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1.xml" ContentType="application/vnd.openxmlformats-officedocument.drawing+xml"/>
  <Override PartName="/xl/queryTables/queryTable1.xml" ContentType="application/vnd.openxmlformats-officedocument.spreadsheetml.queryTable+xml"/>
  <Override PartName="/xl/drawings/drawing12.xml" ContentType="application/vnd.openxmlformats-officedocument.drawing+xml"/>
  <Override PartName="/xl/charts/chart5.xml" ContentType="application/vnd.openxmlformats-officedocument.drawingml.chart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drawings/drawing1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4.xml" ContentType="application/vnd.ms-excel.controlproperties+xml"/>
  <Override PartName="/xl/drawings/drawing18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-75" yWindow="-360" windowWidth="28830" windowHeight="12855" tabRatio="831"/>
  </bookViews>
  <sheets>
    <sheet name="Enable Macros" sheetId="31" r:id="rId1"/>
    <sheet name="Intro" sheetId="1" state="hidden" r:id="rId2"/>
    <sheet name="Site" sheetId="2" state="hidden" r:id="rId3"/>
    <sheet name="Orientation and Shading" sheetId="8" state="hidden" r:id="rId4"/>
    <sheet name="System" sheetId="9" state="hidden" r:id="rId5"/>
    <sheet name="Losses" sheetId="7" state="hidden" r:id="rId6"/>
    <sheet name="Soiling" sheetId="17" state="hidden" r:id="rId7"/>
    <sheet name="Transformer" sheetId="6" state="hidden" r:id="rId8"/>
    <sheet name="Climate File" sheetId="15" state="hidden" r:id="rId9"/>
    <sheet name="Output File" sheetId="16" state="hidden" r:id="rId10"/>
    <sheet name="Summary" sheetId="32" state="hidden" r:id="rId11"/>
    <sheet name="Details" sheetId="10" state="hidden" r:id="rId12"/>
    <sheet name="Report" sheetId="18" state="veryHidden" r:id="rId13"/>
    <sheet name="Chart 1" sheetId="14" state="hidden" r:id="rId14"/>
    <sheet name="Chart 2" sheetId="20" state="hidden" r:id="rId15"/>
    <sheet name="Chart 3" sheetId="21" state="hidden" r:id="rId16"/>
    <sheet name="Chart Builder" sheetId="19" state="hidden" r:id="rId17"/>
    <sheet name="Error Log" sheetId="29" state="hidden" r:id="rId18"/>
    <sheet name="PV Module Database" sheetId="3" state="hidden" r:id="rId19"/>
    <sheet name="Inverter Database" sheetId="4" state="hidden" r:id="rId20"/>
    <sheet name="Message" sheetId="30" state="hidden" r:id="rId21"/>
  </sheets>
  <functionGroups builtInGroupCount="17"/>
  <definedNames>
    <definedName name="_xlnm._FilterDatabase" localSheetId="11" hidden="1">Details!$A$1:$QD$8761</definedName>
    <definedName name="_xlnm._FilterDatabase" localSheetId="1" hidden="1">Intro!$A$1:$AJ$1</definedName>
    <definedName name="_xlnm._FilterDatabase" localSheetId="19" hidden="1">'Inverter Database'!$A$1:$EA$21</definedName>
    <definedName name="_xlnm._FilterDatabase" localSheetId="18" hidden="1">'PV Module Database'!$A$1:$BI$689</definedName>
    <definedName name="_SectionEnd">'Output File'!$E$15</definedName>
    <definedName name="_SectionStart">'Output File'!$B$86</definedName>
    <definedName name="AC_Ohmic_Loss">'Output File'!$E$76</definedName>
    <definedName name="AC_side_Efficiency">'Output File'!$E$83</definedName>
    <definedName name="Albedo">'Output File'!$E$28</definedName>
    <definedName name="AlbedoFreq">Site!$Z$9:$Z$10</definedName>
    <definedName name="AlbFreqVal">Site!$E$26</definedName>
    <definedName name="Altitude">Site!$E$18</definedName>
    <definedName name="Ambient_Temperature">'Output File'!$E$26</definedName>
    <definedName name="Apr" localSheetId="2">Site!$H$30</definedName>
    <definedName name="Apr" localSheetId="6">Soiling!$G$15</definedName>
    <definedName name="Array_losses_ratio">'Output File'!#REF!</definedName>
    <definedName name="Array_Soiling_Loss">'Output File'!$E$57</definedName>
    <definedName name="Aug" localSheetId="2">Site!$L$30</definedName>
    <definedName name="Aug" localSheetId="6">Soiling!$K$15</definedName>
    <definedName name="Available_Energy_at_Inverter_Output">'Output File'!$E$74</definedName>
    <definedName name="Available_SectionEnd">'Output File'!$G$18</definedName>
    <definedName name="Available_SectionStart">'Output File'!$B$16</definedName>
    <definedName name="AveragedAt">'Climate File'!$H$16</definedName>
    <definedName name="Azimuth">'Orientation and Shading'!$C$14</definedName>
    <definedName name="Beam_Irradiance_in_Array_Plane">'Output File'!$E$31</definedName>
    <definedName name="bNaught">Losses!$D$25</definedName>
    <definedName name="BottomInactive">'Orientation and Shading'!$C$19</definedName>
    <definedName name="Calculated_Module_Temperature__deg_C_">'Output File'!$E$62</definedName>
    <definedName name="CellSize">'Orientation and Shading'!$C$37</definedName>
    <definedName name="Chart1NumVal">'Chart Builder'!$D$12</definedName>
    <definedName name="Chart1X">'Chart Builder'!$D$14</definedName>
    <definedName name="Chart1Y1">'Chart Builder'!$I$14</definedName>
    <definedName name="Chart1Y2">'Chart Builder'!$I$15</definedName>
    <definedName name="Chart1Y3">'Chart Builder'!$I$16</definedName>
    <definedName name="Chart1Y4">'Chart Builder'!$I$17</definedName>
    <definedName name="Chart2NumVal">'Chart Builder'!$D$22</definedName>
    <definedName name="Chart2X">'Chart Builder'!$D$24</definedName>
    <definedName name="Chart2Y1">'Chart Builder'!$I$24</definedName>
    <definedName name="Chart2Y2">'Chart Builder'!$I$25</definedName>
    <definedName name="Chart2Y3">'Chart Builder'!$I$26</definedName>
    <definedName name="Chart2Y4">'Chart Builder'!$I$27</definedName>
    <definedName name="Chart3NumVal">'Chart Builder'!$D$32</definedName>
    <definedName name="Chart3X">'Chart Builder'!$D$34</definedName>
    <definedName name="Chart3Y1">'Chart Builder'!$I$34</definedName>
    <definedName name="Chart3Y2">'Chart Builder'!$I$35</definedName>
    <definedName name="Chart3Y3">'Chart Builder'!$I$36</definedName>
    <definedName name="Chart3Y4">'Chart Builder'!$I$37</definedName>
    <definedName name="chartParams">'Chart Builder'!$D$14,'Chart Builder'!$I$14,'Chart Builder'!$I$15,'Chart Builder'!$I$16,'Chart Builder'!$D$24,'Chart Builder'!$I$24,'Chart Builder'!$D$34,'Chart Builder'!$I$34</definedName>
    <definedName name="ChooseSaveAs" comment="Contains bool to determine if the user has selected Save or Save As">Intro!$AA$10</definedName>
    <definedName name="City">Site!$E$13</definedName>
    <definedName name="CollBandWidth">'Orientation and Shading'!$C$17</definedName>
    <definedName name="ConsHLF">Losses!$D$12</definedName>
    <definedName name="ConvHLF">Losses!$D$13</definedName>
    <definedName name="Country">Site!$E$11</definedName>
    <definedName name="DateTimeFormat">'Climate File'!$Y$16:$Y$24</definedName>
    <definedName name="DayResult">Details!$B$1</definedName>
    <definedName name="Dec" localSheetId="2">Site!$P$30</definedName>
    <definedName name="Dec" localSheetId="6">Soiling!$O$15</definedName>
    <definedName name="DefineSite">Site!$E$10:$I$13</definedName>
    <definedName name="Delimeter" localSheetId="8">'Climate File'!$D$10</definedName>
    <definedName name="Difference_between_Module_and_Ambient_Temp.__deg_C_">'Output File'!$E$63</definedName>
    <definedName name="Diffuse_Irradiance_in_Array_Plane">'Output File'!$E$32</definedName>
    <definedName name="DisconnectOptions">Transformer!$U$11:$U$12</definedName>
    <definedName name="EastWest">Site!$W$9:$W$10</definedName>
    <definedName name="Effective_Energy_at_the_Output_of_the_Array">'Output File'!$E$67</definedName>
    <definedName name="Efficiencies_SectionEnd">'Output File'!$E$85</definedName>
    <definedName name="Efficiencies_SectionStart">'Output File'!$B$81</definedName>
    <definedName name="EfficiencyLoss">Losses!$D$18</definedName>
    <definedName name="Energy_Injected_into_Grid">'Output File'!$E$79</definedName>
    <definedName name="ErrorLogLink">Intro!$B$23</definedName>
    <definedName name="ErrorsEncountered">'Error Log'!$G$8</definedName>
    <definedName name="ET_Irrad">'Output File'!$E$21</definedName>
    <definedName name="EventsLoaded" comment="Used to update load progress bar">Intro!$AA$12</definedName>
    <definedName name="External_transformer_loss">'Output File'!$E$77</definedName>
    <definedName name="ExternalData_1" localSheetId="11">Details!$C$1:$DP$5137</definedName>
    <definedName name="ExternalData_10" localSheetId="11">Details!#REF!</definedName>
    <definedName name="ExternalData_11" localSheetId="11">Details!#REF!</definedName>
    <definedName name="ExternalData_12" localSheetId="11">Details!#REF!</definedName>
    <definedName name="ExternalData_13" localSheetId="11">Details!#REF!</definedName>
    <definedName name="ExternalData_14" localSheetId="11">Details!#REF!</definedName>
    <definedName name="ExternalData_15" localSheetId="11">Details!#REF!</definedName>
    <definedName name="ExternalData_16" localSheetId="11">Details!#REF!</definedName>
    <definedName name="ExternalData_17" localSheetId="11">Details!#REF!</definedName>
    <definedName name="ExternalData_18" localSheetId="11">Details!#REF!</definedName>
    <definedName name="ExternalData_19" localSheetId="11">Details!#REF!</definedName>
    <definedName name="ExternalData_2" localSheetId="11">Details!#REF!</definedName>
    <definedName name="ExternalData_20" localSheetId="11">Details!#REF!</definedName>
    <definedName name="ExternalData_21" localSheetId="11">Details!#REF!</definedName>
    <definedName name="ExternalData_22" localSheetId="11">Details!#REF!</definedName>
    <definedName name="ExternalData_23" localSheetId="11">Details!#REF!</definedName>
    <definedName name="ExternalData_24" localSheetId="11">Details!#REF!</definedName>
    <definedName name="ExternalData_25" localSheetId="11">Details!#REF!</definedName>
    <definedName name="ExternalData_26" localSheetId="11">Details!#REF!</definedName>
    <definedName name="ExternalData_27" localSheetId="11">Details!#REF!</definedName>
    <definedName name="ExternalData_28" localSheetId="11">Details!#REF!</definedName>
    <definedName name="ExternalData_29" localSheetId="11">Details!#REF!</definedName>
    <definedName name="ExternalData_3" localSheetId="11">Details!#REF!</definedName>
    <definedName name="ExternalData_30" localSheetId="11">Details!#REF!</definedName>
    <definedName name="ExternalData_31" localSheetId="11">Details!#REF!</definedName>
    <definedName name="ExternalData_32" localSheetId="11">Details!#REF!</definedName>
    <definedName name="ExternalData_33" localSheetId="11">Details!#REF!</definedName>
    <definedName name="ExternalData_34" localSheetId="11">Details!#REF!</definedName>
    <definedName name="ExternalData_35" localSheetId="11">Details!#REF!</definedName>
    <definedName name="ExternalData_36" localSheetId="11">Details!#REF!</definedName>
    <definedName name="ExternalData_37" localSheetId="11">Details!#REF!</definedName>
    <definedName name="ExternalData_38" localSheetId="11">Details!#REF!</definedName>
    <definedName name="ExternalData_39" localSheetId="11">Details!#REF!</definedName>
    <definedName name="ExternalData_4" localSheetId="11">Details!#REF!</definedName>
    <definedName name="ExternalData_40" localSheetId="11">Details!#REF!</definedName>
    <definedName name="ExternalData_41" localSheetId="11">Details!#REF!</definedName>
    <definedName name="ExternalData_42" localSheetId="11">Details!#REF!</definedName>
    <definedName name="ExternalData_43" localSheetId="11">Details!#REF!</definedName>
    <definedName name="ExternalData_44" localSheetId="11">Details!#REF!</definedName>
    <definedName name="ExternalData_45" localSheetId="11">Details!#REF!</definedName>
    <definedName name="ExternalData_46" localSheetId="11">Details!#REF!</definedName>
    <definedName name="ExternalData_47" localSheetId="11">Details!#REF!</definedName>
    <definedName name="ExternalData_48" localSheetId="11">Details!#REF!</definedName>
    <definedName name="ExternalData_49" localSheetId="11">Details!#REF!</definedName>
    <definedName name="ExternalData_5" localSheetId="11">Details!#REF!</definedName>
    <definedName name="ExternalData_50" localSheetId="11">Details!#REF!</definedName>
    <definedName name="ExternalData_51" localSheetId="11">Details!#REF!</definedName>
    <definedName name="ExternalData_52" localSheetId="11">Details!#REF!</definedName>
    <definedName name="ExternalData_53" localSheetId="11">Details!#REF!</definedName>
    <definedName name="ExternalData_54" localSheetId="11">Details!#REF!</definedName>
    <definedName name="ExternalData_55" localSheetId="11">Details!#REF!</definedName>
    <definedName name="ExternalData_56" localSheetId="11">Details!#REF!</definedName>
    <definedName name="ExternalData_57" localSheetId="11">Details!#REF!</definedName>
    <definedName name="ExternalData_58" localSheetId="11">Details!#REF!</definedName>
    <definedName name="ExternalData_59" localSheetId="11">Details!#REF!</definedName>
    <definedName name="ExternalData_6" localSheetId="11">Details!#REF!</definedName>
    <definedName name="ExternalData_60" localSheetId="11">Details!#REF!</definedName>
    <definedName name="ExternalData_61" localSheetId="11">Details!#REF!</definedName>
    <definedName name="ExternalData_62" localSheetId="11">Details!#REF!</definedName>
    <definedName name="ExternalData_63" localSheetId="11">Details!#REF!</definedName>
    <definedName name="ExternalData_7" localSheetId="11">Details!#REF!</definedName>
    <definedName name="ExternalData_8" localSheetId="11">Details!#REF!</definedName>
    <definedName name="ExternalData_9" localSheetId="11">Details!#REF!</definedName>
    <definedName name="Feb" localSheetId="2">Site!$F$30</definedName>
    <definedName name="Feb" localSheetId="6">Soiling!$E$15</definedName>
    <definedName name="FIronLoss">Transformer!$D$18</definedName>
    <definedName name="FirstDate">'Climate File'!$H$19</definedName>
    <definedName name="FooterRow">'Output File'!$B$86</definedName>
    <definedName name="FResLss">Transformer!$C$12</definedName>
    <definedName name="GAOR">'Orientation and Shading'!$C$20</definedName>
    <definedName name="Global_Irradiance_in_Array_Plane">'Output File'!$E$30</definedName>
    <definedName name="Global_POA_Irradiance_Corrected_for_Incidence">'Output File'!$E$55</definedName>
    <definedName name="Global_POA_Irradiance_Corrected_for_Shading">'Output File'!$E$44</definedName>
    <definedName name="GlobalRad">'Climate File'!$D$16</definedName>
    <definedName name="GraphParam">Details!$A$1:$DO$1</definedName>
    <definedName name="Ground_Reflected_Irradiance_in_Array_Plane">'Output File'!$E$33</definedName>
    <definedName name="GWR">System!$C$28</definedName>
    <definedName name="HeaderRow">'Output File'!$B$15</definedName>
    <definedName name="HeatLossRows">Losses!$12:$13</definedName>
    <definedName name="Hor_Diffuse">'Climate File'!$D$18</definedName>
    <definedName name="HorIrradiance" localSheetId="8">'Climate File'!$D$17</definedName>
    <definedName name="Horizontal_beam_irradiance">'Output File'!$E$24</definedName>
    <definedName name="Horizontal_diffuse_irradiance">'Output File'!$E$25</definedName>
    <definedName name="Horizontal_Global_Irradiance">'Output File'!$E$22</definedName>
    <definedName name="IAM_Factor_on__Diffuse">'Output File'!$E$49</definedName>
    <definedName name="IAM_Factor_on_Beam">'Output File'!$E$48</definedName>
    <definedName name="IAM_Factor_on_Global">'Output File'!$E$47</definedName>
    <definedName name="IAM_Factor_on_Ground_Reflected">'Output File'!$E$50</definedName>
    <definedName name="Incidence_Angle">'Output File'!$E$46</definedName>
    <definedName name="Incidence_Loss_for_Beam">'Output File'!$E$52</definedName>
    <definedName name="Incidence_Loss_for_Diffuse">'Output File'!$E$53</definedName>
    <definedName name="Incidence_Loss_for_Global">'Output File'!$E$51</definedName>
    <definedName name="Incidence_Loss_for_Ground_Reflected">'Output File'!$E$54</definedName>
    <definedName name="Incident_SectionEnd">'Output File'!$E$56</definedName>
    <definedName name="Incident_SectionStart">'Output File'!$B$46</definedName>
    <definedName name="Input_Timestamp">'Output File'!$E$16</definedName>
    <definedName name="InputBrowse">'Climate File'!$G$11</definedName>
    <definedName name="InputColumnNums">'Climate File'!$D$15:$D$21</definedName>
    <definedName name="InputDates">'Climate File'!$H$19,'Climate File'!$H$20</definedName>
    <definedName name="InputFilePath">'Climate File'!$G$10</definedName>
    <definedName name="Interval">'Climate File'!$H$17</definedName>
    <definedName name="IntroAddLine">Intro!$A$29:$F$29</definedName>
    <definedName name="IntroArray">Intro!$G$24</definedName>
    <definedName name="IntroCopyArray">Intro!$G$24:$U$27</definedName>
    <definedName name="IntroFileName">Intro!$H$28</definedName>
    <definedName name="IntroInv">Intro!$Q$25</definedName>
    <definedName name="IntroNumInv">Intro!$Q$26</definedName>
    <definedName name="IntroNumMod">Intro!$I$26</definedName>
    <definedName name="IntroProjName">Intro!$H$29</definedName>
    <definedName name="IntroPV">Intro!$I$25</definedName>
    <definedName name="InvDataIndex">System!$Q$16</definedName>
    <definedName name="Inverter">'Inverter Database'!$C$3:$C$1048576</definedName>
    <definedName name="Inverter_Efficiency">'Output File'!$E$82</definedName>
    <definedName name="Inverter_Loss_Due_to_Nominal_Inv._Power">'Output File'!$E$71</definedName>
    <definedName name="Inverter_Loss_Due_to_Nominal_Inv._Voltage">'Output File'!$E$72</definedName>
    <definedName name="Inverter_Loss_Due_to_Power_Threshold">'Output File'!$E$69</definedName>
    <definedName name="Inverter_Loss_Due_to_Voltage_Threshold">'Output File'!$E$70</definedName>
    <definedName name="Inverter_losses_ratio">'Output File'!#REF!</definedName>
    <definedName name="Inverter_SectionEnd">'Output File'!$E$75</definedName>
    <definedName name="Inverter_SectionStart">'Output File'!$B$69</definedName>
    <definedName name="InverterDatabase">Intro!$B$27:$D$27</definedName>
    <definedName name="InverterIndex">System!$U$6</definedName>
    <definedName name="InverterList">System!$L$14</definedName>
    <definedName name="InverterManu">System!$L$15</definedName>
    <definedName name="InverterSource">System!$L$16</definedName>
    <definedName name="InvLossFrac">System!$L$27</definedName>
    <definedName name="InvParam">'Inverter Database'!$A$2:$EA$2</definedName>
    <definedName name="InvPnom">System!$O$23</definedName>
    <definedName name="InvSearch">System!$Q$14</definedName>
    <definedName name="Irradiance_SectionEnd">'Output File'!$E$34</definedName>
    <definedName name="Irradiance_SectionStart">'Output File'!$B$30</definedName>
    <definedName name="Jan" localSheetId="2">Site!$E$30</definedName>
    <definedName name="Jan" localSheetId="6">Soiling!$D$15</definedName>
    <definedName name="Jul" localSheetId="2">Site!$K$30</definedName>
    <definedName name="Jul" localSheetId="6">Soiling!$J$15</definedName>
    <definedName name="Jun" localSheetId="2">Site!$J$30</definedName>
    <definedName name="Jun" localSheetId="6">Soiling!$I$15</definedName>
    <definedName name="LastDate">'Climate File'!$H$20</definedName>
    <definedName name="lastInputColumn">'Climate File'!$AA$1</definedName>
    <definedName name="LastRow">'Error Log'!$A$9</definedName>
    <definedName name="LastRowA">'Error Log'!$A$18</definedName>
    <definedName name="LastRowB">'Error Log'!$B$10</definedName>
    <definedName name="LastRowC">'Error Log'!$C$11</definedName>
    <definedName name="LatDeg">Site!$G$16</definedName>
    <definedName name="LatDMS">Site!$G$16:$I$16</definedName>
    <definedName name="Latitude">Site!$E$16</definedName>
    <definedName name="LatMin">Site!$H$16</definedName>
    <definedName name="LatNS">Site!$J$16</definedName>
    <definedName name="LatSec">Site!$I$16</definedName>
    <definedName name="Load">Intro!$S$9</definedName>
    <definedName name="LoadFilePath">Intro!$AA$13</definedName>
    <definedName name="LongDeg">Site!$G$17</definedName>
    <definedName name="LongDMS">Site!$G$17:$I$17</definedName>
    <definedName name="LongEW">Site!$J$17</definedName>
    <definedName name="Longitude">Site!$E$17</definedName>
    <definedName name="LongMin">Site!$H$17</definedName>
    <definedName name="LongSec">Site!$I$17</definedName>
    <definedName name="LossFixedVoltage">Losses!$D$22</definedName>
    <definedName name="Mar" localSheetId="2">Site!$G$30</definedName>
    <definedName name="Mar" localSheetId="6">Soiling!$F$15</definedName>
    <definedName name="May" localSheetId="2">Site!$I$30</definedName>
    <definedName name="May" localSheetId="6">Soiling!$H$15</definedName>
    <definedName name="Measured_Module_Temperature__deg_C_">'Output File'!$E$61</definedName>
    <definedName name="Meteorological_SectionEnd">'Output File'!$E$29</definedName>
    <definedName name="Meteorological_SectionStart">'Output File'!$B$19</definedName>
    <definedName name="Model">'PV Module Database'!$C$5:$C$1048576</definedName>
    <definedName name="ModStr">System!$C$23</definedName>
    <definedName name="Module_Quality_Loss">'Output File'!$E$58</definedName>
    <definedName name="ModuleDatabase">Intro!$B$26</definedName>
    <definedName name="ModuleManu">System!$C$15</definedName>
    <definedName name="ModuleModel">System!$C$14</definedName>
    <definedName name="Modules_Array_Mismatch_Loss">'Output File'!$E$59</definedName>
    <definedName name="ModuleSource">System!$C$16</definedName>
    <definedName name="Month">Details!$A:$A</definedName>
    <definedName name="MT">Details!$LY$1</definedName>
    <definedName name="Name">Site!$E$10</definedName>
    <definedName name="Near_Shading_Factor_on__Diffuse">'Output File'!$E$38</definedName>
    <definedName name="Near_Shading_Factor_on_Beam">'Output File'!$E$37</definedName>
    <definedName name="Near_Shading_Factor_on_Global">'Output File'!$E$36</definedName>
    <definedName name="Near_Shading_Factor_on_Ground_Reflected">'Output File'!$E$39</definedName>
    <definedName name="Near_Shading_Loss_for_Beam">'Output File'!$E$41</definedName>
    <definedName name="Near_Shading_Loss_for_Diffuse">'Output File'!$E$42</definedName>
    <definedName name="Near_Shading_Loss_for_Global">'Output File'!$E$40</definedName>
    <definedName name="Near_Shading_Loss_for_Ground_Reflected">'Output File'!$E$43</definedName>
    <definedName name="New">Intro!$P$9</definedName>
    <definedName name="NightlyDisconnect">Transformer!$C$13</definedName>
    <definedName name="NomVoltTrf">Transformer!#REF!</definedName>
    <definedName name="Normal_beam_irradiance">'Output File'!$E$23</definedName>
    <definedName name="Normalized_SectionEnd">'Output File'!#REF!</definedName>
    <definedName name="Normalized_SectionStart">'Output File'!#REF!</definedName>
    <definedName name="Normalized_System_Production">'Output File'!#REF!</definedName>
    <definedName name="NorthSouth">Site!$V$9:$V$10</definedName>
    <definedName name="NoSummaryOption">'Output File'!$FF$1011:$FF$1012</definedName>
    <definedName name="Nov" localSheetId="2">Site!$O$30</definedName>
    <definedName name="Nov" localSheetId="6">Soiling!$N$15</definedName>
    <definedName name="NumInv">System!$L$23</definedName>
    <definedName name="NumMod">System!$C$24</definedName>
    <definedName name="NumStr">System!$F$23</definedName>
    <definedName name="NumSubArray">System!$C$10</definedName>
    <definedName name="NumYList">'Chart Builder'!$T$2:$T$5</definedName>
    <definedName name="numYValues">'Chart Builder'!$D$12,'Chart Builder'!$D$22,'Chart Builder'!$D$32</definedName>
    <definedName name="Oct" localSheetId="2">Site!$N$30</definedName>
    <definedName name="Oct" localSheetId="6">Soiling!$M$15</definedName>
    <definedName name="Ohmic_Wiring_Loss">'Output File'!$E$60</definedName>
    <definedName name="OrientList">'Orientation and Shading'!$U$7:$U$8</definedName>
    <definedName name="OrientType">'Orientation and Shading'!$C$11</definedName>
    <definedName name="OutputBrowse">'Output File'!$B$13</definedName>
    <definedName name="OutputConstColumn">'Output File'!$V$2</definedName>
    <definedName name="OutputFilePath">'Output File'!$B$12</definedName>
    <definedName name="OutputParam">'Output File'!$E$16:$E$17,'Output File'!$E$19:$E$28,'Output File'!$E$30:$E$33,'Output File'!$E$35:$E$44,'Output File'!$E$46:$E$55,'Output File'!$E$57:$E$67,'Output File'!$E$69:$E$74,'Output File'!$E$76:$E$79,'Output File'!$E$81:$E$84</definedName>
    <definedName name="Overall_System_Efficiency">'Output File'!$E$84</definedName>
    <definedName name="Performance_Ratio">'Output File'!#REF!</definedName>
    <definedName name="PGlobLossTrf">Transformer!$C$23</definedName>
    <definedName name="PIronLoss">Transformer!$C$18</definedName>
    <definedName name="PIronLossTrf">Transformer!$C$11</definedName>
    <definedName name="Pitch">'Orientation and Shading'!$C$16</definedName>
    <definedName name="PlaneTilt">'Orientation and Shading'!$C$13</definedName>
    <definedName name="PnomAc">Transformer!$C$15</definedName>
    <definedName name="PNomTrf">Transformer!$C$10</definedName>
    <definedName name="Power_Injected_into_Grid">'Output File'!$E$78</definedName>
    <definedName name="PowerLoss">Losses!$D$21</definedName>
    <definedName name="PResLss">Transformer!$D$21</definedName>
    <definedName name="PResLssTrf">Transformer!$C$21</definedName>
    <definedName name="PrevGlobalRad">'Climate File'!$V$17</definedName>
    <definedName name="PrevGridACExport">'Climate File'!$V$21</definedName>
    <definedName name="PrevHor_Diffuse">'Climate File'!$V$23</definedName>
    <definedName name="PrevHorIrradiance">'Climate File'!$V$22</definedName>
    <definedName name="previewInputs">'Climate File'!$C$25:$XFD$38,'Climate File'!$40:$51</definedName>
    <definedName name="PrevTempAmbient">'Climate File'!$V$18</definedName>
    <definedName name="PrevTempPanel">'Climate File'!$V$19</definedName>
    <definedName name="PrevTimestamp">'Climate File'!$V$16</definedName>
    <definedName name="PrevWindSpeed">'Climate File'!$V$20</definedName>
    <definedName name="_xlnm.Print_Area" localSheetId="12">Report!#REF!</definedName>
    <definedName name="PrintInput1">'Climate File'!$B$8:$D$21</definedName>
    <definedName name="PrintInput2">'Climate File'!$G$14:$G$20</definedName>
    <definedName name="PrintInput3">'Climate File'!$H$14:$H$20</definedName>
    <definedName name="PrintInput4">'Climate File'!$G$9:$Q$10</definedName>
    <definedName name="PrintLosses1">Losses!$B$8:$B$25</definedName>
    <definedName name="PrintLosses2">Losses!$D$8:$D$25</definedName>
    <definedName name="PrintOS1" comment="Near shadings">'Orientation and Shading'!$B$8:$B$23</definedName>
    <definedName name="PrintOS2">'Orientation and Shading'!$C$8:$D$23</definedName>
    <definedName name="PrintOS3" comment="Cell Shading">'Orientation and Shading'!$B$34:$B$38</definedName>
    <definedName name="PrintOS4">'Orientation and Shading'!$C$34:$D$38</definedName>
    <definedName name="PrintSite1">Site!$B$8:$K$24</definedName>
    <definedName name="PrintSiteAlbedoMonthly" comment="Albedo Yearly">Site!$E$29:$P$30</definedName>
    <definedName name="PrintSiteAlbedoYearly">Site!$AA$9</definedName>
    <definedName name="PrintSoiling1">Soiling!$B$8:$D$10</definedName>
    <definedName name="PrintSoilingMonthly">Soiling!$D$14:$O$15</definedName>
    <definedName name="PrintSoilingYearly">Soiling!$D$12:$D$13</definedName>
    <definedName name="PrintSystem1">System!$B$8:$M$8</definedName>
    <definedName name="PrintSystem2">System!$B$13</definedName>
    <definedName name="PrintSystem3">System!$C$13</definedName>
    <definedName name="PrintSystem4">System!$K$13</definedName>
    <definedName name="PrintSystem5">System!$L$13</definedName>
    <definedName name="PrintSystem6">System!$I$13</definedName>
    <definedName name="PrintTransformer1">Transformer!$B$8:$B$23</definedName>
    <definedName name="PrintTransformer2">Transformer!$C$8:$D$23</definedName>
    <definedName name="Profile_Angle">'Output File'!$E$35</definedName>
    <definedName name="PV_Array_Current">'Output File'!$E$66</definedName>
    <definedName name="PV_Array_Efficiency">'Output File'!$E$81</definedName>
    <definedName name="PV_Array_Voltage">'Output File'!$E$65</definedName>
    <definedName name="Pv_SectionEnd">'Output File'!$E$68</definedName>
    <definedName name="Pv_SectionStart">'Output File'!$B$57</definedName>
    <definedName name="PVDataIndex">System!$H$16</definedName>
    <definedName name="PVLossFrac">System!$C$27</definedName>
    <definedName name="PVModuleIndex">System!$U$5</definedName>
    <definedName name="PVParam">'PV Module Database'!$A$2:$AX$2</definedName>
    <definedName name="PVPnom">System!$F$24</definedName>
    <definedName name="PVSearch">System!$H$14</definedName>
    <definedName name="PVSYST5_42_InverterDB" localSheetId="19">'Inverter Database'!#REF!</definedName>
    <definedName name="PVsyst5_53_1_InverterDB" localSheetId="19">'Inverter Database'!#REF!</definedName>
    <definedName name="PVSyst5_53_2_InverterDB" localSheetId="19">'Inverter Database'!#REF!</definedName>
    <definedName name="PVSyst5_57_InverterDB" localSheetId="19">'Inverter Database'!#REF!</definedName>
    <definedName name="PVSyst5_64_InverterDB" localSheetId="19">'Inverter Database'!#REF!</definedName>
    <definedName name="PVsyst5_68_InverterDB" localSheetId="19">'Inverter Database'!#REF!</definedName>
    <definedName name="PVSyst5_72_InverterDB" localSheetId="19">'Inverter Database'!#REF!</definedName>
    <definedName name="PVSyst5_72_InverterDB_1" localSheetId="19">'Inverter Database'!#REF!</definedName>
    <definedName name="RefMer">Site!$J$22</definedName>
    <definedName name="RefMerCells">Site!$G$22:$J$22</definedName>
    <definedName name="Region">Site!$E$12</definedName>
    <definedName name="ReplaceHeatLossRows">Losses!$14:$15</definedName>
    <definedName name="ResistanceTrf">Transformer!#REF!</definedName>
    <definedName name="RowsBlock">'Orientation and Shading'!$C$23</definedName>
    <definedName name="RowsToSkip" localSheetId="8">'Climate File'!$D$9</definedName>
    <definedName name="SApr">Soiling!$G$15</definedName>
    <definedName name="SAug">Soiling!$K$15</definedName>
    <definedName name="Save">Intro!$Q$9</definedName>
    <definedName name="Save_as_PDF">Report!#REF!</definedName>
    <definedName name="SaveAs">Intro!$R$9</definedName>
    <definedName name="SaveFilePath" comment="XML file path used for save module">Intro!$AA$11</definedName>
    <definedName name="SaveInput">'Climate File'!$O$8</definedName>
    <definedName name="SaveLosses">Losses!$O$8</definedName>
    <definedName name="SaveOS">'Orientation and Shading'!$O$8</definedName>
    <definedName name="SaveOutput">'Output File'!$P$9</definedName>
    <definedName name="SaveSite">Site!$P$8</definedName>
    <definedName name="SaveSoiling">Soiling!$P$8</definedName>
    <definedName name="SaveSystem">System!$O$8</definedName>
    <definedName name="SaveTransformer">Transformer!$O$8</definedName>
    <definedName name="SDec">Soiling!$O$15</definedName>
    <definedName name="Sep" localSheetId="2">Site!$M$30</definedName>
    <definedName name="Sep" localSheetId="6">Soiling!$L$15</definedName>
    <definedName name="SFeb">Soiling!$E$15</definedName>
    <definedName name="Sfreq">Soiling!$V$18:$V$19</definedName>
    <definedName name="SfreqVal">Soiling!$D$10</definedName>
    <definedName name="Shading_SectionEnd">'Output File'!$E$45</definedName>
    <definedName name="Shading_SectionStart">'Output File'!$B$35</definedName>
    <definedName name="ShadingLimit">'Orientation and Shading'!$C$21</definedName>
    <definedName name="ShowSubInv">'Output File'!$E$73</definedName>
    <definedName name="Simulation">Intro!$T$9</definedName>
    <definedName name="SIndex">Soiling!$V$20</definedName>
    <definedName name="SJan">Soiling!$D$15</definedName>
    <definedName name="SJul">Soiling!$J$15</definedName>
    <definedName name="SJun">Soiling!$I$15</definedName>
    <definedName name="SMar">Soiling!$F$15</definedName>
    <definedName name="SMay">Soiling!$H$15</definedName>
    <definedName name="SMonthList">Soiling!$D$15:$O$15</definedName>
    <definedName name="SMonthLoss">Soiling!$D$14:$O$15</definedName>
    <definedName name="SNov">Soiling!$N$15</definedName>
    <definedName name="SOct">Soiling!$M$15</definedName>
    <definedName name="SoilingIndex">Losses!$U$12</definedName>
    <definedName name="solver_adj" localSheetId="1" hidden="1">Intro!$AG$12:$AG$14</definedName>
    <definedName name="solver_adj" localSheetId="4" hidden="1">System!$F$4:$F$6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ng" localSheetId="9" hidden="1">1</definedName>
    <definedName name="solver_eng" localSheetId="4" hidden="1">1</definedName>
    <definedName name="solver_est" localSheetId="1" hidden="1">1</definedName>
    <definedName name="solver_itr" localSheetId="1" hidden="1">2147483647</definedName>
    <definedName name="solver_lhs1" localSheetId="1" hidden="1">Intro!$AH$12</definedName>
    <definedName name="solver_lhs2" localSheetId="1" hidden="1">Intro!$AH$13</definedName>
    <definedName name="solver_lhs3" localSheetId="1" hidden="1">Intro!$AH$14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pre" localSheetId="1" hidden="1">0.000001</definedName>
    <definedName name="solver_rbv" localSheetId="1" hidden="1">2</definedName>
    <definedName name="solver_rel1" localSheetId="1" hidden="1">2</definedName>
    <definedName name="solver_rel2" localSheetId="1" hidden="1">2</definedName>
    <definedName name="solver_rel3" localSheetId="1" hidden="1">2</definedName>
    <definedName name="solver_rhs1" localSheetId="1" hidden="1">0</definedName>
    <definedName name="solver_rhs2" localSheetId="1" hidden="1">0</definedName>
    <definedName name="solver_rhs3" localSheetId="1" hidden="1">0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typ" localSheetId="9" hidden="1">1</definedName>
    <definedName name="solver_typ" localSheetId="4" hidden="1">1</definedName>
    <definedName name="solver_val" localSheetId="1" hidden="1">0</definedName>
    <definedName name="solver_val" localSheetId="9" hidden="1">0</definedName>
    <definedName name="solver_val" localSheetId="4" hidden="1">0</definedName>
    <definedName name="solver_ver" localSheetId="1" hidden="1">3</definedName>
    <definedName name="SSep">Soiling!$L$15</definedName>
    <definedName name="StrInWid">'Orientation and Shading'!$C$36</definedName>
    <definedName name="Sub_Array_Performance">'Output File'!$E$64</definedName>
    <definedName name="SubArrayRange">System!$C$14:$F$16,System!$C$17:$C$20,System!$F$17:$F$20,System!$L$14:$O$16,System!$L$17:$L$19,System!$O$17:$O$19</definedName>
    <definedName name="SubStart">System!$A$13</definedName>
    <definedName name="SubTitle">System!$B$13</definedName>
    <definedName name="SummaryOption">'Output File'!$FF$1010:$FF$1012</definedName>
    <definedName name="Sun_Azimuth_Angle">'Output File'!$E$19</definedName>
    <definedName name="Sun_Zenith_Angle">'Output File'!$E$20</definedName>
    <definedName name="SYearLoss">Soiling!$D$12:$D$13</definedName>
    <definedName name="System_Loss_Incident_Energy_Ratio">'Output File'!#REF!</definedName>
    <definedName name="System_SectionEnd">'Output File'!$E$80</definedName>
    <definedName name="System_SectionStart">'Output File'!$B$76</definedName>
    <definedName name="SystemArray">System!$A$13:$S$28</definedName>
    <definedName name="TempAmbient">'Climate File'!$D$19</definedName>
    <definedName name="TempPanel">'Climate File'!$D$20</definedName>
    <definedName name="TempSubArray">System!$V$10</definedName>
    <definedName name="TimeFormat">'Climate File'!$E$15</definedName>
    <definedName name="TimeStamp" localSheetId="8">'Climate File'!$D$15</definedName>
    <definedName name="Timestamp_Used_for_Simulation">'Output File'!$E$17</definedName>
    <definedName name="TimeStep">'Climate File'!$X$4:$X$6</definedName>
    <definedName name="TimeZone">Site!$E$19</definedName>
    <definedName name="TMYType">'Climate File'!$AB$3</definedName>
    <definedName name="TopInactive">'Orientation and Shading'!$C$18</definedName>
    <definedName name="TransEnum">Site!$V$13</definedName>
    <definedName name="TransMod">Site!$X$9:$X$10</definedName>
    <definedName name="TransVal">Site!$E$23</definedName>
    <definedName name="UnitsColumn">'Output File'!$G$15</definedName>
    <definedName name="UnlimitedParam">'Orientation and Shading'!$B$16:$E$23</definedName>
    <definedName name="UnlimitedParamVal">'Orientation and Shading'!$C$16:$C$23</definedName>
    <definedName name="UseCell">'Orientation and Shading'!$W$7:$W$8</definedName>
    <definedName name="UseCellVal">'Orientation and Shading'!$C$35</definedName>
    <definedName name="UseLocTime">Site!$E$22</definedName>
    <definedName name="UseMeasuredValList">Losses!$W$9:$W$10</definedName>
    <definedName name="UseMeasuredValues">Losses!$D$11</definedName>
    <definedName name="UseTime">Site!$Y$9:$Y$10</definedName>
    <definedName name="Version">Intro!$Y$9</definedName>
    <definedName name="ViewDays">Summary!$A$11</definedName>
    <definedName name="WidOfStr">'Orientation and Shading'!$C$38</definedName>
    <definedName name="Wind_Velocity">'Output File'!$E$27</definedName>
    <definedName name="WindSpeed" localSheetId="8">'Climate File'!$D$21</definedName>
    <definedName name="Yearly" localSheetId="2">Site!$E$28</definedName>
    <definedName name="Yearly">Soiling!$D$13</definedName>
  </definedNames>
  <calcPr calcId="145621"/>
</workbook>
</file>

<file path=xl/calcChain.xml><?xml version="1.0" encoding="utf-8"?>
<calcChain xmlns="http://schemas.openxmlformats.org/spreadsheetml/2006/main">
  <c r="B33" i="17" l="1"/>
  <c r="F11" i="8" l="1"/>
  <c r="L12" i="2"/>
  <c r="AA9" i="2" l="1"/>
  <c r="C20" i="8" l="1"/>
  <c r="Z24" i="8" l="1"/>
  <c r="C21" i="8" l="1"/>
  <c r="C14" i="9"/>
  <c r="O19" i="9"/>
  <c r="O18" i="9"/>
  <c r="O17" i="9"/>
  <c r="L19" i="9"/>
  <c r="L18" i="9"/>
  <c r="L17" i="9"/>
  <c r="O23" i="9" s="1"/>
  <c r="L16" i="9"/>
  <c r="L15" i="9"/>
  <c r="L14" i="9"/>
  <c r="C24" i="9"/>
  <c r="C17" i="9"/>
  <c r="C18" i="9"/>
  <c r="C19" i="9"/>
  <c r="C20" i="9"/>
  <c r="F20" i="9"/>
  <c r="F19" i="9"/>
  <c r="F18" i="9"/>
  <c r="F17" i="9"/>
  <c r="C16" i="9"/>
  <c r="C15" i="9"/>
  <c r="C28" i="9" l="1"/>
  <c r="F24" i="9"/>
  <c r="H29" i="1" l="1"/>
  <c r="H28" i="1" l="1"/>
  <c r="B33" i="1" l="1"/>
  <c r="L10" i="2" l="1"/>
  <c r="B2" i="10" l="1"/>
  <c r="A2" i="10"/>
  <c r="C18" i="6" l="1"/>
  <c r="B45" i="8" l="1"/>
  <c r="Y29" i="17" l="1"/>
  <c r="Y28" i="17"/>
  <c r="Y27" i="17"/>
  <c r="Y26" i="17"/>
  <c r="Y25" i="17"/>
  <c r="Y24" i="17"/>
  <c r="Y23" i="17"/>
  <c r="Y22" i="17"/>
  <c r="Y21" i="17"/>
  <c r="Y20" i="17"/>
  <c r="Y19" i="17"/>
  <c r="Y18" i="17"/>
  <c r="J22" i="2" l="1"/>
  <c r="X15" i="2" l="1"/>
  <c r="X14" i="2"/>
  <c r="X18" i="2"/>
  <c r="X17" i="2"/>
  <c r="B86" i="16" l="1"/>
  <c r="X29" i="17" l="1"/>
  <c r="X28" i="17"/>
  <c r="X27" i="17"/>
  <c r="X26" i="17"/>
  <c r="X25" i="17"/>
  <c r="X24" i="17"/>
  <c r="X23" i="17"/>
  <c r="X22" i="17"/>
  <c r="X21" i="17"/>
  <c r="X20" i="17"/>
  <c r="X19" i="17"/>
  <c r="X18" i="17"/>
  <c r="X25" i="2"/>
  <c r="X24" i="2"/>
  <c r="X23" i="2"/>
  <c r="X22" i="2"/>
  <c r="X21" i="2"/>
  <c r="X20" i="2"/>
  <c r="X19" i="2"/>
  <c r="X16" i="2"/>
  <c r="B47" i="2" l="1"/>
  <c r="L11" i="2" l="1"/>
  <c r="V13" i="2" l="1"/>
  <c r="C38" i="8" l="1"/>
  <c r="B40" i="19"/>
  <c r="W15" i="2" l="1"/>
  <c r="W16" i="2"/>
  <c r="W17" i="2"/>
  <c r="W18" i="2"/>
  <c r="W19" i="2"/>
  <c r="W20" i="2"/>
  <c r="W21" i="2"/>
  <c r="W22" i="2"/>
  <c r="W23" i="2"/>
  <c r="W24" i="2"/>
  <c r="W25" i="2"/>
  <c r="W14" i="2"/>
  <c r="AB10" i="8" l="1"/>
  <c r="AB11" i="8" s="1"/>
  <c r="AB12" i="8" s="1"/>
  <c r="AB9" i="8"/>
  <c r="Y10" i="8"/>
  <c r="Y11" i="8" s="1"/>
  <c r="Y12" i="8" s="1"/>
  <c r="AA10" i="8"/>
  <c r="AA11" i="8" s="1"/>
  <c r="AA12" i="8" s="1"/>
  <c r="AA9" i="8"/>
  <c r="Z10" i="8"/>
  <c r="Z11" i="8" s="1"/>
  <c r="Z12" i="8" s="1"/>
  <c r="V20" i="17" l="1"/>
  <c r="L13" i="2" l="1"/>
  <c r="O11" i="9" l="1"/>
  <c r="W11" i="6" l="1"/>
  <c r="W13" i="6"/>
  <c r="W15" i="6"/>
  <c r="W17" i="6"/>
  <c r="W14" i="6"/>
  <c r="W16" i="6"/>
  <c r="W18" i="6"/>
  <c r="W12" i="6"/>
  <c r="X10" i="6"/>
  <c r="X14" i="6"/>
  <c r="X18" i="6"/>
  <c r="X15" i="6"/>
  <c r="X16" i="6"/>
  <c r="X13" i="6"/>
  <c r="X17" i="6"/>
  <c r="X11" i="6"/>
  <c r="X12" i="6"/>
  <c r="L11" i="9"/>
  <c r="C52" i="15" l="1"/>
  <c r="B32" i="7"/>
  <c r="B29" i="6"/>
  <c r="U11" i="8" l="1"/>
  <c r="F11" i="9" l="1"/>
  <c r="C15" i="6" s="1"/>
  <c r="C11" i="9"/>
  <c r="D21" i="6" l="1"/>
  <c r="D18" i="6"/>
  <c r="C21" i="6" l="1"/>
  <c r="C23" i="6" l="1"/>
  <c r="Y14" i="6" s="1"/>
  <c r="Y10" i="6" l="1"/>
  <c r="Y18" i="6"/>
  <c r="Y17" i="6"/>
  <c r="Y11" i="6"/>
  <c r="Y12" i="6"/>
  <c r="Y16" i="6"/>
  <c r="Y13" i="6"/>
  <c r="Y15" i="6"/>
</calcChain>
</file>

<file path=xl/connections.xml><?xml version="1.0" encoding="utf-8"?>
<connections xmlns="http://schemas.openxmlformats.org/spreadsheetml/2006/main">
  <connection id="1" name="VCH-Output" type="6" refreshedVersion="0" deleted="1" background="1" saveData="1">
    <textPr prompt="0" sourceFile="U:\CASS\Engineering\Monitoring\Simulation\Stable\Site XML\Comparison\VCH-Output.csv" delimiter=",">
      <textFields>
        <textField/>
      </textFields>
    </textPr>
  </connection>
</connections>
</file>

<file path=xl/sharedStrings.xml><?xml version="1.0" encoding="utf-8"?>
<sst xmlns="http://schemas.openxmlformats.org/spreadsheetml/2006/main" count="8059" uniqueCount="988">
  <si>
    <t>© Copyright information</t>
  </si>
  <si>
    <t>Helpful Links</t>
  </si>
  <si>
    <t>Worksheets and Definitions</t>
  </si>
  <si>
    <t>Online Manual</t>
  </si>
  <si>
    <t>Description</t>
  </si>
  <si>
    <t xml:space="preserve">Site </t>
  </si>
  <si>
    <t>Transformers</t>
  </si>
  <si>
    <t>Loss Characterization</t>
  </si>
  <si>
    <t>Orientation and Shading</t>
  </si>
  <si>
    <t>INPUT FILE LOCATION</t>
  </si>
  <si>
    <t>OUTPUT FILE LOCATION</t>
  </si>
  <si>
    <t>Module Database</t>
  </si>
  <si>
    <t>Inverter Database</t>
  </si>
  <si>
    <t>Model</t>
  </si>
  <si>
    <t>°C</t>
  </si>
  <si>
    <t>Si-mono</t>
  </si>
  <si>
    <t>Gref</t>
  </si>
  <si>
    <t>Tref</t>
  </si>
  <si>
    <t>Vmpp</t>
  </si>
  <si>
    <t>Impp</t>
  </si>
  <si>
    <t>Voc</t>
  </si>
  <si>
    <t>Isc</t>
  </si>
  <si>
    <t>mIsc</t>
  </si>
  <si>
    <t>mVco</t>
  </si>
  <si>
    <t>mPmpp</t>
  </si>
  <si>
    <t>D2MuTau</t>
  </si>
  <si>
    <t>Technology</t>
  </si>
  <si>
    <t>Manufacturer</t>
  </si>
  <si>
    <t>FileName</t>
  </si>
  <si>
    <t>Data</t>
  </si>
  <si>
    <t>IN</t>
  </si>
  <si>
    <t>OUT</t>
  </si>
  <si>
    <t>Toleranz</t>
  </si>
  <si>
    <t>Vmax</t>
  </si>
  <si>
    <t>Brev</t>
  </si>
  <si>
    <t>Length</t>
  </si>
  <si>
    <t>Width</t>
  </si>
  <si>
    <t>Depth</t>
  </si>
  <si>
    <t>Weight</t>
  </si>
  <si>
    <t>Area</t>
  </si>
  <si>
    <t>Currency</t>
  </si>
  <si>
    <t>Price</t>
  </si>
  <si>
    <t>Quantity</t>
  </si>
  <si>
    <t>Frame</t>
  </si>
  <si>
    <t>Cover material</t>
  </si>
  <si>
    <t>Encapsulation and rear material</t>
  </si>
  <si>
    <t>Ligne #4</t>
  </si>
  <si>
    <t>in PVsyst DB</t>
  </si>
  <si>
    <t>source</t>
  </si>
  <si>
    <t>serie</t>
  </si>
  <si>
    <t>parallel</t>
  </si>
  <si>
    <t>system</t>
  </si>
  <si>
    <t>Number</t>
  </si>
  <si>
    <t>Voltage</t>
  </si>
  <si>
    <t>param</t>
  </si>
  <si>
    <t>module</t>
  </si>
  <si>
    <t>Apparent (tile)</t>
  </si>
  <si>
    <t>cells</t>
  </si>
  <si>
    <t>unit</t>
  </si>
  <si>
    <t>quantity</t>
  </si>
  <si>
    <t>date</t>
  </si>
  <si>
    <t>Wp</t>
  </si>
  <si>
    <t>%</t>
  </si>
  <si>
    <t>nb</t>
  </si>
  <si>
    <t>W/m²</t>
  </si>
  <si>
    <t>V</t>
  </si>
  <si>
    <t>A</t>
  </si>
  <si>
    <t>mA/K</t>
  </si>
  <si>
    <t>mV/K</t>
  </si>
  <si>
    <t>% / K</t>
  </si>
  <si>
    <t>Ohm</t>
  </si>
  <si>
    <t>1/V</t>
  </si>
  <si>
    <t>mA/V²</t>
  </si>
  <si>
    <t>mm</t>
  </si>
  <si>
    <t>kg</t>
  </si>
  <si>
    <t>m²</t>
  </si>
  <si>
    <t>cm²</t>
  </si>
  <si>
    <t>curr.</t>
  </si>
  <si>
    <t>pce</t>
  </si>
  <si>
    <t>Si-poly</t>
  </si>
  <si>
    <t>Manufacturer 2011</t>
  </si>
  <si>
    <t>Manufacturer 2010</t>
  </si>
  <si>
    <t>Aluminium</t>
  </si>
  <si>
    <t>Manufacturer 2012</t>
  </si>
  <si>
    <t>Manufacturer 2008</t>
  </si>
  <si>
    <t>Canadian Solar Inc.</t>
  </si>
  <si>
    <t>Tempered Glass-Tedlar</t>
  </si>
  <si>
    <t>JBox + Cables</t>
  </si>
  <si>
    <t>www.canadiansolar.com</t>
  </si>
  <si>
    <t>CS6D - 65M</t>
  </si>
  <si>
    <t>Canadian_CS6D_65M.PAN</t>
  </si>
  <si>
    <t>CS5C - 85M</t>
  </si>
  <si>
    <t>Canadian_CS5C_85M.PAN</t>
  </si>
  <si>
    <t>CS6C - 130M</t>
  </si>
  <si>
    <t>Canadian_CS6C_130M.PAN</t>
  </si>
  <si>
    <t>CS5A - 160M</t>
  </si>
  <si>
    <t>Canadian_CS5A_160M.PAN</t>
  </si>
  <si>
    <t>CS6A - 160M</t>
  </si>
  <si>
    <t>Canadian_CS6A_160M.PAN</t>
  </si>
  <si>
    <t>CS5A - 165M</t>
  </si>
  <si>
    <t>Canadian_CS5A_165M.PAN</t>
  </si>
  <si>
    <t>CS6A - 165M</t>
  </si>
  <si>
    <t>Canadian_CS6A_165M.PAN</t>
  </si>
  <si>
    <t>CS5A - 170M</t>
  </si>
  <si>
    <t>Canadian_CS5A_170M.PAN</t>
  </si>
  <si>
    <t>CS6A - 170M</t>
  </si>
  <si>
    <t>Canadian_CS6A_170M.PAN</t>
  </si>
  <si>
    <t>CS5A - 175M</t>
  </si>
  <si>
    <t>Canadian_CS5A_175M.PAN</t>
  </si>
  <si>
    <t>CS6A - 175M</t>
  </si>
  <si>
    <t>Canadian_CS6A_175M.PAN</t>
  </si>
  <si>
    <t>CS5A - 180M</t>
  </si>
  <si>
    <t>Canadian_CS5A_180M.PAN</t>
  </si>
  <si>
    <t>CS6A - 180M</t>
  </si>
  <si>
    <t>Canadian_CS6A_180M.PAN</t>
  </si>
  <si>
    <t>CS5A - 185M</t>
  </si>
  <si>
    <t>Canadian_CS5A_185M.PAN</t>
  </si>
  <si>
    <t>CS6A - 185M</t>
  </si>
  <si>
    <t>Canadian_CS6A_185M.PAN</t>
  </si>
  <si>
    <t>CS5A - 190M</t>
  </si>
  <si>
    <t>Canadian_CS5A_190M.PAN</t>
  </si>
  <si>
    <t>CS6A - 190M</t>
  </si>
  <si>
    <t>Canadian_CS6A_190M.PAN</t>
  </si>
  <si>
    <t>CS5A - 195M</t>
  </si>
  <si>
    <t>Canadian_CS5A-195M.PAN</t>
  </si>
  <si>
    <t>CS6A - 195M</t>
  </si>
  <si>
    <t>Canadian_CS6A_195M.PAN</t>
  </si>
  <si>
    <t>CS5A - 200M</t>
  </si>
  <si>
    <t>Canadian_CS5A_200M.PAN</t>
  </si>
  <si>
    <t>CS6A - 200M</t>
  </si>
  <si>
    <t>Canadian_CS6A_200M.PAN</t>
  </si>
  <si>
    <t>CS6A - 200MM</t>
  </si>
  <si>
    <t>Canadian_CS6A_200MM.PAN</t>
  </si>
  <si>
    <t>CS6P - 205M</t>
  </si>
  <si>
    <t>Canadian_CS6P_205M.PAN</t>
  </si>
  <si>
    <t>CS5A - 205M</t>
  </si>
  <si>
    <t>Canadian_CS5A_205M.PAN</t>
  </si>
  <si>
    <t>CS6A - 205MM</t>
  </si>
  <si>
    <t>Canadian_CS6A_205MM.PAN</t>
  </si>
  <si>
    <t>CS6A - 210MM</t>
  </si>
  <si>
    <t>Canadian_CS6A_210MM.PAN</t>
  </si>
  <si>
    <t>CS6A - 215MM</t>
  </si>
  <si>
    <t>Canadian_CS6A_215MM.PAN</t>
  </si>
  <si>
    <t>CS5P - 220M</t>
  </si>
  <si>
    <t>Canadian_CS5P_220M.PAN</t>
  </si>
  <si>
    <t>CS6P - 220M</t>
  </si>
  <si>
    <t>Canadian_CS6P_220M.PAN</t>
  </si>
  <si>
    <t>CS5P - 225M</t>
  </si>
  <si>
    <t>Canadian_CS5P_225M.PAN</t>
  </si>
  <si>
    <t>CS6P - 225M</t>
  </si>
  <si>
    <t>Canadian_CS6P_225M.PAN</t>
  </si>
  <si>
    <t>CS5P - 230M</t>
  </si>
  <si>
    <t>Canadian_CS5P_230M.PAN</t>
  </si>
  <si>
    <t>CS6P - 230M</t>
  </si>
  <si>
    <t>Canadian_CS6P_230M.PAN</t>
  </si>
  <si>
    <t>CS5P - 235M</t>
  </si>
  <si>
    <t>Canadian_CS5P_235M.PAN</t>
  </si>
  <si>
    <t>CS6P - 235M</t>
  </si>
  <si>
    <t>Canadian_CS6P_235M.PAN</t>
  </si>
  <si>
    <t>ELPS CS6P - 235MM</t>
  </si>
  <si>
    <t>Canadian_ELPS_CS6P_235MM.PAN</t>
  </si>
  <si>
    <t>CS5P - 240M</t>
  </si>
  <si>
    <t>Canadian_CS5P_240M.PAN</t>
  </si>
  <si>
    <t>CS6P - 240M</t>
  </si>
  <si>
    <t>Canadian_CS6P_240M.PAN</t>
  </si>
  <si>
    <t>ELPS CS6P - 240MM</t>
  </si>
  <si>
    <t>Canadian_ELPS_CS6P_240MM.PAN</t>
  </si>
  <si>
    <t>CS6P - 245M</t>
  </si>
  <si>
    <t>Canadian_CS6P_245M.PAN</t>
  </si>
  <si>
    <t>ELPS CS6P - 245MM</t>
  </si>
  <si>
    <t>Canadian_ELPS_CS6P_245MM.PAN</t>
  </si>
  <si>
    <t>CS6P - 250M</t>
  </si>
  <si>
    <t>Canadian_CS6P_250M.PAN</t>
  </si>
  <si>
    <t>ELPS CS6P - 250MM</t>
  </si>
  <si>
    <t>Canadian_ELPS_CS6P_250MM.PAN</t>
  </si>
  <si>
    <t>ELPS CS6P - 255MM</t>
  </si>
  <si>
    <t>Canadian_ELPS_CS6P_255MM.PAN</t>
  </si>
  <si>
    <t>CS5P - 255M</t>
  </si>
  <si>
    <t>Canadian_CS5P_255M.PAN</t>
  </si>
  <si>
    <t>CS6P - 255M</t>
  </si>
  <si>
    <t>Canadian_CS6P_255M.PAN</t>
  </si>
  <si>
    <t>ELPS CS6P - 260MM</t>
  </si>
  <si>
    <t>Canadian_ELPS_CS6P_260MM.PAN</t>
  </si>
  <si>
    <t>CS5P - 260M</t>
  </si>
  <si>
    <t>Canadian_CS5P_260M.PAN</t>
  </si>
  <si>
    <t>CS6P - 260M</t>
  </si>
  <si>
    <t>Canadian_CS6P_260M.PAN</t>
  </si>
  <si>
    <t>CS6X - 265M</t>
  </si>
  <si>
    <t>Canadian_CS6X_265M.PAN</t>
  </si>
  <si>
    <t>CS6X - 275M</t>
  </si>
  <si>
    <t>Canadian_CS6X_275M.PAN</t>
  </si>
  <si>
    <t>CS6X - 280M</t>
  </si>
  <si>
    <t>Canadian_CS6X_280M.PAN</t>
  </si>
  <si>
    <t>CS6X - 285M</t>
  </si>
  <si>
    <t>Canadian_CS6X_285M.PAN</t>
  </si>
  <si>
    <t>CS6X - 290M</t>
  </si>
  <si>
    <t>Canadian_CS6X_290M.PAN</t>
  </si>
  <si>
    <t>CS6X - 295M</t>
  </si>
  <si>
    <t>Canadian_CS6X_295M.PAN</t>
  </si>
  <si>
    <t>CS6X - 300M</t>
  </si>
  <si>
    <t>Canadian_CS6X_300M.PAN</t>
  </si>
  <si>
    <t>CS6X - 305M</t>
  </si>
  <si>
    <t>Canadian_CS6X_305M.PAN</t>
  </si>
  <si>
    <t>CS6X - 310M</t>
  </si>
  <si>
    <t>Canadian_CS6X_310M.PAN</t>
  </si>
  <si>
    <t>CS6A - 150PE</t>
  </si>
  <si>
    <t>Canadian_CS6A_150PE.PAN</t>
  </si>
  <si>
    <t>CS6A - 155PE</t>
  </si>
  <si>
    <t>Canadian_CS6A_155PE.PAN</t>
  </si>
  <si>
    <t>CS5A - 160P</t>
  </si>
  <si>
    <t>Canadian_CS5A_160P.PAN</t>
  </si>
  <si>
    <t>CS6A - 160P</t>
  </si>
  <si>
    <t>Canadian_CS6A_160P.PAN</t>
  </si>
  <si>
    <t>CS6A - 160PE</t>
  </si>
  <si>
    <t>Canadian_CS6A_160PE.PAN</t>
  </si>
  <si>
    <t>CS6A - 165P</t>
  </si>
  <si>
    <t>Canadian_CS6A_165P.PAN</t>
  </si>
  <si>
    <t>CS6A - 165PE</t>
  </si>
  <si>
    <t>Canadian_CS6A_165PE.PAN</t>
  </si>
  <si>
    <t>CS6A - 170P</t>
  </si>
  <si>
    <t>Canadian_CS6A_170P.PAN</t>
  </si>
  <si>
    <t>CS6A - 170PE</t>
  </si>
  <si>
    <t>Canadian_CS6A_170PE.PAN</t>
  </si>
  <si>
    <t>CS6A - 175P</t>
  </si>
  <si>
    <t>Canadian_CS6A_175P.PAN</t>
  </si>
  <si>
    <t>CS6A - 175PE</t>
  </si>
  <si>
    <t>Canadian_CS6A_175PE.PAN</t>
  </si>
  <si>
    <t>CS6A - 180P</t>
  </si>
  <si>
    <t>Canadian_CS6A_180P.PAN</t>
  </si>
  <si>
    <t>CS6A - 180PE</t>
  </si>
  <si>
    <t>Canadian_CS6A_180PE.PAN</t>
  </si>
  <si>
    <t>CS6A - 185P</t>
  </si>
  <si>
    <t>Canadian_CS6A_185P.PAN</t>
  </si>
  <si>
    <t>CS6P - 185PE</t>
  </si>
  <si>
    <t>Canadian_CS6P_185PE.PAN</t>
  </si>
  <si>
    <t>CS6A - 185PE</t>
  </si>
  <si>
    <t>Canadian_CS6A_185PE.PAN</t>
  </si>
  <si>
    <t>CS6A - 190P</t>
  </si>
  <si>
    <t>Canadian_CS6A_190P.PAN</t>
  </si>
  <si>
    <t>CS6A - 190PE</t>
  </si>
  <si>
    <t>Canadian_CS6A_190PE.PAN</t>
  </si>
  <si>
    <t>CS6A - 195P</t>
  </si>
  <si>
    <t>Canadian_CS6A_195P.PAN</t>
  </si>
  <si>
    <t>CS6A - 195PM</t>
  </si>
  <si>
    <t>Canadian_CS6A_195PM.PAN</t>
  </si>
  <si>
    <t>CS6A - 200P</t>
  </si>
  <si>
    <t>Canadian_CS6A_200P.PAN</t>
  </si>
  <si>
    <t>CS6P - 200PE</t>
  </si>
  <si>
    <t>Canadian_CS6P_200PE.PAN</t>
  </si>
  <si>
    <t>CS6A - 200PM</t>
  </si>
  <si>
    <t>Canadian_CS6A_200PM.PAN</t>
  </si>
  <si>
    <t>CS6A - 205P</t>
  </si>
  <si>
    <t>Canadian_CS6A_205P.PAN</t>
  </si>
  <si>
    <t>CS6P  -205PE</t>
  </si>
  <si>
    <t>Canadian_CS6P_205PE.PAN</t>
  </si>
  <si>
    <t>CS6A - 205PM</t>
  </si>
  <si>
    <t>Canadian_CS6A_205PM.PAN</t>
  </si>
  <si>
    <t>CS6P - 210P</t>
  </si>
  <si>
    <t>Canadian_CS6P_210P.PAN</t>
  </si>
  <si>
    <t>CS6A - 210P</t>
  </si>
  <si>
    <t>Canadian_CS6A_210P.PAN</t>
  </si>
  <si>
    <t>CS6P - 210PE</t>
  </si>
  <si>
    <t>Canadian_CS6P_210PE.PAN</t>
  </si>
  <si>
    <t>CS6A - 210PM</t>
  </si>
  <si>
    <t>Canadian_CS6A_210PM.PAN</t>
  </si>
  <si>
    <t>CS6P - 215P</t>
  </si>
  <si>
    <t>Canadian_CS6P_215P.PAN</t>
  </si>
  <si>
    <t>CS6P - 215PE</t>
  </si>
  <si>
    <t>Canadian_CS6P_215PE.PAN</t>
  </si>
  <si>
    <t>CS6A - 215PM</t>
  </si>
  <si>
    <t>Canadian_CS6A_215PM.PAN</t>
  </si>
  <si>
    <t>CS6P - 220P</t>
  </si>
  <si>
    <t>Canadian_CS6P_220P.PAN</t>
  </si>
  <si>
    <t>CS6P - 220PE</t>
  </si>
  <si>
    <t>Canadian_CS6P_220PE.PAN</t>
  </si>
  <si>
    <t>CS6P - 220PT</t>
  </si>
  <si>
    <t>Canadian_CS6P_220PT.PAN</t>
  </si>
  <si>
    <t>CS6P - 225P</t>
  </si>
  <si>
    <t>Canadian_CS6P_225P.PAN</t>
  </si>
  <si>
    <t>CS6P - 225PE</t>
  </si>
  <si>
    <t>Canadian_CS6P_225PE.PAN</t>
  </si>
  <si>
    <t>CS6P - 225PT</t>
  </si>
  <si>
    <t>Canadian_CS6P_225PT.PAN</t>
  </si>
  <si>
    <t>CS6P - 230P</t>
  </si>
  <si>
    <t>Canadian_CS6P_230P.PAN</t>
  </si>
  <si>
    <t>CS6P - 230PE</t>
  </si>
  <si>
    <t>Canadian_CS6P_230PE.PAN</t>
  </si>
  <si>
    <t>CS6P - 230PT</t>
  </si>
  <si>
    <t>Canadian_CS6P_230PT.PAN</t>
  </si>
  <si>
    <t>CS6P - 235P</t>
  </si>
  <si>
    <t>Canadian_CS6P_235P.PAN</t>
  </si>
  <si>
    <t>CS6P - 235PT</t>
  </si>
  <si>
    <t>Canadian_CS6P_235PT.PAN</t>
  </si>
  <si>
    <t>CS6P - 240P</t>
  </si>
  <si>
    <t>Canadian_CS6P_240P.PAN</t>
  </si>
  <si>
    <t>Black &amp; Veatch based on PVEL measured data</t>
  </si>
  <si>
    <t>EUR</t>
  </si>
  <si>
    <t>ELPS CS6P - 240PM</t>
  </si>
  <si>
    <t>Canadian_ELPS_CS6P_240PM.PAN</t>
  </si>
  <si>
    <t>CS6P - 240PT</t>
  </si>
  <si>
    <t>Canadian_CS6P_240PT.PAN</t>
  </si>
  <si>
    <t>CS6P - 245P</t>
  </si>
  <si>
    <t>Canadian_CS6P_245P.PAN</t>
  </si>
  <si>
    <t>BV_Canadian_CS6P_245P.PAN</t>
  </si>
  <si>
    <t>ELPS CS6P - 245PM</t>
  </si>
  <si>
    <t>Canadian_ELPS_CS6P_245PM.PAN</t>
  </si>
  <si>
    <t>CS6P - 245PT</t>
  </si>
  <si>
    <t>Canadian_CS6P_245PT.PAN</t>
  </si>
  <si>
    <t>CS6P - 250P</t>
  </si>
  <si>
    <t>Canadian_CS6P_250P.PAN</t>
  </si>
  <si>
    <t>BV_Canadian_CS6P_250P.PAN</t>
  </si>
  <si>
    <t>ELPS CS6P - 250PM</t>
  </si>
  <si>
    <t>Canadian_ELPS_CS6P_250PM.PAN</t>
  </si>
  <si>
    <t>CS6P - 250PT</t>
  </si>
  <si>
    <t>Canadian_CS6P_250PT.PAN</t>
  </si>
  <si>
    <t>ELPS CS6P - 255PM</t>
  </si>
  <si>
    <t>Canadian_ELPS_CS6P_255PM.PAN</t>
  </si>
  <si>
    <t>CS6P - 255P</t>
  </si>
  <si>
    <t>Canadian_CS6P_255P.PAN</t>
  </si>
  <si>
    <t>CS6P - 255PT</t>
  </si>
  <si>
    <t>Canadian_CS6P_255PT.PAN</t>
  </si>
  <si>
    <t>CS6X - 260P</t>
  </si>
  <si>
    <t>Canadian_CS6X_260P.PAN</t>
  </si>
  <si>
    <t>ELPS CS6P - 260PM</t>
  </si>
  <si>
    <t>Canadian_ELPS_CS6P_260PM.PAN</t>
  </si>
  <si>
    <t>CS6P - 260P</t>
  </si>
  <si>
    <t>Canadian_CS6P_260P.PAN</t>
  </si>
  <si>
    <t>CS6P - 260PT</t>
  </si>
  <si>
    <t>Canadian_CS6P_260PT.PAN</t>
  </si>
  <si>
    <t>CS6X - 265P</t>
  </si>
  <si>
    <t>Canadian_CS6X_265P.PAN</t>
  </si>
  <si>
    <t>CS6X - 270P</t>
  </si>
  <si>
    <t>Canadian_CS6X_270P.PAN</t>
  </si>
  <si>
    <t>CS6X - 275P</t>
  </si>
  <si>
    <t>Canadian_CS6X_275P.PAN</t>
  </si>
  <si>
    <t>CS6X - 280P</t>
  </si>
  <si>
    <t>Canadian_CS6X_280P.PAN</t>
  </si>
  <si>
    <t>CS6X - 285P</t>
  </si>
  <si>
    <t>Canadian_CS6X_285P.PAN</t>
  </si>
  <si>
    <t>CS6X - 290P</t>
  </si>
  <si>
    <t>Canadian_CS6X_290P.PAN</t>
  </si>
  <si>
    <t>CS6X - 295P</t>
  </si>
  <si>
    <t>Canadian_CS6X_295P.PAN</t>
  </si>
  <si>
    <t>CS6X - 300P</t>
  </si>
  <si>
    <t>Canadian_CS6X_300P.PAN</t>
  </si>
  <si>
    <t>CS6X - 305P</t>
  </si>
  <si>
    <t>Canadian_CS6X_305P.PAN</t>
  </si>
  <si>
    <t>Output</t>
  </si>
  <si>
    <t>Type</t>
  </si>
  <si>
    <t>Frequency</t>
  </si>
  <si>
    <t>Req</t>
  </si>
  <si>
    <t>Threshold</t>
  </si>
  <si>
    <t>Nom</t>
  </si>
  <si>
    <t>Max</t>
  </si>
  <si>
    <t>Oper.</t>
  </si>
  <si>
    <t>Nb</t>
  </si>
  <si>
    <t>String</t>
  </si>
  <si>
    <t>Master</t>
  </si>
  <si>
    <t>NUnits</t>
  </si>
  <si>
    <t>Disconn</t>
  </si>
  <si>
    <t>ENS</t>
  </si>
  <si>
    <t>Eff</t>
  </si>
  <si>
    <t>Max.</t>
  </si>
  <si>
    <t>Euro</t>
  </si>
  <si>
    <t>Res</t>
  </si>
  <si>
    <t>Height</t>
  </si>
  <si>
    <t>Technological general features</t>
  </si>
  <si>
    <t>Low</t>
  </si>
  <si>
    <t>Med.</t>
  </si>
  <si>
    <t>High</t>
  </si>
  <si>
    <t>CEC</t>
  </si>
  <si>
    <t>MPPT</t>
  </si>
  <si>
    <t>Limitation</t>
  </si>
  <si>
    <t>n</t>
  </si>
  <si>
    <t>y</t>
  </si>
  <si>
    <t>X</t>
  </si>
  <si>
    <t>Tri</t>
  </si>
  <si>
    <t>50 Hz</t>
  </si>
  <si>
    <t>60 Hz</t>
  </si>
  <si>
    <t>SITE DEFINITION</t>
  </si>
  <si>
    <t>Latitude</t>
  </si>
  <si>
    <t>Longitude</t>
  </si>
  <si>
    <t>Country</t>
  </si>
  <si>
    <t>Region</t>
  </si>
  <si>
    <t>Rshunt</t>
  </si>
  <si>
    <t>Data Source</t>
  </si>
  <si>
    <t>Number of Modules</t>
  </si>
  <si>
    <t>Modules in a String</t>
  </si>
  <si>
    <t>Number of Strings</t>
  </si>
  <si>
    <t>Number of Inverters</t>
  </si>
  <si>
    <t>SYSTEM SUMMARY</t>
  </si>
  <si>
    <t>GEOGRAPHICAL DATA</t>
  </si>
  <si>
    <t>SUB-ARRAY 1</t>
  </si>
  <si>
    <t>TRANSFORMER DEFINITION</t>
  </si>
  <si>
    <t>ORIENTATION AND SHADING</t>
  </si>
  <si>
    <t>LOSS CHARACTERIZATION</t>
  </si>
  <si>
    <t>Project Name</t>
  </si>
  <si>
    <t>PV MODULE MODEL</t>
  </si>
  <si>
    <t>City</t>
  </si>
  <si>
    <t>Pnom</t>
  </si>
  <si>
    <t>CellsinS</t>
  </si>
  <si>
    <t>CellsinP</t>
  </si>
  <si>
    <t>Rsh0</t>
  </si>
  <si>
    <t>Rshexp</t>
  </si>
  <si>
    <t>Rserie</t>
  </si>
  <si>
    <t>AreaM</t>
  </si>
  <si>
    <t>LengthApparent</t>
  </si>
  <si>
    <t>WidthApparent</t>
  </si>
  <si>
    <t>Cellarea</t>
  </si>
  <si>
    <t>ByPassDiodes</t>
  </si>
  <si>
    <t>ByPassDiodeVoltage</t>
  </si>
  <si>
    <t>IMax</t>
  </si>
  <si>
    <t>PNomDC</t>
  </si>
  <si>
    <t>PMaxDC</t>
  </si>
  <si>
    <t>Inom</t>
  </si>
  <si>
    <t>MinMPP</t>
  </si>
  <si>
    <t>MaxMPP</t>
  </si>
  <si>
    <t>Min.V</t>
  </si>
  <si>
    <t>PMaxBehave</t>
  </si>
  <si>
    <t>VMppBehave</t>
  </si>
  <si>
    <t>NbDC</t>
  </si>
  <si>
    <t>DCIsol</t>
  </si>
  <si>
    <t>Dcswitch</t>
  </si>
  <si>
    <t>Acswitch</t>
  </si>
  <si>
    <t>IN2</t>
  </si>
  <si>
    <t>IN3</t>
  </si>
  <si>
    <t>IN4</t>
  </si>
  <si>
    <t>IN5</t>
  </si>
  <si>
    <t>Effic.3</t>
  </si>
  <si>
    <t>Effic.2</t>
  </si>
  <si>
    <t>Effic.4</t>
  </si>
  <si>
    <t>Effic.5</t>
  </si>
  <si>
    <t>Effic.6</t>
  </si>
  <si>
    <t>IN6</t>
  </si>
  <si>
    <t>IN7</t>
  </si>
  <si>
    <t>Effic.7</t>
  </si>
  <si>
    <t>Effic.8</t>
  </si>
  <si>
    <t>IN8</t>
  </si>
  <si>
    <t>MaxVoltage</t>
  </si>
  <si>
    <t>NomCurrent</t>
  </si>
  <si>
    <t>MaxCurrent</t>
  </si>
  <si>
    <t>NomVoltage</t>
  </si>
  <si>
    <t>Pnom (kW)</t>
  </si>
  <si>
    <t>Advanced Energy Industries, Inc.</t>
  </si>
  <si>
    <t>Solaron 333</t>
  </si>
  <si>
    <t>Advanced_En_Solaron333.ond</t>
  </si>
  <si>
    <t>Without transfo, IGBT</t>
  </si>
  <si>
    <t>IP55, IP65, N*3R</t>
  </si>
  <si>
    <t>LCD 2 x 40 car, data storage, communications</t>
  </si>
  <si>
    <t>www.aesolaron.com</t>
  </si>
  <si>
    <t>Solaron 500</t>
  </si>
  <si>
    <t>Advanced_En_Solaron500.ond</t>
  </si>
  <si>
    <t>Solaron 500/E</t>
  </si>
  <si>
    <t>Advanced_En_Solaron500_E.ond</t>
  </si>
  <si>
    <t>Save</t>
  </si>
  <si>
    <t>Browse</t>
  </si>
  <si>
    <t>Search</t>
  </si>
  <si>
    <t>Top</t>
  </si>
  <si>
    <t>Effic2</t>
  </si>
  <si>
    <t>Effic3</t>
  </si>
  <si>
    <t>Effic4</t>
  </si>
  <si>
    <t>Effic5</t>
  </si>
  <si>
    <t>Effic6</t>
  </si>
  <si>
    <t>Effic7</t>
  </si>
  <si>
    <t>Effic8</t>
  </si>
  <si>
    <t xml:space="preserve"> </t>
  </si>
  <si>
    <t>PNomAC</t>
  </si>
  <si>
    <t>PMaxAC</t>
  </si>
  <si>
    <t>Wind Speed</t>
  </si>
  <si>
    <t>Units</t>
  </si>
  <si>
    <t>PREVIEW</t>
  </si>
  <si>
    <t>ORIGINAL FORMAT</t>
  </si>
  <si>
    <t>Temp Ambient</t>
  </si>
  <si>
    <t>Temp Panel</t>
  </si>
  <si>
    <t>Yes</t>
  </si>
  <si>
    <t>No</t>
  </si>
  <si>
    <t>Manufacturer 2013</t>
  </si>
  <si>
    <t>INVERTER MODEL</t>
  </si>
  <si>
    <t>Origin</t>
  </si>
  <si>
    <t>Rows to Skip</t>
  </si>
  <si>
    <t>Canadian_CS5A_195M.PAN</t>
  </si>
  <si>
    <t>Tempered Glass 3.2mm</t>
  </si>
  <si>
    <t>EVA + PVDF backsheet, JBox + Cables</t>
  </si>
  <si>
    <t>CS6A - 205M</t>
  </si>
  <si>
    <t>Canadian_CS6A_205M.PAN</t>
  </si>
  <si>
    <t>CS6A - 220MM</t>
  </si>
  <si>
    <t>Canadian_CS6A_220MM.PAN</t>
  </si>
  <si>
    <t>ELPS CS6P - 265MM</t>
  </si>
  <si>
    <t>Canadian_ELPS_CS6P_265MM.PAN</t>
  </si>
  <si>
    <t>ELPS CS6P - 270MM</t>
  </si>
  <si>
    <t>Canadian_ELPS_CS6P_270MM.PAN</t>
  </si>
  <si>
    <t>CS6K - 250P</t>
  </si>
  <si>
    <t>Canadian_CS6K_250P.PAN</t>
  </si>
  <si>
    <t>CS6K - 255P</t>
  </si>
  <si>
    <t>Canadian_CS6K_255P.PAN</t>
  </si>
  <si>
    <t>CS6K - 260P</t>
  </si>
  <si>
    <t>Canadian_CS6K_260P.PAN</t>
  </si>
  <si>
    <t>CS5A - 210M</t>
  </si>
  <si>
    <t>Canadian_CS5A_210M.PAN</t>
  </si>
  <si>
    <t>CS6A - 210M</t>
  </si>
  <si>
    <t>Canadian_CS6A_210M.PAN</t>
  </si>
  <si>
    <t>CS6V - 220MM</t>
  </si>
  <si>
    <t>Canadian_CS6V_220MM.PAN</t>
  </si>
  <si>
    <t>CS6V - 225MM</t>
  </si>
  <si>
    <t>Canadian_CS6V_225MM.PAN</t>
  </si>
  <si>
    <t>CS6V - 230MM</t>
  </si>
  <si>
    <t>Canadian_CS6V_230MM.PAN</t>
  </si>
  <si>
    <t>CS6P - 265M</t>
  </si>
  <si>
    <t>Canadian_CS6P_265M.PAN</t>
  </si>
  <si>
    <t>CS6P - 270M</t>
  </si>
  <si>
    <t>Canadian_CS6P_270M.PAN</t>
  </si>
  <si>
    <t>CS6X - 315M</t>
  </si>
  <si>
    <t>Canadian_CS6X_315M.PAN</t>
  </si>
  <si>
    <t>CS6X - 320M</t>
  </si>
  <si>
    <t>Canadian_CS6X_320M.PAN</t>
  </si>
  <si>
    <t>CS6V - 210P</t>
  </si>
  <si>
    <t>Canadian_CS6V_210P.PAN</t>
  </si>
  <si>
    <t>CS6V - 215P</t>
  </si>
  <si>
    <t>Canadian_CS6V_215P.PAN</t>
  </si>
  <si>
    <t>CS6V - 220P</t>
  </si>
  <si>
    <t>Canadian_CS6V_220P.PAN</t>
  </si>
  <si>
    <t>CS6V - 225P</t>
  </si>
  <si>
    <t>Canadian_CS6V_225P.PAN</t>
  </si>
  <si>
    <t>CS6V - 230P</t>
  </si>
  <si>
    <t>Canadian_CS6V_230P.PAN</t>
  </si>
  <si>
    <t>CS6P - 265P</t>
  </si>
  <si>
    <t>Canadian_CS6P_265P.PAN</t>
  </si>
  <si>
    <t>CS6P - 270P</t>
  </si>
  <si>
    <t>Canadian_CS6P_270P.PAN</t>
  </si>
  <si>
    <t>BV_Canadian_CS6X_290P.PAN</t>
  </si>
  <si>
    <t>BV_Canadian_CS6X_295P.PAN</t>
  </si>
  <si>
    <t>BV_Canadian_CS6X_300P.PAN</t>
  </si>
  <si>
    <t>BV_Canadian_CS6X_305P.PAN</t>
  </si>
  <si>
    <t>CS6X - 310P</t>
  </si>
  <si>
    <t>BV_Canadian_CS6X_310P.PAN</t>
  </si>
  <si>
    <t>CS6X - 315P</t>
  </si>
  <si>
    <t>Canadian_CS6X_315P.PAN</t>
  </si>
  <si>
    <t>CS6X - 320P</t>
  </si>
  <si>
    <t>Canadian_CS6X_320P.PAN</t>
  </si>
  <si>
    <t>Photovoltaic Module Database</t>
  </si>
  <si>
    <t>BipolarInputs</t>
  </si>
  <si>
    <t>50/60 Hz</t>
  </si>
  <si>
    <t>IP 20</t>
  </si>
  <si>
    <t>LF Transfo, IGBT</t>
  </si>
  <si>
    <t>IP 54</t>
  </si>
  <si>
    <t>Bi</t>
  </si>
  <si>
    <t>Siemens</t>
  </si>
  <si>
    <t>2 x LED 7 segments</t>
  </si>
  <si>
    <t>SMA</t>
  </si>
  <si>
    <t>www.sma.de</t>
  </si>
  <si>
    <t>TL, IGBT</t>
  </si>
  <si>
    <t>NF, TL</t>
  </si>
  <si>
    <t>www.SMA.de</t>
  </si>
  <si>
    <t>InternalMS</t>
  </si>
  <si>
    <t>HMI-Touchdisplay</t>
  </si>
  <si>
    <t>No_M_S</t>
  </si>
  <si>
    <t>Thermal</t>
  </si>
  <si>
    <t>Ground Area Occupation Ratio</t>
  </si>
  <si>
    <t>Fixed Tilted Plane</t>
  </si>
  <si>
    <t>Pitch (m)</t>
  </si>
  <si>
    <t>Incidence Angle Modifier</t>
  </si>
  <si>
    <t>Yearly</t>
  </si>
  <si>
    <t>Monthly</t>
  </si>
  <si>
    <t>Current at Pmpp (A)</t>
  </si>
  <si>
    <t>Voltage at Pmpp (V)</t>
  </si>
  <si>
    <t>Global Wiring Resistance (mOhm)</t>
  </si>
  <si>
    <t>Rshunt (Ohm)</t>
  </si>
  <si>
    <t>Rseries (Ohm)</t>
  </si>
  <si>
    <t>I Max (A)</t>
  </si>
  <si>
    <t>Frequency (Hz)</t>
  </si>
  <si>
    <t>P max (kW)</t>
  </si>
  <si>
    <t>Output (V)</t>
  </si>
  <si>
    <t>m/s</t>
  </si>
  <si>
    <t>kW</t>
  </si>
  <si>
    <t>Beginning</t>
  </si>
  <si>
    <t>Delimiter</t>
  </si>
  <si>
    <t>Middle</t>
  </si>
  <si>
    <t>End</t>
  </si>
  <si>
    <t>Elevation (m)</t>
  </si>
  <si>
    <t>Time Zone (hours GMT)</t>
  </si>
  <si>
    <t/>
  </si>
  <si>
    <t>Power (W)</t>
  </si>
  <si>
    <t>Isc Current (A)</t>
  </si>
  <si>
    <t>Voc Voltage (V)</t>
  </si>
  <si>
    <t>Modules in Sub-Array</t>
  </si>
  <si>
    <t>Inverters in Sub-Array</t>
  </si>
  <si>
    <t>Module Quality Losses</t>
  </si>
  <si>
    <t>Module Mismatch Losses</t>
  </si>
  <si>
    <t>Soiling Losses</t>
  </si>
  <si>
    <t>Global Loss of Transformer at Pnom (kW)</t>
  </si>
  <si>
    <t>Nominal Power of Transformer, Pnom (kW)</t>
  </si>
  <si>
    <t>Iron Loss of Transformer at Pnom (kW)</t>
  </si>
  <si>
    <t>Resistive Loss of Transformer at Pnom (kW)</t>
  </si>
  <si>
    <t>Nominal Input Power, AC (kW)</t>
  </si>
  <si>
    <t>Nightly Disconnect</t>
  </si>
  <si>
    <t>Loss Fraction (at STC)</t>
  </si>
  <si>
    <t>OUTPUT FILE DEFINITION</t>
  </si>
  <si>
    <t>Multi-Curve</t>
  </si>
  <si>
    <t>WIRING DC LOSSES</t>
  </si>
  <si>
    <t>WIRING AC LOSSES</t>
  </si>
  <si>
    <t>Number of Cells</t>
  </si>
  <si>
    <t>Incidence Angle</t>
  </si>
  <si>
    <t>Loss Fraction at MPP</t>
  </si>
  <si>
    <t>Pvsyst 5.42</t>
  </si>
  <si>
    <t>Pvsyst 5.53</t>
  </si>
  <si>
    <t>Pvsyst 5.57</t>
  </si>
  <si>
    <t>Pvsyst 5.64</t>
  </si>
  <si>
    <t>Pvsyst 5.68</t>
  </si>
  <si>
    <t>Pvsyst 5.72</t>
  </si>
  <si>
    <t xml:space="preserve">Nov </t>
  </si>
  <si>
    <t>Total Pnom (kW)</t>
  </si>
  <si>
    <t>Pnom DC (kW)</t>
  </si>
  <si>
    <t>Inverters Pnom (kW)</t>
  </si>
  <si>
    <t>Pnom AC (kW)</t>
  </si>
  <si>
    <t>Pin (kW)</t>
  </si>
  <si>
    <t>IronLoss (kW)</t>
  </si>
  <si>
    <t>Resistive Loss (kW)</t>
  </si>
  <si>
    <t>System Definition</t>
  </si>
  <si>
    <t>yy-MM-dd HH:mm:ss</t>
  </si>
  <si>
    <t>dd/MM/yyyy HH:mm:ss</t>
  </si>
  <si>
    <t>dd/MM/yy HH:mm:ss</t>
  </si>
  <si>
    <t>MM/dd/yy HH:mm:ss</t>
  </si>
  <si>
    <t xml:space="preserve">[N] is positive, [S] is negative - Enter either format </t>
  </si>
  <si>
    <t>Angle the panel is raised with respect to the ground</t>
  </si>
  <si>
    <t>Shading Limit Angle (degrees)</t>
  </si>
  <si>
    <t>SOILING LOSSES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</si>
  <si>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</si>
  <si>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</si>
  <si>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</si>
  <si>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</si>
  <si>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</si>
  <si>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</si>
  <si>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</si>
  <si>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</si>
  <si>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</si>
  <si>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</si>
  <si>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Dec</t>
  </si>
  <si>
    <t>Nov</t>
  </si>
  <si>
    <t>Horizontal Irradiance</t>
  </si>
  <si>
    <t>Loss Fraction at Fixed Voltage</t>
  </si>
  <si>
    <t>Loss Fraction</t>
  </si>
  <si>
    <t xml:space="preserve">[E] is positive, [W] is negative - Enter either format </t>
  </si>
  <si>
    <t>North</t>
  </si>
  <si>
    <t>South</t>
  </si>
  <si>
    <t>East</t>
  </si>
  <si>
    <t>West</t>
  </si>
  <si>
    <t>Unlimited Rows</t>
  </si>
  <si>
    <t>Use Measured Module Temperature (deg C)</t>
  </si>
  <si>
    <r>
      <t>ASHRAE Model Parameter b</t>
    </r>
    <r>
      <rPr>
        <vertAlign val="subscript"/>
        <sz val="11"/>
        <color theme="1"/>
        <rFont val="Calibri"/>
        <family val="2"/>
        <scheme val="minor"/>
      </rPr>
      <t>0</t>
    </r>
  </si>
  <si>
    <t>Timestamp</t>
  </si>
  <si>
    <t>Angle the panel is facing with respect to true south, [+] if W, [-] if E</t>
  </si>
  <si>
    <t>NEAR SHADINGS</t>
  </si>
  <si>
    <t>RADIATION PROCESSING</t>
  </si>
  <si>
    <t>Transposition Model</t>
  </si>
  <si>
    <t>Hay</t>
  </si>
  <si>
    <t>Perez</t>
  </si>
  <si>
    <t>Use Local Standard Time</t>
  </si>
  <si>
    <t>Reference Meridian</t>
  </si>
  <si>
    <t>Select Array Type</t>
  </si>
  <si>
    <t>Distance between the rows</t>
  </si>
  <si>
    <t>ALBEDO DEFINITION</t>
  </si>
  <si>
    <t>Number of Sub Arrays</t>
  </si>
  <si>
    <t>CELL BASED SHADING EFFECT</t>
  </si>
  <si>
    <t xml:space="preserve">Use Cell Based Shading Effect </t>
  </si>
  <si>
    <t>Number of Strings in the Width</t>
  </si>
  <si>
    <t>Ambient Temperature</t>
  </si>
  <si>
    <t>Wind Velocity</t>
  </si>
  <si>
    <t>Near Shading Factor on Global</t>
  </si>
  <si>
    <t>Near Shading Factor on Beam</t>
  </si>
  <si>
    <t>IAM Factor on Global</t>
  </si>
  <si>
    <t>IAM Factor on Beam</t>
  </si>
  <si>
    <t>INCIDENT ENERGY FACTORS</t>
  </si>
  <si>
    <t>Array Soiling Loss</t>
  </si>
  <si>
    <t>Modules Array Mismatch Loss</t>
  </si>
  <si>
    <t>Effective Energy at the Output of the Array</t>
  </si>
  <si>
    <t>PV ARRAY</t>
  </si>
  <si>
    <t>Inverter Loss Due to Voltage Threshold</t>
  </si>
  <si>
    <t>Inverter Loss Due to Nominal Inv. Power</t>
  </si>
  <si>
    <t>Inverter Loss Due to Nominal Inv. Voltage</t>
  </si>
  <si>
    <t>EFFICIENCIES</t>
  </si>
  <si>
    <t>TAmbient</t>
  </si>
  <si>
    <t xml:space="preserve"> TModule</t>
  </si>
  <si>
    <t xml:space="preserve"> Module Soiling Loss (kW)</t>
  </si>
  <si>
    <t>CASSYS</t>
  </si>
  <si>
    <t>Albedo</t>
  </si>
  <si>
    <t>Canadian Solar System Simulation Program for Grid-Connected PV Systems</t>
  </si>
  <si>
    <t>CHART 1</t>
  </si>
  <si>
    <t>CHART 2</t>
  </si>
  <si>
    <t>CHART 3</t>
  </si>
  <si>
    <t>X Values</t>
  </si>
  <si>
    <t>Y Values</t>
  </si>
  <si>
    <t>Number of Y Values</t>
  </si>
  <si>
    <t>Number of Rows</t>
  </si>
  <si>
    <t>Third Side</t>
  </si>
  <si>
    <t>POA Irradiance</t>
  </si>
  <si>
    <t>Cell Size (cm)</t>
  </si>
  <si>
    <t>Width of One String (m)</t>
  </si>
  <si>
    <t>Column Number</t>
  </si>
  <si>
    <t>Data Begins At</t>
  </si>
  <si>
    <t>Data Ends At</t>
  </si>
  <si>
    <t>INVERTER</t>
  </si>
  <si>
    <t>CASSYS - Canadian Solar</t>
  </si>
  <si>
    <t>Values can be entered as a percentage loss on a monthly basis, or a constant value can be used for the entire year</t>
  </si>
  <si>
    <t>AVAILABLE OUTPUTS LIST</t>
  </si>
  <si>
    <t xml:space="preserve">Inverter Loss Due to Power Threshold </t>
  </si>
  <si>
    <t>Measured Module Temperature (deg C)</t>
  </si>
  <si>
    <t>Difference between Module and Ambient Temp. (deg C)</t>
  </si>
  <si>
    <t>Ref_CS6X_310P.PAN</t>
  </si>
  <si>
    <t xml:space="preserve">Inverter Efficiency </t>
  </si>
  <si>
    <t>Sinvert 1401 UL (1350 derate)</t>
  </si>
  <si>
    <t>Sinvert_PVS1350UL.OND</t>
  </si>
  <si>
    <t>PHOTON DB</t>
  </si>
  <si>
    <t>Sinvert 1401 UL</t>
  </si>
  <si>
    <t>Sinvert_PVS1401UL.OND</t>
  </si>
  <si>
    <t>Sinvert 1051 UL</t>
  </si>
  <si>
    <t>Sinvert_PVS1051UL.OND</t>
  </si>
  <si>
    <t>Solaron 500 - modified 491</t>
  </si>
  <si>
    <t>Advanced_En_Solaron500_modified491.ond</t>
  </si>
  <si>
    <t>Solaron 500KW-480 HE MFG</t>
  </si>
  <si>
    <t>AE_SOLARON_500KW_480_HE_2012-03-15_MFG.OND</t>
  </si>
  <si>
    <t>www.advanced-energy.com/solarenergy</t>
  </si>
  <si>
    <t>Horizontal Diffuse</t>
  </si>
  <si>
    <t>UserEntry</t>
  </si>
  <si>
    <t>Data source: Mfr datasheet only</t>
  </si>
  <si>
    <t>Modeling Error: -0.1% (boost)</t>
  </si>
  <si>
    <t>Nameplate binning: -0.4% (boost)</t>
  </si>
  <si>
    <t>LID: 2% (Default for poly)</t>
  </si>
  <si>
    <t>IAM: b0=0.05 (datasheet no longer says AR)</t>
  </si>
  <si>
    <t>Low light: 4.5% efficiency drop</t>
  </si>
  <si>
    <t>CS6X-300P-UL APP01</t>
  </si>
  <si>
    <t>Canadian_Solar_CS6X-300P-UL_APP.PAN</t>
  </si>
  <si>
    <t>Created by: ELB (3/18/2013)</t>
  </si>
  <si>
    <t>Approved RFB (6/26/13) (APP01)</t>
  </si>
  <si>
    <t>Use Isc and Voc std deviation 1.6% and 1.5% for mismatch</t>
  </si>
  <si>
    <t>with normal</t>
  </si>
  <si>
    <t>Solaron 500KW-480 HE MFG - biPhased</t>
  </si>
  <si>
    <t>AE_SOLARON_500KW_480_HE_2012-03-15_csSim_MFG.OND</t>
  </si>
  <si>
    <t>Sunny Central 800CP-US (769kW modified)</t>
  </si>
  <si>
    <t>SMA_Central800CP_US 769kW modified.OND</t>
  </si>
  <si>
    <t>Sunny Central 800CPUS (769kW) 3Efficiency  Curves</t>
  </si>
  <si>
    <t>SMA_Central800CPUS 769kW 3EC.OND</t>
  </si>
  <si>
    <t>IP 54 / NEMA 3R</t>
  </si>
  <si>
    <t>Sunny Central 800CPUS (770kW) 3Efficiency  Curves</t>
  </si>
  <si>
    <t>SMA_Central800CPUS 770kW 3EC.OND</t>
  </si>
  <si>
    <t>Sunny Central 800CPUS (772kW) 3Efficiency  Curves</t>
  </si>
  <si>
    <t>SMA_Central800CPUS 772kW 3EC.OND</t>
  </si>
  <si>
    <r>
      <t>Constant Heat Loss Factor (W/m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·K) </t>
    </r>
  </si>
  <si>
    <r>
      <t>Convective Heat Loss Factor (W/m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·K/ m/s)</t>
    </r>
  </si>
  <si>
    <t>,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</si>
  <si>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</si>
  <si>
    <t>Sun Zenith Angle</t>
  </si>
  <si>
    <t>METEOROLOGICAL AND SUN POSITION VARIABLES</t>
  </si>
  <si>
    <t>yyyy-mm-dd hh:mm:ss</t>
  </si>
  <si>
    <t>Unitless</t>
  </si>
  <si>
    <t>Reflectivity of the ground.</t>
  </si>
  <si>
    <t>kWh</t>
  </si>
  <si>
    <t>Energy Injected into Grid</t>
  </si>
  <si>
    <t>Available Energy at Inverter Output</t>
  </si>
  <si>
    <t>AC Ohmic Loss</t>
  </si>
  <si>
    <t>Energy produced by the farm for the time interval under simulation</t>
  </si>
  <si>
    <t>Profile Angle</t>
  </si>
  <si>
    <t>Normal beam irradiance</t>
  </si>
  <si>
    <t>Horizontal beam irradiance</t>
  </si>
  <si>
    <t>Horizontal diffuse irradiance</t>
  </si>
  <si>
    <t>SHADING</t>
  </si>
  <si>
    <t>Shading factor applied to the global value of irradiance in the plane of array</t>
  </si>
  <si>
    <t>Shading factor applied to the beam component of irradiance in the plane of array</t>
  </si>
  <si>
    <t>Near Shading Factor on  Diffuse</t>
  </si>
  <si>
    <t>Shading factor applied to the diffuse component of irradiance in the plane of array</t>
  </si>
  <si>
    <t>Shading factor applied to the reflected component of irradiance in the plane of array</t>
  </si>
  <si>
    <t>Amount of global irradiance in the plane of array lost to shading</t>
  </si>
  <si>
    <t>Amount of beam irradiance in the plane of array lost to shading</t>
  </si>
  <si>
    <t>Amount of diffuse irradiance in the plane of array lost to shading</t>
  </si>
  <si>
    <t>Amount of ground-reflected irradiance in the plane of array lost to shading</t>
  </si>
  <si>
    <t>Total POA irradiance once shading has been taken into account</t>
  </si>
  <si>
    <t>Angle between the normal to the array plane and the rays of the sun</t>
  </si>
  <si>
    <t>IAM factor applied to the beam component of POA irradiance</t>
  </si>
  <si>
    <t>IAM Factor on  Diffuse</t>
  </si>
  <si>
    <t>IAM factor applied to the diffuse component of POA irradiance</t>
  </si>
  <si>
    <t>IAM factor applied to the ground reflected component of POA irradiance</t>
  </si>
  <si>
    <t>Module Quality Loss</t>
  </si>
  <si>
    <t>Calculated Module Temperature (deg C)</t>
  </si>
  <si>
    <t>Power produced by the array, after all losses have been taken into account</t>
  </si>
  <si>
    <t>External transformer loss</t>
  </si>
  <si>
    <t>Power produced by the array divided by the solar irradiance incident upon the front surface of the array</t>
  </si>
  <si>
    <t>Averaged efficiency of all inverters (sum of ouptut of all inverters divided by sum of input to all inverters)</t>
  </si>
  <si>
    <t>Power delivered to the grid divided by total power available from inverters</t>
  </si>
  <si>
    <t>Timestamp Used for Simulation</t>
  </si>
  <si>
    <t>Horizontal Global Irradiance</t>
  </si>
  <si>
    <t>AC-side Efficiency</t>
  </si>
  <si>
    <t>Overall System Efficiency</t>
  </si>
  <si>
    <t>Power Injected into Grid</t>
  </si>
  <si>
    <t>Global POA Irradiance Corrected for Incidence</t>
  </si>
  <si>
    <t>Incidence Loss for Ground Reflected</t>
  </si>
  <si>
    <t>Incidence Loss for Diffuse</t>
  </si>
  <si>
    <t>Incidence Loss for Beam</t>
  </si>
  <si>
    <t>Incidence Loss for Global</t>
  </si>
  <si>
    <t>IAM Factor on Ground Reflected</t>
  </si>
  <si>
    <t>Near Shading Factor on Ground Reflected</t>
  </si>
  <si>
    <t>Near Shading Loss for Global</t>
  </si>
  <si>
    <t>Near Shading Loss for Beam</t>
  </si>
  <si>
    <t>Near Shading Loss for Diffuse</t>
  </si>
  <si>
    <t>Near Shading Loss for Ground Reflected</t>
  </si>
  <si>
    <t>Global POA Irradiance Corrected for Shading</t>
  </si>
  <si>
    <t>Global Irradiance in Array Plane</t>
  </si>
  <si>
    <t>Beam Irradiance in Array Plane</t>
  </si>
  <si>
    <t>Diffuse Irradiance in Array Plane</t>
  </si>
  <si>
    <t>Ground Reflected Irradiance in Array Plane</t>
  </si>
  <si>
    <t>IRRADIANCE INCIDENT IN COLLECTOR PLANE</t>
  </si>
  <si>
    <t>SYSTEM WIDE LOSS AND PERFORMANCE</t>
  </si>
  <si>
    <t xml:space="preserve">Note: all efficiencies are calculated using the total area occupied by the array (= Sum of module area) </t>
  </si>
  <si>
    <t>PV Array Efficiency</t>
  </si>
  <si>
    <t>Ohmic Wiring Loss</t>
  </si>
  <si>
    <t>[+] if E, [-] if W of GMT, Difference in hours with respect to GMT</t>
  </si>
  <si>
    <t>Also known as altitude, above sea level</t>
  </si>
  <si>
    <t>Pvsyst 5.41</t>
  </si>
  <si>
    <t>Nominal Time Step (min)</t>
  </si>
  <si>
    <t>Sun Azimuth Angle</t>
  </si>
  <si>
    <t>Yearly Albedo</t>
  </si>
  <si>
    <t>Sub-Array Performance</t>
  </si>
  <si>
    <t>Project Name:</t>
  </si>
  <si>
    <t>SubArray4 Current</t>
  </si>
  <si>
    <t>CHART BUILDER FOR OUTPUT RESULTS</t>
  </si>
  <si>
    <t xml:space="preserve">Output File </t>
  </si>
  <si>
    <t>Databases</t>
  </si>
  <si>
    <t>Soiling</t>
  </si>
  <si>
    <t>WELCOME TO CASSYS</t>
  </si>
  <si>
    <t>Monthly Albedo</t>
  </si>
  <si>
    <t>Input Timestamp</t>
  </si>
  <si>
    <t>File Name:</t>
  </si>
  <si>
    <t>Measured Module Temperature</t>
  </si>
  <si>
    <t>Calculated Module Temperature</t>
  </si>
  <si>
    <t>Difference between Module and Ambient Temp.</t>
  </si>
  <si>
    <t>Input Timestamp (yyyy-mm-dd hh:mm:ss)</t>
  </si>
  <si>
    <t>Error Log</t>
  </si>
  <si>
    <t>°</t>
  </si>
  <si>
    <t>Effective Power at the Output of the Array</t>
  </si>
  <si>
    <t>Available Power at Inverter Output</t>
  </si>
  <si>
    <t>ShowSubInv</t>
  </si>
  <si>
    <t>yyyy-MM-dd HH:mm:ss</t>
  </si>
  <si>
    <t>Effective Voltage at the Output of the Array</t>
  </si>
  <si>
    <t>Effective Current at the Output of the Array</t>
  </si>
  <si>
    <t>Effective Voltage (DC) produced by the PV Array</t>
  </si>
  <si>
    <t>PV Array Voltage</t>
  </si>
  <si>
    <t>PV Array Current</t>
  </si>
  <si>
    <t>Summarize</t>
  </si>
  <si>
    <t>-</t>
  </si>
  <si>
    <t>Daily</t>
  </si>
  <si>
    <t>Summary Style:</t>
  </si>
  <si>
    <t>DATA SUMMARY</t>
  </si>
  <si>
    <t>Date</t>
  </si>
  <si>
    <t>Detail</t>
  </si>
  <si>
    <t>Time Series Characteristics</t>
  </si>
  <si>
    <t>Extraterrestial Irradiance</t>
  </si>
  <si>
    <t>ET Irrad</t>
  </si>
  <si>
    <t>Month</t>
  </si>
  <si>
    <t>Inverter losses ratio (Unitless)</t>
  </si>
  <si>
    <t>Horizontal Global Irradiance (W/m2)</t>
  </si>
  <si>
    <t>Near Shading Loss for Beam (W/m2)</t>
  </si>
  <si>
    <t>dd/MM/yy hh:mm:ss</t>
  </si>
  <si>
    <t>MM/dd/yyyy hh:mm:ss</t>
  </si>
  <si>
    <t>MM-dd HH:mm:ss</t>
  </si>
  <si>
    <t>dd/MM/yyyy H:mm</t>
  </si>
  <si>
    <t>Resistive Loss (%) at STC</t>
  </si>
  <si>
    <t>DC Voltage, Current and Power of each Sub-Array</t>
  </si>
  <si>
    <t xml:space="preserve">AC Output Power of each Sub-Array </t>
  </si>
  <si>
    <t>CS6X - 300P - BV</t>
  </si>
  <si>
    <t>CS6X - 295P - BV</t>
  </si>
  <si>
    <t>CS6X - 305P - BV</t>
  </si>
  <si>
    <t>CS6X - 310P - BV</t>
  </si>
  <si>
    <t>Resultant Iron Loss</t>
  </si>
  <si>
    <t>(kW)</t>
  </si>
  <si>
    <t>(%, Pnom)</t>
  </si>
  <si>
    <t>(kW, Pnom)</t>
  </si>
  <si>
    <t>(kW, STC)</t>
  </si>
  <si>
    <t>EVENTS LOGGER</t>
  </si>
  <si>
    <t xml:space="preserve">The total number of rows in the PV system. </t>
  </si>
  <si>
    <t>CS6P-260P_PVEL_CSI_EXT_V6.32.PAN</t>
  </si>
  <si>
    <t>Manufacturer 2013 based on PVEL test data</t>
  </si>
  <si>
    <t>User_Added 6.32</t>
  </si>
  <si>
    <t>CS6P-250P_PVEL_CSI_EXT_V6.32.PAN</t>
  </si>
  <si>
    <t>CS6X-310P_PVEL_BV_EXT_V6.32.PAN</t>
  </si>
  <si>
    <t>Black &amp; Veatch based on PVEL test data</t>
  </si>
  <si>
    <t>CS6P-270P_PVEL_CSI_EXT_V6.32.PAN</t>
  </si>
  <si>
    <t>CS6X-320P_PVEL_CSI_EXT_V6.32.PAN</t>
  </si>
  <si>
    <t>CS6X-315P_PVEL_CSI_EXT_V6.32.PAN</t>
  </si>
  <si>
    <t>CS6X-290P_PVEL_BV_EXT_V6.32.PAN</t>
  </si>
  <si>
    <t>CS6X-295P_PVEL_BV_EXT_V6.32.PAN</t>
  </si>
  <si>
    <t>CS6X-300P_PVEL_BV_EXT_V6.32.PAN</t>
  </si>
  <si>
    <t>CS6X-305P_PVEL_BV_EXT_V6.32.PAN</t>
  </si>
  <si>
    <t>CS6P-255P_PVEL_CSI_EXT_V6.32.PAN</t>
  </si>
  <si>
    <t>CS6P-265P_PVEL_CSI_EXT_V6.32.PAN</t>
  </si>
  <si>
    <t>CS6K-260P_PVEL_CSI_EXT_V6.32.PAN</t>
  </si>
  <si>
    <t>CS6K-255P_PVEL_CSI_EXT_V6.32.PAN</t>
  </si>
  <si>
    <t>CS6K-250P_PVEL_CSI_EXT_V6.32.PAN</t>
  </si>
  <si>
    <t>CS6P-245M_PVEL_CSI_EXT_V6.32.PAN</t>
  </si>
  <si>
    <t>CS6P-250M_PVEL_CSI_EXT_V6.32.PAN</t>
  </si>
  <si>
    <t>CS6P-255M_PVEL_CSI_EXT_V6.32.PAN</t>
  </si>
  <si>
    <t>CS6P-260M_PVEL_CSI_EXT_V6.32.PAN</t>
  </si>
  <si>
    <t>CS6P-265M_PVEL_CSI_EXT_V6.32.PAN</t>
  </si>
  <si>
    <t>Manufacturer 2014 based on PVEL test data</t>
  </si>
  <si>
    <t>CS6P-270M_PVEL_CSI_EXT_V6.32.PAN</t>
  </si>
  <si>
    <t>CS6X-295M_PVEL_CSI_EXT_V6.32.PAN</t>
  </si>
  <si>
    <t>CS6X-300M_PVEL_CSI_EXT_V6.32.PAN</t>
  </si>
  <si>
    <t>CS6X-305M_PVEL_CSI_EXT_V6.32.PAN</t>
  </si>
  <si>
    <t>CS6X-310M_PVEL_CSI_EXT_V6.32.PAN</t>
  </si>
  <si>
    <t>CS6X-315M_PVEL_CSI_EXT_V6.32.PAN</t>
  </si>
  <si>
    <t>CS6X-320M_PVEL_CSI_EXT_V6.32.PAN</t>
  </si>
  <si>
    <t xml:space="preserve">Hay or Perez Model can be used. Both are widely accepted, Hay tends to </t>
  </si>
  <si>
    <t>Reflectivity of the ground (Yearly or Monthly definitions can be provided)</t>
  </si>
  <si>
    <t>The reference longitude or meridian used for Local Standard Time</t>
  </si>
  <si>
    <t>be more robust</t>
  </si>
  <si>
    <t>Plane Tilt (degrees)</t>
  </si>
  <si>
    <t>Azimuth (degrees)</t>
  </si>
  <si>
    <t>Width of one row of the array in the transverse direction</t>
  </si>
  <si>
    <t>The ratio of the collector width to the pitch</t>
  </si>
  <si>
    <t>The angle formed between the top of one row, and the bottom of the active section of the next row</t>
  </si>
  <si>
    <t>Select 'Yes' to use a non-linear shading model based on the cell size (linear model is used by default)</t>
  </si>
  <si>
    <t>Number of strings in the transverse direction of a row</t>
  </si>
  <si>
    <t>Size of one cell used in the solar module</t>
  </si>
  <si>
    <t>Width of Active Area (m)</t>
  </si>
  <si>
    <t>Bottom Inactive Width (m)</t>
  </si>
  <si>
    <t>Top Inactive Width (m)</t>
  </si>
  <si>
    <t>Length of inactive area above the active area of a row</t>
  </si>
  <si>
    <t>Length of inactive area below the active area of a row</t>
  </si>
  <si>
    <t>Width of one string as approximated by the width of the array and the number of strings</t>
  </si>
  <si>
    <t>Constant coefficient of the convective heat loss model</t>
  </si>
  <si>
    <t>Wind dependent coefficient of the convective heat loss model</t>
  </si>
  <si>
    <t>May account for Light Induced Degradation, or reflect confidence in manufacturer's specifications</t>
  </si>
  <si>
    <t>Losses occurring due to the variability in the electrical properties of modules installed in an array</t>
  </si>
  <si>
    <t>This loss is defined for both MPP and Fixed Voltage operation</t>
  </si>
  <si>
    <t>Parameter used to modify the incident radiation according to the ASHRAE IAM Model</t>
  </si>
  <si>
    <t>Select 'True' if reliable measurements of panel temperature are available. Otherwise, values will be calculated</t>
  </si>
  <si>
    <t>Reflects the accumulation of dirt, snow or other conditions that may affect indicent radiation on the array</t>
  </si>
  <si>
    <t>*CASSYS requires .csv, .TM2 or TMY3 files as input</t>
  </si>
  <si>
    <t>Interval Recorded At</t>
  </si>
  <si>
    <t>CLIMATE FILE DEFINTION</t>
  </si>
  <si>
    <t>METEOROLOGICAL DATA POSITION</t>
  </si>
  <si>
    <t>Data Type</t>
  </si>
  <si>
    <t>Time stamp read from climate file</t>
  </si>
  <si>
    <t>Time stamp used for sun position calculations. Accounts for sunrise/sunset and interval recording mode (beg., middle or end)</t>
  </si>
  <si>
    <t>Angle between the direction of the sun and due south</t>
  </si>
  <si>
    <t>Angle between the direction of the sun and the zenith</t>
  </si>
  <si>
    <t>Intensity of solar radiation outside the earth’s atmosphere on a surface perpendicular to the sun's rays</t>
  </si>
  <si>
    <t>Intensity of solar radiation received directly from the sun by a surface perpendicular to the sun's rays</t>
  </si>
  <si>
    <t>Intesity of solar radiation received directly from the sun by a horizontal surface.</t>
  </si>
  <si>
    <t>Intensity of solar radiation received from the sky dome, excluding the area around the sun, by a horizontal surface.</t>
  </si>
  <si>
    <t>Intensity of radiation received from above by a surface horizontal to the ground</t>
  </si>
  <si>
    <t>Temperature of the ambient air</t>
  </si>
  <si>
    <t>Horizontal speed of air motion near the surface of the array</t>
  </si>
  <si>
    <t>Total  irradiance received by the front surface of the array</t>
  </si>
  <si>
    <t>Irradiance received directly from the sun by the front surface of the array</t>
  </si>
  <si>
    <t>Irradiance received from the sky dome (excluding the area around the sun) by the front surface of the array</t>
  </si>
  <si>
    <t>Irradiance reflected by the ground and reaching the front surface of the array</t>
  </si>
  <si>
    <t>Incidence angle modifier (IAM) factor applied to the global irradiance received by the array</t>
  </si>
  <si>
    <t>Amount of global irradiance in the plane of array lost to incidence angle effects</t>
  </si>
  <si>
    <t>Amount of beam irradiance in the plane of array lost to incidence angle effects</t>
  </si>
  <si>
    <t>Amount of diffuse irradiance in the plane of array lost to incidence angle effects</t>
  </si>
  <si>
    <t>Amount of ground reflected irradiance in the plane of array lost to incidence angle effects</t>
  </si>
  <si>
    <t>Total POA irradiance corrected after incidence angle effects have been taken into account</t>
  </si>
  <si>
    <t>Power lost due to obstruction of incoming radiation by soiling of the array</t>
  </si>
  <si>
    <t>Power lost to the estimated degradation in module quality</t>
  </si>
  <si>
    <t>Power lost to the electrical mismatch of modules in the array</t>
  </si>
  <si>
    <t xml:space="preserve">Power lost due to wiring between the array and inverter </t>
  </si>
  <si>
    <t>Measured module temperature, only applicable if provided in the climate file by the user</t>
  </si>
  <si>
    <t>Average temperature of the array during operation (calculated)</t>
  </si>
  <si>
    <t xml:space="preserve">The difference between module temperature (measured or calculated) and the ambient temperature </t>
  </si>
  <si>
    <t>Power, Current and Voltage (DC) produced by the PV modules in each sub-array</t>
  </si>
  <si>
    <t>kW, A, V</t>
  </si>
  <si>
    <t>Total Current (DC) produced by the PV Array</t>
  </si>
  <si>
    <t>Power lost due to insufficient input power supplied to the inverters</t>
  </si>
  <si>
    <t>Power lost due to insufficient voltage supplied to the inverters</t>
  </si>
  <si>
    <t>Power lost due to the power limiting behaviour of the inverters</t>
  </si>
  <si>
    <t>Power lost due to exceeding the maximum voltage limit of the inverters</t>
  </si>
  <si>
    <t>Power (AC) produced by the inverters in each sub-array</t>
  </si>
  <si>
    <t xml:space="preserve">Power produced by the inverters  </t>
  </si>
  <si>
    <t xml:space="preserve">Power lost to the resistance in the wiring between the inverters and the injection point </t>
  </si>
  <si>
    <t xml:space="preserve">Power lost due to the transformer </t>
  </si>
  <si>
    <t>Power produced by the farm after accounting for all losses, etc and injected to the grid</t>
  </si>
  <si>
    <t>Power produced by the system divided by the total solar irradiance incident upon the front surface of the array</t>
  </si>
  <si>
    <t xml:space="preserve">    The time stamp refers to the beginning, middle or end time of the record interval</t>
  </si>
  <si>
    <t xml:space="preserve">    The nominal duration of a recording interval</t>
  </si>
  <si>
    <r>
      <t>W/m</t>
    </r>
    <r>
      <rPr>
        <i/>
        <vertAlign val="superscript"/>
        <sz val="11"/>
        <color theme="0" tint="-0.34998626667073579"/>
        <rFont val="Calibri"/>
        <family val="2"/>
        <scheme val="minor"/>
      </rPr>
      <t>2</t>
    </r>
  </si>
  <si>
    <r>
      <rPr>
        <b/>
        <sz val="11"/>
        <color theme="0" tint="-0.34998626667073579"/>
        <rFont val="Calibri"/>
        <family val="2"/>
        <scheme val="minor"/>
      </rPr>
      <t>°</t>
    </r>
    <r>
      <rPr>
        <sz val="11"/>
        <color theme="0" tint="-0.34998626667073579"/>
        <rFont val="Calibri"/>
        <family val="2"/>
        <scheme val="minor"/>
      </rPr>
      <t xml:space="preserve"> C</t>
    </r>
  </si>
  <si>
    <t>Projection of the solar altitude angle (complement of zenith angle) on a vertical plane perpendicular to the array</t>
  </si>
  <si>
    <t>© 2015 CanadianSolar, All rights reserved.</t>
  </si>
  <si>
    <t xml:space="preserve">Climate File </t>
  </si>
  <si>
    <t>Copyright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</si>
</sst>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(* #,##0.00_);_(* \(#,##0.00\);_(* &quot;-&quot;??_);_(@_)"/>
    <numFmt numFmtId="165" formatCode=";;;"/>
    <numFmt numFmtId="166" formatCode="0.0"/>
    <numFmt numFmtId="167" formatCode="yyyy\-mm\-dd\ hh:mm:ss"/>
    <numFmt numFmtId="168" formatCode="###.##%"/>
    <numFmt numFmtId="169" formatCode="0.000"/>
    <numFmt numFmtId="170" formatCode="mmm"/>
    <numFmt numFmtId="171" formatCode="General\ &quot;°&quot;"/>
    <numFmt numFmtId="172" formatCode="General\ &quot;'&quot;"/>
    <numFmt numFmtId="173" formatCode="General\ &quot;&quot;\&quot;"/>
    <numFmt numFmtId="174" formatCode="mmm\-yyyy"/>
    <numFmt numFmtId="175" formatCode=";;;\R\e\q\u\i\r\e\d\ \F\i\e\l\d"/>
    <numFmt numFmtId="176" formatCode="yyyy\-mm\-dd"/>
    <numFmt numFmtId="177" formatCode="\C\omm\a"/>
  </numFmts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lbertus Medium"/>
      <family val="2"/>
    </font>
    <font>
      <b/>
      <sz val="16"/>
      <color theme="1"/>
      <name val="Albertus Medium"/>
      <family val="2"/>
    </font>
    <font>
      <i/>
      <sz val="11"/>
      <color theme="1"/>
      <name val="Albertus Medium"/>
      <family val="2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777777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000000"/>
      <name val="Albertus Medium"/>
      <family val="2"/>
    </font>
    <font>
      <b/>
      <sz val="16"/>
      <color rgb="FF000000"/>
      <name val="Calibri"/>
      <family val="2"/>
      <scheme val="minor"/>
    </font>
    <font>
      <i/>
      <sz val="11"/>
      <color rgb="FF000000"/>
      <name val="Albertus Medium"/>
      <family val="2"/>
    </font>
    <font>
      <sz val="11"/>
      <color rgb="FF000000"/>
      <name val="Albertus Medium"/>
      <family val="2"/>
    </font>
    <font>
      <vertAlign val="super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vertAlign val="superscript"/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0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EF0C2"/>
        <bgColor indexed="64"/>
      </patternFill>
    </fill>
    <fill>
      <patternFill patternType="solid">
        <fgColor rgb="FFFFFFFF"/>
        <bgColor indexed="64"/>
      </patternFill>
    </fill>
    <fill>
      <gradientFill degree="270">
        <stop position="0">
          <color theme="7" tint="0.40000610370189521"/>
        </stop>
        <stop position="1">
          <color theme="7" tint="0.59999389629810485"/>
        </stop>
      </gradientFill>
    </fill>
    <fill>
      <gradientFill>
        <stop position="0">
          <color rgb="FF92D050"/>
        </stop>
        <stop position="0.5">
          <color theme="6" tint="0.40000610370189521"/>
        </stop>
        <stop position="1">
          <color rgb="FF92D050"/>
        </stop>
      </gradientFill>
    </fill>
    <fill>
      <gradientFill degree="90">
        <stop position="0">
          <color theme="0"/>
        </stop>
        <stop position="1">
          <color theme="2" tint="-9.8025452436902985E-2"/>
        </stop>
      </gradientFill>
    </fill>
    <fill>
      <gradientFill degree="90">
        <stop position="0">
          <color theme="7" tint="0.59999389629810485"/>
        </stop>
        <stop position="1">
          <color theme="7" tint="0.40000610370189521"/>
        </stop>
      </gradientFill>
    </fill>
    <fill>
      <gradientFill degree="270">
        <stop position="0">
          <color theme="8" tint="0.80001220740379042"/>
        </stop>
        <stop position="1">
          <color theme="8" tint="0.59999389629810485"/>
        </stop>
      </gradientFill>
    </fill>
    <fill>
      <gradientFill degree="270">
        <stop position="0">
          <color theme="2" tint="-9.8025452436902985E-2"/>
        </stop>
        <stop position="1">
          <color theme="2"/>
        </stop>
      </gradientFill>
    </fill>
    <fill>
      <gradientFill degree="90">
        <stop position="0">
          <color theme="2"/>
        </stop>
        <stop position="1">
          <color theme="2" tint="-9.8025452436902985E-2"/>
        </stop>
      </gradientFill>
    </fill>
    <fill>
      <patternFill patternType="solid">
        <fgColor rgb="FFCCC0DA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auto="1"/>
      </patternFill>
    </fill>
    <fill>
      <patternFill patternType="solid">
        <fgColor theme="0"/>
        <bgColor auto="1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6337778862885"/>
        <bgColor auto="1"/>
      </patternFill>
    </fill>
    <fill>
      <patternFill patternType="solid">
        <fgColor rgb="FF85DA46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9" fontId="1" fillId="0" borderId="0" applyFont="0" applyFill="0" applyBorder="0" applyAlignment="0" applyProtection="0"/>
  </cellStyleXfs>
  <cellXfs count="355">
    <xf numFmtId="0" fontId="0" fillId="0" borderId="0" xfId="0"/>
    <xf numFmtId="0" fontId="0" fillId="2" borderId="0" xfId="0" applyFill="1"/>
    <xf numFmtId="0" fontId="0" fillId="3" borderId="0" xfId="0" applyFill="1"/>
    <xf numFmtId="0" fontId="3" fillId="4" borderId="0" xfId="0" applyFont="1" applyFill="1"/>
    <xf numFmtId="0" fontId="3" fillId="5" borderId="0" xfId="0" applyFont="1" applyFill="1"/>
    <xf numFmtId="0" fontId="0" fillId="5" borderId="0" xfId="0" applyFill="1"/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Alignment="1">
      <alignment horizontal="center"/>
    </xf>
    <xf numFmtId="0" fontId="9" fillId="2" borderId="0" xfId="0" applyFont="1" applyFill="1"/>
    <xf numFmtId="0" fontId="11" fillId="2" borderId="0" xfId="0" applyFont="1" applyFill="1"/>
    <xf numFmtId="0" fontId="5" fillId="4" borderId="0" xfId="0" applyFont="1" applyFill="1"/>
    <xf numFmtId="0" fontId="0" fillId="4" borderId="0" xfId="0" applyFill="1"/>
    <xf numFmtId="0" fontId="12" fillId="4" borderId="0" xfId="0" applyFont="1" applyFill="1"/>
    <xf numFmtId="0" fontId="13" fillId="2" borderId="0" xfId="0" applyFont="1" applyFill="1"/>
    <xf numFmtId="0" fontId="3" fillId="4" borderId="0" xfId="0" applyFont="1" applyFill="1" applyAlignment="1" applyProtection="1"/>
    <xf numFmtId="0" fontId="0" fillId="3" borderId="0" xfId="0" applyFont="1" applyFill="1"/>
    <xf numFmtId="0" fontId="0" fillId="2" borderId="0" xfId="0" applyFont="1" applyFill="1"/>
    <xf numFmtId="0" fontId="0" fillId="0" borderId="0" xfId="0" applyFont="1"/>
    <xf numFmtId="0" fontId="7" fillId="5" borderId="0" xfId="0" applyFont="1" applyFill="1"/>
    <xf numFmtId="0" fontId="0" fillId="5" borderId="0" xfId="0" applyFont="1" applyFill="1"/>
    <xf numFmtId="0" fontId="0" fillId="0" borderId="0" xfId="0" applyAlignment="1"/>
    <xf numFmtId="0" fontId="13" fillId="3" borderId="0" xfId="0" applyFont="1" applyFill="1"/>
    <xf numFmtId="170" fontId="0" fillId="2" borderId="0" xfId="0" applyNumberFormat="1" applyFill="1"/>
    <xf numFmtId="0" fontId="0" fillId="0" borderId="0" xfId="0" applyFill="1" applyProtection="1"/>
    <xf numFmtId="0" fontId="0" fillId="0" borderId="0" xfId="0" applyFill="1" applyBorder="1" applyProtection="1"/>
    <xf numFmtId="0" fontId="3" fillId="4" borderId="0" xfId="0" applyFont="1" applyFill="1" applyAlignment="1" applyProtection="1">
      <alignment horizontal="center"/>
    </xf>
    <xf numFmtId="0" fontId="0" fillId="2" borderId="11" xfId="0" applyFill="1" applyBorder="1" applyAlignment="1">
      <alignment horizontal="center"/>
    </xf>
    <xf numFmtId="0" fontId="3" fillId="2" borderId="0" xfId="0" applyFont="1" applyFill="1"/>
    <xf numFmtId="0" fontId="0" fillId="0" borderId="0" xfId="0" applyFill="1"/>
    <xf numFmtId="0" fontId="13" fillId="0" borderId="0" xfId="0" applyFont="1"/>
    <xf numFmtId="0" fontId="0" fillId="0" borderId="0" xfId="0"/>
    <xf numFmtId="0" fontId="0" fillId="0" borderId="0" xfId="0" applyAlignment="1">
      <alignment horizontal="left"/>
    </xf>
    <xf numFmtId="0" fontId="0" fillId="13" borderId="0" xfId="0" applyFill="1"/>
    <xf numFmtId="0" fontId="6" fillId="0" borderId="0" xfId="0" applyFont="1"/>
    <xf numFmtId="0" fontId="0" fillId="2" borderId="0" xfId="0" applyFill="1" applyProtection="1">
      <protection hidden="1"/>
    </xf>
    <xf numFmtId="0" fontId="0" fillId="0" borderId="0" xfId="0" applyFill="1" applyProtection="1"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Protection="1">
      <protection hidden="1"/>
    </xf>
    <xf numFmtId="0" fontId="0" fillId="2" borderId="0" xfId="0" applyFill="1" applyAlignment="1" applyProtection="1">
      <alignment horizontal="left"/>
      <protection hidden="1"/>
    </xf>
    <xf numFmtId="0" fontId="0" fillId="13" borderId="0" xfId="0" applyFill="1" applyAlignment="1" applyProtection="1">
      <alignment horizontal="left"/>
      <protection hidden="1"/>
    </xf>
    <xf numFmtId="0" fontId="0" fillId="13" borderId="0" xfId="0" applyFill="1" applyProtection="1">
      <protection hidden="1"/>
    </xf>
    <xf numFmtId="0" fontId="0" fillId="12" borderId="0" xfId="0" applyFill="1" applyProtection="1">
      <protection hidden="1"/>
    </xf>
    <xf numFmtId="0" fontId="0" fillId="12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22" borderId="0" xfId="0" applyFill="1"/>
    <xf numFmtId="0" fontId="0" fillId="3" borderId="0" xfId="0" applyFill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11" fillId="2" borderId="0" xfId="0" applyFont="1" applyFill="1" applyProtection="1">
      <protection hidden="1"/>
    </xf>
    <xf numFmtId="0" fontId="9" fillId="2" borderId="0" xfId="0" applyFont="1" applyFill="1" applyProtection="1">
      <protection hidden="1"/>
    </xf>
    <xf numFmtId="0" fontId="0" fillId="2" borderId="0" xfId="0" applyFill="1" applyBorder="1" applyAlignment="1" applyProtection="1">
      <alignment horizontal="left"/>
      <protection hidden="1"/>
    </xf>
    <xf numFmtId="0" fontId="0" fillId="2" borderId="0" xfId="0" applyFill="1" applyBorder="1" applyProtection="1">
      <protection hidden="1"/>
    </xf>
    <xf numFmtId="0" fontId="0" fillId="2" borderId="12" xfId="0" applyFill="1" applyBorder="1" applyProtection="1">
      <protection hidden="1"/>
    </xf>
    <xf numFmtId="0" fontId="3" fillId="2" borderId="0" xfId="0" applyFont="1" applyFill="1" applyBorder="1" applyAlignment="1" applyProtection="1">
      <protection hidden="1"/>
    </xf>
    <xf numFmtId="0" fontId="0" fillId="2" borderId="8" xfId="0" applyFill="1" applyBorder="1" applyProtection="1">
      <protection hidden="1"/>
    </xf>
    <xf numFmtId="0" fontId="0" fillId="2" borderId="9" xfId="0" applyFill="1" applyBorder="1" applyProtection="1">
      <protection hidden="1"/>
    </xf>
    <xf numFmtId="0" fontId="6" fillId="4" borderId="0" xfId="0" applyFont="1" applyFill="1" applyProtection="1">
      <protection hidden="1"/>
    </xf>
    <xf numFmtId="0" fontId="0" fillId="3" borderId="0" xfId="0" applyFont="1" applyFill="1" applyProtection="1">
      <protection hidden="1"/>
    </xf>
    <xf numFmtId="0" fontId="0" fillId="2" borderId="0" xfId="0" applyFont="1" applyFill="1" applyProtection="1">
      <protection hidden="1"/>
    </xf>
    <xf numFmtId="0" fontId="7" fillId="5" borderId="0" xfId="0" applyFont="1" applyFill="1" applyProtection="1">
      <protection hidden="1"/>
    </xf>
    <xf numFmtId="0" fontId="0" fillId="5" borderId="0" xfId="0" applyFont="1" applyFill="1" applyProtection="1">
      <protection hidden="1"/>
    </xf>
    <xf numFmtId="0" fontId="6" fillId="15" borderId="15" xfId="1" applyFont="1" applyFill="1" applyBorder="1" applyAlignment="1" applyProtection="1">
      <alignment horizontal="center" vertical="center"/>
      <protection hidden="1"/>
    </xf>
    <xf numFmtId="0" fontId="0" fillId="2" borderId="0" xfId="0" applyFont="1" applyFill="1" applyAlignment="1" applyProtection="1">
      <alignment horizontal="left"/>
      <protection hidden="1"/>
    </xf>
    <xf numFmtId="0" fontId="17" fillId="2" borderId="0" xfId="0" applyFont="1" applyFill="1" applyProtection="1">
      <protection hidden="1"/>
    </xf>
    <xf numFmtId="0" fontId="0" fillId="0" borderId="0" xfId="0" applyFont="1" applyProtection="1">
      <protection hidden="1"/>
    </xf>
    <xf numFmtId="0" fontId="0" fillId="2" borderId="0" xfId="0" applyFont="1" applyFill="1" applyAlignment="1" applyProtection="1">
      <alignment horizontal="center" vertical="center"/>
      <protection hidden="1"/>
    </xf>
    <xf numFmtId="0" fontId="0" fillId="2" borderId="0" xfId="0" applyFont="1" applyFill="1" applyBorder="1" applyAlignment="1" applyProtection="1">
      <alignment horizontal="center"/>
      <protection hidden="1"/>
    </xf>
    <xf numFmtId="0" fontId="0" fillId="2" borderId="0" xfId="0" applyFont="1" applyFill="1" applyBorder="1" applyProtection="1">
      <protection hidden="1"/>
    </xf>
    <xf numFmtId="0" fontId="3" fillId="2" borderId="0" xfId="0" applyFont="1" applyFill="1" applyAlignment="1" applyProtection="1">
      <alignment horizontal="left"/>
      <protection hidden="1"/>
    </xf>
    <xf numFmtId="0" fontId="0" fillId="2" borderId="0" xfId="0" applyFont="1" applyFill="1" applyBorder="1" applyAlignment="1" applyProtection="1">
      <alignment horizontal="left"/>
      <protection hidden="1"/>
    </xf>
    <xf numFmtId="0" fontId="0" fillId="2" borderId="0" xfId="0" applyNumberFormat="1" applyFont="1" applyFill="1" applyProtection="1">
      <protection hidden="1"/>
    </xf>
    <xf numFmtId="166" fontId="0" fillId="24" borderId="0" xfId="0" applyNumberFormat="1" applyFont="1" applyFill="1" applyBorder="1" applyAlignment="1" applyProtection="1">
      <alignment horizontal="center"/>
      <protection hidden="1"/>
    </xf>
    <xf numFmtId="2" fontId="0" fillId="2" borderId="1" xfId="0" applyNumberFormat="1" applyFont="1" applyFill="1" applyBorder="1" applyAlignment="1" applyProtection="1">
      <alignment horizontal="center"/>
      <protection locked="0" hidden="1"/>
    </xf>
    <xf numFmtId="0" fontId="13" fillId="2" borderId="0" xfId="0" applyFont="1" applyFill="1" applyAlignment="1" applyProtection="1">
      <alignment horizontal="center"/>
      <protection hidden="1"/>
    </xf>
    <xf numFmtId="2" fontId="0" fillId="2" borderId="0" xfId="0" applyNumberFormat="1" applyFont="1" applyFill="1" applyBorder="1" applyAlignment="1" applyProtection="1">
      <alignment horizontal="center"/>
      <protection hidden="1"/>
    </xf>
    <xf numFmtId="0" fontId="3" fillId="4" borderId="0" xfId="0" applyFont="1" applyFill="1" applyProtection="1">
      <protection hidden="1"/>
    </xf>
    <xf numFmtId="0" fontId="3" fillId="4" borderId="0" xfId="0" applyFont="1" applyFill="1" applyAlignment="1" applyProtection="1"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6" fillId="9" borderId="0" xfId="0" applyFont="1" applyFill="1" applyAlignment="1" applyProtection="1">
      <alignment horizontal="center"/>
      <protection hidden="1"/>
    </xf>
    <xf numFmtId="0" fontId="7" fillId="5" borderId="0" xfId="0" applyFont="1" applyFill="1" applyAlignment="1" applyProtection="1">
      <protection hidden="1"/>
    </xf>
    <xf numFmtId="0" fontId="0" fillId="5" borderId="0" xfId="0" applyFill="1" applyProtection="1">
      <protection hidden="1"/>
    </xf>
    <xf numFmtId="0" fontId="6" fillId="15" borderId="16" xfId="1" applyFont="1" applyFill="1" applyBorder="1" applyAlignment="1" applyProtection="1">
      <alignment horizontal="center"/>
      <protection hidden="1"/>
    </xf>
    <xf numFmtId="0" fontId="3" fillId="2" borderId="0" xfId="0" applyFont="1" applyFill="1" applyProtection="1">
      <protection hidden="1"/>
    </xf>
    <xf numFmtId="0" fontId="0" fillId="2" borderId="0" xfId="0" quotePrefix="1" applyFill="1" applyProtection="1">
      <protection hidden="1"/>
    </xf>
    <xf numFmtId="0" fontId="13" fillId="2" borderId="0" xfId="0" applyFont="1" applyFill="1" applyProtection="1">
      <protection hidden="1"/>
    </xf>
    <xf numFmtId="0" fontId="0" fillId="14" borderId="1" xfId="2" applyNumberFormat="1" applyFont="1" applyFill="1" applyBorder="1" applyAlignment="1" applyProtection="1">
      <alignment horizontal="center"/>
      <protection hidden="1"/>
    </xf>
    <xf numFmtId="0" fontId="0" fillId="2" borderId="0" xfId="0" applyFill="1" applyBorder="1" applyAlignment="1" applyProtection="1">
      <alignment horizontal="center"/>
      <protection hidden="1"/>
    </xf>
    <xf numFmtId="0" fontId="0" fillId="17" borderId="1" xfId="2" applyNumberFormat="1" applyFont="1" applyFill="1" applyBorder="1" applyAlignment="1" applyProtection="1">
      <alignment horizontal="center"/>
      <protection hidden="1"/>
    </xf>
    <xf numFmtId="0" fontId="0" fillId="17" borderId="1" xfId="0" applyFill="1" applyBorder="1" applyAlignment="1" applyProtection="1">
      <alignment horizontal="center"/>
      <protection hidden="1"/>
    </xf>
    <xf numFmtId="0" fontId="8" fillId="5" borderId="0" xfId="0" applyFont="1" applyFill="1" applyProtection="1">
      <protection hidden="1"/>
    </xf>
    <xf numFmtId="0" fontId="6" fillId="20" borderId="1" xfId="1" applyFont="1" applyFill="1" applyBorder="1" applyAlignment="1" applyProtection="1">
      <alignment horizontal="center"/>
      <protection hidden="1"/>
    </xf>
    <xf numFmtId="0" fontId="6" fillId="19" borderId="1" xfId="1" applyFont="1" applyFill="1" applyBorder="1" applyAlignment="1" applyProtection="1">
      <alignment horizontal="center"/>
      <protection hidden="1"/>
    </xf>
    <xf numFmtId="165" fontId="0" fillId="2" borderId="0" xfId="0" applyNumberFormat="1" applyFill="1" applyBorder="1" applyProtection="1">
      <protection hidden="1"/>
    </xf>
    <xf numFmtId="165" fontId="0" fillId="2" borderId="0" xfId="0" applyNumberFormat="1" applyFill="1" applyProtection="1">
      <protection hidden="1"/>
    </xf>
    <xf numFmtId="0" fontId="0" fillId="18" borderId="1" xfId="0" applyFill="1" applyBorder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0" fillId="2" borderId="6" xfId="0" applyFill="1" applyBorder="1" applyAlignment="1" applyProtection="1">
      <alignment horizontal="left"/>
      <protection hidden="1"/>
    </xf>
    <xf numFmtId="0" fontId="0" fillId="17" borderId="1" xfId="0" applyNumberFormat="1" applyFill="1" applyBorder="1" applyAlignment="1" applyProtection="1">
      <alignment horizontal="center"/>
      <protection hidden="1"/>
    </xf>
    <xf numFmtId="166" fontId="0" fillId="17" borderId="1" xfId="0" applyNumberFormat="1" applyFill="1" applyBorder="1" applyAlignment="1" applyProtection="1">
      <alignment horizontal="center"/>
      <protection hidden="1"/>
    </xf>
    <xf numFmtId="169" fontId="0" fillId="17" borderId="1" xfId="0" applyNumberForma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protection hidden="1"/>
    </xf>
    <xf numFmtId="0" fontId="0" fillId="0" borderId="0" xfId="0" applyAlignment="1" applyProtection="1">
      <protection hidden="1"/>
    </xf>
    <xf numFmtId="0" fontId="0" fillId="5" borderId="0" xfId="0" applyFill="1" applyAlignment="1" applyProtection="1">
      <protection hidden="1"/>
    </xf>
    <xf numFmtId="0" fontId="3" fillId="2" borderId="0" xfId="0" applyFont="1" applyFill="1" applyAlignment="1" applyProtection="1">
      <protection hidden="1"/>
    </xf>
    <xf numFmtId="0" fontId="0" fillId="2" borderId="0" xfId="0" applyFill="1" applyBorder="1" applyAlignment="1" applyProtection="1">
      <protection hidden="1"/>
    </xf>
    <xf numFmtId="0" fontId="0" fillId="2" borderId="0" xfId="0" applyNumberFormat="1" applyFont="1" applyFill="1" applyAlignment="1" applyProtection="1">
      <protection hidden="1"/>
    </xf>
    <xf numFmtId="165" fontId="13" fillId="2" borderId="0" xfId="0" applyNumberFormat="1" applyFont="1" applyFill="1" applyAlignment="1" applyProtection="1">
      <protection hidden="1"/>
    </xf>
    <xf numFmtId="165" fontId="13" fillId="2" borderId="0" xfId="0" applyNumberFormat="1" applyFont="1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protection hidden="1"/>
    </xf>
    <xf numFmtId="0" fontId="0" fillId="2" borderId="0" xfId="0" applyFill="1" applyAlignment="1" applyProtection="1">
      <alignment shrinkToFit="1"/>
      <protection hidden="1"/>
    </xf>
    <xf numFmtId="0" fontId="13" fillId="2" borderId="0" xfId="0" applyFont="1" applyFill="1" applyAlignment="1" applyProtection="1">
      <protection hidden="1"/>
    </xf>
    <xf numFmtId="0" fontId="13" fillId="3" borderId="0" xfId="0" applyFont="1" applyFill="1" applyProtection="1">
      <protection hidden="1"/>
    </xf>
    <xf numFmtId="0" fontId="20" fillId="10" borderId="0" xfId="0" applyFont="1" applyFill="1" applyProtection="1">
      <protection hidden="1"/>
    </xf>
    <xf numFmtId="0" fontId="22" fillId="10" borderId="0" xfId="0" applyFont="1" applyFill="1" applyAlignment="1" applyProtection="1">
      <alignment horizontal="left" vertical="center"/>
      <protection hidden="1"/>
    </xf>
    <xf numFmtId="0" fontId="23" fillId="10" borderId="0" xfId="0" applyFont="1" applyFill="1" applyProtection="1">
      <protection hidden="1"/>
    </xf>
    <xf numFmtId="0" fontId="24" fillId="10" borderId="0" xfId="0" applyFont="1" applyFill="1" applyProtection="1">
      <protection hidden="1"/>
    </xf>
    <xf numFmtId="0" fontId="6" fillId="15" borderId="16" xfId="1" applyFont="1" applyFill="1" applyBorder="1" applyAlignment="1" applyProtection="1">
      <alignment horizontal="center" vertic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0" fillId="2" borderId="0" xfId="0" applyNumberFormat="1" applyFill="1" applyBorder="1" applyAlignment="1" applyProtection="1">
      <alignment horizontal="center"/>
      <protection hidden="1"/>
    </xf>
    <xf numFmtId="0" fontId="19" fillId="9" borderId="0" xfId="0" applyFont="1" applyFill="1" applyProtection="1">
      <protection hidden="1"/>
    </xf>
    <xf numFmtId="0" fontId="19" fillId="9" borderId="0" xfId="0" applyFont="1" applyFill="1" applyAlignment="1" applyProtection="1">
      <alignment horizontal="center"/>
      <protection hidden="1"/>
    </xf>
    <xf numFmtId="0" fontId="0" fillId="2" borderId="0" xfId="0" applyNumberFormat="1" applyFill="1" applyProtection="1">
      <protection hidden="1"/>
    </xf>
    <xf numFmtId="0" fontId="7" fillId="5" borderId="0" xfId="0" applyFont="1" applyFill="1" applyBorder="1" applyAlignment="1" applyProtection="1">
      <alignment horizontal="left"/>
      <protection hidden="1"/>
    </xf>
    <xf numFmtId="0" fontId="0" fillId="5" borderId="0" xfId="0" applyFill="1" applyBorder="1" applyProtection="1">
      <protection hidden="1"/>
    </xf>
    <xf numFmtId="0" fontId="6" fillId="15" borderId="1" xfId="1" applyFont="1" applyFill="1" applyBorder="1" applyAlignment="1" applyProtection="1">
      <alignment horizontal="center"/>
      <protection hidden="1"/>
    </xf>
    <xf numFmtId="0" fontId="4" fillId="2" borderId="0" xfId="0" applyFont="1" applyFill="1" applyBorder="1" applyProtection="1">
      <protection hidden="1"/>
    </xf>
    <xf numFmtId="0" fontId="16" fillId="5" borderId="0" xfId="0" applyFont="1" applyFill="1" applyBorder="1" applyProtection="1">
      <protection hidden="1"/>
    </xf>
    <xf numFmtId="0" fontId="7" fillId="2" borderId="0" xfId="0" applyFont="1" applyFill="1" applyBorder="1" applyAlignment="1" applyProtection="1">
      <alignment horizontal="left"/>
      <protection hidden="1"/>
    </xf>
    <xf numFmtId="0" fontId="16" fillId="2" borderId="0" xfId="0" applyFont="1" applyFill="1" applyBorder="1" applyProtection="1">
      <protection hidden="1"/>
    </xf>
    <xf numFmtId="0" fontId="3" fillId="5" borderId="1" xfId="0" applyFont="1" applyFill="1" applyBorder="1" applyAlignment="1" applyProtection="1">
      <alignment horizontal="center"/>
      <protection hidden="1"/>
    </xf>
    <xf numFmtId="0" fontId="0" fillId="0" borderId="12" xfId="0" applyBorder="1" applyProtection="1">
      <protection hidden="1"/>
    </xf>
    <xf numFmtId="0" fontId="0" fillId="0" borderId="0" xfId="0" applyBorder="1" applyProtection="1">
      <protection hidden="1"/>
    </xf>
    <xf numFmtId="0" fontId="3" fillId="2" borderId="12" xfId="0" applyFont="1" applyFill="1" applyBorder="1" applyProtection="1">
      <protection hidden="1"/>
    </xf>
    <xf numFmtId="0" fontId="0" fillId="2" borderId="11" xfId="0" applyFill="1" applyBorder="1" applyAlignment="1" applyProtection="1">
      <protection hidden="1"/>
    </xf>
    <xf numFmtId="0" fontId="0" fillId="24" borderId="0" xfId="0" applyFill="1" applyBorder="1" applyAlignment="1" applyProtection="1">
      <alignment horizontal="center"/>
      <protection hidden="1"/>
    </xf>
    <xf numFmtId="0" fontId="7" fillId="0" borderId="0" xfId="0" applyFont="1" applyFill="1" applyBorder="1" applyProtection="1">
      <protection hidden="1"/>
    </xf>
    <xf numFmtId="0" fontId="26" fillId="5" borderId="0" xfId="0" applyFont="1" applyFill="1" applyBorder="1" applyAlignment="1" applyProtection="1">
      <alignment horizontal="center"/>
      <protection hidden="1"/>
    </xf>
    <xf numFmtId="0" fontId="26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11" borderId="0" xfId="0" applyFill="1" applyProtection="1">
      <protection hidden="1"/>
    </xf>
    <xf numFmtId="0" fontId="0" fillId="11" borderId="11" xfId="0" applyFill="1" applyBorder="1" applyAlignment="1" applyProtection="1">
      <alignment horizontal="center"/>
      <protection hidden="1"/>
    </xf>
    <xf numFmtId="0" fontId="0" fillId="2" borderId="11" xfId="0" applyFill="1" applyBorder="1" applyAlignment="1" applyProtection="1">
      <alignment horizontal="center"/>
      <protection hidden="1"/>
    </xf>
    <xf numFmtId="0" fontId="7" fillId="5" borderId="0" xfId="0" applyFont="1" applyFill="1" applyBorder="1" applyProtection="1">
      <protection hidden="1"/>
    </xf>
    <xf numFmtId="0" fontId="0" fillId="0" borderId="5" xfId="0" applyBorder="1" applyProtection="1">
      <protection hidden="1"/>
    </xf>
    <xf numFmtId="0" fontId="0" fillId="3" borderId="0" xfId="0" applyFill="1" applyAlignment="1" applyProtection="1">
      <alignment horizontal="left"/>
      <protection hidden="1"/>
    </xf>
    <xf numFmtId="0" fontId="9" fillId="2" borderId="0" xfId="0" applyFont="1" applyFill="1" applyAlignment="1" applyProtection="1">
      <alignment horizontal="left"/>
      <protection hidden="1"/>
    </xf>
    <xf numFmtId="0" fontId="0" fillId="5" borderId="0" xfId="0" applyFill="1" applyAlignment="1" applyProtection="1">
      <alignment horizontal="left"/>
      <protection hidden="1"/>
    </xf>
    <xf numFmtId="0" fontId="6" fillId="16" borderId="1" xfId="1" applyFont="1" applyFill="1" applyBorder="1" applyAlignment="1" applyProtection="1">
      <alignment horizontal="center"/>
      <protection hidden="1"/>
    </xf>
    <xf numFmtId="0" fontId="6" fillId="2" borderId="0" xfId="1" applyFont="1" applyFill="1" applyBorder="1" applyAlignment="1" applyProtection="1">
      <alignment horizontal="center"/>
      <protection hidden="1"/>
    </xf>
    <xf numFmtId="0" fontId="4" fillId="2" borderId="0" xfId="0" applyFont="1" applyFill="1" applyProtection="1">
      <protection hidden="1"/>
    </xf>
    <xf numFmtId="0" fontId="4" fillId="13" borderId="0" xfId="0" applyFont="1" applyFill="1" applyProtection="1">
      <protection hidden="1"/>
    </xf>
    <xf numFmtId="0" fontId="6" fillId="4" borderId="0" xfId="0" applyFont="1" applyFill="1" applyAlignment="1" applyProtection="1">
      <alignment horizontal="left"/>
      <protection hidden="1"/>
    </xf>
    <xf numFmtId="0" fontId="6" fillId="4" borderId="0" xfId="0" applyFont="1" applyFill="1" applyAlignment="1" applyProtection="1">
      <protection hidden="1"/>
    </xf>
    <xf numFmtId="0" fontId="6" fillId="4" borderId="0" xfId="0" applyFont="1" applyFill="1" applyAlignment="1" applyProtection="1">
      <alignment horizontal="right"/>
      <protection hidden="1"/>
    </xf>
    <xf numFmtId="0" fontId="6" fillId="9" borderId="0" xfId="0" applyFont="1" applyFill="1" applyAlignment="1" applyProtection="1">
      <alignment horizontal="right"/>
      <protection hidden="1"/>
    </xf>
    <xf numFmtId="0" fontId="6" fillId="9" borderId="0" xfId="0" applyFont="1" applyFill="1" applyAlignment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7" fillId="5" borderId="0" xfId="0" applyFont="1" applyFill="1" applyAlignment="1" applyProtection="1">
      <alignment horizontal="left" vertical="center"/>
      <protection hidden="1"/>
    </xf>
    <xf numFmtId="0" fontId="27" fillId="13" borderId="0" xfId="0" applyNumberFormat="1" applyFont="1" applyFill="1" applyAlignment="1" applyProtection="1">
      <alignment vertical="center"/>
      <protection hidden="1"/>
    </xf>
    <xf numFmtId="0" fontId="3" fillId="2" borderId="0" xfId="0" applyNumberFormat="1" applyFont="1" applyFill="1" applyProtection="1">
      <protection hidden="1"/>
    </xf>
    <xf numFmtId="0" fontId="3" fillId="13" borderId="0" xfId="0" applyNumberFormat="1" applyFont="1" applyFill="1" applyProtection="1">
      <protection hidden="1"/>
    </xf>
    <xf numFmtId="0" fontId="0" fillId="13" borderId="0" xfId="0" applyNumberFormat="1" applyFill="1" applyProtection="1">
      <protection hidden="1"/>
    </xf>
    <xf numFmtId="0" fontId="0" fillId="13" borderId="0" xfId="0" applyNumberFormat="1" applyFont="1" applyFill="1" applyProtection="1">
      <protection hidden="1"/>
    </xf>
    <xf numFmtId="0" fontId="27" fillId="2" borderId="0" xfId="0" applyNumberFormat="1" applyFont="1" applyFill="1" applyAlignment="1" applyProtection="1">
      <alignment vertical="center"/>
      <protection hidden="1"/>
    </xf>
    <xf numFmtId="0" fontId="6" fillId="24" borderId="7" xfId="1" applyFont="1" applyFill="1" applyBorder="1" applyAlignment="1" applyProtection="1">
      <alignment horizontal="center"/>
      <protection hidden="1"/>
    </xf>
    <xf numFmtId="0" fontId="30" fillId="2" borderId="0" xfId="0" applyFont="1" applyFill="1" applyBorder="1" applyAlignment="1" applyProtection="1">
      <alignment vertical="center"/>
      <protection hidden="1"/>
    </xf>
    <xf numFmtId="0" fontId="0" fillId="2" borderId="12" xfId="0" applyFill="1" applyBorder="1" applyAlignment="1" applyProtection="1">
      <protection hidden="1"/>
    </xf>
    <xf numFmtId="0" fontId="0" fillId="2" borderId="9" xfId="0" applyFill="1" applyBorder="1" applyAlignment="1" applyProtection="1">
      <protection hidden="1"/>
    </xf>
    <xf numFmtId="0" fontId="0" fillId="2" borderId="10" xfId="0" applyFill="1" applyBorder="1" applyAlignment="1" applyProtection="1">
      <protection hidden="1"/>
    </xf>
    <xf numFmtId="0" fontId="0" fillId="2" borderId="5" xfId="0" applyFill="1" applyBorder="1" applyAlignment="1" applyProtection="1">
      <protection hidden="1"/>
    </xf>
    <xf numFmtId="0" fontId="3" fillId="2" borderId="12" xfId="0" applyFont="1" applyFill="1" applyBorder="1" applyAlignment="1" applyProtection="1">
      <protection hidden="1"/>
    </xf>
    <xf numFmtId="0" fontId="3" fillId="2" borderId="8" xfId="0" applyFont="1" applyFill="1" applyBorder="1" applyAlignment="1" applyProtection="1">
      <protection hidden="1"/>
    </xf>
    <xf numFmtId="0" fontId="3" fillId="2" borderId="9" xfId="0" applyFont="1" applyFill="1" applyBorder="1" applyAlignment="1" applyProtection="1">
      <protection hidden="1"/>
    </xf>
    <xf numFmtId="0" fontId="0" fillId="2" borderId="7" xfId="0" applyFill="1" applyBorder="1" applyAlignment="1" applyProtection="1">
      <protection hidden="1"/>
    </xf>
    <xf numFmtId="0" fontId="0" fillId="2" borderId="6" xfId="0" applyFill="1" applyBorder="1" applyAlignment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0" fillId="2" borderId="9" xfId="0" applyFont="1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alignment horizontal="center"/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3" fillId="2" borderId="0" xfId="0" applyFont="1" applyFill="1" applyBorder="1" applyProtection="1">
      <protection hidden="1"/>
    </xf>
    <xf numFmtId="0" fontId="0" fillId="2" borderId="9" xfId="0" applyFont="1" applyFill="1" applyBorder="1" applyAlignment="1" applyProtection="1">
      <protection hidden="1"/>
    </xf>
    <xf numFmtId="0" fontId="0" fillId="18" borderId="1" xfId="0" applyFill="1" applyBorder="1" applyAlignment="1" applyProtection="1">
      <alignment horizontal="center" wrapText="1"/>
      <protection hidden="1"/>
    </xf>
    <xf numFmtId="22" fontId="0" fillId="0" borderId="0" xfId="0" applyNumberFormat="1"/>
    <xf numFmtId="167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 wrapText="1"/>
    </xf>
    <xf numFmtId="167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4" fontId="0" fillId="2" borderId="0" xfId="0" applyNumberFormat="1" applyFill="1"/>
    <xf numFmtId="0" fontId="3" fillId="13" borderId="0" xfId="0" applyFont="1" applyFill="1" applyProtection="1">
      <protection hidden="1"/>
    </xf>
    <xf numFmtId="0" fontId="3" fillId="13" borderId="0" xfId="0" applyFont="1" applyFill="1" applyBorder="1" applyProtection="1">
      <protection hidden="1"/>
    </xf>
    <xf numFmtId="174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wrapText="1"/>
    </xf>
    <xf numFmtId="0" fontId="34" fillId="2" borderId="0" xfId="0" applyFont="1" applyFill="1"/>
    <xf numFmtId="175" fontId="0" fillId="27" borderId="1" xfId="0" applyNumberFormat="1" applyFill="1" applyBorder="1" applyAlignment="1" applyProtection="1">
      <alignment horizontal="center"/>
      <protection hidden="1"/>
    </xf>
    <xf numFmtId="175" fontId="0" fillId="27" borderId="18" xfId="0" applyNumberFormat="1" applyFill="1" applyBorder="1" applyAlignment="1" applyProtection="1">
      <alignment horizontal="center"/>
      <protection hidden="1"/>
    </xf>
    <xf numFmtId="0" fontId="36" fillId="0" borderId="19" xfId="0" applyFont="1" applyBorder="1" applyAlignment="1">
      <alignment horizontal="center"/>
    </xf>
    <xf numFmtId="0" fontId="0" fillId="2" borderId="0" xfId="0" applyNumberFormat="1" applyFill="1"/>
    <xf numFmtId="0" fontId="35" fillId="2" borderId="0" xfId="0" applyNumberFormat="1" applyFont="1" applyFill="1"/>
    <xf numFmtId="0" fontId="0" fillId="21" borderId="19" xfId="0" applyNumberFormat="1" applyFont="1" applyFill="1" applyBorder="1" applyAlignment="1" applyProtection="1">
      <alignment horizontal="center"/>
      <protection hidden="1"/>
    </xf>
    <xf numFmtId="176" fontId="0" fillId="0" borderId="0" xfId="0" applyNumberFormat="1" applyAlignment="1">
      <alignment horizontal="center" vertical="center" wrapText="1"/>
    </xf>
    <xf numFmtId="0" fontId="30" fillId="28" borderId="2" xfId="0" applyFont="1" applyFill="1" applyBorder="1" applyAlignment="1" applyProtection="1">
      <alignment vertical="center"/>
      <protection hidden="1"/>
    </xf>
    <xf numFmtId="0" fontId="30" fillId="28" borderId="3" xfId="0" applyFont="1" applyFill="1" applyBorder="1" applyAlignment="1" applyProtection="1">
      <alignment vertical="center"/>
      <protection hidden="1"/>
    </xf>
    <xf numFmtId="0" fontId="30" fillId="28" borderId="3" xfId="0" applyFont="1" applyFill="1" applyBorder="1" applyAlignment="1" applyProtection="1">
      <alignment horizontal="center" vertical="center"/>
      <protection hidden="1"/>
    </xf>
    <xf numFmtId="0" fontId="29" fillId="28" borderId="3" xfId="0" applyFont="1" applyFill="1" applyBorder="1" applyAlignment="1" applyProtection="1">
      <alignment horizontal="left" vertical="center"/>
      <protection hidden="1"/>
    </xf>
    <xf numFmtId="0" fontId="29" fillId="28" borderId="3" xfId="0" applyFont="1" applyFill="1" applyBorder="1" applyAlignment="1" applyProtection="1">
      <alignment vertical="center"/>
      <protection hidden="1"/>
    </xf>
    <xf numFmtId="0" fontId="30" fillId="28" borderId="4" xfId="0" applyFont="1" applyFill="1" applyBorder="1" applyAlignment="1" applyProtection="1">
      <alignment vertical="center"/>
      <protection hidden="1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 applyProtection="1">
      <alignment horizontal="center"/>
      <protection hidden="1"/>
    </xf>
    <xf numFmtId="0" fontId="30" fillId="5" borderId="2" xfId="0" applyFont="1" applyFill="1" applyBorder="1" applyProtection="1">
      <protection hidden="1"/>
    </xf>
    <xf numFmtId="0" fontId="0" fillId="5" borderId="3" xfId="0" applyFill="1" applyBorder="1" applyProtection="1">
      <protection hidden="1"/>
    </xf>
    <xf numFmtId="0" fontId="0" fillId="11" borderId="0" xfId="0" applyNumberFormat="1" applyFill="1" applyAlignment="1" applyProtection="1">
      <alignment horizontal="center"/>
      <protection hidden="1"/>
    </xf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right" wrapText="1"/>
    </xf>
    <xf numFmtId="2" fontId="0" fillId="0" borderId="0" xfId="0" applyNumberFormat="1" applyAlignment="1">
      <alignment wrapText="1"/>
    </xf>
    <xf numFmtId="0" fontId="0" fillId="2" borderId="1" xfId="4" applyNumberFormat="1" applyFont="1" applyFill="1" applyBorder="1" applyAlignment="1" applyProtection="1">
      <alignment horizontal="center"/>
      <protection locked="0"/>
    </xf>
    <xf numFmtId="0" fontId="0" fillId="2" borderId="1" xfId="4" applyFont="1" applyFill="1" applyBorder="1" applyAlignment="1" applyProtection="1">
      <alignment horizontal="center"/>
      <protection locked="0"/>
    </xf>
    <xf numFmtId="2" fontId="0" fillId="2" borderId="1" xfId="2" applyNumberFormat="1" applyFont="1" applyFill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/>
      <protection locked="0"/>
    </xf>
    <xf numFmtId="171" fontId="0" fillId="2" borderId="2" xfId="0" applyNumberFormat="1" applyFont="1" applyFill="1" applyBorder="1" applyAlignment="1" applyProtection="1">
      <alignment horizontal="center"/>
      <protection locked="0"/>
    </xf>
    <xf numFmtId="172" fontId="0" fillId="2" borderId="2" xfId="0" applyNumberFormat="1" applyFont="1" applyFill="1" applyBorder="1" applyAlignment="1" applyProtection="1">
      <alignment horizontal="center"/>
      <protection locked="0"/>
    </xf>
    <xf numFmtId="173" fontId="0" fillId="2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/>
      <protection locked="0"/>
    </xf>
    <xf numFmtId="2" fontId="0" fillId="2" borderId="1" xfId="0" applyNumberFormat="1" applyFont="1" applyFill="1" applyBorder="1" applyAlignment="1" applyProtection="1">
      <alignment horizontal="center"/>
      <protection locked="0"/>
    </xf>
    <xf numFmtId="2" fontId="0" fillId="2" borderId="1" xfId="0" quotePrefix="1" applyNumberForma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2" borderId="1" xfId="4" applyFill="1" applyBorder="1" applyAlignment="1" applyProtection="1">
      <alignment horizontal="center"/>
      <protection locked="0"/>
    </xf>
    <xf numFmtId="10" fontId="0" fillId="2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2" fontId="0" fillId="2" borderId="1" xfId="0" applyNumberFormat="1" applyFill="1" applyBorder="1" applyAlignment="1" applyProtection="1">
      <alignment horizontal="center"/>
      <protection locked="0"/>
    </xf>
    <xf numFmtId="2" fontId="0" fillId="2" borderId="1" xfId="0" applyNumberFormat="1" applyFill="1" applyBorder="1" applyAlignment="1" applyProtection="1">
      <alignment horizontal="center" vertical="top"/>
      <protection locked="0"/>
    </xf>
    <xf numFmtId="0" fontId="6" fillId="2" borderId="1" xfId="0" applyFont="1" applyFill="1" applyBorder="1" applyAlignment="1" applyProtection="1">
      <alignment horizontal="center"/>
      <protection locked="0"/>
    </xf>
    <xf numFmtId="10" fontId="0" fillId="2" borderId="14" xfId="0" applyNumberFormat="1" applyFill="1" applyBorder="1" applyAlignment="1" applyProtection="1">
      <alignment horizontal="center"/>
      <protection locked="0"/>
    </xf>
    <xf numFmtId="0" fontId="13" fillId="2" borderId="1" xfId="0" applyFont="1" applyFill="1" applyBorder="1" applyAlignment="1" applyProtection="1">
      <alignment horizontal="center"/>
      <protection locked="0"/>
    </xf>
    <xf numFmtId="0" fontId="3" fillId="15" borderId="16" xfId="1" applyFont="1" applyFill="1" applyBorder="1" applyAlignment="1" applyProtection="1">
      <alignment horizontal="center"/>
      <protection hidden="1"/>
    </xf>
    <xf numFmtId="0" fontId="26" fillId="2" borderId="0" xfId="0" applyNumberFormat="1" applyFont="1" applyFill="1" applyAlignment="1" applyProtection="1">
      <alignment horizontal="center"/>
      <protection hidden="1"/>
    </xf>
    <xf numFmtId="0" fontId="0" fillId="11" borderId="0" xfId="0" applyNumberFormat="1" applyFill="1" applyProtection="1">
      <protection hidden="1"/>
    </xf>
    <xf numFmtId="22" fontId="3" fillId="2" borderId="20" xfId="0" applyNumberFormat="1" applyFont="1" applyFill="1" applyBorder="1" applyAlignment="1" applyProtection="1">
      <alignment horizontal="left"/>
      <protection hidden="1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177" fontId="0" fillId="0" borderId="0" xfId="2" applyNumberFormat="1" applyFont="1" applyAlignment="1">
      <alignment horizontal="center" vertical="center" wrapText="1"/>
    </xf>
    <xf numFmtId="177" fontId="13" fillId="2" borderId="0" xfId="2" applyNumberFormat="1" applyFont="1" applyFill="1" applyAlignment="1">
      <alignment horizontal="center" vertical="center" wrapText="1"/>
    </xf>
    <xf numFmtId="10" fontId="0" fillId="0" borderId="1" xfId="5" applyNumberFormat="1" applyFont="1" applyFill="1" applyBorder="1" applyAlignment="1" applyProtection="1">
      <alignment horizontal="center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10" fontId="0" fillId="17" borderId="1" xfId="5" applyNumberFormat="1" applyFont="1" applyFill="1" applyBorder="1" applyAlignment="1" applyProtection="1">
      <alignment horizontal="center" vertical="center"/>
      <protection hidden="1"/>
    </xf>
    <xf numFmtId="21" fontId="0" fillId="2" borderId="19" xfId="0" applyNumberFormat="1" applyFill="1" applyBorder="1" applyAlignment="1" applyProtection="1">
      <alignment horizontal="center"/>
      <protection locked="0"/>
    </xf>
    <xf numFmtId="2" fontId="0" fillId="2" borderId="19" xfId="0" applyNumberFormat="1" applyFill="1" applyBorder="1" applyAlignment="1" applyProtection="1">
      <alignment horizontal="center"/>
      <protection locked="0"/>
    </xf>
    <xf numFmtId="0" fontId="0" fillId="13" borderId="1" xfId="0" applyFill="1" applyBorder="1" applyAlignment="1" applyProtection="1">
      <alignment horizontal="center"/>
      <protection locked="0" hidden="1"/>
    </xf>
    <xf numFmtId="4" fontId="0" fillId="2" borderId="1" xfId="2" applyNumberFormat="1" applyFont="1" applyFill="1" applyBorder="1" applyAlignment="1" applyProtection="1">
      <alignment horizontal="center" vertical="center"/>
      <protection locked="0"/>
    </xf>
    <xf numFmtId="4" fontId="0" fillId="17" borderId="1" xfId="2" applyNumberFormat="1" applyFont="1" applyFill="1" applyBorder="1" applyAlignment="1" applyProtection="1">
      <alignment horizontal="center" vertical="center"/>
      <protection hidden="1"/>
    </xf>
    <xf numFmtId="2" fontId="0" fillId="2" borderId="0" xfId="0" applyNumberFormat="1" applyFill="1" applyAlignment="1">
      <alignment horizontal="center" vertical="center"/>
    </xf>
    <xf numFmtId="11" fontId="6" fillId="15" borderId="16" xfId="1" applyNumberFormat="1" applyFont="1" applyFill="1" applyBorder="1" applyAlignment="1" applyProtection="1">
      <alignment horizontal="center"/>
      <protection hidden="1"/>
    </xf>
    <xf numFmtId="177" fontId="0" fillId="0" borderId="0" xfId="0" applyNumberFormat="1" applyAlignment="1">
      <alignment horizontal="center" vertical="center" wrapText="1"/>
    </xf>
    <xf numFmtId="0" fontId="0" fillId="0" borderId="0" xfId="0" applyNumberFormat="1"/>
    <xf numFmtId="0" fontId="6" fillId="4" borderId="0" xfId="0" applyFont="1" applyFill="1" applyAlignment="1" applyProtection="1">
      <alignment horizontal="center"/>
      <protection hidden="1"/>
    </xf>
    <xf numFmtId="0" fontId="0" fillId="13" borderId="0" xfId="0" applyNumberFormat="1" applyFill="1" applyBorder="1" applyAlignment="1" applyProtection="1">
      <alignment horizontal="center"/>
      <protection hidden="1"/>
    </xf>
    <xf numFmtId="0" fontId="0" fillId="13" borderId="0" xfId="0" applyFill="1" applyBorder="1" applyAlignment="1" applyProtection="1">
      <alignment horizontal="center"/>
      <protection hidden="1"/>
    </xf>
    <xf numFmtId="2" fontId="0" fillId="2" borderId="5" xfId="2" applyNumberFormat="1" applyFont="1" applyFill="1" applyBorder="1" applyAlignment="1" applyProtection="1">
      <alignment horizontal="center"/>
      <protection hidden="1"/>
    </xf>
    <xf numFmtId="2" fontId="0" fillId="2" borderId="0" xfId="2" applyNumberFormat="1" applyFont="1" applyFill="1" applyBorder="1" applyAlignment="1" applyProtection="1">
      <alignment horizontal="center"/>
      <protection hidden="1"/>
    </xf>
    <xf numFmtId="2" fontId="0" fillId="2" borderId="3" xfId="0" applyNumberFormat="1" applyFont="1" applyFill="1" applyBorder="1" applyAlignment="1" applyProtection="1">
      <alignment horizontal="center"/>
      <protection hidden="1"/>
    </xf>
    <xf numFmtId="168" fontId="0" fillId="2" borderId="0" xfId="0" applyNumberFormat="1" applyFont="1" applyFill="1" applyBorder="1" applyAlignment="1" applyProtection="1">
      <alignment horizontal="center"/>
      <protection hidden="1"/>
    </xf>
    <xf numFmtId="0" fontId="0" fillId="13" borderId="17" xfId="0" applyFill="1" applyBorder="1" applyAlignment="1" applyProtection="1">
      <alignment horizontal="center"/>
      <protection locked="0" hidden="1"/>
    </xf>
    <xf numFmtId="0" fontId="37" fillId="2" borderId="0" xfId="0" applyFont="1" applyFill="1" applyBorder="1" applyAlignment="1" applyProtection="1">
      <alignment horizontal="left"/>
      <protection hidden="1"/>
    </xf>
    <xf numFmtId="0" fontId="38" fillId="13" borderId="0" xfId="0" applyFont="1" applyFill="1" applyBorder="1" applyAlignment="1" applyProtection="1">
      <alignment horizontal="left"/>
      <protection hidden="1"/>
    </xf>
    <xf numFmtId="0" fontId="38" fillId="13" borderId="0" xfId="0" applyFont="1" applyFill="1" applyBorder="1" applyProtection="1">
      <protection hidden="1"/>
    </xf>
    <xf numFmtId="0" fontId="18" fillId="2" borderId="0" xfId="0" applyFont="1" applyFill="1" applyProtection="1">
      <protection hidden="1"/>
    </xf>
    <xf numFmtId="0" fontId="17" fillId="2" borderId="0" xfId="0" applyNumberFormat="1" applyFont="1" applyFill="1" applyProtection="1">
      <protection hidden="1"/>
    </xf>
    <xf numFmtId="0" fontId="17" fillId="2" borderId="0" xfId="0" applyFont="1" applyFill="1" applyAlignment="1" applyProtection="1">
      <protection hidden="1"/>
    </xf>
    <xf numFmtId="0" fontId="0" fillId="2" borderId="0" xfId="0" applyFill="1" applyBorder="1"/>
    <xf numFmtId="0" fontId="0" fillId="2" borderId="11" xfId="0" applyFill="1" applyBorder="1" applyProtection="1">
      <protection hidden="1"/>
    </xf>
    <xf numFmtId="0" fontId="0" fillId="2" borderId="9" xfId="0" applyFill="1" applyBorder="1"/>
    <xf numFmtId="0" fontId="0" fillId="2" borderId="10" xfId="0" applyFill="1" applyBorder="1" applyProtection="1">
      <protection hidden="1"/>
    </xf>
    <xf numFmtId="0" fontId="0" fillId="5" borderId="4" xfId="0" applyFill="1" applyBorder="1" applyProtection="1">
      <protection hidden="1"/>
    </xf>
    <xf numFmtId="0" fontId="0" fillId="2" borderId="0" xfId="0" applyFill="1" applyBorder="1" applyAlignment="1">
      <alignment horizontal="left"/>
    </xf>
    <xf numFmtId="167" fontId="0" fillId="25" borderId="19" xfId="0" applyNumberFormat="1" applyFill="1" applyBorder="1" applyAlignment="1" applyProtection="1">
      <alignment horizontal="center"/>
      <protection hidden="1"/>
    </xf>
    <xf numFmtId="0" fontId="0" fillId="0" borderId="0" xfId="0" applyNumberFormat="1" applyAlignment="1">
      <alignment wrapText="1"/>
    </xf>
    <xf numFmtId="0" fontId="17" fillId="2" borderId="0" xfId="0" applyFont="1" applyFill="1" applyBorder="1" applyAlignment="1" applyProtection="1">
      <alignment horizontal="left"/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41" fillId="0" borderId="0" xfId="0" applyFont="1" applyAlignment="1">
      <alignment vertical="center"/>
    </xf>
    <xf numFmtId="0" fontId="0" fillId="4" borderId="0" xfId="0" applyFill="1" applyProtection="1">
      <protection hidden="1"/>
    </xf>
    <xf numFmtId="165" fontId="13" fillId="2" borderId="0" xfId="0" applyNumberFormat="1" applyFont="1" applyFill="1" applyProtection="1">
      <protection hidden="1"/>
    </xf>
    <xf numFmtId="165" fontId="14" fillId="2" borderId="0" xfId="0" applyNumberFormat="1" applyFont="1" applyFill="1" applyProtection="1">
      <protection hidden="1"/>
    </xf>
    <xf numFmtId="165" fontId="13" fillId="2" borderId="0" xfId="0" applyNumberFormat="1" applyFont="1" applyFill="1" applyBorder="1" applyAlignment="1" applyProtection="1">
      <alignment horizontal="center"/>
    </xf>
    <xf numFmtId="165" fontId="0" fillId="2" borderId="0" xfId="0" applyNumberFormat="1" applyFill="1" applyBorder="1" applyAlignment="1" applyProtection="1">
      <alignment horizontal="center"/>
    </xf>
    <xf numFmtId="165" fontId="0" fillId="2" borderId="0" xfId="5" applyNumberFormat="1" applyFont="1" applyFill="1" applyBorder="1" applyAlignment="1" applyProtection="1">
      <alignment horizontal="center"/>
      <protection hidden="1"/>
    </xf>
    <xf numFmtId="165" fontId="0" fillId="2" borderId="0" xfId="2" applyNumberFormat="1" applyFont="1" applyFill="1" applyBorder="1" applyAlignment="1" applyProtection="1">
      <alignment horizontal="center"/>
      <protection hidden="1"/>
    </xf>
    <xf numFmtId="2" fontId="0" fillId="0" borderId="0" xfId="0" applyNumberFormat="1" applyFont="1" applyBorder="1" applyAlignment="1" applyProtection="1">
      <alignment horizontal="left"/>
      <protection hidden="1"/>
    </xf>
    <xf numFmtId="2" fontId="0" fillId="0" borderId="0" xfId="0" applyNumberFormat="1" applyFont="1" applyBorder="1" applyAlignment="1" applyProtection="1">
      <alignment horizontal="center"/>
      <protection hidden="1"/>
    </xf>
    <xf numFmtId="165" fontId="17" fillId="2" borderId="0" xfId="0" applyNumberFormat="1" applyFont="1" applyFill="1" applyProtection="1">
      <protection hidden="1"/>
    </xf>
    <xf numFmtId="167" fontId="0" fillId="2" borderId="0" xfId="0" applyNumberFormat="1" applyFill="1" applyAlignment="1" applyProtection="1">
      <alignment horizontal="center"/>
      <protection hidden="1"/>
    </xf>
    <xf numFmtId="0" fontId="6" fillId="4" borderId="0" xfId="1" applyFont="1" applyFill="1" applyAlignment="1" applyProtection="1">
      <alignment horizontal="center"/>
      <protection hidden="1"/>
    </xf>
    <xf numFmtId="0" fontId="6" fillId="6" borderId="0" xfId="1" applyFont="1" applyFill="1" applyBorder="1" applyAlignment="1" applyProtection="1">
      <alignment horizontal="left"/>
      <protection hidden="1"/>
    </xf>
    <xf numFmtId="0" fontId="0" fillId="26" borderId="1" xfId="0" applyNumberFormat="1" applyFill="1" applyBorder="1" applyAlignment="1" applyProtection="1">
      <alignment horizontal="center" vertical="center"/>
      <protection hidden="1"/>
    </xf>
    <xf numFmtId="0" fontId="31" fillId="5" borderId="17" xfId="0" applyFont="1" applyFill="1" applyBorder="1" applyAlignment="1" applyProtection="1">
      <alignment vertical="center"/>
      <protection hidden="1"/>
    </xf>
    <xf numFmtId="0" fontId="6" fillId="6" borderId="5" xfId="1" applyFont="1" applyFill="1" applyBorder="1" applyAlignment="1" applyProtection="1">
      <alignment horizontal="left"/>
      <protection hidden="1"/>
    </xf>
    <xf numFmtId="0" fontId="3" fillId="2" borderId="0" xfId="1" applyFont="1" applyFill="1" applyBorder="1" applyAlignment="1" applyProtection="1">
      <alignment horizontal="left"/>
      <protection hidden="1"/>
    </xf>
    <xf numFmtId="0" fontId="31" fillId="5" borderId="1" xfId="0" applyFont="1" applyFill="1" applyBorder="1" applyAlignment="1" applyProtection="1">
      <alignment vertical="center"/>
      <protection hidden="1"/>
    </xf>
    <xf numFmtId="9" fontId="3" fillId="6" borderId="0" xfId="1" applyNumberFormat="1" applyFont="1" applyFill="1" applyBorder="1" applyAlignment="1" applyProtection="1">
      <alignment horizontal="left"/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31" fillId="5" borderId="19" xfId="0" applyFont="1" applyFill="1" applyBorder="1" applyAlignment="1" applyProtection="1">
      <alignment vertical="center"/>
      <protection hidden="1"/>
    </xf>
    <xf numFmtId="0" fontId="32" fillId="23" borderId="7" xfId="0" applyFont="1" applyFill="1" applyBorder="1" applyAlignment="1" applyProtection="1">
      <alignment horizontal="center" vertical="center"/>
      <protection hidden="1"/>
    </xf>
    <xf numFmtId="0" fontId="32" fillId="23" borderId="5" xfId="0" applyFont="1" applyFill="1" applyBorder="1" applyAlignment="1" applyProtection="1">
      <alignment horizontal="center" vertical="center"/>
      <protection hidden="1"/>
    </xf>
    <xf numFmtId="0" fontId="32" fillId="23" borderId="6" xfId="0" applyFont="1" applyFill="1" applyBorder="1" applyAlignment="1" applyProtection="1">
      <alignment horizontal="center" vertical="center"/>
      <protection hidden="1"/>
    </xf>
    <xf numFmtId="0" fontId="32" fillId="23" borderId="8" xfId="0" applyFont="1" applyFill="1" applyBorder="1" applyAlignment="1" applyProtection="1">
      <alignment horizontal="center" vertical="center"/>
      <protection hidden="1"/>
    </xf>
    <xf numFmtId="0" fontId="32" fillId="23" borderId="9" xfId="0" applyFont="1" applyFill="1" applyBorder="1" applyAlignment="1" applyProtection="1">
      <alignment horizontal="center" vertical="center"/>
      <protection hidden="1"/>
    </xf>
    <xf numFmtId="0" fontId="32" fillId="23" borderId="10" xfId="0" applyFont="1" applyFill="1" applyBorder="1" applyAlignment="1" applyProtection="1">
      <alignment horizontal="center" vertical="center"/>
      <protection hidden="1"/>
    </xf>
    <xf numFmtId="0" fontId="0" fillId="2" borderId="2" xfId="4" applyNumberFormat="1" applyFont="1" applyFill="1" applyBorder="1" applyAlignment="1" applyProtection="1">
      <alignment horizontal="center" vertical="center"/>
      <protection locked="0"/>
    </xf>
    <xf numFmtId="0" fontId="0" fillId="2" borderId="3" xfId="4" applyNumberFormat="1" applyFont="1" applyFill="1" applyBorder="1" applyAlignment="1" applyProtection="1">
      <alignment horizontal="center" vertical="center"/>
      <protection locked="0"/>
    </xf>
    <xf numFmtId="0" fontId="0" fillId="2" borderId="4" xfId="4" applyNumberFormat="1" applyFont="1" applyFill="1" applyBorder="1" applyAlignment="1" applyProtection="1">
      <alignment horizontal="center" vertical="center"/>
      <protection locked="0"/>
    </xf>
    <xf numFmtId="0" fontId="0" fillId="2" borderId="2" xfId="4" applyNumberFormat="1" applyFont="1" applyFill="1" applyBorder="1" applyAlignment="1" applyProtection="1">
      <alignment horizontal="center"/>
      <protection locked="0"/>
    </xf>
    <xf numFmtId="0" fontId="0" fillId="2" borderId="3" xfId="4" applyNumberFormat="1" applyFont="1" applyFill="1" applyBorder="1" applyAlignment="1" applyProtection="1">
      <alignment horizontal="center"/>
      <protection locked="0"/>
    </xf>
    <xf numFmtId="0" fontId="0" fillId="2" borderId="4" xfId="4" applyNumberFormat="1" applyFont="1" applyFill="1" applyBorder="1" applyAlignment="1" applyProtection="1">
      <alignment horizontal="center"/>
      <protection locked="0"/>
    </xf>
    <xf numFmtId="0" fontId="6" fillId="9" borderId="0" xfId="0" applyFont="1" applyFill="1" applyAlignment="1" applyProtection="1">
      <alignment horizontal="right"/>
      <protection hidden="1"/>
    </xf>
    <xf numFmtId="0" fontId="0" fillId="2" borderId="13" xfId="0" applyFill="1" applyBorder="1" applyAlignment="1" applyProtection="1">
      <alignment horizontal="center"/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0" fillId="18" borderId="2" xfId="0" applyFill="1" applyBorder="1" applyAlignment="1" applyProtection="1">
      <alignment horizontal="center" wrapText="1"/>
      <protection hidden="1"/>
    </xf>
    <xf numFmtId="0" fontId="0" fillId="18" borderId="3" xfId="0" applyFill="1" applyBorder="1" applyAlignment="1" applyProtection="1">
      <alignment horizontal="center" wrapText="1"/>
      <protection hidden="1"/>
    </xf>
    <xf numFmtId="0" fontId="0" fillId="18" borderId="4" xfId="0" applyFill="1" applyBorder="1" applyAlignment="1" applyProtection="1">
      <alignment horizontal="center" wrapText="1"/>
      <protection hidden="1"/>
    </xf>
    <xf numFmtId="0" fontId="1" fillId="18" borderId="2" xfId="3" applyFill="1" applyBorder="1" applyAlignment="1" applyProtection="1">
      <alignment horizontal="center" wrapText="1"/>
      <protection hidden="1"/>
    </xf>
    <xf numFmtId="0" fontId="1" fillId="18" borderId="3" xfId="3" applyFill="1" applyBorder="1" applyAlignment="1" applyProtection="1">
      <alignment horizontal="center" wrapText="1"/>
      <protection hidden="1"/>
    </xf>
    <xf numFmtId="0" fontId="1" fillId="18" borderId="4" xfId="3" applyFill="1" applyBorder="1" applyAlignment="1" applyProtection="1">
      <alignment horizontal="center" wrapText="1"/>
      <protection hidden="1"/>
    </xf>
    <xf numFmtId="0" fontId="21" fillId="10" borderId="0" xfId="0" applyFont="1" applyFill="1" applyAlignment="1" applyProtection="1">
      <alignment horizontal="left" vertical="center"/>
      <protection hidden="1"/>
    </xf>
    <xf numFmtId="0" fontId="6" fillId="9" borderId="0" xfId="0" applyFont="1" applyFill="1" applyAlignment="1" applyProtection="1">
      <alignment horizontal="center"/>
      <protection hidden="1"/>
    </xf>
    <xf numFmtId="0" fontId="6" fillId="4" borderId="0" xfId="0" applyFont="1" applyFill="1" applyBorder="1" applyAlignment="1" applyProtection="1">
      <alignment horizontal="center"/>
      <protection hidden="1"/>
    </xf>
    <xf numFmtId="0" fontId="3" fillId="2" borderId="1" xfId="0" applyFont="1" applyFill="1" applyBorder="1" applyProtection="1">
      <protection hidden="1"/>
    </xf>
    <xf numFmtId="0" fontId="3" fillId="2" borderId="0" xfId="0" applyFont="1" applyFill="1" applyBorder="1" applyProtection="1">
      <protection hidden="1"/>
    </xf>
    <xf numFmtId="0" fontId="3" fillId="2" borderId="0" xfId="0" applyFont="1" applyFill="1" applyProtection="1">
      <protection hidden="1"/>
    </xf>
    <xf numFmtId="0" fontId="3" fillId="2" borderId="11" xfId="0" applyFont="1" applyFill="1" applyBorder="1" applyProtection="1">
      <protection hidden="1"/>
    </xf>
    <xf numFmtId="0" fontId="0" fillId="13" borderId="2" xfId="0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0" fillId="2" borderId="4" xfId="0" applyFill="1" applyBorder="1" applyAlignment="1" applyProtection="1">
      <alignment horizontal="left"/>
      <protection locked="0"/>
    </xf>
    <xf numFmtId="0" fontId="17" fillId="2" borderId="7" xfId="0" applyFont="1" applyFill="1" applyBorder="1" applyAlignment="1" applyProtection="1">
      <alignment horizontal="left"/>
      <protection hidden="1"/>
    </xf>
    <xf numFmtId="0" fontId="17" fillId="0" borderId="5" xfId="0" applyFont="1" applyBorder="1" applyAlignment="1" applyProtection="1">
      <alignment horizontal="left"/>
      <protection hidden="1"/>
    </xf>
    <xf numFmtId="0" fontId="11" fillId="2" borderId="0" xfId="0" applyFont="1" applyFill="1" applyAlignment="1" applyProtection="1">
      <alignment horizontal="left"/>
      <protection hidden="1"/>
    </xf>
    <xf numFmtId="0" fontId="3" fillId="2" borderId="2" xfId="0" applyFont="1" applyFill="1" applyBorder="1" applyAlignment="1" applyProtection="1">
      <alignment horizontal="left"/>
      <protection hidden="1"/>
    </xf>
    <xf numFmtId="0" fontId="3" fillId="2" borderId="4" xfId="0" applyFont="1" applyFill="1" applyBorder="1" applyAlignment="1" applyProtection="1">
      <alignment horizontal="left"/>
      <protection hidden="1"/>
    </xf>
    <xf numFmtId="0" fontId="3" fillId="5" borderId="2" xfId="0" applyFont="1" applyFill="1" applyBorder="1" applyAlignment="1" applyProtection="1">
      <alignment horizontal="left"/>
      <protection hidden="1"/>
    </xf>
    <xf numFmtId="0" fontId="3" fillId="5" borderId="4" xfId="0" applyFont="1" applyFill="1" applyBorder="1" applyAlignment="1" applyProtection="1">
      <alignment horizontal="left"/>
      <protection hidden="1"/>
    </xf>
    <xf numFmtId="0" fontId="3" fillId="2" borderId="0" xfId="0" applyNumberFormat="1" applyFont="1" applyFill="1" applyBorder="1" applyAlignment="1" applyProtection="1">
      <protection hidden="1"/>
    </xf>
    <xf numFmtId="0" fontId="0" fillId="2" borderId="0" xfId="0" applyNumberFormat="1" applyFill="1" applyAlignment="1" applyProtection="1">
      <protection hidden="1"/>
    </xf>
    <xf numFmtId="0" fontId="0" fillId="13" borderId="7" xfId="0" applyFill="1" applyBorder="1" applyAlignment="1" applyProtection="1">
      <alignment horizontal="left"/>
      <protection locked="0" hidden="1"/>
    </xf>
    <xf numFmtId="0" fontId="0" fillId="13" borderId="5" xfId="0" applyFill="1" applyBorder="1" applyAlignment="1" applyProtection="1">
      <alignment horizontal="left"/>
      <protection locked="0" hidden="1"/>
    </xf>
    <xf numFmtId="0" fontId="0" fillId="12" borderId="3" xfId="0" applyFill="1" applyBorder="1" applyAlignment="1" applyProtection="1">
      <alignment horizontal="left"/>
      <protection locked="0" hidden="1"/>
    </xf>
    <xf numFmtId="0" fontId="0" fillId="2" borderId="3" xfId="0" applyFill="1" applyBorder="1" applyAlignment="1" applyProtection="1">
      <alignment horizontal="left"/>
      <protection locked="0" hidden="1"/>
    </xf>
    <xf numFmtId="0" fontId="0" fillId="2" borderId="4" xfId="0" applyFill="1" applyBorder="1" applyAlignment="1" applyProtection="1">
      <alignment horizontal="left"/>
      <protection locked="0" hidden="1"/>
    </xf>
    <xf numFmtId="0" fontId="18" fillId="2" borderId="5" xfId="0" applyFont="1" applyFill="1" applyBorder="1" applyAlignment="1" applyProtection="1">
      <alignment horizontal="left"/>
      <protection hidden="1"/>
    </xf>
    <xf numFmtId="0" fontId="18" fillId="0" borderId="5" xfId="0" applyFont="1" applyBorder="1" applyAlignment="1" applyProtection="1">
      <alignment horizontal="left"/>
      <protection hidden="1"/>
    </xf>
    <xf numFmtId="0" fontId="10" fillId="2" borderId="0" xfId="0" applyFont="1" applyFill="1" applyAlignment="1">
      <alignment horizontal="left" vertical="center"/>
    </xf>
    <xf numFmtId="0" fontId="6" fillId="9" borderId="0" xfId="0" applyFont="1" applyFill="1" applyAlignment="1">
      <alignment horizontal="center"/>
    </xf>
    <xf numFmtId="0" fontId="3" fillId="4" borderId="0" xfId="0" applyFont="1" applyFill="1" applyAlignment="1" applyProtection="1">
      <alignment horizontal="center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33" fillId="2" borderId="0" xfId="0" applyFont="1" applyFill="1" applyBorder="1" applyAlignment="1">
      <alignment horizontal="center" vertical="center"/>
    </xf>
  </cellXfs>
  <cellStyles count="6">
    <cellStyle name="20% - Accent5" xfId="3" builtinId="46"/>
    <cellStyle name="20% - Accent6" xfId="4" builtinId="50"/>
    <cellStyle name="Comma" xfId="2" builtinId="3"/>
    <cellStyle name="Hyperlink" xfId="1" builtinId="8"/>
    <cellStyle name="Normal" xfId="0" builtinId="0"/>
    <cellStyle name="Percent" xfId="5" builtinId="5"/>
  </cellStyles>
  <dxfs count="0"/>
  <tableStyles count="0" defaultTableStyle="TableStyleMedium2" defaultPivotStyle="PivotStyleLight16"/>
  <colors>
    <mruColors>
      <color rgb="FF93EC74"/>
      <color rgb="FF85DA46"/>
      <color rgb="FFFF6600"/>
      <color rgb="FF0091C4"/>
      <color rgb="FF79F369"/>
      <color rgb="FF5EF04A"/>
      <color rgb="FF9EF8C0"/>
      <color rgb="FF40C84D"/>
      <color rgb="FF9ACE5A"/>
      <color rgb="FF79D64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5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1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4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worksheet" Target="worksheets/sheet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584959541870814E-2"/>
          <c:y val="6.6668254874619665E-2"/>
          <c:w val="0.92935320111193453"/>
          <c:h val="0.8290847529803094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Site!$V$14:$V$25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Site!$W$14:$W$25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rgbClr val="F86868"/>
            </a:solidFill>
            <a:ln w="12700" cmpd="sng">
              <a:gradFill>
                <a:gsLst>
                  <a:gs pos="0">
                    <a:srgbClr val="CCCCFF">
                      <a:lumMod val="60000"/>
                      <a:lumOff val="40000"/>
                    </a:srgbClr>
                  </a:gs>
                  <a:gs pos="17999">
                    <a:srgbClr val="99CCFF"/>
                  </a:gs>
                  <a:gs pos="36000">
                    <a:srgbClr val="9966FF"/>
                  </a:gs>
                  <a:gs pos="61000">
                    <a:srgbClr val="CC99FF"/>
                  </a:gs>
                  <a:gs pos="82001">
                    <a:srgbClr val="99CCFF"/>
                  </a:gs>
                  <a:gs pos="100000">
                    <a:srgbClr val="CCCCFF"/>
                  </a:gs>
                </a:gsLst>
                <a:lin ang="5400000" scaled="0"/>
              </a:gradFill>
            </a:ln>
            <a:effectLst>
              <a:outerShdw blurRad="127000" dist="63500" dir="3420000" sx="98000" sy="98000" algn="tl" rotWithShape="0">
                <a:prstClr val="black">
                  <a:alpha val="35000"/>
                </a:prstClr>
              </a:outerShdw>
            </a:effectLst>
            <a:scene3d>
              <a:camera prst="orthographicFront"/>
              <a:lightRig rig="soft" dir="t">
                <a:rot lat="0" lon="0" rev="3600000"/>
              </a:lightRig>
            </a:scene3d>
            <a:sp3d>
              <a:bevelT w="57150"/>
              <a:bevelB w="165100"/>
            </a:sp3d>
          </c:spPr>
          <c:invertIfNegative val="0"/>
          <c:cat>
            <c:strRef>
              <c:f>Site!$V$14:$V$25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Site!$X$14:$X$25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9327360"/>
        <c:axId val="99337344"/>
      </c:barChart>
      <c:catAx>
        <c:axId val="993273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 w="19050"/>
        </c:spPr>
        <c:txPr>
          <a:bodyPr/>
          <a:lstStyle/>
          <a:p>
            <a:pPr>
              <a:defRPr sz="1050"/>
            </a:pPr>
            <a:endParaRPr lang="en-US"/>
          </a:p>
        </c:txPr>
        <c:crossAx val="99337344"/>
        <c:crosses val="autoZero"/>
        <c:auto val="1"/>
        <c:lblAlgn val="ctr"/>
        <c:lblOffset val="100"/>
        <c:noMultiLvlLbl val="0"/>
      </c:catAx>
      <c:valAx>
        <c:axId val="99337344"/>
        <c:scaling>
          <c:orientation val="minMax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5875"/>
        </c:spPr>
        <c:txPr>
          <a:bodyPr/>
          <a:lstStyle/>
          <a:p>
            <a:pPr>
              <a:defRPr sz="1050"/>
            </a:pPr>
            <a:endParaRPr lang="en-US"/>
          </a:p>
        </c:txPr>
        <c:crossAx val="99327360"/>
        <c:crosses val="autoZero"/>
        <c:crossBetween val="between"/>
      </c:valAx>
    </c:plotArea>
    <c:plotVisOnly val="0"/>
    <c:dispBlanksAs val="gap"/>
    <c:showDLblsOverMax val="0"/>
  </c:chart>
  <c:spPr>
    <a:gradFill>
      <a:gsLst>
        <a:gs pos="66000">
          <a:schemeClr val="bg1">
            <a:lumMod val="41000"/>
            <a:lumOff val="59000"/>
          </a:schemeClr>
        </a:gs>
        <a:gs pos="0">
          <a:schemeClr val="bg1"/>
        </a:gs>
      </a:gsLst>
      <a:lin ang="5400000" scaled="0"/>
    </a:gradFill>
    <a:effectLst/>
    <a:scene3d>
      <a:camera prst="orthographicFront"/>
      <a:lightRig rig="balanced" dir="t"/>
    </a:scene3d>
    <a:sp3d>
      <a:bevelT w="12700"/>
    </a:sp3d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/>
            </a:pPr>
            <a:r>
              <a:rPr lang="en-CA" sz="1200" b="1"/>
              <a:t>Unlimited</a:t>
            </a:r>
            <a:r>
              <a:rPr lang="en-CA" sz="1200" b="1" baseline="0"/>
              <a:t> Rows: </a:t>
            </a:r>
            <a:r>
              <a:rPr lang="en-CA" sz="1200" b="1"/>
              <a:t>Visual</a:t>
            </a:r>
            <a:r>
              <a:rPr lang="en-CA" sz="1200" b="1" baseline="0"/>
              <a:t> of </a:t>
            </a:r>
            <a:r>
              <a:rPr lang="en-CA" sz="1200" b="1"/>
              <a:t>Row Orientation</a:t>
            </a:r>
          </a:p>
        </c:rich>
      </c:tx>
      <c:layout>
        <c:manualLayout>
          <c:xMode val="edge"/>
          <c:yMode val="edge"/>
          <c:x val="0.2788590604026846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9006323873945272E-2"/>
          <c:y val="0.13792412499332579"/>
          <c:w val="0.89504289312829188"/>
          <c:h val="0.6498157956493863"/>
        </c:manualLayout>
      </c:layout>
      <c:scatterChart>
        <c:scatterStyle val="smoothMarker"/>
        <c:varyColors val="0"/>
        <c:ser>
          <c:idx val="0"/>
          <c:order val="0"/>
          <c:tx>
            <c:v>Panel 1</c:v>
          </c:tx>
          <c:spPr>
            <a:ln w="38100">
              <a:solidFill>
                <a:srgbClr val="0070C0"/>
              </a:solidFill>
            </a:ln>
            <a:effectLst/>
          </c:spPr>
          <c:marker>
            <c:symbol val="none"/>
          </c:marker>
          <c:xVal>
            <c:numRef>
              <c:f>'Orientation and Shading'!$Z$10:$Z$11</c:f>
              <c:numCache>
                <c:formatCode>General</c:formatCode>
                <c:ptCount val="2"/>
                <c:pt idx="0">
                  <c:v>0</c:v>
                </c:pt>
                <c:pt idx="1">
                  <c:v>0.86602540378443871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1"/>
          <c:order val="1"/>
          <c:tx>
            <c:v>Panel 2</c:v>
          </c:tx>
          <c:spPr>
            <a:ln w="38100">
              <a:solidFill>
                <a:srgbClr val="0070C0"/>
              </a:solidFill>
            </a:ln>
            <a:effectLst>
              <a:outerShdw blurRad="76200" dist="12700" dir="2700000" sy="-23000" kx="-8004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xVal>
            <c:numRef>
              <c:f>'Orientation and Shading'!$AA$10:$AA$11</c:f>
              <c:numCache>
                <c:formatCode>General</c:formatCode>
                <c:ptCount val="2"/>
                <c:pt idx="0">
                  <c:v>1</c:v>
                </c:pt>
                <c:pt idx="1">
                  <c:v>1.8660254037844388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2"/>
          <c:order val="2"/>
          <c:tx>
            <c:v>Panel 1 Bottom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Shading'!$Z$9:$Z$10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Panel 1 Top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Shading'!$Z$11:$Z$12</c:f>
              <c:numCache>
                <c:formatCode>General</c:formatCode>
                <c:ptCount val="2"/>
                <c:pt idx="0">
                  <c:v>0.86602540378443871</c:v>
                </c:pt>
                <c:pt idx="1">
                  <c:v>0.86602540378443871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4"/>
          <c:order val="4"/>
          <c:tx>
            <c:v>Panel 2 Bottom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Shading'!$AA$9:$AA$10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v>Panel 2 Top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Shading'!$AA$11:$AA$12</c:f>
              <c:numCache>
                <c:formatCode>General</c:formatCode>
                <c:ptCount val="2"/>
                <c:pt idx="0">
                  <c:v>1.8660254037844388</c:v>
                </c:pt>
                <c:pt idx="1">
                  <c:v>1.8660254037844388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6"/>
          <c:order val="6"/>
          <c:tx>
            <c:v>Panel 3</c:v>
          </c:tx>
          <c:spPr>
            <a:ln>
              <a:solidFill>
                <a:schemeClr val="accent1"/>
              </a:solidFill>
            </a:ln>
            <a:effectLst>
              <a:outerShdw blurRad="76200" dist="12700" dir="2700000" sy="-23000" kx="-8004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xVal>
            <c:numRef>
              <c:f>'Orientation and Shading'!$AB$10:$AB$11</c:f>
              <c:numCache>
                <c:formatCode>General</c:formatCode>
                <c:ptCount val="2"/>
                <c:pt idx="0">
                  <c:v>2</c:v>
                </c:pt>
                <c:pt idx="1">
                  <c:v>2.8660254037844388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7"/>
          <c:order val="7"/>
          <c:tx>
            <c:v>Panel 3 Top</c:v>
          </c:tx>
          <c:spPr>
            <a:ln>
              <a:solidFill>
                <a:srgbClr val="777777"/>
              </a:solidFill>
            </a:ln>
          </c:spPr>
          <c:marker>
            <c:symbol val="none"/>
          </c:marker>
          <c:xVal>
            <c:numRef>
              <c:f>'Orientation and Shading'!$AB$9:$AB$10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8"/>
          <c:order val="8"/>
          <c:tx>
            <c:v>Panel 3 Bottom</c:v>
          </c:tx>
          <c:spPr>
            <a:ln>
              <a:solidFill>
                <a:srgbClr val="777777"/>
              </a:solidFill>
            </a:ln>
          </c:spPr>
          <c:marker>
            <c:symbol val="none"/>
          </c:marker>
          <c:xVal>
            <c:numRef>
              <c:f>'Orientation and Shading'!$AB$11:$AB$12</c:f>
              <c:numCache>
                <c:formatCode>General</c:formatCode>
                <c:ptCount val="2"/>
                <c:pt idx="0">
                  <c:v>2.8660254037844388</c:v>
                </c:pt>
                <c:pt idx="1">
                  <c:v>2.8660254037844388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29088"/>
        <c:axId val="99531008"/>
      </c:scatterChart>
      <c:valAx>
        <c:axId val="99529088"/>
        <c:scaling>
          <c:orientation val="minMax"/>
          <c:max val="15"/>
          <c:min val="-2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CA" b="1"/>
                  <a:t>Ground (m)</a:t>
                </a:r>
              </a:p>
            </c:rich>
          </c:tx>
          <c:layout>
            <c:manualLayout>
              <c:xMode val="edge"/>
              <c:yMode val="edge"/>
              <c:x val="0.44939121703746765"/>
              <c:y val="0.8915861111828490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9531008"/>
        <c:crosses val="autoZero"/>
        <c:crossBetween val="midCat"/>
        <c:majorUnit val="1"/>
        <c:minorUnit val="0.2"/>
      </c:valAx>
      <c:valAx>
        <c:axId val="99531008"/>
        <c:scaling>
          <c:orientation val="minMax"/>
          <c:max val="6"/>
          <c:min val="0"/>
        </c:scaling>
        <c:delete val="0"/>
        <c:axPos val="l"/>
        <c:majorGridlines>
          <c:spPr>
            <a:ln>
              <a:gradFill>
                <a:gsLst>
                  <a:gs pos="100000">
                    <a:schemeClr val="tx2">
                      <a:lumMod val="40000"/>
                      <a:lumOff val="60000"/>
                    </a:schemeClr>
                  </a:gs>
                  <a:gs pos="37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  <a:effectLst>
              <a:softEdge rad="0"/>
            </a:effectLst>
          </c:spPr>
        </c:majorGridlines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CA" b="1"/>
                  <a:t>Height</a:t>
                </a:r>
                <a:r>
                  <a:rPr lang="en-CA" b="1" baseline="0"/>
                  <a:t> (m)</a:t>
                </a:r>
                <a:endParaRPr lang="en-CA" b="1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529088"/>
        <c:crossesAt val="-2"/>
        <c:crossBetween val="midCat"/>
        <c:majorUnit val="1"/>
        <c:minorUnit val="0.2"/>
      </c:valAx>
    </c:plotArea>
    <c:plotVisOnly val="0"/>
    <c:dispBlanksAs val="gap"/>
    <c:showDLblsOverMax val="0"/>
  </c:chart>
  <c:spPr>
    <a:ln>
      <a:solidFill>
        <a:schemeClr val="accent1"/>
      </a:solidFill>
    </a:ln>
    <a:effectLst>
      <a:glow rad="38100">
        <a:schemeClr val="accent6">
          <a:satMod val="175000"/>
          <a:alpha val="32000"/>
        </a:schemeClr>
      </a:glow>
      <a:softEdge rad="12700"/>
    </a:effectLst>
  </c:spPr>
  <c:txPr>
    <a:bodyPr/>
    <a:lstStyle/>
    <a:p>
      <a:pPr>
        <a:defRPr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200">
                <a:latin typeface="+mn-lt"/>
                <a:cs typeface="Times New Roman" panose="02020603050405020304" pitchFamily="18" charset="0"/>
              </a:defRPr>
            </a:pPr>
            <a:r>
              <a:rPr lang="en-CA" sz="1200">
                <a:latin typeface="+mn-lt"/>
                <a:cs typeface="Times New Roman" panose="02020603050405020304" pitchFamily="18" charset="0"/>
              </a:rPr>
              <a:t>Soiling</a:t>
            </a:r>
            <a:r>
              <a:rPr lang="en-CA" sz="1200" baseline="0">
                <a:latin typeface="+mn-lt"/>
                <a:cs typeface="Times New Roman" panose="02020603050405020304" pitchFamily="18" charset="0"/>
              </a:rPr>
              <a:t> Losses by Month</a:t>
            </a:r>
            <a:endParaRPr lang="en-CA" sz="1200">
              <a:latin typeface="+mn-lt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39664928247605413"/>
          <c:y val="2.171501878419059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870630208982708"/>
          <c:y val="0.11139237005460774"/>
          <c:w val="0.87342930489352655"/>
          <c:h val="0.6748273811646594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E58C83"/>
            </a:solidFill>
            <a:effectLst>
              <a:outerShdw blurRad="50800" dist="38100" dir="966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sunset" dir="t"/>
            </a:scene3d>
            <a:sp3d prstMaterial="softEdge">
              <a:bevelT w="44450"/>
              <a:bevelB w="69850" h="120650" prst="coolSlant"/>
            </a:sp3d>
          </c:spPr>
          <c:invertIfNegative val="0"/>
          <c:cat>
            <c:strRef>
              <c:f>Soiling!$W$18:$W$29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Soiling!$X$18:$X$29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25400"/>
              <a:bevelB w="12700" h="88900"/>
            </a:sp3d>
          </c:spPr>
          <c:invertIfNegative val="0"/>
          <c:cat>
            <c:strRef>
              <c:f>Soiling!$W$18:$W$29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Soiling!$Y$18:$Y$29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115083136"/>
        <c:axId val="115085312"/>
      </c:barChart>
      <c:catAx>
        <c:axId val="115083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>
                    <a:latin typeface="+mn-lt"/>
                    <a:cs typeface="Times New Roman" panose="02020603050405020304" pitchFamily="18" charset="0"/>
                  </a:defRPr>
                </a:pPr>
                <a:r>
                  <a:rPr lang="en-CA" sz="1100">
                    <a:latin typeface="+mn-lt"/>
                    <a:cs typeface="Times New Roman" panose="02020603050405020304" pitchFamily="18" charset="0"/>
                  </a:rPr>
                  <a:t>Months</a:t>
                </a:r>
              </a:p>
            </c:rich>
          </c:tx>
          <c:layout>
            <c:manualLayout>
              <c:xMode val="edge"/>
              <c:yMode val="edge"/>
              <c:x val="0.46031264273783956"/>
              <c:y val="0.89918072955066619"/>
            </c:manualLayout>
          </c:layout>
          <c:overlay val="0"/>
        </c:title>
        <c:numFmt formatCode="[$-F800]dddd\,\ mmmm\ dd\,\ yyyy" sourceLinked="1"/>
        <c:majorTickMark val="out"/>
        <c:minorTickMark val="none"/>
        <c:tickLblPos val="nextTo"/>
        <c:crossAx val="115085312"/>
        <c:crosses val="autoZero"/>
        <c:auto val="1"/>
        <c:lblAlgn val="ctr"/>
        <c:lblOffset val="100"/>
        <c:noMultiLvlLbl val="0"/>
      </c:catAx>
      <c:valAx>
        <c:axId val="115085312"/>
        <c:scaling>
          <c:orientation val="minMax"/>
        </c:scaling>
        <c:delete val="0"/>
        <c:axPos val="l"/>
        <c:majorGridlines>
          <c:spPr>
            <a:ln w="12700" cap="sq" cmpd="dbl">
              <a:solidFill>
                <a:schemeClr val="accent3">
                  <a:lumMod val="7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r>
                  <a:rPr lang="en-CA" sz="120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rPr>
                  <a:t>Percentage</a:t>
                </a:r>
                <a:r>
                  <a:rPr lang="en-CA" sz="1200" baseline="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rPr>
                  <a:t> Loss</a:t>
                </a:r>
                <a:endParaRPr lang="en-CA" sz="1200">
                  <a:latin typeface="+mn-lt"/>
                  <a:ea typeface="Tahoma" panose="020B0604030504040204" pitchFamily="34" charset="0"/>
                  <a:cs typeface="Tahoma" panose="020B0604030504040204" pitchFamily="34" charset="0"/>
                </a:endParaRPr>
              </a:p>
            </c:rich>
          </c:tx>
          <c:layout/>
          <c:overlay val="0"/>
        </c:title>
        <c:numFmt formatCode="0.00%" sourceLinked="0"/>
        <c:majorTickMark val="out"/>
        <c:minorTickMark val="none"/>
        <c:tickLblPos val="nextTo"/>
        <c:crossAx val="115083136"/>
        <c:crosses val="autoZero"/>
        <c:crossBetween val="between"/>
      </c:valAx>
      <c:spPr>
        <a:ln>
          <a:noFill/>
        </a:ln>
        <a:effectLst>
          <a:innerShdw blurRad="63500" dist="25400" dir="5400000">
            <a:schemeClr val="bg2">
              <a:lumMod val="75000"/>
              <a:alpha val="43000"/>
            </a:schemeClr>
          </a:innerShdw>
        </a:effectLst>
        <a:scene3d>
          <a:camera prst="orthographicFront"/>
          <a:lightRig rig="sunrise" dir="t">
            <a:rot lat="0" lon="0" rev="0"/>
          </a:lightRig>
        </a:scene3d>
      </c:spPr>
    </c:plotArea>
    <c:plotVisOnly val="0"/>
    <c:dispBlanksAs val="gap"/>
    <c:showDLblsOverMax val="0"/>
  </c:chart>
  <c:spPr>
    <a:effectLst>
      <a:glow rad="63500">
        <a:schemeClr val="accent3">
          <a:lumMod val="60000"/>
          <a:lumOff val="40000"/>
          <a:alpha val="40000"/>
        </a:schemeClr>
      </a:glo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CA" sz="1200"/>
              <a:t>Transformer Losses</a:t>
            </a:r>
          </a:p>
        </c:rich>
      </c:tx>
      <c:layout>
        <c:manualLayout>
          <c:xMode val="edge"/>
          <c:yMode val="edge"/>
          <c:x val="0.41623827461587309"/>
          <c:y val="1.918465227817745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279739239480352E-2"/>
          <c:y val="8.7599086085462338E-2"/>
          <c:w val="0.86759198050000641"/>
          <c:h val="0.771422211192082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Transformer!$X$9</c:f>
              <c:strCache>
                <c:ptCount val="1"/>
                <c:pt idx="0">
                  <c:v>IronLoss (kW)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Transformer!$W$10:$W$18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Transformer!$X$10:$X$18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Transformer!$Y$9</c:f>
              <c:strCache>
                <c:ptCount val="1"/>
                <c:pt idx="0">
                  <c:v>Resistive Loss (kW)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Transformer!$W$10:$W$18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Transformer!$Y$10:$Y$18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158016"/>
        <c:axId val="115192960"/>
      </c:scatterChart>
      <c:valAx>
        <c:axId val="11515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CA" sz="1200"/>
                  <a:t>Power from Inverters</a:t>
                </a:r>
                <a:r>
                  <a:rPr lang="en-CA" sz="1200" baseline="0"/>
                  <a:t> (kW)</a:t>
                </a:r>
                <a:endParaRPr lang="en-CA" sz="1200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15192960"/>
        <c:crosses val="autoZero"/>
        <c:crossBetween val="midCat"/>
      </c:valAx>
      <c:valAx>
        <c:axId val="115192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+mn-lt"/>
                    <a:cs typeface="Times New Roman" panose="02020603050405020304" pitchFamily="18" charset="0"/>
                  </a:defRPr>
                </a:pPr>
                <a:r>
                  <a:rPr lang="en-CA" sz="1200">
                    <a:latin typeface="+mn-lt"/>
                    <a:cs typeface="Times New Roman" panose="02020603050405020304" pitchFamily="18" charset="0"/>
                  </a:rPr>
                  <a:t>Transformer</a:t>
                </a:r>
                <a:r>
                  <a:rPr lang="en-CA" sz="1200" baseline="0">
                    <a:latin typeface="+mn-lt"/>
                    <a:cs typeface="Times New Roman" panose="02020603050405020304" pitchFamily="18" charset="0"/>
                  </a:rPr>
                  <a:t>  Losses  (kW)</a:t>
                </a:r>
                <a:endParaRPr lang="en-CA" sz="1200">
                  <a:latin typeface="+mn-lt"/>
                  <a:cs typeface="Times New Roman" panose="02020603050405020304" pitchFamily="18" charset="0"/>
                </a:endParaRP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15158016"/>
        <c:crosses val="autoZero"/>
        <c:crossBetween val="midCat"/>
      </c:valAx>
      <c:spPr>
        <a:effectLst>
          <a:glow rad="63500">
            <a:schemeClr val="accent1">
              <a:satMod val="175000"/>
              <a:alpha val="40000"/>
            </a:schemeClr>
          </a:glow>
        </a:effectLst>
      </c:spPr>
    </c:plotArea>
    <c:legend>
      <c:legendPos val="r"/>
      <c:layout>
        <c:manualLayout>
          <c:xMode val="edge"/>
          <c:yMode val="edge"/>
          <c:x val="0.27179826184611844"/>
          <c:y val="0.79103587555878285"/>
          <c:w val="0.70443080352395182"/>
          <c:h val="6.9801447729696597E-2"/>
        </c:manualLayout>
      </c:layout>
      <c:overlay val="0"/>
    </c:legend>
    <c:plotVisOnly val="0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Horizontal Global Irradiance (W/m2) vs SubArray 9 PV. Voltage (V)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991948677858461"/>
          <c:y val="9.2093537230164474E-2"/>
          <c:w val="0.84944591752028953"/>
          <c:h val="0.75375566475220901"/>
        </c:manualLayout>
      </c:layout>
      <c:scatterChart>
        <c:scatterStyle val="lineMarker"/>
        <c:varyColors val="0"/>
        <c:ser>
          <c:idx val="1"/>
          <c:order val="1"/>
          <c:tx>
            <c:v>Date vs Sun Azimuth Angle (deg.)</c:v>
          </c:tx>
          <c:xVal>
            <c:numRef>
              <c:f>Details!$E$2:$E$5138</c:f>
              <c:numCache>
                <c:formatCode>0.00</c:formatCode>
                <c:ptCount val="5137"/>
              </c:numCache>
            </c:numRef>
          </c:xVal>
          <c:yVal>
            <c:numRef>
              <c:f>Details!$B$2:$B$5138</c:f>
            </c:numRef>
          </c:yVal>
          <c:smooth val="0"/>
        </c:ser>
        <c:ser>
          <c:idx val="0"/>
          <c:order val="0"/>
          <c:tx>
            <c:v>Date vs Sun Azimuth Angle (deg.)</c:v>
          </c:tx>
          <c:xVal>
            <c:numRef>
              <c:f>Details!$E$2:$E$5138</c:f>
              <c:numCache>
                <c:formatCode>0.00</c:formatCode>
                <c:ptCount val="5137"/>
              </c:numCache>
            </c:numRef>
          </c:xVal>
          <c:yVal>
            <c:numRef>
              <c:f>Details!$B$2:$B$5138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652480"/>
        <c:axId val="115658752"/>
      </c:scatterChart>
      <c:valAx>
        <c:axId val="1156524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SubArray 9 PV. Voltage (V)</a:t>
                </a:r>
              </a:p>
            </c:rich>
          </c:tx>
          <c:layout>
            <c:manualLayout>
              <c:xMode val="edge"/>
              <c:yMode val="edge"/>
              <c:x val="0.34638040449571667"/>
              <c:y val="0.9622780560482300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15658752"/>
        <c:crosses val="autoZero"/>
        <c:crossBetween val="midCat"/>
      </c:valAx>
      <c:valAx>
        <c:axId val="1156587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Horizontal Global Irradiance (W/m2)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txPr>
          <a:bodyPr rot="0"/>
          <a:lstStyle/>
          <a:p>
            <a:pPr>
              <a:defRPr/>
            </a:pPr>
            <a:endParaRPr lang="en-US"/>
          </a:p>
        </c:txPr>
        <c:crossAx val="115652480"/>
        <c:crosses val="autoZero"/>
        <c:crossBetween val="midCat"/>
      </c:valAx>
    </c:plotArea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Horizontal Global Irradiance (W/m2) &amp; Input Timestamp (yyyy-mm-dd hh:mm:ss) vs Sun Zenith Angle (deg.)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27823032935657"/>
          <c:y val="8.1103150331344687E-2"/>
          <c:w val="0.85855346154884848"/>
          <c:h val="0.75112308690548146"/>
        </c:manualLayout>
      </c:layout>
      <c:scatterChart>
        <c:scatterStyle val="lineMarker"/>
        <c:varyColors val="0"/>
        <c:ser>
          <c:idx val="1"/>
          <c:order val="1"/>
          <c:tx>
            <c:v>Date vs Input Timestamp (yyyy-mm-dd hh:mm:ss)</c:v>
          </c:tx>
          <c:marker>
            <c:symbol val="x"/>
            <c:size val="3"/>
          </c:marker>
          <c:xVal>
            <c:numRef>
              <c:f>Details!$C$2:$C$5138</c:f>
              <c:numCache>
                <c:formatCode>yyyy\-mm\-dd\ hh:mm:ss</c:formatCode>
                <c:ptCount val="5137"/>
                <c:pt idx="0">
                  <c:v>41782</c:v>
                </c:pt>
              </c:numCache>
            </c:numRef>
          </c:xVal>
          <c:yVal>
            <c:numRef>
              <c:f>Details!$B$2:$B$5138</c:f>
            </c:numRef>
          </c:yVal>
          <c:smooth val="0"/>
        </c:ser>
        <c:ser>
          <c:idx val="0"/>
          <c:order val="0"/>
          <c:tx>
            <c:v>Date vs Date</c:v>
          </c:tx>
          <c:xVal>
            <c:numRef>
              <c:f>Details!$B$2:$B$5138</c:f>
            </c:numRef>
          </c:xVal>
          <c:yVal>
            <c:numRef>
              <c:f>Details!$B$2:$B$5138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666304"/>
        <c:axId val="120120832"/>
      </c:scatterChart>
      <c:valAx>
        <c:axId val="1156663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Sun Zenith Angle (deg.)</a:t>
                </a:r>
              </a:p>
            </c:rich>
          </c:tx>
          <c:layout>
            <c:manualLayout>
              <c:xMode val="edge"/>
              <c:yMode val="edge"/>
              <c:x val="0.31827641885580849"/>
              <c:y val="0.9549183784149001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20120832"/>
        <c:crosses val="autoZero"/>
        <c:crossBetween val="midCat"/>
      </c:valAx>
      <c:valAx>
        <c:axId val="1201208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Horizontal Global Irradiance (W/m2) &amp; Input Timestamp (yyyy-mm-dd hh:mm:ss)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156663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 vs Date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383330440814491"/>
          <c:y val="8.7727909766422807E-2"/>
          <c:w val="0.85272201444982609"/>
          <c:h val="0.74900193341751309"/>
        </c:manualLayout>
      </c:layout>
      <c:scatterChart>
        <c:scatterStyle val="smoothMarker"/>
        <c:varyColors val="0"/>
        <c:ser>
          <c:idx val="13"/>
          <c:order val="13"/>
          <c:tx>
            <c:v>Date vs Date</c:v>
          </c:tx>
          <c:marker>
            <c:symbol val="none"/>
          </c:marker>
          <c:xVal>
            <c:numRef>
              <c:f>Details!$B$2:$B$5138</c:f>
            </c:numRef>
          </c:xVal>
          <c:yVal>
            <c:numRef>
              <c:f>Details!$B$2:$B$5138</c:f>
            </c:numRef>
          </c:yVal>
          <c:smooth val="1"/>
        </c:ser>
        <c:ser>
          <c:idx val="12"/>
          <c:order val="12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11"/>
          <c:order val="11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10"/>
          <c:order val="10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9"/>
          <c:order val="9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Details!$B$2:$B$11</c:f>
            </c:numRef>
          </c:yVal>
          <c:smooth val="1"/>
        </c:ser>
        <c:ser>
          <c:idx val="8"/>
          <c:order val="8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7"/>
          <c:order val="7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6"/>
          <c:order val="6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5"/>
          <c:order val="5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4"/>
          <c:order val="4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3"/>
          <c:order val="3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2"/>
          <c:order val="2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1"/>
          <c:order val="1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0"/>
          <c:order val="0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824960"/>
        <c:axId val="120826880"/>
      </c:scatterChart>
      <c:valAx>
        <c:axId val="1208249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418284800525406"/>
              <c:y val="0.95942206910360672"/>
            </c:manualLayout>
          </c:layout>
          <c:overlay val="0"/>
        </c:title>
        <c:numFmt formatCode="yyyy\-mm\-dd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0826880"/>
        <c:crosses val="autoZero"/>
        <c:crossBetween val="midCat"/>
      </c:valAx>
      <c:valAx>
        <c:axId val="120826880"/>
        <c:scaling>
          <c:orientation val="minMax"/>
        </c:scaling>
        <c:delete val="0"/>
        <c:axPos val="l"/>
        <c:majorGridlines/>
        <c:numFmt formatCode="mmm\-yyyy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20824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ompChart1"/>
  <sheetViews>
    <sheetView zoomScale="132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ompChart2"/>
  <sheetViews>
    <sheetView zoomScale="132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ompChart3"/>
  <sheetViews>
    <sheetView zoomScale="131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canadiansolar.com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Intro!A1"/><Relationship Id="rId7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hyperlink" Target="#'Orientation and Shading'!A1"/><Relationship Id="rId6" Type="http://schemas.openxmlformats.org/officeDocument/2006/relationships/image" Target="../media/image5.png"/><Relationship Id="rId5" Type="http://schemas.microsoft.com/office/2007/relationships/hdphoto" Target="../media/hdphoto1.wdp"/><Relationship Id="rId4" Type="http://schemas.openxmlformats.org/officeDocument/2006/relationships/image" Target="../media/image4.png"/><Relationship Id="rId9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hyperlink" Target="#Site!D10"/><Relationship Id="rId7" Type="http://schemas.openxmlformats.org/officeDocument/2006/relationships/image" Target="../media/image8.png"/><Relationship Id="rId2" Type="http://schemas.openxmlformats.org/officeDocument/2006/relationships/image" Target="../media/image6.png"/><Relationship Id="rId1" Type="http://schemas.openxmlformats.org/officeDocument/2006/relationships/hyperlink" Target="#System!D10"/><Relationship Id="rId6" Type="http://schemas.openxmlformats.org/officeDocument/2006/relationships/hyperlink" Target="#Intro!A1"/><Relationship Id="rId5" Type="http://schemas.microsoft.com/office/2007/relationships/hdphoto" Target="../media/hdphoto2.wdp"/><Relationship Id="rId10" Type="http://schemas.openxmlformats.org/officeDocument/2006/relationships/image" Target="../media/image1.png"/><Relationship Id="rId4" Type="http://schemas.openxmlformats.org/officeDocument/2006/relationships/image" Target="../media/image7.png"/><Relationship Id="rId9" Type="http://schemas.openxmlformats.org/officeDocument/2006/relationships/hyperlink" Target="http://www.canadiansolar.com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'Orientation and Shading'!A1"/><Relationship Id="rId7" Type="http://schemas.openxmlformats.org/officeDocument/2006/relationships/image" Target="../media/image11.png"/><Relationship Id="rId2" Type="http://schemas.openxmlformats.org/officeDocument/2006/relationships/image" Target="../media/image9.png"/><Relationship Id="rId1" Type="http://schemas.openxmlformats.org/officeDocument/2006/relationships/hyperlink" Target="#Losses!D10"/><Relationship Id="rId6" Type="http://schemas.openxmlformats.org/officeDocument/2006/relationships/hyperlink" Target="#Intro!A1"/><Relationship Id="rId5" Type="http://schemas.microsoft.com/office/2007/relationships/hdphoto" Target="../media/hdphoto3.wdp"/><Relationship Id="rId4" Type="http://schemas.openxmlformats.org/officeDocument/2006/relationships/image" Target="../media/image10.png"/><Relationship Id="rId9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System!D10"/><Relationship Id="rId7" Type="http://schemas.openxmlformats.org/officeDocument/2006/relationships/image" Target="../media/image14.png"/><Relationship Id="rId2" Type="http://schemas.openxmlformats.org/officeDocument/2006/relationships/image" Target="../media/image12.png"/><Relationship Id="rId1" Type="http://schemas.openxmlformats.org/officeDocument/2006/relationships/hyperlink" Target="#Soiling!A1"/><Relationship Id="rId6" Type="http://schemas.openxmlformats.org/officeDocument/2006/relationships/hyperlink" Target="#Intro!A1"/><Relationship Id="rId5" Type="http://schemas.microsoft.com/office/2007/relationships/hdphoto" Target="../media/hdphoto4.wdp"/><Relationship Id="rId4" Type="http://schemas.openxmlformats.org/officeDocument/2006/relationships/image" Target="../media/image13.png"/><Relationship Id="rId9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image" Target="../media/image15.png"/><Relationship Id="rId7" Type="http://schemas.openxmlformats.org/officeDocument/2006/relationships/image" Target="../media/image16.png"/><Relationship Id="rId2" Type="http://schemas.openxmlformats.org/officeDocument/2006/relationships/hyperlink" Target="#Transformer!A1"/><Relationship Id="rId1" Type="http://schemas.openxmlformats.org/officeDocument/2006/relationships/chart" Target="../charts/chart3.xml"/><Relationship Id="rId6" Type="http://schemas.openxmlformats.org/officeDocument/2006/relationships/hyperlink" Target="#Intro!A1"/><Relationship Id="rId5" Type="http://schemas.microsoft.com/office/2007/relationships/hdphoto" Target="../media/hdphoto5.wdp"/><Relationship Id="rId4" Type="http://schemas.openxmlformats.org/officeDocument/2006/relationships/hyperlink" Target="#Losses!D10"/><Relationship Id="rId9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12.png"/><Relationship Id="rId7" Type="http://schemas.openxmlformats.org/officeDocument/2006/relationships/hyperlink" Target="#Intro!A1"/><Relationship Id="rId2" Type="http://schemas.openxmlformats.org/officeDocument/2006/relationships/hyperlink" Target="#'Climate File'!A1"/><Relationship Id="rId1" Type="http://schemas.openxmlformats.org/officeDocument/2006/relationships/chart" Target="../charts/chart4.xml"/><Relationship Id="rId6" Type="http://schemas.microsoft.com/office/2007/relationships/hdphoto" Target="../media/hdphoto4.wdp"/><Relationship Id="rId5" Type="http://schemas.openxmlformats.org/officeDocument/2006/relationships/image" Target="../media/image13.png"/><Relationship Id="rId10" Type="http://schemas.openxmlformats.org/officeDocument/2006/relationships/image" Target="../media/image1.png"/><Relationship Id="rId4" Type="http://schemas.openxmlformats.org/officeDocument/2006/relationships/hyperlink" Target="#Soiling!D10"/><Relationship Id="rId9" Type="http://schemas.openxmlformats.org/officeDocument/2006/relationships/hyperlink" Target="http://www.canadiansolar.com" TargetMode="Externa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Transformer!D10"/><Relationship Id="rId7" Type="http://schemas.openxmlformats.org/officeDocument/2006/relationships/image" Target="../media/image14.png"/><Relationship Id="rId2" Type="http://schemas.openxmlformats.org/officeDocument/2006/relationships/image" Target="../media/image12.png"/><Relationship Id="rId1" Type="http://schemas.openxmlformats.org/officeDocument/2006/relationships/hyperlink" Target="#'Output File'!A1"/><Relationship Id="rId6" Type="http://schemas.openxmlformats.org/officeDocument/2006/relationships/hyperlink" Target="#Intro!A1"/><Relationship Id="rId5" Type="http://schemas.microsoft.com/office/2007/relationships/hdphoto" Target="../media/hdphoto4.wdp"/><Relationship Id="rId4" Type="http://schemas.openxmlformats.org/officeDocument/2006/relationships/image" Target="../media/image13.png"/><Relationship Id="rId9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6.wdp"/><Relationship Id="rId7" Type="http://schemas.openxmlformats.org/officeDocument/2006/relationships/image" Target="../media/image1.png"/><Relationship Id="rId2" Type="http://schemas.openxmlformats.org/officeDocument/2006/relationships/image" Target="../media/image18.png"/><Relationship Id="rId1" Type="http://schemas.openxmlformats.org/officeDocument/2006/relationships/hyperlink" Target="#'Climate File'!A1"/><Relationship Id="rId6" Type="http://schemas.openxmlformats.org/officeDocument/2006/relationships/hyperlink" Target="http://www.canadiansolar.com" TargetMode="External"/><Relationship Id="rId5" Type="http://schemas.openxmlformats.org/officeDocument/2006/relationships/image" Target="../media/image19.png"/><Relationship Id="rId4" Type="http://schemas.openxmlformats.org/officeDocument/2006/relationships/hyperlink" Target="#Intro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6.png"/><Relationship Id="rId1" Type="http://schemas.openxmlformats.org/officeDocument/2006/relationships/hyperlink" Target="#Intro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142875</xdr:colOff>
      <xdr:row>14</xdr:row>
      <xdr:rowOff>76200</xdr:rowOff>
    </xdr:from>
    <xdr:ext cx="6315075" cy="1647825"/>
    <xdr:sp macro="" textlink="">
      <xdr:nvSpPr>
        <xdr:cNvPr id="3" name="TextBox 2"/>
        <xdr:cNvSpPr txBox="1"/>
      </xdr:nvSpPr>
      <xdr:spPr>
        <a:xfrm>
          <a:off x="142875" y="2743200"/>
          <a:ext cx="6315075" cy="1647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CA" sz="2000"/>
            <a:t>CASSYS</a:t>
          </a:r>
          <a:r>
            <a:rPr lang="en-CA" sz="2000" baseline="0"/>
            <a:t> requires the use of Excel macros to run properly.  </a:t>
          </a:r>
        </a:p>
        <a:p>
          <a:pPr algn="ctr"/>
          <a:endParaRPr lang="en-CA" sz="2400" baseline="0"/>
        </a:p>
        <a:p>
          <a:pPr algn="ctr"/>
          <a:r>
            <a:rPr lang="en-CA" sz="2400" baseline="0">
              <a:solidFill>
                <a:srgbClr val="FF0000"/>
              </a:solidFill>
            </a:rPr>
            <a:t>Please  enable macros and  re-open CASSYS.</a:t>
          </a:r>
        </a:p>
      </xdr:txBody>
    </xdr:sp>
    <xdr:clientData/>
  </xdr:oneCellAnchor>
  <xdr:twoCellAnchor editAs="oneCell">
    <xdr:from>
      <xdr:col>5</xdr:col>
      <xdr:colOff>552450</xdr:colOff>
      <xdr:row>1</xdr:row>
      <xdr:rowOff>76200</xdr:rowOff>
    </xdr:from>
    <xdr:to>
      <xdr:col>10</xdr:col>
      <xdr:colOff>19050</xdr:colOff>
      <xdr:row>3</xdr:row>
      <xdr:rowOff>69247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266700"/>
          <a:ext cx="2514600" cy="374047"/>
        </a:xfrm>
        <a:prstGeom prst="rect">
          <a:avLst/>
        </a:prstGeom>
      </xdr:spPr>
    </xdr:pic>
    <xdr:clientData/>
  </xdr:twoCellAnchor>
  <xdr:twoCellAnchor editAs="oneCell">
    <xdr:from>
      <xdr:col>6</xdr:col>
      <xdr:colOff>466725</xdr:colOff>
      <xdr:row>4</xdr:row>
      <xdr:rowOff>142875</xdr:rowOff>
    </xdr:from>
    <xdr:to>
      <xdr:col>9</xdr:col>
      <xdr:colOff>447675</xdr:colOff>
      <xdr:row>14</xdr:row>
      <xdr:rowOff>47625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5525" y="904875"/>
          <a:ext cx="1809750" cy="1809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11</xdr:row>
      <xdr:rowOff>104775</xdr:rowOff>
    </xdr:from>
    <xdr:to>
      <xdr:col>7</xdr:col>
      <xdr:colOff>485775</xdr:colOff>
      <xdr:row>13</xdr:row>
      <xdr:rowOff>9525</xdr:rowOff>
    </xdr:to>
    <xdr:sp macro="[0]!NewButton" textlink="">
      <xdr:nvSpPr>
        <xdr:cNvPr id="2" name="NewButton"/>
        <xdr:cNvSpPr/>
      </xdr:nvSpPr>
      <xdr:spPr>
        <a:xfrm>
          <a:off x="2276475" y="1971675"/>
          <a:ext cx="1743075" cy="285750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</a:t>
          </a:r>
        </a:p>
      </xdr:txBody>
    </xdr:sp>
    <xdr:clientData/>
  </xdr:twoCellAnchor>
  <xdr:twoCellAnchor>
    <xdr:from>
      <xdr:col>5</xdr:col>
      <xdr:colOff>123825</xdr:colOff>
      <xdr:row>21</xdr:row>
      <xdr:rowOff>123825</xdr:rowOff>
    </xdr:from>
    <xdr:to>
      <xdr:col>7</xdr:col>
      <xdr:colOff>495300</xdr:colOff>
      <xdr:row>23</xdr:row>
      <xdr:rowOff>28575</xdr:rowOff>
    </xdr:to>
    <xdr:sp macro="[0]!SaveButton" textlink="">
      <xdr:nvSpPr>
        <xdr:cNvPr id="4" name="SaveButton"/>
        <xdr:cNvSpPr/>
      </xdr:nvSpPr>
      <xdr:spPr>
        <a:xfrm>
          <a:off x="2276475" y="3895725"/>
          <a:ext cx="1752600" cy="285750"/>
        </a:xfrm>
        <a:prstGeom prst="rect">
          <a:avLst/>
        </a:prstGeom>
        <a:solidFill>
          <a:srgbClr val="AC1408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Save</a:t>
          </a:r>
        </a:p>
      </xdr:txBody>
    </xdr:sp>
    <xdr:clientData/>
  </xdr:twoCellAnchor>
  <xdr:twoCellAnchor>
    <xdr:from>
      <xdr:col>5</xdr:col>
      <xdr:colOff>123825</xdr:colOff>
      <xdr:row>18</xdr:row>
      <xdr:rowOff>85725</xdr:rowOff>
    </xdr:from>
    <xdr:to>
      <xdr:col>7</xdr:col>
      <xdr:colOff>476250</xdr:colOff>
      <xdr:row>19</xdr:row>
      <xdr:rowOff>180975</xdr:rowOff>
    </xdr:to>
    <xdr:sp macro="[0]!SaveAsButton" textlink="">
      <xdr:nvSpPr>
        <xdr:cNvPr id="5" name="SaveAsButton"/>
        <xdr:cNvSpPr/>
      </xdr:nvSpPr>
      <xdr:spPr>
        <a:xfrm>
          <a:off x="2276475" y="3286125"/>
          <a:ext cx="1733550" cy="285750"/>
        </a:xfrm>
        <a:prstGeom prst="rect">
          <a:avLst/>
        </a:prstGeom>
        <a:solidFill>
          <a:srgbClr val="AC1408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Save As</a:t>
          </a:r>
        </a:p>
      </xdr:txBody>
    </xdr:sp>
    <xdr:clientData/>
  </xdr:twoCellAnchor>
  <xdr:twoCellAnchor>
    <xdr:from>
      <xdr:col>5</xdr:col>
      <xdr:colOff>123825</xdr:colOff>
      <xdr:row>14</xdr:row>
      <xdr:rowOff>180975</xdr:rowOff>
    </xdr:from>
    <xdr:to>
      <xdr:col>7</xdr:col>
      <xdr:colOff>485775</xdr:colOff>
      <xdr:row>16</xdr:row>
      <xdr:rowOff>85725</xdr:rowOff>
    </xdr:to>
    <xdr:sp macro="[0]!LoadButton" textlink="">
      <xdr:nvSpPr>
        <xdr:cNvPr id="7" name="LoadButton"/>
        <xdr:cNvSpPr/>
      </xdr:nvSpPr>
      <xdr:spPr>
        <a:xfrm>
          <a:off x="2276475" y="2619375"/>
          <a:ext cx="1743075" cy="285750"/>
        </a:xfrm>
        <a:prstGeom prst="rect">
          <a:avLst/>
        </a:prstGeom>
        <a:solidFill>
          <a:srgbClr val="AC1408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Load</a:t>
          </a:r>
        </a:p>
        <a:p>
          <a:pPr algn="ctr"/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581025</xdr:colOff>
      <xdr:row>15</xdr:row>
      <xdr:rowOff>76200</xdr:rowOff>
    </xdr:from>
    <xdr:to>
      <xdr:col>13</xdr:col>
      <xdr:colOff>180975</xdr:colOff>
      <xdr:row>19</xdr:row>
      <xdr:rowOff>47625</xdr:rowOff>
    </xdr:to>
    <xdr:sp macro="[0]!SimulateButton" textlink="">
      <xdr:nvSpPr>
        <xdr:cNvPr id="11" name="SimulateButton"/>
        <xdr:cNvSpPr/>
      </xdr:nvSpPr>
      <xdr:spPr>
        <a:xfrm>
          <a:off x="6257925" y="2705100"/>
          <a:ext cx="1543050" cy="733425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Simulate</a:t>
          </a:r>
        </a:p>
        <a:p>
          <a:pPr algn="ctr"/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3</xdr:col>
      <xdr:colOff>400050</xdr:colOff>
      <xdr:row>1048576</xdr:row>
      <xdr:rowOff>161925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57900"/>
          <a:ext cx="1809750" cy="1809750"/>
        </a:xfrm>
        <a:prstGeom prst="rect">
          <a:avLst/>
        </a:prstGeom>
      </xdr:spPr>
    </xdr:pic>
    <xdr:clientData/>
  </xdr:twoCellAnchor>
  <xdr:twoCellAnchor editAs="oneCell">
    <xdr:from>
      <xdr:col>7</xdr:col>
      <xdr:colOff>781050</xdr:colOff>
      <xdr:row>12</xdr:row>
      <xdr:rowOff>161925</xdr:rowOff>
    </xdr:from>
    <xdr:to>
      <xdr:col>10</xdr:col>
      <xdr:colOff>381000</xdr:colOff>
      <xdr:row>22</xdr:row>
      <xdr:rowOff>66675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4825" y="2219325"/>
          <a:ext cx="1809750" cy="1809750"/>
        </a:xfrm>
        <a:prstGeom prst="rect">
          <a:avLst/>
        </a:prstGeom>
      </xdr:spPr>
    </xdr:pic>
    <xdr:clientData/>
  </xdr:twoCellAnchor>
  <xdr:twoCellAnchor editAs="oneCell">
    <xdr:from>
      <xdr:col>9</xdr:col>
      <xdr:colOff>371475</xdr:colOff>
      <xdr:row>2</xdr:row>
      <xdr:rowOff>0</xdr:rowOff>
    </xdr:from>
    <xdr:to>
      <xdr:col>14</xdr:col>
      <xdr:colOff>0</xdr:colOff>
      <xdr:row>3</xdr:row>
      <xdr:rowOff>183547</xdr:rowOff>
    </xdr:to>
    <xdr:pic>
      <xdr:nvPicPr>
        <xdr:cNvPr id="14" name="Picture 13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66700"/>
          <a:ext cx="2514600" cy="3740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400475</xdr:colOff>
      <xdr:row>6</xdr:row>
      <xdr:rowOff>187662</xdr:rowOff>
    </xdr:from>
    <xdr:to>
      <xdr:col>17</xdr:col>
      <xdr:colOff>594875</xdr:colOff>
      <xdr:row>8</xdr:row>
      <xdr:rowOff>71</xdr:rowOff>
    </xdr:to>
    <xdr:pic>
      <xdr:nvPicPr>
        <xdr:cNvPr id="7" name="Picture 6">
          <a:hlinkClick xmlns:r="http://schemas.openxmlformats.org/officeDocument/2006/relationships" r:id="rId1" tooltip="Orientation and Shading"/>
        </xdr:cNvPr>
        <xdr:cNvPicPr>
          <a:picLocks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53" y="1094494"/>
          <a:ext cx="194400" cy="190800"/>
        </a:xfrm>
        <a:prstGeom prst="rect">
          <a:avLst/>
        </a:prstGeom>
      </xdr:spPr>
    </xdr:pic>
    <xdr:clientData/>
  </xdr:twoCellAnchor>
  <xdr:twoCellAnchor editAs="absolute">
    <xdr:from>
      <xdr:col>16</xdr:col>
      <xdr:colOff>418853</xdr:colOff>
      <xdr:row>6</xdr:row>
      <xdr:rowOff>188289</xdr:rowOff>
    </xdr:from>
    <xdr:to>
      <xdr:col>17</xdr:col>
      <xdr:colOff>32619</xdr:colOff>
      <xdr:row>8</xdr:row>
      <xdr:rowOff>698</xdr:rowOff>
    </xdr:to>
    <xdr:pic>
      <xdr:nvPicPr>
        <xdr:cNvPr id="8" name="Picture 7">
          <a:hlinkClick xmlns:r="http://schemas.openxmlformats.org/officeDocument/2006/relationships" r:id="rId3" tooltip="Intro"/>
        </xdr:cNvPr>
        <xdr:cNvPicPr>
          <a:picLocks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425197" y="1095121"/>
          <a:ext cx="194400" cy="190800"/>
        </a:xfrm>
        <a:prstGeom prst="rect">
          <a:avLst/>
        </a:prstGeom>
      </xdr:spPr>
    </xdr:pic>
    <xdr:clientData/>
  </xdr:twoCellAnchor>
  <xdr:twoCellAnchor editAs="absolute">
    <xdr:from>
      <xdr:col>17</xdr:col>
      <xdr:colOff>93370</xdr:colOff>
      <xdr:row>6</xdr:row>
      <xdr:rowOff>180340</xdr:rowOff>
    </xdr:from>
    <xdr:to>
      <xdr:col>17</xdr:col>
      <xdr:colOff>345534</xdr:colOff>
      <xdr:row>7</xdr:row>
      <xdr:rowOff>181945</xdr:rowOff>
    </xdr:to>
    <xdr:pic>
      <xdr:nvPicPr>
        <xdr:cNvPr id="9" name="Picture 8">
          <a:hlinkClick xmlns:r="http://schemas.openxmlformats.org/officeDocument/2006/relationships" r:id="rId3" tooltip="Home"/>
        </xdr:cNvPr>
        <xdr:cNvPicPr>
          <a:picLocks/>
        </xdr:cNvPicPr>
      </xdr:nvPicPr>
      <xdr:blipFill>
        <a:blip xmlns:r="http://schemas.openxmlformats.org/officeDocument/2006/relationships" r:embed="rId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0348" y="1087172"/>
          <a:ext cx="252164" cy="190800"/>
        </a:xfrm>
        <a:prstGeom prst="rect">
          <a:avLst/>
        </a:prstGeom>
      </xdr:spPr>
    </xdr:pic>
    <xdr:clientData/>
  </xdr:twoCellAnchor>
  <xdr:twoCellAnchor>
    <xdr:from>
      <xdr:col>3</xdr:col>
      <xdr:colOff>571500</xdr:colOff>
      <xdr:row>30</xdr:row>
      <xdr:rowOff>89485</xdr:rowOff>
    </xdr:from>
    <xdr:to>
      <xdr:col>16</xdr:col>
      <xdr:colOff>9525</xdr:colOff>
      <xdr:row>44</xdr:row>
      <xdr:rowOff>108951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14</xdr:col>
      <xdr:colOff>200025</xdr:colOff>
      <xdr:row>2</xdr:row>
      <xdr:rowOff>28575</xdr:rowOff>
    </xdr:from>
    <xdr:to>
      <xdr:col>17</xdr:col>
      <xdr:colOff>971550</xdr:colOff>
      <xdr:row>4</xdr:row>
      <xdr:rowOff>21622</xdr:rowOff>
    </xdr:to>
    <xdr:pic>
      <xdr:nvPicPr>
        <xdr:cNvPr id="10" name="Picture 9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48625" y="295275"/>
          <a:ext cx="2514600" cy="3740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433999</xdr:colOff>
      <xdr:row>6</xdr:row>
      <xdr:rowOff>187240</xdr:rowOff>
    </xdr:from>
    <xdr:to>
      <xdr:col>17</xdr:col>
      <xdr:colOff>24620</xdr:colOff>
      <xdr:row>7</xdr:row>
      <xdr:rowOff>187890</xdr:rowOff>
    </xdr:to>
    <xdr:pic>
      <xdr:nvPicPr>
        <xdr:cNvPr id="10" name="Picture 9">
          <a:hlinkClick xmlns:r="http://schemas.openxmlformats.org/officeDocument/2006/relationships" r:id="rId1" tooltip="System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6614" y="1102141"/>
          <a:ext cx="201600" cy="191777"/>
        </a:xfrm>
        <a:prstGeom prst="rect">
          <a:avLst/>
        </a:prstGeom>
      </xdr:spPr>
    </xdr:pic>
    <xdr:clientData/>
  </xdr:twoCellAnchor>
  <xdr:twoCellAnchor>
    <xdr:from>
      <xdr:col>15</xdr:col>
      <xdr:colOff>505494</xdr:colOff>
      <xdr:row>7</xdr:row>
      <xdr:rowOff>3583</xdr:rowOff>
    </xdr:from>
    <xdr:to>
      <xdr:col>16</xdr:col>
      <xdr:colOff>95089</xdr:colOff>
      <xdr:row>8</xdr:row>
      <xdr:rowOff>3256</xdr:rowOff>
    </xdr:to>
    <xdr:pic>
      <xdr:nvPicPr>
        <xdr:cNvPr id="11" name="Picture 10">
          <a:hlinkClick xmlns:r="http://schemas.openxmlformats.org/officeDocument/2006/relationships" r:id="rId3" tooltip="Site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8987131" y="1109611"/>
          <a:ext cx="200573" cy="190800"/>
        </a:xfrm>
        <a:prstGeom prst="rect">
          <a:avLst/>
        </a:prstGeom>
      </xdr:spPr>
    </xdr:pic>
    <xdr:clientData/>
  </xdr:twoCellAnchor>
  <xdr:twoCellAnchor>
    <xdr:from>
      <xdr:col>16</xdr:col>
      <xdr:colOff>147080</xdr:colOff>
      <xdr:row>6</xdr:row>
      <xdr:rowOff>182041</xdr:rowOff>
    </xdr:from>
    <xdr:to>
      <xdr:col>16</xdr:col>
      <xdr:colOff>397640</xdr:colOff>
      <xdr:row>7</xdr:row>
      <xdr:rowOff>185644</xdr:rowOff>
    </xdr:to>
    <xdr:pic>
      <xdr:nvPicPr>
        <xdr:cNvPr id="12" name="Picture 11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695" y="1096942"/>
          <a:ext cx="250560" cy="194730"/>
        </a:xfrm>
        <a:prstGeom prst="rect">
          <a:avLst/>
        </a:prstGeom>
      </xdr:spPr>
    </xdr:pic>
    <xdr:clientData/>
  </xdr:twoCellAnchor>
  <xdr:twoCellAnchor editAs="absolute">
    <xdr:from>
      <xdr:col>2</xdr:col>
      <xdr:colOff>0</xdr:colOff>
      <xdr:row>23</xdr:row>
      <xdr:rowOff>104776</xdr:rowOff>
    </xdr:from>
    <xdr:to>
      <xdr:col>13</xdr:col>
      <xdr:colOff>85725</xdr:colOff>
      <xdr:row>32</xdr:row>
      <xdr:rowOff>171450</xdr:rowOff>
    </xdr:to>
    <xdr:graphicFrame macro="">
      <xdr:nvGraphicFramePr>
        <xdr:cNvPr id="6" name="Chart 5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12</xdr:col>
      <xdr:colOff>523875</xdr:colOff>
      <xdr:row>2</xdr:row>
      <xdr:rowOff>38100</xdr:rowOff>
    </xdr:from>
    <xdr:to>
      <xdr:col>17</xdr:col>
      <xdr:colOff>466725</xdr:colOff>
      <xdr:row>4</xdr:row>
      <xdr:rowOff>31147</xdr:rowOff>
    </xdr:to>
    <xdr:pic>
      <xdr:nvPicPr>
        <xdr:cNvPr id="7" name="Picture 6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304800"/>
          <a:ext cx="2514600" cy="37404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13791</xdr:colOff>
      <xdr:row>6</xdr:row>
      <xdr:rowOff>186450</xdr:rowOff>
    </xdr:from>
    <xdr:to>
      <xdr:col>17</xdr:col>
      <xdr:colOff>198770</xdr:colOff>
      <xdr:row>8</xdr:row>
      <xdr:rowOff>0</xdr:rowOff>
    </xdr:to>
    <xdr:pic>
      <xdr:nvPicPr>
        <xdr:cNvPr id="3" name="Picture 2">
          <a:hlinkClick xmlns:r="http://schemas.openxmlformats.org/officeDocument/2006/relationships" r:id="rId1" tooltip="Losses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39066" y="1110375"/>
          <a:ext cx="184979" cy="242175"/>
        </a:xfrm>
        <a:prstGeom prst="rect">
          <a:avLst/>
        </a:prstGeom>
      </xdr:spPr>
    </xdr:pic>
    <xdr:clientData/>
  </xdr:twoCellAnchor>
  <xdr:twoCellAnchor>
    <xdr:from>
      <xdr:col>16</xdr:col>
      <xdr:colOff>50899</xdr:colOff>
      <xdr:row>7</xdr:row>
      <xdr:rowOff>11599</xdr:rowOff>
    </xdr:from>
    <xdr:to>
      <xdr:col>16</xdr:col>
      <xdr:colOff>223924</xdr:colOff>
      <xdr:row>7</xdr:row>
      <xdr:rowOff>238124</xdr:rowOff>
    </xdr:to>
    <xdr:pic>
      <xdr:nvPicPr>
        <xdr:cNvPr id="5" name="Picture 4">
          <a:hlinkClick xmlns:r="http://schemas.openxmlformats.org/officeDocument/2006/relationships" r:id="rId3" tooltip="Orientation and Shading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1195149" y="1126024"/>
          <a:ext cx="173025" cy="226525"/>
        </a:xfrm>
        <a:prstGeom prst="rect">
          <a:avLst/>
        </a:prstGeom>
      </xdr:spPr>
    </xdr:pic>
    <xdr:clientData/>
  </xdr:twoCellAnchor>
  <xdr:twoCellAnchor>
    <xdr:from>
      <xdr:col>16</xdr:col>
      <xdr:colOff>282579</xdr:colOff>
      <xdr:row>7</xdr:row>
      <xdr:rowOff>0</xdr:rowOff>
    </xdr:from>
    <xdr:to>
      <xdr:col>16</xdr:col>
      <xdr:colOff>530740</xdr:colOff>
      <xdr:row>8</xdr:row>
      <xdr:rowOff>0</xdr:rowOff>
    </xdr:to>
    <xdr:pic>
      <xdr:nvPicPr>
        <xdr:cNvPr id="6" name="Picture 5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26829" y="1114425"/>
          <a:ext cx="248161" cy="238125"/>
        </a:xfrm>
        <a:prstGeom prst="rect">
          <a:avLst/>
        </a:prstGeom>
      </xdr:spPr>
    </xdr:pic>
    <xdr:clientData/>
  </xdr:twoCellAnchor>
  <xdr:twoCellAnchor editAs="oneCell">
    <xdr:from>
      <xdr:col>13</xdr:col>
      <xdr:colOff>257175</xdr:colOff>
      <xdr:row>2</xdr:row>
      <xdr:rowOff>28575</xdr:rowOff>
    </xdr:from>
    <xdr:to>
      <xdr:col>17</xdr:col>
      <xdr:colOff>47625</xdr:colOff>
      <xdr:row>4</xdr:row>
      <xdr:rowOff>21622</xdr:rowOff>
    </xdr:to>
    <xdr:pic>
      <xdr:nvPicPr>
        <xdr:cNvPr id="7" name="Picture 6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300" y="304800"/>
          <a:ext cx="2514600" cy="3740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112347</xdr:colOff>
      <xdr:row>7</xdr:row>
      <xdr:rowOff>3407</xdr:rowOff>
    </xdr:from>
    <xdr:to>
      <xdr:col>16</xdr:col>
      <xdr:colOff>310365</xdr:colOff>
      <xdr:row>7</xdr:row>
      <xdr:rowOff>190581</xdr:rowOff>
    </xdr:to>
    <xdr:pic>
      <xdr:nvPicPr>
        <xdr:cNvPr id="6" name="Picture 5">
          <a:hlinkClick xmlns:r="http://schemas.openxmlformats.org/officeDocument/2006/relationships" r:id="rId1" tooltip="Soiling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4440" y="1116441"/>
          <a:ext cx="198018" cy="187174"/>
        </a:xfrm>
        <a:prstGeom prst="rect">
          <a:avLst/>
        </a:prstGeom>
      </xdr:spPr>
    </xdr:pic>
    <xdr:clientData/>
  </xdr:twoCellAnchor>
  <xdr:twoCellAnchor>
    <xdr:from>
      <xdr:col>15</xdr:col>
      <xdr:colOff>238126</xdr:colOff>
      <xdr:row>7</xdr:row>
      <xdr:rowOff>8666</xdr:rowOff>
    </xdr:from>
    <xdr:to>
      <xdr:col>15</xdr:col>
      <xdr:colOff>433441</xdr:colOff>
      <xdr:row>8</xdr:row>
      <xdr:rowOff>645</xdr:rowOff>
    </xdr:to>
    <xdr:pic>
      <xdr:nvPicPr>
        <xdr:cNvPr id="7" name="Picture 6">
          <a:hlinkClick xmlns:r="http://schemas.openxmlformats.org/officeDocument/2006/relationships" r:id="rId3" tooltip="System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8880191" y="1121700"/>
          <a:ext cx="195315" cy="184619"/>
        </a:xfrm>
        <a:prstGeom prst="rect">
          <a:avLst/>
        </a:prstGeom>
      </xdr:spPr>
    </xdr:pic>
    <xdr:clientData/>
  </xdr:twoCellAnchor>
  <xdr:twoCellAnchor>
    <xdr:from>
      <xdr:col>15</xdr:col>
      <xdr:colOff>468785</xdr:colOff>
      <xdr:row>6</xdr:row>
      <xdr:rowOff>188224</xdr:rowOff>
    </xdr:from>
    <xdr:to>
      <xdr:col>16</xdr:col>
      <xdr:colOff>95101</xdr:colOff>
      <xdr:row>8</xdr:row>
      <xdr:rowOff>1880</xdr:rowOff>
    </xdr:to>
    <xdr:pic>
      <xdr:nvPicPr>
        <xdr:cNvPr id="8" name="Picture 7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0260" y="1102624"/>
          <a:ext cx="235916" cy="194656"/>
        </a:xfrm>
        <a:prstGeom prst="rect">
          <a:avLst/>
        </a:prstGeom>
      </xdr:spPr>
    </xdr:pic>
    <xdr:clientData/>
  </xdr:twoCellAnchor>
  <xdr:twoCellAnchor editAs="oneCell">
    <xdr:from>
      <xdr:col>12</xdr:col>
      <xdr:colOff>504825</xdr:colOff>
      <xdr:row>2</xdr:row>
      <xdr:rowOff>0</xdr:rowOff>
    </xdr:from>
    <xdr:to>
      <xdr:col>17</xdr:col>
      <xdr:colOff>447675</xdr:colOff>
      <xdr:row>3</xdr:row>
      <xdr:rowOff>183547</xdr:rowOff>
    </xdr:to>
    <xdr:pic>
      <xdr:nvPicPr>
        <xdr:cNvPr id="9" name="Picture 8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91450" y="266700"/>
          <a:ext cx="2514600" cy="37404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16</xdr:row>
      <xdr:rowOff>9525</xdr:rowOff>
    </xdr:from>
    <xdr:to>
      <xdr:col>15</xdr:col>
      <xdr:colOff>19051</xdr:colOff>
      <xdr:row>31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163177</xdr:colOff>
      <xdr:row>6</xdr:row>
      <xdr:rowOff>177581</xdr:rowOff>
    </xdr:from>
    <xdr:to>
      <xdr:col>17</xdr:col>
      <xdr:colOff>415177</xdr:colOff>
      <xdr:row>7</xdr:row>
      <xdr:rowOff>235301</xdr:rowOff>
    </xdr:to>
    <xdr:pic>
      <xdr:nvPicPr>
        <xdr:cNvPr id="5" name="Picture 4">
          <a:hlinkClick xmlns:r="http://schemas.openxmlformats.org/officeDocument/2006/relationships" r:id="rId2" tooltip="Transformer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1077" y="1091981"/>
          <a:ext cx="252000" cy="248220"/>
        </a:xfrm>
        <a:prstGeom prst="rect">
          <a:avLst/>
        </a:prstGeom>
      </xdr:spPr>
    </xdr:pic>
    <xdr:clientData/>
  </xdr:twoCellAnchor>
  <xdr:twoCellAnchor>
    <xdr:from>
      <xdr:col>16</xdr:col>
      <xdr:colOff>213473</xdr:colOff>
      <xdr:row>6</xdr:row>
      <xdr:rowOff>178179</xdr:rowOff>
    </xdr:from>
    <xdr:to>
      <xdr:col>16</xdr:col>
      <xdr:colOff>465473</xdr:colOff>
      <xdr:row>8</xdr:row>
      <xdr:rowOff>9525</xdr:rowOff>
    </xdr:to>
    <xdr:pic>
      <xdr:nvPicPr>
        <xdr:cNvPr id="6" name="Picture 5">
          <a:hlinkClick xmlns:r="http://schemas.openxmlformats.org/officeDocument/2006/relationships" r:id="rId4" tooltip="Losses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471773" y="1092579"/>
          <a:ext cx="252000" cy="212346"/>
        </a:xfrm>
        <a:prstGeom prst="rect">
          <a:avLst/>
        </a:prstGeom>
      </xdr:spPr>
    </xdr:pic>
    <xdr:clientData/>
  </xdr:twoCellAnchor>
  <xdr:twoCellAnchor>
    <xdr:from>
      <xdr:col>16</xdr:col>
      <xdr:colOff>495300</xdr:colOff>
      <xdr:row>6</xdr:row>
      <xdr:rowOff>161926</xdr:rowOff>
    </xdr:from>
    <xdr:to>
      <xdr:col>17</xdr:col>
      <xdr:colOff>142875</xdr:colOff>
      <xdr:row>7</xdr:row>
      <xdr:rowOff>186814</xdr:rowOff>
    </xdr:to>
    <xdr:pic>
      <xdr:nvPicPr>
        <xdr:cNvPr id="7" name="Picture 6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3600" y="1076326"/>
          <a:ext cx="257175" cy="215388"/>
        </a:xfrm>
        <a:prstGeom prst="rect">
          <a:avLst/>
        </a:prstGeom>
      </xdr:spPr>
    </xdr:pic>
    <xdr:clientData/>
  </xdr:twoCellAnchor>
  <xdr:twoCellAnchor editAs="oneCell">
    <xdr:from>
      <xdr:col>14</xdr:col>
      <xdr:colOff>276225</xdr:colOff>
      <xdr:row>1</xdr:row>
      <xdr:rowOff>180975</xdr:rowOff>
    </xdr:from>
    <xdr:to>
      <xdr:col>18</xdr:col>
      <xdr:colOff>352425</xdr:colOff>
      <xdr:row>3</xdr:row>
      <xdr:rowOff>174022</xdr:rowOff>
    </xdr:to>
    <xdr:pic>
      <xdr:nvPicPr>
        <xdr:cNvPr id="8" name="Picture 7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5325" y="257175"/>
          <a:ext cx="2514600" cy="37404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60614</xdr:colOff>
      <xdr:row>8</xdr:row>
      <xdr:rowOff>60613</xdr:rowOff>
    </xdr:from>
    <xdr:to>
      <xdr:col>18</xdr:col>
      <xdr:colOff>32038</xdr:colOff>
      <xdr:row>28</xdr:row>
      <xdr:rowOff>92653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414548</xdr:colOff>
      <xdr:row>7</xdr:row>
      <xdr:rowOff>5683</xdr:rowOff>
    </xdr:from>
    <xdr:to>
      <xdr:col>17</xdr:col>
      <xdr:colOff>6430</xdr:colOff>
      <xdr:row>8</xdr:row>
      <xdr:rowOff>2357</xdr:rowOff>
    </xdr:to>
    <xdr:pic>
      <xdr:nvPicPr>
        <xdr:cNvPr id="3" name="Picture 2">
          <a:hlinkClick xmlns:r="http://schemas.openxmlformats.org/officeDocument/2006/relationships" r:id="rId2" tooltip="Climate File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6639" y="1114047"/>
          <a:ext cx="198018" cy="187174"/>
        </a:xfrm>
        <a:prstGeom prst="rect">
          <a:avLst/>
        </a:prstGeom>
      </xdr:spPr>
    </xdr:pic>
    <xdr:clientData/>
  </xdr:twoCellAnchor>
  <xdr:twoCellAnchor>
    <xdr:from>
      <xdr:col>15</xdr:col>
      <xdr:colOff>536863</xdr:colOff>
      <xdr:row>7</xdr:row>
      <xdr:rowOff>10942</xdr:rowOff>
    </xdr:from>
    <xdr:to>
      <xdr:col>16</xdr:col>
      <xdr:colOff>126042</xdr:colOff>
      <xdr:row>8</xdr:row>
      <xdr:rowOff>2921</xdr:rowOff>
    </xdr:to>
    <xdr:pic>
      <xdr:nvPicPr>
        <xdr:cNvPr id="4" name="Picture 3">
          <a:hlinkClick xmlns:r="http://schemas.openxmlformats.org/officeDocument/2006/relationships" r:id="rId4" tooltip="Soiling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732818" y="1119306"/>
          <a:ext cx="195315" cy="182479"/>
        </a:xfrm>
        <a:prstGeom prst="rect">
          <a:avLst/>
        </a:prstGeom>
      </xdr:spPr>
    </xdr:pic>
    <xdr:clientData/>
  </xdr:twoCellAnchor>
  <xdr:twoCellAnchor>
    <xdr:from>
      <xdr:col>16</xdr:col>
      <xdr:colOff>161386</xdr:colOff>
      <xdr:row>7</xdr:row>
      <xdr:rowOff>0</xdr:rowOff>
    </xdr:from>
    <xdr:to>
      <xdr:col>16</xdr:col>
      <xdr:colOff>397302</xdr:colOff>
      <xdr:row>8</xdr:row>
      <xdr:rowOff>4156</xdr:rowOff>
    </xdr:to>
    <xdr:pic>
      <xdr:nvPicPr>
        <xdr:cNvPr id="5" name="Picture 4">
          <a:hlinkClick xmlns:r="http://schemas.openxmlformats.org/officeDocument/2006/relationships" r:id="rId7" tooltip="Home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63477" y="1108364"/>
          <a:ext cx="235916" cy="194656"/>
        </a:xfrm>
        <a:prstGeom prst="rect">
          <a:avLst/>
        </a:prstGeom>
      </xdr:spPr>
    </xdr:pic>
    <xdr:clientData/>
  </xdr:twoCellAnchor>
  <xdr:twoCellAnchor editAs="oneCell">
    <xdr:from>
      <xdr:col>12</xdr:col>
      <xdr:colOff>294409</xdr:colOff>
      <xdr:row>2</xdr:row>
      <xdr:rowOff>8659</xdr:rowOff>
    </xdr:from>
    <xdr:to>
      <xdr:col>17</xdr:col>
      <xdr:colOff>245918</xdr:colOff>
      <xdr:row>4</xdr:row>
      <xdr:rowOff>1706</xdr:rowOff>
    </xdr:to>
    <xdr:pic>
      <xdr:nvPicPr>
        <xdr:cNvPr id="6" name="Picture 5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34795" y="277091"/>
          <a:ext cx="2514600" cy="37404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309583</xdr:colOff>
      <xdr:row>6</xdr:row>
      <xdr:rowOff>121841</xdr:rowOff>
    </xdr:from>
    <xdr:to>
      <xdr:col>16</xdr:col>
      <xdr:colOff>507601</xdr:colOff>
      <xdr:row>7</xdr:row>
      <xdr:rowOff>181241</xdr:rowOff>
    </xdr:to>
    <xdr:pic>
      <xdr:nvPicPr>
        <xdr:cNvPr id="2" name="Picture 1">
          <a:hlinkClick xmlns:r="http://schemas.openxmlformats.org/officeDocument/2006/relationships" r:id="rId1" tooltip="Output Fil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18181" y="1027878"/>
          <a:ext cx="198018" cy="187174"/>
        </a:xfrm>
        <a:prstGeom prst="rect">
          <a:avLst/>
        </a:prstGeom>
      </xdr:spPr>
    </xdr:pic>
    <xdr:clientData/>
  </xdr:twoCellAnchor>
  <xdr:twoCellAnchor>
    <xdr:from>
      <xdr:col>15</xdr:col>
      <xdr:colOff>1022195</xdr:colOff>
      <xdr:row>6</xdr:row>
      <xdr:rowOff>127100</xdr:rowOff>
    </xdr:from>
    <xdr:to>
      <xdr:col>16</xdr:col>
      <xdr:colOff>21077</xdr:colOff>
      <xdr:row>7</xdr:row>
      <xdr:rowOff>181805</xdr:rowOff>
    </xdr:to>
    <xdr:pic>
      <xdr:nvPicPr>
        <xdr:cNvPr id="3" name="Picture 2">
          <a:hlinkClick xmlns:r="http://schemas.openxmlformats.org/officeDocument/2006/relationships" r:id="rId3" tooltip="Transformer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8434360" y="1033137"/>
          <a:ext cx="195315" cy="182479"/>
        </a:xfrm>
        <a:prstGeom prst="rect">
          <a:avLst/>
        </a:prstGeom>
      </xdr:spPr>
    </xdr:pic>
    <xdr:clientData/>
  </xdr:twoCellAnchor>
  <xdr:twoCellAnchor>
    <xdr:from>
      <xdr:col>16</xdr:col>
      <xdr:colOff>56421</xdr:colOff>
      <xdr:row>6</xdr:row>
      <xdr:rowOff>116158</xdr:rowOff>
    </xdr:from>
    <xdr:to>
      <xdr:col>16</xdr:col>
      <xdr:colOff>292337</xdr:colOff>
      <xdr:row>7</xdr:row>
      <xdr:rowOff>183040</xdr:rowOff>
    </xdr:to>
    <xdr:pic>
      <xdr:nvPicPr>
        <xdr:cNvPr id="4" name="Picture 3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5019" y="1022195"/>
          <a:ext cx="235916" cy="194656"/>
        </a:xfrm>
        <a:prstGeom prst="rect">
          <a:avLst/>
        </a:prstGeom>
      </xdr:spPr>
    </xdr:pic>
    <xdr:clientData/>
  </xdr:twoCellAnchor>
  <xdr:twoCellAnchor>
    <xdr:from>
      <xdr:col>1</xdr:col>
      <xdr:colOff>23231</xdr:colOff>
      <xdr:row>8</xdr:row>
      <xdr:rowOff>0</xdr:rowOff>
    </xdr:from>
    <xdr:to>
      <xdr:col>4</xdr:col>
      <xdr:colOff>104542</xdr:colOff>
      <xdr:row>10</xdr:row>
      <xdr:rowOff>153893</xdr:rowOff>
    </xdr:to>
    <xdr:sp macro="" textlink="">
      <xdr:nvSpPr>
        <xdr:cNvPr id="5" name="InputHide1" hidden="1"/>
        <xdr:cNvSpPr/>
      </xdr:nvSpPr>
      <xdr:spPr>
        <a:xfrm>
          <a:off x="139390" y="1219665"/>
          <a:ext cx="3089817" cy="52560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13608</xdr:colOff>
      <xdr:row>12</xdr:row>
      <xdr:rowOff>11616</xdr:rowOff>
    </xdr:from>
    <xdr:to>
      <xdr:col>20</xdr:col>
      <xdr:colOff>0</xdr:colOff>
      <xdr:row>22</xdr:row>
      <xdr:rowOff>174238</xdr:rowOff>
    </xdr:to>
    <xdr:sp macro="" textlink="">
      <xdr:nvSpPr>
        <xdr:cNvPr id="6" name="InputHide2" hidden="1"/>
        <xdr:cNvSpPr/>
      </xdr:nvSpPr>
      <xdr:spPr>
        <a:xfrm>
          <a:off x="13608" y="2011866"/>
          <a:ext cx="22288499" cy="2067622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CA" sz="2400"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0</xdr:col>
      <xdr:colOff>13608</xdr:colOff>
      <xdr:row>24</xdr:row>
      <xdr:rowOff>0</xdr:rowOff>
    </xdr:from>
    <xdr:to>
      <xdr:col>20</xdr:col>
      <xdr:colOff>0</xdr:colOff>
      <xdr:row>37</xdr:row>
      <xdr:rowOff>174237</xdr:rowOff>
    </xdr:to>
    <xdr:sp macro="" textlink="">
      <xdr:nvSpPr>
        <xdr:cNvPr id="7" name="InputHide3" hidden="1"/>
        <xdr:cNvSpPr/>
      </xdr:nvSpPr>
      <xdr:spPr>
        <a:xfrm>
          <a:off x="13608" y="4286250"/>
          <a:ext cx="22288499" cy="2650737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CA" sz="2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Book Antiqua" panose="02040602050305030304" pitchFamily="18" charset="0"/>
              <a:ea typeface="+mn-ea"/>
              <a:cs typeface="+mn-cs"/>
            </a:rPr>
            <a:t>TMY file loaded. CASSYS will automatically read the file. No user input is required.</a:t>
          </a:r>
        </a:p>
        <a:p>
          <a:pPr algn="ctr"/>
          <a:endParaRPr lang="en-CA" sz="1100"/>
        </a:p>
      </xdr:txBody>
    </xdr:sp>
    <xdr:clientData/>
  </xdr:twoCellAnchor>
  <xdr:twoCellAnchor>
    <xdr:from>
      <xdr:col>0</xdr:col>
      <xdr:colOff>13607</xdr:colOff>
      <xdr:row>38</xdr:row>
      <xdr:rowOff>174238</xdr:rowOff>
    </xdr:from>
    <xdr:to>
      <xdr:col>20</xdr:col>
      <xdr:colOff>0</xdr:colOff>
      <xdr:row>50</xdr:row>
      <xdr:rowOff>162621</xdr:rowOff>
    </xdr:to>
    <xdr:sp macro="" textlink="">
      <xdr:nvSpPr>
        <xdr:cNvPr id="8" name="InputHide4" hidden="1"/>
        <xdr:cNvSpPr/>
      </xdr:nvSpPr>
      <xdr:spPr>
        <a:xfrm>
          <a:off x="13607" y="7127488"/>
          <a:ext cx="22288500" cy="2274383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13</xdr:col>
      <xdr:colOff>255549</xdr:colOff>
      <xdr:row>1</xdr:row>
      <xdr:rowOff>139391</xdr:rowOff>
    </xdr:from>
    <xdr:to>
      <xdr:col>15</xdr:col>
      <xdr:colOff>630002</xdr:colOff>
      <xdr:row>4</xdr:row>
      <xdr:rowOff>23232</xdr:rowOff>
    </xdr:to>
    <xdr:pic>
      <xdr:nvPicPr>
        <xdr:cNvPr id="9" name="Picture 8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298079" y="220702"/>
          <a:ext cx="2744087" cy="44140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58815</xdr:colOff>
      <xdr:row>7</xdr:row>
      <xdr:rowOff>179349</xdr:rowOff>
    </xdr:from>
    <xdr:to>
      <xdr:col>17</xdr:col>
      <xdr:colOff>260055</xdr:colOff>
      <xdr:row>9</xdr:row>
      <xdr:rowOff>14349</xdr:rowOff>
    </xdr:to>
    <xdr:pic>
      <xdr:nvPicPr>
        <xdr:cNvPr id="6" name="Picture 5">
          <a:hlinkClick xmlns:r="http://schemas.openxmlformats.org/officeDocument/2006/relationships" r:id="rId1" tooltip="Climate Fil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4298690" y="1169949"/>
          <a:ext cx="201240" cy="216000"/>
        </a:xfrm>
        <a:prstGeom prst="rect">
          <a:avLst/>
        </a:prstGeom>
      </xdr:spPr>
    </xdr:pic>
    <xdr:clientData/>
  </xdr:twoCellAnchor>
  <xdr:twoCellAnchor>
    <xdr:from>
      <xdr:col>17</xdr:col>
      <xdr:colOff>317907</xdr:colOff>
      <xdr:row>7</xdr:row>
      <xdr:rowOff>174725</xdr:rowOff>
    </xdr:from>
    <xdr:to>
      <xdr:col>17</xdr:col>
      <xdr:colOff>542925</xdr:colOff>
      <xdr:row>9</xdr:row>
      <xdr:rowOff>6827</xdr:rowOff>
    </xdr:to>
    <xdr:pic>
      <xdr:nvPicPr>
        <xdr:cNvPr id="7" name="Picture 6">
          <a:hlinkClick xmlns:r="http://schemas.openxmlformats.org/officeDocument/2006/relationships" r:id="rId4" tooltip="Home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7782" y="1165325"/>
          <a:ext cx="225018" cy="213102"/>
        </a:xfrm>
        <a:prstGeom prst="rect">
          <a:avLst/>
        </a:prstGeom>
      </xdr:spPr>
    </xdr:pic>
    <xdr:clientData/>
  </xdr:twoCellAnchor>
  <xdr:twoCellAnchor>
    <xdr:from>
      <xdr:col>12</xdr:col>
      <xdr:colOff>285750</xdr:colOff>
      <xdr:row>10</xdr:row>
      <xdr:rowOff>161924</xdr:rowOff>
    </xdr:from>
    <xdr:to>
      <xdr:col>15</xdr:col>
      <xdr:colOff>4950</xdr:colOff>
      <xdr:row>13</xdr:row>
      <xdr:rowOff>58424</xdr:rowOff>
    </xdr:to>
    <xdr:sp macro="[0]!showPresetUserForm" textlink="">
      <xdr:nvSpPr>
        <xdr:cNvPr id="4" name="PresetButton" hidden="1"/>
        <xdr:cNvSpPr/>
      </xdr:nvSpPr>
      <xdr:spPr>
        <a:xfrm>
          <a:off x="10382250" y="1647824"/>
          <a:ext cx="1548000" cy="46800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050">
              <a:solidFill>
                <a:schemeClr val="tx1"/>
              </a:solidFill>
            </a:rPr>
            <a:t>Click to create</a:t>
          </a:r>
          <a:r>
            <a:rPr lang="en-CA" sz="1050" baseline="0">
              <a:solidFill>
                <a:schemeClr val="tx1"/>
              </a:solidFill>
            </a:rPr>
            <a:t> or load a </a:t>
          </a:r>
        </a:p>
        <a:p>
          <a:pPr algn="ctr"/>
          <a:r>
            <a:rPr lang="en-CA" sz="1050" baseline="0">
              <a:solidFill>
                <a:schemeClr val="tx1"/>
              </a:solidFill>
            </a:rPr>
            <a:t>predefined output list</a:t>
          </a:r>
          <a:endParaRPr lang="en-CA" sz="105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17</xdr:row>
          <xdr:rowOff>171450</xdr:rowOff>
        </xdr:from>
        <xdr:to>
          <xdr:col>5</xdr:col>
          <xdr:colOff>885825</xdr:colOff>
          <xdr:row>18</xdr:row>
          <xdr:rowOff>0</xdr:rowOff>
        </xdr:to>
        <xdr:sp macro="" textlink="">
          <xdr:nvSpPr>
            <xdr:cNvPr id="19499" name="Meteorological Checkbox" hidden="1">
              <a:extLst>
                <a:ext uri="{63B3BB69-23CF-44E3-9099-C40C66FF867C}">
                  <a14:compatExt spid="_x0000_s19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28</xdr:row>
          <xdr:rowOff>180975</xdr:rowOff>
        </xdr:from>
        <xdr:to>
          <xdr:col>5</xdr:col>
          <xdr:colOff>885825</xdr:colOff>
          <xdr:row>29</xdr:row>
          <xdr:rowOff>19050</xdr:rowOff>
        </xdr:to>
        <xdr:sp macro="" textlink="">
          <xdr:nvSpPr>
            <xdr:cNvPr id="19502" name="Irradiance Checkbox" hidden="1">
              <a:extLst>
                <a:ext uri="{63B3BB69-23CF-44E3-9099-C40C66FF867C}">
                  <a14:compatExt spid="_x0000_s19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44</xdr:row>
          <xdr:rowOff>152400</xdr:rowOff>
        </xdr:from>
        <xdr:to>
          <xdr:col>5</xdr:col>
          <xdr:colOff>885825</xdr:colOff>
          <xdr:row>44</xdr:row>
          <xdr:rowOff>361950</xdr:rowOff>
        </xdr:to>
        <xdr:sp macro="" textlink="">
          <xdr:nvSpPr>
            <xdr:cNvPr id="19504" name="IncidentEnergy CheckBox" hidden="1">
              <a:extLst>
                <a:ext uri="{63B3BB69-23CF-44E3-9099-C40C66FF867C}">
                  <a14:compatExt spid="_x0000_s19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55</xdr:row>
          <xdr:rowOff>133350</xdr:rowOff>
        </xdr:from>
        <xdr:to>
          <xdr:col>5</xdr:col>
          <xdr:colOff>885825</xdr:colOff>
          <xdr:row>55</xdr:row>
          <xdr:rowOff>352425</xdr:rowOff>
        </xdr:to>
        <xdr:sp macro="" textlink="">
          <xdr:nvSpPr>
            <xdr:cNvPr id="19505" name="PVArrayChkBox" hidden="1">
              <a:extLst>
                <a:ext uri="{63B3BB69-23CF-44E3-9099-C40C66FF867C}">
                  <a14:compatExt spid="_x0000_s19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67</xdr:row>
          <xdr:rowOff>171450</xdr:rowOff>
        </xdr:from>
        <xdr:to>
          <xdr:col>5</xdr:col>
          <xdr:colOff>885825</xdr:colOff>
          <xdr:row>68</xdr:row>
          <xdr:rowOff>9525</xdr:rowOff>
        </xdr:to>
        <xdr:sp macro="" textlink="">
          <xdr:nvSpPr>
            <xdr:cNvPr id="19506" name="InverterChkBox" hidden="1">
              <a:extLst>
                <a:ext uri="{63B3BB69-23CF-44E3-9099-C40C66FF867C}">
                  <a14:compatExt spid="_x0000_s19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74</xdr:row>
          <xdr:rowOff>200025</xdr:rowOff>
        </xdr:from>
        <xdr:to>
          <xdr:col>5</xdr:col>
          <xdr:colOff>885825</xdr:colOff>
          <xdr:row>75</xdr:row>
          <xdr:rowOff>28575</xdr:rowOff>
        </xdr:to>
        <xdr:sp macro="" textlink="">
          <xdr:nvSpPr>
            <xdr:cNvPr id="19507" name="SystemLossesChkBox" hidden="1">
              <a:extLst>
                <a:ext uri="{63B3BB69-23CF-44E3-9099-C40C66FF867C}">
                  <a14:compatExt spid="_x0000_s19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79</xdr:row>
          <xdr:rowOff>161925</xdr:rowOff>
        </xdr:from>
        <xdr:to>
          <xdr:col>5</xdr:col>
          <xdr:colOff>885825</xdr:colOff>
          <xdr:row>80</xdr:row>
          <xdr:rowOff>0</xdr:rowOff>
        </xdr:to>
        <xdr:sp macro="" textlink="">
          <xdr:nvSpPr>
            <xdr:cNvPr id="19508" name="EfficienciesChkBox" hidden="1">
              <a:extLst>
                <a:ext uri="{63B3BB69-23CF-44E3-9099-C40C66FF867C}">
                  <a14:compatExt spid="_x0000_s19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14</xdr:row>
          <xdr:rowOff>66675</xdr:rowOff>
        </xdr:from>
        <xdr:to>
          <xdr:col>5</xdr:col>
          <xdr:colOff>885825</xdr:colOff>
          <xdr:row>14</xdr:row>
          <xdr:rowOff>304800</xdr:rowOff>
        </xdr:to>
        <xdr:sp macro="" textlink="">
          <xdr:nvSpPr>
            <xdr:cNvPr id="19517" name="ControlAllChkBox" hidden="1">
              <a:extLst>
                <a:ext uri="{63B3BB69-23CF-44E3-9099-C40C66FF867C}">
                  <a14:compatExt spid="_x0000_s19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Click to set all sections and outputs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33</xdr:row>
          <xdr:rowOff>171450</xdr:rowOff>
        </xdr:from>
        <xdr:to>
          <xdr:col>5</xdr:col>
          <xdr:colOff>885825</xdr:colOff>
          <xdr:row>34</xdr:row>
          <xdr:rowOff>0</xdr:rowOff>
        </xdr:to>
        <xdr:sp macro="" textlink="">
          <xdr:nvSpPr>
            <xdr:cNvPr id="19519" name="ShadingChkBox" hidden="1">
              <a:extLst>
                <a:ext uri="{63B3BB69-23CF-44E3-9099-C40C66FF867C}">
                  <a14:compatExt spid="_x0000_s19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12</xdr:row>
          <xdr:rowOff>161925</xdr:rowOff>
        </xdr:from>
        <xdr:to>
          <xdr:col>21</xdr:col>
          <xdr:colOff>1790700</xdr:colOff>
          <xdr:row>14</xdr:row>
          <xdr:rowOff>200025</xdr:rowOff>
        </xdr:to>
        <xdr:sp macro="" textlink="">
          <xdr:nvSpPr>
            <xdr:cNvPr id="19522" name="InsertNewOutput" hidden="1">
              <a:extLst>
                <a:ext uri="{63B3BB69-23CF-44E3-9099-C40C66FF867C}">
                  <a14:compatExt spid="_x0000_s19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Click to insert new output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247649</xdr:colOff>
      <xdr:row>14</xdr:row>
      <xdr:rowOff>9524</xdr:rowOff>
    </xdr:from>
    <xdr:to>
      <xdr:col>16</xdr:col>
      <xdr:colOff>9525</xdr:colOff>
      <xdr:row>14</xdr:row>
      <xdr:rowOff>371475</xdr:rowOff>
    </xdr:to>
    <xdr:sp macro="[0]!HelpButton" textlink="">
      <xdr:nvSpPr>
        <xdr:cNvPr id="2" name="Rectangle 1"/>
        <xdr:cNvSpPr/>
      </xdr:nvSpPr>
      <xdr:spPr>
        <a:xfrm>
          <a:off x="12658724" y="2333624"/>
          <a:ext cx="981076" cy="36195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  <a:scene3d>
          <a:camera prst="orthographicFront"/>
          <a:lightRig rig="contrasting" dir="t"/>
        </a:scene3d>
        <a:sp3d extrusionH="76200" prstMaterial="plastic">
          <a:bevelT w="6350" h="88900"/>
          <a:bevelB w="25400" h="88900"/>
          <a:extrusionClr>
            <a:schemeClr val="bg2">
              <a:lumMod val="75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50" b="1">
              <a:solidFill>
                <a:sysClr val="windowText" lastClr="000000"/>
              </a:solidFill>
            </a:rPr>
            <a:t>Click For Help</a:t>
          </a:r>
        </a:p>
      </xdr:txBody>
    </xdr:sp>
    <xdr:clientData/>
  </xdr:twoCellAnchor>
  <xdr:twoCellAnchor editAs="oneCell">
    <xdr:from>
      <xdr:col>14</xdr:col>
      <xdr:colOff>104775</xdr:colOff>
      <xdr:row>3</xdr:row>
      <xdr:rowOff>9525</xdr:rowOff>
    </xdr:from>
    <xdr:to>
      <xdr:col>18</xdr:col>
      <xdr:colOff>47625</xdr:colOff>
      <xdr:row>5</xdr:row>
      <xdr:rowOff>2572</xdr:rowOff>
    </xdr:to>
    <xdr:pic>
      <xdr:nvPicPr>
        <xdr:cNvPr id="18" name="Picture 17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352425"/>
          <a:ext cx="2514600" cy="374047"/>
        </a:xfrm>
        <a:prstGeom prst="rect">
          <a:avLst/>
        </a:prstGeom>
      </xdr:spPr>
    </xdr:pic>
    <xdr:clientData/>
  </xdr:twoCellAnchor>
  <xdr:twoCellAnchor>
    <xdr:from>
      <xdr:col>16</xdr:col>
      <xdr:colOff>38099</xdr:colOff>
      <xdr:row>14</xdr:row>
      <xdr:rowOff>9525</xdr:rowOff>
    </xdr:from>
    <xdr:to>
      <xdr:col>20</xdr:col>
      <xdr:colOff>0</xdr:colOff>
      <xdr:row>14</xdr:row>
      <xdr:rowOff>371474</xdr:rowOff>
    </xdr:to>
    <xdr:sp macro="[0]!ExportAsPdFButton" textlink="">
      <xdr:nvSpPr>
        <xdr:cNvPr id="3" name="ExportButton"/>
        <xdr:cNvSpPr/>
      </xdr:nvSpPr>
      <xdr:spPr>
        <a:xfrm>
          <a:off x="13668374" y="2333625"/>
          <a:ext cx="2343151" cy="361949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chemeClr val="bg1"/>
              </a:solidFill>
            </a:rPr>
            <a:t>Export</a:t>
          </a:r>
          <a:r>
            <a:rPr lang="en-CA" sz="1100" baseline="0">
              <a:solidFill>
                <a:schemeClr val="bg1"/>
              </a:solidFill>
            </a:rPr>
            <a:t> PDF Report of Site Definition</a:t>
          </a:r>
          <a:endParaRPr lang="en-CA" sz="1100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685800</xdr:colOff>
      <xdr:row>1</xdr:row>
      <xdr:rowOff>133350</xdr:rowOff>
    </xdr:from>
    <xdr:to>
      <xdr:col>17</xdr:col>
      <xdr:colOff>314325</xdr:colOff>
      <xdr:row>3</xdr:row>
      <xdr:rowOff>126397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900" y="209550"/>
          <a:ext cx="2514600" cy="37404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091" cy="608301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091" cy="608301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8582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13</xdr:row>
          <xdr:rowOff>9525</xdr:rowOff>
        </xdr:from>
        <xdr:to>
          <xdr:col>11</xdr:col>
          <xdr:colOff>38100</xdr:colOff>
          <xdr:row>14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22</xdr:row>
          <xdr:rowOff>152400</xdr:rowOff>
        </xdr:from>
        <xdr:to>
          <xdr:col>11</xdr:col>
          <xdr:colOff>28575</xdr:colOff>
          <xdr:row>23</xdr:row>
          <xdr:rowOff>171450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32</xdr:row>
          <xdr:rowOff>171450</xdr:rowOff>
        </xdr:from>
        <xdr:to>
          <xdr:col>11</xdr:col>
          <xdr:colOff>66675</xdr:colOff>
          <xdr:row>33</xdr:row>
          <xdr:rowOff>180975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104775</xdr:colOff>
      <xdr:row>2</xdr:row>
      <xdr:rowOff>9525</xdr:rowOff>
    </xdr:from>
    <xdr:to>
      <xdr:col>15</xdr:col>
      <xdr:colOff>180975</xdr:colOff>
      <xdr:row>4</xdr:row>
      <xdr:rowOff>2572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76225"/>
          <a:ext cx="2514600" cy="37404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3913378</xdr:colOff>
      <xdr:row>5</xdr:row>
      <xdr:rowOff>19050</xdr:rowOff>
    </xdr:from>
    <xdr:to>
      <xdr:col>2</xdr:col>
      <xdr:colOff>4210049</xdr:colOff>
      <xdr:row>5</xdr:row>
      <xdr:rowOff>242000</xdr:rowOff>
    </xdr:to>
    <xdr:pic>
      <xdr:nvPicPr>
        <xdr:cNvPr id="10" name="Picture 9">
          <a:hlinkClick xmlns:r="http://schemas.openxmlformats.org/officeDocument/2006/relationships" r:id="rId1" tooltip="Hom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3578" y="790575"/>
          <a:ext cx="296671" cy="222950"/>
        </a:xfrm>
        <a:prstGeom prst="rect">
          <a:avLst/>
        </a:prstGeom>
      </xdr:spPr>
    </xdr:pic>
    <xdr:clientData/>
  </xdr:twoCellAnchor>
  <xdr:twoCellAnchor editAs="oneCell">
    <xdr:from>
      <xdr:col>2</xdr:col>
      <xdr:colOff>2352675</xdr:colOff>
      <xdr:row>1</xdr:row>
      <xdr:rowOff>76200</xdr:rowOff>
    </xdr:from>
    <xdr:to>
      <xdr:col>2</xdr:col>
      <xdr:colOff>4867275</xdr:colOff>
      <xdr:row>3</xdr:row>
      <xdr:rowOff>21622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2875" y="152400"/>
          <a:ext cx="2514600" cy="37404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0</xdr:row>
          <xdr:rowOff>0</xdr:rowOff>
        </xdr:from>
        <xdr:to>
          <xdr:col>3</xdr:col>
          <xdr:colOff>1762125</xdr:colOff>
          <xdr:row>0</xdr:row>
          <xdr:rowOff>247650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Add or Import PV Module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0</xdr:row>
          <xdr:rowOff>28575</xdr:rowOff>
        </xdr:from>
        <xdr:to>
          <xdr:col>1</xdr:col>
          <xdr:colOff>1952625</xdr:colOff>
          <xdr:row>0</xdr:row>
          <xdr:rowOff>257175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Add Inverter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CanadianSolar/CASSYS/blob/master/Documents%20and%20Help/CASSYS%20User%20Manual.pdf" TargetMode="External"/><Relationship Id="rId2" Type="http://schemas.openxmlformats.org/officeDocument/2006/relationships/hyperlink" Target="https://github.com/CanadianSolar/CASSYS/blob/master/LICENSE" TargetMode="External"/><Relationship Id="rId1" Type="http://schemas.openxmlformats.org/officeDocument/2006/relationships/hyperlink" Target="https://github.com/CanadianSolar/CASSYS/blob/master/LICENSE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github.com/CanadianSolar/CASSY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CanadianSolar/CASSYS/blob/master/LICENSE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github.com/CanadianSolar/CASSYS/blob/master/LICENSE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github.com/CanadianSolar/CASSYS/blob/master/LICENS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github.com/CanadianSolar/CASSYS/blob/master/LICENSE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github.com/CanadianSolar/CASSYS/blob/master/LICENSE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CanadianSolar/CASSYS/blob/master/LICENSE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0.xml"/><Relationship Id="rId1" Type="http://schemas.openxmlformats.org/officeDocument/2006/relationships/hyperlink" Target="https://github.com/CanadianSolar/CASSYS/blob/master/LICENSE" TargetMode="Externa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nableMacrosSht"/>
  <dimension ref="A1:Q35"/>
  <sheetViews>
    <sheetView showGridLines="0" showRowColHeaders="0" tabSelected="1" topLeftCell="D1" workbookViewId="0">
      <selection activeCell="D1" sqref="D1"/>
    </sheetView>
  </sheetViews>
  <sheetFormatPr defaultColWidth="0" defaultRowHeight="15" zeroHeight="1"/>
  <cols>
    <col min="1" max="3" width="9.140625" hidden="1" customWidth="1"/>
    <col min="4" max="14" width="9.140625" style="1" customWidth="1"/>
    <col min="15" max="17" width="9.140625" style="1" hidden="1" customWidth="1"/>
    <col min="18" max="16384" width="0" style="1" hidden="1"/>
  </cols>
  <sheetData>
    <row r="1" spans="1:14" s="46" customForma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s="46" customForma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s="46" customForma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s="46" customForma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s="46" customForma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s="46" customForma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s="46" customForma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s="46" customForma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s="46" customForma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s="46" customForma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s="46" customForma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s="46" customForma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s="46" customForma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s="46" customForma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s="46" customForma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s="46" customForma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s="46" customForma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s="46" customForma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s="46" customForma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s="46" customForma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s="46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s="46" customFormat="1" ht="16.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hidden="1"/>
    <row r="24" spans="1:14" hidden="1"/>
    <row r="25" spans="1:14" hidden="1"/>
    <row r="26" spans="1:14" hidden="1"/>
    <row r="27" spans="1:14" hidden="1"/>
    <row r="28" spans="1:14" hidden="1"/>
    <row r="29" spans="1:14" hidden="1"/>
    <row r="30" spans="1:14" hidden="1"/>
    <row r="31" spans="1:14" hidden="1"/>
    <row r="32" spans="1:14" hidden="1"/>
    <row r="33" hidden="1"/>
    <row r="34" hidden="1"/>
    <row r="35" hidden="1"/>
  </sheetData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troSht">
    <pageSetUpPr autoPageBreaks="0"/>
  </sheetPr>
  <dimension ref="A1:Y18459"/>
  <sheetViews>
    <sheetView showGridLines="0" showRowColHeaders="0" workbookViewId="0">
      <selection activeCell="H28" sqref="H28:M28"/>
    </sheetView>
  </sheetViews>
  <sheetFormatPr defaultColWidth="0" defaultRowHeight="15" zeroHeight="1"/>
  <cols>
    <col min="1" max="1" width="2.42578125" style="1" customWidth="1"/>
    <col min="2" max="2" width="9.140625" style="1" customWidth="1"/>
    <col min="3" max="3" width="9.5703125" style="1" bestFit="1" customWidth="1"/>
    <col min="4" max="4" width="9.7109375" style="1" customWidth="1"/>
    <col min="5" max="5" width="1.42578125" style="1" customWidth="1"/>
    <col min="6" max="6" width="4.42578125" style="1" customWidth="1"/>
    <col min="7" max="7" width="16.28515625" style="1" customWidth="1"/>
    <col min="8" max="8" width="15.28515625" style="1" customWidth="1"/>
    <col min="9" max="9" width="8.7109375" style="1" customWidth="1"/>
    <col min="10" max="11" width="9.140625" style="1" customWidth="1"/>
    <col min="12" max="13" width="10" style="1" customWidth="1"/>
    <col min="14" max="14" width="5" style="1" customWidth="1"/>
    <col min="15" max="15" width="3.140625" style="1" customWidth="1"/>
    <col min="16" max="16" width="9.140625" style="1" hidden="1" customWidth="1"/>
    <col min="17" max="18" width="8.7109375" style="1" hidden="1" customWidth="1"/>
    <col min="19" max="19" width="9.140625" style="1" hidden="1" customWidth="1"/>
    <col min="20" max="20" width="10.28515625" style="1" hidden="1" customWidth="1"/>
    <col min="21" max="21" width="2.7109375" style="1" hidden="1" customWidth="1"/>
    <col min="22" max="22" width="2.42578125" style="1" hidden="1" customWidth="1"/>
    <col min="23" max="16384" width="9.140625" style="1" hidden="1"/>
  </cols>
  <sheetData>
    <row r="1" spans="1:25" s="34" customFormat="1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</row>
    <row r="2" spans="1:25" s="34" customFormat="1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</row>
    <row r="3" spans="1:25" s="34" customFormat="1" ht="15" customHeight="1">
      <c r="A3" s="36"/>
      <c r="B3" s="300" t="s">
        <v>683</v>
      </c>
      <c r="C3" s="300"/>
      <c r="D3" s="300"/>
      <c r="E3" s="300"/>
      <c r="F3" s="300"/>
      <c r="G3" s="300"/>
      <c r="H3" s="300"/>
      <c r="I3" s="300"/>
      <c r="J3" s="300"/>
      <c r="K3" s="300"/>
      <c r="L3" s="300"/>
      <c r="M3" s="48"/>
      <c r="N3" s="48"/>
      <c r="O3" s="49"/>
    </row>
    <row r="4" spans="1:25" s="34" customFormat="1" ht="15" customHeight="1">
      <c r="A4" s="36"/>
      <c r="B4" s="300"/>
      <c r="C4" s="300"/>
      <c r="D4" s="300"/>
      <c r="E4" s="300"/>
      <c r="F4" s="300"/>
      <c r="G4" s="300"/>
      <c r="H4" s="300"/>
      <c r="I4" s="300"/>
      <c r="J4" s="300"/>
      <c r="K4" s="300"/>
      <c r="L4" s="300"/>
      <c r="M4" s="48"/>
      <c r="N4" s="48"/>
      <c r="O4" s="49"/>
    </row>
    <row r="5" spans="1:25" s="34" customFormat="1" ht="15" customHeight="1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36"/>
    </row>
    <row r="6" spans="1:25" s="34" customFormat="1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</row>
    <row r="7" spans="1:25" s="34" customFormat="1" ht="15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</row>
    <row r="8" spans="1:25" s="34" customFormat="1" ht="15" customHeight="1">
      <c r="A8" s="36"/>
      <c r="B8" s="301" t="s">
        <v>1</v>
      </c>
      <c r="C8" s="301"/>
      <c r="D8" s="301"/>
      <c r="E8" s="52"/>
      <c r="F8" s="302" t="s">
        <v>826</v>
      </c>
      <c r="G8" s="303"/>
      <c r="H8" s="303"/>
      <c r="I8" s="303"/>
      <c r="J8" s="303"/>
      <c r="K8" s="303"/>
      <c r="L8" s="303"/>
      <c r="M8" s="303"/>
      <c r="N8" s="304"/>
      <c r="O8" s="42"/>
    </row>
    <row r="9" spans="1:25" s="34" customFormat="1" ht="15" customHeight="1">
      <c r="A9" s="53"/>
      <c r="B9" s="293" t="s">
        <v>4</v>
      </c>
      <c r="C9" s="293"/>
      <c r="D9" s="293"/>
      <c r="E9" s="36"/>
      <c r="F9" s="305"/>
      <c r="G9" s="306"/>
      <c r="H9" s="306"/>
      <c r="I9" s="306"/>
      <c r="J9" s="306"/>
      <c r="K9" s="306"/>
      <c r="L9" s="306"/>
      <c r="M9" s="306"/>
      <c r="N9" s="307"/>
      <c r="O9" s="42"/>
      <c r="Y9" s="34">
        <v>0.9</v>
      </c>
    </row>
    <row r="10" spans="1:25" s="34" customFormat="1" ht="15" customHeight="1">
      <c r="A10" s="36"/>
      <c r="B10" s="293" t="s">
        <v>3</v>
      </c>
      <c r="C10" s="293"/>
      <c r="D10" s="293"/>
      <c r="E10" s="36"/>
      <c r="F10" s="175"/>
      <c r="G10" s="171"/>
      <c r="H10" s="171"/>
      <c r="I10" s="171"/>
      <c r="J10" s="171"/>
      <c r="K10" s="171"/>
      <c r="L10" s="171"/>
      <c r="M10" s="171"/>
      <c r="N10" s="176"/>
      <c r="O10" s="42"/>
    </row>
    <row r="11" spans="1:25" s="34" customFormat="1" ht="15" customHeight="1">
      <c r="A11" s="36"/>
      <c r="B11" s="293" t="s">
        <v>987</v>
      </c>
      <c r="C11" s="293"/>
      <c r="D11" s="293"/>
      <c r="E11" s="36"/>
      <c r="F11" s="168"/>
      <c r="G11" s="106"/>
      <c r="H11" s="106"/>
      <c r="I11" s="106"/>
      <c r="J11" s="106"/>
      <c r="K11" s="106"/>
      <c r="L11" s="106"/>
      <c r="M11" s="106"/>
      <c r="N11" s="135"/>
      <c r="O11" s="42"/>
    </row>
    <row r="12" spans="1:25" s="34" customFormat="1" ht="15" customHeight="1">
      <c r="A12" s="36"/>
      <c r="B12" s="36"/>
      <c r="C12" s="52"/>
      <c r="D12" s="52"/>
      <c r="E12" s="36"/>
      <c r="F12" s="168"/>
      <c r="G12" s="106"/>
      <c r="H12" s="106"/>
      <c r="I12" s="106"/>
      <c r="J12" s="106"/>
      <c r="K12" s="106"/>
      <c r="L12" s="106"/>
      <c r="M12" s="106"/>
      <c r="N12" s="135"/>
      <c r="O12" s="42"/>
    </row>
    <row r="13" spans="1:25" s="34" customFormat="1" ht="15" customHeight="1">
      <c r="A13" s="36"/>
      <c r="B13" s="40"/>
      <c r="C13" s="40"/>
      <c r="D13" s="40"/>
      <c r="E13" s="36"/>
      <c r="F13" s="168"/>
      <c r="G13" s="106"/>
      <c r="H13" s="106"/>
      <c r="I13" s="106"/>
      <c r="J13" s="106"/>
      <c r="K13" s="106"/>
      <c r="L13" s="106"/>
      <c r="M13" s="106"/>
      <c r="N13" s="135"/>
      <c r="O13" s="42"/>
    </row>
    <row r="14" spans="1:25" s="34" customFormat="1" ht="15" customHeight="1">
      <c r="A14" s="36"/>
      <c r="B14" s="295" t="s">
        <v>2</v>
      </c>
      <c r="C14" s="295"/>
      <c r="D14" s="295"/>
      <c r="E14" s="53"/>
      <c r="F14" s="168"/>
      <c r="G14" s="106"/>
      <c r="H14" s="106"/>
      <c r="I14" s="106"/>
      <c r="J14" s="106"/>
      <c r="K14" s="106"/>
      <c r="L14" s="106"/>
      <c r="M14" s="106"/>
      <c r="N14" s="135"/>
      <c r="O14" s="42"/>
    </row>
    <row r="15" spans="1:25" s="34" customFormat="1" ht="15" customHeight="1">
      <c r="A15" s="36"/>
      <c r="B15" s="296" t="s">
        <v>5</v>
      </c>
      <c r="C15" s="296"/>
      <c r="D15" s="296"/>
      <c r="E15" s="36"/>
      <c r="F15" s="168"/>
      <c r="G15" s="106"/>
      <c r="H15" s="106"/>
      <c r="I15" s="106"/>
      <c r="J15" s="106"/>
      <c r="K15" s="106"/>
      <c r="L15" s="106"/>
      <c r="M15" s="106"/>
      <c r="N15" s="135"/>
      <c r="O15" s="42"/>
    </row>
    <row r="16" spans="1:25" s="34" customFormat="1" ht="15" customHeight="1">
      <c r="A16" s="36"/>
      <c r="B16" s="293" t="s">
        <v>8</v>
      </c>
      <c r="C16" s="293"/>
      <c r="D16" s="293"/>
      <c r="E16" s="36"/>
      <c r="F16" s="168"/>
      <c r="G16" s="106"/>
      <c r="H16" s="106"/>
      <c r="I16" s="106"/>
      <c r="J16" s="106"/>
      <c r="K16" s="106"/>
      <c r="L16" s="106"/>
      <c r="M16" s="106"/>
      <c r="N16" s="135"/>
      <c r="O16" s="42"/>
    </row>
    <row r="17" spans="1:15" s="34" customFormat="1" ht="15" customHeight="1">
      <c r="A17" s="36"/>
      <c r="B17" s="293" t="s">
        <v>617</v>
      </c>
      <c r="C17" s="293"/>
      <c r="D17" s="293"/>
      <c r="E17" s="36"/>
      <c r="F17" s="168"/>
      <c r="G17" s="106"/>
      <c r="H17" s="106"/>
      <c r="I17" s="106"/>
      <c r="J17" s="106"/>
      <c r="K17" s="106"/>
      <c r="L17" s="106"/>
      <c r="M17" s="106"/>
      <c r="N17" s="135"/>
      <c r="O17" s="42"/>
    </row>
    <row r="18" spans="1:15" s="34" customFormat="1" ht="15" customHeight="1">
      <c r="A18" s="36"/>
      <c r="B18" s="293" t="s">
        <v>7</v>
      </c>
      <c r="C18" s="293"/>
      <c r="D18" s="293"/>
      <c r="E18" s="36"/>
      <c r="F18" s="168"/>
      <c r="G18" s="106"/>
      <c r="H18" s="106"/>
      <c r="I18" s="106"/>
      <c r="J18" s="106"/>
      <c r="K18" s="106"/>
      <c r="L18" s="106"/>
      <c r="M18" s="106"/>
      <c r="N18" s="135"/>
      <c r="O18" s="42"/>
    </row>
    <row r="19" spans="1:15" s="34" customFormat="1" ht="15" customHeight="1">
      <c r="A19" s="36"/>
      <c r="B19" s="293" t="s">
        <v>825</v>
      </c>
      <c r="C19" s="293"/>
      <c r="D19" s="293"/>
      <c r="E19" s="36"/>
      <c r="F19" s="168"/>
      <c r="G19" s="106"/>
      <c r="H19" s="106"/>
      <c r="I19" s="106"/>
      <c r="J19" s="106"/>
      <c r="K19" s="106"/>
      <c r="L19" s="106"/>
      <c r="M19" s="106"/>
      <c r="N19" s="135"/>
      <c r="O19" s="42"/>
    </row>
    <row r="20" spans="1:15" s="34" customFormat="1" ht="15" customHeight="1">
      <c r="A20" s="36"/>
      <c r="B20" s="293" t="s">
        <v>6</v>
      </c>
      <c r="C20" s="293"/>
      <c r="D20" s="293"/>
      <c r="E20" s="53"/>
      <c r="F20" s="168"/>
      <c r="G20" s="106"/>
      <c r="H20" s="106"/>
      <c r="I20" s="106"/>
      <c r="J20" s="106"/>
      <c r="K20" s="106"/>
      <c r="L20" s="106"/>
      <c r="M20" s="106"/>
      <c r="N20" s="135"/>
      <c r="O20" s="42"/>
    </row>
    <row r="21" spans="1:15" s="34" customFormat="1" ht="15" customHeight="1">
      <c r="A21" s="36"/>
      <c r="B21" s="293" t="s">
        <v>986</v>
      </c>
      <c r="C21" s="293"/>
      <c r="D21" s="293"/>
      <c r="E21" s="36"/>
      <c r="F21" s="168"/>
      <c r="G21" s="106"/>
      <c r="H21" s="106"/>
      <c r="I21" s="106"/>
      <c r="J21" s="106"/>
      <c r="K21" s="106"/>
      <c r="L21" s="106"/>
      <c r="M21" s="106"/>
      <c r="N21" s="135"/>
      <c r="O21" s="36"/>
    </row>
    <row r="22" spans="1:15" s="34" customFormat="1" ht="15" customHeight="1">
      <c r="A22" s="36"/>
      <c r="B22" s="299" t="s">
        <v>823</v>
      </c>
      <c r="C22" s="299"/>
      <c r="D22" s="299"/>
      <c r="E22" s="36"/>
      <c r="F22" s="168"/>
      <c r="G22" s="106"/>
      <c r="H22" s="106"/>
      <c r="I22" s="106"/>
      <c r="J22" s="106"/>
      <c r="K22" s="106"/>
      <c r="L22" s="106"/>
      <c r="M22" s="106"/>
      <c r="N22" s="135"/>
      <c r="O22" s="42"/>
    </row>
    <row r="23" spans="1:15" s="34" customFormat="1" ht="15" customHeight="1">
      <c r="A23" s="36"/>
      <c r="B23" s="293" t="s">
        <v>834</v>
      </c>
      <c r="C23" s="293"/>
      <c r="D23" s="293"/>
      <c r="E23" s="53"/>
      <c r="F23" s="168"/>
      <c r="G23" s="106"/>
      <c r="H23" s="106"/>
      <c r="I23" s="106"/>
      <c r="J23" s="106"/>
      <c r="K23" s="106"/>
      <c r="L23" s="106"/>
      <c r="M23" s="106"/>
      <c r="N23" s="135"/>
      <c r="O23" s="42"/>
    </row>
    <row r="24" spans="1:15" s="34" customFormat="1" ht="15" customHeight="1">
      <c r="A24" s="53"/>
      <c r="B24" s="40"/>
      <c r="C24" s="40"/>
      <c r="D24" s="40"/>
      <c r="E24" s="36"/>
      <c r="F24" s="168"/>
      <c r="G24" s="106"/>
      <c r="H24" s="106"/>
      <c r="I24" s="106"/>
      <c r="J24" s="106"/>
      <c r="K24" s="106"/>
      <c r="L24" s="106"/>
      <c r="M24" s="106"/>
      <c r="N24" s="135"/>
      <c r="O24" s="42"/>
    </row>
    <row r="25" spans="1:15" s="34" customFormat="1" ht="15" customHeight="1">
      <c r="A25" s="36"/>
      <c r="B25" s="298" t="s">
        <v>824</v>
      </c>
      <c r="C25" s="298"/>
      <c r="D25" s="298"/>
      <c r="E25" s="36"/>
      <c r="F25" s="168"/>
      <c r="G25" s="106"/>
      <c r="H25" s="106"/>
      <c r="I25" s="106"/>
      <c r="J25" s="106"/>
      <c r="K25" s="106"/>
      <c r="L25" s="106"/>
      <c r="M25" s="106"/>
      <c r="N25" s="135"/>
      <c r="O25" s="42"/>
    </row>
    <row r="26" spans="1:15" s="34" customFormat="1" ht="15" customHeight="1">
      <c r="A26" s="36"/>
      <c r="B26" s="293" t="s">
        <v>11</v>
      </c>
      <c r="C26" s="293"/>
      <c r="D26" s="293"/>
      <c r="E26" s="36"/>
      <c r="F26" s="168"/>
      <c r="G26" s="106"/>
      <c r="H26" s="106"/>
      <c r="I26" s="106"/>
      <c r="J26" s="106"/>
      <c r="K26" s="106"/>
      <c r="L26" s="106"/>
      <c r="M26" s="106"/>
      <c r="N26" s="135"/>
      <c r="O26" s="42"/>
    </row>
    <row r="27" spans="1:15" s="34" customFormat="1" ht="15" customHeight="1">
      <c r="A27" s="36"/>
      <c r="B27" s="293" t="s">
        <v>12</v>
      </c>
      <c r="C27" s="293"/>
      <c r="D27" s="293"/>
      <c r="E27" s="36"/>
      <c r="F27" s="168"/>
      <c r="G27" s="106"/>
      <c r="H27" s="106"/>
      <c r="I27" s="106"/>
      <c r="J27" s="106"/>
      <c r="K27" s="106"/>
      <c r="L27" s="106"/>
      <c r="M27" s="106"/>
      <c r="N27" s="135"/>
      <c r="O27" s="42"/>
    </row>
    <row r="28" spans="1:15" s="34" customFormat="1" ht="15" customHeight="1">
      <c r="A28" s="36"/>
      <c r="B28" s="36"/>
      <c r="C28" s="36"/>
      <c r="D28" s="36"/>
      <c r="E28" s="36"/>
      <c r="F28" s="172"/>
      <c r="G28" s="55" t="s">
        <v>829</v>
      </c>
      <c r="H28" s="294" t="str">
        <f>IF(SaveFilePath&lt;&gt;"",MID(SaveFilePath,FIND(CHAR(42),SUBSTITUTE(SaveFilePath,"\",CHAR(42),LEN(SaveFilePath)-LEN(SUBSTITUTE(SaveFilePath,"\",""))))+1,LEN(SaveFilePath)),IF(LoadFilePath="","",MID(LoadFilePath,FIND(CHAR(42),SUBSTITUTE(LoadFilePath,"\",CHAR(42),LEN(LoadFilePath)-LEN(SUBSTITUTE(LoadFilePath,"\",""))))+1,LEN(LoadFilePath))))</f>
        <v/>
      </c>
      <c r="I28" s="294"/>
      <c r="J28" s="294"/>
      <c r="K28" s="294"/>
      <c r="L28" s="294"/>
      <c r="M28" s="294"/>
      <c r="N28" s="135"/>
      <c r="O28" s="42"/>
    </row>
    <row r="29" spans="1:15" s="34" customFormat="1" ht="15" customHeight="1">
      <c r="A29" s="36"/>
      <c r="B29" s="297"/>
      <c r="C29" s="297"/>
      <c r="D29" s="297"/>
      <c r="E29" s="36"/>
      <c r="F29" s="172"/>
      <c r="G29" s="55" t="s">
        <v>820</v>
      </c>
      <c r="H29" s="294" t="str">
        <f>IF(Site!$E$10="","",Site!$E$10)</f>
        <v/>
      </c>
      <c r="I29" s="294"/>
      <c r="J29" s="294"/>
      <c r="K29" s="294"/>
      <c r="L29" s="294"/>
      <c r="M29" s="294"/>
      <c r="N29" s="135"/>
      <c r="O29" s="42"/>
    </row>
    <row r="30" spans="1:15" s="34" customFormat="1" ht="15" customHeight="1">
      <c r="A30" s="36"/>
      <c r="B30" s="36"/>
      <c r="C30" s="36"/>
      <c r="D30" s="36"/>
      <c r="E30" s="36"/>
      <c r="F30" s="172"/>
      <c r="G30" s="55"/>
      <c r="H30" s="171"/>
      <c r="I30" s="171"/>
      <c r="J30" s="171"/>
      <c r="K30" s="171"/>
      <c r="L30" s="171"/>
      <c r="M30" s="171"/>
      <c r="N30" s="135"/>
      <c r="O30" s="42"/>
    </row>
    <row r="31" spans="1:15" s="34" customFormat="1" ht="15" customHeight="1">
      <c r="A31" s="36"/>
      <c r="B31" s="36"/>
      <c r="C31" s="36"/>
      <c r="D31" s="36"/>
      <c r="E31" s="36"/>
      <c r="F31" s="173"/>
      <c r="G31" s="174"/>
      <c r="H31" s="169"/>
      <c r="I31" s="169"/>
      <c r="J31" s="169"/>
      <c r="K31" s="169"/>
      <c r="L31" s="169"/>
      <c r="M31" s="169"/>
      <c r="N31" s="170"/>
      <c r="O31" s="42"/>
    </row>
    <row r="32" spans="1:15" s="34" customFormat="1" ht="15" customHeight="1">
      <c r="A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</row>
    <row r="33" spans="1:15" s="34" customFormat="1" ht="15" customHeight="1">
      <c r="A33" s="58"/>
      <c r="B33" s="58" t="str">
        <f>CONCATENATE("Version ",Version)</f>
        <v>Version 0.9</v>
      </c>
      <c r="C33" s="58"/>
      <c r="D33" s="58"/>
      <c r="E33" s="58"/>
      <c r="F33" s="292" t="s">
        <v>985</v>
      </c>
      <c r="G33" s="292"/>
      <c r="H33" s="292"/>
      <c r="I33" s="292"/>
      <c r="J33" s="292"/>
      <c r="K33" s="58"/>
      <c r="L33" s="58"/>
      <c r="M33" s="58"/>
      <c r="N33" s="155" t="s">
        <v>701</v>
      </c>
      <c r="O33" s="58"/>
    </row>
    <row r="34" spans="1:15" hidden="1"/>
    <row r="35" spans="1:15" hidden="1"/>
    <row r="36" spans="1:15" hidden="1"/>
    <row r="37" spans="1:15" hidden="1"/>
    <row r="38" spans="1:15" hidden="1"/>
    <row r="39" spans="1:15" hidden="1"/>
    <row r="40" spans="1:15" hidden="1"/>
    <row r="41" spans="1:15" hidden="1"/>
    <row r="42" spans="1:15" hidden="1"/>
    <row r="43" spans="1:15" hidden="1"/>
    <row r="44" spans="1:15" hidden="1"/>
    <row r="45" spans="1:15" hidden="1"/>
    <row r="46" spans="1:15" hidden="1"/>
    <row r="47" spans="1:15" hidden="1"/>
    <row r="48" spans="1:15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</sheetData>
  <sheetProtection sheet="1" objects="1" scenarios="1"/>
  <mergeCells count="23">
    <mergeCell ref="B26:D26"/>
    <mergeCell ref="B23:D23"/>
    <mergeCell ref="B3:L4"/>
    <mergeCell ref="B8:D8"/>
    <mergeCell ref="B9:D9"/>
    <mergeCell ref="B10:D10"/>
    <mergeCell ref="F8:N9"/>
    <mergeCell ref="F33:J33"/>
    <mergeCell ref="B19:D19"/>
    <mergeCell ref="H28:M28"/>
    <mergeCell ref="H29:M29"/>
    <mergeCell ref="B11:D11"/>
    <mergeCell ref="B17:D17"/>
    <mergeCell ref="B20:D20"/>
    <mergeCell ref="B18:D18"/>
    <mergeCell ref="B14:D14"/>
    <mergeCell ref="B16:D16"/>
    <mergeCell ref="B15:D15"/>
    <mergeCell ref="B29:D29"/>
    <mergeCell ref="B27:D27"/>
    <mergeCell ref="B25:D25"/>
    <mergeCell ref="B21:D21"/>
    <mergeCell ref="B22:D22"/>
  </mergeCells>
  <hyperlinks>
    <hyperlink ref="B15" location="Site!A1" display="Site "/>
    <hyperlink ref="B26" location="'PV Module Database'!A1" tooltip="Go to Module DataBase" display="Module Database"/>
    <hyperlink ref="B27" location="'Inverter Database'!A1" display="Inverter Database"/>
    <hyperlink ref="B18" location="'Loss Characterization'!A1" display="Loss Characterization"/>
    <hyperlink ref="B17" location="'Array Definition'!A1" display="PV Array and Inverters"/>
    <hyperlink ref="B20" location="'Transformer Definition'!A1" display="Transformers"/>
    <hyperlink ref="B16" location="'Orientation and Shading'!A1" display="Orientation and Shading"/>
    <hyperlink ref="B18:D18" location="Losses!A1" tooltip="Go to Loss Characterization Screen" display="Loss Characterization"/>
    <hyperlink ref="B20:D20" location="Transformer!D10" tooltip="Go to transformer screen" display="Transformers"/>
    <hyperlink ref="B17:D17" location="System!D10" tooltip="Go to System Definition Screen" display="System Definition"/>
    <hyperlink ref="B15:D15" location="Site!D10" tooltip="Go to site screen" display="Site "/>
    <hyperlink ref="B21" location="InputFile!RowsToSkip" tooltip="Go to Input File Style Screen" display="Input File Style"/>
    <hyperlink ref="B16:D16" location="'Orientation and Shading'!A1" tooltip="Go to Orientation and Shading screen" display="Orientation and Shading"/>
    <hyperlink ref="B22" location="OutputFile!D9" tooltip="Go to Output File Style Screen" display="Output File Style"/>
    <hyperlink ref="B27:D27" location="'Inverter Database'!A1" tooltip="Go to Inverter Database" display="Inverter Database"/>
    <hyperlink ref="B19:D19" location="Soiling!Jan" tooltip="Go to Soiling screen" display="Soiling Losses"/>
    <hyperlink ref="B21:D21" location="'Climate File'!A1" tooltip="Go to Input File Style Screen" display="Input File "/>
    <hyperlink ref="B26:D26" location="ModuleDatabase" tooltip="Go to Module Database" display="Module Database"/>
    <hyperlink ref="B23" location="Go to error log" display="Go to error log"/>
    <hyperlink ref="B23:D23" location="'Error Log'!A1" tooltip="Go to Error Log" display="Error Log"/>
    <hyperlink ref="B22:D22" location="'Output File'!A1" tooltip="Go to Output File Style Screen" display="Output File "/>
    <hyperlink ref="F33" r:id="rId1" display="Copyright © 2015, CanadianSolar All rights reserved."/>
    <hyperlink ref="B11:D11" r:id="rId2" tooltip="Launches a webpage to the license information for CASSYS." display="Copyright Info"/>
    <hyperlink ref="B10:D10" r:id="rId3" tooltip="Launches a webpage to the Online User Manual hosted on Github" display="Online Manual"/>
    <hyperlink ref="B9:D9" r:id="rId4" display="Description"/>
  </hyperlinks>
  <pageMargins left="0.7" right="0.7" top="0.75" bottom="0.75" header="0.3" footer="0.3"/>
  <pageSetup orientation="portrait" r:id="rId5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teSht"/>
  <dimension ref="A1:AA100"/>
  <sheetViews>
    <sheetView showGridLines="0" showRowColHeaders="0" zoomScaleNormal="100" workbookViewId="0">
      <selection activeCell="E10" sqref="E10:I10"/>
    </sheetView>
  </sheetViews>
  <sheetFormatPr defaultColWidth="0" defaultRowHeight="15" zeroHeight="1"/>
  <cols>
    <col min="1" max="1" width="2.7109375" style="19" customWidth="1"/>
    <col min="2" max="9" width="8.7109375" style="19" customWidth="1"/>
    <col min="10" max="13" width="9.140625" style="19" customWidth="1"/>
    <col min="14" max="17" width="8.7109375" style="19" customWidth="1"/>
    <col min="18" max="18" width="15.42578125" style="19" customWidth="1"/>
    <col min="19" max="19" width="2.7109375" style="19" customWidth="1"/>
    <col min="20" max="20" width="1.5703125" style="19" hidden="1" customWidth="1"/>
    <col min="21" max="24" width="6" style="19" hidden="1" customWidth="1"/>
    <col min="25" max="16384" width="9.140625" style="19" hidden="1"/>
  </cols>
  <sheetData>
    <row r="1" spans="1:27" ht="6" customHeight="1">
      <c r="A1" s="59"/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17"/>
      <c r="W1" s="19">
        <v>0.1</v>
      </c>
    </row>
    <row r="2" spans="1:27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18"/>
    </row>
    <row r="3" spans="1:27" ht="15" customHeight="1">
      <c r="A3" s="60"/>
      <c r="B3" s="177" t="s">
        <v>683</v>
      </c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60"/>
      <c r="O3" s="60"/>
      <c r="P3" s="60"/>
      <c r="Q3" s="60"/>
      <c r="R3" s="60"/>
      <c r="S3" s="60"/>
      <c r="T3" s="18"/>
    </row>
    <row r="4" spans="1:27" ht="15" customHeight="1">
      <c r="A4" s="60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60"/>
      <c r="O4" s="60"/>
      <c r="P4" s="60"/>
      <c r="Q4" s="60"/>
      <c r="R4" s="60"/>
      <c r="S4" s="60"/>
      <c r="T4" s="18"/>
    </row>
    <row r="5" spans="1:27" ht="15" customHeight="1">
      <c r="A5" s="60"/>
      <c r="B5" s="50" t="s">
        <v>685</v>
      </c>
      <c r="C5" s="50"/>
      <c r="D5" s="50"/>
      <c r="E5" s="51"/>
      <c r="F5" s="51"/>
      <c r="G5" s="51"/>
      <c r="H5" s="51"/>
      <c r="I5" s="51"/>
      <c r="J5" s="51"/>
      <c r="K5" s="51"/>
      <c r="L5" s="51"/>
      <c r="M5" s="51"/>
      <c r="N5" s="60"/>
      <c r="O5" s="60"/>
      <c r="P5" s="60"/>
      <c r="Q5" s="60"/>
      <c r="R5" s="60"/>
      <c r="S5" s="60"/>
      <c r="T5" s="18"/>
    </row>
    <row r="6" spans="1:27" ht="6" customHeight="1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17"/>
    </row>
    <row r="7" spans="1:27" ht="15" customHeight="1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18"/>
    </row>
    <row r="8" spans="1:27" ht="15" customHeight="1">
      <c r="A8" s="60"/>
      <c r="B8" s="61" t="s">
        <v>379</v>
      </c>
      <c r="C8" s="61"/>
      <c r="D8" s="61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3" t="s">
        <v>454</v>
      </c>
      <c r="Q8" s="62"/>
      <c r="R8" s="62"/>
      <c r="S8" s="62"/>
      <c r="T8" s="21"/>
    </row>
    <row r="9" spans="1:27" ht="15" customHeight="1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18"/>
      <c r="V9" s="19" t="s">
        <v>642</v>
      </c>
      <c r="W9" s="19" t="s">
        <v>644</v>
      </c>
      <c r="X9" s="19" t="s">
        <v>654</v>
      </c>
      <c r="Y9" s="19" t="s">
        <v>474</v>
      </c>
      <c r="Z9" s="19" t="s">
        <v>561</v>
      </c>
      <c r="AA9" s="225">
        <f>Yearly</f>
        <v>0.2</v>
      </c>
    </row>
    <row r="10" spans="1:27" ht="15" customHeight="1">
      <c r="A10" s="60"/>
      <c r="B10" s="64" t="s">
        <v>396</v>
      </c>
      <c r="C10" s="64"/>
      <c r="D10" s="64"/>
      <c r="E10" s="308"/>
      <c r="F10" s="309"/>
      <c r="G10" s="309"/>
      <c r="H10" s="309"/>
      <c r="I10" s="310"/>
      <c r="J10" s="60"/>
      <c r="K10" s="60"/>
      <c r="L10" s="65" t="str">
        <f>IF(Name="", "Please specify the name of the site","")</f>
        <v>Please specify the name of the site</v>
      </c>
      <c r="M10" s="60"/>
      <c r="N10" s="60"/>
      <c r="O10" s="60"/>
      <c r="P10" s="60"/>
      <c r="Q10" s="60"/>
      <c r="R10" s="60"/>
      <c r="S10" s="60"/>
      <c r="T10" s="18"/>
      <c r="V10" s="19" t="s">
        <v>643</v>
      </c>
      <c r="W10" s="19" t="s">
        <v>645</v>
      </c>
      <c r="X10" s="19" t="s">
        <v>655</v>
      </c>
      <c r="Y10" s="19" t="s">
        <v>475</v>
      </c>
      <c r="Z10" s="19" t="s">
        <v>562</v>
      </c>
    </row>
    <row r="11" spans="1:27" ht="15" customHeight="1">
      <c r="A11" s="60"/>
      <c r="B11" s="64" t="s">
        <v>382</v>
      </c>
      <c r="C11" s="64"/>
      <c r="D11" s="64"/>
      <c r="E11" s="311"/>
      <c r="F11" s="312"/>
      <c r="G11" s="312"/>
      <c r="H11" s="312"/>
      <c r="I11" s="313"/>
      <c r="J11" s="60"/>
      <c r="K11" s="60"/>
      <c r="L11" s="65" t="str">
        <f>IF(Country="","Please specify the country the site is located in","")</f>
        <v>Please specify the country the site is located in</v>
      </c>
      <c r="M11" s="60"/>
      <c r="N11" s="60"/>
      <c r="O11" s="60"/>
      <c r="P11" s="60"/>
      <c r="Q11" s="60"/>
      <c r="R11" s="66"/>
      <c r="S11" s="60"/>
      <c r="T11" s="18"/>
    </row>
    <row r="12" spans="1:27" ht="15" customHeight="1">
      <c r="A12" s="60"/>
      <c r="B12" s="64" t="s">
        <v>383</v>
      </c>
      <c r="C12" s="64"/>
      <c r="D12" s="64"/>
      <c r="E12" s="311"/>
      <c r="F12" s="312"/>
      <c r="G12" s="312"/>
      <c r="H12" s="312"/>
      <c r="I12" s="313"/>
      <c r="J12" s="60"/>
      <c r="K12" s="60"/>
      <c r="L12" s="65" t="str">
        <f>IF(Region="", "Please specify the region the site is located in","")</f>
        <v>Please specify the region the site is located in</v>
      </c>
      <c r="M12" s="60"/>
      <c r="N12" s="60"/>
      <c r="O12" s="60"/>
      <c r="P12" s="60"/>
      <c r="Q12" s="60"/>
      <c r="R12" s="60"/>
      <c r="S12" s="60"/>
      <c r="T12" s="18"/>
    </row>
    <row r="13" spans="1:27" ht="15" customHeight="1">
      <c r="A13" s="60"/>
      <c r="B13" s="60" t="s">
        <v>398</v>
      </c>
      <c r="C13" s="60"/>
      <c r="D13" s="60"/>
      <c r="E13" s="311"/>
      <c r="F13" s="312"/>
      <c r="G13" s="312"/>
      <c r="H13" s="312"/>
      <c r="I13" s="313"/>
      <c r="J13" s="60"/>
      <c r="K13" s="60"/>
      <c r="L13" s="65" t="str">
        <f>IF(City="", "Please specify the city the site is located in", "")</f>
        <v>Please specify the city the site is located in</v>
      </c>
      <c r="M13" s="66"/>
      <c r="N13" s="60"/>
      <c r="O13" s="60"/>
      <c r="P13" s="60"/>
      <c r="Q13" s="60"/>
      <c r="R13" s="60"/>
      <c r="S13" s="60"/>
      <c r="T13" s="18"/>
      <c r="V13" s="19">
        <f>MATCH(TransVal,TransMod,0)-1</f>
        <v>1</v>
      </c>
    </row>
    <row r="14" spans="1:27" ht="15" customHeight="1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267"/>
      <c r="M14" s="60"/>
      <c r="N14" s="66"/>
      <c r="O14" s="60"/>
      <c r="P14" s="60"/>
      <c r="Q14" s="60"/>
      <c r="R14" s="60"/>
      <c r="S14" s="60"/>
      <c r="T14" s="18"/>
      <c r="V14" s="19" t="s">
        <v>626</v>
      </c>
      <c r="W14" s="19" t="e">
        <f t="shared" ref="W14:W25" si="0">IF(AlbFreqVal="Yearly",AlbYearly,#N/A)</f>
        <v>#NAME?</v>
      </c>
      <c r="X14" s="19">
        <f>IF(AlbFreqVal = "Yearly",Yearly,IF(AlbFreqVal="Monthly",Jan,#N/A))</f>
        <v>0.2</v>
      </c>
    </row>
    <row r="15" spans="1:27" ht="15" customHeight="1">
      <c r="A15" s="60"/>
      <c r="B15" s="181" t="s">
        <v>391</v>
      </c>
      <c r="C15" s="181"/>
      <c r="D15" s="181"/>
      <c r="E15" s="67"/>
      <c r="F15" s="66"/>
      <c r="G15" s="182"/>
      <c r="H15" s="178"/>
      <c r="I15" s="179"/>
      <c r="J15" s="60"/>
      <c r="K15" s="60"/>
      <c r="L15" s="267"/>
      <c r="M15" s="60"/>
      <c r="N15" s="60"/>
      <c r="O15" s="60"/>
      <c r="P15" s="60"/>
      <c r="Q15" s="60"/>
      <c r="R15" s="60"/>
      <c r="S15" s="60"/>
      <c r="T15" s="18"/>
      <c r="V15" s="19" t="s">
        <v>627</v>
      </c>
      <c r="W15" s="19" t="e">
        <f t="shared" si="0"/>
        <v>#NAME?</v>
      </c>
      <c r="X15" s="19">
        <f>IF(AlbFreqVal = "Yearly",Yearly,IF(AlbFreqVal="Monthly",Feb,#N/A))</f>
        <v>0.2</v>
      </c>
    </row>
    <row r="16" spans="1:27" ht="15" customHeight="1">
      <c r="A16" s="60"/>
      <c r="B16" s="64" t="s">
        <v>380</v>
      </c>
      <c r="C16" s="64"/>
      <c r="D16" s="64"/>
      <c r="E16" s="217">
        <v>0</v>
      </c>
      <c r="F16" s="60"/>
      <c r="G16" s="221">
        <v>0</v>
      </c>
      <c r="H16" s="222">
        <v>0</v>
      </c>
      <c r="I16" s="223">
        <v>0</v>
      </c>
      <c r="J16" s="224" t="s">
        <v>642</v>
      </c>
      <c r="K16" s="68"/>
      <c r="L16" s="268" t="s">
        <v>622</v>
      </c>
      <c r="M16" s="60"/>
      <c r="N16" s="60"/>
      <c r="O16" s="60"/>
      <c r="P16" s="60"/>
      <c r="Q16" s="60"/>
      <c r="R16" s="60"/>
      <c r="S16" s="60"/>
      <c r="T16" s="18"/>
      <c r="V16" s="19" t="s">
        <v>628</v>
      </c>
      <c r="W16" s="19" t="e">
        <f t="shared" si="0"/>
        <v>#NAME?</v>
      </c>
      <c r="X16" s="19">
        <f>IF(AlbFreqVal = "Yearly",Yearly,IF(AlbFreqVal="Monthly",Mar,#N/A))</f>
        <v>0.2</v>
      </c>
    </row>
    <row r="17" spans="1:24" ht="15" customHeight="1">
      <c r="A17" s="60"/>
      <c r="B17" s="64" t="s">
        <v>381</v>
      </c>
      <c r="C17" s="64"/>
      <c r="D17" s="64"/>
      <c r="E17" s="217">
        <v>0</v>
      </c>
      <c r="F17" s="66"/>
      <c r="G17" s="221">
        <v>0</v>
      </c>
      <c r="H17" s="222">
        <v>0</v>
      </c>
      <c r="I17" s="223">
        <v>0</v>
      </c>
      <c r="J17" s="224" t="s">
        <v>644</v>
      </c>
      <c r="K17" s="68"/>
      <c r="L17" s="65" t="s">
        <v>641</v>
      </c>
      <c r="M17" s="60"/>
      <c r="N17" s="60"/>
      <c r="O17" s="60"/>
      <c r="P17" s="60"/>
      <c r="Q17" s="60"/>
      <c r="R17" s="60"/>
      <c r="S17" s="60"/>
      <c r="T17" s="18"/>
      <c r="V17" s="19" t="s">
        <v>629</v>
      </c>
      <c r="W17" s="19" t="e">
        <f t="shared" si="0"/>
        <v>#NAME?</v>
      </c>
      <c r="X17" s="19">
        <f>IF(AlbFreqVal = "Yearly",Yearly,IF(AlbFreqVal="Monthly",Apr,#N/A))</f>
        <v>0.2</v>
      </c>
    </row>
    <row r="18" spans="1:24" ht="15" customHeight="1">
      <c r="A18" s="60"/>
      <c r="B18" s="64" t="s">
        <v>578</v>
      </c>
      <c r="C18" s="64"/>
      <c r="D18" s="64"/>
      <c r="E18" s="218">
        <v>0</v>
      </c>
      <c r="F18" s="69"/>
      <c r="G18" s="60"/>
      <c r="H18" s="60"/>
      <c r="I18" s="60"/>
      <c r="J18" s="60"/>
      <c r="K18" s="60"/>
      <c r="L18" s="65" t="s">
        <v>814</v>
      </c>
      <c r="M18" s="60"/>
      <c r="N18" s="60"/>
      <c r="O18" s="60"/>
      <c r="P18" s="60"/>
      <c r="Q18" s="60"/>
      <c r="R18" s="60"/>
      <c r="S18" s="60"/>
      <c r="T18" s="18"/>
      <c r="V18" s="19" t="s">
        <v>630</v>
      </c>
      <c r="W18" s="19" t="e">
        <f t="shared" si="0"/>
        <v>#NAME?</v>
      </c>
      <c r="X18" s="19">
        <f>IF(AlbFreqVal = "Yearly",Yearly,IF(AlbFreqVal="Monthly",May,#N/A))</f>
        <v>0.2</v>
      </c>
    </row>
    <row r="19" spans="1:24" ht="15" customHeight="1">
      <c r="A19" s="60"/>
      <c r="B19" s="64" t="s">
        <v>579</v>
      </c>
      <c r="C19" s="64"/>
      <c r="D19" s="64"/>
      <c r="E19" s="219">
        <v>0</v>
      </c>
      <c r="F19" s="69"/>
      <c r="G19" s="60"/>
      <c r="H19" s="60"/>
      <c r="I19" s="60"/>
      <c r="J19" s="60"/>
      <c r="K19" s="60"/>
      <c r="L19" s="65" t="s">
        <v>813</v>
      </c>
      <c r="M19" s="60"/>
      <c r="N19" s="60"/>
      <c r="O19" s="60"/>
      <c r="P19" s="60"/>
      <c r="Q19" s="60"/>
      <c r="R19" s="60"/>
      <c r="S19" s="60"/>
      <c r="T19" s="18"/>
      <c r="V19" s="19" t="s">
        <v>631</v>
      </c>
      <c r="W19" s="19" t="e">
        <f t="shared" si="0"/>
        <v>#NAME?</v>
      </c>
      <c r="X19" s="19">
        <f>IF(AlbFreqVal = "Yearly",Yearly,IF(AlbFreqVal="Monthly",Jun,#N/A))</f>
        <v>0.2</v>
      </c>
    </row>
    <row r="20" spans="1:24" ht="15" customHeight="1">
      <c r="A20" s="60"/>
      <c r="B20" s="64"/>
      <c r="C20" s="64"/>
      <c r="D20" s="64"/>
      <c r="E20" s="259"/>
      <c r="F20" s="69"/>
      <c r="G20" s="60"/>
      <c r="H20" s="60"/>
      <c r="I20" s="60"/>
      <c r="J20" s="60"/>
      <c r="K20" s="60"/>
      <c r="L20" s="65"/>
      <c r="M20" s="60"/>
      <c r="N20" s="60"/>
      <c r="O20" s="60"/>
      <c r="P20" s="60"/>
      <c r="Q20" s="60"/>
      <c r="R20" s="60"/>
      <c r="S20" s="60"/>
      <c r="T20" s="18"/>
      <c r="V20" s="19" t="s">
        <v>632</v>
      </c>
      <c r="W20" s="19" t="e">
        <f t="shared" si="0"/>
        <v>#NAME?</v>
      </c>
      <c r="X20" s="19">
        <f>IF(AlbFreqVal = "Yearly",Yearly,IF(AlbFreqVal="Monthly",Jul,#N/A))</f>
        <v>0.2</v>
      </c>
    </row>
    <row r="21" spans="1:24" ht="15" customHeight="1">
      <c r="A21" s="60"/>
      <c r="B21" s="70" t="s">
        <v>652</v>
      </c>
      <c r="C21" s="70"/>
      <c r="D21" s="70"/>
      <c r="E21" s="260"/>
      <c r="F21" s="69"/>
      <c r="G21" s="60"/>
      <c r="H21" s="60"/>
      <c r="I21" s="60"/>
      <c r="J21" s="60"/>
      <c r="K21" s="60"/>
      <c r="L21" s="65"/>
      <c r="M21" s="60"/>
      <c r="N21" s="60"/>
      <c r="O21" s="60"/>
      <c r="P21" s="60"/>
      <c r="Q21" s="60"/>
      <c r="R21" s="60"/>
      <c r="S21" s="60"/>
      <c r="T21" s="18"/>
      <c r="V21" s="19" t="s">
        <v>633</v>
      </c>
      <c r="W21" s="19" t="e">
        <f t="shared" si="0"/>
        <v>#NAME?</v>
      </c>
      <c r="X21" s="19">
        <f>IF(AlbFreqVal = "Yearly",Yearly,IF(AlbFreqVal="Monthly",Aug,#N/A))</f>
        <v>0.2</v>
      </c>
    </row>
    <row r="22" spans="1:24" ht="15" customHeight="1">
      <c r="A22" s="60"/>
      <c r="B22" s="71" t="s">
        <v>656</v>
      </c>
      <c r="C22" s="71"/>
      <c r="D22" s="71"/>
      <c r="E22" s="220" t="s">
        <v>474</v>
      </c>
      <c r="F22" s="69"/>
      <c r="G22" s="72" t="s">
        <v>657</v>
      </c>
      <c r="H22" s="72"/>
      <c r="I22" s="72"/>
      <c r="J22" s="201">
        <f>IF(UseLocTime="Yes",TimeZone*15,"")</f>
        <v>0</v>
      </c>
      <c r="K22" s="60"/>
      <c r="L22" s="65" t="s">
        <v>910</v>
      </c>
      <c r="M22" s="60"/>
      <c r="N22" s="60"/>
      <c r="O22" s="60"/>
      <c r="P22" s="60"/>
      <c r="Q22" s="60"/>
      <c r="R22" s="60"/>
      <c r="S22" s="60"/>
      <c r="T22" s="18"/>
      <c r="V22" s="19" t="s">
        <v>634</v>
      </c>
      <c r="W22" s="19" t="e">
        <f t="shared" si="0"/>
        <v>#NAME?</v>
      </c>
      <c r="X22" s="19">
        <f>IF(AlbFreqVal = "Yearly",Yearly,IF(AlbFreqVal="Monthly",Sep,#N/A))</f>
        <v>0.2</v>
      </c>
    </row>
    <row r="23" spans="1:24" ht="15" customHeight="1">
      <c r="A23" s="60"/>
      <c r="B23" s="64" t="s">
        <v>653</v>
      </c>
      <c r="C23" s="64"/>
      <c r="D23" s="64"/>
      <c r="E23" s="219" t="s">
        <v>655</v>
      </c>
      <c r="F23" s="69"/>
      <c r="G23" s="60"/>
      <c r="H23" s="60"/>
      <c r="I23" s="60"/>
      <c r="J23" s="73"/>
      <c r="K23" s="60"/>
      <c r="L23" s="65" t="s">
        <v>908</v>
      </c>
      <c r="M23" s="60"/>
      <c r="N23" s="60"/>
      <c r="O23" s="60"/>
      <c r="P23" s="60"/>
      <c r="Q23" s="60"/>
      <c r="R23" s="60"/>
      <c r="S23" s="60"/>
      <c r="T23" s="18"/>
      <c r="V23" s="19" t="s">
        <v>635</v>
      </c>
      <c r="W23" s="19" t="e">
        <f t="shared" si="0"/>
        <v>#NAME?</v>
      </c>
      <c r="X23" s="19">
        <f>IF(AlbFreqVal = "Yearly",Yearly,IF(AlbFreqVal="Monthly",Oct,#N/A))</f>
        <v>0.2</v>
      </c>
    </row>
    <row r="24" spans="1:24" ht="15" customHeight="1">
      <c r="A24" s="60"/>
      <c r="B24" s="64"/>
      <c r="C24" s="64"/>
      <c r="D24" s="64"/>
      <c r="E24" s="260"/>
      <c r="F24" s="69"/>
      <c r="G24" s="60"/>
      <c r="H24" s="60"/>
      <c r="I24" s="60"/>
      <c r="J24" s="60"/>
      <c r="K24" s="60"/>
      <c r="L24" s="65" t="s">
        <v>911</v>
      </c>
      <c r="M24" s="60"/>
      <c r="N24" s="60"/>
      <c r="O24" s="60"/>
      <c r="P24" s="60"/>
      <c r="Q24" s="60"/>
      <c r="R24" s="60"/>
      <c r="S24" s="60"/>
      <c r="T24" s="18"/>
      <c r="V24" s="19" t="s">
        <v>637</v>
      </c>
      <c r="W24" s="19" t="e">
        <f t="shared" si="0"/>
        <v>#NAME?</v>
      </c>
      <c r="X24" s="19">
        <f>IF(AlbFreqVal = "Yearly",Yearly,IF(AlbFreqVal="Monthly",Nov,#N/A))</f>
        <v>0.2</v>
      </c>
    </row>
    <row r="25" spans="1:24" ht="15" customHeight="1">
      <c r="A25" s="60"/>
      <c r="B25" s="70" t="s">
        <v>660</v>
      </c>
      <c r="C25" s="70"/>
      <c r="D25" s="70"/>
      <c r="E25" s="260"/>
      <c r="F25" s="69"/>
      <c r="G25" s="60"/>
      <c r="H25" s="60"/>
      <c r="I25" s="60"/>
      <c r="J25" s="60"/>
      <c r="K25" s="60"/>
      <c r="L25" s="65"/>
      <c r="M25" s="60"/>
      <c r="N25" s="60"/>
      <c r="O25" s="60"/>
      <c r="P25" s="60"/>
      <c r="Q25" s="60"/>
      <c r="R25" s="60"/>
      <c r="S25" s="60"/>
      <c r="T25" s="18"/>
      <c r="V25" s="19" t="s">
        <v>636</v>
      </c>
      <c r="W25" s="19" t="e">
        <f t="shared" si="0"/>
        <v>#NAME?</v>
      </c>
      <c r="X25" s="19">
        <f>IF(AlbFreqVal = "Yearly",Yearly,IF(AlbFreqVal="Monthly",Dec,#N/A))</f>
        <v>0.2</v>
      </c>
    </row>
    <row r="26" spans="1:24" ht="15" customHeight="1">
      <c r="A26" s="60"/>
      <c r="B26" s="64" t="s">
        <v>349</v>
      </c>
      <c r="C26" s="66"/>
      <c r="D26" s="64"/>
      <c r="E26" s="220" t="s">
        <v>561</v>
      </c>
      <c r="F26" s="66"/>
      <c r="G26" s="60"/>
      <c r="H26" s="60"/>
      <c r="I26" s="60"/>
      <c r="J26" s="60"/>
      <c r="K26" s="60"/>
      <c r="L26" s="65" t="s">
        <v>909</v>
      </c>
      <c r="M26" s="60"/>
      <c r="N26" s="60"/>
      <c r="O26" s="60"/>
      <c r="P26" s="60"/>
      <c r="Q26" s="60"/>
      <c r="R26" s="60"/>
      <c r="S26" s="60"/>
      <c r="T26" s="18"/>
    </row>
    <row r="27" spans="1:24" ht="15" customHeight="1">
      <c r="A27" s="60"/>
      <c r="B27" s="179"/>
      <c r="C27" s="64"/>
      <c r="D27" s="64"/>
      <c r="E27" s="261"/>
      <c r="F27" s="69"/>
      <c r="G27" s="60"/>
      <c r="H27" s="60"/>
      <c r="I27" s="60"/>
      <c r="J27" s="60"/>
      <c r="K27" s="60"/>
      <c r="L27" s="65"/>
      <c r="M27" s="60"/>
      <c r="N27" s="60"/>
      <c r="O27" s="60"/>
      <c r="P27" s="60"/>
      <c r="Q27" s="60"/>
      <c r="R27" s="60"/>
      <c r="S27" s="60"/>
      <c r="T27" s="18"/>
    </row>
    <row r="28" spans="1:24" ht="15" customHeight="1">
      <c r="A28" s="60"/>
      <c r="B28" s="60" t="s">
        <v>818</v>
      </c>
      <c r="C28" s="64"/>
      <c r="D28" s="64"/>
      <c r="E28" s="225">
        <v>0.2</v>
      </c>
      <c r="F28" s="69"/>
      <c r="G28" s="60"/>
      <c r="H28" s="60"/>
      <c r="I28" s="60"/>
      <c r="J28" s="60"/>
      <c r="K28" s="60"/>
      <c r="L28" s="65"/>
      <c r="M28" s="60"/>
      <c r="N28" s="60"/>
      <c r="O28" s="60"/>
      <c r="P28" s="60"/>
      <c r="Q28" s="60"/>
      <c r="R28" s="60"/>
      <c r="S28" s="60"/>
      <c r="T28" s="18"/>
    </row>
    <row r="29" spans="1:24" ht="21" hidden="1" customHeight="1">
      <c r="A29" s="60"/>
      <c r="B29" s="179"/>
      <c r="C29" s="179"/>
      <c r="D29" s="179"/>
      <c r="E29" s="179" t="s">
        <v>626</v>
      </c>
      <c r="F29" s="68" t="s">
        <v>627</v>
      </c>
      <c r="G29" s="182" t="s">
        <v>628</v>
      </c>
      <c r="H29" s="179" t="s">
        <v>629</v>
      </c>
      <c r="I29" s="179" t="s">
        <v>630</v>
      </c>
      <c r="J29" s="179" t="s">
        <v>631</v>
      </c>
      <c r="K29" s="179" t="s">
        <v>632</v>
      </c>
      <c r="L29" s="75" t="s">
        <v>633</v>
      </c>
      <c r="M29" s="179" t="s">
        <v>634</v>
      </c>
      <c r="N29" s="60" t="s">
        <v>635</v>
      </c>
      <c r="O29" s="60" t="s">
        <v>637</v>
      </c>
      <c r="P29" s="60" t="s">
        <v>636</v>
      </c>
      <c r="Q29" s="60"/>
      <c r="R29" s="60"/>
      <c r="S29" s="60"/>
      <c r="T29" s="18"/>
    </row>
    <row r="30" spans="1:24" ht="15" hidden="1" customHeight="1">
      <c r="A30" s="60"/>
      <c r="B30" s="288" t="s">
        <v>827</v>
      </c>
      <c r="C30" s="76"/>
      <c r="D30" s="289"/>
      <c r="E30" s="74">
        <v>0</v>
      </c>
      <c r="F30" s="74">
        <v>0</v>
      </c>
      <c r="G30" s="74">
        <v>0</v>
      </c>
      <c r="H30" s="74">
        <v>0</v>
      </c>
      <c r="I30" s="74">
        <v>0</v>
      </c>
      <c r="J30" s="74">
        <v>0</v>
      </c>
      <c r="K30" s="74">
        <v>0</v>
      </c>
      <c r="L30" s="74">
        <v>0</v>
      </c>
      <c r="M30" s="74">
        <v>0</v>
      </c>
      <c r="N30" s="74">
        <v>0</v>
      </c>
      <c r="O30" s="74">
        <v>0</v>
      </c>
      <c r="P30" s="74">
        <v>0</v>
      </c>
      <c r="Q30" s="66"/>
      <c r="R30" s="60"/>
      <c r="S30" s="60"/>
      <c r="T30" s="18"/>
    </row>
    <row r="31" spans="1:24" ht="15" customHeight="1">
      <c r="A31" s="60"/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60"/>
      <c r="O31" s="60"/>
      <c r="P31" s="60"/>
      <c r="Q31" s="60"/>
      <c r="R31" s="60"/>
      <c r="S31" s="60"/>
      <c r="T31" s="18"/>
    </row>
    <row r="32" spans="1:24" ht="15" customHeight="1">
      <c r="A32" s="60"/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60"/>
      <c r="O32" s="60"/>
      <c r="P32" s="60"/>
      <c r="Q32" s="60"/>
      <c r="R32" s="60"/>
      <c r="S32" s="60"/>
      <c r="T32" s="18"/>
    </row>
    <row r="33" spans="1:21" ht="15" customHeight="1">
      <c r="A33" s="60"/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60"/>
      <c r="O33" s="60"/>
      <c r="P33" s="60"/>
      <c r="Q33" s="60"/>
      <c r="R33" s="60"/>
      <c r="S33" s="60"/>
      <c r="T33" s="18"/>
    </row>
    <row r="34" spans="1:21" ht="15" customHeight="1">
      <c r="A34" s="60"/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60"/>
      <c r="O34" s="60"/>
      <c r="P34" s="60"/>
      <c r="Q34" s="60"/>
      <c r="R34" s="60"/>
      <c r="S34" s="60"/>
      <c r="T34" s="18"/>
    </row>
    <row r="35" spans="1:21" ht="15" customHeight="1">
      <c r="A35" s="60"/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60"/>
      <c r="O35" s="60"/>
      <c r="P35" s="60"/>
      <c r="Q35" s="60"/>
      <c r="R35" s="60"/>
      <c r="S35" s="60"/>
      <c r="T35" s="18"/>
    </row>
    <row r="36" spans="1:21" ht="15" customHeight="1">
      <c r="A36" s="60"/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60"/>
      <c r="O36" s="60"/>
      <c r="P36" s="60"/>
      <c r="Q36" s="60"/>
      <c r="R36" s="60"/>
      <c r="S36" s="60"/>
      <c r="T36" s="18"/>
    </row>
    <row r="37" spans="1:21" ht="15" customHeight="1">
      <c r="A37" s="60"/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60"/>
      <c r="O37" s="60"/>
      <c r="P37" s="60"/>
      <c r="Q37" s="60"/>
      <c r="R37" s="60"/>
      <c r="S37" s="60"/>
      <c r="T37" s="18"/>
    </row>
    <row r="38" spans="1:21" ht="15" customHeight="1">
      <c r="A38" s="60"/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60"/>
      <c r="O38" s="60"/>
      <c r="P38" s="60"/>
      <c r="Q38" s="60"/>
      <c r="R38" s="60"/>
      <c r="S38" s="60"/>
      <c r="T38" s="18"/>
    </row>
    <row r="39" spans="1:21" ht="15" customHeight="1">
      <c r="A39" s="60"/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60"/>
      <c r="O39" s="60"/>
      <c r="P39" s="60"/>
      <c r="Q39" s="60"/>
      <c r="R39" s="60"/>
      <c r="S39" s="60"/>
      <c r="T39" s="18"/>
    </row>
    <row r="40" spans="1:21" ht="15" customHeight="1">
      <c r="A40" s="60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60"/>
      <c r="O40" s="60"/>
      <c r="P40" s="60"/>
      <c r="Q40" s="60"/>
      <c r="R40" s="60"/>
      <c r="S40" s="60"/>
      <c r="T40" s="18"/>
    </row>
    <row r="41" spans="1:21" ht="15" customHeight="1">
      <c r="A41" s="60"/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60"/>
      <c r="O41" s="60"/>
      <c r="P41" s="60"/>
      <c r="Q41" s="60"/>
      <c r="R41" s="60"/>
      <c r="S41" s="60"/>
      <c r="T41" s="18"/>
    </row>
    <row r="42" spans="1:21" ht="15" customHeight="1">
      <c r="A42" s="60"/>
      <c r="B42" s="76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60"/>
      <c r="O42" s="60"/>
      <c r="P42" s="60"/>
      <c r="Q42" s="60"/>
      <c r="R42" s="60"/>
      <c r="S42" s="60"/>
      <c r="T42" s="18"/>
    </row>
    <row r="43" spans="1:21" ht="15" customHeight="1">
      <c r="A43" s="60"/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60"/>
      <c r="O43" s="60"/>
      <c r="P43" s="60"/>
      <c r="Q43" s="60"/>
      <c r="R43" s="60"/>
      <c r="S43" s="60"/>
      <c r="T43" s="18"/>
    </row>
    <row r="44" spans="1:21" ht="15" customHeight="1">
      <c r="A44" s="60"/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60"/>
      <c r="O44" s="60"/>
      <c r="P44" s="60"/>
      <c r="Q44" s="60"/>
      <c r="R44" s="60"/>
      <c r="S44" s="60"/>
      <c r="T44" s="18"/>
    </row>
    <row r="45" spans="1:21" ht="15" customHeight="1">
      <c r="A45" s="60"/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60"/>
      <c r="O45" s="60"/>
      <c r="P45" s="60"/>
      <c r="Q45" s="60"/>
      <c r="R45" s="60"/>
      <c r="S45" s="60"/>
      <c r="T45" s="18"/>
      <c r="U45" s="18"/>
    </row>
    <row r="46" spans="1:21" ht="15" customHeight="1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18"/>
    </row>
    <row r="47" spans="1:21" s="3" customFormat="1" ht="15" customHeight="1">
      <c r="A47" s="77"/>
      <c r="B47" s="78" t="str">
        <f>CONCATENATE("Version ",Version)</f>
        <v>Version 0.9</v>
      </c>
      <c r="C47" s="78"/>
      <c r="D47" s="78"/>
      <c r="E47" s="78"/>
      <c r="F47" s="78"/>
      <c r="G47" s="180"/>
      <c r="H47" s="292" t="s">
        <v>985</v>
      </c>
      <c r="I47" s="292"/>
      <c r="J47" s="292"/>
      <c r="K47" s="292"/>
      <c r="L47" s="292"/>
      <c r="M47" s="292"/>
      <c r="N47" s="292"/>
      <c r="O47" s="78"/>
      <c r="P47" s="78"/>
      <c r="R47" s="156" t="s">
        <v>701</v>
      </c>
      <c r="S47" s="80"/>
    </row>
    <row r="48" spans="1:21" ht="15" hidden="1" customHeight="1"/>
    <row r="49" ht="15" hidden="1" customHeight="1"/>
    <row r="50" ht="15" hidden="1" customHeight="1"/>
    <row r="51" ht="15" hidden="1" customHeight="1"/>
    <row r="52" ht="15" hidden="1" customHeight="1"/>
    <row r="53" ht="15" hidden="1" customHeight="1"/>
    <row r="54" ht="15" hidden="1" customHeight="1"/>
    <row r="55" ht="15" hidden="1" customHeight="1"/>
    <row r="56" ht="15" hidden="1" customHeight="1"/>
    <row r="57" ht="15" hidden="1" customHeight="1"/>
    <row r="58" ht="15" hidden="1" customHeight="1"/>
    <row r="59" ht="15" hidden="1" customHeight="1"/>
    <row r="60" ht="15" hidden="1" customHeight="1"/>
    <row r="61" ht="15" hidden="1" customHeight="1"/>
    <row r="62" ht="15" hidden="1" customHeight="1"/>
    <row r="63" ht="15" hidden="1" customHeight="1"/>
    <row r="64" ht="15" hidden="1" customHeight="1"/>
    <row r="65" ht="15" hidden="1" customHeight="1"/>
    <row r="66" ht="15" hidden="1" customHeight="1"/>
    <row r="67" ht="15" hidden="1" customHeight="1"/>
    <row r="68" ht="15" hidden="1" customHeight="1"/>
    <row r="69" ht="15" hidden="1" customHeight="1"/>
    <row r="70" ht="15" hidden="1" customHeight="1"/>
    <row r="71" ht="15" hidden="1" customHeight="1"/>
    <row r="72" ht="15" hidden="1" customHeight="1"/>
    <row r="73" ht="15" hidden="1" customHeight="1"/>
    <row r="74" ht="15" hidden="1" customHeight="1"/>
    <row r="75" ht="15" hidden="1" customHeight="1"/>
    <row r="76" ht="15" hidden="1" customHeight="1"/>
    <row r="77" ht="15" hidden="1" customHeight="1"/>
    <row r="78" ht="15" hidden="1" customHeight="1"/>
    <row r="79" ht="15" hidden="1" customHeight="1"/>
    <row r="80" ht="15" hidden="1" customHeight="1"/>
    <row r="81" ht="15" hidden="1" customHeight="1"/>
    <row r="82" ht="15" hidden="1" customHeight="1"/>
    <row r="83" ht="15" hidden="1" customHeight="1"/>
    <row r="84" ht="15" hidden="1" customHeight="1"/>
    <row r="85" ht="15" hidden="1" customHeight="1"/>
    <row r="86" ht="15" hidden="1" customHeight="1"/>
    <row r="87" ht="15" hidden="1" customHeight="1"/>
    <row r="88" ht="15" hidden="1" customHeight="1"/>
    <row r="89" ht="15" hidden="1" customHeight="1"/>
    <row r="90" ht="15" hidden="1" customHeight="1"/>
    <row r="91" ht="15" hidden="1" customHeight="1"/>
    <row r="92" ht="15" hidden="1" customHeight="1"/>
    <row r="93" ht="15" hidden="1" customHeight="1"/>
    <row r="94" ht="15" hidden="1" customHeight="1"/>
    <row r="95" ht="15" hidden="1" customHeight="1"/>
    <row r="96" ht="15" hidden="1" customHeight="1"/>
    <row r="97" spans="19:19" ht="15" hidden="1" customHeight="1"/>
    <row r="98" spans="19:19" ht="15" hidden="1" customHeight="1"/>
    <row r="99" spans="19:19" ht="15" hidden="1" customHeight="1"/>
    <row r="100" spans="19:19" ht="15" hidden="1" customHeight="1">
      <c r="S100" s="19">
        <v>0.1</v>
      </c>
    </row>
  </sheetData>
  <sheetProtection sheet="1" objects="1" scenarios="1"/>
  <mergeCells count="5">
    <mergeCell ref="E10:I10"/>
    <mergeCell ref="E11:I11"/>
    <mergeCell ref="E12:I12"/>
    <mergeCell ref="E13:I13"/>
    <mergeCell ref="H47:N47"/>
  </mergeCells>
  <dataValidations count="14">
    <dataValidation type="list" allowBlank="1" showInputMessage="1" showErrorMessage="1" sqref="J16:K16">
      <formula1>NorthSouth</formula1>
    </dataValidation>
    <dataValidation type="list" allowBlank="1" showInputMessage="1" showErrorMessage="1" sqref="J17:K17">
      <formula1>EastWest</formula1>
    </dataValidation>
    <dataValidation type="list" allowBlank="1" showInputMessage="1" showErrorMessage="1" errorTitle="Transposition Model" error="Selection must be either &quot;Hay&quot; or &quot;Perez&quot;." sqref="E23">
      <formula1>TransMod</formula1>
    </dataValidation>
    <dataValidation type="list" allowBlank="1" showInputMessage="1" showErrorMessage="1" errorTitle="Invalid Selection" error="Use Local Standard Time: Value must be &quot;Yes&quot; or &quot;No&quot;" sqref="E22">
      <formula1>UseTime</formula1>
    </dataValidation>
    <dataValidation type="list" allowBlank="1" showInputMessage="1" showErrorMessage="1" sqref="E26">
      <formula1>AlbedoFreq</formula1>
    </dataValidation>
    <dataValidation type="custom" allowBlank="1" showErrorMessage="1" errorTitle="Invalid Elevation" error="Please enter a numeric value for this field." sqref="E18">
      <formula1>ISNUMBER(E18)</formula1>
    </dataValidation>
    <dataValidation type="custom" allowBlank="1" showErrorMessage="1" errorTitle="Invalid Time Zone" error="Please enter a valid timezone between -14 and 12." sqref="E19">
      <formula1>AND(E19&gt;=-14,E19&lt;=12)</formula1>
    </dataValidation>
    <dataValidation type="custom" allowBlank="1" showErrorMessage="1" errorTitle="Invalid Latitude" error="Please enter a numeric value for this field." sqref="E16">
      <formula1>ISNUMBER(E16)</formula1>
    </dataValidation>
    <dataValidation type="custom" allowBlank="1" showErrorMessage="1" errorTitle="Invalid Longitude" error="Please enter a numeric value for this field." sqref="E17">
      <formula1>ISNUMBER(E17)</formula1>
    </dataValidation>
    <dataValidation type="custom" allowBlank="1" showErrorMessage="1" errorTitle="Reference meridian" error="This field must be a number." promptTitle="Reference Meridian" prompt="This field must be a number." sqref="J22">
      <formula1>ISNUMBER(J22)</formula1>
    </dataValidation>
    <dataValidation type="decimal" allowBlank="1" showInputMessage="1" showErrorMessage="1" errorTitle="Albedo" error="Please enter a decimal between 0.0 and 1.0." sqref="C30:P30">
      <formula1>0</formula1>
      <formula2>1</formula2>
    </dataValidation>
    <dataValidation type="custom" allowBlank="1" showInputMessage="1" showErrorMessage="1" errorTitle="Invalid Country" error="This field should be text only. " sqref="E11">
      <formula1>ISTEXT(E11)</formula1>
    </dataValidation>
    <dataValidation type="custom" allowBlank="1" showInputMessage="1" showErrorMessage="1" sqref="E13">
      <formula1>ISTEXT(E13:I13)</formula1>
    </dataValidation>
    <dataValidation type="decimal" allowBlank="1" showInputMessage="1" showErrorMessage="1" errorTitle="CASSYS: Invalid Input" error="Please enter a value between 0 and 1 for albedo." sqref="E28">
      <formula1>0</formula1>
      <formula2>1</formula2>
    </dataValidation>
  </dataValidations>
  <hyperlinks>
    <hyperlink ref="P8" location="SaveSite" tooltip="Save" display="Save"/>
    <hyperlink ref="H47" r:id="rId1" display="Copyright © 2015, CanadianSolar All rights reserved.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rientation_and_ShadingSht"/>
  <dimension ref="A1:AB69"/>
  <sheetViews>
    <sheetView showGridLines="0" showRowColHeaders="0" zoomScaleNormal="100" workbookViewId="0">
      <selection activeCell="C11" sqref="C11:D11"/>
    </sheetView>
  </sheetViews>
  <sheetFormatPr defaultColWidth="0" defaultRowHeight="15" customHeight="1" zeroHeight="1"/>
  <cols>
    <col min="1" max="1" width="2.7109375" customWidth="1"/>
    <col min="2" max="2" width="29.28515625" customWidth="1"/>
    <col min="3" max="4" width="9.140625" customWidth="1"/>
    <col min="5" max="7" width="3.5703125" customWidth="1"/>
    <col min="8" max="13" width="9.140625" customWidth="1"/>
    <col min="14" max="15" width="5.5703125" customWidth="1"/>
    <col min="16" max="17" width="9.140625" customWidth="1"/>
    <col min="18" max="18" width="9" customWidth="1"/>
    <col min="19" max="19" width="2.7109375" customWidth="1"/>
    <col min="20" max="23" width="9.140625" hidden="1" customWidth="1"/>
    <col min="24" max="24" width="9.42578125" hidden="1" customWidth="1"/>
    <col min="25" max="26" width="9.140625" hidden="1" customWidth="1"/>
    <col min="27" max="27" width="9.85546875" hidden="1" customWidth="1"/>
    <col min="28" max="28" width="0" hidden="1" customWidth="1"/>
    <col min="29" max="16384" width="9.140625" hidden="1"/>
  </cols>
  <sheetData>
    <row r="1" spans="1:28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</row>
    <row r="2" spans="1:28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28" ht="15" customHeight="1">
      <c r="A3" s="36"/>
      <c r="B3" s="300" t="s">
        <v>683</v>
      </c>
      <c r="C3" s="300"/>
      <c r="D3" s="300"/>
      <c r="E3" s="300"/>
      <c r="F3" s="300"/>
      <c r="G3" s="300"/>
      <c r="H3" s="300"/>
      <c r="I3" s="300"/>
      <c r="J3" s="300"/>
      <c r="K3" s="300"/>
      <c r="L3" s="300"/>
      <c r="M3" s="36"/>
      <c r="N3" s="36"/>
      <c r="O3" s="36"/>
      <c r="P3" s="36"/>
      <c r="Q3" s="36"/>
      <c r="R3" s="36"/>
      <c r="S3" s="36"/>
    </row>
    <row r="4" spans="1:28" ht="15" customHeight="1">
      <c r="A4" s="36"/>
      <c r="B4" s="300"/>
      <c r="C4" s="300"/>
      <c r="D4" s="300"/>
      <c r="E4" s="300"/>
      <c r="F4" s="300"/>
      <c r="G4" s="300"/>
      <c r="H4" s="300"/>
      <c r="I4" s="300"/>
      <c r="J4" s="300"/>
      <c r="K4" s="300"/>
      <c r="L4" s="300"/>
      <c r="M4" s="36"/>
      <c r="N4" s="36"/>
      <c r="O4" s="36"/>
      <c r="P4" s="36"/>
      <c r="Q4" s="36"/>
      <c r="R4" s="36"/>
      <c r="S4" s="36"/>
    </row>
    <row r="5" spans="1:28" ht="15" customHeight="1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  <c r="AA5" s="6"/>
      <c r="AB5" s="6"/>
    </row>
    <row r="6" spans="1:28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AA6" s="6"/>
      <c r="AB6" s="6"/>
    </row>
    <row r="7" spans="1:28" ht="15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U7" t="s">
        <v>558</v>
      </c>
      <c r="W7" t="s">
        <v>474</v>
      </c>
      <c r="AA7" s="6"/>
      <c r="AB7" s="6"/>
    </row>
    <row r="8" spans="1:28" ht="15" customHeight="1">
      <c r="A8" s="39"/>
      <c r="B8" s="81" t="s">
        <v>394</v>
      </c>
      <c r="C8" s="81"/>
      <c r="D8" s="81"/>
      <c r="E8" s="82"/>
      <c r="F8" s="82"/>
      <c r="G8" s="82"/>
      <c r="H8" s="82"/>
      <c r="I8" s="82"/>
      <c r="J8" s="82"/>
      <c r="K8" s="82"/>
      <c r="L8" s="82"/>
      <c r="M8" s="82"/>
      <c r="N8" s="82"/>
      <c r="O8" s="83" t="s">
        <v>454</v>
      </c>
      <c r="P8" s="82"/>
      <c r="Q8" s="82"/>
      <c r="R8" s="82"/>
      <c r="S8" s="82"/>
      <c r="U8" t="s">
        <v>646</v>
      </c>
      <c r="W8" t="s">
        <v>475</v>
      </c>
      <c r="AA8" s="6"/>
      <c r="AB8" s="6"/>
    </row>
    <row r="9" spans="1:28" ht="15" customHeight="1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Y9" s="6">
        <v>0</v>
      </c>
      <c r="Z9">
        <v>0</v>
      </c>
      <c r="AA9" s="6">
        <f>Pitch</f>
        <v>1</v>
      </c>
      <c r="AB9" s="6">
        <f>Pitch*2</f>
        <v>2</v>
      </c>
    </row>
    <row r="10" spans="1:28" s="6" customFormat="1" ht="15" customHeight="1">
      <c r="A10" s="36"/>
      <c r="B10" s="84" t="s">
        <v>651</v>
      </c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Y10" s="6">
        <f>BottomInactive*(SIN(PlaneTilt*(PI()/180)))</f>
        <v>0</v>
      </c>
      <c r="Z10" s="6">
        <f>BottomInactive*(COS(PlaneTilt*(PI()/180)))</f>
        <v>0</v>
      </c>
      <c r="AA10" s="6">
        <f>BottomInactive*(COS(PlaneTilt*(PI()/180)))+Pitch</f>
        <v>1</v>
      </c>
      <c r="AB10" s="6">
        <f>BottomInactive*(COS(PlaneTilt*(PI()/180)))+Pitch*2</f>
        <v>2</v>
      </c>
    </row>
    <row r="11" spans="1:28" ht="15" customHeight="1">
      <c r="A11" s="36"/>
      <c r="B11" s="36" t="s">
        <v>658</v>
      </c>
      <c r="C11" s="315" t="s">
        <v>558</v>
      </c>
      <c r="D11" s="316"/>
      <c r="E11" s="36"/>
      <c r="F11" s="65" t="str">
        <f>IF(OrientType="Fixed Tilted Plane","This array type only requires Plane Tilt and Azimuth.","This array type is used when rows are very long compared to their width.")</f>
        <v>This array type only requires Plane Tilt and Azimuth.</v>
      </c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U11">
        <f>MATCH(OrientType,OrientList,0)</f>
        <v>1</v>
      </c>
      <c r="Y11" s="6">
        <f>Y10+(CollBandWidth*SIN(PlaneTilt*(PI()/180)))</f>
        <v>0.49999999999999994</v>
      </c>
      <c r="Z11" s="6">
        <f>Z10+(CollBandWidth*COS(PlaneTilt*(PI()/180)))</f>
        <v>0.86602540378443871</v>
      </c>
      <c r="AA11" s="6">
        <f>AA10+(CollBandWidth*COS(PlaneTilt*(PI()/180)))</f>
        <v>1.8660254037844388</v>
      </c>
      <c r="AB11" s="6">
        <f>AB10+(CollBandWidth*COS(PlaneTilt*(PI()/180)))</f>
        <v>2.8660254037844388</v>
      </c>
    </row>
    <row r="12" spans="1:28" ht="15" customHeight="1">
      <c r="A12" s="36"/>
      <c r="B12" s="85" t="s">
        <v>580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Y12" s="6">
        <f>Y11+(TopInactive*SIN(PlaneTilt*(PI()/180)))</f>
        <v>0.49999999999999994</v>
      </c>
      <c r="Z12" s="6">
        <f>Z11+(TopInactive*COS(PlaneTilt*(PI()/180)))</f>
        <v>0.86602540378443871</v>
      </c>
      <c r="AA12" s="6">
        <f>AA11+(TopInactive*COS(PlaneTilt*(PI()/180)))</f>
        <v>1.8660254037844388</v>
      </c>
      <c r="AB12" s="6">
        <f>AB11+(TopInactive*COS(PlaneTilt*(PI()/180)))</f>
        <v>2.8660254037844388</v>
      </c>
    </row>
    <row r="13" spans="1:28" ht="15" customHeight="1">
      <c r="A13" s="36"/>
      <c r="B13" s="36" t="s">
        <v>912</v>
      </c>
      <c r="C13" s="226">
        <v>30</v>
      </c>
      <c r="D13" s="36"/>
      <c r="E13" s="65" t="s">
        <v>623</v>
      </c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X13" s="6"/>
      <c r="AA13" s="6"/>
      <c r="AB13" s="6"/>
    </row>
    <row r="14" spans="1:28" ht="15" customHeight="1">
      <c r="A14" s="36"/>
      <c r="B14" s="36" t="s">
        <v>913</v>
      </c>
      <c r="C14" s="226">
        <v>0</v>
      </c>
      <c r="D14" s="36"/>
      <c r="E14" s="65" t="s">
        <v>650</v>
      </c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X14" s="6"/>
      <c r="AA14" s="6"/>
      <c r="AB14" s="6"/>
    </row>
    <row r="15" spans="1:28" ht="15" customHeight="1">
      <c r="A15" s="36"/>
      <c r="B15" s="36"/>
      <c r="C15" s="36"/>
      <c r="D15" s="36"/>
      <c r="E15" s="65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X15" s="6"/>
      <c r="AA15" s="6"/>
      <c r="AB15" s="6"/>
    </row>
    <row r="16" spans="1:28" ht="15" customHeight="1">
      <c r="A16" s="36"/>
      <c r="B16" s="282" t="s">
        <v>559</v>
      </c>
      <c r="C16" s="284">
        <v>1</v>
      </c>
      <c r="D16" s="283"/>
      <c r="E16" s="290" t="s">
        <v>659</v>
      </c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9"/>
      <c r="Q16" s="36"/>
      <c r="R16" s="36"/>
      <c r="S16" s="36"/>
      <c r="X16" s="6"/>
      <c r="AA16" s="6"/>
      <c r="AB16" s="6"/>
    </row>
    <row r="17" spans="1:28" ht="15" customHeight="1">
      <c r="A17" s="36"/>
      <c r="B17" s="282" t="s">
        <v>920</v>
      </c>
      <c r="C17" s="284">
        <v>1</v>
      </c>
      <c r="D17" s="283"/>
      <c r="E17" s="290" t="s">
        <v>914</v>
      </c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X17" s="6"/>
      <c r="AA17" s="6"/>
      <c r="AB17" s="6"/>
    </row>
    <row r="18" spans="1:28" ht="15" customHeight="1">
      <c r="A18" s="36"/>
      <c r="B18" s="282" t="s">
        <v>922</v>
      </c>
      <c r="C18" s="284">
        <v>0</v>
      </c>
      <c r="D18" s="283"/>
      <c r="E18" s="290" t="s">
        <v>923</v>
      </c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AA18" s="6"/>
      <c r="AB18" s="6"/>
    </row>
    <row r="19" spans="1:28" ht="15" customHeight="1">
      <c r="A19" s="36"/>
      <c r="B19" s="282" t="s">
        <v>921</v>
      </c>
      <c r="C19" s="284">
        <v>0</v>
      </c>
      <c r="D19" s="283"/>
      <c r="E19" s="290" t="s">
        <v>924</v>
      </c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AA19" s="6"/>
      <c r="AB19" s="6"/>
    </row>
    <row r="20" spans="1:28" ht="15" customHeight="1">
      <c r="A20" s="36"/>
      <c r="B20" s="282" t="s">
        <v>557</v>
      </c>
      <c r="C20" s="286">
        <f>IF(C16&gt;0,(C17)/C16,0)</f>
        <v>1</v>
      </c>
      <c r="D20" s="283"/>
      <c r="E20" s="290" t="s">
        <v>915</v>
      </c>
      <c r="F20" s="36"/>
      <c r="G20" s="36"/>
      <c r="H20" s="36"/>
      <c r="I20" s="36"/>
      <c r="J20" s="36"/>
      <c r="K20" s="36"/>
      <c r="L20" s="36"/>
      <c r="M20" s="36"/>
      <c r="N20" s="36"/>
      <c r="O20" s="86"/>
      <c r="P20" s="36"/>
      <c r="Q20" s="36"/>
      <c r="R20" s="36"/>
      <c r="S20" s="36"/>
      <c r="AA20" s="6"/>
      <c r="AB20" s="6"/>
    </row>
    <row r="21" spans="1:28" ht="15" customHeight="1">
      <c r="A21" s="36"/>
      <c r="B21" s="282" t="s">
        <v>624</v>
      </c>
      <c r="C21" s="287">
        <f>DEGREES(ACOS((('Orientation and Shading'!$C$16^2)+('Orientation and Shading'!$Z$24^2)-((CollBandWidth+TopInactive)^2))/(2*'Orientation and Shading'!$C$16*'Orientation and Shading'!$Z$24)))</f>
        <v>75</v>
      </c>
      <c r="D21" s="283"/>
      <c r="E21" s="290" t="s">
        <v>916</v>
      </c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AA21" s="6"/>
      <c r="AB21" s="6"/>
    </row>
    <row r="22" spans="1:28" ht="15" customHeight="1">
      <c r="A22" s="36"/>
      <c r="B22" s="94"/>
      <c r="C22" s="94"/>
      <c r="D22" s="94"/>
      <c r="E22" s="290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AA22" s="6"/>
      <c r="AB22" s="6"/>
    </row>
    <row r="23" spans="1:28" ht="15" customHeight="1">
      <c r="A23" s="36"/>
      <c r="B23" s="95" t="s">
        <v>692</v>
      </c>
      <c r="C23" s="285">
        <v>0</v>
      </c>
      <c r="D23" s="95"/>
      <c r="E23" s="290" t="s">
        <v>876</v>
      </c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9"/>
      <c r="Q23" s="36"/>
      <c r="R23" s="36"/>
      <c r="S23" s="36"/>
      <c r="AA23" s="6"/>
      <c r="AB23" s="6"/>
    </row>
    <row r="24" spans="1:28" ht="15" customHeight="1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9"/>
      <c r="O24" s="36"/>
      <c r="P24" s="36"/>
      <c r="Q24" s="36"/>
      <c r="R24" s="39"/>
      <c r="S24" s="36"/>
      <c r="Y24" s="31" t="s">
        <v>693</v>
      </c>
      <c r="Z24" s="15">
        <f>SQRT((Pitch^2)+((CollBandWidth+TopInactive)^2)-(2*(CollBandWidth+TopInactive)*Pitch*(COS(RADIANS(PlaneTilt)))))</f>
        <v>0.51763809020504137</v>
      </c>
      <c r="AA24" s="6"/>
      <c r="AB24" s="6"/>
    </row>
    <row r="25" spans="1:28" ht="15" customHeight="1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AA25" s="6"/>
      <c r="AB25" s="6"/>
    </row>
    <row r="26" spans="1:28" ht="15" customHeight="1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AA26" s="6"/>
      <c r="AB26" s="6"/>
    </row>
    <row r="27" spans="1:28" s="6" customFormat="1" ht="15" customHeight="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</row>
    <row r="28" spans="1:28" s="6" customFormat="1" ht="15" customHeight="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</row>
    <row r="29" spans="1:28" s="6" customFormat="1" ht="15" customHeight="1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</row>
    <row r="30" spans="1:28" ht="15" customHeight="1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AA30" s="6"/>
    </row>
    <row r="31" spans="1:28" ht="15" customHeight="1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AA31" s="6"/>
    </row>
    <row r="32" spans="1:28" s="6" customFormat="1" ht="15" customHeight="1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</row>
    <row r="33" spans="1:19" s="6" customFormat="1" ht="15" customHeight="1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</row>
    <row r="34" spans="1:19" s="6" customFormat="1" ht="15" hidden="1" customHeight="1">
      <c r="A34" s="36"/>
      <c r="B34" s="84" t="s">
        <v>662</v>
      </c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</row>
    <row r="35" spans="1:19" s="6" customFormat="1" ht="15" hidden="1" customHeight="1">
      <c r="A35" s="36"/>
      <c r="B35" s="39" t="s">
        <v>663</v>
      </c>
      <c r="C35" s="227" t="s">
        <v>475</v>
      </c>
      <c r="D35" s="36"/>
      <c r="E35" s="65" t="s">
        <v>917</v>
      </c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</row>
    <row r="36" spans="1:19" s="6" customFormat="1" ht="15" hidden="1" customHeight="1">
      <c r="A36" s="36"/>
      <c r="B36" s="36" t="s">
        <v>664</v>
      </c>
      <c r="C36" s="7">
        <v>6</v>
      </c>
      <c r="D36" s="36"/>
      <c r="E36" s="65" t="s">
        <v>918</v>
      </c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</row>
    <row r="37" spans="1:19" s="6" customFormat="1" ht="15" hidden="1" customHeight="1">
      <c r="A37" s="36"/>
      <c r="B37" s="36" t="s">
        <v>695</v>
      </c>
      <c r="C37" s="7">
        <v>15.6</v>
      </c>
      <c r="D37" s="36"/>
      <c r="E37" s="65" t="s">
        <v>919</v>
      </c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</row>
    <row r="38" spans="1:19" s="6" customFormat="1" ht="15" hidden="1" customHeight="1">
      <c r="A38" s="36"/>
      <c r="B38" s="36" t="s">
        <v>696</v>
      </c>
      <c r="C38" s="87">
        <f>CollBandWidth/StrInWid</f>
        <v>0.16666666666666666</v>
      </c>
      <c r="D38" s="36"/>
      <c r="E38" s="65" t="s">
        <v>925</v>
      </c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</row>
    <row r="39" spans="1:19" s="6" customFormat="1" ht="15" customHeight="1">
      <c r="A39" s="36"/>
      <c r="B39" s="36"/>
      <c r="C39" s="88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</row>
    <row r="40" spans="1:19" s="6" customFormat="1" ht="15" customHeight="1">
      <c r="A40" s="36"/>
      <c r="B40" s="36"/>
      <c r="C40" s="88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</row>
    <row r="41" spans="1:19" s="6" customFormat="1" ht="15" customHeight="1">
      <c r="A41" s="36"/>
      <c r="B41" s="36"/>
      <c r="C41" s="88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</row>
    <row r="42" spans="1:19" s="6" customFormat="1" ht="15" customHeight="1">
      <c r="A42" s="36"/>
      <c r="B42" s="36"/>
      <c r="C42" s="88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</row>
    <row r="43" spans="1:19" s="6" customFormat="1" ht="15" customHeight="1">
      <c r="A43" s="36"/>
      <c r="B43" s="36"/>
      <c r="C43" s="88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1:19" s="6" customFormat="1" ht="15" customHeight="1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</row>
    <row r="45" spans="1:19" s="3" customFormat="1" ht="15" customHeight="1">
      <c r="A45" s="77"/>
      <c r="B45" s="78" t="str">
        <f>CONCATENATE("Version ",Version)</f>
        <v>Version 0.9</v>
      </c>
      <c r="C45" s="78"/>
      <c r="D45" s="292" t="s">
        <v>985</v>
      </c>
      <c r="E45" s="292"/>
      <c r="F45" s="292"/>
      <c r="G45" s="292"/>
      <c r="H45" s="292"/>
      <c r="I45" s="292"/>
      <c r="J45" s="292"/>
      <c r="K45" s="292"/>
      <c r="L45" s="78"/>
      <c r="M45" s="78"/>
      <c r="N45" s="78"/>
      <c r="O45" s="77"/>
      <c r="P45" s="314" t="s">
        <v>701</v>
      </c>
      <c r="Q45" s="314"/>
      <c r="R45" s="314"/>
      <c r="S45" s="77"/>
    </row>
    <row r="46" spans="1:19" hidden="1"/>
    <row r="47" spans="1:19" hidden="1"/>
    <row r="48" spans="1:19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t="15" hidden="1" customHeight="1"/>
    <row r="65" ht="15" hidden="1" customHeight="1"/>
    <row r="66" ht="15" hidden="1" customHeight="1"/>
    <row r="67" ht="15" hidden="1" customHeight="1"/>
    <row r="68" ht="15" hidden="1" customHeight="1"/>
    <row r="69" ht="15" hidden="1" customHeight="1"/>
  </sheetData>
  <sheetProtection sheet="1" objects="1" scenarios="1"/>
  <mergeCells count="4">
    <mergeCell ref="P45:R45"/>
    <mergeCell ref="B3:L4"/>
    <mergeCell ref="C11:D11"/>
    <mergeCell ref="D45:K45"/>
  </mergeCells>
  <dataValidations count="11">
    <dataValidation type="list" allowBlank="1" showInputMessage="1" showErrorMessage="1" sqref="C11">
      <formula1>OrientList</formula1>
    </dataValidation>
    <dataValidation type="list" allowBlank="1" showInputMessage="1" showErrorMessage="1" sqref="C35">
      <formula1>UseCell</formula1>
    </dataValidation>
    <dataValidation type="decimal" allowBlank="1" showInputMessage="1" showErrorMessage="1" errorTitle="Azimuth" error="Please enter an azimuth angle in degrees between -180 and 180." sqref="C14">
      <formula1>-180</formula1>
      <formula2>180</formula2>
    </dataValidation>
    <dataValidation type="decimal" allowBlank="1" showInputMessage="1" showErrorMessage="1" errorTitle="Plane Tilt" error="Please enter a planet tilt in degrees between 0 and 90." sqref="C13">
      <formula1>0</formula1>
      <formula2>90</formula2>
    </dataValidation>
    <dataValidation type="decimal" allowBlank="1" showInputMessage="1" showErrorMessage="1" errorTitle="Bottom Inactive Band" error="Please enter a numeric value into this field." sqref="C19">
      <formula1>0</formula1>
      <formula2>100</formula2>
    </dataValidation>
    <dataValidation type="decimal" allowBlank="1" showInputMessage="1" showErrorMessage="1" errorTitle="Pitch" error="Please enter a numeric value into this field." sqref="C16">
      <formula1>0</formula1>
      <formula2>100</formula2>
    </dataValidation>
    <dataValidation type="decimal" allowBlank="1" showInputMessage="1" showErrorMessage="1" errorTitle="Coll. Band Width" error="Please enter a numeric value into this field." sqref="C17">
      <formula1>0</formula1>
      <formula2>100</formula2>
    </dataValidation>
    <dataValidation type="decimal" allowBlank="1" showInputMessage="1" showErrorMessage="1" errorTitle="Top Inactive Band" error="Please enter a numeric value into this field." sqref="C18">
      <formula1>0</formula1>
      <formula2>100</formula2>
    </dataValidation>
    <dataValidation type="whole" allowBlank="1" showInputMessage="1" showErrorMessage="1" errorTitle="Number of Strings in Width" error="Please enter a numeric value." sqref="C36">
      <formula1>0</formula1>
      <formula2>1000</formula2>
    </dataValidation>
    <dataValidation type="decimal" allowBlank="1" showInputMessage="1" showErrorMessage="1" errorTitle="Cell Size" error="Please enter a numeric value." sqref="C37">
      <formula1>0</formula1>
      <formula2>1000</formula2>
    </dataValidation>
    <dataValidation type="whole" operator="greaterThanOrEqual" allowBlank="1" showInputMessage="1" showErrorMessage="1" errorTitle="Invalid Input" error="The number of rows must be a non-negative whole number." sqref="C23">
      <formula1>0</formula1>
    </dataValidation>
  </dataValidations>
  <hyperlinks>
    <hyperlink ref="O8" location="'Orientation and Shading'!P8" tooltip="Save" display="Save"/>
    <hyperlink ref="D45" r:id="rId1" display="Copyright © 2015, CanadianSolar All rights reserved.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ystemSht"/>
  <dimension ref="A1:Y40109"/>
  <sheetViews>
    <sheetView showGridLines="0" showRowColHeaders="0" zoomScaleNormal="100" workbookViewId="0">
      <selection activeCell="C10" sqref="C10"/>
    </sheetView>
  </sheetViews>
  <sheetFormatPr defaultColWidth="0" defaultRowHeight="15" zeroHeight="1"/>
  <cols>
    <col min="1" max="1" width="2.7109375" style="8" customWidth="1"/>
    <col min="2" max="2" width="31.42578125" style="8" customWidth="1"/>
    <col min="3" max="3" width="8.7109375" style="8" customWidth="1"/>
    <col min="4" max="4" width="3.7109375" style="8" customWidth="1"/>
    <col min="5" max="5" width="19.7109375" style="8" customWidth="1"/>
    <col min="6" max="6" width="8.7109375" style="8" customWidth="1"/>
    <col min="7" max="7" width="3.7109375" style="8" customWidth="1"/>
    <col min="8" max="9" width="8.7109375" style="8" customWidth="1"/>
    <col min="10" max="10" width="3.7109375" style="8" customWidth="1"/>
    <col min="11" max="11" width="22.7109375" style="8" customWidth="1"/>
    <col min="12" max="12" width="8.7109375" style="8" customWidth="1"/>
    <col min="13" max="13" width="3.7109375" style="8" customWidth="1"/>
    <col min="14" max="14" width="19.7109375" style="8" customWidth="1"/>
    <col min="15" max="15" width="8.7109375" style="8" customWidth="1"/>
    <col min="16" max="16" width="3.7109375" style="8" customWidth="1"/>
    <col min="17" max="18" width="8.7109375" style="8" customWidth="1"/>
    <col min="19" max="19" width="1.85546875" style="8" customWidth="1"/>
    <col min="20" max="23" width="9.140625" style="25" hidden="1" customWidth="1"/>
    <col min="24" max="25" width="1.7109375" style="25" hidden="1" customWidth="1"/>
    <col min="26" max="16384" width="9.140625" style="25" hidden="1"/>
  </cols>
  <sheetData>
    <row r="1" spans="1:22" ht="6.75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</row>
    <row r="2" spans="1:22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22">
      <c r="A3" s="36"/>
      <c r="B3" s="300" t="s">
        <v>683</v>
      </c>
      <c r="C3" s="300"/>
      <c r="D3" s="300"/>
      <c r="E3" s="300"/>
      <c r="F3" s="300"/>
      <c r="G3" s="300"/>
      <c r="H3" s="300"/>
      <c r="I3" s="300"/>
      <c r="J3" s="300"/>
      <c r="K3" s="300"/>
      <c r="L3" s="300"/>
      <c r="M3" s="36"/>
      <c r="N3" s="36"/>
      <c r="O3" s="36"/>
      <c r="P3" s="36"/>
      <c r="Q3" s="36"/>
      <c r="R3" s="36"/>
      <c r="S3" s="36"/>
      <c r="V3" s="26"/>
    </row>
    <row r="4" spans="1:22">
      <c r="A4" s="36"/>
      <c r="B4" s="300"/>
      <c r="C4" s="300"/>
      <c r="D4" s="300"/>
      <c r="E4" s="300"/>
      <c r="F4" s="300"/>
      <c r="G4" s="300"/>
      <c r="H4" s="300"/>
      <c r="I4" s="300"/>
      <c r="J4" s="300"/>
      <c r="K4" s="300"/>
      <c r="L4" s="300"/>
      <c r="M4" s="36"/>
      <c r="N4" s="36"/>
      <c r="O4" s="36"/>
      <c r="P4" s="36"/>
      <c r="Q4" s="36"/>
      <c r="R4" s="36"/>
      <c r="S4" s="36"/>
      <c r="V4" s="26"/>
    </row>
    <row r="5" spans="1:22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  <c r="U5" s="25">
        <v>1</v>
      </c>
      <c r="V5" s="26"/>
    </row>
    <row r="6" spans="1:22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U6" s="25">
        <v>1</v>
      </c>
    </row>
    <row r="7" spans="1:22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</row>
    <row r="8" spans="1:22" ht="17.25" customHeight="1">
      <c r="A8" s="36"/>
      <c r="B8" s="61" t="s">
        <v>390</v>
      </c>
      <c r="C8" s="82"/>
      <c r="D8" s="82"/>
      <c r="E8" s="82"/>
      <c r="F8" s="82"/>
      <c r="G8" s="82"/>
      <c r="H8" s="61"/>
      <c r="I8" s="82"/>
      <c r="J8" s="82"/>
      <c r="K8" s="82"/>
      <c r="L8" s="82"/>
      <c r="M8" s="82"/>
      <c r="N8" s="82"/>
      <c r="O8" s="63" t="s">
        <v>454</v>
      </c>
      <c r="P8" s="82"/>
      <c r="Q8" s="82"/>
      <c r="R8" s="82"/>
      <c r="S8" s="82"/>
    </row>
    <row r="9" spans="1:22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</row>
    <row r="10" spans="1:22">
      <c r="A10" s="36"/>
      <c r="B10" s="36" t="s">
        <v>661</v>
      </c>
      <c r="C10" s="7">
        <v>1</v>
      </c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53"/>
      <c r="P10" s="36"/>
      <c r="Q10" s="36"/>
      <c r="R10" s="36"/>
      <c r="S10" s="36"/>
      <c r="V10" s="25">
        <v>1</v>
      </c>
    </row>
    <row r="11" spans="1:22">
      <c r="A11" s="36"/>
      <c r="B11" s="36" t="s">
        <v>386</v>
      </c>
      <c r="C11" s="89">
        <f>SUMIF(B:B,"Modules in Sub-Array",C:C)</f>
        <v>1</v>
      </c>
      <c r="D11" s="36"/>
      <c r="E11" s="36" t="s">
        <v>611</v>
      </c>
      <c r="F11" s="90">
        <f>(SUMIF(E:E,"Total Pnom (kW)",F:F))</f>
        <v>0</v>
      </c>
      <c r="G11" s="36"/>
      <c r="H11" s="36"/>
      <c r="I11" s="36"/>
      <c r="J11" s="36"/>
      <c r="K11" s="36" t="s">
        <v>389</v>
      </c>
      <c r="L11" s="90">
        <f>SUMIF(K:K,"Inverters in Sub-Array",L:L)</f>
        <v>1</v>
      </c>
      <c r="M11" s="36"/>
      <c r="N11" s="36" t="s">
        <v>613</v>
      </c>
      <c r="O11" s="90">
        <f>(SUMIF(N:N,"Inverters Pnom (kW)",O:O))</f>
        <v>0</v>
      </c>
      <c r="P11" s="36"/>
      <c r="Q11" s="36"/>
      <c r="R11" s="36"/>
      <c r="S11" s="36"/>
    </row>
    <row r="12" spans="1:22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</row>
    <row r="13" spans="1:22">
      <c r="A13" s="36"/>
      <c r="B13" s="91" t="s">
        <v>392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92" t="s">
        <v>457</v>
      </c>
      <c r="R13" s="82"/>
      <c r="S13" s="82"/>
    </row>
    <row r="14" spans="1:22">
      <c r="A14" s="36"/>
      <c r="B14" s="84" t="s">
        <v>397</v>
      </c>
      <c r="C14" s="317" t="str">
        <f>IF(H16=-1,"Please click 'Search' to select a module.",INDEX('PV Module Database'!$C$5:$C$1048576,System!$H16))</f>
        <v>Please click 'Search' to select a module.</v>
      </c>
      <c r="D14" s="318"/>
      <c r="E14" s="318"/>
      <c r="F14" s="319"/>
      <c r="G14" s="36"/>
      <c r="H14" s="93" t="s">
        <v>456</v>
      </c>
      <c r="I14" s="36"/>
      <c r="J14" s="36"/>
      <c r="K14" s="84" t="s">
        <v>477</v>
      </c>
      <c r="L14" s="320" t="str">
        <f>IF(Q16=-1,"Please click 'Search' to select an inverter.",INDEX('Inverter Database'!$C$3:$C$1048576,System!Q16))</f>
        <v>Please click 'Search' to select an inverter.</v>
      </c>
      <c r="M14" s="321"/>
      <c r="N14" s="321"/>
      <c r="O14" s="322"/>
      <c r="P14" s="36"/>
      <c r="Q14" s="92" t="s">
        <v>456</v>
      </c>
      <c r="R14" s="36"/>
      <c r="S14" s="36"/>
    </row>
    <row r="15" spans="1:22">
      <c r="A15" s="36"/>
      <c r="B15" s="60" t="s">
        <v>27</v>
      </c>
      <c r="C15" s="317" t="str">
        <f>IF(H16=-1,"",INDEX('PV Module Database'!$B$5:$B$1048576,System!H16))</f>
        <v/>
      </c>
      <c r="D15" s="318"/>
      <c r="E15" s="318"/>
      <c r="F15" s="319"/>
      <c r="G15" s="36"/>
      <c r="H15" s="36" t="s">
        <v>465</v>
      </c>
      <c r="I15" s="36"/>
      <c r="J15" s="36"/>
      <c r="K15" s="36" t="s">
        <v>27</v>
      </c>
      <c r="L15" s="320" t="str">
        <f>IF(Q16=-1,"",INDEX('Inverter Database'!$B$3:$B$1048576,System!Q16))</f>
        <v/>
      </c>
      <c r="M15" s="321"/>
      <c r="N15" s="321"/>
      <c r="O15" s="322"/>
      <c r="P15" s="36"/>
      <c r="Q15" s="36"/>
      <c r="R15" s="36"/>
      <c r="S15" s="36"/>
    </row>
    <row r="16" spans="1:22">
      <c r="A16" s="36"/>
      <c r="B16" s="60" t="s">
        <v>385</v>
      </c>
      <c r="C16" s="317" t="str">
        <f>IF(H16=-1,"",INDEX('PV Module Database'!$A$5:$A$1048576,System!H16))</f>
        <v/>
      </c>
      <c r="D16" s="318"/>
      <c r="E16" s="318"/>
      <c r="F16" s="319"/>
      <c r="G16" s="36"/>
      <c r="H16" s="94">
        <v>-1</v>
      </c>
      <c r="I16" s="36"/>
      <c r="J16" s="36"/>
      <c r="K16" s="36" t="s">
        <v>385</v>
      </c>
      <c r="L16" s="317" t="str">
        <f>IF(Q16=-1,"",INDEX('Inverter Database'!$A$3:A$1048576,System!Q16))</f>
        <v/>
      </c>
      <c r="M16" s="318"/>
      <c r="N16" s="318"/>
      <c r="O16" s="319"/>
      <c r="P16" s="36"/>
      <c r="Q16" s="95">
        <v>-1</v>
      </c>
      <c r="R16" s="36"/>
      <c r="S16" s="36"/>
    </row>
    <row r="17" spans="1:19">
      <c r="A17" s="36"/>
      <c r="B17" s="36" t="s">
        <v>581</v>
      </c>
      <c r="C17" s="96" t="str">
        <f>IF(H16=-1,"",INDEX('PV Module Database'!$H$5:$H$1048576,System!H16))</f>
        <v/>
      </c>
      <c r="D17" s="97"/>
      <c r="E17" s="98" t="s">
        <v>582</v>
      </c>
      <c r="F17" s="96" t="str">
        <f>IF(H16=-1,"",INDEX('PV Module Database'!$R$5:$R$1048576,System!H16))</f>
        <v/>
      </c>
      <c r="G17" s="36"/>
      <c r="H17" s="36"/>
      <c r="I17" s="36"/>
      <c r="J17" s="36"/>
      <c r="K17" s="36" t="s">
        <v>442</v>
      </c>
      <c r="L17" s="183" t="str">
        <f>IF(Q16=-1,"",INDEX('Inverter Database'!$H$3:$H$1048576,System!Q16))</f>
        <v/>
      </c>
      <c r="M17" s="36"/>
      <c r="N17" s="36" t="s">
        <v>348</v>
      </c>
      <c r="O17" s="96" t="str">
        <f>IF(Q16=-1,"",INDEX('Inverter Database'!$M$3:$M$1048576,System!Q16))</f>
        <v/>
      </c>
      <c r="P17" s="36"/>
      <c r="Q17" s="36"/>
      <c r="R17" s="36"/>
      <c r="S17" s="36"/>
    </row>
    <row r="18" spans="1:19">
      <c r="A18" s="36"/>
      <c r="B18" s="36" t="s">
        <v>563</v>
      </c>
      <c r="C18" s="96" t="str">
        <f>IF(H16=-1,"",INDEX('PV Module Database'!$P$5:$P$1048576,System!H16))</f>
        <v/>
      </c>
      <c r="D18" s="53"/>
      <c r="E18" s="53" t="s">
        <v>583</v>
      </c>
      <c r="F18" s="96" t="str">
        <f>IF(H16=-1,"",INDEX('PV Module Database'!$Q$5:$Q$1048576,System!H16))</f>
        <v/>
      </c>
      <c r="G18" s="36"/>
      <c r="H18" s="36"/>
      <c r="I18" s="36"/>
      <c r="J18" s="36"/>
      <c r="K18" s="36" t="s">
        <v>568</v>
      </c>
      <c r="L18" s="183" t="str">
        <f>IF(Q16=-1,"",INDEX('Inverter Database'!$K$3:$K$1048576,System!Q16))</f>
        <v/>
      </c>
      <c r="M18" s="36"/>
      <c r="N18" s="36" t="s">
        <v>569</v>
      </c>
      <c r="O18" s="96" t="str">
        <f>IF(Q16=-1,"",INDEX('Inverter Database'!$N$3:$N$1048576,System!Q16))</f>
        <v/>
      </c>
      <c r="P18" s="36"/>
      <c r="Q18" s="36"/>
      <c r="R18" s="36"/>
      <c r="S18" s="36"/>
    </row>
    <row r="19" spans="1:19">
      <c r="A19" s="36"/>
      <c r="B19" s="36" t="s">
        <v>564</v>
      </c>
      <c r="C19" s="96" t="str">
        <f>IF(H16=-1,"",INDEX('PV Module Database'!$O$5:$O$1048576,System!H16))</f>
        <v/>
      </c>
      <c r="D19" s="53"/>
      <c r="E19" s="53" t="s">
        <v>566</v>
      </c>
      <c r="F19" s="96" t="str">
        <f>IF(H16=-1,"",INDEX('PV Module Database'!$X$5:$X$1048576,System!H16))</f>
        <v/>
      </c>
      <c r="G19" s="36"/>
      <c r="H19" s="36"/>
      <c r="I19" s="36"/>
      <c r="J19" s="36"/>
      <c r="K19" s="36" t="s">
        <v>571</v>
      </c>
      <c r="L19" s="96" t="str">
        <f>IF(Q16=-1,"",INDEX('Inverter Database'!$L$3:L$1048576,System!Q16))</f>
        <v/>
      </c>
      <c r="M19" s="36"/>
      <c r="N19" s="36" t="s">
        <v>570</v>
      </c>
      <c r="O19" s="96" t="str">
        <f>IF(Q16=-1,"",INDEX('Inverter Database'!$I$3:$I$1048576,System!Q16))</f>
        <v/>
      </c>
      <c r="P19" s="36"/>
      <c r="Q19" s="36"/>
      <c r="R19" s="36"/>
      <c r="S19" s="36"/>
    </row>
    <row r="20" spans="1:19">
      <c r="A20" s="36"/>
      <c r="B20" s="36" t="s">
        <v>600</v>
      </c>
      <c r="C20" s="96" t="str">
        <f>IF(H16=-1,"",INDEX('PV Module Database'!$K$5:$K$1048576,System!H16))</f>
        <v/>
      </c>
      <c r="D20" s="53"/>
      <c r="E20" s="53" t="s">
        <v>567</v>
      </c>
      <c r="F20" s="96" t="str">
        <f>IF(H16=-1,"",INDEX('PV Module Database'!$Y$5:$Y$1048576,System!H16))</f>
        <v/>
      </c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</row>
    <row r="21" spans="1:19">
      <c r="A21" s="36"/>
      <c r="B21" s="36"/>
      <c r="C21" s="53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</row>
    <row r="22" spans="1:19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53"/>
      <c r="P22" s="36"/>
      <c r="Q22" s="36"/>
      <c r="R22" s="36"/>
      <c r="S22" s="36"/>
    </row>
    <row r="23" spans="1:19">
      <c r="A23" s="36"/>
      <c r="B23" s="36" t="s">
        <v>387</v>
      </c>
      <c r="C23" s="218">
        <v>1</v>
      </c>
      <c r="D23" s="36"/>
      <c r="E23" s="36" t="s">
        <v>388</v>
      </c>
      <c r="F23" s="218">
        <v>1</v>
      </c>
      <c r="G23" s="36"/>
      <c r="H23" s="36"/>
      <c r="I23" s="36"/>
      <c r="J23" s="36"/>
      <c r="K23" s="36" t="s">
        <v>585</v>
      </c>
      <c r="L23" s="228">
        <v>1</v>
      </c>
      <c r="M23" s="36"/>
      <c r="N23" s="39" t="s">
        <v>612</v>
      </c>
      <c r="O23" s="99">
        <f>IF(System!Q16=-1,0,(System!L17*System!L23))</f>
        <v>0</v>
      </c>
      <c r="P23" s="36"/>
      <c r="Q23" s="36"/>
      <c r="R23" s="36"/>
      <c r="S23" s="36"/>
    </row>
    <row r="24" spans="1:19">
      <c r="A24" s="36"/>
      <c r="B24" s="36" t="s">
        <v>584</v>
      </c>
      <c r="C24" s="89">
        <f>System!F23*System!C23</f>
        <v>1</v>
      </c>
      <c r="D24" s="36"/>
      <c r="E24" s="36" t="s">
        <v>610</v>
      </c>
      <c r="F24" s="100">
        <f>IF(System!H16=-1,0,(System!C24*System!C17)/1000)</f>
        <v>0</v>
      </c>
      <c r="G24" s="36"/>
      <c r="H24" s="36"/>
      <c r="I24" s="53"/>
      <c r="J24" s="36"/>
      <c r="K24" s="36"/>
      <c r="L24" s="36"/>
      <c r="M24" s="36"/>
      <c r="N24" s="36"/>
      <c r="O24" s="36"/>
      <c r="P24" s="36"/>
      <c r="Q24" s="36"/>
      <c r="R24" s="36"/>
      <c r="S24" s="36"/>
    </row>
    <row r="25" spans="1:19">
      <c r="A25" s="36"/>
      <c r="B25" s="39"/>
      <c r="C25" s="36"/>
      <c r="D25" s="36"/>
      <c r="E25" s="36"/>
      <c r="F25" s="36"/>
      <c r="G25" s="36"/>
      <c r="H25" s="36"/>
      <c r="I25" s="53"/>
      <c r="J25" s="36"/>
      <c r="K25" s="39"/>
      <c r="L25" s="36"/>
      <c r="M25" s="36"/>
      <c r="N25" s="36"/>
      <c r="O25" s="36"/>
      <c r="P25" s="36"/>
      <c r="Q25" s="36"/>
      <c r="R25" s="36"/>
      <c r="S25" s="36"/>
    </row>
    <row r="26" spans="1:19">
      <c r="A26" s="36"/>
      <c r="B26" s="84" t="s">
        <v>598</v>
      </c>
      <c r="C26" s="88"/>
      <c r="D26" s="36"/>
      <c r="E26" s="36"/>
      <c r="F26" s="36"/>
      <c r="G26" s="36"/>
      <c r="H26" s="36"/>
      <c r="I26" s="36"/>
      <c r="J26" s="36"/>
      <c r="K26" s="84" t="s">
        <v>599</v>
      </c>
      <c r="L26" s="88"/>
      <c r="M26" s="36"/>
      <c r="N26" s="36"/>
      <c r="O26" s="36"/>
      <c r="P26" s="36"/>
      <c r="Q26" s="36"/>
      <c r="R26" s="36"/>
      <c r="S26" s="36"/>
    </row>
    <row r="27" spans="1:19">
      <c r="A27" s="36"/>
      <c r="B27" s="36" t="s">
        <v>595</v>
      </c>
      <c r="C27" s="229">
        <v>1.4999999999999999E-2</v>
      </c>
      <c r="D27" s="36"/>
      <c r="E27" s="36"/>
      <c r="F27" s="36"/>
      <c r="G27" s="36"/>
      <c r="H27" s="36"/>
      <c r="I27" s="36"/>
      <c r="J27" s="36"/>
      <c r="K27" s="36" t="s">
        <v>595</v>
      </c>
      <c r="L27" s="229">
        <v>1.4999999999999999E-2</v>
      </c>
      <c r="M27" s="36"/>
      <c r="N27" s="36"/>
      <c r="O27" s="36"/>
      <c r="P27" s="36"/>
      <c r="Q27" s="36"/>
      <c r="R27" s="36"/>
      <c r="S27" s="36"/>
    </row>
    <row r="28" spans="1:19">
      <c r="A28" s="36"/>
      <c r="B28" s="36" t="s">
        <v>565</v>
      </c>
      <c r="C28" s="101">
        <f>IF(System!H16=-1,0,(System!C23/System!F23)*(System!C27)*(System!C17/(System!C18*System!C18))*1000)</f>
        <v>0</v>
      </c>
      <c r="D28" s="36"/>
      <c r="E28" s="36"/>
      <c r="F28" s="36"/>
      <c r="G28" s="36"/>
      <c r="H28" s="36"/>
      <c r="I28" s="39"/>
      <c r="J28" s="36"/>
      <c r="K28" s="36"/>
      <c r="L28" s="36"/>
      <c r="M28" s="36"/>
      <c r="N28" s="36"/>
      <c r="O28" s="36"/>
      <c r="P28" s="36"/>
      <c r="Q28" s="36"/>
      <c r="R28" s="36"/>
      <c r="S28" s="36"/>
    </row>
    <row r="29" spans="1:19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</row>
    <row r="30" spans="1:19" ht="15" hidden="1" customHeight="1"/>
    <row r="31" spans="1:19" ht="15" hidden="1" customHeight="1"/>
    <row r="32" spans="1:19" ht="15" hidden="1" customHeight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t="15" hidden="1" customHeight="1"/>
    <row r="47" ht="15" hidden="1" customHeight="1"/>
    <row r="48" ht="15" hidden="1" customHeight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t="15" hidden="1" customHeight="1"/>
    <row r="63" ht="15" hidden="1" customHeight="1"/>
    <row r="64" ht="15" hidden="1" customHeight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t="15" hidden="1" customHeight="1"/>
    <row r="79" ht="15" hidden="1" customHeight="1"/>
    <row r="80" ht="15" hidden="1" customHeight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t="15" hidden="1" customHeight="1"/>
    <row r="95" ht="15" hidden="1" customHeight="1"/>
    <row r="96" ht="15" hidden="1" customHeight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t="15" hidden="1" customHeight="1"/>
    <row r="111" ht="15" hidden="1" customHeight="1"/>
    <row r="112" ht="15" hidden="1" customHeight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t="15" hidden="1" customHeight="1"/>
    <row r="127" ht="15" hidden="1" customHeight="1"/>
    <row r="128" ht="15" hidden="1" customHeight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t="15" hidden="1" customHeight="1"/>
    <row r="143" ht="15" hidden="1" customHeight="1"/>
    <row r="144" ht="15" hidden="1" customHeight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t="15" hidden="1" customHeight="1"/>
    <row r="159" ht="15" hidden="1" customHeight="1"/>
    <row r="160" ht="15" hidden="1" customHeight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t="15" hidden="1" customHeight="1"/>
    <row r="175" ht="15" hidden="1" customHeight="1"/>
    <row r="176" ht="15" hidden="1" customHeight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t="15" hidden="1" customHeight="1"/>
    <row r="191" ht="15" hidden="1" customHeight="1"/>
    <row r="192" ht="15" hidden="1" customHeight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t="15" hidden="1" customHeight="1"/>
    <row r="207" ht="15" hidden="1" customHeight="1"/>
    <row r="208" ht="15" hidden="1" customHeight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t="15" hidden="1" customHeight="1"/>
    <row r="223" ht="15" hidden="1" customHeight="1"/>
    <row r="224" ht="15" hidden="1" customHeight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t="15" hidden="1" customHeight="1"/>
    <row r="239" ht="15" hidden="1" customHeight="1"/>
    <row r="240" ht="15" hidden="1" customHeight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t="15" hidden="1" customHeight="1"/>
    <row r="255" ht="15" hidden="1" customHeight="1"/>
    <row r="256" ht="15" hidden="1" customHeight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t="15" hidden="1" customHeight="1"/>
    <row r="271" ht="15" hidden="1" customHeight="1"/>
    <row r="272" ht="15" hidden="1" customHeight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t="15" hidden="1" customHeight="1"/>
    <row r="287" ht="15" hidden="1" customHeight="1"/>
    <row r="288" ht="15" hidden="1" customHeight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t="15" hidden="1" customHeight="1"/>
    <row r="303" ht="15" hidden="1" customHeight="1"/>
    <row r="304" ht="15" hidden="1" customHeight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t="15" hidden="1" customHeight="1"/>
    <row r="319" ht="15" hidden="1" customHeight="1"/>
    <row r="320" ht="15" hidden="1" customHeight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t="15" hidden="1" customHeight="1"/>
    <row r="335" ht="15" hidden="1" customHeight="1"/>
    <row r="336" ht="15" hidden="1" customHeight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t="15" hidden="1" customHeight="1"/>
    <row r="351" ht="15" hidden="1" customHeight="1"/>
    <row r="352" ht="15" hidden="1" customHeight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t="15" hidden="1" customHeight="1"/>
    <row r="367" ht="15" hidden="1" customHeight="1"/>
    <row r="368" ht="15" hidden="1" customHeight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t="15" hidden="1" customHeight="1"/>
    <row r="383" ht="15" hidden="1" customHeight="1"/>
    <row r="384" ht="15" hidden="1" customHeight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t="15" hidden="1" customHeight="1"/>
    <row r="399" ht="15" hidden="1" customHeight="1"/>
    <row r="400" ht="15" hidden="1" customHeight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t="15" hidden="1" customHeight="1"/>
    <row r="415" ht="15" hidden="1" customHeight="1"/>
    <row r="416" ht="15" hidden="1" customHeight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t="15" hidden="1" customHeight="1"/>
    <row r="431" ht="15" hidden="1" customHeight="1"/>
    <row r="432" ht="15" hidden="1" customHeight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t="15" hidden="1" customHeight="1"/>
    <row r="447" ht="15" hidden="1" customHeight="1"/>
    <row r="448" ht="15" hidden="1" customHeight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t="15" hidden="1" customHeight="1"/>
    <row r="463" ht="15" hidden="1" customHeight="1"/>
    <row r="464" ht="15" hidden="1" customHeight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t="15" hidden="1" customHeight="1"/>
    <row r="479" ht="15" hidden="1" customHeight="1"/>
    <row r="480" ht="15" hidden="1" customHeight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t="15" hidden="1" customHeight="1"/>
    <row r="495" ht="15" hidden="1" customHeight="1"/>
    <row r="496" ht="15" hidden="1" customHeight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t="15" hidden="1" customHeight="1"/>
    <row r="511" ht="15" hidden="1" customHeight="1"/>
    <row r="512" ht="15" hidden="1" customHeight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t="15" hidden="1" customHeight="1"/>
    <row r="527" ht="15" hidden="1" customHeight="1"/>
    <row r="528" ht="15" hidden="1" customHeight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t="15" hidden="1" customHeight="1"/>
    <row r="543" ht="15" hidden="1" customHeight="1"/>
    <row r="544" ht="15" hidden="1" customHeight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t="15" hidden="1" customHeight="1"/>
    <row r="559" ht="15" hidden="1" customHeight="1"/>
    <row r="560" ht="15" hidden="1" customHeight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t="15" hidden="1" customHeight="1"/>
    <row r="575" ht="15" hidden="1" customHeight="1"/>
    <row r="576" ht="15" hidden="1" customHeight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t="15" hidden="1" customHeight="1"/>
    <row r="591" ht="15" hidden="1" customHeight="1"/>
    <row r="592" ht="15" hidden="1" customHeight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t="15" hidden="1" customHeight="1"/>
    <row r="607" ht="15" hidden="1" customHeight="1"/>
    <row r="608" ht="15" hidden="1" customHeight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t="15" hidden="1" customHeight="1"/>
    <row r="623" ht="15" hidden="1" customHeight="1"/>
    <row r="624" ht="15" hidden="1" customHeight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t="15" hidden="1" customHeight="1"/>
    <row r="639" ht="15" hidden="1" customHeight="1"/>
    <row r="640" ht="15" hidden="1" customHeight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t="15" hidden="1" customHeight="1"/>
    <row r="655" ht="15" hidden="1" customHeight="1"/>
    <row r="656" ht="15" hidden="1" customHeight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t="15" hidden="1" customHeight="1"/>
    <row r="671" ht="15" hidden="1" customHeight="1"/>
    <row r="672" ht="15" hidden="1" customHeight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t="15" hidden="1" customHeight="1"/>
    <row r="687" ht="15" hidden="1" customHeight="1"/>
    <row r="688" ht="15" hidden="1" customHeight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t="15" hidden="1" customHeight="1"/>
    <row r="703" ht="15" hidden="1" customHeight="1"/>
    <row r="704" ht="15" hidden="1" customHeight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t="15" hidden="1" customHeight="1"/>
    <row r="719" ht="15" hidden="1" customHeight="1"/>
    <row r="720" ht="15" hidden="1" customHeight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t="15" hidden="1" customHeight="1"/>
    <row r="735" ht="15" hidden="1" customHeight="1"/>
    <row r="736" ht="15" hidden="1" customHeight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t="15" hidden="1" customHeight="1"/>
    <row r="751" ht="15" hidden="1" customHeight="1"/>
    <row r="752" ht="15" hidden="1" customHeight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t="15" hidden="1" customHeight="1"/>
    <row r="767" ht="15" hidden="1" customHeight="1"/>
    <row r="768" ht="15" hidden="1" customHeight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t="15" hidden="1" customHeight="1"/>
    <row r="783" ht="15" hidden="1" customHeight="1"/>
    <row r="784" ht="15" hidden="1" customHeight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t="15" hidden="1" customHeight="1"/>
    <row r="799" ht="15" hidden="1" customHeight="1"/>
    <row r="800" ht="15" hidden="1" customHeight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t="15" hidden="1" customHeight="1"/>
    <row r="815" ht="15" hidden="1" customHeight="1"/>
    <row r="816" ht="15" hidden="1" customHeight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t="15" hidden="1" customHeight="1"/>
    <row r="831" ht="15" hidden="1" customHeight="1"/>
    <row r="832" ht="15" hidden="1" customHeight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t="15" hidden="1" customHeight="1"/>
    <row r="847" ht="15" hidden="1" customHeight="1"/>
    <row r="848" ht="15" hidden="1" customHeight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t="15" hidden="1" customHeight="1"/>
    <row r="863" ht="15" hidden="1" customHeight="1"/>
    <row r="864" ht="15" hidden="1" customHeight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t="15" hidden="1" customHeight="1"/>
    <row r="879" ht="15" hidden="1" customHeight="1"/>
    <row r="880" ht="15" hidden="1" customHeight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t="15" hidden="1" customHeight="1"/>
    <row r="895" ht="15" hidden="1" customHeight="1"/>
    <row r="896" ht="15" hidden="1" customHeight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t="15" hidden="1" customHeight="1"/>
    <row r="911" ht="15" hidden="1" customHeight="1"/>
    <row r="912" ht="15" hidden="1" customHeight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t="15" hidden="1" customHeight="1"/>
    <row r="927" ht="15" hidden="1" customHeight="1"/>
    <row r="928" ht="15" hidden="1" customHeight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t="15" hidden="1" customHeight="1"/>
    <row r="943" ht="15" hidden="1" customHeight="1"/>
    <row r="944" ht="15" hidden="1" customHeight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t="15" hidden="1" customHeight="1"/>
    <row r="959" ht="15" hidden="1" customHeight="1"/>
    <row r="960" ht="15" hidden="1" customHeight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t="15" hidden="1" customHeight="1"/>
    <row r="975" ht="15" hidden="1" customHeight="1"/>
    <row r="976" ht="15" hidden="1" customHeight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t="15" hidden="1" customHeight="1"/>
    <row r="991" ht="15" hidden="1" customHeight="1"/>
    <row r="992" ht="15" hidden="1" customHeight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t="15" hidden="1" customHeight="1"/>
    <row r="1007" ht="15" hidden="1" customHeight="1"/>
    <row r="1008" ht="15" hidden="1" customHeight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t="15" hidden="1" customHeight="1"/>
    <row r="1023" ht="15" hidden="1" customHeight="1"/>
    <row r="1024" ht="15" hidden="1" customHeight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t="15" hidden="1" customHeight="1"/>
    <row r="1039" ht="15" hidden="1" customHeight="1"/>
    <row r="1040" ht="15" hidden="1" customHeight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t="15" hidden="1" customHeight="1"/>
    <row r="1055" ht="15" hidden="1" customHeight="1"/>
    <row r="1056" ht="15" hidden="1" customHeight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t="15" hidden="1" customHeight="1"/>
    <row r="1071" ht="15" hidden="1" customHeight="1"/>
    <row r="1072" ht="15" hidden="1" customHeight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t="15" hidden="1" customHeight="1"/>
    <row r="1087" ht="15" hidden="1" customHeight="1"/>
    <row r="1088" ht="15" hidden="1" customHeight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t="15" hidden="1" customHeight="1"/>
    <row r="1103" ht="15" hidden="1" customHeight="1"/>
    <row r="1104" ht="15" hidden="1" customHeight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t="15" hidden="1" customHeight="1"/>
    <row r="1119" ht="15" hidden="1" customHeight="1"/>
    <row r="1120" ht="15" hidden="1" customHeight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t="15" hidden="1" customHeight="1"/>
    <row r="1135" ht="15" hidden="1" customHeight="1"/>
    <row r="1136" ht="15" hidden="1" customHeight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t="15" hidden="1" customHeight="1"/>
    <row r="1151" ht="15" hidden="1" customHeight="1"/>
    <row r="1152" ht="15" hidden="1" customHeight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t="15" hidden="1" customHeight="1"/>
    <row r="1167" ht="15" hidden="1" customHeight="1"/>
    <row r="1168" ht="15" hidden="1" customHeight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t="15" hidden="1" customHeight="1"/>
    <row r="1183" ht="15" hidden="1" customHeight="1"/>
    <row r="1184" ht="15" hidden="1" customHeight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t="15" hidden="1" customHeight="1"/>
    <row r="1199" ht="15" hidden="1" customHeight="1"/>
    <row r="1200" ht="15" hidden="1" customHeight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t="15" hidden="1" customHeight="1"/>
    <row r="1215" ht="15" hidden="1" customHeight="1"/>
    <row r="1216" ht="15" hidden="1" customHeight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t="15" hidden="1" customHeight="1"/>
    <row r="1231" ht="15" hidden="1" customHeight="1"/>
    <row r="1232" ht="15" hidden="1" customHeight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t="15" hidden="1" customHeight="1"/>
    <row r="1247" ht="15" hidden="1" customHeight="1"/>
    <row r="1248" ht="15" hidden="1" customHeight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t="15" hidden="1" customHeight="1"/>
    <row r="1263" ht="15" hidden="1" customHeight="1"/>
    <row r="1264" ht="15" hidden="1" customHeight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t="15" hidden="1" customHeight="1"/>
    <row r="1279" ht="15" hidden="1" customHeight="1"/>
    <row r="1280" ht="15" hidden="1" customHeight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t="15" hidden="1" customHeight="1"/>
    <row r="1295" ht="15" hidden="1" customHeight="1"/>
    <row r="1296" ht="15" hidden="1" customHeight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t="15" hidden="1" customHeight="1"/>
    <row r="1311" ht="15" hidden="1" customHeight="1"/>
    <row r="1312" ht="15" hidden="1" customHeight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t="15" hidden="1" customHeight="1"/>
    <row r="1327" ht="15" hidden="1" customHeight="1"/>
    <row r="1328" ht="15" hidden="1" customHeight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t="15" hidden="1" customHeight="1"/>
    <row r="1343" ht="15" hidden="1" customHeight="1"/>
    <row r="1344" ht="15" hidden="1" customHeight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t="15" hidden="1" customHeight="1"/>
    <row r="1359" ht="15" hidden="1" customHeight="1"/>
    <row r="1360" ht="15" hidden="1" customHeight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t="15" hidden="1" customHeight="1"/>
    <row r="1375" ht="15" hidden="1" customHeight="1"/>
    <row r="1376" ht="15" hidden="1" customHeight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t="15" hidden="1" customHeight="1"/>
    <row r="1391" ht="15" hidden="1" customHeight="1"/>
    <row r="1392" ht="15" hidden="1" customHeight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t="15" hidden="1" customHeight="1"/>
    <row r="1407" ht="15" hidden="1" customHeight="1"/>
    <row r="1408" ht="15" hidden="1" customHeight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t="15" hidden="1" customHeight="1"/>
    <row r="1423" ht="15" hidden="1" customHeight="1"/>
    <row r="1424" ht="15" hidden="1" customHeight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t="15" hidden="1" customHeight="1"/>
    <row r="1439" ht="15" hidden="1" customHeight="1"/>
    <row r="1440" ht="15" hidden="1" customHeight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t="15" hidden="1" customHeight="1"/>
    <row r="1455" ht="15" hidden="1" customHeight="1"/>
    <row r="1456" ht="15" hidden="1" customHeight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t="15" hidden="1" customHeight="1"/>
    <row r="1471" ht="15" hidden="1" customHeight="1"/>
    <row r="1472" ht="15" hidden="1" customHeight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t="15" hidden="1" customHeight="1"/>
    <row r="1487" ht="15" hidden="1" customHeight="1"/>
    <row r="1488" ht="15" hidden="1" customHeight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t="15" hidden="1" customHeight="1"/>
    <row r="1503" ht="15" hidden="1" customHeight="1"/>
    <row r="1504" ht="15" hidden="1" customHeight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t="15" hidden="1" customHeight="1"/>
    <row r="1519" ht="15" hidden="1" customHeight="1"/>
    <row r="1520" ht="15" hidden="1" customHeight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t="15" hidden="1" customHeight="1"/>
    <row r="1535" ht="15" hidden="1" customHeight="1"/>
    <row r="1536" ht="15" hidden="1" customHeight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t="15" hidden="1" customHeight="1"/>
    <row r="1551" ht="15" hidden="1" customHeight="1"/>
    <row r="1552" ht="15" hidden="1" customHeight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t="15" hidden="1" customHeight="1"/>
    <row r="1567" ht="15" hidden="1" customHeight="1"/>
    <row r="1568" ht="15" hidden="1" customHeight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t="15" hidden="1" customHeight="1"/>
    <row r="1583" ht="15" hidden="1" customHeight="1"/>
    <row r="1584" ht="15" hidden="1" customHeight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t="15" hidden="1" customHeight="1"/>
    <row r="1599" ht="15" hidden="1" customHeight="1"/>
    <row r="1600" ht="15" hidden="1" customHeight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  <row r="18460" hidden="1"/>
    <row r="18461" hidden="1"/>
    <row r="18462" hidden="1"/>
    <row r="18463" hidden="1"/>
    <row r="18464" hidden="1"/>
    <row r="18465" hidden="1"/>
    <row r="18466" hidden="1"/>
    <row r="18467" hidden="1"/>
    <row r="18468" hidden="1"/>
    <row r="18469" hidden="1"/>
    <row r="18470" hidden="1"/>
    <row r="18471" hidden="1"/>
    <row r="18472" hidden="1"/>
    <row r="18473" hidden="1"/>
    <row r="18474" hidden="1"/>
    <row r="18475" hidden="1"/>
    <row r="18476" hidden="1"/>
    <row r="18477" hidden="1"/>
    <row r="18478" hidden="1"/>
    <row r="18479" hidden="1"/>
    <row r="18480" hidden="1"/>
    <row r="18481" hidden="1"/>
    <row r="18482" hidden="1"/>
    <row r="18483" hidden="1"/>
    <row r="18484" hidden="1"/>
    <row r="18485" hidden="1"/>
    <row r="18486" hidden="1"/>
    <row r="18487" hidden="1"/>
    <row r="18488" hidden="1"/>
    <row r="18489" hidden="1"/>
    <row r="18490" hidden="1"/>
    <row r="18491" hidden="1"/>
    <row r="18492" hidden="1"/>
    <row r="18493" hidden="1"/>
    <row r="18494" hidden="1"/>
    <row r="18495" hidden="1"/>
    <row r="18496" hidden="1"/>
    <row r="18497" hidden="1"/>
    <row r="18498" hidden="1"/>
    <row r="18499" hidden="1"/>
    <row r="18500" hidden="1"/>
    <row r="18501" hidden="1"/>
    <row r="18502" hidden="1"/>
    <row r="18503" hidden="1"/>
    <row r="18504" hidden="1"/>
    <row r="18505" hidden="1"/>
    <row r="18506" hidden="1"/>
    <row r="18507" hidden="1"/>
    <row r="18508" hidden="1"/>
    <row r="18509" hidden="1"/>
    <row r="18510" hidden="1"/>
    <row r="18511" hidden="1"/>
    <row r="18512" hidden="1"/>
    <row r="18513" hidden="1"/>
    <row r="18514" hidden="1"/>
    <row r="18515" hidden="1"/>
    <row r="18516" hidden="1"/>
    <row r="18517" hidden="1"/>
    <row r="18518" hidden="1"/>
    <row r="18519" hidden="1"/>
    <row r="18520" hidden="1"/>
    <row r="18521" hidden="1"/>
    <row r="18522" hidden="1"/>
    <row r="18523" hidden="1"/>
    <row r="18524" hidden="1"/>
    <row r="18525" hidden="1"/>
    <row r="18526" hidden="1"/>
    <row r="18527" hidden="1"/>
    <row r="18528" hidden="1"/>
    <row r="18529" hidden="1"/>
    <row r="18530" hidden="1"/>
    <row r="18531" hidden="1"/>
    <row r="18532" hidden="1"/>
    <row r="18533" hidden="1"/>
    <row r="18534" hidden="1"/>
    <row r="18535" hidden="1"/>
    <row r="18536" hidden="1"/>
    <row r="18537" hidden="1"/>
    <row r="18538" hidden="1"/>
    <row r="18539" hidden="1"/>
    <row r="18540" hidden="1"/>
    <row r="18541" hidden="1"/>
    <row r="18542" hidden="1"/>
    <row r="18543" hidden="1"/>
    <row r="18544" hidden="1"/>
    <row r="18545" hidden="1"/>
    <row r="18546" hidden="1"/>
    <row r="18547" hidden="1"/>
    <row r="18548" hidden="1"/>
    <row r="18549" hidden="1"/>
    <row r="18550" hidden="1"/>
    <row r="18551" hidden="1"/>
    <row r="18552" hidden="1"/>
    <row r="18553" hidden="1"/>
    <row r="18554" hidden="1"/>
    <row r="18555" hidden="1"/>
    <row r="18556" hidden="1"/>
    <row r="18557" hidden="1"/>
    <row r="18558" hidden="1"/>
    <row r="18559" hidden="1"/>
    <row r="18560" hidden="1"/>
    <row r="18561" hidden="1"/>
    <row r="18562" hidden="1"/>
    <row r="18563" hidden="1"/>
    <row r="18564" hidden="1"/>
    <row r="18565" hidden="1"/>
    <row r="18566" hidden="1"/>
    <row r="18567" hidden="1"/>
    <row r="18568" hidden="1"/>
    <row r="18569" hidden="1"/>
    <row r="18570" hidden="1"/>
    <row r="18571" hidden="1"/>
    <row r="18572" hidden="1"/>
    <row r="18573" hidden="1"/>
    <row r="18574" hidden="1"/>
    <row r="18575" hidden="1"/>
    <row r="18576" hidden="1"/>
    <row r="18577" hidden="1"/>
    <row r="18578" hidden="1"/>
    <row r="18579" hidden="1"/>
    <row r="18580" hidden="1"/>
    <row r="18581" hidden="1"/>
    <row r="18582" hidden="1"/>
    <row r="18583" hidden="1"/>
    <row r="18584" hidden="1"/>
    <row r="18585" hidden="1"/>
    <row r="18586" hidden="1"/>
    <row r="18587" hidden="1"/>
    <row r="18588" hidden="1"/>
    <row r="18589" hidden="1"/>
    <row r="18590" hidden="1"/>
    <row r="18591" hidden="1"/>
    <row r="18592" hidden="1"/>
    <row r="18593" hidden="1"/>
    <row r="18594" hidden="1"/>
    <row r="18595" hidden="1"/>
    <row r="18596" hidden="1"/>
    <row r="18597" hidden="1"/>
    <row r="18598" hidden="1"/>
    <row r="18599" hidden="1"/>
    <row r="18600" hidden="1"/>
    <row r="18601" hidden="1"/>
    <row r="18602" hidden="1"/>
    <row r="18603" hidden="1"/>
    <row r="18604" hidden="1"/>
    <row r="18605" hidden="1"/>
    <row r="18606" hidden="1"/>
    <row r="18607" hidden="1"/>
    <row r="18608" hidden="1"/>
    <row r="18609" hidden="1"/>
    <row r="18610" hidden="1"/>
    <row r="18611" hidden="1"/>
    <row r="18612" hidden="1"/>
    <row r="18613" hidden="1"/>
    <row r="18614" hidden="1"/>
    <row r="18615" hidden="1"/>
    <row r="18616" hidden="1"/>
    <row r="18617" hidden="1"/>
    <row r="18618" hidden="1"/>
    <row r="18619" hidden="1"/>
    <row r="18620" hidden="1"/>
    <row r="18621" hidden="1"/>
    <row r="18622" hidden="1"/>
    <row r="18623" hidden="1"/>
    <row r="18624" hidden="1"/>
    <row r="18625" hidden="1"/>
    <row r="18626" hidden="1"/>
    <row r="18627" hidden="1"/>
    <row r="18628" hidden="1"/>
    <row r="18629" hidden="1"/>
    <row r="18630" hidden="1"/>
    <row r="18631" hidden="1"/>
    <row r="18632" hidden="1"/>
    <row r="18633" hidden="1"/>
    <row r="18634" hidden="1"/>
    <row r="18635" hidden="1"/>
    <row r="18636" hidden="1"/>
    <row r="18637" hidden="1"/>
    <row r="18638" hidden="1"/>
    <row r="18639" hidden="1"/>
    <row r="18640" hidden="1"/>
    <row r="18641" hidden="1"/>
    <row r="18642" hidden="1"/>
    <row r="18643" hidden="1"/>
    <row r="18644" hidden="1"/>
    <row r="18645" hidden="1"/>
    <row r="18646" hidden="1"/>
    <row r="18647" hidden="1"/>
    <row r="18648" hidden="1"/>
    <row r="18649" hidden="1"/>
    <row r="18650" hidden="1"/>
    <row r="18651" hidden="1"/>
    <row r="18652" hidden="1"/>
    <row r="18653" hidden="1"/>
    <row r="18654" hidden="1"/>
    <row r="18655" hidden="1"/>
    <row r="18656" hidden="1"/>
    <row r="18657" hidden="1"/>
    <row r="18658" hidden="1"/>
    <row r="18659" hidden="1"/>
    <row r="18660" hidden="1"/>
    <row r="18661" hidden="1"/>
    <row r="18662" hidden="1"/>
    <row r="18663" hidden="1"/>
    <row r="18664" hidden="1"/>
    <row r="18665" hidden="1"/>
    <row r="18666" hidden="1"/>
    <row r="18667" hidden="1"/>
    <row r="18668" hidden="1"/>
    <row r="18669" hidden="1"/>
    <row r="18670" hidden="1"/>
    <row r="18671" hidden="1"/>
    <row r="18672" hidden="1"/>
    <row r="18673" hidden="1"/>
    <row r="18674" hidden="1"/>
    <row r="18675" hidden="1"/>
    <row r="18676" hidden="1"/>
    <row r="18677" hidden="1"/>
    <row r="18678" hidden="1"/>
    <row r="18679" hidden="1"/>
    <row r="18680" hidden="1"/>
    <row r="18681" hidden="1"/>
    <row r="18682" hidden="1"/>
    <row r="18683" hidden="1"/>
    <row r="18684" hidden="1"/>
    <row r="18685" hidden="1"/>
    <row r="18686" hidden="1"/>
    <row r="18687" hidden="1"/>
    <row r="18688" hidden="1"/>
    <row r="18689" hidden="1"/>
    <row r="18690" hidden="1"/>
    <row r="18691" hidden="1"/>
    <row r="18692" hidden="1"/>
    <row r="18693" hidden="1"/>
    <row r="18694" hidden="1"/>
    <row r="18695" hidden="1"/>
    <row r="18696" hidden="1"/>
    <row r="18697" hidden="1"/>
    <row r="18698" hidden="1"/>
    <row r="18699" hidden="1"/>
    <row r="18700" hidden="1"/>
    <row r="18701" hidden="1"/>
    <row r="18702" hidden="1"/>
    <row r="18703" hidden="1"/>
    <row r="18704" hidden="1"/>
    <row r="18705" hidden="1"/>
    <row r="18706" hidden="1"/>
    <row r="18707" hidden="1"/>
    <row r="18708" hidden="1"/>
    <row r="18709" hidden="1"/>
    <row r="18710" hidden="1"/>
    <row r="18711" hidden="1"/>
    <row r="18712" hidden="1"/>
    <row r="18713" hidden="1"/>
    <row r="18714" hidden="1"/>
    <row r="18715" hidden="1"/>
    <row r="18716" hidden="1"/>
    <row r="18717" hidden="1"/>
    <row r="18718" hidden="1"/>
    <row r="18719" hidden="1"/>
    <row r="18720" hidden="1"/>
    <row r="18721" hidden="1"/>
    <row r="18722" hidden="1"/>
    <row r="18723" hidden="1"/>
    <row r="18724" hidden="1"/>
    <row r="18725" hidden="1"/>
    <row r="18726" hidden="1"/>
    <row r="18727" hidden="1"/>
    <row r="18728" hidden="1"/>
    <row r="18729" hidden="1"/>
    <row r="18730" hidden="1"/>
    <row r="18731" hidden="1"/>
    <row r="18732" hidden="1"/>
    <row r="18733" hidden="1"/>
    <row r="18734" hidden="1"/>
    <row r="18735" hidden="1"/>
    <row r="18736" hidden="1"/>
    <row r="18737" hidden="1"/>
    <row r="18738" hidden="1"/>
    <row r="18739" hidden="1"/>
    <row r="18740" hidden="1"/>
    <row r="18741" hidden="1"/>
    <row r="18742" hidden="1"/>
    <row r="18743" hidden="1"/>
    <row r="18744" hidden="1"/>
    <row r="18745" hidden="1"/>
    <row r="18746" hidden="1"/>
    <row r="18747" hidden="1"/>
    <row r="18748" hidden="1"/>
    <row r="18749" hidden="1"/>
    <row r="18750" hidden="1"/>
    <row r="18751" hidden="1"/>
    <row r="18752" hidden="1"/>
    <row r="18753" hidden="1"/>
    <row r="18754" hidden="1"/>
    <row r="18755" hidden="1"/>
    <row r="18756" hidden="1"/>
    <row r="18757" hidden="1"/>
    <row r="18758" hidden="1"/>
    <row r="18759" hidden="1"/>
    <row r="18760" hidden="1"/>
    <row r="18761" hidden="1"/>
    <row r="18762" hidden="1"/>
    <row r="18763" hidden="1"/>
    <row r="18764" hidden="1"/>
    <row r="18765" hidden="1"/>
    <row r="18766" hidden="1"/>
    <row r="18767" hidden="1"/>
    <row r="18768" hidden="1"/>
    <row r="18769" hidden="1"/>
    <row r="18770" hidden="1"/>
    <row r="18771" hidden="1"/>
    <row r="18772" hidden="1"/>
    <row r="18773" hidden="1"/>
    <row r="18774" hidden="1"/>
    <row r="18775" hidden="1"/>
    <row r="18776" hidden="1"/>
    <row r="18777" hidden="1"/>
    <row r="18778" hidden="1"/>
    <row r="18779" hidden="1"/>
    <row r="18780" hidden="1"/>
    <row r="18781" hidden="1"/>
    <row r="18782" hidden="1"/>
    <row r="18783" hidden="1"/>
    <row r="18784" hidden="1"/>
    <row r="18785" hidden="1"/>
    <row r="18786" hidden="1"/>
    <row r="18787" hidden="1"/>
    <row r="18788" hidden="1"/>
    <row r="18789" hidden="1"/>
    <row r="18790" hidden="1"/>
    <row r="18791" hidden="1"/>
    <row r="18792" hidden="1"/>
    <row r="18793" hidden="1"/>
    <row r="18794" hidden="1"/>
    <row r="18795" hidden="1"/>
    <row r="18796" hidden="1"/>
    <row r="18797" hidden="1"/>
    <row r="18798" hidden="1"/>
    <row r="18799" hidden="1"/>
    <row r="18800" hidden="1"/>
    <row r="18801" hidden="1"/>
    <row r="18802" hidden="1"/>
    <row r="18803" hidden="1"/>
    <row r="18804" hidden="1"/>
    <row r="18805" hidden="1"/>
    <row r="18806" hidden="1"/>
    <row r="18807" hidden="1"/>
    <row r="18808" hidden="1"/>
    <row r="18809" hidden="1"/>
    <row r="18810" hidden="1"/>
    <row r="18811" hidden="1"/>
    <row r="18812" hidden="1"/>
    <row r="18813" hidden="1"/>
    <row r="18814" hidden="1"/>
    <row r="18815" hidden="1"/>
    <row r="18816" hidden="1"/>
    <row r="18817" hidden="1"/>
    <row r="18818" hidden="1"/>
    <row r="18819" hidden="1"/>
    <row r="18820" hidden="1"/>
    <row r="18821" hidden="1"/>
    <row r="18822" hidden="1"/>
    <row r="18823" hidden="1"/>
    <row r="18824" hidden="1"/>
    <row r="18825" hidden="1"/>
    <row r="18826" hidden="1"/>
    <row r="18827" hidden="1"/>
    <row r="18828" hidden="1"/>
    <row r="18829" hidden="1"/>
    <row r="18830" hidden="1"/>
    <row r="18831" hidden="1"/>
    <row r="18832" hidden="1"/>
    <row r="18833" hidden="1"/>
    <row r="18834" hidden="1"/>
    <row r="18835" hidden="1"/>
    <row r="18836" hidden="1"/>
    <row r="18837" hidden="1"/>
    <row r="18838" hidden="1"/>
    <row r="18839" hidden="1"/>
    <row r="18840" hidden="1"/>
    <row r="18841" hidden="1"/>
    <row r="18842" hidden="1"/>
    <row r="18843" hidden="1"/>
    <row r="18844" hidden="1"/>
    <row r="18845" hidden="1"/>
    <row r="18846" hidden="1"/>
    <row r="18847" hidden="1"/>
    <row r="18848" hidden="1"/>
    <row r="18849" hidden="1"/>
    <row r="18850" hidden="1"/>
    <row r="18851" hidden="1"/>
    <row r="18852" hidden="1"/>
    <row r="18853" hidden="1"/>
    <row r="18854" hidden="1"/>
    <row r="18855" hidden="1"/>
    <row r="18856" hidden="1"/>
    <row r="18857" hidden="1"/>
    <row r="18858" hidden="1"/>
    <row r="18859" hidden="1"/>
    <row r="18860" hidden="1"/>
    <row r="18861" hidden="1"/>
    <row r="18862" hidden="1"/>
    <row r="18863" hidden="1"/>
    <row r="18864" hidden="1"/>
    <row r="18865" hidden="1"/>
    <row r="18866" hidden="1"/>
    <row r="18867" hidden="1"/>
    <row r="18868" hidden="1"/>
    <row r="18869" hidden="1"/>
    <row r="18870" hidden="1"/>
    <row r="18871" hidden="1"/>
    <row r="18872" hidden="1"/>
    <row r="18873" hidden="1"/>
    <row r="18874" hidden="1"/>
    <row r="18875" hidden="1"/>
    <row r="18876" hidden="1"/>
    <row r="18877" hidden="1"/>
    <row r="18878" hidden="1"/>
    <row r="18879" hidden="1"/>
    <row r="18880" hidden="1"/>
    <row r="18881" hidden="1"/>
    <row r="18882" hidden="1"/>
    <row r="18883" hidden="1"/>
    <row r="18884" hidden="1"/>
    <row r="18885" hidden="1"/>
    <row r="18886" hidden="1"/>
    <row r="18887" hidden="1"/>
    <row r="18888" hidden="1"/>
    <row r="18889" hidden="1"/>
    <row r="18890" hidden="1"/>
    <row r="18891" hidden="1"/>
    <row r="18892" hidden="1"/>
    <row r="18893" hidden="1"/>
    <row r="18894" hidden="1"/>
    <row r="18895" hidden="1"/>
    <row r="18896" hidden="1"/>
    <row r="18897" hidden="1"/>
    <row r="18898" hidden="1"/>
    <row r="18899" hidden="1"/>
    <row r="18900" hidden="1"/>
    <row r="18901" hidden="1"/>
    <row r="18902" hidden="1"/>
    <row r="18903" hidden="1"/>
    <row r="18904" hidden="1"/>
    <row r="18905" hidden="1"/>
    <row r="18906" hidden="1"/>
    <row r="18907" hidden="1"/>
    <row r="18908" hidden="1"/>
    <row r="18909" hidden="1"/>
    <row r="18910" hidden="1"/>
    <row r="18911" hidden="1"/>
    <row r="18912" hidden="1"/>
    <row r="18913" hidden="1"/>
    <row r="18914" hidden="1"/>
    <row r="18915" hidden="1"/>
    <row r="18916" hidden="1"/>
    <row r="18917" hidden="1"/>
    <row r="18918" hidden="1"/>
    <row r="18919" hidden="1"/>
    <row r="18920" hidden="1"/>
    <row r="18921" hidden="1"/>
    <row r="18922" hidden="1"/>
    <row r="18923" hidden="1"/>
    <row r="18924" hidden="1"/>
    <row r="18925" hidden="1"/>
    <row r="18926" hidden="1"/>
    <row r="18927" hidden="1"/>
    <row r="18928" hidden="1"/>
    <row r="18929" hidden="1"/>
    <row r="18930" hidden="1"/>
    <row r="18931" hidden="1"/>
    <row r="18932" hidden="1"/>
    <row r="18933" hidden="1"/>
    <row r="18934" hidden="1"/>
    <row r="18935" hidden="1"/>
    <row r="18936" hidden="1"/>
    <row r="18937" hidden="1"/>
    <row r="18938" hidden="1"/>
    <row r="18939" hidden="1"/>
    <row r="18940" hidden="1"/>
    <row r="18941" hidden="1"/>
    <row r="18942" hidden="1"/>
    <row r="18943" hidden="1"/>
    <row r="18944" hidden="1"/>
    <row r="18945" hidden="1"/>
    <row r="18946" hidden="1"/>
    <row r="18947" hidden="1"/>
    <row r="18948" hidden="1"/>
    <row r="18949" hidden="1"/>
    <row r="18950" hidden="1"/>
    <row r="18951" hidden="1"/>
    <row r="18952" hidden="1"/>
    <row r="18953" hidden="1"/>
    <row r="18954" hidden="1"/>
    <row r="18955" hidden="1"/>
    <row r="18956" hidden="1"/>
    <row r="18957" hidden="1"/>
    <row r="18958" hidden="1"/>
    <row r="18959" hidden="1"/>
    <row r="18960" hidden="1"/>
    <row r="18961" hidden="1"/>
    <row r="18962" hidden="1"/>
    <row r="18963" hidden="1"/>
    <row r="18964" hidden="1"/>
    <row r="18965" hidden="1"/>
    <row r="18966" hidden="1"/>
    <row r="18967" hidden="1"/>
    <row r="18968" hidden="1"/>
    <row r="18969" hidden="1"/>
    <row r="18970" hidden="1"/>
    <row r="18971" hidden="1"/>
    <row r="18972" hidden="1"/>
    <row r="18973" hidden="1"/>
    <row r="18974" hidden="1"/>
    <row r="18975" hidden="1"/>
    <row r="18976" hidden="1"/>
    <row r="18977" hidden="1"/>
    <row r="18978" hidden="1"/>
    <row r="18979" hidden="1"/>
    <row r="18980" hidden="1"/>
    <row r="18981" hidden="1"/>
    <row r="18982" hidden="1"/>
    <row r="18983" hidden="1"/>
    <row r="18984" hidden="1"/>
    <row r="18985" hidden="1"/>
    <row r="18986" hidden="1"/>
    <row r="18987" hidden="1"/>
    <row r="18988" hidden="1"/>
    <row r="18989" hidden="1"/>
    <row r="18990" hidden="1"/>
    <row r="18991" hidden="1"/>
    <row r="18992" hidden="1"/>
    <row r="18993" hidden="1"/>
    <row r="18994" hidden="1"/>
    <row r="18995" hidden="1"/>
    <row r="18996" hidden="1"/>
    <row r="18997" hidden="1"/>
    <row r="18998" hidden="1"/>
    <row r="18999" hidden="1"/>
    <row r="19000" hidden="1"/>
    <row r="19001" hidden="1"/>
    <row r="19002" hidden="1"/>
    <row r="19003" hidden="1"/>
    <row r="19004" hidden="1"/>
    <row r="19005" hidden="1"/>
    <row r="19006" hidden="1"/>
    <row r="19007" hidden="1"/>
    <row r="19008" hidden="1"/>
    <row r="19009" hidden="1"/>
    <row r="19010" hidden="1"/>
    <row r="19011" hidden="1"/>
    <row r="19012" hidden="1"/>
    <row r="19013" hidden="1"/>
    <row r="19014" hidden="1"/>
    <row r="19015" hidden="1"/>
    <row r="19016" hidden="1"/>
    <row r="19017" hidden="1"/>
    <row r="19018" hidden="1"/>
    <row r="19019" hidden="1"/>
    <row r="19020" hidden="1"/>
    <row r="19021" hidden="1"/>
    <row r="19022" hidden="1"/>
    <row r="19023" hidden="1"/>
    <row r="19024" hidden="1"/>
    <row r="19025" hidden="1"/>
    <row r="19026" hidden="1"/>
    <row r="19027" hidden="1"/>
    <row r="19028" hidden="1"/>
    <row r="19029" hidden="1"/>
    <row r="19030" hidden="1"/>
    <row r="19031" hidden="1"/>
    <row r="19032" hidden="1"/>
    <row r="19033" hidden="1"/>
    <row r="19034" hidden="1"/>
    <row r="19035" hidden="1"/>
    <row r="19036" hidden="1"/>
    <row r="19037" hidden="1"/>
    <row r="19038" hidden="1"/>
    <row r="19039" hidden="1"/>
    <row r="19040" hidden="1"/>
    <row r="19041" hidden="1"/>
    <row r="19042" hidden="1"/>
    <row r="19043" hidden="1"/>
    <row r="19044" hidden="1"/>
    <row r="19045" hidden="1"/>
    <row r="19046" hidden="1"/>
    <row r="19047" hidden="1"/>
    <row r="19048" hidden="1"/>
    <row r="19049" hidden="1"/>
    <row r="19050" hidden="1"/>
    <row r="19051" hidden="1"/>
    <row r="19052" hidden="1"/>
    <row r="19053" hidden="1"/>
    <row r="19054" hidden="1"/>
    <row r="19055" hidden="1"/>
    <row r="19056" hidden="1"/>
    <row r="19057" hidden="1"/>
    <row r="19058" hidden="1"/>
    <row r="19059" hidden="1"/>
    <row r="19060" hidden="1"/>
    <row r="19061" hidden="1"/>
    <row r="19062" hidden="1"/>
    <row r="19063" hidden="1"/>
    <row r="19064" hidden="1"/>
    <row r="19065" hidden="1"/>
    <row r="19066" hidden="1"/>
    <row r="19067" hidden="1"/>
    <row r="19068" hidden="1"/>
    <row r="19069" hidden="1"/>
    <row r="19070" hidden="1"/>
    <row r="19071" hidden="1"/>
    <row r="19072" hidden="1"/>
    <row r="19073" hidden="1"/>
    <row r="19074" hidden="1"/>
    <row r="19075" hidden="1"/>
    <row r="19076" hidden="1"/>
    <row r="19077" hidden="1"/>
    <row r="19078" hidden="1"/>
    <row r="19079" hidden="1"/>
    <row r="19080" hidden="1"/>
    <row r="19081" hidden="1"/>
    <row r="19082" hidden="1"/>
    <row r="19083" hidden="1"/>
    <row r="19084" hidden="1"/>
    <row r="19085" hidden="1"/>
    <row r="19086" hidden="1"/>
    <row r="19087" hidden="1"/>
    <row r="19088" hidden="1"/>
    <row r="19089" hidden="1"/>
    <row r="19090" hidden="1"/>
    <row r="19091" hidden="1"/>
    <row r="19092" hidden="1"/>
    <row r="19093" hidden="1"/>
    <row r="19094" hidden="1"/>
    <row r="19095" hidden="1"/>
    <row r="19096" hidden="1"/>
    <row r="19097" hidden="1"/>
    <row r="19098" hidden="1"/>
    <row r="19099" hidden="1"/>
    <row r="19100" hidden="1"/>
    <row r="19101" hidden="1"/>
    <row r="19102" hidden="1"/>
    <row r="19103" hidden="1"/>
    <row r="19104" hidden="1"/>
    <row r="19105" hidden="1"/>
    <row r="19106" hidden="1"/>
    <row r="19107" hidden="1"/>
    <row r="19108" hidden="1"/>
    <row r="19109" hidden="1"/>
    <row r="19110" hidden="1"/>
    <row r="19111" hidden="1"/>
    <row r="19112" hidden="1"/>
    <row r="19113" hidden="1"/>
    <row r="19114" hidden="1"/>
    <row r="19115" hidden="1"/>
    <row r="19116" hidden="1"/>
    <row r="19117" hidden="1"/>
    <row r="19118" hidden="1"/>
    <row r="19119" hidden="1"/>
    <row r="19120" hidden="1"/>
    <row r="19121" hidden="1"/>
    <row r="19122" hidden="1"/>
    <row r="19123" hidden="1"/>
    <row r="19124" hidden="1"/>
    <row r="19125" hidden="1"/>
    <row r="19126" hidden="1"/>
    <row r="19127" hidden="1"/>
    <row r="19128" hidden="1"/>
    <row r="19129" hidden="1"/>
    <row r="19130" hidden="1"/>
    <row r="19131" hidden="1"/>
    <row r="19132" hidden="1"/>
    <row r="19133" hidden="1"/>
    <row r="19134" hidden="1"/>
    <row r="19135" hidden="1"/>
    <row r="19136" hidden="1"/>
    <row r="19137" hidden="1"/>
    <row r="19138" hidden="1"/>
    <row r="19139" hidden="1"/>
    <row r="19140" hidden="1"/>
    <row r="19141" hidden="1"/>
    <row r="19142" hidden="1"/>
    <row r="19143" hidden="1"/>
    <row r="19144" hidden="1"/>
    <row r="19145" hidden="1"/>
    <row r="19146" hidden="1"/>
    <row r="19147" hidden="1"/>
    <row r="19148" hidden="1"/>
    <row r="19149" hidden="1"/>
    <row r="19150" hidden="1"/>
    <row r="19151" hidden="1"/>
    <row r="19152" hidden="1"/>
    <row r="19153" hidden="1"/>
    <row r="19154" hidden="1"/>
    <row r="19155" hidden="1"/>
    <row r="19156" hidden="1"/>
    <row r="19157" hidden="1"/>
    <row r="19158" hidden="1"/>
    <row r="19159" hidden="1"/>
    <row r="19160" hidden="1"/>
    <row r="19161" hidden="1"/>
    <row r="19162" hidden="1"/>
    <row r="19163" hidden="1"/>
    <row r="19164" hidden="1"/>
    <row r="19165" hidden="1"/>
    <row r="19166" hidden="1"/>
    <row r="19167" hidden="1"/>
    <row r="19168" hidden="1"/>
    <row r="19169" hidden="1"/>
    <row r="19170" hidden="1"/>
    <row r="19171" hidden="1"/>
    <row r="19172" hidden="1"/>
    <row r="19173" hidden="1"/>
    <row r="19174" hidden="1"/>
    <row r="19175" hidden="1"/>
    <row r="19176" hidden="1"/>
    <row r="19177" hidden="1"/>
    <row r="19178" hidden="1"/>
    <row r="19179" hidden="1"/>
    <row r="19180" hidden="1"/>
    <row r="19181" hidden="1"/>
    <row r="19182" hidden="1"/>
    <row r="19183" hidden="1"/>
    <row r="19184" hidden="1"/>
    <row r="19185" hidden="1"/>
    <row r="19186" hidden="1"/>
    <row r="19187" hidden="1"/>
    <row r="19188" hidden="1"/>
    <row r="19189" hidden="1"/>
    <row r="19190" hidden="1"/>
    <row r="19191" hidden="1"/>
    <row r="19192" hidden="1"/>
    <row r="19193" hidden="1"/>
    <row r="19194" hidden="1"/>
    <row r="19195" hidden="1"/>
    <row r="19196" hidden="1"/>
    <row r="19197" hidden="1"/>
    <row r="19198" hidden="1"/>
    <row r="19199" hidden="1"/>
    <row r="19200" hidden="1"/>
    <row r="19201" hidden="1"/>
    <row r="19202" hidden="1"/>
    <row r="19203" hidden="1"/>
    <row r="19204" hidden="1"/>
    <row r="19205" hidden="1"/>
    <row r="19206" hidden="1"/>
    <row r="19207" hidden="1"/>
    <row r="19208" hidden="1"/>
    <row r="19209" hidden="1"/>
    <row r="19210" hidden="1"/>
    <row r="19211" hidden="1"/>
    <row r="19212" hidden="1"/>
    <row r="19213" hidden="1"/>
    <row r="19214" hidden="1"/>
    <row r="19215" hidden="1"/>
    <row r="19216" hidden="1"/>
    <row r="19217" hidden="1"/>
    <row r="19218" hidden="1"/>
    <row r="19219" hidden="1"/>
    <row r="19220" hidden="1"/>
    <row r="19221" hidden="1"/>
    <row r="19222" hidden="1"/>
    <row r="19223" hidden="1"/>
    <row r="19224" hidden="1"/>
    <row r="19225" hidden="1"/>
    <row r="19226" hidden="1"/>
    <row r="19227" hidden="1"/>
    <row r="19228" hidden="1"/>
    <row r="19229" hidden="1"/>
    <row r="19230" hidden="1"/>
    <row r="19231" hidden="1"/>
    <row r="19232" hidden="1"/>
    <row r="19233" hidden="1"/>
    <row r="19234" hidden="1"/>
    <row r="19235" hidden="1"/>
    <row r="19236" hidden="1"/>
    <row r="19237" hidden="1"/>
    <row r="19238" hidden="1"/>
    <row r="19239" hidden="1"/>
    <row r="19240" hidden="1"/>
    <row r="19241" hidden="1"/>
    <row r="19242" hidden="1"/>
    <row r="19243" hidden="1"/>
    <row r="19244" hidden="1"/>
    <row r="19245" hidden="1"/>
    <row r="19246" hidden="1"/>
    <row r="19247" hidden="1"/>
    <row r="19248" hidden="1"/>
    <row r="19249" hidden="1"/>
    <row r="19250" hidden="1"/>
    <row r="19251" hidden="1"/>
    <row r="19252" hidden="1"/>
    <row r="19253" hidden="1"/>
    <row r="19254" hidden="1"/>
    <row r="19255" hidden="1"/>
    <row r="19256" hidden="1"/>
    <row r="19257" hidden="1"/>
    <row r="19258" hidden="1"/>
    <row r="19259" hidden="1"/>
    <row r="19260" hidden="1"/>
    <row r="19261" hidden="1"/>
    <row r="19262" hidden="1"/>
    <row r="19263" hidden="1"/>
    <row r="19264" hidden="1"/>
    <row r="19265" hidden="1"/>
    <row r="19266" hidden="1"/>
    <row r="19267" hidden="1"/>
    <row r="19268" hidden="1"/>
    <row r="19269" hidden="1"/>
    <row r="19270" hidden="1"/>
    <row r="19271" hidden="1"/>
    <row r="19272" hidden="1"/>
    <row r="19273" hidden="1"/>
    <row r="19274" hidden="1"/>
    <row r="19275" hidden="1"/>
    <row r="19276" hidden="1"/>
    <row r="19277" hidden="1"/>
    <row r="19278" hidden="1"/>
    <row r="19279" hidden="1"/>
    <row r="19280" hidden="1"/>
    <row r="19281" hidden="1"/>
    <row r="19282" hidden="1"/>
    <row r="19283" hidden="1"/>
    <row r="19284" hidden="1"/>
    <row r="19285" hidden="1"/>
    <row r="19286" hidden="1"/>
    <row r="19287" hidden="1"/>
    <row r="19288" hidden="1"/>
    <row r="19289" hidden="1"/>
    <row r="19290" hidden="1"/>
    <row r="19291" hidden="1"/>
    <row r="19292" hidden="1"/>
    <row r="19293" hidden="1"/>
    <row r="19294" hidden="1"/>
    <row r="19295" hidden="1"/>
    <row r="19296" hidden="1"/>
    <row r="19297" hidden="1"/>
    <row r="19298" hidden="1"/>
    <row r="19299" hidden="1"/>
    <row r="19300" hidden="1"/>
    <row r="19301" hidden="1"/>
    <row r="19302" hidden="1"/>
    <row r="19303" hidden="1"/>
    <row r="19304" hidden="1"/>
    <row r="19305" hidden="1"/>
    <row r="19306" hidden="1"/>
    <row r="19307" hidden="1"/>
    <row r="19308" hidden="1"/>
    <row r="19309" hidden="1"/>
    <row r="19310" hidden="1"/>
    <row r="19311" hidden="1"/>
    <row r="19312" hidden="1"/>
    <row r="19313" hidden="1"/>
    <row r="19314" hidden="1"/>
    <row r="19315" hidden="1"/>
    <row r="19316" hidden="1"/>
    <row r="19317" hidden="1"/>
    <row r="19318" hidden="1"/>
    <row r="19319" hidden="1"/>
    <row r="19320" hidden="1"/>
    <row r="19321" hidden="1"/>
    <row r="19322" hidden="1"/>
    <row r="19323" hidden="1"/>
    <row r="19324" hidden="1"/>
    <row r="19325" hidden="1"/>
    <row r="19326" hidden="1"/>
    <row r="19327" hidden="1"/>
    <row r="19328" hidden="1"/>
    <row r="19329" hidden="1"/>
    <row r="19330" hidden="1"/>
    <row r="19331" hidden="1"/>
    <row r="19332" hidden="1"/>
    <row r="19333" hidden="1"/>
    <row r="19334" hidden="1"/>
    <row r="19335" hidden="1"/>
    <row r="19336" hidden="1"/>
    <row r="19337" hidden="1"/>
    <row r="19338" hidden="1"/>
    <row r="19339" hidden="1"/>
    <row r="19340" hidden="1"/>
    <row r="19341" hidden="1"/>
    <row r="19342" hidden="1"/>
    <row r="19343" hidden="1"/>
    <row r="19344" hidden="1"/>
    <row r="19345" hidden="1"/>
    <row r="19346" hidden="1"/>
    <row r="19347" hidden="1"/>
    <row r="19348" hidden="1"/>
    <row r="19349" hidden="1"/>
    <row r="19350" hidden="1"/>
    <row r="19351" hidden="1"/>
    <row r="19352" hidden="1"/>
    <row r="19353" hidden="1"/>
    <row r="19354" hidden="1"/>
    <row r="19355" hidden="1"/>
    <row r="19356" hidden="1"/>
    <row r="19357" hidden="1"/>
    <row r="19358" hidden="1"/>
    <row r="19359" hidden="1"/>
    <row r="19360" hidden="1"/>
    <row r="19361" hidden="1"/>
    <row r="19362" hidden="1"/>
    <row r="19363" hidden="1"/>
    <row r="19364" hidden="1"/>
    <row r="19365" hidden="1"/>
    <row r="19366" hidden="1"/>
    <row r="19367" hidden="1"/>
    <row r="19368" hidden="1"/>
    <row r="19369" hidden="1"/>
    <row r="19370" hidden="1"/>
    <row r="19371" hidden="1"/>
    <row r="19372" hidden="1"/>
    <row r="19373" hidden="1"/>
    <row r="19374" hidden="1"/>
    <row r="19375" hidden="1"/>
    <row r="19376" hidden="1"/>
    <row r="19377" hidden="1"/>
    <row r="19378" hidden="1"/>
    <row r="19379" hidden="1"/>
    <row r="19380" hidden="1"/>
    <row r="19381" hidden="1"/>
    <row r="19382" hidden="1"/>
    <row r="19383" hidden="1"/>
    <row r="19384" hidden="1"/>
    <row r="19385" hidden="1"/>
    <row r="19386" hidden="1"/>
    <row r="19387" hidden="1"/>
    <row r="19388" hidden="1"/>
    <row r="19389" hidden="1"/>
    <row r="19390" hidden="1"/>
    <row r="19391" hidden="1"/>
    <row r="19392" hidden="1"/>
    <row r="19393" hidden="1"/>
    <row r="19394" hidden="1"/>
    <row r="19395" hidden="1"/>
    <row r="19396" hidden="1"/>
    <row r="19397" hidden="1"/>
    <row r="19398" hidden="1"/>
    <row r="19399" hidden="1"/>
    <row r="19400" hidden="1"/>
    <row r="19401" hidden="1"/>
    <row r="19402" hidden="1"/>
    <row r="19403" hidden="1"/>
    <row r="19404" hidden="1"/>
    <row r="19405" hidden="1"/>
    <row r="19406" hidden="1"/>
    <row r="19407" hidden="1"/>
    <row r="19408" hidden="1"/>
    <row r="19409" hidden="1"/>
    <row r="19410" hidden="1"/>
    <row r="19411" hidden="1"/>
    <row r="19412" hidden="1"/>
    <row r="19413" hidden="1"/>
    <row r="19414" hidden="1"/>
    <row r="19415" hidden="1"/>
    <row r="19416" hidden="1"/>
    <row r="19417" hidden="1"/>
    <row r="19418" hidden="1"/>
    <row r="19419" hidden="1"/>
    <row r="19420" hidden="1"/>
    <row r="19421" hidden="1"/>
    <row r="19422" hidden="1"/>
    <row r="19423" hidden="1"/>
    <row r="19424" hidden="1"/>
    <row r="19425" hidden="1"/>
    <row r="19426" hidden="1"/>
    <row r="19427" hidden="1"/>
    <row r="19428" hidden="1"/>
    <row r="19429" hidden="1"/>
    <row r="19430" hidden="1"/>
    <row r="19431" hidden="1"/>
    <row r="19432" hidden="1"/>
    <row r="19433" hidden="1"/>
    <row r="19434" hidden="1"/>
    <row r="19435" hidden="1"/>
    <row r="19436" hidden="1"/>
    <row r="19437" hidden="1"/>
    <row r="19438" hidden="1"/>
    <row r="19439" hidden="1"/>
    <row r="19440" hidden="1"/>
    <row r="19441" hidden="1"/>
    <row r="19442" hidden="1"/>
    <row r="19443" hidden="1"/>
    <row r="19444" hidden="1"/>
    <row r="19445" hidden="1"/>
    <row r="19446" hidden="1"/>
    <row r="19447" hidden="1"/>
    <row r="19448" hidden="1"/>
    <row r="19449" hidden="1"/>
    <row r="19450" hidden="1"/>
    <row r="19451" hidden="1"/>
    <row r="19452" hidden="1"/>
    <row r="19453" hidden="1"/>
    <row r="19454" hidden="1"/>
    <row r="19455" hidden="1"/>
    <row r="19456" hidden="1"/>
    <row r="19457" hidden="1"/>
    <row r="19458" hidden="1"/>
    <row r="19459" hidden="1"/>
    <row r="19460" hidden="1"/>
    <row r="19461" hidden="1"/>
    <row r="19462" hidden="1"/>
    <row r="19463" hidden="1"/>
    <row r="19464" hidden="1"/>
    <row r="19465" hidden="1"/>
    <row r="19466" hidden="1"/>
    <row r="19467" hidden="1"/>
    <row r="19468" hidden="1"/>
    <row r="19469" hidden="1"/>
    <row r="19470" hidden="1"/>
    <row r="19471" hidden="1"/>
    <row r="19472" hidden="1"/>
    <row r="19473" hidden="1"/>
    <row r="19474" hidden="1"/>
    <row r="19475" hidden="1"/>
    <row r="19476" hidden="1"/>
    <row r="19477" hidden="1"/>
    <row r="19478" hidden="1"/>
    <row r="19479" hidden="1"/>
    <row r="19480" hidden="1"/>
    <row r="19481" hidden="1"/>
    <row r="19482" hidden="1"/>
    <row r="19483" hidden="1"/>
    <row r="19484" hidden="1"/>
    <row r="19485" hidden="1"/>
    <row r="19486" hidden="1"/>
    <row r="19487" hidden="1"/>
    <row r="19488" hidden="1"/>
    <row r="19489" hidden="1"/>
    <row r="19490" hidden="1"/>
    <row r="19491" hidden="1"/>
    <row r="19492" hidden="1"/>
    <row r="19493" hidden="1"/>
    <row r="19494" hidden="1"/>
    <row r="19495" hidden="1"/>
    <row r="19496" hidden="1"/>
    <row r="19497" hidden="1"/>
    <row r="19498" hidden="1"/>
    <row r="19499" hidden="1"/>
    <row r="19500" hidden="1"/>
    <row r="19501" hidden="1"/>
    <row r="19502" hidden="1"/>
    <row r="19503" hidden="1"/>
    <row r="19504" hidden="1"/>
    <row r="19505" hidden="1"/>
    <row r="19506" hidden="1"/>
    <row r="19507" hidden="1"/>
    <row r="19508" hidden="1"/>
    <row r="19509" hidden="1"/>
    <row r="19510" hidden="1"/>
    <row r="19511" hidden="1"/>
    <row r="19512" hidden="1"/>
    <row r="19513" hidden="1"/>
    <row r="19514" hidden="1"/>
    <row r="19515" hidden="1"/>
    <row r="19516" hidden="1"/>
    <row r="19517" hidden="1"/>
    <row r="19518" hidden="1"/>
    <row r="19519" hidden="1"/>
    <row r="19520" hidden="1"/>
    <row r="19521" hidden="1"/>
    <row r="19522" hidden="1"/>
    <row r="19523" hidden="1"/>
    <row r="19524" hidden="1"/>
    <row r="19525" hidden="1"/>
    <row r="19526" hidden="1"/>
    <row r="19527" hidden="1"/>
    <row r="19528" hidden="1"/>
    <row r="19529" hidden="1"/>
    <row r="19530" hidden="1"/>
    <row r="19531" hidden="1"/>
    <row r="19532" hidden="1"/>
    <row r="19533" hidden="1"/>
    <row r="19534" hidden="1"/>
    <row r="19535" hidden="1"/>
    <row r="19536" hidden="1"/>
    <row r="19537" hidden="1"/>
    <row r="19538" hidden="1"/>
    <row r="19539" hidden="1"/>
    <row r="19540" hidden="1"/>
    <row r="19541" hidden="1"/>
    <row r="19542" hidden="1"/>
    <row r="19543" hidden="1"/>
    <row r="19544" hidden="1"/>
    <row r="19545" hidden="1"/>
    <row r="19546" hidden="1"/>
    <row r="19547" hidden="1"/>
    <row r="19548" hidden="1"/>
    <row r="19549" hidden="1"/>
    <row r="19550" hidden="1"/>
    <row r="19551" hidden="1"/>
    <row r="19552" hidden="1"/>
    <row r="19553" hidden="1"/>
    <row r="19554" hidden="1"/>
    <row r="19555" hidden="1"/>
    <row r="19556" hidden="1"/>
    <row r="19557" hidden="1"/>
    <row r="19558" hidden="1"/>
    <row r="19559" hidden="1"/>
    <row r="19560" hidden="1"/>
    <row r="19561" hidden="1"/>
    <row r="19562" hidden="1"/>
    <row r="19563" hidden="1"/>
    <row r="19564" hidden="1"/>
    <row r="19565" hidden="1"/>
    <row r="19566" hidden="1"/>
    <row r="19567" hidden="1"/>
    <row r="19568" hidden="1"/>
    <row r="19569" hidden="1"/>
    <row r="19570" hidden="1"/>
    <row r="19571" hidden="1"/>
    <row r="19572" hidden="1"/>
    <row r="19573" hidden="1"/>
    <row r="19574" hidden="1"/>
    <row r="19575" hidden="1"/>
    <row r="19576" hidden="1"/>
    <row r="19577" hidden="1"/>
    <row r="19578" hidden="1"/>
    <row r="19579" hidden="1"/>
    <row r="19580" hidden="1"/>
    <row r="19581" hidden="1"/>
    <row r="19582" hidden="1"/>
    <row r="19583" hidden="1"/>
    <row r="19584" hidden="1"/>
    <row r="19585" hidden="1"/>
    <row r="19586" hidden="1"/>
    <row r="19587" hidden="1"/>
    <row r="19588" hidden="1"/>
    <row r="19589" hidden="1"/>
    <row r="19590" hidden="1"/>
    <row r="19591" hidden="1"/>
    <row r="19592" hidden="1"/>
    <row r="19593" hidden="1"/>
    <row r="19594" hidden="1"/>
    <row r="19595" hidden="1"/>
    <row r="19596" hidden="1"/>
    <row r="19597" hidden="1"/>
    <row r="19598" hidden="1"/>
    <row r="19599" hidden="1"/>
    <row r="19600" hidden="1"/>
    <row r="19601" hidden="1"/>
    <row r="19602" hidden="1"/>
    <row r="19603" hidden="1"/>
    <row r="19604" hidden="1"/>
    <row r="19605" hidden="1"/>
    <row r="19606" hidden="1"/>
    <row r="19607" hidden="1"/>
    <row r="19608" hidden="1"/>
    <row r="19609" hidden="1"/>
    <row r="19610" hidden="1"/>
    <row r="19611" hidden="1"/>
    <row r="19612" hidden="1"/>
    <row r="19613" hidden="1"/>
    <row r="19614" hidden="1"/>
    <row r="19615" hidden="1"/>
    <row r="19616" hidden="1"/>
    <row r="19617" hidden="1"/>
    <row r="19618" hidden="1"/>
    <row r="19619" hidden="1"/>
    <row r="19620" hidden="1"/>
    <row r="19621" hidden="1"/>
    <row r="19622" hidden="1"/>
    <row r="19623" hidden="1"/>
    <row r="19624" hidden="1"/>
    <row r="19625" hidden="1"/>
    <row r="19626" hidden="1"/>
    <row r="19627" hidden="1"/>
    <row r="19628" hidden="1"/>
    <row r="19629" hidden="1"/>
    <row r="19630" hidden="1"/>
    <row r="19631" hidden="1"/>
    <row r="19632" hidden="1"/>
    <row r="19633" hidden="1"/>
    <row r="19634" hidden="1"/>
    <row r="19635" hidden="1"/>
    <row r="19636" hidden="1"/>
    <row r="19637" hidden="1"/>
    <row r="19638" hidden="1"/>
    <row r="19639" hidden="1"/>
    <row r="19640" hidden="1"/>
    <row r="19641" hidden="1"/>
    <row r="19642" hidden="1"/>
    <row r="19643" hidden="1"/>
    <row r="19644" hidden="1"/>
    <row r="19645" hidden="1"/>
    <row r="19646" hidden="1"/>
    <row r="19647" hidden="1"/>
    <row r="19648" hidden="1"/>
    <row r="19649" hidden="1"/>
    <row r="19650" hidden="1"/>
    <row r="19651" hidden="1"/>
    <row r="19652" hidden="1"/>
    <row r="19653" hidden="1"/>
    <row r="19654" hidden="1"/>
    <row r="19655" hidden="1"/>
    <row r="19656" hidden="1"/>
    <row r="19657" hidden="1"/>
    <row r="19658" hidden="1"/>
    <row r="19659" hidden="1"/>
    <row r="19660" hidden="1"/>
    <row r="19661" hidden="1"/>
    <row r="19662" hidden="1"/>
    <row r="19663" hidden="1"/>
    <row r="19664" hidden="1"/>
    <row r="19665" hidden="1"/>
    <row r="19666" hidden="1"/>
    <row r="19667" hidden="1"/>
    <row r="19668" hidden="1"/>
    <row r="19669" hidden="1"/>
    <row r="19670" hidden="1"/>
    <row r="19671" hidden="1"/>
    <row r="19672" hidden="1"/>
    <row r="19673" hidden="1"/>
    <row r="19674" hidden="1"/>
    <row r="19675" hidden="1"/>
    <row r="19676" hidden="1"/>
    <row r="19677" hidden="1"/>
    <row r="19678" hidden="1"/>
    <row r="19679" hidden="1"/>
    <row r="19680" hidden="1"/>
    <row r="19681" hidden="1"/>
    <row r="19682" hidden="1"/>
    <row r="19683" hidden="1"/>
    <row r="19684" hidden="1"/>
    <row r="19685" hidden="1"/>
    <row r="19686" hidden="1"/>
    <row r="19687" hidden="1"/>
    <row r="19688" hidden="1"/>
    <row r="19689" hidden="1"/>
    <row r="19690" hidden="1"/>
    <row r="19691" hidden="1"/>
    <row r="19692" hidden="1"/>
    <row r="19693" hidden="1"/>
    <row r="19694" hidden="1"/>
    <row r="19695" hidden="1"/>
    <row r="19696" hidden="1"/>
    <row r="19697" hidden="1"/>
    <row r="19698" hidden="1"/>
    <row r="19699" hidden="1"/>
    <row r="19700" hidden="1"/>
    <row r="19701" hidden="1"/>
    <row r="19702" hidden="1"/>
    <row r="19703" hidden="1"/>
    <row r="19704" hidden="1"/>
    <row r="19705" hidden="1"/>
    <row r="19706" hidden="1"/>
    <row r="19707" hidden="1"/>
    <row r="19708" hidden="1"/>
    <row r="19709" hidden="1"/>
    <row r="19710" hidden="1"/>
    <row r="19711" hidden="1"/>
    <row r="19712" hidden="1"/>
    <row r="19713" hidden="1"/>
    <row r="19714" hidden="1"/>
    <row r="19715" hidden="1"/>
    <row r="19716" hidden="1"/>
    <row r="19717" hidden="1"/>
    <row r="19718" hidden="1"/>
    <row r="19719" hidden="1"/>
    <row r="19720" hidden="1"/>
    <row r="19721" hidden="1"/>
    <row r="19722" hidden="1"/>
    <row r="19723" hidden="1"/>
    <row r="19724" hidden="1"/>
    <row r="19725" hidden="1"/>
    <row r="19726" hidden="1"/>
    <row r="19727" hidden="1"/>
    <row r="19728" hidden="1"/>
    <row r="19729" hidden="1"/>
    <row r="19730" hidden="1"/>
    <row r="19731" hidden="1"/>
    <row r="19732" hidden="1"/>
    <row r="19733" hidden="1"/>
    <row r="19734" hidden="1"/>
    <row r="19735" hidden="1"/>
    <row r="19736" hidden="1"/>
    <row r="19737" hidden="1"/>
    <row r="19738" hidden="1"/>
    <row r="19739" hidden="1"/>
    <row r="19740" hidden="1"/>
    <row r="19741" hidden="1"/>
    <row r="19742" hidden="1"/>
    <row r="19743" hidden="1"/>
    <row r="19744" hidden="1"/>
    <row r="19745" hidden="1"/>
    <row r="19746" hidden="1"/>
    <row r="19747" hidden="1"/>
    <row r="19748" hidden="1"/>
    <row r="19749" hidden="1"/>
    <row r="19750" hidden="1"/>
    <row r="19751" hidden="1"/>
    <row r="19752" hidden="1"/>
    <row r="19753" hidden="1"/>
    <row r="19754" hidden="1"/>
    <row r="19755" hidden="1"/>
    <row r="19756" hidden="1"/>
    <row r="19757" hidden="1"/>
    <row r="19758" hidden="1"/>
    <row r="19759" hidden="1"/>
    <row r="19760" hidden="1"/>
    <row r="19761" hidden="1"/>
    <row r="19762" hidden="1"/>
    <row r="19763" hidden="1"/>
    <row r="19764" hidden="1"/>
    <row r="19765" hidden="1"/>
    <row r="19766" hidden="1"/>
    <row r="19767" hidden="1"/>
    <row r="19768" hidden="1"/>
    <row r="19769" hidden="1"/>
    <row r="19770" hidden="1"/>
    <row r="19771" hidden="1"/>
    <row r="19772" hidden="1"/>
    <row r="19773" hidden="1"/>
    <row r="19774" hidden="1"/>
    <row r="19775" hidden="1"/>
    <row r="19776" hidden="1"/>
    <row r="19777" hidden="1"/>
    <row r="19778" hidden="1"/>
    <row r="19779" hidden="1"/>
    <row r="19780" hidden="1"/>
    <row r="19781" hidden="1"/>
    <row r="19782" hidden="1"/>
    <row r="19783" hidden="1"/>
    <row r="19784" hidden="1"/>
    <row r="19785" hidden="1"/>
    <row r="19786" hidden="1"/>
    <row r="19787" hidden="1"/>
    <row r="19788" hidden="1"/>
    <row r="19789" hidden="1"/>
    <row r="19790" hidden="1"/>
    <row r="19791" hidden="1"/>
    <row r="19792" hidden="1"/>
    <row r="19793" hidden="1"/>
    <row r="19794" hidden="1"/>
    <row r="19795" hidden="1"/>
    <row r="19796" hidden="1"/>
    <row r="19797" hidden="1"/>
    <row r="19798" hidden="1"/>
    <row r="19799" hidden="1"/>
    <row r="19800" hidden="1"/>
    <row r="19801" hidden="1"/>
    <row r="19802" hidden="1"/>
    <row r="19803" hidden="1"/>
    <row r="19804" hidden="1"/>
    <row r="19805" hidden="1"/>
    <row r="19806" hidden="1"/>
    <row r="19807" hidden="1"/>
    <row r="19808" hidden="1"/>
    <row r="19809" hidden="1"/>
    <row r="19810" hidden="1"/>
    <row r="19811" hidden="1"/>
    <row r="19812" hidden="1"/>
    <row r="19813" hidden="1"/>
    <row r="19814" hidden="1"/>
    <row r="19815" hidden="1"/>
    <row r="19816" hidden="1"/>
    <row r="19817" hidden="1"/>
    <row r="19818" hidden="1"/>
    <row r="19819" hidden="1"/>
    <row r="19820" hidden="1"/>
    <row r="19821" hidden="1"/>
    <row r="19822" hidden="1"/>
    <row r="19823" hidden="1"/>
    <row r="19824" hidden="1"/>
    <row r="19825" hidden="1"/>
    <row r="19826" hidden="1"/>
    <row r="19827" hidden="1"/>
    <row r="19828" hidden="1"/>
    <row r="19829" hidden="1"/>
    <row r="19830" hidden="1"/>
    <row r="19831" hidden="1"/>
    <row r="19832" hidden="1"/>
    <row r="19833" hidden="1"/>
    <row r="19834" hidden="1"/>
    <row r="19835" hidden="1"/>
    <row r="19836" hidden="1"/>
    <row r="19837" hidden="1"/>
    <row r="19838" hidden="1"/>
    <row r="19839" hidden="1"/>
    <row r="19840" hidden="1"/>
    <row r="19841" hidden="1"/>
    <row r="19842" hidden="1"/>
    <row r="19843" hidden="1"/>
    <row r="19844" hidden="1"/>
    <row r="19845" hidden="1"/>
    <row r="19846" hidden="1"/>
    <row r="19847" hidden="1"/>
    <row r="19848" hidden="1"/>
    <row r="19849" hidden="1"/>
    <row r="19850" hidden="1"/>
    <row r="19851" hidden="1"/>
    <row r="19852" hidden="1"/>
    <row r="19853" hidden="1"/>
    <row r="19854" hidden="1"/>
    <row r="19855" hidden="1"/>
    <row r="19856" hidden="1"/>
    <row r="19857" hidden="1"/>
    <row r="19858" hidden="1"/>
    <row r="19859" hidden="1"/>
    <row r="19860" hidden="1"/>
    <row r="19861" hidden="1"/>
    <row r="19862" hidden="1"/>
    <row r="19863" hidden="1"/>
    <row r="19864" hidden="1"/>
    <row r="19865" hidden="1"/>
    <row r="19866" hidden="1"/>
    <row r="19867" hidden="1"/>
    <row r="19868" hidden="1"/>
    <row r="19869" hidden="1"/>
    <row r="19870" hidden="1"/>
    <row r="19871" hidden="1"/>
    <row r="19872" hidden="1"/>
    <row r="19873" hidden="1"/>
    <row r="19874" hidden="1"/>
    <row r="19875" hidden="1"/>
    <row r="19876" hidden="1"/>
    <row r="19877" hidden="1"/>
    <row r="19878" hidden="1"/>
    <row r="19879" hidden="1"/>
    <row r="19880" hidden="1"/>
    <row r="19881" hidden="1"/>
    <row r="19882" hidden="1"/>
    <row r="19883" hidden="1"/>
    <row r="19884" hidden="1"/>
    <row r="19885" hidden="1"/>
    <row r="19886" hidden="1"/>
    <row r="19887" hidden="1"/>
    <row r="19888" hidden="1"/>
    <row r="19889" hidden="1"/>
    <row r="19890" hidden="1"/>
    <row r="19891" hidden="1"/>
    <row r="19892" hidden="1"/>
    <row r="19893" hidden="1"/>
    <row r="19894" hidden="1"/>
    <row r="19895" hidden="1"/>
    <row r="19896" hidden="1"/>
    <row r="19897" hidden="1"/>
    <row r="19898" hidden="1"/>
    <row r="19899" hidden="1"/>
    <row r="19900" hidden="1"/>
    <row r="19901" hidden="1"/>
    <row r="19902" hidden="1"/>
    <row r="19903" hidden="1"/>
    <row r="19904" hidden="1"/>
    <row r="19905" hidden="1"/>
    <row r="19906" hidden="1"/>
    <row r="19907" hidden="1"/>
    <row r="19908" hidden="1"/>
    <row r="19909" hidden="1"/>
    <row r="19910" hidden="1"/>
    <row r="19911" hidden="1"/>
    <row r="19912" hidden="1"/>
    <row r="19913" hidden="1"/>
    <row r="19914" hidden="1"/>
    <row r="19915" hidden="1"/>
    <row r="19916" hidden="1"/>
    <row r="19917" hidden="1"/>
    <row r="19918" hidden="1"/>
    <row r="19919" hidden="1"/>
    <row r="19920" hidden="1"/>
    <row r="19921" hidden="1"/>
    <row r="19922" hidden="1"/>
    <row r="19923" hidden="1"/>
    <row r="19924" hidden="1"/>
    <row r="19925" hidden="1"/>
    <row r="19926" hidden="1"/>
    <row r="19927" hidden="1"/>
    <row r="19928" hidden="1"/>
    <row r="19929" hidden="1"/>
    <row r="19930" hidden="1"/>
    <row r="19931" hidden="1"/>
    <row r="19932" hidden="1"/>
    <row r="19933" hidden="1"/>
    <row r="19934" hidden="1"/>
    <row r="19935" hidden="1"/>
    <row r="19936" hidden="1"/>
    <row r="19937" hidden="1"/>
    <row r="19938" hidden="1"/>
    <row r="19939" hidden="1"/>
    <row r="19940" hidden="1"/>
    <row r="19941" hidden="1"/>
    <row r="19942" hidden="1"/>
    <row r="19943" hidden="1"/>
    <row r="19944" hidden="1"/>
    <row r="19945" hidden="1"/>
    <row r="19946" hidden="1"/>
    <row r="19947" hidden="1"/>
    <row r="19948" hidden="1"/>
    <row r="19949" hidden="1"/>
    <row r="19950" hidden="1"/>
    <row r="19951" hidden="1"/>
    <row r="19952" hidden="1"/>
    <row r="19953" hidden="1"/>
    <row r="19954" hidden="1"/>
    <row r="19955" hidden="1"/>
    <row r="19956" hidden="1"/>
    <row r="19957" hidden="1"/>
    <row r="19958" hidden="1"/>
    <row r="19959" hidden="1"/>
    <row r="19960" hidden="1"/>
    <row r="19961" hidden="1"/>
    <row r="19962" hidden="1"/>
    <row r="19963" hidden="1"/>
    <row r="19964" hidden="1"/>
    <row r="19965" hidden="1"/>
    <row r="19966" hidden="1"/>
    <row r="19967" hidden="1"/>
    <row r="19968" hidden="1"/>
    <row r="19969" hidden="1"/>
    <row r="19970" hidden="1"/>
    <row r="19971" hidden="1"/>
    <row r="19972" hidden="1"/>
    <row r="19973" hidden="1"/>
    <row r="19974" hidden="1"/>
    <row r="19975" hidden="1"/>
    <row r="19976" hidden="1"/>
    <row r="19977" hidden="1"/>
    <row r="19978" hidden="1"/>
    <row r="19979" hidden="1"/>
    <row r="19980" hidden="1"/>
    <row r="19981" hidden="1"/>
    <row r="19982" hidden="1"/>
    <row r="19983" hidden="1"/>
    <row r="19984" hidden="1"/>
    <row r="19985" hidden="1"/>
    <row r="19986" hidden="1"/>
    <row r="19987" hidden="1"/>
    <row r="19988" hidden="1"/>
    <row r="19989" hidden="1"/>
    <row r="19990" hidden="1"/>
    <row r="19991" hidden="1"/>
    <row r="19992" hidden="1"/>
    <row r="19993" hidden="1"/>
    <row r="19994" hidden="1"/>
    <row r="19995" hidden="1"/>
    <row r="19996" hidden="1"/>
    <row r="19997" hidden="1"/>
    <row r="19998" hidden="1"/>
    <row r="19999" hidden="1"/>
    <row r="20000" hidden="1"/>
    <row r="20001" hidden="1"/>
    <row r="20002" hidden="1"/>
    <row r="20003" hidden="1"/>
    <row r="20004" hidden="1"/>
    <row r="20005" hidden="1"/>
    <row r="20006" hidden="1"/>
    <row r="20007" hidden="1"/>
    <row r="20008" hidden="1"/>
    <row r="20009" hidden="1"/>
    <row r="20010" hidden="1"/>
    <row r="20011" hidden="1"/>
    <row r="20012" hidden="1"/>
    <row r="20013" hidden="1"/>
    <row r="20014" hidden="1"/>
    <row r="20015" hidden="1"/>
    <row r="20016" hidden="1"/>
    <row r="20017" hidden="1"/>
    <row r="20018" hidden="1"/>
    <row r="20019" hidden="1"/>
    <row r="20020" hidden="1"/>
    <row r="20021" hidden="1"/>
    <row r="20022" hidden="1"/>
    <row r="20023" hidden="1"/>
    <row r="20024" hidden="1"/>
    <row r="20025" hidden="1"/>
    <row r="20026" hidden="1"/>
    <row r="20027" hidden="1"/>
    <row r="20028" hidden="1"/>
    <row r="20029" hidden="1"/>
    <row r="20030" hidden="1"/>
    <row r="20031" hidden="1"/>
    <row r="20032" hidden="1"/>
    <row r="20033" hidden="1"/>
    <row r="20034" hidden="1"/>
    <row r="20035" hidden="1"/>
    <row r="20036" hidden="1"/>
    <row r="20037" hidden="1"/>
    <row r="20038" hidden="1"/>
    <row r="20039" hidden="1"/>
    <row r="20040" hidden="1"/>
    <row r="20041" hidden="1"/>
    <row r="20042" hidden="1"/>
    <row r="20043" hidden="1"/>
    <row r="20044" hidden="1"/>
    <row r="20045" hidden="1"/>
    <row r="20046" hidden="1"/>
    <row r="20047" hidden="1"/>
    <row r="20048" hidden="1"/>
    <row r="20049" hidden="1"/>
    <row r="20050" hidden="1"/>
    <row r="20051" hidden="1"/>
    <row r="20052" hidden="1"/>
    <row r="20053" hidden="1"/>
    <row r="20054" hidden="1"/>
    <row r="20055" hidden="1"/>
    <row r="20056" hidden="1"/>
    <row r="20057" hidden="1"/>
    <row r="20058" hidden="1"/>
    <row r="20059" hidden="1"/>
    <row r="20060" hidden="1"/>
    <row r="20061" hidden="1"/>
    <row r="20062" hidden="1"/>
    <row r="20063" hidden="1"/>
    <row r="20064" hidden="1"/>
    <row r="20065" hidden="1"/>
    <row r="20066" hidden="1"/>
    <row r="20067" hidden="1"/>
    <row r="20068" hidden="1"/>
    <row r="20069" hidden="1"/>
    <row r="20070" hidden="1"/>
    <row r="20071" hidden="1"/>
    <row r="20072" hidden="1"/>
    <row r="20073" hidden="1"/>
    <row r="20074" hidden="1"/>
    <row r="20075" hidden="1"/>
    <row r="20076" hidden="1"/>
    <row r="20077" hidden="1"/>
    <row r="20078" hidden="1"/>
    <row r="20079" hidden="1"/>
    <row r="20080" hidden="1"/>
    <row r="20081" hidden="1"/>
    <row r="20082" hidden="1"/>
    <row r="20083" hidden="1"/>
    <row r="20084" hidden="1"/>
    <row r="20085" hidden="1"/>
    <row r="20086" hidden="1"/>
    <row r="20087" hidden="1"/>
    <row r="20088" hidden="1"/>
    <row r="20089" hidden="1"/>
    <row r="20090" hidden="1"/>
    <row r="20091" hidden="1"/>
    <row r="20092" hidden="1"/>
    <row r="20093" hidden="1"/>
    <row r="20094" hidden="1"/>
    <row r="20095" hidden="1"/>
    <row r="20096" hidden="1"/>
    <row r="20097" hidden="1"/>
    <row r="20098" hidden="1"/>
    <row r="20099" hidden="1"/>
    <row r="20100" hidden="1"/>
    <row r="20101" hidden="1"/>
    <row r="20102" hidden="1"/>
    <row r="20103" hidden="1"/>
    <row r="20104" hidden="1"/>
    <row r="20105" hidden="1"/>
    <row r="20106" hidden="1"/>
    <row r="20107" hidden="1"/>
    <row r="20108" hidden="1"/>
    <row r="20109" hidden="1"/>
    <row r="20110" hidden="1"/>
    <row r="20111" hidden="1"/>
    <row r="20112" hidden="1"/>
    <row r="20113" hidden="1"/>
    <row r="20114" hidden="1"/>
    <row r="20115" hidden="1"/>
    <row r="20116" hidden="1"/>
    <row r="20117" hidden="1"/>
    <row r="20118" hidden="1"/>
    <row r="20119" hidden="1"/>
    <row r="20120" hidden="1"/>
    <row r="20121" hidden="1"/>
    <row r="20122" hidden="1"/>
    <row r="20123" hidden="1"/>
    <row r="20124" hidden="1"/>
    <row r="20125" hidden="1"/>
    <row r="20126" hidden="1"/>
    <row r="20127" hidden="1"/>
    <row r="20128" hidden="1"/>
    <row r="20129" hidden="1"/>
    <row r="20130" hidden="1"/>
    <row r="20131" hidden="1"/>
    <row r="20132" hidden="1"/>
    <row r="20133" hidden="1"/>
    <row r="20134" hidden="1"/>
    <row r="20135" hidden="1"/>
    <row r="20136" hidden="1"/>
    <row r="20137" hidden="1"/>
    <row r="20138" hidden="1"/>
    <row r="20139" hidden="1"/>
    <row r="20140" hidden="1"/>
    <row r="20141" hidden="1"/>
    <row r="20142" hidden="1"/>
    <row r="20143" hidden="1"/>
    <row r="20144" hidden="1"/>
    <row r="20145" hidden="1"/>
    <row r="20146" hidden="1"/>
    <row r="20147" hidden="1"/>
    <row r="20148" hidden="1"/>
    <row r="20149" hidden="1"/>
    <row r="20150" hidden="1"/>
    <row r="20151" hidden="1"/>
    <row r="20152" hidden="1"/>
    <row r="20153" hidden="1"/>
    <row r="20154" hidden="1"/>
    <row r="20155" hidden="1"/>
    <row r="20156" hidden="1"/>
    <row r="20157" hidden="1"/>
    <row r="20158" hidden="1"/>
    <row r="20159" hidden="1"/>
    <row r="20160" hidden="1"/>
    <row r="20161" hidden="1"/>
    <row r="20162" hidden="1"/>
    <row r="20163" hidden="1"/>
    <row r="20164" hidden="1"/>
    <row r="20165" hidden="1"/>
    <row r="20166" hidden="1"/>
    <row r="20167" hidden="1"/>
    <row r="20168" hidden="1"/>
    <row r="20169" hidden="1"/>
    <row r="20170" hidden="1"/>
    <row r="20171" hidden="1"/>
    <row r="20172" hidden="1"/>
    <row r="20173" hidden="1"/>
    <row r="20174" hidden="1"/>
    <row r="20175" hidden="1"/>
    <row r="20176" hidden="1"/>
    <row r="20177" hidden="1"/>
    <row r="20178" hidden="1"/>
    <row r="20179" hidden="1"/>
    <row r="20180" hidden="1"/>
    <row r="20181" hidden="1"/>
    <row r="20182" hidden="1"/>
    <row r="20183" hidden="1"/>
    <row r="20184" hidden="1"/>
    <row r="20185" hidden="1"/>
    <row r="20186" hidden="1"/>
    <row r="20187" hidden="1"/>
    <row r="20188" hidden="1"/>
    <row r="20189" hidden="1"/>
    <row r="20190" hidden="1"/>
    <row r="20191" hidden="1"/>
    <row r="20192" hidden="1"/>
    <row r="20193" hidden="1"/>
    <row r="20194" hidden="1"/>
    <row r="20195" hidden="1"/>
    <row r="20196" hidden="1"/>
    <row r="20197" hidden="1"/>
    <row r="20198" hidden="1"/>
    <row r="20199" hidden="1"/>
    <row r="20200" hidden="1"/>
    <row r="20201" hidden="1"/>
    <row r="20202" hidden="1"/>
    <row r="20203" hidden="1"/>
    <row r="20204" hidden="1"/>
    <row r="20205" hidden="1"/>
    <row r="20206" hidden="1"/>
    <row r="20207" hidden="1"/>
    <row r="20208" hidden="1"/>
    <row r="20209" hidden="1"/>
    <row r="20210" hidden="1"/>
    <row r="20211" hidden="1"/>
    <row r="20212" hidden="1"/>
    <row r="20213" hidden="1"/>
    <row r="20214" hidden="1"/>
    <row r="20215" hidden="1"/>
    <row r="20216" hidden="1"/>
    <row r="20217" hidden="1"/>
    <row r="20218" hidden="1"/>
    <row r="20219" hidden="1"/>
    <row r="20220" hidden="1"/>
    <row r="20221" hidden="1"/>
    <row r="20222" hidden="1"/>
    <row r="20223" hidden="1"/>
    <row r="20224" hidden="1"/>
    <row r="20225" hidden="1"/>
    <row r="20226" hidden="1"/>
    <row r="20227" hidden="1"/>
    <row r="20228" hidden="1"/>
    <row r="20229" hidden="1"/>
    <row r="20230" hidden="1"/>
    <row r="20231" hidden="1"/>
    <row r="20232" hidden="1"/>
    <row r="20233" hidden="1"/>
    <row r="20234" hidden="1"/>
    <row r="20235" hidden="1"/>
    <row r="20236" hidden="1"/>
    <row r="20237" hidden="1"/>
    <row r="20238" hidden="1"/>
    <row r="20239" hidden="1"/>
    <row r="20240" hidden="1"/>
    <row r="20241" hidden="1"/>
    <row r="20242" hidden="1"/>
    <row r="20243" hidden="1"/>
    <row r="20244" hidden="1"/>
    <row r="20245" hidden="1"/>
    <row r="20246" hidden="1"/>
    <row r="20247" hidden="1"/>
    <row r="20248" hidden="1"/>
    <row r="20249" hidden="1"/>
    <row r="20250" hidden="1"/>
    <row r="20251" hidden="1"/>
    <row r="20252" hidden="1"/>
    <row r="20253" hidden="1"/>
    <row r="20254" hidden="1"/>
    <row r="20255" hidden="1"/>
    <row r="20256" hidden="1"/>
    <row r="20257" hidden="1"/>
    <row r="20258" hidden="1"/>
    <row r="20259" hidden="1"/>
    <row r="20260" hidden="1"/>
    <row r="20261" hidden="1"/>
    <row r="20262" hidden="1"/>
    <row r="20263" hidden="1"/>
    <row r="20264" hidden="1"/>
    <row r="20265" hidden="1"/>
    <row r="20266" hidden="1"/>
    <row r="20267" hidden="1"/>
    <row r="20268" hidden="1"/>
    <row r="20269" hidden="1"/>
    <row r="20270" hidden="1"/>
    <row r="20271" hidden="1"/>
    <row r="20272" hidden="1"/>
    <row r="20273" hidden="1"/>
    <row r="20274" hidden="1"/>
    <row r="20275" hidden="1"/>
    <row r="20276" hidden="1"/>
    <row r="20277" hidden="1"/>
    <row r="20278" hidden="1"/>
    <row r="20279" hidden="1"/>
    <row r="20280" hidden="1"/>
    <row r="20281" hidden="1"/>
    <row r="20282" hidden="1"/>
    <row r="20283" hidden="1"/>
    <row r="20284" hidden="1"/>
    <row r="20285" hidden="1"/>
    <row r="20286" hidden="1"/>
    <row r="20287" hidden="1"/>
    <row r="20288" hidden="1"/>
    <row r="20289" hidden="1"/>
    <row r="20290" hidden="1"/>
    <row r="20291" hidden="1"/>
    <row r="20292" hidden="1"/>
    <row r="20293" hidden="1"/>
    <row r="20294" hidden="1"/>
    <row r="20295" hidden="1"/>
    <row r="20296" hidden="1"/>
    <row r="20297" hidden="1"/>
    <row r="20298" hidden="1"/>
    <row r="20299" hidden="1"/>
    <row r="20300" hidden="1"/>
    <row r="20301" hidden="1"/>
    <row r="20302" hidden="1"/>
    <row r="20303" hidden="1"/>
    <row r="20304" hidden="1"/>
    <row r="20305" hidden="1"/>
    <row r="20306" hidden="1"/>
    <row r="20307" hidden="1"/>
    <row r="20308" hidden="1"/>
    <row r="20309" hidden="1"/>
    <row r="20310" hidden="1"/>
    <row r="20311" hidden="1"/>
    <row r="20312" hidden="1"/>
    <row r="20313" hidden="1"/>
    <row r="20314" hidden="1"/>
    <row r="20315" hidden="1"/>
    <row r="20316" hidden="1"/>
    <row r="20317" hidden="1"/>
    <row r="20318" hidden="1"/>
    <row r="20319" hidden="1"/>
    <row r="20320" hidden="1"/>
    <row r="20321" hidden="1"/>
    <row r="20322" hidden="1"/>
    <row r="20323" hidden="1"/>
    <row r="20324" hidden="1"/>
    <row r="20325" hidden="1"/>
    <row r="20326" hidden="1"/>
    <row r="20327" hidden="1"/>
    <row r="20328" hidden="1"/>
    <row r="20329" hidden="1"/>
    <row r="20330" hidden="1"/>
    <row r="20331" hidden="1"/>
    <row r="20332" hidden="1"/>
    <row r="20333" hidden="1"/>
    <row r="20334" hidden="1"/>
    <row r="20335" hidden="1"/>
    <row r="20336" hidden="1"/>
    <row r="20337" hidden="1"/>
    <row r="20338" hidden="1"/>
    <row r="20339" hidden="1"/>
    <row r="20340" hidden="1"/>
    <row r="20341" hidden="1"/>
    <row r="20342" hidden="1"/>
    <row r="20343" hidden="1"/>
    <row r="20344" hidden="1"/>
    <row r="20345" hidden="1"/>
    <row r="20346" hidden="1"/>
    <row r="20347" hidden="1"/>
    <row r="20348" hidden="1"/>
    <row r="20349" hidden="1"/>
    <row r="20350" hidden="1"/>
    <row r="20351" hidden="1"/>
    <row r="20352" hidden="1"/>
    <row r="20353" hidden="1"/>
    <row r="20354" hidden="1"/>
    <row r="20355" hidden="1"/>
    <row r="20356" hidden="1"/>
    <row r="20357" hidden="1"/>
    <row r="20358" hidden="1"/>
    <row r="20359" hidden="1"/>
    <row r="20360" hidden="1"/>
    <row r="20361" hidden="1"/>
    <row r="20362" hidden="1"/>
    <row r="20363" hidden="1"/>
    <row r="20364" hidden="1"/>
    <row r="20365" hidden="1"/>
    <row r="20366" hidden="1"/>
    <row r="20367" hidden="1"/>
    <row r="20368" hidden="1"/>
    <row r="20369" hidden="1"/>
    <row r="20370" hidden="1"/>
    <row r="20371" hidden="1"/>
    <row r="20372" hidden="1"/>
    <row r="20373" hidden="1"/>
    <row r="20374" hidden="1"/>
    <row r="20375" hidden="1"/>
    <row r="20376" hidden="1"/>
    <row r="20377" hidden="1"/>
    <row r="20378" hidden="1"/>
    <row r="20379" hidden="1"/>
    <row r="20380" hidden="1"/>
    <row r="20381" hidden="1"/>
    <row r="20382" hidden="1"/>
    <row r="20383" hidden="1"/>
    <row r="20384" hidden="1"/>
    <row r="20385" hidden="1"/>
    <row r="20386" hidden="1"/>
    <row r="20387" hidden="1"/>
    <row r="20388" hidden="1"/>
    <row r="20389" hidden="1"/>
    <row r="20390" hidden="1"/>
    <row r="20391" hidden="1"/>
    <row r="20392" hidden="1"/>
    <row r="20393" hidden="1"/>
    <row r="20394" hidden="1"/>
    <row r="20395" hidden="1"/>
    <row r="20396" hidden="1"/>
    <row r="20397" hidden="1"/>
    <row r="20398" hidden="1"/>
    <row r="20399" hidden="1"/>
    <row r="20400" hidden="1"/>
    <row r="20401" hidden="1"/>
    <row r="20402" hidden="1"/>
    <row r="20403" hidden="1"/>
    <row r="20404" hidden="1"/>
    <row r="20405" hidden="1"/>
    <row r="20406" hidden="1"/>
    <row r="20407" hidden="1"/>
    <row r="20408" hidden="1"/>
    <row r="20409" hidden="1"/>
    <row r="20410" hidden="1"/>
    <row r="20411" hidden="1"/>
    <row r="20412" hidden="1"/>
    <row r="20413" hidden="1"/>
    <row r="20414" hidden="1"/>
    <row r="20415" hidden="1"/>
    <row r="20416" hidden="1"/>
    <row r="20417" hidden="1"/>
    <row r="20418" hidden="1"/>
    <row r="20419" hidden="1"/>
    <row r="20420" hidden="1"/>
    <row r="20421" hidden="1"/>
    <row r="20422" hidden="1"/>
    <row r="20423" hidden="1"/>
    <row r="20424" hidden="1"/>
    <row r="20425" hidden="1"/>
    <row r="20426" hidden="1"/>
    <row r="20427" hidden="1"/>
    <row r="20428" hidden="1"/>
    <row r="20429" hidden="1"/>
    <row r="20430" hidden="1"/>
    <row r="20431" hidden="1"/>
    <row r="20432" hidden="1"/>
    <row r="20433" hidden="1"/>
    <row r="20434" hidden="1"/>
    <row r="20435" hidden="1"/>
    <row r="20436" hidden="1"/>
    <row r="20437" hidden="1"/>
    <row r="20438" hidden="1"/>
    <row r="20439" hidden="1"/>
    <row r="20440" hidden="1"/>
    <row r="20441" hidden="1"/>
    <row r="20442" hidden="1"/>
    <row r="20443" hidden="1"/>
    <row r="20444" hidden="1"/>
    <row r="20445" hidden="1"/>
    <row r="20446" hidden="1"/>
    <row r="20447" hidden="1"/>
    <row r="20448" hidden="1"/>
    <row r="20449" hidden="1"/>
    <row r="20450" hidden="1"/>
    <row r="20451" hidden="1"/>
    <row r="20452" hidden="1"/>
    <row r="20453" hidden="1"/>
    <row r="20454" hidden="1"/>
    <row r="20455" hidden="1"/>
    <row r="20456" hidden="1"/>
    <row r="20457" hidden="1"/>
    <row r="20458" hidden="1"/>
    <row r="20459" hidden="1"/>
    <row r="20460" hidden="1"/>
    <row r="20461" hidden="1"/>
    <row r="20462" hidden="1"/>
    <row r="20463" hidden="1"/>
    <row r="20464" hidden="1"/>
    <row r="20465" hidden="1"/>
    <row r="20466" hidden="1"/>
    <row r="20467" hidden="1"/>
    <row r="20468" hidden="1"/>
    <row r="20469" hidden="1"/>
    <row r="20470" hidden="1"/>
    <row r="20471" hidden="1"/>
    <row r="20472" hidden="1"/>
    <row r="20473" hidden="1"/>
    <row r="20474" hidden="1"/>
    <row r="20475" hidden="1"/>
    <row r="20476" hidden="1"/>
    <row r="20477" hidden="1"/>
    <row r="20478" hidden="1"/>
    <row r="20479" hidden="1"/>
    <row r="20480" hidden="1"/>
    <row r="20481" hidden="1"/>
    <row r="20482" hidden="1"/>
    <row r="20483" hidden="1"/>
    <row r="20484" hidden="1"/>
    <row r="20485" hidden="1"/>
    <row r="20486" hidden="1"/>
    <row r="20487" hidden="1"/>
    <row r="20488" hidden="1"/>
    <row r="20489" hidden="1"/>
    <row r="20490" hidden="1"/>
    <row r="20491" hidden="1"/>
    <row r="20492" hidden="1"/>
    <row r="20493" hidden="1"/>
    <row r="20494" hidden="1"/>
    <row r="20495" hidden="1"/>
    <row r="20496" hidden="1"/>
    <row r="20497" hidden="1"/>
    <row r="20498" hidden="1"/>
    <row r="20499" hidden="1"/>
    <row r="20500" hidden="1"/>
    <row r="20501" hidden="1"/>
    <row r="20502" hidden="1"/>
    <row r="20503" hidden="1"/>
    <row r="20504" hidden="1"/>
    <row r="20505" hidden="1"/>
    <row r="20506" hidden="1"/>
    <row r="20507" hidden="1"/>
    <row r="20508" hidden="1"/>
    <row r="20509" hidden="1"/>
    <row r="20510" hidden="1"/>
    <row r="20511" hidden="1"/>
    <row r="20512" hidden="1"/>
    <row r="20513" hidden="1"/>
    <row r="20514" hidden="1"/>
    <row r="20515" hidden="1"/>
    <row r="20516" hidden="1"/>
    <row r="20517" hidden="1"/>
    <row r="20518" hidden="1"/>
    <row r="20519" hidden="1"/>
    <row r="20520" hidden="1"/>
    <row r="20521" hidden="1"/>
    <row r="20522" hidden="1"/>
    <row r="20523" hidden="1"/>
    <row r="20524" hidden="1"/>
    <row r="20525" hidden="1"/>
    <row r="20526" hidden="1"/>
    <row r="20527" hidden="1"/>
    <row r="20528" hidden="1"/>
    <row r="20529" hidden="1"/>
    <row r="20530" hidden="1"/>
    <row r="20531" hidden="1"/>
    <row r="20532" hidden="1"/>
    <row r="20533" hidden="1"/>
    <row r="20534" hidden="1"/>
    <row r="20535" hidden="1"/>
    <row r="20536" hidden="1"/>
    <row r="20537" hidden="1"/>
    <row r="20538" hidden="1"/>
    <row r="20539" hidden="1"/>
    <row r="20540" hidden="1"/>
    <row r="20541" hidden="1"/>
    <row r="20542" hidden="1"/>
    <row r="20543" hidden="1"/>
    <row r="20544" hidden="1"/>
    <row r="20545" hidden="1"/>
    <row r="20546" hidden="1"/>
    <row r="20547" hidden="1"/>
    <row r="20548" hidden="1"/>
    <row r="20549" hidden="1"/>
    <row r="20550" hidden="1"/>
    <row r="20551" hidden="1"/>
    <row r="20552" hidden="1"/>
    <row r="20553" hidden="1"/>
    <row r="20554" hidden="1"/>
    <row r="20555" hidden="1"/>
    <row r="20556" hidden="1"/>
    <row r="20557" hidden="1"/>
    <row r="20558" hidden="1"/>
    <row r="20559" hidden="1"/>
    <row r="20560" hidden="1"/>
    <row r="20561" hidden="1"/>
    <row r="20562" hidden="1"/>
    <row r="20563" hidden="1"/>
    <row r="20564" hidden="1"/>
    <row r="20565" hidden="1"/>
    <row r="20566" hidden="1"/>
    <row r="20567" hidden="1"/>
    <row r="20568" hidden="1"/>
    <row r="20569" hidden="1"/>
    <row r="20570" hidden="1"/>
    <row r="20571" hidden="1"/>
    <row r="20572" hidden="1"/>
    <row r="20573" hidden="1"/>
    <row r="20574" hidden="1"/>
    <row r="20575" hidden="1"/>
    <row r="20576" hidden="1"/>
    <row r="20577" hidden="1"/>
    <row r="20578" hidden="1"/>
    <row r="20579" hidden="1"/>
    <row r="20580" hidden="1"/>
    <row r="20581" hidden="1"/>
    <row r="20582" hidden="1"/>
    <row r="20583" hidden="1"/>
    <row r="20584" hidden="1"/>
    <row r="20585" hidden="1"/>
    <row r="20586" hidden="1"/>
    <row r="20587" hidden="1"/>
    <row r="20588" hidden="1"/>
    <row r="20589" hidden="1"/>
    <row r="20590" hidden="1"/>
    <row r="20591" hidden="1"/>
    <row r="20592" hidden="1"/>
    <row r="20593" hidden="1"/>
    <row r="20594" hidden="1"/>
    <row r="20595" hidden="1"/>
    <row r="20596" hidden="1"/>
    <row r="20597" hidden="1"/>
    <row r="20598" hidden="1"/>
    <row r="20599" hidden="1"/>
    <row r="20600" hidden="1"/>
    <row r="20601" hidden="1"/>
    <row r="20602" hidden="1"/>
    <row r="20603" hidden="1"/>
    <row r="20604" hidden="1"/>
    <row r="20605" hidden="1"/>
    <row r="20606" hidden="1"/>
    <row r="20607" hidden="1"/>
    <row r="20608" hidden="1"/>
    <row r="20609" hidden="1"/>
    <row r="20610" hidden="1"/>
    <row r="20611" hidden="1"/>
    <row r="20612" hidden="1"/>
    <row r="20613" hidden="1"/>
    <row r="20614" hidden="1"/>
    <row r="20615" hidden="1"/>
    <row r="20616" hidden="1"/>
    <row r="20617" hidden="1"/>
    <row r="20618" hidden="1"/>
    <row r="20619" hidden="1"/>
    <row r="20620" hidden="1"/>
    <row r="20621" hidden="1"/>
    <row r="20622" hidden="1"/>
    <row r="20623" hidden="1"/>
    <row r="20624" hidden="1"/>
    <row r="20625" hidden="1"/>
    <row r="20626" hidden="1"/>
    <row r="20627" hidden="1"/>
    <row r="20628" hidden="1"/>
    <row r="20629" hidden="1"/>
    <row r="20630" hidden="1"/>
    <row r="20631" hidden="1"/>
    <row r="20632" hidden="1"/>
    <row r="20633" hidden="1"/>
    <row r="20634" hidden="1"/>
    <row r="20635" hidden="1"/>
    <row r="20636" hidden="1"/>
    <row r="20637" hidden="1"/>
    <row r="20638" hidden="1"/>
    <row r="20639" hidden="1"/>
    <row r="20640" hidden="1"/>
    <row r="20641" hidden="1"/>
    <row r="20642" hidden="1"/>
    <row r="20643" hidden="1"/>
    <row r="20644" hidden="1"/>
    <row r="20645" hidden="1"/>
    <row r="20646" hidden="1"/>
    <row r="20647" hidden="1"/>
    <row r="20648" hidden="1"/>
    <row r="20649" hidden="1"/>
    <row r="20650" hidden="1"/>
    <row r="20651" hidden="1"/>
    <row r="20652" hidden="1"/>
    <row r="20653" hidden="1"/>
    <row r="20654" hidden="1"/>
    <row r="20655" hidden="1"/>
    <row r="20656" hidden="1"/>
    <row r="20657" hidden="1"/>
    <row r="20658" hidden="1"/>
    <row r="20659" hidden="1"/>
    <row r="20660" hidden="1"/>
    <row r="20661" hidden="1"/>
    <row r="20662" hidden="1"/>
    <row r="20663" hidden="1"/>
    <row r="20664" hidden="1"/>
    <row r="20665" hidden="1"/>
    <row r="20666" hidden="1"/>
    <row r="20667" hidden="1"/>
    <row r="20668" hidden="1"/>
    <row r="20669" hidden="1"/>
    <row r="20670" hidden="1"/>
    <row r="20671" hidden="1"/>
    <row r="20672" hidden="1"/>
    <row r="20673" hidden="1"/>
    <row r="20674" hidden="1"/>
    <row r="20675" hidden="1"/>
    <row r="20676" hidden="1"/>
    <row r="20677" hidden="1"/>
    <row r="20678" hidden="1"/>
    <row r="20679" hidden="1"/>
    <row r="20680" hidden="1"/>
    <row r="20681" hidden="1"/>
    <row r="20682" hidden="1"/>
    <row r="20683" hidden="1"/>
    <row r="20684" hidden="1"/>
    <row r="20685" hidden="1"/>
    <row r="20686" hidden="1"/>
    <row r="20687" hidden="1"/>
    <row r="20688" hidden="1"/>
    <row r="20689" hidden="1"/>
    <row r="20690" hidden="1"/>
    <row r="20691" hidden="1"/>
    <row r="20692" hidden="1"/>
    <row r="20693" hidden="1"/>
    <row r="20694" hidden="1"/>
    <row r="20695" hidden="1"/>
    <row r="20696" hidden="1"/>
    <row r="20697" hidden="1"/>
    <row r="20698" hidden="1"/>
    <row r="20699" hidden="1"/>
    <row r="20700" hidden="1"/>
    <row r="20701" hidden="1"/>
    <row r="20702" hidden="1"/>
    <row r="20703" hidden="1"/>
    <row r="20704" hidden="1"/>
    <row r="20705" hidden="1"/>
    <row r="20706" hidden="1"/>
    <row r="20707" hidden="1"/>
    <row r="20708" hidden="1"/>
    <row r="20709" hidden="1"/>
    <row r="20710" hidden="1"/>
    <row r="20711" hidden="1"/>
    <row r="20712" hidden="1"/>
    <row r="20713" hidden="1"/>
    <row r="20714" hidden="1"/>
    <row r="20715" hidden="1"/>
    <row r="20716" hidden="1"/>
    <row r="20717" hidden="1"/>
    <row r="20718" hidden="1"/>
    <row r="20719" hidden="1"/>
    <row r="20720" hidden="1"/>
    <row r="20721" hidden="1"/>
    <row r="20722" hidden="1"/>
    <row r="20723" hidden="1"/>
    <row r="20724" hidden="1"/>
    <row r="20725" hidden="1"/>
    <row r="20726" hidden="1"/>
    <row r="20727" hidden="1"/>
    <row r="20728" hidden="1"/>
    <row r="20729" hidden="1"/>
    <row r="20730" hidden="1"/>
    <row r="20731" hidden="1"/>
    <row r="20732" hidden="1"/>
    <row r="20733" hidden="1"/>
    <row r="20734" hidden="1"/>
    <row r="20735" hidden="1"/>
    <row r="20736" hidden="1"/>
    <row r="20737" hidden="1"/>
    <row r="20738" hidden="1"/>
    <row r="20739" hidden="1"/>
    <row r="20740" hidden="1"/>
    <row r="20741" hidden="1"/>
    <row r="20742" hidden="1"/>
    <row r="20743" hidden="1"/>
    <row r="20744" hidden="1"/>
    <row r="20745" hidden="1"/>
    <row r="20746" hidden="1"/>
    <row r="20747" hidden="1"/>
    <row r="20748" hidden="1"/>
    <row r="20749" hidden="1"/>
    <row r="20750" hidden="1"/>
    <row r="20751" hidden="1"/>
    <row r="20752" hidden="1"/>
    <row r="20753" hidden="1"/>
    <row r="20754" hidden="1"/>
    <row r="20755" hidden="1"/>
    <row r="20756" hidden="1"/>
    <row r="20757" hidden="1"/>
    <row r="20758" hidden="1"/>
    <row r="20759" hidden="1"/>
    <row r="20760" hidden="1"/>
    <row r="20761" hidden="1"/>
    <row r="20762" hidden="1"/>
    <row r="20763" hidden="1"/>
    <row r="20764" hidden="1"/>
    <row r="20765" hidden="1"/>
    <row r="20766" hidden="1"/>
    <row r="20767" hidden="1"/>
    <row r="20768" hidden="1"/>
    <row r="20769" hidden="1"/>
    <row r="20770" hidden="1"/>
    <row r="20771" hidden="1"/>
    <row r="20772" hidden="1"/>
    <row r="20773" hidden="1"/>
    <row r="20774" hidden="1"/>
    <row r="20775" hidden="1"/>
    <row r="20776" hidden="1"/>
    <row r="20777" hidden="1"/>
    <row r="20778" hidden="1"/>
    <row r="20779" hidden="1"/>
    <row r="20780" hidden="1"/>
    <row r="20781" hidden="1"/>
    <row r="20782" hidden="1"/>
    <row r="20783" hidden="1"/>
    <row r="20784" hidden="1"/>
    <row r="20785" hidden="1"/>
    <row r="20786" hidden="1"/>
    <row r="20787" hidden="1"/>
    <row r="20788" hidden="1"/>
    <row r="20789" hidden="1"/>
    <row r="20790" hidden="1"/>
    <row r="20791" hidden="1"/>
    <row r="20792" hidden="1"/>
    <row r="20793" hidden="1"/>
    <row r="20794" hidden="1"/>
    <row r="20795" hidden="1"/>
    <row r="20796" hidden="1"/>
    <row r="20797" hidden="1"/>
    <row r="20798" hidden="1"/>
    <row r="20799" hidden="1"/>
    <row r="20800" hidden="1"/>
    <row r="20801" hidden="1"/>
    <row r="20802" hidden="1"/>
    <row r="20803" hidden="1"/>
    <row r="20804" hidden="1"/>
    <row r="20805" hidden="1"/>
    <row r="20806" hidden="1"/>
    <row r="20807" hidden="1"/>
    <row r="20808" hidden="1"/>
    <row r="20809" hidden="1"/>
    <row r="20810" hidden="1"/>
    <row r="20811" hidden="1"/>
    <row r="20812" hidden="1"/>
    <row r="20813" hidden="1"/>
    <row r="20814" hidden="1"/>
    <row r="20815" hidden="1"/>
    <row r="20816" hidden="1"/>
    <row r="20817" hidden="1"/>
    <row r="20818" hidden="1"/>
    <row r="20819" hidden="1"/>
    <row r="20820" hidden="1"/>
    <row r="20821" hidden="1"/>
    <row r="20822" hidden="1"/>
    <row r="20823" hidden="1"/>
    <row r="20824" hidden="1"/>
    <row r="20825" hidden="1"/>
    <row r="20826" hidden="1"/>
    <row r="20827" hidden="1"/>
    <row r="20828" hidden="1"/>
    <row r="20829" hidden="1"/>
    <row r="20830" hidden="1"/>
    <row r="20831" hidden="1"/>
    <row r="20832" hidden="1"/>
    <row r="20833" hidden="1"/>
    <row r="20834" hidden="1"/>
    <row r="20835" hidden="1"/>
    <row r="20836" hidden="1"/>
    <row r="20837" hidden="1"/>
    <row r="20838" hidden="1"/>
    <row r="20839" hidden="1"/>
    <row r="20840" hidden="1"/>
    <row r="20841" hidden="1"/>
    <row r="20842" hidden="1"/>
    <row r="20843" hidden="1"/>
    <row r="20844" hidden="1"/>
    <row r="20845" hidden="1"/>
    <row r="20846" hidden="1"/>
    <row r="20847" hidden="1"/>
    <row r="20848" hidden="1"/>
    <row r="20849" hidden="1"/>
    <row r="20850" hidden="1"/>
    <row r="20851" hidden="1"/>
    <row r="20852" hidden="1"/>
    <row r="20853" hidden="1"/>
    <row r="20854" hidden="1"/>
    <row r="20855" hidden="1"/>
    <row r="20856" hidden="1"/>
    <row r="20857" hidden="1"/>
    <row r="20858" hidden="1"/>
    <row r="20859" hidden="1"/>
    <row r="20860" hidden="1"/>
    <row r="20861" hidden="1"/>
    <row r="20862" hidden="1"/>
    <row r="20863" hidden="1"/>
    <row r="20864" hidden="1"/>
    <row r="20865" hidden="1"/>
    <row r="20866" hidden="1"/>
    <row r="20867" hidden="1"/>
    <row r="20868" hidden="1"/>
    <row r="20869" hidden="1"/>
    <row r="20870" hidden="1"/>
    <row r="20871" hidden="1"/>
    <row r="20872" hidden="1"/>
    <row r="20873" hidden="1"/>
    <row r="20874" hidden="1"/>
    <row r="20875" hidden="1"/>
    <row r="20876" hidden="1"/>
    <row r="20877" hidden="1"/>
    <row r="20878" hidden="1"/>
    <row r="20879" hidden="1"/>
    <row r="20880" hidden="1"/>
    <row r="20881" hidden="1"/>
    <row r="20882" hidden="1"/>
    <row r="20883" hidden="1"/>
    <row r="20884" hidden="1"/>
    <row r="20885" hidden="1"/>
    <row r="20886" hidden="1"/>
    <row r="20887" hidden="1"/>
    <row r="20888" hidden="1"/>
    <row r="20889" hidden="1"/>
    <row r="20890" hidden="1"/>
    <row r="20891" hidden="1"/>
    <row r="20892" hidden="1"/>
    <row r="20893" hidden="1"/>
    <row r="20894" hidden="1"/>
    <row r="20895" hidden="1"/>
    <row r="20896" hidden="1"/>
    <row r="20897" hidden="1"/>
    <row r="20898" hidden="1"/>
    <row r="20899" hidden="1"/>
    <row r="20900" hidden="1"/>
    <row r="20901" hidden="1"/>
    <row r="20902" hidden="1"/>
    <row r="20903" hidden="1"/>
    <row r="20904" hidden="1"/>
    <row r="20905" hidden="1"/>
    <row r="20906" hidden="1"/>
    <row r="20907" hidden="1"/>
    <row r="20908" hidden="1"/>
    <row r="20909" hidden="1"/>
    <row r="20910" hidden="1"/>
    <row r="20911" hidden="1"/>
    <row r="20912" hidden="1"/>
    <row r="20913" hidden="1"/>
    <row r="20914" hidden="1"/>
    <row r="20915" hidden="1"/>
    <row r="20916" hidden="1"/>
    <row r="20917" hidden="1"/>
    <row r="20918" hidden="1"/>
    <row r="20919" hidden="1"/>
    <row r="20920" hidden="1"/>
    <row r="20921" hidden="1"/>
    <row r="20922" hidden="1"/>
    <row r="20923" hidden="1"/>
    <row r="20924" hidden="1"/>
    <row r="20925" hidden="1"/>
    <row r="20926" hidden="1"/>
    <row r="20927" hidden="1"/>
    <row r="20928" hidden="1"/>
    <row r="20929" hidden="1"/>
    <row r="20930" hidden="1"/>
    <row r="20931" hidden="1"/>
    <row r="20932" hidden="1"/>
    <row r="20933" hidden="1"/>
    <row r="20934" hidden="1"/>
    <row r="20935" hidden="1"/>
    <row r="20936" hidden="1"/>
    <row r="20937" hidden="1"/>
    <row r="20938" hidden="1"/>
    <row r="20939" hidden="1"/>
    <row r="20940" hidden="1"/>
    <row r="20941" hidden="1"/>
    <row r="20942" hidden="1"/>
    <row r="20943" hidden="1"/>
    <row r="20944" hidden="1"/>
    <row r="20945" hidden="1"/>
    <row r="20946" hidden="1"/>
    <row r="20947" hidden="1"/>
    <row r="20948" hidden="1"/>
    <row r="20949" hidden="1"/>
    <row r="20950" hidden="1"/>
    <row r="20951" hidden="1"/>
    <row r="20952" hidden="1"/>
    <row r="20953" hidden="1"/>
    <row r="20954" hidden="1"/>
    <row r="20955" hidden="1"/>
    <row r="20956" hidden="1"/>
    <row r="20957" hidden="1"/>
    <row r="20958" hidden="1"/>
    <row r="20959" hidden="1"/>
    <row r="20960" hidden="1"/>
    <row r="20961" hidden="1"/>
    <row r="20962" hidden="1"/>
    <row r="20963" hidden="1"/>
    <row r="20964" hidden="1"/>
    <row r="20965" hidden="1"/>
    <row r="20966" hidden="1"/>
    <row r="20967" hidden="1"/>
    <row r="20968" hidden="1"/>
    <row r="20969" hidden="1"/>
    <row r="20970" hidden="1"/>
    <row r="20971" hidden="1"/>
    <row r="20972" hidden="1"/>
    <row r="20973" hidden="1"/>
    <row r="20974" hidden="1"/>
    <row r="20975" hidden="1"/>
    <row r="20976" hidden="1"/>
    <row r="20977" hidden="1"/>
    <row r="20978" hidden="1"/>
    <row r="20979" hidden="1"/>
    <row r="20980" hidden="1"/>
    <row r="20981" hidden="1"/>
    <row r="20982" hidden="1"/>
    <row r="20983" hidden="1"/>
    <row r="20984" hidden="1"/>
    <row r="20985" hidden="1"/>
    <row r="20986" hidden="1"/>
    <row r="20987" hidden="1"/>
    <row r="20988" hidden="1"/>
    <row r="20989" hidden="1"/>
    <row r="20990" hidden="1"/>
    <row r="20991" hidden="1"/>
    <row r="20992" hidden="1"/>
    <row r="20993" hidden="1"/>
    <row r="20994" hidden="1"/>
    <row r="20995" hidden="1"/>
    <row r="20996" hidden="1"/>
    <row r="20997" hidden="1"/>
    <row r="20998" hidden="1"/>
    <row r="20999" hidden="1"/>
    <row r="21000" hidden="1"/>
    <row r="21001" hidden="1"/>
    <row r="21002" hidden="1"/>
    <row r="21003" hidden="1"/>
    <row r="21004" hidden="1"/>
    <row r="21005" hidden="1"/>
    <row r="21006" hidden="1"/>
    <row r="21007" hidden="1"/>
    <row r="21008" hidden="1"/>
    <row r="21009" hidden="1"/>
    <row r="21010" hidden="1"/>
    <row r="21011" hidden="1"/>
    <row r="21012" hidden="1"/>
    <row r="21013" hidden="1"/>
    <row r="21014" hidden="1"/>
    <row r="21015" hidden="1"/>
    <row r="21016" hidden="1"/>
    <row r="21017" hidden="1"/>
    <row r="21018" hidden="1"/>
    <row r="21019" hidden="1"/>
    <row r="21020" hidden="1"/>
    <row r="21021" hidden="1"/>
    <row r="21022" hidden="1"/>
    <row r="21023" hidden="1"/>
    <row r="21024" hidden="1"/>
    <row r="21025" hidden="1"/>
    <row r="21026" hidden="1"/>
    <row r="21027" hidden="1"/>
    <row r="21028" hidden="1"/>
    <row r="21029" hidden="1"/>
    <row r="21030" hidden="1"/>
    <row r="21031" hidden="1"/>
    <row r="21032" hidden="1"/>
    <row r="21033" hidden="1"/>
    <row r="21034" hidden="1"/>
    <row r="21035" hidden="1"/>
    <row r="21036" hidden="1"/>
    <row r="21037" hidden="1"/>
    <row r="21038" hidden="1"/>
    <row r="21039" hidden="1"/>
    <row r="21040" hidden="1"/>
    <row r="21041" hidden="1"/>
    <row r="21042" hidden="1"/>
    <row r="21043" hidden="1"/>
    <row r="21044" hidden="1"/>
    <row r="21045" hidden="1"/>
    <row r="21046" hidden="1"/>
    <row r="21047" hidden="1"/>
    <row r="21048" hidden="1"/>
    <row r="21049" hidden="1"/>
    <row r="21050" hidden="1"/>
    <row r="21051" hidden="1"/>
    <row r="21052" hidden="1"/>
    <row r="21053" hidden="1"/>
    <row r="21054" hidden="1"/>
    <row r="21055" hidden="1"/>
    <row r="21056" hidden="1"/>
    <row r="21057" hidden="1"/>
    <row r="21058" hidden="1"/>
    <row r="21059" hidden="1"/>
    <row r="21060" hidden="1"/>
    <row r="21061" hidden="1"/>
    <row r="21062" hidden="1"/>
    <row r="21063" hidden="1"/>
    <row r="21064" hidden="1"/>
    <row r="21065" hidden="1"/>
    <row r="21066" hidden="1"/>
    <row r="21067" hidden="1"/>
    <row r="21068" hidden="1"/>
    <row r="21069" hidden="1"/>
    <row r="21070" hidden="1"/>
    <row r="21071" hidden="1"/>
    <row r="21072" hidden="1"/>
    <row r="21073" hidden="1"/>
    <row r="21074" hidden="1"/>
    <row r="21075" hidden="1"/>
    <row r="21076" hidden="1"/>
    <row r="21077" hidden="1"/>
    <row r="21078" hidden="1"/>
    <row r="21079" hidden="1"/>
    <row r="21080" hidden="1"/>
    <row r="21081" hidden="1"/>
    <row r="21082" hidden="1"/>
    <row r="21083" hidden="1"/>
    <row r="21084" hidden="1"/>
    <row r="21085" hidden="1"/>
    <row r="21086" hidden="1"/>
    <row r="21087" hidden="1"/>
    <row r="21088" hidden="1"/>
    <row r="21089" hidden="1"/>
    <row r="21090" hidden="1"/>
    <row r="21091" hidden="1"/>
    <row r="21092" hidden="1"/>
    <row r="21093" hidden="1"/>
    <row r="21094" hidden="1"/>
    <row r="21095" hidden="1"/>
    <row r="21096" hidden="1"/>
    <row r="21097" hidden="1"/>
    <row r="21098" hidden="1"/>
    <row r="21099" hidden="1"/>
    <row r="21100" hidden="1"/>
    <row r="21101" hidden="1"/>
    <row r="21102" hidden="1"/>
    <row r="21103" hidden="1"/>
    <row r="21104" hidden="1"/>
    <row r="21105" hidden="1"/>
    <row r="21106" hidden="1"/>
    <row r="21107" hidden="1"/>
    <row r="21108" hidden="1"/>
    <row r="21109" hidden="1"/>
    <row r="21110" hidden="1"/>
    <row r="21111" hidden="1"/>
    <row r="21112" hidden="1"/>
    <row r="21113" hidden="1"/>
    <row r="21114" hidden="1"/>
    <row r="21115" hidden="1"/>
    <row r="21116" hidden="1"/>
    <row r="21117" hidden="1"/>
    <row r="21118" hidden="1"/>
    <row r="21119" hidden="1"/>
    <row r="21120" hidden="1"/>
    <row r="21121" hidden="1"/>
    <row r="21122" hidden="1"/>
    <row r="21123" hidden="1"/>
    <row r="21124" hidden="1"/>
    <row r="21125" hidden="1"/>
    <row r="21126" hidden="1"/>
    <row r="21127" hidden="1"/>
    <row r="21128" hidden="1"/>
    <row r="21129" hidden="1"/>
    <row r="21130" hidden="1"/>
    <row r="21131" hidden="1"/>
    <row r="21132" hidden="1"/>
    <row r="21133" hidden="1"/>
    <row r="21134" hidden="1"/>
    <row r="21135" hidden="1"/>
    <row r="21136" hidden="1"/>
    <row r="21137" hidden="1"/>
    <row r="21138" hidden="1"/>
    <row r="21139" hidden="1"/>
    <row r="21140" hidden="1"/>
    <row r="21141" hidden="1"/>
    <row r="21142" hidden="1"/>
    <row r="21143" hidden="1"/>
    <row r="21144" hidden="1"/>
    <row r="21145" hidden="1"/>
    <row r="21146" hidden="1"/>
    <row r="21147" hidden="1"/>
    <row r="21148" hidden="1"/>
    <row r="21149" hidden="1"/>
    <row r="21150" hidden="1"/>
    <row r="21151" hidden="1"/>
    <row r="21152" hidden="1"/>
    <row r="21153" hidden="1"/>
    <row r="21154" hidden="1"/>
    <row r="21155" hidden="1"/>
    <row r="21156" hidden="1"/>
    <row r="21157" hidden="1"/>
    <row r="21158" hidden="1"/>
    <row r="21159" hidden="1"/>
    <row r="21160" hidden="1"/>
    <row r="21161" hidden="1"/>
    <row r="21162" hidden="1"/>
    <row r="21163" hidden="1"/>
    <row r="21164" hidden="1"/>
    <row r="21165" hidden="1"/>
    <row r="21166" hidden="1"/>
    <row r="21167" hidden="1"/>
    <row r="21168" hidden="1"/>
    <row r="21169" hidden="1"/>
    <row r="21170" hidden="1"/>
    <row r="21171" hidden="1"/>
    <row r="21172" hidden="1"/>
    <row r="21173" hidden="1"/>
    <row r="21174" hidden="1"/>
    <row r="21175" hidden="1"/>
    <row r="21176" hidden="1"/>
    <row r="21177" hidden="1"/>
    <row r="21178" hidden="1"/>
    <row r="21179" hidden="1"/>
    <row r="21180" hidden="1"/>
    <row r="21181" hidden="1"/>
    <row r="21182" hidden="1"/>
    <row r="21183" hidden="1"/>
    <row r="21184" hidden="1"/>
    <row r="21185" hidden="1"/>
    <row r="21186" hidden="1"/>
    <row r="21187" hidden="1"/>
    <row r="21188" hidden="1"/>
    <row r="21189" hidden="1"/>
    <row r="21190" hidden="1"/>
    <row r="21191" hidden="1"/>
    <row r="21192" hidden="1"/>
    <row r="21193" hidden="1"/>
    <row r="21194" hidden="1"/>
    <row r="21195" hidden="1"/>
    <row r="21196" hidden="1"/>
    <row r="21197" hidden="1"/>
    <row r="21198" hidden="1"/>
    <row r="21199" hidden="1"/>
    <row r="21200" hidden="1"/>
    <row r="21201" hidden="1"/>
    <row r="21202" hidden="1"/>
    <row r="21203" hidden="1"/>
    <row r="21204" hidden="1"/>
    <row r="21205" hidden="1"/>
    <row r="21206" hidden="1"/>
    <row r="21207" hidden="1"/>
    <row r="21208" hidden="1"/>
    <row r="21209" hidden="1"/>
    <row r="21210" hidden="1"/>
    <row r="21211" hidden="1"/>
    <row r="21212" hidden="1"/>
    <row r="21213" hidden="1"/>
    <row r="21214" hidden="1"/>
    <row r="21215" hidden="1"/>
    <row r="21216" hidden="1"/>
    <row r="21217" hidden="1"/>
    <row r="21218" hidden="1"/>
    <row r="21219" hidden="1"/>
    <row r="21220" hidden="1"/>
    <row r="21221" hidden="1"/>
    <row r="21222" hidden="1"/>
    <row r="21223" hidden="1"/>
    <row r="21224" hidden="1"/>
    <row r="21225" hidden="1"/>
    <row r="21226" hidden="1"/>
    <row r="21227" hidden="1"/>
    <row r="21228" hidden="1"/>
    <row r="21229" hidden="1"/>
    <row r="21230" hidden="1"/>
    <row r="21231" hidden="1"/>
    <row r="21232" hidden="1"/>
    <row r="21233" hidden="1"/>
    <row r="21234" hidden="1"/>
    <row r="21235" hidden="1"/>
    <row r="21236" hidden="1"/>
    <row r="21237" hidden="1"/>
    <row r="21238" hidden="1"/>
    <row r="21239" hidden="1"/>
    <row r="21240" hidden="1"/>
    <row r="21241" hidden="1"/>
    <row r="21242" hidden="1"/>
    <row r="21243" hidden="1"/>
    <row r="21244" hidden="1"/>
    <row r="21245" hidden="1"/>
    <row r="21246" hidden="1"/>
    <row r="21247" hidden="1"/>
    <row r="21248" hidden="1"/>
    <row r="21249" hidden="1"/>
    <row r="21250" hidden="1"/>
    <row r="21251" hidden="1"/>
    <row r="21252" hidden="1"/>
    <row r="21253" hidden="1"/>
    <row r="21254" hidden="1"/>
    <row r="21255" hidden="1"/>
    <row r="21256" hidden="1"/>
    <row r="21257" hidden="1"/>
    <row r="21258" hidden="1"/>
    <row r="21259" hidden="1"/>
    <row r="21260" hidden="1"/>
    <row r="21261" hidden="1"/>
    <row r="21262" hidden="1"/>
    <row r="21263" hidden="1"/>
    <row r="21264" hidden="1"/>
    <row r="21265" hidden="1"/>
    <row r="21266" hidden="1"/>
    <row r="21267" hidden="1"/>
    <row r="21268" hidden="1"/>
    <row r="21269" hidden="1"/>
    <row r="21270" hidden="1"/>
    <row r="21271" hidden="1"/>
    <row r="21272" hidden="1"/>
    <row r="21273" hidden="1"/>
    <row r="21274" hidden="1"/>
    <row r="21275" hidden="1"/>
    <row r="21276" hidden="1"/>
    <row r="21277" hidden="1"/>
    <row r="21278" hidden="1"/>
    <row r="21279" hidden="1"/>
    <row r="21280" hidden="1"/>
    <row r="21281" hidden="1"/>
    <row r="21282" hidden="1"/>
    <row r="21283" hidden="1"/>
    <row r="21284" hidden="1"/>
    <row r="21285" hidden="1"/>
    <row r="21286" hidden="1"/>
    <row r="21287" hidden="1"/>
    <row r="21288" hidden="1"/>
    <row r="21289" hidden="1"/>
    <row r="21290" hidden="1"/>
    <row r="21291" hidden="1"/>
    <row r="21292" hidden="1"/>
    <row r="21293" hidden="1"/>
    <row r="21294" hidden="1"/>
    <row r="21295" hidden="1"/>
    <row r="21296" hidden="1"/>
    <row r="21297" hidden="1"/>
    <row r="21298" hidden="1"/>
    <row r="21299" hidden="1"/>
    <row r="21300" hidden="1"/>
    <row r="21301" hidden="1"/>
    <row r="21302" hidden="1"/>
    <row r="21303" hidden="1"/>
    <row r="21304" hidden="1"/>
    <row r="21305" hidden="1"/>
    <row r="21306" hidden="1"/>
    <row r="21307" hidden="1"/>
    <row r="21308" hidden="1"/>
    <row r="21309" hidden="1"/>
    <row r="21310" hidden="1"/>
    <row r="21311" hidden="1"/>
    <row r="21312" hidden="1"/>
    <row r="21313" hidden="1"/>
    <row r="21314" hidden="1"/>
    <row r="21315" hidden="1"/>
    <row r="21316" hidden="1"/>
    <row r="21317" hidden="1"/>
    <row r="21318" hidden="1"/>
    <row r="21319" hidden="1"/>
    <row r="21320" hidden="1"/>
    <row r="21321" hidden="1"/>
    <row r="21322" hidden="1"/>
    <row r="21323" hidden="1"/>
    <row r="21324" hidden="1"/>
    <row r="21325" hidden="1"/>
    <row r="21326" hidden="1"/>
    <row r="21327" hidden="1"/>
    <row r="21328" hidden="1"/>
    <row r="21329" hidden="1"/>
    <row r="21330" hidden="1"/>
    <row r="21331" hidden="1"/>
    <row r="21332" hidden="1"/>
    <row r="21333" hidden="1"/>
    <row r="21334" hidden="1"/>
    <row r="21335" hidden="1"/>
    <row r="21336" hidden="1"/>
    <row r="21337" hidden="1"/>
    <row r="21338" hidden="1"/>
    <row r="21339" hidden="1"/>
    <row r="21340" hidden="1"/>
    <row r="21341" hidden="1"/>
    <row r="21342" hidden="1"/>
    <row r="21343" hidden="1"/>
    <row r="21344" hidden="1"/>
    <row r="21345" hidden="1"/>
    <row r="21346" hidden="1"/>
    <row r="21347" hidden="1"/>
    <row r="21348" hidden="1"/>
    <row r="21349" hidden="1"/>
    <row r="21350" hidden="1"/>
    <row r="21351" hidden="1"/>
    <row r="21352" hidden="1"/>
    <row r="21353" hidden="1"/>
    <row r="21354" hidden="1"/>
    <row r="21355" hidden="1"/>
    <row r="21356" hidden="1"/>
    <row r="21357" hidden="1"/>
    <row r="21358" hidden="1"/>
    <row r="21359" hidden="1"/>
    <row r="21360" hidden="1"/>
    <row r="21361" hidden="1"/>
    <row r="21362" hidden="1"/>
    <row r="21363" hidden="1"/>
    <row r="21364" hidden="1"/>
    <row r="21365" hidden="1"/>
    <row r="21366" hidden="1"/>
    <row r="21367" hidden="1"/>
    <row r="21368" hidden="1"/>
    <row r="21369" hidden="1"/>
    <row r="21370" hidden="1"/>
    <row r="21371" hidden="1"/>
    <row r="21372" hidden="1"/>
    <row r="21373" hidden="1"/>
    <row r="21374" hidden="1"/>
    <row r="21375" hidden="1"/>
    <row r="21376" hidden="1"/>
    <row r="21377" hidden="1"/>
    <row r="21378" hidden="1"/>
    <row r="21379" hidden="1"/>
    <row r="21380" hidden="1"/>
    <row r="21381" hidden="1"/>
    <row r="21382" hidden="1"/>
    <row r="21383" hidden="1"/>
    <row r="21384" hidden="1"/>
    <row r="21385" hidden="1"/>
    <row r="21386" hidden="1"/>
    <row r="21387" hidden="1"/>
    <row r="21388" hidden="1"/>
    <row r="21389" hidden="1"/>
    <row r="21390" hidden="1"/>
    <row r="21391" hidden="1"/>
    <row r="21392" hidden="1"/>
    <row r="21393" hidden="1"/>
    <row r="21394" hidden="1"/>
    <row r="21395" hidden="1"/>
    <row r="21396" hidden="1"/>
    <row r="21397" hidden="1"/>
    <row r="21398" hidden="1"/>
    <row r="21399" hidden="1"/>
    <row r="21400" hidden="1"/>
    <row r="21401" hidden="1"/>
    <row r="21402" hidden="1"/>
    <row r="21403" hidden="1"/>
    <row r="21404" hidden="1"/>
    <row r="21405" hidden="1"/>
    <row r="21406" hidden="1"/>
    <row r="21407" hidden="1"/>
    <row r="21408" hidden="1"/>
    <row r="21409" hidden="1"/>
    <row r="21410" hidden="1"/>
    <row r="21411" hidden="1"/>
    <row r="21412" hidden="1"/>
    <row r="21413" hidden="1"/>
    <row r="21414" hidden="1"/>
    <row r="21415" hidden="1"/>
    <row r="21416" hidden="1"/>
    <row r="21417" hidden="1"/>
    <row r="21418" hidden="1"/>
    <row r="21419" hidden="1"/>
    <row r="21420" hidden="1"/>
    <row r="21421" hidden="1"/>
    <row r="21422" hidden="1"/>
    <row r="21423" hidden="1"/>
    <row r="21424" hidden="1"/>
    <row r="21425" hidden="1"/>
    <row r="21426" hidden="1"/>
    <row r="21427" hidden="1"/>
    <row r="21428" hidden="1"/>
    <row r="21429" hidden="1"/>
    <row r="21430" hidden="1"/>
    <row r="21431" hidden="1"/>
    <row r="21432" hidden="1"/>
    <row r="21433" hidden="1"/>
    <row r="21434" hidden="1"/>
    <row r="21435" hidden="1"/>
    <row r="21436" hidden="1"/>
    <row r="21437" hidden="1"/>
    <row r="21438" hidden="1"/>
    <row r="21439" hidden="1"/>
    <row r="21440" hidden="1"/>
    <row r="21441" hidden="1"/>
    <row r="21442" hidden="1"/>
    <row r="21443" hidden="1"/>
    <row r="21444" hidden="1"/>
    <row r="21445" hidden="1"/>
    <row r="21446" hidden="1"/>
    <row r="21447" hidden="1"/>
    <row r="21448" hidden="1"/>
    <row r="21449" hidden="1"/>
    <row r="21450" hidden="1"/>
    <row r="21451" hidden="1"/>
    <row r="21452" hidden="1"/>
    <row r="21453" hidden="1"/>
    <row r="21454" hidden="1"/>
    <row r="21455" hidden="1"/>
    <row r="21456" hidden="1"/>
    <row r="21457" hidden="1"/>
    <row r="21458" hidden="1"/>
    <row r="21459" hidden="1"/>
    <row r="21460" hidden="1"/>
    <row r="21461" hidden="1"/>
    <row r="21462" hidden="1"/>
    <row r="21463" hidden="1"/>
    <row r="21464" hidden="1"/>
    <row r="21465" hidden="1"/>
    <row r="21466" hidden="1"/>
    <row r="21467" hidden="1"/>
    <row r="21468" hidden="1"/>
    <row r="21469" hidden="1"/>
    <row r="21470" hidden="1"/>
    <row r="21471" hidden="1"/>
    <row r="21472" hidden="1"/>
    <row r="21473" hidden="1"/>
    <row r="21474" hidden="1"/>
    <row r="21475" hidden="1"/>
    <row r="21476" hidden="1"/>
    <row r="21477" hidden="1"/>
    <row r="21478" hidden="1"/>
    <row r="21479" hidden="1"/>
    <row r="21480" hidden="1"/>
    <row r="21481" hidden="1"/>
    <row r="21482" hidden="1"/>
    <row r="21483" hidden="1"/>
    <row r="21484" hidden="1"/>
    <row r="21485" hidden="1"/>
    <row r="21486" hidden="1"/>
    <row r="21487" hidden="1"/>
    <row r="21488" hidden="1"/>
    <row r="21489" hidden="1"/>
    <row r="21490" hidden="1"/>
    <row r="21491" hidden="1"/>
    <row r="21492" hidden="1"/>
    <row r="21493" hidden="1"/>
    <row r="21494" hidden="1"/>
    <row r="21495" hidden="1"/>
    <row r="21496" hidden="1"/>
    <row r="21497" hidden="1"/>
    <row r="21498" hidden="1"/>
    <row r="21499" hidden="1"/>
    <row r="21500" hidden="1"/>
    <row r="21501" hidden="1"/>
    <row r="21502" hidden="1"/>
    <row r="21503" hidden="1"/>
    <row r="21504" hidden="1"/>
    <row r="21505" hidden="1"/>
    <row r="21506" hidden="1"/>
    <row r="21507" hidden="1"/>
    <row r="21508" hidden="1"/>
    <row r="21509" hidden="1"/>
    <row r="21510" hidden="1"/>
    <row r="21511" hidden="1"/>
    <row r="21512" hidden="1"/>
    <row r="21513" hidden="1"/>
    <row r="21514" hidden="1"/>
    <row r="21515" hidden="1"/>
    <row r="21516" hidden="1"/>
    <row r="21517" hidden="1"/>
    <row r="21518" hidden="1"/>
    <row r="21519" hidden="1"/>
    <row r="21520" hidden="1"/>
    <row r="21521" hidden="1"/>
    <row r="21522" hidden="1"/>
    <row r="21523" hidden="1"/>
    <row r="21524" hidden="1"/>
    <row r="21525" hidden="1"/>
    <row r="21526" hidden="1"/>
    <row r="21527" hidden="1"/>
    <row r="21528" hidden="1"/>
    <row r="21529" hidden="1"/>
    <row r="21530" hidden="1"/>
    <row r="21531" hidden="1"/>
    <row r="21532" hidden="1"/>
    <row r="21533" hidden="1"/>
    <row r="21534" hidden="1"/>
    <row r="21535" hidden="1"/>
    <row r="21536" hidden="1"/>
    <row r="21537" hidden="1"/>
    <row r="21538" hidden="1"/>
    <row r="21539" hidden="1"/>
    <row r="21540" hidden="1"/>
    <row r="21541" hidden="1"/>
    <row r="21542" hidden="1"/>
    <row r="21543" hidden="1"/>
    <row r="21544" hidden="1"/>
    <row r="21545" hidden="1"/>
    <row r="21546" hidden="1"/>
    <row r="21547" hidden="1"/>
    <row r="21548" hidden="1"/>
    <row r="21549" hidden="1"/>
    <row r="21550" hidden="1"/>
    <row r="21551" hidden="1"/>
    <row r="21552" hidden="1"/>
    <row r="21553" hidden="1"/>
    <row r="21554" hidden="1"/>
    <row r="21555" hidden="1"/>
    <row r="21556" hidden="1"/>
    <row r="21557" hidden="1"/>
    <row r="21558" hidden="1"/>
    <row r="21559" hidden="1"/>
    <row r="21560" hidden="1"/>
    <row r="21561" hidden="1"/>
    <row r="21562" hidden="1"/>
    <row r="21563" hidden="1"/>
    <row r="21564" hidden="1"/>
    <row r="21565" hidden="1"/>
    <row r="21566" hidden="1"/>
    <row r="21567" hidden="1"/>
    <row r="21568" hidden="1"/>
    <row r="21569" hidden="1"/>
    <row r="21570" hidden="1"/>
    <row r="21571" hidden="1"/>
    <row r="21572" hidden="1"/>
    <row r="21573" hidden="1"/>
    <row r="21574" hidden="1"/>
    <row r="21575" hidden="1"/>
    <row r="21576" hidden="1"/>
    <row r="21577" hidden="1"/>
    <row r="21578" hidden="1"/>
    <row r="21579" hidden="1"/>
    <row r="21580" hidden="1"/>
    <row r="21581" hidden="1"/>
    <row r="21582" hidden="1"/>
    <row r="21583" hidden="1"/>
    <row r="21584" hidden="1"/>
    <row r="21585" hidden="1"/>
    <row r="21586" hidden="1"/>
    <row r="21587" hidden="1"/>
    <row r="21588" hidden="1"/>
    <row r="21589" hidden="1"/>
    <row r="21590" hidden="1"/>
    <row r="21591" hidden="1"/>
    <row r="21592" hidden="1"/>
    <row r="21593" hidden="1"/>
    <row r="21594" hidden="1"/>
    <row r="21595" hidden="1"/>
    <row r="21596" hidden="1"/>
    <row r="21597" hidden="1"/>
    <row r="21598" hidden="1"/>
    <row r="21599" hidden="1"/>
    <row r="21600" hidden="1"/>
    <row r="21601" hidden="1"/>
    <row r="21602" hidden="1"/>
    <row r="21603" hidden="1"/>
    <row r="21604" hidden="1"/>
    <row r="21605" hidden="1"/>
    <row r="21606" hidden="1"/>
    <row r="21607" hidden="1"/>
    <row r="21608" hidden="1"/>
    <row r="21609" hidden="1"/>
    <row r="21610" hidden="1"/>
    <row r="21611" hidden="1"/>
    <row r="21612" hidden="1"/>
    <row r="21613" hidden="1"/>
    <row r="21614" hidden="1"/>
    <row r="21615" hidden="1"/>
    <row r="21616" hidden="1"/>
    <row r="21617" hidden="1"/>
    <row r="21618" hidden="1"/>
    <row r="21619" hidden="1"/>
    <row r="21620" hidden="1"/>
    <row r="21621" hidden="1"/>
    <row r="21622" hidden="1"/>
    <row r="21623" hidden="1"/>
    <row r="21624" hidden="1"/>
    <row r="21625" hidden="1"/>
    <row r="21626" hidden="1"/>
    <row r="21627" hidden="1"/>
    <row r="21628" hidden="1"/>
    <row r="21629" hidden="1"/>
    <row r="21630" hidden="1"/>
    <row r="21631" hidden="1"/>
    <row r="21632" hidden="1"/>
    <row r="21633" hidden="1"/>
    <row r="21634" hidden="1"/>
    <row r="21635" hidden="1"/>
    <row r="21636" hidden="1"/>
    <row r="21637" hidden="1"/>
    <row r="21638" hidden="1"/>
    <row r="21639" hidden="1"/>
    <row r="21640" hidden="1"/>
    <row r="21641" hidden="1"/>
    <row r="21642" hidden="1"/>
    <row r="21643" hidden="1"/>
    <row r="21644" hidden="1"/>
    <row r="21645" hidden="1"/>
    <row r="21646" hidden="1"/>
    <row r="21647" hidden="1"/>
    <row r="21648" hidden="1"/>
    <row r="21649" hidden="1"/>
    <row r="21650" hidden="1"/>
    <row r="21651" hidden="1"/>
    <row r="21652" hidden="1"/>
    <row r="21653" hidden="1"/>
    <row r="21654" hidden="1"/>
    <row r="21655" hidden="1"/>
    <row r="21656" hidden="1"/>
    <row r="21657" hidden="1"/>
    <row r="21658" hidden="1"/>
    <row r="21659" hidden="1"/>
    <row r="21660" hidden="1"/>
    <row r="21661" hidden="1"/>
    <row r="21662" hidden="1"/>
    <row r="21663" hidden="1"/>
    <row r="21664" hidden="1"/>
    <row r="21665" hidden="1"/>
    <row r="21666" hidden="1"/>
    <row r="21667" hidden="1"/>
    <row r="21668" hidden="1"/>
    <row r="21669" hidden="1"/>
    <row r="21670" hidden="1"/>
    <row r="21671" hidden="1"/>
    <row r="21672" hidden="1"/>
    <row r="21673" hidden="1"/>
    <row r="21674" hidden="1"/>
    <row r="21675" hidden="1"/>
    <row r="21676" hidden="1"/>
    <row r="21677" hidden="1"/>
    <row r="21678" hidden="1"/>
    <row r="21679" hidden="1"/>
    <row r="21680" hidden="1"/>
    <row r="21681" hidden="1"/>
    <row r="21682" hidden="1"/>
    <row r="21683" hidden="1"/>
    <row r="21684" hidden="1"/>
    <row r="21685" hidden="1"/>
    <row r="21686" hidden="1"/>
    <row r="21687" hidden="1"/>
    <row r="21688" hidden="1"/>
    <row r="21689" hidden="1"/>
    <row r="21690" hidden="1"/>
    <row r="21691" hidden="1"/>
    <row r="21692" hidden="1"/>
    <row r="21693" hidden="1"/>
    <row r="21694" hidden="1"/>
    <row r="21695" hidden="1"/>
    <row r="21696" hidden="1"/>
    <row r="21697" hidden="1"/>
    <row r="21698" hidden="1"/>
    <row r="21699" hidden="1"/>
    <row r="21700" hidden="1"/>
    <row r="21701" hidden="1"/>
    <row r="21702" hidden="1"/>
    <row r="21703" hidden="1"/>
    <row r="21704" hidden="1"/>
    <row r="21705" hidden="1"/>
    <row r="21706" hidden="1"/>
    <row r="21707" hidden="1"/>
    <row r="21708" hidden="1"/>
    <row r="21709" hidden="1"/>
    <row r="21710" hidden="1"/>
    <row r="21711" hidden="1"/>
    <row r="21712" hidden="1"/>
    <row r="21713" hidden="1"/>
    <row r="21714" hidden="1"/>
    <row r="21715" hidden="1"/>
    <row r="21716" hidden="1"/>
    <row r="21717" hidden="1"/>
    <row r="21718" hidden="1"/>
    <row r="21719" hidden="1"/>
    <row r="21720" hidden="1"/>
    <row r="21721" hidden="1"/>
    <row r="21722" hidden="1"/>
    <row r="21723" hidden="1"/>
    <row r="21724" hidden="1"/>
    <row r="21725" hidden="1"/>
    <row r="21726" hidden="1"/>
    <row r="21727" hidden="1"/>
    <row r="21728" hidden="1"/>
    <row r="21729" hidden="1"/>
    <row r="21730" hidden="1"/>
    <row r="21731" hidden="1"/>
    <row r="21732" hidden="1"/>
    <row r="21733" hidden="1"/>
    <row r="21734" hidden="1"/>
    <row r="21735" hidden="1"/>
    <row r="21736" hidden="1"/>
    <row r="21737" hidden="1"/>
    <row r="21738" hidden="1"/>
    <row r="21739" hidden="1"/>
    <row r="21740" hidden="1"/>
    <row r="21741" hidden="1"/>
    <row r="21742" hidden="1"/>
    <row r="21743" hidden="1"/>
    <row r="21744" hidden="1"/>
    <row r="21745" hidden="1"/>
    <row r="21746" hidden="1"/>
    <row r="21747" hidden="1"/>
    <row r="21748" hidden="1"/>
    <row r="21749" hidden="1"/>
    <row r="21750" hidden="1"/>
    <row r="21751" hidden="1"/>
    <row r="21752" hidden="1"/>
    <row r="21753" hidden="1"/>
    <row r="21754" hidden="1"/>
    <row r="21755" hidden="1"/>
    <row r="21756" hidden="1"/>
    <row r="21757" hidden="1"/>
    <row r="21758" hidden="1"/>
    <row r="21759" hidden="1"/>
    <row r="21760" hidden="1"/>
    <row r="21761" hidden="1"/>
    <row r="21762" hidden="1"/>
    <row r="21763" hidden="1"/>
    <row r="21764" hidden="1"/>
    <row r="21765" hidden="1"/>
    <row r="21766" hidden="1"/>
    <row r="21767" hidden="1"/>
    <row r="21768" hidden="1"/>
    <row r="21769" hidden="1"/>
    <row r="21770" hidden="1"/>
    <row r="21771" hidden="1"/>
    <row r="21772" hidden="1"/>
    <row r="21773" hidden="1"/>
    <row r="21774" hidden="1"/>
    <row r="21775" hidden="1"/>
    <row r="21776" hidden="1"/>
    <row r="21777" hidden="1"/>
    <row r="21778" hidden="1"/>
    <row r="21779" hidden="1"/>
    <row r="21780" hidden="1"/>
    <row r="21781" hidden="1"/>
    <row r="21782" hidden="1"/>
    <row r="21783" hidden="1"/>
    <row r="21784" hidden="1"/>
    <row r="21785" hidden="1"/>
    <row r="21786" hidden="1"/>
    <row r="21787" hidden="1"/>
    <row r="21788" hidden="1"/>
    <row r="21789" hidden="1"/>
    <row r="21790" hidden="1"/>
    <row r="21791" hidden="1"/>
    <row r="21792" hidden="1"/>
    <row r="21793" hidden="1"/>
    <row r="21794" hidden="1"/>
    <row r="21795" hidden="1"/>
    <row r="21796" hidden="1"/>
    <row r="21797" hidden="1"/>
    <row r="21798" hidden="1"/>
    <row r="21799" hidden="1"/>
    <row r="21800" hidden="1"/>
    <row r="21801" hidden="1"/>
    <row r="21802" hidden="1"/>
    <row r="21803" hidden="1"/>
    <row r="21804" hidden="1"/>
    <row r="21805" hidden="1"/>
    <row r="21806" hidden="1"/>
    <row r="21807" hidden="1"/>
    <row r="21808" hidden="1"/>
    <row r="21809" hidden="1"/>
    <row r="21810" hidden="1"/>
    <row r="21811" hidden="1"/>
    <row r="21812" hidden="1"/>
    <row r="21813" hidden="1"/>
    <row r="21814" hidden="1"/>
    <row r="21815" hidden="1"/>
    <row r="21816" hidden="1"/>
    <row r="21817" hidden="1"/>
    <row r="21818" hidden="1"/>
    <row r="21819" hidden="1"/>
    <row r="21820" hidden="1"/>
    <row r="21821" hidden="1"/>
    <row r="21822" hidden="1"/>
    <row r="21823" hidden="1"/>
    <row r="21824" hidden="1"/>
    <row r="21825" hidden="1"/>
    <row r="21826" hidden="1"/>
    <row r="21827" hidden="1"/>
    <row r="21828" hidden="1"/>
    <row r="21829" hidden="1"/>
    <row r="21830" hidden="1"/>
    <row r="21831" hidden="1"/>
    <row r="21832" hidden="1"/>
    <row r="21833" hidden="1"/>
    <row r="21834" hidden="1"/>
    <row r="21835" hidden="1"/>
    <row r="21836" hidden="1"/>
    <row r="21837" hidden="1"/>
    <row r="21838" hidden="1"/>
    <row r="21839" hidden="1"/>
    <row r="21840" hidden="1"/>
    <row r="21841" hidden="1"/>
    <row r="21842" hidden="1"/>
    <row r="21843" hidden="1"/>
    <row r="21844" hidden="1"/>
    <row r="21845" hidden="1"/>
    <row r="21846" hidden="1"/>
    <row r="21847" hidden="1"/>
    <row r="21848" hidden="1"/>
    <row r="21849" hidden="1"/>
    <row r="21850" hidden="1"/>
    <row r="21851" hidden="1"/>
    <row r="21852" hidden="1"/>
    <row r="21853" hidden="1"/>
    <row r="21854" hidden="1"/>
    <row r="21855" hidden="1"/>
    <row r="21856" hidden="1"/>
    <row r="21857" hidden="1"/>
    <row r="21858" hidden="1"/>
    <row r="21859" hidden="1"/>
    <row r="21860" hidden="1"/>
    <row r="21861" hidden="1"/>
    <row r="21862" hidden="1"/>
    <row r="21863" hidden="1"/>
    <row r="21864" hidden="1"/>
    <row r="21865" hidden="1"/>
    <row r="21866" hidden="1"/>
    <row r="21867" hidden="1"/>
    <row r="21868" hidden="1"/>
    <row r="21869" hidden="1"/>
    <row r="21870" hidden="1"/>
    <row r="21871" hidden="1"/>
    <row r="21872" hidden="1"/>
    <row r="21873" hidden="1"/>
    <row r="21874" hidden="1"/>
    <row r="21875" hidden="1"/>
    <row r="21876" hidden="1"/>
    <row r="21877" hidden="1"/>
    <row r="21878" hidden="1"/>
    <row r="21879" hidden="1"/>
    <row r="21880" hidden="1"/>
    <row r="21881" hidden="1"/>
    <row r="21882" hidden="1"/>
    <row r="21883" hidden="1"/>
    <row r="21884" hidden="1"/>
    <row r="21885" hidden="1"/>
    <row r="21886" hidden="1"/>
    <row r="21887" hidden="1"/>
    <row r="21888" hidden="1"/>
    <row r="21889" hidden="1"/>
    <row r="21890" hidden="1"/>
    <row r="21891" hidden="1"/>
    <row r="21892" hidden="1"/>
    <row r="21893" hidden="1"/>
    <row r="21894" hidden="1"/>
    <row r="21895" hidden="1"/>
    <row r="21896" hidden="1"/>
    <row r="21897" hidden="1"/>
    <row r="21898" hidden="1"/>
    <row r="21899" hidden="1"/>
    <row r="21900" hidden="1"/>
    <row r="21901" hidden="1"/>
    <row r="21902" hidden="1"/>
    <row r="21903" hidden="1"/>
    <row r="21904" hidden="1"/>
    <row r="21905" hidden="1"/>
    <row r="21906" hidden="1"/>
    <row r="21907" hidden="1"/>
    <row r="21908" hidden="1"/>
    <row r="21909" hidden="1"/>
    <row r="21910" hidden="1"/>
    <row r="21911" hidden="1"/>
    <row r="21912" hidden="1"/>
    <row r="21913" hidden="1"/>
    <row r="21914" hidden="1"/>
    <row r="21915" hidden="1"/>
    <row r="21916" hidden="1"/>
    <row r="21917" hidden="1"/>
    <row r="21918" hidden="1"/>
    <row r="21919" hidden="1"/>
    <row r="21920" hidden="1"/>
    <row r="21921" hidden="1"/>
    <row r="21922" hidden="1"/>
    <row r="21923" hidden="1"/>
    <row r="21924" hidden="1"/>
    <row r="21925" hidden="1"/>
    <row r="21926" hidden="1"/>
    <row r="21927" hidden="1"/>
    <row r="21928" hidden="1"/>
    <row r="21929" hidden="1"/>
    <row r="21930" hidden="1"/>
    <row r="21931" hidden="1"/>
    <row r="21932" hidden="1"/>
    <row r="21933" hidden="1"/>
    <row r="21934" hidden="1"/>
    <row r="21935" hidden="1"/>
    <row r="21936" hidden="1"/>
    <row r="21937" hidden="1"/>
    <row r="21938" hidden="1"/>
    <row r="21939" hidden="1"/>
    <row r="21940" hidden="1"/>
    <row r="21941" hidden="1"/>
    <row r="21942" hidden="1"/>
    <row r="21943" hidden="1"/>
    <row r="21944" hidden="1"/>
    <row r="21945" hidden="1"/>
    <row r="21946" hidden="1"/>
    <row r="21947" hidden="1"/>
    <row r="21948" hidden="1"/>
    <row r="21949" hidden="1"/>
    <row r="21950" hidden="1"/>
    <row r="21951" hidden="1"/>
    <row r="21952" hidden="1"/>
    <row r="21953" hidden="1"/>
    <row r="21954" hidden="1"/>
    <row r="21955" hidden="1"/>
    <row r="21956" hidden="1"/>
    <row r="21957" hidden="1"/>
    <row r="21958" hidden="1"/>
    <row r="21959" hidden="1"/>
    <row r="21960" hidden="1"/>
    <row r="21961" hidden="1"/>
    <row r="21962" hidden="1"/>
    <row r="21963" hidden="1"/>
    <row r="21964" hidden="1"/>
    <row r="21965" hidden="1"/>
    <row r="21966" hidden="1"/>
    <row r="21967" hidden="1"/>
    <row r="21968" hidden="1"/>
    <row r="21969" hidden="1"/>
    <row r="21970" hidden="1"/>
    <row r="21971" hidden="1"/>
    <row r="21972" hidden="1"/>
    <row r="21973" hidden="1"/>
    <row r="21974" hidden="1"/>
    <row r="21975" hidden="1"/>
    <row r="21976" hidden="1"/>
    <row r="21977" hidden="1"/>
    <row r="21978" hidden="1"/>
    <row r="21979" hidden="1"/>
    <row r="21980" hidden="1"/>
    <row r="21981" hidden="1"/>
    <row r="21982" hidden="1"/>
    <row r="21983" hidden="1"/>
    <row r="21984" hidden="1"/>
    <row r="21985" hidden="1"/>
    <row r="21986" hidden="1"/>
    <row r="21987" hidden="1"/>
    <row r="21988" hidden="1"/>
    <row r="21989" hidden="1"/>
    <row r="21990" hidden="1"/>
    <row r="21991" hidden="1"/>
    <row r="21992" hidden="1"/>
    <row r="21993" hidden="1"/>
    <row r="21994" hidden="1"/>
    <row r="21995" hidden="1"/>
    <row r="21996" hidden="1"/>
    <row r="21997" hidden="1"/>
    <row r="21998" hidden="1"/>
    <row r="21999" hidden="1"/>
    <row r="22000" hidden="1"/>
    <row r="22001" hidden="1"/>
    <row r="22002" hidden="1"/>
    <row r="22003" hidden="1"/>
    <row r="22004" hidden="1"/>
    <row r="22005" hidden="1"/>
    <row r="22006" hidden="1"/>
    <row r="22007" hidden="1"/>
    <row r="22008" hidden="1"/>
    <row r="22009" hidden="1"/>
    <row r="22010" hidden="1"/>
    <row r="22011" hidden="1"/>
    <row r="22012" hidden="1"/>
    <row r="22013" hidden="1"/>
    <row r="22014" hidden="1"/>
    <row r="22015" hidden="1"/>
    <row r="22016" hidden="1"/>
    <row r="22017" hidden="1"/>
    <row r="22018" hidden="1"/>
    <row r="22019" hidden="1"/>
    <row r="22020" hidden="1"/>
    <row r="22021" hidden="1"/>
    <row r="22022" hidden="1"/>
    <row r="22023" hidden="1"/>
    <row r="22024" hidden="1"/>
    <row r="22025" hidden="1"/>
    <row r="22026" hidden="1"/>
    <row r="22027" hidden="1"/>
    <row r="22028" hidden="1"/>
    <row r="22029" hidden="1"/>
    <row r="22030" hidden="1"/>
    <row r="22031" hidden="1"/>
    <row r="22032" hidden="1"/>
    <row r="22033" hidden="1"/>
    <row r="22034" hidden="1"/>
    <row r="22035" hidden="1"/>
    <row r="22036" hidden="1"/>
    <row r="22037" hidden="1"/>
    <row r="22038" hidden="1"/>
    <row r="22039" hidden="1"/>
    <row r="22040" hidden="1"/>
    <row r="22041" hidden="1"/>
    <row r="22042" hidden="1"/>
    <row r="22043" hidden="1"/>
    <row r="22044" hidden="1"/>
    <row r="22045" hidden="1"/>
    <row r="22046" hidden="1"/>
    <row r="22047" hidden="1"/>
    <row r="22048" hidden="1"/>
    <row r="22049" hidden="1"/>
    <row r="22050" hidden="1"/>
    <row r="22051" hidden="1"/>
    <row r="22052" hidden="1"/>
    <row r="22053" hidden="1"/>
    <row r="22054" hidden="1"/>
    <row r="22055" hidden="1"/>
    <row r="22056" hidden="1"/>
    <row r="22057" hidden="1"/>
    <row r="22058" hidden="1"/>
    <row r="22059" hidden="1"/>
    <row r="22060" hidden="1"/>
    <row r="22061" hidden="1"/>
    <row r="22062" hidden="1"/>
    <row r="22063" hidden="1"/>
    <row r="22064" hidden="1"/>
    <row r="22065" hidden="1"/>
    <row r="22066" hidden="1"/>
    <row r="22067" hidden="1"/>
    <row r="22068" hidden="1"/>
    <row r="22069" hidden="1"/>
    <row r="22070" hidden="1"/>
    <row r="22071" hidden="1"/>
    <row r="22072" hidden="1"/>
    <row r="22073" hidden="1"/>
    <row r="22074" hidden="1"/>
    <row r="22075" hidden="1"/>
    <row r="22076" hidden="1"/>
    <row r="22077" hidden="1"/>
    <row r="22078" hidden="1"/>
    <row r="22079" hidden="1"/>
    <row r="22080" hidden="1"/>
    <row r="22081" hidden="1"/>
    <row r="22082" hidden="1"/>
    <row r="22083" hidden="1"/>
    <row r="22084" hidden="1"/>
    <row r="22085" hidden="1"/>
    <row r="22086" hidden="1"/>
    <row r="22087" hidden="1"/>
    <row r="22088" hidden="1"/>
    <row r="22089" hidden="1"/>
    <row r="22090" hidden="1"/>
    <row r="22091" hidden="1"/>
    <row r="22092" hidden="1"/>
    <row r="22093" hidden="1"/>
    <row r="22094" hidden="1"/>
    <row r="22095" hidden="1"/>
    <row r="22096" hidden="1"/>
    <row r="22097" hidden="1"/>
    <row r="22098" hidden="1"/>
    <row r="22099" hidden="1"/>
    <row r="22100" hidden="1"/>
    <row r="22101" hidden="1"/>
    <row r="22102" hidden="1"/>
    <row r="22103" hidden="1"/>
    <row r="22104" hidden="1"/>
    <row r="22105" hidden="1"/>
    <row r="22106" hidden="1"/>
    <row r="22107" hidden="1"/>
    <row r="22108" hidden="1"/>
    <row r="22109" hidden="1"/>
    <row r="22110" hidden="1"/>
    <row r="22111" hidden="1"/>
    <row r="22112" hidden="1"/>
    <row r="22113" hidden="1"/>
    <row r="22114" hidden="1"/>
    <row r="22115" hidden="1"/>
    <row r="22116" hidden="1"/>
    <row r="22117" hidden="1"/>
    <row r="22118" hidden="1"/>
    <row r="22119" hidden="1"/>
    <row r="22120" hidden="1"/>
    <row r="22121" hidden="1"/>
    <row r="22122" hidden="1"/>
    <row r="22123" hidden="1"/>
    <row r="22124" hidden="1"/>
    <row r="22125" hidden="1"/>
    <row r="22126" hidden="1"/>
    <row r="22127" hidden="1"/>
    <row r="22128" hidden="1"/>
    <row r="22129" hidden="1"/>
    <row r="22130" hidden="1"/>
    <row r="22131" hidden="1"/>
    <row r="22132" hidden="1"/>
    <row r="22133" hidden="1"/>
    <row r="22134" hidden="1"/>
    <row r="22135" hidden="1"/>
    <row r="22136" hidden="1"/>
    <row r="22137" hidden="1"/>
    <row r="22138" hidden="1"/>
    <row r="22139" hidden="1"/>
    <row r="22140" hidden="1"/>
    <row r="22141" hidden="1"/>
    <row r="22142" hidden="1"/>
    <row r="22143" hidden="1"/>
    <row r="22144" hidden="1"/>
    <row r="22145" hidden="1"/>
    <row r="22146" hidden="1"/>
    <row r="22147" hidden="1"/>
    <row r="22148" hidden="1"/>
    <row r="22149" hidden="1"/>
    <row r="22150" hidden="1"/>
    <row r="22151" hidden="1"/>
    <row r="22152" hidden="1"/>
    <row r="22153" hidden="1"/>
    <row r="22154" hidden="1"/>
    <row r="22155" hidden="1"/>
    <row r="22156" hidden="1"/>
    <row r="22157" hidden="1"/>
    <row r="22158" hidden="1"/>
    <row r="22159" hidden="1"/>
    <row r="22160" hidden="1"/>
    <row r="22161" hidden="1"/>
    <row r="22162" hidden="1"/>
    <row r="22163" hidden="1"/>
    <row r="22164" hidden="1"/>
    <row r="22165" hidden="1"/>
    <row r="22166" hidden="1"/>
    <row r="22167" hidden="1"/>
    <row r="22168" hidden="1"/>
    <row r="22169" hidden="1"/>
    <row r="22170" hidden="1"/>
    <row r="22171" hidden="1"/>
    <row r="22172" hidden="1"/>
    <row r="22173" hidden="1"/>
    <row r="22174" hidden="1"/>
    <row r="22175" hidden="1"/>
    <row r="22176" hidden="1"/>
    <row r="22177" hidden="1"/>
    <row r="22178" hidden="1"/>
    <row r="22179" hidden="1"/>
    <row r="22180" hidden="1"/>
    <row r="22181" hidden="1"/>
    <row r="22182" hidden="1"/>
    <row r="22183" hidden="1"/>
    <row r="22184" hidden="1"/>
    <row r="22185" hidden="1"/>
    <row r="22186" hidden="1"/>
    <row r="22187" hidden="1"/>
    <row r="22188" hidden="1"/>
    <row r="22189" hidden="1"/>
    <row r="22190" hidden="1"/>
    <row r="22191" hidden="1"/>
    <row r="22192" hidden="1"/>
    <row r="22193" hidden="1"/>
    <row r="22194" hidden="1"/>
    <row r="22195" hidden="1"/>
    <row r="22196" hidden="1"/>
    <row r="22197" hidden="1"/>
    <row r="22198" hidden="1"/>
    <row r="22199" hidden="1"/>
    <row r="22200" hidden="1"/>
    <row r="22201" hidden="1"/>
    <row r="22202" hidden="1"/>
    <row r="22203" hidden="1"/>
    <row r="22204" hidden="1"/>
    <row r="22205" hidden="1"/>
    <row r="22206" hidden="1"/>
    <row r="22207" hidden="1"/>
    <row r="22208" hidden="1"/>
    <row r="22209" hidden="1"/>
    <row r="22210" hidden="1"/>
    <row r="22211" hidden="1"/>
    <row r="22212" hidden="1"/>
    <row r="22213" hidden="1"/>
    <row r="22214" hidden="1"/>
    <row r="22215" hidden="1"/>
    <row r="22216" hidden="1"/>
    <row r="22217" hidden="1"/>
    <row r="22218" hidden="1"/>
    <row r="22219" hidden="1"/>
    <row r="22220" hidden="1"/>
    <row r="22221" hidden="1"/>
    <row r="22222" hidden="1"/>
    <row r="22223" hidden="1"/>
    <row r="22224" hidden="1"/>
    <row r="22225" hidden="1"/>
    <row r="22226" hidden="1"/>
    <row r="22227" hidden="1"/>
    <row r="22228" hidden="1"/>
    <row r="22229" hidden="1"/>
    <row r="22230" hidden="1"/>
    <row r="22231" hidden="1"/>
    <row r="22232" hidden="1"/>
    <row r="22233" hidden="1"/>
    <row r="22234" hidden="1"/>
    <row r="22235" hidden="1"/>
    <row r="22236" hidden="1"/>
    <row r="22237" hidden="1"/>
    <row r="22238" hidden="1"/>
    <row r="22239" hidden="1"/>
    <row r="22240" hidden="1"/>
    <row r="22241" hidden="1"/>
    <row r="22242" hidden="1"/>
    <row r="22243" hidden="1"/>
    <row r="22244" hidden="1"/>
    <row r="22245" hidden="1"/>
    <row r="22246" hidden="1"/>
    <row r="22247" hidden="1"/>
    <row r="22248" hidden="1"/>
    <row r="22249" hidden="1"/>
    <row r="22250" hidden="1"/>
    <row r="22251" hidden="1"/>
    <row r="22252" hidden="1"/>
    <row r="22253" hidden="1"/>
    <row r="22254" hidden="1"/>
    <row r="22255" hidden="1"/>
    <row r="22256" hidden="1"/>
    <row r="22257" hidden="1"/>
    <row r="22258" hidden="1"/>
    <row r="22259" hidden="1"/>
    <row r="22260" hidden="1"/>
    <row r="22261" hidden="1"/>
    <row r="22262" hidden="1"/>
    <row r="22263" hidden="1"/>
    <row r="22264" hidden="1"/>
    <row r="22265" hidden="1"/>
    <row r="22266" hidden="1"/>
    <row r="22267" hidden="1"/>
    <row r="22268" hidden="1"/>
    <row r="22269" hidden="1"/>
    <row r="22270" hidden="1"/>
    <row r="22271" hidden="1"/>
    <row r="22272" hidden="1"/>
    <row r="22273" hidden="1"/>
    <row r="22274" hidden="1"/>
    <row r="22275" hidden="1"/>
    <row r="22276" hidden="1"/>
    <row r="22277" hidden="1"/>
    <row r="22278" hidden="1"/>
    <row r="22279" hidden="1"/>
    <row r="22280" hidden="1"/>
    <row r="22281" hidden="1"/>
    <row r="22282" hidden="1"/>
    <row r="22283" hidden="1"/>
    <row r="22284" hidden="1"/>
    <row r="22285" hidden="1"/>
    <row r="22286" hidden="1"/>
    <row r="22287" hidden="1"/>
    <row r="22288" hidden="1"/>
    <row r="22289" hidden="1"/>
    <row r="22290" hidden="1"/>
    <row r="22291" hidden="1"/>
    <row r="22292" hidden="1"/>
    <row r="22293" hidden="1"/>
    <row r="22294" hidden="1"/>
    <row r="22295" hidden="1"/>
    <row r="22296" hidden="1"/>
    <row r="22297" hidden="1"/>
    <row r="22298" hidden="1"/>
    <row r="22299" hidden="1"/>
    <row r="22300" hidden="1"/>
    <row r="22301" hidden="1"/>
    <row r="22302" hidden="1"/>
    <row r="22303" hidden="1"/>
    <row r="22304" hidden="1"/>
    <row r="22305" hidden="1"/>
    <row r="22306" hidden="1"/>
    <row r="22307" hidden="1"/>
    <row r="22308" hidden="1"/>
    <row r="22309" hidden="1"/>
    <row r="22310" hidden="1"/>
    <row r="22311" hidden="1"/>
    <row r="22312" hidden="1"/>
    <row r="22313" hidden="1"/>
    <row r="22314" hidden="1"/>
    <row r="22315" hidden="1"/>
    <row r="22316" hidden="1"/>
    <row r="22317" hidden="1"/>
    <row r="22318" hidden="1"/>
    <row r="22319" hidden="1"/>
    <row r="22320" hidden="1"/>
    <row r="22321" hidden="1"/>
    <row r="22322" hidden="1"/>
    <row r="22323" hidden="1"/>
    <row r="22324" hidden="1"/>
    <row r="22325" hidden="1"/>
    <row r="22326" hidden="1"/>
    <row r="22327" hidden="1"/>
    <row r="22328" hidden="1"/>
    <row r="22329" hidden="1"/>
    <row r="22330" hidden="1"/>
    <row r="22331" hidden="1"/>
    <row r="22332" hidden="1"/>
    <row r="22333" hidden="1"/>
    <row r="22334" hidden="1"/>
    <row r="22335" hidden="1"/>
    <row r="22336" hidden="1"/>
    <row r="22337" hidden="1"/>
    <row r="22338" hidden="1"/>
    <row r="22339" hidden="1"/>
    <row r="22340" hidden="1"/>
    <row r="22341" hidden="1"/>
    <row r="22342" hidden="1"/>
    <row r="22343" hidden="1"/>
    <row r="22344" hidden="1"/>
    <row r="22345" hidden="1"/>
    <row r="22346" hidden="1"/>
    <row r="22347" hidden="1"/>
    <row r="22348" hidden="1"/>
    <row r="22349" hidden="1"/>
    <row r="22350" hidden="1"/>
    <row r="22351" hidden="1"/>
    <row r="22352" hidden="1"/>
    <row r="22353" hidden="1"/>
    <row r="22354" hidden="1"/>
    <row r="22355" hidden="1"/>
    <row r="22356" hidden="1"/>
    <row r="22357" hidden="1"/>
    <row r="22358" hidden="1"/>
    <row r="22359" hidden="1"/>
    <row r="22360" hidden="1"/>
    <row r="22361" hidden="1"/>
    <row r="22362" hidden="1"/>
    <row r="22363" hidden="1"/>
    <row r="22364" hidden="1"/>
    <row r="22365" hidden="1"/>
    <row r="22366" hidden="1"/>
    <row r="22367" hidden="1"/>
    <row r="22368" hidden="1"/>
    <row r="22369" hidden="1"/>
    <row r="22370" hidden="1"/>
    <row r="22371" hidden="1"/>
    <row r="22372" hidden="1"/>
    <row r="22373" hidden="1"/>
    <row r="22374" hidden="1"/>
    <row r="22375" hidden="1"/>
    <row r="22376" hidden="1"/>
    <row r="22377" hidden="1"/>
    <row r="22378" hidden="1"/>
    <row r="22379" hidden="1"/>
    <row r="22380" hidden="1"/>
    <row r="22381" hidden="1"/>
    <row r="22382" hidden="1"/>
    <row r="22383" hidden="1"/>
    <row r="22384" hidden="1"/>
    <row r="22385" hidden="1"/>
    <row r="22386" hidden="1"/>
    <row r="22387" hidden="1"/>
    <row r="22388" hidden="1"/>
    <row r="22389" hidden="1"/>
    <row r="22390" hidden="1"/>
    <row r="22391" hidden="1"/>
    <row r="22392" hidden="1"/>
    <row r="22393" hidden="1"/>
    <row r="22394" hidden="1"/>
    <row r="22395" hidden="1"/>
    <row r="22396" hidden="1"/>
    <row r="22397" hidden="1"/>
    <row r="22398" hidden="1"/>
    <row r="22399" hidden="1"/>
    <row r="22400" hidden="1"/>
    <row r="22401" hidden="1"/>
    <row r="22402" hidden="1"/>
    <row r="22403" hidden="1"/>
    <row r="22404" hidden="1"/>
    <row r="22405" hidden="1"/>
    <row r="22406" hidden="1"/>
    <row r="22407" hidden="1"/>
    <row r="22408" hidden="1"/>
    <row r="22409" hidden="1"/>
    <row r="22410" hidden="1"/>
    <row r="22411" hidden="1"/>
    <row r="22412" hidden="1"/>
    <row r="22413" hidden="1"/>
    <row r="22414" hidden="1"/>
    <row r="22415" hidden="1"/>
    <row r="22416" hidden="1"/>
    <row r="22417" hidden="1"/>
    <row r="22418" hidden="1"/>
    <row r="22419" hidden="1"/>
    <row r="22420" hidden="1"/>
    <row r="22421" hidden="1"/>
    <row r="22422" hidden="1"/>
    <row r="22423" hidden="1"/>
    <row r="22424" hidden="1"/>
    <row r="22425" hidden="1"/>
    <row r="22426" hidden="1"/>
    <row r="22427" hidden="1"/>
    <row r="22428" hidden="1"/>
    <row r="22429" hidden="1"/>
    <row r="22430" hidden="1"/>
    <row r="22431" hidden="1"/>
    <row r="22432" hidden="1"/>
    <row r="22433" hidden="1"/>
    <row r="22434" hidden="1"/>
    <row r="22435" hidden="1"/>
    <row r="22436" hidden="1"/>
    <row r="22437" hidden="1"/>
    <row r="22438" hidden="1"/>
    <row r="22439" hidden="1"/>
    <row r="22440" hidden="1"/>
    <row r="22441" hidden="1"/>
    <row r="22442" hidden="1"/>
    <row r="22443" hidden="1"/>
    <row r="22444" hidden="1"/>
    <row r="22445" hidden="1"/>
    <row r="22446" hidden="1"/>
    <row r="22447" hidden="1"/>
    <row r="22448" hidden="1"/>
    <row r="22449" hidden="1"/>
    <row r="22450" hidden="1"/>
    <row r="22451" hidden="1"/>
    <row r="22452" hidden="1"/>
    <row r="22453" hidden="1"/>
    <row r="22454" hidden="1"/>
    <row r="22455" hidden="1"/>
    <row r="22456" hidden="1"/>
    <row r="22457" hidden="1"/>
    <row r="22458" hidden="1"/>
    <row r="22459" hidden="1"/>
    <row r="22460" hidden="1"/>
    <row r="22461" hidden="1"/>
    <row r="22462" hidden="1"/>
    <row r="22463" hidden="1"/>
    <row r="22464" hidden="1"/>
    <row r="22465" hidden="1"/>
    <row r="22466" hidden="1"/>
    <row r="22467" hidden="1"/>
    <row r="22468" hidden="1"/>
    <row r="22469" hidden="1"/>
    <row r="22470" hidden="1"/>
    <row r="22471" hidden="1"/>
    <row r="22472" hidden="1"/>
    <row r="22473" hidden="1"/>
    <row r="22474" hidden="1"/>
    <row r="22475" hidden="1"/>
    <row r="22476" hidden="1"/>
    <row r="22477" hidden="1"/>
    <row r="22478" hidden="1"/>
    <row r="22479" hidden="1"/>
    <row r="22480" hidden="1"/>
    <row r="22481" hidden="1"/>
    <row r="22482" hidden="1"/>
    <row r="22483" hidden="1"/>
    <row r="22484" hidden="1"/>
    <row r="22485" hidden="1"/>
    <row r="22486" hidden="1"/>
    <row r="22487" hidden="1"/>
    <row r="22488" hidden="1"/>
    <row r="22489" hidden="1"/>
    <row r="22490" hidden="1"/>
    <row r="22491" hidden="1"/>
    <row r="22492" hidden="1"/>
    <row r="22493" hidden="1"/>
    <row r="22494" hidden="1"/>
    <row r="22495" hidden="1"/>
    <row r="22496" hidden="1"/>
    <row r="22497" hidden="1"/>
    <row r="22498" hidden="1"/>
    <row r="22499" hidden="1"/>
    <row r="22500" hidden="1"/>
    <row r="22501" hidden="1"/>
    <row r="22502" hidden="1"/>
    <row r="22503" hidden="1"/>
    <row r="22504" hidden="1"/>
    <row r="22505" hidden="1"/>
    <row r="22506" hidden="1"/>
    <row r="22507" hidden="1"/>
    <row r="22508" hidden="1"/>
    <row r="22509" hidden="1"/>
    <row r="22510" hidden="1"/>
    <row r="22511" hidden="1"/>
    <row r="22512" hidden="1"/>
    <row r="22513" hidden="1"/>
    <row r="22514" hidden="1"/>
    <row r="22515" hidden="1"/>
    <row r="22516" hidden="1"/>
    <row r="22517" hidden="1"/>
    <row r="22518" hidden="1"/>
    <row r="22519" hidden="1"/>
    <row r="22520" hidden="1"/>
    <row r="22521" hidden="1"/>
    <row r="22522" hidden="1"/>
    <row r="22523" hidden="1"/>
    <row r="22524" hidden="1"/>
    <row r="22525" hidden="1"/>
    <row r="22526" hidden="1"/>
    <row r="22527" hidden="1"/>
    <row r="22528" hidden="1"/>
    <row r="22529" hidden="1"/>
    <row r="22530" hidden="1"/>
    <row r="22531" hidden="1"/>
    <row r="22532" hidden="1"/>
    <row r="22533" hidden="1"/>
    <row r="22534" hidden="1"/>
    <row r="22535" hidden="1"/>
    <row r="22536" hidden="1"/>
    <row r="22537" hidden="1"/>
    <row r="22538" hidden="1"/>
    <row r="22539" hidden="1"/>
    <row r="22540" hidden="1"/>
    <row r="22541" hidden="1"/>
    <row r="22542" hidden="1"/>
    <row r="22543" hidden="1"/>
    <row r="22544" hidden="1"/>
    <row r="22545" hidden="1"/>
    <row r="22546" hidden="1"/>
    <row r="22547" hidden="1"/>
    <row r="22548" hidden="1"/>
    <row r="22549" hidden="1"/>
    <row r="22550" hidden="1"/>
    <row r="22551" hidden="1"/>
    <row r="22552" hidden="1"/>
    <row r="22553" hidden="1"/>
    <row r="22554" hidden="1"/>
    <row r="22555" hidden="1"/>
    <row r="22556" hidden="1"/>
    <row r="22557" hidden="1"/>
    <row r="22558" hidden="1"/>
    <row r="22559" hidden="1"/>
    <row r="22560" hidden="1"/>
    <row r="22561" hidden="1"/>
    <row r="22562" hidden="1"/>
    <row r="22563" hidden="1"/>
    <row r="22564" hidden="1"/>
    <row r="22565" hidden="1"/>
    <row r="22566" hidden="1"/>
    <row r="22567" hidden="1"/>
    <row r="22568" hidden="1"/>
    <row r="22569" hidden="1"/>
    <row r="22570" hidden="1"/>
    <row r="22571" hidden="1"/>
    <row r="22572" hidden="1"/>
    <row r="22573" hidden="1"/>
    <row r="22574" hidden="1"/>
    <row r="22575" hidden="1"/>
    <row r="22576" hidden="1"/>
    <row r="22577" hidden="1"/>
    <row r="22578" hidden="1"/>
    <row r="22579" hidden="1"/>
    <row r="22580" hidden="1"/>
    <row r="22581" hidden="1"/>
    <row r="22582" hidden="1"/>
    <row r="22583" hidden="1"/>
    <row r="22584" hidden="1"/>
    <row r="22585" hidden="1"/>
    <row r="22586" hidden="1"/>
    <row r="22587" hidden="1"/>
    <row r="22588" hidden="1"/>
    <row r="22589" hidden="1"/>
    <row r="22590" hidden="1"/>
    <row r="22591" hidden="1"/>
    <row r="22592" hidden="1"/>
    <row r="22593" hidden="1"/>
    <row r="22594" hidden="1"/>
    <row r="22595" hidden="1"/>
    <row r="22596" hidden="1"/>
    <row r="22597" hidden="1"/>
    <row r="22598" hidden="1"/>
    <row r="22599" hidden="1"/>
    <row r="22600" hidden="1"/>
    <row r="22601" hidden="1"/>
    <row r="22602" hidden="1"/>
    <row r="22603" hidden="1"/>
    <row r="22604" hidden="1"/>
    <row r="22605" hidden="1"/>
    <row r="22606" hidden="1"/>
    <row r="22607" hidden="1"/>
    <row r="22608" hidden="1"/>
    <row r="22609" hidden="1"/>
    <row r="22610" hidden="1"/>
    <row r="22611" hidden="1"/>
    <row r="22612" hidden="1"/>
    <row r="22613" hidden="1"/>
    <row r="22614" hidden="1"/>
    <row r="22615" hidden="1"/>
    <row r="22616" hidden="1"/>
    <row r="22617" hidden="1"/>
    <row r="22618" hidden="1"/>
    <row r="22619" hidden="1"/>
    <row r="22620" hidden="1"/>
    <row r="22621" hidden="1"/>
    <row r="22622" hidden="1"/>
    <row r="22623" hidden="1"/>
    <row r="22624" hidden="1"/>
    <row r="22625" hidden="1"/>
    <row r="22626" hidden="1"/>
    <row r="22627" hidden="1"/>
    <row r="22628" hidden="1"/>
    <row r="22629" hidden="1"/>
    <row r="22630" hidden="1"/>
    <row r="22631" hidden="1"/>
    <row r="22632" hidden="1"/>
    <row r="22633" hidden="1"/>
    <row r="22634" hidden="1"/>
    <row r="22635" hidden="1"/>
    <row r="22636" hidden="1"/>
    <row r="22637" hidden="1"/>
    <row r="22638" hidden="1"/>
    <row r="22639" hidden="1"/>
    <row r="22640" hidden="1"/>
    <row r="22641" hidden="1"/>
    <row r="22642" hidden="1"/>
    <row r="22643" hidden="1"/>
    <row r="22644" hidden="1"/>
    <row r="22645" hidden="1"/>
    <row r="22646" hidden="1"/>
    <row r="22647" hidden="1"/>
    <row r="22648" hidden="1"/>
    <row r="22649" hidden="1"/>
    <row r="22650" hidden="1"/>
    <row r="22651" hidden="1"/>
    <row r="22652" hidden="1"/>
    <row r="22653" hidden="1"/>
    <row r="22654" hidden="1"/>
    <row r="22655" hidden="1"/>
    <row r="22656" hidden="1"/>
    <row r="22657" hidden="1"/>
    <row r="22658" hidden="1"/>
    <row r="22659" hidden="1"/>
    <row r="22660" hidden="1"/>
    <row r="22661" hidden="1"/>
    <row r="22662" hidden="1"/>
    <row r="22663" hidden="1"/>
    <row r="22664" hidden="1"/>
    <row r="22665" hidden="1"/>
    <row r="22666" hidden="1"/>
    <row r="22667" hidden="1"/>
    <row r="22668" hidden="1"/>
    <row r="22669" hidden="1"/>
    <row r="22670" hidden="1"/>
    <row r="22671" hidden="1"/>
    <row r="22672" hidden="1"/>
    <row r="22673" hidden="1"/>
    <row r="22674" hidden="1"/>
    <row r="22675" hidden="1"/>
    <row r="22676" hidden="1"/>
    <row r="22677" hidden="1"/>
    <row r="22678" hidden="1"/>
    <row r="22679" hidden="1"/>
    <row r="22680" hidden="1"/>
    <row r="22681" hidden="1"/>
    <row r="22682" hidden="1"/>
    <row r="22683" hidden="1"/>
    <row r="22684" hidden="1"/>
    <row r="22685" hidden="1"/>
    <row r="22686" hidden="1"/>
    <row r="22687" hidden="1"/>
    <row r="22688" hidden="1"/>
    <row r="22689" hidden="1"/>
    <row r="22690" hidden="1"/>
    <row r="22691" hidden="1"/>
    <row r="22692" hidden="1"/>
    <row r="22693" hidden="1"/>
    <row r="22694" hidden="1"/>
    <row r="22695" hidden="1"/>
    <row r="22696" hidden="1"/>
    <row r="22697" hidden="1"/>
    <row r="22698" hidden="1"/>
    <row r="22699" hidden="1"/>
    <row r="22700" hidden="1"/>
    <row r="22701" hidden="1"/>
    <row r="22702" hidden="1"/>
    <row r="22703" hidden="1"/>
    <row r="22704" hidden="1"/>
    <row r="22705" hidden="1"/>
    <row r="22706" hidden="1"/>
    <row r="22707" hidden="1"/>
    <row r="22708" hidden="1"/>
    <row r="22709" hidden="1"/>
    <row r="22710" hidden="1"/>
    <row r="22711" hidden="1"/>
    <row r="22712" hidden="1"/>
    <row r="22713" hidden="1"/>
    <row r="22714" hidden="1"/>
    <row r="22715" hidden="1"/>
    <row r="22716" hidden="1"/>
    <row r="22717" hidden="1"/>
    <row r="22718" hidden="1"/>
    <row r="22719" hidden="1"/>
    <row r="22720" hidden="1"/>
    <row r="22721" hidden="1"/>
    <row r="22722" hidden="1"/>
    <row r="22723" hidden="1"/>
    <row r="22724" hidden="1"/>
    <row r="22725" hidden="1"/>
    <row r="22726" hidden="1"/>
    <row r="22727" hidden="1"/>
    <row r="22728" hidden="1"/>
    <row r="22729" hidden="1"/>
    <row r="22730" hidden="1"/>
    <row r="22731" hidden="1"/>
    <row r="22732" hidden="1"/>
    <row r="22733" hidden="1"/>
    <row r="22734" hidden="1"/>
    <row r="22735" hidden="1"/>
    <row r="22736" hidden="1"/>
    <row r="22737" hidden="1"/>
    <row r="22738" hidden="1"/>
    <row r="22739" hidden="1"/>
    <row r="22740" hidden="1"/>
    <row r="22741" hidden="1"/>
    <row r="22742" hidden="1"/>
    <row r="22743" hidden="1"/>
    <row r="22744" hidden="1"/>
    <row r="22745" hidden="1"/>
    <row r="22746" hidden="1"/>
    <row r="22747" hidden="1"/>
    <row r="22748" hidden="1"/>
    <row r="22749" hidden="1"/>
    <row r="22750" hidden="1"/>
    <row r="22751" hidden="1"/>
    <row r="22752" hidden="1"/>
    <row r="22753" hidden="1"/>
    <row r="22754" hidden="1"/>
    <row r="22755" hidden="1"/>
    <row r="22756" hidden="1"/>
    <row r="22757" hidden="1"/>
    <row r="22758" hidden="1"/>
    <row r="22759" hidden="1"/>
    <row r="22760" hidden="1"/>
    <row r="22761" hidden="1"/>
    <row r="22762" hidden="1"/>
    <row r="22763" hidden="1"/>
    <row r="22764" hidden="1"/>
    <row r="22765" hidden="1"/>
    <row r="22766" hidden="1"/>
    <row r="22767" hidden="1"/>
    <row r="22768" hidden="1"/>
    <row r="22769" hidden="1"/>
    <row r="22770" hidden="1"/>
    <row r="22771" hidden="1"/>
    <row r="22772" hidden="1"/>
    <row r="22773" hidden="1"/>
    <row r="22774" hidden="1"/>
    <row r="22775" hidden="1"/>
    <row r="22776" hidden="1"/>
    <row r="22777" hidden="1"/>
    <row r="22778" hidden="1"/>
    <row r="22779" hidden="1"/>
    <row r="22780" hidden="1"/>
    <row r="22781" hidden="1"/>
    <row r="22782" hidden="1"/>
    <row r="22783" hidden="1"/>
    <row r="22784" hidden="1"/>
    <row r="22785" hidden="1"/>
    <row r="22786" hidden="1"/>
    <row r="22787" hidden="1"/>
    <row r="22788" hidden="1"/>
    <row r="22789" hidden="1"/>
    <row r="22790" hidden="1"/>
    <row r="22791" hidden="1"/>
    <row r="22792" hidden="1"/>
    <row r="22793" hidden="1"/>
    <row r="22794" hidden="1"/>
    <row r="22795" hidden="1"/>
    <row r="22796" hidden="1"/>
    <row r="22797" hidden="1"/>
    <row r="22798" hidden="1"/>
    <row r="22799" hidden="1"/>
    <row r="22800" hidden="1"/>
    <row r="22801" hidden="1"/>
    <row r="22802" hidden="1"/>
    <row r="22803" hidden="1"/>
    <row r="22804" hidden="1"/>
    <row r="22805" hidden="1"/>
    <row r="22806" hidden="1"/>
    <row r="22807" hidden="1"/>
    <row r="22808" hidden="1"/>
    <row r="22809" hidden="1"/>
    <row r="22810" hidden="1"/>
    <row r="22811" hidden="1"/>
    <row r="22812" hidden="1"/>
    <row r="22813" hidden="1"/>
    <row r="22814" hidden="1"/>
    <row r="22815" hidden="1"/>
    <row r="22816" hidden="1"/>
    <row r="22817" hidden="1"/>
    <row r="22818" hidden="1"/>
    <row r="22819" hidden="1"/>
    <row r="22820" hidden="1"/>
    <row r="22821" hidden="1"/>
    <row r="22822" hidden="1"/>
    <row r="22823" hidden="1"/>
    <row r="22824" hidden="1"/>
    <row r="22825" hidden="1"/>
    <row r="22826" hidden="1"/>
    <row r="22827" hidden="1"/>
    <row r="22828" hidden="1"/>
    <row r="22829" hidden="1"/>
    <row r="22830" hidden="1"/>
    <row r="22831" hidden="1"/>
    <row r="22832" hidden="1"/>
    <row r="22833" hidden="1"/>
    <row r="22834" hidden="1"/>
    <row r="22835" hidden="1"/>
    <row r="22836" hidden="1"/>
    <row r="22837" hidden="1"/>
    <row r="22838" hidden="1"/>
    <row r="22839" hidden="1"/>
    <row r="22840" hidden="1"/>
    <row r="22841" hidden="1"/>
    <row r="22842" hidden="1"/>
    <row r="22843" hidden="1"/>
    <row r="22844" hidden="1"/>
    <row r="22845" hidden="1"/>
    <row r="22846" hidden="1"/>
    <row r="22847" hidden="1"/>
    <row r="22848" hidden="1"/>
    <row r="22849" hidden="1"/>
    <row r="22850" hidden="1"/>
    <row r="22851" hidden="1"/>
    <row r="22852" hidden="1"/>
    <row r="22853" hidden="1"/>
    <row r="22854" hidden="1"/>
    <row r="22855" hidden="1"/>
    <row r="22856" hidden="1"/>
    <row r="22857" hidden="1"/>
    <row r="22858" hidden="1"/>
    <row r="22859" hidden="1"/>
    <row r="22860" hidden="1"/>
    <row r="22861" hidden="1"/>
    <row r="22862" hidden="1"/>
    <row r="22863" hidden="1"/>
    <row r="22864" hidden="1"/>
    <row r="22865" hidden="1"/>
    <row r="22866" hidden="1"/>
    <row r="22867" hidden="1"/>
    <row r="22868" hidden="1"/>
    <row r="22869" hidden="1"/>
    <row r="22870" hidden="1"/>
    <row r="22871" hidden="1"/>
    <row r="22872" hidden="1"/>
    <row r="22873" hidden="1"/>
    <row r="22874" hidden="1"/>
    <row r="22875" hidden="1"/>
    <row r="22876" hidden="1"/>
    <row r="22877" hidden="1"/>
    <row r="22878" hidden="1"/>
    <row r="22879" hidden="1"/>
    <row r="22880" hidden="1"/>
    <row r="22881" hidden="1"/>
    <row r="22882" hidden="1"/>
    <row r="22883" hidden="1"/>
    <row r="22884" hidden="1"/>
    <row r="22885" hidden="1"/>
    <row r="22886" hidden="1"/>
    <row r="22887" hidden="1"/>
    <row r="22888" hidden="1"/>
    <row r="22889" hidden="1"/>
    <row r="22890" hidden="1"/>
    <row r="22891" hidden="1"/>
    <row r="22892" hidden="1"/>
    <row r="22893" hidden="1"/>
    <row r="22894" hidden="1"/>
    <row r="22895" hidden="1"/>
    <row r="22896" hidden="1"/>
    <row r="22897" hidden="1"/>
    <row r="22898" hidden="1"/>
    <row r="22899" hidden="1"/>
    <row r="22900" hidden="1"/>
    <row r="22901" hidden="1"/>
    <row r="22902" hidden="1"/>
    <row r="22903" hidden="1"/>
    <row r="22904" hidden="1"/>
    <row r="22905" hidden="1"/>
    <row r="22906" hidden="1"/>
    <row r="22907" hidden="1"/>
    <row r="22908" hidden="1"/>
    <row r="22909" hidden="1"/>
    <row r="22910" hidden="1"/>
    <row r="22911" hidden="1"/>
    <row r="22912" hidden="1"/>
    <row r="22913" hidden="1"/>
    <row r="22914" hidden="1"/>
    <row r="22915" hidden="1"/>
    <row r="22916" hidden="1"/>
    <row r="22917" hidden="1"/>
    <row r="22918" hidden="1"/>
    <row r="22919" hidden="1"/>
    <row r="22920" hidden="1"/>
    <row r="22921" hidden="1"/>
    <row r="22922" hidden="1"/>
    <row r="22923" hidden="1"/>
    <row r="22924" hidden="1"/>
    <row r="22925" hidden="1"/>
    <row r="22926" hidden="1"/>
    <row r="22927" hidden="1"/>
    <row r="22928" hidden="1"/>
    <row r="22929" hidden="1"/>
    <row r="22930" hidden="1"/>
    <row r="22931" hidden="1"/>
    <row r="22932" hidden="1"/>
    <row r="22933" hidden="1"/>
    <row r="22934" hidden="1"/>
    <row r="22935" hidden="1"/>
    <row r="22936" hidden="1"/>
    <row r="22937" hidden="1"/>
    <row r="22938" hidden="1"/>
    <row r="22939" hidden="1"/>
    <row r="22940" hidden="1"/>
    <row r="22941" hidden="1"/>
    <row r="22942" hidden="1"/>
    <row r="22943" hidden="1"/>
    <row r="22944" hidden="1"/>
    <row r="22945" hidden="1"/>
    <row r="22946" hidden="1"/>
    <row r="22947" hidden="1"/>
    <row r="22948" hidden="1"/>
    <row r="22949" hidden="1"/>
    <row r="22950" hidden="1"/>
    <row r="22951" hidden="1"/>
    <row r="22952" hidden="1"/>
    <row r="22953" hidden="1"/>
    <row r="22954" hidden="1"/>
    <row r="22955" hidden="1"/>
    <row r="22956" hidden="1"/>
    <row r="22957" hidden="1"/>
    <row r="22958" hidden="1"/>
    <row r="22959" hidden="1"/>
    <row r="22960" hidden="1"/>
    <row r="22961" hidden="1"/>
    <row r="22962" hidden="1"/>
    <row r="22963" hidden="1"/>
    <row r="22964" hidden="1"/>
    <row r="22965" hidden="1"/>
    <row r="22966" hidden="1"/>
    <row r="22967" hidden="1"/>
    <row r="22968" hidden="1"/>
    <row r="22969" hidden="1"/>
    <row r="22970" hidden="1"/>
    <row r="22971" hidden="1"/>
    <row r="22972" hidden="1"/>
    <row r="22973" hidden="1"/>
    <row r="22974" hidden="1"/>
    <row r="22975" hidden="1"/>
    <row r="22976" hidden="1"/>
    <row r="22977" hidden="1"/>
    <row r="22978" hidden="1"/>
    <row r="22979" hidden="1"/>
    <row r="22980" hidden="1"/>
    <row r="22981" hidden="1"/>
    <row r="22982" hidden="1"/>
    <row r="22983" hidden="1"/>
    <row r="22984" hidden="1"/>
    <row r="22985" hidden="1"/>
    <row r="22986" hidden="1"/>
    <row r="22987" hidden="1"/>
    <row r="22988" hidden="1"/>
    <row r="22989" hidden="1"/>
    <row r="22990" hidden="1"/>
    <row r="22991" hidden="1"/>
    <row r="22992" hidden="1"/>
    <row r="22993" hidden="1"/>
    <row r="22994" hidden="1"/>
    <row r="22995" hidden="1"/>
    <row r="22996" hidden="1"/>
    <row r="22997" hidden="1"/>
    <row r="22998" hidden="1"/>
    <row r="22999" hidden="1"/>
    <row r="23000" hidden="1"/>
    <row r="23001" hidden="1"/>
    <row r="23002" hidden="1"/>
    <row r="23003" hidden="1"/>
    <row r="23004" hidden="1"/>
    <row r="23005" hidden="1"/>
    <row r="23006" hidden="1"/>
    <row r="23007" hidden="1"/>
    <row r="23008" hidden="1"/>
    <row r="23009" hidden="1"/>
    <row r="23010" hidden="1"/>
    <row r="23011" hidden="1"/>
    <row r="23012" hidden="1"/>
    <row r="23013" hidden="1"/>
    <row r="23014" hidden="1"/>
    <row r="23015" hidden="1"/>
    <row r="23016" hidden="1"/>
    <row r="23017" hidden="1"/>
    <row r="23018" hidden="1"/>
    <row r="23019" hidden="1"/>
    <row r="23020" hidden="1"/>
    <row r="23021" hidden="1"/>
    <row r="23022" hidden="1"/>
    <row r="23023" hidden="1"/>
    <row r="23024" hidden="1"/>
    <row r="23025" hidden="1"/>
    <row r="23026" hidden="1"/>
    <row r="23027" hidden="1"/>
    <row r="23028" hidden="1"/>
    <row r="23029" hidden="1"/>
    <row r="23030" hidden="1"/>
    <row r="23031" hidden="1"/>
    <row r="23032" hidden="1"/>
    <row r="23033" hidden="1"/>
    <row r="23034" hidden="1"/>
    <row r="23035" hidden="1"/>
    <row r="23036" hidden="1"/>
    <row r="23037" hidden="1"/>
    <row r="23038" hidden="1"/>
    <row r="23039" hidden="1"/>
    <row r="23040" hidden="1"/>
    <row r="23041" hidden="1"/>
    <row r="23042" hidden="1"/>
    <row r="23043" hidden="1"/>
    <row r="23044" hidden="1"/>
    <row r="23045" hidden="1"/>
    <row r="23046" hidden="1"/>
    <row r="23047" hidden="1"/>
    <row r="23048" hidden="1"/>
    <row r="23049" hidden="1"/>
    <row r="23050" hidden="1"/>
    <row r="23051" hidden="1"/>
    <row r="23052" hidden="1"/>
    <row r="23053" hidden="1"/>
    <row r="23054" hidden="1"/>
    <row r="23055" hidden="1"/>
    <row r="23056" hidden="1"/>
    <row r="23057" hidden="1"/>
    <row r="23058" hidden="1"/>
    <row r="23059" hidden="1"/>
    <row r="23060" hidden="1"/>
    <row r="23061" hidden="1"/>
    <row r="23062" hidden="1"/>
    <row r="23063" hidden="1"/>
    <row r="23064" hidden="1"/>
    <row r="23065" hidden="1"/>
    <row r="23066" hidden="1"/>
    <row r="23067" hidden="1"/>
    <row r="23068" hidden="1"/>
    <row r="23069" hidden="1"/>
    <row r="23070" hidden="1"/>
    <row r="23071" hidden="1"/>
    <row r="23072" hidden="1"/>
    <row r="23073" hidden="1"/>
    <row r="23074" hidden="1"/>
    <row r="23075" hidden="1"/>
    <row r="23076" hidden="1"/>
    <row r="23077" hidden="1"/>
    <row r="23078" hidden="1"/>
    <row r="23079" hidden="1"/>
    <row r="23080" hidden="1"/>
    <row r="23081" hidden="1"/>
    <row r="23082" hidden="1"/>
    <row r="23083" hidden="1"/>
    <row r="23084" hidden="1"/>
    <row r="23085" hidden="1"/>
    <row r="23086" hidden="1"/>
    <row r="23087" hidden="1"/>
    <row r="23088" hidden="1"/>
    <row r="23089" hidden="1"/>
    <row r="23090" hidden="1"/>
    <row r="23091" hidden="1"/>
    <row r="23092" hidden="1"/>
    <row r="23093" hidden="1"/>
    <row r="23094" hidden="1"/>
    <row r="23095" hidden="1"/>
    <row r="23096" hidden="1"/>
    <row r="23097" hidden="1"/>
    <row r="23098" hidden="1"/>
    <row r="23099" hidden="1"/>
    <row r="23100" hidden="1"/>
    <row r="23101" hidden="1"/>
    <row r="23102" hidden="1"/>
    <row r="23103" hidden="1"/>
    <row r="23104" hidden="1"/>
    <row r="23105" hidden="1"/>
    <row r="23106" hidden="1"/>
    <row r="23107" hidden="1"/>
    <row r="23108" hidden="1"/>
    <row r="23109" hidden="1"/>
    <row r="23110" hidden="1"/>
    <row r="23111" hidden="1"/>
    <row r="23112" hidden="1"/>
    <row r="23113" hidden="1"/>
    <row r="23114" hidden="1"/>
    <row r="23115" hidden="1"/>
    <row r="23116" hidden="1"/>
    <row r="23117" hidden="1"/>
    <row r="23118" hidden="1"/>
    <row r="23119" hidden="1"/>
    <row r="23120" hidden="1"/>
    <row r="23121" hidden="1"/>
    <row r="23122" hidden="1"/>
    <row r="23123" hidden="1"/>
    <row r="23124" hidden="1"/>
    <row r="23125" hidden="1"/>
    <row r="23126" hidden="1"/>
    <row r="23127" hidden="1"/>
    <row r="23128" hidden="1"/>
    <row r="23129" hidden="1"/>
    <row r="23130" hidden="1"/>
    <row r="23131" hidden="1"/>
    <row r="23132" hidden="1"/>
    <row r="23133" hidden="1"/>
    <row r="23134" hidden="1"/>
    <row r="23135" hidden="1"/>
    <row r="23136" hidden="1"/>
    <row r="23137" hidden="1"/>
    <row r="23138" hidden="1"/>
    <row r="23139" hidden="1"/>
    <row r="23140" hidden="1"/>
    <row r="23141" hidden="1"/>
    <row r="23142" hidden="1"/>
    <row r="23143" hidden="1"/>
    <row r="23144" hidden="1"/>
    <row r="23145" hidden="1"/>
    <row r="23146" hidden="1"/>
    <row r="23147" hidden="1"/>
    <row r="23148" hidden="1"/>
    <row r="23149" hidden="1"/>
    <row r="23150" hidden="1"/>
    <row r="23151" hidden="1"/>
    <row r="23152" hidden="1"/>
    <row r="23153" hidden="1"/>
    <row r="23154" hidden="1"/>
    <row r="23155" hidden="1"/>
    <row r="23156" hidden="1"/>
    <row r="23157" hidden="1"/>
    <row r="23158" hidden="1"/>
    <row r="23159" hidden="1"/>
    <row r="23160" hidden="1"/>
    <row r="23161" hidden="1"/>
    <row r="23162" hidden="1"/>
    <row r="23163" hidden="1"/>
    <row r="23164" hidden="1"/>
    <row r="23165" hidden="1"/>
    <row r="23166" hidden="1"/>
    <row r="23167" hidden="1"/>
    <row r="23168" hidden="1"/>
    <row r="23169" hidden="1"/>
    <row r="23170" hidden="1"/>
    <row r="23171" hidden="1"/>
    <row r="23172" hidden="1"/>
    <row r="23173" hidden="1"/>
    <row r="23174" hidden="1"/>
    <row r="23175" hidden="1"/>
    <row r="23176" hidden="1"/>
    <row r="23177" hidden="1"/>
    <row r="23178" hidden="1"/>
    <row r="23179" hidden="1"/>
    <row r="23180" hidden="1"/>
    <row r="23181" hidden="1"/>
    <row r="23182" hidden="1"/>
    <row r="23183" hidden="1"/>
    <row r="23184" hidden="1"/>
    <row r="23185" hidden="1"/>
    <row r="23186" hidden="1"/>
    <row r="23187" hidden="1"/>
    <row r="23188" hidden="1"/>
    <row r="23189" hidden="1"/>
    <row r="23190" hidden="1"/>
    <row r="23191" hidden="1"/>
    <row r="23192" hidden="1"/>
    <row r="23193" hidden="1"/>
    <row r="23194" hidden="1"/>
    <row r="23195" hidden="1"/>
    <row r="23196" hidden="1"/>
    <row r="23197" hidden="1"/>
    <row r="23198" hidden="1"/>
    <row r="23199" hidden="1"/>
    <row r="23200" hidden="1"/>
    <row r="23201" hidden="1"/>
    <row r="23202" hidden="1"/>
    <row r="23203" hidden="1"/>
    <row r="23204" hidden="1"/>
    <row r="23205" hidden="1"/>
    <row r="23206" hidden="1"/>
    <row r="23207" hidden="1"/>
    <row r="23208" hidden="1"/>
    <row r="23209" hidden="1"/>
    <row r="23210" hidden="1"/>
    <row r="23211" hidden="1"/>
    <row r="23212" hidden="1"/>
    <row r="23213" hidden="1"/>
    <row r="23214" hidden="1"/>
    <row r="23215" hidden="1"/>
    <row r="23216" hidden="1"/>
    <row r="23217" hidden="1"/>
    <row r="23218" hidden="1"/>
    <row r="23219" hidden="1"/>
    <row r="23220" hidden="1"/>
    <row r="23221" hidden="1"/>
    <row r="23222" hidden="1"/>
    <row r="23223" hidden="1"/>
    <row r="23224" hidden="1"/>
    <row r="23225" hidden="1"/>
    <row r="23226" hidden="1"/>
    <row r="23227" hidden="1"/>
    <row r="23228" hidden="1"/>
    <row r="23229" hidden="1"/>
    <row r="23230" hidden="1"/>
    <row r="23231" hidden="1"/>
    <row r="23232" hidden="1"/>
    <row r="23233" hidden="1"/>
    <row r="23234" hidden="1"/>
    <row r="23235" hidden="1"/>
    <row r="23236" hidden="1"/>
    <row r="23237" hidden="1"/>
    <row r="23238" hidden="1"/>
    <row r="23239" hidden="1"/>
    <row r="23240" hidden="1"/>
    <row r="23241" hidden="1"/>
    <row r="23242" hidden="1"/>
    <row r="23243" hidden="1"/>
    <row r="23244" hidden="1"/>
    <row r="23245" hidden="1"/>
    <row r="23246" hidden="1"/>
    <row r="23247" hidden="1"/>
    <row r="23248" hidden="1"/>
    <row r="23249" hidden="1"/>
    <row r="23250" hidden="1"/>
    <row r="23251" hidden="1"/>
    <row r="23252" hidden="1"/>
    <row r="23253" hidden="1"/>
    <row r="23254" hidden="1"/>
    <row r="23255" hidden="1"/>
    <row r="23256" hidden="1"/>
    <row r="23257" hidden="1"/>
    <row r="23258" hidden="1"/>
    <row r="23259" hidden="1"/>
    <row r="23260" hidden="1"/>
    <row r="23261" hidden="1"/>
    <row r="23262" hidden="1"/>
    <row r="23263" hidden="1"/>
    <row r="23264" hidden="1"/>
    <row r="23265" hidden="1"/>
    <row r="23266" hidden="1"/>
    <row r="23267" hidden="1"/>
    <row r="23268" hidden="1"/>
    <row r="23269" hidden="1"/>
    <row r="23270" hidden="1"/>
    <row r="23271" hidden="1"/>
    <row r="23272" hidden="1"/>
    <row r="23273" hidden="1"/>
    <row r="23274" hidden="1"/>
    <row r="23275" hidden="1"/>
    <row r="23276" hidden="1"/>
    <row r="23277" hidden="1"/>
    <row r="23278" hidden="1"/>
    <row r="23279" hidden="1"/>
    <row r="23280" hidden="1"/>
    <row r="23281" hidden="1"/>
    <row r="23282" hidden="1"/>
    <row r="23283" hidden="1"/>
    <row r="23284" hidden="1"/>
    <row r="23285" hidden="1"/>
    <row r="23286" hidden="1"/>
    <row r="23287" hidden="1"/>
    <row r="23288" hidden="1"/>
    <row r="23289" hidden="1"/>
    <row r="23290" hidden="1"/>
    <row r="23291" hidden="1"/>
    <row r="23292" hidden="1"/>
    <row r="23293" hidden="1"/>
    <row r="23294" hidden="1"/>
    <row r="23295" hidden="1"/>
    <row r="23296" hidden="1"/>
    <row r="23297" hidden="1"/>
    <row r="23298" hidden="1"/>
    <row r="23299" hidden="1"/>
    <row r="23300" hidden="1"/>
    <row r="23301" hidden="1"/>
    <row r="23302" hidden="1"/>
    <row r="23303" hidden="1"/>
    <row r="23304" hidden="1"/>
    <row r="23305" hidden="1"/>
    <row r="23306" hidden="1"/>
    <row r="23307" hidden="1"/>
    <row r="23308" hidden="1"/>
    <row r="23309" hidden="1"/>
    <row r="23310" hidden="1"/>
    <row r="23311" hidden="1"/>
    <row r="23312" hidden="1"/>
    <row r="23313" hidden="1"/>
    <row r="23314" hidden="1"/>
    <row r="23315" hidden="1"/>
    <row r="23316" hidden="1"/>
    <row r="23317" hidden="1"/>
    <row r="23318" hidden="1"/>
    <row r="23319" hidden="1"/>
    <row r="23320" hidden="1"/>
    <row r="23321" hidden="1"/>
    <row r="23322" hidden="1"/>
    <row r="23323" hidden="1"/>
    <row r="23324" hidden="1"/>
    <row r="23325" hidden="1"/>
    <row r="23326" hidden="1"/>
    <row r="23327" hidden="1"/>
    <row r="23328" hidden="1"/>
    <row r="23329" hidden="1"/>
    <row r="23330" hidden="1"/>
    <row r="23331" hidden="1"/>
    <row r="23332" hidden="1"/>
    <row r="23333" hidden="1"/>
    <row r="23334" hidden="1"/>
    <row r="23335" hidden="1"/>
    <row r="23336" hidden="1"/>
    <row r="23337" hidden="1"/>
    <row r="23338" hidden="1"/>
    <row r="23339" hidden="1"/>
    <row r="23340" hidden="1"/>
    <row r="23341" hidden="1"/>
    <row r="23342" hidden="1"/>
    <row r="23343" hidden="1"/>
    <row r="23344" hidden="1"/>
    <row r="23345" hidden="1"/>
    <row r="23346" hidden="1"/>
    <row r="23347" hidden="1"/>
    <row r="23348" hidden="1"/>
    <row r="23349" hidden="1"/>
    <row r="23350" hidden="1"/>
    <row r="23351" hidden="1"/>
    <row r="23352" hidden="1"/>
    <row r="23353" hidden="1"/>
    <row r="23354" hidden="1"/>
    <row r="23355" hidden="1"/>
    <row r="23356" hidden="1"/>
    <row r="23357" hidden="1"/>
    <row r="23358" hidden="1"/>
    <row r="23359" hidden="1"/>
    <row r="23360" hidden="1"/>
    <row r="23361" hidden="1"/>
    <row r="23362" hidden="1"/>
    <row r="23363" hidden="1"/>
    <row r="23364" hidden="1"/>
    <row r="23365" hidden="1"/>
    <row r="23366" hidden="1"/>
    <row r="23367" hidden="1"/>
    <row r="23368" hidden="1"/>
    <row r="23369" hidden="1"/>
    <row r="23370" hidden="1"/>
    <row r="23371" hidden="1"/>
    <row r="23372" hidden="1"/>
    <row r="23373" hidden="1"/>
    <row r="23374" hidden="1"/>
    <row r="23375" hidden="1"/>
    <row r="23376" hidden="1"/>
    <row r="23377" hidden="1"/>
    <row r="23378" hidden="1"/>
    <row r="23379" hidden="1"/>
    <row r="23380" hidden="1"/>
    <row r="23381" hidden="1"/>
    <row r="23382" hidden="1"/>
    <row r="23383" hidden="1"/>
    <row r="23384" hidden="1"/>
    <row r="23385" hidden="1"/>
    <row r="23386" hidden="1"/>
    <row r="23387" hidden="1"/>
    <row r="23388" hidden="1"/>
    <row r="23389" hidden="1"/>
    <row r="23390" hidden="1"/>
    <row r="23391" hidden="1"/>
    <row r="23392" hidden="1"/>
    <row r="23393" hidden="1"/>
    <row r="23394" hidden="1"/>
    <row r="23395" hidden="1"/>
    <row r="23396" hidden="1"/>
    <row r="23397" hidden="1"/>
    <row r="23398" hidden="1"/>
    <row r="23399" hidden="1"/>
    <row r="23400" hidden="1"/>
    <row r="23401" hidden="1"/>
    <row r="23402" hidden="1"/>
    <row r="23403" hidden="1"/>
    <row r="23404" hidden="1"/>
    <row r="23405" hidden="1"/>
    <row r="23406" hidden="1"/>
    <row r="23407" hidden="1"/>
    <row r="23408" hidden="1"/>
    <row r="23409" hidden="1"/>
    <row r="23410" hidden="1"/>
    <row r="23411" hidden="1"/>
    <row r="23412" hidden="1"/>
    <row r="23413" hidden="1"/>
    <row r="23414" hidden="1"/>
    <row r="23415" hidden="1"/>
    <row r="23416" hidden="1"/>
    <row r="23417" hidden="1"/>
    <row r="23418" hidden="1"/>
    <row r="23419" hidden="1"/>
    <row r="23420" hidden="1"/>
    <row r="23421" hidden="1"/>
    <row r="23422" hidden="1"/>
    <row r="23423" hidden="1"/>
    <row r="23424" hidden="1"/>
    <row r="23425" hidden="1"/>
    <row r="23426" hidden="1"/>
    <row r="23427" hidden="1"/>
    <row r="23428" hidden="1"/>
    <row r="23429" hidden="1"/>
    <row r="23430" hidden="1"/>
    <row r="23431" hidden="1"/>
    <row r="23432" hidden="1"/>
    <row r="23433" hidden="1"/>
    <row r="23434" hidden="1"/>
    <row r="23435" hidden="1"/>
    <row r="23436" hidden="1"/>
    <row r="23437" hidden="1"/>
    <row r="23438" hidden="1"/>
    <row r="23439" hidden="1"/>
    <row r="23440" hidden="1"/>
    <row r="23441" hidden="1"/>
    <row r="23442" hidden="1"/>
    <row r="23443" hidden="1"/>
    <row r="23444" hidden="1"/>
    <row r="23445" hidden="1"/>
    <row r="23446" hidden="1"/>
    <row r="23447" hidden="1"/>
    <row r="23448" hidden="1"/>
    <row r="23449" hidden="1"/>
    <row r="23450" hidden="1"/>
    <row r="23451" hidden="1"/>
    <row r="23452" hidden="1"/>
    <row r="23453" hidden="1"/>
    <row r="23454" hidden="1"/>
    <row r="23455" hidden="1"/>
    <row r="23456" hidden="1"/>
    <row r="23457" hidden="1"/>
    <row r="23458" hidden="1"/>
    <row r="23459" hidden="1"/>
    <row r="23460" hidden="1"/>
    <row r="23461" hidden="1"/>
    <row r="23462" hidden="1"/>
    <row r="23463" hidden="1"/>
    <row r="23464" hidden="1"/>
    <row r="23465" hidden="1"/>
    <row r="23466" hidden="1"/>
    <row r="23467" hidden="1"/>
    <row r="23468" hidden="1"/>
    <row r="23469" hidden="1"/>
    <row r="23470" hidden="1"/>
    <row r="23471" hidden="1"/>
    <row r="23472" hidden="1"/>
    <row r="23473" hidden="1"/>
    <row r="23474" hidden="1"/>
    <row r="23475" hidden="1"/>
    <row r="23476" hidden="1"/>
    <row r="23477" hidden="1"/>
    <row r="23478" hidden="1"/>
    <row r="23479" hidden="1"/>
    <row r="23480" hidden="1"/>
    <row r="23481" hidden="1"/>
    <row r="23482" hidden="1"/>
    <row r="23483" hidden="1"/>
    <row r="23484" hidden="1"/>
    <row r="23485" hidden="1"/>
    <row r="23486" hidden="1"/>
    <row r="23487" hidden="1"/>
    <row r="23488" hidden="1"/>
    <row r="23489" hidden="1"/>
    <row r="23490" hidden="1"/>
    <row r="23491" hidden="1"/>
    <row r="23492" hidden="1"/>
    <row r="23493" hidden="1"/>
    <row r="23494" hidden="1"/>
    <row r="23495" hidden="1"/>
    <row r="23496" hidden="1"/>
    <row r="23497" hidden="1"/>
    <row r="23498" hidden="1"/>
    <row r="23499" hidden="1"/>
    <row r="23500" hidden="1"/>
    <row r="23501" hidden="1"/>
    <row r="23502" hidden="1"/>
    <row r="23503" hidden="1"/>
    <row r="23504" hidden="1"/>
    <row r="23505" hidden="1"/>
    <row r="23506" hidden="1"/>
    <row r="23507" hidden="1"/>
    <row r="23508" hidden="1"/>
    <row r="23509" hidden="1"/>
    <row r="23510" hidden="1"/>
    <row r="23511" hidden="1"/>
    <row r="23512" hidden="1"/>
    <row r="23513" hidden="1"/>
    <row r="23514" hidden="1"/>
    <row r="23515" hidden="1"/>
    <row r="23516" hidden="1"/>
    <row r="23517" hidden="1"/>
    <row r="23518" hidden="1"/>
    <row r="23519" hidden="1"/>
    <row r="23520" hidden="1"/>
    <row r="23521" hidden="1"/>
    <row r="23522" hidden="1"/>
    <row r="23523" hidden="1"/>
    <row r="23524" hidden="1"/>
    <row r="23525" hidden="1"/>
    <row r="23526" hidden="1"/>
    <row r="23527" hidden="1"/>
    <row r="23528" hidden="1"/>
    <row r="23529" hidden="1"/>
    <row r="23530" hidden="1"/>
    <row r="23531" hidden="1"/>
    <row r="23532" hidden="1"/>
    <row r="23533" hidden="1"/>
    <row r="23534" hidden="1"/>
    <row r="23535" hidden="1"/>
    <row r="23536" hidden="1"/>
    <row r="23537" hidden="1"/>
    <row r="23538" hidden="1"/>
    <row r="23539" hidden="1"/>
    <row r="23540" hidden="1"/>
    <row r="23541" hidden="1"/>
    <row r="23542" hidden="1"/>
    <row r="23543" hidden="1"/>
    <row r="23544" hidden="1"/>
    <row r="23545" hidden="1"/>
    <row r="23546" hidden="1"/>
    <row r="23547" hidden="1"/>
    <row r="23548" hidden="1"/>
    <row r="23549" hidden="1"/>
    <row r="23550" hidden="1"/>
    <row r="23551" hidden="1"/>
    <row r="23552" hidden="1"/>
    <row r="23553" hidden="1"/>
    <row r="23554" hidden="1"/>
    <row r="23555" hidden="1"/>
    <row r="23556" hidden="1"/>
    <row r="23557" hidden="1"/>
    <row r="23558" hidden="1"/>
    <row r="23559" hidden="1"/>
    <row r="23560" hidden="1"/>
    <row r="23561" hidden="1"/>
    <row r="23562" hidden="1"/>
    <row r="23563" hidden="1"/>
    <row r="23564" hidden="1"/>
    <row r="23565" hidden="1"/>
    <row r="23566" hidden="1"/>
    <row r="23567" hidden="1"/>
    <row r="23568" hidden="1"/>
    <row r="23569" hidden="1"/>
    <row r="23570" hidden="1"/>
    <row r="23571" hidden="1"/>
    <row r="23572" hidden="1"/>
    <row r="23573" hidden="1"/>
    <row r="23574" hidden="1"/>
    <row r="23575" hidden="1"/>
    <row r="23576" hidden="1"/>
    <row r="23577" hidden="1"/>
    <row r="23578" hidden="1"/>
    <row r="23579" hidden="1"/>
    <row r="23580" hidden="1"/>
    <row r="23581" hidden="1"/>
    <row r="23582" hidden="1"/>
    <row r="23583" hidden="1"/>
    <row r="23584" hidden="1"/>
    <row r="23585" hidden="1"/>
    <row r="23586" hidden="1"/>
    <row r="23587" hidden="1"/>
    <row r="23588" hidden="1"/>
    <row r="23589" hidden="1"/>
    <row r="23590" hidden="1"/>
    <row r="23591" hidden="1"/>
    <row r="23592" hidden="1"/>
    <row r="23593" hidden="1"/>
    <row r="23594" hidden="1"/>
    <row r="23595" hidden="1"/>
    <row r="23596" hidden="1"/>
    <row r="23597" hidden="1"/>
    <row r="23598" hidden="1"/>
    <row r="23599" hidden="1"/>
    <row r="23600" hidden="1"/>
    <row r="23601" hidden="1"/>
    <row r="23602" hidden="1"/>
    <row r="23603" hidden="1"/>
    <row r="23604" hidden="1"/>
    <row r="23605" hidden="1"/>
    <row r="23606" hidden="1"/>
    <row r="23607" hidden="1"/>
    <row r="23608" hidden="1"/>
    <row r="23609" hidden="1"/>
    <row r="23610" hidden="1"/>
    <row r="23611" hidden="1"/>
    <row r="23612" hidden="1"/>
    <row r="23613" hidden="1"/>
    <row r="23614" hidden="1"/>
    <row r="23615" hidden="1"/>
    <row r="23616" hidden="1"/>
    <row r="23617" hidden="1"/>
    <row r="23618" hidden="1"/>
    <row r="23619" hidden="1"/>
    <row r="23620" hidden="1"/>
    <row r="23621" hidden="1"/>
    <row r="23622" hidden="1"/>
    <row r="23623" hidden="1"/>
    <row r="23624" hidden="1"/>
    <row r="23625" hidden="1"/>
    <row r="23626" hidden="1"/>
    <row r="23627" hidden="1"/>
    <row r="23628" hidden="1"/>
    <row r="23629" hidden="1"/>
    <row r="23630" hidden="1"/>
    <row r="23631" hidden="1"/>
    <row r="23632" hidden="1"/>
    <row r="23633" hidden="1"/>
    <row r="23634" hidden="1"/>
    <row r="23635" hidden="1"/>
    <row r="23636" hidden="1"/>
    <row r="23637" hidden="1"/>
    <row r="23638" hidden="1"/>
    <row r="23639" hidden="1"/>
    <row r="23640" hidden="1"/>
    <row r="23641" hidden="1"/>
    <row r="23642" hidden="1"/>
    <row r="23643" hidden="1"/>
    <row r="23644" hidden="1"/>
    <row r="23645" hidden="1"/>
    <row r="23646" hidden="1"/>
    <row r="23647" hidden="1"/>
    <row r="23648" hidden="1"/>
    <row r="23649" hidden="1"/>
    <row r="23650" hidden="1"/>
    <row r="23651" hidden="1"/>
    <row r="23652" hidden="1"/>
    <row r="23653" hidden="1"/>
    <row r="23654" hidden="1"/>
    <row r="23655" hidden="1"/>
    <row r="23656" hidden="1"/>
    <row r="23657" hidden="1"/>
    <row r="23658" hidden="1"/>
    <row r="23659" hidden="1"/>
    <row r="23660" hidden="1"/>
    <row r="23661" hidden="1"/>
    <row r="23662" hidden="1"/>
    <row r="23663" hidden="1"/>
    <row r="23664" hidden="1"/>
    <row r="23665" hidden="1"/>
    <row r="23666" hidden="1"/>
    <row r="23667" hidden="1"/>
    <row r="23668" hidden="1"/>
    <row r="23669" hidden="1"/>
    <row r="23670" hidden="1"/>
    <row r="23671" hidden="1"/>
    <row r="23672" hidden="1"/>
    <row r="23673" hidden="1"/>
    <row r="23674" hidden="1"/>
    <row r="23675" hidden="1"/>
    <row r="23676" hidden="1"/>
    <row r="23677" hidden="1"/>
    <row r="23678" hidden="1"/>
    <row r="23679" hidden="1"/>
    <row r="23680" hidden="1"/>
    <row r="23681" hidden="1"/>
    <row r="23682" hidden="1"/>
    <row r="23683" hidden="1"/>
    <row r="23684" hidden="1"/>
    <row r="23685" hidden="1"/>
    <row r="23686" hidden="1"/>
    <row r="23687" hidden="1"/>
    <row r="23688" hidden="1"/>
    <row r="23689" hidden="1"/>
    <row r="23690" hidden="1"/>
    <row r="23691" hidden="1"/>
    <row r="23692" hidden="1"/>
    <row r="23693" hidden="1"/>
    <row r="23694" hidden="1"/>
    <row r="23695" hidden="1"/>
    <row r="23696" hidden="1"/>
    <row r="23697" hidden="1"/>
    <row r="23698" hidden="1"/>
    <row r="23699" hidden="1"/>
    <row r="23700" hidden="1"/>
    <row r="23701" hidden="1"/>
    <row r="23702" hidden="1"/>
    <row r="23703" hidden="1"/>
    <row r="23704" hidden="1"/>
    <row r="23705" hidden="1"/>
    <row r="23706" hidden="1"/>
    <row r="23707" hidden="1"/>
    <row r="23708" hidden="1"/>
    <row r="23709" hidden="1"/>
    <row r="23710" hidden="1"/>
    <row r="23711" hidden="1"/>
    <row r="23712" hidden="1"/>
    <row r="23713" hidden="1"/>
    <row r="23714" hidden="1"/>
    <row r="23715" hidden="1"/>
    <row r="23716" hidden="1"/>
    <row r="23717" hidden="1"/>
    <row r="23718" hidden="1"/>
    <row r="23719" hidden="1"/>
    <row r="23720" hidden="1"/>
    <row r="23721" hidden="1"/>
    <row r="23722" hidden="1"/>
    <row r="23723" hidden="1"/>
    <row r="23724" hidden="1"/>
    <row r="23725" hidden="1"/>
    <row r="23726" hidden="1"/>
    <row r="23727" hidden="1"/>
    <row r="23728" hidden="1"/>
    <row r="23729" hidden="1"/>
    <row r="23730" hidden="1"/>
    <row r="23731" hidden="1"/>
    <row r="23732" hidden="1"/>
    <row r="23733" hidden="1"/>
    <row r="23734" hidden="1"/>
    <row r="23735" hidden="1"/>
    <row r="23736" hidden="1"/>
    <row r="23737" hidden="1"/>
    <row r="23738" hidden="1"/>
    <row r="23739" hidden="1"/>
    <row r="23740" hidden="1"/>
    <row r="23741" hidden="1"/>
    <row r="23742" hidden="1"/>
    <row r="23743" hidden="1"/>
    <row r="23744" hidden="1"/>
    <row r="23745" hidden="1"/>
    <row r="23746" hidden="1"/>
    <row r="23747" hidden="1"/>
    <row r="23748" hidden="1"/>
    <row r="23749" hidden="1"/>
    <row r="23750" hidden="1"/>
    <row r="23751" hidden="1"/>
    <row r="23752" hidden="1"/>
    <row r="23753" hidden="1"/>
    <row r="23754" hidden="1"/>
    <row r="23755" hidden="1"/>
    <row r="23756" hidden="1"/>
    <row r="23757" hidden="1"/>
    <row r="23758" hidden="1"/>
    <row r="23759" hidden="1"/>
    <row r="23760" hidden="1"/>
    <row r="23761" hidden="1"/>
    <row r="23762" hidden="1"/>
    <row r="23763" hidden="1"/>
    <row r="23764" hidden="1"/>
    <row r="23765" hidden="1"/>
    <row r="23766" hidden="1"/>
    <row r="23767" hidden="1"/>
    <row r="23768" hidden="1"/>
    <row r="23769" hidden="1"/>
    <row r="23770" hidden="1"/>
    <row r="23771" hidden="1"/>
    <row r="23772" hidden="1"/>
    <row r="23773" hidden="1"/>
    <row r="23774" hidden="1"/>
    <row r="23775" hidden="1"/>
    <row r="23776" hidden="1"/>
    <row r="23777" hidden="1"/>
    <row r="23778" hidden="1"/>
    <row r="23779" hidden="1"/>
    <row r="23780" hidden="1"/>
    <row r="23781" hidden="1"/>
    <row r="23782" hidden="1"/>
    <row r="23783" hidden="1"/>
    <row r="23784" hidden="1"/>
    <row r="23785" hidden="1"/>
    <row r="23786" hidden="1"/>
    <row r="23787" hidden="1"/>
    <row r="23788" hidden="1"/>
    <row r="23789" hidden="1"/>
    <row r="23790" hidden="1"/>
    <row r="23791" hidden="1"/>
    <row r="23792" hidden="1"/>
    <row r="23793" hidden="1"/>
    <row r="23794" hidden="1"/>
    <row r="23795" hidden="1"/>
    <row r="23796" hidden="1"/>
    <row r="23797" hidden="1"/>
    <row r="23798" hidden="1"/>
    <row r="23799" hidden="1"/>
    <row r="23800" hidden="1"/>
    <row r="23801" hidden="1"/>
    <row r="23802" hidden="1"/>
    <row r="23803" hidden="1"/>
    <row r="23804" hidden="1"/>
    <row r="23805" hidden="1"/>
    <row r="23806" hidden="1"/>
    <row r="23807" hidden="1"/>
    <row r="23808" hidden="1"/>
    <row r="23809" hidden="1"/>
    <row r="23810" hidden="1"/>
    <row r="23811" hidden="1"/>
    <row r="23812" hidden="1"/>
    <row r="23813" hidden="1"/>
    <row r="23814" hidden="1"/>
    <row r="23815" hidden="1"/>
    <row r="23816" hidden="1"/>
    <row r="23817" hidden="1"/>
    <row r="23818" hidden="1"/>
    <row r="23819" hidden="1"/>
    <row r="23820" hidden="1"/>
    <row r="23821" hidden="1"/>
    <row r="23822" hidden="1"/>
    <row r="23823" hidden="1"/>
    <row r="23824" hidden="1"/>
    <row r="23825" hidden="1"/>
    <row r="23826" hidden="1"/>
    <row r="23827" hidden="1"/>
    <row r="23828" hidden="1"/>
    <row r="23829" hidden="1"/>
    <row r="23830" hidden="1"/>
    <row r="23831" hidden="1"/>
    <row r="23832" hidden="1"/>
    <row r="23833" hidden="1"/>
    <row r="23834" hidden="1"/>
    <row r="23835" hidden="1"/>
    <row r="23836" hidden="1"/>
    <row r="23837" hidden="1"/>
    <row r="23838" hidden="1"/>
    <row r="23839" hidden="1"/>
    <row r="23840" hidden="1"/>
    <row r="23841" hidden="1"/>
    <row r="23842" hidden="1"/>
    <row r="23843" hidden="1"/>
    <row r="23844" hidden="1"/>
    <row r="23845" hidden="1"/>
    <row r="23846" hidden="1"/>
    <row r="23847" hidden="1"/>
    <row r="23848" hidden="1"/>
    <row r="23849" hidden="1"/>
    <row r="23850" hidden="1"/>
    <row r="23851" hidden="1"/>
    <row r="23852" hidden="1"/>
    <row r="23853" hidden="1"/>
    <row r="23854" hidden="1"/>
    <row r="23855" hidden="1"/>
    <row r="23856" hidden="1"/>
    <row r="23857" hidden="1"/>
    <row r="23858" hidden="1"/>
    <row r="23859" hidden="1"/>
    <row r="23860" hidden="1"/>
    <row r="23861" hidden="1"/>
    <row r="23862" hidden="1"/>
    <row r="23863" hidden="1"/>
    <row r="23864" hidden="1"/>
    <row r="23865" hidden="1"/>
    <row r="23866" hidden="1"/>
    <row r="23867" hidden="1"/>
    <row r="23868" hidden="1"/>
    <row r="23869" hidden="1"/>
    <row r="23870" hidden="1"/>
    <row r="23871" hidden="1"/>
    <row r="23872" hidden="1"/>
    <row r="23873" hidden="1"/>
    <row r="23874" hidden="1"/>
    <row r="23875" hidden="1"/>
    <row r="23876" hidden="1"/>
    <row r="23877" hidden="1"/>
    <row r="23878" hidden="1"/>
    <row r="23879" hidden="1"/>
    <row r="23880" hidden="1"/>
    <row r="23881" hidden="1"/>
    <row r="23882" hidden="1"/>
    <row r="23883" hidden="1"/>
    <row r="23884" hidden="1"/>
    <row r="23885" hidden="1"/>
    <row r="23886" hidden="1"/>
    <row r="23887" hidden="1"/>
    <row r="23888" hidden="1"/>
    <row r="23889" hidden="1"/>
    <row r="23890" hidden="1"/>
    <row r="23891" hidden="1"/>
    <row r="23892" hidden="1"/>
    <row r="23893" hidden="1"/>
    <row r="23894" hidden="1"/>
    <row r="23895" hidden="1"/>
    <row r="23896" hidden="1"/>
    <row r="23897" hidden="1"/>
    <row r="23898" hidden="1"/>
    <row r="23899" hidden="1"/>
    <row r="23900" hidden="1"/>
    <row r="23901" hidden="1"/>
    <row r="23902" hidden="1"/>
    <row r="23903" hidden="1"/>
    <row r="23904" hidden="1"/>
    <row r="23905" hidden="1"/>
    <row r="23906" hidden="1"/>
    <row r="23907" hidden="1"/>
    <row r="23908" hidden="1"/>
    <row r="23909" hidden="1"/>
    <row r="23910" hidden="1"/>
    <row r="23911" hidden="1"/>
    <row r="23912" hidden="1"/>
    <row r="23913" hidden="1"/>
    <row r="23914" hidden="1"/>
    <row r="23915" hidden="1"/>
    <row r="23916" hidden="1"/>
    <row r="23917" hidden="1"/>
    <row r="23918" hidden="1"/>
    <row r="23919" hidden="1"/>
    <row r="23920" hidden="1"/>
    <row r="23921" hidden="1"/>
    <row r="23922" hidden="1"/>
    <row r="23923" hidden="1"/>
    <row r="23924" hidden="1"/>
    <row r="23925" hidden="1"/>
    <row r="23926" hidden="1"/>
    <row r="23927" hidden="1"/>
    <row r="23928" hidden="1"/>
    <row r="23929" hidden="1"/>
    <row r="23930" hidden="1"/>
    <row r="23931" hidden="1"/>
    <row r="23932" hidden="1"/>
    <row r="23933" hidden="1"/>
    <row r="23934" hidden="1"/>
    <row r="23935" hidden="1"/>
    <row r="23936" hidden="1"/>
    <row r="23937" hidden="1"/>
    <row r="23938" hidden="1"/>
    <row r="23939" hidden="1"/>
    <row r="23940" hidden="1"/>
    <row r="23941" hidden="1"/>
    <row r="23942" hidden="1"/>
    <row r="23943" hidden="1"/>
    <row r="23944" hidden="1"/>
    <row r="23945" hidden="1"/>
    <row r="23946" hidden="1"/>
    <row r="23947" hidden="1"/>
    <row r="23948" hidden="1"/>
    <row r="23949" hidden="1"/>
    <row r="23950" hidden="1"/>
    <row r="23951" hidden="1"/>
    <row r="23952" hidden="1"/>
    <row r="23953" hidden="1"/>
    <row r="23954" hidden="1"/>
    <row r="23955" hidden="1"/>
    <row r="23956" hidden="1"/>
    <row r="23957" hidden="1"/>
    <row r="23958" hidden="1"/>
    <row r="23959" hidden="1"/>
    <row r="23960" hidden="1"/>
    <row r="23961" hidden="1"/>
    <row r="23962" hidden="1"/>
    <row r="23963" hidden="1"/>
    <row r="23964" hidden="1"/>
    <row r="23965" hidden="1"/>
    <row r="23966" hidden="1"/>
    <row r="23967" hidden="1"/>
    <row r="23968" hidden="1"/>
    <row r="23969" hidden="1"/>
    <row r="23970" hidden="1"/>
    <row r="23971" hidden="1"/>
    <row r="23972" hidden="1"/>
    <row r="23973" hidden="1"/>
    <row r="23974" hidden="1"/>
    <row r="23975" hidden="1"/>
    <row r="23976" hidden="1"/>
    <row r="23977" hidden="1"/>
    <row r="23978" hidden="1"/>
    <row r="23979" hidden="1"/>
    <row r="23980" hidden="1"/>
    <row r="23981" hidden="1"/>
    <row r="23982" hidden="1"/>
    <row r="23983" hidden="1"/>
    <row r="23984" hidden="1"/>
    <row r="23985" hidden="1"/>
    <row r="23986" hidden="1"/>
    <row r="23987" hidden="1"/>
    <row r="23988" hidden="1"/>
    <row r="23989" hidden="1"/>
    <row r="23990" hidden="1"/>
    <row r="23991" hidden="1"/>
    <row r="23992" hidden="1"/>
    <row r="23993" hidden="1"/>
    <row r="23994" hidden="1"/>
    <row r="23995" hidden="1"/>
    <row r="23996" hidden="1"/>
    <row r="23997" hidden="1"/>
    <row r="23998" hidden="1"/>
    <row r="23999" hidden="1"/>
    <row r="24000" hidden="1"/>
    <row r="24001" hidden="1"/>
    <row r="24002" hidden="1"/>
    <row r="24003" hidden="1"/>
    <row r="24004" hidden="1"/>
    <row r="24005" hidden="1"/>
    <row r="24006" hidden="1"/>
    <row r="24007" hidden="1"/>
    <row r="24008" hidden="1"/>
    <row r="24009" hidden="1"/>
    <row r="24010" hidden="1"/>
    <row r="24011" hidden="1"/>
    <row r="24012" hidden="1"/>
    <row r="24013" hidden="1"/>
    <row r="24014" hidden="1"/>
    <row r="24015" hidden="1"/>
    <row r="24016" hidden="1"/>
    <row r="24017" hidden="1"/>
    <row r="24018" hidden="1"/>
    <row r="24019" hidden="1"/>
    <row r="24020" hidden="1"/>
    <row r="24021" hidden="1"/>
    <row r="24022" hidden="1"/>
    <row r="24023" hidden="1"/>
    <row r="24024" hidden="1"/>
    <row r="24025" hidden="1"/>
    <row r="24026" hidden="1"/>
    <row r="24027" hidden="1"/>
    <row r="24028" hidden="1"/>
    <row r="24029" hidden="1"/>
    <row r="24030" hidden="1"/>
    <row r="24031" hidden="1"/>
    <row r="24032" hidden="1"/>
    <row r="24033" hidden="1"/>
    <row r="24034" hidden="1"/>
    <row r="24035" hidden="1"/>
    <row r="24036" hidden="1"/>
    <row r="24037" hidden="1"/>
    <row r="24038" hidden="1"/>
    <row r="24039" hidden="1"/>
    <row r="24040" hidden="1"/>
    <row r="24041" hidden="1"/>
    <row r="24042" hidden="1"/>
    <row r="24043" hidden="1"/>
    <row r="24044" hidden="1"/>
    <row r="24045" hidden="1"/>
    <row r="24046" hidden="1"/>
    <row r="24047" hidden="1"/>
    <row r="24048" hidden="1"/>
    <row r="24049" hidden="1"/>
    <row r="24050" hidden="1"/>
    <row r="24051" hidden="1"/>
    <row r="24052" hidden="1"/>
    <row r="24053" hidden="1"/>
    <row r="24054" hidden="1"/>
    <row r="24055" hidden="1"/>
    <row r="24056" hidden="1"/>
    <row r="24057" hidden="1"/>
    <row r="24058" hidden="1"/>
    <row r="24059" hidden="1"/>
    <row r="24060" hidden="1"/>
    <row r="24061" hidden="1"/>
    <row r="24062" hidden="1"/>
    <row r="24063" hidden="1"/>
    <row r="24064" hidden="1"/>
    <row r="24065" hidden="1"/>
    <row r="24066" hidden="1"/>
    <row r="24067" hidden="1"/>
    <row r="24068" hidden="1"/>
    <row r="24069" hidden="1"/>
    <row r="24070" hidden="1"/>
    <row r="24071" hidden="1"/>
    <row r="24072" hidden="1"/>
    <row r="24073" hidden="1"/>
    <row r="24074" hidden="1"/>
    <row r="24075" hidden="1"/>
    <row r="24076" hidden="1"/>
    <row r="24077" hidden="1"/>
    <row r="24078" hidden="1"/>
    <row r="24079" hidden="1"/>
    <row r="24080" hidden="1"/>
    <row r="24081" hidden="1"/>
    <row r="24082" hidden="1"/>
    <row r="24083" hidden="1"/>
    <row r="24084" hidden="1"/>
    <row r="24085" hidden="1"/>
    <row r="24086" hidden="1"/>
    <row r="24087" hidden="1"/>
    <row r="24088" hidden="1"/>
    <row r="24089" hidden="1"/>
    <row r="24090" hidden="1"/>
    <row r="24091" hidden="1"/>
    <row r="24092" hidden="1"/>
    <row r="24093" hidden="1"/>
    <row r="24094" hidden="1"/>
    <row r="24095" hidden="1"/>
    <row r="24096" hidden="1"/>
    <row r="24097" hidden="1"/>
    <row r="24098" hidden="1"/>
    <row r="24099" hidden="1"/>
    <row r="24100" hidden="1"/>
    <row r="24101" hidden="1"/>
    <row r="24102" hidden="1"/>
    <row r="24103" hidden="1"/>
    <row r="24104" hidden="1"/>
    <row r="24105" hidden="1"/>
    <row r="24106" hidden="1"/>
    <row r="24107" hidden="1"/>
    <row r="24108" hidden="1"/>
    <row r="24109" hidden="1"/>
    <row r="24110" hidden="1"/>
    <row r="24111" hidden="1"/>
    <row r="24112" hidden="1"/>
    <row r="24113" hidden="1"/>
    <row r="24114" hidden="1"/>
    <row r="24115" hidden="1"/>
    <row r="24116" hidden="1"/>
    <row r="24117" hidden="1"/>
    <row r="24118" hidden="1"/>
    <row r="24119" hidden="1"/>
    <row r="24120" hidden="1"/>
    <row r="24121" hidden="1"/>
    <row r="24122" hidden="1"/>
    <row r="24123" hidden="1"/>
    <row r="24124" hidden="1"/>
    <row r="24125" hidden="1"/>
    <row r="24126" hidden="1"/>
    <row r="24127" hidden="1"/>
    <row r="24128" hidden="1"/>
    <row r="24129" hidden="1"/>
    <row r="24130" hidden="1"/>
    <row r="24131" hidden="1"/>
    <row r="24132" hidden="1"/>
    <row r="24133" hidden="1"/>
    <row r="24134" hidden="1"/>
    <row r="24135" hidden="1"/>
    <row r="24136" hidden="1"/>
    <row r="24137" hidden="1"/>
    <row r="24138" hidden="1"/>
    <row r="24139" hidden="1"/>
    <row r="24140" hidden="1"/>
    <row r="24141" hidden="1"/>
    <row r="24142" hidden="1"/>
    <row r="24143" hidden="1"/>
    <row r="24144" hidden="1"/>
    <row r="24145" hidden="1"/>
    <row r="24146" hidden="1"/>
    <row r="24147" hidden="1"/>
    <row r="24148" hidden="1"/>
    <row r="24149" hidden="1"/>
    <row r="24150" hidden="1"/>
    <row r="24151" hidden="1"/>
    <row r="24152" hidden="1"/>
    <row r="24153" hidden="1"/>
    <row r="24154" hidden="1"/>
    <row r="24155" hidden="1"/>
    <row r="24156" hidden="1"/>
    <row r="24157" hidden="1"/>
    <row r="24158" hidden="1"/>
    <row r="24159" hidden="1"/>
    <row r="24160" hidden="1"/>
    <row r="24161" hidden="1"/>
    <row r="24162" hidden="1"/>
    <row r="24163" hidden="1"/>
    <row r="24164" hidden="1"/>
    <row r="24165" hidden="1"/>
    <row r="24166" hidden="1"/>
    <row r="24167" hidden="1"/>
    <row r="24168" hidden="1"/>
    <row r="24169" hidden="1"/>
    <row r="24170" hidden="1"/>
    <row r="24171" hidden="1"/>
    <row r="24172" hidden="1"/>
    <row r="24173" hidden="1"/>
    <row r="24174" hidden="1"/>
    <row r="24175" hidden="1"/>
    <row r="24176" hidden="1"/>
    <row r="24177" hidden="1"/>
    <row r="24178" hidden="1"/>
    <row r="24179" hidden="1"/>
    <row r="24180" hidden="1"/>
    <row r="24181" hidden="1"/>
    <row r="24182" hidden="1"/>
    <row r="24183" hidden="1"/>
    <row r="24184" hidden="1"/>
    <row r="24185" hidden="1"/>
    <row r="24186" hidden="1"/>
    <row r="24187" hidden="1"/>
    <row r="24188" hidden="1"/>
    <row r="24189" hidden="1"/>
    <row r="24190" hidden="1"/>
    <row r="24191" hidden="1"/>
    <row r="24192" hidden="1"/>
    <row r="24193" hidden="1"/>
    <row r="24194" hidden="1"/>
    <row r="24195" hidden="1"/>
    <row r="24196" hidden="1"/>
    <row r="24197" hidden="1"/>
    <row r="24198" hidden="1"/>
    <row r="24199" hidden="1"/>
    <row r="24200" hidden="1"/>
    <row r="24201" hidden="1"/>
    <row r="24202" hidden="1"/>
    <row r="24203" hidden="1"/>
    <row r="24204" hidden="1"/>
    <row r="24205" hidden="1"/>
    <row r="24206" hidden="1"/>
    <row r="24207" hidden="1"/>
    <row r="24208" hidden="1"/>
    <row r="24209" hidden="1"/>
    <row r="24210" hidden="1"/>
    <row r="24211" hidden="1"/>
    <row r="24212" hidden="1"/>
    <row r="24213" hidden="1"/>
    <row r="24214" hidden="1"/>
    <row r="24215" hidden="1"/>
    <row r="24216" hidden="1"/>
    <row r="24217" hidden="1"/>
    <row r="24218" hidden="1"/>
    <row r="24219" hidden="1"/>
    <row r="24220" hidden="1"/>
    <row r="24221" hidden="1"/>
    <row r="24222" hidden="1"/>
    <row r="24223" hidden="1"/>
    <row r="24224" hidden="1"/>
    <row r="24225" hidden="1"/>
    <row r="24226" hidden="1"/>
    <row r="24227" hidden="1"/>
    <row r="24228" hidden="1"/>
    <row r="24229" hidden="1"/>
    <row r="24230" hidden="1"/>
    <row r="24231" hidden="1"/>
    <row r="24232" hidden="1"/>
    <row r="24233" hidden="1"/>
    <row r="24234" hidden="1"/>
    <row r="24235" hidden="1"/>
    <row r="24236" hidden="1"/>
    <row r="24237" hidden="1"/>
    <row r="24238" hidden="1"/>
    <row r="24239" hidden="1"/>
    <row r="24240" hidden="1"/>
    <row r="24241" hidden="1"/>
    <row r="24242" hidden="1"/>
    <row r="24243" hidden="1"/>
    <row r="24244" hidden="1"/>
    <row r="24245" hidden="1"/>
    <row r="24246" hidden="1"/>
    <row r="24247" hidden="1"/>
    <row r="24248" hidden="1"/>
    <row r="24249" hidden="1"/>
    <row r="24250" hidden="1"/>
    <row r="24251" hidden="1"/>
    <row r="24252" hidden="1"/>
    <row r="24253" hidden="1"/>
    <row r="24254" hidden="1"/>
    <row r="24255" hidden="1"/>
    <row r="24256" hidden="1"/>
    <row r="24257" hidden="1"/>
    <row r="24258" hidden="1"/>
    <row r="24259" hidden="1"/>
    <row r="24260" hidden="1"/>
    <row r="24261" hidden="1"/>
    <row r="24262" hidden="1"/>
    <row r="24263" hidden="1"/>
    <row r="24264" hidden="1"/>
    <row r="24265" hidden="1"/>
    <row r="24266" hidden="1"/>
    <row r="24267" hidden="1"/>
    <row r="24268" hidden="1"/>
    <row r="24269" hidden="1"/>
    <row r="24270" hidden="1"/>
    <row r="24271" hidden="1"/>
    <row r="24272" hidden="1"/>
    <row r="24273" hidden="1"/>
    <row r="24274" hidden="1"/>
    <row r="24275" hidden="1"/>
    <row r="24276" hidden="1"/>
    <row r="24277" hidden="1"/>
    <row r="24278" hidden="1"/>
    <row r="24279" hidden="1"/>
    <row r="24280" hidden="1"/>
    <row r="24281" hidden="1"/>
    <row r="24282" hidden="1"/>
    <row r="24283" hidden="1"/>
    <row r="24284" hidden="1"/>
    <row r="24285" hidden="1"/>
    <row r="24286" hidden="1"/>
    <row r="24287" hidden="1"/>
    <row r="24288" hidden="1"/>
    <row r="24289" hidden="1"/>
    <row r="24290" hidden="1"/>
    <row r="24291" hidden="1"/>
    <row r="24292" hidden="1"/>
    <row r="24293" hidden="1"/>
    <row r="24294" hidden="1"/>
    <row r="24295" hidden="1"/>
    <row r="24296" hidden="1"/>
    <row r="24297" hidden="1"/>
    <row r="24298" hidden="1"/>
    <row r="24299" hidden="1"/>
    <row r="24300" hidden="1"/>
    <row r="24301" hidden="1"/>
    <row r="24302" hidden="1"/>
    <row r="24303" hidden="1"/>
    <row r="24304" hidden="1"/>
    <row r="24305" hidden="1"/>
    <row r="24306" hidden="1"/>
    <row r="24307" hidden="1"/>
    <row r="24308" hidden="1"/>
    <row r="24309" hidden="1"/>
    <row r="24310" hidden="1"/>
    <row r="24311" hidden="1"/>
    <row r="24312" hidden="1"/>
    <row r="24313" hidden="1"/>
    <row r="24314" hidden="1"/>
    <row r="24315" hidden="1"/>
    <row r="24316" hidden="1"/>
    <row r="24317" hidden="1"/>
    <row r="24318" hidden="1"/>
    <row r="24319" hidden="1"/>
    <row r="24320" hidden="1"/>
    <row r="24321" hidden="1"/>
    <row r="24322" hidden="1"/>
    <row r="24323" hidden="1"/>
    <row r="24324" hidden="1"/>
    <row r="24325" hidden="1"/>
    <row r="24326" hidden="1"/>
    <row r="24327" hidden="1"/>
    <row r="24328" hidden="1"/>
    <row r="24329" hidden="1"/>
    <row r="24330" hidden="1"/>
    <row r="24331" hidden="1"/>
    <row r="24332" hidden="1"/>
    <row r="24333" hidden="1"/>
    <row r="24334" hidden="1"/>
    <row r="24335" hidden="1"/>
    <row r="24336" hidden="1"/>
    <row r="24337" hidden="1"/>
    <row r="24338" hidden="1"/>
    <row r="24339" hidden="1"/>
    <row r="24340" hidden="1"/>
    <row r="24341" hidden="1"/>
    <row r="24342" hidden="1"/>
    <row r="24343" hidden="1"/>
    <row r="24344" hidden="1"/>
    <row r="24345" hidden="1"/>
    <row r="24346" hidden="1"/>
    <row r="24347" hidden="1"/>
    <row r="24348" hidden="1"/>
    <row r="24349" hidden="1"/>
    <row r="24350" hidden="1"/>
    <row r="24351" hidden="1"/>
    <row r="24352" hidden="1"/>
    <row r="24353" hidden="1"/>
    <row r="24354" hidden="1"/>
    <row r="24355" hidden="1"/>
    <row r="24356" hidden="1"/>
    <row r="24357" hidden="1"/>
    <row r="24358" hidden="1"/>
    <row r="24359" hidden="1"/>
    <row r="24360" hidden="1"/>
    <row r="24361" hidden="1"/>
    <row r="24362" hidden="1"/>
    <row r="24363" hidden="1"/>
    <row r="24364" hidden="1"/>
    <row r="24365" hidden="1"/>
    <row r="24366" hidden="1"/>
    <row r="24367" hidden="1"/>
    <row r="24368" hidden="1"/>
    <row r="24369" hidden="1"/>
    <row r="24370" hidden="1"/>
    <row r="24371" hidden="1"/>
    <row r="24372" hidden="1"/>
    <row r="24373" hidden="1"/>
    <row r="24374" hidden="1"/>
    <row r="24375" hidden="1"/>
    <row r="24376" hidden="1"/>
    <row r="24377" hidden="1"/>
    <row r="24378" hidden="1"/>
    <row r="24379" hidden="1"/>
    <row r="24380" hidden="1"/>
    <row r="24381" hidden="1"/>
    <row r="24382" hidden="1"/>
    <row r="24383" hidden="1"/>
    <row r="24384" hidden="1"/>
    <row r="24385" hidden="1"/>
    <row r="24386" hidden="1"/>
    <row r="24387" hidden="1"/>
    <row r="24388" hidden="1"/>
    <row r="24389" hidden="1"/>
    <row r="24390" hidden="1"/>
    <row r="24391" hidden="1"/>
    <row r="24392" hidden="1"/>
    <row r="24393" hidden="1"/>
    <row r="24394" hidden="1"/>
    <row r="24395" hidden="1"/>
    <row r="24396" hidden="1"/>
    <row r="24397" hidden="1"/>
    <row r="24398" hidden="1"/>
    <row r="24399" hidden="1"/>
    <row r="24400" hidden="1"/>
    <row r="24401" hidden="1"/>
    <row r="24402" hidden="1"/>
    <row r="24403" hidden="1"/>
    <row r="24404" hidden="1"/>
    <row r="24405" hidden="1"/>
    <row r="24406" hidden="1"/>
    <row r="24407" hidden="1"/>
    <row r="24408" hidden="1"/>
    <row r="24409" hidden="1"/>
    <row r="24410" hidden="1"/>
    <row r="24411" hidden="1"/>
    <row r="24412" hidden="1"/>
    <row r="24413" hidden="1"/>
    <row r="24414" hidden="1"/>
    <row r="24415" hidden="1"/>
    <row r="24416" hidden="1"/>
    <row r="24417" hidden="1"/>
    <row r="24418" hidden="1"/>
    <row r="24419" hidden="1"/>
    <row r="24420" hidden="1"/>
    <row r="24421" hidden="1"/>
    <row r="24422" hidden="1"/>
    <row r="24423" hidden="1"/>
    <row r="24424" hidden="1"/>
    <row r="24425" hidden="1"/>
    <row r="24426" hidden="1"/>
    <row r="24427" hidden="1"/>
    <row r="24428" hidden="1"/>
    <row r="24429" hidden="1"/>
    <row r="24430" hidden="1"/>
    <row r="24431" hidden="1"/>
    <row r="24432" hidden="1"/>
    <row r="24433" hidden="1"/>
    <row r="24434" hidden="1"/>
    <row r="24435" hidden="1"/>
    <row r="24436" hidden="1"/>
    <row r="24437" hidden="1"/>
    <row r="24438" hidden="1"/>
    <row r="24439" hidden="1"/>
    <row r="24440" hidden="1"/>
    <row r="24441" hidden="1"/>
    <row r="24442" hidden="1"/>
    <row r="24443" hidden="1"/>
    <row r="24444" hidden="1"/>
    <row r="24445" hidden="1"/>
    <row r="24446" hidden="1"/>
    <row r="24447" hidden="1"/>
    <row r="24448" hidden="1"/>
    <row r="24449" hidden="1"/>
    <row r="24450" hidden="1"/>
    <row r="24451" hidden="1"/>
    <row r="24452" hidden="1"/>
    <row r="24453" hidden="1"/>
    <row r="24454" hidden="1"/>
    <row r="24455" hidden="1"/>
    <row r="24456" hidden="1"/>
    <row r="24457" hidden="1"/>
    <row r="24458" hidden="1"/>
    <row r="24459" hidden="1"/>
    <row r="24460" hidden="1"/>
    <row r="24461" hidden="1"/>
    <row r="24462" hidden="1"/>
    <row r="24463" hidden="1"/>
    <row r="24464" hidden="1"/>
    <row r="24465" hidden="1"/>
    <row r="24466" hidden="1"/>
    <row r="24467" hidden="1"/>
    <row r="24468" hidden="1"/>
    <row r="24469" hidden="1"/>
    <row r="24470" hidden="1"/>
    <row r="24471" hidden="1"/>
    <row r="24472" hidden="1"/>
    <row r="24473" hidden="1"/>
    <row r="24474" hidden="1"/>
    <row r="24475" hidden="1"/>
    <row r="24476" hidden="1"/>
    <row r="24477" hidden="1"/>
    <row r="24478" hidden="1"/>
    <row r="24479" hidden="1"/>
    <row r="24480" hidden="1"/>
    <row r="24481" hidden="1"/>
    <row r="24482" hidden="1"/>
    <row r="24483" hidden="1"/>
    <row r="24484" hidden="1"/>
    <row r="24485" hidden="1"/>
    <row r="24486" hidden="1"/>
    <row r="24487" hidden="1"/>
    <row r="24488" hidden="1"/>
    <row r="24489" hidden="1"/>
    <row r="24490" hidden="1"/>
    <row r="24491" hidden="1"/>
    <row r="24492" hidden="1"/>
    <row r="24493" hidden="1"/>
    <row r="24494" hidden="1"/>
    <row r="24495" hidden="1"/>
    <row r="24496" hidden="1"/>
    <row r="24497" hidden="1"/>
    <row r="24498" hidden="1"/>
    <row r="24499" hidden="1"/>
    <row r="24500" hidden="1"/>
    <row r="24501" hidden="1"/>
    <row r="24502" hidden="1"/>
    <row r="24503" hidden="1"/>
    <row r="24504" hidden="1"/>
    <row r="24505" hidden="1"/>
    <row r="24506" hidden="1"/>
    <row r="24507" hidden="1"/>
    <row r="24508" hidden="1"/>
    <row r="24509" hidden="1"/>
    <row r="24510" hidden="1"/>
    <row r="24511" hidden="1"/>
    <row r="24512" hidden="1"/>
    <row r="24513" hidden="1"/>
    <row r="24514" hidden="1"/>
    <row r="24515" hidden="1"/>
    <row r="24516" hidden="1"/>
    <row r="24517" hidden="1"/>
    <row r="24518" hidden="1"/>
    <row r="24519" hidden="1"/>
    <row r="24520" hidden="1"/>
    <row r="24521" hidden="1"/>
    <row r="24522" hidden="1"/>
    <row r="24523" hidden="1"/>
    <row r="24524" hidden="1"/>
    <row r="24525" hidden="1"/>
    <row r="24526" hidden="1"/>
    <row r="24527" hidden="1"/>
    <row r="24528" hidden="1"/>
    <row r="24529" hidden="1"/>
    <row r="24530" hidden="1"/>
    <row r="24531" hidden="1"/>
    <row r="24532" hidden="1"/>
    <row r="24533" hidden="1"/>
    <row r="24534" hidden="1"/>
    <row r="24535" hidden="1"/>
    <row r="24536" hidden="1"/>
    <row r="24537" hidden="1"/>
    <row r="24538" hidden="1"/>
    <row r="24539" hidden="1"/>
    <row r="24540" hidden="1"/>
    <row r="24541" hidden="1"/>
    <row r="24542" hidden="1"/>
    <row r="24543" hidden="1"/>
    <row r="24544" hidden="1"/>
    <row r="24545" hidden="1"/>
    <row r="24546" hidden="1"/>
    <row r="24547" hidden="1"/>
    <row r="24548" hidden="1"/>
    <row r="24549" hidden="1"/>
    <row r="24550" hidden="1"/>
    <row r="24551" hidden="1"/>
    <row r="24552" hidden="1"/>
    <row r="24553" hidden="1"/>
    <row r="24554" hidden="1"/>
    <row r="24555" hidden="1"/>
    <row r="24556" hidden="1"/>
    <row r="24557" hidden="1"/>
    <row r="24558" hidden="1"/>
    <row r="24559" hidden="1"/>
    <row r="24560" hidden="1"/>
    <row r="24561" hidden="1"/>
    <row r="24562" hidden="1"/>
    <row r="24563" hidden="1"/>
    <row r="24564" hidden="1"/>
    <row r="24565" hidden="1"/>
    <row r="24566" hidden="1"/>
    <row r="24567" hidden="1"/>
    <row r="24568" hidden="1"/>
    <row r="24569" hidden="1"/>
    <row r="24570" hidden="1"/>
    <row r="24571" hidden="1"/>
    <row r="24572" hidden="1"/>
    <row r="24573" hidden="1"/>
    <row r="24574" hidden="1"/>
    <row r="24575" hidden="1"/>
    <row r="24576" hidden="1"/>
    <row r="24577" hidden="1"/>
    <row r="24578" hidden="1"/>
    <row r="24579" hidden="1"/>
    <row r="24580" hidden="1"/>
    <row r="24581" hidden="1"/>
    <row r="24582" hidden="1"/>
    <row r="24583" hidden="1"/>
    <row r="24584" hidden="1"/>
    <row r="24585" hidden="1"/>
    <row r="24586" hidden="1"/>
    <row r="24587" hidden="1"/>
    <row r="24588" hidden="1"/>
    <row r="24589" hidden="1"/>
    <row r="24590" hidden="1"/>
    <row r="24591" hidden="1"/>
    <row r="24592" hidden="1"/>
    <row r="24593" hidden="1"/>
    <row r="24594" hidden="1"/>
    <row r="24595" hidden="1"/>
    <row r="24596" hidden="1"/>
    <row r="24597" hidden="1"/>
    <row r="24598" hidden="1"/>
    <row r="24599" hidden="1"/>
    <row r="24600" hidden="1"/>
    <row r="24601" hidden="1"/>
    <row r="24602" hidden="1"/>
    <row r="24603" hidden="1"/>
    <row r="24604" hidden="1"/>
    <row r="24605" hidden="1"/>
    <row r="24606" hidden="1"/>
    <row r="24607" hidden="1"/>
    <row r="24608" hidden="1"/>
    <row r="24609" hidden="1"/>
    <row r="24610" hidden="1"/>
    <row r="24611" hidden="1"/>
    <row r="24612" hidden="1"/>
    <row r="24613" hidden="1"/>
    <row r="24614" hidden="1"/>
    <row r="24615" hidden="1"/>
    <row r="24616" hidden="1"/>
    <row r="24617" hidden="1"/>
    <row r="24618" hidden="1"/>
    <row r="24619" hidden="1"/>
    <row r="24620" hidden="1"/>
    <row r="24621" hidden="1"/>
    <row r="24622" hidden="1"/>
    <row r="24623" hidden="1"/>
    <row r="24624" hidden="1"/>
    <row r="24625" hidden="1"/>
    <row r="24626" hidden="1"/>
    <row r="24627" hidden="1"/>
    <row r="24628" hidden="1"/>
    <row r="24629" hidden="1"/>
    <row r="24630" hidden="1"/>
    <row r="24631" hidden="1"/>
    <row r="24632" hidden="1"/>
    <row r="24633" hidden="1"/>
    <row r="24634" hidden="1"/>
    <row r="24635" hidden="1"/>
    <row r="24636" hidden="1"/>
    <row r="24637" hidden="1"/>
    <row r="24638" hidden="1"/>
    <row r="24639" hidden="1"/>
    <row r="24640" hidden="1"/>
    <row r="24641" hidden="1"/>
    <row r="24642" hidden="1"/>
    <row r="24643" hidden="1"/>
    <row r="24644" hidden="1"/>
    <row r="24645" hidden="1"/>
    <row r="24646" hidden="1"/>
    <row r="24647" hidden="1"/>
    <row r="24648" hidden="1"/>
    <row r="24649" hidden="1"/>
    <row r="24650" hidden="1"/>
    <row r="24651" hidden="1"/>
    <row r="24652" hidden="1"/>
    <row r="24653" hidden="1"/>
    <row r="24654" hidden="1"/>
    <row r="24655" hidden="1"/>
    <row r="24656" hidden="1"/>
    <row r="24657" hidden="1"/>
    <row r="24658" hidden="1"/>
    <row r="24659" hidden="1"/>
    <row r="24660" hidden="1"/>
    <row r="24661" hidden="1"/>
    <row r="24662" hidden="1"/>
    <row r="24663" hidden="1"/>
    <row r="24664" hidden="1"/>
    <row r="24665" hidden="1"/>
    <row r="24666" hidden="1"/>
    <row r="24667" hidden="1"/>
    <row r="24668" hidden="1"/>
    <row r="24669" hidden="1"/>
    <row r="24670" hidden="1"/>
    <row r="24671" hidden="1"/>
    <row r="24672" hidden="1"/>
    <row r="24673" hidden="1"/>
    <row r="24674" hidden="1"/>
    <row r="24675" hidden="1"/>
    <row r="24676" hidden="1"/>
    <row r="24677" hidden="1"/>
    <row r="24678" hidden="1"/>
    <row r="24679" hidden="1"/>
    <row r="24680" hidden="1"/>
    <row r="24681" hidden="1"/>
    <row r="24682" hidden="1"/>
    <row r="24683" hidden="1"/>
    <row r="24684" hidden="1"/>
    <row r="24685" hidden="1"/>
    <row r="24686" hidden="1"/>
    <row r="24687" hidden="1"/>
    <row r="24688" hidden="1"/>
    <row r="24689" hidden="1"/>
    <row r="24690" hidden="1"/>
    <row r="24691" hidden="1"/>
    <row r="24692" hidden="1"/>
    <row r="24693" hidden="1"/>
    <row r="24694" hidden="1"/>
    <row r="24695" hidden="1"/>
    <row r="24696" hidden="1"/>
    <row r="24697" hidden="1"/>
    <row r="24698" hidden="1"/>
    <row r="24699" hidden="1"/>
    <row r="24700" hidden="1"/>
    <row r="24701" hidden="1"/>
    <row r="24702" hidden="1"/>
    <row r="24703" hidden="1"/>
    <row r="24704" hidden="1"/>
    <row r="24705" hidden="1"/>
    <row r="24706" hidden="1"/>
    <row r="24707" hidden="1"/>
    <row r="24708" hidden="1"/>
    <row r="24709" hidden="1"/>
    <row r="24710" hidden="1"/>
    <row r="24711" hidden="1"/>
    <row r="24712" hidden="1"/>
    <row r="24713" hidden="1"/>
    <row r="24714" hidden="1"/>
    <row r="24715" hidden="1"/>
    <row r="24716" hidden="1"/>
    <row r="24717" hidden="1"/>
    <row r="24718" hidden="1"/>
    <row r="24719" hidden="1"/>
    <row r="24720" hidden="1"/>
    <row r="24721" hidden="1"/>
    <row r="24722" hidden="1"/>
    <row r="24723" hidden="1"/>
    <row r="24724" hidden="1"/>
    <row r="24725" hidden="1"/>
    <row r="24726" hidden="1"/>
    <row r="24727" hidden="1"/>
    <row r="24728" hidden="1"/>
    <row r="24729" hidden="1"/>
    <row r="24730" hidden="1"/>
    <row r="24731" hidden="1"/>
    <row r="24732" hidden="1"/>
    <row r="24733" hidden="1"/>
    <row r="24734" hidden="1"/>
    <row r="24735" hidden="1"/>
    <row r="24736" hidden="1"/>
    <row r="24737" hidden="1"/>
    <row r="24738" hidden="1"/>
    <row r="24739" hidden="1"/>
    <row r="24740" hidden="1"/>
    <row r="24741" hidden="1"/>
    <row r="24742" hidden="1"/>
    <row r="24743" hidden="1"/>
    <row r="24744" hidden="1"/>
    <row r="24745" hidden="1"/>
    <row r="24746" hidden="1"/>
    <row r="24747" hidden="1"/>
    <row r="24748" hidden="1"/>
    <row r="24749" hidden="1"/>
    <row r="24750" hidden="1"/>
    <row r="24751" hidden="1"/>
    <row r="24752" hidden="1"/>
    <row r="24753" hidden="1"/>
    <row r="24754" hidden="1"/>
    <row r="24755" hidden="1"/>
    <row r="24756" hidden="1"/>
    <row r="24757" hidden="1"/>
    <row r="24758" hidden="1"/>
    <row r="24759" hidden="1"/>
    <row r="24760" hidden="1"/>
    <row r="24761" hidden="1"/>
    <row r="24762" hidden="1"/>
    <row r="24763" hidden="1"/>
    <row r="24764" hidden="1"/>
    <row r="24765" hidden="1"/>
    <row r="24766" hidden="1"/>
    <row r="24767" hidden="1"/>
    <row r="24768" hidden="1"/>
    <row r="24769" hidden="1"/>
    <row r="24770" hidden="1"/>
    <row r="24771" hidden="1"/>
    <row r="24772" hidden="1"/>
    <row r="24773" hidden="1"/>
    <row r="24774" hidden="1"/>
    <row r="24775" hidden="1"/>
    <row r="24776" hidden="1"/>
    <row r="24777" hidden="1"/>
    <row r="24778" hidden="1"/>
    <row r="24779" hidden="1"/>
    <row r="24780" hidden="1"/>
    <row r="24781" hidden="1"/>
    <row r="24782" hidden="1"/>
    <row r="24783" hidden="1"/>
    <row r="24784" hidden="1"/>
    <row r="24785" hidden="1"/>
    <row r="24786" hidden="1"/>
    <row r="24787" hidden="1"/>
    <row r="24788" hidden="1"/>
    <row r="24789" hidden="1"/>
    <row r="24790" hidden="1"/>
    <row r="24791" hidden="1"/>
    <row r="24792" hidden="1"/>
    <row r="24793" hidden="1"/>
    <row r="24794" hidden="1"/>
    <row r="24795" hidden="1"/>
    <row r="24796" hidden="1"/>
    <row r="24797" hidden="1"/>
    <row r="24798" hidden="1"/>
    <row r="24799" hidden="1"/>
    <row r="24800" hidden="1"/>
    <row r="24801" hidden="1"/>
    <row r="24802" hidden="1"/>
    <row r="24803" hidden="1"/>
    <row r="24804" hidden="1"/>
    <row r="24805" hidden="1"/>
    <row r="24806" hidden="1"/>
    <row r="24807" hidden="1"/>
    <row r="24808" hidden="1"/>
    <row r="24809" hidden="1"/>
    <row r="24810" hidden="1"/>
    <row r="24811" hidden="1"/>
    <row r="24812" hidden="1"/>
    <row r="24813" hidden="1"/>
    <row r="24814" hidden="1"/>
    <row r="24815" hidden="1"/>
    <row r="24816" hidden="1"/>
    <row r="24817" hidden="1"/>
    <row r="24818" hidden="1"/>
    <row r="24819" hidden="1"/>
    <row r="24820" hidden="1"/>
    <row r="24821" hidden="1"/>
    <row r="24822" hidden="1"/>
    <row r="24823" hidden="1"/>
    <row r="24824" hidden="1"/>
    <row r="24825" hidden="1"/>
    <row r="24826" hidden="1"/>
    <row r="24827" hidden="1"/>
    <row r="24828" hidden="1"/>
    <row r="24829" hidden="1"/>
    <row r="24830" hidden="1"/>
    <row r="24831" hidden="1"/>
    <row r="24832" hidden="1"/>
    <row r="24833" hidden="1"/>
    <row r="24834" hidden="1"/>
    <row r="24835" hidden="1"/>
    <row r="24836" hidden="1"/>
    <row r="24837" hidden="1"/>
    <row r="24838" hidden="1"/>
    <row r="24839" hidden="1"/>
    <row r="24840" hidden="1"/>
    <row r="24841" hidden="1"/>
    <row r="24842" hidden="1"/>
    <row r="24843" hidden="1"/>
    <row r="24844" hidden="1"/>
    <row r="24845" hidden="1"/>
    <row r="24846" hidden="1"/>
    <row r="24847" hidden="1"/>
    <row r="24848" hidden="1"/>
    <row r="24849" hidden="1"/>
    <row r="24850" hidden="1"/>
    <row r="24851" hidden="1"/>
    <row r="24852" hidden="1"/>
    <row r="24853" hidden="1"/>
    <row r="24854" hidden="1"/>
    <row r="24855" hidden="1"/>
    <row r="24856" hidden="1"/>
    <row r="24857" hidden="1"/>
    <row r="24858" hidden="1"/>
    <row r="24859" hidden="1"/>
    <row r="24860" hidden="1"/>
    <row r="24861" hidden="1"/>
    <row r="24862" hidden="1"/>
    <row r="24863" hidden="1"/>
    <row r="24864" hidden="1"/>
    <row r="24865" hidden="1"/>
    <row r="24866" hidden="1"/>
    <row r="24867" hidden="1"/>
    <row r="24868" hidden="1"/>
    <row r="24869" hidden="1"/>
    <row r="24870" hidden="1"/>
    <row r="24871" hidden="1"/>
    <row r="24872" hidden="1"/>
    <row r="24873" hidden="1"/>
    <row r="24874" hidden="1"/>
    <row r="24875" hidden="1"/>
    <row r="24876" hidden="1"/>
    <row r="24877" hidden="1"/>
    <row r="24878" hidden="1"/>
    <row r="24879" hidden="1"/>
    <row r="24880" hidden="1"/>
    <row r="24881" hidden="1"/>
    <row r="24882" hidden="1"/>
    <row r="24883" hidden="1"/>
    <row r="24884" hidden="1"/>
    <row r="24885" hidden="1"/>
    <row r="24886" hidden="1"/>
    <row r="24887" hidden="1"/>
    <row r="24888" hidden="1"/>
    <row r="24889" hidden="1"/>
    <row r="24890" hidden="1"/>
    <row r="24891" hidden="1"/>
    <row r="24892" hidden="1"/>
    <row r="24893" hidden="1"/>
    <row r="24894" hidden="1"/>
    <row r="24895" hidden="1"/>
    <row r="24896" hidden="1"/>
    <row r="24897" hidden="1"/>
    <row r="24898" hidden="1"/>
    <row r="24899" hidden="1"/>
    <row r="24900" hidden="1"/>
    <row r="24901" hidden="1"/>
    <row r="24902" hidden="1"/>
    <row r="24903" hidden="1"/>
    <row r="24904" hidden="1"/>
    <row r="24905" hidden="1"/>
    <row r="24906" hidden="1"/>
    <row r="24907" hidden="1"/>
    <row r="24908" hidden="1"/>
    <row r="24909" hidden="1"/>
    <row r="24910" hidden="1"/>
    <row r="24911" hidden="1"/>
    <row r="24912" hidden="1"/>
    <row r="24913" hidden="1"/>
    <row r="24914" hidden="1"/>
    <row r="24915" hidden="1"/>
    <row r="24916" hidden="1"/>
    <row r="24917" hidden="1"/>
    <row r="24918" hidden="1"/>
    <row r="24919" hidden="1"/>
    <row r="24920" hidden="1"/>
    <row r="24921" hidden="1"/>
    <row r="24922" hidden="1"/>
    <row r="24923" hidden="1"/>
    <row r="24924" hidden="1"/>
    <row r="24925" hidden="1"/>
    <row r="24926" hidden="1"/>
    <row r="24927" hidden="1"/>
    <row r="24928" hidden="1"/>
    <row r="24929" hidden="1"/>
    <row r="24930" hidden="1"/>
    <row r="24931" hidden="1"/>
    <row r="24932" hidden="1"/>
    <row r="24933" hidden="1"/>
    <row r="24934" hidden="1"/>
    <row r="24935" hidden="1"/>
    <row r="24936" hidden="1"/>
    <row r="24937" hidden="1"/>
    <row r="24938" hidden="1"/>
    <row r="24939" hidden="1"/>
    <row r="24940" hidden="1"/>
    <row r="24941" hidden="1"/>
    <row r="24942" hidden="1"/>
    <row r="24943" hidden="1"/>
    <row r="24944" hidden="1"/>
    <row r="24945" hidden="1"/>
    <row r="24946" hidden="1"/>
    <row r="24947" hidden="1"/>
    <row r="24948" hidden="1"/>
    <row r="24949" hidden="1"/>
    <row r="24950" hidden="1"/>
    <row r="24951" hidden="1"/>
    <row r="24952" hidden="1"/>
    <row r="24953" hidden="1"/>
    <row r="24954" hidden="1"/>
    <row r="24955" hidden="1"/>
    <row r="24956" hidden="1"/>
    <row r="24957" hidden="1"/>
    <row r="24958" hidden="1"/>
    <row r="24959" hidden="1"/>
    <row r="24960" hidden="1"/>
    <row r="24961" hidden="1"/>
    <row r="24962" hidden="1"/>
    <row r="24963" hidden="1"/>
    <row r="24964" hidden="1"/>
    <row r="24965" hidden="1"/>
    <row r="24966" hidden="1"/>
    <row r="24967" hidden="1"/>
    <row r="24968" hidden="1"/>
    <row r="24969" hidden="1"/>
    <row r="24970" hidden="1"/>
    <row r="24971" hidden="1"/>
    <row r="24972" hidden="1"/>
    <row r="24973" hidden="1"/>
    <row r="24974" hidden="1"/>
    <row r="24975" hidden="1"/>
    <row r="24976" hidden="1"/>
    <row r="24977" hidden="1"/>
    <row r="24978" hidden="1"/>
    <row r="24979" hidden="1"/>
    <row r="24980" hidden="1"/>
    <row r="24981" hidden="1"/>
    <row r="24982" hidden="1"/>
    <row r="24983" hidden="1"/>
    <row r="24984" hidden="1"/>
    <row r="24985" hidden="1"/>
    <row r="24986" hidden="1"/>
    <row r="24987" hidden="1"/>
    <row r="24988" hidden="1"/>
    <row r="24989" hidden="1"/>
    <row r="24990" hidden="1"/>
    <row r="24991" hidden="1"/>
    <row r="24992" hidden="1"/>
    <row r="24993" hidden="1"/>
    <row r="24994" hidden="1"/>
    <row r="24995" hidden="1"/>
    <row r="24996" hidden="1"/>
    <row r="24997" hidden="1"/>
    <row r="24998" hidden="1"/>
    <row r="24999" hidden="1"/>
    <row r="25000" hidden="1"/>
    <row r="25001" hidden="1"/>
    <row r="25002" hidden="1"/>
    <row r="25003" hidden="1"/>
    <row r="25004" hidden="1"/>
    <row r="25005" hidden="1"/>
    <row r="25006" hidden="1"/>
    <row r="25007" hidden="1"/>
    <row r="25008" hidden="1"/>
    <row r="25009" hidden="1"/>
    <row r="25010" hidden="1"/>
    <row r="25011" hidden="1"/>
    <row r="25012" hidden="1"/>
    <row r="25013" hidden="1"/>
    <row r="25014" hidden="1"/>
    <row r="25015" hidden="1"/>
    <row r="25016" hidden="1"/>
    <row r="25017" hidden="1"/>
    <row r="25018" hidden="1"/>
    <row r="25019" hidden="1"/>
    <row r="25020" hidden="1"/>
    <row r="25021" hidden="1"/>
    <row r="25022" hidden="1"/>
    <row r="25023" hidden="1"/>
    <row r="25024" hidden="1"/>
    <row r="25025" hidden="1"/>
    <row r="25026" hidden="1"/>
    <row r="25027" hidden="1"/>
    <row r="25028" hidden="1"/>
    <row r="25029" hidden="1"/>
    <row r="25030" hidden="1"/>
    <row r="25031" hidden="1"/>
    <row r="25032" hidden="1"/>
    <row r="25033" hidden="1"/>
    <row r="25034" hidden="1"/>
    <row r="25035" hidden="1"/>
    <row r="25036" hidden="1"/>
    <row r="25037" hidden="1"/>
    <row r="25038" hidden="1"/>
    <row r="25039" hidden="1"/>
    <row r="25040" hidden="1"/>
    <row r="25041" hidden="1"/>
    <row r="25042" hidden="1"/>
    <row r="25043" hidden="1"/>
    <row r="25044" hidden="1"/>
    <row r="25045" hidden="1"/>
    <row r="25046" hidden="1"/>
    <row r="25047" hidden="1"/>
    <row r="25048" hidden="1"/>
    <row r="25049" hidden="1"/>
    <row r="25050" hidden="1"/>
    <row r="25051" hidden="1"/>
    <row r="25052" hidden="1"/>
    <row r="25053" hidden="1"/>
    <row r="25054" hidden="1"/>
    <row r="25055" hidden="1"/>
    <row r="25056" hidden="1"/>
    <row r="25057" hidden="1"/>
    <row r="25058" hidden="1"/>
    <row r="25059" hidden="1"/>
    <row r="25060" hidden="1"/>
    <row r="25061" hidden="1"/>
    <row r="25062" hidden="1"/>
    <row r="25063" hidden="1"/>
    <row r="25064" hidden="1"/>
    <row r="25065" hidden="1"/>
    <row r="25066" hidden="1"/>
    <row r="25067" hidden="1"/>
    <row r="25068" hidden="1"/>
    <row r="25069" hidden="1"/>
    <row r="25070" hidden="1"/>
    <row r="25071" hidden="1"/>
    <row r="25072" hidden="1"/>
    <row r="25073" hidden="1"/>
    <row r="25074" hidden="1"/>
    <row r="25075" hidden="1"/>
    <row r="25076" hidden="1"/>
    <row r="25077" hidden="1"/>
    <row r="25078" hidden="1"/>
    <row r="25079" hidden="1"/>
    <row r="25080" hidden="1"/>
    <row r="25081" hidden="1"/>
    <row r="25082" hidden="1"/>
    <row r="25083" hidden="1"/>
    <row r="25084" hidden="1"/>
    <row r="25085" hidden="1"/>
    <row r="25086" hidden="1"/>
    <row r="25087" hidden="1"/>
    <row r="25088" hidden="1"/>
    <row r="25089" hidden="1"/>
    <row r="25090" hidden="1"/>
    <row r="25091" hidden="1"/>
    <row r="25092" hidden="1"/>
    <row r="25093" hidden="1"/>
    <row r="25094" hidden="1"/>
    <row r="25095" hidden="1"/>
    <row r="25096" hidden="1"/>
    <row r="25097" hidden="1"/>
    <row r="25098" hidden="1"/>
    <row r="25099" hidden="1"/>
    <row r="25100" hidden="1"/>
    <row r="25101" hidden="1"/>
    <row r="25102" hidden="1"/>
    <row r="25103" hidden="1"/>
    <row r="25104" hidden="1"/>
    <row r="25105" hidden="1"/>
    <row r="25106" hidden="1"/>
    <row r="25107" hidden="1"/>
    <row r="25108" hidden="1"/>
    <row r="25109" hidden="1"/>
    <row r="25110" hidden="1"/>
    <row r="25111" hidden="1"/>
    <row r="25112" hidden="1"/>
    <row r="25113" hidden="1"/>
    <row r="25114" hidden="1"/>
    <row r="25115" hidden="1"/>
    <row r="25116" hidden="1"/>
    <row r="25117" hidden="1"/>
    <row r="25118" hidden="1"/>
    <row r="25119" hidden="1"/>
    <row r="25120" hidden="1"/>
    <row r="25121" hidden="1"/>
    <row r="25122" hidden="1"/>
    <row r="25123" hidden="1"/>
    <row r="25124" hidden="1"/>
    <row r="25125" hidden="1"/>
    <row r="25126" hidden="1"/>
    <row r="25127" hidden="1"/>
    <row r="25128" hidden="1"/>
    <row r="25129" hidden="1"/>
    <row r="25130" hidden="1"/>
    <row r="25131" hidden="1"/>
    <row r="25132" hidden="1"/>
    <row r="25133" hidden="1"/>
    <row r="25134" hidden="1"/>
    <row r="25135" hidden="1"/>
    <row r="25136" hidden="1"/>
    <row r="25137" hidden="1"/>
    <row r="25138" hidden="1"/>
    <row r="25139" hidden="1"/>
    <row r="25140" hidden="1"/>
    <row r="25141" hidden="1"/>
    <row r="25142" hidden="1"/>
    <row r="25143" hidden="1"/>
    <row r="25144" hidden="1"/>
    <row r="25145" hidden="1"/>
    <row r="25146" hidden="1"/>
    <row r="25147" hidden="1"/>
    <row r="25148" hidden="1"/>
    <row r="25149" hidden="1"/>
    <row r="25150" hidden="1"/>
    <row r="25151" hidden="1"/>
    <row r="25152" hidden="1"/>
    <row r="25153" hidden="1"/>
    <row r="25154" hidden="1"/>
    <row r="25155" hidden="1"/>
    <row r="25156" hidden="1"/>
    <row r="25157" hidden="1"/>
    <row r="25158" hidden="1"/>
    <row r="25159" hidden="1"/>
    <row r="25160" hidden="1"/>
    <row r="25161" hidden="1"/>
    <row r="25162" hidden="1"/>
    <row r="25163" hidden="1"/>
    <row r="25164" hidden="1"/>
    <row r="25165" hidden="1"/>
    <row r="25166" hidden="1"/>
    <row r="25167" hidden="1"/>
    <row r="25168" hidden="1"/>
    <row r="25169" hidden="1"/>
    <row r="25170" hidden="1"/>
    <row r="25171" hidden="1"/>
    <row r="25172" hidden="1"/>
    <row r="25173" hidden="1"/>
    <row r="25174" hidden="1"/>
    <row r="25175" hidden="1"/>
    <row r="25176" hidden="1"/>
    <row r="25177" hidden="1"/>
    <row r="25178" hidden="1"/>
    <row r="25179" hidden="1"/>
    <row r="25180" hidden="1"/>
    <row r="25181" hidden="1"/>
    <row r="25182" hidden="1"/>
    <row r="25183" hidden="1"/>
    <row r="25184" hidden="1"/>
    <row r="25185" hidden="1"/>
    <row r="25186" hidden="1"/>
    <row r="25187" hidden="1"/>
    <row r="25188" hidden="1"/>
    <row r="25189" hidden="1"/>
    <row r="25190" hidden="1"/>
    <row r="25191" hidden="1"/>
    <row r="25192" hidden="1"/>
    <row r="25193" hidden="1"/>
    <row r="25194" hidden="1"/>
    <row r="25195" hidden="1"/>
    <row r="25196" hidden="1"/>
    <row r="25197" hidden="1"/>
    <row r="25198" hidden="1"/>
    <row r="25199" hidden="1"/>
    <row r="25200" hidden="1"/>
    <row r="25201" hidden="1"/>
    <row r="25202" hidden="1"/>
    <row r="25203" hidden="1"/>
    <row r="25204" hidden="1"/>
    <row r="25205" hidden="1"/>
    <row r="25206" hidden="1"/>
    <row r="25207" hidden="1"/>
    <row r="25208" hidden="1"/>
    <row r="25209" hidden="1"/>
    <row r="25210" hidden="1"/>
    <row r="25211" hidden="1"/>
    <row r="25212" hidden="1"/>
    <row r="25213" hidden="1"/>
    <row r="25214" hidden="1"/>
    <row r="25215" hidden="1"/>
    <row r="25216" hidden="1"/>
    <row r="25217" hidden="1"/>
    <row r="25218" hidden="1"/>
    <row r="25219" hidden="1"/>
    <row r="25220" hidden="1"/>
    <row r="25221" hidden="1"/>
    <row r="25222" hidden="1"/>
    <row r="25223" hidden="1"/>
    <row r="25224" hidden="1"/>
    <row r="25225" hidden="1"/>
    <row r="25226" hidden="1"/>
    <row r="25227" hidden="1"/>
    <row r="25228" hidden="1"/>
    <row r="25229" hidden="1"/>
    <row r="25230" hidden="1"/>
    <row r="25231" hidden="1"/>
    <row r="25232" hidden="1"/>
    <row r="25233" hidden="1"/>
    <row r="25234" hidden="1"/>
    <row r="25235" hidden="1"/>
    <row r="25236" hidden="1"/>
    <row r="25237" hidden="1"/>
    <row r="25238" hidden="1"/>
    <row r="25239" hidden="1"/>
    <row r="25240" hidden="1"/>
    <row r="25241" hidden="1"/>
    <row r="25242" hidden="1"/>
    <row r="25243" hidden="1"/>
    <row r="25244" hidden="1"/>
    <row r="25245" hidden="1"/>
    <row r="25246" hidden="1"/>
    <row r="25247" hidden="1"/>
    <row r="25248" hidden="1"/>
    <row r="25249" hidden="1"/>
    <row r="25250" hidden="1"/>
    <row r="25251" hidden="1"/>
    <row r="25252" hidden="1"/>
    <row r="25253" hidden="1"/>
    <row r="25254" hidden="1"/>
    <row r="25255" hidden="1"/>
    <row r="25256" hidden="1"/>
    <row r="25257" hidden="1"/>
    <row r="25258" hidden="1"/>
    <row r="25259" hidden="1"/>
    <row r="25260" hidden="1"/>
    <row r="25261" hidden="1"/>
    <row r="25262" hidden="1"/>
    <row r="25263" hidden="1"/>
    <row r="25264" hidden="1"/>
    <row r="25265" hidden="1"/>
    <row r="25266" hidden="1"/>
    <row r="25267" hidden="1"/>
    <row r="25268" hidden="1"/>
    <row r="25269" hidden="1"/>
    <row r="25270" hidden="1"/>
    <row r="25271" hidden="1"/>
    <row r="25272" hidden="1"/>
    <row r="25273" hidden="1"/>
    <row r="25274" hidden="1"/>
    <row r="25275" hidden="1"/>
    <row r="25276" hidden="1"/>
    <row r="25277" hidden="1"/>
    <row r="25278" hidden="1"/>
    <row r="25279" hidden="1"/>
    <row r="25280" hidden="1"/>
    <row r="25281" hidden="1"/>
    <row r="25282" hidden="1"/>
    <row r="25283" hidden="1"/>
    <row r="25284" hidden="1"/>
    <row r="25285" hidden="1"/>
    <row r="25286" hidden="1"/>
    <row r="25287" hidden="1"/>
    <row r="25288" hidden="1"/>
    <row r="25289" hidden="1"/>
    <row r="25290" hidden="1"/>
    <row r="25291" hidden="1"/>
    <row r="25292" hidden="1"/>
    <row r="25293" hidden="1"/>
    <row r="25294" hidden="1"/>
    <row r="25295" hidden="1"/>
    <row r="25296" hidden="1"/>
    <row r="25297" hidden="1"/>
    <row r="25298" hidden="1"/>
    <row r="25299" hidden="1"/>
    <row r="25300" hidden="1"/>
    <row r="25301" hidden="1"/>
    <row r="25302" hidden="1"/>
    <row r="25303" hidden="1"/>
    <row r="25304" hidden="1"/>
    <row r="25305" hidden="1"/>
    <row r="25306" hidden="1"/>
    <row r="25307" hidden="1"/>
    <row r="25308" hidden="1"/>
    <row r="25309" hidden="1"/>
    <row r="25310" hidden="1"/>
    <row r="25311" hidden="1"/>
    <row r="25312" hidden="1"/>
    <row r="25313" hidden="1"/>
    <row r="25314" hidden="1"/>
    <row r="25315" hidden="1"/>
    <row r="25316" hidden="1"/>
    <row r="25317" hidden="1"/>
    <row r="25318" hidden="1"/>
    <row r="25319" hidden="1"/>
    <row r="25320" hidden="1"/>
    <row r="25321" hidden="1"/>
    <row r="25322" hidden="1"/>
    <row r="25323" hidden="1"/>
    <row r="25324" hidden="1"/>
    <row r="25325" hidden="1"/>
    <row r="25326" hidden="1"/>
    <row r="25327" hidden="1"/>
    <row r="25328" hidden="1"/>
    <row r="25329" hidden="1"/>
    <row r="25330" hidden="1"/>
    <row r="25331" hidden="1"/>
    <row r="25332" hidden="1"/>
    <row r="25333" hidden="1"/>
    <row r="25334" hidden="1"/>
    <row r="25335" hidden="1"/>
    <row r="25336" hidden="1"/>
    <row r="25337" hidden="1"/>
    <row r="25338" hidden="1"/>
    <row r="25339" hidden="1"/>
    <row r="25340" hidden="1"/>
    <row r="25341" hidden="1"/>
    <row r="25342" hidden="1"/>
    <row r="25343" hidden="1"/>
    <row r="25344" hidden="1"/>
    <row r="25345" hidden="1"/>
    <row r="25346" hidden="1"/>
    <row r="25347" hidden="1"/>
    <row r="25348" hidden="1"/>
    <row r="25349" hidden="1"/>
    <row r="25350" hidden="1"/>
    <row r="25351" hidden="1"/>
    <row r="25352" hidden="1"/>
    <row r="25353" hidden="1"/>
    <row r="25354" hidden="1"/>
    <row r="25355" hidden="1"/>
    <row r="25356" hidden="1"/>
    <row r="25357" hidden="1"/>
    <row r="25358" hidden="1"/>
    <row r="25359" hidden="1"/>
    <row r="25360" hidden="1"/>
    <row r="25361" hidden="1"/>
    <row r="25362" hidden="1"/>
    <row r="25363" hidden="1"/>
    <row r="25364" hidden="1"/>
    <row r="25365" hidden="1"/>
    <row r="25366" hidden="1"/>
    <row r="25367" hidden="1"/>
    <row r="25368" hidden="1"/>
    <row r="25369" hidden="1"/>
    <row r="25370" hidden="1"/>
    <row r="25371" hidden="1"/>
    <row r="25372" hidden="1"/>
    <row r="25373" hidden="1"/>
    <row r="25374" hidden="1"/>
    <row r="25375" hidden="1"/>
    <row r="25376" hidden="1"/>
    <row r="25377" hidden="1"/>
    <row r="25378" hidden="1"/>
    <row r="25379" hidden="1"/>
    <row r="25380" hidden="1"/>
    <row r="25381" hidden="1"/>
    <row r="25382" hidden="1"/>
    <row r="25383" hidden="1"/>
    <row r="25384" hidden="1"/>
    <row r="25385" hidden="1"/>
    <row r="25386" hidden="1"/>
    <row r="25387" hidden="1"/>
    <row r="25388" hidden="1"/>
    <row r="25389" hidden="1"/>
    <row r="25390" hidden="1"/>
    <row r="25391" hidden="1"/>
    <row r="25392" hidden="1"/>
    <row r="25393" hidden="1"/>
    <row r="25394" hidden="1"/>
    <row r="25395" hidden="1"/>
    <row r="25396" hidden="1"/>
    <row r="25397" hidden="1"/>
    <row r="25398" hidden="1"/>
    <row r="25399" hidden="1"/>
    <row r="25400" hidden="1"/>
    <row r="25401" hidden="1"/>
    <row r="25402" hidden="1"/>
    <row r="25403" hidden="1"/>
    <row r="25404" hidden="1"/>
    <row r="25405" hidden="1"/>
    <row r="25406" hidden="1"/>
    <row r="25407" hidden="1"/>
    <row r="25408" hidden="1"/>
    <row r="25409" hidden="1"/>
    <row r="25410" hidden="1"/>
    <row r="25411" hidden="1"/>
    <row r="25412" hidden="1"/>
    <row r="25413" hidden="1"/>
    <row r="25414" hidden="1"/>
    <row r="25415" hidden="1"/>
    <row r="25416" hidden="1"/>
    <row r="25417" hidden="1"/>
    <row r="25418" hidden="1"/>
    <row r="25419" hidden="1"/>
    <row r="25420" hidden="1"/>
    <row r="25421" hidden="1"/>
    <row r="25422" hidden="1"/>
    <row r="25423" hidden="1"/>
    <row r="25424" hidden="1"/>
    <row r="25425" hidden="1"/>
    <row r="25426" hidden="1"/>
    <row r="25427" hidden="1"/>
    <row r="25428" hidden="1"/>
    <row r="25429" hidden="1"/>
    <row r="25430" hidden="1"/>
    <row r="25431" hidden="1"/>
    <row r="25432" hidden="1"/>
    <row r="25433" hidden="1"/>
    <row r="25434" hidden="1"/>
    <row r="25435" hidden="1"/>
    <row r="25436" hidden="1"/>
    <row r="25437" hidden="1"/>
    <row r="25438" hidden="1"/>
    <row r="25439" hidden="1"/>
    <row r="25440" hidden="1"/>
    <row r="25441" hidden="1"/>
    <row r="25442" hidden="1"/>
    <row r="25443" hidden="1"/>
    <row r="25444" hidden="1"/>
    <row r="25445" hidden="1"/>
    <row r="25446" hidden="1"/>
    <row r="25447" hidden="1"/>
    <row r="25448" hidden="1"/>
    <row r="25449" hidden="1"/>
    <row r="25450" hidden="1"/>
    <row r="25451" hidden="1"/>
    <row r="25452" hidden="1"/>
    <row r="25453" hidden="1"/>
    <row r="25454" hidden="1"/>
    <row r="25455" hidden="1"/>
    <row r="25456" hidden="1"/>
    <row r="25457" hidden="1"/>
    <row r="25458" hidden="1"/>
    <row r="25459" hidden="1"/>
    <row r="25460" hidden="1"/>
    <row r="25461" hidden="1"/>
    <row r="25462" hidden="1"/>
    <row r="25463" hidden="1"/>
    <row r="25464" hidden="1"/>
    <row r="25465" hidden="1"/>
    <row r="25466" hidden="1"/>
    <row r="25467" hidden="1"/>
    <row r="25468" hidden="1"/>
    <row r="25469" hidden="1"/>
    <row r="25470" hidden="1"/>
    <row r="25471" hidden="1"/>
    <row r="25472" hidden="1"/>
    <row r="25473" hidden="1"/>
    <row r="25474" hidden="1"/>
    <row r="25475" hidden="1"/>
    <row r="25476" hidden="1"/>
    <row r="25477" hidden="1"/>
    <row r="25478" hidden="1"/>
    <row r="25479" hidden="1"/>
    <row r="25480" hidden="1"/>
    <row r="25481" hidden="1"/>
    <row r="25482" hidden="1"/>
    <row r="25483" hidden="1"/>
    <row r="25484" hidden="1"/>
    <row r="25485" hidden="1"/>
    <row r="25486" hidden="1"/>
    <row r="25487" hidden="1"/>
    <row r="25488" hidden="1"/>
    <row r="25489" hidden="1"/>
    <row r="25490" hidden="1"/>
    <row r="25491" hidden="1"/>
    <row r="25492" hidden="1"/>
    <row r="25493" hidden="1"/>
    <row r="25494" hidden="1"/>
    <row r="25495" hidden="1"/>
    <row r="25496" hidden="1"/>
    <row r="25497" hidden="1"/>
    <row r="25498" hidden="1"/>
    <row r="25499" hidden="1"/>
    <row r="25500" hidden="1"/>
    <row r="25501" hidden="1"/>
    <row r="25502" hidden="1"/>
    <row r="25503" hidden="1"/>
    <row r="25504" hidden="1"/>
    <row r="25505" hidden="1"/>
    <row r="25506" hidden="1"/>
    <row r="25507" hidden="1"/>
    <row r="25508" hidden="1"/>
    <row r="25509" hidden="1"/>
    <row r="25510" hidden="1"/>
    <row r="25511" hidden="1"/>
    <row r="25512" hidden="1"/>
    <row r="25513" hidden="1"/>
    <row r="25514" hidden="1"/>
    <row r="25515" hidden="1"/>
    <row r="25516" hidden="1"/>
    <row r="25517" hidden="1"/>
    <row r="25518" hidden="1"/>
    <row r="25519" hidden="1"/>
    <row r="25520" hidden="1"/>
    <row r="25521" hidden="1"/>
    <row r="25522" hidden="1"/>
    <row r="25523" hidden="1"/>
    <row r="25524" hidden="1"/>
    <row r="25525" hidden="1"/>
    <row r="25526" hidden="1"/>
    <row r="25527" hidden="1"/>
    <row r="25528" hidden="1"/>
    <row r="25529" hidden="1"/>
    <row r="25530" hidden="1"/>
    <row r="25531" hidden="1"/>
    <row r="25532" hidden="1"/>
    <row r="25533" hidden="1"/>
    <row r="25534" hidden="1"/>
    <row r="25535" hidden="1"/>
    <row r="25536" hidden="1"/>
    <row r="25537" hidden="1"/>
    <row r="25538" hidden="1"/>
    <row r="25539" hidden="1"/>
    <row r="25540" hidden="1"/>
    <row r="25541" hidden="1"/>
    <row r="25542" hidden="1"/>
    <row r="25543" hidden="1"/>
    <row r="25544" hidden="1"/>
    <row r="25545" hidden="1"/>
    <row r="25546" hidden="1"/>
    <row r="25547" hidden="1"/>
    <row r="25548" hidden="1"/>
    <row r="25549" hidden="1"/>
    <row r="25550" hidden="1"/>
    <row r="25551" hidden="1"/>
    <row r="25552" hidden="1"/>
    <row r="25553" hidden="1"/>
    <row r="25554" hidden="1"/>
    <row r="25555" hidden="1"/>
    <row r="25556" hidden="1"/>
    <row r="25557" hidden="1"/>
    <row r="25558" hidden="1"/>
    <row r="25559" hidden="1"/>
    <row r="25560" hidden="1"/>
    <row r="25561" hidden="1"/>
    <row r="25562" hidden="1"/>
    <row r="25563" hidden="1"/>
    <row r="25564" hidden="1"/>
    <row r="25565" hidden="1"/>
    <row r="25566" hidden="1"/>
    <row r="25567" hidden="1"/>
    <row r="25568" hidden="1"/>
    <row r="25569" hidden="1"/>
    <row r="25570" hidden="1"/>
    <row r="25571" hidden="1"/>
    <row r="25572" hidden="1"/>
    <row r="25573" hidden="1"/>
    <row r="25574" hidden="1"/>
    <row r="25575" hidden="1"/>
    <row r="25576" hidden="1"/>
    <row r="25577" hidden="1"/>
    <row r="25578" hidden="1"/>
    <row r="25579" hidden="1"/>
    <row r="25580" hidden="1"/>
    <row r="25581" hidden="1"/>
    <row r="25582" hidden="1"/>
    <row r="25583" hidden="1"/>
    <row r="25584" hidden="1"/>
    <row r="25585" hidden="1"/>
    <row r="25586" hidden="1"/>
    <row r="25587" hidden="1"/>
    <row r="25588" hidden="1"/>
    <row r="25589" hidden="1"/>
    <row r="25590" hidden="1"/>
    <row r="25591" hidden="1"/>
    <row r="25592" hidden="1"/>
    <row r="25593" hidden="1"/>
    <row r="25594" hidden="1"/>
    <row r="25595" hidden="1"/>
    <row r="25596" hidden="1"/>
    <row r="25597" hidden="1"/>
    <row r="25598" hidden="1"/>
    <row r="25599" hidden="1"/>
    <row r="25600" hidden="1"/>
    <row r="25601" hidden="1"/>
    <row r="25602" hidden="1"/>
    <row r="25603" hidden="1"/>
    <row r="25604" hidden="1"/>
    <row r="25605" hidden="1"/>
    <row r="25606" hidden="1"/>
    <row r="25607" hidden="1"/>
    <row r="25608" hidden="1"/>
    <row r="25609" hidden="1"/>
    <row r="25610" hidden="1"/>
    <row r="25611" hidden="1"/>
    <row r="25612" hidden="1"/>
    <row r="25613" hidden="1"/>
    <row r="25614" hidden="1"/>
    <row r="25615" hidden="1"/>
    <row r="25616" hidden="1"/>
    <row r="25617" hidden="1"/>
    <row r="25618" hidden="1"/>
    <row r="25619" hidden="1"/>
    <row r="25620" hidden="1"/>
    <row r="25621" hidden="1"/>
    <row r="25622" hidden="1"/>
    <row r="25623" hidden="1"/>
    <row r="25624" hidden="1"/>
    <row r="25625" hidden="1"/>
    <row r="25626" hidden="1"/>
    <row r="25627" hidden="1"/>
    <row r="25628" hidden="1"/>
    <row r="25629" hidden="1"/>
    <row r="25630" hidden="1"/>
    <row r="25631" hidden="1"/>
    <row r="25632" hidden="1"/>
    <row r="25633" hidden="1"/>
    <row r="25634" hidden="1"/>
    <row r="25635" hidden="1"/>
    <row r="25636" hidden="1"/>
    <row r="25637" hidden="1"/>
    <row r="25638" hidden="1"/>
    <row r="25639" hidden="1"/>
    <row r="25640" hidden="1"/>
    <row r="25641" hidden="1"/>
    <row r="25642" hidden="1"/>
    <row r="25643" hidden="1"/>
    <row r="25644" hidden="1"/>
    <row r="25645" hidden="1"/>
    <row r="25646" hidden="1"/>
    <row r="25647" hidden="1"/>
    <row r="25648" hidden="1"/>
    <row r="25649" hidden="1"/>
    <row r="25650" hidden="1"/>
    <row r="25651" hidden="1"/>
    <row r="25652" hidden="1"/>
    <row r="25653" hidden="1"/>
    <row r="25654" hidden="1"/>
    <row r="25655" hidden="1"/>
    <row r="25656" hidden="1"/>
    <row r="25657" hidden="1"/>
    <row r="25658" hidden="1"/>
    <row r="25659" hidden="1"/>
    <row r="25660" hidden="1"/>
    <row r="25661" hidden="1"/>
    <row r="25662" hidden="1"/>
    <row r="25663" hidden="1"/>
    <row r="25664" hidden="1"/>
    <row r="25665" hidden="1"/>
    <row r="25666" hidden="1"/>
    <row r="25667" hidden="1"/>
    <row r="25668" hidden="1"/>
    <row r="25669" hidden="1"/>
    <row r="25670" hidden="1"/>
    <row r="25671" hidden="1"/>
    <row r="25672" hidden="1"/>
    <row r="25673" hidden="1"/>
    <row r="25674" hidden="1"/>
    <row r="25675" hidden="1"/>
    <row r="25676" hidden="1"/>
    <row r="25677" hidden="1"/>
    <row r="25678" hidden="1"/>
    <row r="25679" hidden="1"/>
    <row r="25680" hidden="1"/>
    <row r="25681" hidden="1"/>
    <row r="25682" hidden="1"/>
    <row r="25683" hidden="1"/>
    <row r="25684" hidden="1"/>
    <row r="25685" hidden="1"/>
    <row r="25686" hidden="1"/>
    <row r="25687" hidden="1"/>
    <row r="25688" hidden="1"/>
    <row r="25689" hidden="1"/>
    <row r="25690" hidden="1"/>
    <row r="25691" hidden="1"/>
    <row r="25692" hidden="1"/>
    <row r="25693" hidden="1"/>
    <row r="25694" hidden="1"/>
    <row r="25695" hidden="1"/>
    <row r="25696" hidden="1"/>
    <row r="25697" hidden="1"/>
    <row r="25698" hidden="1"/>
    <row r="25699" hidden="1"/>
    <row r="25700" hidden="1"/>
    <row r="25701" hidden="1"/>
    <row r="25702" hidden="1"/>
    <row r="25703" hidden="1"/>
    <row r="25704" hidden="1"/>
    <row r="25705" hidden="1"/>
    <row r="25706" hidden="1"/>
    <row r="25707" hidden="1"/>
    <row r="25708" hidden="1"/>
    <row r="25709" hidden="1"/>
    <row r="25710" hidden="1"/>
    <row r="25711" hidden="1"/>
    <row r="25712" hidden="1"/>
    <row r="25713" hidden="1"/>
    <row r="25714" hidden="1"/>
    <row r="25715" hidden="1"/>
    <row r="25716" hidden="1"/>
    <row r="25717" hidden="1"/>
    <row r="25718" hidden="1"/>
    <row r="25719" hidden="1"/>
    <row r="25720" hidden="1"/>
    <row r="25721" hidden="1"/>
    <row r="25722" hidden="1"/>
    <row r="25723" hidden="1"/>
    <row r="25724" hidden="1"/>
    <row r="25725" hidden="1"/>
    <row r="25726" hidden="1"/>
    <row r="25727" hidden="1"/>
    <row r="25728" hidden="1"/>
    <row r="25729" hidden="1"/>
    <row r="25730" hidden="1"/>
    <row r="25731" hidden="1"/>
    <row r="25732" hidden="1"/>
    <row r="25733" hidden="1"/>
    <row r="25734" hidden="1"/>
    <row r="25735" hidden="1"/>
    <row r="25736" hidden="1"/>
    <row r="25737" hidden="1"/>
    <row r="25738" hidden="1"/>
    <row r="25739" hidden="1"/>
    <row r="25740" hidden="1"/>
    <row r="25741" hidden="1"/>
    <row r="25742" hidden="1"/>
    <row r="25743" hidden="1"/>
    <row r="25744" hidden="1"/>
    <row r="25745" hidden="1"/>
    <row r="25746" hidden="1"/>
    <row r="25747" hidden="1"/>
    <row r="25748" hidden="1"/>
    <row r="25749" hidden="1"/>
    <row r="25750" hidden="1"/>
    <row r="25751" hidden="1"/>
    <row r="25752" hidden="1"/>
    <row r="25753" hidden="1"/>
    <row r="25754" hidden="1"/>
    <row r="25755" hidden="1"/>
    <row r="25756" hidden="1"/>
    <row r="25757" hidden="1"/>
    <row r="25758" hidden="1"/>
    <row r="25759" hidden="1"/>
    <row r="25760" hidden="1"/>
    <row r="25761" hidden="1"/>
    <row r="25762" hidden="1"/>
    <row r="25763" hidden="1"/>
    <row r="25764" hidden="1"/>
    <row r="25765" hidden="1"/>
    <row r="25766" hidden="1"/>
    <row r="25767" hidden="1"/>
    <row r="25768" hidden="1"/>
    <row r="25769" hidden="1"/>
    <row r="25770" hidden="1"/>
    <row r="25771" hidden="1"/>
    <row r="25772" hidden="1"/>
    <row r="25773" hidden="1"/>
    <row r="25774" hidden="1"/>
    <row r="25775" hidden="1"/>
    <row r="25776" hidden="1"/>
    <row r="25777" hidden="1"/>
    <row r="25778" hidden="1"/>
    <row r="25779" hidden="1"/>
    <row r="25780" hidden="1"/>
    <row r="25781" hidden="1"/>
    <row r="25782" hidden="1"/>
    <row r="25783" hidden="1"/>
    <row r="25784" hidden="1"/>
    <row r="25785" hidden="1"/>
    <row r="25786" hidden="1"/>
    <row r="25787" hidden="1"/>
    <row r="25788" hidden="1"/>
    <row r="25789" hidden="1"/>
    <row r="25790" hidden="1"/>
    <row r="25791" hidden="1"/>
    <row r="25792" hidden="1"/>
    <row r="25793" hidden="1"/>
    <row r="25794" hidden="1"/>
    <row r="25795" hidden="1"/>
    <row r="25796" hidden="1"/>
    <row r="25797" hidden="1"/>
    <row r="25798" hidden="1"/>
    <row r="25799" hidden="1"/>
    <row r="25800" hidden="1"/>
    <row r="25801" hidden="1"/>
    <row r="25802" hidden="1"/>
    <row r="25803" hidden="1"/>
    <row r="25804" hidden="1"/>
    <row r="25805" hidden="1"/>
    <row r="25806" hidden="1"/>
    <row r="25807" hidden="1"/>
    <row r="25808" hidden="1"/>
    <row r="25809" hidden="1"/>
    <row r="25810" hidden="1"/>
    <row r="25811" hidden="1"/>
    <row r="25812" hidden="1"/>
    <row r="25813" hidden="1"/>
    <row r="25814" hidden="1"/>
    <row r="25815" hidden="1"/>
    <row r="25816" hidden="1"/>
    <row r="25817" hidden="1"/>
    <row r="25818" hidden="1"/>
    <row r="25819" hidden="1"/>
    <row r="25820" hidden="1"/>
    <row r="25821" hidden="1"/>
    <row r="25822" hidden="1"/>
    <row r="25823" hidden="1"/>
    <row r="25824" hidden="1"/>
    <row r="25825" hidden="1"/>
    <row r="25826" hidden="1"/>
    <row r="25827" hidden="1"/>
    <row r="25828" hidden="1"/>
    <row r="25829" hidden="1"/>
    <row r="25830" hidden="1"/>
    <row r="25831" hidden="1"/>
    <row r="25832" hidden="1"/>
    <row r="25833" hidden="1"/>
    <row r="25834" hidden="1"/>
    <row r="25835" hidden="1"/>
    <row r="25836" hidden="1"/>
    <row r="25837" hidden="1"/>
    <row r="25838" hidden="1"/>
    <row r="25839" hidden="1"/>
    <row r="25840" hidden="1"/>
    <row r="25841" hidden="1"/>
    <row r="25842" hidden="1"/>
    <row r="25843" hidden="1"/>
    <row r="25844" hidden="1"/>
    <row r="25845" hidden="1"/>
    <row r="25846" hidden="1"/>
    <row r="25847" hidden="1"/>
    <row r="25848" hidden="1"/>
    <row r="25849" hidden="1"/>
    <row r="25850" hidden="1"/>
    <row r="25851" hidden="1"/>
    <row r="25852" hidden="1"/>
    <row r="25853" hidden="1"/>
    <row r="25854" hidden="1"/>
    <row r="25855" hidden="1"/>
    <row r="25856" hidden="1"/>
    <row r="25857" hidden="1"/>
    <row r="25858" hidden="1"/>
    <row r="25859" hidden="1"/>
    <row r="25860" hidden="1"/>
    <row r="25861" hidden="1"/>
    <row r="25862" hidden="1"/>
    <row r="25863" hidden="1"/>
    <row r="25864" hidden="1"/>
    <row r="25865" hidden="1"/>
    <row r="25866" hidden="1"/>
    <row r="25867" hidden="1"/>
    <row r="25868" hidden="1"/>
    <row r="25869" hidden="1"/>
    <row r="25870" hidden="1"/>
    <row r="25871" hidden="1"/>
    <row r="25872" hidden="1"/>
    <row r="25873" hidden="1"/>
    <row r="25874" hidden="1"/>
    <row r="25875" hidden="1"/>
    <row r="25876" hidden="1"/>
    <row r="25877" hidden="1"/>
    <row r="25878" hidden="1"/>
    <row r="25879" hidden="1"/>
    <row r="25880" hidden="1"/>
    <row r="25881" hidden="1"/>
    <row r="25882" hidden="1"/>
    <row r="25883" hidden="1"/>
    <row r="25884" hidden="1"/>
    <row r="25885" hidden="1"/>
    <row r="25886" hidden="1"/>
    <row r="25887" hidden="1"/>
    <row r="25888" hidden="1"/>
    <row r="25889" hidden="1"/>
    <row r="25890" hidden="1"/>
    <row r="25891" hidden="1"/>
    <row r="25892" hidden="1"/>
    <row r="25893" hidden="1"/>
    <row r="25894" hidden="1"/>
    <row r="25895" hidden="1"/>
    <row r="25896" hidden="1"/>
    <row r="25897" hidden="1"/>
    <row r="25898" hidden="1"/>
    <row r="25899" hidden="1"/>
    <row r="25900" hidden="1"/>
    <row r="25901" hidden="1"/>
    <row r="25902" hidden="1"/>
    <row r="25903" hidden="1"/>
    <row r="25904" hidden="1"/>
    <row r="25905" hidden="1"/>
    <row r="25906" hidden="1"/>
    <row r="25907" hidden="1"/>
    <row r="25908" hidden="1"/>
    <row r="25909" hidden="1"/>
    <row r="25910" hidden="1"/>
    <row r="25911" hidden="1"/>
    <row r="25912" hidden="1"/>
    <row r="25913" hidden="1"/>
    <row r="25914" hidden="1"/>
    <row r="25915" hidden="1"/>
    <row r="25916" hidden="1"/>
    <row r="25917" hidden="1"/>
    <row r="25918" hidden="1"/>
    <row r="25919" hidden="1"/>
    <row r="25920" hidden="1"/>
    <row r="25921" hidden="1"/>
    <row r="25922" hidden="1"/>
    <row r="25923" hidden="1"/>
    <row r="25924" hidden="1"/>
    <row r="25925" hidden="1"/>
    <row r="25926" hidden="1"/>
    <row r="25927" hidden="1"/>
    <row r="25928" hidden="1"/>
    <row r="25929" hidden="1"/>
    <row r="25930" hidden="1"/>
    <row r="25931" hidden="1"/>
    <row r="25932" hidden="1"/>
    <row r="25933" hidden="1"/>
    <row r="25934" hidden="1"/>
    <row r="25935" hidden="1"/>
    <row r="25936" hidden="1"/>
    <row r="25937" hidden="1"/>
    <row r="25938" hidden="1"/>
    <row r="25939" hidden="1"/>
    <row r="25940" hidden="1"/>
    <row r="25941" hidden="1"/>
    <row r="25942" hidden="1"/>
    <row r="25943" hidden="1"/>
    <row r="25944" hidden="1"/>
    <row r="25945" hidden="1"/>
    <row r="25946" hidden="1"/>
    <row r="25947" hidden="1"/>
    <row r="25948" hidden="1"/>
    <row r="25949" hidden="1"/>
    <row r="25950" hidden="1"/>
    <row r="25951" hidden="1"/>
    <row r="25952" hidden="1"/>
    <row r="25953" hidden="1"/>
    <row r="25954" hidden="1"/>
    <row r="25955" hidden="1"/>
    <row r="25956" hidden="1"/>
    <row r="25957" hidden="1"/>
    <row r="25958" hidden="1"/>
    <row r="25959" hidden="1"/>
    <row r="25960" hidden="1"/>
    <row r="25961" hidden="1"/>
    <row r="25962" hidden="1"/>
    <row r="25963" hidden="1"/>
    <row r="25964" hidden="1"/>
    <row r="25965" hidden="1"/>
    <row r="25966" hidden="1"/>
    <row r="25967" hidden="1"/>
    <row r="25968" hidden="1"/>
    <row r="25969" hidden="1"/>
    <row r="25970" hidden="1"/>
    <row r="25971" hidden="1"/>
    <row r="25972" hidden="1"/>
    <row r="25973" hidden="1"/>
    <row r="25974" hidden="1"/>
    <row r="25975" hidden="1"/>
    <row r="25976" hidden="1"/>
    <row r="25977" hidden="1"/>
    <row r="25978" hidden="1"/>
    <row r="25979" hidden="1"/>
    <row r="25980" hidden="1"/>
    <row r="25981" hidden="1"/>
    <row r="25982" hidden="1"/>
    <row r="25983" hidden="1"/>
    <row r="25984" hidden="1"/>
    <row r="25985" hidden="1"/>
    <row r="25986" hidden="1"/>
    <row r="25987" hidden="1"/>
    <row r="25988" hidden="1"/>
    <row r="25989" hidden="1"/>
    <row r="25990" hidden="1"/>
    <row r="25991" hidden="1"/>
    <row r="25992" hidden="1"/>
    <row r="25993" hidden="1"/>
    <row r="25994" hidden="1"/>
    <row r="25995" hidden="1"/>
    <row r="25996" hidden="1"/>
    <row r="25997" hidden="1"/>
    <row r="25998" hidden="1"/>
    <row r="25999" hidden="1"/>
    <row r="26000" hidden="1"/>
    <row r="26001" hidden="1"/>
    <row r="26002" hidden="1"/>
    <row r="26003" hidden="1"/>
    <row r="26004" hidden="1"/>
    <row r="26005" hidden="1"/>
    <row r="26006" hidden="1"/>
    <row r="26007" hidden="1"/>
    <row r="26008" hidden="1"/>
    <row r="26009" hidden="1"/>
    <row r="26010" hidden="1"/>
    <row r="26011" hidden="1"/>
    <row r="26012" hidden="1"/>
    <row r="26013" hidden="1"/>
    <row r="26014" hidden="1"/>
    <row r="26015" hidden="1"/>
    <row r="26016" hidden="1"/>
    <row r="26017" hidden="1"/>
    <row r="26018" hidden="1"/>
    <row r="26019" hidden="1"/>
    <row r="26020" hidden="1"/>
    <row r="26021" hidden="1"/>
    <row r="26022" hidden="1"/>
    <row r="26023" hidden="1"/>
    <row r="26024" hidden="1"/>
    <row r="26025" hidden="1"/>
    <row r="26026" hidden="1"/>
    <row r="26027" hidden="1"/>
    <row r="26028" hidden="1"/>
    <row r="26029" hidden="1"/>
    <row r="26030" hidden="1"/>
    <row r="26031" hidden="1"/>
    <row r="26032" hidden="1"/>
    <row r="26033" hidden="1"/>
    <row r="26034" hidden="1"/>
    <row r="26035" hidden="1"/>
    <row r="26036" hidden="1"/>
    <row r="26037" hidden="1"/>
    <row r="26038" hidden="1"/>
    <row r="26039" hidden="1"/>
    <row r="26040" hidden="1"/>
    <row r="26041" hidden="1"/>
    <row r="26042" hidden="1"/>
    <row r="26043" hidden="1"/>
    <row r="26044" hidden="1"/>
    <row r="26045" hidden="1"/>
    <row r="26046" hidden="1"/>
    <row r="26047" hidden="1"/>
    <row r="26048" hidden="1"/>
    <row r="26049" hidden="1"/>
    <row r="26050" hidden="1"/>
    <row r="26051" hidden="1"/>
    <row r="26052" hidden="1"/>
    <row r="26053" hidden="1"/>
    <row r="26054" hidden="1"/>
    <row r="26055" hidden="1"/>
    <row r="26056" hidden="1"/>
    <row r="26057" hidden="1"/>
    <row r="26058" hidden="1"/>
    <row r="26059" hidden="1"/>
    <row r="26060" hidden="1"/>
    <row r="26061" hidden="1"/>
    <row r="26062" hidden="1"/>
    <row r="26063" hidden="1"/>
    <row r="26064" hidden="1"/>
    <row r="26065" hidden="1"/>
    <row r="26066" hidden="1"/>
    <row r="26067" hidden="1"/>
    <row r="26068" hidden="1"/>
    <row r="26069" hidden="1"/>
    <row r="26070" hidden="1"/>
    <row r="26071" hidden="1"/>
    <row r="26072" hidden="1"/>
    <row r="26073" hidden="1"/>
    <row r="26074" hidden="1"/>
    <row r="26075" hidden="1"/>
    <row r="26076" hidden="1"/>
    <row r="26077" hidden="1"/>
    <row r="26078" hidden="1"/>
    <row r="26079" hidden="1"/>
    <row r="26080" hidden="1"/>
    <row r="26081" hidden="1"/>
    <row r="26082" hidden="1"/>
    <row r="26083" hidden="1"/>
    <row r="26084" hidden="1"/>
    <row r="26085" hidden="1"/>
    <row r="26086" hidden="1"/>
    <row r="26087" hidden="1"/>
    <row r="26088" hidden="1"/>
    <row r="26089" hidden="1"/>
    <row r="26090" hidden="1"/>
    <row r="26091" hidden="1"/>
    <row r="26092" hidden="1"/>
    <row r="26093" hidden="1"/>
    <row r="26094" hidden="1"/>
    <row r="26095" hidden="1"/>
    <row r="26096" hidden="1"/>
    <row r="26097" hidden="1"/>
    <row r="26098" hidden="1"/>
    <row r="26099" hidden="1"/>
    <row r="26100" hidden="1"/>
    <row r="26101" hidden="1"/>
    <row r="26102" hidden="1"/>
    <row r="26103" hidden="1"/>
    <row r="26104" hidden="1"/>
    <row r="26105" hidden="1"/>
    <row r="26106" hidden="1"/>
    <row r="26107" hidden="1"/>
    <row r="26108" hidden="1"/>
    <row r="26109" hidden="1"/>
    <row r="26110" hidden="1"/>
    <row r="26111" hidden="1"/>
    <row r="26112" hidden="1"/>
    <row r="26113" hidden="1"/>
    <row r="26114" hidden="1"/>
    <row r="26115" hidden="1"/>
    <row r="26116" hidden="1"/>
    <row r="26117" hidden="1"/>
    <row r="26118" hidden="1"/>
    <row r="26119" hidden="1"/>
    <row r="26120" hidden="1"/>
    <row r="26121" hidden="1"/>
    <row r="26122" hidden="1"/>
    <row r="26123" hidden="1"/>
    <row r="26124" hidden="1"/>
    <row r="26125" hidden="1"/>
    <row r="26126" hidden="1"/>
    <row r="26127" hidden="1"/>
    <row r="26128" hidden="1"/>
    <row r="26129" hidden="1"/>
    <row r="26130" hidden="1"/>
    <row r="26131" hidden="1"/>
    <row r="26132" hidden="1"/>
    <row r="26133" hidden="1"/>
    <row r="26134" hidden="1"/>
    <row r="26135" hidden="1"/>
    <row r="26136" hidden="1"/>
    <row r="26137" hidden="1"/>
    <row r="26138" hidden="1"/>
    <row r="26139" hidden="1"/>
    <row r="26140" hidden="1"/>
    <row r="26141" hidden="1"/>
    <row r="26142" hidden="1"/>
    <row r="26143" hidden="1"/>
    <row r="26144" hidden="1"/>
    <row r="26145" hidden="1"/>
    <row r="26146" hidden="1"/>
    <row r="26147" hidden="1"/>
    <row r="26148" hidden="1"/>
    <row r="26149" hidden="1"/>
    <row r="26150" hidden="1"/>
    <row r="26151" hidden="1"/>
    <row r="26152" hidden="1"/>
    <row r="26153" hidden="1"/>
    <row r="26154" hidden="1"/>
    <row r="26155" hidden="1"/>
    <row r="26156" hidden="1"/>
    <row r="26157" hidden="1"/>
    <row r="26158" hidden="1"/>
    <row r="26159" hidden="1"/>
    <row r="26160" hidden="1"/>
    <row r="26161" hidden="1"/>
    <row r="26162" hidden="1"/>
    <row r="26163" hidden="1"/>
    <row r="26164" hidden="1"/>
    <row r="26165" hidden="1"/>
    <row r="26166" hidden="1"/>
    <row r="26167" hidden="1"/>
    <row r="26168" hidden="1"/>
    <row r="26169" hidden="1"/>
    <row r="26170" hidden="1"/>
    <row r="26171" hidden="1"/>
    <row r="26172" hidden="1"/>
    <row r="26173" hidden="1"/>
    <row r="26174" hidden="1"/>
    <row r="26175" hidden="1"/>
    <row r="26176" hidden="1"/>
    <row r="26177" hidden="1"/>
    <row r="26178" hidden="1"/>
    <row r="26179" hidden="1"/>
    <row r="26180" hidden="1"/>
    <row r="26181" hidden="1"/>
    <row r="26182" hidden="1"/>
    <row r="26183" hidden="1"/>
    <row r="26184" hidden="1"/>
    <row r="26185" hidden="1"/>
    <row r="26186" hidden="1"/>
    <row r="26187" hidden="1"/>
    <row r="26188" hidden="1"/>
    <row r="26189" hidden="1"/>
    <row r="26190" hidden="1"/>
    <row r="26191" hidden="1"/>
    <row r="26192" hidden="1"/>
    <row r="26193" hidden="1"/>
    <row r="26194" hidden="1"/>
    <row r="26195" hidden="1"/>
    <row r="26196" hidden="1"/>
    <row r="26197" hidden="1"/>
    <row r="26198" hidden="1"/>
    <row r="26199" hidden="1"/>
    <row r="26200" hidden="1"/>
    <row r="26201" hidden="1"/>
    <row r="26202" hidden="1"/>
    <row r="26203" hidden="1"/>
    <row r="26204" hidden="1"/>
    <row r="26205" hidden="1"/>
    <row r="26206" hidden="1"/>
    <row r="26207" hidden="1"/>
    <row r="26208" hidden="1"/>
    <row r="26209" hidden="1"/>
    <row r="26210" hidden="1"/>
    <row r="26211" hidden="1"/>
    <row r="26212" hidden="1"/>
    <row r="26213" hidden="1"/>
    <row r="26214" hidden="1"/>
    <row r="26215" hidden="1"/>
    <row r="26216" hidden="1"/>
    <row r="26217" hidden="1"/>
    <row r="26218" hidden="1"/>
    <row r="26219" hidden="1"/>
    <row r="26220" hidden="1"/>
    <row r="26221" hidden="1"/>
    <row r="26222" hidden="1"/>
    <row r="26223" hidden="1"/>
    <row r="26224" hidden="1"/>
    <row r="26225" hidden="1"/>
    <row r="26226" hidden="1"/>
    <row r="26227" hidden="1"/>
    <row r="26228" hidden="1"/>
    <row r="26229" hidden="1"/>
    <row r="26230" hidden="1"/>
    <row r="26231" hidden="1"/>
    <row r="26232" hidden="1"/>
    <row r="26233" hidden="1"/>
    <row r="26234" hidden="1"/>
    <row r="26235" hidden="1"/>
    <row r="26236" hidden="1"/>
    <row r="26237" hidden="1"/>
    <row r="26238" hidden="1"/>
    <row r="26239" hidden="1"/>
    <row r="26240" hidden="1"/>
    <row r="26241" hidden="1"/>
    <row r="26242" hidden="1"/>
    <row r="26243" hidden="1"/>
    <row r="26244" hidden="1"/>
    <row r="26245" hidden="1"/>
    <row r="26246" hidden="1"/>
    <row r="26247" hidden="1"/>
    <row r="26248" hidden="1"/>
    <row r="26249" hidden="1"/>
    <row r="26250" hidden="1"/>
    <row r="26251" hidden="1"/>
    <row r="26252" hidden="1"/>
    <row r="26253" hidden="1"/>
    <row r="26254" hidden="1"/>
    <row r="26255" hidden="1"/>
    <row r="26256" hidden="1"/>
    <row r="26257" hidden="1"/>
    <row r="26258" hidden="1"/>
    <row r="26259" hidden="1"/>
    <row r="26260" hidden="1"/>
    <row r="26261" hidden="1"/>
    <row r="26262" hidden="1"/>
    <row r="26263" hidden="1"/>
    <row r="26264" hidden="1"/>
    <row r="26265" hidden="1"/>
    <row r="26266" hidden="1"/>
    <row r="26267" hidden="1"/>
    <row r="26268" hidden="1"/>
    <row r="26269" hidden="1"/>
    <row r="26270" hidden="1"/>
    <row r="26271" hidden="1"/>
    <row r="26272" hidden="1"/>
    <row r="26273" hidden="1"/>
    <row r="26274" hidden="1"/>
    <row r="26275" hidden="1"/>
    <row r="26276" hidden="1"/>
    <row r="26277" hidden="1"/>
    <row r="26278" hidden="1"/>
    <row r="26279" hidden="1"/>
    <row r="26280" hidden="1"/>
    <row r="26281" hidden="1"/>
    <row r="26282" hidden="1"/>
    <row r="26283" hidden="1"/>
    <row r="26284" hidden="1"/>
    <row r="26285" hidden="1"/>
    <row r="26286" hidden="1"/>
    <row r="26287" hidden="1"/>
    <row r="26288" hidden="1"/>
    <row r="26289" hidden="1"/>
    <row r="26290" hidden="1"/>
    <row r="26291" hidden="1"/>
    <row r="26292" hidden="1"/>
    <row r="26293" hidden="1"/>
    <row r="26294" hidden="1"/>
    <row r="26295" hidden="1"/>
    <row r="26296" hidden="1"/>
    <row r="26297" hidden="1"/>
    <row r="26298" hidden="1"/>
    <row r="26299" hidden="1"/>
    <row r="26300" hidden="1"/>
    <row r="26301" hidden="1"/>
    <row r="26302" hidden="1"/>
    <row r="26303" hidden="1"/>
    <row r="26304" hidden="1"/>
    <row r="26305" hidden="1"/>
    <row r="26306" hidden="1"/>
    <row r="26307" hidden="1"/>
    <row r="26308" hidden="1"/>
    <row r="26309" hidden="1"/>
    <row r="26310" hidden="1"/>
    <row r="26311" hidden="1"/>
    <row r="26312" hidden="1"/>
    <row r="26313" hidden="1"/>
    <row r="26314" hidden="1"/>
    <row r="26315" hidden="1"/>
    <row r="26316" hidden="1"/>
    <row r="26317" hidden="1"/>
    <row r="26318" hidden="1"/>
    <row r="26319" hidden="1"/>
    <row r="26320" hidden="1"/>
    <row r="26321" hidden="1"/>
    <row r="26322" hidden="1"/>
    <row r="26323" hidden="1"/>
    <row r="26324" hidden="1"/>
    <row r="26325" hidden="1"/>
    <row r="26326" hidden="1"/>
    <row r="26327" hidden="1"/>
    <row r="26328" hidden="1"/>
    <row r="26329" hidden="1"/>
    <row r="26330" hidden="1"/>
    <row r="26331" hidden="1"/>
    <row r="26332" hidden="1"/>
    <row r="26333" hidden="1"/>
    <row r="26334" hidden="1"/>
    <row r="26335" hidden="1"/>
    <row r="26336" hidden="1"/>
    <row r="26337" hidden="1"/>
    <row r="26338" hidden="1"/>
    <row r="26339" hidden="1"/>
    <row r="26340" hidden="1"/>
    <row r="26341" hidden="1"/>
    <row r="26342" hidden="1"/>
    <row r="26343" hidden="1"/>
    <row r="26344" hidden="1"/>
    <row r="26345" hidden="1"/>
    <row r="26346" hidden="1"/>
    <row r="26347" hidden="1"/>
    <row r="26348" hidden="1"/>
    <row r="26349" hidden="1"/>
    <row r="26350" hidden="1"/>
    <row r="26351" hidden="1"/>
    <row r="26352" hidden="1"/>
    <row r="26353" hidden="1"/>
    <row r="26354" hidden="1"/>
    <row r="26355" hidden="1"/>
    <row r="26356" hidden="1"/>
    <row r="26357" hidden="1"/>
    <row r="26358" hidden="1"/>
    <row r="26359" hidden="1"/>
    <row r="26360" hidden="1"/>
    <row r="26361" hidden="1"/>
    <row r="26362" hidden="1"/>
    <row r="26363" hidden="1"/>
    <row r="26364" hidden="1"/>
    <row r="26365" hidden="1"/>
    <row r="26366" hidden="1"/>
    <row r="26367" hidden="1"/>
    <row r="26368" hidden="1"/>
    <row r="26369" hidden="1"/>
    <row r="26370" hidden="1"/>
    <row r="26371" hidden="1"/>
    <row r="26372" hidden="1"/>
    <row r="26373" hidden="1"/>
    <row r="26374" hidden="1"/>
    <row r="26375" hidden="1"/>
    <row r="26376" hidden="1"/>
    <row r="26377" hidden="1"/>
    <row r="26378" hidden="1"/>
    <row r="26379" hidden="1"/>
    <row r="26380" hidden="1"/>
    <row r="26381" hidden="1"/>
    <row r="26382" hidden="1"/>
    <row r="26383" hidden="1"/>
    <row r="26384" hidden="1"/>
    <row r="26385" hidden="1"/>
    <row r="26386" hidden="1"/>
    <row r="26387" hidden="1"/>
    <row r="26388" hidden="1"/>
    <row r="26389" hidden="1"/>
    <row r="26390" hidden="1"/>
    <row r="26391" hidden="1"/>
    <row r="26392" hidden="1"/>
    <row r="26393" hidden="1"/>
    <row r="26394" hidden="1"/>
    <row r="26395" hidden="1"/>
    <row r="26396" hidden="1"/>
    <row r="26397" hidden="1"/>
    <row r="26398" hidden="1"/>
    <row r="26399" hidden="1"/>
    <row r="26400" hidden="1"/>
    <row r="26401" hidden="1"/>
    <row r="26402" hidden="1"/>
    <row r="26403" hidden="1"/>
    <row r="26404" hidden="1"/>
    <row r="26405" hidden="1"/>
    <row r="26406" hidden="1"/>
    <row r="26407" hidden="1"/>
    <row r="26408" hidden="1"/>
    <row r="26409" hidden="1"/>
    <row r="26410" hidden="1"/>
    <row r="26411" hidden="1"/>
    <row r="26412" hidden="1"/>
    <row r="26413" hidden="1"/>
    <row r="26414" hidden="1"/>
    <row r="26415" hidden="1"/>
    <row r="26416" hidden="1"/>
    <row r="26417" hidden="1"/>
    <row r="26418" hidden="1"/>
    <row r="26419" hidden="1"/>
    <row r="26420" hidden="1"/>
    <row r="26421" hidden="1"/>
    <row r="26422" hidden="1"/>
    <row r="26423" hidden="1"/>
    <row r="26424" hidden="1"/>
    <row r="26425" hidden="1"/>
    <row r="26426" hidden="1"/>
    <row r="26427" hidden="1"/>
    <row r="26428" hidden="1"/>
    <row r="26429" hidden="1"/>
    <row r="26430" hidden="1"/>
    <row r="26431" hidden="1"/>
    <row r="26432" hidden="1"/>
    <row r="26433" hidden="1"/>
    <row r="26434" hidden="1"/>
    <row r="26435" hidden="1"/>
    <row r="26436" hidden="1"/>
    <row r="26437" hidden="1"/>
    <row r="26438" hidden="1"/>
    <row r="26439" hidden="1"/>
    <row r="26440" hidden="1"/>
    <row r="26441" hidden="1"/>
    <row r="26442" hidden="1"/>
    <row r="26443" hidden="1"/>
    <row r="26444" hidden="1"/>
    <row r="26445" hidden="1"/>
    <row r="26446" hidden="1"/>
    <row r="26447" hidden="1"/>
    <row r="26448" hidden="1"/>
    <row r="26449" hidden="1"/>
    <row r="26450" hidden="1"/>
    <row r="26451" hidden="1"/>
    <row r="26452" hidden="1"/>
    <row r="26453" hidden="1"/>
    <row r="26454" hidden="1"/>
    <row r="26455" hidden="1"/>
    <row r="26456" hidden="1"/>
    <row r="26457" hidden="1"/>
    <row r="26458" hidden="1"/>
    <row r="26459" hidden="1"/>
    <row r="26460" hidden="1"/>
    <row r="26461" hidden="1"/>
    <row r="26462" hidden="1"/>
    <row r="26463" hidden="1"/>
    <row r="26464" hidden="1"/>
    <row r="26465" hidden="1"/>
    <row r="26466" hidden="1"/>
    <row r="26467" hidden="1"/>
    <row r="26468" hidden="1"/>
    <row r="26469" hidden="1"/>
    <row r="26470" hidden="1"/>
    <row r="26471" hidden="1"/>
    <row r="26472" hidden="1"/>
    <row r="26473" hidden="1"/>
    <row r="26474" hidden="1"/>
    <row r="26475" hidden="1"/>
    <row r="26476" hidden="1"/>
    <row r="26477" hidden="1"/>
    <row r="26478" hidden="1"/>
    <row r="26479" hidden="1"/>
    <row r="26480" hidden="1"/>
    <row r="26481" hidden="1"/>
    <row r="26482" hidden="1"/>
    <row r="26483" hidden="1"/>
    <row r="26484" hidden="1"/>
    <row r="26485" hidden="1"/>
    <row r="26486" hidden="1"/>
    <row r="26487" hidden="1"/>
    <row r="26488" hidden="1"/>
    <row r="26489" hidden="1"/>
    <row r="26490" hidden="1"/>
    <row r="26491" hidden="1"/>
    <row r="26492" hidden="1"/>
    <row r="26493" hidden="1"/>
    <row r="26494" hidden="1"/>
    <row r="26495" hidden="1"/>
    <row r="26496" hidden="1"/>
    <row r="26497" hidden="1"/>
    <row r="26498" hidden="1"/>
    <row r="26499" hidden="1"/>
    <row r="26500" hidden="1"/>
    <row r="26501" hidden="1"/>
    <row r="26502" hidden="1"/>
    <row r="26503" hidden="1"/>
    <row r="26504" hidden="1"/>
    <row r="26505" hidden="1"/>
    <row r="26506" hidden="1"/>
    <row r="26507" hidden="1"/>
    <row r="26508" hidden="1"/>
    <row r="26509" hidden="1"/>
    <row r="26510" hidden="1"/>
    <row r="26511" hidden="1"/>
    <row r="26512" hidden="1"/>
    <row r="26513" hidden="1"/>
    <row r="26514" hidden="1"/>
    <row r="26515" hidden="1"/>
    <row r="26516" hidden="1"/>
    <row r="26517" hidden="1"/>
    <row r="26518" hidden="1"/>
    <row r="26519" hidden="1"/>
    <row r="26520" hidden="1"/>
    <row r="26521" hidden="1"/>
    <row r="26522" hidden="1"/>
    <row r="26523" hidden="1"/>
    <row r="26524" hidden="1"/>
    <row r="26525" hidden="1"/>
    <row r="26526" hidden="1"/>
    <row r="26527" hidden="1"/>
    <row r="26528" hidden="1"/>
    <row r="26529" hidden="1"/>
    <row r="26530" hidden="1"/>
    <row r="26531" hidden="1"/>
    <row r="26532" hidden="1"/>
    <row r="26533" hidden="1"/>
    <row r="26534" hidden="1"/>
    <row r="26535" hidden="1"/>
    <row r="26536" hidden="1"/>
    <row r="26537" hidden="1"/>
    <row r="26538" hidden="1"/>
    <row r="26539" hidden="1"/>
    <row r="26540" hidden="1"/>
    <row r="26541" hidden="1"/>
    <row r="26542" hidden="1"/>
    <row r="26543" hidden="1"/>
    <row r="26544" hidden="1"/>
    <row r="26545" hidden="1"/>
    <row r="26546" hidden="1"/>
    <row r="26547" hidden="1"/>
    <row r="26548" hidden="1"/>
    <row r="26549" hidden="1"/>
    <row r="26550" hidden="1"/>
    <row r="26551" hidden="1"/>
    <row r="26552" hidden="1"/>
    <row r="26553" hidden="1"/>
    <row r="26554" hidden="1"/>
    <row r="26555" hidden="1"/>
    <row r="26556" hidden="1"/>
    <row r="26557" hidden="1"/>
    <row r="26558" hidden="1"/>
    <row r="26559" hidden="1"/>
    <row r="26560" hidden="1"/>
    <row r="26561" hidden="1"/>
    <row r="26562" hidden="1"/>
    <row r="26563" hidden="1"/>
    <row r="26564" hidden="1"/>
    <row r="26565" hidden="1"/>
    <row r="26566" hidden="1"/>
    <row r="26567" hidden="1"/>
    <row r="26568" hidden="1"/>
    <row r="26569" hidden="1"/>
    <row r="26570" hidden="1"/>
    <row r="26571" hidden="1"/>
    <row r="26572" hidden="1"/>
    <row r="26573" hidden="1"/>
    <row r="26574" hidden="1"/>
    <row r="26575" hidden="1"/>
    <row r="26576" hidden="1"/>
    <row r="26577" hidden="1"/>
    <row r="26578" hidden="1"/>
    <row r="26579" hidden="1"/>
    <row r="26580" hidden="1"/>
    <row r="26581" hidden="1"/>
    <row r="26582" hidden="1"/>
    <row r="26583" hidden="1"/>
    <row r="26584" hidden="1"/>
    <row r="26585" hidden="1"/>
    <row r="26586" hidden="1"/>
    <row r="26587" hidden="1"/>
    <row r="26588" hidden="1"/>
    <row r="26589" hidden="1"/>
    <row r="26590" hidden="1"/>
    <row r="26591" hidden="1"/>
    <row r="26592" hidden="1"/>
    <row r="26593" hidden="1"/>
    <row r="26594" hidden="1"/>
    <row r="26595" hidden="1"/>
    <row r="26596" hidden="1"/>
    <row r="26597" hidden="1"/>
    <row r="26598" hidden="1"/>
    <row r="26599" hidden="1"/>
    <row r="26600" hidden="1"/>
    <row r="26601" hidden="1"/>
    <row r="26602" hidden="1"/>
    <row r="26603" hidden="1"/>
    <row r="26604" hidden="1"/>
    <row r="26605" hidden="1"/>
    <row r="26606" hidden="1"/>
    <row r="26607" hidden="1"/>
    <row r="26608" hidden="1"/>
    <row r="26609" hidden="1"/>
    <row r="26610" hidden="1"/>
    <row r="26611" hidden="1"/>
    <row r="26612" hidden="1"/>
    <row r="26613" hidden="1"/>
    <row r="26614" hidden="1"/>
    <row r="26615" hidden="1"/>
    <row r="26616" hidden="1"/>
    <row r="26617" hidden="1"/>
    <row r="26618" hidden="1"/>
    <row r="26619" hidden="1"/>
    <row r="26620" hidden="1"/>
    <row r="26621" hidden="1"/>
    <row r="26622" hidden="1"/>
    <row r="26623" hidden="1"/>
    <row r="26624" hidden="1"/>
    <row r="26625" hidden="1"/>
    <row r="26626" hidden="1"/>
    <row r="26627" hidden="1"/>
    <row r="26628" hidden="1"/>
    <row r="26629" hidden="1"/>
    <row r="26630" hidden="1"/>
    <row r="26631" hidden="1"/>
    <row r="26632" hidden="1"/>
    <row r="26633" hidden="1"/>
    <row r="26634" hidden="1"/>
    <row r="26635" hidden="1"/>
    <row r="26636" hidden="1"/>
    <row r="26637" hidden="1"/>
    <row r="26638" hidden="1"/>
    <row r="26639" hidden="1"/>
    <row r="26640" hidden="1"/>
    <row r="26641" hidden="1"/>
    <row r="26642" hidden="1"/>
    <row r="26643" hidden="1"/>
    <row r="26644" hidden="1"/>
    <row r="26645" hidden="1"/>
    <row r="26646" hidden="1"/>
    <row r="26647" hidden="1"/>
    <row r="26648" hidden="1"/>
    <row r="26649" hidden="1"/>
    <row r="26650" hidden="1"/>
    <row r="26651" hidden="1"/>
    <row r="26652" hidden="1"/>
    <row r="26653" hidden="1"/>
    <row r="26654" hidden="1"/>
    <row r="26655" hidden="1"/>
    <row r="26656" hidden="1"/>
    <row r="26657" hidden="1"/>
    <row r="26658" hidden="1"/>
    <row r="26659" hidden="1"/>
    <row r="26660" hidden="1"/>
    <row r="26661" hidden="1"/>
    <row r="26662" hidden="1"/>
    <row r="26663" hidden="1"/>
    <row r="26664" hidden="1"/>
    <row r="26665" hidden="1"/>
    <row r="26666" hidden="1"/>
    <row r="26667" hidden="1"/>
    <row r="26668" hidden="1"/>
    <row r="26669" hidden="1"/>
    <row r="26670" hidden="1"/>
    <row r="26671" hidden="1"/>
    <row r="26672" hidden="1"/>
    <row r="26673" hidden="1"/>
    <row r="26674" hidden="1"/>
    <row r="26675" hidden="1"/>
    <row r="26676" hidden="1"/>
    <row r="26677" hidden="1"/>
    <row r="26678" hidden="1"/>
    <row r="26679" hidden="1"/>
    <row r="26680" hidden="1"/>
    <row r="26681" hidden="1"/>
    <row r="26682" hidden="1"/>
    <row r="26683" hidden="1"/>
    <row r="26684" hidden="1"/>
    <row r="26685" hidden="1"/>
    <row r="26686" hidden="1"/>
    <row r="26687" hidden="1"/>
    <row r="26688" hidden="1"/>
    <row r="26689" hidden="1"/>
    <row r="26690" hidden="1"/>
    <row r="26691" hidden="1"/>
    <row r="26692" hidden="1"/>
    <row r="26693" hidden="1"/>
    <row r="26694" hidden="1"/>
    <row r="26695" hidden="1"/>
    <row r="26696" hidden="1"/>
    <row r="26697" hidden="1"/>
    <row r="26698" hidden="1"/>
    <row r="26699" hidden="1"/>
    <row r="26700" hidden="1"/>
    <row r="26701" hidden="1"/>
    <row r="26702" hidden="1"/>
    <row r="26703" hidden="1"/>
    <row r="26704" hidden="1"/>
    <row r="26705" hidden="1"/>
    <row r="26706" hidden="1"/>
    <row r="26707" hidden="1"/>
    <row r="26708" hidden="1"/>
    <row r="26709" hidden="1"/>
    <row r="26710" hidden="1"/>
    <row r="26711" hidden="1"/>
    <row r="26712" hidden="1"/>
    <row r="26713" hidden="1"/>
    <row r="26714" hidden="1"/>
    <row r="26715" hidden="1"/>
    <row r="26716" hidden="1"/>
    <row r="26717" hidden="1"/>
    <row r="26718" hidden="1"/>
    <row r="26719" hidden="1"/>
    <row r="26720" hidden="1"/>
    <row r="26721" hidden="1"/>
    <row r="26722" hidden="1"/>
    <row r="26723" hidden="1"/>
    <row r="26724" hidden="1"/>
    <row r="26725" hidden="1"/>
    <row r="26726" hidden="1"/>
    <row r="26727" hidden="1"/>
    <row r="26728" hidden="1"/>
    <row r="26729" hidden="1"/>
    <row r="26730" hidden="1"/>
    <row r="26731" hidden="1"/>
    <row r="26732" hidden="1"/>
    <row r="26733" hidden="1"/>
    <row r="26734" hidden="1"/>
    <row r="26735" hidden="1"/>
    <row r="26736" hidden="1"/>
    <row r="26737" hidden="1"/>
    <row r="26738" hidden="1"/>
    <row r="26739" hidden="1"/>
    <row r="26740" hidden="1"/>
    <row r="26741" hidden="1"/>
    <row r="26742" hidden="1"/>
    <row r="26743" hidden="1"/>
    <row r="26744" hidden="1"/>
    <row r="26745" hidden="1"/>
    <row r="26746" hidden="1"/>
    <row r="26747" hidden="1"/>
    <row r="26748" hidden="1"/>
    <row r="26749" hidden="1"/>
    <row r="26750" hidden="1"/>
    <row r="26751" hidden="1"/>
    <row r="26752" hidden="1"/>
    <row r="26753" hidden="1"/>
    <row r="26754" hidden="1"/>
    <row r="26755" hidden="1"/>
    <row r="26756" hidden="1"/>
    <row r="26757" hidden="1"/>
    <row r="26758" hidden="1"/>
    <row r="26759" hidden="1"/>
    <row r="26760" hidden="1"/>
    <row r="26761" hidden="1"/>
    <row r="26762" hidden="1"/>
    <row r="26763" hidden="1"/>
    <row r="26764" hidden="1"/>
    <row r="26765" hidden="1"/>
    <row r="26766" hidden="1"/>
    <row r="26767" hidden="1"/>
    <row r="26768" hidden="1"/>
    <row r="26769" hidden="1"/>
    <row r="26770" hidden="1"/>
    <row r="26771" hidden="1"/>
    <row r="26772" hidden="1"/>
    <row r="26773" hidden="1"/>
    <row r="26774" hidden="1"/>
    <row r="26775" hidden="1"/>
    <row r="26776" hidden="1"/>
    <row r="26777" hidden="1"/>
    <row r="26778" hidden="1"/>
    <row r="26779" hidden="1"/>
    <row r="26780" hidden="1"/>
    <row r="26781" hidden="1"/>
    <row r="26782" hidden="1"/>
    <row r="26783" hidden="1"/>
    <row r="26784" hidden="1"/>
    <row r="26785" hidden="1"/>
    <row r="26786" hidden="1"/>
    <row r="26787" hidden="1"/>
    <row r="26788" hidden="1"/>
    <row r="26789" hidden="1"/>
    <row r="26790" hidden="1"/>
    <row r="26791" hidden="1"/>
    <row r="26792" hidden="1"/>
    <row r="26793" hidden="1"/>
    <row r="26794" hidden="1"/>
    <row r="26795" hidden="1"/>
    <row r="26796" hidden="1"/>
    <row r="26797" hidden="1"/>
    <row r="26798" hidden="1"/>
    <row r="26799" hidden="1"/>
    <row r="26800" hidden="1"/>
    <row r="26801" hidden="1"/>
    <row r="26802" hidden="1"/>
    <row r="26803" hidden="1"/>
    <row r="26804" hidden="1"/>
    <row r="26805" hidden="1"/>
    <row r="26806" hidden="1"/>
    <row r="26807" hidden="1"/>
    <row r="26808" hidden="1"/>
    <row r="26809" hidden="1"/>
    <row r="26810" hidden="1"/>
    <row r="26811" hidden="1"/>
    <row r="26812" hidden="1"/>
    <row r="26813" hidden="1"/>
    <row r="26814" hidden="1"/>
    <row r="26815" hidden="1"/>
    <row r="26816" hidden="1"/>
    <row r="26817" hidden="1"/>
    <row r="26818" hidden="1"/>
    <row r="26819" hidden="1"/>
    <row r="26820" hidden="1"/>
    <row r="26821" hidden="1"/>
    <row r="26822" hidden="1"/>
    <row r="26823" hidden="1"/>
    <row r="26824" hidden="1"/>
    <row r="26825" hidden="1"/>
    <row r="26826" hidden="1"/>
    <row r="26827" hidden="1"/>
    <row r="26828" hidden="1"/>
    <row r="26829" hidden="1"/>
    <row r="26830" hidden="1"/>
    <row r="26831" hidden="1"/>
    <row r="26832" hidden="1"/>
    <row r="26833" hidden="1"/>
    <row r="26834" hidden="1"/>
    <row r="26835" hidden="1"/>
    <row r="26836" hidden="1"/>
    <row r="26837" hidden="1"/>
    <row r="26838" hidden="1"/>
    <row r="26839" hidden="1"/>
    <row r="26840" hidden="1"/>
    <row r="26841" hidden="1"/>
    <row r="26842" hidden="1"/>
    <row r="26843" hidden="1"/>
    <row r="26844" hidden="1"/>
    <row r="26845" hidden="1"/>
    <row r="26846" hidden="1"/>
    <row r="26847" hidden="1"/>
    <row r="26848" hidden="1"/>
    <row r="26849" hidden="1"/>
    <row r="26850" hidden="1"/>
    <row r="26851" hidden="1"/>
    <row r="26852" hidden="1"/>
    <row r="26853" hidden="1"/>
    <row r="26854" hidden="1"/>
    <row r="26855" hidden="1"/>
    <row r="26856" hidden="1"/>
    <row r="26857" hidden="1"/>
    <row r="26858" hidden="1"/>
    <row r="26859" hidden="1"/>
    <row r="26860" hidden="1"/>
    <row r="26861" hidden="1"/>
    <row r="26862" hidden="1"/>
    <row r="26863" hidden="1"/>
    <row r="26864" hidden="1"/>
    <row r="26865" hidden="1"/>
    <row r="26866" hidden="1"/>
    <row r="26867" hidden="1"/>
    <row r="26868" hidden="1"/>
    <row r="26869" hidden="1"/>
    <row r="26870" hidden="1"/>
    <row r="26871" hidden="1"/>
    <row r="26872" hidden="1"/>
    <row r="26873" hidden="1"/>
    <row r="26874" hidden="1"/>
    <row r="26875" hidden="1"/>
    <row r="26876" hidden="1"/>
    <row r="26877" hidden="1"/>
    <row r="26878" hidden="1"/>
    <row r="26879" hidden="1"/>
    <row r="26880" hidden="1"/>
    <row r="26881" hidden="1"/>
    <row r="26882" hidden="1"/>
    <row r="26883" hidden="1"/>
    <row r="26884" hidden="1"/>
    <row r="26885" hidden="1"/>
    <row r="26886" hidden="1"/>
    <row r="26887" hidden="1"/>
    <row r="26888" hidden="1"/>
    <row r="26889" hidden="1"/>
    <row r="26890" hidden="1"/>
    <row r="26891" hidden="1"/>
    <row r="26892" hidden="1"/>
    <row r="26893" hidden="1"/>
    <row r="26894" hidden="1"/>
    <row r="26895" hidden="1"/>
    <row r="26896" hidden="1"/>
    <row r="26897" hidden="1"/>
    <row r="26898" hidden="1"/>
    <row r="26899" hidden="1"/>
    <row r="26900" hidden="1"/>
    <row r="26901" hidden="1"/>
    <row r="26902" hidden="1"/>
    <row r="26903" hidden="1"/>
    <row r="26904" hidden="1"/>
    <row r="26905" hidden="1"/>
    <row r="26906" hidden="1"/>
    <row r="26907" hidden="1"/>
    <row r="26908" hidden="1"/>
    <row r="26909" hidden="1"/>
    <row r="26910" hidden="1"/>
    <row r="26911" hidden="1"/>
    <row r="26912" hidden="1"/>
    <row r="26913" hidden="1"/>
    <row r="26914" hidden="1"/>
    <row r="26915" hidden="1"/>
    <row r="26916" hidden="1"/>
    <row r="26917" hidden="1"/>
    <row r="26918" hidden="1"/>
    <row r="26919" hidden="1"/>
    <row r="26920" hidden="1"/>
    <row r="26921" hidden="1"/>
    <row r="26922" hidden="1"/>
    <row r="26923" hidden="1"/>
    <row r="26924" hidden="1"/>
    <row r="26925" hidden="1"/>
    <row r="26926" hidden="1"/>
    <row r="26927" hidden="1"/>
    <row r="26928" hidden="1"/>
    <row r="26929" hidden="1"/>
    <row r="26930" hidden="1"/>
    <row r="26931" hidden="1"/>
    <row r="26932" hidden="1"/>
    <row r="26933" hidden="1"/>
    <row r="26934" hidden="1"/>
    <row r="26935" hidden="1"/>
    <row r="26936" hidden="1"/>
    <row r="26937" hidden="1"/>
    <row r="26938" hidden="1"/>
    <row r="26939" hidden="1"/>
    <row r="26940" hidden="1"/>
    <row r="26941" hidden="1"/>
    <row r="26942" hidden="1"/>
    <row r="26943" hidden="1"/>
    <row r="26944" hidden="1"/>
    <row r="26945" hidden="1"/>
    <row r="26946" hidden="1"/>
    <row r="26947" hidden="1"/>
    <row r="26948" hidden="1"/>
    <row r="26949" hidden="1"/>
    <row r="26950" hidden="1"/>
    <row r="26951" hidden="1"/>
    <row r="26952" hidden="1"/>
    <row r="26953" hidden="1"/>
    <row r="26954" hidden="1"/>
    <row r="26955" hidden="1"/>
    <row r="26956" hidden="1"/>
    <row r="26957" hidden="1"/>
    <row r="26958" hidden="1"/>
    <row r="26959" hidden="1"/>
    <row r="26960" hidden="1"/>
    <row r="26961" hidden="1"/>
    <row r="26962" hidden="1"/>
    <row r="26963" hidden="1"/>
    <row r="26964" hidden="1"/>
    <row r="26965" hidden="1"/>
    <row r="26966" hidden="1"/>
    <row r="26967" hidden="1"/>
    <row r="26968" hidden="1"/>
    <row r="26969" hidden="1"/>
    <row r="26970" hidden="1"/>
    <row r="26971" hidden="1"/>
    <row r="26972" hidden="1"/>
    <row r="26973" hidden="1"/>
    <row r="26974" hidden="1"/>
    <row r="26975" hidden="1"/>
    <row r="26976" hidden="1"/>
    <row r="26977" hidden="1"/>
    <row r="26978" hidden="1"/>
    <row r="26979" hidden="1"/>
    <row r="26980" hidden="1"/>
    <row r="26981" hidden="1"/>
    <row r="26982" hidden="1"/>
    <row r="26983" hidden="1"/>
    <row r="26984" hidden="1"/>
    <row r="26985" hidden="1"/>
    <row r="26986" hidden="1"/>
    <row r="26987" hidden="1"/>
    <row r="26988" hidden="1"/>
    <row r="26989" hidden="1"/>
    <row r="26990" hidden="1"/>
    <row r="26991" hidden="1"/>
    <row r="26992" hidden="1"/>
    <row r="26993" hidden="1"/>
    <row r="26994" hidden="1"/>
    <row r="26995" hidden="1"/>
    <row r="26996" hidden="1"/>
    <row r="26997" hidden="1"/>
    <row r="26998" hidden="1"/>
    <row r="26999" hidden="1"/>
    <row r="27000" hidden="1"/>
    <row r="27001" hidden="1"/>
    <row r="27002" hidden="1"/>
    <row r="27003" hidden="1"/>
    <row r="27004" hidden="1"/>
    <row r="27005" hidden="1"/>
    <row r="27006" hidden="1"/>
    <row r="27007" hidden="1"/>
    <row r="27008" hidden="1"/>
    <row r="27009" hidden="1"/>
    <row r="27010" hidden="1"/>
    <row r="27011" hidden="1"/>
    <row r="27012" hidden="1"/>
    <row r="27013" hidden="1"/>
    <row r="27014" hidden="1"/>
    <row r="27015" hidden="1"/>
    <row r="27016" hidden="1"/>
    <row r="27017" hidden="1"/>
    <row r="27018" hidden="1"/>
    <row r="27019" hidden="1"/>
    <row r="27020" hidden="1"/>
    <row r="27021" hidden="1"/>
    <row r="27022" hidden="1"/>
    <row r="27023" hidden="1"/>
    <row r="27024" hidden="1"/>
    <row r="27025" hidden="1"/>
    <row r="27026" hidden="1"/>
    <row r="27027" hidden="1"/>
    <row r="27028" hidden="1"/>
    <row r="27029" hidden="1"/>
    <row r="27030" hidden="1"/>
    <row r="27031" hidden="1"/>
    <row r="27032" hidden="1"/>
    <row r="27033" hidden="1"/>
    <row r="27034" hidden="1"/>
    <row r="27035" hidden="1"/>
    <row r="27036" hidden="1"/>
    <row r="27037" hidden="1"/>
    <row r="27038" hidden="1"/>
    <row r="27039" hidden="1"/>
    <row r="27040" hidden="1"/>
    <row r="27041" hidden="1"/>
    <row r="27042" hidden="1"/>
    <row r="27043" hidden="1"/>
    <row r="27044" hidden="1"/>
    <row r="27045" hidden="1"/>
    <row r="27046" hidden="1"/>
    <row r="27047" hidden="1"/>
    <row r="27048" hidden="1"/>
    <row r="27049" hidden="1"/>
    <row r="27050" hidden="1"/>
    <row r="27051" hidden="1"/>
    <row r="27052" hidden="1"/>
    <row r="27053" hidden="1"/>
    <row r="27054" hidden="1"/>
    <row r="27055" hidden="1"/>
    <row r="27056" hidden="1"/>
    <row r="27057" hidden="1"/>
    <row r="27058" hidden="1"/>
    <row r="27059" hidden="1"/>
    <row r="27060" hidden="1"/>
    <row r="27061" hidden="1"/>
    <row r="27062" hidden="1"/>
    <row r="27063" hidden="1"/>
    <row r="27064" hidden="1"/>
    <row r="27065" hidden="1"/>
    <row r="27066" hidden="1"/>
    <row r="27067" hidden="1"/>
    <row r="27068" hidden="1"/>
    <row r="27069" hidden="1"/>
    <row r="27070" hidden="1"/>
    <row r="27071" hidden="1"/>
    <row r="27072" hidden="1"/>
    <row r="27073" hidden="1"/>
    <row r="27074" hidden="1"/>
    <row r="27075" hidden="1"/>
    <row r="27076" hidden="1"/>
    <row r="27077" hidden="1"/>
    <row r="27078" hidden="1"/>
    <row r="27079" hidden="1"/>
    <row r="27080" hidden="1"/>
    <row r="27081" hidden="1"/>
    <row r="27082" hidden="1"/>
    <row r="27083" hidden="1"/>
    <row r="27084" hidden="1"/>
    <row r="27085" hidden="1"/>
    <row r="27086" hidden="1"/>
    <row r="27087" hidden="1"/>
    <row r="27088" hidden="1"/>
    <row r="27089" hidden="1"/>
    <row r="27090" hidden="1"/>
    <row r="27091" hidden="1"/>
    <row r="27092" hidden="1"/>
    <row r="27093" hidden="1"/>
    <row r="27094" hidden="1"/>
    <row r="27095" hidden="1"/>
    <row r="27096" hidden="1"/>
    <row r="27097" hidden="1"/>
    <row r="27098" hidden="1"/>
    <row r="27099" hidden="1"/>
    <row r="27100" hidden="1"/>
    <row r="27101" hidden="1"/>
    <row r="27102" hidden="1"/>
    <row r="27103" hidden="1"/>
    <row r="27104" hidden="1"/>
    <row r="27105" hidden="1"/>
    <row r="27106" hidden="1"/>
    <row r="27107" hidden="1"/>
    <row r="27108" hidden="1"/>
    <row r="27109" hidden="1"/>
    <row r="27110" hidden="1"/>
    <row r="27111" hidden="1"/>
    <row r="27112" hidden="1"/>
    <row r="27113" hidden="1"/>
    <row r="27114" hidden="1"/>
    <row r="27115" hidden="1"/>
    <row r="27116" hidden="1"/>
    <row r="27117" hidden="1"/>
    <row r="27118" hidden="1"/>
    <row r="27119" hidden="1"/>
    <row r="27120" hidden="1"/>
    <row r="27121" hidden="1"/>
    <row r="27122" hidden="1"/>
    <row r="27123" hidden="1"/>
    <row r="27124" hidden="1"/>
    <row r="27125" hidden="1"/>
    <row r="27126" hidden="1"/>
    <row r="27127" hidden="1"/>
    <row r="27128" hidden="1"/>
    <row r="27129" hidden="1"/>
    <row r="27130" hidden="1"/>
    <row r="27131" hidden="1"/>
    <row r="27132" hidden="1"/>
    <row r="27133" hidden="1"/>
    <row r="27134" hidden="1"/>
    <row r="27135" hidden="1"/>
    <row r="27136" hidden="1"/>
    <row r="27137" hidden="1"/>
    <row r="27138" hidden="1"/>
    <row r="27139" hidden="1"/>
    <row r="27140" hidden="1"/>
    <row r="27141" hidden="1"/>
    <row r="27142" hidden="1"/>
    <row r="27143" hidden="1"/>
    <row r="27144" hidden="1"/>
    <row r="27145" hidden="1"/>
    <row r="27146" hidden="1"/>
    <row r="27147" hidden="1"/>
    <row r="27148" hidden="1"/>
    <row r="27149" hidden="1"/>
    <row r="27150" hidden="1"/>
    <row r="27151" hidden="1"/>
    <row r="27152" hidden="1"/>
    <row r="27153" hidden="1"/>
    <row r="27154" hidden="1"/>
    <row r="27155" hidden="1"/>
    <row r="27156" hidden="1"/>
    <row r="27157" hidden="1"/>
    <row r="27158" hidden="1"/>
    <row r="27159" hidden="1"/>
    <row r="27160" hidden="1"/>
    <row r="27161" hidden="1"/>
    <row r="27162" hidden="1"/>
    <row r="27163" hidden="1"/>
    <row r="27164" hidden="1"/>
    <row r="27165" hidden="1"/>
    <row r="27166" hidden="1"/>
    <row r="27167" hidden="1"/>
    <row r="27168" hidden="1"/>
    <row r="27169" hidden="1"/>
    <row r="27170" hidden="1"/>
    <row r="27171" hidden="1"/>
    <row r="27172" hidden="1"/>
    <row r="27173" hidden="1"/>
    <row r="27174" hidden="1"/>
    <row r="27175" hidden="1"/>
    <row r="27176" hidden="1"/>
    <row r="27177" hidden="1"/>
    <row r="27178" hidden="1"/>
    <row r="27179" hidden="1"/>
    <row r="27180" hidden="1"/>
    <row r="27181" hidden="1"/>
    <row r="27182" hidden="1"/>
    <row r="27183" hidden="1"/>
    <row r="27184" hidden="1"/>
    <row r="27185" hidden="1"/>
    <row r="27186" hidden="1"/>
    <row r="27187" hidden="1"/>
    <row r="27188" hidden="1"/>
    <row r="27189" hidden="1"/>
    <row r="27190" hidden="1"/>
    <row r="27191" hidden="1"/>
    <row r="27192" hidden="1"/>
    <row r="27193" hidden="1"/>
    <row r="27194" hidden="1"/>
    <row r="27195" hidden="1"/>
    <row r="27196" hidden="1"/>
    <row r="27197" hidden="1"/>
    <row r="27198" hidden="1"/>
    <row r="27199" hidden="1"/>
    <row r="27200" hidden="1"/>
    <row r="27201" hidden="1"/>
    <row r="27202" hidden="1"/>
    <row r="27203" hidden="1"/>
    <row r="27204" hidden="1"/>
    <row r="27205" hidden="1"/>
    <row r="27206" hidden="1"/>
    <row r="27207" hidden="1"/>
    <row r="27208" hidden="1"/>
    <row r="27209" hidden="1"/>
    <row r="27210" hidden="1"/>
    <row r="27211" hidden="1"/>
    <row r="27212" hidden="1"/>
    <row r="27213" hidden="1"/>
    <row r="27214" hidden="1"/>
    <row r="27215" hidden="1"/>
    <row r="27216" hidden="1"/>
    <row r="27217" hidden="1"/>
    <row r="27218" hidden="1"/>
    <row r="27219" hidden="1"/>
    <row r="27220" hidden="1"/>
    <row r="27221" hidden="1"/>
    <row r="27222" hidden="1"/>
    <row r="27223" hidden="1"/>
    <row r="27224" hidden="1"/>
    <row r="27225" hidden="1"/>
    <row r="27226" hidden="1"/>
    <row r="27227" hidden="1"/>
    <row r="27228" hidden="1"/>
    <row r="27229" hidden="1"/>
    <row r="27230" hidden="1"/>
    <row r="27231" hidden="1"/>
    <row r="27232" hidden="1"/>
    <row r="27233" hidden="1"/>
    <row r="27234" hidden="1"/>
    <row r="27235" hidden="1"/>
    <row r="27236" hidden="1"/>
    <row r="27237" hidden="1"/>
    <row r="27238" hidden="1"/>
    <row r="27239" hidden="1"/>
    <row r="27240" hidden="1"/>
    <row r="27241" hidden="1"/>
    <row r="27242" hidden="1"/>
    <row r="27243" hidden="1"/>
    <row r="27244" hidden="1"/>
    <row r="27245" hidden="1"/>
    <row r="27246" hidden="1"/>
    <row r="27247" hidden="1"/>
    <row r="27248" hidden="1"/>
    <row r="27249" hidden="1"/>
    <row r="27250" hidden="1"/>
    <row r="27251" hidden="1"/>
    <row r="27252" hidden="1"/>
    <row r="27253" hidden="1"/>
    <row r="27254" hidden="1"/>
    <row r="27255" hidden="1"/>
    <row r="27256" hidden="1"/>
    <row r="27257" hidden="1"/>
    <row r="27258" hidden="1"/>
    <row r="27259" hidden="1"/>
    <row r="27260" hidden="1"/>
    <row r="27261" hidden="1"/>
    <row r="27262" hidden="1"/>
    <row r="27263" hidden="1"/>
    <row r="27264" hidden="1"/>
    <row r="27265" hidden="1"/>
    <row r="27266" hidden="1"/>
    <row r="27267" hidden="1"/>
    <row r="27268" hidden="1"/>
    <row r="27269" hidden="1"/>
    <row r="27270" hidden="1"/>
    <row r="27271" hidden="1"/>
    <row r="27272" hidden="1"/>
    <row r="27273" hidden="1"/>
    <row r="27274" hidden="1"/>
    <row r="27275" hidden="1"/>
    <row r="27276" hidden="1"/>
    <row r="27277" hidden="1"/>
    <row r="27278" hidden="1"/>
    <row r="27279" hidden="1"/>
    <row r="27280" hidden="1"/>
    <row r="27281" hidden="1"/>
    <row r="27282" hidden="1"/>
    <row r="27283" hidden="1"/>
    <row r="27284" hidden="1"/>
    <row r="27285" hidden="1"/>
    <row r="27286" hidden="1"/>
    <row r="27287" hidden="1"/>
    <row r="27288" hidden="1"/>
    <row r="27289" hidden="1"/>
    <row r="27290" hidden="1"/>
    <row r="27291" hidden="1"/>
    <row r="27292" hidden="1"/>
    <row r="27293" hidden="1"/>
    <row r="27294" hidden="1"/>
    <row r="27295" hidden="1"/>
    <row r="27296" hidden="1"/>
    <row r="27297" hidden="1"/>
    <row r="27298" hidden="1"/>
    <row r="27299" hidden="1"/>
    <row r="27300" hidden="1"/>
    <row r="27301" hidden="1"/>
    <row r="27302" hidden="1"/>
    <row r="27303" hidden="1"/>
    <row r="27304" hidden="1"/>
    <row r="27305" hidden="1"/>
    <row r="27306" hidden="1"/>
    <row r="27307" hidden="1"/>
    <row r="27308" hidden="1"/>
    <row r="27309" hidden="1"/>
    <row r="27310" hidden="1"/>
    <row r="27311" hidden="1"/>
    <row r="27312" hidden="1"/>
    <row r="27313" hidden="1"/>
    <row r="27314" hidden="1"/>
    <row r="27315" hidden="1"/>
    <row r="27316" hidden="1"/>
    <row r="27317" hidden="1"/>
    <row r="27318" hidden="1"/>
    <row r="27319" hidden="1"/>
    <row r="27320" hidden="1"/>
    <row r="27321" hidden="1"/>
    <row r="27322" hidden="1"/>
    <row r="27323" hidden="1"/>
    <row r="27324" hidden="1"/>
    <row r="27325" hidden="1"/>
    <row r="27326" hidden="1"/>
    <row r="27327" hidden="1"/>
    <row r="27328" hidden="1"/>
    <row r="27329" hidden="1"/>
    <row r="27330" hidden="1"/>
    <row r="27331" hidden="1"/>
    <row r="27332" hidden="1"/>
    <row r="27333" hidden="1"/>
    <row r="27334" hidden="1"/>
    <row r="27335" hidden="1"/>
    <row r="27336" hidden="1"/>
    <row r="27337" hidden="1"/>
    <row r="27338" hidden="1"/>
    <row r="27339" hidden="1"/>
    <row r="27340" hidden="1"/>
    <row r="27341" hidden="1"/>
    <row r="27342" hidden="1"/>
    <row r="27343" hidden="1"/>
    <row r="27344" hidden="1"/>
    <row r="27345" hidden="1"/>
    <row r="27346" hidden="1"/>
    <row r="27347" hidden="1"/>
    <row r="27348" hidden="1"/>
    <row r="27349" hidden="1"/>
    <row r="27350" hidden="1"/>
    <row r="27351" hidden="1"/>
    <row r="27352" hidden="1"/>
    <row r="27353" hidden="1"/>
    <row r="27354" hidden="1"/>
    <row r="27355" hidden="1"/>
    <row r="27356" hidden="1"/>
    <row r="27357" hidden="1"/>
    <row r="27358" hidden="1"/>
    <row r="27359" hidden="1"/>
    <row r="27360" hidden="1"/>
    <row r="27361" hidden="1"/>
    <row r="27362" hidden="1"/>
    <row r="27363" hidden="1"/>
    <row r="27364" hidden="1"/>
    <row r="27365" hidden="1"/>
    <row r="27366" hidden="1"/>
    <row r="27367" hidden="1"/>
    <row r="27368" hidden="1"/>
    <row r="27369" hidden="1"/>
    <row r="27370" hidden="1"/>
    <row r="27371" hidden="1"/>
    <row r="27372" hidden="1"/>
    <row r="27373" hidden="1"/>
    <row r="27374" hidden="1"/>
    <row r="27375" hidden="1"/>
    <row r="27376" hidden="1"/>
    <row r="27377" hidden="1"/>
    <row r="27378" hidden="1"/>
    <row r="27379" hidden="1"/>
    <row r="27380" hidden="1"/>
    <row r="27381" hidden="1"/>
    <row r="27382" hidden="1"/>
    <row r="27383" hidden="1"/>
    <row r="27384" hidden="1"/>
    <row r="27385" hidden="1"/>
    <row r="27386" hidden="1"/>
    <row r="27387" hidden="1"/>
    <row r="27388" hidden="1"/>
    <row r="27389" hidden="1"/>
    <row r="27390" hidden="1"/>
    <row r="27391" hidden="1"/>
    <row r="27392" hidden="1"/>
    <row r="27393" hidden="1"/>
    <row r="27394" hidden="1"/>
    <row r="27395" hidden="1"/>
    <row r="27396" hidden="1"/>
    <row r="27397" hidden="1"/>
    <row r="27398" hidden="1"/>
    <row r="27399" hidden="1"/>
    <row r="27400" hidden="1"/>
    <row r="27401" hidden="1"/>
    <row r="27402" hidden="1"/>
    <row r="27403" hidden="1"/>
    <row r="27404" hidden="1"/>
    <row r="27405" hidden="1"/>
    <row r="27406" hidden="1"/>
    <row r="27407" hidden="1"/>
    <row r="27408" hidden="1"/>
    <row r="27409" hidden="1"/>
    <row r="27410" hidden="1"/>
    <row r="27411" hidden="1"/>
    <row r="27412" hidden="1"/>
    <row r="27413" hidden="1"/>
    <row r="27414" hidden="1"/>
    <row r="27415" hidden="1"/>
    <row r="27416" hidden="1"/>
    <row r="27417" hidden="1"/>
    <row r="27418" hidden="1"/>
    <row r="27419" hidden="1"/>
    <row r="27420" hidden="1"/>
    <row r="27421" hidden="1"/>
    <row r="27422" hidden="1"/>
    <row r="27423" hidden="1"/>
    <row r="27424" hidden="1"/>
    <row r="27425" hidden="1"/>
    <row r="27426" hidden="1"/>
    <row r="27427" hidden="1"/>
    <row r="27428" hidden="1"/>
    <row r="27429" hidden="1"/>
    <row r="27430" hidden="1"/>
    <row r="27431" hidden="1"/>
    <row r="27432" hidden="1"/>
    <row r="27433" hidden="1"/>
    <row r="27434" hidden="1"/>
    <row r="27435" hidden="1"/>
    <row r="27436" hidden="1"/>
    <row r="27437" hidden="1"/>
    <row r="27438" hidden="1"/>
    <row r="27439" hidden="1"/>
    <row r="27440" hidden="1"/>
    <row r="27441" hidden="1"/>
    <row r="27442" hidden="1"/>
    <row r="27443" hidden="1"/>
    <row r="27444" hidden="1"/>
    <row r="27445" hidden="1"/>
    <row r="27446" hidden="1"/>
    <row r="27447" hidden="1"/>
    <row r="27448" hidden="1"/>
    <row r="27449" hidden="1"/>
    <row r="27450" hidden="1"/>
    <row r="27451" hidden="1"/>
    <row r="27452" hidden="1"/>
    <row r="27453" hidden="1"/>
    <row r="27454" hidden="1"/>
    <row r="27455" hidden="1"/>
    <row r="27456" hidden="1"/>
    <row r="27457" hidden="1"/>
    <row r="27458" hidden="1"/>
    <row r="27459" hidden="1"/>
    <row r="27460" hidden="1"/>
    <row r="27461" hidden="1"/>
    <row r="27462" hidden="1"/>
    <row r="27463" hidden="1"/>
    <row r="27464" hidden="1"/>
    <row r="27465" hidden="1"/>
    <row r="27466" hidden="1"/>
    <row r="27467" hidden="1"/>
    <row r="27468" hidden="1"/>
    <row r="27469" hidden="1"/>
    <row r="27470" hidden="1"/>
    <row r="27471" hidden="1"/>
    <row r="27472" hidden="1"/>
    <row r="27473" hidden="1"/>
    <row r="27474" hidden="1"/>
    <row r="27475" hidden="1"/>
    <row r="27476" hidden="1"/>
    <row r="27477" hidden="1"/>
    <row r="27478" hidden="1"/>
    <row r="27479" hidden="1"/>
    <row r="27480" hidden="1"/>
    <row r="27481" hidden="1"/>
    <row r="27482" hidden="1"/>
    <row r="27483" hidden="1"/>
    <row r="27484" hidden="1"/>
    <row r="27485" hidden="1"/>
    <row r="27486" hidden="1"/>
    <row r="27487" hidden="1"/>
    <row r="27488" hidden="1"/>
    <row r="27489" hidden="1"/>
    <row r="27490" hidden="1"/>
    <row r="27491" hidden="1"/>
    <row r="27492" hidden="1"/>
    <row r="27493" hidden="1"/>
    <row r="27494" hidden="1"/>
    <row r="27495" hidden="1"/>
    <row r="27496" hidden="1"/>
    <row r="27497" hidden="1"/>
    <row r="27498" hidden="1"/>
    <row r="27499" hidden="1"/>
    <row r="27500" hidden="1"/>
    <row r="27501" hidden="1"/>
    <row r="27502" hidden="1"/>
    <row r="27503" hidden="1"/>
    <row r="27504" hidden="1"/>
    <row r="27505" hidden="1"/>
    <row r="27506" hidden="1"/>
    <row r="27507" hidden="1"/>
    <row r="27508" hidden="1"/>
    <row r="27509" hidden="1"/>
    <row r="27510" hidden="1"/>
    <row r="27511" hidden="1"/>
    <row r="27512" hidden="1"/>
    <row r="27513" hidden="1"/>
    <row r="27514" hidden="1"/>
    <row r="27515" hidden="1"/>
    <row r="27516" hidden="1"/>
    <row r="27517" hidden="1"/>
    <row r="27518" hidden="1"/>
    <row r="27519" hidden="1"/>
    <row r="27520" hidden="1"/>
    <row r="27521" hidden="1"/>
    <row r="27522" hidden="1"/>
    <row r="27523" hidden="1"/>
    <row r="27524" hidden="1"/>
    <row r="27525" hidden="1"/>
    <row r="27526" hidden="1"/>
    <row r="27527" hidden="1"/>
    <row r="27528" hidden="1"/>
    <row r="27529" hidden="1"/>
    <row r="27530" hidden="1"/>
    <row r="27531" hidden="1"/>
    <row r="27532" hidden="1"/>
    <row r="27533" hidden="1"/>
    <row r="27534" hidden="1"/>
    <row r="27535" hidden="1"/>
    <row r="27536" hidden="1"/>
    <row r="27537" hidden="1"/>
    <row r="27538" hidden="1"/>
    <row r="27539" hidden="1"/>
    <row r="27540" hidden="1"/>
    <row r="27541" hidden="1"/>
    <row r="27542" hidden="1"/>
    <row r="27543" hidden="1"/>
    <row r="27544" hidden="1"/>
    <row r="27545" hidden="1"/>
    <row r="27546" hidden="1"/>
    <row r="27547" hidden="1"/>
    <row r="27548" hidden="1"/>
    <row r="27549" hidden="1"/>
    <row r="27550" hidden="1"/>
    <row r="27551" hidden="1"/>
    <row r="27552" hidden="1"/>
    <row r="27553" hidden="1"/>
    <row r="27554" hidden="1"/>
    <row r="27555" hidden="1"/>
    <row r="27556" hidden="1"/>
    <row r="27557" hidden="1"/>
    <row r="27558" hidden="1"/>
    <row r="27559" hidden="1"/>
    <row r="27560" hidden="1"/>
    <row r="27561" hidden="1"/>
    <row r="27562" hidden="1"/>
    <row r="27563" hidden="1"/>
    <row r="27564" hidden="1"/>
    <row r="27565" hidden="1"/>
    <row r="27566" hidden="1"/>
    <row r="27567" hidden="1"/>
    <row r="27568" hidden="1"/>
    <row r="27569" hidden="1"/>
    <row r="27570" hidden="1"/>
    <row r="27571" hidden="1"/>
    <row r="27572" hidden="1"/>
    <row r="27573" hidden="1"/>
    <row r="27574" hidden="1"/>
    <row r="27575" hidden="1"/>
    <row r="27576" hidden="1"/>
    <row r="27577" hidden="1"/>
    <row r="27578" hidden="1"/>
    <row r="27579" hidden="1"/>
    <row r="27580" hidden="1"/>
    <row r="27581" hidden="1"/>
    <row r="27582" hidden="1"/>
    <row r="27583" hidden="1"/>
    <row r="27584" hidden="1"/>
    <row r="27585" hidden="1"/>
    <row r="27586" hidden="1"/>
    <row r="27587" hidden="1"/>
    <row r="27588" hidden="1"/>
    <row r="27589" hidden="1"/>
    <row r="27590" hidden="1"/>
    <row r="27591" hidden="1"/>
    <row r="27592" hidden="1"/>
    <row r="27593" hidden="1"/>
    <row r="27594" hidden="1"/>
    <row r="27595" hidden="1"/>
    <row r="27596" hidden="1"/>
    <row r="27597" hidden="1"/>
    <row r="27598" hidden="1"/>
    <row r="27599" hidden="1"/>
    <row r="27600" hidden="1"/>
    <row r="27601" hidden="1"/>
    <row r="27602" hidden="1"/>
    <row r="27603" hidden="1"/>
    <row r="27604" hidden="1"/>
    <row r="27605" hidden="1"/>
    <row r="27606" hidden="1"/>
    <row r="27607" hidden="1"/>
    <row r="27608" hidden="1"/>
    <row r="27609" hidden="1"/>
    <row r="27610" hidden="1"/>
    <row r="27611" hidden="1"/>
    <row r="27612" hidden="1"/>
    <row r="27613" hidden="1"/>
    <row r="27614" hidden="1"/>
    <row r="27615" hidden="1"/>
    <row r="27616" hidden="1"/>
    <row r="27617" hidden="1"/>
    <row r="27618" hidden="1"/>
    <row r="27619" hidden="1"/>
    <row r="27620" hidden="1"/>
    <row r="27621" hidden="1"/>
    <row r="27622" hidden="1"/>
    <row r="27623" hidden="1"/>
    <row r="27624" hidden="1"/>
    <row r="27625" hidden="1"/>
    <row r="27626" hidden="1"/>
    <row r="27627" hidden="1"/>
    <row r="27628" hidden="1"/>
    <row r="27629" hidden="1"/>
    <row r="27630" hidden="1"/>
    <row r="27631" hidden="1"/>
    <row r="27632" hidden="1"/>
    <row r="27633" hidden="1"/>
    <row r="27634" hidden="1"/>
    <row r="27635" hidden="1"/>
    <row r="27636" hidden="1"/>
    <row r="27637" hidden="1"/>
    <row r="27638" hidden="1"/>
    <row r="27639" hidden="1"/>
    <row r="27640" hidden="1"/>
    <row r="27641" hidden="1"/>
    <row r="27642" hidden="1"/>
    <row r="27643" hidden="1"/>
    <row r="27644" hidden="1"/>
    <row r="27645" hidden="1"/>
    <row r="27646" hidden="1"/>
    <row r="27647" hidden="1"/>
    <row r="27648" hidden="1"/>
    <row r="27649" hidden="1"/>
    <row r="27650" hidden="1"/>
    <row r="27651" hidden="1"/>
    <row r="27652" hidden="1"/>
    <row r="27653" hidden="1"/>
    <row r="27654" hidden="1"/>
    <row r="27655" hidden="1"/>
    <row r="27656" hidden="1"/>
    <row r="27657" hidden="1"/>
    <row r="27658" hidden="1"/>
    <row r="27659" hidden="1"/>
    <row r="27660" hidden="1"/>
    <row r="27661" hidden="1"/>
    <row r="27662" hidden="1"/>
    <row r="27663" hidden="1"/>
    <row r="27664" hidden="1"/>
    <row r="27665" hidden="1"/>
    <row r="27666" hidden="1"/>
    <row r="27667" hidden="1"/>
    <row r="27668" hidden="1"/>
    <row r="27669" hidden="1"/>
    <row r="27670" hidden="1"/>
    <row r="27671" hidden="1"/>
    <row r="27672" hidden="1"/>
    <row r="27673" hidden="1"/>
    <row r="27674" hidden="1"/>
    <row r="27675" hidden="1"/>
    <row r="27676" hidden="1"/>
    <row r="27677" hidden="1"/>
    <row r="27678" hidden="1"/>
    <row r="27679" hidden="1"/>
    <row r="27680" hidden="1"/>
    <row r="27681" hidden="1"/>
    <row r="27682" hidden="1"/>
    <row r="27683" hidden="1"/>
    <row r="27684" hidden="1"/>
    <row r="27685" hidden="1"/>
    <row r="27686" hidden="1"/>
    <row r="27687" hidden="1"/>
    <row r="27688" hidden="1"/>
    <row r="27689" hidden="1"/>
    <row r="27690" hidden="1"/>
    <row r="27691" hidden="1"/>
    <row r="27692" hidden="1"/>
    <row r="27693" hidden="1"/>
    <row r="27694" hidden="1"/>
    <row r="27695" hidden="1"/>
    <row r="27696" hidden="1"/>
    <row r="27697" hidden="1"/>
    <row r="27698" hidden="1"/>
    <row r="27699" hidden="1"/>
    <row r="27700" hidden="1"/>
    <row r="27701" hidden="1"/>
    <row r="27702" hidden="1"/>
    <row r="27703" hidden="1"/>
    <row r="27704" hidden="1"/>
    <row r="27705" hidden="1"/>
    <row r="27706" hidden="1"/>
    <row r="27707" hidden="1"/>
    <row r="27708" hidden="1"/>
    <row r="27709" hidden="1"/>
    <row r="27710" hidden="1"/>
    <row r="27711" hidden="1"/>
    <row r="27712" hidden="1"/>
    <row r="27713" hidden="1"/>
    <row r="27714" hidden="1"/>
    <row r="27715" hidden="1"/>
    <row r="27716" hidden="1"/>
    <row r="27717" hidden="1"/>
    <row r="27718" hidden="1"/>
    <row r="27719" hidden="1"/>
    <row r="27720" hidden="1"/>
    <row r="27721" hidden="1"/>
    <row r="27722" hidden="1"/>
    <row r="27723" hidden="1"/>
    <row r="27724" hidden="1"/>
    <row r="27725" hidden="1"/>
    <row r="27726" hidden="1"/>
    <row r="27727" hidden="1"/>
    <row r="27728" hidden="1"/>
    <row r="27729" hidden="1"/>
    <row r="27730" hidden="1"/>
    <row r="27731" hidden="1"/>
    <row r="27732" hidden="1"/>
    <row r="27733" hidden="1"/>
    <row r="27734" hidden="1"/>
    <row r="27735" hidden="1"/>
    <row r="27736" hidden="1"/>
    <row r="27737" hidden="1"/>
    <row r="27738" hidden="1"/>
    <row r="27739" hidden="1"/>
    <row r="27740" hidden="1"/>
    <row r="27741" hidden="1"/>
    <row r="27742" hidden="1"/>
    <row r="27743" hidden="1"/>
    <row r="27744" hidden="1"/>
    <row r="27745" hidden="1"/>
    <row r="27746" hidden="1"/>
    <row r="27747" hidden="1"/>
    <row r="27748" hidden="1"/>
    <row r="27749" hidden="1"/>
    <row r="27750" hidden="1"/>
    <row r="27751" hidden="1"/>
    <row r="27752" hidden="1"/>
    <row r="27753" hidden="1"/>
    <row r="27754" hidden="1"/>
    <row r="27755" hidden="1"/>
    <row r="27756" hidden="1"/>
    <row r="27757" hidden="1"/>
    <row r="27758" hidden="1"/>
    <row r="27759" hidden="1"/>
    <row r="27760" hidden="1"/>
    <row r="27761" hidden="1"/>
    <row r="27762" hidden="1"/>
    <row r="27763" hidden="1"/>
    <row r="27764" hidden="1"/>
    <row r="27765" hidden="1"/>
    <row r="27766" hidden="1"/>
    <row r="27767" hidden="1"/>
    <row r="27768" hidden="1"/>
    <row r="27769" hidden="1"/>
    <row r="27770" hidden="1"/>
    <row r="27771" hidden="1"/>
    <row r="27772" hidden="1"/>
    <row r="27773" hidden="1"/>
    <row r="27774" hidden="1"/>
    <row r="27775" hidden="1"/>
    <row r="27776" hidden="1"/>
    <row r="27777" hidden="1"/>
    <row r="27778" hidden="1"/>
    <row r="27779" hidden="1"/>
    <row r="27780" hidden="1"/>
    <row r="27781" hidden="1"/>
    <row r="27782" hidden="1"/>
    <row r="27783" hidden="1"/>
    <row r="27784" hidden="1"/>
    <row r="27785" hidden="1"/>
    <row r="27786" hidden="1"/>
    <row r="27787" hidden="1"/>
    <row r="27788" hidden="1"/>
    <row r="27789" hidden="1"/>
    <row r="27790" hidden="1"/>
    <row r="27791" hidden="1"/>
    <row r="27792" hidden="1"/>
    <row r="27793" hidden="1"/>
    <row r="27794" hidden="1"/>
    <row r="27795" hidden="1"/>
    <row r="27796" hidden="1"/>
    <row r="27797" hidden="1"/>
    <row r="27798" hidden="1"/>
    <row r="27799" hidden="1"/>
    <row r="27800" hidden="1"/>
    <row r="27801" hidden="1"/>
    <row r="27802" hidden="1"/>
    <row r="27803" hidden="1"/>
    <row r="27804" hidden="1"/>
    <row r="27805" hidden="1"/>
    <row r="27806" hidden="1"/>
    <row r="27807" hidden="1"/>
    <row r="27808" hidden="1"/>
    <row r="27809" hidden="1"/>
    <row r="27810" hidden="1"/>
    <row r="27811" hidden="1"/>
    <row r="27812" hidden="1"/>
    <row r="27813" hidden="1"/>
    <row r="27814" hidden="1"/>
    <row r="27815" hidden="1"/>
    <row r="27816" hidden="1"/>
    <row r="27817" hidden="1"/>
    <row r="27818" hidden="1"/>
    <row r="27819" hidden="1"/>
    <row r="27820" hidden="1"/>
    <row r="27821" hidden="1"/>
    <row r="27822" hidden="1"/>
    <row r="27823" hidden="1"/>
    <row r="27824" hidden="1"/>
    <row r="27825" hidden="1"/>
    <row r="27826" hidden="1"/>
    <row r="27827" hidden="1"/>
    <row r="27828" hidden="1"/>
    <row r="27829" hidden="1"/>
    <row r="27830" hidden="1"/>
    <row r="27831" hidden="1"/>
    <row r="27832" hidden="1"/>
    <row r="27833" hidden="1"/>
    <row r="27834" hidden="1"/>
    <row r="27835" hidden="1"/>
    <row r="27836" hidden="1"/>
    <row r="27837" hidden="1"/>
    <row r="27838" hidden="1"/>
    <row r="27839" hidden="1"/>
    <row r="27840" hidden="1"/>
    <row r="27841" hidden="1"/>
    <row r="27842" hidden="1"/>
    <row r="27843" hidden="1"/>
    <row r="27844" hidden="1"/>
    <row r="27845" hidden="1"/>
    <row r="27846" hidden="1"/>
    <row r="27847" hidden="1"/>
    <row r="27848" hidden="1"/>
    <row r="27849" hidden="1"/>
    <row r="27850" hidden="1"/>
    <row r="27851" hidden="1"/>
    <row r="27852" hidden="1"/>
    <row r="27853" hidden="1"/>
    <row r="27854" hidden="1"/>
    <row r="27855" hidden="1"/>
    <row r="27856" hidden="1"/>
    <row r="27857" hidden="1"/>
    <row r="27858" hidden="1"/>
    <row r="27859" hidden="1"/>
    <row r="27860" hidden="1"/>
    <row r="27861" hidden="1"/>
    <row r="27862" hidden="1"/>
    <row r="27863" hidden="1"/>
    <row r="27864" hidden="1"/>
    <row r="27865" hidden="1"/>
    <row r="27866" hidden="1"/>
    <row r="27867" hidden="1"/>
    <row r="27868" hidden="1"/>
    <row r="27869" hidden="1"/>
    <row r="27870" hidden="1"/>
    <row r="27871" hidden="1"/>
    <row r="27872" hidden="1"/>
    <row r="27873" hidden="1"/>
    <row r="27874" hidden="1"/>
    <row r="27875" hidden="1"/>
    <row r="27876" hidden="1"/>
    <row r="27877" hidden="1"/>
    <row r="27878" hidden="1"/>
    <row r="27879" hidden="1"/>
    <row r="27880" hidden="1"/>
    <row r="27881" hidden="1"/>
    <row r="27882" hidden="1"/>
    <row r="27883" hidden="1"/>
    <row r="27884" hidden="1"/>
    <row r="27885" hidden="1"/>
    <row r="27886" hidden="1"/>
    <row r="27887" hidden="1"/>
    <row r="27888" hidden="1"/>
    <row r="27889" hidden="1"/>
    <row r="27890" hidden="1"/>
    <row r="27891" hidden="1"/>
    <row r="27892" hidden="1"/>
    <row r="27893" hidden="1"/>
    <row r="27894" hidden="1"/>
    <row r="27895" hidden="1"/>
    <row r="27896" hidden="1"/>
    <row r="27897" hidden="1"/>
    <row r="27898" hidden="1"/>
    <row r="27899" hidden="1"/>
    <row r="27900" hidden="1"/>
    <row r="27901" hidden="1"/>
    <row r="27902" hidden="1"/>
    <row r="27903" hidden="1"/>
    <row r="27904" hidden="1"/>
    <row r="27905" hidden="1"/>
    <row r="27906" hidden="1"/>
    <row r="27907" hidden="1"/>
    <row r="27908" hidden="1"/>
    <row r="27909" hidden="1"/>
    <row r="27910" hidden="1"/>
    <row r="27911" hidden="1"/>
    <row r="27912" hidden="1"/>
    <row r="27913" hidden="1"/>
    <row r="27914" hidden="1"/>
    <row r="27915" hidden="1"/>
    <row r="27916" hidden="1"/>
    <row r="27917" hidden="1"/>
    <row r="27918" hidden="1"/>
    <row r="27919" hidden="1"/>
    <row r="27920" hidden="1"/>
    <row r="27921" hidden="1"/>
    <row r="27922" hidden="1"/>
    <row r="27923" hidden="1"/>
    <row r="27924" hidden="1"/>
    <row r="27925" hidden="1"/>
    <row r="27926" hidden="1"/>
    <row r="27927" hidden="1"/>
    <row r="27928" hidden="1"/>
    <row r="27929" hidden="1"/>
    <row r="27930" hidden="1"/>
    <row r="27931" hidden="1"/>
    <row r="27932" hidden="1"/>
    <row r="27933" hidden="1"/>
    <row r="27934" hidden="1"/>
    <row r="27935" hidden="1"/>
    <row r="27936" hidden="1"/>
    <row r="27937" hidden="1"/>
    <row r="27938" hidden="1"/>
    <row r="27939" hidden="1"/>
    <row r="27940" hidden="1"/>
    <row r="27941" hidden="1"/>
    <row r="27942" hidden="1"/>
    <row r="27943" hidden="1"/>
    <row r="27944" hidden="1"/>
    <row r="27945" hidden="1"/>
    <row r="27946" hidden="1"/>
    <row r="27947" hidden="1"/>
    <row r="27948" hidden="1"/>
    <row r="27949" hidden="1"/>
    <row r="27950" hidden="1"/>
    <row r="27951" hidden="1"/>
    <row r="27952" hidden="1"/>
    <row r="27953" hidden="1"/>
    <row r="27954" hidden="1"/>
    <row r="27955" hidden="1"/>
    <row r="27956" hidden="1"/>
    <row r="27957" hidden="1"/>
    <row r="27958" hidden="1"/>
    <row r="27959" hidden="1"/>
    <row r="27960" hidden="1"/>
    <row r="27961" hidden="1"/>
    <row r="27962" hidden="1"/>
    <row r="27963" hidden="1"/>
    <row r="27964" hidden="1"/>
    <row r="27965" hidden="1"/>
    <row r="27966" hidden="1"/>
    <row r="27967" hidden="1"/>
    <row r="27968" hidden="1"/>
    <row r="27969" hidden="1"/>
    <row r="27970" hidden="1"/>
    <row r="27971" hidden="1"/>
    <row r="27972" hidden="1"/>
    <row r="27973" hidden="1"/>
    <row r="27974" hidden="1"/>
    <row r="27975" hidden="1"/>
    <row r="27976" hidden="1"/>
    <row r="27977" hidden="1"/>
    <row r="27978" hidden="1"/>
    <row r="27979" hidden="1"/>
    <row r="27980" hidden="1"/>
    <row r="27981" hidden="1"/>
    <row r="27982" hidden="1"/>
    <row r="27983" hidden="1"/>
    <row r="27984" hidden="1"/>
    <row r="27985" hidden="1"/>
    <row r="27986" hidden="1"/>
    <row r="27987" hidden="1"/>
    <row r="27988" hidden="1"/>
    <row r="27989" hidden="1"/>
    <row r="27990" hidden="1"/>
    <row r="27991" hidden="1"/>
    <row r="27992" hidden="1"/>
    <row r="27993" hidden="1"/>
    <row r="27994" hidden="1"/>
    <row r="27995" hidden="1"/>
    <row r="27996" hidden="1"/>
    <row r="27997" hidden="1"/>
    <row r="27998" hidden="1"/>
    <row r="27999" hidden="1"/>
    <row r="28000" hidden="1"/>
    <row r="28001" hidden="1"/>
    <row r="28002" hidden="1"/>
    <row r="28003" hidden="1"/>
    <row r="28004" hidden="1"/>
    <row r="28005" hidden="1"/>
    <row r="28006" hidden="1"/>
    <row r="28007" hidden="1"/>
    <row r="28008" hidden="1"/>
    <row r="28009" hidden="1"/>
    <row r="28010" hidden="1"/>
    <row r="28011" hidden="1"/>
    <row r="28012" hidden="1"/>
    <row r="28013" hidden="1"/>
    <row r="28014" hidden="1"/>
    <row r="28015" hidden="1"/>
    <row r="28016" hidden="1"/>
    <row r="28017" hidden="1"/>
    <row r="28018" hidden="1"/>
    <row r="28019" hidden="1"/>
    <row r="28020" hidden="1"/>
    <row r="28021" hidden="1"/>
    <row r="28022" hidden="1"/>
    <row r="28023" hidden="1"/>
    <row r="28024" hidden="1"/>
    <row r="28025" hidden="1"/>
    <row r="28026" hidden="1"/>
    <row r="28027" hidden="1"/>
    <row r="28028" hidden="1"/>
    <row r="28029" hidden="1"/>
    <row r="28030" hidden="1"/>
    <row r="28031" hidden="1"/>
    <row r="28032" hidden="1"/>
    <row r="28033" hidden="1"/>
    <row r="28034" hidden="1"/>
    <row r="28035" hidden="1"/>
    <row r="28036" hidden="1"/>
    <row r="28037" hidden="1"/>
    <row r="28038" hidden="1"/>
    <row r="28039" hidden="1"/>
    <row r="28040" hidden="1"/>
    <row r="28041" hidden="1"/>
    <row r="28042" hidden="1"/>
    <row r="28043" hidden="1"/>
    <row r="28044" hidden="1"/>
    <row r="28045" hidden="1"/>
    <row r="28046" hidden="1"/>
    <row r="28047" hidden="1"/>
    <row r="28048" hidden="1"/>
    <row r="28049" hidden="1"/>
    <row r="28050" hidden="1"/>
    <row r="28051" hidden="1"/>
    <row r="28052" hidden="1"/>
    <row r="28053" hidden="1"/>
    <row r="28054" hidden="1"/>
    <row r="28055" hidden="1"/>
    <row r="28056" hidden="1"/>
    <row r="28057" hidden="1"/>
    <row r="28058" hidden="1"/>
    <row r="28059" hidden="1"/>
    <row r="28060" hidden="1"/>
    <row r="28061" hidden="1"/>
    <row r="28062" hidden="1"/>
    <row r="28063" hidden="1"/>
    <row r="28064" hidden="1"/>
    <row r="28065" hidden="1"/>
    <row r="28066" hidden="1"/>
    <row r="28067" hidden="1"/>
    <row r="28068" hidden="1"/>
    <row r="28069" hidden="1"/>
    <row r="28070" hidden="1"/>
    <row r="28071" hidden="1"/>
    <row r="28072" hidden="1"/>
    <row r="28073" hidden="1"/>
    <row r="28074" hidden="1"/>
    <row r="28075" hidden="1"/>
    <row r="28076" hidden="1"/>
    <row r="28077" hidden="1"/>
    <row r="28078" hidden="1"/>
    <row r="28079" hidden="1"/>
    <row r="28080" hidden="1"/>
    <row r="28081" hidden="1"/>
    <row r="28082" hidden="1"/>
    <row r="28083" hidden="1"/>
    <row r="28084" hidden="1"/>
    <row r="28085" hidden="1"/>
    <row r="28086" hidden="1"/>
    <row r="28087" hidden="1"/>
    <row r="28088" hidden="1"/>
    <row r="28089" hidden="1"/>
    <row r="28090" hidden="1"/>
    <row r="28091" hidden="1"/>
    <row r="28092" hidden="1"/>
    <row r="28093" hidden="1"/>
    <row r="28094" hidden="1"/>
    <row r="28095" hidden="1"/>
    <row r="28096" hidden="1"/>
    <row r="28097" hidden="1"/>
    <row r="28098" hidden="1"/>
    <row r="28099" hidden="1"/>
    <row r="28100" hidden="1"/>
    <row r="28101" hidden="1"/>
    <row r="28102" hidden="1"/>
    <row r="28103" hidden="1"/>
    <row r="28104" hidden="1"/>
    <row r="28105" hidden="1"/>
    <row r="28106" hidden="1"/>
    <row r="28107" hidden="1"/>
    <row r="28108" hidden="1"/>
    <row r="28109" hidden="1"/>
    <row r="28110" hidden="1"/>
    <row r="28111" hidden="1"/>
    <row r="28112" hidden="1"/>
    <row r="28113" hidden="1"/>
    <row r="28114" hidden="1"/>
    <row r="28115" hidden="1"/>
    <row r="28116" hidden="1"/>
    <row r="28117" hidden="1"/>
    <row r="28118" hidden="1"/>
    <row r="28119" hidden="1"/>
    <row r="28120" hidden="1"/>
    <row r="28121" hidden="1"/>
    <row r="28122" hidden="1"/>
    <row r="28123" hidden="1"/>
    <row r="28124" hidden="1"/>
    <row r="28125" hidden="1"/>
    <row r="28126" hidden="1"/>
    <row r="28127" hidden="1"/>
    <row r="28128" hidden="1"/>
    <row r="28129" hidden="1"/>
    <row r="28130" hidden="1"/>
    <row r="28131" hidden="1"/>
    <row r="28132" hidden="1"/>
    <row r="28133" hidden="1"/>
    <row r="28134" hidden="1"/>
    <row r="28135" hidden="1"/>
    <row r="28136" hidden="1"/>
    <row r="28137" hidden="1"/>
    <row r="28138" hidden="1"/>
    <row r="28139" hidden="1"/>
    <row r="28140" hidden="1"/>
    <row r="28141" hidden="1"/>
    <row r="28142" hidden="1"/>
    <row r="28143" hidden="1"/>
    <row r="28144" hidden="1"/>
    <row r="28145" hidden="1"/>
    <row r="28146" hidden="1"/>
    <row r="28147" hidden="1"/>
    <row r="28148" hidden="1"/>
    <row r="28149" hidden="1"/>
    <row r="28150" hidden="1"/>
    <row r="28151" hidden="1"/>
    <row r="28152" hidden="1"/>
    <row r="28153" hidden="1"/>
    <row r="28154" hidden="1"/>
    <row r="28155" hidden="1"/>
    <row r="28156" hidden="1"/>
    <row r="28157" hidden="1"/>
    <row r="28158" hidden="1"/>
    <row r="28159" hidden="1"/>
    <row r="28160" hidden="1"/>
    <row r="28161" hidden="1"/>
    <row r="28162" hidden="1"/>
    <row r="28163" hidden="1"/>
    <row r="28164" hidden="1"/>
    <row r="28165" hidden="1"/>
    <row r="28166" hidden="1"/>
    <row r="28167" hidden="1"/>
    <row r="28168" hidden="1"/>
    <row r="28169" hidden="1"/>
    <row r="28170" hidden="1"/>
    <row r="28171" hidden="1"/>
    <row r="28172" hidden="1"/>
    <row r="28173" hidden="1"/>
    <row r="28174" hidden="1"/>
    <row r="28175" hidden="1"/>
    <row r="28176" hidden="1"/>
    <row r="28177" hidden="1"/>
    <row r="28178" hidden="1"/>
    <row r="28179" hidden="1"/>
    <row r="28180" hidden="1"/>
    <row r="28181" hidden="1"/>
    <row r="28182" hidden="1"/>
    <row r="28183" hidden="1"/>
    <row r="28184" hidden="1"/>
    <row r="28185" hidden="1"/>
    <row r="28186" hidden="1"/>
    <row r="28187" hidden="1"/>
    <row r="28188" hidden="1"/>
    <row r="28189" hidden="1"/>
    <row r="28190" hidden="1"/>
    <row r="28191" hidden="1"/>
    <row r="28192" hidden="1"/>
    <row r="28193" hidden="1"/>
    <row r="28194" hidden="1"/>
    <row r="28195" hidden="1"/>
    <row r="28196" hidden="1"/>
    <row r="28197" hidden="1"/>
    <row r="28198" hidden="1"/>
    <row r="28199" hidden="1"/>
    <row r="28200" hidden="1"/>
    <row r="28201" hidden="1"/>
    <row r="28202" hidden="1"/>
    <row r="28203" hidden="1"/>
    <row r="28204" hidden="1"/>
    <row r="28205" hidden="1"/>
    <row r="28206" hidden="1"/>
    <row r="28207" hidden="1"/>
    <row r="28208" hidden="1"/>
    <row r="28209" hidden="1"/>
    <row r="28210" hidden="1"/>
    <row r="28211" hidden="1"/>
    <row r="28212" hidden="1"/>
    <row r="28213" hidden="1"/>
    <row r="28214" hidden="1"/>
    <row r="28215" hidden="1"/>
    <row r="28216" hidden="1"/>
    <row r="28217" hidden="1"/>
    <row r="28218" hidden="1"/>
    <row r="28219" hidden="1"/>
    <row r="28220" hidden="1"/>
    <row r="28221" hidden="1"/>
    <row r="28222" hidden="1"/>
    <row r="28223" hidden="1"/>
    <row r="28224" hidden="1"/>
    <row r="28225" hidden="1"/>
    <row r="28226" hidden="1"/>
    <row r="28227" hidden="1"/>
    <row r="28228" hidden="1"/>
    <row r="28229" hidden="1"/>
    <row r="28230" hidden="1"/>
    <row r="28231" hidden="1"/>
    <row r="28232" hidden="1"/>
    <row r="28233" hidden="1"/>
    <row r="28234" hidden="1"/>
    <row r="28235" hidden="1"/>
    <row r="28236" hidden="1"/>
    <row r="28237" hidden="1"/>
    <row r="28238" hidden="1"/>
    <row r="28239" hidden="1"/>
    <row r="28240" hidden="1"/>
    <row r="28241" hidden="1"/>
    <row r="28242" hidden="1"/>
    <row r="28243" hidden="1"/>
    <row r="28244" hidden="1"/>
    <row r="28245" hidden="1"/>
    <row r="28246" hidden="1"/>
    <row r="28247" hidden="1"/>
    <row r="28248" hidden="1"/>
    <row r="28249" hidden="1"/>
    <row r="28250" hidden="1"/>
    <row r="28251" hidden="1"/>
    <row r="28252" hidden="1"/>
    <row r="28253" hidden="1"/>
    <row r="28254" hidden="1"/>
    <row r="28255" hidden="1"/>
    <row r="28256" hidden="1"/>
    <row r="28257" hidden="1"/>
    <row r="28258" hidden="1"/>
    <row r="28259" hidden="1"/>
    <row r="28260" hidden="1"/>
    <row r="28261" hidden="1"/>
    <row r="28262" hidden="1"/>
    <row r="28263" hidden="1"/>
    <row r="28264" hidden="1"/>
    <row r="28265" hidden="1"/>
    <row r="28266" hidden="1"/>
    <row r="28267" hidden="1"/>
    <row r="28268" hidden="1"/>
    <row r="28269" hidden="1"/>
    <row r="28270" hidden="1"/>
    <row r="28271" hidden="1"/>
    <row r="28272" hidden="1"/>
    <row r="28273" hidden="1"/>
    <row r="28274" hidden="1"/>
    <row r="28275" hidden="1"/>
    <row r="28276" hidden="1"/>
    <row r="28277" hidden="1"/>
    <row r="28278" hidden="1"/>
    <row r="28279" hidden="1"/>
    <row r="28280" hidden="1"/>
    <row r="28281" hidden="1"/>
    <row r="28282" hidden="1"/>
    <row r="28283" hidden="1"/>
    <row r="28284" hidden="1"/>
    <row r="28285" hidden="1"/>
    <row r="28286" hidden="1"/>
    <row r="28287" hidden="1"/>
    <row r="28288" hidden="1"/>
    <row r="28289" hidden="1"/>
    <row r="28290" hidden="1"/>
    <row r="28291" hidden="1"/>
    <row r="28292" hidden="1"/>
    <row r="28293" hidden="1"/>
    <row r="28294" hidden="1"/>
    <row r="28295" hidden="1"/>
    <row r="28296" hidden="1"/>
    <row r="28297" hidden="1"/>
    <row r="28298" hidden="1"/>
    <row r="28299" hidden="1"/>
    <row r="28300" hidden="1"/>
    <row r="28301" hidden="1"/>
    <row r="28302" hidden="1"/>
    <row r="28303" hidden="1"/>
    <row r="28304" hidden="1"/>
    <row r="28305" hidden="1"/>
    <row r="28306" hidden="1"/>
    <row r="28307" hidden="1"/>
    <row r="28308" hidden="1"/>
    <row r="28309" hidden="1"/>
    <row r="28310" hidden="1"/>
    <row r="28311" hidden="1"/>
    <row r="28312" hidden="1"/>
    <row r="28313" hidden="1"/>
    <row r="28314" hidden="1"/>
    <row r="28315" hidden="1"/>
    <row r="28316" hidden="1"/>
    <row r="28317" hidden="1"/>
    <row r="28318" hidden="1"/>
    <row r="28319" hidden="1"/>
    <row r="28320" hidden="1"/>
    <row r="28321" hidden="1"/>
    <row r="28322" hidden="1"/>
    <row r="28323" hidden="1"/>
    <row r="28324" hidden="1"/>
    <row r="28325" hidden="1"/>
    <row r="28326" hidden="1"/>
    <row r="28327" hidden="1"/>
    <row r="28328" hidden="1"/>
    <row r="28329" hidden="1"/>
    <row r="28330" hidden="1"/>
    <row r="28331" hidden="1"/>
    <row r="28332" hidden="1"/>
    <row r="28333" hidden="1"/>
    <row r="28334" hidden="1"/>
    <row r="28335" hidden="1"/>
    <row r="28336" hidden="1"/>
    <row r="28337" hidden="1"/>
    <row r="28338" hidden="1"/>
    <row r="28339" hidden="1"/>
    <row r="28340" hidden="1"/>
    <row r="28341" hidden="1"/>
    <row r="28342" hidden="1"/>
    <row r="28343" hidden="1"/>
    <row r="28344" hidden="1"/>
    <row r="28345" hidden="1"/>
    <row r="28346" hidden="1"/>
    <row r="28347" hidden="1"/>
    <row r="28348" hidden="1"/>
    <row r="28349" hidden="1"/>
    <row r="28350" hidden="1"/>
    <row r="28351" hidden="1"/>
    <row r="28352" hidden="1"/>
    <row r="28353" hidden="1"/>
    <row r="28354" hidden="1"/>
    <row r="28355" hidden="1"/>
    <row r="28356" hidden="1"/>
    <row r="28357" hidden="1"/>
    <row r="28358" hidden="1"/>
    <row r="28359" hidden="1"/>
    <row r="28360" hidden="1"/>
    <row r="28361" hidden="1"/>
    <row r="28362" hidden="1"/>
    <row r="28363" hidden="1"/>
    <row r="28364" hidden="1"/>
    <row r="28365" hidden="1"/>
    <row r="28366" hidden="1"/>
    <row r="28367" hidden="1"/>
    <row r="28368" hidden="1"/>
    <row r="28369" hidden="1"/>
    <row r="28370" hidden="1"/>
    <row r="28371" hidden="1"/>
    <row r="28372" hidden="1"/>
    <row r="28373" hidden="1"/>
    <row r="28374" hidden="1"/>
    <row r="28375" hidden="1"/>
    <row r="28376" hidden="1"/>
    <row r="28377" hidden="1"/>
    <row r="28378" hidden="1"/>
    <row r="28379" hidden="1"/>
    <row r="28380" hidden="1"/>
    <row r="28381" hidden="1"/>
    <row r="28382" hidden="1"/>
    <row r="28383" hidden="1"/>
    <row r="28384" hidden="1"/>
    <row r="28385" hidden="1"/>
    <row r="28386" hidden="1"/>
    <row r="28387" hidden="1"/>
    <row r="28388" hidden="1"/>
    <row r="28389" hidden="1"/>
    <row r="28390" hidden="1"/>
    <row r="28391" hidden="1"/>
    <row r="28392" hidden="1"/>
    <row r="28393" hidden="1"/>
    <row r="28394" hidden="1"/>
    <row r="28395" hidden="1"/>
    <row r="28396" hidden="1"/>
    <row r="28397" hidden="1"/>
    <row r="28398" hidden="1"/>
    <row r="28399" hidden="1"/>
    <row r="28400" hidden="1"/>
    <row r="28401" hidden="1"/>
    <row r="28402" hidden="1"/>
    <row r="28403" hidden="1"/>
    <row r="28404" hidden="1"/>
    <row r="28405" hidden="1"/>
    <row r="28406" hidden="1"/>
    <row r="28407" hidden="1"/>
    <row r="28408" hidden="1"/>
    <row r="28409" hidden="1"/>
    <row r="28410" hidden="1"/>
    <row r="28411" hidden="1"/>
    <row r="28412" hidden="1"/>
    <row r="28413" hidden="1"/>
    <row r="28414" hidden="1"/>
    <row r="28415" hidden="1"/>
    <row r="28416" hidden="1"/>
    <row r="28417" hidden="1"/>
    <row r="28418" hidden="1"/>
    <row r="28419" hidden="1"/>
    <row r="28420" hidden="1"/>
    <row r="28421" hidden="1"/>
    <row r="28422" hidden="1"/>
    <row r="28423" hidden="1"/>
    <row r="28424" hidden="1"/>
    <row r="28425" hidden="1"/>
    <row r="28426" hidden="1"/>
    <row r="28427" hidden="1"/>
    <row r="28428" hidden="1"/>
    <row r="28429" hidden="1"/>
    <row r="28430" hidden="1"/>
    <row r="28431" hidden="1"/>
    <row r="28432" hidden="1"/>
    <row r="28433" hidden="1"/>
    <row r="28434" hidden="1"/>
    <row r="28435" hidden="1"/>
    <row r="28436" hidden="1"/>
    <row r="28437" hidden="1"/>
    <row r="28438" hidden="1"/>
    <row r="28439" hidden="1"/>
    <row r="28440" hidden="1"/>
    <row r="28441" hidden="1"/>
    <row r="28442" hidden="1"/>
    <row r="28443" hidden="1"/>
    <row r="28444" hidden="1"/>
    <row r="28445" hidden="1"/>
    <row r="28446" hidden="1"/>
    <row r="28447" hidden="1"/>
    <row r="28448" hidden="1"/>
    <row r="28449" hidden="1"/>
    <row r="28450" hidden="1"/>
    <row r="28451" hidden="1"/>
    <row r="28452" hidden="1"/>
    <row r="28453" hidden="1"/>
    <row r="28454" hidden="1"/>
    <row r="28455" hidden="1"/>
    <row r="28456" hidden="1"/>
    <row r="28457" hidden="1"/>
    <row r="28458" hidden="1"/>
    <row r="28459" hidden="1"/>
    <row r="28460" hidden="1"/>
    <row r="28461" hidden="1"/>
    <row r="28462" hidden="1"/>
    <row r="28463" hidden="1"/>
    <row r="28464" hidden="1"/>
    <row r="28465" hidden="1"/>
    <row r="28466" hidden="1"/>
    <row r="28467" hidden="1"/>
    <row r="28468" hidden="1"/>
    <row r="28469" hidden="1"/>
    <row r="28470" hidden="1"/>
    <row r="28471" hidden="1"/>
    <row r="28472" hidden="1"/>
    <row r="28473" hidden="1"/>
    <row r="28474" hidden="1"/>
    <row r="28475" hidden="1"/>
    <row r="28476" hidden="1"/>
    <row r="28477" hidden="1"/>
    <row r="28478" hidden="1"/>
    <row r="28479" hidden="1"/>
    <row r="28480" hidden="1"/>
    <row r="28481" hidden="1"/>
    <row r="28482" hidden="1"/>
    <row r="28483" hidden="1"/>
    <row r="28484" hidden="1"/>
    <row r="28485" hidden="1"/>
    <row r="28486" hidden="1"/>
    <row r="28487" hidden="1"/>
    <row r="28488" hidden="1"/>
    <row r="28489" hidden="1"/>
    <row r="28490" hidden="1"/>
    <row r="28491" hidden="1"/>
    <row r="28492" hidden="1"/>
    <row r="28493" hidden="1"/>
    <row r="28494" hidden="1"/>
    <row r="28495" hidden="1"/>
    <row r="28496" hidden="1"/>
    <row r="28497" hidden="1"/>
    <row r="28498" hidden="1"/>
    <row r="28499" hidden="1"/>
    <row r="28500" hidden="1"/>
    <row r="28501" hidden="1"/>
    <row r="28502" hidden="1"/>
    <row r="28503" hidden="1"/>
    <row r="28504" hidden="1"/>
    <row r="28505" hidden="1"/>
    <row r="28506" hidden="1"/>
    <row r="28507" hidden="1"/>
    <row r="28508" hidden="1"/>
    <row r="28509" hidden="1"/>
    <row r="28510" hidden="1"/>
    <row r="28511" hidden="1"/>
    <row r="28512" hidden="1"/>
    <row r="28513" hidden="1"/>
    <row r="28514" hidden="1"/>
    <row r="28515" hidden="1"/>
    <row r="28516" hidden="1"/>
    <row r="28517" hidden="1"/>
    <row r="28518" hidden="1"/>
    <row r="28519" hidden="1"/>
    <row r="28520" hidden="1"/>
    <row r="28521" hidden="1"/>
    <row r="28522" hidden="1"/>
    <row r="28523" hidden="1"/>
    <row r="28524" hidden="1"/>
    <row r="28525" hidden="1"/>
    <row r="28526" hidden="1"/>
    <row r="28527" hidden="1"/>
    <row r="28528" hidden="1"/>
    <row r="28529" hidden="1"/>
    <row r="28530" hidden="1"/>
    <row r="28531" hidden="1"/>
    <row r="28532" hidden="1"/>
    <row r="28533" hidden="1"/>
    <row r="28534" hidden="1"/>
    <row r="28535" hidden="1"/>
    <row r="28536" hidden="1"/>
    <row r="28537" hidden="1"/>
    <row r="28538" hidden="1"/>
    <row r="28539" hidden="1"/>
    <row r="28540" hidden="1"/>
    <row r="28541" hidden="1"/>
    <row r="28542" hidden="1"/>
    <row r="28543" hidden="1"/>
    <row r="28544" hidden="1"/>
    <row r="28545" hidden="1"/>
    <row r="28546" hidden="1"/>
    <row r="28547" hidden="1"/>
    <row r="28548" hidden="1"/>
    <row r="28549" hidden="1"/>
    <row r="28550" hidden="1"/>
    <row r="28551" hidden="1"/>
    <row r="28552" hidden="1"/>
    <row r="28553" hidden="1"/>
    <row r="28554" hidden="1"/>
    <row r="28555" hidden="1"/>
    <row r="28556" hidden="1"/>
    <row r="28557" hidden="1"/>
    <row r="28558" hidden="1"/>
    <row r="28559" hidden="1"/>
    <row r="28560" hidden="1"/>
    <row r="28561" hidden="1"/>
    <row r="28562" hidden="1"/>
    <row r="28563" hidden="1"/>
    <row r="28564" hidden="1"/>
    <row r="28565" hidden="1"/>
    <row r="28566" hidden="1"/>
    <row r="28567" hidden="1"/>
    <row r="28568" hidden="1"/>
    <row r="28569" hidden="1"/>
    <row r="28570" hidden="1"/>
    <row r="28571" hidden="1"/>
    <row r="28572" hidden="1"/>
    <row r="28573" hidden="1"/>
    <row r="28574" hidden="1"/>
    <row r="28575" hidden="1"/>
    <row r="28576" hidden="1"/>
    <row r="28577" hidden="1"/>
    <row r="28578" hidden="1"/>
    <row r="28579" hidden="1"/>
    <row r="28580" hidden="1"/>
    <row r="28581" hidden="1"/>
    <row r="28582" hidden="1"/>
    <row r="28583" hidden="1"/>
    <row r="28584" hidden="1"/>
    <row r="28585" hidden="1"/>
    <row r="28586" hidden="1"/>
    <row r="28587" hidden="1"/>
    <row r="28588" hidden="1"/>
    <row r="28589" hidden="1"/>
    <row r="28590" hidden="1"/>
    <row r="28591" hidden="1"/>
    <row r="28592" hidden="1"/>
    <row r="28593" hidden="1"/>
    <row r="28594" hidden="1"/>
    <row r="28595" hidden="1"/>
    <row r="28596" hidden="1"/>
    <row r="28597" hidden="1"/>
    <row r="28598" hidden="1"/>
    <row r="28599" hidden="1"/>
    <row r="28600" hidden="1"/>
    <row r="28601" hidden="1"/>
    <row r="28602" hidden="1"/>
    <row r="28603" hidden="1"/>
    <row r="28604" hidden="1"/>
    <row r="28605" hidden="1"/>
    <row r="28606" hidden="1"/>
    <row r="28607" hidden="1"/>
    <row r="28608" hidden="1"/>
    <row r="28609" hidden="1"/>
    <row r="28610" hidden="1"/>
    <row r="28611" hidden="1"/>
    <row r="28612" hidden="1"/>
    <row r="28613" hidden="1"/>
    <row r="28614" hidden="1"/>
    <row r="28615" hidden="1"/>
    <row r="28616" hidden="1"/>
    <row r="28617" hidden="1"/>
    <row r="28618" hidden="1"/>
    <row r="28619" hidden="1"/>
    <row r="28620" hidden="1"/>
    <row r="28621" hidden="1"/>
    <row r="28622" hidden="1"/>
    <row r="28623" hidden="1"/>
    <row r="28624" hidden="1"/>
    <row r="28625" hidden="1"/>
    <row r="28626" hidden="1"/>
    <row r="28627" hidden="1"/>
    <row r="28628" hidden="1"/>
    <row r="28629" hidden="1"/>
    <row r="28630" hidden="1"/>
    <row r="28631" hidden="1"/>
    <row r="28632" hidden="1"/>
    <row r="28633" hidden="1"/>
    <row r="28634" hidden="1"/>
    <row r="28635" hidden="1"/>
    <row r="28636" hidden="1"/>
    <row r="28637" hidden="1"/>
    <row r="28638" hidden="1"/>
    <row r="28639" hidden="1"/>
    <row r="28640" hidden="1"/>
    <row r="28641" hidden="1"/>
    <row r="28642" hidden="1"/>
    <row r="28643" hidden="1"/>
    <row r="28644" hidden="1"/>
    <row r="28645" hidden="1"/>
    <row r="28646" hidden="1"/>
    <row r="28647" hidden="1"/>
    <row r="28648" hidden="1"/>
    <row r="28649" hidden="1"/>
    <row r="28650" hidden="1"/>
    <row r="28651" hidden="1"/>
    <row r="28652" hidden="1"/>
    <row r="28653" hidden="1"/>
    <row r="28654" hidden="1"/>
    <row r="28655" hidden="1"/>
    <row r="28656" hidden="1"/>
    <row r="28657" hidden="1"/>
    <row r="28658" hidden="1"/>
    <row r="28659" hidden="1"/>
    <row r="28660" hidden="1"/>
    <row r="28661" hidden="1"/>
    <row r="28662" hidden="1"/>
    <row r="28663" hidden="1"/>
    <row r="28664" hidden="1"/>
    <row r="28665" hidden="1"/>
    <row r="28666" hidden="1"/>
    <row r="28667" hidden="1"/>
    <row r="28668" hidden="1"/>
    <row r="28669" hidden="1"/>
    <row r="28670" hidden="1"/>
    <row r="28671" hidden="1"/>
    <row r="28672" hidden="1"/>
    <row r="28673" hidden="1"/>
    <row r="28674" hidden="1"/>
    <row r="28675" hidden="1"/>
    <row r="28676" hidden="1"/>
    <row r="28677" hidden="1"/>
    <row r="28678" hidden="1"/>
    <row r="28679" hidden="1"/>
    <row r="28680" hidden="1"/>
    <row r="28681" hidden="1"/>
    <row r="28682" hidden="1"/>
    <row r="28683" hidden="1"/>
    <row r="28684" hidden="1"/>
    <row r="28685" hidden="1"/>
    <row r="28686" hidden="1"/>
    <row r="28687" hidden="1"/>
    <row r="28688" hidden="1"/>
    <row r="28689" hidden="1"/>
    <row r="28690" hidden="1"/>
    <row r="28691" hidden="1"/>
    <row r="28692" hidden="1"/>
    <row r="28693" hidden="1"/>
    <row r="28694" hidden="1"/>
    <row r="28695" hidden="1"/>
    <row r="28696" hidden="1"/>
    <row r="28697" hidden="1"/>
    <row r="28698" hidden="1"/>
    <row r="28699" hidden="1"/>
    <row r="28700" hidden="1"/>
    <row r="28701" hidden="1"/>
    <row r="28702" hidden="1"/>
    <row r="28703" hidden="1"/>
    <row r="28704" hidden="1"/>
    <row r="28705" hidden="1"/>
    <row r="28706" hidden="1"/>
    <row r="28707" hidden="1"/>
    <row r="28708" hidden="1"/>
    <row r="28709" hidden="1"/>
    <row r="28710" hidden="1"/>
    <row r="28711" hidden="1"/>
    <row r="28712" hidden="1"/>
    <row r="28713" hidden="1"/>
    <row r="28714" hidden="1"/>
    <row r="28715" hidden="1"/>
    <row r="28716" hidden="1"/>
    <row r="28717" hidden="1"/>
    <row r="28718" hidden="1"/>
    <row r="28719" hidden="1"/>
    <row r="28720" hidden="1"/>
    <row r="28721" hidden="1"/>
    <row r="28722" hidden="1"/>
    <row r="28723" hidden="1"/>
    <row r="28724" hidden="1"/>
    <row r="28725" hidden="1"/>
    <row r="28726" hidden="1"/>
    <row r="28727" hidden="1"/>
    <row r="28728" hidden="1"/>
    <row r="28729" hidden="1"/>
    <row r="28730" hidden="1"/>
    <row r="28731" hidden="1"/>
    <row r="28732" hidden="1"/>
    <row r="28733" hidden="1"/>
    <row r="28734" hidden="1"/>
    <row r="28735" hidden="1"/>
    <row r="28736" hidden="1"/>
    <row r="28737" hidden="1"/>
    <row r="28738" hidden="1"/>
    <row r="28739" hidden="1"/>
    <row r="28740" hidden="1"/>
    <row r="28741" hidden="1"/>
    <row r="28742" hidden="1"/>
    <row r="28743" hidden="1"/>
    <row r="28744" hidden="1"/>
    <row r="28745" hidden="1"/>
    <row r="28746" hidden="1"/>
    <row r="28747" hidden="1"/>
    <row r="28748" hidden="1"/>
    <row r="28749" hidden="1"/>
    <row r="28750" hidden="1"/>
    <row r="28751" hidden="1"/>
    <row r="28752" hidden="1"/>
    <row r="28753" hidden="1"/>
    <row r="28754" hidden="1"/>
    <row r="28755" hidden="1"/>
    <row r="28756" hidden="1"/>
    <row r="28757" hidden="1"/>
    <row r="28758" hidden="1"/>
    <row r="28759" hidden="1"/>
    <row r="28760" hidden="1"/>
    <row r="28761" hidden="1"/>
    <row r="28762" hidden="1"/>
    <row r="28763" hidden="1"/>
    <row r="28764" hidden="1"/>
    <row r="28765" hidden="1"/>
    <row r="28766" hidden="1"/>
    <row r="28767" hidden="1"/>
    <row r="28768" hidden="1"/>
    <row r="28769" hidden="1"/>
    <row r="28770" hidden="1"/>
    <row r="28771" hidden="1"/>
    <row r="28772" hidden="1"/>
    <row r="28773" hidden="1"/>
    <row r="28774" hidden="1"/>
    <row r="28775" hidden="1"/>
    <row r="28776" hidden="1"/>
    <row r="28777" hidden="1"/>
    <row r="28778" hidden="1"/>
    <row r="28779" hidden="1"/>
    <row r="28780" hidden="1"/>
    <row r="28781" hidden="1"/>
    <row r="28782" hidden="1"/>
    <row r="28783" hidden="1"/>
    <row r="28784" hidden="1"/>
    <row r="28785" hidden="1"/>
    <row r="28786" hidden="1"/>
    <row r="28787" hidden="1"/>
    <row r="28788" hidden="1"/>
    <row r="28789" hidden="1"/>
    <row r="28790" hidden="1"/>
    <row r="28791" hidden="1"/>
    <row r="28792" hidden="1"/>
    <row r="28793" hidden="1"/>
    <row r="28794" hidden="1"/>
    <row r="28795" hidden="1"/>
    <row r="28796" hidden="1"/>
    <row r="28797" hidden="1"/>
    <row r="28798" hidden="1"/>
    <row r="28799" hidden="1"/>
    <row r="28800" hidden="1"/>
    <row r="28801" hidden="1"/>
    <row r="28802" hidden="1"/>
    <row r="28803" hidden="1"/>
    <row r="28804" hidden="1"/>
    <row r="28805" hidden="1"/>
    <row r="28806" hidden="1"/>
    <row r="28807" hidden="1"/>
    <row r="28808" hidden="1"/>
    <row r="28809" hidden="1"/>
    <row r="28810" hidden="1"/>
    <row r="28811" hidden="1"/>
    <row r="28812" hidden="1"/>
    <row r="28813" hidden="1"/>
    <row r="28814" hidden="1"/>
    <row r="28815" hidden="1"/>
    <row r="28816" hidden="1"/>
    <row r="28817" hidden="1"/>
    <row r="28818" hidden="1"/>
    <row r="28819" hidden="1"/>
    <row r="28820" hidden="1"/>
    <row r="28821" hidden="1"/>
    <row r="28822" hidden="1"/>
    <row r="28823" hidden="1"/>
    <row r="28824" hidden="1"/>
    <row r="28825" hidden="1"/>
    <row r="28826" hidden="1"/>
    <row r="28827" hidden="1"/>
    <row r="28828" hidden="1"/>
    <row r="28829" hidden="1"/>
    <row r="28830" hidden="1"/>
    <row r="28831" hidden="1"/>
    <row r="28832" hidden="1"/>
    <row r="28833" hidden="1"/>
    <row r="28834" hidden="1"/>
    <row r="28835" hidden="1"/>
    <row r="28836" hidden="1"/>
    <row r="28837" hidden="1"/>
    <row r="28838" hidden="1"/>
    <row r="28839" hidden="1"/>
    <row r="28840" hidden="1"/>
    <row r="28841" hidden="1"/>
    <row r="28842" hidden="1"/>
    <row r="28843" hidden="1"/>
    <row r="28844" hidden="1"/>
    <row r="28845" hidden="1"/>
    <row r="28846" hidden="1"/>
    <row r="28847" hidden="1"/>
    <row r="28848" hidden="1"/>
    <row r="28849" hidden="1"/>
    <row r="28850" hidden="1"/>
    <row r="28851" hidden="1"/>
    <row r="28852" hidden="1"/>
    <row r="28853" hidden="1"/>
    <row r="28854" hidden="1"/>
    <row r="28855" hidden="1"/>
    <row r="28856" hidden="1"/>
    <row r="28857" hidden="1"/>
    <row r="28858" hidden="1"/>
    <row r="28859" hidden="1"/>
    <row r="28860" hidden="1"/>
    <row r="28861" hidden="1"/>
    <row r="28862" hidden="1"/>
    <row r="28863" hidden="1"/>
    <row r="28864" hidden="1"/>
    <row r="28865" hidden="1"/>
    <row r="28866" hidden="1"/>
    <row r="28867" hidden="1"/>
    <row r="28868" hidden="1"/>
    <row r="28869" hidden="1"/>
    <row r="28870" hidden="1"/>
    <row r="28871" hidden="1"/>
    <row r="28872" hidden="1"/>
    <row r="28873" hidden="1"/>
    <row r="28874" hidden="1"/>
    <row r="28875" hidden="1"/>
    <row r="28876" hidden="1"/>
    <row r="28877" hidden="1"/>
    <row r="28878" hidden="1"/>
    <row r="28879" hidden="1"/>
    <row r="28880" hidden="1"/>
    <row r="28881" hidden="1"/>
    <row r="28882" hidden="1"/>
    <row r="28883" hidden="1"/>
    <row r="28884" hidden="1"/>
    <row r="28885" hidden="1"/>
    <row r="28886" hidden="1"/>
    <row r="28887" hidden="1"/>
    <row r="28888" hidden="1"/>
    <row r="28889" hidden="1"/>
    <row r="28890" hidden="1"/>
    <row r="28891" hidden="1"/>
    <row r="28892" hidden="1"/>
    <row r="28893" hidden="1"/>
    <row r="28894" hidden="1"/>
    <row r="28895" hidden="1"/>
    <row r="28896" hidden="1"/>
    <row r="28897" hidden="1"/>
    <row r="28898" hidden="1"/>
    <row r="28899" hidden="1"/>
    <row r="28900" hidden="1"/>
    <row r="28901" hidden="1"/>
    <row r="28902" hidden="1"/>
    <row r="28903" hidden="1"/>
    <row r="28904" hidden="1"/>
    <row r="28905" hidden="1"/>
    <row r="28906" hidden="1"/>
    <row r="28907" hidden="1"/>
    <row r="28908" hidden="1"/>
    <row r="28909" hidden="1"/>
    <row r="28910" hidden="1"/>
    <row r="28911" hidden="1"/>
    <row r="28912" hidden="1"/>
    <row r="28913" hidden="1"/>
    <row r="28914" hidden="1"/>
    <row r="28915" hidden="1"/>
    <row r="28916" hidden="1"/>
    <row r="28917" hidden="1"/>
    <row r="28918" hidden="1"/>
    <row r="28919" hidden="1"/>
    <row r="28920" hidden="1"/>
    <row r="28921" hidden="1"/>
    <row r="28922" hidden="1"/>
    <row r="28923" hidden="1"/>
    <row r="28924" hidden="1"/>
    <row r="28925" hidden="1"/>
    <row r="28926" hidden="1"/>
    <row r="28927" hidden="1"/>
    <row r="28928" hidden="1"/>
    <row r="28929" hidden="1"/>
    <row r="28930" hidden="1"/>
    <row r="28931" hidden="1"/>
    <row r="28932" hidden="1"/>
    <row r="28933" hidden="1"/>
    <row r="28934" hidden="1"/>
    <row r="28935" hidden="1"/>
    <row r="28936" hidden="1"/>
    <row r="28937" hidden="1"/>
    <row r="28938" hidden="1"/>
    <row r="28939" hidden="1"/>
    <row r="28940" hidden="1"/>
    <row r="28941" hidden="1"/>
    <row r="28942" hidden="1"/>
    <row r="28943" hidden="1"/>
    <row r="28944" hidden="1"/>
    <row r="28945" hidden="1"/>
    <row r="28946" hidden="1"/>
    <row r="28947" hidden="1"/>
    <row r="28948" hidden="1"/>
    <row r="28949" hidden="1"/>
    <row r="28950" hidden="1"/>
    <row r="28951" hidden="1"/>
    <row r="28952" hidden="1"/>
    <row r="28953" hidden="1"/>
    <row r="28954" hidden="1"/>
    <row r="28955" hidden="1"/>
    <row r="28956" hidden="1"/>
    <row r="28957" hidden="1"/>
    <row r="28958" hidden="1"/>
    <row r="28959" hidden="1"/>
    <row r="28960" hidden="1"/>
    <row r="28961" hidden="1"/>
    <row r="28962" hidden="1"/>
    <row r="28963" hidden="1"/>
    <row r="28964" hidden="1"/>
    <row r="28965" hidden="1"/>
    <row r="28966" hidden="1"/>
    <row r="28967" hidden="1"/>
    <row r="28968" hidden="1"/>
    <row r="28969" hidden="1"/>
    <row r="28970" hidden="1"/>
    <row r="28971" hidden="1"/>
    <row r="28972" hidden="1"/>
    <row r="28973" hidden="1"/>
    <row r="28974" hidden="1"/>
    <row r="28975" hidden="1"/>
    <row r="28976" hidden="1"/>
    <row r="28977" hidden="1"/>
    <row r="28978" hidden="1"/>
    <row r="28979" hidden="1"/>
    <row r="28980" hidden="1"/>
    <row r="28981" hidden="1"/>
    <row r="28982" hidden="1"/>
    <row r="28983" hidden="1"/>
    <row r="28984" hidden="1"/>
    <row r="28985" hidden="1"/>
    <row r="28986" hidden="1"/>
    <row r="28987" hidden="1"/>
    <row r="28988" hidden="1"/>
    <row r="28989" hidden="1"/>
    <row r="28990" hidden="1"/>
    <row r="28991" hidden="1"/>
    <row r="28992" hidden="1"/>
    <row r="28993" hidden="1"/>
    <row r="28994" hidden="1"/>
    <row r="28995" hidden="1"/>
    <row r="28996" hidden="1"/>
    <row r="28997" hidden="1"/>
    <row r="28998" hidden="1"/>
    <row r="28999" hidden="1"/>
    <row r="29000" hidden="1"/>
    <row r="29001" hidden="1"/>
    <row r="29002" hidden="1"/>
    <row r="29003" hidden="1"/>
    <row r="29004" hidden="1"/>
    <row r="29005" hidden="1"/>
    <row r="29006" hidden="1"/>
    <row r="29007" hidden="1"/>
    <row r="29008" hidden="1"/>
    <row r="29009" hidden="1"/>
    <row r="29010" hidden="1"/>
    <row r="29011" hidden="1"/>
    <row r="29012" hidden="1"/>
    <row r="29013" hidden="1"/>
    <row r="29014" hidden="1"/>
    <row r="29015" hidden="1"/>
    <row r="29016" hidden="1"/>
    <row r="29017" hidden="1"/>
    <row r="29018" hidden="1"/>
    <row r="29019" hidden="1"/>
    <row r="29020" hidden="1"/>
    <row r="29021" hidden="1"/>
    <row r="29022" hidden="1"/>
    <row r="29023" hidden="1"/>
    <row r="29024" hidden="1"/>
    <row r="29025" hidden="1"/>
    <row r="29026" hidden="1"/>
    <row r="29027" hidden="1"/>
    <row r="29028" hidden="1"/>
    <row r="29029" hidden="1"/>
    <row r="29030" hidden="1"/>
    <row r="29031" hidden="1"/>
    <row r="29032" hidden="1"/>
    <row r="29033" hidden="1"/>
    <row r="29034" hidden="1"/>
    <row r="29035" hidden="1"/>
    <row r="29036" hidden="1"/>
    <row r="29037" hidden="1"/>
    <row r="29038" hidden="1"/>
    <row r="29039" hidden="1"/>
    <row r="29040" hidden="1"/>
    <row r="29041" hidden="1"/>
    <row r="29042" hidden="1"/>
    <row r="29043" hidden="1"/>
    <row r="29044" hidden="1"/>
    <row r="29045" hidden="1"/>
    <row r="29046" hidden="1"/>
    <row r="29047" hidden="1"/>
    <row r="29048" hidden="1"/>
    <row r="29049" hidden="1"/>
    <row r="29050" hidden="1"/>
    <row r="29051" hidden="1"/>
    <row r="29052" hidden="1"/>
    <row r="29053" hidden="1"/>
    <row r="29054" hidden="1"/>
    <row r="29055" hidden="1"/>
    <row r="29056" hidden="1"/>
    <row r="29057" hidden="1"/>
    <row r="29058" hidden="1"/>
    <row r="29059" hidden="1"/>
    <row r="29060" hidden="1"/>
    <row r="29061" hidden="1"/>
    <row r="29062" hidden="1"/>
    <row r="29063" hidden="1"/>
    <row r="29064" hidden="1"/>
    <row r="29065" hidden="1"/>
    <row r="29066" hidden="1"/>
    <row r="29067" hidden="1"/>
    <row r="29068" hidden="1"/>
    <row r="29069" hidden="1"/>
    <row r="29070" hidden="1"/>
    <row r="29071" hidden="1"/>
    <row r="29072" hidden="1"/>
    <row r="29073" hidden="1"/>
    <row r="29074" hidden="1"/>
    <row r="29075" hidden="1"/>
    <row r="29076" hidden="1"/>
    <row r="29077" hidden="1"/>
    <row r="29078" hidden="1"/>
    <row r="29079" hidden="1"/>
    <row r="29080" hidden="1"/>
    <row r="29081" hidden="1"/>
    <row r="29082" hidden="1"/>
    <row r="29083" hidden="1"/>
    <row r="29084" hidden="1"/>
    <row r="29085" hidden="1"/>
    <row r="29086" hidden="1"/>
    <row r="29087" hidden="1"/>
    <row r="29088" hidden="1"/>
    <row r="29089" hidden="1"/>
    <row r="29090" hidden="1"/>
    <row r="29091" hidden="1"/>
    <row r="29092" hidden="1"/>
    <row r="29093" hidden="1"/>
    <row r="29094" hidden="1"/>
    <row r="29095" hidden="1"/>
    <row r="29096" hidden="1"/>
    <row r="29097" hidden="1"/>
    <row r="29098" hidden="1"/>
    <row r="29099" hidden="1"/>
    <row r="29100" hidden="1"/>
    <row r="29101" hidden="1"/>
    <row r="29102" hidden="1"/>
    <row r="29103" hidden="1"/>
    <row r="29104" hidden="1"/>
    <row r="29105" hidden="1"/>
    <row r="29106" hidden="1"/>
    <row r="29107" hidden="1"/>
    <row r="29108" hidden="1"/>
    <row r="29109" hidden="1"/>
    <row r="29110" hidden="1"/>
    <row r="29111" hidden="1"/>
    <row r="29112" hidden="1"/>
    <row r="29113" hidden="1"/>
    <row r="29114" hidden="1"/>
    <row r="29115" hidden="1"/>
    <row r="29116" hidden="1"/>
    <row r="29117" hidden="1"/>
    <row r="29118" hidden="1"/>
    <row r="29119" hidden="1"/>
    <row r="29120" hidden="1"/>
    <row r="29121" hidden="1"/>
    <row r="29122" hidden="1"/>
    <row r="29123" hidden="1"/>
    <row r="29124" hidden="1"/>
    <row r="29125" hidden="1"/>
    <row r="29126" hidden="1"/>
    <row r="29127" hidden="1"/>
    <row r="29128" hidden="1"/>
    <row r="29129" hidden="1"/>
    <row r="29130" hidden="1"/>
    <row r="29131" hidden="1"/>
    <row r="29132" hidden="1"/>
    <row r="29133" hidden="1"/>
    <row r="29134" hidden="1"/>
    <row r="29135" hidden="1"/>
    <row r="29136" hidden="1"/>
    <row r="29137" hidden="1"/>
    <row r="29138" hidden="1"/>
    <row r="29139" hidden="1"/>
    <row r="29140" hidden="1"/>
    <row r="29141" hidden="1"/>
    <row r="29142" hidden="1"/>
    <row r="29143" hidden="1"/>
    <row r="29144" hidden="1"/>
    <row r="29145" hidden="1"/>
    <row r="29146" hidden="1"/>
    <row r="29147" hidden="1"/>
    <row r="29148" hidden="1"/>
    <row r="29149" hidden="1"/>
    <row r="29150" hidden="1"/>
    <row r="29151" hidden="1"/>
    <row r="29152" hidden="1"/>
    <row r="29153" hidden="1"/>
    <row r="29154" hidden="1"/>
    <row r="29155" hidden="1"/>
    <row r="29156" hidden="1"/>
    <row r="29157" hidden="1"/>
    <row r="29158" hidden="1"/>
    <row r="29159" hidden="1"/>
    <row r="29160" hidden="1"/>
    <row r="29161" hidden="1"/>
    <row r="29162" hidden="1"/>
    <row r="29163" hidden="1"/>
    <row r="29164" hidden="1"/>
    <row r="29165" hidden="1"/>
    <row r="29166" hidden="1"/>
    <row r="29167" hidden="1"/>
    <row r="29168" hidden="1"/>
    <row r="29169" hidden="1"/>
    <row r="29170" hidden="1"/>
    <row r="29171" hidden="1"/>
    <row r="29172" hidden="1"/>
    <row r="29173" hidden="1"/>
    <row r="29174" hidden="1"/>
    <row r="29175" hidden="1"/>
    <row r="29176" hidden="1"/>
    <row r="29177" hidden="1"/>
    <row r="29178" hidden="1"/>
    <row r="29179" hidden="1"/>
    <row r="29180" hidden="1"/>
    <row r="29181" hidden="1"/>
    <row r="29182" hidden="1"/>
    <row r="29183" hidden="1"/>
    <row r="29184" hidden="1"/>
    <row r="29185" hidden="1"/>
    <row r="29186" hidden="1"/>
    <row r="29187" hidden="1"/>
    <row r="29188" hidden="1"/>
    <row r="29189" hidden="1"/>
    <row r="29190" hidden="1"/>
    <row r="29191" hidden="1"/>
    <row r="29192" hidden="1"/>
    <row r="29193" hidden="1"/>
    <row r="29194" hidden="1"/>
    <row r="29195" hidden="1"/>
    <row r="29196" hidden="1"/>
    <row r="29197" hidden="1"/>
    <row r="29198" hidden="1"/>
    <row r="29199" hidden="1"/>
    <row r="29200" hidden="1"/>
    <row r="29201" hidden="1"/>
    <row r="29202" hidden="1"/>
    <row r="29203" hidden="1"/>
    <row r="29204" hidden="1"/>
    <row r="29205" hidden="1"/>
    <row r="29206" hidden="1"/>
    <row r="29207" hidden="1"/>
    <row r="29208" hidden="1"/>
    <row r="29209" hidden="1"/>
    <row r="29210" hidden="1"/>
    <row r="29211" hidden="1"/>
    <row r="29212" hidden="1"/>
    <row r="29213" hidden="1"/>
    <row r="29214" hidden="1"/>
    <row r="29215" hidden="1"/>
    <row r="29216" hidden="1"/>
    <row r="29217" hidden="1"/>
    <row r="29218" hidden="1"/>
    <row r="29219" hidden="1"/>
    <row r="29220" hidden="1"/>
    <row r="29221" hidden="1"/>
    <row r="29222" hidden="1"/>
    <row r="29223" hidden="1"/>
    <row r="29224" hidden="1"/>
    <row r="29225" hidden="1"/>
    <row r="29226" hidden="1"/>
    <row r="29227" hidden="1"/>
    <row r="29228" hidden="1"/>
    <row r="29229" hidden="1"/>
    <row r="29230" hidden="1"/>
    <row r="29231" hidden="1"/>
    <row r="29232" hidden="1"/>
    <row r="29233" hidden="1"/>
    <row r="29234" hidden="1"/>
    <row r="29235" hidden="1"/>
    <row r="29236" hidden="1"/>
    <row r="29237" hidden="1"/>
    <row r="29238" hidden="1"/>
    <row r="29239" hidden="1"/>
    <row r="29240" hidden="1"/>
    <row r="29241" hidden="1"/>
    <row r="29242" hidden="1"/>
    <row r="29243" hidden="1"/>
    <row r="29244" hidden="1"/>
    <row r="29245" hidden="1"/>
    <row r="29246" hidden="1"/>
    <row r="29247" hidden="1"/>
    <row r="29248" hidden="1"/>
    <row r="29249" hidden="1"/>
    <row r="29250" hidden="1"/>
    <row r="29251" hidden="1"/>
    <row r="29252" hidden="1"/>
    <row r="29253" hidden="1"/>
    <row r="29254" hidden="1"/>
    <row r="29255" hidden="1"/>
    <row r="29256" hidden="1"/>
    <row r="29257" hidden="1"/>
    <row r="29258" hidden="1"/>
    <row r="29259" hidden="1"/>
    <row r="29260" hidden="1"/>
    <row r="29261" hidden="1"/>
    <row r="29262" hidden="1"/>
    <row r="29263" hidden="1"/>
    <row r="29264" hidden="1"/>
    <row r="29265" hidden="1"/>
    <row r="29266" hidden="1"/>
    <row r="29267" hidden="1"/>
    <row r="29268" hidden="1"/>
    <row r="29269" hidden="1"/>
    <row r="29270" hidden="1"/>
    <row r="29271" hidden="1"/>
    <row r="29272" hidden="1"/>
    <row r="29273" hidden="1"/>
    <row r="29274" hidden="1"/>
    <row r="29275" hidden="1"/>
    <row r="29276" hidden="1"/>
    <row r="29277" hidden="1"/>
    <row r="29278" hidden="1"/>
    <row r="29279" hidden="1"/>
    <row r="29280" hidden="1"/>
    <row r="29281" hidden="1"/>
    <row r="29282" hidden="1"/>
    <row r="29283" hidden="1"/>
    <row r="29284" hidden="1"/>
    <row r="29285" hidden="1"/>
    <row r="29286" hidden="1"/>
    <row r="29287" hidden="1"/>
    <row r="29288" hidden="1"/>
    <row r="29289" hidden="1"/>
    <row r="29290" hidden="1"/>
    <row r="29291" hidden="1"/>
    <row r="29292" hidden="1"/>
    <row r="29293" hidden="1"/>
    <row r="29294" hidden="1"/>
    <row r="29295" hidden="1"/>
    <row r="29296" hidden="1"/>
    <row r="29297" hidden="1"/>
    <row r="29298" hidden="1"/>
    <row r="29299" hidden="1"/>
    <row r="29300" hidden="1"/>
    <row r="29301" hidden="1"/>
    <row r="29302" hidden="1"/>
    <row r="29303" hidden="1"/>
    <row r="29304" hidden="1"/>
    <row r="29305" hidden="1"/>
    <row r="29306" hidden="1"/>
    <row r="29307" hidden="1"/>
    <row r="29308" hidden="1"/>
    <row r="29309" hidden="1"/>
    <row r="29310" hidden="1"/>
    <row r="29311" hidden="1"/>
    <row r="29312" hidden="1"/>
    <row r="29313" hidden="1"/>
    <row r="29314" hidden="1"/>
    <row r="29315" hidden="1"/>
    <row r="29316" hidden="1"/>
    <row r="29317" hidden="1"/>
    <row r="29318" hidden="1"/>
    <row r="29319" hidden="1"/>
    <row r="29320" hidden="1"/>
    <row r="29321" hidden="1"/>
    <row r="29322" hidden="1"/>
    <row r="29323" hidden="1"/>
    <row r="29324" hidden="1"/>
    <row r="29325" hidden="1"/>
    <row r="29326" hidden="1"/>
    <row r="29327" hidden="1"/>
    <row r="29328" hidden="1"/>
    <row r="29329" hidden="1"/>
    <row r="29330" hidden="1"/>
    <row r="29331" hidden="1"/>
    <row r="29332" hidden="1"/>
    <row r="29333" hidden="1"/>
    <row r="29334" hidden="1"/>
    <row r="29335" hidden="1"/>
    <row r="29336" hidden="1"/>
    <row r="29337" hidden="1"/>
    <row r="29338" hidden="1"/>
    <row r="29339" hidden="1"/>
    <row r="29340" hidden="1"/>
    <row r="29341" hidden="1"/>
    <row r="29342" hidden="1"/>
    <row r="29343" hidden="1"/>
    <row r="29344" hidden="1"/>
    <row r="29345" hidden="1"/>
    <row r="29346" hidden="1"/>
    <row r="29347" hidden="1"/>
    <row r="29348" hidden="1"/>
    <row r="29349" hidden="1"/>
    <row r="29350" hidden="1"/>
    <row r="29351" hidden="1"/>
    <row r="29352" hidden="1"/>
    <row r="29353" hidden="1"/>
    <row r="29354" hidden="1"/>
    <row r="29355" hidden="1"/>
    <row r="29356" hidden="1"/>
    <row r="29357" hidden="1"/>
    <row r="29358" hidden="1"/>
    <row r="29359" hidden="1"/>
    <row r="29360" hidden="1"/>
    <row r="29361" hidden="1"/>
    <row r="29362" hidden="1"/>
    <row r="29363" hidden="1"/>
    <row r="29364" hidden="1"/>
    <row r="29365" hidden="1"/>
    <row r="29366" hidden="1"/>
    <row r="29367" hidden="1"/>
    <row r="29368" hidden="1"/>
    <row r="29369" hidden="1"/>
    <row r="29370" hidden="1"/>
    <row r="29371" hidden="1"/>
    <row r="29372" hidden="1"/>
    <row r="29373" hidden="1"/>
    <row r="29374" hidden="1"/>
    <row r="29375" hidden="1"/>
    <row r="29376" hidden="1"/>
    <row r="29377" hidden="1"/>
    <row r="29378" hidden="1"/>
    <row r="29379" hidden="1"/>
    <row r="29380" hidden="1"/>
    <row r="29381" hidden="1"/>
    <row r="29382" hidden="1"/>
    <row r="29383" hidden="1"/>
    <row r="29384" hidden="1"/>
    <row r="29385" hidden="1"/>
    <row r="29386" hidden="1"/>
    <row r="29387" hidden="1"/>
    <row r="29388" hidden="1"/>
    <row r="29389" hidden="1"/>
    <row r="29390" hidden="1"/>
    <row r="29391" hidden="1"/>
    <row r="29392" hidden="1"/>
    <row r="29393" hidden="1"/>
    <row r="29394" hidden="1"/>
    <row r="29395" hidden="1"/>
    <row r="29396" hidden="1"/>
    <row r="29397" hidden="1"/>
    <row r="29398" hidden="1"/>
    <row r="29399" hidden="1"/>
    <row r="29400" hidden="1"/>
    <row r="29401" hidden="1"/>
    <row r="29402" hidden="1"/>
    <row r="29403" hidden="1"/>
    <row r="29404" hidden="1"/>
    <row r="29405" hidden="1"/>
    <row r="29406" hidden="1"/>
    <row r="29407" hidden="1"/>
    <row r="29408" hidden="1"/>
    <row r="29409" hidden="1"/>
    <row r="29410" hidden="1"/>
    <row r="29411" hidden="1"/>
    <row r="29412" hidden="1"/>
    <row r="29413" hidden="1"/>
    <row r="29414" hidden="1"/>
    <row r="29415" hidden="1"/>
    <row r="29416" hidden="1"/>
    <row r="29417" hidden="1"/>
    <row r="29418" hidden="1"/>
    <row r="29419" hidden="1"/>
    <row r="29420" hidden="1"/>
    <row r="29421" hidden="1"/>
    <row r="29422" hidden="1"/>
    <row r="29423" hidden="1"/>
    <row r="29424" hidden="1"/>
    <row r="29425" hidden="1"/>
    <row r="29426" hidden="1"/>
    <row r="29427" hidden="1"/>
    <row r="29428" hidden="1"/>
    <row r="29429" hidden="1"/>
    <row r="29430" hidden="1"/>
    <row r="29431" hidden="1"/>
    <row r="29432" hidden="1"/>
    <row r="29433" hidden="1"/>
    <row r="29434" hidden="1"/>
    <row r="29435" hidden="1"/>
    <row r="29436" hidden="1"/>
    <row r="29437" hidden="1"/>
    <row r="29438" hidden="1"/>
    <row r="29439" hidden="1"/>
    <row r="29440" hidden="1"/>
    <row r="29441" hidden="1"/>
    <row r="29442" hidden="1"/>
    <row r="29443" hidden="1"/>
    <row r="29444" hidden="1"/>
    <row r="29445" hidden="1"/>
    <row r="29446" hidden="1"/>
    <row r="29447" hidden="1"/>
    <row r="29448" hidden="1"/>
    <row r="29449" hidden="1"/>
    <row r="29450" hidden="1"/>
    <row r="29451" hidden="1"/>
    <row r="29452" hidden="1"/>
    <row r="29453" hidden="1"/>
    <row r="29454" hidden="1"/>
    <row r="29455" hidden="1"/>
    <row r="29456" hidden="1"/>
    <row r="29457" hidden="1"/>
    <row r="29458" hidden="1"/>
    <row r="29459" hidden="1"/>
    <row r="29460" hidden="1"/>
    <row r="29461" hidden="1"/>
    <row r="29462" hidden="1"/>
    <row r="29463" hidden="1"/>
    <row r="29464" hidden="1"/>
    <row r="29465" hidden="1"/>
    <row r="29466" hidden="1"/>
    <row r="29467" hidden="1"/>
    <row r="29468" hidden="1"/>
    <row r="29469" hidden="1"/>
    <row r="29470" hidden="1"/>
    <row r="29471" hidden="1"/>
    <row r="29472" hidden="1"/>
    <row r="29473" hidden="1"/>
    <row r="29474" hidden="1"/>
    <row r="29475" hidden="1"/>
    <row r="29476" hidden="1"/>
    <row r="29477" hidden="1"/>
    <row r="29478" hidden="1"/>
    <row r="29479" hidden="1"/>
    <row r="29480" hidden="1"/>
    <row r="29481" hidden="1"/>
    <row r="29482" hidden="1"/>
    <row r="29483" hidden="1"/>
    <row r="29484" hidden="1"/>
    <row r="29485" hidden="1"/>
    <row r="29486" hidden="1"/>
    <row r="29487" hidden="1"/>
    <row r="29488" hidden="1"/>
    <row r="29489" hidden="1"/>
    <row r="29490" hidden="1"/>
    <row r="29491" hidden="1"/>
    <row r="29492" hidden="1"/>
    <row r="29493" hidden="1"/>
    <row r="29494" hidden="1"/>
    <row r="29495" hidden="1"/>
    <row r="29496" hidden="1"/>
    <row r="29497" hidden="1"/>
    <row r="29498" hidden="1"/>
    <row r="29499" hidden="1"/>
    <row r="29500" hidden="1"/>
    <row r="29501" hidden="1"/>
    <row r="29502" hidden="1"/>
    <row r="29503" hidden="1"/>
    <row r="29504" hidden="1"/>
    <row r="29505" hidden="1"/>
    <row r="29506" hidden="1"/>
    <row r="29507" hidden="1"/>
    <row r="29508" hidden="1"/>
    <row r="29509" hidden="1"/>
    <row r="29510" hidden="1"/>
    <row r="29511" hidden="1"/>
    <row r="29512" hidden="1"/>
    <row r="29513" hidden="1"/>
    <row r="29514" hidden="1"/>
    <row r="29515" hidden="1"/>
    <row r="29516" hidden="1"/>
    <row r="29517" hidden="1"/>
    <row r="29518" hidden="1"/>
    <row r="29519" hidden="1"/>
    <row r="29520" hidden="1"/>
    <row r="29521" hidden="1"/>
    <row r="29522" hidden="1"/>
    <row r="29523" hidden="1"/>
    <row r="29524" hidden="1"/>
    <row r="29525" hidden="1"/>
    <row r="29526" hidden="1"/>
    <row r="29527" hidden="1"/>
    <row r="29528" hidden="1"/>
    <row r="29529" hidden="1"/>
    <row r="29530" hidden="1"/>
    <row r="29531" hidden="1"/>
    <row r="29532" hidden="1"/>
    <row r="29533" hidden="1"/>
    <row r="29534" hidden="1"/>
    <row r="29535" hidden="1"/>
    <row r="29536" hidden="1"/>
    <row r="29537" hidden="1"/>
    <row r="29538" hidden="1"/>
    <row r="29539" hidden="1"/>
    <row r="29540" hidden="1"/>
    <row r="29541" hidden="1"/>
    <row r="29542" hidden="1"/>
    <row r="29543" hidden="1"/>
    <row r="29544" hidden="1"/>
    <row r="29545" hidden="1"/>
    <row r="29546" hidden="1"/>
    <row r="29547" hidden="1"/>
    <row r="29548" hidden="1"/>
    <row r="29549" hidden="1"/>
    <row r="29550" hidden="1"/>
    <row r="29551" hidden="1"/>
    <row r="29552" hidden="1"/>
    <row r="29553" hidden="1"/>
    <row r="29554" hidden="1"/>
    <row r="29555" hidden="1"/>
    <row r="29556" hidden="1"/>
    <row r="29557" hidden="1"/>
    <row r="29558" hidden="1"/>
    <row r="29559" hidden="1"/>
    <row r="29560" hidden="1"/>
    <row r="29561" hidden="1"/>
    <row r="29562" hidden="1"/>
    <row r="29563" hidden="1"/>
    <row r="29564" hidden="1"/>
    <row r="29565" hidden="1"/>
    <row r="29566" hidden="1"/>
    <row r="29567" hidden="1"/>
    <row r="29568" hidden="1"/>
    <row r="29569" hidden="1"/>
    <row r="29570" hidden="1"/>
    <row r="29571" hidden="1"/>
    <row r="29572" hidden="1"/>
    <row r="29573" hidden="1"/>
    <row r="29574" hidden="1"/>
    <row r="29575" hidden="1"/>
    <row r="29576" hidden="1"/>
    <row r="29577" hidden="1"/>
    <row r="29578" hidden="1"/>
    <row r="29579" hidden="1"/>
    <row r="29580" hidden="1"/>
    <row r="29581" hidden="1"/>
    <row r="29582" hidden="1"/>
    <row r="29583" hidden="1"/>
    <row r="29584" hidden="1"/>
    <row r="29585" hidden="1"/>
    <row r="29586" hidden="1"/>
    <row r="29587" hidden="1"/>
    <row r="29588" hidden="1"/>
    <row r="29589" hidden="1"/>
    <row r="29590" hidden="1"/>
    <row r="29591" hidden="1"/>
    <row r="29592" hidden="1"/>
    <row r="29593" hidden="1"/>
    <row r="29594" hidden="1"/>
    <row r="29595" hidden="1"/>
    <row r="29596" hidden="1"/>
    <row r="29597" hidden="1"/>
    <row r="29598" hidden="1"/>
    <row r="29599" hidden="1"/>
    <row r="29600" hidden="1"/>
    <row r="29601" hidden="1"/>
    <row r="29602" hidden="1"/>
    <row r="29603" hidden="1"/>
    <row r="29604" hidden="1"/>
    <row r="29605" hidden="1"/>
    <row r="29606" hidden="1"/>
    <row r="29607" hidden="1"/>
    <row r="29608" hidden="1"/>
    <row r="29609" hidden="1"/>
    <row r="29610" hidden="1"/>
    <row r="29611" hidden="1"/>
    <row r="29612" hidden="1"/>
    <row r="29613" hidden="1"/>
    <row r="29614" hidden="1"/>
    <row r="29615" hidden="1"/>
    <row r="29616" hidden="1"/>
    <row r="29617" hidden="1"/>
    <row r="29618" hidden="1"/>
    <row r="29619" hidden="1"/>
    <row r="29620" hidden="1"/>
    <row r="29621" hidden="1"/>
    <row r="29622" hidden="1"/>
    <row r="29623" hidden="1"/>
    <row r="29624" hidden="1"/>
    <row r="29625" hidden="1"/>
    <row r="29626" hidden="1"/>
    <row r="29627" hidden="1"/>
    <row r="29628" hidden="1"/>
    <row r="29629" hidden="1"/>
    <row r="29630" hidden="1"/>
    <row r="29631" hidden="1"/>
    <row r="29632" hidden="1"/>
    <row r="29633" hidden="1"/>
    <row r="29634" hidden="1"/>
    <row r="29635" hidden="1"/>
    <row r="29636" hidden="1"/>
    <row r="29637" hidden="1"/>
    <row r="29638" hidden="1"/>
    <row r="29639" hidden="1"/>
    <row r="29640" hidden="1"/>
    <row r="29641" hidden="1"/>
    <row r="29642" hidden="1"/>
    <row r="29643" hidden="1"/>
    <row r="29644" hidden="1"/>
    <row r="29645" hidden="1"/>
    <row r="29646" hidden="1"/>
    <row r="29647" hidden="1"/>
    <row r="29648" hidden="1"/>
    <row r="29649" hidden="1"/>
    <row r="29650" hidden="1"/>
    <row r="29651" hidden="1"/>
    <row r="29652" hidden="1"/>
    <row r="29653" hidden="1"/>
    <row r="29654" hidden="1"/>
    <row r="29655" hidden="1"/>
    <row r="29656" hidden="1"/>
    <row r="29657" hidden="1"/>
    <row r="29658" hidden="1"/>
    <row r="29659" hidden="1"/>
    <row r="29660" hidden="1"/>
    <row r="29661" hidden="1"/>
    <row r="29662" hidden="1"/>
    <row r="29663" hidden="1"/>
    <row r="29664" hidden="1"/>
    <row r="29665" hidden="1"/>
    <row r="29666" hidden="1"/>
    <row r="29667" hidden="1"/>
    <row r="29668" hidden="1"/>
    <row r="29669" hidden="1"/>
    <row r="29670" hidden="1"/>
    <row r="29671" hidden="1"/>
    <row r="29672" hidden="1"/>
    <row r="29673" hidden="1"/>
    <row r="29674" hidden="1"/>
    <row r="29675" hidden="1"/>
    <row r="29676" hidden="1"/>
    <row r="29677" hidden="1"/>
    <row r="29678" hidden="1"/>
    <row r="29679" hidden="1"/>
    <row r="29680" hidden="1"/>
    <row r="29681" hidden="1"/>
    <row r="29682" hidden="1"/>
    <row r="29683" hidden="1"/>
    <row r="29684" hidden="1"/>
    <row r="29685" hidden="1"/>
    <row r="29686" hidden="1"/>
    <row r="29687" hidden="1"/>
    <row r="29688" hidden="1"/>
    <row r="29689" hidden="1"/>
    <row r="29690" hidden="1"/>
    <row r="29691" hidden="1"/>
    <row r="29692" hidden="1"/>
    <row r="29693" hidden="1"/>
    <row r="29694" hidden="1"/>
    <row r="29695" hidden="1"/>
    <row r="29696" hidden="1"/>
    <row r="29697" hidden="1"/>
    <row r="29698" hidden="1"/>
    <row r="29699" hidden="1"/>
    <row r="29700" hidden="1"/>
    <row r="29701" hidden="1"/>
    <row r="29702" hidden="1"/>
    <row r="29703" hidden="1"/>
    <row r="29704" hidden="1"/>
    <row r="29705" hidden="1"/>
    <row r="29706" hidden="1"/>
    <row r="29707" hidden="1"/>
    <row r="29708" hidden="1"/>
    <row r="29709" hidden="1"/>
    <row r="29710" hidden="1"/>
    <row r="29711" hidden="1"/>
    <row r="29712" hidden="1"/>
    <row r="29713" hidden="1"/>
    <row r="29714" hidden="1"/>
    <row r="29715" hidden="1"/>
    <row r="29716" hidden="1"/>
    <row r="29717" hidden="1"/>
    <row r="29718" hidden="1"/>
    <row r="29719" hidden="1"/>
    <row r="29720" hidden="1"/>
    <row r="29721" hidden="1"/>
    <row r="29722" hidden="1"/>
    <row r="29723" hidden="1"/>
    <row r="29724" hidden="1"/>
    <row r="29725" hidden="1"/>
    <row r="29726" hidden="1"/>
    <row r="29727" hidden="1"/>
    <row r="29728" hidden="1"/>
    <row r="29729" hidden="1"/>
    <row r="29730" hidden="1"/>
    <row r="29731" hidden="1"/>
    <row r="29732" hidden="1"/>
    <row r="29733" hidden="1"/>
    <row r="29734" hidden="1"/>
    <row r="29735" hidden="1"/>
    <row r="29736" hidden="1"/>
    <row r="29737" hidden="1"/>
    <row r="29738" hidden="1"/>
    <row r="29739" hidden="1"/>
    <row r="29740" hidden="1"/>
    <row r="29741" hidden="1"/>
    <row r="29742" hidden="1"/>
    <row r="29743" hidden="1"/>
    <row r="29744" hidden="1"/>
    <row r="29745" hidden="1"/>
    <row r="29746" hidden="1"/>
    <row r="29747" hidden="1"/>
    <row r="29748" hidden="1"/>
    <row r="29749" hidden="1"/>
    <row r="29750" hidden="1"/>
    <row r="29751" hidden="1"/>
    <row r="29752" hidden="1"/>
    <row r="29753" hidden="1"/>
    <row r="29754" hidden="1"/>
    <row r="29755" hidden="1"/>
    <row r="29756" hidden="1"/>
    <row r="29757" hidden="1"/>
    <row r="29758" hidden="1"/>
    <row r="29759" hidden="1"/>
    <row r="29760" hidden="1"/>
    <row r="29761" hidden="1"/>
    <row r="29762" hidden="1"/>
    <row r="29763" hidden="1"/>
    <row r="29764" hidden="1"/>
    <row r="29765" hidden="1"/>
    <row r="29766" hidden="1"/>
    <row r="29767" hidden="1"/>
    <row r="29768" hidden="1"/>
    <row r="29769" hidden="1"/>
    <row r="29770" hidden="1"/>
    <row r="29771" hidden="1"/>
    <row r="29772" hidden="1"/>
    <row r="29773" hidden="1"/>
    <row r="29774" hidden="1"/>
    <row r="29775" hidden="1"/>
    <row r="29776" hidden="1"/>
    <row r="29777" hidden="1"/>
    <row r="29778" hidden="1"/>
    <row r="29779" hidden="1"/>
    <row r="29780" hidden="1"/>
    <row r="29781" hidden="1"/>
    <row r="29782" hidden="1"/>
    <row r="29783" hidden="1"/>
    <row r="29784" hidden="1"/>
    <row r="29785" hidden="1"/>
    <row r="29786" hidden="1"/>
    <row r="29787" hidden="1"/>
    <row r="29788" hidden="1"/>
    <row r="29789" hidden="1"/>
    <row r="29790" hidden="1"/>
    <row r="29791" hidden="1"/>
    <row r="29792" hidden="1"/>
    <row r="29793" hidden="1"/>
    <row r="29794" hidden="1"/>
    <row r="29795" hidden="1"/>
    <row r="29796" hidden="1"/>
    <row r="29797" hidden="1"/>
    <row r="29798" hidden="1"/>
    <row r="29799" hidden="1"/>
    <row r="29800" hidden="1"/>
    <row r="29801" hidden="1"/>
    <row r="29802" hidden="1"/>
    <row r="29803" hidden="1"/>
    <row r="29804" hidden="1"/>
    <row r="29805" hidden="1"/>
    <row r="29806" hidden="1"/>
    <row r="29807" hidden="1"/>
    <row r="29808" hidden="1"/>
    <row r="29809" hidden="1"/>
    <row r="29810" hidden="1"/>
    <row r="29811" hidden="1"/>
    <row r="29812" hidden="1"/>
    <row r="29813" hidden="1"/>
    <row r="29814" hidden="1"/>
    <row r="29815" hidden="1"/>
    <row r="29816" hidden="1"/>
    <row r="29817" hidden="1"/>
    <row r="29818" hidden="1"/>
    <row r="29819" hidden="1"/>
    <row r="29820" hidden="1"/>
    <row r="29821" hidden="1"/>
    <row r="29822" hidden="1"/>
    <row r="29823" hidden="1"/>
    <row r="29824" hidden="1"/>
    <row r="29825" hidden="1"/>
    <row r="29826" hidden="1"/>
    <row r="29827" hidden="1"/>
    <row r="29828" hidden="1"/>
    <row r="29829" hidden="1"/>
    <row r="29830" hidden="1"/>
    <row r="29831" hidden="1"/>
    <row r="29832" hidden="1"/>
    <row r="29833" hidden="1"/>
    <row r="29834" hidden="1"/>
    <row r="29835" hidden="1"/>
    <row r="29836" hidden="1"/>
    <row r="29837" hidden="1"/>
    <row r="29838" hidden="1"/>
    <row r="29839" hidden="1"/>
    <row r="29840" hidden="1"/>
    <row r="29841" hidden="1"/>
    <row r="29842" hidden="1"/>
    <row r="29843" hidden="1"/>
    <row r="29844" hidden="1"/>
    <row r="29845" hidden="1"/>
    <row r="29846" hidden="1"/>
    <row r="29847" hidden="1"/>
    <row r="29848" hidden="1"/>
    <row r="29849" hidden="1"/>
    <row r="29850" hidden="1"/>
    <row r="29851" hidden="1"/>
    <row r="29852" hidden="1"/>
    <row r="29853" hidden="1"/>
    <row r="29854" hidden="1"/>
    <row r="29855" hidden="1"/>
    <row r="29856" hidden="1"/>
    <row r="29857" hidden="1"/>
    <row r="29858" hidden="1"/>
    <row r="29859" hidden="1"/>
    <row r="29860" hidden="1"/>
    <row r="29861" hidden="1"/>
    <row r="29862" hidden="1"/>
    <row r="29863" hidden="1"/>
    <row r="29864" hidden="1"/>
    <row r="29865" hidden="1"/>
    <row r="29866" hidden="1"/>
    <row r="29867" hidden="1"/>
    <row r="29868" hidden="1"/>
    <row r="29869" hidden="1"/>
    <row r="29870" hidden="1"/>
    <row r="29871" hidden="1"/>
    <row r="29872" hidden="1"/>
    <row r="29873" hidden="1"/>
    <row r="29874" hidden="1"/>
    <row r="29875" hidden="1"/>
    <row r="29876" hidden="1"/>
    <row r="29877" hidden="1"/>
    <row r="29878" hidden="1"/>
    <row r="29879" hidden="1"/>
    <row r="29880" hidden="1"/>
    <row r="29881" hidden="1"/>
    <row r="29882" hidden="1"/>
    <row r="29883" hidden="1"/>
    <row r="29884" hidden="1"/>
    <row r="29885" hidden="1"/>
    <row r="29886" hidden="1"/>
    <row r="29887" hidden="1"/>
    <row r="29888" hidden="1"/>
    <row r="29889" hidden="1"/>
    <row r="29890" hidden="1"/>
    <row r="29891" hidden="1"/>
    <row r="29892" hidden="1"/>
    <row r="29893" hidden="1"/>
    <row r="29894" hidden="1"/>
    <row r="29895" hidden="1"/>
    <row r="29896" hidden="1"/>
    <row r="29897" hidden="1"/>
    <row r="29898" hidden="1"/>
    <row r="29899" hidden="1"/>
    <row r="29900" hidden="1"/>
    <row r="29901" hidden="1"/>
    <row r="29902" hidden="1"/>
    <row r="29903" hidden="1"/>
    <row r="29904" hidden="1"/>
    <row r="29905" hidden="1"/>
    <row r="29906" hidden="1"/>
    <row r="29907" hidden="1"/>
    <row r="29908" hidden="1"/>
    <row r="29909" hidden="1"/>
    <row r="29910" hidden="1"/>
    <row r="29911" hidden="1"/>
    <row r="29912" hidden="1"/>
    <row r="29913" hidden="1"/>
    <row r="29914" hidden="1"/>
    <row r="29915" hidden="1"/>
    <row r="29916" hidden="1"/>
    <row r="29917" hidden="1"/>
    <row r="29918" hidden="1"/>
    <row r="29919" hidden="1"/>
    <row r="29920" hidden="1"/>
    <row r="29921" hidden="1"/>
    <row r="29922" hidden="1"/>
    <row r="29923" hidden="1"/>
    <row r="29924" hidden="1"/>
    <row r="29925" hidden="1"/>
    <row r="29926" hidden="1"/>
    <row r="29927" hidden="1"/>
    <row r="29928" hidden="1"/>
    <row r="29929" hidden="1"/>
    <row r="29930" hidden="1"/>
    <row r="29931" hidden="1"/>
    <row r="29932" hidden="1"/>
    <row r="29933" hidden="1"/>
    <row r="29934" hidden="1"/>
    <row r="29935" hidden="1"/>
    <row r="29936" hidden="1"/>
    <row r="29937" hidden="1"/>
    <row r="29938" hidden="1"/>
    <row r="29939" hidden="1"/>
    <row r="29940" hidden="1"/>
    <row r="29941" hidden="1"/>
    <row r="29942" hidden="1"/>
    <row r="29943" hidden="1"/>
    <row r="29944" hidden="1"/>
    <row r="29945" hidden="1"/>
    <row r="29946" hidden="1"/>
    <row r="29947" hidden="1"/>
    <row r="29948" hidden="1"/>
    <row r="29949" hidden="1"/>
    <row r="29950" hidden="1"/>
    <row r="29951" hidden="1"/>
    <row r="29952" hidden="1"/>
    <row r="29953" hidden="1"/>
    <row r="29954" hidden="1"/>
    <row r="29955" hidden="1"/>
    <row r="29956" hidden="1"/>
    <row r="29957" hidden="1"/>
    <row r="29958" hidden="1"/>
    <row r="29959" hidden="1"/>
    <row r="29960" hidden="1"/>
    <row r="29961" hidden="1"/>
    <row r="29962" hidden="1"/>
    <row r="29963" hidden="1"/>
    <row r="29964" hidden="1"/>
    <row r="29965" hidden="1"/>
    <row r="29966" hidden="1"/>
    <row r="29967" hidden="1"/>
    <row r="29968" hidden="1"/>
    <row r="29969" hidden="1"/>
    <row r="29970" hidden="1"/>
    <row r="29971" hidden="1"/>
    <row r="29972" hidden="1"/>
    <row r="29973" hidden="1"/>
    <row r="29974" hidden="1"/>
    <row r="29975" hidden="1"/>
    <row r="29976" hidden="1"/>
    <row r="29977" hidden="1"/>
    <row r="29978" hidden="1"/>
    <row r="29979" hidden="1"/>
    <row r="29980" hidden="1"/>
    <row r="29981" hidden="1"/>
    <row r="29982" hidden="1"/>
    <row r="29983" hidden="1"/>
    <row r="29984" hidden="1"/>
    <row r="29985" hidden="1"/>
    <row r="29986" hidden="1"/>
    <row r="29987" hidden="1"/>
    <row r="29988" hidden="1"/>
    <row r="29989" hidden="1"/>
    <row r="29990" hidden="1"/>
    <row r="29991" hidden="1"/>
    <row r="29992" hidden="1"/>
    <row r="29993" hidden="1"/>
    <row r="29994" hidden="1"/>
    <row r="29995" hidden="1"/>
    <row r="29996" hidden="1"/>
    <row r="29997" hidden="1"/>
    <row r="29998" hidden="1"/>
    <row r="29999" hidden="1"/>
    <row r="30000" hidden="1"/>
    <row r="30001" hidden="1"/>
    <row r="30002" hidden="1"/>
    <row r="30003" hidden="1"/>
    <row r="30004" hidden="1"/>
    <row r="30005" hidden="1"/>
    <row r="30006" hidden="1"/>
    <row r="30007" hidden="1"/>
    <row r="30008" hidden="1"/>
    <row r="30009" hidden="1"/>
    <row r="30010" hidden="1"/>
    <row r="30011" hidden="1"/>
    <row r="30012" hidden="1"/>
    <row r="30013" hidden="1"/>
    <row r="30014" hidden="1"/>
    <row r="30015" hidden="1"/>
    <row r="30016" hidden="1"/>
    <row r="30017" hidden="1"/>
    <row r="30018" hidden="1"/>
    <row r="30019" hidden="1"/>
    <row r="30020" hidden="1"/>
    <row r="30021" hidden="1"/>
    <row r="30022" hidden="1"/>
    <row r="30023" hidden="1"/>
    <row r="30024" hidden="1"/>
    <row r="30025" hidden="1"/>
    <row r="30026" hidden="1"/>
    <row r="30027" hidden="1"/>
    <row r="30028" hidden="1"/>
    <row r="30029" hidden="1"/>
    <row r="30030" hidden="1"/>
    <row r="30031" hidden="1"/>
    <row r="30032" hidden="1"/>
    <row r="30033" hidden="1"/>
    <row r="30034" hidden="1"/>
    <row r="30035" hidden="1"/>
    <row r="30036" hidden="1"/>
    <row r="30037" hidden="1"/>
    <row r="30038" hidden="1"/>
    <row r="30039" hidden="1"/>
    <row r="30040" hidden="1"/>
    <row r="30041" hidden="1"/>
    <row r="30042" hidden="1"/>
    <row r="30043" hidden="1"/>
    <row r="30044" hidden="1"/>
    <row r="30045" hidden="1"/>
    <row r="30046" hidden="1"/>
    <row r="30047" hidden="1"/>
    <row r="30048" hidden="1"/>
    <row r="30049" hidden="1"/>
    <row r="30050" hidden="1"/>
    <row r="30051" hidden="1"/>
    <row r="30052" hidden="1"/>
    <row r="30053" hidden="1"/>
    <row r="30054" hidden="1"/>
    <row r="30055" hidden="1"/>
    <row r="30056" hidden="1"/>
    <row r="30057" hidden="1"/>
    <row r="30058" hidden="1"/>
    <row r="30059" hidden="1"/>
    <row r="30060" hidden="1"/>
    <row r="30061" hidden="1"/>
    <row r="30062" hidden="1"/>
    <row r="30063" hidden="1"/>
    <row r="30064" hidden="1"/>
    <row r="30065" hidden="1"/>
    <row r="30066" hidden="1"/>
    <row r="30067" hidden="1"/>
    <row r="30068" hidden="1"/>
    <row r="30069" hidden="1"/>
    <row r="30070" hidden="1"/>
    <row r="30071" hidden="1"/>
    <row r="30072" hidden="1"/>
    <row r="30073" hidden="1"/>
    <row r="30074" hidden="1"/>
    <row r="30075" hidden="1"/>
    <row r="30076" hidden="1"/>
    <row r="30077" hidden="1"/>
    <row r="30078" hidden="1"/>
    <row r="30079" hidden="1"/>
    <row r="30080" hidden="1"/>
    <row r="30081" hidden="1"/>
    <row r="30082" hidden="1"/>
    <row r="30083" hidden="1"/>
    <row r="30084" hidden="1"/>
    <row r="30085" hidden="1"/>
    <row r="30086" hidden="1"/>
    <row r="30087" hidden="1"/>
    <row r="30088" hidden="1"/>
    <row r="30089" hidden="1"/>
    <row r="30090" hidden="1"/>
    <row r="30091" hidden="1"/>
    <row r="30092" hidden="1"/>
    <row r="30093" hidden="1"/>
    <row r="30094" hidden="1"/>
    <row r="30095" hidden="1"/>
    <row r="30096" hidden="1"/>
    <row r="30097" hidden="1"/>
    <row r="30098" hidden="1"/>
    <row r="30099" hidden="1"/>
    <row r="30100" hidden="1"/>
    <row r="30101" hidden="1"/>
    <row r="30102" hidden="1"/>
    <row r="30103" hidden="1"/>
    <row r="30104" hidden="1"/>
    <row r="30105" hidden="1"/>
    <row r="30106" hidden="1"/>
    <row r="30107" hidden="1"/>
    <row r="30108" hidden="1"/>
    <row r="30109" hidden="1"/>
    <row r="30110" hidden="1"/>
    <row r="30111" hidden="1"/>
    <row r="30112" hidden="1"/>
    <row r="30113" hidden="1"/>
    <row r="30114" hidden="1"/>
    <row r="30115" hidden="1"/>
    <row r="30116" hidden="1"/>
    <row r="30117" hidden="1"/>
    <row r="30118" hidden="1"/>
    <row r="30119" hidden="1"/>
    <row r="30120" hidden="1"/>
    <row r="30121" hidden="1"/>
    <row r="30122" hidden="1"/>
    <row r="30123" hidden="1"/>
    <row r="30124" hidden="1"/>
    <row r="30125" hidden="1"/>
    <row r="30126" hidden="1"/>
    <row r="30127" hidden="1"/>
    <row r="30128" hidden="1"/>
    <row r="30129" hidden="1"/>
    <row r="30130" hidden="1"/>
    <row r="30131" hidden="1"/>
    <row r="30132" hidden="1"/>
    <row r="30133" hidden="1"/>
    <row r="30134" hidden="1"/>
    <row r="30135" hidden="1"/>
    <row r="30136" hidden="1"/>
    <row r="30137" hidden="1"/>
    <row r="30138" hidden="1"/>
    <row r="30139" hidden="1"/>
    <row r="30140" hidden="1"/>
    <row r="30141" hidden="1"/>
    <row r="30142" hidden="1"/>
    <row r="30143" hidden="1"/>
    <row r="30144" hidden="1"/>
    <row r="30145" hidden="1"/>
    <row r="30146" hidden="1"/>
    <row r="30147" hidden="1"/>
    <row r="30148" hidden="1"/>
    <row r="30149" hidden="1"/>
    <row r="30150" hidden="1"/>
    <row r="30151" hidden="1"/>
    <row r="30152" hidden="1"/>
    <row r="30153" hidden="1"/>
    <row r="30154" hidden="1"/>
    <row r="30155" hidden="1"/>
    <row r="30156" hidden="1"/>
    <row r="30157" hidden="1"/>
    <row r="30158" hidden="1"/>
    <row r="30159" hidden="1"/>
    <row r="30160" hidden="1"/>
    <row r="30161" hidden="1"/>
    <row r="30162" hidden="1"/>
    <row r="30163" hidden="1"/>
    <row r="30164" hidden="1"/>
    <row r="30165" hidden="1"/>
    <row r="30166" hidden="1"/>
    <row r="30167" hidden="1"/>
    <row r="30168" hidden="1"/>
    <row r="30169" hidden="1"/>
    <row r="30170" hidden="1"/>
    <row r="30171" hidden="1"/>
    <row r="30172" hidden="1"/>
    <row r="30173" hidden="1"/>
    <row r="30174" hidden="1"/>
    <row r="30175" hidden="1"/>
    <row r="30176" hidden="1"/>
    <row r="30177" hidden="1"/>
    <row r="30178" hidden="1"/>
    <row r="30179" hidden="1"/>
    <row r="30180" hidden="1"/>
    <row r="30181" hidden="1"/>
    <row r="30182" hidden="1"/>
    <row r="30183" hidden="1"/>
    <row r="30184" hidden="1"/>
    <row r="30185" hidden="1"/>
    <row r="30186" hidden="1"/>
    <row r="30187" hidden="1"/>
    <row r="30188" hidden="1"/>
    <row r="30189" hidden="1"/>
    <row r="30190" hidden="1"/>
    <row r="30191" hidden="1"/>
    <row r="30192" hidden="1"/>
    <row r="30193" hidden="1"/>
    <row r="30194" hidden="1"/>
    <row r="30195" hidden="1"/>
    <row r="30196" hidden="1"/>
    <row r="30197" hidden="1"/>
    <row r="30198" hidden="1"/>
    <row r="30199" hidden="1"/>
    <row r="30200" hidden="1"/>
    <row r="30201" hidden="1"/>
    <row r="30202" hidden="1"/>
    <row r="30203" hidden="1"/>
    <row r="30204" hidden="1"/>
    <row r="30205" hidden="1"/>
    <row r="30206" hidden="1"/>
    <row r="30207" hidden="1"/>
    <row r="30208" hidden="1"/>
    <row r="30209" hidden="1"/>
    <row r="30210" hidden="1"/>
    <row r="30211" hidden="1"/>
    <row r="30212" hidden="1"/>
    <row r="30213" hidden="1"/>
    <row r="30214" hidden="1"/>
    <row r="30215" hidden="1"/>
    <row r="30216" hidden="1"/>
    <row r="30217" hidden="1"/>
    <row r="30218" hidden="1"/>
    <row r="30219" hidden="1"/>
    <row r="30220" hidden="1"/>
    <row r="30221" hidden="1"/>
    <row r="30222" hidden="1"/>
    <row r="30223" hidden="1"/>
    <row r="30224" hidden="1"/>
    <row r="30225" hidden="1"/>
    <row r="30226" hidden="1"/>
    <row r="30227" hidden="1"/>
    <row r="30228" hidden="1"/>
    <row r="30229" hidden="1"/>
    <row r="30230" hidden="1"/>
    <row r="30231" hidden="1"/>
    <row r="30232" hidden="1"/>
    <row r="30233" hidden="1"/>
    <row r="30234" hidden="1"/>
    <row r="30235" hidden="1"/>
    <row r="30236" hidden="1"/>
    <row r="30237" hidden="1"/>
    <row r="30238" hidden="1"/>
    <row r="30239" hidden="1"/>
    <row r="30240" hidden="1"/>
    <row r="30241" hidden="1"/>
    <row r="30242" hidden="1"/>
    <row r="30243" hidden="1"/>
    <row r="30244" hidden="1"/>
    <row r="30245" hidden="1"/>
    <row r="30246" hidden="1"/>
    <row r="30247" hidden="1"/>
    <row r="30248" hidden="1"/>
    <row r="30249" hidden="1"/>
    <row r="30250" hidden="1"/>
    <row r="30251" hidden="1"/>
    <row r="30252" hidden="1"/>
    <row r="30253" hidden="1"/>
    <row r="30254" hidden="1"/>
    <row r="30255" hidden="1"/>
    <row r="30256" hidden="1"/>
    <row r="30257" hidden="1"/>
    <row r="30258" hidden="1"/>
    <row r="30259" hidden="1"/>
    <row r="30260" hidden="1"/>
    <row r="30261" hidden="1"/>
    <row r="30262" hidden="1"/>
    <row r="30263" hidden="1"/>
    <row r="30264" hidden="1"/>
    <row r="30265" hidden="1"/>
    <row r="30266" hidden="1"/>
    <row r="30267" hidden="1"/>
    <row r="30268" hidden="1"/>
    <row r="30269" hidden="1"/>
    <row r="30270" hidden="1"/>
    <row r="30271" hidden="1"/>
    <row r="30272" hidden="1"/>
    <row r="30273" hidden="1"/>
    <row r="30274" hidden="1"/>
    <row r="30275" hidden="1"/>
    <row r="30276" hidden="1"/>
    <row r="30277" hidden="1"/>
    <row r="30278" hidden="1"/>
    <row r="30279" hidden="1"/>
    <row r="30280" hidden="1"/>
    <row r="30281" hidden="1"/>
    <row r="30282" hidden="1"/>
    <row r="30283" hidden="1"/>
    <row r="30284" hidden="1"/>
    <row r="30285" hidden="1"/>
    <row r="30286" hidden="1"/>
    <row r="30287" hidden="1"/>
    <row r="30288" hidden="1"/>
    <row r="30289" hidden="1"/>
    <row r="30290" hidden="1"/>
    <row r="30291" hidden="1"/>
    <row r="30292" hidden="1"/>
    <row r="30293" hidden="1"/>
    <row r="30294" hidden="1"/>
    <row r="30295" hidden="1"/>
    <row r="30296" hidden="1"/>
    <row r="30297" hidden="1"/>
    <row r="30298" hidden="1"/>
    <row r="30299" hidden="1"/>
    <row r="30300" hidden="1"/>
    <row r="30301" hidden="1"/>
    <row r="30302" hidden="1"/>
    <row r="30303" hidden="1"/>
    <row r="30304" hidden="1"/>
    <row r="30305" hidden="1"/>
    <row r="30306" hidden="1"/>
    <row r="30307" hidden="1"/>
    <row r="30308" hidden="1"/>
    <row r="30309" hidden="1"/>
    <row r="30310" hidden="1"/>
    <row r="30311" hidden="1"/>
    <row r="30312" hidden="1"/>
    <row r="30313" hidden="1"/>
    <row r="30314" hidden="1"/>
    <row r="30315" hidden="1"/>
    <row r="30316" hidden="1"/>
    <row r="30317" hidden="1"/>
    <row r="30318" hidden="1"/>
    <row r="30319" hidden="1"/>
    <row r="30320" hidden="1"/>
    <row r="30321" hidden="1"/>
    <row r="30322" hidden="1"/>
    <row r="30323" hidden="1"/>
    <row r="30324" hidden="1"/>
    <row r="30325" hidden="1"/>
    <row r="30326" hidden="1"/>
    <row r="30327" hidden="1"/>
    <row r="30328" hidden="1"/>
    <row r="30329" hidden="1"/>
    <row r="30330" hidden="1"/>
    <row r="30331" hidden="1"/>
    <row r="30332" hidden="1"/>
    <row r="30333" hidden="1"/>
    <row r="30334" hidden="1"/>
    <row r="30335" hidden="1"/>
    <row r="30336" hidden="1"/>
    <row r="30337" hidden="1"/>
    <row r="30338" hidden="1"/>
    <row r="30339" hidden="1"/>
    <row r="30340" hidden="1"/>
    <row r="30341" hidden="1"/>
    <row r="30342" hidden="1"/>
    <row r="30343" hidden="1"/>
    <row r="30344" hidden="1"/>
    <row r="30345" hidden="1"/>
    <row r="30346" hidden="1"/>
    <row r="30347" hidden="1"/>
    <row r="30348" hidden="1"/>
    <row r="30349" hidden="1"/>
    <row r="30350" hidden="1"/>
    <row r="30351" hidden="1"/>
    <row r="30352" hidden="1"/>
    <row r="30353" hidden="1"/>
    <row r="30354" hidden="1"/>
    <row r="30355" hidden="1"/>
    <row r="30356" hidden="1"/>
    <row r="30357" hidden="1"/>
    <row r="30358" hidden="1"/>
    <row r="30359" hidden="1"/>
    <row r="30360" hidden="1"/>
    <row r="30361" hidden="1"/>
    <row r="30362" hidden="1"/>
    <row r="30363" hidden="1"/>
    <row r="30364" hidden="1"/>
    <row r="30365" hidden="1"/>
    <row r="30366" hidden="1"/>
    <row r="30367" hidden="1"/>
    <row r="30368" hidden="1"/>
    <row r="30369" hidden="1"/>
    <row r="30370" hidden="1"/>
    <row r="30371" hidden="1"/>
    <row r="30372" hidden="1"/>
    <row r="30373" hidden="1"/>
    <row r="30374" hidden="1"/>
    <row r="30375" hidden="1"/>
    <row r="30376" hidden="1"/>
    <row r="30377" hidden="1"/>
    <row r="30378" hidden="1"/>
    <row r="30379" hidden="1"/>
    <row r="30380" hidden="1"/>
    <row r="30381" hidden="1"/>
    <row r="30382" hidden="1"/>
    <row r="30383" hidden="1"/>
    <row r="30384" hidden="1"/>
    <row r="30385" hidden="1"/>
    <row r="30386" hidden="1"/>
    <row r="30387" hidden="1"/>
    <row r="30388" hidden="1"/>
    <row r="30389" hidden="1"/>
    <row r="30390" hidden="1"/>
    <row r="30391" hidden="1"/>
    <row r="30392" hidden="1"/>
    <row r="30393" hidden="1"/>
    <row r="30394" hidden="1"/>
    <row r="30395" hidden="1"/>
    <row r="30396" hidden="1"/>
    <row r="30397" hidden="1"/>
    <row r="30398" hidden="1"/>
    <row r="30399" hidden="1"/>
    <row r="30400" hidden="1"/>
    <row r="30401" hidden="1"/>
    <row r="30402" hidden="1"/>
    <row r="30403" hidden="1"/>
    <row r="30404" hidden="1"/>
    <row r="30405" hidden="1"/>
    <row r="30406" hidden="1"/>
    <row r="30407" hidden="1"/>
    <row r="30408" hidden="1"/>
    <row r="30409" hidden="1"/>
    <row r="30410" hidden="1"/>
    <row r="30411" hidden="1"/>
    <row r="30412" hidden="1"/>
    <row r="30413" hidden="1"/>
    <row r="30414" hidden="1"/>
    <row r="30415" hidden="1"/>
    <row r="30416" hidden="1"/>
    <row r="30417" hidden="1"/>
    <row r="30418" hidden="1"/>
    <row r="30419" hidden="1"/>
    <row r="30420" hidden="1"/>
    <row r="30421" hidden="1"/>
    <row r="30422" hidden="1"/>
    <row r="30423" hidden="1"/>
    <row r="30424" hidden="1"/>
    <row r="30425" hidden="1"/>
    <row r="30426" hidden="1"/>
    <row r="30427" hidden="1"/>
    <row r="30428" hidden="1"/>
    <row r="30429" hidden="1"/>
    <row r="30430" hidden="1"/>
    <row r="30431" hidden="1"/>
    <row r="30432" hidden="1"/>
    <row r="30433" hidden="1"/>
    <row r="30434" hidden="1"/>
    <row r="30435" hidden="1"/>
    <row r="30436" hidden="1"/>
    <row r="30437" hidden="1"/>
    <row r="30438" hidden="1"/>
    <row r="30439" hidden="1"/>
    <row r="30440" hidden="1"/>
    <row r="30441" hidden="1"/>
    <row r="30442" hidden="1"/>
    <row r="30443" hidden="1"/>
    <row r="30444" hidden="1"/>
    <row r="30445" hidden="1"/>
    <row r="30446" hidden="1"/>
    <row r="30447" hidden="1"/>
    <row r="30448" hidden="1"/>
    <row r="30449" hidden="1"/>
    <row r="30450" hidden="1"/>
    <row r="30451" hidden="1"/>
    <row r="30452" hidden="1"/>
    <row r="30453" hidden="1"/>
    <row r="30454" hidden="1"/>
    <row r="30455" hidden="1"/>
    <row r="30456" hidden="1"/>
    <row r="30457" hidden="1"/>
    <row r="30458" hidden="1"/>
    <row r="30459" hidden="1"/>
    <row r="30460" hidden="1"/>
    <row r="30461" hidden="1"/>
    <row r="30462" hidden="1"/>
    <row r="30463" hidden="1"/>
    <row r="30464" hidden="1"/>
    <row r="30465" hidden="1"/>
    <row r="30466" hidden="1"/>
    <row r="30467" hidden="1"/>
    <row r="30468" hidden="1"/>
    <row r="30469" hidden="1"/>
    <row r="30470" hidden="1"/>
    <row r="30471" hidden="1"/>
    <row r="30472" hidden="1"/>
    <row r="30473" hidden="1"/>
    <row r="30474" hidden="1"/>
    <row r="30475" hidden="1"/>
    <row r="30476" hidden="1"/>
    <row r="30477" hidden="1"/>
    <row r="30478" hidden="1"/>
    <row r="30479" hidden="1"/>
    <row r="30480" hidden="1"/>
    <row r="30481" hidden="1"/>
    <row r="30482" hidden="1"/>
    <row r="30483" hidden="1"/>
    <row r="30484" hidden="1"/>
    <row r="30485" hidden="1"/>
    <row r="30486" hidden="1"/>
    <row r="30487" hidden="1"/>
    <row r="30488" hidden="1"/>
    <row r="30489" hidden="1"/>
    <row r="30490" hidden="1"/>
    <row r="30491" hidden="1"/>
    <row r="30492" hidden="1"/>
    <row r="30493" hidden="1"/>
    <row r="30494" hidden="1"/>
    <row r="30495" hidden="1"/>
    <row r="30496" hidden="1"/>
    <row r="30497" hidden="1"/>
    <row r="30498" hidden="1"/>
    <row r="30499" hidden="1"/>
    <row r="30500" hidden="1"/>
    <row r="30501" hidden="1"/>
    <row r="30502" hidden="1"/>
    <row r="30503" hidden="1"/>
    <row r="30504" hidden="1"/>
    <row r="30505" hidden="1"/>
    <row r="30506" hidden="1"/>
    <row r="30507" hidden="1"/>
    <row r="30508" hidden="1"/>
    <row r="30509" hidden="1"/>
    <row r="30510" hidden="1"/>
    <row r="30511" hidden="1"/>
    <row r="30512" hidden="1"/>
    <row r="30513" hidden="1"/>
    <row r="30514" hidden="1"/>
    <row r="30515" hidden="1"/>
    <row r="30516" hidden="1"/>
    <row r="30517" hidden="1"/>
    <row r="30518" hidden="1"/>
    <row r="30519" hidden="1"/>
    <row r="30520" hidden="1"/>
    <row r="30521" hidden="1"/>
    <row r="30522" hidden="1"/>
    <row r="30523" hidden="1"/>
    <row r="30524" hidden="1"/>
    <row r="30525" hidden="1"/>
    <row r="30526" hidden="1"/>
    <row r="30527" hidden="1"/>
    <row r="30528" hidden="1"/>
    <row r="30529" hidden="1"/>
    <row r="30530" hidden="1"/>
    <row r="30531" hidden="1"/>
    <row r="30532" hidden="1"/>
    <row r="30533" hidden="1"/>
    <row r="30534" hidden="1"/>
    <row r="30535" hidden="1"/>
    <row r="30536" hidden="1"/>
    <row r="30537" hidden="1"/>
    <row r="30538" hidden="1"/>
    <row r="30539" hidden="1"/>
    <row r="30540" hidden="1"/>
    <row r="30541" hidden="1"/>
    <row r="30542" hidden="1"/>
    <row r="30543" hidden="1"/>
    <row r="30544" hidden="1"/>
    <row r="30545" hidden="1"/>
    <row r="30546" hidden="1"/>
    <row r="30547" hidden="1"/>
    <row r="30548" hidden="1"/>
    <row r="30549" hidden="1"/>
    <row r="30550" hidden="1"/>
    <row r="30551" hidden="1"/>
    <row r="30552" hidden="1"/>
    <row r="30553" hidden="1"/>
    <row r="30554" hidden="1"/>
    <row r="30555" hidden="1"/>
    <row r="30556" hidden="1"/>
    <row r="30557" hidden="1"/>
    <row r="30558" hidden="1"/>
    <row r="30559" hidden="1"/>
    <row r="30560" hidden="1"/>
    <row r="30561" hidden="1"/>
    <row r="30562" hidden="1"/>
    <row r="30563" hidden="1"/>
    <row r="30564" hidden="1"/>
    <row r="30565" hidden="1"/>
    <row r="30566" hidden="1"/>
    <row r="30567" hidden="1"/>
    <row r="30568" hidden="1"/>
    <row r="30569" hidden="1"/>
    <row r="30570" hidden="1"/>
    <row r="30571" hidden="1"/>
    <row r="30572" hidden="1"/>
    <row r="30573" hidden="1"/>
    <row r="30574" hidden="1"/>
    <row r="30575" hidden="1"/>
    <row r="30576" hidden="1"/>
    <row r="30577" hidden="1"/>
    <row r="30578" hidden="1"/>
    <row r="30579" hidden="1"/>
    <row r="30580" hidden="1"/>
    <row r="30581" hidden="1"/>
    <row r="30582" hidden="1"/>
    <row r="30583" hidden="1"/>
    <row r="30584" hidden="1"/>
    <row r="30585" hidden="1"/>
    <row r="30586" hidden="1"/>
    <row r="30587" hidden="1"/>
    <row r="30588" hidden="1"/>
    <row r="30589" hidden="1"/>
    <row r="30590" hidden="1"/>
    <row r="30591" hidden="1"/>
    <row r="30592" hidden="1"/>
    <row r="30593" hidden="1"/>
    <row r="30594" hidden="1"/>
    <row r="30595" hidden="1"/>
    <row r="30596" hidden="1"/>
    <row r="30597" hidden="1"/>
    <row r="30598" hidden="1"/>
    <row r="30599" hidden="1"/>
    <row r="30600" hidden="1"/>
    <row r="30601" hidden="1"/>
    <row r="30602" hidden="1"/>
    <row r="30603" hidden="1"/>
    <row r="30604" hidden="1"/>
    <row r="30605" hidden="1"/>
    <row r="30606" hidden="1"/>
    <row r="30607" hidden="1"/>
    <row r="30608" hidden="1"/>
    <row r="30609" hidden="1"/>
    <row r="30610" hidden="1"/>
    <row r="30611" hidden="1"/>
    <row r="30612" hidden="1"/>
    <row r="30613" hidden="1"/>
    <row r="30614" hidden="1"/>
    <row r="30615" hidden="1"/>
    <row r="30616" hidden="1"/>
    <row r="30617" hidden="1"/>
    <row r="30618" hidden="1"/>
    <row r="30619" hidden="1"/>
    <row r="30620" hidden="1"/>
    <row r="30621" hidden="1"/>
    <row r="30622" hidden="1"/>
    <row r="30623" hidden="1"/>
    <row r="30624" hidden="1"/>
    <row r="30625" hidden="1"/>
    <row r="30626" hidden="1"/>
    <row r="30627" hidden="1"/>
    <row r="30628" hidden="1"/>
    <row r="30629" hidden="1"/>
    <row r="30630" hidden="1"/>
    <row r="30631" hidden="1"/>
    <row r="30632" hidden="1"/>
    <row r="30633" hidden="1"/>
    <row r="30634" hidden="1"/>
    <row r="30635" hidden="1"/>
    <row r="30636" hidden="1"/>
    <row r="30637" hidden="1"/>
    <row r="30638" hidden="1"/>
    <row r="30639" hidden="1"/>
    <row r="30640" hidden="1"/>
    <row r="30641" hidden="1"/>
    <row r="30642" hidden="1"/>
    <row r="30643" hidden="1"/>
    <row r="30644" hidden="1"/>
    <row r="30645" hidden="1"/>
    <row r="30646" hidden="1"/>
    <row r="30647" hidden="1"/>
    <row r="30648" hidden="1"/>
    <row r="30649" hidden="1"/>
    <row r="30650" hidden="1"/>
    <row r="30651" hidden="1"/>
    <row r="30652" hidden="1"/>
    <row r="30653" hidden="1"/>
    <row r="30654" hidden="1"/>
    <row r="30655" hidden="1"/>
    <row r="30656" hidden="1"/>
    <row r="30657" hidden="1"/>
    <row r="30658" hidden="1"/>
    <row r="30659" hidden="1"/>
    <row r="30660" hidden="1"/>
    <row r="30661" hidden="1"/>
    <row r="30662" hidden="1"/>
    <row r="30663" hidden="1"/>
    <row r="30664" hidden="1"/>
    <row r="30665" hidden="1"/>
    <row r="30666" hidden="1"/>
    <row r="30667" hidden="1"/>
    <row r="30668" hidden="1"/>
    <row r="30669" hidden="1"/>
    <row r="30670" hidden="1"/>
    <row r="30671" hidden="1"/>
    <row r="30672" hidden="1"/>
    <row r="30673" hidden="1"/>
    <row r="30674" hidden="1"/>
    <row r="30675" hidden="1"/>
    <row r="30676" hidden="1"/>
    <row r="30677" hidden="1"/>
    <row r="30678" hidden="1"/>
    <row r="30679" hidden="1"/>
    <row r="30680" hidden="1"/>
    <row r="30681" hidden="1"/>
    <row r="30682" hidden="1"/>
    <row r="30683" hidden="1"/>
    <row r="30684" hidden="1"/>
    <row r="30685" hidden="1"/>
    <row r="30686" hidden="1"/>
    <row r="30687" hidden="1"/>
    <row r="30688" hidden="1"/>
    <row r="30689" hidden="1"/>
    <row r="30690" hidden="1"/>
    <row r="30691" hidden="1"/>
    <row r="30692" hidden="1"/>
    <row r="30693" hidden="1"/>
    <row r="30694" hidden="1"/>
    <row r="30695" hidden="1"/>
    <row r="30696" hidden="1"/>
    <row r="30697" hidden="1"/>
    <row r="30698" hidden="1"/>
    <row r="30699" hidden="1"/>
    <row r="30700" hidden="1"/>
    <row r="30701" hidden="1"/>
    <row r="30702" hidden="1"/>
    <row r="30703" hidden="1"/>
    <row r="30704" hidden="1"/>
    <row r="30705" hidden="1"/>
    <row r="30706" hidden="1"/>
    <row r="30707" hidden="1"/>
    <row r="30708" hidden="1"/>
    <row r="30709" hidden="1"/>
    <row r="30710" hidden="1"/>
    <row r="30711" hidden="1"/>
    <row r="30712" hidden="1"/>
    <row r="30713" hidden="1"/>
    <row r="30714" hidden="1"/>
    <row r="30715" hidden="1"/>
    <row r="30716" hidden="1"/>
    <row r="30717" hidden="1"/>
    <row r="30718" hidden="1"/>
    <row r="30719" hidden="1"/>
    <row r="30720" hidden="1"/>
    <row r="30721" hidden="1"/>
    <row r="30722" hidden="1"/>
    <row r="30723" hidden="1"/>
    <row r="30724" hidden="1"/>
    <row r="30725" hidden="1"/>
    <row r="30726" hidden="1"/>
    <row r="30727" hidden="1"/>
    <row r="30728" hidden="1"/>
    <row r="30729" hidden="1"/>
    <row r="30730" hidden="1"/>
    <row r="30731" hidden="1"/>
    <row r="30732" hidden="1"/>
    <row r="30733" hidden="1"/>
    <row r="30734" hidden="1"/>
    <row r="30735" hidden="1"/>
    <row r="30736" hidden="1"/>
    <row r="30737" hidden="1"/>
    <row r="30738" hidden="1"/>
    <row r="30739" hidden="1"/>
    <row r="30740" hidden="1"/>
    <row r="30741" hidden="1"/>
    <row r="30742" hidden="1"/>
    <row r="30743" hidden="1"/>
    <row r="30744" hidden="1"/>
    <row r="30745" hidden="1"/>
    <row r="30746" hidden="1"/>
    <row r="30747" hidden="1"/>
    <row r="30748" hidden="1"/>
    <row r="30749" hidden="1"/>
    <row r="30750" hidden="1"/>
    <row r="30751" hidden="1"/>
    <row r="30752" hidden="1"/>
    <row r="30753" hidden="1"/>
    <row r="30754" hidden="1"/>
    <row r="30755" hidden="1"/>
    <row r="30756" hidden="1"/>
    <row r="30757" hidden="1"/>
    <row r="30758" hidden="1"/>
    <row r="30759" hidden="1"/>
    <row r="30760" hidden="1"/>
    <row r="30761" hidden="1"/>
    <row r="30762" hidden="1"/>
    <row r="30763" hidden="1"/>
    <row r="30764" hidden="1"/>
    <row r="30765" hidden="1"/>
    <row r="30766" hidden="1"/>
    <row r="30767" hidden="1"/>
    <row r="30768" hidden="1"/>
    <row r="30769" hidden="1"/>
    <row r="30770" hidden="1"/>
    <row r="30771" hidden="1"/>
    <row r="30772" hidden="1"/>
    <row r="30773" hidden="1"/>
    <row r="30774" hidden="1"/>
    <row r="30775" hidden="1"/>
    <row r="30776" hidden="1"/>
    <row r="30777" hidden="1"/>
    <row r="30778" hidden="1"/>
    <row r="30779" hidden="1"/>
    <row r="30780" hidden="1"/>
    <row r="30781" hidden="1"/>
    <row r="30782" hidden="1"/>
    <row r="30783" hidden="1"/>
    <row r="30784" hidden="1"/>
    <row r="30785" hidden="1"/>
    <row r="30786" hidden="1"/>
    <row r="30787" hidden="1"/>
    <row r="30788" hidden="1"/>
    <row r="30789" hidden="1"/>
    <row r="30790" hidden="1"/>
    <row r="30791" hidden="1"/>
    <row r="30792" hidden="1"/>
    <row r="30793" hidden="1"/>
    <row r="30794" hidden="1"/>
    <row r="30795" hidden="1"/>
    <row r="30796" hidden="1"/>
    <row r="30797" hidden="1"/>
    <row r="30798" hidden="1"/>
    <row r="30799" hidden="1"/>
    <row r="30800" hidden="1"/>
    <row r="30801" hidden="1"/>
    <row r="30802" hidden="1"/>
    <row r="30803" hidden="1"/>
    <row r="30804" hidden="1"/>
    <row r="30805" hidden="1"/>
    <row r="30806" hidden="1"/>
    <row r="30807" hidden="1"/>
    <row r="30808" hidden="1"/>
    <row r="30809" hidden="1"/>
    <row r="30810" hidden="1"/>
    <row r="30811" hidden="1"/>
    <row r="30812" hidden="1"/>
    <row r="30813" hidden="1"/>
    <row r="30814" hidden="1"/>
    <row r="30815" hidden="1"/>
    <row r="30816" hidden="1"/>
    <row r="30817" hidden="1"/>
    <row r="30818" hidden="1"/>
    <row r="30819" hidden="1"/>
    <row r="30820" hidden="1"/>
    <row r="30821" hidden="1"/>
    <row r="30822" hidden="1"/>
    <row r="30823" hidden="1"/>
    <row r="30824" hidden="1"/>
    <row r="30825" hidden="1"/>
    <row r="30826" hidden="1"/>
    <row r="30827" hidden="1"/>
    <row r="30828" hidden="1"/>
    <row r="30829" hidden="1"/>
    <row r="30830" hidden="1"/>
    <row r="30831" hidden="1"/>
    <row r="30832" hidden="1"/>
    <row r="30833" hidden="1"/>
    <row r="30834" hidden="1"/>
    <row r="30835" hidden="1"/>
    <row r="30836" hidden="1"/>
    <row r="30837" hidden="1"/>
    <row r="30838" hidden="1"/>
    <row r="30839" hidden="1"/>
    <row r="30840" hidden="1"/>
    <row r="30841" hidden="1"/>
    <row r="30842" hidden="1"/>
    <row r="30843" hidden="1"/>
    <row r="30844" hidden="1"/>
    <row r="30845" hidden="1"/>
    <row r="30846" hidden="1"/>
    <row r="30847" hidden="1"/>
    <row r="30848" hidden="1"/>
    <row r="30849" hidden="1"/>
    <row r="30850" hidden="1"/>
    <row r="30851" hidden="1"/>
    <row r="30852" hidden="1"/>
    <row r="30853" hidden="1"/>
    <row r="30854" hidden="1"/>
    <row r="30855" hidden="1"/>
    <row r="30856" hidden="1"/>
    <row r="30857" hidden="1"/>
    <row r="30858" hidden="1"/>
    <row r="30859" hidden="1"/>
    <row r="30860" hidden="1"/>
    <row r="30861" hidden="1"/>
    <row r="30862" hidden="1"/>
    <row r="30863" hidden="1"/>
    <row r="30864" hidden="1"/>
    <row r="30865" hidden="1"/>
    <row r="30866" hidden="1"/>
    <row r="30867" hidden="1"/>
    <row r="30868" hidden="1"/>
    <row r="30869" hidden="1"/>
    <row r="30870" hidden="1"/>
    <row r="30871" hidden="1"/>
    <row r="30872" hidden="1"/>
    <row r="30873" hidden="1"/>
    <row r="30874" hidden="1"/>
    <row r="30875" hidden="1"/>
    <row r="30876" hidden="1"/>
    <row r="30877" hidden="1"/>
    <row r="30878" hidden="1"/>
    <row r="30879" hidden="1"/>
    <row r="30880" hidden="1"/>
    <row r="30881" hidden="1"/>
    <row r="30882" hidden="1"/>
    <row r="30883" hidden="1"/>
    <row r="30884" hidden="1"/>
    <row r="30885" hidden="1"/>
    <row r="30886" hidden="1"/>
    <row r="30887" hidden="1"/>
    <row r="30888" hidden="1"/>
    <row r="30889" hidden="1"/>
    <row r="30890" hidden="1"/>
    <row r="30891" hidden="1"/>
    <row r="30892" hidden="1"/>
    <row r="30893" hidden="1"/>
    <row r="30894" hidden="1"/>
    <row r="30895" hidden="1"/>
    <row r="30896" hidden="1"/>
    <row r="30897" hidden="1"/>
    <row r="30898" hidden="1"/>
    <row r="30899" hidden="1"/>
    <row r="30900" hidden="1"/>
    <row r="30901" hidden="1"/>
    <row r="30902" hidden="1"/>
    <row r="30903" hidden="1"/>
    <row r="30904" hidden="1"/>
    <row r="30905" hidden="1"/>
    <row r="30906" hidden="1"/>
    <row r="30907" hidden="1"/>
    <row r="30908" hidden="1"/>
    <row r="30909" hidden="1"/>
    <row r="30910" hidden="1"/>
    <row r="30911" hidden="1"/>
    <row r="30912" hidden="1"/>
    <row r="30913" hidden="1"/>
    <row r="30914" hidden="1"/>
    <row r="30915" hidden="1"/>
    <row r="30916" hidden="1"/>
    <row r="30917" hidden="1"/>
    <row r="30918" hidden="1"/>
    <row r="30919" hidden="1"/>
    <row r="30920" hidden="1"/>
    <row r="30921" hidden="1"/>
    <row r="30922" hidden="1"/>
    <row r="30923" hidden="1"/>
    <row r="30924" hidden="1"/>
    <row r="30925" hidden="1"/>
    <row r="30926" hidden="1"/>
    <row r="30927" hidden="1"/>
    <row r="30928" hidden="1"/>
    <row r="30929" hidden="1"/>
    <row r="30930" hidden="1"/>
    <row r="30931" hidden="1"/>
    <row r="30932" hidden="1"/>
    <row r="30933" hidden="1"/>
    <row r="30934" hidden="1"/>
    <row r="30935" hidden="1"/>
    <row r="30936" hidden="1"/>
    <row r="30937" hidden="1"/>
    <row r="30938" hidden="1"/>
    <row r="30939" hidden="1"/>
    <row r="30940" hidden="1"/>
    <row r="30941" hidden="1"/>
    <row r="30942" hidden="1"/>
    <row r="30943" hidden="1"/>
    <row r="30944" hidden="1"/>
    <row r="30945" hidden="1"/>
    <row r="30946" hidden="1"/>
    <row r="30947" hidden="1"/>
    <row r="30948" hidden="1"/>
    <row r="30949" hidden="1"/>
    <row r="30950" hidden="1"/>
    <row r="30951" hidden="1"/>
    <row r="30952" hidden="1"/>
    <row r="30953" hidden="1"/>
    <row r="30954" hidden="1"/>
    <row r="30955" hidden="1"/>
    <row r="30956" hidden="1"/>
    <row r="30957" hidden="1"/>
    <row r="30958" hidden="1"/>
    <row r="30959" hidden="1"/>
    <row r="30960" hidden="1"/>
    <row r="30961" hidden="1"/>
    <row r="30962" hidden="1"/>
    <row r="30963" hidden="1"/>
    <row r="30964" hidden="1"/>
    <row r="30965" hidden="1"/>
    <row r="30966" hidden="1"/>
    <row r="30967" hidden="1"/>
    <row r="30968" hidden="1"/>
    <row r="30969" hidden="1"/>
    <row r="30970" hidden="1"/>
    <row r="30971" hidden="1"/>
    <row r="30972" hidden="1"/>
    <row r="30973" hidden="1"/>
    <row r="30974" hidden="1"/>
    <row r="30975" hidden="1"/>
    <row r="30976" hidden="1"/>
    <row r="30977" hidden="1"/>
    <row r="30978" hidden="1"/>
    <row r="30979" hidden="1"/>
    <row r="30980" hidden="1"/>
    <row r="30981" hidden="1"/>
    <row r="30982" hidden="1"/>
    <row r="30983" hidden="1"/>
    <row r="30984" hidden="1"/>
    <row r="30985" hidden="1"/>
    <row r="30986" hidden="1"/>
    <row r="30987" hidden="1"/>
    <row r="30988" hidden="1"/>
    <row r="30989" hidden="1"/>
    <row r="30990" hidden="1"/>
    <row r="30991" hidden="1"/>
    <row r="30992" hidden="1"/>
    <row r="30993" hidden="1"/>
    <row r="30994" hidden="1"/>
    <row r="30995" hidden="1"/>
    <row r="30996" hidden="1"/>
    <row r="30997" hidden="1"/>
    <row r="30998" hidden="1"/>
    <row r="30999" hidden="1"/>
    <row r="31000" hidden="1"/>
    <row r="31001" hidden="1"/>
    <row r="31002" hidden="1"/>
    <row r="31003" hidden="1"/>
    <row r="31004" hidden="1"/>
    <row r="31005" hidden="1"/>
    <row r="31006" hidden="1"/>
    <row r="31007" hidden="1"/>
    <row r="31008" hidden="1"/>
    <row r="31009" hidden="1"/>
    <row r="31010" hidden="1"/>
    <row r="31011" hidden="1"/>
    <row r="31012" hidden="1"/>
    <row r="31013" hidden="1"/>
    <row r="31014" hidden="1"/>
    <row r="31015" hidden="1"/>
    <row r="31016" hidden="1"/>
    <row r="31017" hidden="1"/>
    <row r="31018" hidden="1"/>
    <row r="31019" hidden="1"/>
    <row r="31020" hidden="1"/>
    <row r="31021" hidden="1"/>
    <row r="31022" hidden="1"/>
    <row r="31023" hidden="1"/>
    <row r="31024" hidden="1"/>
    <row r="31025" hidden="1"/>
    <row r="31026" hidden="1"/>
    <row r="31027" hidden="1"/>
    <row r="31028" hidden="1"/>
    <row r="31029" hidden="1"/>
    <row r="31030" hidden="1"/>
    <row r="31031" hidden="1"/>
    <row r="31032" hidden="1"/>
    <row r="31033" hidden="1"/>
    <row r="31034" hidden="1"/>
    <row r="31035" hidden="1"/>
    <row r="31036" hidden="1"/>
    <row r="31037" hidden="1"/>
    <row r="31038" hidden="1"/>
    <row r="31039" hidden="1"/>
    <row r="31040" hidden="1"/>
    <row r="31041" hidden="1"/>
    <row r="31042" hidden="1"/>
    <row r="31043" hidden="1"/>
    <row r="31044" hidden="1"/>
    <row r="31045" hidden="1"/>
    <row r="31046" hidden="1"/>
    <row r="31047" hidden="1"/>
    <row r="31048" hidden="1"/>
    <row r="31049" hidden="1"/>
    <row r="31050" hidden="1"/>
    <row r="31051" hidden="1"/>
    <row r="31052" hidden="1"/>
    <row r="31053" hidden="1"/>
    <row r="31054" hidden="1"/>
    <row r="31055" hidden="1"/>
    <row r="31056" hidden="1"/>
    <row r="31057" hidden="1"/>
    <row r="31058" hidden="1"/>
    <row r="31059" hidden="1"/>
    <row r="31060" hidden="1"/>
    <row r="31061" hidden="1"/>
    <row r="31062" hidden="1"/>
    <row r="31063" hidden="1"/>
    <row r="31064" hidden="1"/>
    <row r="31065" hidden="1"/>
    <row r="31066" hidden="1"/>
    <row r="31067" hidden="1"/>
    <row r="31068" hidden="1"/>
    <row r="31069" hidden="1"/>
    <row r="31070" hidden="1"/>
    <row r="31071" hidden="1"/>
    <row r="31072" hidden="1"/>
    <row r="31073" hidden="1"/>
    <row r="31074" hidden="1"/>
    <row r="31075" hidden="1"/>
    <row r="31076" hidden="1"/>
    <row r="31077" hidden="1"/>
    <row r="31078" hidden="1"/>
    <row r="31079" hidden="1"/>
    <row r="31080" hidden="1"/>
    <row r="31081" hidden="1"/>
    <row r="31082" hidden="1"/>
    <row r="31083" hidden="1"/>
    <row r="31084" hidden="1"/>
    <row r="31085" hidden="1"/>
    <row r="31086" hidden="1"/>
    <row r="31087" hidden="1"/>
    <row r="31088" hidden="1"/>
    <row r="31089" hidden="1"/>
    <row r="31090" hidden="1"/>
    <row r="31091" hidden="1"/>
    <row r="31092" hidden="1"/>
    <row r="31093" hidden="1"/>
    <row r="31094" hidden="1"/>
    <row r="31095" hidden="1"/>
    <row r="31096" hidden="1"/>
    <row r="31097" hidden="1"/>
    <row r="31098" hidden="1"/>
    <row r="31099" hidden="1"/>
    <row r="31100" hidden="1"/>
    <row r="31101" hidden="1"/>
    <row r="31102" hidden="1"/>
    <row r="31103" hidden="1"/>
    <row r="31104" hidden="1"/>
    <row r="31105" hidden="1"/>
    <row r="31106" hidden="1"/>
    <row r="31107" hidden="1"/>
    <row r="31108" hidden="1"/>
    <row r="31109" hidden="1"/>
    <row r="31110" hidden="1"/>
    <row r="31111" hidden="1"/>
    <row r="31112" hidden="1"/>
    <row r="31113" hidden="1"/>
    <row r="31114" hidden="1"/>
    <row r="31115" hidden="1"/>
    <row r="31116" hidden="1"/>
    <row r="31117" hidden="1"/>
    <row r="31118" hidden="1"/>
    <row r="31119" hidden="1"/>
    <row r="31120" hidden="1"/>
    <row r="31121" hidden="1"/>
    <row r="31122" hidden="1"/>
    <row r="31123" hidden="1"/>
    <row r="31124" hidden="1"/>
    <row r="31125" hidden="1"/>
    <row r="31126" hidden="1"/>
    <row r="31127" hidden="1"/>
    <row r="31128" hidden="1"/>
    <row r="31129" hidden="1"/>
    <row r="31130" hidden="1"/>
    <row r="31131" hidden="1"/>
    <row r="31132" hidden="1"/>
    <row r="31133" hidden="1"/>
    <row r="31134" hidden="1"/>
    <row r="31135" hidden="1"/>
    <row r="31136" hidden="1"/>
    <row r="31137" hidden="1"/>
    <row r="31138" hidden="1"/>
    <row r="31139" hidden="1"/>
    <row r="31140" hidden="1"/>
    <row r="31141" hidden="1"/>
    <row r="31142" hidden="1"/>
    <row r="31143" hidden="1"/>
    <row r="31144" hidden="1"/>
    <row r="31145" hidden="1"/>
    <row r="31146" hidden="1"/>
    <row r="31147" hidden="1"/>
    <row r="31148" hidden="1"/>
    <row r="31149" hidden="1"/>
    <row r="31150" hidden="1"/>
    <row r="31151" hidden="1"/>
    <row r="31152" hidden="1"/>
    <row r="31153" hidden="1"/>
    <row r="31154" hidden="1"/>
    <row r="31155" hidden="1"/>
    <row r="31156" hidden="1"/>
    <row r="31157" hidden="1"/>
    <row r="31158" hidden="1"/>
    <row r="31159" hidden="1"/>
    <row r="31160" hidden="1"/>
    <row r="31161" hidden="1"/>
    <row r="31162" hidden="1"/>
    <row r="31163" hidden="1"/>
    <row r="31164" hidden="1"/>
    <row r="31165" hidden="1"/>
    <row r="31166" hidden="1"/>
    <row r="31167" hidden="1"/>
    <row r="31168" hidden="1"/>
    <row r="31169" hidden="1"/>
    <row r="31170" hidden="1"/>
    <row r="31171" hidden="1"/>
    <row r="31172" hidden="1"/>
    <row r="31173" hidden="1"/>
    <row r="31174" hidden="1"/>
    <row r="31175" hidden="1"/>
    <row r="31176" hidden="1"/>
    <row r="31177" hidden="1"/>
    <row r="31178" hidden="1"/>
    <row r="31179" hidden="1"/>
    <row r="31180" hidden="1"/>
    <row r="31181" hidden="1"/>
    <row r="31182" hidden="1"/>
    <row r="31183" hidden="1"/>
    <row r="31184" hidden="1"/>
    <row r="31185" hidden="1"/>
    <row r="31186" hidden="1"/>
    <row r="31187" hidden="1"/>
    <row r="31188" hidden="1"/>
    <row r="31189" hidden="1"/>
    <row r="31190" hidden="1"/>
    <row r="31191" hidden="1"/>
    <row r="31192" hidden="1"/>
    <row r="31193" hidden="1"/>
    <row r="31194" hidden="1"/>
    <row r="31195" hidden="1"/>
    <row r="31196" hidden="1"/>
    <row r="31197" hidden="1"/>
    <row r="31198" hidden="1"/>
    <row r="31199" hidden="1"/>
    <row r="31200" hidden="1"/>
    <row r="31201" hidden="1"/>
    <row r="31202" hidden="1"/>
    <row r="31203" hidden="1"/>
    <row r="31204" hidden="1"/>
    <row r="31205" hidden="1"/>
    <row r="31206" hidden="1"/>
    <row r="31207" hidden="1"/>
    <row r="31208" hidden="1"/>
    <row r="31209" hidden="1"/>
    <row r="31210" hidden="1"/>
    <row r="31211" hidden="1"/>
    <row r="31212" hidden="1"/>
    <row r="31213" hidden="1"/>
    <row r="31214" hidden="1"/>
    <row r="31215" hidden="1"/>
    <row r="31216" hidden="1"/>
    <row r="31217" hidden="1"/>
    <row r="31218" hidden="1"/>
    <row r="31219" hidden="1"/>
    <row r="31220" hidden="1"/>
    <row r="31221" hidden="1"/>
    <row r="31222" hidden="1"/>
    <row r="31223" hidden="1"/>
    <row r="31224" hidden="1"/>
    <row r="31225" hidden="1"/>
    <row r="31226" hidden="1"/>
    <row r="31227" hidden="1"/>
    <row r="31228" hidden="1"/>
    <row r="31229" hidden="1"/>
    <row r="31230" hidden="1"/>
    <row r="31231" hidden="1"/>
    <row r="31232" hidden="1"/>
    <row r="31233" hidden="1"/>
    <row r="31234" hidden="1"/>
    <row r="31235" hidden="1"/>
    <row r="31236" hidden="1"/>
    <row r="31237" hidden="1"/>
    <row r="31238" hidden="1"/>
    <row r="31239" hidden="1"/>
    <row r="31240" hidden="1"/>
    <row r="31241" hidden="1"/>
    <row r="31242" hidden="1"/>
    <row r="31243" hidden="1"/>
    <row r="31244" hidden="1"/>
    <row r="31245" hidden="1"/>
    <row r="31246" hidden="1"/>
    <row r="31247" hidden="1"/>
    <row r="31248" hidden="1"/>
    <row r="31249" hidden="1"/>
    <row r="31250" hidden="1"/>
    <row r="31251" hidden="1"/>
    <row r="31252" hidden="1"/>
    <row r="31253" hidden="1"/>
    <row r="31254" hidden="1"/>
    <row r="31255" hidden="1"/>
    <row r="31256" hidden="1"/>
    <row r="31257" hidden="1"/>
    <row r="31258" hidden="1"/>
    <row r="31259" hidden="1"/>
    <row r="31260" hidden="1"/>
    <row r="31261" hidden="1"/>
    <row r="31262" hidden="1"/>
    <row r="31263" hidden="1"/>
    <row r="31264" hidden="1"/>
    <row r="31265" hidden="1"/>
    <row r="31266" hidden="1"/>
    <row r="31267" hidden="1"/>
    <row r="31268" hidden="1"/>
    <row r="31269" hidden="1"/>
    <row r="31270" hidden="1"/>
    <row r="31271" hidden="1"/>
    <row r="31272" hidden="1"/>
    <row r="31273" hidden="1"/>
    <row r="31274" hidden="1"/>
    <row r="31275" hidden="1"/>
    <row r="31276" hidden="1"/>
    <row r="31277" hidden="1"/>
    <row r="31278" hidden="1"/>
    <row r="31279" hidden="1"/>
    <row r="31280" hidden="1"/>
    <row r="31281" hidden="1"/>
    <row r="31282" hidden="1"/>
    <row r="31283" hidden="1"/>
    <row r="31284" hidden="1"/>
    <row r="31285" hidden="1"/>
    <row r="31286" hidden="1"/>
    <row r="31287" hidden="1"/>
    <row r="31288" hidden="1"/>
    <row r="31289" hidden="1"/>
    <row r="31290" hidden="1"/>
    <row r="31291" hidden="1"/>
    <row r="31292" hidden="1"/>
    <row r="31293" hidden="1"/>
    <row r="31294" hidden="1"/>
    <row r="31295" hidden="1"/>
    <row r="31296" hidden="1"/>
    <row r="31297" hidden="1"/>
    <row r="31298" hidden="1"/>
    <row r="31299" hidden="1"/>
    <row r="31300" hidden="1"/>
    <row r="31301" hidden="1"/>
    <row r="31302" hidden="1"/>
    <row r="31303" hidden="1"/>
    <row r="31304" hidden="1"/>
    <row r="31305" hidden="1"/>
    <row r="31306" hidden="1"/>
    <row r="31307" hidden="1"/>
    <row r="31308" hidden="1"/>
    <row r="31309" hidden="1"/>
    <row r="31310" hidden="1"/>
    <row r="31311" hidden="1"/>
    <row r="31312" hidden="1"/>
    <row r="31313" hidden="1"/>
    <row r="31314" hidden="1"/>
    <row r="31315" hidden="1"/>
    <row r="31316" hidden="1"/>
    <row r="31317" hidden="1"/>
    <row r="31318" hidden="1"/>
    <row r="31319" hidden="1"/>
    <row r="31320" hidden="1"/>
    <row r="31321" hidden="1"/>
    <row r="31322" hidden="1"/>
    <row r="31323" hidden="1"/>
    <row r="31324" hidden="1"/>
    <row r="31325" hidden="1"/>
    <row r="31326" hidden="1"/>
    <row r="31327" hidden="1"/>
    <row r="31328" hidden="1"/>
    <row r="31329" hidden="1"/>
    <row r="31330" hidden="1"/>
    <row r="31331" hidden="1"/>
    <row r="31332" hidden="1"/>
    <row r="31333" hidden="1"/>
    <row r="31334" hidden="1"/>
    <row r="31335" hidden="1"/>
    <row r="31336" hidden="1"/>
    <row r="31337" hidden="1"/>
    <row r="31338" hidden="1"/>
    <row r="31339" hidden="1"/>
    <row r="31340" hidden="1"/>
    <row r="31341" hidden="1"/>
    <row r="31342" hidden="1"/>
    <row r="31343" hidden="1"/>
    <row r="31344" hidden="1"/>
    <row r="31345" hidden="1"/>
    <row r="31346" hidden="1"/>
    <row r="31347" hidden="1"/>
    <row r="31348" hidden="1"/>
    <row r="31349" hidden="1"/>
    <row r="31350" hidden="1"/>
    <row r="31351" hidden="1"/>
    <row r="31352" hidden="1"/>
    <row r="31353" hidden="1"/>
    <row r="31354" hidden="1"/>
    <row r="31355" hidden="1"/>
    <row r="31356" hidden="1"/>
    <row r="31357" hidden="1"/>
    <row r="31358" hidden="1"/>
    <row r="31359" hidden="1"/>
    <row r="31360" hidden="1"/>
    <row r="31361" hidden="1"/>
    <row r="31362" hidden="1"/>
    <row r="31363" hidden="1"/>
    <row r="31364" hidden="1"/>
    <row r="31365" hidden="1"/>
    <row r="31366" hidden="1"/>
    <row r="31367" hidden="1"/>
    <row r="31368" hidden="1"/>
    <row r="31369" hidden="1"/>
    <row r="31370" hidden="1"/>
    <row r="31371" hidden="1"/>
    <row r="31372" hidden="1"/>
    <row r="31373" hidden="1"/>
    <row r="31374" hidden="1"/>
    <row r="31375" hidden="1"/>
    <row r="31376" hidden="1"/>
    <row r="31377" hidden="1"/>
    <row r="31378" hidden="1"/>
    <row r="31379" hidden="1"/>
    <row r="31380" hidden="1"/>
    <row r="31381" hidden="1"/>
    <row r="31382" hidden="1"/>
    <row r="31383" hidden="1"/>
    <row r="31384" hidden="1"/>
    <row r="31385" hidden="1"/>
    <row r="31386" hidden="1"/>
    <row r="31387" hidden="1"/>
    <row r="31388" hidden="1"/>
    <row r="31389" hidden="1"/>
    <row r="31390" hidden="1"/>
    <row r="31391" hidden="1"/>
    <row r="31392" hidden="1"/>
    <row r="31393" hidden="1"/>
    <row r="31394" hidden="1"/>
    <row r="31395" hidden="1"/>
    <row r="31396" hidden="1"/>
    <row r="31397" hidden="1"/>
    <row r="31398" hidden="1"/>
    <row r="31399" hidden="1"/>
    <row r="31400" hidden="1"/>
    <row r="31401" hidden="1"/>
    <row r="31402" hidden="1"/>
    <row r="31403" hidden="1"/>
    <row r="31404" hidden="1"/>
    <row r="31405" hidden="1"/>
    <row r="31406" hidden="1"/>
    <row r="31407" hidden="1"/>
    <row r="31408" hidden="1"/>
    <row r="31409" hidden="1"/>
    <row r="31410" hidden="1"/>
    <row r="31411" hidden="1"/>
    <row r="31412" hidden="1"/>
    <row r="31413" hidden="1"/>
    <row r="31414" hidden="1"/>
    <row r="31415" hidden="1"/>
    <row r="31416" hidden="1"/>
    <row r="31417" hidden="1"/>
    <row r="31418" hidden="1"/>
    <row r="31419" hidden="1"/>
    <row r="31420" hidden="1"/>
    <row r="31421" hidden="1"/>
    <row r="31422" hidden="1"/>
    <row r="31423" hidden="1"/>
    <row r="31424" hidden="1"/>
    <row r="31425" hidden="1"/>
    <row r="31426" hidden="1"/>
    <row r="31427" hidden="1"/>
    <row r="31428" hidden="1"/>
    <row r="31429" hidden="1"/>
    <row r="31430" hidden="1"/>
    <row r="31431" hidden="1"/>
    <row r="31432" hidden="1"/>
    <row r="31433" hidden="1"/>
    <row r="31434" hidden="1"/>
    <row r="31435" hidden="1"/>
    <row r="31436" hidden="1"/>
    <row r="31437" hidden="1"/>
    <row r="31438" hidden="1"/>
    <row r="31439" hidden="1"/>
    <row r="31440" hidden="1"/>
    <row r="31441" hidden="1"/>
    <row r="31442" hidden="1"/>
    <row r="31443" hidden="1"/>
    <row r="31444" hidden="1"/>
    <row r="31445" hidden="1"/>
    <row r="31446" hidden="1"/>
    <row r="31447" hidden="1"/>
    <row r="31448" hidden="1"/>
    <row r="31449" hidden="1"/>
    <row r="31450" hidden="1"/>
    <row r="31451" hidden="1"/>
    <row r="31452" hidden="1"/>
    <row r="31453" hidden="1"/>
    <row r="31454" hidden="1"/>
    <row r="31455" hidden="1"/>
    <row r="31456" hidden="1"/>
    <row r="31457" hidden="1"/>
    <row r="31458" hidden="1"/>
    <row r="31459" hidden="1"/>
    <row r="31460" hidden="1"/>
    <row r="31461" hidden="1"/>
    <row r="31462" hidden="1"/>
    <row r="31463" hidden="1"/>
    <row r="31464" hidden="1"/>
    <row r="31465" hidden="1"/>
    <row r="31466" hidden="1"/>
    <row r="31467" hidden="1"/>
    <row r="31468" hidden="1"/>
    <row r="31469" hidden="1"/>
    <row r="31470" hidden="1"/>
    <row r="31471" hidden="1"/>
    <row r="31472" hidden="1"/>
    <row r="31473" hidden="1"/>
    <row r="31474" hidden="1"/>
    <row r="31475" hidden="1"/>
    <row r="31476" hidden="1"/>
    <row r="31477" hidden="1"/>
    <row r="31478" hidden="1"/>
    <row r="31479" hidden="1"/>
    <row r="31480" hidden="1"/>
    <row r="31481" hidden="1"/>
    <row r="31482" hidden="1"/>
    <row r="31483" hidden="1"/>
    <row r="31484" hidden="1"/>
    <row r="31485" hidden="1"/>
    <row r="31486" hidden="1"/>
    <row r="31487" hidden="1"/>
    <row r="31488" hidden="1"/>
    <row r="31489" hidden="1"/>
    <row r="31490" hidden="1"/>
    <row r="31491" hidden="1"/>
    <row r="31492" hidden="1"/>
    <row r="31493" hidden="1"/>
    <row r="31494" hidden="1"/>
    <row r="31495" hidden="1"/>
    <row r="31496" hidden="1"/>
    <row r="31497" hidden="1"/>
    <row r="31498" hidden="1"/>
    <row r="31499" hidden="1"/>
    <row r="31500" hidden="1"/>
    <row r="31501" hidden="1"/>
    <row r="31502" hidden="1"/>
    <row r="31503" hidden="1"/>
    <row r="31504" hidden="1"/>
    <row r="31505" hidden="1"/>
    <row r="31506" hidden="1"/>
    <row r="31507" hidden="1"/>
    <row r="31508" hidden="1"/>
    <row r="31509" hidden="1"/>
    <row r="31510" hidden="1"/>
    <row r="31511" hidden="1"/>
    <row r="31512" hidden="1"/>
    <row r="31513" hidden="1"/>
    <row r="31514" hidden="1"/>
    <row r="31515" hidden="1"/>
    <row r="31516" hidden="1"/>
    <row r="31517" hidden="1"/>
    <row r="31518" hidden="1"/>
    <row r="31519" hidden="1"/>
    <row r="31520" hidden="1"/>
    <row r="31521" hidden="1"/>
    <row r="31522" hidden="1"/>
    <row r="31523" hidden="1"/>
    <row r="31524" hidden="1"/>
    <row r="31525" hidden="1"/>
    <row r="31526" hidden="1"/>
    <row r="31527" hidden="1"/>
    <row r="31528" hidden="1"/>
    <row r="31529" hidden="1"/>
    <row r="31530" hidden="1"/>
    <row r="31531" hidden="1"/>
    <row r="31532" hidden="1"/>
    <row r="31533" hidden="1"/>
    <row r="31534" hidden="1"/>
    <row r="31535" hidden="1"/>
    <row r="31536" hidden="1"/>
    <row r="31537" hidden="1"/>
    <row r="31538" hidden="1"/>
    <row r="31539" hidden="1"/>
    <row r="31540" hidden="1"/>
    <row r="31541" hidden="1"/>
    <row r="31542" hidden="1"/>
    <row r="31543" hidden="1"/>
    <row r="31544" hidden="1"/>
    <row r="31545" hidden="1"/>
    <row r="31546" hidden="1"/>
    <row r="31547" hidden="1"/>
    <row r="31548" hidden="1"/>
    <row r="31549" hidden="1"/>
    <row r="31550" hidden="1"/>
    <row r="31551" hidden="1"/>
    <row r="31552" hidden="1"/>
    <row r="31553" hidden="1"/>
    <row r="31554" hidden="1"/>
    <row r="31555" hidden="1"/>
    <row r="31556" hidden="1"/>
    <row r="31557" hidden="1"/>
    <row r="31558" hidden="1"/>
    <row r="31559" hidden="1"/>
    <row r="31560" hidden="1"/>
    <row r="31561" hidden="1"/>
    <row r="31562" hidden="1"/>
    <row r="31563" hidden="1"/>
    <row r="31564" hidden="1"/>
    <row r="31565" hidden="1"/>
    <row r="31566" hidden="1"/>
    <row r="31567" hidden="1"/>
    <row r="31568" hidden="1"/>
    <row r="31569" hidden="1"/>
    <row r="31570" hidden="1"/>
    <row r="31571" hidden="1"/>
    <row r="31572" hidden="1"/>
    <row r="31573" hidden="1"/>
    <row r="31574" hidden="1"/>
    <row r="31575" hidden="1"/>
    <row r="31576" hidden="1"/>
    <row r="31577" hidden="1"/>
    <row r="31578" hidden="1"/>
    <row r="31579" hidden="1"/>
    <row r="31580" hidden="1"/>
    <row r="31581" hidden="1"/>
    <row r="31582" hidden="1"/>
    <row r="31583" hidden="1"/>
    <row r="31584" hidden="1"/>
    <row r="31585" hidden="1"/>
    <row r="31586" hidden="1"/>
    <row r="31587" hidden="1"/>
    <row r="31588" hidden="1"/>
    <row r="31589" hidden="1"/>
    <row r="31590" hidden="1"/>
    <row r="31591" hidden="1"/>
    <row r="31592" hidden="1"/>
    <row r="31593" hidden="1"/>
    <row r="31594" hidden="1"/>
    <row r="31595" hidden="1"/>
    <row r="31596" hidden="1"/>
    <row r="31597" hidden="1"/>
    <row r="31598" hidden="1"/>
    <row r="31599" hidden="1"/>
    <row r="31600" hidden="1"/>
    <row r="31601" hidden="1"/>
    <row r="31602" hidden="1"/>
    <row r="31603" hidden="1"/>
    <row r="31604" hidden="1"/>
    <row r="31605" hidden="1"/>
    <row r="31606" hidden="1"/>
    <row r="31607" hidden="1"/>
    <row r="31608" hidden="1"/>
    <row r="31609" hidden="1"/>
    <row r="31610" hidden="1"/>
    <row r="31611" hidden="1"/>
    <row r="31612" hidden="1"/>
    <row r="31613" hidden="1"/>
    <row r="31614" hidden="1"/>
    <row r="31615" hidden="1"/>
    <row r="31616" hidden="1"/>
    <row r="31617" hidden="1"/>
    <row r="31618" hidden="1"/>
    <row r="31619" hidden="1"/>
    <row r="31620" hidden="1"/>
    <row r="31621" hidden="1"/>
    <row r="31622" hidden="1"/>
    <row r="31623" hidden="1"/>
    <row r="31624" hidden="1"/>
    <row r="31625" hidden="1"/>
    <row r="31626" hidden="1"/>
    <row r="31627" hidden="1"/>
    <row r="31628" hidden="1"/>
    <row r="31629" hidden="1"/>
    <row r="31630" hidden="1"/>
    <row r="31631" hidden="1"/>
    <row r="31632" hidden="1"/>
    <row r="31633" hidden="1"/>
    <row r="31634" hidden="1"/>
    <row r="31635" hidden="1"/>
    <row r="31636" hidden="1"/>
    <row r="31637" hidden="1"/>
    <row r="31638" hidden="1"/>
    <row r="31639" hidden="1"/>
    <row r="31640" hidden="1"/>
    <row r="31641" hidden="1"/>
    <row r="31642" hidden="1"/>
    <row r="31643" hidden="1"/>
    <row r="31644" hidden="1"/>
    <row r="31645" hidden="1"/>
    <row r="31646" hidden="1"/>
    <row r="31647" hidden="1"/>
    <row r="31648" hidden="1"/>
    <row r="31649" hidden="1"/>
    <row r="31650" hidden="1"/>
    <row r="31651" hidden="1"/>
    <row r="31652" hidden="1"/>
    <row r="31653" hidden="1"/>
    <row r="31654" hidden="1"/>
    <row r="31655" hidden="1"/>
    <row r="31656" hidden="1"/>
    <row r="31657" hidden="1"/>
    <row r="31658" hidden="1"/>
    <row r="31659" hidden="1"/>
    <row r="31660" hidden="1"/>
    <row r="31661" hidden="1"/>
    <row r="31662" hidden="1"/>
    <row r="31663" hidden="1"/>
    <row r="31664" hidden="1"/>
    <row r="31665" hidden="1"/>
    <row r="31666" hidden="1"/>
    <row r="31667" hidden="1"/>
    <row r="31668" hidden="1"/>
    <row r="31669" hidden="1"/>
    <row r="31670" hidden="1"/>
    <row r="31671" hidden="1"/>
    <row r="31672" hidden="1"/>
    <row r="31673" hidden="1"/>
    <row r="31674" hidden="1"/>
    <row r="31675" hidden="1"/>
    <row r="31676" hidden="1"/>
    <row r="31677" hidden="1"/>
    <row r="31678" hidden="1"/>
    <row r="31679" hidden="1"/>
    <row r="31680" hidden="1"/>
    <row r="31681" hidden="1"/>
    <row r="31682" hidden="1"/>
    <row r="31683" hidden="1"/>
    <row r="31684" hidden="1"/>
    <row r="31685" hidden="1"/>
    <row r="31686" hidden="1"/>
    <row r="31687" hidden="1"/>
    <row r="31688" hidden="1"/>
    <row r="31689" hidden="1"/>
    <row r="31690" hidden="1"/>
    <row r="31691" hidden="1"/>
    <row r="31692" hidden="1"/>
    <row r="31693" hidden="1"/>
    <row r="31694" hidden="1"/>
    <row r="31695" hidden="1"/>
    <row r="31696" hidden="1"/>
    <row r="31697" hidden="1"/>
    <row r="31698" hidden="1"/>
    <row r="31699" hidden="1"/>
    <row r="31700" hidden="1"/>
    <row r="31701" hidden="1"/>
    <row r="31702" hidden="1"/>
    <row r="31703" hidden="1"/>
    <row r="31704" hidden="1"/>
    <row r="31705" hidden="1"/>
    <row r="31706" hidden="1"/>
    <row r="31707" hidden="1"/>
    <row r="31708" hidden="1"/>
    <row r="31709" hidden="1"/>
    <row r="31710" hidden="1"/>
    <row r="31711" hidden="1"/>
    <row r="31712" hidden="1"/>
    <row r="31713" hidden="1"/>
    <row r="31714" hidden="1"/>
    <row r="31715" hidden="1"/>
    <row r="31716" hidden="1"/>
    <row r="31717" hidden="1"/>
    <row r="31718" hidden="1"/>
    <row r="31719" hidden="1"/>
    <row r="31720" hidden="1"/>
    <row r="31721" hidden="1"/>
    <row r="31722" hidden="1"/>
    <row r="31723" hidden="1"/>
    <row r="31724" hidden="1"/>
    <row r="31725" hidden="1"/>
    <row r="31726" hidden="1"/>
    <row r="31727" hidden="1"/>
    <row r="31728" hidden="1"/>
    <row r="31729" hidden="1"/>
    <row r="31730" hidden="1"/>
    <row r="31731" hidden="1"/>
    <row r="31732" hidden="1"/>
    <row r="31733" hidden="1"/>
    <row r="31734" hidden="1"/>
    <row r="31735" hidden="1"/>
    <row r="31736" hidden="1"/>
    <row r="31737" hidden="1"/>
    <row r="31738" hidden="1"/>
    <row r="31739" hidden="1"/>
    <row r="31740" hidden="1"/>
    <row r="31741" hidden="1"/>
    <row r="31742" hidden="1"/>
    <row r="31743" hidden="1"/>
    <row r="31744" hidden="1"/>
    <row r="31745" hidden="1"/>
    <row r="31746" hidden="1"/>
    <row r="31747" hidden="1"/>
    <row r="31748" hidden="1"/>
    <row r="31749" hidden="1"/>
    <row r="31750" hidden="1"/>
    <row r="31751" hidden="1"/>
    <row r="31752" hidden="1"/>
    <row r="31753" hidden="1"/>
    <row r="31754" hidden="1"/>
    <row r="31755" hidden="1"/>
    <row r="31756" hidden="1"/>
    <row r="31757" hidden="1"/>
    <row r="31758" hidden="1"/>
    <row r="31759" hidden="1"/>
    <row r="31760" hidden="1"/>
    <row r="31761" hidden="1"/>
    <row r="31762" hidden="1"/>
    <row r="31763" hidden="1"/>
    <row r="31764" hidden="1"/>
    <row r="31765" hidden="1"/>
    <row r="31766" hidden="1"/>
    <row r="31767" hidden="1"/>
    <row r="31768" hidden="1"/>
    <row r="31769" hidden="1"/>
    <row r="31770" hidden="1"/>
    <row r="31771" hidden="1"/>
    <row r="31772" hidden="1"/>
    <row r="31773" hidden="1"/>
    <row r="31774" hidden="1"/>
    <row r="31775" hidden="1"/>
    <row r="31776" hidden="1"/>
    <row r="31777" hidden="1"/>
    <row r="31778" hidden="1"/>
    <row r="31779" hidden="1"/>
    <row r="31780" hidden="1"/>
    <row r="31781" hidden="1"/>
    <row r="31782" hidden="1"/>
    <row r="31783" hidden="1"/>
    <row r="31784" hidden="1"/>
    <row r="31785" hidden="1"/>
    <row r="31786" hidden="1"/>
    <row r="31787" hidden="1"/>
    <row r="31788" hidden="1"/>
    <row r="31789" hidden="1"/>
    <row r="31790" hidden="1"/>
    <row r="31791" hidden="1"/>
    <row r="31792" hidden="1"/>
    <row r="31793" hidden="1"/>
    <row r="31794" hidden="1"/>
    <row r="31795" hidden="1"/>
    <row r="31796" hidden="1"/>
    <row r="31797" hidden="1"/>
    <row r="31798" hidden="1"/>
    <row r="31799" hidden="1"/>
    <row r="31800" hidden="1"/>
    <row r="31801" hidden="1"/>
    <row r="31802" hidden="1"/>
    <row r="31803" hidden="1"/>
    <row r="31804" hidden="1"/>
    <row r="31805" hidden="1"/>
    <row r="31806" hidden="1"/>
    <row r="31807" hidden="1"/>
    <row r="31808" hidden="1"/>
    <row r="31809" hidden="1"/>
    <row r="31810" hidden="1"/>
    <row r="31811" hidden="1"/>
    <row r="31812" hidden="1"/>
    <row r="31813" hidden="1"/>
    <row r="31814" hidden="1"/>
    <row r="31815" hidden="1"/>
    <row r="31816" hidden="1"/>
    <row r="31817" hidden="1"/>
    <row r="31818" hidden="1"/>
    <row r="31819" hidden="1"/>
    <row r="31820" hidden="1"/>
    <row r="31821" hidden="1"/>
    <row r="31822" hidden="1"/>
    <row r="31823" hidden="1"/>
    <row r="31824" hidden="1"/>
    <row r="31825" hidden="1"/>
    <row r="31826" hidden="1"/>
    <row r="31827" hidden="1"/>
    <row r="31828" hidden="1"/>
    <row r="31829" hidden="1"/>
    <row r="31830" hidden="1"/>
    <row r="31831" hidden="1"/>
    <row r="31832" hidden="1"/>
    <row r="31833" hidden="1"/>
    <row r="31834" hidden="1"/>
    <row r="31835" hidden="1"/>
    <row r="31836" hidden="1"/>
    <row r="31837" hidden="1"/>
    <row r="31838" hidden="1"/>
    <row r="31839" hidden="1"/>
    <row r="31840" hidden="1"/>
    <row r="31841" hidden="1"/>
    <row r="31842" hidden="1"/>
    <row r="31843" hidden="1"/>
    <row r="31844" hidden="1"/>
    <row r="31845" hidden="1"/>
    <row r="31846" hidden="1"/>
    <row r="31847" hidden="1"/>
    <row r="31848" hidden="1"/>
    <row r="31849" hidden="1"/>
    <row r="31850" hidden="1"/>
    <row r="31851" hidden="1"/>
    <row r="31852" hidden="1"/>
    <row r="31853" hidden="1"/>
    <row r="31854" hidden="1"/>
    <row r="31855" hidden="1"/>
    <row r="31856" hidden="1"/>
    <row r="31857" hidden="1"/>
    <row r="31858" hidden="1"/>
    <row r="31859" hidden="1"/>
    <row r="31860" hidden="1"/>
    <row r="31861" hidden="1"/>
    <row r="31862" hidden="1"/>
    <row r="31863" hidden="1"/>
    <row r="31864" hidden="1"/>
    <row r="31865" hidden="1"/>
    <row r="31866" hidden="1"/>
    <row r="31867" hidden="1"/>
    <row r="31868" hidden="1"/>
    <row r="31869" hidden="1"/>
    <row r="31870" hidden="1"/>
    <row r="31871" hidden="1"/>
    <row r="31872" hidden="1"/>
    <row r="31873" hidden="1"/>
    <row r="31874" hidden="1"/>
    <row r="31875" hidden="1"/>
    <row r="31876" hidden="1"/>
    <row r="31877" hidden="1"/>
    <row r="31878" hidden="1"/>
    <row r="31879" hidden="1"/>
    <row r="31880" hidden="1"/>
    <row r="31881" hidden="1"/>
    <row r="31882" hidden="1"/>
    <row r="31883" hidden="1"/>
    <row r="31884" hidden="1"/>
    <row r="31885" hidden="1"/>
    <row r="31886" hidden="1"/>
    <row r="31887" hidden="1"/>
    <row r="31888" hidden="1"/>
    <row r="31889" hidden="1"/>
    <row r="31890" hidden="1"/>
    <row r="31891" hidden="1"/>
    <row r="31892" hidden="1"/>
    <row r="31893" hidden="1"/>
    <row r="31894" hidden="1"/>
    <row r="31895" hidden="1"/>
    <row r="31896" hidden="1"/>
    <row r="31897" hidden="1"/>
    <row r="31898" hidden="1"/>
    <row r="31899" hidden="1"/>
    <row r="31900" hidden="1"/>
    <row r="31901" hidden="1"/>
    <row r="31902" hidden="1"/>
    <row r="31903" hidden="1"/>
    <row r="31904" hidden="1"/>
    <row r="31905" hidden="1"/>
    <row r="31906" hidden="1"/>
    <row r="31907" hidden="1"/>
    <row r="31908" hidden="1"/>
    <row r="31909" hidden="1"/>
    <row r="31910" hidden="1"/>
    <row r="31911" hidden="1"/>
    <row r="31912" hidden="1"/>
    <row r="31913" hidden="1"/>
    <row r="31914" hidden="1"/>
    <row r="31915" hidden="1"/>
    <row r="31916" hidden="1"/>
    <row r="31917" hidden="1"/>
    <row r="31918" hidden="1"/>
    <row r="31919" hidden="1"/>
    <row r="31920" hidden="1"/>
    <row r="31921" hidden="1"/>
    <row r="31922" hidden="1"/>
    <row r="31923" hidden="1"/>
    <row r="31924" hidden="1"/>
    <row r="31925" hidden="1"/>
    <row r="31926" hidden="1"/>
    <row r="31927" hidden="1"/>
    <row r="31928" hidden="1"/>
    <row r="31929" hidden="1"/>
    <row r="31930" hidden="1"/>
    <row r="31931" hidden="1"/>
    <row r="31932" hidden="1"/>
    <row r="31933" hidden="1"/>
    <row r="31934" hidden="1"/>
    <row r="31935" hidden="1"/>
    <row r="31936" hidden="1"/>
    <row r="31937" hidden="1"/>
    <row r="31938" hidden="1"/>
    <row r="31939" hidden="1"/>
    <row r="31940" hidden="1"/>
    <row r="31941" hidden="1"/>
    <row r="31942" hidden="1"/>
    <row r="31943" hidden="1"/>
    <row r="31944" hidden="1"/>
    <row r="31945" hidden="1"/>
    <row r="31946" hidden="1"/>
    <row r="31947" hidden="1"/>
    <row r="31948" hidden="1"/>
    <row r="31949" hidden="1"/>
    <row r="31950" hidden="1"/>
    <row r="31951" hidden="1"/>
    <row r="31952" hidden="1"/>
    <row r="31953" hidden="1"/>
    <row r="31954" hidden="1"/>
    <row r="31955" hidden="1"/>
    <row r="31956" hidden="1"/>
    <row r="31957" hidden="1"/>
    <row r="31958" hidden="1"/>
    <row r="31959" hidden="1"/>
    <row r="31960" hidden="1"/>
    <row r="31961" hidden="1"/>
    <row r="31962" hidden="1"/>
    <row r="31963" hidden="1"/>
    <row r="31964" hidden="1"/>
    <row r="31965" hidden="1"/>
    <row r="31966" hidden="1"/>
    <row r="31967" hidden="1"/>
    <row r="31968" hidden="1"/>
    <row r="31969" hidden="1"/>
    <row r="31970" hidden="1"/>
    <row r="31971" hidden="1"/>
    <row r="31972" hidden="1"/>
    <row r="31973" hidden="1"/>
    <row r="31974" hidden="1"/>
    <row r="31975" hidden="1"/>
    <row r="31976" hidden="1"/>
    <row r="31977" hidden="1"/>
    <row r="31978" hidden="1"/>
    <row r="31979" hidden="1"/>
    <row r="31980" hidden="1"/>
    <row r="31981" hidden="1"/>
    <row r="31982" hidden="1"/>
    <row r="31983" hidden="1"/>
    <row r="31984" hidden="1"/>
    <row r="31985" hidden="1"/>
    <row r="31986" hidden="1"/>
    <row r="31987" hidden="1"/>
    <row r="31988" hidden="1"/>
    <row r="31989" hidden="1"/>
    <row r="31990" hidden="1"/>
    <row r="31991" hidden="1"/>
    <row r="31992" hidden="1"/>
    <row r="31993" hidden="1"/>
    <row r="31994" hidden="1"/>
    <row r="31995" hidden="1"/>
    <row r="31996" hidden="1"/>
    <row r="31997" hidden="1"/>
    <row r="31998" hidden="1"/>
    <row r="31999" hidden="1"/>
    <row r="32000" hidden="1"/>
    <row r="32001" hidden="1"/>
    <row r="32002" hidden="1"/>
    <row r="32003" hidden="1"/>
    <row r="32004" hidden="1"/>
    <row r="32005" hidden="1"/>
    <row r="32006" hidden="1"/>
    <row r="32007" hidden="1"/>
    <row r="32008" hidden="1"/>
    <row r="32009" hidden="1"/>
    <row r="32010" hidden="1"/>
    <row r="32011" hidden="1"/>
    <row r="32012" hidden="1"/>
    <row r="32013" hidden="1"/>
    <row r="32014" hidden="1"/>
    <row r="32015" hidden="1"/>
    <row r="32016" hidden="1"/>
    <row r="32017" hidden="1"/>
    <row r="32018" hidden="1"/>
    <row r="32019" hidden="1"/>
    <row r="32020" hidden="1"/>
    <row r="32021" hidden="1"/>
    <row r="32022" hidden="1"/>
    <row r="32023" hidden="1"/>
    <row r="32024" hidden="1"/>
    <row r="32025" hidden="1"/>
    <row r="32026" hidden="1"/>
    <row r="32027" hidden="1"/>
    <row r="32028" hidden="1"/>
    <row r="32029" hidden="1"/>
    <row r="32030" hidden="1"/>
    <row r="32031" hidden="1"/>
    <row r="32032" hidden="1"/>
    <row r="32033" hidden="1"/>
    <row r="32034" hidden="1"/>
    <row r="32035" hidden="1"/>
    <row r="32036" hidden="1"/>
    <row r="32037" hidden="1"/>
    <row r="32038" hidden="1"/>
    <row r="32039" hidden="1"/>
    <row r="32040" hidden="1"/>
    <row r="32041" hidden="1"/>
    <row r="32042" hidden="1"/>
    <row r="32043" hidden="1"/>
    <row r="32044" hidden="1"/>
    <row r="32045" hidden="1"/>
    <row r="32046" hidden="1"/>
    <row r="32047" hidden="1"/>
    <row r="32048" hidden="1"/>
    <row r="32049" hidden="1"/>
    <row r="32050" hidden="1"/>
    <row r="32051" hidden="1"/>
    <row r="32052" hidden="1"/>
    <row r="32053" hidden="1"/>
    <row r="32054" hidden="1"/>
    <row r="32055" hidden="1"/>
    <row r="32056" hidden="1"/>
    <row r="32057" hidden="1"/>
    <row r="32058" hidden="1"/>
    <row r="32059" hidden="1"/>
    <row r="32060" hidden="1"/>
    <row r="32061" hidden="1"/>
    <row r="32062" hidden="1"/>
    <row r="32063" hidden="1"/>
    <row r="32064" hidden="1"/>
    <row r="32065" hidden="1"/>
    <row r="32066" hidden="1"/>
    <row r="32067" hidden="1"/>
    <row r="32068" hidden="1"/>
    <row r="32069" hidden="1"/>
    <row r="32070" hidden="1"/>
    <row r="32071" hidden="1"/>
    <row r="32072" hidden="1"/>
    <row r="32073" hidden="1"/>
    <row r="32074" hidden="1"/>
    <row r="32075" hidden="1"/>
    <row r="32076" hidden="1"/>
    <row r="32077" hidden="1"/>
    <row r="32078" hidden="1"/>
    <row r="32079" hidden="1"/>
    <row r="32080" hidden="1"/>
    <row r="32081" hidden="1"/>
    <row r="32082" hidden="1"/>
    <row r="32083" hidden="1"/>
    <row r="32084" hidden="1"/>
    <row r="32085" hidden="1"/>
    <row r="32086" hidden="1"/>
    <row r="32087" hidden="1"/>
    <row r="32088" hidden="1"/>
    <row r="32089" hidden="1"/>
    <row r="32090" hidden="1"/>
    <row r="32091" hidden="1"/>
    <row r="32092" hidden="1"/>
    <row r="32093" hidden="1"/>
    <row r="32094" hidden="1"/>
    <row r="32095" hidden="1"/>
    <row r="32096" hidden="1"/>
    <row r="32097" hidden="1"/>
    <row r="32098" hidden="1"/>
    <row r="32099" hidden="1"/>
    <row r="32100" hidden="1"/>
    <row r="32101" hidden="1"/>
    <row r="32102" hidden="1"/>
    <row r="32103" hidden="1"/>
    <row r="32104" hidden="1"/>
    <row r="32105" hidden="1"/>
    <row r="32106" hidden="1"/>
    <row r="32107" hidden="1"/>
    <row r="32108" hidden="1"/>
    <row r="32109" hidden="1"/>
    <row r="32110" hidden="1"/>
    <row r="32111" hidden="1"/>
    <row r="32112" hidden="1"/>
    <row r="32113" hidden="1"/>
    <row r="32114" hidden="1"/>
    <row r="32115" hidden="1"/>
    <row r="32116" hidden="1"/>
    <row r="32117" hidden="1"/>
    <row r="32118" hidden="1"/>
    <row r="32119" hidden="1"/>
    <row r="32120" hidden="1"/>
    <row r="32121" hidden="1"/>
    <row r="32122" hidden="1"/>
    <row r="32123" hidden="1"/>
    <row r="32124" hidden="1"/>
    <row r="32125" hidden="1"/>
    <row r="32126" hidden="1"/>
    <row r="32127" hidden="1"/>
    <row r="32128" hidden="1"/>
    <row r="32129" hidden="1"/>
    <row r="32130" hidden="1"/>
    <row r="32131" hidden="1"/>
    <row r="32132" hidden="1"/>
    <row r="32133" hidden="1"/>
    <row r="32134" hidden="1"/>
    <row r="32135" hidden="1"/>
    <row r="32136" hidden="1"/>
    <row r="32137" hidden="1"/>
    <row r="32138" hidden="1"/>
    <row r="32139" hidden="1"/>
    <row r="32140" hidden="1"/>
    <row r="32141" hidden="1"/>
    <row r="32142" hidden="1"/>
    <row r="32143" hidden="1"/>
    <row r="32144" hidden="1"/>
    <row r="32145" hidden="1"/>
    <row r="32146" hidden="1"/>
    <row r="32147" hidden="1"/>
    <row r="32148" hidden="1"/>
    <row r="32149" hidden="1"/>
    <row r="32150" hidden="1"/>
    <row r="32151" hidden="1"/>
    <row r="32152" hidden="1"/>
    <row r="32153" hidden="1"/>
    <row r="32154" hidden="1"/>
    <row r="32155" hidden="1"/>
    <row r="32156" hidden="1"/>
    <row r="32157" hidden="1"/>
    <row r="32158" hidden="1"/>
    <row r="32159" hidden="1"/>
    <row r="32160" hidden="1"/>
    <row r="32161" hidden="1"/>
    <row r="32162" hidden="1"/>
    <row r="32163" hidden="1"/>
    <row r="32164" hidden="1"/>
    <row r="32165" hidden="1"/>
    <row r="32166" hidden="1"/>
    <row r="32167" hidden="1"/>
    <row r="32168" hidden="1"/>
    <row r="32169" hidden="1"/>
    <row r="32170" hidden="1"/>
    <row r="32171" hidden="1"/>
    <row r="32172" hidden="1"/>
    <row r="32173" hidden="1"/>
    <row r="32174" hidden="1"/>
    <row r="32175" hidden="1"/>
    <row r="32176" hidden="1"/>
    <row r="32177" hidden="1"/>
    <row r="32178" hidden="1"/>
    <row r="32179" hidden="1"/>
    <row r="32180" hidden="1"/>
    <row r="32181" hidden="1"/>
    <row r="32182" hidden="1"/>
    <row r="32183" hidden="1"/>
    <row r="32184" hidden="1"/>
    <row r="32185" hidden="1"/>
    <row r="32186" hidden="1"/>
    <row r="32187" hidden="1"/>
    <row r="32188" hidden="1"/>
    <row r="32189" hidden="1"/>
    <row r="32190" hidden="1"/>
    <row r="32191" hidden="1"/>
    <row r="32192" hidden="1"/>
    <row r="32193" hidden="1"/>
    <row r="32194" hidden="1"/>
    <row r="32195" hidden="1"/>
    <row r="32196" hidden="1"/>
    <row r="32197" hidden="1"/>
    <row r="32198" hidden="1"/>
    <row r="32199" hidden="1"/>
    <row r="32200" hidden="1"/>
    <row r="32201" hidden="1"/>
    <row r="32202" hidden="1"/>
    <row r="32203" hidden="1"/>
    <row r="32204" hidden="1"/>
    <row r="32205" hidden="1"/>
    <row r="32206" hidden="1"/>
    <row r="32207" hidden="1"/>
    <row r="32208" hidden="1"/>
    <row r="32209" hidden="1"/>
    <row r="32210" hidden="1"/>
    <row r="32211" hidden="1"/>
    <row r="32212" hidden="1"/>
    <row r="32213" hidden="1"/>
    <row r="32214" hidden="1"/>
    <row r="32215" hidden="1"/>
    <row r="32216" hidden="1"/>
    <row r="32217" hidden="1"/>
    <row r="32218" hidden="1"/>
    <row r="32219" hidden="1"/>
    <row r="32220" hidden="1"/>
    <row r="32221" hidden="1"/>
    <row r="32222" hidden="1"/>
    <row r="32223" hidden="1"/>
    <row r="32224" hidden="1"/>
    <row r="32225" hidden="1"/>
    <row r="32226" hidden="1"/>
    <row r="32227" hidden="1"/>
    <row r="32228" hidden="1"/>
    <row r="32229" hidden="1"/>
    <row r="32230" hidden="1"/>
    <row r="32231" hidden="1"/>
    <row r="32232" hidden="1"/>
    <row r="32233" hidden="1"/>
    <row r="32234" hidden="1"/>
    <row r="32235" hidden="1"/>
    <row r="32236" hidden="1"/>
    <row r="32237" hidden="1"/>
    <row r="32238" hidden="1"/>
    <row r="32239" hidden="1"/>
    <row r="32240" hidden="1"/>
    <row r="32241" hidden="1"/>
    <row r="32242" hidden="1"/>
    <row r="32243" hidden="1"/>
    <row r="32244" hidden="1"/>
    <row r="32245" hidden="1"/>
    <row r="32246" hidden="1"/>
    <row r="32247" hidden="1"/>
    <row r="32248" hidden="1"/>
    <row r="32249" hidden="1"/>
    <row r="32250" hidden="1"/>
    <row r="32251" hidden="1"/>
    <row r="32252" hidden="1"/>
    <row r="32253" hidden="1"/>
    <row r="32254" hidden="1"/>
    <row r="32255" hidden="1"/>
    <row r="32256" hidden="1"/>
    <row r="32257" hidden="1"/>
    <row r="32258" hidden="1"/>
    <row r="32259" hidden="1"/>
    <row r="32260" hidden="1"/>
    <row r="32261" hidden="1"/>
    <row r="32262" hidden="1"/>
    <row r="32263" hidden="1"/>
    <row r="32264" hidden="1"/>
    <row r="32265" hidden="1"/>
    <row r="32266" hidden="1"/>
    <row r="32267" hidden="1"/>
    <row r="32268" hidden="1"/>
    <row r="32269" hidden="1"/>
    <row r="32270" hidden="1"/>
    <row r="32271" hidden="1"/>
    <row r="32272" hidden="1"/>
    <row r="32273" hidden="1"/>
    <row r="32274" hidden="1"/>
    <row r="32275" hidden="1"/>
    <row r="32276" hidden="1"/>
    <row r="32277" hidden="1"/>
    <row r="32278" hidden="1"/>
    <row r="32279" hidden="1"/>
    <row r="32280" hidden="1"/>
    <row r="32281" hidden="1"/>
    <row r="32282" hidden="1"/>
    <row r="32283" hidden="1"/>
    <row r="32284" hidden="1"/>
    <row r="32285" hidden="1"/>
    <row r="32286" hidden="1"/>
    <row r="32287" hidden="1"/>
    <row r="32288" hidden="1"/>
    <row r="32289" hidden="1"/>
    <row r="32290" hidden="1"/>
    <row r="32291" hidden="1"/>
    <row r="32292" hidden="1"/>
    <row r="32293" hidden="1"/>
    <row r="32294" hidden="1"/>
    <row r="32295" hidden="1"/>
    <row r="32296" hidden="1"/>
    <row r="32297" hidden="1"/>
    <row r="32298" hidden="1"/>
    <row r="32299" hidden="1"/>
    <row r="32300" hidden="1"/>
    <row r="32301" hidden="1"/>
    <row r="32302" hidden="1"/>
    <row r="32303" hidden="1"/>
    <row r="32304" hidden="1"/>
    <row r="32305" hidden="1"/>
    <row r="32306" hidden="1"/>
    <row r="32307" hidden="1"/>
    <row r="32308" hidden="1"/>
    <row r="32309" hidden="1"/>
    <row r="32310" hidden="1"/>
    <row r="32311" hidden="1"/>
    <row r="32312" hidden="1"/>
    <row r="32313" hidden="1"/>
    <row r="32314" hidden="1"/>
    <row r="32315" hidden="1"/>
    <row r="32316" hidden="1"/>
    <row r="32317" hidden="1"/>
    <row r="32318" hidden="1"/>
    <row r="32319" hidden="1"/>
    <row r="32320" hidden="1"/>
    <row r="32321" hidden="1"/>
    <row r="32322" hidden="1"/>
    <row r="32323" hidden="1"/>
    <row r="32324" hidden="1"/>
    <row r="32325" hidden="1"/>
    <row r="32326" hidden="1"/>
    <row r="32327" hidden="1"/>
    <row r="32328" hidden="1"/>
    <row r="32329" hidden="1"/>
    <row r="32330" hidden="1"/>
    <row r="32331" hidden="1"/>
    <row r="32332" hidden="1"/>
    <row r="32333" hidden="1"/>
    <row r="32334" hidden="1"/>
    <row r="32335" hidden="1"/>
    <row r="32336" hidden="1"/>
    <row r="32337" hidden="1"/>
    <row r="32338" hidden="1"/>
    <row r="32339" hidden="1"/>
    <row r="32340" hidden="1"/>
    <row r="32341" hidden="1"/>
    <row r="32342" hidden="1"/>
    <row r="32343" hidden="1"/>
    <row r="32344" hidden="1"/>
    <row r="32345" hidden="1"/>
    <row r="32346" hidden="1"/>
    <row r="32347" hidden="1"/>
    <row r="32348" hidden="1"/>
    <row r="32349" hidden="1"/>
    <row r="32350" hidden="1"/>
    <row r="32351" hidden="1"/>
    <row r="32352" hidden="1"/>
    <row r="32353" hidden="1"/>
    <row r="32354" hidden="1"/>
    <row r="32355" hidden="1"/>
    <row r="32356" hidden="1"/>
    <row r="32357" hidden="1"/>
    <row r="32358" hidden="1"/>
    <row r="32359" hidden="1"/>
    <row r="32360" hidden="1"/>
    <row r="32361" hidden="1"/>
    <row r="32362" hidden="1"/>
    <row r="32363" hidden="1"/>
    <row r="32364" hidden="1"/>
    <row r="32365" hidden="1"/>
    <row r="32366" hidden="1"/>
    <row r="32367" hidden="1"/>
    <row r="32368" hidden="1"/>
    <row r="32369" hidden="1"/>
    <row r="32370" hidden="1"/>
    <row r="32371" hidden="1"/>
    <row r="32372" hidden="1"/>
    <row r="32373" hidden="1"/>
    <row r="32374" hidden="1"/>
    <row r="32375" hidden="1"/>
    <row r="32376" hidden="1"/>
    <row r="32377" hidden="1"/>
    <row r="32378" hidden="1"/>
    <row r="32379" hidden="1"/>
    <row r="32380" hidden="1"/>
    <row r="32381" hidden="1"/>
    <row r="32382" hidden="1"/>
    <row r="32383" hidden="1"/>
    <row r="32384" hidden="1"/>
    <row r="32385" hidden="1"/>
    <row r="32386" hidden="1"/>
    <row r="32387" hidden="1"/>
    <row r="32388" hidden="1"/>
    <row r="32389" hidden="1"/>
    <row r="32390" hidden="1"/>
    <row r="32391" hidden="1"/>
    <row r="32392" hidden="1"/>
    <row r="32393" hidden="1"/>
    <row r="32394" hidden="1"/>
    <row r="32395" hidden="1"/>
    <row r="32396" hidden="1"/>
    <row r="32397" hidden="1"/>
    <row r="32398" hidden="1"/>
    <row r="32399" hidden="1"/>
    <row r="32400" hidden="1"/>
    <row r="32401" hidden="1"/>
    <row r="32402" hidden="1"/>
    <row r="32403" hidden="1"/>
    <row r="32404" hidden="1"/>
    <row r="32405" hidden="1"/>
    <row r="32406" hidden="1"/>
    <row r="32407" hidden="1"/>
    <row r="32408" hidden="1"/>
    <row r="32409" hidden="1"/>
    <row r="32410" hidden="1"/>
    <row r="32411" hidden="1"/>
    <row r="32412" hidden="1"/>
    <row r="32413" hidden="1"/>
    <row r="32414" hidden="1"/>
    <row r="32415" hidden="1"/>
    <row r="32416" hidden="1"/>
    <row r="32417" hidden="1"/>
    <row r="32418" hidden="1"/>
    <row r="32419" hidden="1"/>
    <row r="32420" hidden="1"/>
    <row r="32421" hidden="1"/>
    <row r="32422" hidden="1"/>
    <row r="32423" hidden="1"/>
    <row r="32424" hidden="1"/>
    <row r="32425" hidden="1"/>
    <row r="32426" hidden="1"/>
    <row r="32427" hidden="1"/>
    <row r="32428" hidden="1"/>
    <row r="32429" hidden="1"/>
    <row r="32430" hidden="1"/>
    <row r="32431" hidden="1"/>
    <row r="32432" hidden="1"/>
    <row r="32433" hidden="1"/>
    <row r="32434" hidden="1"/>
    <row r="32435" hidden="1"/>
    <row r="32436" hidden="1"/>
    <row r="32437" hidden="1"/>
    <row r="32438" hidden="1"/>
    <row r="32439" hidden="1"/>
    <row r="32440" hidden="1"/>
    <row r="32441" hidden="1"/>
    <row r="32442" hidden="1"/>
    <row r="32443" hidden="1"/>
    <row r="32444" hidden="1"/>
    <row r="32445" hidden="1"/>
    <row r="32446" hidden="1"/>
    <row r="32447" hidden="1"/>
    <row r="32448" hidden="1"/>
    <row r="32449" hidden="1"/>
    <row r="32450" hidden="1"/>
    <row r="32451" hidden="1"/>
    <row r="32452" hidden="1"/>
    <row r="32453" hidden="1"/>
    <row r="32454" hidden="1"/>
    <row r="32455" hidden="1"/>
    <row r="32456" hidden="1"/>
    <row r="32457" hidden="1"/>
    <row r="32458" hidden="1"/>
    <row r="32459" hidden="1"/>
    <row r="32460" hidden="1"/>
    <row r="32461" hidden="1"/>
    <row r="32462" hidden="1"/>
    <row r="32463" hidden="1"/>
    <row r="32464" hidden="1"/>
    <row r="32465" hidden="1"/>
    <row r="32466" hidden="1"/>
    <row r="32467" hidden="1"/>
    <row r="32468" hidden="1"/>
    <row r="32469" hidden="1"/>
    <row r="32470" hidden="1"/>
    <row r="32471" hidden="1"/>
    <row r="32472" hidden="1"/>
    <row r="32473" hidden="1"/>
    <row r="32474" hidden="1"/>
    <row r="32475" hidden="1"/>
    <row r="32476" hidden="1"/>
    <row r="32477" hidden="1"/>
    <row r="32478" hidden="1"/>
    <row r="32479" hidden="1"/>
    <row r="32480" hidden="1"/>
    <row r="32481" hidden="1"/>
    <row r="32482" hidden="1"/>
    <row r="32483" hidden="1"/>
    <row r="32484" hidden="1"/>
    <row r="32485" hidden="1"/>
    <row r="32486" hidden="1"/>
    <row r="32487" hidden="1"/>
    <row r="32488" hidden="1"/>
    <row r="32489" hidden="1"/>
    <row r="32490" hidden="1"/>
    <row r="32491" hidden="1"/>
    <row r="32492" hidden="1"/>
    <row r="32493" hidden="1"/>
    <row r="32494" hidden="1"/>
    <row r="32495" hidden="1"/>
    <row r="32496" hidden="1"/>
    <row r="32497" hidden="1"/>
    <row r="32498" hidden="1"/>
    <row r="32499" hidden="1"/>
    <row r="32500" hidden="1"/>
    <row r="32501" hidden="1"/>
    <row r="32502" hidden="1"/>
    <row r="32503" hidden="1"/>
    <row r="32504" hidden="1"/>
    <row r="32505" hidden="1"/>
    <row r="32506" hidden="1"/>
    <row r="32507" hidden="1"/>
    <row r="32508" hidden="1"/>
    <row r="32509" hidden="1"/>
    <row r="32510" hidden="1"/>
    <row r="32511" hidden="1"/>
    <row r="32512" hidden="1"/>
    <row r="32513" hidden="1"/>
    <row r="32514" hidden="1"/>
    <row r="32515" hidden="1"/>
    <row r="32516" hidden="1"/>
    <row r="32517" hidden="1"/>
    <row r="32518" hidden="1"/>
    <row r="32519" hidden="1"/>
    <row r="32520" hidden="1"/>
    <row r="32521" hidden="1"/>
    <row r="32522" hidden="1"/>
    <row r="32523" hidden="1"/>
    <row r="32524" hidden="1"/>
    <row r="32525" hidden="1"/>
    <row r="32526" hidden="1"/>
    <row r="32527" hidden="1"/>
    <row r="32528" hidden="1"/>
    <row r="32529" hidden="1"/>
    <row r="32530" hidden="1"/>
    <row r="32531" hidden="1"/>
    <row r="32532" hidden="1"/>
    <row r="32533" hidden="1"/>
    <row r="32534" hidden="1"/>
    <row r="32535" hidden="1"/>
    <row r="32536" hidden="1"/>
    <row r="32537" hidden="1"/>
    <row r="32538" hidden="1"/>
    <row r="32539" hidden="1"/>
    <row r="32540" hidden="1"/>
    <row r="32541" hidden="1"/>
    <row r="32542" hidden="1"/>
    <row r="32543" hidden="1"/>
    <row r="32544" hidden="1"/>
    <row r="32545" hidden="1"/>
    <row r="32546" hidden="1"/>
    <row r="32547" hidden="1"/>
    <row r="32548" hidden="1"/>
    <row r="32549" hidden="1"/>
    <row r="32550" hidden="1"/>
    <row r="32551" hidden="1"/>
    <row r="32552" hidden="1"/>
    <row r="32553" hidden="1"/>
    <row r="32554" hidden="1"/>
    <row r="32555" hidden="1"/>
    <row r="32556" hidden="1"/>
    <row r="32557" hidden="1"/>
    <row r="32558" hidden="1"/>
    <row r="32559" hidden="1"/>
    <row r="32560" hidden="1"/>
    <row r="32561" hidden="1"/>
    <row r="32562" hidden="1"/>
    <row r="32563" hidden="1"/>
    <row r="32564" hidden="1"/>
    <row r="32565" hidden="1"/>
    <row r="32566" hidden="1"/>
    <row r="32567" hidden="1"/>
    <row r="32568" hidden="1"/>
    <row r="32569" hidden="1"/>
    <row r="32570" hidden="1"/>
    <row r="32571" hidden="1"/>
    <row r="32572" hidden="1"/>
    <row r="32573" hidden="1"/>
    <row r="32574" hidden="1"/>
    <row r="32575" hidden="1"/>
    <row r="32576" hidden="1"/>
    <row r="32577" hidden="1"/>
    <row r="32578" hidden="1"/>
    <row r="32579" hidden="1"/>
    <row r="32580" hidden="1"/>
    <row r="32581" hidden="1"/>
    <row r="32582" hidden="1"/>
    <row r="32583" hidden="1"/>
    <row r="32584" hidden="1"/>
    <row r="32585" hidden="1"/>
    <row r="32586" hidden="1"/>
    <row r="32587" hidden="1"/>
    <row r="32588" hidden="1"/>
    <row r="32589" hidden="1"/>
    <row r="32590" hidden="1"/>
    <row r="32591" hidden="1"/>
    <row r="32592" hidden="1"/>
    <row r="32593" hidden="1"/>
    <row r="32594" hidden="1"/>
    <row r="32595" hidden="1"/>
    <row r="32596" hidden="1"/>
    <row r="32597" hidden="1"/>
    <row r="32598" hidden="1"/>
    <row r="32599" hidden="1"/>
    <row r="32600" hidden="1"/>
    <row r="32601" hidden="1"/>
    <row r="32602" hidden="1"/>
    <row r="32603" hidden="1"/>
    <row r="32604" hidden="1"/>
    <row r="32605" hidden="1"/>
    <row r="32606" hidden="1"/>
    <row r="32607" hidden="1"/>
    <row r="32608" hidden="1"/>
    <row r="32609" hidden="1"/>
    <row r="32610" hidden="1"/>
    <row r="32611" hidden="1"/>
    <row r="32612" hidden="1"/>
    <row r="32613" hidden="1"/>
    <row r="32614" hidden="1"/>
    <row r="32615" hidden="1"/>
    <row r="32616" hidden="1"/>
    <row r="32617" hidden="1"/>
    <row r="32618" hidden="1"/>
    <row r="32619" hidden="1"/>
    <row r="32620" hidden="1"/>
    <row r="32621" hidden="1"/>
    <row r="32622" hidden="1"/>
    <row r="32623" hidden="1"/>
    <row r="32624" hidden="1"/>
    <row r="32625" hidden="1"/>
    <row r="32626" hidden="1"/>
    <row r="32627" hidden="1"/>
    <row r="32628" hidden="1"/>
    <row r="32629" hidden="1"/>
    <row r="32630" hidden="1"/>
    <row r="32631" hidden="1"/>
    <row r="32632" hidden="1"/>
    <row r="32633" hidden="1"/>
    <row r="32634" hidden="1"/>
    <row r="32635" hidden="1"/>
    <row r="32636" hidden="1"/>
    <row r="32637" hidden="1"/>
    <row r="32638" hidden="1"/>
    <row r="32639" hidden="1"/>
    <row r="32640" hidden="1"/>
    <row r="32641" hidden="1"/>
    <row r="32642" hidden="1"/>
    <row r="32643" hidden="1"/>
    <row r="32644" hidden="1"/>
    <row r="32645" hidden="1"/>
    <row r="32646" hidden="1"/>
    <row r="32647" hidden="1"/>
    <row r="32648" hidden="1"/>
    <row r="32649" hidden="1"/>
    <row r="32650" hidden="1"/>
    <row r="32651" hidden="1"/>
    <row r="32652" hidden="1"/>
    <row r="32653" hidden="1"/>
    <row r="32654" hidden="1"/>
    <row r="32655" hidden="1"/>
    <row r="32656" hidden="1"/>
    <row r="32657" hidden="1"/>
    <row r="32658" hidden="1"/>
    <row r="32659" hidden="1"/>
    <row r="32660" hidden="1"/>
    <row r="32661" hidden="1"/>
    <row r="32662" hidden="1"/>
    <row r="32663" hidden="1"/>
    <row r="32664" hidden="1"/>
    <row r="32665" hidden="1"/>
    <row r="32666" hidden="1"/>
    <row r="32667" hidden="1"/>
    <row r="32668" hidden="1"/>
    <row r="32669" hidden="1"/>
    <row r="32670" hidden="1"/>
    <row r="32671" hidden="1"/>
    <row r="32672" hidden="1"/>
    <row r="32673" hidden="1"/>
    <row r="32674" hidden="1"/>
    <row r="32675" hidden="1"/>
    <row r="32676" hidden="1"/>
    <row r="32677" hidden="1"/>
    <row r="32678" hidden="1"/>
    <row r="32679" hidden="1"/>
    <row r="32680" hidden="1"/>
    <row r="32681" hidden="1"/>
    <row r="32682" hidden="1"/>
    <row r="32683" hidden="1"/>
    <row r="32684" hidden="1"/>
    <row r="32685" hidden="1"/>
    <row r="32686" hidden="1"/>
    <row r="32687" hidden="1"/>
    <row r="32688" hidden="1"/>
    <row r="32689" hidden="1"/>
    <row r="32690" hidden="1"/>
    <row r="32691" hidden="1"/>
    <row r="32692" hidden="1"/>
    <row r="32693" hidden="1"/>
    <row r="32694" hidden="1"/>
    <row r="32695" hidden="1"/>
    <row r="32696" hidden="1"/>
    <row r="32697" hidden="1"/>
    <row r="32698" hidden="1"/>
    <row r="32699" hidden="1"/>
    <row r="32700" hidden="1"/>
    <row r="32701" hidden="1"/>
    <row r="32702" hidden="1"/>
    <row r="32703" hidden="1"/>
    <row r="32704" hidden="1"/>
    <row r="32705" hidden="1"/>
    <row r="32706" hidden="1"/>
    <row r="32707" hidden="1"/>
    <row r="32708" hidden="1"/>
    <row r="32709" hidden="1"/>
    <row r="32710" hidden="1"/>
    <row r="32711" hidden="1"/>
    <row r="32712" hidden="1"/>
    <row r="32713" hidden="1"/>
    <row r="32714" hidden="1"/>
    <row r="32715" hidden="1"/>
    <row r="32716" hidden="1"/>
    <row r="32717" hidden="1"/>
    <row r="32718" hidden="1"/>
    <row r="32719" hidden="1"/>
    <row r="32720" hidden="1"/>
    <row r="32721" hidden="1"/>
    <row r="32722" hidden="1"/>
    <row r="32723" hidden="1"/>
    <row r="32724" hidden="1"/>
    <row r="32725" hidden="1"/>
    <row r="32726" hidden="1"/>
    <row r="32727" hidden="1"/>
    <row r="32728" hidden="1"/>
    <row r="32729" hidden="1"/>
    <row r="32730" hidden="1"/>
    <row r="32731" hidden="1"/>
    <row r="32732" hidden="1"/>
    <row r="32733" hidden="1"/>
    <row r="32734" hidden="1"/>
    <row r="32735" hidden="1"/>
    <row r="32736" hidden="1"/>
    <row r="32737" hidden="1"/>
    <row r="32738" hidden="1"/>
    <row r="32739" hidden="1"/>
    <row r="32740" hidden="1"/>
    <row r="32741" hidden="1"/>
    <row r="32742" hidden="1"/>
    <row r="32743" hidden="1"/>
    <row r="32744" hidden="1"/>
    <row r="32745" hidden="1"/>
    <row r="32746" hidden="1"/>
    <row r="32747" hidden="1"/>
    <row r="32748" hidden="1"/>
    <row r="32749" hidden="1"/>
    <row r="32750" hidden="1"/>
    <row r="32751" hidden="1"/>
    <row r="32752" hidden="1"/>
    <row r="32753" hidden="1"/>
    <row r="32754" hidden="1"/>
    <row r="32755" hidden="1"/>
    <row r="32756" hidden="1"/>
    <row r="32757" hidden="1"/>
    <row r="32758" hidden="1"/>
    <row r="32759" hidden="1"/>
    <row r="32760" hidden="1"/>
    <row r="32761" hidden="1"/>
    <row r="32762" hidden="1"/>
    <row r="32763" hidden="1"/>
    <row r="32764" hidden="1"/>
    <row r="32765" hidden="1"/>
    <row r="32766" hidden="1"/>
    <row r="32767" hidden="1"/>
    <row r="32768" hidden="1"/>
    <row r="32769" hidden="1"/>
    <row r="32770" hidden="1"/>
    <row r="32771" hidden="1"/>
    <row r="32772" hidden="1"/>
    <row r="32773" hidden="1"/>
    <row r="32774" hidden="1"/>
    <row r="32775" hidden="1"/>
    <row r="32776" hidden="1"/>
    <row r="32777" hidden="1"/>
    <row r="32778" hidden="1"/>
    <row r="32779" hidden="1"/>
    <row r="32780" hidden="1"/>
    <row r="32781" hidden="1"/>
    <row r="32782" hidden="1"/>
    <row r="32783" hidden="1"/>
    <row r="32784" hidden="1"/>
    <row r="32785" hidden="1"/>
    <row r="32786" hidden="1"/>
    <row r="32787" hidden="1"/>
    <row r="32788" hidden="1"/>
    <row r="32789" hidden="1"/>
    <row r="32790" hidden="1"/>
    <row r="32791" hidden="1"/>
    <row r="32792" hidden="1"/>
    <row r="32793" hidden="1"/>
    <row r="32794" hidden="1"/>
    <row r="32795" hidden="1"/>
    <row r="32796" hidden="1"/>
    <row r="32797" hidden="1"/>
    <row r="32798" hidden="1"/>
    <row r="32799" hidden="1"/>
    <row r="32800" hidden="1"/>
    <row r="32801" hidden="1"/>
    <row r="32802" hidden="1"/>
    <row r="32803" hidden="1"/>
    <row r="32804" hidden="1"/>
    <row r="32805" hidden="1"/>
    <row r="32806" hidden="1"/>
    <row r="32807" hidden="1"/>
    <row r="32808" hidden="1"/>
    <row r="32809" hidden="1"/>
    <row r="32810" hidden="1"/>
    <row r="32811" hidden="1"/>
    <row r="32812" hidden="1"/>
    <row r="32813" hidden="1"/>
    <row r="32814" hidden="1"/>
    <row r="32815" hidden="1"/>
    <row r="32816" hidden="1"/>
    <row r="32817" hidden="1"/>
    <row r="32818" hidden="1"/>
    <row r="32819" hidden="1"/>
    <row r="32820" hidden="1"/>
    <row r="32821" hidden="1"/>
    <row r="32822" hidden="1"/>
    <row r="32823" hidden="1"/>
    <row r="32824" hidden="1"/>
    <row r="32825" hidden="1"/>
    <row r="32826" hidden="1"/>
    <row r="32827" hidden="1"/>
    <row r="32828" hidden="1"/>
    <row r="32829" hidden="1"/>
    <row r="32830" hidden="1"/>
    <row r="32831" hidden="1"/>
    <row r="32832" hidden="1"/>
    <row r="32833" hidden="1"/>
    <row r="32834" hidden="1"/>
    <row r="32835" hidden="1"/>
    <row r="32836" hidden="1"/>
    <row r="32837" hidden="1"/>
    <row r="32838" hidden="1"/>
    <row r="32839" hidden="1"/>
    <row r="32840" hidden="1"/>
    <row r="32841" hidden="1"/>
    <row r="32842" hidden="1"/>
    <row r="32843" hidden="1"/>
    <row r="32844" hidden="1"/>
    <row r="32845" hidden="1"/>
    <row r="32846" hidden="1"/>
    <row r="32847" hidden="1"/>
    <row r="32848" hidden="1"/>
    <row r="32849" hidden="1"/>
    <row r="32850" hidden="1"/>
    <row r="32851" hidden="1"/>
    <row r="32852" hidden="1"/>
    <row r="32853" hidden="1"/>
    <row r="32854" hidden="1"/>
    <row r="32855" hidden="1"/>
    <row r="32856" hidden="1"/>
    <row r="32857" hidden="1"/>
    <row r="32858" hidden="1"/>
    <row r="32859" hidden="1"/>
    <row r="32860" hidden="1"/>
    <row r="32861" hidden="1"/>
    <row r="32862" hidden="1"/>
    <row r="32863" hidden="1"/>
    <row r="32864" hidden="1"/>
    <row r="32865" hidden="1"/>
    <row r="32866" hidden="1"/>
    <row r="32867" hidden="1"/>
    <row r="32868" hidden="1"/>
    <row r="32869" hidden="1"/>
    <row r="32870" hidden="1"/>
    <row r="32871" hidden="1"/>
    <row r="32872" hidden="1"/>
    <row r="32873" hidden="1"/>
    <row r="32874" hidden="1"/>
    <row r="32875" hidden="1"/>
    <row r="32876" hidden="1"/>
    <row r="32877" hidden="1"/>
    <row r="32878" hidden="1"/>
    <row r="32879" hidden="1"/>
    <row r="32880" hidden="1"/>
    <row r="32881" hidden="1"/>
    <row r="32882" hidden="1"/>
    <row r="32883" hidden="1"/>
    <row r="32884" hidden="1"/>
    <row r="32885" hidden="1"/>
    <row r="32886" hidden="1"/>
    <row r="32887" hidden="1"/>
    <row r="32888" hidden="1"/>
    <row r="32889" hidden="1"/>
    <row r="32890" hidden="1"/>
    <row r="32891" hidden="1"/>
    <row r="32892" hidden="1"/>
    <row r="32893" hidden="1"/>
    <row r="32894" hidden="1"/>
    <row r="32895" hidden="1"/>
    <row r="32896" hidden="1"/>
    <row r="32897" hidden="1"/>
    <row r="32898" hidden="1"/>
    <row r="32899" hidden="1"/>
    <row r="32900" hidden="1"/>
    <row r="32901" hidden="1"/>
    <row r="32902" hidden="1"/>
    <row r="32903" hidden="1"/>
    <row r="32904" hidden="1"/>
    <row r="32905" hidden="1"/>
    <row r="32906" hidden="1"/>
    <row r="32907" hidden="1"/>
    <row r="32908" hidden="1"/>
    <row r="32909" hidden="1"/>
    <row r="32910" hidden="1"/>
    <row r="32911" hidden="1"/>
    <row r="32912" hidden="1"/>
    <row r="32913" hidden="1"/>
    <row r="32914" hidden="1"/>
    <row r="32915" hidden="1"/>
    <row r="32916" hidden="1"/>
    <row r="32917" hidden="1"/>
    <row r="32918" hidden="1"/>
    <row r="32919" hidden="1"/>
    <row r="32920" hidden="1"/>
    <row r="32921" hidden="1"/>
    <row r="32922" hidden="1"/>
    <row r="32923" hidden="1"/>
    <row r="32924" hidden="1"/>
    <row r="32925" hidden="1"/>
    <row r="32926" hidden="1"/>
    <row r="32927" hidden="1"/>
    <row r="32928" hidden="1"/>
    <row r="32929" hidden="1"/>
    <row r="32930" hidden="1"/>
    <row r="32931" hidden="1"/>
    <row r="32932" hidden="1"/>
    <row r="32933" hidden="1"/>
    <row r="32934" hidden="1"/>
    <row r="32935" hidden="1"/>
    <row r="32936" hidden="1"/>
    <row r="32937" hidden="1"/>
    <row r="32938" hidden="1"/>
    <row r="32939" hidden="1"/>
    <row r="32940" hidden="1"/>
    <row r="32941" hidden="1"/>
    <row r="32942" hidden="1"/>
    <row r="32943" hidden="1"/>
    <row r="32944" hidden="1"/>
    <row r="32945" hidden="1"/>
    <row r="32946" hidden="1"/>
    <row r="32947" hidden="1"/>
    <row r="32948" hidden="1"/>
    <row r="32949" hidden="1"/>
    <row r="32950" hidden="1"/>
    <row r="32951" hidden="1"/>
    <row r="32952" hidden="1"/>
    <row r="32953" hidden="1"/>
    <row r="32954" hidden="1"/>
    <row r="32955" hidden="1"/>
    <row r="32956" hidden="1"/>
    <row r="32957" hidden="1"/>
    <row r="32958" hidden="1"/>
    <row r="32959" hidden="1"/>
    <row r="32960" hidden="1"/>
    <row r="32961" hidden="1"/>
    <row r="32962" hidden="1"/>
    <row r="32963" hidden="1"/>
    <row r="32964" hidden="1"/>
    <row r="32965" hidden="1"/>
    <row r="32966" hidden="1"/>
    <row r="32967" hidden="1"/>
    <row r="32968" hidden="1"/>
    <row r="32969" hidden="1"/>
    <row r="32970" hidden="1"/>
    <row r="32971" hidden="1"/>
    <row r="32972" hidden="1"/>
    <row r="32973" hidden="1"/>
    <row r="32974" hidden="1"/>
    <row r="32975" hidden="1"/>
    <row r="32976" hidden="1"/>
    <row r="32977" hidden="1"/>
    <row r="32978" hidden="1"/>
    <row r="32979" hidden="1"/>
    <row r="32980" hidden="1"/>
    <row r="32981" hidden="1"/>
    <row r="32982" hidden="1"/>
    <row r="32983" hidden="1"/>
    <row r="32984" hidden="1"/>
    <row r="32985" hidden="1"/>
    <row r="32986" hidden="1"/>
    <row r="32987" hidden="1"/>
    <row r="32988" hidden="1"/>
    <row r="32989" hidden="1"/>
    <row r="32990" hidden="1"/>
    <row r="32991" hidden="1"/>
    <row r="32992" hidden="1"/>
    <row r="32993" hidden="1"/>
    <row r="32994" hidden="1"/>
    <row r="32995" hidden="1"/>
    <row r="32996" hidden="1"/>
    <row r="32997" hidden="1"/>
    <row r="32998" hidden="1"/>
    <row r="32999" hidden="1"/>
    <row r="33000" hidden="1"/>
    <row r="33001" hidden="1"/>
    <row r="33002" hidden="1"/>
    <row r="33003" hidden="1"/>
    <row r="33004" hidden="1"/>
    <row r="33005" hidden="1"/>
    <row r="33006" hidden="1"/>
    <row r="33007" hidden="1"/>
    <row r="33008" hidden="1"/>
    <row r="33009" hidden="1"/>
    <row r="33010" hidden="1"/>
    <row r="33011" hidden="1"/>
    <row r="33012" hidden="1"/>
    <row r="33013" hidden="1"/>
    <row r="33014" hidden="1"/>
    <row r="33015" hidden="1"/>
    <row r="33016" hidden="1"/>
    <row r="33017" hidden="1"/>
    <row r="33018" hidden="1"/>
    <row r="33019" hidden="1"/>
    <row r="33020" hidden="1"/>
    <row r="33021" hidden="1"/>
    <row r="33022" hidden="1"/>
    <row r="33023" hidden="1"/>
    <row r="33024" hidden="1"/>
    <row r="33025" hidden="1"/>
    <row r="33026" hidden="1"/>
    <row r="33027" hidden="1"/>
    <row r="33028" hidden="1"/>
    <row r="33029" hidden="1"/>
    <row r="33030" hidden="1"/>
    <row r="33031" hidden="1"/>
    <row r="33032" hidden="1"/>
    <row r="33033" hidden="1"/>
    <row r="33034" hidden="1"/>
    <row r="33035" hidden="1"/>
    <row r="33036" hidden="1"/>
    <row r="33037" hidden="1"/>
    <row r="33038" hidden="1"/>
    <row r="33039" hidden="1"/>
    <row r="33040" hidden="1"/>
    <row r="33041" hidden="1"/>
    <row r="33042" hidden="1"/>
    <row r="33043" hidden="1"/>
    <row r="33044" hidden="1"/>
    <row r="33045" hidden="1"/>
    <row r="33046" hidden="1"/>
    <row r="33047" hidden="1"/>
    <row r="33048" hidden="1"/>
    <row r="33049" hidden="1"/>
    <row r="33050" hidden="1"/>
    <row r="33051" hidden="1"/>
    <row r="33052" hidden="1"/>
    <row r="33053" hidden="1"/>
    <row r="33054" hidden="1"/>
    <row r="33055" hidden="1"/>
    <row r="33056" hidden="1"/>
    <row r="33057" hidden="1"/>
    <row r="33058" hidden="1"/>
    <row r="33059" hidden="1"/>
    <row r="33060" hidden="1"/>
    <row r="33061" hidden="1"/>
    <row r="33062" hidden="1"/>
    <row r="33063" hidden="1"/>
    <row r="33064" hidden="1"/>
    <row r="33065" hidden="1"/>
    <row r="33066" hidden="1"/>
    <row r="33067" hidden="1"/>
    <row r="33068" hidden="1"/>
    <row r="33069" hidden="1"/>
    <row r="33070" hidden="1"/>
    <row r="33071" hidden="1"/>
    <row r="33072" hidden="1"/>
    <row r="33073" hidden="1"/>
    <row r="33074" hidden="1"/>
    <row r="33075" hidden="1"/>
    <row r="33076" hidden="1"/>
    <row r="33077" hidden="1"/>
    <row r="33078" hidden="1"/>
    <row r="33079" hidden="1"/>
    <row r="33080" hidden="1"/>
    <row r="33081" hidden="1"/>
    <row r="33082" hidden="1"/>
    <row r="33083" hidden="1"/>
    <row r="33084" hidden="1"/>
    <row r="33085" hidden="1"/>
    <row r="33086" hidden="1"/>
    <row r="33087" hidden="1"/>
    <row r="33088" hidden="1"/>
    <row r="33089" hidden="1"/>
    <row r="33090" hidden="1"/>
    <row r="33091" hidden="1"/>
    <row r="33092" hidden="1"/>
    <row r="33093" hidden="1"/>
    <row r="33094" hidden="1"/>
    <row r="33095" hidden="1"/>
    <row r="33096" hidden="1"/>
    <row r="33097" hidden="1"/>
    <row r="33098" hidden="1"/>
    <row r="33099" hidden="1"/>
    <row r="33100" hidden="1"/>
    <row r="33101" hidden="1"/>
    <row r="33102" hidden="1"/>
    <row r="33103" hidden="1"/>
    <row r="33104" hidden="1"/>
    <row r="33105" hidden="1"/>
    <row r="33106" hidden="1"/>
    <row r="33107" hidden="1"/>
    <row r="33108" hidden="1"/>
    <row r="33109" hidden="1"/>
    <row r="33110" hidden="1"/>
    <row r="33111" hidden="1"/>
    <row r="33112" hidden="1"/>
    <row r="33113" hidden="1"/>
    <row r="33114" hidden="1"/>
    <row r="33115" hidden="1"/>
    <row r="33116" hidden="1"/>
    <row r="33117" hidden="1"/>
    <row r="33118" hidden="1"/>
    <row r="33119" hidden="1"/>
    <row r="33120" hidden="1"/>
    <row r="33121" hidden="1"/>
    <row r="33122" hidden="1"/>
    <row r="33123" hidden="1"/>
    <row r="33124" hidden="1"/>
    <row r="33125" hidden="1"/>
    <row r="33126" hidden="1"/>
    <row r="33127" hidden="1"/>
    <row r="33128" hidden="1"/>
    <row r="33129" hidden="1"/>
    <row r="33130" hidden="1"/>
    <row r="33131" hidden="1"/>
    <row r="33132" hidden="1"/>
    <row r="33133" hidden="1"/>
    <row r="33134" hidden="1"/>
    <row r="33135" hidden="1"/>
    <row r="33136" hidden="1"/>
    <row r="33137" hidden="1"/>
    <row r="33138" hidden="1"/>
    <row r="33139" hidden="1"/>
    <row r="33140" hidden="1"/>
    <row r="33141" hidden="1"/>
    <row r="33142" hidden="1"/>
    <row r="33143" hidden="1"/>
    <row r="33144" hidden="1"/>
    <row r="33145" hidden="1"/>
    <row r="33146" hidden="1"/>
    <row r="33147" hidden="1"/>
    <row r="33148" hidden="1"/>
    <row r="33149" hidden="1"/>
    <row r="33150" hidden="1"/>
    <row r="33151" hidden="1"/>
    <row r="33152" hidden="1"/>
    <row r="33153" hidden="1"/>
    <row r="33154" hidden="1"/>
    <row r="33155" hidden="1"/>
    <row r="33156" hidden="1"/>
    <row r="33157" hidden="1"/>
    <row r="33158" hidden="1"/>
    <row r="33159" hidden="1"/>
    <row r="33160" hidden="1"/>
    <row r="33161" hidden="1"/>
    <row r="33162" hidden="1"/>
    <row r="33163" hidden="1"/>
    <row r="33164" hidden="1"/>
    <row r="33165" hidden="1"/>
    <row r="33166" hidden="1"/>
    <row r="33167" hidden="1"/>
    <row r="33168" hidden="1"/>
    <row r="33169" hidden="1"/>
    <row r="33170" hidden="1"/>
    <row r="33171" hidden="1"/>
    <row r="33172" hidden="1"/>
    <row r="33173" hidden="1"/>
    <row r="33174" hidden="1"/>
    <row r="33175" hidden="1"/>
    <row r="33176" hidden="1"/>
    <row r="33177" hidden="1"/>
    <row r="33178" hidden="1"/>
    <row r="33179" hidden="1"/>
    <row r="33180" hidden="1"/>
    <row r="33181" hidden="1"/>
    <row r="33182" hidden="1"/>
    <row r="33183" hidden="1"/>
    <row r="33184" hidden="1"/>
    <row r="33185" hidden="1"/>
    <row r="33186" hidden="1"/>
    <row r="33187" hidden="1"/>
    <row r="33188" hidden="1"/>
    <row r="33189" hidden="1"/>
    <row r="33190" hidden="1"/>
    <row r="33191" hidden="1"/>
    <row r="33192" hidden="1"/>
    <row r="33193" hidden="1"/>
    <row r="33194" hidden="1"/>
    <row r="33195" hidden="1"/>
    <row r="33196" hidden="1"/>
    <row r="33197" hidden="1"/>
    <row r="33198" hidden="1"/>
    <row r="33199" hidden="1"/>
    <row r="33200" hidden="1"/>
    <row r="33201" hidden="1"/>
    <row r="33202" hidden="1"/>
    <row r="33203" hidden="1"/>
    <row r="33204" hidden="1"/>
    <row r="33205" hidden="1"/>
    <row r="33206" hidden="1"/>
    <row r="33207" hidden="1"/>
    <row r="33208" hidden="1"/>
    <row r="33209" hidden="1"/>
    <row r="33210" hidden="1"/>
    <row r="33211" hidden="1"/>
    <row r="33212" hidden="1"/>
    <row r="33213" hidden="1"/>
    <row r="33214" hidden="1"/>
    <row r="33215" hidden="1"/>
    <row r="33216" hidden="1"/>
    <row r="33217" hidden="1"/>
    <row r="33218" hidden="1"/>
    <row r="33219" hidden="1"/>
    <row r="33220" hidden="1"/>
    <row r="33221" hidden="1"/>
    <row r="33222" hidden="1"/>
    <row r="33223" hidden="1"/>
    <row r="33224" hidden="1"/>
    <row r="33225" hidden="1"/>
    <row r="33226" hidden="1"/>
    <row r="33227" hidden="1"/>
    <row r="33228" hidden="1"/>
    <row r="33229" hidden="1"/>
    <row r="33230" hidden="1"/>
    <row r="33231" hidden="1"/>
    <row r="33232" hidden="1"/>
    <row r="33233" hidden="1"/>
    <row r="33234" hidden="1"/>
    <row r="33235" hidden="1"/>
    <row r="33236" hidden="1"/>
    <row r="33237" hidden="1"/>
    <row r="33238" hidden="1"/>
    <row r="33239" hidden="1"/>
    <row r="33240" hidden="1"/>
    <row r="33241" hidden="1"/>
    <row r="33242" hidden="1"/>
    <row r="33243" hidden="1"/>
    <row r="33244" hidden="1"/>
    <row r="33245" hidden="1"/>
    <row r="33246" hidden="1"/>
    <row r="33247" hidden="1"/>
    <row r="33248" hidden="1"/>
    <row r="33249" hidden="1"/>
    <row r="33250" hidden="1"/>
    <row r="33251" hidden="1"/>
    <row r="33252" hidden="1"/>
    <row r="33253" hidden="1"/>
    <row r="33254" hidden="1"/>
    <row r="33255" hidden="1"/>
    <row r="33256" hidden="1"/>
    <row r="33257" hidden="1"/>
    <row r="33258" hidden="1"/>
    <row r="33259" hidden="1"/>
    <row r="33260" hidden="1"/>
    <row r="33261" hidden="1"/>
    <row r="33262" hidden="1"/>
    <row r="33263" hidden="1"/>
    <row r="33264" hidden="1"/>
    <row r="33265" hidden="1"/>
    <row r="33266" hidden="1"/>
    <row r="33267" hidden="1"/>
    <row r="33268" hidden="1"/>
    <row r="33269" hidden="1"/>
    <row r="33270" hidden="1"/>
    <row r="33271" hidden="1"/>
    <row r="33272" hidden="1"/>
    <row r="33273" hidden="1"/>
    <row r="33274" hidden="1"/>
    <row r="33275" hidden="1"/>
    <row r="33276" hidden="1"/>
    <row r="33277" hidden="1"/>
    <row r="33278" hidden="1"/>
    <row r="33279" hidden="1"/>
    <row r="33280" hidden="1"/>
    <row r="33281" hidden="1"/>
    <row r="33282" hidden="1"/>
    <row r="33283" hidden="1"/>
    <row r="33284" hidden="1"/>
    <row r="33285" hidden="1"/>
    <row r="33286" hidden="1"/>
    <row r="33287" hidden="1"/>
    <row r="33288" hidden="1"/>
    <row r="33289" hidden="1"/>
    <row r="33290" hidden="1"/>
    <row r="33291" hidden="1"/>
    <row r="33292" hidden="1"/>
    <row r="33293" hidden="1"/>
    <row r="33294" hidden="1"/>
    <row r="33295" hidden="1"/>
    <row r="33296" hidden="1"/>
    <row r="33297" hidden="1"/>
    <row r="33298" hidden="1"/>
    <row r="33299" hidden="1"/>
    <row r="33300" hidden="1"/>
    <row r="33301" hidden="1"/>
    <row r="33302" hidden="1"/>
    <row r="33303" hidden="1"/>
    <row r="33304" hidden="1"/>
    <row r="33305" hidden="1"/>
    <row r="33306" hidden="1"/>
    <row r="33307" hidden="1"/>
    <row r="33308" hidden="1"/>
    <row r="33309" hidden="1"/>
    <row r="33310" hidden="1"/>
    <row r="33311" hidden="1"/>
    <row r="33312" hidden="1"/>
    <row r="33313" hidden="1"/>
    <row r="33314" hidden="1"/>
    <row r="33315" hidden="1"/>
    <row r="33316" hidden="1"/>
    <row r="33317" hidden="1"/>
    <row r="33318" hidden="1"/>
    <row r="33319" hidden="1"/>
    <row r="33320" hidden="1"/>
    <row r="33321" hidden="1"/>
    <row r="33322" hidden="1"/>
    <row r="33323" hidden="1"/>
    <row r="33324" hidden="1"/>
    <row r="33325" hidden="1"/>
    <row r="33326" hidden="1"/>
    <row r="33327" hidden="1"/>
    <row r="33328" hidden="1"/>
    <row r="33329" hidden="1"/>
    <row r="33330" hidden="1"/>
    <row r="33331" hidden="1"/>
    <row r="33332" hidden="1"/>
    <row r="33333" hidden="1"/>
    <row r="33334" hidden="1"/>
    <row r="33335" hidden="1"/>
    <row r="33336" hidden="1"/>
    <row r="33337" hidden="1"/>
    <row r="33338" hidden="1"/>
    <row r="33339" hidden="1"/>
    <row r="33340" hidden="1"/>
    <row r="33341" hidden="1"/>
    <row r="33342" hidden="1"/>
    <row r="33343" hidden="1"/>
    <row r="33344" hidden="1"/>
    <row r="33345" hidden="1"/>
    <row r="33346" hidden="1"/>
    <row r="33347" hidden="1"/>
    <row r="33348" hidden="1"/>
    <row r="33349" hidden="1"/>
    <row r="33350" hidden="1"/>
    <row r="33351" hidden="1"/>
    <row r="33352" hidden="1"/>
    <row r="33353" hidden="1"/>
    <row r="33354" hidden="1"/>
    <row r="33355" hidden="1"/>
    <row r="33356" hidden="1"/>
    <row r="33357" hidden="1"/>
    <row r="33358" hidden="1"/>
    <row r="33359" hidden="1"/>
    <row r="33360" hidden="1"/>
    <row r="33361" hidden="1"/>
    <row r="33362" hidden="1"/>
    <row r="33363" hidden="1"/>
    <row r="33364" hidden="1"/>
    <row r="33365" hidden="1"/>
    <row r="33366" hidden="1"/>
    <row r="33367" hidden="1"/>
    <row r="33368" hidden="1"/>
    <row r="33369" hidden="1"/>
    <row r="33370" hidden="1"/>
    <row r="33371" hidden="1"/>
    <row r="33372" hidden="1"/>
    <row r="33373" hidden="1"/>
    <row r="33374" hidden="1"/>
    <row r="33375" hidden="1"/>
    <row r="33376" hidden="1"/>
    <row r="33377" hidden="1"/>
    <row r="33378" hidden="1"/>
    <row r="33379" hidden="1"/>
    <row r="33380" hidden="1"/>
    <row r="33381" hidden="1"/>
    <row r="33382" hidden="1"/>
    <row r="33383" hidden="1"/>
    <row r="33384" hidden="1"/>
    <row r="33385" hidden="1"/>
    <row r="33386" hidden="1"/>
    <row r="33387" hidden="1"/>
    <row r="33388" hidden="1"/>
    <row r="33389" hidden="1"/>
    <row r="33390" hidden="1"/>
    <row r="33391" hidden="1"/>
    <row r="33392" hidden="1"/>
    <row r="33393" hidden="1"/>
    <row r="33394" hidden="1"/>
    <row r="33395" hidden="1"/>
    <row r="33396" hidden="1"/>
    <row r="33397" hidden="1"/>
    <row r="33398" hidden="1"/>
    <row r="33399" hidden="1"/>
    <row r="33400" hidden="1"/>
    <row r="33401" hidden="1"/>
    <row r="33402" hidden="1"/>
    <row r="33403" hidden="1"/>
    <row r="33404" hidden="1"/>
    <row r="33405" hidden="1"/>
    <row r="33406" hidden="1"/>
    <row r="33407" hidden="1"/>
    <row r="33408" hidden="1"/>
    <row r="33409" hidden="1"/>
    <row r="33410" hidden="1"/>
    <row r="33411" hidden="1"/>
    <row r="33412" hidden="1"/>
    <row r="33413" hidden="1"/>
    <row r="33414" hidden="1"/>
    <row r="33415" hidden="1"/>
    <row r="33416" hidden="1"/>
    <row r="33417" hidden="1"/>
    <row r="33418" hidden="1"/>
    <row r="33419" hidden="1"/>
    <row r="33420" hidden="1"/>
    <row r="33421" hidden="1"/>
    <row r="33422" hidden="1"/>
    <row r="33423" hidden="1"/>
    <row r="33424" hidden="1"/>
    <row r="33425" hidden="1"/>
    <row r="33426" hidden="1"/>
    <row r="33427" hidden="1"/>
    <row r="33428" hidden="1"/>
    <row r="33429" hidden="1"/>
    <row r="33430" hidden="1"/>
    <row r="33431" hidden="1"/>
    <row r="33432" hidden="1"/>
    <row r="33433" hidden="1"/>
    <row r="33434" hidden="1"/>
    <row r="33435" hidden="1"/>
    <row r="33436" hidden="1"/>
    <row r="33437" hidden="1"/>
    <row r="33438" hidden="1"/>
    <row r="33439" hidden="1"/>
    <row r="33440" hidden="1"/>
    <row r="33441" hidden="1"/>
    <row r="33442" hidden="1"/>
    <row r="33443" hidden="1"/>
    <row r="33444" hidden="1"/>
    <row r="33445" hidden="1"/>
    <row r="33446" hidden="1"/>
    <row r="33447" hidden="1"/>
    <row r="33448" hidden="1"/>
    <row r="33449" hidden="1"/>
    <row r="33450" hidden="1"/>
    <row r="33451" hidden="1"/>
    <row r="33452" hidden="1"/>
    <row r="33453" hidden="1"/>
    <row r="33454" hidden="1"/>
    <row r="33455" hidden="1"/>
    <row r="33456" hidden="1"/>
    <row r="33457" hidden="1"/>
    <row r="33458" hidden="1"/>
    <row r="33459" hidden="1"/>
    <row r="33460" hidden="1"/>
    <row r="33461" hidden="1"/>
    <row r="33462" hidden="1"/>
    <row r="33463" hidden="1"/>
    <row r="33464" hidden="1"/>
    <row r="33465" hidden="1"/>
    <row r="33466" hidden="1"/>
    <row r="33467" hidden="1"/>
    <row r="33468" hidden="1"/>
    <row r="33469" hidden="1"/>
    <row r="33470" hidden="1"/>
    <row r="33471" hidden="1"/>
    <row r="33472" hidden="1"/>
    <row r="33473" hidden="1"/>
    <row r="33474" hidden="1"/>
    <row r="33475" hidden="1"/>
    <row r="33476" hidden="1"/>
    <row r="33477" hidden="1"/>
    <row r="33478" hidden="1"/>
    <row r="33479" hidden="1"/>
    <row r="33480" hidden="1"/>
    <row r="33481" hidden="1"/>
    <row r="33482" hidden="1"/>
    <row r="33483" hidden="1"/>
    <row r="33484" hidden="1"/>
    <row r="33485" hidden="1"/>
    <row r="33486" hidden="1"/>
    <row r="33487" hidden="1"/>
    <row r="33488" hidden="1"/>
    <row r="33489" hidden="1"/>
    <row r="33490" hidden="1"/>
    <row r="33491" hidden="1"/>
    <row r="33492" hidden="1"/>
    <row r="33493" hidden="1"/>
    <row r="33494" hidden="1"/>
    <row r="33495" hidden="1"/>
    <row r="33496" hidden="1"/>
    <row r="33497" hidden="1"/>
    <row r="33498" hidden="1"/>
    <row r="33499" hidden="1"/>
    <row r="33500" hidden="1"/>
    <row r="33501" hidden="1"/>
    <row r="33502" hidden="1"/>
    <row r="33503" hidden="1"/>
    <row r="33504" hidden="1"/>
    <row r="33505" hidden="1"/>
    <row r="33506" hidden="1"/>
    <row r="33507" hidden="1"/>
    <row r="33508" hidden="1"/>
    <row r="33509" hidden="1"/>
    <row r="33510" hidden="1"/>
    <row r="33511" hidden="1"/>
    <row r="33512" hidden="1"/>
    <row r="33513" hidden="1"/>
    <row r="33514" hidden="1"/>
    <row r="33515" hidden="1"/>
    <row r="33516" hidden="1"/>
    <row r="33517" hidden="1"/>
    <row r="33518" hidden="1"/>
    <row r="33519" hidden="1"/>
    <row r="33520" hidden="1"/>
    <row r="33521" hidden="1"/>
    <row r="33522" hidden="1"/>
    <row r="33523" hidden="1"/>
    <row r="33524" hidden="1"/>
    <row r="33525" hidden="1"/>
    <row r="33526" hidden="1"/>
    <row r="33527" hidden="1"/>
    <row r="33528" hidden="1"/>
    <row r="33529" hidden="1"/>
    <row r="33530" hidden="1"/>
    <row r="33531" hidden="1"/>
    <row r="33532" hidden="1"/>
    <row r="33533" hidden="1"/>
    <row r="33534" hidden="1"/>
    <row r="33535" hidden="1"/>
    <row r="33536" hidden="1"/>
    <row r="33537" hidden="1"/>
    <row r="33538" hidden="1"/>
    <row r="33539" hidden="1"/>
    <row r="33540" hidden="1"/>
    <row r="33541" hidden="1"/>
    <row r="33542" hidden="1"/>
    <row r="33543" hidden="1"/>
    <row r="33544" hidden="1"/>
    <row r="33545" hidden="1"/>
    <row r="33546" hidden="1"/>
    <row r="33547" hidden="1"/>
    <row r="33548" hidden="1"/>
    <row r="33549" hidden="1"/>
    <row r="33550" hidden="1"/>
    <row r="33551" hidden="1"/>
    <row r="33552" hidden="1"/>
    <row r="33553" hidden="1"/>
    <row r="33554" hidden="1"/>
    <row r="33555" hidden="1"/>
    <row r="33556" hidden="1"/>
    <row r="33557" hidden="1"/>
    <row r="33558" hidden="1"/>
    <row r="33559" hidden="1"/>
    <row r="33560" hidden="1"/>
    <row r="33561" hidden="1"/>
    <row r="33562" hidden="1"/>
    <row r="33563" hidden="1"/>
    <row r="33564" hidden="1"/>
    <row r="33565" hidden="1"/>
    <row r="33566" hidden="1"/>
    <row r="33567" hidden="1"/>
    <row r="33568" hidden="1"/>
    <row r="33569" hidden="1"/>
    <row r="33570" hidden="1"/>
    <row r="33571" hidden="1"/>
    <row r="33572" hidden="1"/>
    <row r="33573" hidden="1"/>
    <row r="33574" hidden="1"/>
    <row r="33575" hidden="1"/>
    <row r="33576" hidden="1"/>
    <row r="33577" hidden="1"/>
    <row r="33578" hidden="1"/>
    <row r="33579" hidden="1"/>
    <row r="33580" hidden="1"/>
    <row r="33581" hidden="1"/>
    <row r="33582" hidden="1"/>
    <row r="33583" hidden="1"/>
    <row r="33584" hidden="1"/>
    <row r="33585" hidden="1"/>
    <row r="33586" hidden="1"/>
    <row r="33587" hidden="1"/>
    <row r="33588" hidden="1"/>
    <row r="33589" hidden="1"/>
    <row r="33590" hidden="1"/>
    <row r="33591" hidden="1"/>
    <row r="33592" hidden="1"/>
    <row r="33593" hidden="1"/>
    <row r="33594" hidden="1"/>
    <row r="33595" hidden="1"/>
    <row r="33596" hidden="1"/>
    <row r="33597" hidden="1"/>
    <row r="33598" hidden="1"/>
    <row r="33599" hidden="1"/>
    <row r="33600" hidden="1"/>
    <row r="33601" hidden="1"/>
    <row r="33602" hidden="1"/>
    <row r="33603" hidden="1"/>
    <row r="33604" hidden="1"/>
    <row r="33605" hidden="1"/>
    <row r="33606" hidden="1"/>
    <row r="33607" hidden="1"/>
    <row r="33608" hidden="1"/>
    <row r="33609" hidden="1"/>
    <row r="33610" hidden="1"/>
    <row r="33611" hidden="1"/>
    <row r="33612" hidden="1"/>
    <row r="33613" hidden="1"/>
    <row r="33614" hidden="1"/>
    <row r="33615" hidden="1"/>
    <row r="33616" hidden="1"/>
    <row r="33617" hidden="1"/>
    <row r="33618" hidden="1"/>
    <row r="33619" hidden="1"/>
    <row r="33620" hidden="1"/>
    <row r="33621" hidden="1"/>
    <row r="33622" hidden="1"/>
    <row r="33623" hidden="1"/>
    <row r="33624" hidden="1"/>
    <row r="33625" hidden="1"/>
    <row r="33626" hidden="1"/>
    <row r="33627" hidden="1"/>
    <row r="33628" hidden="1"/>
    <row r="33629" hidden="1"/>
    <row r="33630" hidden="1"/>
    <row r="33631" hidden="1"/>
    <row r="33632" hidden="1"/>
    <row r="33633" hidden="1"/>
    <row r="33634" hidden="1"/>
    <row r="33635" hidden="1"/>
    <row r="33636" hidden="1"/>
    <row r="33637" hidden="1"/>
    <row r="33638" hidden="1"/>
    <row r="33639" hidden="1"/>
    <row r="33640" hidden="1"/>
    <row r="33641" hidden="1"/>
    <row r="33642" hidden="1"/>
    <row r="33643" hidden="1"/>
    <row r="33644" hidden="1"/>
    <row r="33645" hidden="1"/>
    <row r="33646" hidden="1"/>
    <row r="33647" hidden="1"/>
    <row r="33648" hidden="1"/>
    <row r="33649" hidden="1"/>
    <row r="33650" hidden="1"/>
    <row r="33651" hidden="1"/>
    <row r="33652" hidden="1"/>
    <row r="33653" hidden="1"/>
    <row r="33654" hidden="1"/>
    <row r="33655" hidden="1"/>
    <row r="33656" hidden="1"/>
    <row r="33657" hidden="1"/>
    <row r="33658" hidden="1"/>
    <row r="33659" hidden="1"/>
    <row r="33660" hidden="1"/>
    <row r="33661" hidden="1"/>
    <row r="33662" hidden="1"/>
    <row r="33663" hidden="1"/>
    <row r="33664" hidden="1"/>
    <row r="33665" hidden="1"/>
    <row r="33666" hidden="1"/>
    <row r="33667" hidden="1"/>
    <row r="33668" hidden="1"/>
    <row r="33669" hidden="1"/>
    <row r="33670" hidden="1"/>
    <row r="33671" hidden="1"/>
    <row r="33672" hidden="1"/>
    <row r="33673" hidden="1"/>
    <row r="33674" hidden="1"/>
    <row r="33675" hidden="1"/>
    <row r="33676" hidden="1"/>
    <row r="33677" hidden="1"/>
    <row r="33678" hidden="1"/>
    <row r="33679" hidden="1"/>
    <row r="33680" hidden="1"/>
    <row r="33681" hidden="1"/>
    <row r="33682" hidden="1"/>
    <row r="33683" hidden="1"/>
    <row r="33684" hidden="1"/>
    <row r="33685" hidden="1"/>
    <row r="33686" hidden="1"/>
    <row r="33687" hidden="1"/>
    <row r="33688" hidden="1"/>
    <row r="33689" hidden="1"/>
    <row r="33690" hidden="1"/>
    <row r="33691" hidden="1"/>
    <row r="33692" hidden="1"/>
    <row r="33693" hidden="1"/>
    <row r="33694" hidden="1"/>
    <row r="33695" hidden="1"/>
    <row r="33696" hidden="1"/>
    <row r="33697" hidden="1"/>
    <row r="33698" hidden="1"/>
    <row r="33699" hidden="1"/>
    <row r="33700" hidden="1"/>
    <row r="33701" hidden="1"/>
    <row r="33702" hidden="1"/>
    <row r="33703" hidden="1"/>
    <row r="33704" hidden="1"/>
    <row r="33705" hidden="1"/>
    <row r="33706" hidden="1"/>
    <row r="33707" hidden="1"/>
    <row r="33708" hidden="1"/>
    <row r="33709" hidden="1"/>
    <row r="33710" hidden="1"/>
    <row r="33711" hidden="1"/>
    <row r="33712" hidden="1"/>
    <row r="33713" hidden="1"/>
    <row r="33714" hidden="1"/>
    <row r="33715" hidden="1"/>
    <row r="33716" hidden="1"/>
    <row r="33717" hidden="1"/>
    <row r="33718" hidden="1"/>
    <row r="33719" hidden="1"/>
    <row r="33720" hidden="1"/>
    <row r="33721" hidden="1"/>
    <row r="33722" hidden="1"/>
    <row r="33723" hidden="1"/>
    <row r="33724" hidden="1"/>
    <row r="33725" hidden="1"/>
    <row r="33726" hidden="1"/>
    <row r="33727" hidden="1"/>
    <row r="33728" hidden="1"/>
    <row r="33729" hidden="1"/>
    <row r="33730" hidden="1"/>
    <row r="33731" hidden="1"/>
    <row r="33732" hidden="1"/>
    <row r="33733" hidden="1"/>
    <row r="33734" hidden="1"/>
    <row r="33735" hidden="1"/>
    <row r="33736" hidden="1"/>
    <row r="33737" hidden="1"/>
    <row r="33738" hidden="1"/>
    <row r="33739" hidden="1"/>
    <row r="33740" hidden="1"/>
    <row r="33741" hidden="1"/>
    <row r="33742" hidden="1"/>
    <row r="33743" hidden="1"/>
    <row r="33744" hidden="1"/>
    <row r="33745" hidden="1"/>
    <row r="33746" hidden="1"/>
    <row r="33747" hidden="1"/>
    <row r="33748" hidden="1"/>
    <row r="33749" hidden="1"/>
    <row r="33750" hidden="1"/>
    <row r="33751" hidden="1"/>
    <row r="33752" hidden="1"/>
    <row r="33753" hidden="1"/>
    <row r="33754" hidden="1"/>
    <row r="33755" hidden="1"/>
    <row r="33756" hidden="1"/>
    <row r="33757" hidden="1"/>
    <row r="33758" hidden="1"/>
    <row r="33759" hidden="1"/>
    <row r="33760" hidden="1"/>
    <row r="33761" hidden="1"/>
    <row r="33762" hidden="1"/>
    <row r="33763" hidden="1"/>
    <row r="33764" hidden="1"/>
    <row r="33765" hidden="1"/>
    <row r="33766" hidden="1"/>
    <row r="33767" hidden="1"/>
    <row r="33768" hidden="1"/>
    <row r="33769" hidden="1"/>
    <row r="33770" hidden="1"/>
    <row r="33771" hidden="1"/>
    <row r="33772" hidden="1"/>
    <row r="33773" hidden="1"/>
    <row r="33774" hidden="1"/>
    <row r="33775" hidden="1"/>
    <row r="33776" hidden="1"/>
    <row r="33777" hidden="1"/>
    <row r="33778" hidden="1"/>
    <row r="33779" hidden="1"/>
    <row r="33780" hidden="1"/>
    <row r="33781" hidden="1"/>
    <row r="33782" hidden="1"/>
    <row r="33783" hidden="1"/>
    <row r="33784" hidden="1"/>
    <row r="33785" hidden="1"/>
    <row r="33786" hidden="1"/>
    <row r="33787" hidden="1"/>
    <row r="33788" hidden="1"/>
    <row r="33789" hidden="1"/>
    <row r="33790" hidden="1"/>
    <row r="33791" hidden="1"/>
    <row r="33792" hidden="1"/>
    <row r="33793" hidden="1"/>
    <row r="33794" hidden="1"/>
    <row r="33795" hidden="1"/>
    <row r="33796" hidden="1"/>
    <row r="33797" hidden="1"/>
    <row r="33798" hidden="1"/>
    <row r="33799" hidden="1"/>
    <row r="33800" hidden="1"/>
    <row r="33801" hidden="1"/>
    <row r="33802" hidden="1"/>
    <row r="33803" hidden="1"/>
    <row r="33804" hidden="1"/>
    <row r="33805" hidden="1"/>
    <row r="33806" hidden="1"/>
    <row r="33807" hidden="1"/>
    <row r="33808" hidden="1"/>
    <row r="33809" hidden="1"/>
    <row r="33810" hidden="1"/>
    <row r="33811" hidden="1"/>
    <row r="33812" hidden="1"/>
    <row r="33813" hidden="1"/>
    <row r="33814" hidden="1"/>
    <row r="33815" hidden="1"/>
    <row r="33816" hidden="1"/>
    <row r="33817" hidden="1"/>
    <row r="33818" hidden="1"/>
    <row r="33819" hidden="1"/>
    <row r="33820" hidden="1"/>
    <row r="33821" hidden="1"/>
    <row r="33822" hidden="1"/>
    <row r="33823" hidden="1"/>
    <row r="33824" hidden="1"/>
    <row r="33825" hidden="1"/>
    <row r="33826" hidden="1"/>
    <row r="33827" hidden="1"/>
    <row r="33828" hidden="1"/>
    <row r="33829" hidden="1"/>
    <row r="33830" hidden="1"/>
    <row r="33831" hidden="1"/>
    <row r="33832" hidden="1"/>
    <row r="33833" hidden="1"/>
    <row r="33834" hidden="1"/>
    <row r="33835" hidden="1"/>
    <row r="33836" hidden="1"/>
    <row r="33837" hidden="1"/>
    <row r="33838" hidden="1"/>
    <row r="33839" hidden="1"/>
    <row r="33840" hidden="1"/>
    <row r="33841" hidden="1"/>
    <row r="33842" hidden="1"/>
    <row r="33843" hidden="1"/>
    <row r="33844" hidden="1"/>
    <row r="33845" hidden="1"/>
    <row r="33846" hidden="1"/>
    <row r="33847" hidden="1"/>
    <row r="33848" hidden="1"/>
    <row r="33849" hidden="1"/>
    <row r="33850" hidden="1"/>
    <row r="33851" hidden="1"/>
    <row r="33852" hidden="1"/>
    <row r="33853" hidden="1"/>
    <row r="33854" hidden="1"/>
    <row r="33855" hidden="1"/>
    <row r="33856" hidden="1"/>
    <row r="33857" hidden="1"/>
    <row r="33858" hidden="1"/>
    <row r="33859" hidden="1"/>
    <row r="33860" hidden="1"/>
    <row r="33861" hidden="1"/>
    <row r="33862" hidden="1"/>
    <row r="33863" hidden="1"/>
    <row r="33864" hidden="1"/>
    <row r="33865" hidden="1"/>
    <row r="33866" hidden="1"/>
    <row r="33867" hidden="1"/>
    <row r="33868" hidden="1"/>
    <row r="33869" hidden="1"/>
    <row r="33870" hidden="1"/>
    <row r="33871" hidden="1"/>
    <row r="33872" hidden="1"/>
    <row r="33873" hidden="1"/>
    <row r="33874" hidden="1"/>
    <row r="33875" hidden="1"/>
    <row r="33876" hidden="1"/>
    <row r="33877" hidden="1"/>
    <row r="33878" hidden="1"/>
    <row r="33879" hidden="1"/>
    <row r="33880" hidden="1"/>
    <row r="33881" hidden="1"/>
    <row r="33882" hidden="1"/>
    <row r="33883" hidden="1"/>
    <row r="33884" hidden="1"/>
    <row r="33885" hidden="1"/>
    <row r="33886" hidden="1"/>
    <row r="33887" hidden="1"/>
    <row r="33888" hidden="1"/>
    <row r="33889" hidden="1"/>
    <row r="33890" hidden="1"/>
    <row r="33891" hidden="1"/>
    <row r="33892" hidden="1"/>
    <row r="33893" hidden="1"/>
    <row r="33894" hidden="1"/>
    <row r="33895" hidden="1"/>
    <row r="33896" hidden="1"/>
    <row r="33897" hidden="1"/>
    <row r="33898" hidden="1"/>
    <row r="33899" hidden="1"/>
    <row r="33900" hidden="1"/>
    <row r="33901" hidden="1"/>
    <row r="33902" hidden="1"/>
    <row r="33903" hidden="1"/>
    <row r="33904" hidden="1"/>
    <row r="33905" hidden="1"/>
    <row r="33906" hidden="1"/>
    <row r="33907" hidden="1"/>
    <row r="33908" hidden="1"/>
    <row r="33909" hidden="1"/>
    <row r="33910" hidden="1"/>
    <row r="33911" hidden="1"/>
    <row r="33912" hidden="1"/>
    <row r="33913" hidden="1"/>
    <row r="33914" hidden="1"/>
    <row r="33915" hidden="1"/>
    <row r="33916" hidden="1"/>
    <row r="33917" hidden="1"/>
    <row r="33918" hidden="1"/>
    <row r="33919" hidden="1"/>
    <row r="33920" hidden="1"/>
    <row r="33921" hidden="1"/>
    <row r="33922" hidden="1"/>
    <row r="33923" hidden="1"/>
    <row r="33924" hidden="1"/>
    <row r="33925" hidden="1"/>
    <row r="33926" hidden="1"/>
    <row r="33927" hidden="1"/>
    <row r="33928" hidden="1"/>
    <row r="33929" hidden="1"/>
    <row r="33930" hidden="1"/>
    <row r="33931" hidden="1"/>
    <row r="33932" hidden="1"/>
    <row r="33933" hidden="1"/>
    <row r="33934" hidden="1"/>
    <row r="33935" hidden="1"/>
    <row r="33936" hidden="1"/>
    <row r="33937" hidden="1"/>
    <row r="33938" hidden="1"/>
    <row r="33939" hidden="1"/>
    <row r="33940" hidden="1"/>
    <row r="33941" hidden="1"/>
    <row r="33942" hidden="1"/>
    <row r="33943" hidden="1"/>
    <row r="33944" hidden="1"/>
    <row r="33945" hidden="1"/>
    <row r="33946" hidden="1"/>
    <row r="33947" hidden="1"/>
    <row r="33948" hidden="1"/>
    <row r="33949" hidden="1"/>
    <row r="33950" hidden="1"/>
    <row r="33951" hidden="1"/>
    <row r="33952" hidden="1"/>
    <row r="33953" hidden="1"/>
    <row r="33954" hidden="1"/>
    <row r="33955" hidden="1"/>
    <row r="33956" hidden="1"/>
    <row r="33957" hidden="1"/>
    <row r="33958" hidden="1"/>
    <row r="33959" hidden="1"/>
    <row r="33960" hidden="1"/>
    <row r="33961" hidden="1"/>
    <row r="33962" hidden="1"/>
    <row r="33963" hidden="1"/>
    <row r="33964" hidden="1"/>
    <row r="33965" hidden="1"/>
    <row r="33966" hidden="1"/>
    <row r="33967" hidden="1"/>
    <row r="33968" hidden="1"/>
    <row r="33969" hidden="1"/>
    <row r="33970" hidden="1"/>
    <row r="33971" hidden="1"/>
    <row r="33972" hidden="1"/>
    <row r="33973" hidden="1"/>
    <row r="33974" hidden="1"/>
    <row r="33975" hidden="1"/>
    <row r="33976" hidden="1"/>
    <row r="33977" hidden="1"/>
    <row r="33978" hidden="1"/>
    <row r="33979" hidden="1"/>
    <row r="33980" hidden="1"/>
    <row r="33981" hidden="1"/>
    <row r="33982" hidden="1"/>
    <row r="33983" hidden="1"/>
    <row r="33984" hidden="1"/>
    <row r="33985" hidden="1"/>
    <row r="33986" hidden="1"/>
    <row r="33987" hidden="1"/>
    <row r="33988" hidden="1"/>
    <row r="33989" hidden="1"/>
    <row r="33990" hidden="1"/>
    <row r="33991" hidden="1"/>
    <row r="33992" hidden="1"/>
    <row r="33993" hidden="1"/>
    <row r="33994" hidden="1"/>
    <row r="33995" hidden="1"/>
    <row r="33996" hidden="1"/>
    <row r="33997" hidden="1"/>
    <row r="33998" hidden="1"/>
    <row r="33999" hidden="1"/>
    <row r="34000" hidden="1"/>
    <row r="34001" hidden="1"/>
    <row r="34002" hidden="1"/>
    <row r="34003" hidden="1"/>
    <row r="34004" hidden="1"/>
    <row r="34005" hidden="1"/>
    <row r="34006" hidden="1"/>
    <row r="34007" hidden="1"/>
    <row r="34008" hidden="1"/>
    <row r="34009" hidden="1"/>
    <row r="34010" hidden="1"/>
    <row r="34011" hidden="1"/>
    <row r="34012" hidden="1"/>
    <row r="34013" hidden="1"/>
    <row r="34014" hidden="1"/>
    <row r="34015" hidden="1"/>
    <row r="34016" hidden="1"/>
    <row r="34017" hidden="1"/>
    <row r="34018" hidden="1"/>
    <row r="34019" hidden="1"/>
    <row r="34020" hidden="1"/>
    <row r="34021" hidden="1"/>
    <row r="34022" hidden="1"/>
    <row r="34023" hidden="1"/>
    <row r="34024" hidden="1"/>
    <row r="34025" hidden="1"/>
    <row r="34026" hidden="1"/>
    <row r="34027" hidden="1"/>
    <row r="34028" hidden="1"/>
    <row r="34029" hidden="1"/>
    <row r="34030" hidden="1"/>
    <row r="34031" hidden="1"/>
    <row r="34032" hidden="1"/>
    <row r="34033" hidden="1"/>
    <row r="34034" hidden="1"/>
    <row r="34035" hidden="1"/>
    <row r="34036" hidden="1"/>
    <row r="34037" hidden="1"/>
    <row r="34038" hidden="1"/>
    <row r="34039" hidden="1"/>
    <row r="34040" hidden="1"/>
    <row r="34041" hidden="1"/>
    <row r="34042" hidden="1"/>
    <row r="34043" hidden="1"/>
    <row r="34044" hidden="1"/>
    <row r="34045" hidden="1"/>
    <row r="34046" hidden="1"/>
    <row r="34047" hidden="1"/>
    <row r="34048" hidden="1"/>
    <row r="34049" hidden="1"/>
    <row r="34050" hidden="1"/>
    <row r="34051" hidden="1"/>
    <row r="34052" hidden="1"/>
    <row r="34053" hidden="1"/>
    <row r="34054" hidden="1"/>
    <row r="34055" hidden="1"/>
    <row r="34056" hidden="1"/>
    <row r="34057" hidden="1"/>
    <row r="34058" hidden="1"/>
    <row r="34059" hidden="1"/>
    <row r="34060" hidden="1"/>
    <row r="34061" hidden="1"/>
    <row r="34062" hidden="1"/>
    <row r="34063" hidden="1"/>
    <row r="34064" hidden="1"/>
    <row r="34065" hidden="1"/>
    <row r="34066" hidden="1"/>
    <row r="34067" hidden="1"/>
    <row r="34068" hidden="1"/>
    <row r="34069" hidden="1"/>
    <row r="34070" hidden="1"/>
    <row r="34071" hidden="1"/>
    <row r="34072" hidden="1"/>
    <row r="34073" hidden="1"/>
    <row r="34074" hidden="1"/>
    <row r="34075" hidden="1"/>
    <row r="34076" hidden="1"/>
    <row r="34077" hidden="1"/>
    <row r="34078" hidden="1"/>
    <row r="34079" hidden="1"/>
    <row r="34080" hidden="1"/>
    <row r="34081" hidden="1"/>
    <row r="34082" hidden="1"/>
    <row r="34083" hidden="1"/>
    <row r="34084" hidden="1"/>
    <row r="34085" hidden="1"/>
    <row r="34086" hidden="1"/>
    <row r="34087" hidden="1"/>
    <row r="34088" hidden="1"/>
    <row r="34089" hidden="1"/>
    <row r="34090" hidden="1"/>
    <row r="34091" hidden="1"/>
    <row r="34092" hidden="1"/>
    <row r="34093" hidden="1"/>
    <row r="34094" hidden="1"/>
    <row r="34095" hidden="1"/>
    <row r="34096" hidden="1"/>
    <row r="34097" hidden="1"/>
    <row r="34098" hidden="1"/>
    <row r="34099" hidden="1"/>
    <row r="34100" hidden="1"/>
    <row r="34101" hidden="1"/>
    <row r="34102" hidden="1"/>
    <row r="34103" hidden="1"/>
    <row r="34104" hidden="1"/>
    <row r="34105" hidden="1"/>
    <row r="34106" hidden="1"/>
    <row r="34107" hidden="1"/>
    <row r="34108" hidden="1"/>
    <row r="34109" hidden="1"/>
    <row r="34110" hidden="1"/>
    <row r="34111" hidden="1"/>
    <row r="34112" hidden="1"/>
    <row r="34113" hidden="1"/>
    <row r="34114" hidden="1"/>
    <row r="34115" hidden="1"/>
    <row r="34116" hidden="1"/>
    <row r="34117" hidden="1"/>
    <row r="34118" hidden="1"/>
    <row r="34119" hidden="1"/>
    <row r="34120" hidden="1"/>
    <row r="34121" hidden="1"/>
    <row r="34122" hidden="1"/>
    <row r="34123" hidden="1"/>
    <row r="34124" hidden="1"/>
    <row r="34125" hidden="1"/>
    <row r="34126" hidden="1"/>
    <row r="34127" hidden="1"/>
    <row r="34128" hidden="1"/>
    <row r="34129" hidden="1"/>
    <row r="34130" hidden="1"/>
    <row r="34131" hidden="1"/>
    <row r="34132" hidden="1"/>
    <row r="34133" hidden="1"/>
    <row r="34134" hidden="1"/>
    <row r="34135" hidden="1"/>
    <row r="34136" hidden="1"/>
    <row r="34137" hidden="1"/>
    <row r="34138" hidden="1"/>
    <row r="34139" hidden="1"/>
    <row r="34140" hidden="1"/>
    <row r="34141" hidden="1"/>
    <row r="34142" hidden="1"/>
    <row r="34143" hidden="1"/>
    <row r="34144" hidden="1"/>
    <row r="34145" hidden="1"/>
    <row r="34146" hidden="1"/>
    <row r="34147" hidden="1"/>
    <row r="34148" hidden="1"/>
    <row r="34149" hidden="1"/>
    <row r="34150" hidden="1"/>
    <row r="34151" hidden="1"/>
    <row r="34152" hidden="1"/>
    <row r="34153" hidden="1"/>
    <row r="34154" hidden="1"/>
    <row r="34155" hidden="1"/>
    <row r="34156" hidden="1"/>
    <row r="34157" hidden="1"/>
    <row r="34158" hidden="1"/>
    <row r="34159" hidden="1"/>
    <row r="34160" hidden="1"/>
    <row r="34161" hidden="1"/>
    <row r="34162" hidden="1"/>
    <row r="34163" hidden="1"/>
    <row r="34164" hidden="1"/>
    <row r="34165" hidden="1"/>
    <row r="34166" hidden="1"/>
    <row r="34167" hidden="1"/>
    <row r="34168" hidden="1"/>
    <row r="34169" hidden="1"/>
    <row r="34170" hidden="1"/>
    <row r="34171" hidden="1"/>
    <row r="34172" hidden="1"/>
    <row r="34173" hidden="1"/>
    <row r="34174" hidden="1"/>
    <row r="34175" hidden="1"/>
    <row r="34176" hidden="1"/>
    <row r="34177" hidden="1"/>
    <row r="34178" hidden="1"/>
    <row r="34179" hidden="1"/>
    <row r="34180" hidden="1"/>
    <row r="34181" hidden="1"/>
    <row r="34182" hidden="1"/>
    <row r="34183" hidden="1"/>
    <row r="34184" hidden="1"/>
    <row r="34185" hidden="1"/>
    <row r="34186" hidden="1"/>
    <row r="34187" hidden="1"/>
    <row r="34188" hidden="1"/>
    <row r="34189" hidden="1"/>
    <row r="34190" hidden="1"/>
    <row r="34191" hidden="1"/>
    <row r="34192" hidden="1"/>
    <row r="34193" hidden="1"/>
    <row r="34194" hidden="1"/>
    <row r="34195" hidden="1"/>
    <row r="34196" hidden="1"/>
    <row r="34197" hidden="1"/>
    <row r="34198" hidden="1"/>
    <row r="34199" hidden="1"/>
    <row r="34200" hidden="1"/>
    <row r="34201" hidden="1"/>
    <row r="34202" hidden="1"/>
    <row r="34203" hidden="1"/>
    <row r="34204" hidden="1"/>
    <row r="34205" hidden="1"/>
    <row r="34206" hidden="1"/>
    <row r="34207" hidden="1"/>
    <row r="34208" hidden="1"/>
    <row r="34209" hidden="1"/>
    <row r="34210" hidden="1"/>
    <row r="34211" hidden="1"/>
    <row r="34212" hidden="1"/>
    <row r="34213" hidden="1"/>
    <row r="34214" hidden="1"/>
    <row r="34215" hidden="1"/>
    <row r="34216" hidden="1"/>
    <row r="34217" hidden="1"/>
    <row r="34218" hidden="1"/>
    <row r="34219" hidden="1"/>
    <row r="34220" hidden="1"/>
    <row r="34221" hidden="1"/>
    <row r="34222" hidden="1"/>
    <row r="34223" hidden="1"/>
    <row r="34224" hidden="1"/>
    <row r="34225" hidden="1"/>
    <row r="34226" hidden="1"/>
    <row r="34227" hidden="1"/>
    <row r="34228" hidden="1"/>
    <row r="34229" hidden="1"/>
    <row r="34230" hidden="1"/>
    <row r="34231" hidden="1"/>
    <row r="34232" hidden="1"/>
    <row r="34233" hidden="1"/>
    <row r="34234" hidden="1"/>
    <row r="34235" hidden="1"/>
    <row r="34236" hidden="1"/>
    <row r="34237" hidden="1"/>
    <row r="34238" hidden="1"/>
    <row r="34239" hidden="1"/>
    <row r="34240" hidden="1"/>
    <row r="34241" hidden="1"/>
    <row r="34242" hidden="1"/>
    <row r="34243" hidden="1"/>
    <row r="34244" hidden="1"/>
    <row r="34245" hidden="1"/>
    <row r="34246" hidden="1"/>
    <row r="34247" hidden="1"/>
    <row r="34248" hidden="1"/>
    <row r="34249" hidden="1"/>
    <row r="34250" hidden="1"/>
    <row r="34251" hidden="1"/>
    <row r="34252" hidden="1"/>
    <row r="34253" hidden="1"/>
    <row r="34254" hidden="1"/>
    <row r="34255" hidden="1"/>
    <row r="34256" hidden="1"/>
    <row r="34257" hidden="1"/>
    <row r="34258" hidden="1"/>
    <row r="34259" hidden="1"/>
    <row r="34260" hidden="1"/>
    <row r="34261" hidden="1"/>
    <row r="34262" hidden="1"/>
    <row r="34263" hidden="1"/>
    <row r="34264" hidden="1"/>
    <row r="34265" hidden="1"/>
    <row r="34266" hidden="1"/>
    <row r="34267" hidden="1"/>
    <row r="34268" hidden="1"/>
    <row r="34269" hidden="1"/>
    <row r="34270" hidden="1"/>
    <row r="34271" hidden="1"/>
    <row r="34272" hidden="1"/>
    <row r="34273" hidden="1"/>
    <row r="34274" hidden="1"/>
    <row r="34275" hidden="1"/>
    <row r="34276" hidden="1"/>
    <row r="34277" hidden="1"/>
    <row r="34278" hidden="1"/>
    <row r="34279" hidden="1"/>
    <row r="34280" hidden="1"/>
    <row r="34281" hidden="1"/>
    <row r="34282" hidden="1"/>
    <row r="34283" hidden="1"/>
    <row r="34284" hidden="1"/>
    <row r="34285" hidden="1"/>
    <row r="34286" hidden="1"/>
    <row r="34287" hidden="1"/>
    <row r="34288" hidden="1"/>
    <row r="34289" hidden="1"/>
    <row r="34290" hidden="1"/>
    <row r="34291" hidden="1"/>
    <row r="34292" hidden="1"/>
    <row r="34293" hidden="1"/>
    <row r="34294" hidden="1"/>
    <row r="34295" hidden="1"/>
    <row r="34296" hidden="1"/>
    <row r="34297" hidden="1"/>
    <row r="34298" hidden="1"/>
    <row r="34299" hidden="1"/>
    <row r="34300" hidden="1"/>
    <row r="34301" hidden="1"/>
    <row r="34302" hidden="1"/>
    <row r="34303" hidden="1"/>
    <row r="34304" hidden="1"/>
    <row r="34305" hidden="1"/>
    <row r="34306" hidden="1"/>
    <row r="34307" hidden="1"/>
    <row r="34308" hidden="1"/>
    <row r="34309" hidden="1"/>
    <row r="34310" hidden="1"/>
    <row r="34311" hidden="1"/>
    <row r="34312" hidden="1"/>
    <row r="34313" hidden="1"/>
    <row r="34314" hidden="1"/>
    <row r="34315" hidden="1"/>
    <row r="34316" hidden="1"/>
    <row r="34317" hidden="1"/>
    <row r="34318" hidden="1"/>
    <row r="34319" hidden="1"/>
    <row r="34320" hidden="1"/>
    <row r="34321" hidden="1"/>
    <row r="34322" hidden="1"/>
    <row r="34323" hidden="1"/>
    <row r="34324" hidden="1"/>
    <row r="34325" hidden="1"/>
    <row r="34326" hidden="1"/>
    <row r="34327" hidden="1"/>
    <row r="34328" hidden="1"/>
    <row r="34329" hidden="1"/>
    <row r="34330" hidden="1"/>
    <row r="34331" hidden="1"/>
    <row r="34332" hidden="1"/>
    <row r="34333" hidden="1"/>
    <row r="34334" hidden="1"/>
    <row r="34335" hidden="1"/>
    <row r="34336" hidden="1"/>
    <row r="34337" hidden="1"/>
    <row r="34338" hidden="1"/>
    <row r="34339" hidden="1"/>
    <row r="34340" hidden="1"/>
    <row r="34341" hidden="1"/>
    <row r="34342" hidden="1"/>
    <row r="34343" hidden="1"/>
    <row r="34344" hidden="1"/>
    <row r="34345" hidden="1"/>
    <row r="34346" hidden="1"/>
    <row r="34347" hidden="1"/>
    <row r="34348" hidden="1"/>
    <row r="34349" hidden="1"/>
    <row r="34350" hidden="1"/>
    <row r="34351" hidden="1"/>
    <row r="34352" hidden="1"/>
    <row r="34353" hidden="1"/>
    <row r="34354" hidden="1"/>
    <row r="34355" hidden="1"/>
    <row r="34356" hidden="1"/>
    <row r="34357" hidden="1"/>
    <row r="34358" hidden="1"/>
    <row r="34359" hidden="1"/>
    <row r="34360" hidden="1"/>
    <row r="34361" hidden="1"/>
    <row r="34362" hidden="1"/>
    <row r="34363" hidden="1"/>
    <row r="34364" hidden="1"/>
    <row r="34365" hidden="1"/>
    <row r="34366" hidden="1"/>
    <row r="34367" hidden="1"/>
    <row r="34368" hidden="1"/>
    <row r="34369" hidden="1"/>
    <row r="34370" hidden="1"/>
    <row r="34371" hidden="1"/>
    <row r="34372" hidden="1"/>
    <row r="34373" hidden="1"/>
    <row r="34374" hidden="1"/>
    <row r="34375" hidden="1"/>
    <row r="34376" hidden="1"/>
    <row r="34377" hidden="1"/>
    <row r="34378" hidden="1"/>
    <row r="34379" hidden="1"/>
    <row r="34380" hidden="1"/>
    <row r="34381" hidden="1"/>
    <row r="34382" hidden="1"/>
    <row r="34383" hidden="1"/>
    <row r="34384" hidden="1"/>
    <row r="34385" hidden="1"/>
    <row r="34386" hidden="1"/>
    <row r="34387" hidden="1"/>
    <row r="34388" hidden="1"/>
    <row r="34389" hidden="1"/>
    <row r="34390" hidden="1"/>
    <row r="34391" hidden="1"/>
    <row r="34392" hidden="1"/>
    <row r="34393" hidden="1"/>
    <row r="34394" hidden="1"/>
    <row r="34395" hidden="1"/>
    <row r="34396" hidden="1"/>
    <row r="34397" hidden="1"/>
    <row r="34398" hidden="1"/>
    <row r="34399" hidden="1"/>
    <row r="34400" hidden="1"/>
    <row r="34401" hidden="1"/>
    <row r="34402" hidden="1"/>
    <row r="34403" hidden="1"/>
    <row r="34404" hidden="1"/>
    <row r="34405" hidden="1"/>
    <row r="34406" hidden="1"/>
    <row r="34407" hidden="1"/>
    <row r="34408" hidden="1"/>
    <row r="34409" hidden="1"/>
    <row r="34410" hidden="1"/>
    <row r="34411" hidden="1"/>
    <row r="34412" hidden="1"/>
    <row r="34413" hidden="1"/>
    <row r="34414" hidden="1"/>
    <row r="34415" hidden="1"/>
    <row r="34416" hidden="1"/>
    <row r="34417" hidden="1"/>
    <row r="34418" hidden="1"/>
    <row r="34419" hidden="1"/>
    <row r="34420" hidden="1"/>
    <row r="34421" hidden="1"/>
    <row r="34422" hidden="1"/>
    <row r="34423" hidden="1"/>
    <row r="34424" hidden="1"/>
    <row r="34425" hidden="1"/>
    <row r="34426" hidden="1"/>
    <row r="34427" hidden="1"/>
    <row r="34428" hidden="1"/>
    <row r="34429" hidden="1"/>
    <row r="34430" hidden="1"/>
    <row r="34431" hidden="1"/>
    <row r="34432" hidden="1"/>
    <row r="34433" hidden="1"/>
    <row r="34434" hidden="1"/>
    <row r="34435" hidden="1"/>
    <row r="34436" hidden="1"/>
    <row r="34437" hidden="1"/>
    <row r="34438" hidden="1"/>
    <row r="34439" hidden="1"/>
    <row r="34440" hidden="1"/>
    <row r="34441" hidden="1"/>
    <row r="34442" hidden="1"/>
    <row r="34443" hidden="1"/>
    <row r="34444" hidden="1"/>
    <row r="34445" hidden="1"/>
    <row r="34446" hidden="1"/>
    <row r="34447" hidden="1"/>
    <row r="34448" hidden="1"/>
    <row r="34449" hidden="1"/>
    <row r="34450" hidden="1"/>
    <row r="34451" hidden="1"/>
    <row r="34452" hidden="1"/>
    <row r="34453" hidden="1"/>
    <row r="34454" hidden="1"/>
    <row r="34455" hidden="1"/>
    <row r="34456" hidden="1"/>
    <row r="34457" hidden="1"/>
    <row r="34458" hidden="1"/>
    <row r="34459" hidden="1"/>
    <row r="34460" hidden="1"/>
    <row r="34461" hidden="1"/>
    <row r="34462" hidden="1"/>
    <row r="34463" hidden="1"/>
    <row r="34464" hidden="1"/>
    <row r="34465" hidden="1"/>
    <row r="34466" hidden="1"/>
    <row r="34467" hidden="1"/>
    <row r="34468" hidden="1"/>
    <row r="34469" hidden="1"/>
    <row r="34470" hidden="1"/>
    <row r="34471" hidden="1"/>
    <row r="34472" hidden="1"/>
    <row r="34473" hidden="1"/>
    <row r="34474" hidden="1"/>
    <row r="34475" hidden="1"/>
    <row r="34476" hidden="1"/>
    <row r="34477" hidden="1"/>
    <row r="34478" hidden="1"/>
    <row r="34479" hidden="1"/>
    <row r="34480" hidden="1"/>
    <row r="34481" hidden="1"/>
    <row r="34482" hidden="1"/>
    <row r="34483" hidden="1"/>
    <row r="34484" hidden="1"/>
    <row r="34485" hidden="1"/>
    <row r="34486" hidden="1"/>
    <row r="34487" hidden="1"/>
    <row r="34488" hidden="1"/>
    <row r="34489" hidden="1"/>
    <row r="34490" hidden="1"/>
    <row r="34491" hidden="1"/>
    <row r="34492" hidden="1"/>
    <row r="34493" hidden="1"/>
    <row r="34494" hidden="1"/>
    <row r="34495" hidden="1"/>
    <row r="34496" hidden="1"/>
    <row r="34497" hidden="1"/>
    <row r="34498" hidden="1"/>
    <row r="34499" hidden="1"/>
    <row r="34500" hidden="1"/>
    <row r="34501" hidden="1"/>
    <row r="34502" hidden="1"/>
    <row r="34503" hidden="1"/>
    <row r="34504" hidden="1"/>
    <row r="34505" hidden="1"/>
    <row r="34506" hidden="1"/>
    <row r="34507" hidden="1"/>
    <row r="34508" hidden="1"/>
    <row r="34509" hidden="1"/>
    <row r="34510" hidden="1"/>
    <row r="34511" hidden="1"/>
    <row r="34512" hidden="1"/>
    <row r="34513" hidden="1"/>
    <row r="34514" hidden="1"/>
    <row r="34515" hidden="1"/>
    <row r="34516" hidden="1"/>
    <row r="34517" hidden="1"/>
    <row r="34518" hidden="1"/>
    <row r="34519" hidden="1"/>
    <row r="34520" hidden="1"/>
    <row r="34521" hidden="1"/>
    <row r="34522" hidden="1"/>
    <row r="34523" hidden="1"/>
    <row r="34524" hidden="1"/>
    <row r="34525" hidden="1"/>
    <row r="34526" hidden="1"/>
    <row r="34527" hidden="1"/>
    <row r="34528" hidden="1"/>
    <row r="34529" hidden="1"/>
    <row r="34530" hidden="1"/>
    <row r="34531" hidden="1"/>
    <row r="34532" hidden="1"/>
    <row r="34533" hidden="1"/>
    <row r="34534" hidden="1"/>
    <row r="34535" hidden="1"/>
    <row r="34536" hidden="1"/>
    <row r="34537" hidden="1"/>
    <row r="34538" hidden="1"/>
    <row r="34539" hidden="1"/>
    <row r="34540" hidden="1"/>
    <row r="34541" hidden="1"/>
    <row r="34542" hidden="1"/>
    <row r="34543" hidden="1"/>
    <row r="34544" hidden="1"/>
    <row r="34545" hidden="1"/>
    <row r="34546" hidden="1"/>
    <row r="34547" hidden="1"/>
    <row r="34548" hidden="1"/>
    <row r="34549" hidden="1"/>
    <row r="34550" hidden="1"/>
    <row r="34551" hidden="1"/>
    <row r="34552" hidden="1"/>
    <row r="34553" hidden="1"/>
    <row r="34554" hidden="1"/>
    <row r="34555" hidden="1"/>
    <row r="34556" hidden="1"/>
    <row r="34557" hidden="1"/>
    <row r="34558" hidden="1"/>
    <row r="34559" hidden="1"/>
    <row r="34560" hidden="1"/>
    <row r="34561" hidden="1"/>
    <row r="34562" hidden="1"/>
    <row r="34563" hidden="1"/>
    <row r="34564" hidden="1"/>
    <row r="34565" hidden="1"/>
    <row r="34566" hidden="1"/>
    <row r="34567" hidden="1"/>
    <row r="34568" hidden="1"/>
    <row r="34569" hidden="1"/>
    <row r="34570" hidden="1"/>
    <row r="34571" hidden="1"/>
    <row r="34572" hidden="1"/>
    <row r="34573" hidden="1"/>
    <row r="34574" hidden="1"/>
    <row r="34575" hidden="1"/>
    <row r="34576" hidden="1"/>
    <row r="34577" hidden="1"/>
    <row r="34578" hidden="1"/>
    <row r="34579" hidden="1"/>
    <row r="34580" hidden="1"/>
    <row r="34581" hidden="1"/>
    <row r="34582" hidden="1"/>
    <row r="34583" hidden="1"/>
    <row r="34584" hidden="1"/>
    <row r="34585" hidden="1"/>
    <row r="34586" hidden="1"/>
    <row r="34587" hidden="1"/>
    <row r="34588" hidden="1"/>
    <row r="34589" hidden="1"/>
    <row r="34590" hidden="1"/>
    <row r="34591" hidden="1"/>
    <row r="34592" hidden="1"/>
    <row r="34593" hidden="1"/>
    <row r="34594" hidden="1"/>
    <row r="34595" hidden="1"/>
    <row r="34596" hidden="1"/>
    <row r="34597" hidden="1"/>
    <row r="34598" hidden="1"/>
    <row r="34599" hidden="1"/>
    <row r="34600" hidden="1"/>
    <row r="34601" hidden="1"/>
    <row r="34602" hidden="1"/>
    <row r="34603" hidden="1"/>
    <row r="34604" hidden="1"/>
    <row r="34605" hidden="1"/>
    <row r="34606" hidden="1"/>
    <row r="34607" hidden="1"/>
    <row r="34608" hidden="1"/>
    <row r="34609" hidden="1"/>
    <row r="34610" hidden="1"/>
    <row r="34611" hidden="1"/>
    <row r="34612" hidden="1"/>
    <row r="34613" hidden="1"/>
    <row r="34614" hidden="1"/>
    <row r="34615" hidden="1"/>
    <row r="34616" hidden="1"/>
    <row r="34617" hidden="1"/>
    <row r="34618" hidden="1"/>
    <row r="34619" hidden="1"/>
    <row r="34620" hidden="1"/>
    <row r="34621" hidden="1"/>
    <row r="34622" hidden="1"/>
    <row r="34623" hidden="1"/>
    <row r="34624" hidden="1"/>
    <row r="34625" hidden="1"/>
    <row r="34626" hidden="1"/>
    <row r="34627" hidden="1"/>
    <row r="34628" hidden="1"/>
    <row r="34629" hidden="1"/>
    <row r="34630" hidden="1"/>
    <row r="34631" hidden="1"/>
    <row r="34632" hidden="1"/>
    <row r="34633" hidden="1"/>
    <row r="34634" hidden="1"/>
    <row r="34635" hidden="1"/>
    <row r="34636" hidden="1"/>
    <row r="34637" hidden="1"/>
    <row r="34638" hidden="1"/>
    <row r="34639" hidden="1"/>
    <row r="34640" hidden="1"/>
    <row r="34641" hidden="1"/>
    <row r="34642" hidden="1"/>
    <row r="34643" hidden="1"/>
    <row r="34644" hidden="1"/>
    <row r="34645" hidden="1"/>
    <row r="34646" hidden="1"/>
    <row r="34647" hidden="1"/>
    <row r="34648" hidden="1"/>
    <row r="34649" hidden="1"/>
    <row r="34650" hidden="1"/>
    <row r="34651" hidden="1"/>
    <row r="34652" hidden="1"/>
    <row r="34653" hidden="1"/>
    <row r="34654" hidden="1"/>
    <row r="34655" hidden="1"/>
    <row r="34656" hidden="1"/>
    <row r="34657" hidden="1"/>
    <row r="34658" hidden="1"/>
    <row r="34659" hidden="1"/>
    <row r="34660" hidden="1"/>
    <row r="34661" hidden="1"/>
    <row r="34662" hidden="1"/>
    <row r="34663" hidden="1"/>
    <row r="34664" hidden="1"/>
    <row r="34665" hidden="1"/>
    <row r="34666" hidden="1"/>
    <row r="34667" hidden="1"/>
    <row r="34668" hidden="1"/>
    <row r="34669" hidden="1"/>
    <row r="34670" hidden="1"/>
    <row r="34671" hidden="1"/>
    <row r="34672" hidden="1"/>
    <row r="34673" hidden="1"/>
    <row r="34674" hidden="1"/>
    <row r="34675" hidden="1"/>
    <row r="34676" hidden="1"/>
    <row r="34677" hidden="1"/>
    <row r="34678" hidden="1"/>
    <row r="34679" hidden="1"/>
    <row r="34680" hidden="1"/>
    <row r="34681" hidden="1"/>
    <row r="34682" hidden="1"/>
    <row r="34683" hidden="1"/>
    <row r="34684" hidden="1"/>
    <row r="34685" hidden="1"/>
    <row r="34686" hidden="1"/>
    <row r="34687" hidden="1"/>
    <row r="34688" hidden="1"/>
    <row r="34689" hidden="1"/>
    <row r="34690" hidden="1"/>
    <row r="34691" hidden="1"/>
    <row r="34692" hidden="1"/>
    <row r="34693" hidden="1"/>
    <row r="34694" hidden="1"/>
    <row r="34695" hidden="1"/>
    <row r="34696" hidden="1"/>
    <row r="34697" hidden="1"/>
    <row r="34698" hidden="1"/>
    <row r="34699" hidden="1"/>
    <row r="34700" hidden="1"/>
    <row r="34701" hidden="1"/>
    <row r="34702" hidden="1"/>
    <row r="34703" hidden="1"/>
    <row r="34704" hidden="1"/>
    <row r="34705" hidden="1"/>
    <row r="34706" hidden="1"/>
    <row r="34707" hidden="1"/>
    <row r="34708" hidden="1"/>
    <row r="34709" hidden="1"/>
    <row r="34710" hidden="1"/>
    <row r="34711" hidden="1"/>
    <row r="34712" hidden="1"/>
    <row r="34713" hidden="1"/>
    <row r="34714" hidden="1"/>
    <row r="34715" hidden="1"/>
    <row r="34716" hidden="1"/>
    <row r="34717" hidden="1"/>
    <row r="34718" hidden="1"/>
    <row r="34719" hidden="1"/>
    <row r="34720" hidden="1"/>
    <row r="34721" hidden="1"/>
    <row r="34722" hidden="1"/>
    <row r="34723" hidden="1"/>
    <row r="34724" hidden="1"/>
    <row r="34725" hidden="1"/>
    <row r="34726" hidden="1"/>
    <row r="34727" hidden="1"/>
    <row r="34728" hidden="1"/>
    <row r="34729" hidden="1"/>
    <row r="34730" hidden="1"/>
    <row r="34731" hidden="1"/>
    <row r="34732" hidden="1"/>
    <row r="34733" hidden="1"/>
    <row r="34734" hidden="1"/>
    <row r="34735" hidden="1"/>
    <row r="34736" hidden="1"/>
    <row r="34737" hidden="1"/>
    <row r="34738" hidden="1"/>
    <row r="34739" hidden="1"/>
    <row r="34740" hidden="1"/>
    <row r="34741" hidden="1"/>
    <row r="34742" hidden="1"/>
    <row r="34743" hidden="1"/>
    <row r="34744" hidden="1"/>
    <row r="34745" hidden="1"/>
    <row r="34746" hidden="1"/>
    <row r="34747" hidden="1"/>
    <row r="34748" hidden="1"/>
    <row r="34749" hidden="1"/>
    <row r="34750" hidden="1"/>
    <row r="34751" hidden="1"/>
    <row r="34752" hidden="1"/>
    <row r="34753" hidden="1"/>
    <row r="34754" hidden="1"/>
    <row r="34755" hidden="1"/>
    <row r="34756" hidden="1"/>
    <row r="34757" hidden="1"/>
    <row r="34758" hidden="1"/>
    <row r="34759" hidden="1"/>
    <row r="34760" hidden="1"/>
    <row r="34761" hidden="1"/>
    <row r="34762" hidden="1"/>
    <row r="34763" hidden="1"/>
    <row r="34764" hidden="1"/>
    <row r="34765" hidden="1"/>
    <row r="34766" hidden="1"/>
    <row r="34767" hidden="1"/>
    <row r="34768" hidden="1"/>
    <row r="34769" hidden="1"/>
    <row r="34770" hidden="1"/>
    <row r="34771" hidden="1"/>
    <row r="34772" hidden="1"/>
    <row r="34773" hidden="1"/>
    <row r="34774" hidden="1"/>
    <row r="34775" hidden="1"/>
    <row r="34776" hidden="1"/>
    <row r="34777" hidden="1"/>
    <row r="34778" hidden="1"/>
    <row r="34779" hidden="1"/>
    <row r="34780" hidden="1"/>
    <row r="34781" hidden="1"/>
    <row r="34782" hidden="1"/>
    <row r="34783" hidden="1"/>
    <row r="34784" hidden="1"/>
    <row r="34785" hidden="1"/>
    <row r="34786" hidden="1"/>
    <row r="34787" hidden="1"/>
    <row r="34788" hidden="1"/>
    <row r="34789" hidden="1"/>
    <row r="34790" hidden="1"/>
    <row r="34791" hidden="1"/>
    <row r="34792" hidden="1"/>
    <row r="34793" hidden="1"/>
    <row r="34794" hidden="1"/>
    <row r="34795" hidden="1"/>
    <row r="34796" hidden="1"/>
    <row r="34797" hidden="1"/>
    <row r="34798" hidden="1"/>
    <row r="34799" hidden="1"/>
    <row r="34800" hidden="1"/>
    <row r="34801" hidden="1"/>
    <row r="34802" hidden="1"/>
    <row r="34803" hidden="1"/>
    <row r="34804" hidden="1"/>
    <row r="34805" hidden="1"/>
    <row r="34806" hidden="1"/>
    <row r="34807" hidden="1"/>
    <row r="34808" hidden="1"/>
    <row r="34809" hidden="1"/>
    <row r="34810" hidden="1"/>
    <row r="34811" hidden="1"/>
    <row r="34812" hidden="1"/>
    <row r="34813" hidden="1"/>
    <row r="34814" hidden="1"/>
    <row r="34815" hidden="1"/>
    <row r="34816" hidden="1"/>
    <row r="34817" hidden="1"/>
    <row r="34818" hidden="1"/>
    <row r="34819" hidden="1"/>
    <row r="34820" hidden="1"/>
    <row r="34821" hidden="1"/>
    <row r="34822" hidden="1"/>
    <row r="34823" hidden="1"/>
    <row r="34824" hidden="1"/>
    <row r="34825" hidden="1"/>
    <row r="34826" hidden="1"/>
    <row r="34827" hidden="1"/>
    <row r="34828" hidden="1"/>
    <row r="34829" hidden="1"/>
    <row r="34830" hidden="1"/>
    <row r="34831" hidden="1"/>
    <row r="34832" hidden="1"/>
    <row r="34833" hidden="1"/>
    <row r="34834" hidden="1"/>
    <row r="34835" hidden="1"/>
    <row r="34836" hidden="1"/>
    <row r="34837" hidden="1"/>
    <row r="34838" hidden="1"/>
    <row r="34839" hidden="1"/>
    <row r="34840" hidden="1"/>
    <row r="34841" hidden="1"/>
    <row r="34842" hidden="1"/>
    <row r="34843" hidden="1"/>
    <row r="34844" hidden="1"/>
    <row r="34845" hidden="1"/>
    <row r="34846" hidden="1"/>
    <row r="34847" hidden="1"/>
    <row r="34848" hidden="1"/>
    <row r="34849" hidden="1"/>
    <row r="34850" hidden="1"/>
    <row r="34851" hidden="1"/>
    <row r="34852" hidden="1"/>
    <row r="34853" hidden="1"/>
    <row r="34854" hidden="1"/>
    <row r="34855" hidden="1"/>
    <row r="34856" hidden="1"/>
    <row r="34857" hidden="1"/>
    <row r="34858" hidden="1"/>
    <row r="34859" hidden="1"/>
    <row r="34860" hidden="1"/>
    <row r="34861" hidden="1"/>
    <row r="34862" hidden="1"/>
    <row r="34863" hidden="1"/>
    <row r="34864" hidden="1"/>
    <row r="34865" hidden="1"/>
    <row r="34866" hidden="1"/>
    <row r="34867" hidden="1"/>
    <row r="34868" hidden="1"/>
    <row r="34869" hidden="1"/>
    <row r="34870" hidden="1"/>
    <row r="34871" hidden="1"/>
    <row r="34872" hidden="1"/>
    <row r="34873" hidden="1"/>
    <row r="34874" hidden="1"/>
    <row r="34875" hidden="1"/>
    <row r="34876" hidden="1"/>
    <row r="34877" hidden="1"/>
    <row r="34878" hidden="1"/>
    <row r="34879" hidden="1"/>
    <row r="34880" hidden="1"/>
    <row r="34881" hidden="1"/>
    <row r="34882" hidden="1"/>
    <row r="34883" hidden="1"/>
    <row r="34884" hidden="1"/>
    <row r="34885" hidden="1"/>
    <row r="34886" hidden="1"/>
    <row r="34887" hidden="1"/>
    <row r="34888" hidden="1"/>
    <row r="34889" hidden="1"/>
    <row r="34890" hidden="1"/>
    <row r="34891" hidden="1"/>
    <row r="34892" hidden="1"/>
    <row r="34893" hidden="1"/>
    <row r="34894" hidden="1"/>
    <row r="34895" hidden="1"/>
    <row r="34896" hidden="1"/>
    <row r="34897" hidden="1"/>
    <row r="34898" hidden="1"/>
    <row r="34899" hidden="1"/>
    <row r="34900" hidden="1"/>
    <row r="34901" hidden="1"/>
    <row r="34902" hidden="1"/>
    <row r="34903" hidden="1"/>
    <row r="34904" hidden="1"/>
    <row r="34905" hidden="1"/>
    <row r="34906" hidden="1"/>
    <row r="34907" hidden="1"/>
    <row r="34908" hidden="1"/>
    <row r="34909" hidden="1"/>
    <row r="34910" hidden="1"/>
    <row r="34911" hidden="1"/>
    <row r="34912" hidden="1"/>
    <row r="34913" hidden="1"/>
    <row r="34914" hidden="1"/>
    <row r="34915" hidden="1"/>
    <row r="34916" hidden="1"/>
    <row r="34917" hidden="1"/>
    <row r="34918" hidden="1"/>
    <row r="34919" hidden="1"/>
    <row r="34920" hidden="1"/>
    <row r="34921" hidden="1"/>
    <row r="34922" hidden="1"/>
    <row r="34923" hidden="1"/>
    <row r="34924" hidden="1"/>
    <row r="34925" hidden="1"/>
    <row r="34926" hidden="1"/>
    <row r="34927" hidden="1"/>
    <row r="34928" hidden="1"/>
    <row r="34929" hidden="1"/>
    <row r="34930" hidden="1"/>
    <row r="34931" hidden="1"/>
    <row r="34932" hidden="1"/>
    <row r="34933" hidden="1"/>
    <row r="34934" hidden="1"/>
    <row r="34935" hidden="1"/>
    <row r="34936" hidden="1"/>
    <row r="34937" hidden="1"/>
    <row r="34938" hidden="1"/>
    <row r="34939" hidden="1"/>
    <row r="34940" hidden="1"/>
    <row r="34941" hidden="1"/>
    <row r="34942" hidden="1"/>
    <row r="34943" hidden="1"/>
    <row r="34944" hidden="1"/>
    <row r="34945" hidden="1"/>
    <row r="34946" hidden="1"/>
    <row r="34947" hidden="1"/>
    <row r="34948" hidden="1"/>
    <row r="34949" hidden="1"/>
    <row r="34950" hidden="1"/>
    <row r="34951" hidden="1"/>
    <row r="34952" hidden="1"/>
    <row r="34953" hidden="1"/>
    <row r="34954" hidden="1"/>
    <row r="34955" hidden="1"/>
    <row r="34956" hidden="1"/>
    <row r="34957" hidden="1"/>
    <row r="34958" hidden="1"/>
    <row r="34959" hidden="1"/>
    <row r="34960" hidden="1"/>
    <row r="34961" hidden="1"/>
    <row r="34962" hidden="1"/>
    <row r="34963" hidden="1"/>
    <row r="34964" hidden="1"/>
    <row r="34965" hidden="1"/>
    <row r="34966" hidden="1"/>
    <row r="34967" hidden="1"/>
    <row r="34968" hidden="1"/>
    <row r="34969" hidden="1"/>
    <row r="34970" hidden="1"/>
    <row r="34971" hidden="1"/>
    <row r="34972" hidden="1"/>
    <row r="34973" hidden="1"/>
    <row r="34974" hidden="1"/>
    <row r="34975" hidden="1"/>
    <row r="34976" hidden="1"/>
    <row r="34977" hidden="1"/>
    <row r="34978" hidden="1"/>
    <row r="34979" hidden="1"/>
    <row r="34980" hidden="1"/>
    <row r="34981" hidden="1"/>
    <row r="34982" hidden="1"/>
    <row r="34983" hidden="1"/>
    <row r="34984" hidden="1"/>
    <row r="34985" hidden="1"/>
    <row r="34986" hidden="1"/>
    <row r="34987" hidden="1"/>
    <row r="34988" hidden="1"/>
    <row r="34989" hidden="1"/>
    <row r="34990" hidden="1"/>
    <row r="34991" hidden="1"/>
    <row r="34992" hidden="1"/>
    <row r="34993" hidden="1"/>
    <row r="34994" hidden="1"/>
    <row r="34995" hidden="1"/>
    <row r="34996" hidden="1"/>
    <row r="34997" hidden="1"/>
    <row r="34998" hidden="1"/>
    <row r="34999" hidden="1"/>
    <row r="35000" hidden="1"/>
    <row r="35001" hidden="1"/>
    <row r="35002" hidden="1"/>
    <row r="35003" hidden="1"/>
    <row r="35004" hidden="1"/>
    <row r="35005" hidden="1"/>
    <row r="35006" hidden="1"/>
    <row r="35007" hidden="1"/>
    <row r="35008" hidden="1"/>
    <row r="35009" hidden="1"/>
    <row r="35010" hidden="1"/>
    <row r="35011" hidden="1"/>
    <row r="35012" hidden="1"/>
    <row r="35013" hidden="1"/>
    <row r="35014" hidden="1"/>
    <row r="35015" hidden="1"/>
    <row r="35016" hidden="1"/>
    <row r="35017" hidden="1"/>
    <row r="35018" hidden="1"/>
    <row r="35019" hidden="1"/>
    <row r="35020" hidden="1"/>
    <row r="35021" hidden="1"/>
    <row r="35022" hidden="1"/>
    <row r="35023" hidden="1"/>
    <row r="35024" hidden="1"/>
    <row r="35025" hidden="1"/>
    <row r="35026" hidden="1"/>
    <row r="35027" hidden="1"/>
    <row r="35028" hidden="1"/>
    <row r="35029" hidden="1"/>
    <row r="35030" hidden="1"/>
    <row r="35031" hidden="1"/>
    <row r="35032" hidden="1"/>
    <row r="35033" hidden="1"/>
    <row r="35034" hidden="1"/>
    <row r="35035" hidden="1"/>
    <row r="35036" hidden="1"/>
    <row r="35037" hidden="1"/>
    <row r="35038" hidden="1"/>
    <row r="35039" hidden="1"/>
    <row r="35040" hidden="1"/>
    <row r="35041" hidden="1"/>
    <row r="35042" hidden="1"/>
    <row r="35043" hidden="1"/>
    <row r="35044" hidden="1"/>
    <row r="35045" hidden="1"/>
    <row r="35046" hidden="1"/>
    <row r="35047" hidden="1"/>
    <row r="35048" hidden="1"/>
    <row r="35049" hidden="1"/>
    <row r="35050" hidden="1"/>
    <row r="35051" hidden="1"/>
    <row r="35052" hidden="1"/>
    <row r="35053" hidden="1"/>
    <row r="35054" hidden="1"/>
    <row r="35055" hidden="1"/>
    <row r="35056" hidden="1"/>
    <row r="35057" hidden="1"/>
    <row r="35058" hidden="1"/>
    <row r="35059" hidden="1"/>
    <row r="35060" hidden="1"/>
    <row r="35061" hidden="1"/>
    <row r="35062" hidden="1"/>
    <row r="35063" hidden="1"/>
    <row r="35064" hidden="1"/>
    <row r="35065" hidden="1"/>
    <row r="35066" hidden="1"/>
    <row r="35067" hidden="1"/>
    <row r="35068" hidden="1"/>
    <row r="35069" hidden="1"/>
    <row r="35070" hidden="1"/>
    <row r="35071" hidden="1"/>
    <row r="35072" hidden="1"/>
    <row r="35073" hidden="1"/>
    <row r="35074" hidden="1"/>
    <row r="35075" hidden="1"/>
    <row r="35076" hidden="1"/>
    <row r="35077" hidden="1"/>
    <row r="35078" hidden="1"/>
    <row r="35079" hidden="1"/>
    <row r="35080" hidden="1"/>
    <row r="35081" hidden="1"/>
    <row r="35082" hidden="1"/>
    <row r="35083" hidden="1"/>
    <row r="35084" hidden="1"/>
    <row r="35085" hidden="1"/>
    <row r="35086" hidden="1"/>
    <row r="35087" hidden="1"/>
    <row r="35088" hidden="1"/>
    <row r="35089" hidden="1"/>
    <row r="35090" hidden="1"/>
    <row r="35091" hidden="1"/>
    <row r="35092" hidden="1"/>
    <row r="35093" hidden="1"/>
    <row r="35094" hidden="1"/>
    <row r="35095" hidden="1"/>
    <row r="35096" hidden="1"/>
    <row r="35097" hidden="1"/>
    <row r="35098" hidden="1"/>
    <row r="35099" hidden="1"/>
    <row r="35100" hidden="1"/>
    <row r="35101" hidden="1"/>
    <row r="35102" hidden="1"/>
    <row r="35103" hidden="1"/>
    <row r="35104" hidden="1"/>
    <row r="35105" hidden="1"/>
    <row r="35106" hidden="1"/>
    <row r="35107" hidden="1"/>
    <row r="35108" hidden="1"/>
    <row r="35109" hidden="1"/>
    <row r="35110" hidden="1"/>
    <row r="35111" hidden="1"/>
    <row r="35112" hidden="1"/>
    <row r="35113" hidden="1"/>
    <row r="35114" hidden="1"/>
    <row r="35115" hidden="1"/>
    <row r="35116" hidden="1"/>
    <row r="35117" hidden="1"/>
    <row r="35118" hidden="1"/>
    <row r="35119" hidden="1"/>
    <row r="35120" hidden="1"/>
    <row r="35121" hidden="1"/>
    <row r="35122" hidden="1"/>
    <row r="35123" hidden="1"/>
    <row r="35124" hidden="1"/>
    <row r="35125" hidden="1"/>
    <row r="35126" hidden="1"/>
    <row r="35127" hidden="1"/>
    <row r="35128" hidden="1"/>
    <row r="35129" hidden="1"/>
    <row r="35130" hidden="1"/>
    <row r="35131" hidden="1"/>
    <row r="35132" hidden="1"/>
    <row r="35133" hidden="1"/>
    <row r="35134" hidden="1"/>
    <row r="35135" hidden="1"/>
    <row r="35136" hidden="1"/>
    <row r="35137" hidden="1"/>
    <row r="35138" hidden="1"/>
    <row r="35139" hidden="1"/>
    <row r="35140" hidden="1"/>
    <row r="35141" hidden="1"/>
    <row r="35142" hidden="1"/>
    <row r="35143" hidden="1"/>
    <row r="35144" hidden="1"/>
    <row r="35145" hidden="1"/>
    <row r="35146" hidden="1"/>
    <row r="35147" hidden="1"/>
    <row r="35148" hidden="1"/>
    <row r="35149" hidden="1"/>
    <row r="35150" hidden="1"/>
    <row r="35151" hidden="1"/>
    <row r="35152" hidden="1"/>
    <row r="35153" hidden="1"/>
    <row r="35154" hidden="1"/>
    <row r="35155" hidden="1"/>
    <row r="35156" hidden="1"/>
    <row r="35157" hidden="1"/>
    <row r="35158" hidden="1"/>
    <row r="35159" hidden="1"/>
    <row r="35160" hidden="1"/>
    <row r="35161" hidden="1"/>
    <row r="35162" hidden="1"/>
    <row r="35163" hidden="1"/>
    <row r="35164" hidden="1"/>
    <row r="35165" hidden="1"/>
    <row r="35166" hidden="1"/>
    <row r="35167" hidden="1"/>
    <row r="35168" hidden="1"/>
    <row r="35169" hidden="1"/>
    <row r="35170" hidden="1"/>
    <row r="35171" hidden="1"/>
    <row r="35172" hidden="1"/>
    <row r="35173" hidden="1"/>
    <row r="35174" hidden="1"/>
    <row r="35175" hidden="1"/>
    <row r="35176" hidden="1"/>
    <row r="35177" hidden="1"/>
    <row r="35178" hidden="1"/>
    <row r="35179" hidden="1"/>
    <row r="35180" hidden="1"/>
    <row r="35181" hidden="1"/>
    <row r="35182" hidden="1"/>
    <row r="35183" hidden="1"/>
    <row r="35184" hidden="1"/>
    <row r="35185" hidden="1"/>
    <row r="35186" hidden="1"/>
    <row r="35187" hidden="1"/>
    <row r="35188" hidden="1"/>
    <row r="35189" hidden="1"/>
    <row r="35190" hidden="1"/>
    <row r="35191" hidden="1"/>
    <row r="35192" hidden="1"/>
    <row r="35193" hidden="1"/>
    <row r="35194" hidden="1"/>
    <row r="35195" hidden="1"/>
    <row r="35196" hidden="1"/>
    <row r="35197" hidden="1"/>
    <row r="35198" hidden="1"/>
    <row r="35199" hidden="1"/>
    <row r="35200" hidden="1"/>
    <row r="35201" hidden="1"/>
    <row r="35202" hidden="1"/>
    <row r="35203" hidden="1"/>
    <row r="35204" hidden="1"/>
    <row r="35205" hidden="1"/>
    <row r="35206" hidden="1"/>
    <row r="35207" hidden="1"/>
    <row r="35208" hidden="1"/>
    <row r="35209" hidden="1"/>
    <row r="35210" hidden="1"/>
    <row r="35211" hidden="1"/>
    <row r="35212" hidden="1"/>
    <row r="35213" hidden="1"/>
    <row r="35214" hidden="1"/>
    <row r="35215" hidden="1"/>
    <row r="35216" hidden="1"/>
    <row r="35217" hidden="1"/>
    <row r="35218" hidden="1"/>
    <row r="35219" hidden="1"/>
    <row r="35220" hidden="1"/>
    <row r="35221" hidden="1"/>
    <row r="35222" hidden="1"/>
    <row r="35223" hidden="1"/>
    <row r="35224" hidden="1"/>
    <row r="35225" hidden="1"/>
    <row r="35226" hidden="1"/>
    <row r="35227" hidden="1"/>
    <row r="35228" hidden="1"/>
    <row r="35229" hidden="1"/>
    <row r="35230" hidden="1"/>
    <row r="35231" hidden="1"/>
    <row r="35232" hidden="1"/>
    <row r="35233" hidden="1"/>
    <row r="35234" hidden="1"/>
    <row r="35235" hidden="1"/>
    <row r="35236" hidden="1"/>
    <row r="35237" hidden="1"/>
    <row r="35238" hidden="1"/>
    <row r="35239" hidden="1"/>
    <row r="35240" hidden="1"/>
    <row r="35241" hidden="1"/>
    <row r="35242" hidden="1"/>
    <row r="35243" hidden="1"/>
    <row r="35244" hidden="1"/>
    <row r="35245" hidden="1"/>
    <row r="35246" hidden="1"/>
    <row r="35247" hidden="1"/>
    <row r="35248" hidden="1"/>
    <row r="35249" hidden="1"/>
    <row r="35250" hidden="1"/>
    <row r="35251" hidden="1"/>
    <row r="35252" hidden="1"/>
    <row r="35253" hidden="1"/>
    <row r="35254" hidden="1"/>
    <row r="35255" hidden="1"/>
    <row r="35256" hidden="1"/>
    <row r="35257" hidden="1"/>
    <row r="35258" hidden="1"/>
    <row r="35259" hidden="1"/>
    <row r="35260" hidden="1"/>
    <row r="35261" hidden="1"/>
    <row r="35262" hidden="1"/>
    <row r="35263" hidden="1"/>
    <row r="35264" hidden="1"/>
    <row r="35265" hidden="1"/>
    <row r="35266" hidden="1"/>
    <row r="35267" hidden="1"/>
    <row r="35268" hidden="1"/>
    <row r="35269" hidden="1"/>
    <row r="35270" hidden="1"/>
    <row r="35271" hidden="1"/>
    <row r="35272" hidden="1"/>
    <row r="35273" hidden="1"/>
    <row r="35274" hidden="1"/>
    <row r="35275" hidden="1"/>
    <row r="35276" hidden="1"/>
    <row r="35277" hidden="1"/>
    <row r="35278" hidden="1"/>
    <row r="35279" hidden="1"/>
    <row r="35280" hidden="1"/>
    <row r="35281" hidden="1"/>
    <row r="35282" hidden="1"/>
    <row r="35283" hidden="1"/>
    <row r="35284" hidden="1"/>
    <row r="35285" hidden="1"/>
    <row r="35286" hidden="1"/>
    <row r="35287" hidden="1"/>
    <row r="35288" hidden="1"/>
    <row r="35289" hidden="1"/>
    <row r="35290" hidden="1"/>
    <row r="35291" hidden="1"/>
    <row r="35292" hidden="1"/>
    <row r="35293" hidden="1"/>
    <row r="35294" hidden="1"/>
    <row r="35295" hidden="1"/>
    <row r="35296" hidden="1"/>
    <row r="35297" hidden="1"/>
    <row r="35298" hidden="1"/>
    <row r="35299" hidden="1"/>
    <row r="35300" hidden="1"/>
    <row r="35301" hidden="1"/>
    <row r="35302" hidden="1"/>
    <row r="35303" hidden="1"/>
    <row r="35304" hidden="1"/>
    <row r="35305" hidden="1"/>
    <row r="35306" hidden="1"/>
    <row r="35307" hidden="1"/>
    <row r="35308" hidden="1"/>
    <row r="35309" hidden="1"/>
    <row r="35310" hidden="1"/>
    <row r="35311" hidden="1"/>
    <row r="35312" hidden="1"/>
    <row r="35313" hidden="1"/>
    <row r="35314" hidden="1"/>
    <row r="35315" hidden="1"/>
    <row r="35316" hidden="1"/>
    <row r="35317" hidden="1"/>
    <row r="35318" hidden="1"/>
    <row r="35319" hidden="1"/>
    <row r="35320" hidden="1"/>
    <row r="35321" hidden="1"/>
    <row r="35322" hidden="1"/>
    <row r="35323" hidden="1"/>
    <row r="35324" hidden="1"/>
    <row r="35325" hidden="1"/>
    <row r="35326" hidden="1"/>
    <row r="35327" hidden="1"/>
    <row r="35328" hidden="1"/>
    <row r="35329" hidden="1"/>
    <row r="35330" hidden="1"/>
    <row r="35331" hidden="1"/>
    <row r="35332" hidden="1"/>
    <row r="35333" hidden="1"/>
    <row r="35334" hidden="1"/>
    <row r="35335" hidden="1"/>
    <row r="35336" hidden="1"/>
    <row r="35337" hidden="1"/>
    <row r="35338" hidden="1"/>
    <row r="35339" hidden="1"/>
    <row r="35340" hidden="1"/>
    <row r="35341" hidden="1"/>
    <row r="35342" hidden="1"/>
    <row r="35343" hidden="1"/>
    <row r="35344" hidden="1"/>
    <row r="35345" hidden="1"/>
    <row r="35346" hidden="1"/>
    <row r="35347" hidden="1"/>
    <row r="35348" hidden="1"/>
    <row r="35349" hidden="1"/>
    <row r="35350" hidden="1"/>
    <row r="35351" hidden="1"/>
    <row r="35352" hidden="1"/>
    <row r="35353" hidden="1"/>
    <row r="35354" hidden="1"/>
    <row r="35355" hidden="1"/>
    <row r="35356" hidden="1"/>
    <row r="35357" hidden="1"/>
    <row r="35358" hidden="1"/>
    <row r="35359" hidden="1"/>
    <row r="35360" hidden="1"/>
    <row r="35361" hidden="1"/>
    <row r="35362" hidden="1"/>
    <row r="35363" hidden="1"/>
    <row r="35364" hidden="1"/>
    <row r="35365" hidden="1"/>
    <row r="35366" hidden="1"/>
    <row r="35367" hidden="1"/>
    <row r="35368" hidden="1"/>
    <row r="35369" hidden="1"/>
    <row r="35370" hidden="1"/>
    <row r="35371" hidden="1"/>
    <row r="35372" hidden="1"/>
    <row r="35373" hidden="1"/>
    <row r="35374" hidden="1"/>
    <row r="35375" hidden="1"/>
    <row r="35376" hidden="1"/>
    <row r="35377" hidden="1"/>
    <row r="35378" hidden="1"/>
    <row r="35379" hidden="1"/>
    <row r="35380" hidden="1"/>
    <row r="35381" hidden="1"/>
    <row r="35382" hidden="1"/>
    <row r="35383" hidden="1"/>
    <row r="35384" hidden="1"/>
    <row r="35385" hidden="1"/>
    <row r="35386" hidden="1"/>
    <row r="35387" hidden="1"/>
    <row r="35388" hidden="1"/>
    <row r="35389" hidden="1"/>
    <row r="35390" hidden="1"/>
    <row r="35391" hidden="1"/>
    <row r="35392" hidden="1"/>
    <row r="35393" hidden="1"/>
    <row r="35394" hidden="1"/>
    <row r="35395" hidden="1"/>
    <row r="35396" hidden="1"/>
    <row r="35397" hidden="1"/>
    <row r="35398" hidden="1"/>
    <row r="35399" hidden="1"/>
    <row r="35400" hidden="1"/>
    <row r="35401" hidden="1"/>
    <row r="35402" hidden="1"/>
    <row r="35403" hidden="1"/>
    <row r="35404" hidden="1"/>
    <row r="35405" hidden="1"/>
    <row r="35406" hidden="1"/>
    <row r="35407" hidden="1"/>
    <row r="35408" hidden="1"/>
    <row r="35409" hidden="1"/>
    <row r="35410" hidden="1"/>
    <row r="35411" hidden="1"/>
    <row r="35412" hidden="1"/>
    <row r="35413" hidden="1"/>
    <row r="35414" hidden="1"/>
    <row r="35415" hidden="1"/>
    <row r="35416" hidden="1"/>
    <row r="35417" hidden="1"/>
    <row r="35418" hidden="1"/>
    <row r="35419" hidden="1"/>
    <row r="35420" hidden="1"/>
    <row r="35421" hidden="1"/>
    <row r="35422" hidden="1"/>
    <row r="35423" hidden="1"/>
    <row r="35424" hidden="1"/>
    <row r="35425" hidden="1"/>
    <row r="35426" hidden="1"/>
    <row r="35427" hidden="1"/>
    <row r="35428" hidden="1"/>
    <row r="35429" hidden="1"/>
    <row r="35430" hidden="1"/>
    <row r="35431" hidden="1"/>
    <row r="35432" hidden="1"/>
    <row r="35433" hidden="1"/>
    <row r="35434" hidden="1"/>
    <row r="35435" hidden="1"/>
    <row r="35436" hidden="1"/>
    <row r="35437" hidden="1"/>
    <row r="35438" hidden="1"/>
    <row r="35439" hidden="1"/>
    <row r="35440" hidden="1"/>
    <row r="35441" hidden="1"/>
    <row r="35442" hidden="1"/>
    <row r="35443" hidden="1"/>
    <row r="35444" hidden="1"/>
    <row r="35445" hidden="1"/>
    <row r="35446" hidden="1"/>
    <row r="35447" hidden="1"/>
    <row r="35448" hidden="1"/>
    <row r="35449" hidden="1"/>
    <row r="35450" hidden="1"/>
    <row r="35451" hidden="1"/>
    <row r="35452" hidden="1"/>
    <row r="35453" hidden="1"/>
    <row r="35454" hidden="1"/>
    <row r="35455" hidden="1"/>
    <row r="35456" hidden="1"/>
    <row r="35457" hidden="1"/>
    <row r="35458" hidden="1"/>
    <row r="35459" hidden="1"/>
    <row r="35460" hidden="1"/>
    <row r="35461" hidden="1"/>
    <row r="35462" hidden="1"/>
    <row r="35463" hidden="1"/>
    <row r="35464" hidden="1"/>
    <row r="35465" hidden="1"/>
    <row r="35466" hidden="1"/>
    <row r="35467" hidden="1"/>
    <row r="35468" hidden="1"/>
    <row r="35469" hidden="1"/>
    <row r="35470" hidden="1"/>
    <row r="35471" hidden="1"/>
    <row r="35472" hidden="1"/>
    <row r="35473" hidden="1"/>
    <row r="35474" hidden="1"/>
    <row r="35475" hidden="1"/>
    <row r="35476" hidden="1"/>
    <row r="35477" hidden="1"/>
    <row r="35478" hidden="1"/>
    <row r="35479" hidden="1"/>
    <row r="35480" hidden="1"/>
    <row r="35481" hidden="1"/>
    <row r="35482" hidden="1"/>
    <row r="35483" hidden="1"/>
    <row r="35484" hidden="1"/>
    <row r="35485" hidden="1"/>
    <row r="35486" hidden="1"/>
    <row r="35487" hidden="1"/>
    <row r="35488" hidden="1"/>
    <row r="35489" hidden="1"/>
    <row r="35490" hidden="1"/>
    <row r="35491" hidden="1"/>
    <row r="35492" hidden="1"/>
    <row r="35493" hidden="1"/>
    <row r="35494" hidden="1"/>
    <row r="35495" hidden="1"/>
    <row r="35496" hidden="1"/>
    <row r="35497" hidden="1"/>
    <row r="35498" hidden="1"/>
    <row r="35499" hidden="1"/>
    <row r="35500" hidden="1"/>
    <row r="35501" hidden="1"/>
    <row r="35502" hidden="1"/>
    <row r="35503" hidden="1"/>
    <row r="35504" hidden="1"/>
    <row r="35505" hidden="1"/>
    <row r="35506" hidden="1"/>
    <row r="35507" hidden="1"/>
    <row r="35508" hidden="1"/>
    <row r="35509" hidden="1"/>
    <row r="35510" hidden="1"/>
    <row r="35511" hidden="1"/>
    <row r="35512" hidden="1"/>
    <row r="35513" hidden="1"/>
    <row r="35514" hidden="1"/>
    <row r="35515" hidden="1"/>
    <row r="35516" hidden="1"/>
    <row r="35517" hidden="1"/>
    <row r="35518" hidden="1"/>
    <row r="35519" hidden="1"/>
    <row r="35520" hidden="1"/>
    <row r="35521" hidden="1"/>
    <row r="35522" hidden="1"/>
    <row r="35523" hidden="1"/>
    <row r="35524" hidden="1"/>
    <row r="35525" hidden="1"/>
    <row r="35526" hidden="1"/>
    <row r="35527" hidden="1"/>
    <row r="35528" hidden="1"/>
    <row r="35529" hidden="1"/>
    <row r="35530" hidden="1"/>
    <row r="35531" hidden="1"/>
    <row r="35532" hidden="1"/>
    <row r="35533" hidden="1"/>
    <row r="35534" hidden="1"/>
    <row r="35535" hidden="1"/>
    <row r="35536" hidden="1"/>
    <row r="35537" hidden="1"/>
    <row r="35538" hidden="1"/>
    <row r="35539" hidden="1"/>
    <row r="35540" hidden="1"/>
    <row r="35541" hidden="1"/>
    <row r="35542" hidden="1"/>
    <row r="35543" hidden="1"/>
    <row r="35544" hidden="1"/>
    <row r="35545" hidden="1"/>
    <row r="35546" hidden="1"/>
    <row r="35547" hidden="1"/>
    <row r="35548" hidden="1"/>
    <row r="35549" hidden="1"/>
    <row r="35550" hidden="1"/>
    <row r="35551" hidden="1"/>
    <row r="35552" hidden="1"/>
    <row r="35553" hidden="1"/>
    <row r="35554" hidden="1"/>
    <row r="35555" hidden="1"/>
    <row r="35556" hidden="1"/>
    <row r="35557" hidden="1"/>
    <row r="35558" hidden="1"/>
    <row r="35559" hidden="1"/>
    <row r="35560" hidden="1"/>
    <row r="35561" hidden="1"/>
    <row r="35562" hidden="1"/>
    <row r="35563" hidden="1"/>
    <row r="35564" hidden="1"/>
    <row r="35565" hidden="1"/>
    <row r="35566" hidden="1"/>
    <row r="35567" hidden="1"/>
    <row r="35568" hidden="1"/>
    <row r="35569" hidden="1"/>
    <row r="35570" hidden="1"/>
    <row r="35571" hidden="1"/>
    <row r="35572" hidden="1"/>
    <row r="35573" hidden="1"/>
    <row r="35574" hidden="1"/>
    <row r="35575" hidden="1"/>
    <row r="35576" hidden="1"/>
    <row r="35577" hidden="1"/>
    <row r="35578" hidden="1"/>
    <row r="35579" hidden="1"/>
    <row r="35580" hidden="1"/>
    <row r="35581" hidden="1"/>
    <row r="35582" hidden="1"/>
    <row r="35583" hidden="1"/>
    <row r="35584" hidden="1"/>
    <row r="35585" hidden="1"/>
    <row r="35586" hidden="1"/>
    <row r="35587" hidden="1"/>
    <row r="35588" hidden="1"/>
    <row r="35589" hidden="1"/>
    <row r="35590" hidden="1"/>
    <row r="35591" hidden="1"/>
    <row r="35592" hidden="1"/>
    <row r="35593" hidden="1"/>
    <row r="35594" hidden="1"/>
    <row r="35595" hidden="1"/>
    <row r="35596" hidden="1"/>
    <row r="35597" hidden="1"/>
    <row r="35598" hidden="1"/>
    <row r="35599" hidden="1"/>
    <row r="35600" hidden="1"/>
    <row r="35601" hidden="1"/>
    <row r="35602" hidden="1"/>
    <row r="35603" hidden="1"/>
    <row r="35604" hidden="1"/>
    <row r="35605" hidden="1"/>
    <row r="35606" hidden="1"/>
    <row r="35607" hidden="1"/>
    <row r="35608" hidden="1"/>
    <row r="35609" hidden="1"/>
    <row r="35610" hidden="1"/>
    <row r="35611" hidden="1"/>
    <row r="35612" hidden="1"/>
    <row r="35613" hidden="1"/>
    <row r="35614" hidden="1"/>
    <row r="35615" hidden="1"/>
    <row r="35616" hidden="1"/>
    <row r="35617" hidden="1"/>
    <row r="35618" hidden="1"/>
    <row r="35619" hidden="1"/>
    <row r="35620" hidden="1"/>
    <row r="35621" hidden="1"/>
    <row r="35622" hidden="1"/>
    <row r="35623" hidden="1"/>
    <row r="35624" hidden="1"/>
    <row r="35625" hidden="1"/>
    <row r="35626" hidden="1"/>
    <row r="35627" hidden="1"/>
    <row r="35628" hidden="1"/>
    <row r="35629" hidden="1"/>
    <row r="35630" hidden="1"/>
    <row r="35631" hidden="1"/>
    <row r="35632" hidden="1"/>
    <row r="35633" hidden="1"/>
    <row r="35634" hidden="1"/>
    <row r="35635" hidden="1"/>
    <row r="35636" hidden="1"/>
    <row r="35637" hidden="1"/>
    <row r="35638" hidden="1"/>
    <row r="35639" hidden="1"/>
    <row r="35640" hidden="1"/>
    <row r="35641" hidden="1"/>
    <row r="35642" hidden="1"/>
    <row r="35643" hidden="1"/>
    <row r="35644" hidden="1"/>
    <row r="35645" hidden="1"/>
    <row r="35646" hidden="1"/>
    <row r="35647" hidden="1"/>
    <row r="35648" hidden="1"/>
    <row r="35649" hidden="1"/>
    <row r="35650" hidden="1"/>
    <row r="35651" hidden="1"/>
    <row r="35652" hidden="1"/>
    <row r="35653" hidden="1"/>
    <row r="35654" hidden="1"/>
    <row r="35655" hidden="1"/>
    <row r="35656" hidden="1"/>
    <row r="35657" hidden="1"/>
    <row r="35658" hidden="1"/>
    <row r="35659" hidden="1"/>
    <row r="35660" hidden="1"/>
    <row r="35661" hidden="1"/>
    <row r="35662" hidden="1"/>
    <row r="35663" hidden="1"/>
    <row r="35664" hidden="1"/>
    <row r="35665" hidden="1"/>
    <row r="35666" hidden="1"/>
    <row r="35667" hidden="1"/>
    <row r="35668" hidden="1"/>
    <row r="35669" hidden="1"/>
    <row r="35670" hidden="1"/>
    <row r="35671" hidden="1"/>
    <row r="35672" hidden="1"/>
    <row r="35673" hidden="1"/>
    <row r="35674" hidden="1"/>
    <row r="35675" hidden="1"/>
    <row r="35676" hidden="1"/>
    <row r="35677" hidden="1"/>
    <row r="35678" hidden="1"/>
    <row r="35679" hidden="1"/>
    <row r="35680" hidden="1"/>
    <row r="35681" hidden="1"/>
    <row r="35682" hidden="1"/>
    <row r="35683" hidden="1"/>
    <row r="35684" hidden="1"/>
    <row r="35685" hidden="1"/>
    <row r="35686" hidden="1"/>
    <row r="35687" hidden="1"/>
    <row r="35688" hidden="1"/>
    <row r="35689" hidden="1"/>
    <row r="35690" hidden="1"/>
    <row r="35691" hidden="1"/>
    <row r="35692" hidden="1"/>
    <row r="35693" hidden="1"/>
    <row r="35694" hidden="1"/>
    <row r="35695" hidden="1"/>
    <row r="35696" hidden="1"/>
    <row r="35697" hidden="1"/>
    <row r="35698" hidden="1"/>
    <row r="35699" hidden="1"/>
    <row r="35700" hidden="1"/>
    <row r="35701" hidden="1"/>
    <row r="35702" hidden="1"/>
    <row r="35703" hidden="1"/>
    <row r="35704" hidden="1"/>
    <row r="35705" hidden="1"/>
    <row r="35706" hidden="1"/>
    <row r="35707" hidden="1"/>
    <row r="35708" hidden="1"/>
    <row r="35709" hidden="1"/>
    <row r="35710" hidden="1"/>
    <row r="35711" hidden="1"/>
    <row r="35712" hidden="1"/>
    <row r="35713" hidden="1"/>
    <row r="35714" hidden="1"/>
    <row r="35715" hidden="1"/>
    <row r="35716" hidden="1"/>
    <row r="35717" hidden="1"/>
    <row r="35718" hidden="1"/>
    <row r="35719" hidden="1"/>
    <row r="35720" hidden="1"/>
    <row r="35721" hidden="1"/>
    <row r="35722" hidden="1"/>
    <row r="35723" hidden="1"/>
    <row r="35724" hidden="1"/>
    <row r="35725" hidden="1"/>
    <row r="35726" hidden="1"/>
    <row r="35727" hidden="1"/>
    <row r="35728" hidden="1"/>
    <row r="35729" hidden="1"/>
    <row r="35730" hidden="1"/>
    <row r="35731" hidden="1"/>
    <row r="35732" hidden="1"/>
    <row r="35733" hidden="1"/>
    <row r="35734" hidden="1"/>
    <row r="35735" hidden="1"/>
    <row r="35736" hidden="1"/>
    <row r="35737" hidden="1"/>
    <row r="35738" hidden="1"/>
    <row r="35739" hidden="1"/>
    <row r="35740" hidden="1"/>
    <row r="35741" hidden="1"/>
    <row r="35742" hidden="1"/>
    <row r="35743" hidden="1"/>
    <row r="35744" hidden="1"/>
    <row r="35745" hidden="1"/>
    <row r="35746" hidden="1"/>
    <row r="35747" hidden="1"/>
    <row r="35748" hidden="1"/>
    <row r="35749" hidden="1"/>
    <row r="35750" hidden="1"/>
    <row r="35751" hidden="1"/>
    <row r="35752" hidden="1"/>
    <row r="35753" hidden="1"/>
    <row r="35754" hidden="1"/>
    <row r="35755" hidden="1"/>
    <row r="35756" hidden="1"/>
    <row r="35757" hidden="1"/>
    <row r="35758" hidden="1"/>
    <row r="35759" hidden="1"/>
    <row r="35760" hidden="1"/>
    <row r="35761" hidden="1"/>
    <row r="35762" hidden="1"/>
    <row r="35763" hidden="1"/>
    <row r="35764" hidden="1"/>
    <row r="35765" hidden="1"/>
    <row r="35766" hidden="1"/>
    <row r="35767" hidden="1"/>
    <row r="35768" hidden="1"/>
    <row r="35769" hidden="1"/>
    <row r="35770" hidden="1"/>
    <row r="35771" hidden="1"/>
    <row r="35772" hidden="1"/>
    <row r="35773" hidden="1"/>
    <row r="35774" hidden="1"/>
    <row r="35775" hidden="1"/>
    <row r="35776" hidden="1"/>
    <row r="35777" hidden="1"/>
    <row r="35778" hidden="1"/>
    <row r="35779" hidden="1"/>
    <row r="35780" hidden="1"/>
    <row r="35781" hidden="1"/>
    <row r="35782" hidden="1"/>
    <row r="35783" hidden="1"/>
    <row r="35784" hidden="1"/>
    <row r="35785" hidden="1"/>
    <row r="35786" hidden="1"/>
    <row r="35787" hidden="1"/>
    <row r="35788" hidden="1"/>
    <row r="35789" hidden="1"/>
    <row r="35790" hidden="1"/>
    <row r="35791" hidden="1"/>
    <row r="35792" hidden="1"/>
    <row r="35793" hidden="1"/>
    <row r="35794" hidden="1"/>
    <row r="35795" hidden="1"/>
    <row r="35796" hidden="1"/>
    <row r="35797" hidden="1"/>
    <row r="35798" hidden="1"/>
    <row r="35799" hidden="1"/>
    <row r="35800" hidden="1"/>
    <row r="35801" hidden="1"/>
    <row r="35802" hidden="1"/>
    <row r="35803" hidden="1"/>
    <row r="35804" hidden="1"/>
    <row r="35805" hidden="1"/>
    <row r="35806" hidden="1"/>
    <row r="35807" hidden="1"/>
    <row r="35808" hidden="1"/>
    <row r="35809" hidden="1"/>
    <row r="35810" hidden="1"/>
    <row r="35811" hidden="1"/>
    <row r="35812" hidden="1"/>
    <row r="35813" hidden="1"/>
    <row r="35814" hidden="1"/>
    <row r="35815" hidden="1"/>
    <row r="35816" hidden="1"/>
    <row r="35817" hidden="1"/>
    <row r="35818" hidden="1"/>
    <row r="35819" hidden="1"/>
    <row r="35820" hidden="1"/>
    <row r="35821" hidden="1"/>
    <row r="35822" hidden="1"/>
    <row r="35823" hidden="1"/>
    <row r="35824" hidden="1"/>
    <row r="35825" hidden="1"/>
    <row r="35826" hidden="1"/>
    <row r="35827" hidden="1"/>
    <row r="35828" hidden="1"/>
    <row r="35829" hidden="1"/>
    <row r="35830" hidden="1"/>
    <row r="35831" hidden="1"/>
    <row r="35832" hidden="1"/>
    <row r="35833" hidden="1"/>
    <row r="35834" hidden="1"/>
    <row r="35835" hidden="1"/>
    <row r="35836" hidden="1"/>
    <row r="35837" hidden="1"/>
    <row r="35838" hidden="1"/>
    <row r="35839" hidden="1"/>
    <row r="35840" hidden="1"/>
    <row r="35841" hidden="1"/>
    <row r="35842" hidden="1"/>
    <row r="35843" hidden="1"/>
    <row r="35844" hidden="1"/>
    <row r="35845" hidden="1"/>
    <row r="35846" hidden="1"/>
    <row r="35847" hidden="1"/>
    <row r="35848" hidden="1"/>
    <row r="35849" hidden="1"/>
    <row r="35850" hidden="1"/>
    <row r="35851" hidden="1"/>
    <row r="35852" hidden="1"/>
    <row r="35853" hidden="1"/>
    <row r="35854" hidden="1"/>
    <row r="35855" hidden="1"/>
    <row r="35856" hidden="1"/>
    <row r="35857" hidden="1"/>
    <row r="35858" hidden="1"/>
    <row r="35859" hidden="1"/>
    <row r="35860" hidden="1"/>
    <row r="35861" hidden="1"/>
    <row r="35862" hidden="1"/>
    <row r="35863" hidden="1"/>
    <row r="35864" hidden="1"/>
    <row r="35865" hidden="1"/>
    <row r="35866" hidden="1"/>
    <row r="35867" hidden="1"/>
    <row r="35868" hidden="1"/>
    <row r="35869" hidden="1"/>
    <row r="35870" hidden="1"/>
    <row r="35871" hidden="1"/>
    <row r="35872" hidden="1"/>
    <row r="35873" hidden="1"/>
    <row r="35874" hidden="1"/>
    <row r="35875" hidden="1"/>
    <row r="35876" hidden="1"/>
    <row r="35877" hidden="1"/>
    <row r="35878" hidden="1"/>
    <row r="35879" hidden="1"/>
    <row r="35880" hidden="1"/>
    <row r="35881" hidden="1"/>
    <row r="35882" hidden="1"/>
    <row r="35883" hidden="1"/>
    <row r="35884" hidden="1"/>
    <row r="35885" hidden="1"/>
    <row r="35886" hidden="1"/>
    <row r="35887" hidden="1"/>
    <row r="35888" hidden="1"/>
    <row r="35889" hidden="1"/>
    <row r="35890" hidden="1"/>
    <row r="35891" hidden="1"/>
    <row r="35892" hidden="1"/>
    <row r="35893" hidden="1"/>
    <row r="35894" hidden="1"/>
    <row r="35895" hidden="1"/>
    <row r="35896" hidden="1"/>
    <row r="35897" hidden="1"/>
    <row r="35898" hidden="1"/>
    <row r="35899" hidden="1"/>
    <row r="35900" hidden="1"/>
    <row r="35901" hidden="1"/>
    <row r="35902" hidden="1"/>
    <row r="35903" hidden="1"/>
    <row r="35904" hidden="1"/>
    <row r="35905" hidden="1"/>
    <row r="35906" hidden="1"/>
    <row r="35907" hidden="1"/>
    <row r="35908" hidden="1"/>
    <row r="35909" hidden="1"/>
    <row r="35910" hidden="1"/>
    <row r="35911" hidden="1"/>
    <row r="35912" hidden="1"/>
    <row r="35913" hidden="1"/>
    <row r="35914" hidden="1"/>
    <row r="35915" hidden="1"/>
    <row r="35916" hidden="1"/>
    <row r="35917" hidden="1"/>
    <row r="35918" hidden="1"/>
    <row r="35919" hidden="1"/>
    <row r="35920" hidden="1"/>
    <row r="35921" hidden="1"/>
    <row r="35922" hidden="1"/>
    <row r="35923" hidden="1"/>
    <row r="35924" hidden="1"/>
    <row r="35925" hidden="1"/>
    <row r="35926" hidden="1"/>
    <row r="35927" hidden="1"/>
    <row r="35928" hidden="1"/>
    <row r="35929" hidden="1"/>
    <row r="35930" hidden="1"/>
    <row r="35931" hidden="1"/>
    <row r="35932" hidden="1"/>
    <row r="35933" hidden="1"/>
    <row r="35934" hidden="1"/>
    <row r="35935" hidden="1"/>
    <row r="35936" hidden="1"/>
    <row r="35937" hidden="1"/>
    <row r="35938" hidden="1"/>
    <row r="35939" hidden="1"/>
    <row r="35940" hidden="1"/>
    <row r="35941" hidden="1"/>
    <row r="35942" hidden="1"/>
    <row r="35943" hidden="1"/>
    <row r="35944" hidden="1"/>
    <row r="35945" hidden="1"/>
    <row r="35946" hidden="1"/>
    <row r="35947" hidden="1"/>
    <row r="35948" hidden="1"/>
    <row r="35949" hidden="1"/>
    <row r="35950" hidden="1"/>
    <row r="35951" hidden="1"/>
    <row r="35952" hidden="1"/>
    <row r="35953" hidden="1"/>
    <row r="35954" hidden="1"/>
    <row r="35955" hidden="1"/>
    <row r="35956" hidden="1"/>
    <row r="35957" hidden="1"/>
    <row r="35958" hidden="1"/>
    <row r="35959" hidden="1"/>
    <row r="35960" hidden="1"/>
    <row r="35961" hidden="1"/>
    <row r="35962" hidden="1"/>
    <row r="35963" hidden="1"/>
    <row r="35964" hidden="1"/>
    <row r="35965" hidden="1"/>
    <row r="35966" hidden="1"/>
    <row r="35967" hidden="1"/>
    <row r="35968" hidden="1"/>
    <row r="35969" hidden="1"/>
    <row r="35970" hidden="1"/>
    <row r="35971" hidden="1"/>
    <row r="35972" hidden="1"/>
    <row r="35973" hidden="1"/>
    <row r="35974" hidden="1"/>
    <row r="35975" hidden="1"/>
    <row r="35976" hidden="1"/>
    <row r="35977" hidden="1"/>
    <row r="35978" hidden="1"/>
    <row r="35979" hidden="1"/>
    <row r="35980" hidden="1"/>
    <row r="35981" hidden="1"/>
    <row r="35982" hidden="1"/>
    <row r="35983" hidden="1"/>
    <row r="35984" hidden="1"/>
    <row r="35985" hidden="1"/>
    <row r="35986" hidden="1"/>
    <row r="35987" hidden="1"/>
    <row r="35988" hidden="1"/>
    <row r="35989" hidden="1"/>
    <row r="35990" hidden="1"/>
    <row r="35991" hidden="1"/>
    <row r="35992" hidden="1"/>
    <row r="35993" hidden="1"/>
    <row r="35994" hidden="1"/>
    <row r="35995" hidden="1"/>
    <row r="35996" hidden="1"/>
    <row r="35997" hidden="1"/>
    <row r="35998" hidden="1"/>
    <row r="35999" hidden="1"/>
    <row r="36000" hidden="1"/>
    <row r="36001" hidden="1"/>
    <row r="36002" hidden="1"/>
    <row r="36003" hidden="1"/>
    <row r="36004" hidden="1"/>
    <row r="36005" hidden="1"/>
    <row r="36006" hidden="1"/>
    <row r="36007" hidden="1"/>
    <row r="36008" hidden="1"/>
    <row r="36009" hidden="1"/>
    <row r="36010" hidden="1"/>
    <row r="36011" hidden="1"/>
    <row r="36012" hidden="1"/>
    <row r="36013" hidden="1"/>
    <row r="36014" hidden="1"/>
    <row r="36015" hidden="1"/>
    <row r="36016" hidden="1"/>
    <row r="36017" hidden="1"/>
    <row r="36018" hidden="1"/>
    <row r="36019" hidden="1"/>
    <row r="36020" hidden="1"/>
    <row r="36021" hidden="1"/>
    <row r="36022" hidden="1"/>
    <row r="36023" hidden="1"/>
    <row r="36024" hidden="1"/>
    <row r="36025" hidden="1"/>
    <row r="36026" hidden="1"/>
    <row r="36027" hidden="1"/>
    <row r="36028" hidden="1"/>
    <row r="36029" hidden="1"/>
    <row r="36030" hidden="1"/>
    <row r="36031" hidden="1"/>
    <row r="36032" hidden="1"/>
    <row r="36033" hidden="1"/>
    <row r="36034" hidden="1"/>
    <row r="36035" hidden="1"/>
    <row r="36036" hidden="1"/>
    <row r="36037" hidden="1"/>
    <row r="36038" hidden="1"/>
    <row r="36039" hidden="1"/>
    <row r="36040" hidden="1"/>
    <row r="36041" hidden="1"/>
    <row r="36042" hidden="1"/>
    <row r="36043" hidden="1"/>
    <row r="36044" hidden="1"/>
    <row r="36045" hidden="1"/>
    <row r="36046" hidden="1"/>
    <row r="36047" hidden="1"/>
    <row r="36048" hidden="1"/>
    <row r="36049" hidden="1"/>
    <row r="36050" hidden="1"/>
    <row r="36051" hidden="1"/>
    <row r="36052" hidden="1"/>
    <row r="36053" hidden="1"/>
    <row r="36054" hidden="1"/>
    <row r="36055" hidden="1"/>
    <row r="36056" hidden="1"/>
    <row r="36057" hidden="1"/>
    <row r="36058" hidden="1"/>
    <row r="36059" hidden="1"/>
    <row r="36060" hidden="1"/>
    <row r="36061" hidden="1"/>
    <row r="36062" hidden="1"/>
    <row r="36063" hidden="1"/>
    <row r="36064" hidden="1"/>
    <row r="36065" hidden="1"/>
    <row r="36066" hidden="1"/>
    <row r="36067" hidden="1"/>
    <row r="36068" hidden="1"/>
    <row r="36069" hidden="1"/>
    <row r="36070" hidden="1"/>
    <row r="36071" hidden="1"/>
    <row r="36072" hidden="1"/>
    <row r="36073" hidden="1"/>
    <row r="36074" hidden="1"/>
    <row r="36075" hidden="1"/>
    <row r="36076" hidden="1"/>
    <row r="36077" hidden="1"/>
    <row r="36078" hidden="1"/>
    <row r="36079" hidden="1"/>
    <row r="36080" hidden="1"/>
    <row r="36081" hidden="1"/>
    <row r="36082" hidden="1"/>
    <row r="36083" hidden="1"/>
    <row r="36084" hidden="1"/>
    <row r="36085" hidden="1"/>
    <row r="36086" hidden="1"/>
    <row r="36087" hidden="1"/>
    <row r="36088" hidden="1"/>
    <row r="36089" hidden="1"/>
    <row r="36090" hidden="1"/>
    <row r="36091" hidden="1"/>
    <row r="36092" hidden="1"/>
    <row r="36093" hidden="1"/>
    <row r="36094" hidden="1"/>
    <row r="36095" hidden="1"/>
    <row r="36096" hidden="1"/>
    <row r="36097" hidden="1"/>
    <row r="36098" hidden="1"/>
    <row r="36099" hidden="1"/>
    <row r="36100" hidden="1"/>
    <row r="36101" hidden="1"/>
    <row r="36102" hidden="1"/>
    <row r="36103" hidden="1"/>
    <row r="36104" hidden="1"/>
    <row r="36105" hidden="1"/>
    <row r="36106" hidden="1"/>
    <row r="36107" hidden="1"/>
    <row r="36108" hidden="1"/>
    <row r="36109" hidden="1"/>
    <row r="36110" hidden="1"/>
    <row r="36111" hidden="1"/>
    <row r="36112" hidden="1"/>
    <row r="36113" hidden="1"/>
    <row r="36114" hidden="1"/>
    <row r="36115" hidden="1"/>
    <row r="36116" hidden="1"/>
    <row r="36117" hidden="1"/>
    <row r="36118" hidden="1"/>
    <row r="36119" hidden="1"/>
    <row r="36120" hidden="1"/>
    <row r="36121" hidden="1"/>
    <row r="36122" hidden="1"/>
    <row r="36123" hidden="1"/>
    <row r="36124" hidden="1"/>
    <row r="36125" hidden="1"/>
    <row r="36126" hidden="1"/>
    <row r="36127" hidden="1"/>
    <row r="36128" hidden="1"/>
    <row r="36129" hidden="1"/>
    <row r="36130" hidden="1"/>
    <row r="36131" hidden="1"/>
    <row r="36132" hidden="1"/>
    <row r="36133" hidden="1"/>
    <row r="36134" hidden="1"/>
    <row r="36135" hidden="1"/>
    <row r="36136" hidden="1"/>
    <row r="36137" hidden="1"/>
    <row r="36138" hidden="1"/>
    <row r="36139" hidden="1"/>
    <row r="36140" hidden="1"/>
    <row r="36141" hidden="1"/>
    <row r="36142" hidden="1"/>
    <row r="36143" hidden="1"/>
    <row r="36144" hidden="1"/>
    <row r="36145" hidden="1"/>
    <row r="36146" hidden="1"/>
    <row r="36147" hidden="1"/>
    <row r="36148" hidden="1"/>
    <row r="36149" hidden="1"/>
    <row r="36150" hidden="1"/>
    <row r="36151" hidden="1"/>
    <row r="36152" hidden="1"/>
    <row r="36153" hidden="1"/>
    <row r="36154" hidden="1"/>
    <row r="36155" hidden="1"/>
    <row r="36156" hidden="1"/>
    <row r="36157" hidden="1"/>
    <row r="36158" hidden="1"/>
    <row r="36159" hidden="1"/>
    <row r="36160" hidden="1"/>
    <row r="36161" hidden="1"/>
    <row r="36162" hidden="1"/>
    <row r="36163" hidden="1"/>
    <row r="36164" hidden="1"/>
    <row r="36165" hidden="1"/>
    <row r="36166" hidden="1"/>
    <row r="36167" hidden="1"/>
    <row r="36168" hidden="1"/>
    <row r="36169" hidden="1"/>
    <row r="36170" hidden="1"/>
    <row r="36171" hidden="1"/>
    <row r="36172" hidden="1"/>
    <row r="36173" hidden="1"/>
    <row r="36174" hidden="1"/>
    <row r="36175" hidden="1"/>
    <row r="36176" hidden="1"/>
    <row r="36177" hidden="1"/>
    <row r="36178" hidden="1"/>
    <row r="36179" hidden="1"/>
    <row r="36180" hidden="1"/>
    <row r="36181" hidden="1"/>
    <row r="36182" hidden="1"/>
    <row r="36183" hidden="1"/>
    <row r="36184" hidden="1"/>
    <row r="36185" hidden="1"/>
    <row r="36186" hidden="1"/>
    <row r="36187" hidden="1"/>
    <row r="36188" hidden="1"/>
    <row r="36189" hidden="1"/>
    <row r="36190" hidden="1"/>
    <row r="36191" hidden="1"/>
    <row r="36192" hidden="1"/>
    <row r="36193" hidden="1"/>
    <row r="36194" hidden="1"/>
    <row r="36195" hidden="1"/>
    <row r="36196" hidden="1"/>
    <row r="36197" hidden="1"/>
    <row r="36198" hidden="1"/>
    <row r="36199" hidden="1"/>
    <row r="36200" hidden="1"/>
    <row r="36201" hidden="1"/>
    <row r="36202" hidden="1"/>
    <row r="36203" hidden="1"/>
    <row r="36204" hidden="1"/>
    <row r="36205" hidden="1"/>
    <row r="36206" hidden="1"/>
    <row r="36207" hidden="1"/>
    <row r="36208" hidden="1"/>
    <row r="36209" hidden="1"/>
    <row r="36210" hidden="1"/>
    <row r="36211" hidden="1"/>
    <row r="36212" hidden="1"/>
    <row r="36213" hidden="1"/>
    <row r="36214" hidden="1"/>
    <row r="36215" hidden="1"/>
    <row r="36216" hidden="1"/>
    <row r="36217" hidden="1"/>
    <row r="36218" hidden="1"/>
    <row r="36219" hidden="1"/>
    <row r="36220" hidden="1"/>
    <row r="36221" hidden="1"/>
    <row r="36222" hidden="1"/>
    <row r="36223" hidden="1"/>
    <row r="36224" hidden="1"/>
    <row r="36225" hidden="1"/>
    <row r="36226" hidden="1"/>
    <row r="36227" hidden="1"/>
    <row r="36228" hidden="1"/>
    <row r="36229" hidden="1"/>
    <row r="36230" hidden="1"/>
    <row r="36231" hidden="1"/>
    <row r="36232" hidden="1"/>
    <row r="36233" hidden="1"/>
    <row r="36234" hidden="1"/>
    <row r="36235" hidden="1"/>
    <row r="36236" hidden="1"/>
    <row r="36237" hidden="1"/>
    <row r="36238" hidden="1"/>
    <row r="36239" hidden="1"/>
    <row r="36240" hidden="1"/>
    <row r="36241" hidden="1"/>
    <row r="36242" hidden="1"/>
    <row r="36243" hidden="1"/>
    <row r="36244" hidden="1"/>
    <row r="36245" hidden="1"/>
    <row r="36246" hidden="1"/>
    <row r="36247" hidden="1"/>
    <row r="36248" hidden="1"/>
    <row r="36249" hidden="1"/>
    <row r="36250" hidden="1"/>
    <row r="36251" hidden="1"/>
    <row r="36252" hidden="1"/>
    <row r="36253" hidden="1"/>
    <row r="36254" hidden="1"/>
    <row r="36255" hidden="1"/>
    <row r="36256" hidden="1"/>
    <row r="36257" hidden="1"/>
    <row r="36258" hidden="1"/>
    <row r="36259" hidden="1"/>
    <row r="36260" hidden="1"/>
    <row r="36261" hidden="1"/>
    <row r="36262" hidden="1"/>
    <row r="36263" hidden="1"/>
    <row r="36264" hidden="1"/>
    <row r="36265" hidden="1"/>
    <row r="36266" hidden="1"/>
    <row r="36267" hidden="1"/>
    <row r="36268" hidden="1"/>
    <row r="36269" hidden="1"/>
    <row r="36270" hidden="1"/>
    <row r="36271" hidden="1"/>
    <row r="36272" hidden="1"/>
    <row r="36273" hidden="1"/>
    <row r="36274" hidden="1"/>
    <row r="36275" hidden="1"/>
    <row r="36276" hidden="1"/>
    <row r="36277" hidden="1"/>
    <row r="36278" hidden="1"/>
    <row r="36279" hidden="1"/>
    <row r="36280" hidden="1"/>
    <row r="36281" hidden="1"/>
    <row r="36282" hidden="1"/>
    <row r="36283" hidden="1"/>
    <row r="36284" hidden="1"/>
    <row r="36285" hidden="1"/>
    <row r="36286" hidden="1"/>
    <row r="36287" hidden="1"/>
    <row r="36288" hidden="1"/>
    <row r="36289" hidden="1"/>
    <row r="36290" hidden="1"/>
    <row r="36291" hidden="1"/>
    <row r="36292" hidden="1"/>
    <row r="36293" hidden="1"/>
    <row r="36294" hidden="1"/>
    <row r="36295" hidden="1"/>
    <row r="36296" hidden="1"/>
    <row r="36297" hidden="1"/>
    <row r="36298" hidden="1"/>
    <row r="36299" hidden="1"/>
    <row r="36300" hidden="1"/>
    <row r="36301" hidden="1"/>
    <row r="36302" hidden="1"/>
    <row r="36303" hidden="1"/>
    <row r="36304" hidden="1"/>
    <row r="36305" hidden="1"/>
    <row r="36306" hidden="1"/>
    <row r="36307" hidden="1"/>
    <row r="36308" hidden="1"/>
    <row r="36309" hidden="1"/>
    <row r="36310" hidden="1"/>
    <row r="36311" hidden="1"/>
    <row r="36312" hidden="1"/>
    <row r="36313" hidden="1"/>
    <row r="36314" hidden="1"/>
    <row r="36315" hidden="1"/>
    <row r="36316" hidden="1"/>
    <row r="36317" hidden="1"/>
    <row r="36318" hidden="1"/>
    <row r="36319" hidden="1"/>
    <row r="36320" hidden="1"/>
    <row r="36321" hidden="1"/>
    <row r="36322" hidden="1"/>
    <row r="36323" hidden="1"/>
    <row r="36324" hidden="1"/>
    <row r="36325" hidden="1"/>
    <row r="36326" hidden="1"/>
    <row r="36327" hidden="1"/>
    <row r="36328" hidden="1"/>
    <row r="36329" hidden="1"/>
    <row r="36330" hidden="1"/>
    <row r="36331" hidden="1"/>
    <row r="36332" hidden="1"/>
    <row r="36333" hidden="1"/>
    <row r="36334" hidden="1"/>
    <row r="36335" hidden="1"/>
    <row r="36336" hidden="1"/>
    <row r="36337" hidden="1"/>
    <row r="36338" hidden="1"/>
    <row r="36339" hidden="1"/>
    <row r="36340" hidden="1"/>
    <row r="36341" hidden="1"/>
    <row r="36342" hidden="1"/>
    <row r="36343" hidden="1"/>
    <row r="36344" hidden="1"/>
    <row r="36345" hidden="1"/>
    <row r="36346" hidden="1"/>
    <row r="36347" hidden="1"/>
    <row r="36348" hidden="1"/>
    <row r="36349" hidden="1"/>
    <row r="36350" hidden="1"/>
    <row r="36351" hidden="1"/>
    <row r="36352" hidden="1"/>
    <row r="36353" hidden="1"/>
    <row r="36354" hidden="1"/>
    <row r="36355" hidden="1"/>
    <row r="36356" hidden="1"/>
    <row r="36357" hidden="1"/>
    <row r="36358" hidden="1"/>
    <row r="36359" hidden="1"/>
    <row r="36360" hidden="1"/>
    <row r="36361" hidden="1"/>
    <row r="36362" hidden="1"/>
    <row r="36363" hidden="1"/>
    <row r="36364" hidden="1"/>
    <row r="36365" hidden="1"/>
    <row r="36366" hidden="1"/>
    <row r="36367" hidden="1"/>
    <row r="36368" hidden="1"/>
    <row r="36369" hidden="1"/>
    <row r="36370" hidden="1"/>
    <row r="36371" hidden="1"/>
    <row r="36372" hidden="1"/>
    <row r="36373" hidden="1"/>
    <row r="36374" hidden="1"/>
    <row r="36375" hidden="1"/>
    <row r="36376" hidden="1"/>
    <row r="36377" hidden="1"/>
    <row r="36378" hidden="1"/>
    <row r="36379" hidden="1"/>
    <row r="36380" hidden="1"/>
    <row r="36381" hidden="1"/>
    <row r="36382" hidden="1"/>
    <row r="36383" hidden="1"/>
    <row r="36384" hidden="1"/>
    <row r="36385" hidden="1"/>
    <row r="36386" hidden="1"/>
    <row r="36387" hidden="1"/>
    <row r="36388" hidden="1"/>
    <row r="36389" hidden="1"/>
    <row r="36390" hidden="1"/>
    <row r="36391" hidden="1"/>
    <row r="36392" hidden="1"/>
    <row r="36393" hidden="1"/>
    <row r="36394" hidden="1"/>
    <row r="36395" hidden="1"/>
    <row r="36396" hidden="1"/>
    <row r="36397" hidden="1"/>
    <row r="36398" hidden="1"/>
    <row r="36399" hidden="1"/>
    <row r="36400" hidden="1"/>
    <row r="36401" hidden="1"/>
    <row r="36402" hidden="1"/>
    <row r="36403" hidden="1"/>
    <row r="36404" hidden="1"/>
    <row r="36405" hidden="1"/>
    <row r="36406" hidden="1"/>
    <row r="36407" hidden="1"/>
    <row r="36408" hidden="1"/>
    <row r="36409" hidden="1"/>
    <row r="36410" hidden="1"/>
    <row r="36411" hidden="1"/>
    <row r="36412" hidden="1"/>
    <row r="36413" hidden="1"/>
    <row r="36414" hidden="1"/>
    <row r="36415" hidden="1"/>
    <row r="36416" hidden="1"/>
    <row r="36417" hidden="1"/>
    <row r="36418" hidden="1"/>
    <row r="36419" hidden="1"/>
    <row r="36420" hidden="1"/>
    <row r="36421" hidden="1"/>
    <row r="36422" hidden="1"/>
    <row r="36423" hidden="1"/>
    <row r="36424" hidden="1"/>
    <row r="36425" hidden="1"/>
    <row r="36426" hidden="1"/>
    <row r="36427" hidden="1"/>
    <row r="36428" hidden="1"/>
    <row r="36429" hidden="1"/>
    <row r="36430" hidden="1"/>
    <row r="36431" hidden="1"/>
    <row r="36432" hidden="1"/>
    <row r="36433" hidden="1"/>
    <row r="36434" hidden="1"/>
    <row r="36435" hidden="1"/>
    <row r="36436" hidden="1"/>
    <row r="36437" hidden="1"/>
    <row r="36438" hidden="1"/>
    <row r="36439" hidden="1"/>
    <row r="36440" hidden="1"/>
    <row r="36441" hidden="1"/>
    <row r="36442" hidden="1"/>
    <row r="36443" hidden="1"/>
    <row r="36444" hidden="1"/>
    <row r="36445" hidden="1"/>
    <row r="36446" hidden="1"/>
    <row r="36447" hidden="1"/>
    <row r="36448" hidden="1"/>
    <row r="36449" hidden="1"/>
    <row r="36450" hidden="1"/>
    <row r="36451" hidden="1"/>
    <row r="36452" hidden="1"/>
    <row r="36453" hidden="1"/>
    <row r="36454" hidden="1"/>
    <row r="36455" hidden="1"/>
    <row r="36456" hidden="1"/>
    <row r="36457" hidden="1"/>
    <row r="36458" hidden="1"/>
    <row r="36459" hidden="1"/>
    <row r="36460" hidden="1"/>
    <row r="36461" hidden="1"/>
    <row r="36462" hidden="1"/>
    <row r="36463" hidden="1"/>
    <row r="36464" hidden="1"/>
    <row r="36465" hidden="1"/>
    <row r="36466" hidden="1"/>
    <row r="36467" hidden="1"/>
    <row r="36468" hidden="1"/>
    <row r="36469" hidden="1"/>
    <row r="36470" hidden="1"/>
    <row r="36471" hidden="1"/>
    <row r="36472" hidden="1"/>
    <row r="36473" hidden="1"/>
    <row r="36474" hidden="1"/>
    <row r="36475" hidden="1"/>
    <row r="36476" hidden="1"/>
    <row r="36477" hidden="1"/>
    <row r="36478" hidden="1"/>
    <row r="36479" hidden="1"/>
    <row r="36480" hidden="1"/>
    <row r="36481" hidden="1"/>
    <row r="36482" hidden="1"/>
    <row r="36483" hidden="1"/>
    <row r="36484" hidden="1"/>
    <row r="36485" hidden="1"/>
    <row r="36486" hidden="1"/>
    <row r="36487" hidden="1"/>
    <row r="36488" hidden="1"/>
    <row r="36489" hidden="1"/>
    <row r="36490" hidden="1"/>
    <row r="36491" hidden="1"/>
    <row r="36492" hidden="1"/>
    <row r="36493" hidden="1"/>
    <row r="36494" hidden="1"/>
    <row r="36495" hidden="1"/>
    <row r="36496" hidden="1"/>
    <row r="36497" hidden="1"/>
    <row r="36498" hidden="1"/>
    <row r="36499" hidden="1"/>
    <row r="36500" hidden="1"/>
    <row r="36501" hidden="1"/>
    <row r="36502" hidden="1"/>
    <row r="36503" hidden="1"/>
    <row r="36504" hidden="1"/>
    <row r="36505" hidden="1"/>
    <row r="36506" hidden="1"/>
    <row r="36507" hidden="1"/>
    <row r="36508" hidden="1"/>
    <row r="36509" hidden="1"/>
    <row r="36510" hidden="1"/>
    <row r="36511" hidden="1"/>
    <row r="36512" hidden="1"/>
    <row r="36513" hidden="1"/>
    <row r="36514" hidden="1"/>
    <row r="36515" hidden="1"/>
    <row r="36516" hidden="1"/>
    <row r="36517" hidden="1"/>
    <row r="36518" hidden="1"/>
    <row r="36519" hidden="1"/>
    <row r="36520" hidden="1"/>
    <row r="36521" hidden="1"/>
    <row r="36522" hidden="1"/>
    <row r="36523" hidden="1"/>
    <row r="36524" hidden="1"/>
    <row r="36525" hidden="1"/>
    <row r="36526" hidden="1"/>
    <row r="36527" hidden="1"/>
    <row r="36528" hidden="1"/>
    <row r="36529" hidden="1"/>
    <row r="36530" hidden="1"/>
    <row r="36531" hidden="1"/>
    <row r="36532" hidden="1"/>
    <row r="36533" hidden="1"/>
    <row r="36534" hidden="1"/>
    <row r="36535" hidden="1"/>
    <row r="36536" hidden="1"/>
    <row r="36537" hidden="1"/>
    <row r="36538" hidden="1"/>
    <row r="36539" hidden="1"/>
    <row r="36540" hidden="1"/>
    <row r="36541" hidden="1"/>
    <row r="36542" hidden="1"/>
    <row r="36543" hidden="1"/>
    <row r="36544" hidden="1"/>
    <row r="36545" hidden="1"/>
    <row r="36546" hidden="1"/>
    <row r="36547" hidden="1"/>
    <row r="36548" hidden="1"/>
    <row r="36549" hidden="1"/>
    <row r="36550" hidden="1"/>
    <row r="36551" hidden="1"/>
    <row r="36552" hidden="1"/>
    <row r="36553" hidden="1"/>
    <row r="36554" hidden="1"/>
    <row r="36555" hidden="1"/>
    <row r="36556" hidden="1"/>
    <row r="36557" hidden="1"/>
    <row r="36558" hidden="1"/>
    <row r="36559" hidden="1"/>
    <row r="36560" hidden="1"/>
    <row r="36561" hidden="1"/>
    <row r="36562" hidden="1"/>
    <row r="36563" hidden="1"/>
    <row r="36564" hidden="1"/>
    <row r="36565" hidden="1"/>
    <row r="36566" hidden="1"/>
    <row r="36567" hidden="1"/>
    <row r="36568" hidden="1"/>
    <row r="36569" hidden="1"/>
    <row r="36570" hidden="1"/>
    <row r="36571" hidden="1"/>
    <row r="36572" hidden="1"/>
    <row r="36573" hidden="1"/>
    <row r="36574" hidden="1"/>
    <row r="36575" hidden="1"/>
    <row r="36576" hidden="1"/>
    <row r="36577" hidden="1"/>
    <row r="36578" hidden="1"/>
    <row r="36579" hidden="1"/>
    <row r="36580" hidden="1"/>
    <row r="36581" hidden="1"/>
    <row r="36582" hidden="1"/>
    <row r="36583" hidden="1"/>
    <row r="36584" hidden="1"/>
    <row r="36585" hidden="1"/>
    <row r="36586" hidden="1"/>
    <row r="36587" hidden="1"/>
    <row r="36588" hidden="1"/>
    <row r="36589" hidden="1"/>
    <row r="36590" hidden="1"/>
    <row r="36591" hidden="1"/>
    <row r="36592" hidden="1"/>
    <row r="36593" hidden="1"/>
    <row r="36594" hidden="1"/>
    <row r="36595" hidden="1"/>
    <row r="36596" hidden="1"/>
    <row r="36597" hidden="1"/>
    <row r="36598" hidden="1"/>
    <row r="36599" hidden="1"/>
    <row r="36600" hidden="1"/>
    <row r="36601" hidden="1"/>
    <row r="36602" hidden="1"/>
    <row r="36603" hidden="1"/>
    <row r="36604" hidden="1"/>
    <row r="36605" hidden="1"/>
    <row r="36606" hidden="1"/>
    <row r="36607" hidden="1"/>
    <row r="36608" hidden="1"/>
    <row r="36609" hidden="1"/>
    <row r="36610" hidden="1"/>
    <row r="36611" hidden="1"/>
    <row r="36612" hidden="1"/>
    <row r="36613" hidden="1"/>
    <row r="36614" hidden="1"/>
    <row r="36615" hidden="1"/>
    <row r="36616" hidden="1"/>
    <row r="36617" hidden="1"/>
    <row r="36618" hidden="1"/>
    <row r="36619" hidden="1"/>
    <row r="36620" hidden="1"/>
    <row r="36621" hidden="1"/>
    <row r="36622" hidden="1"/>
    <row r="36623" hidden="1"/>
    <row r="36624" hidden="1"/>
    <row r="36625" hidden="1"/>
    <row r="36626" hidden="1"/>
    <row r="36627" hidden="1"/>
    <row r="36628" hidden="1"/>
    <row r="36629" hidden="1"/>
    <row r="36630" hidden="1"/>
    <row r="36631" hidden="1"/>
    <row r="36632" hidden="1"/>
    <row r="36633" hidden="1"/>
    <row r="36634" hidden="1"/>
    <row r="36635" hidden="1"/>
    <row r="36636" hidden="1"/>
    <row r="36637" hidden="1"/>
    <row r="36638" hidden="1"/>
    <row r="36639" hidden="1"/>
    <row r="36640" hidden="1"/>
    <row r="36641" hidden="1"/>
    <row r="36642" hidden="1"/>
    <row r="36643" hidden="1"/>
    <row r="36644" hidden="1"/>
    <row r="36645" hidden="1"/>
    <row r="36646" hidden="1"/>
    <row r="36647" hidden="1"/>
    <row r="36648" hidden="1"/>
    <row r="36649" hidden="1"/>
    <row r="36650" hidden="1"/>
    <row r="36651" hidden="1"/>
    <row r="36652" hidden="1"/>
    <row r="36653" hidden="1"/>
    <row r="36654" hidden="1"/>
    <row r="36655" hidden="1"/>
    <row r="36656" hidden="1"/>
    <row r="36657" hidden="1"/>
    <row r="36658" hidden="1"/>
    <row r="36659" hidden="1"/>
    <row r="36660" hidden="1"/>
    <row r="36661" hidden="1"/>
    <row r="36662" hidden="1"/>
    <row r="36663" hidden="1"/>
    <row r="36664" hidden="1"/>
    <row r="36665" hidden="1"/>
    <row r="36666" hidden="1"/>
    <row r="36667" hidden="1"/>
    <row r="36668" hidden="1"/>
    <row r="36669" hidden="1"/>
    <row r="36670" hidden="1"/>
    <row r="36671" hidden="1"/>
    <row r="36672" hidden="1"/>
    <row r="36673" hidden="1"/>
    <row r="36674" hidden="1"/>
    <row r="36675" hidden="1"/>
    <row r="36676" hidden="1"/>
    <row r="36677" hidden="1"/>
    <row r="36678" hidden="1"/>
    <row r="36679" hidden="1"/>
    <row r="36680" hidden="1"/>
    <row r="36681" hidden="1"/>
    <row r="36682" hidden="1"/>
    <row r="36683" hidden="1"/>
    <row r="36684" hidden="1"/>
    <row r="36685" hidden="1"/>
    <row r="36686" hidden="1"/>
    <row r="36687" hidden="1"/>
    <row r="36688" hidden="1"/>
    <row r="36689" hidden="1"/>
    <row r="36690" hidden="1"/>
    <row r="36691" hidden="1"/>
    <row r="36692" hidden="1"/>
    <row r="36693" hidden="1"/>
    <row r="36694" hidden="1"/>
    <row r="36695" hidden="1"/>
    <row r="36696" hidden="1"/>
    <row r="36697" hidden="1"/>
    <row r="36698" hidden="1"/>
    <row r="36699" hidden="1"/>
    <row r="36700" hidden="1"/>
    <row r="36701" hidden="1"/>
    <row r="36702" hidden="1"/>
    <row r="36703" hidden="1"/>
    <row r="36704" hidden="1"/>
    <row r="36705" hidden="1"/>
    <row r="36706" hidden="1"/>
    <row r="36707" hidden="1"/>
    <row r="36708" hidden="1"/>
    <row r="36709" hidden="1"/>
    <row r="36710" hidden="1"/>
    <row r="36711" hidden="1"/>
    <row r="36712" hidden="1"/>
    <row r="36713" hidden="1"/>
    <row r="36714" hidden="1"/>
    <row r="36715" hidden="1"/>
    <row r="36716" hidden="1"/>
    <row r="36717" hidden="1"/>
    <row r="36718" hidden="1"/>
    <row r="36719" hidden="1"/>
    <row r="36720" hidden="1"/>
    <row r="36721" hidden="1"/>
    <row r="36722" hidden="1"/>
    <row r="36723" hidden="1"/>
    <row r="36724" hidden="1"/>
    <row r="36725" hidden="1"/>
    <row r="36726" hidden="1"/>
    <row r="36727" hidden="1"/>
    <row r="36728" hidden="1"/>
    <row r="36729" hidden="1"/>
    <row r="36730" hidden="1"/>
    <row r="36731" hidden="1"/>
    <row r="36732" hidden="1"/>
    <row r="36733" hidden="1"/>
    <row r="36734" hidden="1"/>
    <row r="36735" hidden="1"/>
    <row r="36736" hidden="1"/>
    <row r="36737" hidden="1"/>
    <row r="36738" hidden="1"/>
    <row r="36739" hidden="1"/>
    <row r="36740" hidden="1"/>
    <row r="36741" hidden="1"/>
    <row r="36742" hidden="1"/>
    <row r="36743" hidden="1"/>
    <row r="36744" hidden="1"/>
    <row r="36745" hidden="1"/>
    <row r="36746" hidden="1"/>
    <row r="36747" hidden="1"/>
    <row r="36748" hidden="1"/>
    <row r="36749" hidden="1"/>
    <row r="36750" hidden="1"/>
    <row r="36751" hidden="1"/>
    <row r="36752" hidden="1"/>
    <row r="36753" hidden="1"/>
    <row r="36754" hidden="1"/>
    <row r="36755" hidden="1"/>
    <row r="36756" hidden="1"/>
    <row r="36757" hidden="1"/>
    <row r="36758" hidden="1"/>
    <row r="36759" hidden="1"/>
    <row r="36760" hidden="1"/>
    <row r="36761" hidden="1"/>
    <row r="36762" hidden="1"/>
    <row r="36763" hidden="1"/>
    <row r="36764" hidden="1"/>
    <row r="36765" hidden="1"/>
    <row r="36766" hidden="1"/>
    <row r="36767" hidden="1"/>
    <row r="36768" hidden="1"/>
    <row r="36769" hidden="1"/>
    <row r="36770" hidden="1"/>
    <row r="36771" hidden="1"/>
    <row r="36772" hidden="1"/>
    <row r="36773" hidden="1"/>
    <row r="36774" hidden="1"/>
    <row r="36775" hidden="1"/>
    <row r="36776" hidden="1"/>
    <row r="36777" hidden="1"/>
    <row r="36778" hidden="1"/>
    <row r="36779" hidden="1"/>
    <row r="36780" hidden="1"/>
    <row r="36781" hidden="1"/>
    <row r="36782" hidden="1"/>
    <row r="36783" hidden="1"/>
    <row r="36784" hidden="1"/>
    <row r="36785" hidden="1"/>
    <row r="36786" hidden="1"/>
    <row r="36787" hidden="1"/>
    <row r="36788" hidden="1"/>
    <row r="36789" hidden="1"/>
    <row r="36790" hidden="1"/>
    <row r="36791" hidden="1"/>
    <row r="36792" hidden="1"/>
    <row r="36793" hidden="1"/>
    <row r="36794" hidden="1"/>
    <row r="36795" hidden="1"/>
    <row r="36796" hidden="1"/>
    <row r="36797" hidden="1"/>
    <row r="36798" hidden="1"/>
    <row r="36799" hidden="1"/>
    <row r="36800" hidden="1"/>
    <row r="36801" hidden="1"/>
    <row r="36802" hidden="1"/>
    <row r="36803" hidden="1"/>
    <row r="36804" hidden="1"/>
    <row r="36805" hidden="1"/>
    <row r="36806" hidden="1"/>
    <row r="36807" hidden="1"/>
    <row r="36808" hidden="1"/>
    <row r="36809" hidden="1"/>
    <row r="36810" hidden="1"/>
    <row r="36811" hidden="1"/>
    <row r="36812" hidden="1"/>
    <row r="36813" hidden="1"/>
    <row r="36814" hidden="1"/>
    <row r="36815" hidden="1"/>
    <row r="36816" hidden="1"/>
    <row r="36817" hidden="1"/>
    <row r="36818" hidden="1"/>
    <row r="36819" hidden="1"/>
    <row r="36820" hidden="1"/>
    <row r="36821" hidden="1"/>
    <row r="36822" hidden="1"/>
    <row r="36823" hidden="1"/>
    <row r="36824" hidden="1"/>
    <row r="36825" hidden="1"/>
    <row r="36826" hidden="1"/>
    <row r="36827" hidden="1"/>
    <row r="36828" hidden="1"/>
    <row r="36829" hidden="1"/>
    <row r="36830" hidden="1"/>
    <row r="36831" hidden="1"/>
    <row r="36832" hidden="1"/>
    <row r="36833" hidden="1"/>
    <row r="36834" hidden="1"/>
    <row r="36835" hidden="1"/>
    <row r="36836" hidden="1"/>
    <row r="36837" hidden="1"/>
    <row r="36838" hidden="1"/>
    <row r="36839" hidden="1"/>
    <row r="36840" hidden="1"/>
    <row r="36841" hidden="1"/>
    <row r="36842" hidden="1"/>
    <row r="36843" hidden="1"/>
    <row r="36844" hidden="1"/>
    <row r="36845" hidden="1"/>
    <row r="36846" hidden="1"/>
    <row r="36847" hidden="1"/>
    <row r="36848" hidden="1"/>
    <row r="36849" hidden="1"/>
    <row r="36850" hidden="1"/>
    <row r="36851" hidden="1"/>
    <row r="36852" hidden="1"/>
    <row r="36853" hidden="1"/>
    <row r="36854" hidden="1"/>
    <row r="36855" hidden="1"/>
    <row r="36856" hidden="1"/>
    <row r="36857" hidden="1"/>
    <row r="36858" hidden="1"/>
    <row r="36859" hidden="1"/>
    <row r="36860" hidden="1"/>
    <row r="36861" hidden="1"/>
    <row r="36862" hidden="1"/>
    <row r="36863" hidden="1"/>
    <row r="36864" hidden="1"/>
    <row r="36865" hidden="1"/>
    <row r="36866" hidden="1"/>
    <row r="36867" hidden="1"/>
    <row r="36868" hidden="1"/>
    <row r="36869" hidden="1"/>
    <row r="36870" hidden="1"/>
    <row r="36871" hidden="1"/>
    <row r="36872" hidden="1"/>
    <row r="36873" hidden="1"/>
    <row r="36874" hidden="1"/>
    <row r="36875" hidden="1"/>
    <row r="36876" hidden="1"/>
    <row r="36877" hidden="1"/>
    <row r="36878" hidden="1"/>
    <row r="36879" hidden="1"/>
    <row r="36880" hidden="1"/>
    <row r="36881" hidden="1"/>
    <row r="36882" hidden="1"/>
    <row r="36883" hidden="1"/>
    <row r="36884" hidden="1"/>
    <row r="36885" hidden="1"/>
    <row r="36886" hidden="1"/>
    <row r="36887" hidden="1"/>
    <row r="36888" hidden="1"/>
    <row r="36889" hidden="1"/>
    <row r="36890" hidden="1"/>
    <row r="36891" hidden="1"/>
    <row r="36892" hidden="1"/>
    <row r="36893" hidden="1"/>
    <row r="36894" hidden="1"/>
    <row r="36895" hidden="1"/>
    <row r="36896" hidden="1"/>
    <row r="36897" hidden="1"/>
    <row r="36898" hidden="1"/>
    <row r="36899" hidden="1"/>
    <row r="36900" hidden="1"/>
    <row r="36901" hidden="1"/>
    <row r="36902" hidden="1"/>
    <row r="36903" hidden="1"/>
    <row r="36904" hidden="1"/>
    <row r="36905" hidden="1"/>
    <row r="36906" hidden="1"/>
    <row r="36907" hidden="1"/>
    <row r="36908" hidden="1"/>
    <row r="36909" hidden="1"/>
    <row r="36910" hidden="1"/>
    <row r="36911" hidden="1"/>
    <row r="36912" hidden="1"/>
    <row r="36913" hidden="1"/>
    <row r="36914" hidden="1"/>
    <row r="36915" hidden="1"/>
    <row r="36916" hidden="1"/>
    <row r="36917" hidden="1"/>
    <row r="36918" hidden="1"/>
    <row r="36919" hidden="1"/>
    <row r="36920" hidden="1"/>
    <row r="36921" hidden="1"/>
    <row r="36922" hidden="1"/>
    <row r="36923" hidden="1"/>
    <row r="36924" hidden="1"/>
    <row r="36925" hidden="1"/>
    <row r="36926" hidden="1"/>
    <row r="36927" hidden="1"/>
    <row r="36928" hidden="1"/>
    <row r="36929" hidden="1"/>
    <row r="36930" hidden="1"/>
    <row r="36931" hidden="1"/>
    <row r="36932" hidden="1"/>
    <row r="36933" hidden="1"/>
    <row r="36934" hidden="1"/>
    <row r="36935" hidden="1"/>
    <row r="36936" hidden="1"/>
    <row r="36937" hidden="1"/>
    <row r="36938" hidden="1"/>
    <row r="36939" hidden="1"/>
    <row r="36940" hidden="1"/>
    <row r="36941" hidden="1"/>
    <row r="36942" hidden="1"/>
    <row r="36943" hidden="1"/>
    <row r="36944" hidden="1"/>
    <row r="36945" hidden="1"/>
    <row r="36946" hidden="1"/>
    <row r="36947" hidden="1"/>
    <row r="36948" hidden="1"/>
    <row r="36949" hidden="1"/>
    <row r="36950" hidden="1"/>
    <row r="36951" hidden="1"/>
    <row r="36952" hidden="1"/>
    <row r="36953" hidden="1"/>
    <row r="36954" hidden="1"/>
    <row r="36955" hidden="1"/>
    <row r="36956" hidden="1"/>
    <row r="36957" hidden="1"/>
    <row r="36958" hidden="1"/>
    <row r="36959" hidden="1"/>
    <row r="36960" hidden="1"/>
    <row r="36961" hidden="1"/>
    <row r="36962" hidden="1"/>
    <row r="36963" hidden="1"/>
    <row r="36964" hidden="1"/>
    <row r="36965" hidden="1"/>
    <row r="36966" hidden="1"/>
    <row r="36967" hidden="1"/>
    <row r="36968" hidden="1"/>
    <row r="36969" hidden="1"/>
    <row r="36970" hidden="1"/>
    <row r="36971" hidden="1"/>
    <row r="36972" hidden="1"/>
    <row r="36973" hidden="1"/>
    <row r="36974" hidden="1"/>
    <row r="36975" hidden="1"/>
    <row r="36976" hidden="1"/>
    <row r="36977" hidden="1"/>
    <row r="36978" hidden="1"/>
    <row r="36979" hidden="1"/>
    <row r="36980" hidden="1"/>
    <row r="36981" hidden="1"/>
    <row r="36982" hidden="1"/>
    <row r="36983" hidden="1"/>
    <row r="36984" hidden="1"/>
    <row r="36985" hidden="1"/>
    <row r="36986" hidden="1"/>
    <row r="36987" hidden="1"/>
    <row r="36988" hidden="1"/>
    <row r="36989" hidden="1"/>
    <row r="36990" hidden="1"/>
    <row r="36991" hidden="1"/>
    <row r="36992" hidden="1"/>
    <row r="36993" hidden="1"/>
    <row r="36994" hidden="1"/>
    <row r="36995" hidden="1"/>
    <row r="36996" hidden="1"/>
    <row r="36997" hidden="1"/>
    <row r="36998" hidden="1"/>
    <row r="36999" hidden="1"/>
    <row r="37000" hidden="1"/>
    <row r="37001" hidden="1"/>
    <row r="37002" hidden="1"/>
    <row r="37003" hidden="1"/>
    <row r="37004" hidden="1"/>
    <row r="37005" hidden="1"/>
    <row r="37006" hidden="1"/>
    <row r="37007" hidden="1"/>
    <row r="37008" hidden="1"/>
    <row r="37009" hidden="1"/>
    <row r="37010" hidden="1"/>
    <row r="37011" hidden="1"/>
    <row r="37012" hidden="1"/>
    <row r="37013" hidden="1"/>
    <row r="37014" hidden="1"/>
    <row r="37015" hidden="1"/>
    <row r="37016" hidden="1"/>
    <row r="37017" hidden="1"/>
    <row r="37018" hidden="1"/>
    <row r="37019" hidden="1"/>
    <row r="37020" hidden="1"/>
    <row r="37021" hidden="1"/>
    <row r="37022" hidden="1"/>
    <row r="37023" hidden="1"/>
    <row r="37024" hidden="1"/>
    <row r="37025" hidden="1"/>
    <row r="37026" hidden="1"/>
    <row r="37027" hidden="1"/>
    <row r="37028" hidden="1"/>
    <row r="37029" hidden="1"/>
    <row r="37030" hidden="1"/>
    <row r="37031" hidden="1"/>
    <row r="37032" hidden="1"/>
    <row r="37033" hidden="1"/>
    <row r="37034" hidden="1"/>
    <row r="37035" hidden="1"/>
    <row r="37036" hidden="1"/>
    <row r="37037" hidden="1"/>
    <row r="37038" hidden="1"/>
    <row r="37039" hidden="1"/>
    <row r="37040" hidden="1"/>
    <row r="37041" hidden="1"/>
    <row r="37042" hidden="1"/>
    <row r="37043" hidden="1"/>
    <row r="37044" hidden="1"/>
    <row r="37045" hidden="1"/>
    <row r="37046" hidden="1"/>
    <row r="37047" hidden="1"/>
    <row r="37048" hidden="1"/>
    <row r="37049" hidden="1"/>
    <row r="37050" hidden="1"/>
    <row r="37051" hidden="1"/>
    <row r="37052" hidden="1"/>
    <row r="37053" hidden="1"/>
    <row r="37054" hidden="1"/>
    <row r="37055" hidden="1"/>
    <row r="37056" hidden="1"/>
    <row r="37057" hidden="1"/>
    <row r="37058" hidden="1"/>
    <row r="37059" hidden="1"/>
    <row r="37060" hidden="1"/>
    <row r="37061" hidden="1"/>
    <row r="37062" hidden="1"/>
    <row r="37063" hidden="1"/>
    <row r="37064" hidden="1"/>
    <row r="37065" hidden="1"/>
    <row r="37066" hidden="1"/>
    <row r="37067" hidden="1"/>
    <row r="37068" hidden="1"/>
    <row r="37069" hidden="1"/>
    <row r="37070" hidden="1"/>
    <row r="37071" hidden="1"/>
    <row r="37072" hidden="1"/>
    <row r="37073" hidden="1"/>
    <row r="37074" hidden="1"/>
    <row r="37075" hidden="1"/>
    <row r="37076" hidden="1"/>
    <row r="37077" hidden="1"/>
    <row r="37078" hidden="1"/>
    <row r="37079" hidden="1"/>
    <row r="37080" hidden="1"/>
    <row r="37081" hidden="1"/>
    <row r="37082" hidden="1"/>
    <row r="37083" hidden="1"/>
    <row r="37084" hidden="1"/>
    <row r="37085" hidden="1"/>
    <row r="37086" hidden="1"/>
    <row r="37087" hidden="1"/>
    <row r="37088" hidden="1"/>
    <row r="37089" hidden="1"/>
    <row r="37090" hidden="1"/>
    <row r="37091" hidden="1"/>
    <row r="37092" hidden="1"/>
    <row r="37093" hidden="1"/>
    <row r="37094" hidden="1"/>
    <row r="37095" hidden="1"/>
    <row r="37096" hidden="1"/>
    <row r="37097" hidden="1"/>
    <row r="37098" hidden="1"/>
    <row r="37099" hidden="1"/>
    <row r="37100" hidden="1"/>
    <row r="37101" hidden="1"/>
    <row r="37102" hidden="1"/>
    <row r="37103" hidden="1"/>
    <row r="37104" hidden="1"/>
    <row r="37105" hidden="1"/>
    <row r="37106" hidden="1"/>
    <row r="37107" hidden="1"/>
    <row r="37108" hidden="1"/>
    <row r="37109" hidden="1"/>
    <row r="37110" hidden="1"/>
    <row r="37111" hidden="1"/>
    <row r="37112" hidden="1"/>
    <row r="37113" hidden="1"/>
    <row r="37114" hidden="1"/>
    <row r="37115" hidden="1"/>
    <row r="37116" hidden="1"/>
    <row r="37117" hidden="1"/>
    <row r="37118" hidden="1"/>
    <row r="37119" hidden="1"/>
    <row r="37120" hidden="1"/>
    <row r="37121" hidden="1"/>
    <row r="37122" hidden="1"/>
    <row r="37123" hidden="1"/>
    <row r="37124" hidden="1"/>
    <row r="37125" hidden="1"/>
    <row r="37126" hidden="1"/>
    <row r="37127" hidden="1"/>
    <row r="37128" hidden="1"/>
    <row r="37129" hidden="1"/>
    <row r="37130" hidden="1"/>
    <row r="37131" hidden="1"/>
    <row r="37132" hidden="1"/>
    <row r="37133" hidden="1"/>
    <row r="37134" hidden="1"/>
    <row r="37135" hidden="1"/>
    <row r="37136" hidden="1"/>
    <row r="37137" hidden="1"/>
    <row r="37138" hidden="1"/>
    <row r="37139" hidden="1"/>
    <row r="37140" hidden="1"/>
    <row r="37141" hidden="1"/>
    <row r="37142" hidden="1"/>
    <row r="37143" hidden="1"/>
    <row r="37144" hidden="1"/>
    <row r="37145" hidden="1"/>
    <row r="37146" hidden="1"/>
    <row r="37147" hidden="1"/>
    <row r="37148" hidden="1"/>
    <row r="37149" hidden="1"/>
    <row r="37150" hidden="1"/>
    <row r="37151" hidden="1"/>
    <row r="37152" hidden="1"/>
    <row r="37153" hidden="1"/>
    <row r="37154" hidden="1"/>
    <row r="37155" hidden="1"/>
    <row r="37156" hidden="1"/>
    <row r="37157" hidden="1"/>
    <row r="37158" hidden="1"/>
    <row r="37159" hidden="1"/>
    <row r="37160" hidden="1"/>
    <row r="37161" hidden="1"/>
    <row r="37162" hidden="1"/>
    <row r="37163" hidden="1"/>
    <row r="37164" hidden="1"/>
    <row r="37165" hidden="1"/>
    <row r="37166" hidden="1"/>
    <row r="37167" hidden="1"/>
    <row r="37168" hidden="1"/>
    <row r="37169" hidden="1"/>
    <row r="37170" hidden="1"/>
    <row r="37171" hidden="1"/>
    <row r="37172" hidden="1"/>
    <row r="37173" hidden="1"/>
    <row r="37174" hidden="1"/>
    <row r="37175" hidden="1"/>
    <row r="37176" hidden="1"/>
    <row r="37177" hidden="1"/>
    <row r="37178" hidden="1"/>
    <row r="37179" hidden="1"/>
    <row r="37180" hidden="1"/>
    <row r="37181" hidden="1"/>
    <row r="37182" hidden="1"/>
    <row r="37183" hidden="1"/>
    <row r="37184" hidden="1"/>
    <row r="37185" hidden="1"/>
    <row r="37186" hidden="1"/>
    <row r="37187" hidden="1"/>
    <row r="37188" hidden="1"/>
    <row r="37189" hidden="1"/>
    <row r="37190" hidden="1"/>
    <row r="37191" hidden="1"/>
    <row r="37192" hidden="1"/>
    <row r="37193" hidden="1"/>
    <row r="37194" hidden="1"/>
    <row r="37195" hidden="1"/>
    <row r="37196" hidden="1"/>
    <row r="37197" hidden="1"/>
    <row r="37198" hidden="1"/>
    <row r="37199" hidden="1"/>
    <row r="37200" hidden="1"/>
    <row r="37201" hidden="1"/>
    <row r="37202" hidden="1"/>
    <row r="37203" hidden="1"/>
    <row r="37204" hidden="1"/>
    <row r="37205" hidden="1"/>
    <row r="37206" hidden="1"/>
    <row r="37207" hidden="1"/>
    <row r="37208" hidden="1"/>
    <row r="37209" hidden="1"/>
    <row r="37210" hidden="1"/>
    <row r="37211" hidden="1"/>
    <row r="37212" hidden="1"/>
    <row r="37213" hidden="1"/>
    <row r="37214" hidden="1"/>
    <row r="37215" hidden="1"/>
    <row r="37216" hidden="1"/>
    <row r="37217" hidden="1"/>
    <row r="37218" hidden="1"/>
    <row r="37219" hidden="1"/>
    <row r="37220" hidden="1"/>
    <row r="37221" hidden="1"/>
    <row r="37222" hidden="1"/>
    <row r="37223" hidden="1"/>
    <row r="37224" hidden="1"/>
    <row r="37225" hidden="1"/>
    <row r="37226" hidden="1"/>
    <row r="37227" hidden="1"/>
    <row r="37228" hidden="1"/>
    <row r="37229" hidden="1"/>
    <row r="37230" hidden="1"/>
    <row r="37231" hidden="1"/>
    <row r="37232" hidden="1"/>
    <row r="37233" hidden="1"/>
    <row r="37234" hidden="1"/>
    <row r="37235" hidden="1"/>
    <row r="37236" hidden="1"/>
    <row r="37237" hidden="1"/>
    <row r="37238" hidden="1"/>
    <row r="37239" hidden="1"/>
    <row r="37240" hidden="1"/>
    <row r="37241" hidden="1"/>
    <row r="37242" hidden="1"/>
    <row r="37243" hidden="1"/>
    <row r="37244" hidden="1"/>
    <row r="37245" hidden="1"/>
    <row r="37246" hidden="1"/>
    <row r="37247" hidden="1"/>
    <row r="37248" hidden="1"/>
    <row r="37249" hidden="1"/>
    <row r="37250" hidden="1"/>
    <row r="37251" hidden="1"/>
    <row r="37252" hidden="1"/>
    <row r="37253" hidden="1"/>
    <row r="37254" hidden="1"/>
    <row r="37255" hidden="1"/>
    <row r="37256" hidden="1"/>
    <row r="37257" hidden="1"/>
    <row r="37258" hidden="1"/>
    <row r="37259" hidden="1"/>
    <row r="37260" hidden="1"/>
    <row r="37261" hidden="1"/>
    <row r="37262" hidden="1"/>
    <row r="37263" hidden="1"/>
    <row r="37264" hidden="1"/>
    <row r="37265" hidden="1"/>
    <row r="37266" hidden="1"/>
    <row r="37267" hidden="1"/>
    <row r="37268" hidden="1"/>
    <row r="37269" hidden="1"/>
    <row r="37270" hidden="1"/>
    <row r="37271" hidden="1"/>
    <row r="37272" hidden="1"/>
    <row r="37273" hidden="1"/>
    <row r="37274" hidden="1"/>
    <row r="37275" hidden="1"/>
    <row r="37276" hidden="1"/>
    <row r="37277" hidden="1"/>
    <row r="37278" hidden="1"/>
    <row r="37279" hidden="1"/>
    <row r="37280" hidden="1"/>
    <row r="37281" hidden="1"/>
    <row r="37282" hidden="1"/>
    <row r="37283" hidden="1"/>
    <row r="37284" hidden="1"/>
    <row r="37285" hidden="1"/>
    <row r="37286" hidden="1"/>
    <row r="37287" hidden="1"/>
    <row r="37288" hidden="1"/>
    <row r="37289" hidden="1"/>
    <row r="37290" hidden="1"/>
    <row r="37291" hidden="1"/>
    <row r="37292" hidden="1"/>
    <row r="37293" hidden="1"/>
    <row r="37294" hidden="1"/>
    <row r="37295" hidden="1"/>
    <row r="37296" hidden="1"/>
    <row r="37297" hidden="1"/>
    <row r="37298" hidden="1"/>
    <row r="37299" hidden="1"/>
    <row r="37300" hidden="1"/>
    <row r="37301" hidden="1"/>
    <row r="37302" hidden="1"/>
    <row r="37303" hidden="1"/>
    <row r="37304" hidden="1"/>
    <row r="37305" hidden="1"/>
    <row r="37306" hidden="1"/>
    <row r="37307" hidden="1"/>
    <row r="37308" hidden="1"/>
    <row r="37309" hidden="1"/>
    <row r="37310" hidden="1"/>
    <row r="37311" hidden="1"/>
    <row r="37312" hidden="1"/>
    <row r="37313" hidden="1"/>
    <row r="37314" hidden="1"/>
    <row r="37315" hidden="1"/>
    <row r="37316" hidden="1"/>
    <row r="37317" hidden="1"/>
    <row r="37318" hidden="1"/>
    <row r="37319" hidden="1"/>
    <row r="37320" hidden="1"/>
    <row r="37321" hidden="1"/>
    <row r="37322" hidden="1"/>
    <row r="37323" hidden="1"/>
    <row r="37324" hidden="1"/>
    <row r="37325" hidden="1"/>
    <row r="37326" hidden="1"/>
    <row r="37327" hidden="1"/>
    <row r="37328" hidden="1"/>
    <row r="37329" hidden="1"/>
    <row r="37330" hidden="1"/>
    <row r="37331" hidden="1"/>
    <row r="37332" hidden="1"/>
    <row r="37333" hidden="1"/>
    <row r="37334" hidden="1"/>
    <row r="37335" hidden="1"/>
    <row r="37336" hidden="1"/>
    <row r="37337" hidden="1"/>
    <row r="37338" hidden="1"/>
    <row r="37339" hidden="1"/>
    <row r="37340" hidden="1"/>
    <row r="37341" hidden="1"/>
    <row r="37342" hidden="1"/>
    <row r="37343" hidden="1"/>
    <row r="37344" hidden="1"/>
    <row r="37345" hidden="1"/>
    <row r="37346" hidden="1"/>
    <row r="37347" hidden="1"/>
    <row r="37348" hidden="1"/>
    <row r="37349" hidden="1"/>
    <row r="37350" hidden="1"/>
    <row r="37351" hidden="1"/>
    <row r="37352" hidden="1"/>
    <row r="37353" hidden="1"/>
    <row r="37354" hidden="1"/>
    <row r="37355" hidden="1"/>
    <row r="37356" hidden="1"/>
    <row r="37357" hidden="1"/>
    <row r="37358" hidden="1"/>
    <row r="37359" hidden="1"/>
    <row r="37360" hidden="1"/>
    <row r="37361" hidden="1"/>
    <row r="37362" hidden="1"/>
    <row r="37363" hidden="1"/>
    <row r="37364" hidden="1"/>
    <row r="37365" hidden="1"/>
    <row r="37366" hidden="1"/>
    <row r="37367" hidden="1"/>
    <row r="37368" hidden="1"/>
    <row r="37369" hidden="1"/>
    <row r="37370" hidden="1"/>
    <row r="37371" hidden="1"/>
    <row r="37372" hidden="1"/>
    <row r="37373" hidden="1"/>
    <row r="37374" hidden="1"/>
    <row r="37375" hidden="1"/>
    <row r="37376" hidden="1"/>
    <row r="37377" hidden="1"/>
    <row r="37378" hidden="1"/>
    <row r="37379" hidden="1"/>
    <row r="37380" hidden="1"/>
    <row r="37381" hidden="1"/>
    <row r="37382" hidden="1"/>
    <row r="37383" hidden="1"/>
    <row r="37384" hidden="1"/>
    <row r="37385" hidden="1"/>
    <row r="37386" hidden="1"/>
    <row r="37387" hidden="1"/>
    <row r="37388" hidden="1"/>
    <row r="37389" hidden="1"/>
    <row r="37390" hidden="1"/>
    <row r="37391" hidden="1"/>
    <row r="37392" hidden="1"/>
    <row r="37393" hidden="1"/>
    <row r="37394" hidden="1"/>
    <row r="37395" hidden="1"/>
    <row r="37396" hidden="1"/>
    <row r="37397" hidden="1"/>
    <row r="37398" hidden="1"/>
    <row r="37399" hidden="1"/>
    <row r="37400" hidden="1"/>
    <row r="37401" hidden="1"/>
    <row r="37402" hidden="1"/>
    <row r="37403" hidden="1"/>
    <row r="37404" hidden="1"/>
    <row r="37405" hidden="1"/>
    <row r="37406" hidden="1"/>
    <row r="37407" hidden="1"/>
    <row r="37408" hidden="1"/>
    <row r="37409" hidden="1"/>
    <row r="37410" hidden="1"/>
    <row r="37411" hidden="1"/>
    <row r="37412" hidden="1"/>
    <row r="37413" hidden="1"/>
    <row r="37414" hidden="1"/>
    <row r="37415" hidden="1"/>
    <row r="37416" hidden="1"/>
    <row r="37417" hidden="1"/>
    <row r="37418" hidden="1"/>
    <row r="37419" hidden="1"/>
    <row r="37420" hidden="1"/>
    <row r="37421" hidden="1"/>
    <row r="37422" hidden="1"/>
    <row r="37423" hidden="1"/>
    <row r="37424" hidden="1"/>
    <row r="37425" hidden="1"/>
    <row r="37426" hidden="1"/>
    <row r="37427" hidden="1"/>
    <row r="37428" hidden="1"/>
    <row r="37429" hidden="1"/>
    <row r="37430" hidden="1"/>
    <row r="37431" hidden="1"/>
    <row r="37432" hidden="1"/>
    <row r="37433" hidden="1"/>
    <row r="37434" hidden="1"/>
    <row r="37435" hidden="1"/>
    <row r="37436" hidden="1"/>
    <row r="37437" hidden="1"/>
    <row r="37438" hidden="1"/>
    <row r="37439" hidden="1"/>
    <row r="37440" hidden="1"/>
    <row r="37441" hidden="1"/>
    <row r="37442" hidden="1"/>
    <row r="37443" hidden="1"/>
    <row r="37444" hidden="1"/>
    <row r="37445" hidden="1"/>
    <row r="37446" hidden="1"/>
    <row r="37447" hidden="1"/>
    <row r="37448" hidden="1"/>
    <row r="37449" hidden="1"/>
    <row r="37450" hidden="1"/>
    <row r="37451" hidden="1"/>
    <row r="37452" hidden="1"/>
    <row r="37453" hidden="1"/>
    <row r="37454" hidden="1"/>
    <row r="37455" hidden="1"/>
    <row r="37456" hidden="1"/>
    <row r="37457" hidden="1"/>
    <row r="37458" hidden="1"/>
    <row r="37459" hidden="1"/>
    <row r="37460" hidden="1"/>
    <row r="37461" hidden="1"/>
    <row r="37462" hidden="1"/>
    <row r="37463" hidden="1"/>
    <row r="37464" hidden="1"/>
    <row r="37465" hidden="1"/>
    <row r="37466" hidden="1"/>
    <row r="37467" hidden="1"/>
    <row r="37468" hidden="1"/>
    <row r="37469" hidden="1"/>
    <row r="37470" hidden="1"/>
    <row r="37471" hidden="1"/>
    <row r="37472" hidden="1"/>
    <row r="37473" hidden="1"/>
    <row r="37474" hidden="1"/>
    <row r="37475" hidden="1"/>
    <row r="37476" hidden="1"/>
    <row r="37477" hidden="1"/>
    <row r="37478" hidden="1"/>
    <row r="37479" hidden="1"/>
    <row r="37480" hidden="1"/>
    <row r="37481" hidden="1"/>
    <row r="37482" hidden="1"/>
    <row r="37483" hidden="1"/>
    <row r="37484" hidden="1"/>
    <row r="37485" hidden="1"/>
    <row r="37486" hidden="1"/>
    <row r="37487" hidden="1"/>
    <row r="37488" hidden="1"/>
    <row r="37489" hidden="1"/>
    <row r="37490" hidden="1"/>
    <row r="37491" hidden="1"/>
    <row r="37492" hidden="1"/>
    <row r="37493" hidden="1"/>
    <row r="37494" hidden="1"/>
    <row r="37495" hidden="1"/>
    <row r="37496" hidden="1"/>
    <row r="37497" hidden="1"/>
    <row r="37498" hidden="1"/>
    <row r="37499" hidden="1"/>
    <row r="37500" hidden="1"/>
    <row r="37501" hidden="1"/>
    <row r="37502" hidden="1"/>
    <row r="37503" hidden="1"/>
    <row r="37504" hidden="1"/>
    <row r="37505" hidden="1"/>
    <row r="37506" hidden="1"/>
    <row r="37507" hidden="1"/>
    <row r="37508" hidden="1"/>
    <row r="37509" hidden="1"/>
    <row r="37510" hidden="1"/>
    <row r="37511" hidden="1"/>
    <row r="37512" hidden="1"/>
    <row r="37513" hidden="1"/>
    <row r="37514" hidden="1"/>
    <row r="37515" hidden="1"/>
    <row r="37516" hidden="1"/>
    <row r="37517" hidden="1"/>
    <row r="37518" hidden="1"/>
    <row r="37519" hidden="1"/>
    <row r="37520" hidden="1"/>
    <row r="37521" hidden="1"/>
    <row r="37522" hidden="1"/>
    <row r="37523" hidden="1"/>
    <row r="37524" hidden="1"/>
    <row r="37525" hidden="1"/>
    <row r="37526" hidden="1"/>
    <row r="37527" hidden="1"/>
    <row r="37528" hidden="1"/>
    <row r="37529" hidden="1"/>
    <row r="37530" hidden="1"/>
    <row r="37531" hidden="1"/>
    <row r="37532" hidden="1"/>
    <row r="37533" hidden="1"/>
    <row r="37534" hidden="1"/>
    <row r="37535" hidden="1"/>
    <row r="37536" hidden="1"/>
    <row r="37537" hidden="1"/>
    <row r="37538" hidden="1"/>
    <row r="37539" hidden="1"/>
    <row r="37540" hidden="1"/>
    <row r="37541" hidden="1"/>
    <row r="37542" hidden="1"/>
    <row r="37543" hidden="1"/>
    <row r="37544" hidden="1"/>
    <row r="37545" hidden="1"/>
    <row r="37546" hidden="1"/>
    <row r="37547" hidden="1"/>
    <row r="37548" hidden="1"/>
    <row r="37549" hidden="1"/>
    <row r="37550" hidden="1"/>
    <row r="37551" hidden="1"/>
    <row r="37552" hidden="1"/>
    <row r="37553" hidden="1"/>
    <row r="37554" hidden="1"/>
    <row r="37555" hidden="1"/>
    <row r="37556" hidden="1"/>
    <row r="37557" hidden="1"/>
    <row r="37558" hidden="1"/>
    <row r="37559" hidden="1"/>
    <row r="37560" hidden="1"/>
    <row r="37561" hidden="1"/>
    <row r="37562" hidden="1"/>
    <row r="37563" hidden="1"/>
    <row r="37564" hidden="1"/>
    <row r="37565" hidden="1"/>
    <row r="37566" hidden="1"/>
    <row r="37567" hidden="1"/>
    <row r="37568" hidden="1"/>
    <row r="37569" hidden="1"/>
    <row r="37570" hidden="1"/>
    <row r="37571" hidden="1"/>
    <row r="37572" hidden="1"/>
    <row r="37573" hidden="1"/>
    <row r="37574" hidden="1"/>
    <row r="37575" hidden="1"/>
    <row r="37576" hidden="1"/>
    <row r="37577" hidden="1"/>
    <row r="37578" hidden="1"/>
    <row r="37579" hidden="1"/>
    <row r="37580" hidden="1"/>
    <row r="37581" hidden="1"/>
    <row r="37582" hidden="1"/>
    <row r="37583" hidden="1"/>
    <row r="37584" hidden="1"/>
    <row r="37585" hidden="1"/>
    <row r="37586" hidden="1"/>
    <row r="37587" hidden="1"/>
    <row r="37588" hidden="1"/>
    <row r="37589" hidden="1"/>
    <row r="37590" hidden="1"/>
    <row r="37591" hidden="1"/>
    <row r="37592" hidden="1"/>
    <row r="37593" hidden="1"/>
    <row r="37594" hidden="1"/>
    <row r="37595" hidden="1"/>
    <row r="37596" hidden="1"/>
    <row r="37597" hidden="1"/>
    <row r="37598" hidden="1"/>
    <row r="37599" hidden="1"/>
    <row r="37600" hidden="1"/>
    <row r="37601" hidden="1"/>
    <row r="37602" hidden="1"/>
    <row r="37603" hidden="1"/>
    <row r="37604" hidden="1"/>
    <row r="37605" hidden="1"/>
    <row r="37606" hidden="1"/>
    <row r="37607" hidden="1"/>
    <row r="37608" hidden="1"/>
    <row r="37609" hidden="1"/>
    <row r="37610" hidden="1"/>
    <row r="37611" hidden="1"/>
    <row r="37612" hidden="1"/>
    <row r="37613" hidden="1"/>
    <row r="37614" hidden="1"/>
    <row r="37615" hidden="1"/>
    <row r="37616" hidden="1"/>
    <row r="37617" hidden="1"/>
    <row r="37618" hidden="1"/>
    <row r="37619" hidden="1"/>
    <row r="37620" hidden="1"/>
    <row r="37621" hidden="1"/>
    <row r="37622" hidden="1"/>
    <row r="37623" hidden="1"/>
    <row r="37624" hidden="1"/>
    <row r="37625" hidden="1"/>
    <row r="37626" hidden="1"/>
    <row r="37627" hidden="1"/>
    <row r="37628" hidden="1"/>
    <row r="37629" hidden="1"/>
    <row r="37630" hidden="1"/>
    <row r="37631" hidden="1"/>
    <row r="37632" hidden="1"/>
    <row r="37633" hidden="1"/>
    <row r="37634" hidden="1"/>
    <row r="37635" hidden="1"/>
    <row r="37636" hidden="1"/>
    <row r="37637" hidden="1"/>
    <row r="37638" hidden="1"/>
    <row r="37639" hidden="1"/>
    <row r="37640" hidden="1"/>
    <row r="37641" hidden="1"/>
    <row r="37642" hidden="1"/>
    <row r="37643" hidden="1"/>
    <row r="37644" hidden="1"/>
    <row r="37645" hidden="1"/>
    <row r="37646" hidden="1"/>
    <row r="37647" hidden="1"/>
    <row r="37648" hidden="1"/>
    <row r="37649" hidden="1"/>
    <row r="37650" hidden="1"/>
    <row r="37651" hidden="1"/>
    <row r="37652" hidden="1"/>
    <row r="37653" hidden="1"/>
    <row r="37654" hidden="1"/>
    <row r="37655" hidden="1"/>
    <row r="37656" hidden="1"/>
    <row r="37657" hidden="1"/>
    <row r="37658" hidden="1"/>
    <row r="37659" hidden="1"/>
    <row r="37660" hidden="1"/>
    <row r="37661" hidden="1"/>
    <row r="37662" hidden="1"/>
    <row r="37663" hidden="1"/>
    <row r="37664" hidden="1"/>
    <row r="37665" hidden="1"/>
    <row r="37666" hidden="1"/>
    <row r="37667" hidden="1"/>
    <row r="37668" hidden="1"/>
    <row r="37669" hidden="1"/>
    <row r="37670" hidden="1"/>
    <row r="37671" hidden="1"/>
    <row r="37672" hidden="1"/>
    <row r="37673" hidden="1"/>
    <row r="37674" hidden="1"/>
    <row r="37675" hidden="1"/>
    <row r="37676" hidden="1"/>
    <row r="37677" hidden="1"/>
    <row r="37678" hidden="1"/>
    <row r="37679" hidden="1"/>
    <row r="37680" hidden="1"/>
    <row r="37681" hidden="1"/>
    <row r="37682" hidden="1"/>
    <row r="37683" hidden="1"/>
    <row r="37684" hidden="1"/>
    <row r="37685" hidden="1"/>
    <row r="37686" hidden="1"/>
    <row r="37687" hidden="1"/>
    <row r="37688" hidden="1"/>
    <row r="37689" hidden="1"/>
    <row r="37690" hidden="1"/>
    <row r="37691" hidden="1"/>
    <row r="37692" hidden="1"/>
    <row r="37693" hidden="1"/>
    <row r="37694" hidden="1"/>
    <row r="37695" hidden="1"/>
    <row r="37696" hidden="1"/>
    <row r="37697" hidden="1"/>
    <row r="37698" hidden="1"/>
    <row r="37699" hidden="1"/>
    <row r="37700" hidden="1"/>
    <row r="37701" hidden="1"/>
    <row r="37702" hidden="1"/>
    <row r="37703" hidden="1"/>
    <row r="37704" hidden="1"/>
    <row r="37705" hidden="1"/>
    <row r="37706" hidden="1"/>
    <row r="37707" hidden="1"/>
    <row r="37708" hidden="1"/>
    <row r="37709" hidden="1"/>
    <row r="37710" hidden="1"/>
    <row r="37711" hidden="1"/>
    <row r="37712" hidden="1"/>
    <row r="37713" hidden="1"/>
    <row r="37714" hidden="1"/>
    <row r="37715" hidden="1"/>
    <row r="37716" hidden="1"/>
    <row r="37717" hidden="1"/>
    <row r="37718" hidden="1"/>
    <row r="37719" hidden="1"/>
    <row r="37720" hidden="1"/>
    <row r="37721" hidden="1"/>
    <row r="37722" hidden="1"/>
    <row r="37723" hidden="1"/>
    <row r="37724" hidden="1"/>
    <row r="37725" hidden="1"/>
    <row r="37726" hidden="1"/>
    <row r="37727" hidden="1"/>
    <row r="37728" hidden="1"/>
    <row r="37729" hidden="1"/>
    <row r="37730" hidden="1"/>
    <row r="37731" hidden="1"/>
    <row r="37732" hidden="1"/>
    <row r="37733" hidden="1"/>
    <row r="37734" hidden="1"/>
    <row r="37735" hidden="1"/>
    <row r="37736" hidden="1"/>
    <row r="37737" hidden="1"/>
    <row r="37738" hidden="1"/>
    <row r="37739" hidden="1"/>
    <row r="37740" hidden="1"/>
    <row r="37741" hidden="1"/>
    <row r="37742" hidden="1"/>
    <row r="37743" hidden="1"/>
    <row r="37744" hidden="1"/>
    <row r="37745" hidden="1"/>
    <row r="37746" hidden="1"/>
    <row r="37747" hidden="1"/>
    <row r="37748" hidden="1"/>
    <row r="37749" hidden="1"/>
    <row r="37750" hidden="1"/>
    <row r="37751" hidden="1"/>
    <row r="37752" hidden="1"/>
    <row r="37753" hidden="1"/>
    <row r="37754" hidden="1"/>
    <row r="37755" hidden="1"/>
    <row r="37756" hidden="1"/>
    <row r="37757" hidden="1"/>
    <row r="37758" hidden="1"/>
    <row r="37759" hidden="1"/>
    <row r="37760" hidden="1"/>
    <row r="37761" hidden="1"/>
    <row r="37762" hidden="1"/>
    <row r="37763" hidden="1"/>
    <row r="37764" hidden="1"/>
    <row r="37765" hidden="1"/>
    <row r="37766" hidden="1"/>
    <row r="37767" hidden="1"/>
    <row r="37768" hidden="1"/>
    <row r="37769" hidden="1"/>
    <row r="37770" hidden="1"/>
    <row r="37771" hidden="1"/>
    <row r="37772" hidden="1"/>
    <row r="37773" hidden="1"/>
    <row r="37774" hidden="1"/>
    <row r="37775" hidden="1"/>
    <row r="37776" hidden="1"/>
    <row r="37777" hidden="1"/>
    <row r="37778" hidden="1"/>
    <row r="37779" hidden="1"/>
    <row r="37780" hidden="1"/>
    <row r="37781" hidden="1"/>
    <row r="37782" hidden="1"/>
    <row r="37783" hidden="1"/>
    <row r="37784" hidden="1"/>
    <row r="37785" hidden="1"/>
    <row r="37786" hidden="1"/>
    <row r="37787" hidden="1"/>
    <row r="37788" hidden="1"/>
    <row r="37789" hidden="1"/>
    <row r="37790" hidden="1"/>
    <row r="37791" hidden="1"/>
    <row r="37792" hidden="1"/>
    <row r="37793" hidden="1"/>
    <row r="37794" hidden="1"/>
    <row r="37795" hidden="1"/>
    <row r="37796" hidden="1"/>
    <row r="37797" hidden="1"/>
    <row r="37798" hidden="1"/>
    <row r="37799" hidden="1"/>
    <row r="37800" hidden="1"/>
    <row r="37801" hidden="1"/>
    <row r="37802" hidden="1"/>
    <row r="37803" hidden="1"/>
    <row r="37804" hidden="1"/>
    <row r="37805" hidden="1"/>
    <row r="37806" hidden="1"/>
    <row r="37807" hidden="1"/>
    <row r="37808" hidden="1"/>
    <row r="37809" hidden="1"/>
    <row r="37810" hidden="1"/>
    <row r="37811" hidden="1"/>
    <row r="37812" hidden="1"/>
    <row r="37813" hidden="1"/>
    <row r="37814" hidden="1"/>
    <row r="37815" hidden="1"/>
    <row r="37816" hidden="1"/>
    <row r="37817" hidden="1"/>
    <row r="37818" hidden="1"/>
    <row r="37819" hidden="1"/>
    <row r="37820" hidden="1"/>
    <row r="37821" hidden="1"/>
    <row r="37822" hidden="1"/>
    <row r="37823" hidden="1"/>
    <row r="37824" hidden="1"/>
    <row r="37825" hidden="1"/>
    <row r="37826" hidden="1"/>
    <row r="37827" hidden="1"/>
    <row r="37828" hidden="1"/>
    <row r="37829" hidden="1"/>
    <row r="37830" hidden="1"/>
    <row r="37831" hidden="1"/>
    <row r="37832" hidden="1"/>
    <row r="37833" hidden="1"/>
    <row r="37834" hidden="1"/>
    <row r="37835" hidden="1"/>
    <row r="37836" hidden="1"/>
    <row r="37837" hidden="1"/>
    <row r="37838" hidden="1"/>
    <row r="37839" hidden="1"/>
    <row r="37840" hidden="1"/>
    <row r="37841" hidden="1"/>
    <row r="37842" hidden="1"/>
    <row r="37843" hidden="1"/>
    <row r="37844" hidden="1"/>
    <row r="37845" hidden="1"/>
    <row r="37846" hidden="1"/>
    <row r="37847" hidden="1"/>
    <row r="37848" hidden="1"/>
    <row r="37849" hidden="1"/>
    <row r="37850" hidden="1"/>
    <row r="37851" hidden="1"/>
    <row r="37852" hidden="1"/>
    <row r="37853" hidden="1"/>
    <row r="37854" hidden="1"/>
    <row r="37855" hidden="1"/>
    <row r="37856" hidden="1"/>
    <row r="37857" hidden="1"/>
    <row r="37858" hidden="1"/>
    <row r="37859" hidden="1"/>
    <row r="37860" hidden="1"/>
    <row r="37861" hidden="1"/>
    <row r="37862" hidden="1"/>
    <row r="37863" hidden="1"/>
    <row r="37864" hidden="1"/>
    <row r="37865" hidden="1"/>
    <row r="37866" hidden="1"/>
    <row r="37867" hidden="1"/>
    <row r="37868" hidden="1"/>
    <row r="37869" hidden="1"/>
    <row r="37870" hidden="1"/>
    <row r="37871" hidden="1"/>
    <row r="37872" hidden="1"/>
    <row r="37873" hidden="1"/>
    <row r="37874" hidden="1"/>
    <row r="37875" hidden="1"/>
    <row r="37876" hidden="1"/>
    <row r="37877" hidden="1"/>
    <row r="37878" hidden="1"/>
    <row r="37879" hidden="1"/>
    <row r="37880" hidden="1"/>
    <row r="37881" hidden="1"/>
    <row r="37882" hidden="1"/>
    <row r="37883" hidden="1"/>
    <row r="37884" hidden="1"/>
    <row r="37885" hidden="1"/>
    <row r="37886" hidden="1"/>
    <row r="37887" hidden="1"/>
    <row r="37888" hidden="1"/>
    <row r="37889" hidden="1"/>
    <row r="37890" hidden="1"/>
    <row r="37891" hidden="1"/>
    <row r="37892" hidden="1"/>
    <row r="37893" hidden="1"/>
    <row r="37894" hidden="1"/>
    <row r="37895" hidden="1"/>
    <row r="37896" hidden="1"/>
    <row r="37897" hidden="1"/>
    <row r="37898" hidden="1"/>
    <row r="37899" hidden="1"/>
    <row r="37900" hidden="1"/>
    <row r="37901" hidden="1"/>
    <row r="37902" hidden="1"/>
    <row r="37903" hidden="1"/>
    <row r="37904" hidden="1"/>
    <row r="37905" hidden="1"/>
    <row r="37906" hidden="1"/>
    <row r="37907" hidden="1"/>
    <row r="37908" hidden="1"/>
    <row r="37909" hidden="1"/>
    <row r="37910" hidden="1"/>
    <row r="37911" hidden="1"/>
    <row r="37912" hidden="1"/>
    <row r="37913" hidden="1"/>
    <row r="37914" hidden="1"/>
    <row r="37915" hidden="1"/>
    <row r="37916" hidden="1"/>
    <row r="37917" hidden="1"/>
    <row r="37918" hidden="1"/>
    <row r="37919" hidden="1"/>
    <row r="37920" hidden="1"/>
    <row r="37921" hidden="1"/>
    <row r="37922" hidden="1"/>
    <row r="37923" hidden="1"/>
    <row r="37924" hidden="1"/>
    <row r="37925" hidden="1"/>
    <row r="37926" hidden="1"/>
    <row r="37927" hidden="1"/>
    <row r="37928" hidden="1"/>
    <row r="37929" hidden="1"/>
    <row r="37930" hidden="1"/>
    <row r="37931" hidden="1"/>
    <row r="37932" hidden="1"/>
    <row r="37933" hidden="1"/>
    <row r="37934" hidden="1"/>
    <row r="37935" hidden="1"/>
    <row r="37936" hidden="1"/>
    <row r="37937" hidden="1"/>
    <row r="37938" hidden="1"/>
    <row r="37939" hidden="1"/>
    <row r="37940" hidden="1"/>
    <row r="37941" hidden="1"/>
    <row r="37942" hidden="1"/>
    <row r="37943" hidden="1"/>
    <row r="37944" hidden="1"/>
    <row r="37945" hidden="1"/>
    <row r="37946" hidden="1"/>
    <row r="37947" hidden="1"/>
    <row r="37948" hidden="1"/>
    <row r="37949" hidden="1"/>
    <row r="37950" hidden="1"/>
    <row r="37951" hidden="1"/>
    <row r="37952" hidden="1"/>
    <row r="37953" hidden="1"/>
    <row r="37954" hidden="1"/>
    <row r="37955" hidden="1"/>
    <row r="37956" hidden="1"/>
    <row r="37957" hidden="1"/>
    <row r="37958" hidden="1"/>
    <row r="37959" hidden="1"/>
    <row r="37960" hidden="1"/>
    <row r="37961" hidden="1"/>
    <row r="37962" hidden="1"/>
    <row r="37963" hidden="1"/>
    <row r="37964" hidden="1"/>
    <row r="37965" hidden="1"/>
    <row r="37966" hidden="1"/>
    <row r="37967" hidden="1"/>
    <row r="37968" hidden="1"/>
    <row r="37969" hidden="1"/>
    <row r="37970" hidden="1"/>
    <row r="37971" hidden="1"/>
    <row r="37972" hidden="1"/>
    <row r="37973" hidden="1"/>
    <row r="37974" hidden="1"/>
    <row r="37975" hidden="1"/>
    <row r="37976" hidden="1"/>
    <row r="37977" hidden="1"/>
    <row r="37978" hidden="1"/>
    <row r="37979" hidden="1"/>
    <row r="37980" hidden="1"/>
    <row r="37981" hidden="1"/>
    <row r="37982" hidden="1"/>
    <row r="37983" hidden="1"/>
    <row r="37984" hidden="1"/>
    <row r="37985" hidden="1"/>
    <row r="37986" hidden="1"/>
    <row r="37987" hidden="1"/>
    <row r="37988" hidden="1"/>
    <row r="37989" hidden="1"/>
    <row r="37990" hidden="1"/>
    <row r="37991" hidden="1"/>
    <row r="37992" hidden="1"/>
    <row r="37993" hidden="1"/>
    <row r="37994" hidden="1"/>
    <row r="37995" hidden="1"/>
    <row r="37996" hidden="1"/>
    <row r="37997" hidden="1"/>
    <row r="37998" hidden="1"/>
    <row r="37999" hidden="1"/>
    <row r="38000" hidden="1"/>
    <row r="38001" hidden="1"/>
    <row r="38002" hidden="1"/>
    <row r="38003" hidden="1"/>
    <row r="38004" hidden="1"/>
    <row r="38005" hidden="1"/>
    <row r="38006" hidden="1"/>
    <row r="38007" hidden="1"/>
    <row r="38008" hidden="1"/>
    <row r="38009" hidden="1"/>
    <row r="38010" hidden="1"/>
    <row r="38011" hidden="1"/>
    <row r="38012" hidden="1"/>
    <row r="38013" hidden="1"/>
    <row r="38014" hidden="1"/>
    <row r="38015" hidden="1"/>
    <row r="38016" hidden="1"/>
    <row r="38017" hidden="1"/>
    <row r="38018" hidden="1"/>
    <row r="38019" hidden="1"/>
    <row r="38020" hidden="1"/>
    <row r="38021" hidden="1"/>
    <row r="38022" hidden="1"/>
    <row r="38023" hidden="1"/>
    <row r="38024" hidden="1"/>
    <row r="38025" hidden="1"/>
    <row r="38026" hidden="1"/>
    <row r="38027" hidden="1"/>
    <row r="38028" hidden="1"/>
    <row r="38029" hidden="1"/>
    <row r="38030" hidden="1"/>
    <row r="38031" hidden="1"/>
    <row r="38032" hidden="1"/>
    <row r="38033" hidden="1"/>
    <row r="38034" hidden="1"/>
    <row r="38035" hidden="1"/>
    <row r="38036" hidden="1"/>
    <row r="38037" hidden="1"/>
    <row r="38038" hidden="1"/>
    <row r="38039" hidden="1"/>
    <row r="38040" hidden="1"/>
    <row r="38041" hidden="1"/>
    <row r="38042" hidden="1"/>
    <row r="38043" hidden="1"/>
    <row r="38044" hidden="1"/>
    <row r="38045" hidden="1"/>
    <row r="38046" hidden="1"/>
    <row r="38047" hidden="1"/>
    <row r="38048" hidden="1"/>
    <row r="38049" hidden="1"/>
    <row r="38050" hidden="1"/>
    <row r="38051" hidden="1"/>
    <row r="38052" hidden="1"/>
    <row r="38053" hidden="1"/>
    <row r="38054" hidden="1"/>
    <row r="38055" hidden="1"/>
    <row r="38056" hidden="1"/>
    <row r="38057" hidden="1"/>
    <row r="38058" hidden="1"/>
    <row r="38059" hidden="1"/>
    <row r="38060" hidden="1"/>
    <row r="38061" hidden="1"/>
    <row r="38062" hidden="1"/>
    <row r="38063" hidden="1"/>
    <row r="38064" hidden="1"/>
    <row r="38065" hidden="1"/>
    <row r="38066" hidden="1"/>
    <row r="38067" hidden="1"/>
    <row r="38068" hidden="1"/>
    <row r="38069" hidden="1"/>
    <row r="38070" hidden="1"/>
    <row r="38071" hidden="1"/>
    <row r="38072" hidden="1"/>
    <row r="38073" hidden="1"/>
    <row r="38074" hidden="1"/>
    <row r="38075" hidden="1"/>
    <row r="38076" hidden="1"/>
    <row r="38077" hidden="1"/>
    <row r="38078" hidden="1"/>
    <row r="38079" hidden="1"/>
    <row r="38080" hidden="1"/>
    <row r="38081" hidden="1"/>
    <row r="38082" hidden="1"/>
    <row r="38083" hidden="1"/>
    <row r="38084" hidden="1"/>
    <row r="38085" hidden="1"/>
    <row r="38086" hidden="1"/>
    <row r="38087" hidden="1"/>
    <row r="38088" hidden="1"/>
    <row r="38089" hidden="1"/>
    <row r="38090" hidden="1"/>
    <row r="38091" hidden="1"/>
    <row r="38092" hidden="1"/>
    <row r="38093" hidden="1"/>
    <row r="38094" hidden="1"/>
    <row r="38095" hidden="1"/>
    <row r="38096" hidden="1"/>
    <row r="38097" hidden="1"/>
    <row r="38098" hidden="1"/>
    <row r="38099" hidden="1"/>
    <row r="38100" hidden="1"/>
    <row r="38101" hidden="1"/>
    <row r="38102" hidden="1"/>
    <row r="38103" hidden="1"/>
    <row r="38104" hidden="1"/>
    <row r="38105" hidden="1"/>
    <row r="38106" hidden="1"/>
    <row r="38107" hidden="1"/>
    <row r="38108" hidden="1"/>
    <row r="38109" hidden="1"/>
    <row r="38110" hidden="1"/>
    <row r="38111" hidden="1"/>
    <row r="38112" hidden="1"/>
    <row r="38113" hidden="1"/>
    <row r="38114" hidden="1"/>
    <row r="38115" hidden="1"/>
    <row r="38116" hidden="1"/>
    <row r="38117" hidden="1"/>
    <row r="38118" hidden="1"/>
    <row r="38119" hidden="1"/>
    <row r="38120" hidden="1"/>
    <row r="38121" hidden="1"/>
    <row r="38122" hidden="1"/>
    <row r="38123" hidden="1"/>
    <row r="38124" hidden="1"/>
    <row r="38125" hidden="1"/>
    <row r="38126" hidden="1"/>
    <row r="38127" hidden="1"/>
    <row r="38128" hidden="1"/>
    <row r="38129" hidden="1"/>
    <row r="38130" hidden="1"/>
    <row r="38131" hidden="1"/>
    <row r="38132" hidden="1"/>
    <row r="38133" hidden="1"/>
    <row r="38134" hidden="1"/>
    <row r="38135" hidden="1"/>
    <row r="38136" hidden="1"/>
    <row r="38137" hidden="1"/>
    <row r="38138" hidden="1"/>
    <row r="38139" hidden="1"/>
    <row r="38140" hidden="1"/>
    <row r="38141" hidden="1"/>
    <row r="38142" hidden="1"/>
    <row r="38143" hidden="1"/>
    <row r="38144" hidden="1"/>
    <row r="38145" hidden="1"/>
    <row r="38146" hidden="1"/>
    <row r="38147" hidden="1"/>
    <row r="38148" hidden="1"/>
    <row r="38149" hidden="1"/>
    <row r="38150" hidden="1"/>
    <row r="38151" hidden="1"/>
    <row r="38152" hidden="1"/>
    <row r="38153" hidden="1"/>
    <row r="38154" hidden="1"/>
    <row r="38155" hidden="1"/>
    <row r="38156" hidden="1"/>
    <row r="38157" hidden="1"/>
    <row r="38158" hidden="1"/>
    <row r="38159" hidden="1"/>
    <row r="38160" hidden="1"/>
    <row r="38161" hidden="1"/>
    <row r="38162" hidden="1"/>
    <row r="38163" hidden="1"/>
    <row r="38164" hidden="1"/>
    <row r="38165" hidden="1"/>
    <row r="38166" hidden="1"/>
    <row r="38167" hidden="1"/>
    <row r="38168" hidden="1"/>
    <row r="38169" hidden="1"/>
    <row r="38170" hidden="1"/>
    <row r="38171" hidden="1"/>
    <row r="38172" hidden="1"/>
    <row r="38173" hidden="1"/>
    <row r="38174" hidden="1"/>
    <row r="38175" hidden="1"/>
    <row r="38176" hidden="1"/>
    <row r="38177" hidden="1"/>
    <row r="38178" hidden="1"/>
    <row r="38179" hidden="1"/>
    <row r="38180" hidden="1"/>
    <row r="38181" hidden="1"/>
    <row r="38182" hidden="1"/>
    <row r="38183" hidden="1"/>
    <row r="38184" hidden="1"/>
    <row r="38185" hidden="1"/>
    <row r="38186" hidden="1"/>
    <row r="38187" hidden="1"/>
    <row r="38188" hidden="1"/>
    <row r="38189" hidden="1"/>
    <row r="38190" hidden="1"/>
    <row r="38191" hidden="1"/>
    <row r="38192" hidden="1"/>
    <row r="38193" hidden="1"/>
    <row r="38194" hidden="1"/>
    <row r="38195" hidden="1"/>
    <row r="38196" hidden="1"/>
    <row r="38197" hidden="1"/>
    <row r="38198" hidden="1"/>
    <row r="38199" hidden="1"/>
    <row r="38200" hidden="1"/>
    <row r="38201" hidden="1"/>
    <row r="38202" hidden="1"/>
    <row r="38203" hidden="1"/>
    <row r="38204" hidden="1"/>
    <row r="38205" hidden="1"/>
    <row r="38206" hidden="1"/>
    <row r="38207" hidden="1"/>
    <row r="38208" hidden="1"/>
    <row r="38209" hidden="1"/>
    <row r="38210" hidden="1"/>
    <row r="38211" hidden="1"/>
    <row r="38212" hidden="1"/>
    <row r="38213" hidden="1"/>
    <row r="38214" hidden="1"/>
    <row r="38215" hidden="1"/>
    <row r="38216" hidden="1"/>
    <row r="38217" hidden="1"/>
    <row r="38218" hidden="1"/>
    <row r="38219" hidden="1"/>
    <row r="38220" hidden="1"/>
    <row r="38221" hidden="1"/>
    <row r="38222" hidden="1"/>
    <row r="38223" hidden="1"/>
    <row r="38224" hidden="1"/>
    <row r="38225" hidden="1"/>
    <row r="38226" hidden="1"/>
    <row r="38227" hidden="1"/>
    <row r="38228" hidden="1"/>
    <row r="38229" hidden="1"/>
    <row r="38230" hidden="1"/>
    <row r="38231" hidden="1"/>
    <row r="38232" hidden="1"/>
    <row r="38233" hidden="1"/>
    <row r="38234" hidden="1"/>
    <row r="38235" hidden="1"/>
    <row r="38236" hidden="1"/>
    <row r="38237" hidden="1"/>
    <row r="38238" hidden="1"/>
    <row r="38239" hidden="1"/>
    <row r="38240" hidden="1"/>
    <row r="38241" hidden="1"/>
    <row r="38242" hidden="1"/>
    <row r="38243" hidden="1"/>
    <row r="38244" hidden="1"/>
    <row r="38245" hidden="1"/>
    <row r="38246" hidden="1"/>
    <row r="38247" hidden="1"/>
    <row r="38248" hidden="1"/>
    <row r="38249" hidden="1"/>
    <row r="38250" hidden="1"/>
    <row r="38251" hidden="1"/>
    <row r="38252" hidden="1"/>
    <row r="38253" hidden="1"/>
    <row r="38254" hidden="1"/>
    <row r="38255" hidden="1"/>
    <row r="38256" hidden="1"/>
    <row r="38257" hidden="1"/>
    <row r="38258" hidden="1"/>
    <row r="38259" hidden="1"/>
    <row r="38260" hidden="1"/>
    <row r="38261" hidden="1"/>
    <row r="38262" hidden="1"/>
    <row r="38263" hidden="1"/>
    <row r="38264" hidden="1"/>
    <row r="38265" hidden="1"/>
    <row r="38266" hidden="1"/>
    <row r="38267" hidden="1"/>
    <row r="38268" hidden="1"/>
    <row r="38269" hidden="1"/>
    <row r="38270" hidden="1"/>
    <row r="38271" hidden="1"/>
    <row r="38272" hidden="1"/>
    <row r="38273" hidden="1"/>
    <row r="38274" hidden="1"/>
    <row r="38275" hidden="1"/>
    <row r="38276" hidden="1"/>
    <row r="38277" hidden="1"/>
    <row r="38278" hidden="1"/>
    <row r="38279" hidden="1"/>
    <row r="38280" hidden="1"/>
    <row r="38281" hidden="1"/>
    <row r="38282" hidden="1"/>
    <row r="38283" hidden="1"/>
    <row r="38284" hidden="1"/>
    <row r="38285" hidden="1"/>
    <row r="38286" hidden="1"/>
    <row r="38287" hidden="1"/>
    <row r="38288" hidden="1"/>
    <row r="38289" hidden="1"/>
    <row r="38290" hidden="1"/>
    <row r="38291" hidden="1"/>
    <row r="38292" hidden="1"/>
    <row r="38293" hidden="1"/>
    <row r="38294" hidden="1"/>
    <row r="38295" hidden="1"/>
    <row r="38296" hidden="1"/>
    <row r="38297" hidden="1"/>
    <row r="38298" hidden="1"/>
    <row r="38299" hidden="1"/>
    <row r="38300" hidden="1"/>
    <row r="38301" hidden="1"/>
    <row r="38302" hidden="1"/>
    <row r="38303" hidden="1"/>
    <row r="38304" hidden="1"/>
    <row r="38305" hidden="1"/>
    <row r="38306" hidden="1"/>
    <row r="38307" hidden="1"/>
    <row r="38308" hidden="1"/>
    <row r="38309" hidden="1"/>
    <row r="38310" hidden="1"/>
    <row r="38311" hidden="1"/>
    <row r="38312" hidden="1"/>
    <row r="38313" hidden="1"/>
    <row r="38314" hidden="1"/>
    <row r="38315" hidden="1"/>
    <row r="38316" hidden="1"/>
    <row r="38317" hidden="1"/>
    <row r="38318" hidden="1"/>
    <row r="38319" hidden="1"/>
    <row r="38320" hidden="1"/>
    <row r="38321" hidden="1"/>
    <row r="38322" hidden="1"/>
    <row r="38323" hidden="1"/>
    <row r="38324" hidden="1"/>
    <row r="38325" hidden="1"/>
    <row r="38326" hidden="1"/>
    <row r="38327" hidden="1"/>
    <row r="38328" hidden="1"/>
    <row r="38329" hidden="1"/>
    <row r="38330" hidden="1"/>
    <row r="38331" hidden="1"/>
    <row r="38332" hidden="1"/>
    <row r="38333" hidden="1"/>
    <row r="38334" hidden="1"/>
    <row r="38335" hidden="1"/>
    <row r="38336" hidden="1"/>
    <row r="38337" hidden="1"/>
    <row r="38338" hidden="1"/>
    <row r="38339" hidden="1"/>
    <row r="38340" hidden="1"/>
    <row r="38341" hidden="1"/>
    <row r="38342" hidden="1"/>
    <row r="38343" hidden="1"/>
    <row r="38344" hidden="1"/>
    <row r="38345" hidden="1"/>
    <row r="38346" hidden="1"/>
    <row r="38347" hidden="1"/>
    <row r="38348" hidden="1"/>
    <row r="38349" hidden="1"/>
    <row r="38350" hidden="1"/>
    <row r="38351" hidden="1"/>
    <row r="38352" hidden="1"/>
    <row r="38353" hidden="1"/>
    <row r="38354" hidden="1"/>
    <row r="38355" hidden="1"/>
    <row r="38356" hidden="1"/>
    <row r="38357" hidden="1"/>
    <row r="38358" hidden="1"/>
    <row r="38359" hidden="1"/>
    <row r="38360" hidden="1"/>
    <row r="38361" hidden="1"/>
    <row r="38362" hidden="1"/>
    <row r="38363" hidden="1"/>
    <row r="38364" hidden="1"/>
    <row r="38365" hidden="1"/>
    <row r="38366" hidden="1"/>
    <row r="38367" hidden="1"/>
    <row r="38368" hidden="1"/>
    <row r="38369" hidden="1"/>
    <row r="38370" hidden="1"/>
    <row r="38371" hidden="1"/>
    <row r="38372" hidden="1"/>
    <row r="38373" hidden="1"/>
    <row r="38374" hidden="1"/>
    <row r="38375" hidden="1"/>
    <row r="38376" hidden="1"/>
    <row r="38377" hidden="1"/>
    <row r="38378" hidden="1"/>
    <row r="38379" hidden="1"/>
    <row r="38380" hidden="1"/>
    <row r="38381" hidden="1"/>
    <row r="38382" hidden="1"/>
    <row r="38383" hidden="1"/>
    <row r="38384" hidden="1"/>
    <row r="38385" hidden="1"/>
    <row r="38386" hidden="1"/>
    <row r="38387" hidden="1"/>
    <row r="38388" hidden="1"/>
    <row r="38389" hidden="1"/>
    <row r="38390" hidden="1"/>
    <row r="38391" hidden="1"/>
    <row r="38392" hidden="1"/>
    <row r="38393" hidden="1"/>
    <row r="38394" hidden="1"/>
    <row r="38395" hidden="1"/>
    <row r="38396" hidden="1"/>
    <row r="38397" hidden="1"/>
    <row r="38398" hidden="1"/>
    <row r="38399" hidden="1"/>
    <row r="38400" hidden="1"/>
    <row r="38401" hidden="1"/>
    <row r="38402" hidden="1"/>
    <row r="38403" hidden="1"/>
    <row r="38404" hidden="1"/>
    <row r="38405" hidden="1"/>
    <row r="38406" hidden="1"/>
    <row r="38407" hidden="1"/>
    <row r="38408" hidden="1"/>
    <row r="38409" hidden="1"/>
    <row r="38410" hidden="1"/>
    <row r="38411" hidden="1"/>
    <row r="38412" hidden="1"/>
    <row r="38413" hidden="1"/>
    <row r="38414" hidden="1"/>
    <row r="38415" hidden="1"/>
    <row r="38416" hidden="1"/>
    <row r="38417" hidden="1"/>
    <row r="38418" hidden="1"/>
    <row r="38419" hidden="1"/>
    <row r="38420" hidden="1"/>
    <row r="38421" hidden="1"/>
    <row r="38422" hidden="1"/>
    <row r="38423" hidden="1"/>
    <row r="38424" hidden="1"/>
    <row r="38425" hidden="1"/>
    <row r="38426" hidden="1"/>
    <row r="38427" hidden="1"/>
    <row r="38428" hidden="1"/>
    <row r="38429" hidden="1"/>
    <row r="38430" hidden="1"/>
    <row r="38431" hidden="1"/>
    <row r="38432" hidden="1"/>
    <row r="38433" hidden="1"/>
    <row r="38434" hidden="1"/>
    <row r="38435" hidden="1"/>
    <row r="38436" hidden="1"/>
    <row r="38437" hidden="1"/>
    <row r="38438" hidden="1"/>
    <row r="38439" hidden="1"/>
    <row r="38440" hidden="1"/>
    <row r="38441" hidden="1"/>
    <row r="38442" hidden="1"/>
    <row r="38443" hidden="1"/>
    <row r="38444" hidden="1"/>
    <row r="38445" hidden="1"/>
    <row r="38446" hidden="1"/>
    <row r="38447" hidden="1"/>
    <row r="38448" hidden="1"/>
    <row r="38449" hidden="1"/>
    <row r="38450" hidden="1"/>
    <row r="38451" hidden="1"/>
    <row r="38452" hidden="1"/>
    <row r="38453" hidden="1"/>
    <row r="38454" hidden="1"/>
    <row r="38455" hidden="1"/>
    <row r="38456" hidden="1"/>
    <row r="38457" hidden="1"/>
    <row r="38458" hidden="1"/>
    <row r="38459" hidden="1"/>
    <row r="38460" hidden="1"/>
    <row r="38461" hidden="1"/>
    <row r="38462" hidden="1"/>
    <row r="38463" hidden="1"/>
    <row r="38464" hidden="1"/>
    <row r="38465" hidden="1"/>
    <row r="38466" hidden="1"/>
    <row r="38467" hidden="1"/>
    <row r="38468" hidden="1"/>
    <row r="38469" hidden="1"/>
    <row r="38470" hidden="1"/>
    <row r="38471" hidden="1"/>
    <row r="38472" hidden="1"/>
    <row r="38473" hidden="1"/>
    <row r="38474" hidden="1"/>
    <row r="38475" hidden="1"/>
    <row r="38476" hidden="1"/>
    <row r="38477" hidden="1"/>
    <row r="38478" hidden="1"/>
    <row r="38479" hidden="1"/>
    <row r="38480" hidden="1"/>
    <row r="38481" hidden="1"/>
    <row r="38482" hidden="1"/>
    <row r="38483" hidden="1"/>
    <row r="38484" hidden="1"/>
    <row r="38485" hidden="1"/>
    <row r="38486" hidden="1"/>
    <row r="38487" hidden="1"/>
    <row r="38488" hidden="1"/>
    <row r="38489" hidden="1"/>
    <row r="38490" hidden="1"/>
    <row r="38491" hidden="1"/>
    <row r="38492" hidden="1"/>
    <row r="38493" hidden="1"/>
    <row r="38494" hidden="1"/>
    <row r="38495" hidden="1"/>
    <row r="38496" hidden="1"/>
    <row r="38497" hidden="1"/>
    <row r="38498" hidden="1"/>
    <row r="38499" hidden="1"/>
    <row r="38500" hidden="1"/>
    <row r="38501" hidden="1"/>
    <row r="38502" hidden="1"/>
    <row r="38503" hidden="1"/>
    <row r="38504" hidden="1"/>
    <row r="38505" hidden="1"/>
    <row r="38506" hidden="1"/>
    <row r="38507" hidden="1"/>
    <row r="38508" hidden="1"/>
    <row r="38509" hidden="1"/>
    <row r="38510" hidden="1"/>
    <row r="38511" hidden="1"/>
    <row r="38512" hidden="1"/>
    <row r="38513" hidden="1"/>
    <row r="38514" hidden="1"/>
    <row r="38515" hidden="1"/>
    <row r="38516" hidden="1"/>
    <row r="38517" hidden="1"/>
    <row r="38518" hidden="1"/>
    <row r="38519" hidden="1"/>
    <row r="38520" hidden="1"/>
    <row r="38521" hidden="1"/>
    <row r="38522" hidden="1"/>
    <row r="38523" hidden="1"/>
    <row r="38524" hidden="1"/>
    <row r="38525" hidden="1"/>
    <row r="38526" hidden="1"/>
    <row r="38527" hidden="1"/>
    <row r="38528" hidden="1"/>
    <row r="38529" hidden="1"/>
    <row r="38530" hidden="1"/>
    <row r="38531" hidden="1"/>
    <row r="38532" hidden="1"/>
    <row r="38533" hidden="1"/>
    <row r="38534" hidden="1"/>
    <row r="38535" hidden="1"/>
    <row r="38536" hidden="1"/>
    <row r="38537" hidden="1"/>
    <row r="38538" hidden="1"/>
    <row r="38539" hidden="1"/>
    <row r="38540" hidden="1"/>
    <row r="38541" hidden="1"/>
    <row r="38542" hidden="1"/>
    <row r="38543" hidden="1"/>
    <row r="38544" hidden="1"/>
    <row r="38545" hidden="1"/>
    <row r="38546" hidden="1"/>
    <row r="38547" hidden="1"/>
    <row r="38548" hidden="1"/>
    <row r="38549" hidden="1"/>
    <row r="38550" hidden="1"/>
    <row r="38551" hidden="1"/>
    <row r="38552" hidden="1"/>
    <row r="38553" hidden="1"/>
    <row r="38554" hidden="1"/>
    <row r="38555" hidden="1"/>
    <row r="38556" hidden="1"/>
    <row r="38557" hidden="1"/>
    <row r="38558" hidden="1"/>
    <row r="38559" hidden="1"/>
    <row r="38560" hidden="1"/>
    <row r="38561" hidden="1"/>
    <row r="38562" hidden="1"/>
    <row r="38563" hidden="1"/>
    <row r="38564" hidden="1"/>
    <row r="38565" hidden="1"/>
    <row r="38566" hidden="1"/>
    <row r="38567" hidden="1"/>
    <row r="38568" hidden="1"/>
    <row r="38569" hidden="1"/>
    <row r="38570" hidden="1"/>
    <row r="38571" hidden="1"/>
    <row r="38572" hidden="1"/>
    <row r="38573" hidden="1"/>
    <row r="38574" hidden="1"/>
    <row r="38575" hidden="1"/>
    <row r="38576" hidden="1"/>
    <row r="38577" hidden="1"/>
    <row r="38578" hidden="1"/>
    <row r="38579" hidden="1"/>
    <row r="38580" hidden="1"/>
    <row r="38581" hidden="1"/>
    <row r="38582" hidden="1"/>
    <row r="38583" hidden="1"/>
    <row r="38584" hidden="1"/>
    <row r="38585" hidden="1"/>
    <row r="38586" hidden="1"/>
    <row r="38587" hidden="1"/>
    <row r="38588" hidden="1"/>
    <row r="38589" hidden="1"/>
    <row r="38590" hidden="1"/>
    <row r="38591" hidden="1"/>
    <row r="38592" hidden="1"/>
    <row r="38593" hidden="1"/>
    <row r="38594" hidden="1"/>
    <row r="38595" hidden="1"/>
    <row r="38596" hidden="1"/>
    <row r="38597" hidden="1"/>
    <row r="38598" hidden="1"/>
    <row r="38599" hidden="1"/>
    <row r="38600" hidden="1"/>
    <row r="38601" hidden="1"/>
    <row r="38602" hidden="1"/>
    <row r="38603" hidden="1"/>
    <row r="38604" hidden="1"/>
    <row r="38605" hidden="1"/>
    <row r="38606" hidden="1"/>
    <row r="38607" hidden="1"/>
    <row r="38608" hidden="1"/>
    <row r="38609" hidden="1"/>
    <row r="38610" hidden="1"/>
    <row r="38611" hidden="1"/>
    <row r="38612" hidden="1"/>
    <row r="38613" hidden="1"/>
    <row r="38614" hidden="1"/>
    <row r="38615" hidden="1"/>
    <row r="38616" hidden="1"/>
    <row r="38617" hidden="1"/>
    <row r="38618" hidden="1"/>
    <row r="38619" hidden="1"/>
    <row r="38620" hidden="1"/>
    <row r="38621" hidden="1"/>
    <row r="38622" hidden="1"/>
    <row r="38623" hidden="1"/>
    <row r="38624" hidden="1"/>
    <row r="38625" hidden="1"/>
    <row r="38626" hidden="1"/>
    <row r="38627" hidden="1"/>
    <row r="38628" hidden="1"/>
    <row r="38629" hidden="1"/>
    <row r="38630" hidden="1"/>
    <row r="38631" hidden="1"/>
    <row r="38632" hidden="1"/>
    <row r="38633" hidden="1"/>
    <row r="38634" hidden="1"/>
    <row r="38635" hidden="1"/>
    <row r="38636" hidden="1"/>
    <row r="38637" hidden="1"/>
    <row r="38638" hidden="1"/>
    <row r="38639" hidden="1"/>
    <row r="38640" hidden="1"/>
    <row r="38641" hidden="1"/>
    <row r="38642" hidden="1"/>
    <row r="38643" hidden="1"/>
    <row r="38644" hidden="1"/>
    <row r="38645" hidden="1"/>
    <row r="38646" hidden="1"/>
    <row r="38647" hidden="1"/>
    <row r="38648" hidden="1"/>
    <row r="38649" hidden="1"/>
    <row r="38650" hidden="1"/>
    <row r="38651" hidden="1"/>
    <row r="38652" hidden="1"/>
    <row r="38653" hidden="1"/>
    <row r="38654" hidden="1"/>
    <row r="38655" hidden="1"/>
    <row r="38656" hidden="1"/>
    <row r="38657" hidden="1"/>
    <row r="38658" hidden="1"/>
    <row r="38659" hidden="1"/>
    <row r="38660" hidden="1"/>
    <row r="38661" hidden="1"/>
    <row r="38662" hidden="1"/>
    <row r="38663" hidden="1"/>
    <row r="38664" hidden="1"/>
    <row r="38665" hidden="1"/>
    <row r="38666" hidden="1"/>
    <row r="38667" hidden="1"/>
    <row r="38668" hidden="1"/>
    <row r="38669" hidden="1"/>
    <row r="38670" hidden="1"/>
    <row r="38671" hidden="1"/>
    <row r="38672" hidden="1"/>
    <row r="38673" hidden="1"/>
    <row r="38674" hidden="1"/>
    <row r="38675" hidden="1"/>
    <row r="38676" hidden="1"/>
    <row r="38677" hidden="1"/>
    <row r="38678" hidden="1"/>
    <row r="38679" hidden="1"/>
    <row r="38680" hidden="1"/>
    <row r="38681" hidden="1"/>
    <row r="38682" hidden="1"/>
    <row r="38683" hidden="1"/>
    <row r="38684" hidden="1"/>
    <row r="38685" hidden="1"/>
    <row r="38686" hidden="1"/>
    <row r="38687" hidden="1"/>
    <row r="38688" hidden="1"/>
    <row r="38689" hidden="1"/>
    <row r="38690" hidden="1"/>
    <row r="38691" hidden="1"/>
    <row r="38692" hidden="1"/>
    <row r="38693" hidden="1"/>
    <row r="38694" hidden="1"/>
    <row r="38695" hidden="1"/>
    <row r="38696" hidden="1"/>
    <row r="38697" hidden="1"/>
    <row r="38698" hidden="1"/>
    <row r="38699" hidden="1"/>
    <row r="38700" hidden="1"/>
    <row r="38701" hidden="1"/>
    <row r="38702" hidden="1"/>
    <row r="38703" hidden="1"/>
    <row r="38704" hidden="1"/>
    <row r="38705" hidden="1"/>
    <row r="38706" hidden="1"/>
    <row r="38707" hidden="1"/>
    <row r="38708" hidden="1"/>
    <row r="38709" hidden="1"/>
    <row r="38710" hidden="1"/>
    <row r="38711" hidden="1"/>
    <row r="38712" hidden="1"/>
    <row r="38713" hidden="1"/>
    <row r="38714" hidden="1"/>
    <row r="38715" hidden="1"/>
    <row r="38716" hidden="1"/>
    <row r="38717" hidden="1"/>
    <row r="38718" hidden="1"/>
    <row r="38719" hidden="1"/>
    <row r="38720" hidden="1"/>
    <row r="38721" hidden="1"/>
    <row r="38722" hidden="1"/>
    <row r="38723" hidden="1"/>
    <row r="38724" hidden="1"/>
    <row r="38725" hidden="1"/>
    <row r="38726" hidden="1"/>
    <row r="38727" hidden="1"/>
    <row r="38728" hidden="1"/>
    <row r="38729" hidden="1"/>
    <row r="38730" hidden="1"/>
    <row r="38731" hidden="1"/>
    <row r="38732" hidden="1"/>
    <row r="38733" hidden="1"/>
    <row r="38734" hidden="1"/>
    <row r="38735" hidden="1"/>
    <row r="38736" hidden="1"/>
    <row r="38737" hidden="1"/>
    <row r="38738" hidden="1"/>
    <row r="38739" hidden="1"/>
    <row r="38740" hidden="1"/>
    <row r="38741" hidden="1"/>
    <row r="38742" hidden="1"/>
    <row r="38743" hidden="1"/>
    <row r="38744" hidden="1"/>
    <row r="38745" hidden="1"/>
    <row r="38746" hidden="1"/>
    <row r="38747" hidden="1"/>
    <row r="38748" hidden="1"/>
    <row r="38749" hidden="1"/>
    <row r="38750" hidden="1"/>
    <row r="38751" hidden="1"/>
    <row r="38752" hidden="1"/>
    <row r="38753" hidden="1"/>
    <row r="38754" hidden="1"/>
    <row r="38755" hidden="1"/>
    <row r="38756" hidden="1"/>
    <row r="38757" hidden="1"/>
    <row r="38758" hidden="1"/>
    <row r="38759" hidden="1"/>
    <row r="38760" hidden="1"/>
    <row r="38761" hidden="1"/>
    <row r="38762" hidden="1"/>
    <row r="38763" hidden="1"/>
    <row r="38764" hidden="1"/>
    <row r="38765" hidden="1"/>
    <row r="38766" hidden="1"/>
    <row r="38767" hidden="1"/>
    <row r="38768" hidden="1"/>
    <row r="38769" hidden="1"/>
    <row r="38770" hidden="1"/>
    <row r="38771" hidden="1"/>
    <row r="38772" hidden="1"/>
    <row r="38773" hidden="1"/>
    <row r="38774" hidden="1"/>
    <row r="38775" hidden="1"/>
    <row r="38776" hidden="1"/>
    <row r="38777" hidden="1"/>
    <row r="38778" hidden="1"/>
    <row r="38779" hidden="1"/>
    <row r="38780" hidden="1"/>
    <row r="38781" hidden="1"/>
    <row r="38782" hidden="1"/>
    <row r="38783" hidden="1"/>
    <row r="38784" hidden="1"/>
    <row r="38785" hidden="1"/>
    <row r="38786" hidden="1"/>
    <row r="38787" hidden="1"/>
    <row r="38788" hidden="1"/>
    <row r="38789" hidden="1"/>
    <row r="38790" hidden="1"/>
    <row r="38791" hidden="1"/>
    <row r="38792" hidden="1"/>
    <row r="38793" hidden="1"/>
    <row r="38794" hidden="1"/>
    <row r="38795" hidden="1"/>
    <row r="38796" hidden="1"/>
    <row r="38797" hidden="1"/>
    <row r="38798" hidden="1"/>
    <row r="38799" hidden="1"/>
    <row r="38800" hidden="1"/>
    <row r="38801" hidden="1"/>
    <row r="38802" hidden="1"/>
    <row r="38803" hidden="1"/>
    <row r="38804" hidden="1"/>
    <row r="38805" hidden="1"/>
    <row r="38806" hidden="1"/>
    <row r="38807" hidden="1"/>
    <row r="38808" hidden="1"/>
    <row r="38809" hidden="1"/>
    <row r="38810" hidden="1"/>
    <row r="38811" hidden="1"/>
    <row r="38812" hidden="1"/>
    <row r="38813" hidden="1"/>
    <row r="38814" hidden="1"/>
    <row r="38815" hidden="1"/>
    <row r="38816" hidden="1"/>
    <row r="38817" hidden="1"/>
    <row r="38818" hidden="1"/>
    <row r="38819" hidden="1"/>
    <row r="38820" hidden="1"/>
    <row r="38821" hidden="1"/>
    <row r="38822" hidden="1"/>
    <row r="38823" hidden="1"/>
    <row r="38824" hidden="1"/>
    <row r="38825" hidden="1"/>
    <row r="38826" hidden="1"/>
    <row r="38827" hidden="1"/>
    <row r="38828" hidden="1"/>
    <row r="38829" hidden="1"/>
    <row r="38830" hidden="1"/>
    <row r="38831" hidden="1"/>
    <row r="38832" hidden="1"/>
    <row r="38833" hidden="1"/>
    <row r="38834" hidden="1"/>
    <row r="38835" hidden="1"/>
    <row r="38836" hidden="1"/>
    <row r="38837" hidden="1"/>
    <row r="38838" hidden="1"/>
    <row r="38839" hidden="1"/>
    <row r="38840" hidden="1"/>
    <row r="38841" hidden="1"/>
    <row r="38842" hidden="1"/>
    <row r="38843" hidden="1"/>
    <row r="38844" hidden="1"/>
    <row r="38845" hidden="1"/>
    <row r="38846" hidden="1"/>
    <row r="38847" hidden="1"/>
    <row r="38848" hidden="1"/>
    <row r="38849" hidden="1"/>
    <row r="38850" hidden="1"/>
    <row r="38851" hidden="1"/>
    <row r="38852" hidden="1"/>
    <row r="38853" hidden="1"/>
    <row r="38854" hidden="1"/>
    <row r="38855" hidden="1"/>
    <row r="38856" hidden="1"/>
    <row r="38857" hidden="1"/>
    <row r="38858" hidden="1"/>
    <row r="38859" hidden="1"/>
    <row r="38860" hidden="1"/>
    <row r="38861" hidden="1"/>
    <row r="38862" hidden="1"/>
    <row r="38863" hidden="1"/>
    <row r="38864" hidden="1"/>
    <row r="38865" hidden="1"/>
    <row r="38866" hidden="1"/>
    <row r="38867" hidden="1"/>
    <row r="38868" hidden="1"/>
    <row r="38869" hidden="1"/>
    <row r="38870" hidden="1"/>
    <row r="38871" hidden="1"/>
    <row r="38872" hidden="1"/>
    <row r="38873" hidden="1"/>
    <row r="38874" hidden="1"/>
    <row r="38875" hidden="1"/>
    <row r="38876" hidden="1"/>
    <row r="38877" hidden="1"/>
    <row r="38878" hidden="1"/>
    <row r="38879" hidden="1"/>
    <row r="38880" hidden="1"/>
    <row r="38881" hidden="1"/>
    <row r="38882" hidden="1"/>
    <row r="38883" hidden="1"/>
    <row r="38884" hidden="1"/>
    <row r="38885" hidden="1"/>
    <row r="38886" hidden="1"/>
    <row r="38887" hidden="1"/>
    <row r="38888" hidden="1"/>
    <row r="38889" hidden="1"/>
    <row r="38890" hidden="1"/>
    <row r="38891" hidden="1"/>
    <row r="38892" hidden="1"/>
    <row r="38893" hidden="1"/>
    <row r="38894" hidden="1"/>
    <row r="38895" hidden="1"/>
    <row r="38896" hidden="1"/>
    <row r="38897" hidden="1"/>
    <row r="38898" hidden="1"/>
    <row r="38899" hidden="1"/>
    <row r="38900" hidden="1"/>
    <row r="38901" hidden="1"/>
    <row r="38902" hidden="1"/>
    <row r="38903" hidden="1"/>
    <row r="38904" hidden="1"/>
    <row r="38905" hidden="1"/>
    <row r="38906" hidden="1"/>
    <row r="38907" hidden="1"/>
    <row r="38908" hidden="1"/>
    <row r="38909" hidden="1"/>
    <row r="38910" hidden="1"/>
    <row r="38911" hidden="1"/>
    <row r="38912" hidden="1"/>
    <row r="38913" hidden="1"/>
    <row r="38914" hidden="1"/>
    <row r="38915" hidden="1"/>
    <row r="38916" hidden="1"/>
    <row r="38917" hidden="1"/>
    <row r="38918" hidden="1"/>
    <row r="38919" hidden="1"/>
    <row r="38920" hidden="1"/>
    <row r="38921" hidden="1"/>
    <row r="38922" hidden="1"/>
    <row r="38923" hidden="1"/>
    <row r="38924" hidden="1"/>
    <row r="38925" hidden="1"/>
    <row r="38926" hidden="1"/>
    <row r="38927" hidden="1"/>
    <row r="38928" hidden="1"/>
    <row r="38929" hidden="1"/>
    <row r="38930" hidden="1"/>
    <row r="38931" hidden="1"/>
    <row r="38932" hidden="1"/>
    <row r="38933" hidden="1"/>
    <row r="38934" hidden="1"/>
    <row r="38935" hidden="1"/>
    <row r="38936" hidden="1"/>
    <row r="38937" hidden="1"/>
    <row r="38938" hidden="1"/>
    <row r="38939" hidden="1"/>
    <row r="38940" hidden="1"/>
    <row r="38941" hidden="1"/>
    <row r="38942" hidden="1"/>
    <row r="38943" hidden="1"/>
    <row r="38944" hidden="1"/>
    <row r="38945" hidden="1"/>
    <row r="38946" hidden="1"/>
    <row r="38947" hidden="1"/>
    <row r="38948" hidden="1"/>
    <row r="38949" hidden="1"/>
    <row r="38950" hidden="1"/>
    <row r="38951" hidden="1"/>
    <row r="38952" hidden="1"/>
    <row r="38953" hidden="1"/>
    <row r="38954" hidden="1"/>
    <row r="38955" hidden="1"/>
    <row r="38956" hidden="1"/>
    <row r="38957" hidden="1"/>
    <row r="38958" hidden="1"/>
    <row r="38959" hidden="1"/>
    <row r="38960" hidden="1"/>
    <row r="38961" hidden="1"/>
    <row r="38962" hidden="1"/>
    <row r="38963" hidden="1"/>
    <row r="38964" hidden="1"/>
    <row r="38965" hidden="1"/>
    <row r="38966" hidden="1"/>
    <row r="38967" hidden="1"/>
    <row r="38968" hidden="1"/>
    <row r="38969" hidden="1"/>
    <row r="38970" hidden="1"/>
    <row r="38971" hidden="1"/>
    <row r="38972" hidden="1"/>
    <row r="38973" hidden="1"/>
    <row r="38974" hidden="1"/>
    <row r="38975" hidden="1"/>
    <row r="38976" hidden="1"/>
    <row r="38977" hidden="1"/>
    <row r="38978" hidden="1"/>
    <row r="38979" hidden="1"/>
    <row r="38980" hidden="1"/>
    <row r="38981" hidden="1"/>
    <row r="38982" hidden="1"/>
    <row r="38983" hidden="1"/>
    <row r="38984" hidden="1"/>
    <row r="38985" hidden="1"/>
    <row r="38986" hidden="1"/>
    <row r="38987" hidden="1"/>
    <row r="38988" hidden="1"/>
    <row r="38989" hidden="1"/>
    <row r="38990" hidden="1"/>
    <row r="38991" hidden="1"/>
    <row r="38992" hidden="1"/>
    <row r="38993" hidden="1"/>
    <row r="38994" hidden="1"/>
    <row r="38995" hidden="1"/>
    <row r="38996" hidden="1"/>
    <row r="38997" hidden="1"/>
    <row r="38998" hidden="1"/>
    <row r="38999" hidden="1"/>
    <row r="39000" hidden="1"/>
    <row r="39001" hidden="1"/>
    <row r="39002" hidden="1"/>
    <row r="39003" hidden="1"/>
    <row r="39004" hidden="1"/>
    <row r="39005" hidden="1"/>
    <row r="39006" hidden="1"/>
    <row r="39007" hidden="1"/>
    <row r="39008" hidden="1"/>
    <row r="39009" hidden="1"/>
    <row r="39010" hidden="1"/>
    <row r="39011" hidden="1"/>
    <row r="39012" hidden="1"/>
    <row r="39013" hidden="1"/>
    <row r="39014" hidden="1"/>
    <row r="39015" hidden="1"/>
    <row r="39016" hidden="1"/>
    <row r="39017" hidden="1"/>
    <row r="39018" hidden="1"/>
    <row r="39019" hidden="1"/>
    <row r="39020" hidden="1"/>
    <row r="39021" hidden="1"/>
    <row r="39022" hidden="1"/>
    <row r="39023" hidden="1"/>
    <row r="39024" hidden="1"/>
    <row r="39025" hidden="1"/>
    <row r="39026" hidden="1"/>
    <row r="39027" hidden="1"/>
    <row r="39028" hidden="1"/>
    <row r="39029" hidden="1"/>
    <row r="39030" hidden="1"/>
    <row r="39031" hidden="1"/>
    <row r="39032" hidden="1"/>
    <row r="39033" hidden="1"/>
    <row r="39034" hidden="1"/>
    <row r="39035" hidden="1"/>
    <row r="39036" hidden="1"/>
    <row r="39037" hidden="1"/>
    <row r="39038" hidden="1"/>
    <row r="39039" hidden="1"/>
    <row r="39040" hidden="1"/>
    <row r="39041" hidden="1"/>
    <row r="39042" hidden="1"/>
    <row r="39043" hidden="1"/>
    <row r="39044" hidden="1"/>
    <row r="39045" hidden="1"/>
    <row r="39046" hidden="1"/>
    <row r="39047" hidden="1"/>
    <row r="39048" hidden="1"/>
    <row r="39049" hidden="1"/>
    <row r="39050" hidden="1"/>
    <row r="39051" hidden="1"/>
    <row r="39052" hidden="1"/>
    <row r="39053" hidden="1"/>
    <row r="39054" hidden="1"/>
    <row r="39055" hidden="1"/>
    <row r="39056" hidden="1"/>
    <row r="39057" hidden="1"/>
    <row r="39058" hidden="1"/>
    <row r="39059" hidden="1"/>
    <row r="39060" hidden="1"/>
    <row r="39061" hidden="1"/>
    <row r="39062" hidden="1"/>
    <row r="39063" hidden="1"/>
    <row r="39064" hidden="1"/>
    <row r="39065" hidden="1"/>
    <row r="39066" hidden="1"/>
    <row r="39067" hidden="1"/>
    <row r="39068" hidden="1"/>
    <row r="39069" hidden="1"/>
    <row r="39070" hidden="1"/>
    <row r="39071" hidden="1"/>
    <row r="39072" hidden="1"/>
    <row r="39073" hidden="1"/>
    <row r="39074" hidden="1"/>
    <row r="39075" hidden="1"/>
    <row r="39076" hidden="1"/>
    <row r="39077" hidden="1"/>
    <row r="39078" hidden="1"/>
    <row r="39079" hidden="1"/>
    <row r="39080" hidden="1"/>
    <row r="39081" hidden="1"/>
    <row r="39082" hidden="1"/>
    <row r="39083" hidden="1"/>
    <row r="39084" hidden="1"/>
    <row r="39085" hidden="1"/>
    <row r="39086" hidden="1"/>
    <row r="39087" hidden="1"/>
    <row r="39088" hidden="1"/>
    <row r="39089" hidden="1"/>
    <row r="39090" hidden="1"/>
    <row r="39091" hidden="1"/>
    <row r="39092" hidden="1"/>
    <row r="39093" hidden="1"/>
    <row r="39094" hidden="1"/>
    <row r="39095" hidden="1"/>
    <row r="39096" hidden="1"/>
    <row r="39097" hidden="1"/>
    <row r="39098" hidden="1"/>
    <row r="39099" hidden="1"/>
    <row r="39100" hidden="1"/>
    <row r="39101" hidden="1"/>
    <row r="39102" hidden="1"/>
    <row r="39103" hidden="1"/>
    <row r="39104" hidden="1"/>
    <row r="39105" hidden="1"/>
    <row r="39106" hidden="1"/>
    <row r="39107" hidden="1"/>
    <row r="39108" hidden="1"/>
    <row r="39109" hidden="1"/>
    <row r="39110" hidden="1"/>
    <row r="39111" hidden="1"/>
    <row r="39112" hidden="1"/>
    <row r="39113" hidden="1"/>
    <row r="39114" hidden="1"/>
    <row r="39115" hidden="1"/>
    <row r="39116" hidden="1"/>
    <row r="39117" hidden="1"/>
    <row r="39118" hidden="1"/>
    <row r="39119" hidden="1"/>
    <row r="39120" hidden="1"/>
    <row r="39121" hidden="1"/>
    <row r="39122" hidden="1"/>
    <row r="39123" hidden="1"/>
    <row r="39124" hidden="1"/>
    <row r="39125" hidden="1"/>
    <row r="39126" hidden="1"/>
    <row r="39127" hidden="1"/>
    <row r="39128" hidden="1"/>
    <row r="39129" hidden="1"/>
    <row r="39130" hidden="1"/>
    <row r="39131" hidden="1"/>
    <row r="39132" hidden="1"/>
    <row r="39133" hidden="1"/>
    <row r="39134" hidden="1"/>
    <row r="39135" hidden="1"/>
    <row r="39136" hidden="1"/>
    <row r="39137" hidden="1"/>
    <row r="39138" hidden="1"/>
    <row r="39139" hidden="1"/>
    <row r="39140" hidden="1"/>
    <row r="39141" hidden="1"/>
    <row r="39142" hidden="1"/>
    <row r="39143" hidden="1"/>
    <row r="39144" hidden="1"/>
    <row r="39145" hidden="1"/>
    <row r="39146" hidden="1"/>
    <row r="39147" hidden="1"/>
    <row r="39148" hidden="1"/>
    <row r="39149" hidden="1"/>
    <row r="39150" hidden="1"/>
    <row r="39151" hidden="1"/>
    <row r="39152" hidden="1"/>
    <row r="39153" hidden="1"/>
    <row r="39154" hidden="1"/>
    <row r="39155" hidden="1"/>
    <row r="39156" hidden="1"/>
    <row r="39157" hidden="1"/>
    <row r="39158" hidden="1"/>
    <row r="39159" hidden="1"/>
    <row r="39160" hidden="1"/>
    <row r="39161" hidden="1"/>
    <row r="39162" hidden="1"/>
    <row r="39163" hidden="1"/>
    <row r="39164" hidden="1"/>
    <row r="39165" hidden="1"/>
    <row r="39166" hidden="1"/>
    <row r="39167" hidden="1"/>
    <row r="39168" hidden="1"/>
    <row r="39169" hidden="1"/>
    <row r="39170" hidden="1"/>
    <row r="39171" hidden="1"/>
    <row r="39172" hidden="1"/>
    <row r="39173" hidden="1"/>
    <row r="39174" hidden="1"/>
    <row r="39175" hidden="1"/>
    <row r="39176" hidden="1"/>
    <row r="39177" hidden="1"/>
    <row r="39178" hidden="1"/>
    <row r="39179" hidden="1"/>
    <row r="39180" hidden="1"/>
    <row r="39181" hidden="1"/>
    <row r="39182" hidden="1"/>
    <row r="39183" hidden="1"/>
    <row r="39184" hidden="1"/>
    <row r="39185" hidden="1"/>
    <row r="39186" hidden="1"/>
    <row r="39187" hidden="1"/>
    <row r="39188" hidden="1"/>
    <row r="39189" hidden="1"/>
    <row r="39190" hidden="1"/>
    <row r="39191" hidden="1"/>
    <row r="39192" hidden="1"/>
    <row r="39193" hidden="1"/>
    <row r="39194" hidden="1"/>
    <row r="39195" hidden="1"/>
    <row r="39196" hidden="1"/>
    <row r="39197" hidden="1"/>
    <row r="39198" hidden="1"/>
    <row r="39199" hidden="1"/>
    <row r="39200" hidden="1"/>
    <row r="39201" hidden="1"/>
    <row r="39202" hidden="1"/>
    <row r="39203" hidden="1"/>
    <row r="39204" hidden="1"/>
    <row r="39205" hidden="1"/>
    <row r="39206" hidden="1"/>
    <row r="39207" hidden="1"/>
    <row r="39208" hidden="1"/>
    <row r="39209" hidden="1"/>
    <row r="39210" hidden="1"/>
    <row r="39211" hidden="1"/>
    <row r="39212" hidden="1"/>
    <row r="39213" hidden="1"/>
    <row r="39214" hidden="1"/>
    <row r="39215" hidden="1"/>
    <row r="39216" hidden="1"/>
    <row r="39217" hidden="1"/>
    <row r="39218" hidden="1"/>
    <row r="39219" hidden="1"/>
    <row r="39220" hidden="1"/>
    <row r="39221" hidden="1"/>
    <row r="39222" hidden="1"/>
    <row r="39223" hidden="1"/>
    <row r="39224" hidden="1"/>
    <row r="39225" hidden="1"/>
    <row r="39226" hidden="1"/>
    <row r="39227" hidden="1"/>
    <row r="39228" hidden="1"/>
    <row r="39229" hidden="1"/>
    <row r="39230" hidden="1"/>
    <row r="39231" hidden="1"/>
    <row r="39232" hidden="1"/>
    <row r="39233" hidden="1"/>
    <row r="39234" hidden="1"/>
    <row r="39235" hidden="1"/>
    <row r="39236" hidden="1"/>
    <row r="39237" hidden="1"/>
    <row r="39238" hidden="1"/>
    <row r="39239" hidden="1"/>
    <row r="39240" hidden="1"/>
    <row r="39241" hidden="1"/>
    <row r="39242" hidden="1"/>
    <row r="39243" hidden="1"/>
    <row r="39244" hidden="1"/>
    <row r="39245" hidden="1"/>
    <row r="39246" hidden="1"/>
    <row r="39247" hidden="1"/>
    <row r="39248" hidden="1"/>
    <row r="39249" hidden="1"/>
    <row r="39250" hidden="1"/>
    <row r="39251" hidden="1"/>
    <row r="39252" hidden="1"/>
    <row r="39253" hidden="1"/>
    <row r="39254" hidden="1"/>
    <row r="39255" hidden="1"/>
    <row r="39256" hidden="1"/>
    <row r="39257" hidden="1"/>
    <row r="39258" hidden="1"/>
    <row r="39259" hidden="1"/>
    <row r="39260" hidden="1"/>
    <row r="39261" hidden="1"/>
    <row r="39262" hidden="1"/>
    <row r="39263" hidden="1"/>
    <row r="39264" hidden="1"/>
    <row r="39265" hidden="1"/>
    <row r="39266" hidden="1"/>
    <row r="39267" hidden="1"/>
    <row r="39268" hidden="1"/>
    <row r="39269" hidden="1"/>
    <row r="39270" hidden="1"/>
    <row r="39271" hidden="1"/>
    <row r="39272" hidden="1"/>
    <row r="39273" hidden="1"/>
    <row r="39274" hidden="1"/>
    <row r="39275" hidden="1"/>
    <row r="39276" hidden="1"/>
    <row r="39277" hidden="1"/>
    <row r="39278" hidden="1"/>
    <row r="39279" hidden="1"/>
    <row r="39280" hidden="1"/>
    <row r="39281" hidden="1"/>
    <row r="39282" hidden="1"/>
    <row r="39283" hidden="1"/>
    <row r="39284" hidden="1"/>
    <row r="39285" hidden="1"/>
    <row r="39286" hidden="1"/>
    <row r="39287" hidden="1"/>
    <row r="39288" hidden="1"/>
    <row r="39289" hidden="1"/>
    <row r="39290" hidden="1"/>
    <row r="39291" hidden="1"/>
    <row r="39292" hidden="1"/>
    <row r="39293" hidden="1"/>
    <row r="39294" hidden="1"/>
    <row r="39295" hidden="1"/>
    <row r="39296" hidden="1"/>
    <row r="39297" hidden="1"/>
    <row r="39298" hidden="1"/>
    <row r="39299" hidden="1"/>
    <row r="39300" hidden="1"/>
    <row r="39301" hidden="1"/>
    <row r="39302" hidden="1"/>
    <row r="39303" hidden="1"/>
    <row r="39304" hidden="1"/>
    <row r="39305" hidden="1"/>
    <row r="39306" hidden="1"/>
    <row r="39307" hidden="1"/>
    <row r="39308" hidden="1"/>
    <row r="39309" hidden="1"/>
    <row r="39310" hidden="1"/>
    <row r="39311" hidden="1"/>
    <row r="39312" hidden="1"/>
    <row r="39313" hidden="1"/>
    <row r="39314" hidden="1"/>
    <row r="39315" hidden="1"/>
    <row r="39316" hidden="1"/>
    <row r="39317" hidden="1"/>
    <row r="39318" hidden="1"/>
    <row r="39319" hidden="1"/>
    <row r="39320" hidden="1"/>
    <row r="39321" hidden="1"/>
    <row r="39322" hidden="1"/>
    <row r="39323" hidden="1"/>
    <row r="39324" hidden="1"/>
    <row r="39325" hidden="1"/>
    <row r="39326" hidden="1"/>
    <row r="39327" hidden="1"/>
    <row r="39328" hidden="1"/>
    <row r="39329" hidden="1"/>
    <row r="39330" hidden="1"/>
    <row r="39331" hidden="1"/>
    <row r="39332" hidden="1"/>
    <row r="39333" hidden="1"/>
    <row r="39334" hidden="1"/>
    <row r="39335" hidden="1"/>
    <row r="39336" hidden="1"/>
    <row r="39337" hidden="1"/>
    <row r="39338" hidden="1"/>
    <row r="39339" hidden="1"/>
    <row r="39340" hidden="1"/>
    <row r="39341" hidden="1"/>
    <row r="39342" hidden="1"/>
    <row r="39343" hidden="1"/>
    <row r="39344" hidden="1"/>
    <row r="39345" hidden="1"/>
    <row r="39346" hidden="1"/>
    <row r="39347" hidden="1"/>
    <row r="39348" hidden="1"/>
    <row r="39349" hidden="1"/>
    <row r="39350" hidden="1"/>
    <row r="39351" hidden="1"/>
    <row r="39352" hidden="1"/>
    <row r="39353" hidden="1"/>
    <row r="39354" hidden="1"/>
    <row r="39355" hidden="1"/>
    <row r="39356" hidden="1"/>
    <row r="39357" hidden="1"/>
    <row r="39358" hidden="1"/>
    <row r="39359" hidden="1"/>
    <row r="39360" hidden="1"/>
    <row r="39361" hidden="1"/>
    <row r="39362" hidden="1"/>
    <row r="39363" hidden="1"/>
    <row r="39364" hidden="1"/>
    <row r="39365" hidden="1"/>
    <row r="39366" hidden="1"/>
    <row r="39367" hidden="1"/>
    <row r="39368" hidden="1"/>
    <row r="39369" hidden="1"/>
    <row r="39370" hidden="1"/>
    <row r="39371" hidden="1"/>
    <row r="39372" hidden="1"/>
    <row r="39373" hidden="1"/>
    <row r="39374" hidden="1"/>
    <row r="39375" hidden="1"/>
    <row r="39376" hidden="1"/>
    <row r="39377" hidden="1"/>
    <row r="39378" hidden="1"/>
    <row r="39379" hidden="1"/>
    <row r="39380" hidden="1"/>
    <row r="39381" hidden="1"/>
    <row r="39382" hidden="1"/>
    <row r="39383" hidden="1"/>
    <row r="39384" hidden="1"/>
    <row r="39385" hidden="1"/>
    <row r="39386" hidden="1"/>
    <row r="39387" hidden="1"/>
    <row r="39388" hidden="1"/>
    <row r="39389" hidden="1"/>
    <row r="39390" hidden="1"/>
    <row r="39391" hidden="1"/>
    <row r="39392" hidden="1"/>
    <row r="39393" hidden="1"/>
    <row r="39394" hidden="1"/>
    <row r="39395" hidden="1"/>
    <row r="39396" hidden="1"/>
    <row r="39397" hidden="1"/>
    <row r="39398" hidden="1"/>
    <row r="39399" hidden="1"/>
    <row r="39400" hidden="1"/>
    <row r="39401" hidden="1"/>
    <row r="39402" hidden="1"/>
    <row r="39403" hidden="1"/>
    <row r="39404" hidden="1"/>
    <row r="39405" hidden="1"/>
    <row r="39406" hidden="1"/>
    <row r="39407" hidden="1"/>
    <row r="39408" hidden="1"/>
    <row r="39409" hidden="1"/>
    <row r="39410" hidden="1"/>
    <row r="39411" hidden="1"/>
    <row r="39412" hidden="1"/>
    <row r="39413" hidden="1"/>
    <row r="39414" hidden="1"/>
    <row r="39415" hidden="1"/>
    <row r="39416" hidden="1"/>
    <row r="39417" hidden="1"/>
    <row r="39418" hidden="1"/>
    <row r="39419" hidden="1"/>
    <row r="39420" hidden="1"/>
    <row r="39421" hidden="1"/>
    <row r="39422" hidden="1"/>
    <row r="39423" hidden="1"/>
    <row r="39424" hidden="1"/>
    <row r="39425" hidden="1"/>
    <row r="39426" hidden="1"/>
    <row r="39427" hidden="1"/>
    <row r="39428" hidden="1"/>
    <row r="39429" hidden="1"/>
    <row r="39430" hidden="1"/>
    <row r="39431" hidden="1"/>
    <row r="39432" hidden="1"/>
    <row r="39433" hidden="1"/>
    <row r="39434" hidden="1"/>
    <row r="39435" hidden="1"/>
    <row r="39436" hidden="1"/>
    <row r="39437" hidden="1"/>
    <row r="39438" hidden="1"/>
    <row r="39439" hidden="1"/>
    <row r="39440" hidden="1"/>
    <row r="39441" hidden="1"/>
    <row r="39442" hidden="1"/>
    <row r="39443" hidden="1"/>
    <row r="39444" hidden="1"/>
    <row r="39445" hidden="1"/>
    <row r="39446" hidden="1"/>
    <row r="39447" hidden="1"/>
    <row r="39448" hidden="1"/>
    <row r="39449" hidden="1"/>
    <row r="39450" hidden="1"/>
    <row r="39451" hidden="1"/>
    <row r="39452" hidden="1"/>
    <row r="39453" hidden="1"/>
    <row r="39454" hidden="1"/>
    <row r="39455" hidden="1"/>
    <row r="39456" hidden="1"/>
    <row r="39457" hidden="1"/>
    <row r="39458" hidden="1"/>
    <row r="39459" hidden="1"/>
    <row r="39460" hidden="1"/>
    <row r="39461" hidden="1"/>
    <row r="39462" hidden="1"/>
    <row r="39463" hidden="1"/>
    <row r="39464" hidden="1"/>
    <row r="39465" hidden="1"/>
    <row r="39466" hidden="1"/>
    <row r="39467" hidden="1"/>
    <row r="39468" hidden="1"/>
    <row r="39469" hidden="1"/>
    <row r="39470" hidden="1"/>
    <row r="39471" hidden="1"/>
    <row r="39472" hidden="1"/>
    <row r="39473" hidden="1"/>
    <row r="39474" hidden="1"/>
    <row r="39475" hidden="1"/>
    <row r="39476" hidden="1"/>
    <row r="39477" hidden="1"/>
    <row r="39478" hidden="1"/>
    <row r="39479" hidden="1"/>
    <row r="39480" hidden="1"/>
    <row r="39481" hidden="1"/>
    <row r="39482" hidden="1"/>
    <row r="39483" hidden="1"/>
    <row r="39484" hidden="1"/>
    <row r="39485" hidden="1"/>
    <row r="39486" hidden="1"/>
    <row r="39487" hidden="1"/>
    <row r="39488" hidden="1"/>
    <row r="39489" hidden="1"/>
    <row r="39490" hidden="1"/>
    <row r="39491" hidden="1"/>
    <row r="39492" hidden="1"/>
    <row r="39493" hidden="1"/>
    <row r="39494" hidden="1"/>
    <row r="39495" hidden="1"/>
    <row r="39496" hidden="1"/>
    <row r="39497" hidden="1"/>
    <row r="39498" hidden="1"/>
    <row r="39499" hidden="1"/>
    <row r="39500" hidden="1"/>
    <row r="39501" hidden="1"/>
    <row r="39502" hidden="1"/>
    <row r="39503" hidden="1"/>
    <row r="39504" hidden="1"/>
    <row r="39505" hidden="1"/>
    <row r="39506" hidden="1"/>
    <row r="39507" hidden="1"/>
    <row r="39508" hidden="1"/>
    <row r="39509" hidden="1"/>
    <row r="39510" hidden="1"/>
    <row r="39511" hidden="1"/>
    <row r="39512" hidden="1"/>
    <row r="39513" hidden="1"/>
    <row r="39514" hidden="1"/>
    <row r="39515" hidden="1"/>
    <row r="39516" hidden="1"/>
    <row r="39517" hidden="1"/>
    <row r="39518" hidden="1"/>
    <row r="39519" hidden="1"/>
    <row r="39520" hidden="1"/>
    <row r="39521" hidden="1"/>
    <row r="39522" hidden="1"/>
    <row r="39523" hidden="1"/>
    <row r="39524" hidden="1"/>
    <row r="39525" hidden="1"/>
    <row r="39526" hidden="1"/>
    <row r="39527" hidden="1"/>
    <row r="39528" hidden="1"/>
    <row r="39529" hidden="1"/>
    <row r="39530" hidden="1"/>
    <row r="39531" hidden="1"/>
    <row r="39532" hidden="1"/>
    <row r="39533" hidden="1"/>
    <row r="39534" hidden="1"/>
    <row r="39535" hidden="1"/>
    <row r="39536" hidden="1"/>
    <row r="39537" hidden="1"/>
    <row r="39538" hidden="1"/>
    <row r="39539" hidden="1"/>
    <row r="39540" hidden="1"/>
    <row r="39541" hidden="1"/>
    <row r="39542" hidden="1"/>
    <row r="39543" hidden="1"/>
    <row r="39544" hidden="1"/>
    <row r="39545" hidden="1"/>
    <row r="39546" hidden="1"/>
    <row r="39547" hidden="1"/>
    <row r="39548" hidden="1"/>
    <row r="39549" hidden="1"/>
    <row r="39550" hidden="1"/>
    <row r="39551" hidden="1"/>
    <row r="39552" hidden="1"/>
    <row r="39553" hidden="1"/>
    <row r="39554" hidden="1"/>
    <row r="39555" hidden="1"/>
    <row r="39556" hidden="1"/>
    <row r="39557" hidden="1"/>
    <row r="39558" hidden="1"/>
    <row r="39559" hidden="1"/>
    <row r="39560" hidden="1"/>
    <row r="39561" hidden="1"/>
    <row r="39562" hidden="1"/>
    <row r="39563" hidden="1"/>
    <row r="39564" hidden="1"/>
    <row r="39565" hidden="1"/>
    <row r="39566" hidden="1"/>
    <row r="39567" hidden="1"/>
    <row r="39568" hidden="1"/>
    <row r="39569" hidden="1"/>
    <row r="39570" hidden="1"/>
    <row r="39571" hidden="1"/>
    <row r="39572" hidden="1"/>
    <row r="39573" hidden="1"/>
    <row r="39574" hidden="1"/>
    <row r="39575" hidden="1"/>
    <row r="39576" hidden="1"/>
    <row r="39577" hidden="1"/>
    <row r="39578" hidden="1"/>
    <row r="39579" hidden="1"/>
    <row r="39580" hidden="1"/>
    <row r="39581" hidden="1"/>
    <row r="39582" hidden="1"/>
    <row r="39583" hidden="1"/>
    <row r="39584" hidden="1"/>
    <row r="39585" hidden="1"/>
    <row r="39586" hidden="1"/>
    <row r="39587" hidden="1"/>
    <row r="39588" hidden="1"/>
    <row r="39589" hidden="1"/>
    <row r="39590" hidden="1"/>
    <row r="39591" hidden="1"/>
    <row r="39592" hidden="1"/>
    <row r="39593" hidden="1"/>
    <row r="39594" hidden="1"/>
    <row r="39595" hidden="1"/>
    <row r="39596" hidden="1"/>
    <row r="39597" hidden="1"/>
    <row r="39598" hidden="1"/>
    <row r="39599" hidden="1"/>
    <row r="39600" hidden="1"/>
    <row r="39601" hidden="1"/>
    <row r="39602" hidden="1"/>
    <row r="39603" hidden="1"/>
    <row r="39604" hidden="1"/>
    <row r="39605" hidden="1"/>
    <row r="39606" hidden="1"/>
    <row r="39607" hidden="1"/>
    <row r="39608" hidden="1"/>
    <row r="39609" hidden="1"/>
    <row r="39610" hidden="1"/>
    <row r="39611" hidden="1"/>
    <row r="39612" hidden="1"/>
    <row r="39613" hidden="1"/>
    <row r="39614" hidden="1"/>
    <row r="39615" hidden="1"/>
    <row r="39616" hidden="1"/>
    <row r="39617" hidden="1"/>
    <row r="39618" hidden="1"/>
    <row r="39619" hidden="1"/>
    <row r="39620" hidden="1"/>
    <row r="39621" hidden="1"/>
    <row r="39622" hidden="1"/>
    <row r="39623" hidden="1"/>
    <row r="39624" hidden="1"/>
    <row r="39625" hidden="1"/>
    <row r="39626" hidden="1"/>
    <row r="39627" hidden="1"/>
    <row r="39628" hidden="1"/>
    <row r="39629" hidden="1"/>
    <row r="39630" hidden="1"/>
    <row r="39631" hidden="1"/>
    <row r="39632" hidden="1"/>
    <row r="39633" hidden="1"/>
    <row r="39634" hidden="1"/>
    <row r="39635" hidden="1"/>
    <row r="39636" hidden="1"/>
    <row r="39637" hidden="1"/>
    <row r="39638" hidden="1"/>
    <row r="39639" hidden="1"/>
    <row r="39640" hidden="1"/>
    <row r="39641" hidden="1"/>
    <row r="39642" hidden="1"/>
    <row r="39643" hidden="1"/>
    <row r="39644" hidden="1"/>
    <row r="39645" hidden="1"/>
    <row r="39646" hidden="1"/>
    <row r="39647" hidden="1"/>
    <row r="39648" hidden="1"/>
    <row r="39649" hidden="1"/>
    <row r="39650" hidden="1"/>
    <row r="39651" hidden="1"/>
    <row r="39652" hidden="1"/>
    <row r="39653" hidden="1"/>
    <row r="39654" hidden="1"/>
    <row r="39655" hidden="1"/>
    <row r="39656" hidden="1"/>
    <row r="39657" hidden="1"/>
    <row r="39658" hidden="1"/>
    <row r="39659" hidden="1"/>
    <row r="39660" hidden="1"/>
    <row r="39661" hidden="1"/>
    <row r="39662" hidden="1"/>
    <row r="39663" hidden="1"/>
    <row r="39664" hidden="1"/>
    <row r="39665" hidden="1"/>
    <row r="39666" hidden="1"/>
    <row r="39667" hidden="1"/>
    <row r="39668" hidden="1"/>
    <row r="39669" hidden="1"/>
    <row r="39670" hidden="1"/>
    <row r="39671" hidden="1"/>
    <row r="39672" hidden="1"/>
    <row r="39673" hidden="1"/>
    <row r="39674" hidden="1"/>
    <row r="39675" hidden="1"/>
    <row r="39676" hidden="1"/>
    <row r="39677" hidden="1"/>
    <row r="39678" hidden="1"/>
    <row r="39679" hidden="1"/>
    <row r="39680" hidden="1"/>
    <row r="39681" hidden="1"/>
    <row r="39682" hidden="1"/>
    <row r="39683" hidden="1"/>
    <row r="39684" hidden="1"/>
    <row r="39685" hidden="1"/>
    <row r="39686" hidden="1"/>
    <row r="39687" hidden="1"/>
    <row r="39688" hidden="1"/>
    <row r="39689" hidden="1"/>
    <row r="39690" hidden="1"/>
    <row r="39691" hidden="1"/>
    <row r="39692" hidden="1"/>
    <row r="39693" hidden="1"/>
    <row r="39694" hidden="1"/>
    <row r="39695" hidden="1"/>
    <row r="39696" hidden="1"/>
    <row r="39697" hidden="1"/>
    <row r="39698" hidden="1"/>
    <row r="39699" hidden="1"/>
    <row r="39700" hidden="1"/>
    <row r="39701" hidden="1"/>
    <row r="39702" hidden="1"/>
    <row r="39703" hidden="1"/>
    <row r="39704" hidden="1"/>
    <row r="39705" hidden="1"/>
    <row r="39706" hidden="1"/>
    <row r="39707" hidden="1"/>
    <row r="39708" hidden="1"/>
    <row r="39709" hidden="1"/>
    <row r="39710" hidden="1"/>
    <row r="39711" hidden="1"/>
    <row r="39712" hidden="1"/>
    <row r="39713" hidden="1"/>
    <row r="39714" hidden="1"/>
    <row r="39715" hidden="1"/>
    <row r="39716" hidden="1"/>
    <row r="39717" hidden="1"/>
    <row r="39718" hidden="1"/>
    <row r="39719" hidden="1"/>
    <row r="39720" hidden="1"/>
    <row r="39721" hidden="1"/>
    <row r="39722" hidden="1"/>
    <row r="39723" hidden="1"/>
    <row r="39724" hidden="1"/>
    <row r="39725" hidden="1"/>
    <row r="39726" hidden="1"/>
    <row r="39727" hidden="1"/>
    <row r="39728" hidden="1"/>
    <row r="39729" hidden="1"/>
    <row r="39730" hidden="1"/>
    <row r="39731" hidden="1"/>
    <row r="39732" hidden="1"/>
    <row r="39733" hidden="1"/>
    <row r="39734" hidden="1"/>
    <row r="39735" hidden="1"/>
    <row r="39736" hidden="1"/>
    <row r="39737" hidden="1"/>
    <row r="39738" hidden="1"/>
    <row r="39739" hidden="1"/>
    <row r="39740" hidden="1"/>
    <row r="39741" hidden="1"/>
    <row r="39742" hidden="1"/>
    <row r="39743" hidden="1"/>
    <row r="39744" hidden="1"/>
    <row r="39745" hidden="1"/>
    <row r="39746" hidden="1"/>
    <row r="39747" hidden="1"/>
    <row r="39748" hidden="1"/>
    <row r="39749" hidden="1"/>
    <row r="39750" hidden="1"/>
    <row r="39751" hidden="1"/>
    <row r="39752" hidden="1"/>
    <row r="39753" hidden="1"/>
    <row r="39754" hidden="1"/>
    <row r="39755" hidden="1"/>
    <row r="39756" hidden="1"/>
    <row r="39757" hidden="1"/>
    <row r="39758" hidden="1"/>
    <row r="39759" hidden="1"/>
    <row r="39760" hidden="1"/>
    <row r="39761" hidden="1"/>
    <row r="39762" hidden="1"/>
    <row r="39763" hidden="1"/>
    <row r="39764" hidden="1"/>
    <row r="39765" hidden="1"/>
    <row r="39766" hidden="1"/>
    <row r="39767" hidden="1"/>
    <row r="39768" hidden="1"/>
    <row r="39769" hidden="1"/>
    <row r="39770" hidden="1"/>
    <row r="39771" hidden="1"/>
    <row r="39772" hidden="1"/>
    <row r="39773" hidden="1"/>
    <row r="39774" hidden="1"/>
    <row r="39775" hidden="1"/>
    <row r="39776" hidden="1"/>
    <row r="39777" hidden="1"/>
    <row r="39778" hidden="1"/>
    <row r="39779" hidden="1"/>
    <row r="39780" hidden="1"/>
    <row r="39781" hidden="1"/>
    <row r="39782" hidden="1"/>
    <row r="39783" hidden="1"/>
    <row r="39784" hidden="1"/>
    <row r="39785" hidden="1"/>
    <row r="39786" hidden="1"/>
    <row r="39787" hidden="1"/>
    <row r="39788" hidden="1"/>
    <row r="39789" hidden="1"/>
    <row r="39790" hidden="1"/>
    <row r="39791" hidden="1"/>
    <row r="39792" hidden="1"/>
    <row r="39793" hidden="1"/>
    <row r="39794" hidden="1"/>
    <row r="39795" hidden="1"/>
    <row r="39796" hidden="1"/>
    <row r="39797" hidden="1"/>
    <row r="39798" hidden="1"/>
    <row r="39799" hidden="1"/>
    <row r="39800" hidden="1"/>
    <row r="39801" hidden="1"/>
    <row r="39802" hidden="1"/>
    <row r="39803" hidden="1"/>
    <row r="39804" hidden="1"/>
    <row r="39805" hidden="1"/>
    <row r="39806" hidden="1"/>
    <row r="39807" hidden="1"/>
    <row r="39808" hidden="1"/>
    <row r="39809" hidden="1"/>
    <row r="39810" hidden="1"/>
    <row r="39811" hidden="1"/>
    <row r="39812" hidden="1"/>
    <row r="39813" hidden="1"/>
    <row r="39814" hidden="1"/>
    <row r="39815" hidden="1"/>
    <row r="39816" hidden="1"/>
    <row r="39817" hidden="1"/>
    <row r="39818" hidden="1"/>
    <row r="39819" hidden="1"/>
    <row r="39820" hidden="1"/>
    <row r="39821" hidden="1"/>
    <row r="39822" hidden="1"/>
    <row r="39823" hidden="1"/>
    <row r="39824" hidden="1"/>
    <row r="39825" hidden="1"/>
    <row r="39826" hidden="1"/>
    <row r="39827" hidden="1"/>
    <row r="39828" hidden="1"/>
    <row r="39829" hidden="1"/>
    <row r="39830" hidden="1"/>
    <row r="39831" hidden="1"/>
    <row r="39832" hidden="1"/>
    <row r="39833" hidden="1"/>
    <row r="39834" hidden="1"/>
    <row r="39835" hidden="1"/>
    <row r="39836" hidden="1"/>
    <row r="39837" hidden="1"/>
    <row r="39838" hidden="1"/>
    <row r="39839" hidden="1"/>
    <row r="39840" hidden="1"/>
    <row r="39841" hidden="1"/>
    <row r="39842" hidden="1"/>
    <row r="39843" hidden="1"/>
    <row r="39844" hidden="1"/>
    <row r="39845" hidden="1"/>
    <row r="39846" hidden="1"/>
    <row r="39847" hidden="1"/>
    <row r="39848" hidden="1"/>
    <row r="39849" hidden="1"/>
    <row r="39850" hidden="1"/>
    <row r="39851" hidden="1"/>
    <row r="39852" hidden="1"/>
    <row r="39853" hidden="1"/>
    <row r="39854" hidden="1"/>
    <row r="39855" hidden="1"/>
    <row r="39856" hidden="1"/>
    <row r="39857" hidden="1"/>
    <row r="39858" hidden="1"/>
    <row r="39859" hidden="1"/>
    <row r="39860" hidden="1"/>
    <row r="39861" hidden="1"/>
    <row r="39862" hidden="1"/>
    <row r="39863" hidden="1"/>
    <row r="39864" hidden="1"/>
    <row r="39865" hidden="1"/>
    <row r="39866" hidden="1"/>
    <row r="39867" hidden="1"/>
    <row r="39868" hidden="1"/>
    <row r="39869" hidden="1"/>
    <row r="39870" hidden="1"/>
    <row r="39871" hidden="1"/>
    <row r="39872" hidden="1"/>
    <row r="39873" hidden="1"/>
    <row r="39874" hidden="1"/>
    <row r="39875" hidden="1"/>
    <row r="39876" hidden="1"/>
    <row r="39877" hidden="1"/>
    <row r="39878" hidden="1"/>
    <row r="39879" hidden="1"/>
    <row r="39880" hidden="1"/>
    <row r="39881" hidden="1"/>
    <row r="39882" hidden="1"/>
    <row r="39883" hidden="1"/>
    <row r="39884" hidden="1"/>
    <row r="39885" hidden="1"/>
    <row r="39886" hidden="1"/>
    <row r="39887" hidden="1"/>
    <row r="39888" hidden="1"/>
    <row r="39889" hidden="1"/>
    <row r="39890" hidden="1"/>
    <row r="39891" hidden="1"/>
    <row r="39892" hidden="1"/>
    <row r="39893" hidden="1"/>
    <row r="39894" hidden="1"/>
    <row r="39895" hidden="1"/>
    <row r="39896" hidden="1"/>
    <row r="39897" hidden="1"/>
    <row r="39898" hidden="1"/>
    <row r="39899" hidden="1"/>
    <row r="39900" hidden="1"/>
    <row r="39901" hidden="1"/>
    <row r="39902" hidden="1"/>
    <row r="39903" hidden="1"/>
    <row r="39904" hidden="1"/>
    <row r="39905" hidden="1"/>
    <row r="39906" hidden="1"/>
    <row r="39907" hidden="1"/>
    <row r="39908" hidden="1"/>
    <row r="39909" hidden="1"/>
    <row r="39910" hidden="1"/>
    <row r="39911" hidden="1"/>
    <row r="39912" hidden="1"/>
    <row r="39913" hidden="1"/>
    <row r="39914" hidden="1"/>
    <row r="39915" hidden="1"/>
    <row r="39916" hidden="1"/>
    <row r="39917" hidden="1"/>
    <row r="39918" hidden="1"/>
    <row r="39919" hidden="1"/>
    <row r="39920" hidden="1"/>
    <row r="39921" hidden="1"/>
    <row r="39922" hidden="1"/>
    <row r="39923" hidden="1"/>
    <row r="39924" hidden="1"/>
    <row r="39925" hidden="1"/>
    <row r="39926" hidden="1"/>
    <row r="39927" hidden="1"/>
    <row r="39928" hidden="1"/>
    <row r="39929" hidden="1"/>
    <row r="39930" hidden="1"/>
    <row r="39931" hidden="1"/>
    <row r="39932" hidden="1"/>
    <row r="39933" hidden="1"/>
    <row r="39934" hidden="1"/>
    <row r="39935" hidden="1"/>
    <row r="39936" hidden="1"/>
    <row r="39937" hidden="1"/>
    <row r="39938" hidden="1"/>
    <row r="39939" hidden="1"/>
    <row r="39940" hidden="1"/>
    <row r="39941" hidden="1"/>
    <row r="39942" hidden="1"/>
    <row r="39943" hidden="1"/>
    <row r="39944" hidden="1"/>
    <row r="39945" hidden="1"/>
    <row r="39946" hidden="1"/>
    <row r="39947" hidden="1"/>
    <row r="39948" hidden="1"/>
    <row r="39949" hidden="1"/>
    <row r="39950" hidden="1"/>
    <row r="39951" hidden="1"/>
    <row r="39952" hidden="1"/>
    <row r="39953" hidden="1"/>
    <row r="39954" hidden="1"/>
    <row r="39955" hidden="1"/>
    <row r="39956" hidden="1"/>
    <row r="39957" hidden="1"/>
    <row r="39958" hidden="1"/>
    <row r="39959" hidden="1"/>
    <row r="39960" hidden="1"/>
    <row r="39961" hidden="1"/>
    <row r="39962" hidden="1"/>
    <row r="39963" hidden="1"/>
    <row r="39964" hidden="1"/>
    <row r="39965" hidden="1"/>
    <row r="39966" hidden="1"/>
    <row r="39967" hidden="1"/>
    <row r="39968" hidden="1"/>
    <row r="39969" hidden="1"/>
    <row r="39970" hidden="1"/>
    <row r="39971" hidden="1"/>
    <row r="39972" hidden="1"/>
    <row r="39973" hidden="1"/>
    <row r="39974" hidden="1"/>
    <row r="39975" hidden="1"/>
    <row r="39976" hidden="1"/>
    <row r="39977" hidden="1"/>
    <row r="39978" hidden="1"/>
    <row r="39979" hidden="1"/>
    <row r="39980" hidden="1"/>
    <row r="39981" hidden="1"/>
    <row r="39982" hidden="1"/>
    <row r="39983" hidden="1"/>
    <row r="39984" hidden="1"/>
    <row r="39985" hidden="1"/>
    <row r="39986" hidden="1"/>
    <row r="39987" hidden="1"/>
    <row r="39988" hidden="1"/>
    <row r="39989" hidden="1"/>
    <row r="39990" hidden="1"/>
    <row r="39991" hidden="1"/>
    <row r="39992" hidden="1"/>
    <row r="39993" hidden="1"/>
    <row r="39994" hidden="1"/>
    <row r="39995" hidden="1"/>
    <row r="39996" hidden="1"/>
    <row r="39997" hidden="1"/>
    <row r="39998" hidden="1"/>
    <row r="39999" hidden="1"/>
    <row r="40000" hidden="1"/>
    <row r="40001" hidden="1"/>
    <row r="40002" hidden="1"/>
    <row r="40003" hidden="1"/>
    <row r="40004" hidden="1"/>
    <row r="40005" hidden="1"/>
    <row r="40006" hidden="1"/>
    <row r="40007" hidden="1"/>
    <row r="40008" hidden="1"/>
    <row r="40009" hidden="1"/>
    <row r="40010" hidden="1"/>
    <row r="40011" hidden="1"/>
    <row r="40012" hidden="1"/>
    <row r="40013" hidden="1"/>
    <row r="40014" hidden="1"/>
    <row r="40015" hidden="1"/>
    <row r="40016" hidden="1"/>
    <row r="40017" hidden="1"/>
    <row r="40018" hidden="1"/>
    <row r="40019" hidden="1"/>
    <row r="40020" hidden="1"/>
    <row r="40021" hidden="1"/>
    <row r="40022" hidden="1"/>
    <row r="40023" hidden="1"/>
    <row r="40024" hidden="1"/>
    <row r="40025" hidden="1"/>
    <row r="40026" hidden="1"/>
    <row r="40027" hidden="1"/>
    <row r="40028" hidden="1"/>
    <row r="40029" hidden="1"/>
    <row r="40030" hidden="1"/>
    <row r="40031" hidden="1"/>
    <row r="40032" hidden="1"/>
    <row r="40033" hidden="1"/>
    <row r="40034" hidden="1"/>
    <row r="40035" hidden="1"/>
    <row r="40036" hidden="1"/>
    <row r="40037" hidden="1"/>
    <row r="40038" hidden="1"/>
    <row r="40039" hidden="1"/>
    <row r="40040" hidden="1"/>
    <row r="40041" hidden="1"/>
    <row r="40042" hidden="1"/>
    <row r="40043" hidden="1"/>
    <row r="40044" hidden="1"/>
    <row r="40045" hidden="1"/>
    <row r="40046" hidden="1"/>
    <row r="40047" hidden="1"/>
    <row r="40048" hidden="1"/>
    <row r="40049" hidden="1"/>
    <row r="40050" hidden="1"/>
    <row r="40051" hidden="1"/>
    <row r="40052" hidden="1"/>
    <row r="40053" hidden="1"/>
    <row r="40054" hidden="1"/>
    <row r="40055" hidden="1"/>
    <row r="40056" hidden="1"/>
    <row r="40057" hidden="1"/>
    <row r="40058" hidden="1"/>
    <row r="40059" hidden="1"/>
    <row r="40060" hidden="1"/>
    <row r="40061" hidden="1"/>
    <row r="40062" hidden="1"/>
    <row r="40063" hidden="1"/>
    <row r="40064" hidden="1"/>
    <row r="40065" hidden="1"/>
    <row r="40066" hidden="1"/>
    <row r="40067" hidden="1"/>
    <row r="40068" hidden="1"/>
    <row r="40069" hidden="1"/>
    <row r="40070" hidden="1"/>
    <row r="40071" hidden="1"/>
    <row r="40072" hidden="1"/>
    <row r="40073" hidden="1"/>
    <row r="40074" hidden="1"/>
    <row r="40075" hidden="1"/>
    <row r="40076" hidden="1"/>
    <row r="40077" hidden="1"/>
    <row r="40078" hidden="1"/>
    <row r="40079" hidden="1"/>
    <row r="40080" hidden="1"/>
    <row r="40081" hidden="1"/>
    <row r="40082" hidden="1"/>
    <row r="40083" hidden="1"/>
    <row r="40084" hidden="1"/>
    <row r="40085" hidden="1"/>
    <row r="40086" hidden="1"/>
    <row r="40087" hidden="1"/>
    <row r="40088" hidden="1"/>
    <row r="40089" hidden="1"/>
    <row r="40090" hidden="1"/>
    <row r="40091" hidden="1"/>
    <row r="40092" hidden="1"/>
    <row r="40093" hidden="1"/>
    <row r="40094" hidden="1"/>
    <row r="40095" hidden="1"/>
    <row r="40096" hidden="1"/>
    <row r="40097" hidden="1"/>
    <row r="40098" hidden="1"/>
    <row r="40099" hidden="1"/>
    <row r="40100" hidden="1"/>
    <row r="40101" hidden="1"/>
    <row r="40102" hidden="1"/>
    <row r="40103" hidden="1"/>
    <row r="40104" hidden="1"/>
    <row r="40105" hidden="1"/>
    <row r="40106" hidden="1"/>
    <row r="40107" hidden="1"/>
    <row r="40108" hidden="1"/>
    <row r="40109" hidden="1"/>
  </sheetData>
  <sheetProtection sheet="1" objects="1" scenarios="1"/>
  <mergeCells count="7">
    <mergeCell ref="L16:O16"/>
    <mergeCell ref="B3:L4"/>
    <mergeCell ref="C14:F14"/>
    <mergeCell ref="C15:F15"/>
    <mergeCell ref="C16:F16"/>
    <mergeCell ref="L14:O14"/>
    <mergeCell ref="L15:O15"/>
  </mergeCells>
  <dataValidations count="3">
    <dataValidation type="whole" operator="greaterThanOrEqual" allowBlank="1" showErrorMessage="1" errorTitle="Number of Sub Arrays" error="Please enter a non-negative numeric value." sqref="C10">
      <formula1>0</formula1>
    </dataValidation>
    <dataValidation type="decimal" operator="lessThanOrEqual" allowBlank="1" showInputMessage="1" showErrorMessage="1" sqref="C27">
      <formula1>100</formula1>
    </dataValidation>
    <dataValidation type="whole" operator="greaterThan" allowBlank="1" showErrorMessage="1" errorTitle="CASSYS: Invalid Input Value" error="Please enter a non-negative whole number." promptTitle="CASSYS: Invalid Input Value" prompt="Please enter a non-negative numeric value." sqref="C23 F23 L23">
      <formula1>0</formula1>
    </dataValidation>
  </dataValidations>
  <hyperlinks>
    <hyperlink ref="H14" location="$H$14" tooltip="Search For a Specific PV Module" display="$H$14"/>
    <hyperlink ref="Q14" location="$Q$14" tooltip="Search For a Specific Inverter" display="$Q$14"/>
    <hyperlink ref="Q13" location="System!A1" tooltip="Back To Top" display="Top"/>
    <hyperlink ref="O8" location="SaveSystem" tooltip="Save" display="Save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ssesSht"/>
  <dimension ref="A1:AK50"/>
  <sheetViews>
    <sheetView showGridLines="0" showRowColHeaders="0" zoomScaleNormal="100" workbookViewId="0">
      <selection activeCell="D11" sqref="D11"/>
    </sheetView>
  </sheetViews>
  <sheetFormatPr defaultColWidth="0" defaultRowHeight="15" customHeight="1" zeroHeight="1"/>
  <cols>
    <col min="1" max="1" width="1.7109375" customWidth="1"/>
    <col min="2" max="2" width="16.85546875" customWidth="1"/>
    <col min="3" max="3" width="23.7109375" customWidth="1"/>
    <col min="4" max="4" width="9.140625" customWidth="1"/>
    <col min="5" max="7" width="3.5703125" customWidth="1"/>
    <col min="8" max="9" width="9.140625" customWidth="1"/>
    <col min="10" max="10" width="12" customWidth="1"/>
    <col min="11" max="11" width="7.7109375" customWidth="1"/>
    <col min="12" max="13" width="9.140625" customWidth="1"/>
    <col min="14" max="15" width="5.5703125" customWidth="1"/>
    <col min="16" max="18" width="9.140625" customWidth="1"/>
    <col min="19" max="19" width="1.7109375" customWidth="1"/>
    <col min="20" max="16384" width="9.140625" hidden="1"/>
  </cols>
  <sheetData>
    <row r="1" spans="1:37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</row>
    <row r="2" spans="1:37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AK2" s="35"/>
    </row>
    <row r="3" spans="1:37" ht="15" customHeight="1">
      <c r="A3" s="36"/>
      <c r="B3" s="300" t="s">
        <v>683</v>
      </c>
      <c r="C3" s="300"/>
      <c r="D3" s="300"/>
      <c r="E3" s="300"/>
      <c r="F3" s="300"/>
      <c r="G3" s="300"/>
      <c r="H3" s="300"/>
      <c r="I3" s="300"/>
      <c r="J3" s="300"/>
      <c r="K3" s="300"/>
      <c r="L3" s="300"/>
      <c r="M3" s="36"/>
      <c r="N3" s="36"/>
      <c r="O3" s="36"/>
      <c r="P3" s="36"/>
      <c r="Q3" s="36"/>
      <c r="R3" s="36"/>
      <c r="S3" s="36"/>
    </row>
    <row r="4" spans="1:37" ht="15" customHeight="1">
      <c r="A4" s="36"/>
      <c r="B4" s="300"/>
      <c r="C4" s="300"/>
      <c r="D4" s="300"/>
      <c r="E4" s="300"/>
      <c r="F4" s="300"/>
      <c r="G4" s="300"/>
      <c r="H4" s="300"/>
      <c r="I4" s="300"/>
      <c r="J4" s="300"/>
      <c r="K4" s="300"/>
      <c r="L4" s="300"/>
      <c r="M4" s="36"/>
      <c r="N4" s="36"/>
      <c r="O4" s="36"/>
      <c r="P4" s="36"/>
      <c r="Q4" s="36"/>
      <c r="R4" s="36"/>
      <c r="S4" s="36"/>
    </row>
    <row r="5" spans="1:37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  <c r="Z5" s="35"/>
    </row>
    <row r="6" spans="1:37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</row>
    <row r="7" spans="1:37" s="22" customFormat="1" ht="15" customHeight="1">
      <c r="A7" s="102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</row>
    <row r="8" spans="1:37" s="22" customFormat="1" ht="15.75" customHeight="1">
      <c r="A8" s="103"/>
      <c r="B8" s="81" t="s">
        <v>395</v>
      </c>
      <c r="C8" s="81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83" t="s">
        <v>454</v>
      </c>
      <c r="P8" s="104"/>
      <c r="Q8" s="104"/>
      <c r="R8" s="104"/>
      <c r="S8" s="104"/>
    </row>
    <row r="9" spans="1:37" s="22" customFormat="1" ht="15" customHeight="1">
      <c r="A9" s="102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W9" s="9" t="b">
        <v>1</v>
      </c>
    </row>
    <row r="10" spans="1:37" s="22" customFormat="1" ht="15" customHeight="1">
      <c r="A10" s="102"/>
      <c r="B10" s="105" t="s">
        <v>556</v>
      </c>
      <c r="C10" s="102"/>
      <c r="D10" s="102"/>
      <c r="E10" s="102"/>
      <c r="F10" s="102"/>
      <c r="G10" s="102"/>
      <c r="H10" s="102"/>
      <c r="I10" s="102"/>
      <c r="J10" s="102"/>
      <c r="K10" s="102"/>
      <c r="L10" s="102"/>
      <c r="M10" s="102"/>
      <c r="N10" s="105"/>
      <c r="O10" s="102"/>
      <c r="P10" s="102"/>
      <c r="Q10" s="88"/>
      <c r="R10" s="102"/>
      <c r="S10" s="102"/>
      <c r="W10" s="9" t="b">
        <v>0</v>
      </c>
    </row>
    <row r="11" spans="1:37" s="22" customFormat="1" ht="15" customHeight="1">
      <c r="A11" s="102"/>
      <c r="B11" s="102" t="s">
        <v>647</v>
      </c>
      <c r="C11" s="102"/>
      <c r="D11" s="230" t="b">
        <v>0</v>
      </c>
      <c r="E11" s="102"/>
      <c r="F11" s="102"/>
      <c r="G11" s="102"/>
      <c r="H11" s="269" t="s">
        <v>932</v>
      </c>
      <c r="I11" s="102"/>
      <c r="J11" s="102"/>
      <c r="K11" s="102"/>
      <c r="L11" s="102"/>
      <c r="M11" s="102"/>
      <c r="N11" s="102"/>
      <c r="O11" s="102"/>
      <c r="P11" s="102"/>
      <c r="Q11" s="106"/>
      <c r="R11" s="102"/>
      <c r="S11" s="102"/>
    </row>
    <row r="12" spans="1:37" s="22" customFormat="1" ht="15" customHeight="1">
      <c r="A12" s="102"/>
      <c r="B12" s="102" t="s">
        <v>746</v>
      </c>
      <c r="C12" s="102"/>
      <c r="D12" s="231">
        <v>20</v>
      </c>
      <c r="E12" s="102"/>
      <c r="F12" s="102"/>
      <c r="G12" s="102"/>
      <c r="H12" s="269" t="s">
        <v>926</v>
      </c>
      <c r="I12" s="102"/>
      <c r="J12" s="102"/>
      <c r="K12" s="102"/>
      <c r="L12" s="102"/>
      <c r="M12" s="102"/>
      <c r="N12" s="107"/>
      <c r="O12" s="107"/>
      <c r="P12" s="107"/>
      <c r="Q12" s="262"/>
      <c r="R12" s="102"/>
      <c r="S12" s="102"/>
    </row>
    <row r="13" spans="1:37" s="22" customFormat="1" ht="15" customHeight="1">
      <c r="A13" s="102"/>
      <c r="B13" s="102" t="s">
        <v>747</v>
      </c>
      <c r="C13" s="102"/>
      <c r="D13" s="231">
        <v>0</v>
      </c>
      <c r="E13" s="102"/>
      <c r="F13" s="102"/>
      <c r="G13" s="102"/>
      <c r="H13" s="269" t="s">
        <v>927</v>
      </c>
      <c r="I13" s="102"/>
      <c r="J13" s="102"/>
      <c r="K13" s="102"/>
      <c r="L13" s="102"/>
      <c r="M13" s="102"/>
      <c r="N13" s="107"/>
      <c r="O13" s="107"/>
      <c r="P13" s="107"/>
      <c r="Q13" s="262"/>
      <c r="R13" s="102"/>
      <c r="S13" s="102"/>
    </row>
    <row r="14" spans="1:37" s="22" customFormat="1" ht="15" hidden="1" customHeight="1">
      <c r="A14" s="102"/>
      <c r="B14" s="102"/>
      <c r="C14" s="102"/>
      <c r="D14" s="102"/>
      <c r="E14" s="102"/>
      <c r="F14" s="102"/>
      <c r="G14" s="102"/>
      <c r="H14" s="269"/>
      <c r="I14" s="102"/>
      <c r="J14" s="102"/>
      <c r="K14" s="102"/>
      <c r="L14" s="102"/>
      <c r="M14" s="102"/>
      <c r="N14" s="108"/>
      <c r="O14" s="108"/>
      <c r="P14" s="108"/>
      <c r="Q14" s="109"/>
      <c r="R14" s="102"/>
      <c r="S14" s="102"/>
    </row>
    <row r="15" spans="1:37" s="22" customFormat="1" ht="15" hidden="1" customHeight="1">
      <c r="A15" s="102"/>
      <c r="B15" s="102"/>
      <c r="C15" s="102"/>
      <c r="D15" s="102"/>
      <c r="E15" s="102"/>
      <c r="F15" s="102"/>
      <c r="G15" s="102"/>
      <c r="H15" s="269"/>
      <c r="I15" s="102"/>
      <c r="J15" s="102"/>
      <c r="K15" s="102"/>
      <c r="L15" s="102"/>
      <c r="M15" s="102"/>
      <c r="N15" s="108"/>
      <c r="O15" s="108"/>
      <c r="P15" s="108"/>
      <c r="Q15" s="109"/>
      <c r="R15" s="102"/>
      <c r="S15" s="102"/>
    </row>
    <row r="16" spans="1:37" s="22" customFormat="1" ht="15" customHeight="1">
      <c r="A16" s="102"/>
      <c r="B16" s="102"/>
      <c r="C16" s="102"/>
      <c r="D16" s="102"/>
      <c r="E16" s="102"/>
      <c r="F16" s="102"/>
      <c r="G16" s="102"/>
      <c r="H16" s="269"/>
      <c r="I16" s="102"/>
      <c r="J16" s="102"/>
      <c r="K16" s="102"/>
      <c r="L16" s="102"/>
      <c r="M16" s="102"/>
      <c r="N16" s="108"/>
      <c r="O16" s="108"/>
      <c r="P16" s="108"/>
      <c r="Q16" s="109"/>
      <c r="R16" s="102"/>
      <c r="S16" s="102"/>
    </row>
    <row r="17" spans="1:20" s="22" customFormat="1" ht="15" customHeight="1">
      <c r="A17" s="102"/>
      <c r="B17" s="105" t="s">
        <v>586</v>
      </c>
      <c r="C17" s="102"/>
      <c r="D17" s="102"/>
      <c r="E17" s="102"/>
      <c r="F17" s="102"/>
      <c r="G17" s="102"/>
      <c r="H17" s="269"/>
      <c r="I17" s="102"/>
      <c r="J17" s="102"/>
      <c r="K17" s="102"/>
      <c r="L17" s="102"/>
      <c r="M17" s="102"/>
      <c r="N17" s="108"/>
      <c r="O17" s="108"/>
      <c r="P17" s="108"/>
      <c r="Q17" s="109"/>
      <c r="R17" s="102"/>
      <c r="S17" s="102"/>
    </row>
    <row r="18" spans="1:20" s="22" customFormat="1" ht="15" customHeight="1">
      <c r="A18" s="102"/>
      <c r="B18" s="102" t="s">
        <v>640</v>
      </c>
      <c r="C18" s="102"/>
      <c r="D18" s="229">
        <v>8.9999999999999993E-3</v>
      </c>
      <c r="E18" s="103"/>
      <c r="F18" s="102"/>
      <c r="G18" s="102"/>
      <c r="H18" s="269" t="s">
        <v>928</v>
      </c>
      <c r="I18" s="102"/>
      <c r="J18" s="102"/>
      <c r="K18" s="102"/>
      <c r="L18" s="102"/>
      <c r="M18" s="102"/>
      <c r="N18" s="108"/>
      <c r="O18" s="108"/>
      <c r="P18" s="108"/>
      <c r="Q18" s="109"/>
      <c r="R18" s="102"/>
      <c r="S18" s="102"/>
    </row>
    <row r="19" spans="1:20" s="22" customFormat="1" ht="15" customHeight="1">
      <c r="A19" s="102"/>
      <c r="B19" s="102"/>
      <c r="C19" s="102"/>
      <c r="D19" s="102"/>
      <c r="E19" s="102"/>
      <c r="F19" s="102"/>
      <c r="G19" s="102"/>
      <c r="H19" s="269"/>
      <c r="I19" s="102"/>
      <c r="J19" s="102"/>
      <c r="K19" s="102"/>
      <c r="L19" s="102"/>
      <c r="M19" s="102"/>
      <c r="N19" s="108"/>
      <c r="O19" s="108"/>
      <c r="P19" s="108"/>
      <c r="Q19" s="109"/>
      <c r="R19" s="102"/>
      <c r="S19" s="102"/>
    </row>
    <row r="20" spans="1:20" s="22" customFormat="1" ht="15" customHeight="1">
      <c r="A20" s="102"/>
      <c r="B20" s="105" t="s">
        <v>587</v>
      </c>
      <c r="C20" s="102"/>
      <c r="D20" s="102"/>
      <c r="E20" s="102"/>
      <c r="F20" s="102"/>
      <c r="G20" s="102"/>
      <c r="H20" s="269"/>
      <c r="I20" s="102"/>
      <c r="J20" s="102"/>
      <c r="K20" s="102"/>
      <c r="L20" s="102"/>
      <c r="M20" s="102"/>
      <c r="N20" s="108"/>
      <c r="O20" s="108"/>
      <c r="P20" s="108"/>
      <c r="Q20" s="109"/>
      <c r="R20" s="102"/>
      <c r="S20" s="102"/>
    </row>
    <row r="21" spans="1:20" s="22" customFormat="1" ht="15" customHeight="1">
      <c r="A21" s="102"/>
      <c r="B21" s="102" t="s">
        <v>602</v>
      </c>
      <c r="C21" s="102"/>
      <c r="D21" s="229">
        <v>0.02</v>
      </c>
      <c r="E21" s="102"/>
      <c r="F21" s="102"/>
      <c r="G21" s="102"/>
      <c r="H21" s="269" t="s">
        <v>929</v>
      </c>
      <c r="I21" s="102"/>
      <c r="J21" s="102"/>
      <c r="K21" s="102"/>
      <c r="L21" s="102"/>
      <c r="M21" s="102"/>
      <c r="N21" s="108"/>
      <c r="O21" s="108"/>
      <c r="P21" s="108"/>
      <c r="Q21" s="109"/>
      <c r="R21" s="102"/>
      <c r="S21" s="102"/>
    </row>
    <row r="22" spans="1:20" s="22" customFormat="1" ht="15" customHeight="1">
      <c r="A22" s="102"/>
      <c r="B22" s="102" t="s">
        <v>639</v>
      </c>
      <c r="C22" s="103"/>
      <c r="D22" s="229">
        <v>0</v>
      </c>
      <c r="E22" s="103"/>
      <c r="F22" s="102"/>
      <c r="G22" s="102"/>
      <c r="H22" s="269" t="s">
        <v>930</v>
      </c>
      <c r="I22" s="102"/>
      <c r="J22" s="102"/>
      <c r="K22" s="102"/>
      <c r="L22" s="102"/>
      <c r="M22" s="102"/>
      <c r="N22" s="108"/>
      <c r="O22" s="108"/>
      <c r="P22" s="108"/>
      <c r="Q22" s="109"/>
      <c r="R22" s="102"/>
      <c r="S22" s="102"/>
    </row>
    <row r="23" spans="1:20" s="22" customFormat="1" ht="15" customHeight="1">
      <c r="A23" s="102"/>
      <c r="B23" s="102"/>
      <c r="C23" s="102"/>
      <c r="D23" s="102"/>
      <c r="E23" s="102"/>
      <c r="F23" s="102"/>
      <c r="G23" s="102"/>
      <c r="H23" s="269"/>
      <c r="I23" s="102"/>
      <c r="J23" s="102"/>
      <c r="K23" s="102"/>
      <c r="L23" s="102"/>
      <c r="M23" s="102"/>
      <c r="N23" s="108"/>
      <c r="O23" s="108"/>
      <c r="P23" s="108"/>
      <c r="Q23" s="109"/>
      <c r="R23" s="102"/>
      <c r="S23" s="102"/>
    </row>
    <row r="24" spans="1:20" s="22" customFormat="1" ht="15" customHeight="1">
      <c r="A24" s="103"/>
      <c r="B24" s="105" t="s">
        <v>560</v>
      </c>
      <c r="C24" s="102"/>
      <c r="D24" s="102"/>
      <c r="E24" s="102"/>
      <c r="F24" s="102"/>
      <c r="G24" s="102"/>
      <c r="H24" s="269"/>
      <c r="I24" s="102"/>
      <c r="J24" s="102"/>
      <c r="K24" s="102"/>
      <c r="L24" s="102"/>
      <c r="M24" s="102"/>
      <c r="N24" s="108"/>
      <c r="O24" s="108"/>
      <c r="P24" s="108"/>
      <c r="Q24" s="109"/>
      <c r="R24" s="102"/>
      <c r="S24" s="102"/>
    </row>
    <row r="25" spans="1:20" s="22" customFormat="1" ht="15" customHeight="1">
      <c r="A25" s="102"/>
      <c r="B25" s="110" t="s">
        <v>648</v>
      </c>
      <c r="C25" s="102"/>
      <c r="D25" s="232">
        <v>0.05</v>
      </c>
      <c r="E25" s="102"/>
      <c r="F25" s="102"/>
      <c r="G25" s="102"/>
      <c r="H25" s="269" t="s">
        <v>931</v>
      </c>
      <c r="I25" s="102"/>
      <c r="J25" s="102"/>
      <c r="K25" s="102"/>
      <c r="L25" s="102"/>
      <c r="M25" s="102"/>
      <c r="N25" s="108"/>
      <c r="O25" s="108"/>
      <c r="P25" s="108"/>
      <c r="Q25" s="109"/>
      <c r="R25" s="102"/>
      <c r="S25" s="102"/>
    </row>
    <row r="26" spans="1:20" s="22" customFormat="1" ht="15" customHeight="1">
      <c r="A26" s="102"/>
      <c r="B26" s="111"/>
      <c r="C26" s="102"/>
      <c r="D26" s="102"/>
      <c r="E26" s="103"/>
      <c r="F26" s="102"/>
      <c r="G26" s="102"/>
      <c r="H26" s="102"/>
      <c r="I26" s="102"/>
      <c r="J26" s="102"/>
      <c r="K26" s="102"/>
      <c r="L26" s="102"/>
      <c r="M26" s="102"/>
      <c r="N26" s="108"/>
      <c r="O26" s="108"/>
      <c r="P26" s="108"/>
      <c r="Q26" s="109"/>
      <c r="R26" s="102"/>
      <c r="S26" s="102"/>
    </row>
    <row r="27" spans="1:20" s="22" customFormat="1" ht="15" customHeight="1">
      <c r="A27" s="102"/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</row>
    <row r="28" spans="1:20" s="22" customFormat="1" ht="15" customHeight="1">
      <c r="A28" s="102"/>
      <c r="B28" s="102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</row>
    <row r="29" spans="1:20" s="22" customFormat="1" ht="15" customHeight="1">
      <c r="A29" s="102"/>
      <c r="B29" s="102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3"/>
      <c r="Q29" s="102"/>
      <c r="R29" s="102"/>
      <c r="S29" s="102"/>
    </row>
    <row r="30" spans="1:20" s="22" customFormat="1" ht="15" customHeight="1">
      <c r="A30" s="102"/>
      <c r="B30" s="103"/>
      <c r="C30" s="112"/>
      <c r="D30" s="103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102"/>
      <c r="S30" s="102"/>
    </row>
    <row r="31" spans="1:20" s="22" customFormat="1" ht="15" customHeight="1">
      <c r="A31" s="102"/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</row>
    <row r="32" spans="1:20" s="3" customFormat="1" ht="15" customHeight="1">
      <c r="A32" s="77"/>
      <c r="B32" s="78" t="str">
        <f>CONCATENATE("Version ",Version)</f>
        <v>Version 0.9</v>
      </c>
      <c r="C32" s="78"/>
      <c r="D32" s="78"/>
      <c r="E32" s="79"/>
      <c r="F32" s="292" t="s">
        <v>985</v>
      </c>
      <c r="G32" s="292"/>
      <c r="H32" s="292"/>
      <c r="I32" s="292"/>
      <c r="J32" s="292"/>
      <c r="K32" s="292"/>
      <c r="L32" s="78"/>
      <c r="M32" s="78"/>
      <c r="N32" s="78"/>
      <c r="O32" s="78"/>
      <c r="Q32" s="78"/>
      <c r="R32" s="156" t="s">
        <v>701</v>
      </c>
      <c r="S32" s="157"/>
      <c r="T32" s="157"/>
    </row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</sheetData>
  <sheetProtection sheet="1" objects="1" scenarios="1"/>
  <mergeCells count="2">
    <mergeCell ref="B3:L4"/>
    <mergeCell ref="F32:K32"/>
  </mergeCells>
  <dataValidations count="6">
    <dataValidation type="list" allowBlank="1" showInputMessage="1" showErrorMessage="1" sqref="D11">
      <formula1>UseMeasuredValList</formula1>
    </dataValidation>
    <dataValidation type="decimal" operator="greaterThanOrEqual" allowBlank="1" showInputMessage="1" showErrorMessage="1" errorTitle="Constant Heat Loss Factor" error="Please enter a non-negative numeric value." sqref="D12">
      <formula1>0</formula1>
    </dataValidation>
    <dataValidation type="decimal" operator="greaterThanOrEqual" allowBlank="1" showInputMessage="1" showErrorMessage="1" errorTitle="Convective Heat Loss Factor" error="Please enter a non-negative numeric value." sqref="D13">
      <formula1>0</formula1>
    </dataValidation>
    <dataValidation type="decimal" allowBlank="1" showInputMessage="1" showErrorMessage="1" errorTitle="ASHRAE Model Parameter " error="Please enter a numeric value between 0 and 1." sqref="D25">
      <formula1>0</formula1>
      <formula2>1</formula2>
    </dataValidation>
    <dataValidation type="decimal" allowBlank="1" showInputMessage="1" showErrorMessage="1" sqref="D21:D22">
      <formula1>0</formula1>
      <formula2>1</formula2>
    </dataValidation>
    <dataValidation type="decimal" allowBlank="1" showInputMessage="1" showErrorMessage="1" sqref="D18">
      <formula1>-1</formula1>
      <formula2>1</formula2>
    </dataValidation>
  </dataValidations>
  <hyperlinks>
    <hyperlink ref="O8" location="SaveLosses" tooltip="Save" display="Save"/>
    <hyperlink ref="F32" r:id="rId1" display="Copyright © 2015, CanadianSolar All rights reserved.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ilingSht"/>
  <dimension ref="A1:Y33"/>
  <sheetViews>
    <sheetView showGridLines="0" showRowColHeaders="0" workbookViewId="0">
      <selection activeCell="D10" sqref="D10"/>
    </sheetView>
  </sheetViews>
  <sheetFormatPr defaultColWidth="0" defaultRowHeight="15" zeroHeight="1"/>
  <cols>
    <col min="1" max="1" width="1.7109375" style="39" customWidth="1"/>
    <col min="2" max="7" width="9.140625" style="39" customWidth="1"/>
    <col min="8" max="13" width="9.140625" style="325" customWidth="1"/>
    <col min="14" max="19" width="9.140625" style="39" customWidth="1"/>
    <col min="20" max="20" width="2.7109375" style="39" customWidth="1"/>
    <col min="21" max="25" width="9.140625" hidden="1" customWidth="1"/>
    <col min="26" max="16384" width="9.140625" hidden="1"/>
  </cols>
  <sheetData>
    <row r="1" spans="1:20" s="23" customFormat="1" ht="6" customHeight="1">
      <c r="A1" s="113"/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</row>
    <row r="2" spans="1:20" s="1" customFormat="1" ht="15" customHeight="1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36"/>
    </row>
    <row r="3" spans="1:20" s="1" customFormat="1" ht="15" customHeight="1">
      <c r="A3" s="114"/>
      <c r="B3" s="323" t="s">
        <v>683</v>
      </c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115"/>
      <c r="N3" s="114"/>
      <c r="O3" s="114"/>
      <c r="P3" s="114"/>
      <c r="Q3" s="114"/>
      <c r="R3" s="114"/>
      <c r="S3" s="114"/>
      <c r="T3" s="36"/>
    </row>
    <row r="4" spans="1:20" s="1" customFormat="1" ht="15" customHeight="1">
      <c r="A4" s="114"/>
      <c r="B4" s="323"/>
      <c r="C4" s="323"/>
      <c r="D4" s="323"/>
      <c r="E4" s="323"/>
      <c r="F4" s="323"/>
      <c r="G4" s="323"/>
      <c r="H4" s="323"/>
      <c r="I4" s="323"/>
      <c r="J4" s="323"/>
      <c r="K4" s="323"/>
      <c r="L4" s="323"/>
      <c r="M4" s="115"/>
      <c r="N4" s="114"/>
      <c r="O4" s="114"/>
      <c r="P4" s="114"/>
      <c r="Q4" s="114"/>
      <c r="R4" s="114"/>
      <c r="S4" s="114"/>
      <c r="T4" s="36"/>
    </row>
    <row r="5" spans="1:20" s="1" customFormat="1" ht="15" customHeight="1">
      <c r="A5" s="114"/>
      <c r="B5" s="116" t="s">
        <v>685</v>
      </c>
      <c r="C5" s="116"/>
      <c r="D5" s="116"/>
      <c r="E5" s="116"/>
      <c r="F5" s="116"/>
      <c r="G5" s="116"/>
      <c r="H5" s="116"/>
      <c r="I5" s="116"/>
      <c r="J5" s="116"/>
      <c r="K5" s="117"/>
      <c r="L5" s="117"/>
      <c r="M5" s="114"/>
      <c r="N5" s="114"/>
      <c r="O5" s="114"/>
      <c r="P5" s="114"/>
      <c r="Q5" s="114"/>
      <c r="R5" s="114"/>
      <c r="S5" s="114"/>
      <c r="T5" s="36"/>
    </row>
    <row r="6" spans="1:20" s="2" customFormat="1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</row>
    <row r="7" spans="1:20" s="1" customForma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</row>
    <row r="8" spans="1:20" ht="15" customHeight="1">
      <c r="B8" s="61" t="s">
        <v>625</v>
      </c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118" t="s">
        <v>454</v>
      </c>
      <c r="Q8" s="82"/>
      <c r="R8" s="82"/>
      <c r="S8" s="82"/>
      <c r="T8" s="82"/>
    </row>
    <row r="9" spans="1:20" s="1" customFormat="1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</row>
    <row r="10" spans="1:20" s="1" customFormat="1">
      <c r="A10" s="36"/>
      <c r="B10" s="84" t="s">
        <v>588</v>
      </c>
      <c r="C10" s="36"/>
      <c r="D10" s="233" t="s">
        <v>561</v>
      </c>
      <c r="E10" s="36"/>
      <c r="F10" s="65" t="s">
        <v>933</v>
      </c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20" s="1" customFormat="1">
      <c r="A11" s="36"/>
      <c r="B11" s="36"/>
      <c r="C11" s="36"/>
      <c r="D11" s="36"/>
      <c r="E11" s="36"/>
      <c r="F11" s="65" t="s">
        <v>702</v>
      </c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</row>
    <row r="12" spans="1:20" s="1" customFormat="1">
      <c r="A12" s="36"/>
      <c r="B12" s="36"/>
      <c r="C12" s="36"/>
      <c r="D12" s="119" t="s">
        <v>561</v>
      </c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</row>
    <row r="13" spans="1:20" s="1" customFormat="1">
      <c r="A13" s="36"/>
      <c r="B13" s="36"/>
      <c r="C13" s="36"/>
      <c r="D13" s="234">
        <v>0</v>
      </c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</row>
    <row r="14" spans="1:20" s="1" customFormat="1" hidden="1">
      <c r="A14" s="36"/>
      <c r="B14" s="36"/>
      <c r="C14" s="36"/>
      <c r="D14" s="120" t="s">
        <v>626</v>
      </c>
      <c r="E14" s="119" t="s">
        <v>627</v>
      </c>
      <c r="F14" s="119" t="s">
        <v>628</v>
      </c>
      <c r="G14" s="119" t="s">
        <v>629</v>
      </c>
      <c r="H14" s="119" t="s">
        <v>630</v>
      </c>
      <c r="I14" s="119" t="s">
        <v>631</v>
      </c>
      <c r="J14" s="119" t="s">
        <v>632</v>
      </c>
      <c r="K14" s="119" t="s">
        <v>633</v>
      </c>
      <c r="L14" s="119" t="s">
        <v>634</v>
      </c>
      <c r="M14" s="119" t="s">
        <v>635</v>
      </c>
      <c r="N14" s="119" t="s">
        <v>609</v>
      </c>
      <c r="O14" s="119" t="s">
        <v>636</v>
      </c>
      <c r="P14" s="36"/>
      <c r="Q14" s="36"/>
      <c r="R14" s="36"/>
      <c r="S14" s="36"/>
      <c r="T14" s="36"/>
    </row>
    <row r="15" spans="1:20" s="1" customFormat="1" hidden="1">
      <c r="A15" s="36"/>
      <c r="B15" s="36"/>
      <c r="C15" s="36"/>
      <c r="D15" s="234">
        <v>0</v>
      </c>
      <c r="E15" s="234">
        <v>0</v>
      </c>
      <c r="F15" s="234">
        <v>0</v>
      </c>
      <c r="G15" s="234">
        <v>0</v>
      </c>
      <c r="H15" s="234">
        <v>0</v>
      </c>
      <c r="I15" s="234">
        <v>0</v>
      </c>
      <c r="J15" s="234">
        <v>0</v>
      </c>
      <c r="K15" s="234">
        <v>0</v>
      </c>
      <c r="L15" s="234">
        <v>0</v>
      </c>
      <c r="M15" s="234">
        <v>0</v>
      </c>
      <c r="N15" s="234">
        <v>0</v>
      </c>
      <c r="O15" s="234">
        <v>0</v>
      </c>
      <c r="P15" s="36"/>
      <c r="Q15" s="53"/>
      <c r="R15" s="36"/>
      <c r="S15" s="36"/>
      <c r="T15" s="36"/>
    </row>
    <row r="16" spans="1:20" s="1" customFormat="1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</row>
    <row r="17" spans="1:25" s="1" customFormat="1">
      <c r="A17" s="36"/>
      <c r="B17" s="36"/>
      <c r="C17" s="36"/>
      <c r="D17" s="53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</row>
    <row r="18" spans="1:25" s="1" customFormat="1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V18" s="1" t="s">
        <v>561</v>
      </c>
      <c r="W18" s="24" t="s">
        <v>626</v>
      </c>
      <c r="X18" s="1" t="e">
        <f>IF(SfreqVal="Yearly",SYearly,IF(SfreqVal = "Monthly",Jan,#N/A))</f>
        <v>#NAME?</v>
      </c>
      <c r="Y18" s="1">
        <f>IF(SfreqVal="Monthly",SJan,Yearly)</f>
        <v>0</v>
      </c>
    </row>
    <row r="19" spans="1:25" s="1" customFormat="1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V19" s="1" t="s">
        <v>562</v>
      </c>
      <c r="W19" s="24" t="s">
        <v>627</v>
      </c>
      <c r="X19" s="1" t="e">
        <f>IF(SfreqVal="Yearly",SYearly,IF(SfreqVal = "Monthly",Feb,#N/A))</f>
        <v>#NAME?</v>
      </c>
      <c r="Y19" s="1">
        <f>IF(SfreqVal="Monthly",SFeb,Yearly)</f>
        <v>0</v>
      </c>
    </row>
    <row r="20" spans="1:25" s="1" customFormat="1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V20" s="1">
        <f>MATCH(SfreqVal,Sfreq,0)</f>
        <v>1</v>
      </c>
      <c r="W20" s="24" t="s">
        <v>628</v>
      </c>
      <c r="X20" s="1" t="e">
        <f>IF(SfreqVal="Yearly",SYearly,IF(SfreqVal = "Monthly",Mar,#N/A))</f>
        <v>#NAME?</v>
      </c>
      <c r="Y20" s="1">
        <f>IF(SfreqVal="Monthly",SMar,Yearly)</f>
        <v>0</v>
      </c>
    </row>
    <row r="21" spans="1:25" s="1" customFormat="1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W21" s="24" t="s">
        <v>629</v>
      </c>
      <c r="X21" s="1" t="e">
        <f>IF(SfreqVal="Yearly",SYearly,IF(SfreqVal = "Monthly",Apr,#N/A))</f>
        <v>#NAME?</v>
      </c>
      <c r="Y21" s="1">
        <f>IF(SfreqVal="Monthly",SApr,Yearly)</f>
        <v>0</v>
      </c>
    </row>
    <row r="22" spans="1:25" s="1" customFormat="1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W22" s="24" t="s">
        <v>630</v>
      </c>
      <c r="X22" s="1" t="e">
        <f>IF(SfreqVal="Yearly",SYearly,IF(SfreqVal = "Monthly",May,#N/A))</f>
        <v>#NAME?</v>
      </c>
      <c r="Y22" s="1">
        <f>IF(SfreqVal="Monthly",SMay,Yearly)</f>
        <v>0</v>
      </c>
    </row>
    <row r="23" spans="1:25" s="1" customFormat="1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W23" s="24" t="s">
        <v>631</v>
      </c>
      <c r="X23" s="1" t="e">
        <f>IF(SfreqVal="Yearly",SYearly,IF(SfreqVal = "Monthly",Jun,#N/A))</f>
        <v>#NAME?</v>
      </c>
      <c r="Y23" s="1">
        <f>IF(SfreqVal="Monthly",SJun,Yearly)</f>
        <v>0</v>
      </c>
    </row>
    <row r="24" spans="1:25" s="1" customFormat="1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W24" s="24" t="s">
        <v>632</v>
      </c>
      <c r="X24" s="1" t="e">
        <f>IF(SfreqVal="Yearly",SYearly,IF(SfreqVal = "Monthly",Jul,#N/A))</f>
        <v>#NAME?</v>
      </c>
      <c r="Y24" s="1">
        <f>IF(SfreqVal="Monthly",SJul,Yearly)</f>
        <v>0</v>
      </c>
    </row>
    <row r="25" spans="1:25" s="1" customFormat="1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W25" s="24" t="s">
        <v>633</v>
      </c>
      <c r="X25" s="1" t="e">
        <f>IF(SfreqVal="Yearly",SYearly,IF(SfreqVal = "Monthly",Aug,#N/A))</f>
        <v>#NAME?</v>
      </c>
      <c r="Y25" s="1">
        <f>IF(SfreqVal="Monthly",SAug,Yearly)</f>
        <v>0</v>
      </c>
    </row>
    <row r="26" spans="1:25" s="1" customFormat="1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W26" s="24" t="s">
        <v>634</v>
      </c>
      <c r="X26" s="1" t="e">
        <f>IF(SfreqVal="Yearly",SYearly,IF(SfreqVal = "Monthly",Sep,#N/A))</f>
        <v>#NAME?</v>
      </c>
      <c r="Y26" s="1">
        <f>IF(SfreqVal="Monthly",SSep,Yearly)</f>
        <v>0</v>
      </c>
    </row>
    <row r="27" spans="1:25" s="1" customFormat="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W27" s="24" t="s">
        <v>635</v>
      </c>
      <c r="X27" s="1" t="e">
        <f>IF(SfreqVal="Yearly",SYearly,IF(SfreqVal = "Monthly",Oct,#N/A))</f>
        <v>#NAME?</v>
      </c>
      <c r="Y27" s="1">
        <f>IF(SfreqVal="Monthly",SOct,Yearly)</f>
        <v>0</v>
      </c>
    </row>
    <row r="28" spans="1:25" s="1" customFormat="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W28" s="24" t="s">
        <v>637</v>
      </c>
      <c r="X28" s="1" t="e">
        <f>IF(SfreqVal="Yearly",SYearly,IF(SfreqVal = "Monthly",Nov,#N/A))</f>
        <v>#NAME?</v>
      </c>
      <c r="Y28" s="1">
        <f>IF(SfreqVal="Monthly",SNov,Yearly)</f>
        <v>0</v>
      </c>
    </row>
    <row r="29" spans="1:25" s="1" customFormat="1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W29" s="24" t="s">
        <v>636</v>
      </c>
      <c r="X29" s="1" t="e">
        <f>IF(SfreqVal="Yearly",SYearly,IF(SfreqVal = "Monthly",Dec,#N/A))</f>
        <v>#NAME?</v>
      </c>
      <c r="Y29" s="1">
        <f>IF(SfreqVal="Monthly",SDec,Yearly)</f>
        <v>0</v>
      </c>
    </row>
    <row r="30" spans="1:25" s="1" customFormat="1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</row>
    <row r="31" spans="1:25" s="1" customFormat="1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</row>
    <row r="32" spans="1:25" s="1" customFormat="1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</row>
    <row r="33" spans="1:20">
      <c r="A33" s="121"/>
      <c r="B33" s="121" t="str">
        <f>CONCATENATE("Version ", Version)</f>
        <v>Version 0.9</v>
      </c>
      <c r="C33" s="121"/>
      <c r="D33" s="121"/>
      <c r="E33" s="122"/>
      <c r="F33" s="121"/>
      <c r="G33" s="121"/>
      <c r="H33" s="325" t="s">
        <v>985</v>
      </c>
      <c r="N33" s="121"/>
      <c r="O33" s="121"/>
      <c r="P33" s="121"/>
      <c r="Q33" s="324" t="s">
        <v>701</v>
      </c>
      <c r="R33" s="324"/>
      <c r="S33" s="324"/>
      <c r="T33" s="121"/>
    </row>
  </sheetData>
  <sheetProtection sheet="1" objects="1" scenarios="1"/>
  <mergeCells count="3">
    <mergeCell ref="B3:L4"/>
    <mergeCell ref="Q33:S33"/>
    <mergeCell ref="H33:M1048576"/>
  </mergeCells>
  <dataValidations count="3">
    <dataValidation type="list" allowBlank="1" showInputMessage="1" showErrorMessage="1" sqref="D10">
      <formula1>Sfreq</formula1>
    </dataValidation>
    <dataValidation type="decimal" allowBlank="1" showInputMessage="1" showErrorMessage="1" errorTitle="Soiling Losses" error="Please enter a value between 0 and 100." sqref="D13">
      <formula1>0</formula1>
      <formula2>1</formula2>
    </dataValidation>
    <dataValidation type="decimal" allowBlank="1" showInputMessage="1" showErrorMessage="1" errorTitle="Soiling Losses" error="Please enter a numeric value between 0 and 100." sqref="D15:O15">
      <formula1>0</formula1>
      <formula2>1</formula2>
    </dataValidation>
  </dataValidations>
  <hyperlinks>
    <hyperlink ref="P8" location="Soiling!P8" tooltip="Save" display="Save"/>
    <hyperlink ref="H33" r:id="rId1" display="Copyright © 2015, CanadianSolar All rights reserved.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ormerSht"/>
  <dimension ref="A1:Z51"/>
  <sheetViews>
    <sheetView showGridLines="0" showRowColHeaders="0" zoomScale="110" zoomScaleNormal="110" workbookViewId="0">
      <selection activeCell="C11" sqref="C11"/>
    </sheetView>
  </sheetViews>
  <sheetFormatPr defaultColWidth="0" defaultRowHeight="0" customHeight="1" zeroHeight="1"/>
  <cols>
    <col min="1" max="1" width="2.7109375" customWidth="1"/>
    <col min="2" max="2" width="39.5703125" customWidth="1"/>
    <col min="3" max="3" width="11.28515625" customWidth="1"/>
    <col min="4" max="4" width="9.140625" customWidth="1"/>
    <col min="5" max="5" width="3.5703125" customWidth="1"/>
    <col min="6" max="7" width="3.5703125" style="325" customWidth="1"/>
    <col min="8" max="11" width="9.140625" style="325" customWidth="1"/>
    <col min="12" max="13" width="9.140625" customWidth="1"/>
    <col min="14" max="15" width="5.5703125" customWidth="1"/>
    <col min="16" max="18" width="9.140625" customWidth="1"/>
    <col min="19" max="19" width="1.7109375" customWidth="1"/>
    <col min="20" max="23" width="9.140625" hidden="1" customWidth="1"/>
    <col min="24" max="24" width="13.140625" hidden="1" customWidth="1"/>
    <col min="25" max="26" width="18.140625" hidden="1" customWidth="1"/>
    <col min="27" max="16384" width="9.140625" hidden="1"/>
  </cols>
  <sheetData>
    <row r="1" spans="1:25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25" ht="15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25" ht="15" customHeight="1">
      <c r="A3" s="36"/>
      <c r="B3" s="300" t="s">
        <v>683</v>
      </c>
      <c r="C3" s="300"/>
      <c r="D3" s="300"/>
      <c r="E3" s="300"/>
      <c r="F3" s="300"/>
      <c r="G3" s="300"/>
      <c r="H3" s="300"/>
      <c r="I3" s="300"/>
      <c r="J3" s="300"/>
      <c r="K3" s="300"/>
      <c r="L3" s="300"/>
      <c r="M3" s="36"/>
      <c r="N3" s="36"/>
      <c r="O3" s="36"/>
      <c r="P3" s="36"/>
      <c r="Q3" s="36"/>
      <c r="R3" s="36"/>
      <c r="S3" s="36"/>
    </row>
    <row r="4" spans="1:25" ht="15" customHeight="1">
      <c r="A4" s="36"/>
      <c r="B4" s="300"/>
      <c r="C4" s="300"/>
      <c r="D4" s="300"/>
      <c r="E4" s="300"/>
      <c r="F4" s="300"/>
      <c r="G4" s="300"/>
      <c r="H4" s="300"/>
      <c r="I4" s="300"/>
      <c r="J4" s="300"/>
      <c r="K4" s="300"/>
      <c r="L4" s="300"/>
      <c r="M4" s="36"/>
      <c r="N4" s="36"/>
      <c r="O4" s="36"/>
      <c r="P4" s="36"/>
      <c r="Q4" s="36"/>
      <c r="R4" s="36"/>
      <c r="S4" s="36"/>
    </row>
    <row r="5" spans="1:25" ht="15" customHeight="1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</row>
    <row r="6" spans="1:25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</row>
    <row r="7" spans="1:25" ht="15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</row>
    <row r="8" spans="1:25" ht="15" customHeight="1">
      <c r="A8" s="36"/>
      <c r="B8" s="81" t="s">
        <v>393</v>
      </c>
      <c r="C8" s="81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253" t="s">
        <v>454</v>
      </c>
      <c r="P8" s="82"/>
      <c r="Q8" s="82"/>
      <c r="R8" s="82"/>
      <c r="S8" s="82"/>
    </row>
    <row r="9" spans="1:25" ht="15" customHeight="1">
      <c r="A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W9" t="s">
        <v>614</v>
      </c>
      <c r="X9" t="s">
        <v>615</v>
      </c>
      <c r="Y9" t="s">
        <v>616</v>
      </c>
    </row>
    <row r="10" spans="1:25" ht="15" customHeight="1">
      <c r="A10" s="36"/>
      <c r="B10" s="123" t="s">
        <v>590</v>
      </c>
      <c r="C10" s="250">
        <v>0</v>
      </c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W10">
        <v>0</v>
      </c>
      <c r="X10">
        <f t="shared" ref="X10:X18" si="0">PIronLoss</f>
        <v>0</v>
      </c>
      <c r="Y10" t="e">
        <f>(PGlobLossTrf-X10)*(W10/PNomTrf)^2</f>
        <v>#DIV/0!</v>
      </c>
    </row>
    <row r="11" spans="1:25" ht="15" customHeight="1">
      <c r="A11" s="36"/>
      <c r="B11" s="123" t="s">
        <v>591</v>
      </c>
      <c r="C11" s="250">
        <v>0</v>
      </c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U11" t="b">
        <v>1</v>
      </c>
      <c r="W11" s="6">
        <f>PNomTrf*0.5/7</f>
        <v>0</v>
      </c>
      <c r="X11" s="6">
        <f t="shared" si="0"/>
        <v>0</v>
      </c>
      <c r="Y11" s="6" t="e">
        <f t="shared" ref="Y11:Y18" si="1">(PGlobLossTrf-X11)*(W11/PNomTrf)^2</f>
        <v>#DIV/0!</v>
      </c>
    </row>
    <row r="12" spans="1:25" ht="15" customHeight="1">
      <c r="A12" s="36"/>
      <c r="B12" s="123" t="s">
        <v>863</v>
      </c>
      <c r="C12" s="244">
        <v>0</v>
      </c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U12" t="b">
        <v>0</v>
      </c>
      <c r="W12" s="32">
        <f>PNomTrf*1/7</f>
        <v>0</v>
      </c>
      <c r="X12" s="6">
        <f t="shared" si="0"/>
        <v>0</v>
      </c>
      <c r="Y12" s="6" t="e">
        <f t="shared" si="1"/>
        <v>#DIV/0!</v>
      </c>
    </row>
    <row r="13" spans="1:25" ht="15" customHeight="1">
      <c r="A13" s="36"/>
      <c r="B13" s="36" t="s">
        <v>594</v>
      </c>
      <c r="C13" s="245" t="b">
        <v>1</v>
      </c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W13" s="32">
        <f>PNomTrf*2/7</f>
        <v>0</v>
      </c>
      <c r="X13" s="6">
        <f t="shared" si="0"/>
        <v>0</v>
      </c>
      <c r="Y13" s="6" t="e">
        <f t="shared" si="1"/>
        <v>#DIV/0!</v>
      </c>
    </row>
    <row r="14" spans="1:25" ht="15" customHeight="1">
      <c r="A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W14" s="32">
        <f>PNomTrf*3/7</f>
        <v>0</v>
      </c>
      <c r="X14" s="6">
        <f t="shared" si="0"/>
        <v>0</v>
      </c>
      <c r="Y14" s="6" t="e">
        <f t="shared" si="1"/>
        <v>#DIV/0!</v>
      </c>
    </row>
    <row r="15" spans="1:25" ht="15" customHeight="1">
      <c r="A15" s="36"/>
      <c r="B15" s="123" t="s">
        <v>593</v>
      </c>
      <c r="C15" s="251">
        <f>System!F11*(0.95)</f>
        <v>0</v>
      </c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W15" s="6">
        <f>PNomTrf*4/7</f>
        <v>0</v>
      </c>
      <c r="X15" s="6">
        <f t="shared" si="0"/>
        <v>0</v>
      </c>
      <c r="Y15" s="6" t="e">
        <f t="shared" si="1"/>
        <v>#DIV/0!</v>
      </c>
    </row>
    <row r="16" spans="1:25" ht="15" customHeight="1">
      <c r="A16" s="36"/>
      <c r="B16" s="1"/>
      <c r="C16" s="252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W16" s="6">
        <f>PNomTrf*5/7</f>
        <v>0</v>
      </c>
      <c r="X16" s="6">
        <f t="shared" si="0"/>
        <v>0</v>
      </c>
      <c r="Y16" s="6" t="e">
        <f t="shared" si="1"/>
        <v>#DIV/0!</v>
      </c>
    </row>
    <row r="17" spans="1:25" ht="15" customHeight="1">
      <c r="A17" s="36"/>
      <c r="B17" s="123"/>
      <c r="C17" s="252" t="s">
        <v>871</v>
      </c>
      <c r="D17" s="140" t="s">
        <v>872</v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W17" s="6">
        <f>PNomTrf*6/7</f>
        <v>0</v>
      </c>
      <c r="X17" s="6">
        <f t="shared" si="0"/>
        <v>0</v>
      </c>
      <c r="Y17" s="6" t="e">
        <f t="shared" si="1"/>
        <v>#DIV/0!</v>
      </c>
    </row>
    <row r="18" spans="1:25" ht="15" customHeight="1">
      <c r="A18" s="36"/>
      <c r="B18" s="123" t="s">
        <v>870</v>
      </c>
      <c r="C18" s="251">
        <f>C11</f>
        <v>0</v>
      </c>
      <c r="D18" s="246">
        <f>IFERROR(PIronLoss/(PnomAc),0)</f>
        <v>0</v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W18" s="6">
        <f>PNomTrf</f>
        <v>0</v>
      </c>
      <c r="X18" s="6">
        <f t="shared" si="0"/>
        <v>0</v>
      </c>
      <c r="Y18" s="6" t="e">
        <f t="shared" si="1"/>
        <v>#DIV/0!</v>
      </c>
    </row>
    <row r="19" spans="1:25" ht="15" customHeight="1">
      <c r="A19" s="36"/>
      <c r="B19" s="1"/>
      <c r="C19" s="1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W19" s="32"/>
      <c r="X19" s="32"/>
      <c r="Y19" s="32"/>
    </row>
    <row r="20" spans="1:25" ht="15" customHeight="1">
      <c r="A20" s="36"/>
      <c r="B20" s="1"/>
      <c r="C20" s="252" t="s">
        <v>873</v>
      </c>
      <c r="D20" s="140" t="s">
        <v>874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</row>
    <row r="21" spans="1:25" ht="15" customHeight="1">
      <c r="A21" s="36"/>
      <c r="B21" s="123" t="s">
        <v>592</v>
      </c>
      <c r="C21" s="251">
        <f>IFERROR(PResLss*(PNomTrf/PnomAc)^2,0)</f>
        <v>0</v>
      </c>
      <c r="D21" s="251">
        <f>FResLss*PnomAc</f>
        <v>0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</row>
    <row r="22" spans="1:25" ht="15" customHeight="1">
      <c r="A22" s="36"/>
      <c r="B22" s="1"/>
      <c r="C22" s="1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</row>
    <row r="23" spans="1:25" ht="15" customHeight="1">
      <c r="A23" s="36"/>
      <c r="B23" s="123" t="s">
        <v>589</v>
      </c>
      <c r="C23" s="251">
        <f>IFERROR((PResLssTrf+PIronLossTrf),0)</f>
        <v>0</v>
      </c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</row>
    <row r="24" spans="1:25" ht="15" customHeight="1">
      <c r="A24" s="36"/>
      <c r="B24" s="36"/>
      <c r="C24" s="1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</row>
    <row r="25" spans="1:25" ht="15" customHeight="1">
      <c r="A25" s="36"/>
      <c r="B25" s="1"/>
      <c r="C25" s="1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</row>
    <row r="26" spans="1:25" ht="15" customHeight="1">
      <c r="A26" s="36"/>
      <c r="B26" s="1"/>
      <c r="C26" s="1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27" spans="1:25" ht="15" customHeight="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</row>
    <row r="28" spans="1:25" ht="15" customHeight="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</row>
    <row r="29" spans="1:25" ht="15" customHeight="1">
      <c r="A29" s="77"/>
      <c r="B29" s="78" t="str">
        <f>CONCATENATE("Version ",Version)</f>
        <v>Version 0.9</v>
      </c>
      <c r="C29" s="78"/>
      <c r="D29" s="78"/>
      <c r="E29" s="79"/>
      <c r="F29" s="325" t="s">
        <v>985</v>
      </c>
      <c r="L29" s="78"/>
      <c r="M29" s="78"/>
      <c r="N29" s="78"/>
      <c r="O29" s="78"/>
      <c r="P29" s="314" t="s">
        <v>701</v>
      </c>
      <c r="Q29" s="314"/>
      <c r="R29" s="314"/>
      <c r="S29" s="77"/>
    </row>
    <row r="30" spans="1:25" s="3" customFormat="1" ht="15" hidden="1" customHeight="1">
      <c r="A30"/>
      <c r="B30"/>
      <c r="C30"/>
      <c r="D30"/>
      <c r="E30"/>
      <c r="F30" s="325"/>
      <c r="G30" s="325"/>
      <c r="H30" s="325"/>
      <c r="I30" s="325"/>
      <c r="J30" s="325"/>
      <c r="K30" s="325"/>
      <c r="L30"/>
      <c r="M30"/>
      <c r="N30"/>
      <c r="O30"/>
      <c r="P30"/>
      <c r="Q30"/>
      <c r="R30"/>
      <c r="S30"/>
    </row>
    <row r="31" spans="1:25" ht="15" hidden="1" customHeight="1"/>
    <row r="32" spans="1:25" ht="15" hidden="1" customHeight="1"/>
    <row r="33" ht="15" hidden="1" customHeight="1"/>
    <row r="34" ht="15" hidden="1" customHeight="1"/>
    <row r="35" ht="15" hidden="1" customHeight="1"/>
    <row r="36" ht="15" hidden="1" customHeight="1"/>
    <row r="37" ht="15" hidden="1" customHeight="1"/>
    <row r="38" ht="15" hidden="1" customHeight="1"/>
    <row r="39" ht="15" hidden="1" customHeight="1"/>
    <row r="40" ht="15" hidden="1" customHeight="1"/>
    <row r="41" ht="15" hidden="1" customHeight="1"/>
    <row r="42" ht="15" hidden="1" customHeight="1"/>
    <row r="43" ht="15" hidden="1" customHeight="1"/>
    <row r="44" ht="15" hidden="1" customHeight="1"/>
    <row r="45" ht="15" hidden="1" customHeight="1"/>
    <row r="46" ht="15" hidden="1" customHeight="1"/>
    <row r="47" ht="15" hidden="1" customHeight="1"/>
    <row r="48" ht="15" hidden="1" customHeight="1"/>
    <row r="49" ht="15" hidden="1" customHeight="1"/>
    <row r="50" ht="15" hidden="1" customHeight="1"/>
    <row r="51" ht="15" hidden="1" customHeight="1"/>
  </sheetData>
  <sheetProtection sheet="1" objects="1" scenarios="1"/>
  <mergeCells count="3">
    <mergeCell ref="B3:L4"/>
    <mergeCell ref="P29:R29"/>
    <mergeCell ref="F29:K1048576"/>
  </mergeCells>
  <dataValidations count="4">
    <dataValidation type="list" allowBlank="1" showInputMessage="1" showErrorMessage="1" sqref="C13">
      <formula1>DisconnectOptions</formula1>
    </dataValidation>
    <dataValidation type="decimal" operator="greaterThanOrEqual" allowBlank="1" showInputMessage="1" showErrorMessage="1" errorTitle="Nominal Power of Transformer" error="Please enter a non-negative numerical value." sqref="C10">
      <formula1>0</formula1>
    </dataValidation>
    <dataValidation type="decimal" operator="greaterThanOrEqual" allowBlank="1" showInputMessage="1" showErrorMessage="1" errorTitle="Global Loss of Transformer Pnom" error="Please enter a non-negative numerical value." sqref="C23">
      <formula1>0</formula1>
    </dataValidation>
    <dataValidation type="decimal" operator="greaterThanOrEqual" allowBlank="1" showInputMessage="1" showErrorMessage="1" errorTitle="Iron Loss of Transformer Pnom" error="Please enter a non-negative numerical value." sqref="C11">
      <formula1>0</formula1>
    </dataValidation>
  </dataValidations>
  <hyperlinks>
    <hyperlink ref="O8" location="SaveTransformer" tooltip="Save" display="Save"/>
    <hyperlink ref="F29" r:id="rId1" display="Copyright © 2015, CanadianSolar All rights reserved.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FileSht"/>
  <dimension ref="A1:AB60"/>
  <sheetViews>
    <sheetView showGridLines="0" showRowColHeaders="0" zoomScale="82" zoomScaleNormal="82" workbookViewId="0">
      <selection activeCell="D9" sqref="D9"/>
    </sheetView>
  </sheetViews>
  <sheetFormatPr defaultColWidth="0" defaultRowHeight="15" zeroHeight="1"/>
  <cols>
    <col min="1" max="1" width="1.7109375" style="39" customWidth="1"/>
    <col min="2" max="2" width="3.7109375" style="39" customWidth="1"/>
    <col min="3" max="3" width="26" style="39" customWidth="1"/>
    <col min="4" max="4" width="20.7109375" style="39" customWidth="1"/>
    <col min="5" max="5" width="22.5703125" style="39" customWidth="1"/>
    <col min="6" max="6" width="20.5703125" style="39" customWidth="1"/>
    <col min="7" max="7" width="22.7109375" style="39" customWidth="1"/>
    <col min="8" max="8" width="20.42578125" style="39" customWidth="1"/>
    <col min="9" max="9" width="19.28515625" style="39" customWidth="1"/>
    <col min="10" max="10" width="17.7109375" style="39" customWidth="1"/>
    <col min="11" max="11" width="19.85546875" style="39" customWidth="1"/>
    <col min="12" max="15" width="17.7109375" style="39" customWidth="1"/>
    <col min="16" max="17" width="17.85546875" style="39" customWidth="1"/>
    <col min="18" max="18" width="17.7109375" style="39" customWidth="1"/>
    <col min="19" max="19" width="17.85546875" style="39" customWidth="1"/>
    <col min="20" max="20" width="1.7109375" style="39" customWidth="1"/>
    <col min="21" max="25" width="9.140625" style="39" hidden="1" customWidth="1"/>
    <col min="26" max="16384" width="9.140625" style="39" hidden="1"/>
  </cols>
  <sheetData>
    <row r="1" spans="1:28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AA1" s="39">
        <v>0</v>
      </c>
    </row>
    <row r="2" spans="1:28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</row>
    <row r="3" spans="1:28" ht="15" customHeight="1">
      <c r="A3" s="36"/>
      <c r="B3" s="300" t="s">
        <v>683</v>
      </c>
      <c r="C3" s="300"/>
      <c r="D3" s="300"/>
      <c r="E3" s="300"/>
      <c r="F3" s="300"/>
      <c r="G3" s="300"/>
      <c r="H3" s="300"/>
      <c r="I3" s="300"/>
      <c r="J3" s="300"/>
      <c r="K3" s="300"/>
      <c r="L3" s="300"/>
      <c r="M3" s="300"/>
      <c r="N3" s="36"/>
      <c r="O3" s="36"/>
      <c r="P3" s="36"/>
      <c r="Q3" s="36"/>
      <c r="R3" s="36"/>
      <c r="S3" s="36"/>
      <c r="T3" s="36"/>
      <c r="AB3" s="39">
        <v>0</v>
      </c>
    </row>
    <row r="4" spans="1:28" ht="15" customHeight="1">
      <c r="A4" s="36"/>
      <c r="B4" s="300"/>
      <c r="C4" s="300"/>
      <c r="D4" s="300"/>
      <c r="E4" s="300"/>
      <c r="F4" s="300"/>
      <c r="G4" s="300"/>
      <c r="H4" s="300"/>
      <c r="I4" s="300"/>
      <c r="J4" s="300"/>
      <c r="K4" s="300"/>
      <c r="L4" s="300"/>
      <c r="M4" s="300"/>
      <c r="N4" s="36"/>
      <c r="O4" s="36"/>
      <c r="P4" s="36"/>
      <c r="Q4" s="36"/>
      <c r="R4" s="36"/>
      <c r="S4" s="36"/>
      <c r="T4" s="36"/>
      <c r="X4" s="39" t="s">
        <v>574</v>
      </c>
    </row>
    <row r="5" spans="1:28">
      <c r="A5" s="36"/>
      <c r="B5" s="335" t="s">
        <v>685</v>
      </c>
      <c r="C5" s="335"/>
      <c r="D5" s="335"/>
      <c r="E5" s="335"/>
      <c r="F5" s="335"/>
      <c r="G5" s="335"/>
      <c r="H5" s="335"/>
      <c r="I5" s="51"/>
      <c r="J5" s="51"/>
      <c r="K5" s="51"/>
      <c r="L5" s="51"/>
      <c r="M5" s="51"/>
      <c r="N5" s="36"/>
      <c r="O5" s="36"/>
      <c r="P5" s="36"/>
      <c r="Q5" s="36"/>
      <c r="R5" s="36"/>
      <c r="S5" s="36"/>
      <c r="T5" s="36"/>
      <c r="X5" s="39" t="s">
        <v>576</v>
      </c>
    </row>
    <row r="6" spans="1:28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X6" s="39" t="s">
        <v>577</v>
      </c>
    </row>
    <row r="7" spans="1:28" s="36" customFormat="1" ht="9.75" customHeight="1">
      <c r="U7" s="36">
        <v>2</v>
      </c>
    </row>
    <row r="8" spans="1:28" ht="14.25" customHeight="1">
      <c r="B8" s="124" t="s">
        <v>936</v>
      </c>
      <c r="C8" s="125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6" t="s">
        <v>454</v>
      </c>
      <c r="P8" s="125"/>
      <c r="Q8" s="125"/>
      <c r="R8" s="125"/>
      <c r="S8" s="125"/>
      <c r="T8" s="125"/>
    </row>
    <row r="9" spans="1:28" s="36" customFormat="1" ht="15" customHeight="1">
      <c r="B9" s="328" t="s">
        <v>479</v>
      </c>
      <c r="C9" s="329"/>
      <c r="D9" s="235">
        <v>1</v>
      </c>
      <c r="G9" s="127" t="s">
        <v>9</v>
      </c>
      <c r="J9" s="53"/>
    </row>
    <row r="10" spans="1:28" s="36" customFormat="1" ht="15" customHeight="1">
      <c r="B10" s="84" t="s">
        <v>575</v>
      </c>
      <c r="D10" s="7" t="s">
        <v>748</v>
      </c>
      <c r="G10" s="330"/>
      <c r="H10" s="331"/>
      <c r="I10" s="331"/>
      <c r="J10" s="331"/>
      <c r="K10" s="331"/>
      <c r="L10" s="331"/>
      <c r="M10" s="331"/>
      <c r="N10" s="331"/>
      <c r="O10" s="331"/>
      <c r="P10" s="331"/>
      <c r="Q10" s="332"/>
    </row>
    <row r="11" spans="1:28" s="36" customFormat="1" ht="15" customHeight="1">
      <c r="G11" s="92" t="s">
        <v>455</v>
      </c>
      <c r="H11" s="333" t="s">
        <v>934</v>
      </c>
      <c r="I11" s="334"/>
      <c r="J11" s="334"/>
      <c r="K11" s="334"/>
      <c r="L11" s="334"/>
      <c r="M11" s="334"/>
      <c r="N11" s="334"/>
      <c r="O11" s="334"/>
      <c r="P11" s="334"/>
      <c r="Q11" s="334"/>
    </row>
    <row r="12" spans="1:28" ht="15" customHeight="1">
      <c r="B12" s="124" t="s">
        <v>937</v>
      </c>
      <c r="C12" s="125"/>
      <c r="D12" s="125"/>
      <c r="E12" s="125"/>
      <c r="F12" s="125"/>
      <c r="G12" s="125"/>
      <c r="H12" s="125"/>
      <c r="I12" s="128"/>
      <c r="J12" s="128"/>
      <c r="K12" s="128"/>
      <c r="L12" s="128"/>
      <c r="M12" s="125"/>
      <c r="N12" s="125"/>
      <c r="O12" s="125"/>
      <c r="P12" s="125"/>
      <c r="Q12" s="125"/>
      <c r="R12" s="125"/>
      <c r="S12" s="125"/>
      <c r="T12" s="125"/>
    </row>
    <row r="13" spans="1:28" s="36" customFormat="1" ht="15" customHeight="1">
      <c r="B13" s="129"/>
      <c r="C13" s="53"/>
      <c r="D13" s="53"/>
      <c r="E13" s="53"/>
      <c r="F13" s="53"/>
      <c r="G13" s="53"/>
      <c r="H13" s="53"/>
      <c r="I13" s="130"/>
      <c r="J13" s="130"/>
      <c r="K13" s="130"/>
      <c r="L13" s="130"/>
      <c r="M13" s="53"/>
      <c r="N13" s="53"/>
      <c r="O13" s="53"/>
      <c r="P13" s="53"/>
      <c r="Q13" s="53"/>
      <c r="R13" s="53"/>
      <c r="S13" s="53"/>
      <c r="T13" s="53"/>
    </row>
    <row r="14" spans="1:28" s="36" customFormat="1" ht="15" customHeight="1">
      <c r="B14" s="338" t="s">
        <v>938</v>
      </c>
      <c r="C14" s="339"/>
      <c r="D14" s="131" t="s">
        <v>697</v>
      </c>
      <c r="E14" s="131" t="s">
        <v>469</v>
      </c>
      <c r="F14" s="53"/>
      <c r="G14" s="211" t="s">
        <v>852</v>
      </c>
      <c r="H14" s="212"/>
      <c r="I14" s="212"/>
      <c r="J14" s="212"/>
      <c r="K14" s="212"/>
      <c r="L14" s="212"/>
      <c r="M14" s="274"/>
      <c r="N14" s="53"/>
      <c r="O14" s="53"/>
      <c r="P14" s="53"/>
      <c r="Q14" s="53"/>
      <c r="R14" s="53"/>
      <c r="S14" s="53"/>
      <c r="T14" s="53"/>
    </row>
    <row r="15" spans="1:28" ht="15" customHeight="1">
      <c r="B15" s="336" t="s">
        <v>649</v>
      </c>
      <c r="C15" s="337"/>
      <c r="D15" s="7"/>
      <c r="E15" s="227" t="s">
        <v>839</v>
      </c>
      <c r="F15" s="36"/>
      <c r="G15" s="132"/>
      <c r="H15" s="53"/>
      <c r="I15" s="53"/>
      <c r="J15" s="270"/>
      <c r="K15" s="270"/>
      <c r="L15" s="270"/>
      <c r="M15" s="271"/>
      <c r="N15" s="36"/>
      <c r="O15" s="36"/>
      <c r="P15" s="36"/>
      <c r="Q15" s="36"/>
      <c r="R15" s="36"/>
      <c r="S15" s="36"/>
      <c r="T15" s="36"/>
    </row>
    <row r="16" spans="1:28" ht="15" customHeight="1">
      <c r="B16" s="336" t="s">
        <v>694</v>
      </c>
      <c r="C16" s="337"/>
      <c r="D16" s="7"/>
      <c r="E16" s="90" t="s">
        <v>749</v>
      </c>
      <c r="F16" s="36"/>
      <c r="G16" s="134" t="s">
        <v>935</v>
      </c>
      <c r="H16" s="247" t="s">
        <v>577</v>
      </c>
      <c r="I16" s="278" t="s">
        <v>980</v>
      </c>
      <c r="J16" s="45"/>
      <c r="K16" s="275"/>
      <c r="L16" s="275"/>
      <c r="M16" s="271"/>
      <c r="N16" s="36"/>
      <c r="O16" s="36"/>
      <c r="P16" s="36"/>
      <c r="Q16" s="36"/>
      <c r="R16" s="36"/>
      <c r="S16" s="36"/>
      <c r="T16" s="36"/>
      <c r="V16" s="39">
        <v>1</v>
      </c>
      <c r="Y16" s="39" t="s">
        <v>839</v>
      </c>
    </row>
    <row r="17" spans="1:25" ht="15" customHeight="1">
      <c r="B17" s="336" t="s">
        <v>638</v>
      </c>
      <c r="C17" s="337"/>
      <c r="D17" s="7"/>
      <c r="E17" s="90" t="s">
        <v>749</v>
      </c>
      <c r="F17" s="36"/>
      <c r="G17" s="134" t="s">
        <v>816</v>
      </c>
      <c r="H17" s="248">
        <v>60</v>
      </c>
      <c r="I17" s="278" t="s">
        <v>981</v>
      </c>
      <c r="J17" s="45"/>
      <c r="K17" s="275"/>
      <c r="L17" s="275"/>
      <c r="M17" s="271"/>
      <c r="N17" s="36"/>
      <c r="O17" s="36"/>
      <c r="P17" s="36"/>
      <c r="Q17" s="36"/>
      <c r="R17" s="36"/>
      <c r="S17" s="36"/>
      <c r="T17" s="36"/>
      <c r="V17" s="39">
        <v>2</v>
      </c>
      <c r="Y17" s="39" t="s">
        <v>618</v>
      </c>
    </row>
    <row r="18" spans="1:25" ht="15" customHeight="1">
      <c r="B18" s="336" t="s">
        <v>721</v>
      </c>
      <c r="C18" s="337"/>
      <c r="D18" s="7"/>
      <c r="E18" s="90" t="s">
        <v>749</v>
      </c>
      <c r="F18" s="36"/>
      <c r="G18" s="54"/>
      <c r="H18" s="53"/>
      <c r="I18" s="53"/>
      <c r="J18" s="270"/>
      <c r="K18" s="270"/>
      <c r="L18" s="270"/>
      <c r="M18" s="271"/>
      <c r="N18" s="36"/>
      <c r="O18" s="36"/>
      <c r="P18" s="36"/>
      <c r="Q18" s="36"/>
      <c r="R18" s="36"/>
      <c r="S18" s="36"/>
      <c r="T18" s="36"/>
      <c r="V18" s="39">
        <v>3</v>
      </c>
      <c r="Y18" s="39" t="s">
        <v>619</v>
      </c>
    </row>
    <row r="19" spans="1:25" ht="15" customHeight="1">
      <c r="B19" s="336" t="s">
        <v>472</v>
      </c>
      <c r="C19" s="337"/>
      <c r="D19" s="7"/>
      <c r="E19" s="90" t="s">
        <v>14</v>
      </c>
      <c r="F19" s="36"/>
      <c r="G19" s="134" t="s">
        <v>698</v>
      </c>
      <c r="H19" s="276"/>
      <c r="I19" s="53"/>
      <c r="J19" s="270"/>
      <c r="K19" s="270"/>
      <c r="L19" s="270"/>
      <c r="M19" s="271"/>
      <c r="N19" s="36"/>
      <c r="O19" s="36"/>
      <c r="P19" s="36"/>
      <c r="Q19" s="36"/>
      <c r="R19" s="36"/>
      <c r="S19" s="36"/>
      <c r="T19" s="36"/>
      <c r="V19" s="39">
        <v>5</v>
      </c>
      <c r="Y19" s="39" t="s">
        <v>620</v>
      </c>
    </row>
    <row r="20" spans="1:25" ht="15" customHeight="1">
      <c r="B20" s="336" t="s">
        <v>473</v>
      </c>
      <c r="C20" s="337"/>
      <c r="D20" s="7"/>
      <c r="E20" s="90" t="s">
        <v>14</v>
      </c>
      <c r="F20" s="36"/>
      <c r="G20" s="239" t="s">
        <v>699</v>
      </c>
      <c r="H20" s="276"/>
      <c r="I20" s="53"/>
      <c r="J20" s="270"/>
      <c r="K20" s="270"/>
      <c r="L20" s="270"/>
      <c r="M20" s="271"/>
      <c r="N20" s="36"/>
      <c r="O20" s="36"/>
      <c r="P20" s="36"/>
      <c r="Q20" s="36"/>
      <c r="R20" s="36"/>
      <c r="S20" s="36"/>
      <c r="T20" s="36"/>
      <c r="V20" s="39">
        <v>4</v>
      </c>
      <c r="Y20" s="39" t="s">
        <v>621</v>
      </c>
    </row>
    <row r="21" spans="1:25" ht="15" customHeight="1">
      <c r="B21" s="326" t="s">
        <v>468</v>
      </c>
      <c r="C21" s="326"/>
      <c r="D21" s="7"/>
      <c r="E21" s="90" t="s">
        <v>572</v>
      </c>
      <c r="F21" s="36"/>
      <c r="G21" s="56"/>
      <c r="H21" s="57"/>
      <c r="I21" s="57"/>
      <c r="J21" s="272"/>
      <c r="K21" s="272"/>
      <c r="L21" s="272"/>
      <c r="M21" s="273"/>
      <c r="N21" s="36"/>
      <c r="O21" s="36"/>
      <c r="P21" s="36"/>
      <c r="Q21" s="36"/>
      <c r="R21" s="36"/>
      <c r="S21" s="36"/>
      <c r="T21" s="36"/>
      <c r="V21" s="39">
        <v>0</v>
      </c>
      <c r="Y21" s="39" t="s">
        <v>861</v>
      </c>
    </row>
    <row r="22" spans="1:25" ht="15" customHeight="1">
      <c r="B22" s="36"/>
      <c r="C22" s="36"/>
      <c r="D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V22" s="39">
        <v>0</v>
      </c>
      <c r="Y22" t="s">
        <v>860</v>
      </c>
    </row>
    <row r="23" spans="1:25" ht="15" customHeight="1">
      <c r="A23" s="36"/>
      <c r="B23" s="327"/>
      <c r="C23" s="327"/>
      <c r="D23" s="88"/>
      <c r="E23" s="1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V23" s="39">
        <v>0</v>
      </c>
      <c r="Y23" s="39" t="s">
        <v>859</v>
      </c>
    </row>
    <row r="24" spans="1:25" s="133" customFormat="1" ht="15" customHeight="1">
      <c r="A24" s="137"/>
      <c r="B24" s="124" t="s">
        <v>470</v>
      </c>
      <c r="C24" s="125"/>
      <c r="D24" s="138"/>
      <c r="E24" s="125"/>
      <c r="F24" s="125"/>
      <c r="G24" s="125"/>
      <c r="H24" s="125"/>
      <c r="I24" s="138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5"/>
      <c r="Y24" s="133" t="s">
        <v>862</v>
      </c>
    </row>
    <row r="25" spans="1:25" s="123" customFormat="1" ht="15" customHeight="1">
      <c r="A25" s="36"/>
      <c r="B25" s="139"/>
      <c r="C25" s="237"/>
      <c r="D25" s="237"/>
      <c r="E25" s="237"/>
      <c r="F25" s="237"/>
      <c r="G25" s="237"/>
      <c r="H25" s="237"/>
      <c r="I25" s="237"/>
      <c r="J25" s="237"/>
      <c r="K25" s="237"/>
      <c r="L25" s="237"/>
      <c r="M25" s="237"/>
      <c r="N25" s="237"/>
      <c r="P25" s="237"/>
      <c r="S25" s="237"/>
    </row>
    <row r="26" spans="1:25" s="119" customFormat="1" ht="15" customHeight="1">
      <c r="A26" s="36"/>
      <c r="B26" s="36"/>
    </row>
    <row r="27" spans="1:25" s="238" customFormat="1" ht="15" customHeight="1">
      <c r="A27" s="141"/>
      <c r="B27" s="142">
        <v>1</v>
      </c>
      <c r="C27" s="213"/>
      <c r="D27" s="213"/>
      <c r="E27" s="213"/>
      <c r="F27" s="213"/>
      <c r="G27" s="213"/>
      <c r="H27" s="213"/>
      <c r="I27" s="213"/>
      <c r="J27" s="213"/>
      <c r="K27" s="213"/>
      <c r="L27" s="213"/>
      <c r="M27" s="213"/>
      <c r="N27" s="213"/>
      <c r="O27" s="213"/>
      <c r="P27" s="213"/>
      <c r="Q27" s="213"/>
      <c r="R27" s="213"/>
      <c r="S27" s="213"/>
    </row>
    <row r="28" spans="1:25" s="123" customFormat="1" ht="15" customHeight="1">
      <c r="A28" s="36"/>
      <c r="B28" s="143">
        <v>2</v>
      </c>
      <c r="C28" s="291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</row>
    <row r="29" spans="1:25" s="123" customFormat="1" ht="15" customHeight="1">
      <c r="A29" s="36"/>
      <c r="B29" s="143">
        <v>3</v>
      </c>
      <c r="C29" s="291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Q29" s="119"/>
      <c r="R29" s="119"/>
      <c r="S29" s="119"/>
    </row>
    <row r="30" spans="1:25" s="123" customFormat="1" ht="15" customHeight="1">
      <c r="A30" s="36"/>
      <c r="B30" s="143">
        <v>4</v>
      </c>
      <c r="C30" s="291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</row>
    <row r="31" spans="1:25" s="123" customFormat="1" ht="15" customHeight="1">
      <c r="A31" s="36"/>
      <c r="B31" s="143">
        <v>5</v>
      </c>
      <c r="C31" s="291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</row>
    <row r="32" spans="1:25" s="123" customFormat="1" ht="15" customHeight="1">
      <c r="A32" s="36"/>
      <c r="B32" s="143">
        <v>6</v>
      </c>
      <c r="C32" s="291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</row>
    <row r="33" spans="1:20" s="123" customFormat="1" ht="15" customHeight="1">
      <c r="A33" s="36"/>
      <c r="B33" s="143">
        <v>7</v>
      </c>
      <c r="C33" s="291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</row>
    <row r="34" spans="1:20" s="123" customFormat="1" ht="15" customHeight="1">
      <c r="A34" s="36"/>
      <c r="B34" s="143">
        <v>8</v>
      </c>
      <c r="C34" s="291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</row>
    <row r="35" spans="1:20" s="123" customFormat="1" ht="15" customHeight="1">
      <c r="A35" s="36"/>
      <c r="B35" s="143">
        <v>9</v>
      </c>
      <c r="C35" s="291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</row>
    <row r="36" spans="1:20" s="123" customFormat="1" ht="15" customHeight="1">
      <c r="A36" s="36"/>
      <c r="B36" s="143">
        <v>10</v>
      </c>
      <c r="C36" s="291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</row>
    <row r="37" spans="1:20" s="123" customFormat="1" ht="15" customHeight="1">
      <c r="A37" s="36"/>
      <c r="B37" s="143">
        <v>11</v>
      </c>
      <c r="C37" s="291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</row>
    <row r="38" spans="1:20" s="123" customFormat="1" ht="15" customHeight="1">
      <c r="A38" s="36"/>
      <c r="B38" s="140"/>
      <c r="C38" s="119"/>
      <c r="D38" s="119"/>
      <c r="E38" s="119"/>
      <c r="F38" s="119"/>
      <c r="G38" s="119"/>
      <c r="H38" s="119"/>
      <c r="I38" s="119"/>
      <c r="J38" s="119"/>
    </row>
    <row r="39" spans="1:20" s="145" customFormat="1" ht="15" customHeight="1">
      <c r="A39" s="137"/>
      <c r="B39" s="144" t="s">
        <v>471</v>
      </c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</row>
    <row r="40" spans="1:20" s="1" customFormat="1" ht="15" customHeight="1">
      <c r="B40" s="28"/>
    </row>
    <row r="41" spans="1:20" s="1" customFormat="1" ht="15" customHeight="1">
      <c r="B41" s="28"/>
    </row>
    <row r="42" spans="1:20" s="1" customFormat="1" ht="15" customHeight="1">
      <c r="B42" s="28"/>
    </row>
    <row r="43" spans="1:20" s="1" customFormat="1" ht="15" customHeight="1">
      <c r="B43" s="28"/>
    </row>
    <row r="44" spans="1:20" s="1" customFormat="1" ht="15" customHeight="1">
      <c r="B44" s="28"/>
    </row>
    <row r="45" spans="1:20" s="1" customFormat="1" ht="15" customHeight="1">
      <c r="B45" s="28"/>
    </row>
    <row r="46" spans="1:20" s="1" customFormat="1" ht="15" customHeight="1">
      <c r="B46" s="28"/>
    </row>
    <row r="47" spans="1:20" s="1" customFormat="1" ht="15" customHeight="1">
      <c r="B47" s="28"/>
    </row>
    <row r="48" spans="1:20" s="1" customFormat="1" ht="15" customHeight="1">
      <c r="B48" s="28"/>
    </row>
    <row r="49" spans="1:20" s="1" customFormat="1" ht="15" customHeight="1">
      <c r="B49" s="28"/>
    </row>
    <row r="50" spans="1:20" s="1" customFormat="1" ht="15" customHeight="1">
      <c r="B50" s="28"/>
    </row>
    <row r="51" spans="1:20" s="123" customFormat="1" ht="15" customHeight="1"/>
    <row r="52" spans="1:20" ht="15" customHeight="1">
      <c r="A52" s="77"/>
      <c r="B52" s="77"/>
      <c r="C52" s="78" t="str">
        <f>CONCATENATE("Version ",Version)</f>
        <v>Version 0.9</v>
      </c>
      <c r="D52" s="78"/>
      <c r="E52" s="78"/>
      <c r="F52" s="279"/>
      <c r="G52" s="281"/>
      <c r="H52" s="210"/>
      <c r="I52" s="292" t="s">
        <v>985</v>
      </c>
      <c r="J52" s="292"/>
      <c r="K52" s="292"/>
      <c r="L52" s="210"/>
      <c r="M52" s="210"/>
      <c r="N52" s="78"/>
      <c r="O52" s="78"/>
      <c r="P52" s="78"/>
      <c r="Q52" s="314" t="s">
        <v>701</v>
      </c>
      <c r="R52" s="314"/>
      <c r="S52" s="314"/>
      <c r="T52" s="77"/>
    </row>
    <row r="53" spans="1:20" ht="15.75" hidden="1" customHeight="1"/>
    <row r="54" spans="1:20" ht="15" hidden="1" customHeight="1">
      <c r="A54" s="77"/>
      <c r="B54" s="77"/>
      <c r="C54" s="78"/>
      <c r="D54" s="78"/>
      <c r="E54" s="78"/>
      <c r="F54" s="79"/>
      <c r="G54" s="210"/>
      <c r="H54" s="210"/>
      <c r="I54" s="210"/>
      <c r="J54" s="210"/>
      <c r="K54" s="210"/>
      <c r="L54" s="210"/>
      <c r="M54" s="210"/>
      <c r="N54" s="78"/>
      <c r="O54" s="78"/>
      <c r="P54" s="78"/>
      <c r="Q54" s="78"/>
      <c r="R54" s="78"/>
      <c r="S54" s="78"/>
      <c r="T54" s="77"/>
    </row>
    <row r="55" spans="1:20" hidden="1"/>
    <row r="56" spans="1:20" hidden="1"/>
    <row r="57" spans="1:20" hidden="1"/>
    <row r="58" spans="1:20" hidden="1"/>
    <row r="59" spans="1:20" hidden="1"/>
    <row r="60" spans="1:20" hidden="1"/>
  </sheetData>
  <sheetProtection sheet="1" objects="1" scenarios="1"/>
  <mergeCells count="16">
    <mergeCell ref="Q52:S52"/>
    <mergeCell ref="B21:C21"/>
    <mergeCell ref="B23:C23"/>
    <mergeCell ref="B3:M4"/>
    <mergeCell ref="B9:C9"/>
    <mergeCell ref="G10:Q10"/>
    <mergeCell ref="H11:Q11"/>
    <mergeCell ref="B5:H5"/>
    <mergeCell ref="B19:C19"/>
    <mergeCell ref="B20:C20"/>
    <mergeCell ref="B14:C14"/>
    <mergeCell ref="B15:C15"/>
    <mergeCell ref="B16:C16"/>
    <mergeCell ref="B17:C17"/>
    <mergeCell ref="B18:C18"/>
    <mergeCell ref="I52:K52"/>
  </mergeCells>
  <dataValidations count="4">
    <dataValidation type="list" allowBlank="1" showInputMessage="1" showErrorMessage="1" sqref="H16">
      <formula1>TimeStep</formula1>
    </dataValidation>
    <dataValidation type="list" allowBlank="1" showInputMessage="1" showErrorMessage="1" sqref="E15">
      <formula1>DateTimeFormat</formula1>
    </dataValidation>
    <dataValidation type="whole" operator="greaterThanOrEqual" showInputMessage="1" showErrorMessage="1" errorTitle="Rows to Skip" error="Please enter a non-negative integer number." sqref="D9">
      <formula1>0</formula1>
    </dataValidation>
    <dataValidation type="whole" allowBlank="1" showInputMessage="1" showErrorMessage="1" errorTitle="Input Column Header" error="Please enter a non-negative value less than 16,384." sqref="D23 D15:D21">
      <formula1>0</formula1>
      <formula2>16384</formula2>
    </dataValidation>
  </dataValidations>
  <hyperlinks>
    <hyperlink ref="G11" location="InputBrowse" tooltip="Browse For Input File" display="Browse"/>
    <hyperlink ref="O8" location="SaveInput" tooltip="Save" display="Save"/>
    <hyperlink ref="I52" r:id="rId1" display="Copyright © 2015 CanadianSolar, All rights reserved."/>
  </hyperlinks>
  <pageMargins left="0.7" right="0.7" top="0.75" bottom="0.75" header="0.3" footer="0.3"/>
  <pageSetup paperSize="9" scale="26" orientation="portrait" r:id="rId2"/>
  <colBreaks count="1" manualBreakCount="1">
    <brk id="636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utputFileSht">
    <outlinePr summaryBelow="0"/>
  </sheetPr>
  <dimension ref="A1:FF1012"/>
  <sheetViews>
    <sheetView showGridLines="0" showRowColHeaders="0" zoomScaleNormal="100" workbookViewId="0">
      <selection activeCell="B12" sqref="B12:J12"/>
    </sheetView>
  </sheetViews>
  <sheetFormatPr defaultColWidth="0" defaultRowHeight="15" zeroHeight="1" outlineLevelRow="1"/>
  <cols>
    <col min="1" max="1" width="2.7109375" style="39" customWidth="1"/>
    <col min="2" max="2" width="15.85546875" style="39" customWidth="1"/>
    <col min="3" max="3" width="19.28515625" style="39" customWidth="1"/>
    <col min="4" max="4" width="19" style="39" customWidth="1"/>
    <col min="5" max="5" width="15.5703125" style="39" customWidth="1"/>
    <col min="6" max="6" width="21.28515625" style="39" customWidth="1"/>
    <col min="7" max="7" width="24.28515625" style="45" customWidth="1"/>
    <col min="8" max="10" width="9.140625" style="39" customWidth="1"/>
    <col min="11" max="11" width="8.7109375" style="39" customWidth="1"/>
    <col min="12" max="17" width="9.140625" style="39" customWidth="1"/>
    <col min="18" max="18" width="11.140625" style="39" customWidth="1"/>
    <col min="19" max="19" width="10.140625" style="39" customWidth="1"/>
    <col min="20" max="20" width="5.28515625" style="39" customWidth="1"/>
    <col min="21" max="21" width="9.140625" style="39" hidden="1" customWidth="1"/>
    <col min="22" max="22" width="63.42578125" style="39" hidden="1" customWidth="1"/>
    <col min="23" max="27" width="9.140625" style="39" hidden="1" customWidth="1"/>
    <col min="28" max="28" width="13.85546875" style="39" hidden="1" customWidth="1"/>
    <col min="29" max="16384" width="9.140625" style="39" hidden="1"/>
  </cols>
  <sheetData>
    <row r="1" spans="1:24" ht="4.5" customHeight="1">
      <c r="A1" s="47"/>
      <c r="B1" s="47"/>
      <c r="C1" s="47"/>
      <c r="D1" s="47"/>
      <c r="E1" s="47"/>
      <c r="F1" s="47"/>
      <c r="G1" s="146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</row>
    <row r="2" spans="1:24" ht="3" customHeight="1">
      <c r="A2" s="47"/>
      <c r="B2" s="47"/>
      <c r="C2" s="47"/>
      <c r="D2" s="47"/>
      <c r="E2" s="47"/>
      <c r="F2" s="47"/>
      <c r="G2" s="146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</row>
    <row r="3" spans="1:24">
      <c r="A3" s="36"/>
      <c r="B3" s="36"/>
      <c r="C3" s="36"/>
      <c r="D3" s="36"/>
      <c r="E3" s="36"/>
      <c r="F3" s="36"/>
      <c r="G3" s="40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</row>
    <row r="4" spans="1:24" ht="15" customHeight="1">
      <c r="A4" s="36"/>
      <c r="B4" s="300" t="s">
        <v>683</v>
      </c>
      <c r="C4" s="300"/>
      <c r="D4" s="300"/>
      <c r="E4" s="300"/>
      <c r="F4" s="300"/>
      <c r="G4" s="300"/>
      <c r="H4" s="300"/>
      <c r="I4" s="300"/>
      <c r="J4" s="300"/>
      <c r="K4" s="300"/>
      <c r="L4" s="300"/>
      <c r="M4" s="300"/>
      <c r="N4" s="36"/>
      <c r="O4" s="36"/>
      <c r="P4" s="36"/>
      <c r="Q4" s="36"/>
      <c r="R4" s="36"/>
      <c r="S4" s="36"/>
      <c r="T4" s="36"/>
    </row>
    <row r="5" spans="1:24" ht="15" customHeight="1">
      <c r="A5" s="36"/>
      <c r="B5" s="300"/>
      <c r="C5" s="300"/>
      <c r="D5" s="300"/>
      <c r="E5" s="300"/>
      <c r="F5" s="300"/>
      <c r="G5" s="300"/>
      <c r="H5" s="300"/>
      <c r="I5" s="300"/>
      <c r="J5" s="300"/>
      <c r="K5" s="300"/>
      <c r="L5" s="300"/>
      <c r="M5" s="300"/>
      <c r="N5" s="36"/>
      <c r="O5" s="36"/>
      <c r="P5" s="36"/>
      <c r="Q5" s="36"/>
      <c r="R5" s="36"/>
      <c r="S5" s="36"/>
      <c r="T5" s="36"/>
    </row>
    <row r="6" spans="1:24">
      <c r="A6" s="36"/>
      <c r="B6" s="50" t="s">
        <v>685</v>
      </c>
      <c r="C6" s="50"/>
      <c r="D6" s="51"/>
      <c r="E6" s="51"/>
      <c r="F6" s="51"/>
      <c r="G6" s="147"/>
      <c r="H6" s="51"/>
      <c r="I6" s="51"/>
      <c r="J6" s="51"/>
      <c r="K6" s="51"/>
      <c r="L6" s="51"/>
      <c r="M6" s="51"/>
      <c r="N6" s="36"/>
      <c r="O6" s="36"/>
      <c r="P6" s="36"/>
      <c r="Q6" s="36"/>
      <c r="R6" s="36"/>
      <c r="S6" s="36"/>
      <c r="T6" s="36"/>
    </row>
    <row r="7" spans="1:24" ht="6" customHeight="1">
      <c r="A7" s="47"/>
      <c r="B7" s="47"/>
      <c r="C7" s="47"/>
      <c r="D7" s="47"/>
      <c r="E7" s="47"/>
      <c r="F7" s="47"/>
      <c r="G7" s="146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</row>
    <row r="8" spans="1:24" s="36" customFormat="1" ht="15" customHeight="1">
      <c r="G8" s="40"/>
    </row>
    <row r="9" spans="1:24" s="36" customFormat="1" ht="15" customHeight="1">
      <c r="B9" s="61" t="s">
        <v>596</v>
      </c>
      <c r="C9" s="61"/>
      <c r="D9" s="82"/>
      <c r="E9" s="82"/>
      <c r="F9" s="82"/>
      <c r="G9" s="148"/>
      <c r="H9" s="82"/>
      <c r="I9" s="82"/>
      <c r="J9" s="82"/>
      <c r="K9" s="82"/>
      <c r="L9" s="82"/>
      <c r="M9" s="82"/>
      <c r="N9" s="82"/>
      <c r="O9" s="82"/>
      <c r="P9" s="236" t="s">
        <v>454</v>
      </c>
      <c r="Q9" s="82"/>
      <c r="R9" s="82"/>
      <c r="S9" s="82"/>
      <c r="T9" s="82"/>
    </row>
    <row r="10" spans="1:24" s="36" customFormat="1" ht="15" customHeight="1">
      <c r="G10" s="40"/>
    </row>
    <row r="11" spans="1:24" s="36" customFormat="1" ht="15" customHeight="1">
      <c r="B11" s="127" t="s">
        <v>10</v>
      </c>
      <c r="C11" s="127"/>
      <c r="G11" s="40"/>
      <c r="H11" s="69"/>
      <c r="I11" s="53"/>
      <c r="J11" s="53"/>
    </row>
    <row r="12" spans="1:24" s="36" customFormat="1" ht="15" customHeight="1">
      <c r="B12" s="342"/>
      <c r="C12" s="343"/>
      <c r="D12" s="344"/>
      <c r="E12" s="344"/>
      <c r="F12" s="345"/>
      <c r="G12" s="345"/>
      <c r="H12" s="345"/>
      <c r="I12" s="345"/>
      <c r="J12" s="346"/>
      <c r="K12" s="52"/>
      <c r="L12" s="52"/>
      <c r="M12" s="52"/>
      <c r="N12" s="52"/>
      <c r="O12" s="52"/>
      <c r="P12" s="52"/>
      <c r="Q12" s="52"/>
      <c r="R12" s="52"/>
      <c r="S12" s="52"/>
    </row>
    <row r="13" spans="1:24" s="36" customFormat="1" ht="15" customHeight="1">
      <c r="B13" s="149" t="s">
        <v>455</v>
      </c>
      <c r="C13" s="166"/>
      <c r="D13" s="347"/>
      <c r="E13" s="348"/>
      <c r="G13" s="40"/>
    </row>
    <row r="14" spans="1:24" s="36" customFormat="1" ht="15" customHeight="1">
      <c r="B14" s="150"/>
      <c r="C14" s="150"/>
      <c r="D14" s="88"/>
      <c r="E14" s="88"/>
      <c r="G14" s="40"/>
    </row>
    <row r="15" spans="1:24" s="36" customFormat="1" ht="30" customHeight="1">
      <c r="B15" s="203" t="s">
        <v>703</v>
      </c>
      <c r="C15" s="204"/>
      <c r="D15" s="205"/>
      <c r="E15" s="205"/>
      <c r="F15" s="204"/>
      <c r="G15" s="206" t="s">
        <v>469</v>
      </c>
      <c r="H15" s="207" t="s">
        <v>4</v>
      </c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  <c r="T15" s="208"/>
      <c r="U15" s="167"/>
    </row>
    <row r="16" spans="1:24" s="36" customFormat="1" ht="15.75" customHeight="1">
      <c r="B16" s="160" t="s">
        <v>828</v>
      </c>
      <c r="C16" s="160"/>
      <c r="D16" s="257"/>
      <c r="E16" s="196" t="s">
        <v>851</v>
      </c>
      <c r="G16" s="65" t="s">
        <v>752</v>
      </c>
      <c r="H16" s="65" t="s">
        <v>939</v>
      </c>
      <c r="J16" s="151"/>
      <c r="V16" s="160" t="s">
        <v>828</v>
      </c>
      <c r="W16" s="160"/>
      <c r="X16" s="257"/>
    </row>
    <row r="17" spans="2:24" s="36" customFormat="1" ht="15.75" customHeight="1">
      <c r="B17" s="160" t="s">
        <v>787</v>
      </c>
      <c r="C17" s="160"/>
      <c r="D17" s="257"/>
      <c r="E17" s="197" t="s">
        <v>851</v>
      </c>
      <c r="G17" s="65" t="s">
        <v>752</v>
      </c>
      <c r="H17" s="65" t="s">
        <v>940</v>
      </c>
      <c r="J17" s="151"/>
      <c r="V17" s="165" t="s">
        <v>787</v>
      </c>
      <c r="W17" s="165"/>
      <c r="X17" s="120"/>
    </row>
    <row r="18" spans="2:24" s="36" customFormat="1" ht="30" customHeight="1">
      <c r="B18" s="340" t="s">
        <v>751</v>
      </c>
      <c r="C18" s="340"/>
      <c r="D18" s="341"/>
      <c r="E18" s="88"/>
      <c r="G18" s="264"/>
      <c r="H18" s="65"/>
      <c r="J18" s="151"/>
      <c r="V18" s="340" t="s">
        <v>751</v>
      </c>
      <c r="W18" s="340"/>
      <c r="X18" s="341"/>
    </row>
    <row r="19" spans="2:24" s="36" customFormat="1" ht="15.75" customHeight="1" outlineLevel="1">
      <c r="B19" s="160" t="s">
        <v>817</v>
      </c>
      <c r="C19" s="160"/>
      <c r="D19" s="257"/>
      <c r="E19" s="249" t="s">
        <v>846</v>
      </c>
      <c r="G19" s="65" t="s">
        <v>835</v>
      </c>
      <c r="H19" s="65" t="s">
        <v>941</v>
      </c>
      <c r="J19" s="151"/>
      <c r="V19" s="160" t="s">
        <v>817</v>
      </c>
      <c r="W19" s="160"/>
      <c r="X19" s="257"/>
    </row>
    <row r="20" spans="2:24" s="36" customFormat="1" ht="15.75" customHeight="1" outlineLevel="1">
      <c r="B20" s="160" t="s">
        <v>750</v>
      </c>
      <c r="C20" s="160"/>
      <c r="D20" s="257"/>
      <c r="E20" s="249" t="s">
        <v>846</v>
      </c>
      <c r="G20" s="65" t="s">
        <v>835</v>
      </c>
      <c r="H20" s="65" t="s">
        <v>942</v>
      </c>
      <c r="J20" s="151"/>
      <c r="V20" s="160" t="s">
        <v>750</v>
      </c>
      <c r="W20" s="160"/>
      <c r="X20" s="257"/>
    </row>
    <row r="21" spans="2:24" s="36" customFormat="1" ht="15.75" customHeight="1" outlineLevel="1">
      <c r="B21" s="160" t="s">
        <v>853</v>
      </c>
      <c r="C21" s="160"/>
      <c r="D21" s="257"/>
      <c r="E21" s="263" t="s">
        <v>846</v>
      </c>
      <c r="G21" s="65" t="s">
        <v>982</v>
      </c>
      <c r="H21" s="65" t="s">
        <v>943</v>
      </c>
      <c r="J21" s="151"/>
      <c r="V21" s="160" t="s">
        <v>854</v>
      </c>
      <c r="W21" s="160"/>
      <c r="X21" s="257"/>
    </row>
    <row r="22" spans="2:24" s="36" customFormat="1" ht="15.75" customHeight="1" outlineLevel="1">
      <c r="B22" s="163" t="s">
        <v>788</v>
      </c>
      <c r="C22" s="163"/>
      <c r="D22" s="163"/>
      <c r="E22" s="263" t="s">
        <v>846</v>
      </c>
      <c r="G22" s="65" t="s">
        <v>982</v>
      </c>
      <c r="H22" s="65" t="s">
        <v>947</v>
      </c>
      <c r="J22" s="151"/>
      <c r="V22" s="163" t="s">
        <v>788</v>
      </c>
      <c r="W22" s="163"/>
      <c r="X22" s="163"/>
    </row>
    <row r="23" spans="2:24" s="36" customFormat="1" ht="15.75" customHeight="1" outlineLevel="1">
      <c r="B23" s="160" t="s">
        <v>761</v>
      </c>
      <c r="C23" s="160"/>
      <c r="D23" s="257"/>
      <c r="E23" s="249" t="s">
        <v>846</v>
      </c>
      <c r="F23" s="42"/>
      <c r="G23" s="65" t="s">
        <v>982</v>
      </c>
      <c r="H23" s="65" t="s">
        <v>944</v>
      </c>
      <c r="I23" s="42"/>
      <c r="J23" s="152"/>
      <c r="K23" s="42"/>
      <c r="L23" s="42"/>
      <c r="M23" s="42"/>
      <c r="N23" s="42"/>
      <c r="O23" s="42"/>
      <c r="V23" s="160" t="s">
        <v>761</v>
      </c>
      <c r="W23" s="160"/>
      <c r="X23" s="257"/>
    </row>
    <row r="24" spans="2:24" s="36" customFormat="1" ht="15.75" customHeight="1" outlineLevel="1">
      <c r="B24" s="163" t="s">
        <v>762</v>
      </c>
      <c r="C24" s="163"/>
      <c r="D24" s="163"/>
      <c r="E24" s="249" t="s">
        <v>846</v>
      </c>
      <c r="G24" s="65" t="s">
        <v>982</v>
      </c>
      <c r="H24" s="65" t="s">
        <v>945</v>
      </c>
      <c r="I24" s="53"/>
      <c r="V24" s="163" t="s">
        <v>762</v>
      </c>
      <c r="W24" s="163"/>
      <c r="X24" s="163"/>
    </row>
    <row r="25" spans="2:24" s="36" customFormat="1" ht="15.75" customHeight="1" outlineLevel="1">
      <c r="B25" s="163" t="s">
        <v>763</v>
      </c>
      <c r="C25" s="163"/>
      <c r="D25" s="163"/>
      <c r="E25" s="249" t="s">
        <v>846</v>
      </c>
      <c r="G25" s="65" t="s">
        <v>982</v>
      </c>
      <c r="H25" s="65" t="s">
        <v>946</v>
      </c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V25" s="163" t="s">
        <v>763</v>
      </c>
      <c r="W25" s="163"/>
      <c r="X25" s="163"/>
    </row>
    <row r="26" spans="2:24" s="36" customFormat="1" ht="15.75" customHeight="1" outlineLevel="1">
      <c r="B26" s="163" t="s">
        <v>665</v>
      </c>
      <c r="C26" s="163"/>
      <c r="D26" s="163"/>
      <c r="E26" s="249" t="s">
        <v>846</v>
      </c>
      <c r="G26" s="65" t="s">
        <v>983</v>
      </c>
      <c r="H26" s="65" t="s">
        <v>948</v>
      </c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V26" s="163" t="s">
        <v>665</v>
      </c>
      <c r="W26" s="163"/>
      <c r="X26" s="163"/>
    </row>
    <row r="27" spans="2:24" s="36" customFormat="1" ht="15.75" customHeight="1" outlineLevel="1">
      <c r="B27" s="163" t="s">
        <v>666</v>
      </c>
      <c r="C27" s="163"/>
      <c r="D27" s="163"/>
      <c r="E27" s="249" t="s">
        <v>846</v>
      </c>
      <c r="G27" s="65" t="s">
        <v>572</v>
      </c>
      <c r="H27" s="65" t="s">
        <v>949</v>
      </c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V27" s="163" t="s">
        <v>666</v>
      </c>
      <c r="W27" s="163"/>
      <c r="X27" s="163"/>
    </row>
    <row r="28" spans="2:24" s="36" customFormat="1" ht="15.75" customHeight="1" outlineLevel="1">
      <c r="B28" s="160" t="s">
        <v>684</v>
      </c>
      <c r="C28" s="160"/>
      <c r="D28" s="257"/>
      <c r="E28" s="249" t="s">
        <v>846</v>
      </c>
      <c r="G28" s="65" t="s">
        <v>846</v>
      </c>
      <c r="H28" s="65" t="s">
        <v>754</v>
      </c>
      <c r="J28" s="53"/>
      <c r="K28" s="53"/>
      <c r="L28" s="53"/>
      <c r="M28" s="53"/>
      <c r="N28" s="53"/>
      <c r="O28" s="53"/>
      <c r="P28" s="53"/>
      <c r="Q28" s="53"/>
      <c r="R28" s="53"/>
      <c r="S28" s="53"/>
      <c r="V28" s="160" t="s">
        <v>684</v>
      </c>
      <c r="W28" s="160"/>
      <c r="X28" s="257"/>
    </row>
    <row r="29" spans="2:24" s="36" customFormat="1" ht="30" customHeight="1">
      <c r="B29" s="161" t="s">
        <v>808</v>
      </c>
      <c r="C29" s="161"/>
      <c r="D29" s="123"/>
      <c r="E29" s="88"/>
      <c r="G29" s="65"/>
      <c r="H29" s="65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V29" s="161" t="s">
        <v>808</v>
      </c>
      <c r="W29" s="161"/>
      <c r="X29" s="123"/>
    </row>
    <row r="30" spans="2:24" s="36" customFormat="1" ht="15.75" customHeight="1" outlineLevel="1">
      <c r="B30" s="163" t="s">
        <v>804</v>
      </c>
      <c r="C30" s="163"/>
      <c r="D30" s="163"/>
      <c r="E30" s="249" t="s">
        <v>846</v>
      </c>
      <c r="G30" s="65" t="s">
        <v>982</v>
      </c>
      <c r="H30" s="65" t="s">
        <v>950</v>
      </c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V30" s="163" t="s">
        <v>804</v>
      </c>
      <c r="W30" s="163"/>
      <c r="X30" s="163"/>
    </row>
    <row r="31" spans="2:24" s="36" customFormat="1" ht="15.75" customHeight="1" outlineLevel="1">
      <c r="B31" s="163" t="s">
        <v>805</v>
      </c>
      <c r="C31" s="163"/>
      <c r="D31" s="163"/>
      <c r="E31" s="249" t="s">
        <v>846</v>
      </c>
      <c r="G31" s="65" t="s">
        <v>982</v>
      </c>
      <c r="H31" s="65" t="s">
        <v>951</v>
      </c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V31" s="163" t="s">
        <v>805</v>
      </c>
      <c r="W31" s="163"/>
      <c r="X31" s="163"/>
    </row>
    <row r="32" spans="2:24" s="36" customFormat="1" ht="15.75" customHeight="1" outlineLevel="1">
      <c r="B32" s="163" t="s">
        <v>806</v>
      </c>
      <c r="C32" s="163"/>
      <c r="D32" s="163"/>
      <c r="E32" s="249" t="s">
        <v>846</v>
      </c>
      <c r="G32" s="65" t="s">
        <v>982</v>
      </c>
      <c r="H32" s="65" t="s">
        <v>952</v>
      </c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V32" s="163" t="s">
        <v>806</v>
      </c>
      <c r="W32" s="163"/>
      <c r="X32" s="163"/>
    </row>
    <row r="33" spans="2:24" s="36" customFormat="1" ht="15.75" customHeight="1" outlineLevel="1">
      <c r="B33" s="163" t="s">
        <v>807</v>
      </c>
      <c r="C33" s="163"/>
      <c r="D33" s="163"/>
      <c r="E33" s="249" t="s">
        <v>846</v>
      </c>
      <c r="G33" s="65" t="s">
        <v>982</v>
      </c>
      <c r="H33" s="65" t="s">
        <v>953</v>
      </c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V33" s="163" t="s">
        <v>807</v>
      </c>
      <c r="W33" s="163"/>
      <c r="X33" s="163"/>
    </row>
    <row r="34" spans="2:24" s="36" customFormat="1" ht="30" customHeight="1">
      <c r="B34" s="161" t="s">
        <v>764</v>
      </c>
      <c r="C34" s="161"/>
      <c r="D34" s="123"/>
      <c r="E34" s="88"/>
      <c r="G34" s="65"/>
      <c r="H34" s="65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V34" s="161" t="s">
        <v>764</v>
      </c>
      <c r="W34" s="161"/>
      <c r="X34" s="123"/>
    </row>
    <row r="35" spans="2:24" s="36" customFormat="1" ht="15.75" customHeight="1" outlineLevel="1">
      <c r="B35" s="160" t="s">
        <v>760</v>
      </c>
      <c r="C35" s="160"/>
      <c r="D35" s="257"/>
      <c r="E35" s="249" t="s">
        <v>846</v>
      </c>
      <c r="G35" s="65" t="s">
        <v>835</v>
      </c>
      <c r="H35" s="65" t="s">
        <v>984</v>
      </c>
      <c r="J35" s="53"/>
      <c r="K35" s="53"/>
      <c r="L35" s="53"/>
      <c r="M35" s="53"/>
      <c r="N35" s="53"/>
      <c r="O35" s="53"/>
      <c r="P35" s="53"/>
      <c r="Q35" s="53"/>
      <c r="R35" s="53"/>
      <c r="S35" s="53"/>
      <c r="V35" s="160" t="s">
        <v>760</v>
      </c>
      <c r="W35" s="160"/>
      <c r="X35" s="257"/>
    </row>
    <row r="36" spans="2:24" s="36" customFormat="1" ht="15.75" customHeight="1" outlineLevel="1">
      <c r="B36" s="163" t="s">
        <v>667</v>
      </c>
      <c r="C36" s="163"/>
      <c r="D36" s="163"/>
      <c r="E36" s="249" t="s">
        <v>846</v>
      </c>
      <c r="G36" s="65" t="s">
        <v>753</v>
      </c>
      <c r="H36" s="65" t="s">
        <v>765</v>
      </c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V36" s="163" t="s">
        <v>667</v>
      </c>
      <c r="W36" s="163"/>
      <c r="X36" s="163"/>
    </row>
    <row r="37" spans="2:24" s="36" customFormat="1" ht="15.75" customHeight="1" outlineLevel="1">
      <c r="B37" s="163" t="s">
        <v>668</v>
      </c>
      <c r="C37" s="163"/>
      <c r="D37" s="163"/>
      <c r="E37" s="249" t="s">
        <v>846</v>
      </c>
      <c r="G37" s="65" t="s">
        <v>753</v>
      </c>
      <c r="H37" s="65" t="s">
        <v>766</v>
      </c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V37" s="163" t="s">
        <v>668</v>
      </c>
      <c r="W37" s="163"/>
      <c r="X37" s="163"/>
    </row>
    <row r="38" spans="2:24" s="36" customFormat="1" ht="15.75" customHeight="1" outlineLevel="1">
      <c r="B38" s="163" t="s">
        <v>767</v>
      </c>
      <c r="C38" s="163"/>
      <c r="D38" s="163"/>
      <c r="E38" s="249" t="s">
        <v>846</v>
      </c>
      <c r="G38" s="65" t="s">
        <v>753</v>
      </c>
      <c r="H38" s="65" t="s">
        <v>768</v>
      </c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V38" s="163" t="s">
        <v>767</v>
      </c>
      <c r="W38" s="163"/>
      <c r="X38" s="163"/>
    </row>
    <row r="39" spans="2:24" s="36" customFormat="1" ht="15.75" customHeight="1" outlineLevel="1">
      <c r="B39" s="163" t="s">
        <v>798</v>
      </c>
      <c r="C39" s="163"/>
      <c r="D39" s="163"/>
      <c r="E39" s="249" t="s">
        <v>846</v>
      </c>
      <c r="G39" s="65" t="s">
        <v>753</v>
      </c>
      <c r="H39" s="65" t="s">
        <v>769</v>
      </c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V39" s="163" t="s">
        <v>798</v>
      </c>
      <c r="W39" s="163"/>
      <c r="X39" s="163"/>
    </row>
    <row r="40" spans="2:24" s="36" customFormat="1" ht="15.75" customHeight="1" outlineLevel="1">
      <c r="B40" s="163" t="s">
        <v>799</v>
      </c>
      <c r="C40" s="163"/>
      <c r="D40" s="163"/>
      <c r="E40" s="249" t="s">
        <v>846</v>
      </c>
      <c r="G40" s="65" t="s">
        <v>982</v>
      </c>
      <c r="H40" s="65" t="s">
        <v>770</v>
      </c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V40" s="163" t="s">
        <v>799</v>
      </c>
      <c r="W40" s="163"/>
      <c r="X40" s="163"/>
    </row>
    <row r="41" spans="2:24" s="36" customFormat="1" ht="15.75" customHeight="1" outlineLevel="1">
      <c r="B41" s="163" t="s">
        <v>800</v>
      </c>
      <c r="C41" s="163"/>
      <c r="D41" s="163"/>
      <c r="E41" s="249" t="s">
        <v>846</v>
      </c>
      <c r="G41" s="65" t="s">
        <v>982</v>
      </c>
      <c r="H41" s="65" t="s">
        <v>771</v>
      </c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V41" s="163" t="s">
        <v>800</v>
      </c>
      <c r="W41" s="163"/>
      <c r="X41" s="163"/>
    </row>
    <row r="42" spans="2:24" s="36" customFormat="1" ht="15.75" customHeight="1" outlineLevel="1">
      <c r="B42" s="163" t="s">
        <v>801</v>
      </c>
      <c r="C42" s="163"/>
      <c r="D42" s="163"/>
      <c r="E42" s="249" t="s">
        <v>846</v>
      </c>
      <c r="G42" s="65" t="s">
        <v>982</v>
      </c>
      <c r="H42" s="65" t="s">
        <v>772</v>
      </c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V42" s="163" t="s">
        <v>801</v>
      </c>
      <c r="W42" s="163"/>
      <c r="X42" s="163"/>
    </row>
    <row r="43" spans="2:24" s="36" customFormat="1" ht="15.75" customHeight="1" outlineLevel="1">
      <c r="B43" s="163" t="s">
        <v>802</v>
      </c>
      <c r="C43" s="163"/>
      <c r="D43" s="163"/>
      <c r="E43" s="249" t="s">
        <v>846</v>
      </c>
      <c r="G43" s="65" t="s">
        <v>982</v>
      </c>
      <c r="H43" s="65" t="s">
        <v>773</v>
      </c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V43" s="163" t="s">
        <v>802</v>
      </c>
      <c r="W43" s="163"/>
      <c r="X43" s="163"/>
    </row>
    <row r="44" spans="2:24" s="36" customFormat="1" ht="15.75" customHeight="1" outlineLevel="1">
      <c r="B44" s="163" t="s">
        <v>803</v>
      </c>
      <c r="C44" s="163"/>
      <c r="D44" s="163"/>
      <c r="E44" s="249" t="s">
        <v>846</v>
      </c>
      <c r="G44" s="65" t="s">
        <v>982</v>
      </c>
      <c r="H44" s="65" t="s">
        <v>774</v>
      </c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V44" s="163" t="s">
        <v>803</v>
      </c>
      <c r="W44" s="163"/>
      <c r="X44" s="163"/>
    </row>
    <row r="45" spans="2:24" s="36" customFormat="1" ht="30" customHeight="1">
      <c r="B45" s="161" t="s">
        <v>671</v>
      </c>
      <c r="C45" s="161"/>
      <c r="D45" s="123"/>
      <c r="E45" s="88"/>
      <c r="G45" s="65"/>
      <c r="H45" s="65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V45" s="161" t="s">
        <v>671</v>
      </c>
      <c r="W45" s="161"/>
      <c r="X45" s="123"/>
    </row>
    <row r="46" spans="2:24" s="36" customFormat="1" ht="15.75" customHeight="1" outlineLevel="1">
      <c r="B46" s="163" t="s">
        <v>601</v>
      </c>
      <c r="C46" s="163"/>
      <c r="D46" s="163"/>
      <c r="E46" s="249" t="s">
        <v>846</v>
      </c>
      <c r="G46" s="65" t="s">
        <v>835</v>
      </c>
      <c r="H46" s="65" t="s">
        <v>775</v>
      </c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V46" s="163" t="s">
        <v>601</v>
      </c>
      <c r="W46" s="163"/>
      <c r="X46" s="163"/>
    </row>
    <row r="47" spans="2:24" s="36" customFormat="1" ht="15.75" customHeight="1" outlineLevel="1">
      <c r="B47" s="163" t="s">
        <v>669</v>
      </c>
      <c r="C47" s="163"/>
      <c r="D47" s="163"/>
      <c r="E47" s="249" t="s">
        <v>846</v>
      </c>
      <c r="G47" s="65" t="s">
        <v>753</v>
      </c>
      <c r="H47" s="65" t="s">
        <v>954</v>
      </c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V47" s="163" t="s">
        <v>669</v>
      </c>
      <c r="W47" s="163"/>
      <c r="X47" s="163"/>
    </row>
    <row r="48" spans="2:24" s="36" customFormat="1" ht="15.75" customHeight="1" outlineLevel="1">
      <c r="B48" s="163" t="s">
        <v>670</v>
      </c>
      <c r="C48" s="163"/>
      <c r="D48" s="163"/>
      <c r="E48" s="249" t="s">
        <v>846</v>
      </c>
      <c r="G48" s="65" t="s">
        <v>753</v>
      </c>
      <c r="H48" s="65" t="s">
        <v>776</v>
      </c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V48" s="163" t="s">
        <v>670</v>
      </c>
      <c r="W48" s="163"/>
      <c r="X48" s="163"/>
    </row>
    <row r="49" spans="2:24" s="36" customFormat="1" ht="15.75" customHeight="1" outlineLevel="1">
      <c r="B49" s="163" t="s">
        <v>777</v>
      </c>
      <c r="C49" s="163"/>
      <c r="D49" s="163"/>
      <c r="E49" s="249" t="s">
        <v>846</v>
      </c>
      <c r="G49" s="65" t="s">
        <v>753</v>
      </c>
      <c r="H49" s="65" t="s">
        <v>778</v>
      </c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V49" s="163" t="s">
        <v>777</v>
      </c>
      <c r="W49" s="163"/>
      <c r="X49" s="163"/>
    </row>
    <row r="50" spans="2:24" s="36" customFormat="1" ht="15.75" customHeight="1" outlineLevel="1">
      <c r="B50" s="163" t="s">
        <v>797</v>
      </c>
      <c r="C50" s="163"/>
      <c r="D50" s="163"/>
      <c r="E50" s="249" t="s">
        <v>846</v>
      </c>
      <c r="G50" s="65" t="s">
        <v>753</v>
      </c>
      <c r="H50" s="65" t="s">
        <v>779</v>
      </c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V50" s="163" t="s">
        <v>797</v>
      </c>
      <c r="W50" s="163"/>
      <c r="X50" s="163"/>
    </row>
    <row r="51" spans="2:24" s="36" customFormat="1" ht="15.75" customHeight="1" outlineLevel="1">
      <c r="B51" s="163" t="s">
        <v>796</v>
      </c>
      <c r="C51" s="163"/>
      <c r="D51" s="163"/>
      <c r="E51" s="249" t="s">
        <v>846</v>
      </c>
      <c r="G51" s="65" t="s">
        <v>982</v>
      </c>
      <c r="H51" s="65" t="s">
        <v>955</v>
      </c>
      <c r="I51" s="106"/>
      <c r="J51" s="53"/>
      <c r="K51" s="53"/>
      <c r="L51" s="53"/>
      <c r="M51" s="53"/>
      <c r="N51" s="53"/>
      <c r="O51" s="53"/>
      <c r="P51" s="53"/>
      <c r="Q51" s="53"/>
      <c r="R51" s="53"/>
      <c r="S51" s="53"/>
      <c r="V51" s="163" t="s">
        <v>796</v>
      </c>
      <c r="W51" s="163"/>
      <c r="X51" s="163"/>
    </row>
    <row r="52" spans="2:24" s="36" customFormat="1" ht="15.75" customHeight="1" outlineLevel="1">
      <c r="B52" s="163" t="s">
        <v>795</v>
      </c>
      <c r="C52" s="163"/>
      <c r="D52" s="163"/>
      <c r="E52" s="249" t="s">
        <v>846</v>
      </c>
      <c r="G52" s="65" t="s">
        <v>982</v>
      </c>
      <c r="H52" s="65" t="s">
        <v>956</v>
      </c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V52" s="163" t="s">
        <v>795</v>
      </c>
      <c r="W52" s="163"/>
      <c r="X52" s="163"/>
    </row>
    <row r="53" spans="2:24" s="36" customFormat="1" ht="15.75" customHeight="1" outlineLevel="1">
      <c r="B53" s="163" t="s">
        <v>794</v>
      </c>
      <c r="C53" s="163"/>
      <c r="D53" s="163"/>
      <c r="E53" s="249" t="s">
        <v>846</v>
      </c>
      <c r="G53" s="65" t="s">
        <v>982</v>
      </c>
      <c r="H53" s="65" t="s">
        <v>957</v>
      </c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V53" s="163" t="s">
        <v>794</v>
      </c>
      <c r="W53" s="163"/>
      <c r="X53" s="163"/>
    </row>
    <row r="54" spans="2:24" s="36" customFormat="1" ht="15.75" customHeight="1" outlineLevel="1">
      <c r="B54" s="163" t="s">
        <v>793</v>
      </c>
      <c r="C54" s="163"/>
      <c r="D54" s="163"/>
      <c r="E54" s="249" t="s">
        <v>846</v>
      </c>
      <c r="G54" s="65" t="s">
        <v>982</v>
      </c>
      <c r="H54" s="65" t="s">
        <v>958</v>
      </c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V54" s="163" t="s">
        <v>793</v>
      </c>
      <c r="W54" s="163"/>
      <c r="X54" s="163"/>
    </row>
    <row r="55" spans="2:24" s="36" customFormat="1" ht="15.75" customHeight="1" outlineLevel="1">
      <c r="B55" s="163" t="s">
        <v>792</v>
      </c>
      <c r="C55" s="163"/>
      <c r="D55" s="163"/>
      <c r="E55" s="249" t="s">
        <v>846</v>
      </c>
      <c r="G55" s="65" t="s">
        <v>982</v>
      </c>
      <c r="H55" s="65" t="s">
        <v>959</v>
      </c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V55" s="163" t="s">
        <v>792</v>
      </c>
      <c r="W55" s="163"/>
      <c r="X55" s="163"/>
    </row>
    <row r="56" spans="2:24" s="36" customFormat="1" ht="30" customHeight="1">
      <c r="B56" s="161" t="s">
        <v>675</v>
      </c>
      <c r="C56" s="161"/>
      <c r="D56" s="123"/>
      <c r="E56" s="88"/>
      <c r="G56" s="65"/>
      <c r="H56" s="65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V56" s="161" t="s">
        <v>675</v>
      </c>
      <c r="W56" s="161"/>
      <c r="X56" s="123"/>
    </row>
    <row r="57" spans="2:24" s="36" customFormat="1" ht="15.75" customHeight="1" outlineLevel="1">
      <c r="B57" s="163" t="s">
        <v>672</v>
      </c>
      <c r="C57" s="163"/>
      <c r="D57" s="163"/>
      <c r="E57" s="249" t="s">
        <v>846</v>
      </c>
      <c r="G57" s="65" t="s">
        <v>573</v>
      </c>
      <c r="H57" s="65" t="s">
        <v>960</v>
      </c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V57" s="163" t="s">
        <v>672</v>
      </c>
      <c r="W57" s="163"/>
      <c r="X57" s="163"/>
    </row>
    <row r="58" spans="2:24" s="36" customFormat="1" ht="15.75" customHeight="1" outlineLevel="1">
      <c r="B58" s="163" t="s">
        <v>780</v>
      </c>
      <c r="C58" s="163"/>
      <c r="D58" s="163"/>
      <c r="E58" s="249" t="s">
        <v>846</v>
      </c>
      <c r="G58" s="65" t="s">
        <v>573</v>
      </c>
      <c r="H58" s="65" t="s">
        <v>961</v>
      </c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V58" s="163" t="s">
        <v>780</v>
      </c>
      <c r="W58" s="163"/>
      <c r="X58" s="163"/>
    </row>
    <row r="59" spans="2:24" s="36" customFormat="1" ht="15.75" customHeight="1" outlineLevel="1">
      <c r="B59" s="163" t="s">
        <v>673</v>
      </c>
      <c r="C59" s="163"/>
      <c r="D59" s="163"/>
      <c r="E59" s="249" t="s">
        <v>846</v>
      </c>
      <c r="G59" s="65" t="s">
        <v>573</v>
      </c>
      <c r="H59" s="65" t="s">
        <v>962</v>
      </c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V59" s="163" t="s">
        <v>673</v>
      </c>
      <c r="W59" s="163"/>
      <c r="X59" s="163"/>
    </row>
    <row r="60" spans="2:24" s="36" customFormat="1" ht="15.75" customHeight="1" outlineLevel="1">
      <c r="B60" s="163" t="s">
        <v>812</v>
      </c>
      <c r="C60" s="163"/>
      <c r="D60" s="163"/>
      <c r="E60" s="249" t="s">
        <v>846</v>
      </c>
      <c r="G60" s="65" t="s">
        <v>573</v>
      </c>
      <c r="H60" s="65" t="s">
        <v>963</v>
      </c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V60" s="163" t="s">
        <v>812</v>
      </c>
      <c r="W60" s="163"/>
      <c r="X60" s="163"/>
    </row>
    <row r="61" spans="2:24" s="36" customFormat="1" ht="15.75" customHeight="1" outlineLevel="1">
      <c r="B61" s="163" t="s">
        <v>830</v>
      </c>
      <c r="C61" s="163"/>
      <c r="D61" s="163"/>
      <c r="E61" s="249" t="s">
        <v>846</v>
      </c>
      <c r="G61" s="65" t="s">
        <v>983</v>
      </c>
      <c r="H61" s="65" t="s">
        <v>964</v>
      </c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V61" s="163" t="s">
        <v>705</v>
      </c>
      <c r="W61" s="163"/>
      <c r="X61" s="163"/>
    </row>
    <row r="62" spans="2:24" s="36" customFormat="1" ht="15.75" customHeight="1" outlineLevel="1">
      <c r="B62" s="163" t="s">
        <v>831</v>
      </c>
      <c r="C62" s="163"/>
      <c r="D62" s="163"/>
      <c r="E62" s="249" t="s">
        <v>846</v>
      </c>
      <c r="G62" s="65" t="s">
        <v>983</v>
      </c>
      <c r="H62" s="65" t="s">
        <v>965</v>
      </c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V62" s="163" t="s">
        <v>781</v>
      </c>
      <c r="W62" s="163"/>
      <c r="X62" s="163"/>
    </row>
    <row r="63" spans="2:24" s="36" customFormat="1" ht="15.75" customHeight="1" outlineLevel="1">
      <c r="B63" s="163" t="s">
        <v>832</v>
      </c>
      <c r="C63" s="163"/>
      <c r="D63" s="163"/>
      <c r="E63" s="249" t="s">
        <v>846</v>
      </c>
      <c r="G63" s="65" t="s">
        <v>983</v>
      </c>
      <c r="H63" s="65" t="s">
        <v>966</v>
      </c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V63" s="163" t="s">
        <v>706</v>
      </c>
      <c r="W63" s="163"/>
      <c r="X63" s="163"/>
    </row>
    <row r="64" spans="2:24" s="36" customFormat="1" ht="15.75" customHeight="1" outlineLevel="1">
      <c r="B64" s="164" t="s">
        <v>864</v>
      </c>
      <c r="C64" s="163"/>
      <c r="D64" s="163"/>
      <c r="E64" s="249" t="s">
        <v>846</v>
      </c>
      <c r="G64" s="65" t="s">
        <v>968</v>
      </c>
      <c r="H64" s="65" t="s">
        <v>967</v>
      </c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V64" s="163" t="s">
        <v>819</v>
      </c>
      <c r="W64" s="163"/>
      <c r="X64" s="163"/>
    </row>
    <row r="65" spans="2:24" s="36" customFormat="1" ht="15.75" customHeight="1" outlineLevel="1">
      <c r="B65" s="164" t="s">
        <v>840</v>
      </c>
      <c r="C65" s="163"/>
      <c r="D65" s="163"/>
      <c r="E65" s="249" t="s">
        <v>846</v>
      </c>
      <c r="G65" s="65" t="s">
        <v>65</v>
      </c>
      <c r="H65" s="65" t="s">
        <v>842</v>
      </c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V65" s="163" t="s">
        <v>843</v>
      </c>
      <c r="W65" s="163"/>
      <c r="X65" s="163"/>
    </row>
    <row r="66" spans="2:24" s="36" customFormat="1" ht="15.75" customHeight="1" outlineLevel="1">
      <c r="B66" s="164" t="s">
        <v>841</v>
      </c>
      <c r="C66" s="163"/>
      <c r="D66" s="163"/>
      <c r="E66" s="249" t="s">
        <v>846</v>
      </c>
      <c r="G66" s="65" t="s">
        <v>66</v>
      </c>
      <c r="H66" s="65" t="s">
        <v>969</v>
      </c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V66" s="163" t="s">
        <v>844</v>
      </c>
      <c r="W66" s="163"/>
      <c r="X66" s="163"/>
    </row>
    <row r="67" spans="2:24" s="36" customFormat="1" ht="15.75" customHeight="1" outlineLevel="1">
      <c r="B67" s="163" t="s">
        <v>836</v>
      </c>
      <c r="C67" s="163"/>
      <c r="D67" s="163"/>
      <c r="E67" s="249" t="s">
        <v>846</v>
      </c>
      <c r="G67" s="65" t="s">
        <v>573</v>
      </c>
      <c r="H67" s="65" t="s">
        <v>782</v>
      </c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V67" s="163" t="s">
        <v>674</v>
      </c>
      <c r="W67" s="163"/>
      <c r="X67" s="163"/>
    </row>
    <row r="68" spans="2:24" s="36" customFormat="1" ht="30" customHeight="1">
      <c r="B68" s="161" t="s">
        <v>700</v>
      </c>
      <c r="C68" s="161"/>
      <c r="D68" s="123"/>
      <c r="E68" s="88"/>
      <c r="G68" s="65"/>
      <c r="H68" s="65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V68" s="161" t="s">
        <v>700</v>
      </c>
      <c r="W68" s="161"/>
      <c r="X68" s="123"/>
    </row>
    <row r="69" spans="2:24" s="36" customFormat="1" ht="15.75" customHeight="1" outlineLevel="1">
      <c r="B69" s="164" t="s">
        <v>704</v>
      </c>
      <c r="C69" s="164"/>
      <c r="D69" s="163"/>
      <c r="E69" s="249" t="s">
        <v>846</v>
      </c>
      <c r="G69" s="65" t="s">
        <v>573</v>
      </c>
      <c r="H69" s="65" t="s">
        <v>970</v>
      </c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V69" s="164" t="s">
        <v>704</v>
      </c>
      <c r="W69" s="164"/>
      <c r="X69" s="163"/>
    </row>
    <row r="70" spans="2:24" s="36" customFormat="1" ht="15.75" customHeight="1" outlineLevel="1">
      <c r="B70" s="164" t="s">
        <v>676</v>
      </c>
      <c r="C70" s="164"/>
      <c r="D70" s="163"/>
      <c r="E70" s="249" t="s">
        <v>846</v>
      </c>
      <c r="G70" s="65" t="s">
        <v>573</v>
      </c>
      <c r="H70" s="65" t="s">
        <v>971</v>
      </c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V70" s="164" t="s">
        <v>676</v>
      </c>
      <c r="W70" s="164"/>
      <c r="X70" s="163"/>
    </row>
    <row r="71" spans="2:24" s="36" customFormat="1" ht="15.75" customHeight="1" outlineLevel="1">
      <c r="B71" s="164" t="s">
        <v>677</v>
      </c>
      <c r="C71" s="164"/>
      <c r="D71" s="163"/>
      <c r="E71" s="249" t="s">
        <v>846</v>
      </c>
      <c r="G71" s="65" t="s">
        <v>573</v>
      </c>
      <c r="H71" s="65" t="s">
        <v>972</v>
      </c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V71" s="164" t="s">
        <v>677</v>
      </c>
      <c r="W71" s="164"/>
      <c r="X71" s="163"/>
    </row>
    <row r="72" spans="2:24" s="36" customFormat="1" ht="15.75" customHeight="1" outlineLevel="1">
      <c r="B72" s="164" t="s">
        <v>678</v>
      </c>
      <c r="C72" s="164"/>
      <c r="D72" s="163"/>
      <c r="E72" s="249" t="s">
        <v>846</v>
      </c>
      <c r="G72" s="65" t="s">
        <v>573</v>
      </c>
      <c r="H72" s="65" t="s">
        <v>973</v>
      </c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V72" s="164" t="s">
        <v>678</v>
      </c>
      <c r="W72" s="164"/>
      <c r="X72" s="163"/>
    </row>
    <row r="73" spans="2:24" s="36" customFormat="1" ht="15.75" customHeight="1" outlineLevel="1">
      <c r="B73" s="164" t="s">
        <v>865</v>
      </c>
      <c r="C73" s="164"/>
      <c r="D73" s="163"/>
      <c r="E73" s="249" t="s">
        <v>846</v>
      </c>
      <c r="G73" s="65" t="s">
        <v>573</v>
      </c>
      <c r="H73" s="65" t="s">
        <v>974</v>
      </c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V73" s="164" t="s">
        <v>838</v>
      </c>
      <c r="W73" s="164"/>
      <c r="X73" s="163"/>
    </row>
    <row r="74" spans="2:24" s="36" customFormat="1" ht="15.75" customHeight="1" outlineLevel="1">
      <c r="B74" s="164" t="s">
        <v>837</v>
      </c>
      <c r="C74" s="164"/>
      <c r="D74" s="163"/>
      <c r="E74" s="249" t="s">
        <v>846</v>
      </c>
      <c r="G74" s="65" t="s">
        <v>573</v>
      </c>
      <c r="H74" s="65" t="s">
        <v>975</v>
      </c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V74" s="164" t="s">
        <v>757</v>
      </c>
      <c r="W74" s="164"/>
      <c r="X74" s="163"/>
    </row>
    <row r="75" spans="2:24" s="36" customFormat="1" ht="30" customHeight="1">
      <c r="B75" s="161" t="s">
        <v>809</v>
      </c>
      <c r="C75" s="161"/>
      <c r="D75" s="123"/>
      <c r="E75" s="88"/>
      <c r="G75" s="65"/>
      <c r="H75" s="65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V75" s="161" t="s">
        <v>809</v>
      </c>
      <c r="W75" s="161"/>
      <c r="X75" s="123"/>
    </row>
    <row r="76" spans="2:24" s="36" customFormat="1" ht="15.75" customHeight="1" outlineLevel="1">
      <c r="B76" s="164" t="s">
        <v>758</v>
      </c>
      <c r="C76" s="164"/>
      <c r="D76" s="163"/>
      <c r="E76" s="249" t="s">
        <v>846</v>
      </c>
      <c r="G76" s="65" t="s">
        <v>573</v>
      </c>
      <c r="H76" s="65" t="s">
        <v>976</v>
      </c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V76" s="164" t="s">
        <v>758</v>
      </c>
      <c r="W76" s="164"/>
      <c r="X76" s="163"/>
    </row>
    <row r="77" spans="2:24" s="36" customFormat="1" ht="15.75" customHeight="1" outlineLevel="1">
      <c r="B77" s="164" t="s">
        <v>783</v>
      </c>
      <c r="C77" s="164"/>
      <c r="D77" s="163"/>
      <c r="E77" s="249" t="s">
        <v>846</v>
      </c>
      <c r="G77" s="65" t="s">
        <v>573</v>
      </c>
      <c r="H77" s="65" t="s">
        <v>977</v>
      </c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V77" s="164" t="s">
        <v>783</v>
      </c>
      <c r="W77" s="164"/>
      <c r="X77" s="163"/>
    </row>
    <row r="78" spans="2:24" s="36" customFormat="1" ht="15.75" customHeight="1" outlineLevel="1">
      <c r="B78" s="164" t="s">
        <v>791</v>
      </c>
      <c r="C78" s="164"/>
      <c r="D78" s="163"/>
      <c r="E78" s="249" t="s">
        <v>846</v>
      </c>
      <c r="G78" s="65" t="s">
        <v>573</v>
      </c>
      <c r="H78" s="65" t="s">
        <v>978</v>
      </c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V78" s="164" t="s">
        <v>791</v>
      </c>
      <c r="W78" s="164"/>
      <c r="X78" s="163"/>
    </row>
    <row r="79" spans="2:24" s="36" customFormat="1" ht="15.75" customHeight="1" outlineLevel="1">
      <c r="B79" s="164" t="s">
        <v>756</v>
      </c>
      <c r="C79" s="164"/>
      <c r="D79" s="163"/>
      <c r="E79" s="249" t="s">
        <v>846</v>
      </c>
      <c r="G79" s="65" t="s">
        <v>755</v>
      </c>
      <c r="H79" s="65" t="s">
        <v>759</v>
      </c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V79" s="164" t="s">
        <v>756</v>
      </c>
      <c r="W79" s="164"/>
      <c r="X79" s="163"/>
    </row>
    <row r="80" spans="2:24" s="36" customFormat="1" ht="30" customHeight="1">
      <c r="B80" s="162" t="s">
        <v>679</v>
      </c>
      <c r="C80" s="162"/>
      <c r="D80" s="163"/>
      <c r="E80" s="258"/>
      <c r="G80" s="65"/>
      <c r="H80" s="65" t="s">
        <v>810</v>
      </c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V80" s="162" t="s">
        <v>679</v>
      </c>
      <c r="W80" s="162"/>
      <c r="X80" s="163"/>
    </row>
    <row r="81" spans="1:24" s="36" customFormat="1" ht="15.75" customHeight="1" outlineLevel="1">
      <c r="B81" s="164" t="s">
        <v>811</v>
      </c>
      <c r="C81" s="164"/>
      <c r="D81" s="163"/>
      <c r="E81" s="249" t="s">
        <v>846</v>
      </c>
      <c r="G81" s="65" t="s">
        <v>62</v>
      </c>
      <c r="H81" s="65" t="s">
        <v>784</v>
      </c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V81" s="164" t="s">
        <v>811</v>
      </c>
      <c r="W81" s="164"/>
      <c r="X81" s="163"/>
    </row>
    <row r="82" spans="1:24" s="36" customFormat="1" ht="15.75" customHeight="1" outlineLevel="1">
      <c r="B82" s="164" t="s">
        <v>708</v>
      </c>
      <c r="C82" s="164"/>
      <c r="D82" s="163"/>
      <c r="E82" s="249" t="s">
        <v>846</v>
      </c>
      <c r="G82" s="65" t="s">
        <v>62</v>
      </c>
      <c r="H82" s="65" t="s">
        <v>785</v>
      </c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V82" s="164" t="s">
        <v>708</v>
      </c>
      <c r="W82" s="164"/>
      <c r="X82" s="163"/>
    </row>
    <row r="83" spans="1:24" s="36" customFormat="1" ht="15.75" customHeight="1" outlineLevel="1">
      <c r="B83" s="164" t="s">
        <v>789</v>
      </c>
      <c r="C83" s="164"/>
      <c r="D83" s="163"/>
      <c r="E83" s="249" t="s">
        <v>846</v>
      </c>
      <c r="G83" s="65" t="s">
        <v>62</v>
      </c>
      <c r="H83" s="65" t="s">
        <v>786</v>
      </c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V83" s="164" t="s">
        <v>789</v>
      </c>
      <c r="W83" s="164"/>
      <c r="X83" s="163"/>
    </row>
    <row r="84" spans="1:24" s="36" customFormat="1" ht="15.75" customHeight="1" outlineLevel="1">
      <c r="B84" s="164" t="s">
        <v>790</v>
      </c>
      <c r="C84" s="164"/>
      <c r="D84" s="163"/>
      <c r="E84" s="249" t="s">
        <v>846</v>
      </c>
      <c r="G84" s="65" t="s">
        <v>62</v>
      </c>
      <c r="H84" s="65" t="s">
        <v>979</v>
      </c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V84" s="164" t="s">
        <v>790</v>
      </c>
      <c r="W84" s="164"/>
      <c r="X84" s="163"/>
    </row>
    <row r="85" spans="1:24" s="191" customFormat="1" ht="30" customHeight="1">
      <c r="G85" s="265"/>
      <c r="H85" s="266"/>
      <c r="I85" s="192"/>
      <c r="J85" s="192"/>
      <c r="K85" s="192"/>
      <c r="L85" s="192"/>
      <c r="M85" s="192"/>
      <c r="N85" s="192"/>
      <c r="O85" s="192"/>
      <c r="P85" s="192"/>
      <c r="Q85" s="192"/>
      <c r="R85" s="192"/>
      <c r="S85" s="192"/>
    </row>
    <row r="86" spans="1:24" s="58" customFormat="1" ht="15.75" customHeight="1">
      <c r="B86" s="153" t="str">
        <f>CONCATENATE("Version ",Version)</f>
        <v>Version 0.9</v>
      </c>
      <c r="C86" s="153"/>
      <c r="D86" s="153"/>
      <c r="E86" s="153"/>
      <c r="F86" s="256"/>
      <c r="G86" s="292" t="s">
        <v>985</v>
      </c>
      <c r="H86" s="292"/>
      <c r="I86" s="292"/>
      <c r="J86" s="292"/>
      <c r="K86" s="292"/>
      <c r="L86" s="154"/>
      <c r="M86" s="154"/>
      <c r="N86" s="154"/>
      <c r="O86" s="154"/>
      <c r="P86" s="154"/>
      <c r="Q86" s="314" t="s">
        <v>701</v>
      </c>
      <c r="R86" s="314"/>
      <c r="S86" s="314"/>
    </row>
    <row r="87" spans="1:24" ht="15.75" hidden="1" customHeight="1">
      <c r="A87" s="36"/>
      <c r="B87" s="37"/>
      <c r="C87" s="37"/>
      <c r="D87" s="37"/>
      <c r="E87" s="37"/>
      <c r="F87" s="37"/>
      <c r="G87" s="38"/>
      <c r="H87" s="37"/>
      <c r="I87" s="37"/>
      <c r="J87" s="37"/>
      <c r="K87" s="37"/>
      <c r="L87" s="37"/>
      <c r="M87" s="37"/>
      <c r="N87" s="36"/>
      <c r="O87" s="36"/>
      <c r="P87" s="36"/>
      <c r="Q87" s="36"/>
      <c r="R87" s="36"/>
      <c r="S87" s="36"/>
      <c r="T87" s="36"/>
    </row>
    <row r="88" spans="1:24" ht="15.75" hidden="1" customHeight="1">
      <c r="A88" s="36"/>
      <c r="B88" s="37"/>
      <c r="C88" s="37"/>
      <c r="D88" s="37"/>
      <c r="E88" s="37"/>
      <c r="F88" s="37"/>
      <c r="G88" s="38"/>
      <c r="H88" s="37"/>
      <c r="I88" s="37"/>
      <c r="J88" s="37"/>
      <c r="K88" s="37"/>
      <c r="L88" s="37"/>
      <c r="M88" s="37"/>
      <c r="N88" s="36"/>
      <c r="O88" s="36"/>
      <c r="P88" s="36"/>
      <c r="Q88" s="36"/>
      <c r="R88" s="36"/>
      <c r="S88" s="36"/>
      <c r="T88" s="36"/>
    </row>
    <row r="89" spans="1:24" ht="15.75" hidden="1" customHeight="1">
      <c r="A89" s="36"/>
      <c r="B89" s="37"/>
      <c r="C89" s="37"/>
      <c r="D89" s="37"/>
      <c r="E89" s="37"/>
      <c r="F89" s="37"/>
      <c r="G89" s="38"/>
      <c r="H89" s="37"/>
      <c r="I89" s="37"/>
      <c r="J89" s="37"/>
      <c r="K89" s="37"/>
      <c r="L89" s="37"/>
      <c r="M89" s="37"/>
      <c r="N89" s="36"/>
      <c r="O89" s="36"/>
      <c r="P89" s="36"/>
      <c r="Q89" s="36"/>
      <c r="R89" s="36"/>
      <c r="S89" s="36"/>
      <c r="T89" s="36"/>
    </row>
    <row r="90" spans="1:24" ht="15.75" hidden="1" customHeight="1">
      <c r="A90" s="36"/>
      <c r="B90" s="37"/>
      <c r="C90" s="37"/>
      <c r="D90" s="37"/>
      <c r="E90" s="37"/>
      <c r="F90" s="37"/>
      <c r="G90" s="38"/>
      <c r="H90" s="37"/>
      <c r="I90" s="37"/>
      <c r="J90" s="37"/>
      <c r="K90" s="37"/>
      <c r="L90" s="37"/>
      <c r="M90" s="37"/>
      <c r="N90" s="36"/>
      <c r="O90" s="36"/>
      <c r="P90" s="36"/>
      <c r="Q90" s="36"/>
      <c r="R90" s="36"/>
      <c r="S90" s="36"/>
      <c r="T90" s="36"/>
    </row>
    <row r="91" spans="1:24" ht="15.75" hidden="1" customHeight="1">
      <c r="A91" s="36"/>
      <c r="B91" s="37"/>
      <c r="C91" s="37"/>
      <c r="D91" s="37"/>
      <c r="E91" s="37"/>
      <c r="F91" s="37"/>
      <c r="G91" s="38"/>
      <c r="H91" s="37"/>
      <c r="I91" s="37"/>
      <c r="J91" s="37"/>
      <c r="K91" s="37"/>
      <c r="L91" s="37"/>
      <c r="M91" s="37"/>
      <c r="N91" s="36"/>
      <c r="O91" s="36"/>
      <c r="P91" s="36"/>
      <c r="Q91" s="36"/>
      <c r="R91" s="36"/>
      <c r="S91" s="36"/>
      <c r="T91" s="36"/>
    </row>
    <row r="92" spans="1:24" ht="15.75" hidden="1" customHeight="1">
      <c r="A92" s="36"/>
      <c r="B92" s="37"/>
      <c r="C92" s="37"/>
      <c r="D92" s="37"/>
      <c r="E92" s="37"/>
      <c r="F92" s="37"/>
      <c r="G92" s="38"/>
      <c r="H92" s="37"/>
      <c r="I92" s="37"/>
      <c r="J92" s="37"/>
      <c r="K92" s="37"/>
      <c r="L92" s="37"/>
      <c r="M92" s="37"/>
      <c r="N92" s="36"/>
      <c r="O92" s="36"/>
      <c r="P92" s="36"/>
      <c r="Q92" s="36"/>
      <c r="R92" s="36"/>
      <c r="S92" s="36"/>
      <c r="T92" s="36"/>
    </row>
    <row r="93" spans="1:24" ht="15.75" hidden="1" customHeight="1">
      <c r="A93" s="36"/>
      <c r="B93" s="37"/>
      <c r="C93" s="37"/>
      <c r="D93" s="37"/>
      <c r="E93" s="37"/>
      <c r="F93" s="37"/>
      <c r="G93" s="38"/>
      <c r="H93" s="37"/>
      <c r="I93" s="37"/>
      <c r="J93" s="37"/>
      <c r="K93" s="37"/>
      <c r="L93" s="37"/>
      <c r="M93" s="37"/>
      <c r="N93" s="36"/>
      <c r="O93" s="36"/>
      <c r="P93" s="36"/>
      <c r="Q93" s="36"/>
      <c r="R93" s="36"/>
      <c r="S93" s="36"/>
      <c r="T93" s="36"/>
    </row>
    <row r="94" spans="1:24" ht="15.75" hidden="1" customHeight="1">
      <c r="A94" s="36"/>
      <c r="B94" s="37"/>
      <c r="C94" s="37"/>
      <c r="D94" s="37"/>
      <c r="E94" s="37"/>
      <c r="F94" s="37"/>
      <c r="G94" s="38"/>
      <c r="H94" s="37"/>
      <c r="I94" s="37"/>
      <c r="J94" s="37"/>
      <c r="K94" s="37"/>
      <c r="L94" s="37"/>
      <c r="M94" s="37"/>
      <c r="N94" s="36"/>
      <c r="O94" s="36"/>
      <c r="P94" s="36"/>
      <c r="Q94" s="36"/>
      <c r="R94" s="36"/>
      <c r="S94" s="36"/>
      <c r="T94" s="36"/>
    </row>
    <row r="95" spans="1:24" ht="15.75" hidden="1" customHeight="1">
      <c r="A95" s="36"/>
      <c r="B95" s="37"/>
      <c r="C95" s="37"/>
      <c r="D95" s="37"/>
      <c r="E95" s="37"/>
      <c r="F95" s="37"/>
      <c r="G95" s="38"/>
      <c r="H95" s="37"/>
      <c r="I95" s="37"/>
      <c r="J95" s="37"/>
      <c r="K95" s="37"/>
      <c r="L95" s="37"/>
      <c r="M95" s="37"/>
      <c r="N95" s="36"/>
      <c r="O95" s="36"/>
      <c r="P95" s="36"/>
      <c r="Q95" s="36"/>
      <c r="R95" s="36"/>
      <c r="S95" s="36"/>
      <c r="T95" s="36"/>
    </row>
    <row r="96" spans="1:24" ht="15.75" hidden="1" customHeight="1">
      <c r="A96" s="36"/>
      <c r="B96" s="37"/>
      <c r="C96" s="37"/>
      <c r="D96" s="37"/>
      <c r="E96" s="37"/>
      <c r="F96" s="37"/>
      <c r="G96" s="38"/>
      <c r="H96" s="37"/>
      <c r="I96" s="37"/>
      <c r="J96" s="37"/>
      <c r="K96" s="37"/>
      <c r="L96" s="37"/>
      <c r="M96" s="37"/>
      <c r="N96" s="36"/>
      <c r="O96" s="36"/>
      <c r="P96" s="36"/>
      <c r="Q96" s="36"/>
      <c r="R96" s="36"/>
      <c r="S96" s="36"/>
      <c r="T96" s="36"/>
    </row>
    <row r="97" spans="1:20" ht="15.75" hidden="1" customHeight="1">
      <c r="A97" s="36"/>
      <c r="B97" s="37"/>
      <c r="C97" s="37"/>
      <c r="D97" s="37"/>
      <c r="E97" s="37"/>
      <c r="F97" s="37"/>
      <c r="G97" s="38"/>
      <c r="H97" s="37"/>
      <c r="I97" s="37"/>
      <c r="J97" s="37"/>
      <c r="K97" s="37"/>
      <c r="L97" s="37"/>
      <c r="M97" s="37"/>
      <c r="N97" s="36"/>
      <c r="O97" s="36"/>
      <c r="P97" s="36"/>
      <c r="Q97" s="36"/>
      <c r="R97" s="36"/>
      <c r="S97" s="36"/>
      <c r="T97" s="36"/>
    </row>
    <row r="98" spans="1:20" ht="15.75" hidden="1" customHeight="1">
      <c r="A98" s="36"/>
      <c r="B98" s="37"/>
      <c r="C98" s="37"/>
      <c r="D98" s="37"/>
      <c r="E98" s="37"/>
      <c r="F98" s="37"/>
      <c r="G98" s="38"/>
      <c r="H98" s="37"/>
      <c r="I98" s="37"/>
      <c r="J98" s="37"/>
      <c r="K98" s="37"/>
      <c r="L98" s="37"/>
      <c r="M98" s="37"/>
      <c r="N98" s="36"/>
      <c r="O98" s="36"/>
      <c r="P98" s="36"/>
      <c r="Q98" s="36"/>
      <c r="R98" s="36"/>
      <c r="S98" s="36"/>
      <c r="T98" s="36"/>
    </row>
    <row r="99" spans="1:20" ht="15.75" hidden="1" customHeight="1">
      <c r="A99" s="36"/>
      <c r="B99" s="37"/>
      <c r="C99" s="37"/>
      <c r="D99" s="37"/>
      <c r="E99" s="37"/>
      <c r="F99" s="37"/>
      <c r="G99" s="38"/>
      <c r="H99" s="37"/>
      <c r="I99" s="37"/>
      <c r="J99" s="37"/>
      <c r="K99" s="37"/>
      <c r="L99" s="37"/>
      <c r="M99" s="37"/>
      <c r="N99" s="36"/>
      <c r="O99" s="36"/>
      <c r="P99" s="36"/>
      <c r="Q99" s="36"/>
      <c r="R99" s="36"/>
      <c r="S99" s="36"/>
      <c r="T99" s="36"/>
    </row>
    <row r="100" spans="1:20" ht="15.75" hidden="1" customHeight="1">
      <c r="A100" s="36"/>
      <c r="B100" s="37"/>
      <c r="C100" s="37"/>
      <c r="D100" s="37"/>
      <c r="E100" s="37"/>
      <c r="F100" s="37"/>
      <c r="G100" s="38"/>
      <c r="H100" s="37"/>
      <c r="I100" s="37"/>
      <c r="J100" s="37"/>
      <c r="K100" s="37"/>
      <c r="L100" s="37"/>
      <c r="M100" s="37"/>
      <c r="N100" s="36"/>
      <c r="O100" s="36"/>
      <c r="P100" s="36"/>
      <c r="Q100" s="36"/>
      <c r="R100" s="36"/>
      <c r="S100" s="36"/>
      <c r="T100" s="36"/>
    </row>
    <row r="101" spans="1:20" ht="15.75" hidden="1" customHeight="1">
      <c r="A101" s="36"/>
      <c r="B101" s="37"/>
      <c r="C101" s="37"/>
      <c r="D101" s="37"/>
      <c r="E101" s="37"/>
      <c r="F101" s="37"/>
      <c r="G101" s="38"/>
      <c r="H101" s="37"/>
      <c r="I101" s="37"/>
      <c r="J101" s="37"/>
      <c r="K101" s="37"/>
      <c r="L101" s="37"/>
      <c r="M101" s="37"/>
      <c r="N101" s="36"/>
      <c r="O101" s="36"/>
      <c r="P101" s="36"/>
      <c r="Q101" s="36"/>
      <c r="R101" s="36"/>
      <c r="S101" s="36"/>
      <c r="T101" s="36"/>
    </row>
    <row r="102" spans="1:20" ht="15.75" hidden="1" customHeight="1">
      <c r="A102" s="36"/>
      <c r="B102" s="37"/>
      <c r="C102" s="37"/>
      <c r="D102" s="37"/>
      <c r="E102" s="37"/>
      <c r="F102" s="37"/>
      <c r="G102" s="38"/>
      <c r="H102" s="37"/>
      <c r="I102" s="37"/>
      <c r="J102" s="37"/>
      <c r="K102" s="37"/>
      <c r="L102" s="37"/>
      <c r="M102" s="37"/>
      <c r="N102" s="36"/>
      <c r="O102" s="36"/>
      <c r="P102" s="36"/>
      <c r="Q102" s="36"/>
      <c r="R102" s="36"/>
      <c r="S102" s="36"/>
      <c r="T102" s="36"/>
    </row>
    <row r="103" spans="1:20" ht="15.75" hidden="1" customHeight="1">
      <c r="A103" s="36"/>
      <c r="B103" s="37"/>
      <c r="C103" s="37"/>
      <c r="D103" s="37"/>
      <c r="E103" s="37"/>
      <c r="F103" s="37"/>
      <c r="G103" s="38"/>
      <c r="H103" s="37"/>
      <c r="I103" s="37"/>
      <c r="J103" s="37"/>
      <c r="K103" s="37"/>
      <c r="L103" s="37"/>
      <c r="M103" s="37"/>
      <c r="N103" s="36"/>
      <c r="O103" s="36"/>
      <c r="P103" s="36"/>
      <c r="Q103" s="36"/>
      <c r="R103" s="36"/>
      <c r="S103" s="36"/>
      <c r="T103" s="36"/>
    </row>
    <row r="104" spans="1:20" ht="15.75" hidden="1" customHeight="1">
      <c r="A104" s="36"/>
      <c r="B104" s="37"/>
      <c r="C104" s="37"/>
      <c r="D104" s="37"/>
      <c r="E104" s="37"/>
      <c r="F104" s="37"/>
      <c r="G104" s="38"/>
      <c r="H104" s="37"/>
      <c r="I104" s="37"/>
      <c r="J104" s="37"/>
      <c r="K104" s="37"/>
      <c r="L104" s="37"/>
      <c r="M104" s="37"/>
      <c r="N104" s="36"/>
      <c r="O104" s="36"/>
      <c r="P104" s="36"/>
      <c r="Q104" s="36"/>
      <c r="R104" s="36"/>
      <c r="S104" s="36"/>
      <c r="T104" s="36"/>
    </row>
    <row r="105" spans="1:20" ht="15.75" hidden="1" customHeight="1">
      <c r="A105" s="36"/>
      <c r="B105" s="37"/>
      <c r="C105" s="37"/>
      <c r="D105" s="37"/>
      <c r="E105" s="37"/>
      <c r="F105" s="37"/>
      <c r="G105" s="38"/>
      <c r="H105" s="37"/>
      <c r="I105" s="37"/>
      <c r="J105" s="37"/>
      <c r="K105" s="37"/>
      <c r="L105" s="37"/>
      <c r="M105" s="37"/>
      <c r="N105" s="36"/>
      <c r="O105" s="36"/>
      <c r="P105" s="36"/>
      <c r="Q105" s="36"/>
      <c r="R105" s="36"/>
      <c r="S105" s="36"/>
      <c r="T105" s="36"/>
    </row>
    <row r="106" spans="1:20" ht="15.75" hidden="1" customHeight="1">
      <c r="A106" s="36"/>
      <c r="B106" s="37"/>
      <c r="C106" s="37"/>
      <c r="D106" s="37"/>
      <c r="E106" s="37"/>
      <c r="F106" s="37"/>
      <c r="G106" s="38"/>
      <c r="H106" s="37"/>
      <c r="I106" s="37"/>
      <c r="J106" s="37"/>
      <c r="K106" s="37"/>
      <c r="L106" s="37"/>
      <c r="M106" s="37"/>
      <c r="N106" s="36"/>
      <c r="O106" s="36"/>
      <c r="P106" s="36"/>
      <c r="Q106" s="36"/>
      <c r="R106" s="36"/>
      <c r="S106" s="36"/>
      <c r="T106" s="36"/>
    </row>
    <row r="107" spans="1:20" ht="15.75" hidden="1" customHeight="1">
      <c r="A107" s="36"/>
      <c r="B107" s="37"/>
      <c r="C107" s="37"/>
      <c r="D107" s="37"/>
      <c r="E107" s="37"/>
      <c r="F107" s="37"/>
      <c r="G107" s="38"/>
      <c r="H107" s="37"/>
      <c r="I107" s="37"/>
      <c r="J107" s="37"/>
      <c r="K107" s="37"/>
      <c r="L107" s="37"/>
      <c r="M107" s="37"/>
      <c r="N107" s="36"/>
      <c r="O107" s="36"/>
      <c r="P107" s="36"/>
      <c r="Q107" s="36"/>
      <c r="R107" s="36"/>
      <c r="S107" s="36"/>
      <c r="T107" s="36"/>
    </row>
    <row r="108" spans="1:20" ht="15.75" hidden="1" customHeight="1">
      <c r="A108" s="36"/>
      <c r="B108" s="37"/>
      <c r="C108" s="37"/>
      <c r="D108" s="37"/>
      <c r="E108" s="37"/>
      <c r="F108" s="37"/>
      <c r="G108" s="38"/>
      <c r="H108" s="37"/>
      <c r="I108" s="37"/>
      <c r="J108" s="37"/>
      <c r="K108" s="37"/>
      <c r="L108" s="37"/>
      <c r="M108" s="37"/>
      <c r="N108" s="36"/>
      <c r="O108" s="36"/>
      <c r="P108" s="36"/>
      <c r="Q108" s="36"/>
      <c r="R108" s="36"/>
      <c r="S108" s="36"/>
      <c r="T108" s="36"/>
    </row>
    <row r="109" spans="1:20" ht="15.75" hidden="1" customHeight="1">
      <c r="A109" s="36"/>
      <c r="B109" s="37"/>
      <c r="C109" s="37"/>
      <c r="D109" s="37"/>
      <c r="E109" s="37"/>
      <c r="F109" s="37"/>
      <c r="G109" s="38"/>
      <c r="H109" s="37"/>
      <c r="I109" s="37"/>
      <c r="J109" s="37"/>
      <c r="K109" s="37"/>
      <c r="L109" s="37"/>
      <c r="M109" s="37"/>
      <c r="N109" s="36"/>
      <c r="O109" s="36"/>
      <c r="P109" s="36"/>
      <c r="Q109" s="36"/>
      <c r="R109" s="36"/>
      <c r="S109" s="36"/>
      <c r="T109" s="36"/>
    </row>
    <row r="110" spans="1:20" ht="15.75" hidden="1" customHeight="1">
      <c r="A110" s="36"/>
      <c r="B110" s="37"/>
      <c r="C110" s="37"/>
      <c r="D110" s="37"/>
      <c r="E110" s="37"/>
      <c r="F110" s="37"/>
      <c r="G110" s="38"/>
      <c r="H110" s="37"/>
      <c r="I110" s="37"/>
      <c r="J110" s="37"/>
      <c r="K110" s="37"/>
      <c r="L110" s="37"/>
      <c r="M110" s="37"/>
      <c r="N110" s="36"/>
      <c r="O110" s="36"/>
      <c r="P110" s="36"/>
      <c r="Q110" s="36"/>
      <c r="R110" s="36"/>
      <c r="S110" s="36"/>
      <c r="T110" s="36"/>
    </row>
    <row r="111" spans="1:20" ht="15.75" hidden="1" customHeight="1">
      <c r="A111" s="36"/>
      <c r="B111" s="37"/>
      <c r="C111" s="37"/>
      <c r="D111" s="37"/>
      <c r="E111" s="37"/>
      <c r="F111" s="37"/>
      <c r="G111" s="38"/>
      <c r="H111" s="37"/>
      <c r="I111" s="37"/>
      <c r="J111" s="37"/>
      <c r="K111" s="37"/>
      <c r="L111" s="37"/>
      <c r="M111" s="37"/>
      <c r="N111" s="36"/>
      <c r="O111" s="36"/>
      <c r="P111" s="36"/>
      <c r="Q111" s="36"/>
      <c r="R111" s="36"/>
      <c r="S111" s="36"/>
      <c r="T111" s="36"/>
    </row>
    <row r="112" spans="1:20" ht="15.75" hidden="1" customHeight="1">
      <c r="A112" s="36"/>
      <c r="B112" s="37"/>
      <c r="C112" s="37"/>
      <c r="D112" s="37"/>
      <c r="E112" s="37"/>
      <c r="F112" s="37"/>
      <c r="G112" s="38"/>
      <c r="H112" s="37"/>
      <c r="I112" s="37"/>
      <c r="J112" s="37"/>
      <c r="K112" s="37"/>
      <c r="L112" s="37"/>
      <c r="M112" s="37"/>
      <c r="N112" s="36"/>
      <c r="O112" s="36"/>
      <c r="P112" s="36"/>
      <c r="Q112" s="36"/>
      <c r="R112" s="36"/>
      <c r="S112" s="36"/>
      <c r="T112" s="36"/>
    </row>
    <row r="113" spans="1:20" ht="15.75" hidden="1" customHeight="1">
      <c r="A113" s="36"/>
      <c r="B113" s="37"/>
      <c r="C113" s="37"/>
      <c r="D113" s="37"/>
      <c r="E113" s="37"/>
      <c r="F113" s="37"/>
      <c r="G113" s="38"/>
      <c r="H113" s="37"/>
      <c r="I113" s="37"/>
      <c r="J113" s="37"/>
      <c r="K113" s="37"/>
      <c r="L113" s="37"/>
      <c r="M113" s="37"/>
      <c r="N113" s="36"/>
      <c r="O113" s="36"/>
      <c r="P113" s="36"/>
      <c r="Q113" s="36"/>
      <c r="R113" s="36"/>
      <c r="S113" s="36"/>
      <c r="T113" s="36"/>
    </row>
    <row r="114" spans="1:20" ht="15.75" hidden="1" customHeight="1">
      <c r="A114" s="36"/>
      <c r="B114" s="37"/>
      <c r="C114" s="37"/>
      <c r="D114" s="37"/>
      <c r="E114" s="37"/>
      <c r="F114" s="37"/>
      <c r="G114" s="38"/>
      <c r="H114" s="37"/>
      <c r="I114" s="37"/>
      <c r="J114" s="37"/>
      <c r="K114" s="37"/>
      <c r="L114" s="37"/>
      <c r="M114" s="37"/>
      <c r="N114" s="36"/>
      <c r="O114" s="36"/>
      <c r="P114" s="36"/>
      <c r="Q114" s="36"/>
      <c r="R114" s="36"/>
      <c r="S114" s="36"/>
      <c r="T114" s="36"/>
    </row>
    <row r="115" spans="1:20" ht="15.75" hidden="1" customHeight="1">
      <c r="A115" s="36"/>
      <c r="B115" s="37"/>
      <c r="C115" s="37"/>
      <c r="D115" s="37"/>
      <c r="E115" s="37"/>
      <c r="F115" s="37"/>
      <c r="G115" s="38"/>
      <c r="H115" s="37"/>
      <c r="I115" s="37"/>
      <c r="J115" s="37"/>
      <c r="K115" s="37"/>
      <c r="L115" s="37"/>
      <c r="M115" s="37"/>
      <c r="N115" s="36"/>
      <c r="O115" s="36"/>
      <c r="P115" s="36"/>
      <c r="Q115" s="36"/>
      <c r="R115" s="36"/>
      <c r="S115" s="36"/>
      <c r="T115" s="36"/>
    </row>
    <row r="116" spans="1:20" ht="15.75" hidden="1" customHeight="1">
      <c r="A116" s="36"/>
      <c r="B116" s="37"/>
      <c r="C116" s="37"/>
      <c r="D116" s="37"/>
      <c r="E116" s="37"/>
      <c r="F116" s="37"/>
      <c r="G116" s="38"/>
      <c r="H116" s="37"/>
      <c r="I116" s="37"/>
      <c r="J116" s="37"/>
      <c r="K116" s="37"/>
      <c r="L116" s="37"/>
      <c r="M116" s="37"/>
      <c r="N116" s="36"/>
      <c r="O116" s="36"/>
      <c r="P116" s="36"/>
      <c r="Q116" s="36"/>
      <c r="R116" s="36"/>
      <c r="S116" s="36"/>
      <c r="T116" s="36"/>
    </row>
    <row r="117" spans="1:20" ht="15.75" hidden="1" customHeight="1">
      <c r="A117" s="36"/>
      <c r="B117" s="37"/>
      <c r="C117" s="37"/>
      <c r="D117" s="37"/>
      <c r="E117" s="37"/>
      <c r="F117" s="37"/>
      <c r="G117" s="38"/>
      <c r="H117" s="37"/>
      <c r="I117" s="37"/>
      <c r="J117" s="37"/>
      <c r="K117" s="37"/>
      <c r="L117" s="37"/>
      <c r="M117" s="37"/>
      <c r="N117" s="36"/>
      <c r="O117" s="36"/>
      <c r="P117" s="36"/>
      <c r="Q117" s="36"/>
      <c r="R117" s="36"/>
      <c r="S117" s="36"/>
      <c r="T117" s="36"/>
    </row>
    <row r="118" spans="1:20" ht="15.75" hidden="1" customHeight="1">
      <c r="A118" s="36"/>
      <c r="B118" s="36"/>
      <c r="C118" s="36"/>
      <c r="D118" s="36"/>
      <c r="E118" s="36"/>
      <c r="F118" s="36"/>
      <c r="G118" s="40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</row>
    <row r="119" spans="1:20" ht="15.75" hidden="1" customHeight="1">
      <c r="A119" s="36"/>
      <c r="B119" s="36"/>
      <c r="C119" s="36"/>
      <c r="D119" s="36"/>
      <c r="E119" s="36"/>
      <c r="F119" s="36"/>
      <c r="G119" s="41"/>
      <c r="H119" s="42"/>
      <c r="I119" s="42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</row>
    <row r="120" spans="1:20" ht="15.75" hidden="1" customHeight="1">
      <c r="A120" s="36"/>
      <c r="B120" s="36"/>
      <c r="C120" s="36"/>
      <c r="D120" s="36"/>
      <c r="E120" s="36"/>
      <c r="F120" s="36"/>
      <c r="G120" s="40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</row>
    <row r="121" spans="1:20" ht="15.75" hidden="1" customHeight="1">
      <c r="A121" s="36"/>
      <c r="B121" s="36"/>
      <c r="C121" s="36"/>
      <c r="D121" s="36"/>
      <c r="E121" s="36"/>
      <c r="F121" s="36"/>
      <c r="G121" s="41"/>
      <c r="H121" s="42"/>
      <c r="I121" s="42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</row>
    <row r="122" spans="1:20" ht="15.75" hidden="1" customHeight="1">
      <c r="A122" s="36"/>
      <c r="B122" s="36"/>
      <c r="C122" s="36"/>
      <c r="D122" s="36"/>
      <c r="E122" s="36"/>
      <c r="F122" s="36"/>
      <c r="G122" s="40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</row>
    <row r="123" spans="1:20" ht="15.75" hidden="1" customHeight="1">
      <c r="A123" s="36"/>
      <c r="B123" s="36"/>
      <c r="C123" s="36"/>
      <c r="D123" s="36"/>
      <c r="E123" s="36"/>
      <c r="F123" s="36"/>
      <c r="G123" s="41"/>
      <c r="H123" s="42"/>
      <c r="I123" s="42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</row>
    <row r="124" spans="1:20" ht="15.75" hidden="1" customHeight="1">
      <c r="A124" s="36"/>
      <c r="B124" s="36"/>
      <c r="C124" s="36"/>
      <c r="D124" s="36"/>
      <c r="E124" s="36"/>
      <c r="F124" s="36"/>
      <c r="G124" s="40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</row>
    <row r="125" spans="1:20" ht="15.75" hidden="1" customHeight="1">
      <c r="A125" s="36"/>
      <c r="B125" s="36"/>
      <c r="C125" s="36"/>
      <c r="D125" s="36"/>
      <c r="E125" s="36"/>
      <c r="F125" s="36"/>
      <c r="G125" s="41"/>
      <c r="H125" s="42"/>
      <c r="I125" s="42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</row>
    <row r="126" spans="1:20" ht="15.75" hidden="1" customHeight="1">
      <c r="A126" s="36"/>
      <c r="B126" s="36"/>
      <c r="C126" s="36"/>
      <c r="D126" s="36"/>
      <c r="E126" s="36"/>
      <c r="F126" s="36"/>
      <c r="G126" s="40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</row>
    <row r="127" spans="1:20" ht="15.75" hidden="1" customHeight="1">
      <c r="A127" s="36"/>
      <c r="B127" s="36"/>
      <c r="C127" s="36"/>
      <c r="D127" s="36"/>
      <c r="E127" s="36"/>
      <c r="F127" s="36"/>
      <c r="G127" s="41"/>
      <c r="H127" s="42"/>
      <c r="I127" s="42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</row>
    <row r="128" spans="1:20" ht="15.75" hidden="1" customHeight="1">
      <c r="A128" s="36"/>
      <c r="B128" s="36"/>
      <c r="C128" s="36"/>
      <c r="D128" s="36"/>
      <c r="E128" s="36"/>
      <c r="F128" s="36"/>
      <c r="G128" s="40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</row>
    <row r="129" spans="1:20" ht="15.75" hidden="1" customHeight="1">
      <c r="A129" s="36"/>
      <c r="B129" s="36"/>
      <c r="C129" s="36"/>
      <c r="D129" s="36"/>
      <c r="E129" s="36"/>
      <c r="F129" s="36"/>
      <c r="G129" s="41"/>
      <c r="H129" s="42"/>
      <c r="I129" s="42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</row>
    <row r="130" spans="1:20" ht="15.75" hidden="1" customHeight="1">
      <c r="A130" s="36"/>
      <c r="B130" s="36"/>
      <c r="C130" s="36"/>
      <c r="D130" s="36"/>
      <c r="E130" s="36"/>
      <c r="F130" s="36"/>
      <c r="G130" s="40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</row>
    <row r="131" spans="1:20" ht="15.75" hidden="1" customHeight="1">
      <c r="A131" s="36"/>
      <c r="B131" s="36"/>
      <c r="C131" s="36"/>
      <c r="D131" s="36"/>
      <c r="E131" s="36"/>
      <c r="F131" s="36"/>
      <c r="G131" s="40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</row>
    <row r="132" spans="1:20" ht="15.75" hidden="1" customHeight="1">
      <c r="A132" s="36"/>
      <c r="B132" s="36"/>
      <c r="C132" s="36"/>
      <c r="D132" s="36"/>
      <c r="E132" s="36"/>
      <c r="F132" s="36"/>
      <c r="G132" s="40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</row>
    <row r="133" spans="1:20" ht="15.75" hidden="1" customHeight="1">
      <c r="A133" s="36"/>
      <c r="B133" s="36"/>
      <c r="C133" s="36"/>
      <c r="D133" s="36"/>
      <c r="E133" s="36"/>
      <c r="F133" s="36"/>
      <c r="G133" s="41"/>
      <c r="H133" s="42"/>
      <c r="I133" s="42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</row>
    <row r="134" spans="1:20" ht="15.75" hidden="1" customHeight="1">
      <c r="A134" s="36"/>
      <c r="B134" s="36"/>
      <c r="C134" s="36"/>
      <c r="D134" s="36"/>
      <c r="E134" s="36"/>
      <c r="F134" s="36"/>
      <c r="G134" s="40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</row>
    <row r="135" spans="1:20" ht="15.75" hidden="1" customHeight="1">
      <c r="A135" s="36"/>
      <c r="B135" s="36"/>
      <c r="C135" s="36"/>
      <c r="D135" s="36"/>
      <c r="E135" s="43"/>
      <c r="F135" s="43"/>
      <c r="G135" s="44"/>
      <c r="H135" s="43"/>
      <c r="I135" s="43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</row>
    <row r="136" spans="1:20" ht="15.75" hidden="1" customHeight="1">
      <c r="A136" s="36"/>
      <c r="B136" s="36"/>
      <c r="C136" s="36"/>
      <c r="D136" s="36"/>
      <c r="E136" s="36"/>
      <c r="F136" s="36"/>
      <c r="G136" s="40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</row>
    <row r="137" spans="1:20" ht="15.75" hidden="1" customHeight="1">
      <c r="A137" s="36"/>
      <c r="B137" s="36"/>
      <c r="C137" s="36"/>
      <c r="D137" s="36"/>
      <c r="E137" s="36"/>
      <c r="F137" s="36"/>
      <c r="G137" s="41"/>
      <c r="H137" s="42"/>
      <c r="I137" s="42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</row>
    <row r="138" spans="1:20" ht="15.75" hidden="1" customHeight="1">
      <c r="A138" s="36"/>
      <c r="B138" s="36"/>
      <c r="C138" s="36"/>
      <c r="D138" s="36"/>
      <c r="E138" s="36"/>
      <c r="F138" s="36"/>
      <c r="G138" s="40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</row>
    <row r="139" spans="1:20" ht="15.75" hidden="1" customHeight="1">
      <c r="A139" s="36"/>
      <c r="B139" s="36"/>
      <c r="C139" s="36"/>
      <c r="D139" s="36"/>
      <c r="E139" s="36"/>
      <c r="F139" s="36"/>
      <c r="G139" s="40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</row>
    <row r="140" spans="1:20" ht="15.75" hidden="1" customHeight="1">
      <c r="A140" s="36"/>
      <c r="B140" s="36"/>
      <c r="C140" s="36"/>
      <c r="D140" s="36"/>
      <c r="E140" s="36"/>
      <c r="F140" s="36"/>
      <c r="G140" s="40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</row>
    <row r="141" spans="1:20" ht="15.75" hidden="1" customHeight="1">
      <c r="A141" s="36"/>
      <c r="B141" s="36"/>
      <c r="C141" s="36"/>
      <c r="D141" s="36"/>
      <c r="E141" s="36"/>
      <c r="F141" s="36"/>
      <c r="G141" s="41"/>
      <c r="H141" s="42"/>
      <c r="I141" s="42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</row>
    <row r="142" spans="1:20" ht="15.75" hidden="1" customHeight="1">
      <c r="A142" s="36"/>
      <c r="B142" s="36"/>
      <c r="C142" s="36"/>
      <c r="D142" s="36"/>
      <c r="E142" s="36"/>
      <c r="F142" s="36"/>
      <c r="G142" s="40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</row>
    <row r="143" spans="1:20" ht="15.75" hidden="1" customHeight="1">
      <c r="A143" s="36"/>
      <c r="B143" s="36"/>
      <c r="C143" s="36"/>
      <c r="D143" s="36"/>
      <c r="E143" s="36"/>
      <c r="F143" s="36"/>
      <c r="G143" s="41"/>
      <c r="H143" s="42"/>
      <c r="I143" s="42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</row>
    <row r="144" spans="1:20" ht="15.75" hidden="1" customHeight="1">
      <c r="A144" s="36"/>
      <c r="B144" s="36"/>
      <c r="C144" s="36"/>
      <c r="D144" s="36"/>
      <c r="E144" s="36"/>
      <c r="F144" s="36"/>
      <c r="G144" s="40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</row>
    <row r="145" spans="1:20" ht="15.75" hidden="1" customHeight="1">
      <c r="A145" s="36"/>
      <c r="B145" s="36"/>
      <c r="C145" s="36"/>
      <c r="D145" s="36"/>
      <c r="E145" s="36"/>
      <c r="F145" s="36"/>
      <c r="G145" s="41"/>
      <c r="H145" s="42"/>
      <c r="I145" s="42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</row>
    <row r="146" spans="1:20" ht="15.75" hidden="1" customHeight="1">
      <c r="A146" s="36"/>
      <c r="B146" s="36"/>
      <c r="C146" s="36"/>
      <c r="D146" s="36"/>
      <c r="E146" s="36"/>
      <c r="F146" s="36"/>
      <c r="G146" s="40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</row>
    <row r="147" spans="1:20" ht="15.75" hidden="1" customHeight="1">
      <c r="A147" s="36"/>
      <c r="B147" s="36"/>
      <c r="C147" s="36"/>
      <c r="D147" s="36"/>
      <c r="E147" s="36"/>
      <c r="F147" s="36"/>
      <c r="G147" s="41"/>
      <c r="H147" s="42"/>
      <c r="I147" s="42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</row>
    <row r="148" spans="1:20" hidden="1">
      <c r="A148" s="36"/>
      <c r="B148" s="36"/>
      <c r="C148" s="36"/>
      <c r="D148" s="36"/>
      <c r="E148" s="36"/>
      <c r="F148" s="36"/>
      <c r="G148" s="40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</row>
    <row r="149" spans="1:20" hidden="1">
      <c r="A149" s="36"/>
      <c r="B149" s="36"/>
      <c r="C149" s="36"/>
      <c r="D149" s="36"/>
      <c r="E149" s="36"/>
      <c r="F149" s="36"/>
      <c r="G149" s="40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</row>
    <row r="150" spans="1:20" hidden="1">
      <c r="A150" s="36"/>
      <c r="B150" s="36"/>
      <c r="C150" s="36"/>
      <c r="D150" s="36"/>
      <c r="E150" s="36"/>
      <c r="F150" s="36"/>
      <c r="G150" s="40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</row>
    <row r="151" spans="1:20" hidden="1">
      <c r="A151" s="36"/>
      <c r="B151" s="36"/>
      <c r="C151" s="36"/>
      <c r="D151" s="36"/>
      <c r="E151" s="36"/>
      <c r="F151" s="36"/>
      <c r="G151" s="41"/>
      <c r="H151" s="42"/>
      <c r="I151" s="42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</row>
    <row r="152" spans="1:20" hidden="1">
      <c r="A152" s="36"/>
      <c r="B152" s="36"/>
      <c r="C152" s="36"/>
      <c r="D152" s="36"/>
      <c r="E152" s="36"/>
      <c r="F152" s="36"/>
      <c r="G152" s="40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</row>
    <row r="153" spans="1:20" hidden="1">
      <c r="A153" s="36"/>
      <c r="B153" s="36"/>
      <c r="C153" s="36"/>
      <c r="D153" s="36"/>
      <c r="E153" s="36"/>
      <c r="F153" s="36"/>
      <c r="G153" s="41"/>
      <c r="H153" s="42"/>
      <c r="I153" s="42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</row>
    <row r="154" spans="1:20" hidden="1">
      <c r="A154" s="36"/>
      <c r="B154" s="36"/>
      <c r="C154" s="36"/>
      <c r="D154" s="36"/>
      <c r="E154" s="36"/>
      <c r="F154" s="36"/>
      <c r="G154" s="40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</row>
    <row r="155" spans="1:20" hidden="1">
      <c r="A155" s="36"/>
      <c r="B155" s="36"/>
      <c r="C155" s="36"/>
      <c r="D155" s="36"/>
      <c r="E155" s="36"/>
      <c r="F155" s="36"/>
      <c r="G155" s="41"/>
      <c r="H155" s="42"/>
      <c r="I155" s="42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</row>
    <row r="156" spans="1:20" hidden="1">
      <c r="A156" s="36"/>
      <c r="B156" s="36"/>
      <c r="C156" s="36"/>
      <c r="D156" s="36"/>
      <c r="E156" s="36"/>
      <c r="F156" s="36"/>
      <c r="G156" s="40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</row>
    <row r="157" spans="1:20" hidden="1">
      <c r="A157" s="36"/>
      <c r="B157" s="36"/>
      <c r="C157" s="36"/>
      <c r="D157" s="36"/>
      <c r="E157" s="36"/>
      <c r="F157" s="36"/>
      <c r="G157" s="41"/>
      <c r="H157" s="42"/>
      <c r="I157" s="42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</row>
    <row r="158" spans="1:20" hidden="1">
      <c r="A158" s="36"/>
      <c r="B158" s="36"/>
      <c r="C158" s="36"/>
      <c r="D158" s="36"/>
      <c r="E158" s="36"/>
      <c r="F158" s="36"/>
      <c r="G158" s="40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</row>
    <row r="159" spans="1:20" hidden="1">
      <c r="A159" s="36"/>
      <c r="B159" s="36"/>
      <c r="C159" s="36"/>
      <c r="D159" s="36"/>
      <c r="E159" s="36"/>
      <c r="F159" s="36"/>
      <c r="G159" s="41"/>
      <c r="H159" s="42"/>
      <c r="I159" s="42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</row>
    <row r="160" spans="1:20" hidden="1">
      <c r="A160" s="36"/>
      <c r="B160" s="36"/>
      <c r="C160" s="36"/>
      <c r="D160" s="36"/>
      <c r="E160" s="36"/>
      <c r="F160" s="36"/>
      <c r="G160" s="40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</row>
    <row r="161" spans="1:20" hidden="1">
      <c r="A161" s="36"/>
      <c r="B161" s="36"/>
      <c r="C161" s="36"/>
      <c r="D161" s="36"/>
      <c r="E161" s="36"/>
      <c r="F161" s="36"/>
      <c r="G161" s="41"/>
      <c r="H161" s="42"/>
      <c r="I161" s="42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</row>
    <row r="162" spans="1:20" hidden="1">
      <c r="A162" s="36"/>
      <c r="B162" s="36"/>
      <c r="C162" s="36"/>
      <c r="D162" s="36"/>
      <c r="E162" s="36"/>
      <c r="F162" s="36"/>
      <c r="G162" s="40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</row>
    <row r="163" spans="1:20" hidden="1">
      <c r="A163" s="36"/>
      <c r="B163" s="36"/>
      <c r="C163" s="36"/>
      <c r="D163" s="36"/>
      <c r="E163" s="36"/>
      <c r="F163" s="36"/>
      <c r="G163" s="41"/>
      <c r="H163" s="42"/>
      <c r="I163" s="42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</row>
    <row r="164" spans="1:20" hidden="1">
      <c r="A164" s="36"/>
      <c r="B164" s="36"/>
      <c r="C164" s="36"/>
      <c r="D164" s="36"/>
      <c r="E164" s="36"/>
      <c r="F164" s="36"/>
      <c r="G164" s="40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</row>
    <row r="165" spans="1:20" hidden="1">
      <c r="A165" s="36"/>
      <c r="B165" s="36"/>
      <c r="C165" s="36"/>
      <c r="D165" s="36"/>
      <c r="E165" s="36"/>
      <c r="F165" s="36"/>
      <c r="G165" s="40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</row>
    <row r="166" spans="1:20" hidden="1">
      <c r="A166" s="36"/>
      <c r="B166" s="36"/>
      <c r="C166" s="36"/>
      <c r="D166" s="36"/>
      <c r="E166" s="36"/>
      <c r="F166" s="36"/>
      <c r="G166" s="40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</row>
    <row r="167" spans="1:20" hidden="1">
      <c r="A167" s="36"/>
      <c r="B167" s="36"/>
      <c r="C167" s="36"/>
      <c r="D167" s="36"/>
      <c r="E167" s="36"/>
      <c r="F167" s="36"/>
      <c r="G167" s="40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</row>
    <row r="168" spans="1:20" hidden="1">
      <c r="A168" s="36"/>
      <c r="B168" s="36"/>
      <c r="C168" s="36"/>
      <c r="D168" s="36"/>
      <c r="E168" s="36"/>
      <c r="F168" s="36"/>
      <c r="G168" s="40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</row>
    <row r="169" spans="1:20" hidden="1">
      <c r="A169" s="36"/>
      <c r="B169" s="36"/>
      <c r="C169" s="36"/>
      <c r="D169" s="36"/>
      <c r="E169" s="36"/>
      <c r="F169" s="36"/>
      <c r="G169" s="40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</row>
    <row r="170" spans="1:20" hidden="1">
      <c r="A170" s="36"/>
      <c r="B170" s="36"/>
      <c r="C170" s="36"/>
      <c r="D170" s="36"/>
      <c r="E170" s="36"/>
      <c r="F170" s="36"/>
      <c r="G170" s="40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</row>
    <row r="171" spans="1:20" hidden="1">
      <c r="A171" s="36"/>
      <c r="B171" s="36"/>
      <c r="C171" s="36"/>
      <c r="D171" s="36"/>
      <c r="E171" s="36"/>
      <c r="F171" s="36"/>
      <c r="G171" s="40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</row>
    <row r="172" spans="1:20" hidden="1">
      <c r="A172" s="36"/>
      <c r="B172" s="36"/>
      <c r="C172" s="36"/>
      <c r="D172" s="36"/>
      <c r="E172" s="36"/>
      <c r="F172" s="36"/>
      <c r="G172" s="40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</row>
    <row r="173" spans="1:20" hidden="1">
      <c r="A173" s="36"/>
      <c r="B173" s="36"/>
      <c r="C173" s="36"/>
      <c r="D173" s="36"/>
      <c r="E173" s="36"/>
      <c r="F173" s="36"/>
      <c r="G173" s="40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</row>
    <row r="174" spans="1:20" hidden="1">
      <c r="A174" s="36"/>
      <c r="B174" s="36"/>
      <c r="C174" s="36"/>
      <c r="D174" s="36"/>
      <c r="E174" s="36"/>
      <c r="F174" s="36"/>
      <c r="G174" s="40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</row>
    <row r="175" spans="1:20" hidden="1">
      <c r="A175" s="36"/>
      <c r="B175" s="36"/>
      <c r="C175" s="36"/>
      <c r="D175" s="36"/>
      <c r="E175" s="36"/>
      <c r="F175" s="36"/>
      <c r="G175" s="40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</row>
    <row r="176" spans="1:20" hidden="1">
      <c r="A176" s="36"/>
      <c r="B176" s="36"/>
      <c r="C176" s="36"/>
      <c r="D176" s="36"/>
      <c r="E176" s="36"/>
      <c r="F176" s="36"/>
      <c r="G176" s="40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</row>
    <row r="177" spans="1:20" hidden="1">
      <c r="A177" s="36"/>
      <c r="B177" s="36"/>
      <c r="C177" s="36"/>
      <c r="D177" s="36"/>
      <c r="E177" s="36"/>
      <c r="F177" s="36"/>
      <c r="G177" s="40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</row>
    <row r="178" spans="1:20" hidden="1">
      <c r="A178" s="36"/>
      <c r="B178" s="36"/>
      <c r="C178" s="36"/>
      <c r="D178" s="36"/>
      <c r="E178" s="36"/>
      <c r="F178" s="36"/>
      <c r="G178" s="40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</row>
    <row r="179" spans="1:20" hidden="1">
      <c r="A179" s="36"/>
      <c r="B179" s="36"/>
      <c r="C179" s="36"/>
      <c r="D179" s="36"/>
      <c r="E179" s="36"/>
      <c r="F179" s="36"/>
      <c r="G179" s="40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</row>
    <row r="180" spans="1:20" hidden="1">
      <c r="A180" s="36"/>
      <c r="B180" s="36"/>
      <c r="C180" s="36"/>
      <c r="D180" s="36"/>
      <c r="E180" s="36"/>
      <c r="F180" s="36"/>
      <c r="G180" s="40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</row>
    <row r="181" spans="1:20" hidden="1">
      <c r="A181" s="36"/>
      <c r="B181" s="36"/>
      <c r="C181" s="36"/>
      <c r="D181" s="36"/>
      <c r="E181" s="36"/>
      <c r="F181" s="36"/>
      <c r="G181" s="40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</row>
    <row r="182" spans="1:20" hidden="1">
      <c r="A182" s="36"/>
      <c r="B182" s="36"/>
      <c r="C182" s="36"/>
      <c r="D182" s="36"/>
      <c r="E182" s="36"/>
      <c r="F182" s="36"/>
      <c r="G182" s="40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</row>
    <row r="183" spans="1:20" hidden="1">
      <c r="A183" s="36"/>
      <c r="B183" s="36"/>
      <c r="C183" s="36"/>
      <c r="D183" s="36"/>
      <c r="E183" s="36"/>
      <c r="F183" s="36"/>
      <c r="G183" s="40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</row>
    <row r="184" spans="1:20" hidden="1">
      <c r="A184" s="36"/>
      <c r="B184" s="36"/>
      <c r="C184" s="36"/>
      <c r="D184" s="36"/>
      <c r="E184" s="36"/>
      <c r="F184" s="36"/>
      <c r="G184" s="40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</row>
    <row r="185" spans="1:20" hidden="1">
      <c r="A185" s="36"/>
      <c r="B185" s="36"/>
      <c r="C185" s="36"/>
      <c r="D185" s="36"/>
      <c r="E185" s="36"/>
      <c r="F185" s="36"/>
      <c r="G185" s="40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</row>
    <row r="186" spans="1:20" hidden="1">
      <c r="A186" s="36"/>
      <c r="B186" s="36"/>
      <c r="C186" s="36"/>
      <c r="D186" s="36"/>
      <c r="E186" s="36"/>
      <c r="F186" s="36"/>
      <c r="G186" s="40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</row>
    <row r="187" spans="1:20" hidden="1">
      <c r="A187" s="36"/>
      <c r="B187" s="36"/>
      <c r="C187" s="36"/>
      <c r="D187" s="36"/>
      <c r="E187" s="36"/>
      <c r="F187" s="36"/>
      <c r="G187" s="40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</row>
    <row r="188" spans="1:20" hidden="1">
      <c r="A188" s="36"/>
      <c r="B188" s="36"/>
      <c r="C188" s="36"/>
      <c r="D188" s="36"/>
      <c r="E188" s="36"/>
      <c r="F188" s="36"/>
      <c r="G188" s="40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</row>
    <row r="189" spans="1:20" hidden="1">
      <c r="A189" s="36"/>
      <c r="B189" s="36"/>
      <c r="C189" s="36"/>
      <c r="D189" s="36"/>
      <c r="E189" s="36"/>
      <c r="F189" s="36"/>
      <c r="G189" s="40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</row>
    <row r="190" spans="1:20" hidden="1">
      <c r="A190" s="36"/>
      <c r="B190" s="36"/>
      <c r="C190" s="36"/>
      <c r="D190" s="36"/>
      <c r="E190" s="36"/>
      <c r="F190" s="36"/>
      <c r="G190" s="40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</row>
    <row r="191" spans="1:20" hidden="1">
      <c r="A191" s="36"/>
      <c r="B191" s="36"/>
      <c r="C191" s="36"/>
      <c r="D191" s="36"/>
      <c r="E191" s="36"/>
      <c r="F191" s="36"/>
      <c r="G191" s="40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</row>
    <row r="192" spans="1:20" hidden="1">
      <c r="A192" s="36"/>
      <c r="B192" s="36"/>
      <c r="C192" s="36"/>
      <c r="D192" s="36"/>
      <c r="E192" s="36"/>
      <c r="F192" s="36"/>
      <c r="G192" s="40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</row>
    <row r="193" spans="1:20" hidden="1">
      <c r="A193" s="36"/>
      <c r="B193" s="36"/>
      <c r="C193" s="36"/>
      <c r="D193" s="36"/>
      <c r="E193" s="36"/>
      <c r="F193" s="36"/>
      <c r="G193" s="40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</row>
    <row r="194" spans="1:20" hidden="1">
      <c r="A194" s="36"/>
      <c r="B194" s="36"/>
      <c r="C194" s="36"/>
      <c r="D194" s="36"/>
      <c r="E194" s="36"/>
      <c r="F194" s="36"/>
      <c r="G194" s="40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</row>
    <row r="195" spans="1:20" hidden="1">
      <c r="A195" s="36"/>
      <c r="B195" s="36"/>
      <c r="C195" s="36"/>
      <c r="D195" s="36"/>
      <c r="E195" s="36"/>
      <c r="F195" s="36"/>
      <c r="G195" s="40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</row>
    <row r="196" spans="1:20" hidden="1">
      <c r="A196" s="36"/>
      <c r="B196" s="36"/>
      <c r="C196" s="36"/>
      <c r="D196" s="36"/>
      <c r="E196" s="36"/>
      <c r="F196" s="36"/>
      <c r="G196" s="40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</row>
    <row r="197" spans="1:20" hidden="1">
      <c r="A197" s="36"/>
      <c r="B197" s="36"/>
      <c r="C197" s="36"/>
      <c r="D197" s="36"/>
      <c r="E197" s="36"/>
      <c r="F197" s="36"/>
      <c r="G197" s="40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</row>
    <row r="198" spans="1:20" hidden="1">
      <c r="A198" s="36"/>
      <c r="B198" s="36"/>
      <c r="C198" s="36"/>
      <c r="D198" s="36"/>
      <c r="E198" s="36"/>
      <c r="F198" s="36"/>
      <c r="G198" s="40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</row>
    <row r="199" spans="1:20" hidden="1">
      <c r="A199" s="36"/>
      <c r="B199" s="36"/>
      <c r="C199" s="36"/>
      <c r="D199" s="36"/>
      <c r="E199" s="36"/>
      <c r="F199" s="36"/>
      <c r="G199" s="40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</row>
    <row r="200" spans="1:20" hidden="1">
      <c r="A200" s="36"/>
      <c r="B200" s="36"/>
      <c r="C200" s="36"/>
      <c r="D200" s="36"/>
      <c r="E200" s="36"/>
      <c r="F200" s="36"/>
      <c r="G200" s="40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</row>
    <row r="201" spans="1:20" hidden="1">
      <c r="A201" s="36"/>
      <c r="B201" s="36"/>
      <c r="C201" s="36"/>
      <c r="D201" s="36"/>
      <c r="E201" s="36"/>
      <c r="F201" s="36"/>
      <c r="G201" s="40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</row>
    <row r="202" spans="1:20" hidden="1">
      <c r="A202" s="36"/>
      <c r="B202" s="36"/>
      <c r="C202" s="36"/>
      <c r="D202" s="36"/>
      <c r="E202" s="36"/>
      <c r="F202" s="36"/>
      <c r="G202" s="40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</row>
    <row r="203" spans="1:20" hidden="1">
      <c r="A203" s="36"/>
      <c r="B203" s="36"/>
      <c r="C203" s="36"/>
      <c r="D203" s="36"/>
      <c r="E203" s="36"/>
      <c r="F203" s="36"/>
      <c r="G203" s="40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</row>
    <row r="204" spans="1:20" hidden="1">
      <c r="A204" s="36"/>
      <c r="B204" s="36"/>
      <c r="C204" s="36"/>
      <c r="D204" s="36"/>
      <c r="E204" s="36"/>
      <c r="F204" s="36"/>
      <c r="G204" s="40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</row>
    <row r="205" spans="1:20" hidden="1">
      <c r="A205" s="36"/>
      <c r="B205" s="36"/>
      <c r="C205" s="36"/>
      <c r="D205" s="36"/>
      <c r="E205" s="36"/>
      <c r="F205" s="36"/>
      <c r="G205" s="40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</row>
    <row r="206" spans="1:20" hidden="1">
      <c r="A206" s="36"/>
      <c r="B206" s="36"/>
      <c r="C206" s="36"/>
      <c r="D206" s="36"/>
      <c r="E206" s="36"/>
      <c r="F206" s="36"/>
      <c r="G206" s="40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</row>
    <row r="207" spans="1:20" hidden="1">
      <c r="A207" s="36"/>
      <c r="B207" s="36"/>
      <c r="C207" s="36"/>
      <c r="D207" s="36"/>
      <c r="E207" s="36"/>
      <c r="F207" s="36"/>
      <c r="G207" s="40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</row>
    <row r="208" spans="1:20" hidden="1">
      <c r="A208" s="36"/>
      <c r="B208" s="36"/>
      <c r="C208" s="36"/>
      <c r="D208" s="36"/>
      <c r="E208" s="36"/>
      <c r="F208" s="36"/>
      <c r="G208" s="40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</row>
    <row r="209" spans="1:20" hidden="1">
      <c r="A209" s="36"/>
      <c r="B209" s="36"/>
      <c r="C209" s="36"/>
      <c r="D209" s="36"/>
      <c r="E209" s="36"/>
      <c r="F209" s="36"/>
      <c r="G209" s="40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</row>
    <row r="210" spans="1:20" hidden="1">
      <c r="A210" s="36"/>
      <c r="B210" s="36"/>
      <c r="C210" s="36"/>
      <c r="D210" s="36"/>
      <c r="E210" s="36"/>
      <c r="F210" s="36"/>
      <c r="G210" s="40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</row>
    <row r="211" spans="1:20" hidden="1">
      <c r="A211" s="36"/>
      <c r="B211" s="36"/>
      <c r="C211" s="36"/>
      <c r="D211" s="36"/>
      <c r="E211" s="36"/>
      <c r="F211" s="36"/>
      <c r="G211" s="40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</row>
    <row r="212" spans="1:20" hidden="1">
      <c r="A212" s="36"/>
      <c r="B212" s="36"/>
      <c r="C212" s="36"/>
      <c r="D212" s="36"/>
      <c r="E212" s="36"/>
      <c r="F212" s="36"/>
      <c r="G212" s="40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</row>
    <row r="213" spans="1:20" hidden="1">
      <c r="A213" s="36"/>
      <c r="B213" s="36"/>
      <c r="C213" s="36"/>
      <c r="D213" s="36"/>
      <c r="E213" s="36"/>
      <c r="F213" s="36"/>
      <c r="G213" s="40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</row>
    <row r="214" spans="1:20" hidden="1">
      <c r="A214" s="36"/>
      <c r="B214" s="36"/>
      <c r="C214" s="36"/>
      <c r="D214" s="36"/>
      <c r="E214" s="36"/>
      <c r="F214" s="36"/>
      <c r="G214" s="40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</row>
    <row r="215" spans="1:20" hidden="1">
      <c r="A215" s="36"/>
      <c r="B215" s="36"/>
      <c r="C215" s="36"/>
      <c r="D215" s="36"/>
      <c r="E215" s="36"/>
      <c r="F215" s="36"/>
      <c r="G215" s="40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</row>
    <row r="216" spans="1:20" hidden="1">
      <c r="A216" s="36"/>
      <c r="B216" s="36"/>
      <c r="C216" s="36"/>
      <c r="D216" s="36"/>
      <c r="E216" s="36"/>
      <c r="F216" s="36"/>
      <c r="G216" s="40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</row>
    <row r="217" spans="1:20" hidden="1">
      <c r="A217" s="36"/>
      <c r="B217" s="36"/>
      <c r="C217" s="36"/>
      <c r="D217" s="36"/>
      <c r="E217" s="36"/>
      <c r="F217" s="36"/>
      <c r="G217" s="40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</row>
    <row r="218" spans="1:20" hidden="1">
      <c r="A218" s="36"/>
      <c r="B218" s="36"/>
      <c r="C218" s="36"/>
      <c r="D218" s="36"/>
      <c r="E218" s="36"/>
      <c r="F218" s="36"/>
      <c r="G218" s="40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</row>
    <row r="219" spans="1:20" hidden="1">
      <c r="A219" s="36"/>
      <c r="B219" s="36"/>
      <c r="C219" s="36"/>
      <c r="D219" s="36"/>
      <c r="E219" s="36"/>
      <c r="F219" s="36"/>
      <c r="G219" s="40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</row>
    <row r="220" spans="1:20" hidden="1">
      <c r="A220" s="36"/>
      <c r="B220" s="36"/>
      <c r="C220" s="36"/>
      <c r="D220" s="36"/>
      <c r="E220" s="36"/>
      <c r="F220" s="36"/>
      <c r="G220" s="40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</row>
    <row r="221" spans="1:20" hidden="1">
      <c r="A221" s="36"/>
      <c r="B221" s="36"/>
      <c r="C221" s="36"/>
      <c r="D221" s="36"/>
      <c r="E221" s="36"/>
      <c r="F221" s="36"/>
      <c r="G221" s="40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</row>
    <row r="222" spans="1:20" hidden="1">
      <c r="A222" s="36"/>
      <c r="B222" s="36"/>
      <c r="C222" s="36"/>
      <c r="D222" s="36"/>
      <c r="E222" s="36"/>
      <c r="F222" s="36"/>
      <c r="G222" s="40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</row>
    <row r="223" spans="1:20" hidden="1">
      <c r="A223" s="36"/>
      <c r="B223" s="36"/>
      <c r="C223" s="36"/>
      <c r="D223" s="36"/>
      <c r="E223" s="36"/>
      <c r="F223" s="36"/>
      <c r="G223" s="40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</row>
    <row r="224" spans="1:20" hidden="1">
      <c r="A224" s="36"/>
      <c r="B224" s="36"/>
      <c r="C224" s="36"/>
      <c r="D224" s="36"/>
      <c r="E224" s="36"/>
      <c r="F224" s="36"/>
      <c r="G224" s="40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</row>
    <row r="225" spans="1:20" hidden="1">
      <c r="A225" s="36"/>
      <c r="B225" s="36"/>
      <c r="C225" s="36"/>
      <c r="D225" s="36"/>
      <c r="E225" s="36"/>
      <c r="F225" s="36"/>
      <c r="G225" s="40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</row>
    <row r="226" spans="1:20" hidden="1">
      <c r="A226" s="36"/>
      <c r="B226" s="36"/>
      <c r="C226" s="36"/>
      <c r="D226" s="36"/>
      <c r="E226" s="36"/>
      <c r="F226" s="36"/>
      <c r="G226" s="40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</row>
    <row r="227" spans="1:20" hidden="1">
      <c r="A227" s="36"/>
      <c r="B227" s="36"/>
      <c r="C227" s="36"/>
      <c r="D227" s="36"/>
      <c r="E227" s="36"/>
      <c r="F227" s="36"/>
      <c r="G227" s="40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</row>
    <row r="228" spans="1:20" hidden="1">
      <c r="A228" s="36"/>
      <c r="B228" s="36"/>
      <c r="C228" s="36"/>
      <c r="D228" s="36"/>
      <c r="E228" s="36"/>
      <c r="F228" s="36"/>
      <c r="G228" s="40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</row>
    <row r="229" spans="1:20" hidden="1">
      <c r="A229" s="36"/>
      <c r="B229" s="36"/>
      <c r="C229" s="36"/>
      <c r="D229" s="36"/>
      <c r="E229" s="36"/>
      <c r="F229" s="36"/>
      <c r="G229" s="40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</row>
    <row r="230" spans="1:20" hidden="1">
      <c r="A230" s="36"/>
      <c r="B230" s="36"/>
      <c r="C230" s="36"/>
      <c r="D230" s="36"/>
      <c r="E230" s="36"/>
      <c r="F230" s="36"/>
      <c r="G230" s="40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</row>
    <row r="231" spans="1:20" hidden="1">
      <c r="A231" s="36"/>
      <c r="B231" s="36"/>
      <c r="C231" s="36"/>
      <c r="D231" s="36"/>
      <c r="E231" s="36"/>
      <c r="F231" s="36"/>
      <c r="G231" s="40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</row>
    <row r="232" spans="1:20" hidden="1">
      <c r="A232" s="36"/>
      <c r="B232" s="36"/>
      <c r="C232" s="36"/>
      <c r="D232" s="36"/>
      <c r="E232" s="36"/>
      <c r="F232" s="36"/>
      <c r="G232" s="40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</row>
    <row r="233" spans="1:20" hidden="1">
      <c r="A233" s="36"/>
      <c r="B233" s="36"/>
      <c r="C233" s="36"/>
      <c r="D233" s="36"/>
      <c r="E233" s="36"/>
      <c r="F233" s="36"/>
      <c r="G233" s="40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</row>
    <row r="234" spans="1:20" hidden="1">
      <c r="A234" s="36"/>
      <c r="B234" s="36"/>
      <c r="C234" s="36"/>
      <c r="D234" s="36"/>
      <c r="E234" s="36"/>
      <c r="F234" s="36"/>
      <c r="G234" s="40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</row>
    <row r="235" spans="1:20" hidden="1">
      <c r="A235" s="36"/>
      <c r="B235" s="36"/>
      <c r="C235" s="36"/>
      <c r="D235" s="36"/>
      <c r="E235" s="36"/>
      <c r="F235" s="36"/>
      <c r="G235" s="40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</row>
    <row r="236" spans="1:20" hidden="1">
      <c r="A236" s="36"/>
      <c r="B236" s="36"/>
      <c r="C236" s="36"/>
      <c r="D236" s="36"/>
      <c r="E236" s="36"/>
      <c r="F236" s="36"/>
      <c r="G236" s="40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</row>
    <row r="237" spans="1:20" hidden="1">
      <c r="A237" s="36"/>
      <c r="B237" s="36"/>
      <c r="C237" s="36"/>
      <c r="D237" s="36"/>
      <c r="E237" s="36"/>
      <c r="F237" s="36"/>
      <c r="G237" s="40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</row>
    <row r="238" spans="1:20" hidden="1">
      <c r="A238" s="36"/>
      <c r="B238" s="36"/>
      <c r="C238" s="36"/>
      <c r="D238" s="36"/>
      <c r="E238" s="36"/>
      <c r="F238" s="36"/>
      <c r="G238" s="40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</row>
    <row r="239" spans="1:20" hidden="1">
      <c r="A239" s="36"/>
      <c r="B239" s="36"/>
      <c r="C239" s="36"/>
      <c r="D239" s="36"/>
      <c r="E239" s="36"/>
      <c r="F239" s="36"/>
      <c r="G239" s="40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</row>
    <row r="240" spans="1:20" hidden="1">
      <c r="A240" s="36"/>
      <c r="B240" s="36"/>
      <c r="C240" s="36"/>
      <c r="D240" s="36"/>
      <c r="E240" s="36"/>
      <c r="F240" s="36"/>
      <c r="G240" s="40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</row>
    <row r="241" spans="1:20" hidden="1">
      <c r="A241" s="36"/>
      <c r="B241" s="36"/>
      <c r="C241" s="36"/>
      <c r="D241" s="36"/>
      <c r="E241" s="36"/>
      <c r="F241" s="36"/>
      <c r="G241" s="40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</row>
    <row r="242" spans="1:20" hidden="1">
      <c r="A242" s="36"/>
      <c r="B242" s="36"/>
      <c r="C242" s="36"/>
      <c r="D242" s="36"/>
      <c r="E242" s="36"/>
      <c r="F242" s="36"/>
      <c r="G242" s="40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</row>
    <row r="243" spans="1:20" hidden="1">
      <c r="A243" s="36"/>
      <c r="B243" s="36"/>
      <c r="C243" s="36"/>
      <c r="D243" s="36"/>
      <c r="E243" s="36"/>
      <c r="F243" s="36"/>
      <c r="G243" s="40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</row>
    <row r="244" spans="1:20" hidden="1">
      <c r="A244" s="36"/>
      <c r="B244" s="36"/>
      <c r="C244" s="36"/>
      <c r="D244" s="36"/>
      <c r="E244" s="36"/>
      <c r="F244" s="36"/>
      <c r="G244" s="40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</row>
    <row r="245" spans="1:20" hidden="1">
      <c r="A245" s="36"/>
      <c r="B245" s="36"/>
      <c r="C245" s="36"/>
      <c r="D245" s="36"/>
      <c r="E245" s="36"/>
      <c r="F245" s="36"/>
      <c r="G245" s="40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</row>
    <row r="246" spans="1:20" hidden="1">
      <c r="A246" s="36"/>
      <c r="B246" s="36"/>
      <c r="C246" s="36"/>
      <c r="D246" s="36"/>
      <c r="E246" s="36"/>
      <c r="F246" s="36"/>
      <c r="G246" s="40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</row>
    <row r="247" spans="1:20" hidden="1">
      <c r="A247" s="36"/>
      <c r="B247" s="36"/>
      <c r="C247" s="36"/>
      <c r="D247" s="36"/>
      <c r="E247" s="36"/>
      <c r="F247" s="36"/>
      <c r="G247" s="40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</row>
    <row r="248" spans="1:20" hidden="1">
      <c r="A248" s="36"/>
      <c r="B248" s="36"/>
      <c r="C248" s="36"/>
      <c r="D248" s="36"/>
      <c r="E248" s="36"/>
      <c r="F248" s="36"/>
      <c r="G248" s="40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</row>
    <row r="249" spans="1:20" hidden="1">
      <c r="A249" s="36"/>
      <c r="B249" s="36"/>
      <c r="C249" s="36"/>
      <c r="D249" s="36"/>
      <c r="E249" s="36"/>
      <c r="F249" s="36"/>
      <c r="G249" s="40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</row>
    <row r="250" spans="1:20" hidden="1">
      <c r="A250" s="36"/>
      <c r="B250" s="36"/>
      <c r="C250" s="36"/>
      <c r="D250" s="36"/>
      <c r="E250" s="36"/>
      <c r="F250" s="36"/>
      <c r="G250" s="40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</row>
    <row r="251" spans="1:20" hidden="1">
      <c r="A251" s="36"/>
      <c r="B251" s="36"/>
      <c r="C251" s="36"/>
      <c r="D251" s="36"/>
      <c r="E251" s="36"/>
      <c r="F251" s="36"/>
      <c r="G251" s="40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</row>
    <row r="252" spans="1:20" hidden="1">
      <c r="A252" s="36"/>
      <c r="B252" s="36"/>
      <c r="C252" s="36"/>
      <c r="D252" s="36"/>
      <c r="E252" s="36"/>
      <c r="F252" s="36"/>
      <c r="G252" s="40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</row>
    <row r="253" spans="1:20" hidden="1">
      <c r="A253" s="36"/>
      <c r="B253" s="36"/>
      <c r="C253" s="36"/>
      <c r="D253" s="36"/>
      <c r="E253" s="36"/>
      <c r="F253" s="36"/>
      <c r="G253" s="40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</row>
    <row r="254" spans="1:20" hidden="1">
      <c r="A254" s="36"/>
      <c r="B254" s="36"/>
      <c r="C254" s="36"/>
      <c r="D254" s="36"/>
      <c r="E254" s="36"/>
      <c r="F254" s="36"/>
      <c r="G254" s="40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</row>
    <row r="255" spans="1:20" hidden="1">
      <c r="A255" s="36"/>
      <c r="B255" s="36"/>
      <c r="C255" s="36"/>
      <c r="D255" s="36"/>
      <c r="E255" s="36"/>
      <c r="F255" s="36"/>
      <c r="G255" s="40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</row>
    <row r="256" spans="1:20" hidden="1">
      <c r="A256" s="36"/>
      <c r="B256" s="36"/>
      <c r="C256" s="36"/>
      <c r="D256" s="36"/>
      <c r="E256" s="36"/>
      <c r="F256" s="36"/>
      <c r="G256" s="40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</row>
    <row r="257" spans="1:20" hidden="1">
      <c r="A257" s="36"/>
      <c r="B257" s="36"/>
      <c r="C257" s="36"/>
      <c r="D257" s="36"/>
      <c r="E257" s="36"/>
      <c r="F257" s="36"/>
      <c r="G257" s="40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</row>
    <row r="258" spans="1:20" hidden="1">
      <c r="A258" s="36"/>
      <c r="B258" s="36"/>
      <c r="C258" s="36"/>
      <c r="D258" s="36"/>
      <c r="E258" s="36"/>
      <c r="F258" s="36"/>
      <c r="G258" s="40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</row>
    <row r="259" spans="1:20" hidden="1">
      <c r="A259" s="36"/>
      <c r="B259" s="36"/>
      <c r="C259" s="36"/>
      <c r="D259" s="36"/>
      <c r="E259" s="36"/>
      <c r="F259" s="36"/>
      <c r="G259" s="40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</row>
    <row r="260" spans="1:20" hidden="1">
      <c r="A260" s="36"/>
      <c r="B260" s="36"/>
      <c r="C260" s="36"/>
      <c r="D260" s="36"/>
      <c r="E260" s="36"/>
      <c r="F260" s="36"/>
      <c r="G260" s="40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</row>
    <row r="261" spans="1:20" hidden="1">
      <c r="A261" s="36"/>
      <c r="B261" s="36"/>
      <c r="C261" s="36"/>
      <c r="D261" s="36"/>
      <c r="E261" s="36"/>
      <c r="F261" s="36"/>
      <c r="G261" s="40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</row>
    <row r="262" spans="1:20" hidden="1">
      <c r="A262" s="36"/>
      <c r="B262" s="36"/>
      <c r="C262" s="36"/>
      <c r="D262" s="36"/>
      <c r="E262" s="36"/>
      <c r="F262" s="36"/>
      <c r="G262" s="40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</row>
    <row r="263" spans="1:20" hidden="1">
      <c r="A263" s="36"/>
      <c r="B263" s="36"/>
      <c r="C263" s="36"/>
      <c r="D263" s="36"/>
      <c r="E263" s="36"/>
      <c r="F263" s="36"/>
      <c r="G263" s="40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</row>
    <row r="264" spans="1:20" hidden="1">
      <c r="A264" s="36"/>
      <c r="B264" s="36"/>
      <c r="C264" s="36"/>
      <c r="D264" s="36"/>
      <c r="E264" s="36"/>
      <c r="F264" s="36"/>
      <c r="G264" s="40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</row>
    <row r="265" spans="1:20" hidden="1">
      <c r="A265" s="36"/>
      <c r="B265" s="36"/>
      <c r="C265" s="36"/>
      <c r="D265" s="36"/>
      <c r="E265" s="36"/>
      <c r="F265" s="36"/>
      <c r="G265" s="40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</row>
    <row r="266" spans="1:20" hidden="1">
      <c r="A266" s="36"/>
      <c r="B266" s="36"/>
      <c r="C266" s="36"/>
      <c r="D266" s="36"/>
      <c r="E266" s="36"/>
      <c r="F266" s="36"/>
      <c r="G266" s="40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</row>
    <row r="267" spans="1:20" hidden="1">
      <c r="A267" s="36"/>
      <c r="B267" s="36"/>
      <c r="C267" s="36"/>
      <c r="D267" s="36"/>
      <c r="E267" s="36"/>
      <c r="F267" s="36"/>
      <c r="G267" s="40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</row>
    <row r="268" spans="1:20" hidden="1">
      <c r="A268" s="36"/>
      <c r="B268" s="36"/>
      <c r="C268" s="36"/>
      <c r="D268" s="36"/>
      <c r="E268" s="36"/>
      <c r="F268" s="36"/>
      <c r="G268" s="40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</row>
    <row r="269" spans="1:20" hidden="1">
      <c r="A269" s="36"/>
      <c r="B269" s="36"/>
      <c r="C269" s="36"/>
      <c r="D269" s="36"/>
      <c r="E269" s="36"/>
      <c r="F269" s="36"/>
      <c r="G269" s="40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</row>
    <row r="270" spans="1:20" hidden="1">
      <c r="A270" s="36"/>
      <c r="B270" s="36"/>
      <c r="C270" s="36"/>
      <c r="D270" s="36"/>
      <c r="E270" s="36"/>
      <c r="F270" s="36"/>
      <c r="G270" s="40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</row>
    <row r="271" spans="1:20" hidden="1">
      <c r="A271" s="36"/>
      <c r="B271" s="36"/>
      <c r="C271" s="36"/>
      <c r="D271" s="36"/>
      <c r="E271" s="36"/>
      <c r="F271" s="36"/>
      <c r="G271" s="40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</row>
    <row r="272" spans="1:20" hidden="1">
      <c r="A272" s="36"/>
      <c r="B272" s="36"/>
      <c r="C272" s="36"/>
      <c r="D272" s="36"/>
      <c r="E272" s="36"/>
      <c r="F272" s="36"/>
      <c r="G272" s="40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</row>
    <row r="273" spans="1:20" hidden="1">
      <c r="A273" s="36"/>
      <c r="B273" s="36"/>
      <c r="C273" s="36"/>
      <c r="D273" s="36"/>
      <c r="E273" s="36"/>
      <c r="F273" s="36"/>
      <c r="G273" s="40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</row>
    <row r="274" spans="1:20" hidden="1">
      <c r="A274" s="36"/>
      <c r="B274" s="36"/>
      <c r="C274" s="36"/>
      <c r="D274" s="36"/>
      <c r="E274" s="36"/>
      <c r="F274" s="36"/>
      <c r="G274" s="40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</row>
    <row r="275" spans="1:20" hidden="1">
      <c r="A275" s="36"/>
      <c r="B275" s="36"/>
      <c r="C275" s="36"/>
      <c r="D275" s="36"/>
      <c r="E275" s="36"/>
      <c r="F275" s="36"/>
      <c r="G275" s="40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</row>
    <row r="276" spans="1:20" hidden="1">
      <c r="A276" s="36"/>
      <c r="B276" s="36"/>
      <c r="C276" s="36"/>
      <c r="D276" s="36"/>
      <c r="E276" s="36"/>
      <c r="F276" s="36"/>
      <c r="G276" s="40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</row>
    <row r="277" spans="1:20" hidden="1">
      <c r="A277" s="36"/>
      <c r="B277" s="36"/>
      <c r="C277" s="36"/>
      <c r="D277" s="36"/>
      <c r="E277" s="36"/>
      <c r="F277" s="36"/>
      <c r="G277" s="40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</row>
    <row r="278" spans="1:20" hidden="1">
      <c r="A278" s="36"/>
      <c r="B278" s="36"/>
      <c r="C278" s="36"/>
      <c r="D278" s="36"/>
      <c r="E278" s="36"/>
      <c r="F278" s="36"/>
      <c r="G278" s="40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</row>
    <row r="279" spans="1:20" hidden="1">
      <c r="A279" s="36"/>
      <c r="B279" s="36"/>
      <c r="C279" s="36"/>
      <c r="D279" s="36"/>
      <c r="E279" s="36"/>
      <c r="F279" s="36"/>
      <c r="G279" s="40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</row>
    <row r="280" spans="1:20" hidden="1">
      <c r="A280" s="36"/>
      <c r="B280" s="36"/>
      <c r="C280" s="36"/>
      <c r="D280" s="36"/>
      <c r="E280" s="36"/>
      <c r="F280" s="36"/>
      <c r="G280" s="40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</row>
    <row r="281" spans="1:20" hidden="1">
      <c r="A281" s="36"/>
      <c r="B281" s="36"/>
      <c r="C281" s="36"/>
      <c r="D281" s="36"/>
      <c r="E281" s="36"/>
      <c r="F281" s="36"/>
      <c r="G281" s="40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</row>
    <row r="282" spans="1:20" hidden="1">
      <c r="A282" s="36"/>
      <c r="B282" s="36"/>
      <c r="C282" s="36"/>
      <c r="D282" s="36"/>
      <c r="E282" s="36"/>
      <c r="F282" s="36"/>
      <c r="G282" s="40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</row>
    <row r="283" spans="1:20" hidden="1">
      <c r="A283" s="36"/>
      <c r="B283" s="36"/>
      <c r="C283" s="36"/>
      <c r="D283" s="36"/>
      <c r="E283" s="36"/>
      <c r="F283" s="36"/>
      <c r="G283" s="40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</row>
    <row r="284" spans="1:20" hidden="1">
      <c r="A284" s="36"/>
      <c r="B284" s="36"/>
      <c r="C284" s="36"/>
      <c r="D284" s="36"/>
      <c r="E284" s="36"/>
      <c r="F284" s="36"/>
      <c r="G284" s="40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</row>
    <row r="285" spans="1:20" hidden="1">
      <c r="A285" s="36"/>
      <c r="B285" s="36"/>
      <c r="C285" s="36"/>
      <c r="D285" s="36"/>
      <c r="E285" s="36"/>
      <c r="F285" s="36"/>
      <c r="G285" s="40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</row>
    <row r="286" spans="1:20" hidden="1">
      <c r="A286" s="36"/>
      <c r="B286" s="36"/>
      <c r="C286" s="36"/>
      <c r="D286" s="36"/>
      <c r="E286" s="36"/>
      <c r="F286" s="36"/>
      <c r="G286" s="40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</row>
    <row r="287" spans="1:20" hidden="1">
      <c r="A287" s="36"/>
      <c r="B287" s="36"/>
      <c r="C287" s="36"/>
      <c r="D287" s="36"/>
      <c r="E287" s="36"/>
      <c r="F287" s="36"/>
      <c r="G287" s="40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</row>
    <row r="288" spans="1:20" hidden="1">
      <c r="A288" s="36"/>
      <c r="B288" s="36"/>
      <c r="C288" s="36"/>
      <c r="D288" s="36"/>
      <c r="E288" s="36"/>
      <c r="F288" s="36"/>
      <c r="G288" s="40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</row>
    <row r="289" spans="1:20" hidden="1">
      <c r="A289" s="36"/>
      <c r="B289" s="36"/>
      <c r="C289" s="36"/>
      <c r="D289" s="36"/>
      <c r="E289" s="36"/>
      <c r="F289" s="36"/>
      <c r="G289" s="40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</row>
    <row r="290" spans="1:20" hidden="1">
      <c r="A290" s="36"/>
      <c r="B290" s="36"/>
      <c r="C290" s="36"/>
      <c r="D290" s="36"/>
      <c r="E290" s="36"/>
      <c r="F290" s="36"/>
      <c r="G290" s="40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</row>
    <row r="291" spans="1:20" hidden="1">
      <c r="A291" s="36"/>
      <c r="B291" s="36"/>
      <c r="C291" s="36"/>
      <c r="D291" s="36"/>
      <c r="E291" s="36"/>
      <c r="F291" s="36"/>
      <c r="G291" s="40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</row>
    <row r="292" spans="1:20" hidden="1">
      <c r="A292" s="36"/>
      <c r="B292" s="36"/>
      <c r="C292" s="36"/>
      <c r="D292" s="36"/>
      <c r="E292" s="36"/>
      <c r="F292" s="36"/>
      <c r="G292" s="40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</row>
    <row r="293" spans="1:20" hidden="1">
      <c r="A293" s="36"/>
      <c r="B293" s="36"/>
      <c r="C293" s="36"/>
      <c r="D293" s="36"/>
      <c r="E293" s="36"/>
      <c r="F293" s="36"/>
      <c r="G293" s="40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</row>
    <row r="294" spans="1:20" hidden="1">
      <c r="A294" s="36"/>
      <c r="B294" s="36"/>
      <c r="C294" s="36"/>
      <c r="D294" s="36"/>
      <c r="E294" s="36"/>
      <c r="F294" s="36"/>
      <c r="G294" s="40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</row>
    <row r="295" spans="1:20" hidden="1">
      <c r="A295" s="36"/>
      <c r="B295" s="36"/>
      <c r="C295" s="36"/>
      <c r="D295" s="36"/>
      <c r="E295" s="36"/>
      <c r="F295" s="36"/>
      <c r="G295" s="40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</row>
    <row r="296" spans="1:20" hidden="1">
      <c r="A296" s="36"/>
      <c r="B296" s="36"/>
      <c r="C296" s="36"/>
      <c r="D296" s="36"/>
      <c r="E296" s="36"/>
      <c r="F296" s="36"/>
      <c r="G296" s="40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</row>
    <row r="297" spans="1:20" hidden="1">
      <c r="A297" s="36"/>
      <c r="B297" s="36"/>
      <c r="C297" s="36"/>
      <c r="D297" s="36"/>
      <c r="E297" s="36"/>
      <c r="F297" s="36"/>
      <c r="G297" s="40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</row>
    <row r="298" spans="1:20" hidden="1">
      <c r="A298" s="36"/>
      <c r="B298" s="36"/>
      <c r="C298" s="36"/>
      <c r="D298" s="36"/>
      <c r="E298" s="36"/>
      <c r="F298" s="36"/>
      <c r="G298" s="40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</row>
    <row r="299" spans="1:20" hidden="1">
      <c r="A299" s="36"/>
      <c r="B299" s="36"/>
      <c r="C299" s="36"/>
      <c r="D299" s="36"/>
      <c r="E299" s="36"/>
      <c r="F299" s="36"/>
      <c r="G299" s="40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</row>
    <row r="300" spans="1:20" hidden="1">
      <c r="A300" s="36"/>
      <c r="B300" s="36"/>
      <c r="C300" s="36"/>
      <c r="D300" s="36"/>
      <c r="E300" s="36"/>
      <c r="F300" s="36"/>
      <c r="G300" s="40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</row>
    <row r="301" spans="1:20" hidden="1">
      <c r="A301" s="36"/>
      <c r="B301" s="36"/>
      <c r="C301" s="36"/>
      <c r="D301" s="36"/>
      <c r="E301" s="36"/>
      <c r="F301" s="36"/>
      <c r="G301" s="40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</row>
    <row r="302" spans="1:20" hidden="1">
      <c r="A302" s="36"/>
      <c r="B302" s="36"/>
      <c r="C302" s="36"/>
      <c r="D302" s="36"/>
      <c r="E302" s="36"/>
      <c r="F302" s="36"/>
      <c r="G302" s="40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</row>
    <row r="303" spans="1:20" hidden="1">
      <c r="A303" s="36"/>
      <c r="B303" s="36"/>
      <c r="C303" s="36"/>
      <c r="D303" s="36"/>
      <c r="E303" s="36"/>
      <c r="F303" s="36"/>
      <c r="G303" s="40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</row>
    <row r="304" spans="1:20" hidden="1">
      <c r="A304" s="36"/>
      <c r="B304" s="36"/>
      <c r="C304" s="36"/>
      <c r="D304" s="36"/>
      <c r="E304" s="36"/>
      <c r="F304" s="36"/>
      <c r="G304" s="40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</row>
    <row r="305" spans="1:20" hidden="1">
      <c r="A305" s="36"/>
      <c r="B305" s="36"/>
      <c r="C305" s="36"/>
      <c r="D305" s="36"/>
      <c r="E305" s="36"/>
      <c r="F305" s="36"/>
      <c r="G305" s="40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</row>
    <row r="306" spans="1:20" hidden="1">
      <c r="A306" s="36"/>
      <c r="B306" s="36"/>
      <c r="C306" s="36"/>
      <c r="D306" s="36"/>
      <c r="E306" s="36"/>
      <c r="F306" s="36"/>
      <c r="G306" s="40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</row>
    <row r="307" spans="1:20" hidden="1">
      <c r="A307" s="36"/>
      <c r="B307" s="36"/>
      <c r="C307" s="36"/>
      <c r="D307" s="36"/>
      <c r="E307" s="36"/>
      <c r="F307" s="36"/>
      <c r="G307" s="40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</row>
    <row r="308" spans="1:20" hidden="1">
      <c r="A308" s="36"/>
      <c r="B308" s="36"/>
      <c r="C308" s="36"/>
      <c r="D308" s="36"/>
      <c r="E308" s="36"/>
      <c r="F308" s="36"/>
      <c r="G308" s="40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</row>
    <row r="309" spans="1:20" hidden="1">
      <c r="A309" s="36"/>
      <c r="B309" s="36"/>
      <c r="C309" s="36"/>
      <c r="D309" s="36"/>
      <c r="E309" s="36"/>
      <c r="F309" s="36"/>
      <c r="G309" s="40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</row>
    <row r="310" spans="1:20" hidden="1">
      <c r="A310" s="36"/>
      <c r="B310" s="36"/>
      <c r="C310" s="36"/>
      <c r="D310" s="36"/>
      <c r="E310" s="36"/>
      <c r="F310" s="36"/>
      <c r="G310" s="40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</row>
    <row r="311" spans="1:20" hidden="1">
      <c r="A311" s="36"/>
      <c r="B311" s="36"/>
      <c r="C311" s="36"/>
      <c r="D311" s="36"/>
      <c r="E311" s="36"/>
      <c r="F311" s="36"/>
      <c r="G311" s="40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</row>
    <row r="312" spans="1:20" hidden="1">
      <c r="A312" s="36"/>
      <c r="B312" s="36"/>
      <c r="C312" s="36"/>
      <c r="D312" s="36"/>
      <c r="E312" s="36"/>
      <c r="F312" s="36"/>
      <c r="G312" s="40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</row>
    <row r="313" spans="1:20" hidden="1">
      <c r="A313" s="36"/>
      <c r="B313" s="36"/>
      <c r="C313" s="36"/>
      <c r="D313" s="36"/>
      <c r="E313" s="36"/>
      <c r="F313" s="36"/>
      <c r="G313" s="40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</row>
    <row r="314" spans="1:20" hidden="1">
      <c r="A314" s="36"/>
      <c r="B314" s="36"/>
      <c r="C314" s="36"/>
      <c r="D314" s="36"/>
      <c r="E314" s="36"/>
      <c r="F314" s="36"/>
      <c r="G314" s="40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</row>
    <row r="315" spans="1:20" hidden="1">
      <c r="A315" s="36"/>
      <c r="B315" s="36"/>
      <c r="C315" s="36"/>
      <c r="D315" s="36"/>
      <c r="E315" s="36"/>
      <c r="F315" s="36"/>
      <c r="G315" s="40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</row>
    <row r="316" spans="1:20" hidden="1">
      <c r="A316" s="36"/>
      <c r="B316" s="36"/>
      <c r="C316" s="36"/>
      <c r="D316" s="36"/>
      <c r="E316" s="36"/>
      <c r="F316" s="36"/>
      <c r="G316" s="40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</row>
    <row r="317" spans="1:20" hidden="1">
      <c r="A317" s="36"/>
      <c r="B317" s="36"/>
      <c r="C317" s="36"/>
      <c r="D317" s="36"/>
      <c r="E317" s="36"/>
      <c r="F317" s="36"/>
      <c r="G317" s="40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</row>
    <row r="318" spans="1:20" hidden="1">
      <c r="A318" s="36"/>
      <c r="B318" s="36"/>
      <c r="C318" s="36"/>
      <c r="D318" s="36"/>
      <c r="E318" s="36"/>
      <c r="F318" s="36"/>
      <c r="G318" s="40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</row>
    <row r="319" spans="1:20" hidden="1">
      <c r="A319" s="36"/>
      <c r="B319" s="36"/>
      <c r="C319" s="36"/>
      <c r="D319" s="36"/>
      <c r="E319" s="36"/>
      <c r="F319" s="36"/>
      <c r="G319" s="40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</row>
    <row r="320" spans="1:20" hidden="1">
      <c r="A320" s="36"/>
      <c r="B320" s="36"/>
      <c r="C320" s="36"/>
      <c r="D320" s="36"/>
      <c r="E320" s="36"/>
      <c r="F320" s="36"/>
      <c r="G320" s="40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</row>
    <row r="321" spans="1:20" hidden="1">
      <c r="A321" s="36"/>
      <c r="B321" s="36"/>
      <c r="C321" s="36"/>
      <c r="D321" s="36"/>
      <c r="E321" s="36"/>
      <c r="F321" s="36"/>
      <c r="G321" s="40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</row>
    <row r="322" spans="1:20" hidden="1">
      <c r="A322" s="36"/>
      <c r="B322" s="36"/>
      <c r="C322" s="36"/>
      <c r="D322" s="36"/>
      <c r="E322" s="36"/>
      <c r="F322" s="36"/>
      <c r="G322" s="40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</row>
    <row r="323" spans="1:20" hidden="1">
      <c r="A323" s="36"/>
      <c r="B323" s="36"/>
      <c r="C323" s="36"/>
      <c r="D323" s="36"/>
      <c r="E323" s="36"/>
      <c r="F323" s="36"/>
      <c r="G323" s="40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</row>
    <row r="324" spans="1:20" hidden="1">
      <c r="A324" s="36"/>
      <c r="B324" s="36"/>
      <c r="C324" s="36"/>
      <c r="D324" s="36"/>
      <c r="E324" s="36"/>
      <c r="F324" s="36"/>
      <c r="G324" s="40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</row>
    <row r="325" spans="1:20" hidden="1">
      <c r="A325" s="36"/>
      <c r="B325" s="36"/>
      <c r="C325" s="36"/>
      <c r="D325" s="36"/>
      <c r="E325" s="36"/>
      <c r="F325" s="36"/>
      <c r="G325" s="40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</row>
    <row r="326" spans="1:20" hidden="1">
      <c r="A326" s="36"/>
      <c r="B326" s="36"/>
      <c r="C326" s="36"/>
      <c r="D326" s="36"/>
      <c r="E326" s="36"/>
      <c r="F326" s="36"/>
      <c r="G326" s="40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</row>
    <row r="327" spans="1:20" hidden="1">
      <c r="A327" s="36"/>
      <c r="B327" s="36"/>
      <c r="C327" s="36"/>
      <c r="D327" s="36"/>
      <c r="E327" s="36"/>
      <c r="F327" s="36"/>
      <c r="G327" s="40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</row>
    <row r="328" spans="1:20" hidden="1">
      <c r="A328" s="36"/>
      <c r="B328" s="36"/>
      <c r="C328" s="36"/>
      <c r="D328" s="36"/>
      <c r="E328" s="36"/>
      <c r="F328" s="36"/>
      <c r="G328" s="40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</row>
    <row r="329" spans="1:20" hidden="1">
      <c r="A329" s="36"/>
      <c r="B329" s="36"/>
      <c r="C329" s="36"/>
      <c r="D329" s="36"/>
      <c r="E329" s="36"/>
      <c r="F329" s="36"/>
      <c r="G329" s="40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</row>
    <row r="330" spans="1:20" hidden="1">
      <c r="A330" s="36"/>
      <c r="B330" s="36"/>
      <c r="C330" s="36"/>
      <c r="D330" s="36"/>
      <c r="E330" s="36"/>
      <c r="F330" s="36"/>
      <c r="G330" s="40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</row>
    <row r="331" spans="1:20" hidden="1">
      <c r="A331" s="36"/>
      <c r="B331" s="36"/>
      <c r="C331" s="36"/>
      <c r="D331" s="36"/>
      <c r="E331" s="36"/>
      <c r="F331" s="36"/>
      <c r="G331" s="40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</row>
    <row r="332" spans="1:20" hidden="1">
      <c r="A332" s="36"/>
      <c r="B332" s="36"/>
      <c r="C332" s="36"/>
      <c r="D332" s="36"/>
      <c r="E332" s="36"/>
      <c r="F332" s="36"/>
      <c r="G332" s="40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</row>
    <row r="333" spans="1:20" hidden="1">
      <c r="A333" s="36"/>
      <c r="B333" s="36"/>
      <c r="C333" s="36"/>
      <c r="D333" s="36"/>
      <c r="E333" s="36"/>
      <c r="F333" s="36"/>
      <c r="G333" s="40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</row>
    <row r="334" spans="1:20" hidden="1">
      <c r="A334" s="36"/>
      <c r="B334" s="36"/>
      <c r="C334" s="36"/>
      <c r="D334" s="36"/>
      <c r="E334" s="36"/>
      <c r="F334" s="36"/>
      <c r="G334" s="40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</row>
    <row r="335" spans="1:20" hidden="1">
      <c r="A335" s="36"/>
      <c r="B335" s="36"/>
      <c r="C335" s="36"/>
      <c r="D335" s="36"/>
      <c r="E335" s="36"/>
      <c r="F335" s="36"/>
      <c r="G335" s="40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</row>
    <row r="336" spans="1:20" hidden="1">
      <c r="A336" s="36"/>
      <c r="B336" s="36"/>
      <c r="C336" s="36"/>
      <c r="D336" s="36"/>
      <c r="E336" s="36"/>
      <c r="F336" s="36"/>
      <c r="G336" s="40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</row>
    <row r="337" spans="1:20" hidden="1">
      <c r="A337" s="36"/>
      <c r="B337" s="36"/>
      <c r="C337" s="36"/>
      <c r="D337" s="36"/>
      <c r="E337" s="36"/>
      <c r="F337" s="36"/>
      <c r="G337" s="40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</row>
    <row r="338" spans="1:20" hidden="1">
      <c r="A338" s="36"/>
      <c r="B338" s="36"/>
      <c r="C338" s="36"/>
      <c r="D338" s="36"/>
      <c r="E338" s="36"/>
      <c r="F338" s="36"/>
      <c r="G338" s="40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</row>
    <row r="339" spans="1:20" hidden="1">
      <c r="A339" s="36"/>
      <c r="B339" s="36"/>
      <c r="C339" s="36"/>
      <c r="D339" s="36"/>
      <c r="E339" s="36"/>
      <c r="F339" s="36"/>
      <c r="G339" s="40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</row>
    <row r="340" spans="1:20" hidden="1">
      <c r="A340" s="36"/>
      <c r="B340" s="36"/>
      <c r="C340" s="36"/>
      <c r="D340" s="36"/>
      <c r="E340" s="36"/>
      <c r="F340" s="36"/>
      <c r="G340" s="40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</row>
    <row r="341" spans="1:20" hidden="1">
      <c r="A341" s="36"/>
      <c r="B341" s="36"/>
      <c r="C341" s="36"/>
      <c r="D341" s="36"/>
      <c r="E341" s="36"/>
      <c r="F341" s="36"/>
      <c r="G341" s="40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</row>
    <row r="342" spans="1:20" hidden="1">
      <c r="A342" s="36"/>
      <c r="B342" s="36"/>
      <c r="C342" s="36"/>
      <c r="D342" s="36"/>
      <c r="E342" s="36"/>
      <c r="F342" s="36"/>
      <c r="G342" s="40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</row>
    <row r="343" spans="1:20" hidden="1">
      <c r="A343" s="36"/>
      <c r="B343" s="36"/>
      <c r="C343" s="36"/>
      <c r="D343" s="36"/>
      <c r="E343" s="36"/>
      <c r="F343" s="36"/>
      <c r="G343" s="40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</row>
    <row r="344" spans="1:20" hidden="1">
      <c r="A344" s="36"/>
      <c r="B344" s="36"/>
      <c r="C344" s="36"/>
      <c r="D344" s="36"/>
      <c r="E344" s="36"/>
      <c r="F344" s="36"/>
      <c r="G344" s="40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</row>
    <row r="345" spans="1:20" hidden="1">
      <c r="A345" s="36"/>
      <c r="B345" s="36"/>
      <c r="C345" s="36"/>
      <c r="D345" s="36"/>
      <c r="E345" s="36"/>
      <c r="F345" s="36"/>
      <c r="G345" s="40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</row>
    <row r="346" spans="1:20" hidden="1">
      <c r="A346" s="36"/>
      <c r="B346" s="36"/>
      <c r="C346" s="36"/>
      <c r="D346" s="36"/>
      <c r="E346" s="36"/>
      <c r="F346" s="36"/>
      <c r="G346" s="40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</row>
    <row r="347" spans="1:20" hidden="1">
      <c r="A347" s="36"/>
      <c r="B347" s="36"/>
      <c r="C347" s="36"/>
      <c r="D347" s="36"/>
      <c r="E347" s="36"/>
      <c r="F347" s="36"/>
      <c r="G347" s="40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</row>
    <row r="348" spans="1:20" hidden="1">
      <c r="A348" s="36"/>
      <c r="B348" s="36"/>
      <c r="C348" s="36"/>
      <c r="D348" s="36"/>
      <c r="E348" s="36"/>
      <c r="F348" s="36"/>
      <c r="G348" s="40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</row>
    <row r="349" spans="1:20" hidden="1">
      <c r="A349" s="36"/>
      <c r="B349" s="36"/>
      <c r="C349" s="36"/>
      <c r="D349" s="36"/>
      <c r="E349" s="36"/>
      <c r="F349" s="36"/>
      <c r="G349" s="40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</row>
    <row r="350" spans="1:20" hidden="1">
      <c r="A350" s="36"/>
      <c r="B350" s="36"/>
      <c r="C350" s="36"/>
      <c r="D350" s="36"/>
      <c r="E350" s="36"/>
      <c r="F350" s="36"/>
      <c r="G350" s="40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</row>
    <row r="351" spans="1:20" hidden="1">
      <c r="A351" s="36"/>
      <c r="B351" s="36"/>
      <c r="C351" s="36"/>
      <c r="D351" s="36"/>
      <c r="E351" s="36"/>
      <c r="F351" s="36"/>
      <c r="G351" s="40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</row>
    <row r="352" spans="1:20" hidden="1">
      <c r="A352" s="36"/>
      <c r="B352" s="36"/>
      <c r="C352" s="36"/>
      <c r="D352" s="36"/>
      <c r="E352" s="36"/>
      <c r="F352" s="36"/>
      <c r="G352" s="40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</row>
    <row r="353" spans="1:20" hidden="1">
      <c r="A353" s="36"/>
      <c r="B353" s="36"/>
      <c r="C353" s="36"/>
      <c r="D353" s="36"/>
      <c r="E353" s="36"/>
      <c r="F353" s="36"/>
      <c r="G353" s="40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</row>
    <row r="354" spans="1:20" hidden="1">
      <c r="A354" s="36"/>
      <c r="B354" s="36"/>
      <c r="C354" s="36"/>
      <c r="D354" s="36"/>
      <c r="E354" s="36"/>
      <c r="F354" s="36"/>
      <c r="G354" s="40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</row>
    <row r="355" spans="1:20" hidden="1">
      <c r="A355" s="36"/>
      <c r="B355" s="36"/>
      <c r="C355" s="36"/>
      <c r="D355" s="36"/>
      <c r="E355" s="36"/>
      <c r="F355" s="36"/>
      <c r="G355" s="40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</row>
    <row r="356" spans="1:20" hidden="1">
      <c r="A356" s="36"/>
      <c r="B356" s="36"/>
      <c r="C356" s="36"/>
      <c r="D356" s="36"/>
      <c r="E356" s="36"/>
      <c r="F356" s="36"/>
      <c r="G356" s="40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</row>
    <row r="357" spans="1:20" hidden="1">
      <c r="A357" s="36"/>
      <c r="B357" s="36"/>
      <c r="C357" s="36"/>
      <c r="D357" s="36"/>
      <c r="E357" s="36"/>
      <c r="F357" s="36"/>
      <c r="G357" s="40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</row>
    <row r="358" spans="1:20" hidden="1">
      <c r="A358" s="36"/>
      <c r="B358" s="36"/>
      <c r="C358" s="36"/>
      <c r="D358" s="36"/>
      <c r="E358" s="36"/>
      <c r="F358" s="36"/>
      <c r="G358" s="40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</row>
    <row r="359" spans="1:20" hidden="1">
      <c r="A359" s="36"/>
      <c r="B359" s="36"/>
      <c r="C359" s="36"/>
      <c r="D359" s="36"/>
      <c r="E359" s="36"/>
      <c r="F359" s="36"/>
      <c r="G359" s="40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</row>
    <row r="360" spans="1:20" hidden="1">
      <c r="A360" s="36"/>
      <c r="B360" s="36"/>
      <c r="C360" s="36"/>
      <c r="D360" s="36"/>
      <c r="E360" s="36"/>
      <c r="F360" s="36"/>
      <c r="G360" s="40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</row>
    <row r="361" spans="1:20" hidden="1">
      <c r="A361" s="36"/>
      <c r="B361" s="36"/>
      <c r="C361" s="36"/>
      <c r="D361" s="36"/>
      <c r="E361" s="36"/>
      <c r="F361" s="36"/>
      <c r="G361" s="40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</row>
    <row r="362" spans="1:20" hidden="1">
      <c r="A362" s="36"/>
      <c r="B362" s="36"/>
      <c r="C362" s="36"/>
      <c r="D362" s="36"/>
      <c r="E362" s="36"/>
      <c r="F362" s="36"/>
      <c r="G362" s="40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</row>
    <row r="363" spans="1:20" hidden="1">
      <c r="A363" s="36"/>
      <c r="B363" s="36"/>
      <c r="C363" s="36"/>
      <c r="D363" s="36"/>
      <c r="E363" s="36"/>
      <c r="F363" s="36"/>
      <c r="G363" s="40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</row>
    <row r="364" spans="1:20" hidden="1">
      <c r="A364" s="36"/>
      <c r="B364" s="36"/>
      <c r="C364" s="36"/>
      <c r="D364" s="36"/>
      <c r="E364" s="36"/>
      <c r="F364" s="36"/>
      <c r="G364" s="40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</row>
    <row r="365" spans="1:20" hidden="1">
      <c r="A365" s="36"/>
      <c r="B365" s="36"/>
      <c r="C365" s="36"/>
      <c r="D365" s="36"/>
      <c r="E365" s="36"/>
      <c r="F365" s="36"/>
      <c r="G365" s="40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</row>
    <row r="366" spans="1:20" hidden="1">
      <c r="A366" s="36"/>
      <c r="B366" s="36"/>
      <c r="C366" s="36"/>
      <c r="D366" s="36"/>
      <c r="E366" s="36"/>
      <c r="F366" s="36"/>
      <c r="G366" s="40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</row>
    <row r="367" spans="1:20" hidden="1">
      <c r="A367" s="36"/>
      <c r="B367" s="36"/>
      <c r="C367" s="36"/>
      <c r="D367" s="36"/>
      <c r="E367" s="36"/>
      <c r="F367" s="36"/>
      <c r="G367" s="40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</row>
    <row r="368" spans="1:20" hidden="1">
      <c r="A368" s="36"/>
      <c r="B368" s="36"/>
      <c r="C368" s="36"/>
      <c r="D368" s="36"/>
      <c r="E368" s="36"/>
      <c r="F368" s="36"/>
      <c r="G368" s="40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</row>
    <row r="369" spans="1:20" hidden="1">
      <c r="A369" s="36"/>
      <c r="B369" s="36"/>
      <c r="C369" s="36"/>
      <c r="D369" s="36"/>
      <c r="E369" s="36"/>
      <c r="F369" s="36"/>
      <c r="G369" s="40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</row>
    <row r="370" spans="1:20" hidden="1">
      <c r="A370" s="36"/>
      <c r="B370" s="36"/>
      <c r="C370" s="36"/>
      <c r="D370" s="36"/>
      <c r="E370" s="36"/>
      <c r="F370" s="36"/>
      <c r="G370" s="40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</row>
    <row r="371" spans="1:20" hidden="1">
      <c r="A371" s="36"/>
      <c r="B371" s="36"/>
      <c r="C371" s="36"/>
      <c r="D371" s="36"/>
      <c r="E371" s="36"/>
      <c r="F371" s="36"/>
      <c r="G371" s="40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</row>
    <row r="372" spans="1:20" hidden="1">
      <c r="A372" s="36"/>
      <c r="B372" s="36"/>
      <c r="C372" s="36"/>
      <c r="D372" s="36"/>
      <c r="E372" s="36"/>
      <c r="F372" s="36"/>
      <c r="G372" s="40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</row>
    <row r="373" spans="1:20" hidden="1">
      <c r="A373" s="36"/>
      <c r="B373" s="36"/>
      <c r="C373" s="36"/>
      <c r="D373" s="36"/>
      <c r="E373" s="36"/>
      <c r="F373" s="36"/>
      <c r="G373" s="40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</row>
    <row r="374" spans="1:20" hidden="1">
      <c r="A374" s="36"/>
      <c r="B374" s="36"/>
      <c r="C374" s="36"/>
      <c r="D374" s="36"/>
      <c r="E374" s="36"/>
      <c r="F374" s="36"/>
      <c r="G374" s="40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</row>
    <row r="375" spans="1:20" hidden="1">
      <c r="A375" s="36"/>
      <c r="B375" s="36"/>
      <c r="C375" s="36"/>
      <c r="D375" s="36"/>
      <c r="E375" s="36"/>
      <c r="F375" s="36"/>
      <c r="G375" s="40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</row>
    <row r="376" spans="1:20" hidden="1">
      <c r="A376" s="36"/>
      <c r="B376" s="36"/>
      <c r="C376" s="36"/>
      <c r="D376" s="36"/>
      <c r="E376" s="36"/>
      <c r="F376" s="36"/>
      <c r="G376" s="40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</row>
    <row r="377" spans="1:20" hidden="1">
      <c r="A377" s="36"/>
      <c r="B377" s="36"/>
      <c r="C377" s="36"/>
      <c r="D377" s="36"/>
      <c r="E377" s="36"/>
      <c r="F377" s="36"/>
      <c r="G377" s="40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</row>
    <row r="378" spans="1:20" hidden="1">
      <c r="A378" s="36"/>
      <c r="B378" s="36"/>
      <c r="C378" s="36"/>
      <c r="D378" s="36"/>
      <c r="E378" s="36"/>
      <c r="F378" s="36"/>
      <c r="G378" s="40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</row>
    <row r="379" spans="1:20" hidden="1">
      <c r="A379" s="36"/>
      <c r="B379" s="36"/>
      <c r="C379" s="36"/>
      <c r="D379" s="36"/>
      <c r="E379" s="36"/>
      <c r="F379" s="36"/>
      <c r="G379" s="40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</row>
    <row r="380" spans="1:20" hidden="1">
      <c r="A380" s="36"/>
      <c r="B380" s="36"/>
      <c r="C380" s="36"/>
      <c r="D380" s="36"/>
      <c r="E380" s="36"/>
      <c r="F380" s="36"/>
      <c r="G380" s="40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</row>
    <row r="381" spans="1:20" hidden="1">
      <c r="A381" s="36"/>
      <c r="B381" s="36"/>
      <c r="C381" s="36"/>
      <c r="D381" s="36"/>
      <c r="E381" s="36"/>
      <c r="F381" s="36"/>
      <c r="G381" s="40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</row>
    <row r="382" spans="1:20" hidden="1">
      <c r="A382" s="36"/>
      <c r="B382" s="36"/>
      <c r="C382" s="36"/>
      <c r="D382" s="36"/>
      <c r="E382" s="36"/>
      <c r="F382" s="36"/>
      <c r="G382" s="40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</row>
    <row r="383" spans="1:20" hidden="1">
      <c r="A383" s="36"/>
      <c r="B383" s="36"/>
      <c r="C383" s="36"/>
      <c r="D383" s="36"/>
      <c r="E383" s="36"/>
      <c r="F383" s="36"/>
      <c r="G383" s="40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</row>
    <row r="384" spans="1:20" hidden="1">
      <c r="A384" s="36"/>
      <c r="B384" s="36"/>
      <c r="C384" s="36"/>
      <c r="D384" s="36"/>
      <c r="E384" s="36"/>
      <c r="F384" s="36"/>
      <c r="G384" s="40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</row>
    <row r="385" spans="1:20" hidden="1">
      <c r="A385" s="36"/>
      <c r="B385" s="36"/>
      <c r="C385" s="36"/>
      <c r="D385" s="36"/>
      <c r="E385" s="36"/>
      <c r="F385" s="36"/>
      <c r="G385" s="40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</row>
    <row r="386" spans="1:20" hidden="1">
      <c r="A386" s="36"/>
      <c r="B386" s="36"/>
      <c r="C386" s="36"/>
      <c r="D386" s="36"/>
      <c r="E386" s="36"/>
      <c r="F386" s="36"/>
      <c r="G386" s="40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</row>
    <row r="387" spans="1:20" hidden="1">
      <c r="A387" s="36"/>
      <c r="B387" s="36"/>
      <c r="C387" s="36"/>
      <c r="D387" s="36"/>
      <c r="E387" s="36"/>
      <c r="F387" s="36"/>
      <c r="G387" s="40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</row>
    <row r="388" spans="1:20" hidden="1">
      <c r="A388" s="36"/>
      <c r="B388" s="36"/>
      <c r="C388" s="36"/>
      <c r="D388" s="36"/>
      <c r="E388" s="36"/>
      <c r="F388" s="36"/>
      <c r="G388" s="40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</row>
    <row r="389" spans="1:20" hidden="1">
      <c r="A389" s="36"/>
      <c r="B389" s="36"/>
      <c r="C389" s="36"/>
      <c r="D389" s="36"/>
      <c r="E389" s="36"/>
      <c r="F389" s="36"/>
      <c r="G389" s="40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</row>
    <row r="390" spans="1:20" hidden="1">
      <c r="A390" s="36"/>
      <c r="B390" s="36"/>
      <c r="C390" s="36"/>
      <c r="D390" s="36"/>
      <c r="E390" s="36"/>
      <c r="F390" s="36"/>
      <c r="G390" s="40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</row>
    <row r="391" spans="1:20" hidden="1">
      <c r="A391" s="36"/>
      <c r="B391" s="36"/>
      <c r="C391" s="36"/>
      <c r="D391" s="36"/>
      <c r="E391" s="36"/>
      <c r="F391" s="36"/>
      <c r="G391" s="40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</row>
    <row r="392" spans="1:20" hidden="1">
      <c r="A392" s="36"/>
      <c r="B392" s="36"/>
      <c r="C392" s="36"/>
      <c r="D392" s="36"/>
      <c r="E392" s="36"/>
      <c r="F392" s="36"/>
      <c r="G392" s="40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</row>
    <row r="393" spans="1:20" hidden="1">
      <c r="A393" s="36"/>
      <c r="B393" s="36"/>
      <c r="C393" s="36"/>
      <c r="D393" s="36"/>
      <c r="E393" s="36"/>
      <c r="F393" s="36"/>
      <c r="G393" s="40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</row>
    <row r="394" spans="1:20" hidden="1">
      <c r="A394" s="36"/>
      <c r="B394" s="36"/>
      <c r="C394" s="36"/>
      <c r="D394" s="36"/>
      <c r="E394" s="36"/>
      <c r="F394" s="36"/>
      <c r="G394" s="40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</row>
    <row r="395" spans="1:20" hidden="1">
      <c r="A395" s="36"/>
      <c r="B395" s="36"/>
      <c r="C395" s="36"/>
      <c r="D395" s="36"/>
      <c r="E395" s="36"/>
      <c r="F395" s="36"/>
      <c r="G395" s="40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</row>
    <row r="396" spans="1:20" hidden="1">
      <c r="A396" s="36"/>
      <c r="B396" s="36"/>
      <c r="C396" s="36"/>
      <c r="D396" s="36"/>
      <c r="E396" s="36"/>
      <c r="F396" s="36"/>
      <c r="G396" s="40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</row>
    <row r="397" spans="1:20" hidden="1">
      <c r="A397" s="36"/>
      <c r="B397" s="36"/>
      <c r="C397" s="36"/>
      <c r="D397" s="36"/>
      <c r="E397" s="36"/>
      <c r="F397" s="36"/>
      <c r="G397" s="40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</row>
    <row r="398" spans="1:20" hidden="1">
      <c r="A398" s="36"/>
      <c r="B398" s="36"/>
      <c r="C398" s="36"/>
      <c r="D398" s="36"/>
      <c r="E398" s="36"/>
      <c r="F398" s="36"/>
      <c r="G398" s="40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</row>
    <row r="399" spans="1:20" hidden="1">
      <c r="A399" s="36"/>
      <c r="B399" s="36"/>
      <c r="C399" s="36"/>
      <c r="D399" s="36"/>
      <c r="E399" s="36"/>
      <c r="F399" s="36"/>
      <c r="G399" s="40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</row>
    <row r="400" spans="1:20" hidden="1">
      <c r="A400" s="36"/>
      <c r="B400" s="36"/>
      <c r="C400" s="36"/>
      <c r="D400" s="36"/>
      <c r="E400" s="36"/>
      <c r="F400" s="36"/>
      <c r="G400" s="40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</row>
    <row r="401" spans="1:20" hidden="1">
      <c r="A401" s="36"/>
      <c r="B401" s="36"/>
      <c r="C401" s="36"/>
      <c r="D401" s="36"/>
      <c r="E401" s="36"/>
      <c r="F401" s="36"/>
      <c r="G401" s="40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</row>
    <row r="402" spans="1:20" hidden="1">
      <c r="A402" s="36"/>
      <c r="B402" s="36"/>
      <c r="C402" s="36"/>
      <c r="D402" s="36"/>
      <c r="E402" s="36"/>
      <c r="F402" s="36"/>
      <c r="G402" s="40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</row>
    <row r="403" spans="1:20" hidden="1">
      <c r="A403" s="36"/>
      <c r="B403" s="36"/>
      <c r="C403" s="36"/>
      <c r="D403" s="36"/>
      <c r="E403" s="36"/>
      <c r="F403" s="36"/>
      <c r="G403" s="40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</row>
    <row r="404" spans="1:20" hidden="1">
      <c r="A404" s="36"/>
      <c r="B404" s="36"/>
      <c r="C404" s="36"/>
      <c r="D404" s="36"/>
      <c r="E404" s="36"/>
      <c r="F404" s="36"/>
      <c r="G404" s="40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</row>
    <row r="405" spans="1:20" hidden="1">
      <c r="A405" s="36"/>
      <c r="B405" s="36"/>
      <c r="C405" s="36"/>
      <c r="D405" s="36"/>
      <c r="E405" s="36"/>
      <c r="F405" s="36"/>
      <c r="G405" s="40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</row>
    <row r="406" spans="1:20" hidden="1">
      <c r="A406" s="36"/>
      <c r="B406" s="36"/>
      <c r="C406" s="36"/>
      <c r="D406" s="36"/>
      <c r="E406" s="36"/>
      <c r="F406" s="36"/>
      <c r="G406" s="40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</row>
    <row r="407" spans="1:20" hidden="1">
      <c r="A407" s="36"/>
      <c r="B407" s="36"/>
      <c r="C407" s="36"/>
      <c r="D407" s="36"/>
      <c r="E407" s="36"/>
      <c r="F407" s="36"/>
      <c r="G407" s="40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</row>
    <row r="408" spans="1:20" hidden="1">
      <c r="A408" s="36"/>
      <c r="B408" s="36"/>
      <c r="C408" s="36"/>
      <c r="D408" s="36"/>
      <c r="E408" s="36"/>
      <c r="F408" s="36"/>
      <c r="G408" s="40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</row>
    <row r="409" spans="1:20" hidden="1">
      <c r="A409" s="36"/>
      <c r="B409" s="36"/>
      <c r="C409" s="36"/>
      <c r="D409" s="36"/>
      <c r="E409" s="36"/>
      <c r="F409" s="36"/>
      <c r="G409" s="40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</row>
    <row r="410" spans="1:20" hidden="1">
      <c r="A410" s="36"/>
      <c r="B410" s="36"/>
      <c r="C410" s="36"/>
      <c r="D410" s="36"/>
      <c r="E410" s="36"/>
      <c r="F410" s="36"/>
      <c r="G410" s="40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</row>
    <row r="411" spans="1:20" hidden="1">
      <c r="A411" s="36"/>
      <c r="B411" s="36"/>
      <c r="C411" s="36"/>
      <c r="D411" s="36"/>
      <c r="E411" s="36"/>
      <c r="F411" s="36"/>
      <c r="G411" s="40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</row>
    <row r="412" spans="1:20" hidden="1">
      <c r="A412" s="36"/>
      <c r="B412" s="36"/>
      <c r="C412" s="36"/>
      <c r="D412" s="36"/>
      <c r="E412" s="36"/>
      <c r="F412" s="36"/>
      <c r="G412" s="40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</row>
    <row r="413" spans="1:20" hidden="1">
      <c r="A413" s="36"/>
      <c r="B413" s="36"/>
      <c r="C413" s="36"/>
      <c r="D413" s="36"/>
      <c r="E413" s="36"/>
      <c r="F413" s="36"/>
      <c r="G413" s="40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</row>
    <row r="414" spans="1:20" hidden="1">
      <c r="A414" s="36"/>
      <c r="B414" s="36"/>
      <c r="C414" s="36"/>
      <c r="D414" s="36"/>
      <c r="E414" s="36"/>
      <c r="F414" s="36"/>
      <c r="G414" s="40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</row>
    <row r="415" spans="1:20" hidden="1">
      <c r="A415" s="36"/>
      <c r="B415" s="36"/>
      <c r="C415" s="36"/>
      <c r="D415" s="36"/>
      <c r="E415" s="36"/>
      <c r="F415" s="36"/>
      <c r="G415" s="40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</row>
    <row r="416" spans="1:20" hidden="1">
      <c r="A416" s="36"/>
      <c r="B416" s="36"/>
      <c r="C416" s="36"/>
      <c r="D416" s="36"/>
      <c r="E416" s="36"/>
      <c r="F416" s="36"/>
      <c r="G416" s="40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</row>
    <row r="417" spans="1:20" hidden="1">
      <c r="A417" s="36"/>
      <c r="B417" s="36"/>
      <c r="C417" s="36"/>
      <c r="D417" s="36"/>
      <c r="E417" s="36"/>
      <c r="F417" s="36"/>
      <c r="G417" s="40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</row>
    <row r="418" spans="1:20" hidden="1">
      <c r="A418" s="36"/>
      <c r="B418" s="36"/>
      <c r="C418" s="36"/>
      <c r="D418" s="36"/>
      <c r="E418" s="36"/>
      <c r="F418" s="36"/>
      <c r="G418" s="40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</row>
    <row r="419" spans="1:20" hidden="1">
      <c r="A419" s="36"/>
      <c r="B419" s="36"/>
      <c r="C419" s="36"/>
      <c r="D419" s="36"/>
      <c r="E419" s="36"/>
      <c r="F419" s="36"/>
      <c r="G419" s="40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</row>
    <row r="420" spans="1:20" hidden="1">
      <c r="A420" s="36"/>
      <c r="B420" s="36"/>
      <c r="C420" s="36"/>
      <c r="D420" s="36"/>
      <c r="E420" s="36"/>
      <c r="F420" s="36"/>
      <c r="G420" s="40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</row>
    <row r="421" spans="1:20" hidden="1">
      <c r="A421" s="36"/>
      <c r="B421" s="36"/>
      <c r="C421" s="36"/>
      <c r="D421" s="36"/>
      <c r="E421" s="36"/>
      <c r="F421" s="36"/>
      <c r="G421" s="40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</row>
    <row r="422" spans="1:20" hidden="1">
      <c r="A422" s="36"/>
      <c r="B422" s="36"/>
      <c r="C422" s="36"/>
      <c r="D422" s="36"/>
      <c r="E422" s="36"/>
      <c r="F422" s="36"/>
      <c r="G422" s="40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</row>
    <row r="423" spans="1:20" hidden="1">
      <c r="A423" s="36"/>
      <c r="B423" s="36"/>
      <c r="C423" s="36"/>
      <c r="D423" s="36"/>
      <c r="E423" s="36"/>
      <c r="F423" s="36"/>
      <c r="G423" s="40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</row>
    <row r="424" spans="1:20" hidden="1">
      <c r="A424" s="36"/>
      <c r="B424" s="36"/>
      <c r="C424" s="36"/>
      <c r="D424" s="36"/>
      <c r="E424" s="36"/>
      <c r="F424" s="36"/>
      <c r="G424" s="40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</row>
    <row r="425" spans="1:20" hidden="1">
      <c r="A425" s="36"/>
      <c r="B425" s="36"/>
      <c r="C425" s="36"/>
      <c r="D425" s="36"/>
      <c r="E425" s="36"/>
      <c r="F425" s="36"/>
      <c r="G425" s="40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</row>
    <row r="426" spans="1:20" hidden="1">
      <c r="A426" s="36"/>
      <c r="B426" s="36"/>
      <c r="C426" s="36"/>
      <c r="D426" s="36"/>
      <c r="E426" s="36"/>
      <c r="F426" s="36"/>
      <c r="G426" s="40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</row>
    <row r="427" spans="1:20" hidden="1">
      <c r="A427" s="36"/>
      <c r="B427" s="36"/>
      <c r="C427" s="36"/>
      <c r="D427" s="36"/>
      <c r="E427" s="36"/>
      <c r="F427" s="36"/>
      <c r="G427" s="40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</row>
    <row r="428" spans="1:20" hidden="1">
      <c r="A428" s="36"/>
      <c r="B428" s="36"/>
      <c r="C428" s="36"/>
      <c r="D428" s="36"/>
      <c r="E428" s="36"/>
      <c r="F428" s="36"/>
      <c r="G428" s="40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</row>
    <row r="429" spans="1:20" hidden="1">
      <c r="A429" s="36"/>
      <c r="B429" s="36"/>
      <c r="C429" s="36"/>
      <c r="D429" s="36"/>
      <c r="E429" s="36"/>
      <c r="F429" s="36"/>
      <c r="G429" s="40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</row>
    <row r="430" spans="1:20" hidden="1">
      <c r="A430" s="36"/>
      <c r="B430" s="36"/>
      <c r="C430" s="36"/>
      <c r="D430" s="36"/>
      <c r="E430" s="36"/>
      <c r="F430" s="36"/>
      <c r="G430" s="40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</row>
    <row r="431" spans="1:20" hidden="1">
      <c r="A431" s="36"/>
      <c r="B431" s="36"/>
      <c r="C431" s="36"/>
      <c r="D431" s="36"/>
      <c r="E431" s="36"/>
      <c r="F431" s="36"/>
      <c r="G431" s="40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</row>
    <row r="432" spans="1:20" hidden="1">
      <c r="A432" s="36"/>
      <c r="B432" s="36"/>
      <c r="C432" s="36"/>
      <c r="D432" s="36"/>
      <c r="E432" s="36"/>
      <c r="F432" s="36"/>
      <c r="G432" s="40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</row>
    <row r="433" spans="1:20" hidden="1">
      <c r="A433" s="36"/>
      <c r="B433" s="36"/>
      <c r="C433" s="36"/>
      <c r="D433" s="36"/>
      <c r="E433" s="36"/>
      <c r="F433" s="36"/>
      <c r="G433" s="40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</row>
    <row r="434" spans="1:20" hidden="1">
      <c r="A434" s="36"/>
      <c r="B434" s="36"/>
      <c r="C434" s="36"/>
      <c r="D434" s="36"/>
      <c r="E434" s="36"/>
      <c r="F434" s="36"/>
      <c r="G434" s="40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</row>
    <row r="435" spans="1:20" hidden="1">
      <c r="A435" s="36"/>
      <c r="B435" s="36"/>
      <c r="C435" s="36"/>
      <c r="D435" s="36"/>
      <c r="E435" s="36"/>
      <c r="F435" s="36"/>
      <c r="G435" s="40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</row>
    <row r="436" spans="1:20" hidden="1">
      <c r="A436" s="36"/>
      <c r="B436" s="36"/>
      <c r="C436" s="36"/>
      <c r="D436" s="36"/>
      <c r="E436" s="36"/>
      <c r="F436" s="36"/>
      <c r="G436" s="40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</row>
    <row r="437" spans="1:20" hidden="1">
      <c r="A437" s="36"/>
      <c r="B437" s="36"/>
      <c r="C437" s="36"/>
      <c r="D437" s="36"/>
      <c r="E437" s="36"/>
      <c r="F437" s="36"/>
      <c r="G437" s="40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</row>
    <row r="438" spans="1:20" hidden="1">
      <c r="A438" s="36"/>
      <c r="B438" s="36"/>
      <c r="C438" s="36"/>
      <c r="D438" s="36"/>
      <c r="E438" s="36"/>
      <c r="F438" s="36"/>
      <c r="G438" s="40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</row>
    <row r="439" spans="1:20" hidden="1">
      <c r="A439" s="36"/>
      <c r="B439" s="36"/>
      <c r="C439" s="36"/>
      <c r="D439" s="36"/>
      <c r="E439" s="36"/>
      <c r="F439" s="36"/>
      <c r="G439" s="40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</row>
    <row r="440" spans="1:20" hidden="1">
      <c r="A440" s="36"/>
      <c r="B440" s="36"/>
      <c r="C440" s="36"/>
      <c r="D440" s="36"/>
      <c r="E440" s="36"/>
      <c r="F440" s="36"/>
      <c r="G440" s="40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</row>
    <row r="441" spans="1:20" hidden="1">
      <c r="A441" s="36"/>
      <c r="B441" s="36"/>
      <c r="C441" s="36"/>
      <c r="D441" s="36"/>
      <c r="E441" s="36"/>
      <c r="F441" s="36"/>
      <c r="G441" s="40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</row>
    <row r="442" spans="1:20" hidden="1">
      <c r="A442" s="36"/>
      <c r="B442" s="36"/>
      <c r="C442" s="36"/>
      <c r="D442" s="36"/>
      <c r="E442" s="36"/>
      <c r="F442" s="36"/>
      <c r="G442" s="40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</row>
    <row r="443" spans="1:20" hidden="1">
      <c r="A443" s="36"/>
      <c r="B443" s="36"/>
      <c r="C443" s="36"/>
      <c r="D443" s="36"/>
      <c r="E443" s="36"/>
      <c r="F443" s="36"/>
      <c r="G443" s="40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</row>
    <row r="444" spans="1:20" hidden="1">
      <c r="A444" s="36"/>
      <c r="B444" s="36"/>
      <c r="C444" s="36"/>
      <c r="D444" s="36"/>
      <c r="E444" s="36"/>
      <c r="F444" s="36"/>
      <c r="G444" s="40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</row>
    <row r="445" spans="1:20" hidden="1">
      <c r="A445" s="36"/>
      <c r="B445" s="36"/>
      <c r="C445" s="36"/>
      <c r="D445" s="36"/>
      <c r="E445" s="36"/>
      <c r="F445" s="36"/>
      <c r="G445" s="40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</row>
    <row r="446" spans="1:20" hidden="1">
      <c r="A446" s="36"/>
      <c r="B446" s="36"/>
      <c r="C446" s="36"/>
      <c r="D446" s="36"/>
      <c r="E446" s="36"/>
      <c r="F446" s="36"/>
      <c r="G446" s="40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</row>
    <row r="447" spans="1:20" hidden="1">
      <c r="A447" s="36"/>
      <c r="B447" s="36"/>
      <c r="C447" s="36"/>
      <c r="D447" s="36"/>
      <c r="E447" s="36"/>
      <c r="F447" s="36"/>
      <c r="G447" s="40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</row>
    <row r="448" spans="1:20" hidden="1">
      <c r="A448" s="36"/>
      <c r="B448" s="36"/>
      <c r="C448" s="36"/>
      <c r="D448" s="36"/>
      <c r="E448" s="36"/>
      <c r="F448" s="36"/>
      <c r="G448" s="40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</row>
    <row r="449" spans="1:20" hidden="1">
      <c r="A449" s="36"/>
      <c r="B449" s="36"/>
      <c r="C449" s="36"/>
      <c r="D449" s="36"/>
      <c r="E449" s="36"/>
      <c r="F449" s="36"/>
      <c r="G449" s="40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</row>
    <row r="450" spans="1:20" hidden="1">
      <c r="A450" s="36"/>
      <c r="B450" s="36"/>
      <c r="C450" s="36"/>
      <c r="D450" s="36"/>
      <c r="E450" s="36"/>
      <c r="F450" s="36"/>
      <c r="G450" s="40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</row>
    <row r="451" spans="1:20" hidden="1">
      <c r="A451" s="36"/>
      <c r="B451" s="36"/>
      <c r="C451" s="36"/>
      <c r="D451" s="36"/>
      <c r="E451" s="36"/>
      <c r="F451" s="36"/>
      <c r="G451" s="40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</row>
    <row r="452" spans="1:20" hidden="1">
      <c r="A452" s="36"/>
      <c r="B452" s="36"/>
      <c r="C452" s="36"/>
      <c r="D452" s="36"/>
      <c r="E452" s="36"/>
      <c r="F452" s="36"/>
      <c r="G452" s="40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</row>
    <row r="453" spans="1:20" hidden="1">
      <c r="A453" s="36"/>
      <c r="B453" s="36"/>
      <c r="C453" s="36"/>
      <c r="D453" s="36"/>
      <c r="E453" s="36"/>
      <c r="F453" s="36"/>
      <c r="G453" s="40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</row>
    <row r="454" spans="1:20" hidden="1">
      <c r="A454" s="36"/>
      <c r="B454" s="36"/>
      <c r="C454" s="36"/>
      <c r="D454" s="36"/>
      <c r="E454" s="36"/>
      <c r="F454" s="36"/>
      <c r="G454" s="40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</row>
    <row r="455" spans="1:20" hidden="1">
      <c r="A455" s="36"/>
      <c r="B455" s="36"/>
      <c r="C455" s="36"/>
      <c r="D455" s="36"/>
      <c r="E455" s="36"/>
      <c r="F455" s="36"/>
      <c r="G455" s="40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</row>
    <row r="456" spans="1:20" hidden="1">
      <c r="A456" s="36"/>
      <c r="B456" s="36"/>
      <c r="C456" s="36"/>
      <c r="D456" s="36"/>
      <c r="E456" s="36"/>
      <c r="F456" s="36"/>
      <c r="G456" s="40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</row>
    <row r="457" spans="1:20" hidden="1">
      <c r="A457" s="36"/>
      <c r="B457" s="36"/>
      <c r="C457" s="36"/>
      <c r="D457" s="36"/>
      <c r="E457" s="36"/>
      <c r="F457" s="36"/>
      <c r="G457" s="40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</row>
    <row r="458" spans="1:20" hidden="1">
      <c r="A458" s="36"/>
      <c r="B458" s="36"/>
      <c r="C458" s="36"/>
      <c r="D458" s="36"/>
      <c r="E458" s="36"/>
      <c r="F458" s="36"/>
      <c r="G458" s="40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</row>
    <row r="459" spans="1:20" hidden="1">
      <c r="A459" s="36"/>
      <c r="B459" s="36"/>
      <c r="C459" s="36"/>
      <c r="D459" s="36"/>
      <c r="E459" s="36"/>
      <c r="F459" s="36"/>
      <c r="G459" s="40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</row>
    <row r="460" spans="1:20" hidden="1">
      <c r="A460" s="36"/>
      <c r="B460" s="36"/>
      <c r="C460" s="36"/>
      <c r="D460" s="36"/>
      <c r="E460" s="36"/>
      <c r="F460" s="36"/>
      <c r="G460" s="40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</row>
    <row r="461" spans="1:20" hidden="1">
      <c r="A461" s="36"/>
      <c r="B461" s="36"/>
      <c r="C461" s="36"/>
      <c r="D461" s="36"/>
      <c r="E461" s="36"/>
      <c r="F461" s="36"/>
      <c r="G461" s="40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</row>
    <row r="462" spans="1:20" hidden="1">
      <c r="A462" s="36"/>
      <c r="B462" s="36"/>
      <c r="C462" s="36"/>
      <c r="D462" s="36"/>
      <c r="E462" s="36"/>
      <c r="F462" s="36"/>
      <c r="G462" s="40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</row>
    <row r="463" spans="1:20" hidden="1">
      <c r="A463" s="36"/>
      <c r="B463" s="36"/>
      <c r="C463" s="36"/>
      <c r="D463" s="36"/>
      <c r="E463" s="36"/>
      <c r="F463" s="36"/>
      <c r="G463" s="40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</row>
    <row r="464" spans="1:20" hidden="1">
      <c r="A464" s="36"/>
      <c r="B464" s="36"/>
      <c r="C464" s="36"/>
      <c r="D464" s="36"/>
      <c r="E464" s="36"/>
      <c r="F464" s="36"/>
      <c r="G464" s="40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</row>
    <row r="465" spans="1:20" hidden="1">
      <c r="A465" s="36"/>
      <c r="B465" s="36"/>
      <c r="C465" s="36"/>
      <c r="D465" s="36"/>
      <c r="E465" s="36"/>
      <c r="F465" s="36"/>
      <c r="G465" s="40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</row>
    <row r="466" spans="1:20" hidden="1">
      <c r="A466" s="36"/>
      <c r="B466" s="36"/>
      <c r="C466" s="36"/>
      <c r="D466" s="36"/>
      <c r="E466" s="36"/>
      <c r="F466" s="36"/>
      <c r="G466" s="40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</row>
    <row r="467" spans="1:20" hidden="1">
      <c r="A467" s="36"/>
      <c r="B467" s="36"/>
      <c r="C467" s="36"/>
      <c r="D467" s="36"/>
      <c r="E467" s="36"/>
      <c r="F467" s="36"/>
      <c r="G467" s="40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</row>
    <row r="468" spans="1:20" hidden="1">
      <c r="A468" s="36"/>
      <c r="B468" s="36"/>
      <c r="C468" s="36"/>
      <c r="D468" s="36"/>
      <c r="E468" s="36"/>
      <c r="F468" s="36"/>
      <c r="G468" s="40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</row>
    <row r="469" spans="1:20" hidden="1">
      <c r="A469" s="36"/>
      <c r="B469" s="36"/>
      <c r="C469" s="36"/>
      <c r="D469" s="36"/>
      <c r="E469" s="36"/>
      <c r="F469" s="36"/>
      <c r="G469" s="40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</row>
    <row r="470" spans="1:20" hidden="1">
      <c r="A470" s="36"/>
      <c r="B470" s="36"/>
      <c r="C470" s="36"/>
      <c r="D470" s="36"/>
      <c r="E470" s="36"/>
      <c r="F470" s="36"/>
      <c r="G470" s="40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</row>
    <row r="471" spans="1:20" hidden="1">
      <c r="A471" s="36"/>
      <c r="B471" s="36"/>
      <c r="C471" s="36"/>
      <c r="D471" s="36"/>
      <c r="E471" s="36"/>
      <c r="F471" s="36"/>
      <c r="G471" s="40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</row>
    <row r="472" spans="1:20" hidden="1">
      <c r="A472" s="36"/>
      <c r="B472" s="36"/>
      <c r="C472" s="36"/>
      <c r="D472" s="36"/>
      <c r="E472" s="36"/>
      <c r="F472" s="36"/>
      <c r="G472" s="40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</row>
    <row r="473" spans="1:20" hidden="1">
      <c r="A473" s="36"/>
      <c r="B473" s="36"/>
      <c r="C473" s="36"/>
      <c r="D473" s="36"/>
      <c r="E473" s="36"/>
      <c r="F473" s="36"/>
      <c r="G473" s="40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</row>
    <row r="474" spans="1:20" hidden="1">
      <c r="A474" s="36"/>
      <c r="B474" s="36"/>
      <c r="C474" s="36"/>
      <c r="D474" s="36"/>
      <c r="E474" s="36"/>
      <c r="F474" s="36"/>
      <c r="G474" s="40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</row>
    <row r="475" spans="1:20" hidden="1">
      <c r="A475" s="36"/>
      <c r="B475" s="36"/>
      <c r="C475" s="36"/>
      <c r="D475" s="36"/>
      <c r="E475" s="36"/>
      <c r="F475" s="36"/>
      <c r="G475" s="40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</row>
    <row r="476" spans="1:20" hidden="1">
      <c r="A476" s="36"/>
      <c r="B476" s="36"/>
      <c r="C476" s="36"/>
      <c r="D476" s="36"/>
      <c r="E476" s="36"/>
      <c r="F476" s="36"/>
      <c r="G476" s="40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</row>
    <row r="477" spans="1:20" hidden="1">
      <c r="A477" s="36"/>
      <c r="B477" s="36"/>
      <c r="C477" s="36"/>
      <c r="D477" s="36"/>
      <c r="E477" s="36"/>
      <c r="F477" s="36"/>
      <c r="G477" s="40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</row>
    <row r="478" spans="1:20" hidden="1">
      <c r="A478" s="36"/>
      <c r="B478" s="36"/>
      <c r="C478" s="36"/>
      <c r="D478" s="36"/>
      <c r="E478" s="36"/>
      <c r="F478" s="36"/>
      <c r="G478" s="40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</row>
    <row r="479" spans="1:20" hidden="1">
      <c r="A479" s="36"/>
      <c r="B479" s="36"/>
      <c r="C479" s="36"/>
      <c r="D479" s="36"/>
      <c r="E479" s="36"/>
      <c r="F479" s="36"/>
      <c r="G479" s="40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</row>
    <row r="480" spans="1:20" hidden="1">
      <c r="A480" s="36"/>
      <c r="B480" s="36"/>
      <c r="C480" s="36"/>
      <c r="D480" s="36"/>
      <c r="E480" s="36"/>
      <c r="F480" s="36"/>
      <c r="G480" s="40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</row>
    <row r="481" spans="1:20" hidden="1">
      <c r="A481" s="36"/>
      <c r="B481" s="36"/>
      <c r="C481" s="36"/>
      <c r="D481" s="36"/>
      <c r="E481" s="36"/>
      <c r="F481" s="36"/>
      <c r="G481" s="40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</row>
    <row r="482" spans="1:20" hidden="1">
      <c r="A482" s="36"/>
      <c r="B482" s="36"/>
      <c r="C482" s="36"/>
      <c r="D482" s="36"/>
      <c r="E482" s="36"/>
      <c r="F482" s="36"/>
      <c r="G482" s="40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</row>
    <row r="483" spans="1:20" hidden="1">
      <c r="A483" s="36"/>
      <c r="B483" s="36"/>
      <c r="C483" s="36"/>
      <c r="D483" s="36"/>
      <c r="E483" s="36"/>
      <c r="F483" s="36"/>
      <c r="G483" s="40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</row>
    <row r="484" spans="1:20" hidden="1">
      <c r="A484" s="36"/>
      <c r="B484" s="36"/>
      <c r="C484" s="36"/>
      <c r="D484" s="36"/>
      <c r="E484" s="36"/>
      <c r="F484" s="36"/>
      <c r="G484" s="40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</row>
    <row r="485" spans="1:20" hidden="1">
      <c r="A485" s="36"/>
      <c r="B485" s="36"/>
      <c r="C485" s="36"/>
      <c r="D485" s="36"/>
      <c r="E485" s="36"/>
      <c r="F485" s="36"/>
      <c r="G485" s="40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</row>
    <row r="486" spans="1:20" hidden="1">
      <c r="A486" s="36"/>
      <c r="B486" s="36"/>
      <c r="C486" s="36"/>
      <c r="D486" s="36"/>
      <c r="E486" s="36"/>
      <c r="F486" s="36"/>
      <c r="G486" s="40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</row>
    <row r="487" spans="1:20" hidden="1">
      <c r="A487" s="36"/>
      <c r="B487" s="36"/>
      <c r="C487" s="36"/>
      <c r="D487" s="36"/>
      <c r="E487" s="36"/>
      <c r="F487" s="36"/>
      <c r="G487" s="40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</row>
    <row r="488" spans="1:20" hidden="1">
      <c r="A488" s="36"/>
      <c r="B488" s="36"/>
      <c r="C488" s="36"/>
      <c r="D488" s="36"/>
      <c r="E488" s="36"/>
      <c r="F488" s="36"/>
      <c r="G488" s="40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</row>
    <row r="489" spans="1:20" hidden="1">
      <c r="A489" s="36"/>
      <c r="B489" s="36"/>
      <c r="C489" s="36"/>
      <c r="D489" s="36"/>
      <c r="E489" s="36"/>
      <c r="F489" s="36"/>
      <c r="G489" s="40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</row>
    <row r="490" spans="1:20" hidden="1">
      <c r="A490" s="36"/>
      <c r="B490" s="36"/>
      <c r="C490" s="36"/>
      <c r="D490" s="36"/>
      <c r="E490" s="36"/>
      <c r="F490" s="36"/>
      <c r="G490" s="40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</row>
    <row r="491" spans="1:20" hidden="1">
      <c r="A491" s="36"/>
      <c r="B491" s="36"/>
      <c r="C491" s="36"/>
      <c r="D491" s="36"/>
      <c r="E491" s="36"/>
      <c r="F491" s="36"/>
      <c r="G491" s="40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</row>
    <row r="492" spans="1:20" hidden="1">
      <c r="A492" s="36"/>
      <c r="B492" s="36"/>
      <c r="C492" s="36"/>
      <c r="D492" s="36"/>
      <c r="E492" s="36"/>
      <c r="F492" s="36"/>
      <c r="G492" s="40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</row>
    <row r="493" spans="1:20" hidden="1">
      <c r="A493" s="36"/>
      <c r="B493" s="36"/>
      <c r="C493" s="36"/>
      <c r="D493" s="36"/>
      <c r="E493" s="36"/>
      <c r="F493" s="36"/>
      <c r="G493" s="40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</row>
    <row r="494" spans="1:20" hidden="1">
      <c r="A494" s="36"/>
      <c r="B494" s="36"/>
      <c r="C494" s="36"/>
      <c r="D494" s="36"/>
      <c r="E494" s="36"/>
      <c r="F494" s="36"/>
      <c r="G494" s="40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</row>
    <row r="495" spans="1:20" hidden="1">
      <c r="A495" s="36"/>
      <c r="B495" s="36"/>
      <c r="C495" s="36"/>
      <c r="D495" s="36"/>
      <c r="E495" s="36"/>
      <c r="F495" s="36"/>
      <c r="G495" s="40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</row>
    <row r="496" spans="1:20" hidden="1">
      <c r="A496" s="36"/>
      <c r="B496" s="36"/>
      <c r="C496" s="36"/>
      <c r="D496" s="36"/>
      <c r="E496" s="36"/>
      <c r="F496" s="36"/>
      <c r="G496" s="40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</row>
    <row r="497" spans="1:20" hidden="1">
      <c r="A497" s="36"/>
      <c r="B497" s="36"/>
      <c r="C497" s="36"/>
      <c r="D497" s="36"/>
      <c r="E497" s="36"/>
      <c r="F497" s="36"/>
      <c r="G497" s="40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</row>
    <row r="498" spans="1:20" hidden="1">
      <c r="A498" s="36"/>
      <c r="B498" s="36"/>
      <c r="C498" s="36"/>
      <c r="D498" s="36"/>
      <c r="E498" s="36"/>
      <c r="F498" s="36"/>
      <c r="G498" s="40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</row>
    <row r="499" spans="1:20" hidden="1">
      <c r="A499" s="36"/>
      <c r="B499" s="36"/>
      <c r="C499" s="36"/>
      <c r="D499" s="36"/>
      <c r="E499" s="36"/>
      <c r="F499" s="36"/>
      <c r="G499" s="40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</row>
    <row r="500" spans="1:20" hidden="1">
      <c r="A500" s="36"/>
      <c r="B500" s="36"/>
      <c r="C500" s="36"/>
      <c r="D500" s="36"/>
      <c r="E500" s="36"/>
      <c r="F500" s="36"/>
      <c r="G500" s="40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</row>
    <row r="501" spans="1:20" hidden="1">
      <c r="A501" s="36"/>
      <c r="B501" s="36"/>
      <c r="C501" s="36"/>
      <c r="D501" s="36"/>
      <c r="E501" s="36"/>
      <c r="F501" s="36"/>
      <c r="G501" s="40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</row>
    <row r="502" spans="1:20" hidden="1">
      <c r="A502" s="36"/>
      <c r="B502" s="36"/>
      <c r="C502" s="36"/>
      <c r="D502" s="36"/>
      <c r="E502" s="36"/>
      <c r="F502" s="36"/>
      <c r="G502" s="40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</row>
    <row r="503" spans="1:20" hidden="1">
      <c r="A503" s="36"/>
      <c r="B503" s="36"/>
      <c r="C503" s="36"/>
      <c r="D503" s="36"/>
      <c r="E503" s="36"/>
      <c r="F503" s="36"/>
      <c r="G503" s="40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</row>
    <row r="504" spans="1:20" hidden="1">
      <c r="A504" s="36"/>
      <c r="B504" s="36"/>
      <c r="C504" s="36"/>
      <c r="D504" s="36"/>
      <c r="E504" s="36"/>
      <c r="F504" s="36"/>
      <c r="G504" s="40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</row>
    <row r="505" spans="1:20" hidden="1">
      <c r="A505" s="36"/>
      <c r="B505" s="36"/>
      <c r="C505" s="36"/>
      <c r="D505" s="36"/>
      <c r="E505" s="36"/>
      <c r="F505" s="36"/>
      <c r="G505" s="40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</row>
    <row r="506" spans="1:20" hidden="1">
      <c r="A506" s="36"/>
      <c r="B506" s="36"/>
      <c r="C506" s="36"/>
      <c r="D506" s="36"/>
      <c r="E506" s="36"/>
      <c r="F506" s="36"/>
      <c r="G506" s="40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</row>
    <row r="507" spans="1:20" hidden="1">
      <c r="A507" s="36"/>
      <c r="B507" s="36"/>
      <c r="C507" s="36"/>
      <c r="D507" s="36"/>
      <c r="E507" s="36"/>
      <c r="F507" s="36"/>
      <c r="G507" s="40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</row>
    <row r="508" spans="1:20" hidden="1">
      <c r="A508" s="36"/>
      <c r="B508" s="36"/>
      <c r="C508" s="36"/>
      <c r="D508" s="36"/>
      <c r="E508" s="36"/>
      <c r="F508" s="36"/>
      <c r="G508" s="40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</row>
    <row r="509" spans="1:20" hidden="1">
      <c r="A509" s="36"/>
      <c r="B509" s="36"/>
      <c r="C509" s="36"/>
      <c r="D509" s="36"/>
      <c r="E509" s="36"/>
      <c r="F509" s="36"/>
      <c r="G509" s="40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</row>
    <row r="510" spans="1:20" hidden="1">
      <c r="A510" s="36"/>
      <c r="B510" s="36"/>
      <c r="C510" s="36"/>
      <c r="D510" s="36"/>
      <c r="E510" s="36"/>
      <c r="F510" s="36"/>
      <c r="G510" s="40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</row>
    <row r="511" spans="1:20" hidden="1">
      <c r="A511" s="36"/>
      <c r="B511" s="36"/>
      <c r="C511" s="36"/>
      <c r="D511" s="36"/>
      <c r="E511" s="36"/>
      <c r="F511" s="36"/>
      <c r="G511" s="40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</row>
    <row r="512" spans="1:20" hidden="1">
      <c r="A512" s="36"/>
      <c r="B512" s="36"/>
      <c r="C512" s="36"/>
      <c r="D512" s="36"/>
      <c r="E512" s="36"/>
      <c r="F512" s="36"/>
      <c r="G512" s="40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</row>
    <row r="513" spans="1:20" hidden="1">
      <c r="A513" s="36"/>
      <c r="B513" s="36"/>
      <c r="C513" s="36"/>
      <c r="D513" s="36"/>
      <c r="E513" s="36"/>
      <c r="F513" s="36"/>
      <c r="G513" s="40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</row>
    <row r="514" spans="1:20" hidden="1">
      <c r="A514" s="36"/>
      <c r="B514" s="36"/>
      <c r="C514" s="36"/>
      <c r="D514" s="36"/>
      <c r="E514" s="36"/>
      <c r="F514" s="36"/>
      <c r="G514" s="40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</row>
    <row r="515" spans="1:20" hidden="1">
      <c r="A515" s="36"/>
      <c r="B515" s="36"/>
      <c r="C515" s="36"/>
      <c r="D515" s="36"/>
      <c r="E515" s="36"/>
      <c r="F515" s="36"/>
      <c r="G515" s="40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</row>
    <row r="516" spans="1:20" hidden="1">
      <c r="A516" s="36"/>
      <c r="B516" s="36"/>
      <c r="C516" s="36"/>
      <c r="D516" s="36"/>
      <c r="E516" s="36"/>
      <c r="F516" s="36"/>
      <c r="G516" s="40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</row>
    <row r="517" spans="1:20" hidden="1">
      <c r="A517" s="36"/>
      <c r="B517" s="36"/>
      <c r="C517" s="36"/>
      <c r="D517" s="36"/>
      <c r="E517" s="36"/>
      <c r="F517" s="36"/>
      <c r="G517" s="40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</row>
    <row r="518" spans="1:20" hidden="1">
      <c r="A518" s="36"/>
      <c r="B518" s="36"/>
      <c r="C518" s="36"/>
      <c r="D518" s="36"/>
      <c r="E518" s="36"/>
      <c r="F518" s="36"/>
      <c r="G518" s="40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</row>
    <row r="519" spans="1:20" hidden="1">
      <c r="A519" s="36"/>
      <c r="B519" s="36"/>
      <c r="C519" s="36"/>
      <c r="D519" s="36"/>
      <c r="E519" s="36"/>
      <c r="F519" s="36"/>
      <c r="G519" s="40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</row>
    <row r="520" spans="1:20" hidden="1">
      <c r="A520" s="36"/>
      <c r="B520" s="36"/>
      <c r="C520" s="36"/>
      <c r="D520" s="36"/>
      <c r="E520" s="36"/>
      <c r="F520" s="36"/>
      <c r="G520" s="40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</row>
    <row r="521" spans="1:20" hidden="1">
      <c r="A521" s="36"/>
      <c r="B521" s="36"/>
      <c r="C521" s="36"/>
      <c r="D521" s="36"/>
      <c r="E521" s="36"/>
      <c r="F521" s="36"/>
      <c r="G521" s="40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</row>
    <row r="522" spans="1:20" hidden="1">
      <c r="A522" s="36"/>
      <c r="B522" s="36"/>
      <c r="C522" s="36"/>
      <c r="D522" s="36"/>
      <c r="E522" s="36"/>
      <c r="F522" s="36"/>
      <c r="G522" s="40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</row>
    <row r="523" spans="1:20" hidden="1">
      <c r="A523" s="36"/>
      <c r="B523" s="36"/>
      <c r="C523" s="36"/>
      <c r="D523" s="36"/>
      <c r="E523" s="36"/>
      <c r="F523" s="36"/>
      <c r="G523" s="40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</row>
    <row r="524" spans="1:20" hidden="1">
      <c r="A524" s="36"/>
      <c r="B524" s="36"/>
      <c r="C524" s="36"/>
      <c r="D524" s="36"/>
      <c r="E524" s="36"/>
      <c r="F524" s="36"/>
      <c r="G524" s="40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</row>
    <row r="525" spans="1:20" hidden="1">
      <c r="A525" s="36"/>
      <c r="B525" s="36"/>
      <c r="C525" s="36"/>
      <c r="D525" s="36"/>
      <c r="E525" s="36"/>
      <c r="F525" s="36"/>
      <c r="G525" s="40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</row>
    <row r="526" spans="1:20" hidden="1">
      <c r="A526" s="36"/>
      <c r="B526" s="36"/>
      <c r="C526" s="36"/>
      <c r="D526" s="36"/>
      <c r="E526" s="36"/>
      <c r="F526" s="36"/>
      <c r="G526" s="40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</row>
    <row r="527" spans="1:20" hidden="1">
      <c r="A527" s="36"/>
      <c r="B527" s="36"/>
      <c r="C527" s="36"/>
      <c r="D527" s="36"/>
      <c r="E527" s="36"/>
      <c r="F527" s="36"/>
      <c r="G527" s="40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</row>
    <row r="528" spans="1:20" hidden="1">
      <c r="A528" s="36"/>
      <c r="B528" s="36"/>
      <c r="C528" s="36"/>
      <c r="D528" s="36"/>
      <c r="E528" s="36"/>
      <c r="F528" s="36"/>
      <c r="G528" s="40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</row>
    <row r="529" spans="1:20" hidden="1">
      <c r="A529" s="36"/>
      <c r="B529" s="36"/>
      <c r="C529" s="36"/>
      <c r="D529" s="36"/>
      <c r="E529" s="36"/>
      <c r="F529" s="36"/>
      <c r="G529" s="40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</row>
    <row r="530" spans="1:20" hidden="1">
      <c r="A530" s="36"/>
      <c r="B530" s="36"/>
      <c r="C530" s="36"/>
      <c r="D530" s="36"/>
      <c r="E530" s="36"/>
      <c r="F530" s="36"/>
      <c r="G530" s="40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</row>
    <row r="531" spans="1:20" hidden="1">
      <c r="A531" s="36"/>
      <c r="B531" s="36"/>
      <c r="C531" s="36"/>
      <c r="D531" s="36"/>
      <c r="E531" s="36"/>
      <c r="F531" s="36"/>
      <c r="G531" s="40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</row>
    <row r="532" spans="1:20" hidden="1">
      <c r="A532" s="36"/>
      <c r="B532" s="36"/>
      <c r="C532" s="36"/>
      <c r="D532" s="36"/>
      <c r="E532" s="36"/>
      <c r="F532" s="36"/>
      <c r="G532" s="40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</row>
    <row r="533" spans="1:20" hidden="1">
      <c r="A533" s="36"/>
      <c r="B533" s="36"/>
      <c r="C533" s="36"/>
      <c r="D533" s="36"/>
      <c r="E533" s="36"/>
      <c r="F533" s="36"/>
      <c r="G533" s="40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</row>
    <row r="534" spans="1:20" hidden="1">
      <c r="A534" s="36"/>
      <c r="B534" s="36"/>
      <c r="C534" s="36"/>
      <c r="D534" s="36"/>
      <c r="E534" s="36"/>
      <c r="F534" s="36"/>
      <c r="G534" s="40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</row>
    <row r="535" spans="1:20" hidden="1">
      <c r="A535" s="36"/>
      <c r="B535" s="36"/>
      <c r="C535" s="36"/>
      <c r="D535" s="36"/>
      <c r="E535" s="36"/>
      <c r="F535" s="36"/>
      <c r="G535" s="40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</row>
    <row r="536" spans="1:20" hidden="1">
      <c r="A536" s="36"/>
      <c r="B536" s="36"/>
      <c r="C536" s="36"/>
      <c r="D536" s="36"/>
      <c r="E536" s="36"/>
      <c r="F536" s="36"/>
      <c r="G536" s="40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</row>
    <row r="537" spans="1:20" hidden="1">
      <c r="A537" s="36"/>
      <c r="B537" s="36"/>
      <c r="C537" s="36"/>
      <c r="D537" s="36"/>
      <c r="E537" s="36"/>
      <c r="F537" s="36"/>
      <c r="G537" s="40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</row>
    <row r="538" spans="1:20" hidden="1">
      <c r="A538" s="36"/>
      <c r="B538" s="36"/>
      <c r="C538" s="36"/>
      <c r="D538" s="36"/>
      <c r="E538" s="36"/>
      <c r="F538" s="36"/>
      <c r="G538" s="40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</row>
    <row r="539" spans="1:20" hidden="1">
      <c r="A539" s="36"/>
      <c r="B539" s="36"/>
      <c r="C539" s="36"/>
      <c r="D539" s="36"/>
      <c r="E539" s="36"/>
      <c r="F539" s="36"/>
      <c r="G539" s="40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</row>
    <row r="540" spans="1:20" hidden="1">
      <c r="A540" s="36"/>
      <c r="B540" s="36"/>
      <c r="C540" s="36"/>
      <c r="D540" s="36"/>
      <c r="E540" s="36"/>
      <c r="F540" s="36"/>
      <c r="G540" s="40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</row>
    <row r="541" spans="1:20" hidden="1">
      <c r="A541" s="36"/>
      <c r="B541" s="36"/>
      <c r="C541" s="36"/>
      <c r="D541" s="36"/>
      <c r="E541" s="36"/>
      <c r="F541" s="36"/>
      <c r="G541" s="40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</row>
    <row r="542" spans="1:20" hidden="1">
      <c r="A542" s="36"/>
      <c r="B542" s="36"/>
      <c r="C542" s="36"/>
      <c r="D542" s="36"/>
      <c r="E542" s="36"/>
      <c r="F542" s="36"/>
      <c r="G542" s="40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</row>
    <row r="543" spans="1:20" hidden="1">
      <c r="A543" s="36"/>
      <c r="B543" s="36"/>
      <c r="C543" s="36"/>
      <c r="D543" s="36"/>
      <c r="E543" s="36"/>
      <c r="F543" s="36"/>
      <c r="G543" s="40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</row>
    <row r="544" spans="1:20" hidden="1">
      <c r="A544" s="36"/>
      <c r="B544" s="36"/>
      <c r="C544" s="36"/>
      <c r="D544" s="36"/>
      <c r="E544" s="36"/>
      <c r="F544" s="36"/>
      <c r="G544" s="40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</row>
    <row r="545" spans="1:20" hidden="1">
      <c r="A545" s="36"/>
      <c r="B545" s="36"/>
      <c r="C545" s="36"/>
      <c r="D545" s="36"/>
      <c r="E545" s="36"/>
      <c r="F545" s="36"/>
      <c r="G545" s="40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</row>
    <row r="546" spans="1:20" hidden="1">
      <c r="A546" s="36"/>
      <c r="B546" s="36"/>
      <c r="C546" s="36"/>
      <c r="D546" s="36"/>
      <c r="E546" s="36"/>
      <c r="F546" s="36"/>
      <c r="G546" s="40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</row>
    <row r="547" spans="1:20" hidden="1">
      <c r="A547" s="36"/>
      <c r="B547" s="36"/>
      <c r="C547" s="36"/>
      <c r="D547" s="36"/>
      <c r="E547" s="36"/>
      <c r="F547" s="36"/>
      <c r="G547" s="40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</row>
    <row r="548" spans="1:20" hidden="1">
      <c r="A548" s="36"/>
      <c r="B548" s="36"/>
      <c r="C548" s="36"/>
      <c r="D548" s="36"/>
      <c r="E548" s="36"/>
      <c r="F548" s="36"/>
      <c r="G548" s="40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</row>
    <row r="549" spans="1:20" hidden="1">
      <c r="A549" s="36"/>
      <c r="B549" s="36"/>
      <c r="C549" s="36"/>
      <c r="D549" s="36"/>
      <c r="E549" s="36"/>
      <c r="F549" s="36"/>
      <c r="G549" s="40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</row>
    <row r="550" spans="1:20" hidden="1">
      <c r="A550" s="36"/>
      <c r="B550" s="36"/>
      <c r="C550" s="36"/>
      <c r="D550" s="36"/>
      <c r="E550" s="36"/>
      <c r="F550" s="36"/>
      <c r="G550" s="40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</row>
    <row r="551" spans="1:20" hidden="1">
      <c r="A551" s="36"/>
      <c r="B551" s="36"/>
      <c r="C551" s="36"/>
      <c r="D551" s="36"/>
      <c r="E551" s="36"/>
      <c r="F551" s="36"/>
      <c r="G551" s="40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</row>
    <row r="552" spans="1:20" hidden="1">
      <c r="A552" s="36"/>
      <c r="B552" s="36"/>
      <c r="C552" s="36"/>
      <c r="D552" s="36"/>
      <c r="E552" s="36"/>
      <c r="F552" s="36"/>
      <c r="G552" s="40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</row>
    <row r="553" spans="1:20" hidden="1">
      <c r="A553" s="36"/>
      <c r="B553" s="36"/>
      <c r="C553" s="36"/>
      <c r="D553" s="36"/>
      <c r="E553" s="36"/>
      <c r="F553" s="36"/>
      <c r="G553" s="40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</row>
    <row r="554" spans="1:20" hidden="1">
      <c r="A554" s="36"/>
      <c r="B554" s="36"/>
      <c r="C554" s="36"/>
      <c r="D554" s="36"/>
      <c r="E554" s="36"/>
      <c r="F554" s="36"/>
      <c r="G554" s="40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</row>
    <row r="555" spans="1:20" hidden="1">
      <c r="A555" s="36"/>
      <c r="B555" s="36"/>
      <c r="C555" s="36"/>
      <c r="D555" s="36"/>
      <c r="E555" s="36"/>
      <c r="F555" s="36"/>
      <c r="G555" s="40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</row>
    <row r="556" spans="1:20" hidden="1">
      <c r="A556" s="36"/>
      <c r="B556" s="36"/>
      <c r="C556" s="36"/>
      <c r="D556" s="36"/>
      <c r="E556" s="36"/>
      <c r="F556" s="36"/>
      <c r="G556" s="40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</row>
    <row r="557" spans="1:20" hidden="1">
      <c r="A557" s="36"/>
      <c r="B557" s="36"/>
      <c r="C557" s="36"/>
      <c r="D557" s="36"/>
      <c r="E557" s="36"/>
      <c r="F557" s="36"/>
      <c r="G557" s="40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</row>
    <row r="558" spans="1:20" hidden="1">
      <c r="A558" s="36"/>
      <c r="B558" s="36"/>
      <c r="C558" s="36"/>
      <c r="D558" s="36"/>
      <c r="E558" s="36"/>
      <c r="F558" s="36"/>
      <c r="G558" s="40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</row>
    <row r="559" spans="1:20" hidden="1">
      <c r="A559" s="36"/>
      <c r="B559" s="36"/>
      <c r="C559" s="36"/>
      <c r="D559" s="36"/>
      <c r="E559" s="36"/>
      <c r="F559" s="36"/>
      <c r="G559" s="40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</row>
    <row r="560" spans="1:20" hidden="1">
      <c r="A560" s="36"/>
      <c r="B560" s="36"/>
      <c r="C560" s="36"/>
      <c r="D560" s="36"/>
      <c r="E560" s="36"/>
      <c r="F560" s="36"/>
      <c r="G560" s="40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</row>
    <row r="561" spans="1:20" hidden="1">
      <c r="A561" s="36"/>
      <c r="B561" s="36"/>
      <c r="C561" s="36"/>
      <c r="D561" s="36"/>
      <c r="E561" s="36"/>
      <c r="F561" s="36"/>
      <c r="G561" s="40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</row>
    <row r="562" spans="1:20" hidden="1">
      <c r="A562" s="36"/>
      <c r="B562" s="36"/>
      <c r="C562" s="36"/>
      <c r="D562" s="36"/>
      <c r="E562" s="36"/>
      <c r="F562" s="36"/>
      <c r="G562" s="40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</row>
    <row r="563" spans="1:20" hidden="1">
      <c r="A563" s="36"/>
      <c r="B563" s="36"/>
      <c r="C563" s="36"/>
      <c r="D563" s="36"/>
      <c r="E563" s="36"/>
      <c r="F563" s="36"/>
      <c r="G563" s="40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</row>
    <row r="564" spans="1:20" hidden="1">
      <c r="A564" s="36"/>
      <c r="B564" s="36"/>
      <c r="C564" s="36"/>
      <c r="D564" s="36"/>
      <c r="E564" s="36"/>
      <c r="F564" s="36"/>
      <c r="G564" s="40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</row>
    <row r="565" spans="1:20" hidden="1">
      <c r="A565" s="36"/>
      <c r="B565" s="36"/>
      <c r="C565" s="36"/>
      <c r="D565" s="36"/>
      <c r="E565" s="36"/>
      <c r="F565" s="36"/>
      <c r="G565" s="40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</row>
    <row r="566" spans="1:20" hidden="1">
      <c r="A566" s="36"/>
      <c r="B566" s="36"/>
      <c r="C566" s="36"/>
      <c r="D566" s="36"/>
      <c r="E566" s="36"/>
      <c r="F566" s="36"/>
      <c r="G566" s="40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</row>
    <row r="567" spans="1:20" hidden="1">
      <c r="A567" s="36"/>
      <c r="B567" s="36"/>
      <c r="C567" s="36"/>
      <c r="D567" s="36"/>
      <c r="E567" s="36"/>
      <c r="F567" s="36"/>
      <c r="G567" s="40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</row>
    <row r="568" spans="1:20" hidden="1">
      <c r="A568" s="36"/>
      <c r="B568" s="36"/>
      <c r="C568" s="36"/>
      <c r="D568" s="36"/>
      <c r="E568" s="36"/>
      <c r="F568" s="36"/>
      <c r="G568" s="40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</row>
    <row r="569" spans="1:20" hidden="1">
      <c r="A569" s="36"/>
      <c r="B569" s="36"/>
      <c r="C569" s="36"/>
      <c r="D569" s="36"/>
      <c r="E569" s="36"/>
      <c r="F569" s="36"/>
      <c r="G569" s="40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</row>
    <row r="570" spans="1:20" hidden="1">
      <c r="A570" s="36"/>
      <c r="B570" s="36"/>
      <c r="C570" s="36"/>
      <c r="D570" s="36"/>
      <c r="E570" s="36"/>
      <c r="F570" s="36"/>
      <c r="G570" s="40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</row>
    <row r="571" spans="1:20" hidden="1">
      <c r="A571" s="36"/>
      <c r="B571" s="36"/>
      <c r="C571" s="36"/>
      <c r="D571" s="36"/>
      <c r="E571" s="36"/>
      <c r="F571" s="36"/>
      <c r="G571" s="40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</row>
    <row r="572" spans="1:20" hidden="1">
      <c r="A572" s="36"/>
      <c r="B572" s="36"/>
      <c r="C572" s="36"/>
      <c r="D572" s="36"/>
      <c r="E572" s="36"/>
      <c r="F572" s="36"/>
      <c r="G572" s="40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</row>
    <row r="573" spans="1:20" hidden="1">
      <c r="A573" s="36"/>
      <c r="B573" s="36"/>
      <c r="C573" s="36"/>
      <c r="D573" s="36"/>
      <c r="E573" s="36"/>
      <c r="F573" s="36"/>
      <c r="G573" s="40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</row>
    <row r="574" spans="1:20" hidden="1">
      <c r="A574" s="36"/>
      <c r="B574" s="36"/>
      <c r="C574" s="36"/>
      <c r="D574" s="36"/>
      <c r="E574" s="36"/>
      <c r="F574" s="36"/>
      <c r="G574" s="40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</row>
    <row r="575" spans="1:20" hidden="1">
      <c r="A575" s="36"/>
      <c r="B575" s="36"/>
      <c r="C575" s="36"/>
      <c r="D575" s="36"/>
      <c r="E575" s="36"/>
      <c r="F575" s="36"/>
      <c r="G575" s="40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</row>
    <row r="576" spans="1:20" hidden="1">
      <c r="A576" s="36"/>
      <c r="B576" s="36"/>
      <c r="C576" s="36"/>
      <c r="D576" s="36"/>
      <c r="E576" s="36"/>
      <c r="F576" s="36"/>
      <c r="G576" s="40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</row>
    <row r="577" spans="1:20" hidden="1">
      <c r="A577" s="36"/>
      <c r="B577" s="36"/>
      <c r="C577" s="36"/>
      <c r="D577" s="36"/>
      <c r="E577" s="36"/>
      <c r="F577" s="36"/>
      <c r="G577" s="40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</row>
    <row r="578" spans="1:20" hidden="1">
      <c r="A578" s="36"/>
      <c r="B578" s="36"/>
      <c r="C578" s="36"/>
      <c r="D578" s="36"/>
      <c r="E578" s="36"/>
      <c r="F578" s="36"/>
      <c r="G578" s="40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</row>
    <row r="579" spans="1:20" hidden="1">
      <c r="A579" s="36"/>
      <c r="B579" s="36"/>
      <c r="C579" s="36"/>
      <c r="D579" s="36"/>
      <c r="E579" s="36"/>
      <c r="F579" s="36"/>
      <c r="G579" s="40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</row>
    <row r="580" spans="1:20" hidden="1">
      <c r="A580" s="36"/>
      <c r="B580" s="36"/>
      <c r="C580" s="36"/>
      <c r="D580" s="36"/>
      <c r="E580" s="36"/>
      <c r="F580" s="36"/>
      <c r="G580" s="40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</row>
    <row r="581" spans="1:20" hidden="1">
      <c r="A581" s="36"/>
      <c r="B581" s="36"/>
      <c r="C581" s="36"/>
      <c r="D581" s="36"/>
      <c r="E581" s="36"/>
      <c r="F581" s="36"/>
      <c r="G581" s="40"/>
      <c r="H581" s="36"/>
      <c r="I581" s="36"/>
      <c r="J581" s="36"/>
      <c r="K581" s="36"/>
      <c r="L581" s="36"/>
      <c r="M581" s="36"/>
      <c r="N581" s="36"/>
      <c r="O581" s="36"/>
      <c r="P581" s="36"/>
      <c r="Q581" s="36"/>
      <c r="R581" s="36"/>
      <c r="S581" s="36"/>
      <c r="T581" s="36"/>
    </row>
    <row r="582" spans="1:20" hidden="1">
      <c r="A582" s="36"/>
      <c r="B582" s="36"/>
      <c r="C582" s="36"/>
      <c r="D582" s="36"/>
      <c r="E582" s="36"/>
      <c r="F582" s="36"/>
      <c r="G582" s="40"/>
      <c r="H582" s="36"/>
      <c r="I582" s="36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</row>
    <row r="583" spans="1:20" hidden="1">
      <c r="A583" s="36"/>
      <c r="B583" s="36"/>
      <c r="C583" s="36"/>
      <c r="D583" s="36"/>
      <c r="E583" s="36"/>
      <c r="F583" s="36"/>
      <c r="G583" s="40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</row>
    <row r="584" spans="1:20" hidden="1">
      <c r="A584" s="36"/>
      <c r="B584" s="36"/>
      <c r="C584" s="36"/>
      <c r="D584" s="36"/>
      <c r="E584" s="36"/>
      <c r="F584" s="36"/>
      <c r="G584" s="40"/>
      <c r="H584" s="36"/>
      <c r="I584" s="36"/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</row>
    <row r="585" spans="1:20" hidden="1">
      <c r="A585" s="36"/>
      <c r="B585" s="36"/>
      <c r="C585" s="36"/>
      <c r="D585" s="36"/>
      <c r="E585" s="36"/>
      <c r="F585" s="36"/>
      <c r="G585" s="40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</row>
    <row r="586" spans="1:20" hidden="1">
      <c r="A586" s="36"/>
      <c r="B586" s="36"/>
      <c r="C586" s="36"/>
      <c r="D586" s="36"/>
      <c r="E586" s="36"/>
      <c r="F586" s="36"/>
      <c r="G586" s="40"/>
      <c r="H586" s="36"/>
      <c r="I586" s="36"/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</row>
    <row r="587" spans="1:20" hidden="1">
      <c r="A587" s="36"/>
      <c r="B587" s="36"/>
      <c r="C587" s="36"/>
      <c r="D587" s="36"/>
      <c r="E587" s="36"/>
      <c r="F587" s="36"/>
      <c r="G587" s="40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</row>
    <row r="588" spans="1:20" hidden="1">
      <c r="A588" s="36"/>
      <c r="B588" s="36"/>
      <c r="C588" s="36"/>
      <c r="D588" s="36"/>
      <c r="E588" s="36"/>
      <c r="F588" s="36"/>
      <c r="G588" s="40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</row>
    <row r="589" spans="1:20" hidden="1">
      <c r="A589" s="36"/>
      <c r="B589" s="36"/>
      <c r="C589" s="36"/>
      <c r="D589" s="36"/>
      <c r="E589" s="36"/>
      <c r="F589" s="36"/>
      <c r="G589" s="40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</row>
    <row r="590" spans="1:20" hidden="1">
      <c r="A590" s="36"/>
      <c r="B590" s="36"/>
      <c r="C590" s="36"/>
      <c r="D590" s="36"/>
      <c r="E590" s="36"/>
      <c r="F590" s="36"/>
      <c r="G590" s="40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</row>
    <row r="591" spans="1:20" hidden="1">
      <c r="A591" s="36"/>
      <c r="B591" s="36"/>
      <c r="C591" s="36"/>
      <c r="D591" s="36"/>
      <c r="E591" s="36"/>
      <c r="F591" s="36"/>
      <c r="G591" s="40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</row>
    <row r="592" spans="1:20" hidden="1">
      <c r="A592" s="36"/>
      <c r="B592" s="36"/>
      <c r="C592" s="36"/>
      <c r="D592" s="36"/>
      <c r="E592" s="36"/>
      <c r="F592" s="36"/>
      <c r="G592" s="40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</row>
    <row r="593" spans="1:20" hidden="1">
      <c r="A593" s="36"/>
      <c r="B593" s="36"/>
      <c r="C593" s="36"/>
      <c r="D593" s="36"/>
      <c r="E593" s="36"/>
      <c r="F593" s="36"/>
      <c r="G593" s="40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</row>
    <row r="594" spans="1:20" hidden="1">
      <c r="A594" s="36"/>
      <c r="B594" s="36"/>
      <c r="C594" s="36"/>
      <c r="D594" s="36"/>
      <c r="E594" s="36"/>
      <c r="F594" s="36"/>
      <c r="G594" s="40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</row>
    <row r="595" spans="1:20" hidden="1">
      <c r="A595" s="36"/>
      <c r="B595" s="36"/>
      <c r="C595" s="36"/>
      <c r="D595" s="36"/>
      <c r="E595" s="36"/>
      <c r="F595" s="36"/>
      <c r="G595" s="40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</row>
    <row r="596" spans="1:20" hidden="1">
      <c r="A596" s="36"/>
      <c r="B596" s="36"/>
      <c r="C596" s="36"/>
      <c r="D596" s="36"/>
      <c r="E596" s="36"/>
      <c r="F596" s="36"/>
      <c r="G596" s="40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</row>
    <row r="597" spans="1:20" hidden="1">
      <c r="A597" s="36"/>
      <c r="B597" s="36"/>
      <c r="C597" s="36"/>
      <c r="D597" s="36"/>
      <c r="E597" s="36"/>
      <c r="F597" s="36"/>
      <c r="G597" s="40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</row>
    <row r="598" spans="1:20" hidden="1">
      <c r="A598" s="36"/>
      <c r="B598" s="36"/>
      <c r="C598" s="36"/>
      <c r="D598" s="36"/>
      <c r="E598" s="36"/>
      <c r="F598" s="36"/>
      <c r="G598" s="40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</row>
    <row r="599" spans="1:20" hidden="1">
      <c r="A599" s="36"/>
      <c r="B599" s="36"/>
      <c r="C599" s="36"/>
      <c r="D599" s="36"/>
      <c r="E599" s="36"/>
      <c r="F599" s="36"/>
      <c r="G599" s="40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</row>
    <row r="600" spans="1:20" hidden="1">
      <c r="A600" s="36"/>
      <c r="B600" s="36"/>
      <c r="C600" s="36"/>
      <c r="D600" s="36"/>
      <c r="E600" s="36"/>
      <c r="F600" s="36"/>
      <c r="G600" s="40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</row>
    <row r="601" spans="1:20" hidden="1">
      <c r="A601" s="36"/>
      <c r="B601" s="36"/>
      <c r="C601" s="36"/>
      <c r="D601" s="36"/>
      <c r="E601" s="36"/>
      <c r="F601" s="36"/>
      <c r="G601" s="40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</row>
    <row r="602" spans="1:20" hidden="1">
      <c r="A602" s="36"/>
      <c r="B602" s="36"/>
      <c r="C602" s="36"/>
      <c r="D602" s="36"/>
      <c r="E602" s="36"/>
      <c r="F602" s="36"/>
      <c r="G602" s="40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</row>
    <row r="603" spans="1:20" hidden="1">
      <c r="A603" s="36"/>
      <c r="B603" s="36"/>
      <c r="C603" s="36"/>
      <c r="D603" s="36"/>
      <c r="E603" s="36"/>
      <c r="F603" s="36"/>
      <c r="G603" s="40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</row>
    <row r="604" spans="1:20" hidden="1">
      <c r="A604" s="36"/>
      <c r="B604" s="36"/>
      <c r="C604" s="36"/>
      <c r="D604" s="36"/>
      <c r="E604" s="36"/>
      <c r="F604" s="36"/>
      <c r="G604" s="40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</row>
    <row r="605" spans="1:20" hidden="1">
      <c r="A605" s="36"/>
      <c r="B605" s="36"/>
      <c r="C605" s="36"/>
      <c r="D605" s="36"/>
      <c r="E605" s="36"/>
      <c r="F605" s="36"/>
      <c r="G605" s="40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</row>
    <row r="606" spans="1:20" hidden="1">
      <c r="A606" s="36"/>
      <c r="B606" s="36"/>
      <c r="C606" s="36"/>
      <c r="D606" s="36"/>
      <c r="E606" s="36"/>
      <c r="F606" s="36"/>
      <c r="G606" s="40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</row>
    <row r="607" spans="1:20" hidden="1">
      <c r="A607" s="36"/>
      <c r="B607" s="36"/>
      <c r="C607" s="36"/>
      <c r="D607" s="36"/>
      <c r="E607" s="36"/>
      <c r="F607" s="36"/>
      <c r="G607" s="40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</row>
    <row r="608" spans="1:20" hidden="1">
      <c r="A608" s="36"/>
      <c r="B608" s="36"/>
      <c r="C608" s="36"/>
      <c r="D608" s="36"/>
      <c r="E608" s="36"/>
      <c r="F608" s="36"/>
      <c r="G608" s="40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</row>
    <row r="609" spans="1:20" hidden="1">
      <c r="A609" s="36"/>
      <c r="B609" s="36"/>
      <c r="C609" s="36"/>
      <c r="D609" s="36"/>
      <c r="E609" s="36"/>
      <c r="F609" s="36"/>
      <c r="G609" s="40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</row>
    <row r="610" spans="1:20" hidden="1">
      <c r="A610" s="36"/>
      <c r="B610" s="36"/>
      <c r="C610" s="36"/>
      <c r="D610" s="36"/>
      <c r="E610" s="36"/>
      <c r="F610" s="36"/>
      <c r="G610" s="40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</row>
    <row r="611" spans="1:20" hidden="1">
      <c r="A611" s="36"/>
      <c r="B611" s="36"/>
      <c r="C611" s="36"/>
      <c r="D611" s="36"/>
      <c r="E611" s="36"/>
      <c r="F611" s="36"/>
      <c r="G611" s="40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</row>
    <row r="612" spans="1:20" hidden="1">
      <c r="A612" s="36"/>
      <c r="B612" s="36"/>
      <c r="C612" s="36"/>
      <c r="D612" s="36"/>
      <c r="E612" s="36"/>
      <c r="F612" s="36"/>
      <c r="G612" s="40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</row>
    <row r="613" spans="1:20" hidden="1">
      <c r="A613" s="36"/>
      <c r="B613" s="36"/>
      <c r="C613" s="36"/>
      <c r="D613" s="36"/>
      <c r="E613" s="36"/>
      <c r="F613" s="36"/>
      <c r="G613" s="40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</row>
    <row r="614" spans="1:20" hidden="1">
      <c r="A614" s="36"/>
      <c r="B614" s="36"/>
      <c r="C614" s="36"/>
      <c r="D614" s="36"/>
      <c r="E614" s="36"/>
      <c r="F614" s="36"/>
      <c r="G614" s="40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</row>
    <row r="615" spans="1:20" hidden="1">
      <c r="A615" s="36"/>
      <c r="B615" s="36"/>
      <c r="C615" s="36"/>
      <c r="D615" s="36"/>
      <c r="E615" s="36"/>
      <c r="F615" s="36"/>
      <c r="G615" s="40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</row>
    <row r="616" spans="1:20" hidden="1">
      <c r="A616" s="36"/>
      <c r="B616" s="36"/>
      <c r="C616" s="36"/>
      <c r="D616" s="36"/>
      <c r="E616" s="36"/>
      <c r="F616" s="36"/>
      <c r="G616" s="40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</row>
    <row r="617" spans="1:20" hidden="1">
      <c r="A617" s="36"/>
      <c r="B617" s="36"/>
      <c r="C617" s="36"/>
      <c r="D617" s="36"/>
      <c r="E617" s="36"/>
      <c r="F617" s="36"/>
      <c r="G617" s="40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</row>
    <row r="618" spans="1:20" hidden="1">
      <c r="A618" s="36"/>
      <c r="B618" s="36"/>
      <c r="C618" s="36"/>
      <c r="D618" s="36"/>
      <c r="E618" s="36"/>
      <c r="F618" s="36"/>
      <c r="G618" s="40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</row>
    <row r="619" spans="1:20" hidden="1">
      <c r="A619" s="36"/>
      <c r="B619" s="36"/>
      <c r="C619" s="36"/>
      <c r="D619" s="36"/>
      <c r="E619" s="36"/>
      <c r="F619" s="36"/>
      <c r="G619" s="40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</row>
    <row r="620" spans="1:20" hidden="1">
      <c r="A620" s="36"/>
      <c r="B620" s="36"/>
      <c r="C620" s="36"/>
      <c r="D620" s="36"/>
      <c r="E620" s="36"/>
      <c r="F620" s="36"/>
      <c r="G620" s="40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</row>
    <row r="621" spans="1:20" hidden="1">
      <c r="A621" s="36"/>
      <c r="B621" s="36"/>
      <c r="C621" s="36"/>
      <c r="D621" s="36"/>
      <c r="E621" s="36"/>
      <c r="F621" s="36"/>
      <c r="G621" s="40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</row>
    <row r="622" spans="1:20" hidden="1">
      <c r="A622" s="36"/>
      <c r="B622" s="36"/>
      <c r="C622" s="36"/>
      <c r="D622" s="36"/>
      <c r="E622" s="36"/>
      <c r="F622" s="36"/>
      <c r="G622" s="40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</row>
    <row r="623" spans="1:20" hidden="1">
      <c r="A623" s="36"/>
      <c r="B623" s="36"/>
      <c r="C623" s="36"/>
      <c r="D623" s="36"/>
      <c r="E623" s="36"/>
      <c r="F623" s="36"/>
      <c r="G623" s="40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</row>
    <row r="624" spans="1:20" hidden="1">
      <c r="A624" s="36"/>
      <c r="B624" s="36"/>
      <c r="C624" s="36"/>
      <c r="D624" s="36"/>
      <c r="E624" s="36"/>
      <c r="F624" s="36"/>
      <c r="G624" s="40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</row>
    <row r="625" spans="1:20" hidden="1">
      <c r="A625" s="36"/>
      <c r="B625" s="36"/>
      <c r="C625" s="36"/>
      <c r="D625" s="36"/>
      <c r="E625" s="36"/>
      <c r="F625" s="36"/>
      <c r="G625" s="40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</row>
    <row r="626" spans="1:20" hidden="1">
      <c r="A626" s="36"/>
      <c r="B626" s="36"/>
      <c r="C626" s="36"/>
      <c r="D626" s="36"/>
      <c r="E626" s="36"/>
      <c r="F626" s="36"/>
      <c r="G626" s="40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</row>
    <row r="627" spans="1:20" hidden="1">
      <c r="A627" s="36"/>
      <c r="B627" s="36"/>
      <c r="C627" s="36"/>
      <c r="D627" s="36"/>
      <c r="E627" s="36"/>
      <c r="F627" s="36"/>
      <c r="G627" s="40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</row>
    <row r="628" spans="1:20" hidden="1">
      <c r="A628" s="36"/>
      <c r="B628" s="36"/>
      <c r="C628" s="36"/>
      <c r="D628" s="36"/>
      <c r="E628" s="36"/>
      <c r="F628" s="36"/>
      <c r="G628" s="40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</row>
    <row r="629" spans="1:20" hidden="1">
      <c r="A629" s="36"/>
      <c r="B629" s="36"/>
      <c r="C629" s="36"/>
      <c r="D629" s="36"/>
      <c r="E629" s="36"/>
      <c r="F629" s="36"/>
      <c r="G629" s="40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</row>
    <row r="630" spans="1:20" hidden="1">
      <c r="A630" s="36"/>
      <c r="B630" s="36"/>
      <c r="C630" s="36"/>
      <c r="D630" s="36"/>
      <c r="E630" s="36"/>
      <c r="F630" s="36"/>
      <c r="G630" s="40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</row>
    <row r="631" spans="1:20" hidden="1">
      <c r="A631" s="36"/>
      <c r="B631" s="36"/>
      <c r="C631" s="36"/>
      <c r="D631" s="36"/>
      <c r="E631" s="36"/>
      <c r="F631" s="36"/>
      <c r="G631" s="40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</row>
    <row r="632" spans="1:20" hidden="1">
      <c r="A632" s="36"/>
      <c r="B632" s="36"/>
      <c r="C632" s="36"/>
      <c r="D632" s="36"/>
      <c r="E632" s="36"/>
      <c r="F632" s="36"/>
      <c r="G632" s="40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</row>
    <row r="633" spans="1:20" hidden="1">
      <c r="A633" s="36"/>
      <c r="B633" s="36"/>
      <c r="C633" s="36"/>
      <c r="D633" s="36"/>
      <c r="E633" s="36"/>
      <c r="F633" s="36"/>
      <c r="G633" s="40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</row>
    <row r="634" spans="1:20" hidden="1">
      <c r="A634" s="36"/>
      <c r="B634" s="36"/>
      <c r="C634" s="36"/>
      <c r="D634" s="36"/>
      <c r="E634" s="36"/>
      <c r="F634" s="36"/>
      <c r="G634" s="40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</row>
    <row r="635" spans="1:20" hidden="1">
      <c r="A635" s="36"/>
      <c r="B635" s="36"/>
      <c r="C635" s="36"/>
      <c r="D635" s="36"/>
      <c r="E635" s="36"/>
      <c r="F635" s="36"/>
      <c r="G635" s="40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</row>
    <row r="636" spans="1:20" hidden="1">
      <c r="A636" s="36"/>
      <c r="B636" s="36"/>
      <c r="C636" s="36"/>
      <c r="D636" s="36"/>
      <c r="E636" s="36"/>
      <c r="F636" s="36"/>
      <c r="G636" s="40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</row>
    <row r="637" spans="1:20" hidden="1">
      <c r="A637" s="36"/>
      <c r="B637" s="36"/>
      <c r="C637" s="36"/>
      <c r="D637" s="36"/>
      <c r="E637" s="36"/>
      <c r="F637" s="36"/>
      <c r="G637" s="40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</row>
    <row r="638" spans="1:20" hidden="1">
      <c r="A638" s="36"/>
      <c r="B638" s="36"/>
      <c r="C638" s="36"/>
      <c r="D638" s="36"/>
      <c r="E638" s="36"/>
      <c r="F638" s="36"/>
      <c r="G638" s="40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</row>
    <row r="639" spans="1:20" hidden="1">
      <c r="A639" s="36"/>
      <c r="B639" s="36"/>
      <c r="C639" s="36"/>
      <c r="D639" s="36"/>
      <c r="E639" s="36"/>
      <c r="F639" s="36"/>
      <c r="G639" s="40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</row>
    <row r="640" spans="1:20" hidden="1">
      <c r="A640" s="36"/>
      <c r="B640" s="36"/>
      <c r="C640" s="36"/>
      <c r="D640" s="36"/>
      <c r="E640" s="36"/>
      <c r="F640" s="36"/>
      <c r="G640" s="40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</row>
    <row r="641" spans="1:20" hidden="1">
      <c r="A641" s="36"/>
      <c r="B641" s="36"/>
      <c r="C641" s="36"/>
      <c r="D641" s="36"/>
      <c r="E641" s="36"/>
      <c r="F641" s="36"/>
      <c r="G641" s="40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</row>
    <row r="642" spans="1:20" hidden="1">
      <c r="A642" s="36"/>
      <c r="B642" s="36"/>
      <c r="C642" s="36"/>
      <c r="D642" s="36"/>
      <c r="E642" s="36"/>
      <c r="F642" s="36"/>
      <c r="G642" s="40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</row>
    <row r="643" spans="1:20" hidden="1">
      <c r="A643" s="36"/>
      <c r="B643" s="36"/>
      <c r="C643" s="36"/>
      <c r="D643" s="36"/>
      <c r="E643" s="36"/>
      <c r="F643" s="36"/>
      <c r="G643" s="40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</row>
    <row r="644" spans="1:20" hidden="1">
      <c r="A644" s="36"/>
      <c r="B644" s="36"/>
      <c r="C644" s="36"/>
      <c r="D644" s="36"/>
      <c r="E644" s="36"/>
      <c r="F644" s="36"/>
      <c r="G644" s="40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</row>
    <row r="645" spans="1:20" hidden="1">
      <c r="A645" s="36"/>
      <c r="B645" s="36"/>
      <c r="C645" s="36"/>
      <c r="D645" s="36"/>
      <c r="E645" s="36"/>
      <c r="F645" s="36"/>
      <c r="G645" s="40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</row>
    <row r="646" spans="1:20" hidden="1">
      <c r="A646" s="36"/>
      <c r="B646" s="36"/>
      <c r="C646" s="36"/>
      <c r="D646" s="36"/>
      <c r="E646" s="36"/>
      <c r="F646" s="36"/>
      <c r="G646" s="40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</row>
    <row r="647" spans="1:20" hidden="1">
      <c r="A647" s="36"/>
      <c r="B647" s="36"/>
      <c r="C647" s="36"/>
      <c r="D647" s="36"/>
      <c r="E647" s="36"/>
      <c r="F647" s="36"/>
      <c r="G647" s="40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</row>
    <row r="648" spans="1:20" hidden="1">
      <c r="A648" s="36"/>
      <c r="B648" s="36"/>
      <c r="C648" s="36"/>
      <c r="D648" s="36"/>
      <c r="E648" s="36"/>
      <c r="F648" s="36"/>
      <c r="G648" s="40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</row>
    <row r="649" spans="1:20" hidden="1">
      <c r="A649" s="36"/>
      <c r="B649" s="36"/>
      <c r="C649" s="36"/>
      <c r="D649" s="36"/>
      <c r="E649" s="36"/>
      <c r="F649" s="36"/>
      <c r="G649" s="40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</row>
    <row r="650" spans="1:20" hidden="1">
      <c r="A650" s="36"/>
      <c r="B650" s="36"/>
      <c r="C650" s="36"/>
      <c r="D650" s="36"/>
      <c r="E650" s="36"/>
      <c r="F650" s="36"/>
      <c r="G650" s="40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</row>
    <row r="651" spans="1:20" hidden="1">
      <c r="A651" s="36"/>
      <c r="B651" s="36"/>
      <c r="C651" s="36"/>
      <c r="D651" s="36"/>
      <c r="E651" s="36"/>
      <c r="F651" s="36"/>
      <c r="G651" s="40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</row>
    <row r="652" spans="1:20" hidden="1">
      <c r="A652" s="36"/>
      <c r="B652" s="36"/>
      <c r="C652" s="36"/>
      <c r="D652" s="36"/>
      <c r="E652" s="36"/>
      <c r="F652" s="36"/>
      <c r="G652" s="40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</row>
    <row r="653" spans="1:20" hidden="1">
      <c r="A653" s="36"/>
      <c r="B653" s="36"/>
      <c r="C653" s="36"/>
      <c r="D653" s="36"/>
      <c r="E653" s="36"/>
      <c r="F653" s="36"/>
      <c r="G653" s="40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</row>
    <row r="654" spans="1:20" hidden="1">
      <c r="A654" s="36"/>
      <c r="B654" s="36"/>
      <c r="C654" s="36"/>
      <c r="D654" s="36"/>
      <c r="E654" s="36"/>
      <c r="F654" s="36"/>
      <c r="G654" s="40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</row>
    <row r="655" spans="1:20" hidden="1">
      <c r="A655" s="36"/>
      <c r="B655" s="36"/>
      <c r="C655" s="36"/>
      <c r="D655" s="36"/>
      <c r="E655" s="36"/>
      <c r="F655" s="36"/>
      <c r="G655" s="40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</row>
    <row r="656" spans="1:20" hidden="1">
      <c r="A656" s="36"/>
      <c r="B656" s="36"/>
      <c r="C656" s="36"/>
      <c r="D656" s="36"/>
      <c r="E656" s="36"/>
      <c r="F656" s="36"/>
      <c r="G656" s="40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</row>
    <row r="657" spans="1:20" hidden="1">
      <c r="A657" s="36"/>
      <c r="B657" s="36"/>
      <c r="C657" s="36"/>
      <c r="D657" s="36"/>
      <c r="E657" s="36"/>
      <c r="F657" s="36"/>
      <c r="G657" s="40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</row>
    <row r="658" spans="1:20" hidden="1">
      <c r="A658" s="36"/>
      <c r="B658" s="36"/>
      <c r="C658" s="36"/>
      <c r="D658" s="36"/>
      <c r="E658" s="36"/>
      <c r="F658" s="36"/>
      <c r="G658" s="40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</row>
    <row r="659" spans="1:20" hidden="1">
      <c r="A659" s="36"/>
      <c r="B659" s="36"/>
      <c r="C659" s="36"/>
      <c r="D659" s="36"/>
      <c r="E659" s="36"/>
      <c r="F659" s="36"/>
      <c r="G659" s="40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</row>
    <row r="660" spans="1:20" hidden="1">
      <c r="A660" s="36"/>
      <c r="B660" s="36"/>
      <c r="C660" s="36"/>
      <c r="D660" s="36"/>
      <c r="E660" s="36"/>
      <c r="F660" s="36"/>
      <c r="G660" s="40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</row>
    <row r="661" spans="1:20" hidden="1">
      <c r="A661" s="36"/>
      <c r="B661" s="36"/>
      <c r="C661" s="36"/>
      <c r="D661" s="36"/>
      <c r="E661" s="36"/>
      <c r="F661" s="36"/>
      <c r="G661" s="40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</row>
    <row r="662" spans="1:20" hidden="1">
      <c r="A662" s="36"/>
      <c r="B662" s="36"/>
      <c r="C662" s="36"/>
      <c r="D662" s="36"/>
      <c r="E662" s="36"/>
      <c r="F662" s="36"/>
      <c r="G662" s="40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</row>
    <row r="663" spans="1:20" hidden="1">
      <c r="A663" s="36"/>
      <c r="B663" s="36"/>
      <c r="C663" s="36"/>
      <c r="D663" s="36"/>
      <c r="E663" s="36"/>
      <c r="F663" s="36"/>
      <c r="G663" s="40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</row>
    <row r="664" spans="1:20" hidden="1">
      <c r="A664" s="36"/>
      <c r="B664" s="36"/>
      <c r="C664" s="36"/>
      <c r="D664" s="36"/>
      <c r="E664" s="36"/>
      <c r="F664" s="36"/>
      <c r="G664" s="40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</row>
    <row r="665" spans="1:20" hidden="1">
      <c r="A665" s="36"/>
      <c r="B665" s="36"/>
      <c r="C665" s="36"/>
      <c r="D665" s="36"/>
      <c r="E665" s="36"/>
      <c r="F665" s="36"/>
      <c r="G665" s="40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</row>
    <row r="666" spans="1:20" hidden="1">
      <c r="A666" s="36"/>
      <c r="B666" s="36"/>
      <c r="C666" s="36"/>
      <c r="D666" s="36"/>
      <c r="E666" s="36"/>
      <c r="F666" s="36"/>
      <c r="G666" s="40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</row>
    <row r="667" spans="1:20" hidden="1">
      <c r="A667" s="36"/>
      <c r="B667" s="36"/>
      <c r="C667" s="36"/>
      <c r="D667" s="36"/>
      <c r="E667" s="36"/>
      <c r="F667" s="36"/>
      <c r="G667" s="40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</row>
    <row r="668" spans="1:20" hidden="1">
      <c r="A668" s="36"/>
      <c r="B668" s="36"/>
      <c r="C668" s="36"/>
      <c r="D668" s="36"/>
      <c r="E668" s="36"/>
      <c r="F668" s="36"/>
      <c r="G668" s="40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</row>
    <row r="669" spans="1:20" hidden="1">
      <c r="A669" s="36"/>
      <c r="B669" s="36"/>
      <c r="C669" s="36"/>
      <c r="D669" s="36"/>
      <c r="E669" s="36"/>
      <c r="F669" s="36"/>
      <c r="G669" s="40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</row>
    <row r="670" spans="1:20" hidden="1">
      <c r="A670" s="36"/>
      <c r="B670" s="36"/>
      <c r="C670" s="36"/>
      <c r="D670" s="36"/>
      <c r="E670" s="36"/>
      <c r="F670" s="36"/>
      <c r="G670" s="40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</row>
    <row r="671" spans="1:20" hidden="1">
      <c r="A671" s="36"/>
      <c r="B671" s="36"/>
      <c r="C671" s="36"/>
      <c r="D671" s="36"/>
      <c r="E671" s="36"/>
      <c r="F671" s="36"/>
      <c r="G671" s="40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</row>
    <row r="672" spans="1:20" hidden="1">
      <c r="A672" s="36"/>
      <c r="B672" s="36"/>
      <c r="C672" s="36"/>
      <c r="D672" s="36"/>
      <c r="E672" s="36"/>
      <c r="F672" s="36"/>
      <c r="G672" s="40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</row>
    <row r="673" spans="1:20" hidden="1">
      <c r="A673" s="36"/>
      <c r="B673" s="36"/>
      <c r="C673" s="36"/>
      <c r="D673" s="36"/>
      <c r="E673" s="36"/>
      <c r="F673" s="36"/>
      <c r="G673" s="40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</row>
    <row r="674" spans="1:20" hidden="1">
      <c r="A674" s="36"/>
      <c r="B674" s="36"/>
      <c r="C674" s="36"/>
      <c r="D674" s="36"/>
      <c r="E674" s="36"/>
      <c r="F674" s="36"/>
      <c r="G674" s="40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</row>
    <row r="675" spans="1:20" hidden="1">
      <c r="A675" s="36"/>
      <c r="B675" s="36"/>
      <c r="C675" s="36"/>
      <c r="D675" s="36"/>
      <c r="E675" s="36"/>
      <c r="F675" s="36"/>
      <c r="G675" s="40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</row>
    <row r="676" spans="1:20" hidden="1">
      <c r="A676" s="36"/>
      <c r="B676" s="36"/>
      <c r="C676" s="36"/>
      <c r="D676" s="36"/>
      <c r="E676" s="36"/>
      <c r="F676" s="36"/>
      <c r="G676" s="40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</row>
    <row r="677" spans="1:20" hidden="1">
      <c r="A677" s="36"/>
      <c r="B677" s="36"/>
      <c r="C677" s="36"/>
      <c r="D677" s="36"/>
      <c r="E677" s="36"/>
      <c r="F677" s="36"/>
      <c r="G677" s="40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</row>
    <row r="678" spans="1:20" hidden="1">
      <c r="A678" s="36"/>
      <c r="B678" s="36"/>
      <c r="C678" s="36"/>
      <c r="D678" s="36"/>
      <c r="E678" s="36"/>
      <c r="F678" s="36"/>
      <c r="G678" s="40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</row>
    <row r="679" spans="1:20" hidden="1">
      <c r="A679" s="36"/>
      <c r="B679" s="36"/>
      <c r="C679" s="36"/>
      <c r="D679" s="36"/>
      <c r="E679" s="36"/>
      <c r="F679" s="36"/>
      <c r="G679" s="40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</row>
    <row r="680" spans="1:20" hidden="1">
      <c r="A680" s="36"/>
      <c r="B680" s="36"/>
      <c r="C680" s="36"/>
      <c r="D680" s="36"/>
      <c r="E680" s="36"/>
      <c r="F680" s="36"/>
      <c r="G680" s="40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</row>
    <row r="681" spans="1:20" hidden="1">
      <c r="A681" s="36"/>
      <c r="B681" s="36"/>
      <c r="C681" s="36"/>
      <c r="D681" s="36"/>
      <c r="E681" s="36"/>
      <c r="F681" s="36"/>
      <c r="G681" s="40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</row>
    <row r="682" spans="1:20" hidden="1">
      <c r="A682" s="36"/>
      <c r="B682" s="36"/>
      <c r="C682" s="36"/>
      <c r="D682" s="36"/>
      <c r="E682" s="36"/>
      <c r="F682" s="36"/>
      <c r="G682" s="40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</row>
    <row r="683" spans="1:20" hidden="1">
      <c r="A683" s="36"/>
      <c r="B683" s="36"/>
      <c r="C683" s="36"/>
      <c r="D683" s="36"/>
      <c r="E683" s="36"/>
      <c r="F683" s="36"/>
      <c r="G683" s="40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</row>
    <row r="684" spans="1:20" hidden="1">
      <c r="A684" s="36"/>
      <c r="B684" s="36"/>
      <c r="C684" s="36"/>
      <c r="D684" s="36"/>
      <c r="E684" s="36"/>
      <c r="F684" s="36"/>
      <c r="G684" s="40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</row>
    <row r="685" spans="1:20" hidden="1">
      <c r="A685" s="36"/>
      <c r="B685" s="36"/>
      <c r="C685" s="36"/>
      <c r="D685" s="36"/>
      <c r="E685" s="36"/>
      <c r="F685" s="36"/>
      <c r="G685" s="40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</row>
    <row r="686" spans="1:20" hidden="1">
      <c r="A686" s="36"/>
      <c r="B686" s="36"/>
      <c r="C686" s="36"/>
      <c r="D686" s="36"/>
      <c r="E686" s="36"/>
      <c r="F686" s="36"/>
      <c r="G686" s="40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</row>
    <row r="687" spans="1:20" hidden="1">
      <c r="A687" s="36"/>
      <c r="B687" s="36"/>
      <c r="C687" s="36"/>
      <c r="D687" s="36"/>
      <c r="E687" s="36"/>
      <c r="F687" s="36"/>
      <c r="G687" s="40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</row>
    <row r="688" spans="1:20" hidden="1">
      <c r="A688" s="36"/>
      <c r="B688" s="36"/>
      <c r="C688" s="36"/>
      <c r="D688" s="36"/>
      <c r="E688" s="36"/>
      <c r="F688" s="36"/>
      <c r="G688" s="40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</row>
    <row r="689" spans="1:20" hidden="1">
      <c r="A689" s="36"/>
      <c r="B689" s="36"/>
      <c r="C689" s="36"/>
      <c r="D689" s="36"/>
      <c r="E689" s="36"/>
      <c r="F689" s="36"/>
      <c r="G689" s="40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</row>
    <row r="690" spans="1:20" hidden="1">
      <c r="A690" s="36"/>
      <c r="B690" s="36"/>
      <c r="C690" s="36"/>
      <c r="D690" s="36"/>
      <c r="E690" s="36"/>
      <c r="F690" s="36"/>
      <c r="G690" s="40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</row>
    <row r="691" spans="1:20" hidden="1">
      <c r="A691" s="36"/>
      <c r="B691" s="36"/>
      <c r="C691" s="36"/>
      <c r="D691" s="36"/>
      <c r="E691" s="36"/>
      <c r="F691" s="36"/>
      <c r="G691" s="40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</row>
    <row r="692" spans="1:20" hidden="1">
      <c r="A692" s="36"/>
      <c r="B692" s="36"/>
      <c r="C692" s="36"/>
      <c r="D692" s="36"/>
      <c r="E692" s="36"/>
      <c r="F692" s="36"/>
      <c r="G692" s="40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</row>
    <row r="693" spans="1:20" hidden="1">
      <c r="A693" s="36"/>
      <c r="B693" s="36"/>
      <c r="C693" s="36"/>
      <c r="D693" s="36"/>
      <c r="E693" s="36"/>
      <c r="F693" s="36"/>
      <c r="G693" s="40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</row>
    <row r="694" spans="1:20" hidden="1">
      <c r="A694" s="36"/>
      <c r="B694" s="36"/>
      <c r="C694" s="36"/>
      <c r="D694" s="36"/>
      <c r="E694" s="36"/>
      <c r="F694" s="36"/>
      <c r="G694" s="40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</row>
    <row r="695" spans="1:20" hidden="1">
      <c r="A695" s="36"/>
      <c r="B695" s="36"/>
      <c r="C695" s="36"/>
      <c r="D695" s="36"/>
      <c r="E695" s="36"/>
      <c r="F695" s="36"/>
      <c r="G695" s="40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</row>
    <row r="696" spans="1:20" hidden="1">
      <c r="A696" s="36"/>
      <c r="B696" s="36"/>
      <c r="C696" s="36"/>
      <c r="D696" s="36"/>
      <c r="E696" s="36"/>
      <c r="F696" s="36"/>
      <c r="G696" s="40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</row>
    <row r="697" spans="1:20" hidden="1">
      <c r="A697" s="36"/>
      <c r="B697" s="36"/>
      <c r="C697" s="36"/>
      <c r="D697" s="36"/>
      <c r="E697" s="36"/>
      <c r="F697" s="36"/>
      <c r="G697" s="40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</row>
    <row r="698" spans="1:20" hidden="1">
      <c r="A698" s="36"/>
      <c r="B698" s="36"/>
      <c r="C698" s="36"/>
      <c r="D698" s="36"/>
      <c r="E698" s="36"/>
      <c r="F698" s="36"/>
      <c r="G698" s="40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</row>
    <row r="699" spans="1:20" hidden="1">
      <c r="A699" s="36"/>
      <c r="B699" s="36"/>
      <c r="C699" s="36"/>
      <c r="D699" s="36"/>
      <c r="E699" s="36"/>
      <c r="F699" s="36"/>
      <c r="G699" s="40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</row>
    <row r="700" spans="1:20" hidden="1">
      <c r="A700" s="36"/>
      <c r="B700" s="36"/>
      <c r="C700" s="36"/>
      <c r="D700" s="36"/>
      <c r="E700" s="36"/>
      <c r="F700" s="36"/>
      <c r="G700" s="40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</row>
    <row r="701" spans="1:20" hidden="1">
      <c r="A701" s="36"/>
      <c r="B701" s="36"/>
      <c r="C701" s="36"/>
      <c r="D701" s="36"/>
      <c r="E701" s="36"/>
      <c r="F701" s="36"/>
      <c r="G701" s="40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</row>
    <row r="702" spans="1:20" hidden="1">
      <c r="A702" s="36"/>
      <c r="B702" s="36"/>
      <c r="C702" s="36"/>
      <c r="D702" s="36"/>
      <c r="E702" s="36"/>
      <c r="F702" s="36"/>
      <c r="G702" s="40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</row>
    <row r="703" spans="1:20" hidden="1">
      <c r="A703" s="36"/>
      <c r="B703" s="36"/>
      <c r="C703" s="36"/>
      <c r="D703" s="36"/>
      <c r="E703" s="36"/>
      <c r="F703" s="36"/>
      <c r="G703" s="40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</row>
    <row r="704" spans="1:20" hidden="1">
      <c r="A704" s="36"/>
      <c r="B704" s="36"/>
      <c r="C704" s="36"/>
      <c r="D704" s="36"/>
      <c r="E704" s="36"/>
      <c r="F704" s="36"/>
      <c r="G704" s="40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</row>
    <row r="705" spans="1:20" hidden="1">
      <c r="A705" s="36"/>
      <c r="B705" s="36"/>
      <c r="C705" s="36"/>
      <c r="D705" s="36"/>
      <c r="E705" s="36"/>
      <c r="F705" s="36"/>
      <c r="G705" s="40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</row>
    <row r="706" spans="1:20" hidden="1">
      <c r="A706" s="36"/>
      <c r="B706" s="36"/>
      <c r="C706" s="36"/>
      <c r="D706" s="36"/>
      <c r="E706" s="36"/>
      <c r="F706" s="36"/>
      <c r="G706" s="40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</row>
    <row r="707" spans="1:20" hidden="1">
      <c r="A707" s="36"/>
      <c r="B707" s="36"/>
      <c r="C707" s="36"/>
      <c r="D707" s="36"/>
      <c r="E707" s="36"/>
      <c r="F707" s="36"/>
      <c r="G707" s="40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</row>
    <row r="708" spans="1:20" hidden="1">
      <c r="A708" s="36"/>
      <c r="B708" s="36"/>
      <c r="C708" s="36"/>
      <c r="D708" s="36"/>
      <c r="E708" s="36"/>
      <c r="F708" s="36"/>
      <c r="G708" s="40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</row>
    <row r="709" spans="1:20" hidden="1">
      <c r="A709" s="36"/>
      <c r="B709" s="36"/>
      <c r="C709" s="36"/>
      <c r="D709" s="36"/>
      <c r="E709" s="36"/>
      <c r="F709" s="36"/>
      <c r="G709" s="40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</row>
    <row r="710" spans="1:20" hidden="1">
      <c r="A710" s="36"/>
      <c r="B710" s="36"/>
      <c r="C710" s="36"/>
      <c r="D710" s="36"/>
      <c r="E710" s="36"/>
      <c r="F710" s="36"/>
      <c r="G710" s="40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</row>
    <row r="711" spans="1:20" hidden="1">
      <c r="A711" s="36"/>
      <c r="B711" s="36"/>
      <c r="C711" s="36"/>
      <c r="D711" s="36"/>
      <c r="E711" s="36"/>
      <c r="F711" s="36"/>
      <c r="G711" s="40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</row>
    <row r="712" spans="1:20" hidden="1">
      <c r="A712" s="36"/>
      <c r="B712" s="36"/>
      <c r="C712" s="36"/>
      <c r="D712" s="36"/>
      <c r="E712" s="36"/>
      <c r="F712" s="36"/>
      <c r="G712" s="40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</row>
    <row r="713" spans="1:20" hidden="1">
      <c r="A713" s="36"/>
      <c r="B713" s="36"/>
      <c r="C713" s="36"/>
      <c r="D713" s="36"/>
      <c r="E713" s="36"/>
      <c r="F713" s="36"/>
      <c r="G713" s="40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</row>
    <row r="714" spans="1:20" hidden="1">
      <c r="A714" s="36"/>
      <c r="B714" s="36"/>
      <c r="C714" s="36"/>
      <c r="D714" s="36"/>
      <c r="E714" s="36"/>
      <c r="F714" s="36"/>
      <c r="G714" s="40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</row>
    <row r="715" spans="1:20" hidden="1">
      <c r="A715" s="36"/>
      <c r="B715" s="36"/>
      <c r="C715" s="36"/>
      <c r="D715" s="36"/>
      <c r="E715" s="36"/>
      <c r="F715" s="36"/>
      <c r="G715" s="40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</row>
    <row r="716" spans="1:20" hidden="1">
      <c r="A716" s="36"/>
      <c r="B716" s="36"/>
      <c r="C716" s="36"/>
      <c r="D716" s="36"/>
      <c r="E716" s="36"/>
      <c r="F716" s="36"/>
      <c r="G716" s="40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</row>
    <row r="717" spans="1:20" hidden="1">
      <c r="A717" s="36"/>
      <c r="B717" s="36"/>
      <c r="C717" s="36"/>
      <c r="D717" s="36"/>
      <c r="E717" s="36"/>
      <c r="F717" s="36"/>
      <c r="G717" s="40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</row>
    <row r="718" spans="1:20" hidden="1">
      <c r="A718" s="36"/>
      <c r="B718" s="36"/>
      <c r="C718" s="36"/>
      <c r="D718" s="36"/>
      <c r="E718" s="36"/>
      <c r="F718" s="36"/>
      <c r="G718" s="40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</row>
    <row r="719" spans="1:20" hidden="1">
      <c r="A719" s="36"/>
      <c r="B719" s="36"/>
      <c r="C719" s="36"/>
      <c r="D719" s="36"/>
      <c r="E719" s="36"/>
      <c r="F719" s="36"/>
      <c r="G719" s="40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</row>
    <row r="720" spans="1:20" hidden="1">
      <c r="A720" s="36"/>
      <c r="B720" s="36"/>
      <c r="C720" s="36"/>
      <c r="D720" s="36"/>
      <c r="E720" s="36"/>
      <c r="F720" s="36"/>
      <c r="G720" s="40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</row>
    <row r="721" spans="1:20" hidden="1">
      <c r="A721" s="36"/>
      <c r="B721" s="36"/>
      <c r="C721" s="36"/>
      <c r="D721" s="36"/>
      <c r="E721" s="36"/>
      <c r="F721" s="36"/>
      <c r="G721" s="40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</row>
    <row r="722" spans="1:20" hidden="1">
      <c r="A722" s="36"/>
      <c r="B722" s="36"/>
      <c r="C722" s="36"/>
      <c r="D722" s="36"/>
      <c r="E722" s="36"/>
      <c r="F722" s="36"/>
      <c r="G722" s="40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</row>
    <row r="723" spans="1:20" hidden="1">
      <c r="A723" s="36"/>
      <c r="B723" s="36"/>
      <c r="C723" s="36"/>
      <c r="D723" s="36"/>
      <c r="E723" s="36"/>
      <c r="F723" s="36"/>
      <c r="G723" s="40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</row>
    <row r="724" spans="1:20" hidden="1">
      <c r="A724" s="36"/>
      <c r="B724" s="36"/>
      <c r="C724" s="36"/>
      <c r="D724" s="36"/>
      <c r="E724" s="36"/>
      <c r="F724" s="36"/>
      <c r="G724" s="40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</row>
    <row r="725" spans="1:20" hidden="1">
      <c r="A725" s="36"/>
      <c r="B725" s="36"/>
      <c r="C725" s="36"/>
      <c r="D725" s="36"/>
      <c r="E725" s="36"/>
      <c r="F725" s="36"/>
      <c r="G725" s="40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</row>
    <row r="726" spans="1:20" hidden="1">
      <c r="A726" s="36"/>
      <c r="B726" s="36"/>
      <c r="C726" s="36"/>
      <c r="D726" s="36"/>
      <c r="E726" s="36"/>
      <c r="F726" s="36"/>
      <c r="G726" s="40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</row>
    <row r="727" spans="1:20" hidden="1">
      <c r="A727" s="36"/>
      <c r="B727" s="36"/>
      <c r="C727" s="36"/>
      <c r="D727" s="36"/>
      <c r="E727" s="36"/>
      <c r="F727" s="36"/>
      <c r="G727" s="40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</row>
    <row r="728" spans="1:20" hidden="1">
      <c r="A728" s="36"/>
      <c r="B728" s="36"/>
      <c r="C728" s="36"/>
      <c r="D728" s="36"/>
      <c r="E728" s="36"/>
      <c r="F728" s="36"/>
      <c r="G728" s="40"/>
      <c r="H728" s="36"/>
      <c r="I728" s="36"/>
      <c r="J728" s="36"/>
      <c r="K728" s="36"/>
      <c r="L728" s="36"/>
      <c r="M728" s="36"/>
      <c r="N728" s="36"/>
      <c r="O728" s="36"/>
      <c r="P728" s="36"/>
      <c r="Q728" s="36"/>
      <c r="R728" s="36"/>
      <c r="S728" s="36"/>
      <c r="T728" s="36"/>
    </row>
    <row r="729" spans="1:20" hidden="1">
      <c r="A729" s="36"/>
      <c r="B729" s="36"/>
      <c r="C729" s="36"/>
      <c r="D729" s="36"/>
      <c r="E729" s="36"/>
      <c r="F729" s="36"/>
      <c r="G729" s="40"/>
      <c r="H729" s="36"/>
      <c r="I729" s="36"/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</row>
    <row r="730" spans="1:20" hidden="1">
      <c r="A730" s="36"/>
      <c r="B730" s="36"/>
      <c r="C730" s="36"/>
      <c r="D730" s="36"/>
      <c r="E730" s="36"/>
      <c r="F730" s="36"/>
      <c r="G730" s="40"/>
      <c r="H730" s="36"/>
      <c r="I730" s="36"/>
      <c r="J730" s="36"/>
      <c r="K730" s="36"/>
      <c r="L730" s="36"/>
      <c r="M730" s="36"/>
      <c r="N730" s="36"/>
      <c r="O730" s="36"/>
      <c r="P730" s="36"/>
      <c r="Q730" s="36"/>
      <c r="R730" s="36"/>
      <c r="S730" s="36"/>
      <c r="T730" s="36"/>
    </row>
    <row r="731" spans="1:20" hidden="1">
      <c r="A731" s="36"/>
      <c r="B731" s="36"/>
      <c r="C731" s="36"/>
      <c r="D731" s="36"/>
      <c r="E731" s="36"/>
      <c r="F731" s="36"/>
      <c r="G731" s="40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</row>
    <row r="732" spans="1:20" hidden="1">
      <c r="A732" s="36"/>
      <c r="B732" s="36"/>
      <c r="C732" s="36"/>
      <c r="D732" s="36"/>
      <c r="E732" s="36"/>
      <c r="F732" s="36"/>
      <c r="G732" s="40"/>
      <c r="H732" s="36"/>
      <c r="I732" s="36"/>
      <c r="J732" s="36"/>
      <c r="K732" s="36"/>
      <c r="L732" s="36"/>
      <c r="M732" s="36"/>
      <c r="N732" s="36"/>
      <c r="O732" s="36"/>
      <c r="P732" s="36"/>
      <c r="Q732" s="36"/>
      <c r="R732" s="36"/>
      <c r="S732" s="36"/>
      <c r="T732" s="36"/>
    </row>
    <row r="733" spans="1:20" hidden="1">
      <c r="A733" s="36"/>
      <c r="B733" s="36"/>
      <c r="C733" s="36"/>
      <c r="D733" s="36"/>
      <c r="E733" s="36"/>
      <c r="F733" s="36"/>
      <c r="G733" s="40"/>
      <c r="H733" s="36"/>
      <c r="I733" s="36"/>
      <c r="J733" s="36"/>
      <c r="K733" s="36"/>
      <c r="L733" s="36"/>
      <c r="M733" s="36"/>
      <c r="N733" s="36"/>
      <c r="O733" s="36"/>
      <c r="P733" s="36"/>
      <c r="Q733" s="36"/>
      <c r="R733" s="36"/>
      <c r="S733" s="36"/>
      <c r="T733" s="36"/>
    </row>
    <row r="734" spans="1:20" hidden="1">
      <c r="A734" s="36"/>
      <c r="B734" s="36"/>
      <c r="C734" s="36"/>
      <c r="D734" s="36"/>
      <c r="E734" s="36"/>
      <c r="F734" s="36"/>
      <c r="G734" s="40"/>
      <c r="H734" s="36"/>
      <c r="I734" s="36"/>
      <c r="J734" s="36"/>
      <c r="K734" s="36"/>
      <c r="L734" s="36"/>
      <c r="M734" s="36"/>
      <c r="N734" s="36"/>
      <c r="O734" s="36"/>
      <c r="P734" s="36"/>
      <c r="Q734" s="36"/>
      <c r="R734" s="36"/>
      <c r="S734" s="36"/>
      <c r="T734" s="36"/>
    </row>
    <row r="735" spans="1:20" hidden="1">
      <c r="A735" s="36"/>
      <c r="B735" s="36"/>
      <c r="C735" s="36"/>
      <c r="D735" s="36"/>
      <c r="E735" s="36"/>
      <c r="F735" s="36"/>
      <c r="G735" s="40"/>
      <c r="H735" s="36"/>
      <c r="I735" s="36"/>
      <c r="J735" s="36"/>
      <c r="K735" s="36"/>
      <c r="L735" s="36"/>
      <c r="M735" s="36"/>
      <c r="N735" s="36"/>
      <c r="O735" s="36"/>
      <c r="P735" s="36"/>
      <c r="Q735" s="36"/>
      <c r="R735" s="36"/>
      <c r="S735" s="36"/>
      <c r="T735" s="36"/>
    </row>
    <row r="736" spans="1:20" hidden="1">
      <c r="A736" s="36"/>
      <c r="B736" s="36"/>
      <c r="C736" s="36"/>
      <c r="D736" s="36"/>
      <c r="E736" s="36"/>
      <c r="F736" s="36"/>
      <c r="G736" s="40"/>
      <c r="H736" s="36"/>
      <c r="I736" s="36"/>
      <c r="J736" s="36"/>
      <c r="K736" s="36"/>
      <c r="L736" s="36"/>
      <c r="M736" s="36"/>
      <c r="N736" s="36"/>
      <c r="O736" s="36"/>
      <c r="P736" s="36"/>
      <c r="Q736" s="36"/>
      <c r="R736" s="36"/>
      <c r="S736" s="36"/>
      <c r="T736" s="36"/>
    </row>
    <row r="737" spans="1:20" hidden="1">
      <c r="A737" s="36"/>
      <c r="B737" s="36"/>
      <c r="C737" s="36"/>
      <c r="D737" s="36"/>
      <c r="E737" s="36"/>
      <c r="F737" s="36"/>
      <c r="G737" s="40"/>
      <c r="H737" s="36"/>
      <c r="I737" s="36"/>
      <c r="J737" s="36"/>
      <c r="K737" s="36"/>
      <c r="L737" s="36"/>
      <c r="M737" s="36"/>
      <c r="N737" s="36"/>
      <c r="O737" s="36"/>
      <c r="P737" s="36"/>
      <c r="Q737" s="36"/>
      <c r="R737" s="36"/>
      <c r="S737" s="36"/>
      <c r="T737" s="36"/>
    </row>
    <row r="738" spans="1:20" hidden="1">
      <c r="A738" s="36"/>
      <c r="B738" s="36"/>
      <c r="C738" s="36"/>
      <c r="D738" s="36"/>
      <c r="E738" s="36"/>
      <c r="F738" s="36"/>
      <c r="G738" s="40"/>
      <c r="H738" s="36"/>
      <c r="I738" s="36"/>
      <c r="J738" s="36"/>
      <c r="K738" s="36"/>
      <c r="L738" s="36"/>
      <c r="M738" s="36"/>
      <c r="N738" s="36"/>
      <c r="O738" s="36"/>
      <c r="P738" s="36"/>
      <c r="Q738" s="36"/>
      <c r="R738" s="36"/>
      <c r="S738" s="36"/>
      <c r="T738" s="36"/>
    </row>
    <row r="739" spans="1:20" hidden="1">
      <c r="A739" s="36"/>
      <c r="B739" s="36"/>
      <c r="C739" s="36"/>
      <c r="D739" s="36"/>
      <c r="E739" s="36"/>
      <c r="F739" s="36"/>
      <c r="G739" s="40"/>
      <c r="H739" s="36"/>
      <c r="I739" s="36"/>
      <c r="J739" s="36"/>
      <c r="K739" s="36"/>
      <c r="L739" s="36"/>
      <c r="M739" s="36"/>
      <c r="N739" s="36"/>
      <c r="O739" s="36"/>
      <c r="P739" s="36"/>
      <c r="Q739" s="36"/>
      <c r="R739" s="36"/>
      <c r="S739" s="36"/>
      <c r="T739" s="36"/>
    </row>
    <row r="740" spans="1:20" hidden="1">
      <c r="A740" s="36"/>
      <c r="B740" s="36"/>
      <c r="C740" s="36"/>
      <c r="D740" s="36"/>
      <c r="E740" s="36"/>
      <c r="F740" s="36"/>
      <c r="G740" s="40"/>
      <c r="H740" s="36"/>
      <c r="I740" s="36"/>
      <c r="J740" s="36"/>
      <c r="K740" s="36"/>
      <c r="L740" s="36"/>
      <c r="M740" s="36"/>
      <c r="N740" s="36"/>
      <c r="O740" s="36"/>
      <c r="P740" s="36"/>
      <c r="Q740" s="36"/>
      <c r="R740" s="36"/>
      <c r="S740" s="36"/>
      <c r="T740" s="36"/>
    </row>
    <row r="741" spans="1:20" hidden="1">
      <c r="A741" s="36"/>
      <c r="B741" s="36"/>
      <c r="C741" s="36"/>
      <c r="D741" s="36"/>
      <c r="E741" s="36"/>
      <c r="F741" s="36"/>
      <c r="G741" s="40"/>
      <c r="H741" s="36"/>
      <c r="I741" s="36"/>
      <c r="J741" s="36"/>
      <c r="K741" s="36"/>
      <c r="L741" s="36"/>
      <c r="M741" s="36"/>
      <c r="N741" s="36"/>
      <c r="O741" s="36"/>
      <c r="P741" s="36"/>
      <c r="Q741" s="36"/>
      <c r="R741" s="36"/>
      <c r="S741" s="36"/>
      <c r="T741" s="36"/>
    </row>
    <row r="742" spans="1:20" hidden="1">
      <c r="A742" s="36"/>
      <c r="B742" s="36"/>
      <c r="C742" s="36"/>
      <c r="D742" s="36"/>
      <c r="E742" s="36"/>
      <c r="F742" s="36"/>
      <c r="G742" s="40"/>
      <c r="H742" s="36"/>
      <c r="I742" s="36"/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</row>
    <row r="743" spans="1:20" hidden="1">
      <c r="A743" s="36"/>
      <c r="B743" s="36"/>
      <c r="C743" s="36"/>
      <c r="D743" s="36"/>
      <c r="E743" s="36"/>
      <c r="F743" s="36"/>
      <c r="G743" s="40"/>
      <c r="H743" s="36"/>
      <c r="I743" s="36"/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</row>
    <row r="744" spans="1:20" hidden="1">
      <c r="A744" s="36"/>
      <c r="B744" s="36"/>
      <c r="C744" s="36"/>
      <c r="D744" s="36"/>
      <c r="E744" s="36"/>
      <c r="F744" s="36"/>
      <c r="G744" s="40"/>
      <c r="H744" s="36"/>
      <c r="I744" s="36"/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</row>
    <row r="745" spans="1:20" hidden="1">
      <c r="A745" s="36"/>
      <c r="B745" s="36"/>
      <c r="C745" s="36"/>
      <c r="D745" s="36"/>
      <c r="E745" s="36"/>
      <c r="F745" s="36"/>
      <c r="G745" s="40"/>
      <c r="H745" s="36"/>
      <c r="I745" s="36"/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</row>
    <row r="746" spans="1:20" hidden="1">
      <c r="A746" s="36"/>
      <c r="B746" s="36"/>
      <c r="C746" s="36"/>
      <c r="D746" s="36"/>
      <c r="E746" s="36"/>
      <c r="F746" s="36"/>
      <c r="G746" s="40"/>
      <c r="H746" s="36"/>
      <c r="I746" s="36"/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</row>
    <row r="747" spans="1:20" hidden="1">
      <c r="A747" s="36"/>
      <c r="B747" s="36"/>
      <c r="C747" s="36"/>
      <c r="D747" s="36"/>
      <c r="E747" s="36"/>
      <c r="F747" s="36"/>
      <c r="G747" s="40"/>
      <c r="H747" s="36"/>
      <c r="I747" s="36"/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</row>
    <row r="748" spans="1:20" hidden="1">
      <c r="A748" s="36"/>
      <c r="B748" s="36"/>
      <c r="C748" s="36"/>
      <c r="D748" s="36"/>
      <c r="E748" s="36"/>
      <c r="F748" s="36"/>
      <c r="G748" s="40"/>
      <c r="H748" s="36"/>
      <c r="I748" s="36"/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</row>
    <row r="749" spans="1:20" hidden="1">
      <c r="A749" s="36"/>
      <c r="B749" s="36"/>
      <c r="C749" s="36"/>
      <c r="D749" s="36"/>
      <c r="E749" s="36"/>
      <c r="F749" s="36"/>
      <c r="G749" s="40"/>
      <c r="H749" s="36"/>
      <c r="I749" s="36"/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</row>
    <row r="750" spans="1:20" hidden="1">
      <c r="A750" s="36"/>
      <c r="B750" s="36"/>
      <c r="C750" s="36"/>
      <c r="D750" s="36"/>
      <c r="E750" s="36"/>
      <c r="F750" s="36"/>
      <c r="G750" s="40"/>
      <c r="H750" s="36"/>
      <c r="I750" s="36"/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</row>
    <row r="751" spans="1:20" hidden="1">
      <c r="A751" s="36"/>
      <c r="B751" s="36"/>
      <c r="C751" s="36"/>
      <c r="D751" s="36"/>
      <c r="E751" s="36"/>
      <c r="F751" s="36"/>
      <c r="G751" s="40"/>
      <c r="H751" s="36"/>
      <c r="I751" s="36"/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</row>
    <row r="752" spans="1:20" hidden="1">
      <c r="A752" s="36"/>
      <c r="B752" s="36"/>
      <c r="C752" s="36"/>
      <c r="D752" s="36"/>
      <c r="E752" s="36"/>
      <c r="F752" s="36"/>
      <c r="G752" s="40"/>
      <c r="H752" s="36"/>
      <c r="I752" s="36"/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</row>
    <row r="753" spans="1:20" hidden="1">
      <c r="A753" s="36"/>
      <c r="B753" s="36"/>
      <c r="C753" s="36"/>
      <c r="D753" s="36"/>
      <c r="E753" s="36"/>
      <c r="F753" s="36"/>
      <c r="G753" s="40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</row>
    <row r="754" spans="1:20" hidden="1">
      <c r="A754" s="36"/>
      <c r="B754" s="36"/>
      <c r="C754" s="36"/>
      <c r="D754" s="36"/>
      <c r="E754" s="36"/>
      <c r="F754" s="36"/>
      <c r="G754" s="40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</row>
    <row r="755" spans="1:20" hidden="1">
      <c r="A755" s="36"/>
      <c r="B755" s="36"/>
      <c r="C755" s="36"/>
      <c r="D755" s="36"/>
      <c r="E755" s="36"/>
      <c r="F755" s="36"/>
      <c r="G755" s="40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</row>
    <row r="756" spans="1:20" hidden="1">
      <c r="A756" s="36"/>
      <c r="B756" s="36"/>
      <c r="C756" s="36"/>
      <c r="D756" s="36"/>
      <c r="E756" s="36"/>
      <c r="F756" s="36"/>
      <c r="G756" s="40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</row>
    <row r="757" spans="1:20" hidden="1">
      <c r="A757" s="36"/>
      <c r="B757" s="36"/>
      <c r="C757" s="36"/>
      <c r="D757" s="36"/>
      <c r="E757" s="36"/>
      <c r="F757" s="36"/>
      <c r="G757" s="40"/>
      <c r="H757" s="36"/>
      <c r="I757" s="36"/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</row>
    <row r="758" spans="1:20" hidden="1">
      <c r="A758" s="36"/>
      <c r="B758" s="36"/>
      <c r="C758" s="36"/>
      <c r="D758" s="36"/>
      <c r="E758" s="36"/>
      <c r="F758" s="36"/>
      <c r="G758" s="40"/>
      <c r="H758" s="36"/>
      <c r="I758" s="36"/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</row>
    <row r="759" spans="1:20" hidden="1">
      <c r="A759" s="36"/>
      <c r="B759" s="36"/>
      <c r="C759" s="36"/>
      <c r="D759" s="36"/>
      <c r="E759" s="36"/>
      <c r="F759" s="36"/>
      <c r="G759" s="40"/>
      <c r="H759" s="36"/>
      <c r="I759" s="36"/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</row>
    <row r="760" spans="1:20" hidden="1">
      <c r="A760" s="36"/>
      <c r="B760" s="36"/>
      <c r="C760" s="36"/>
      <c r="D760" s="36"/>
      <c r="E760" s="36"/>
      <c r="F760" s="36"/>
      <c r="G760" s="40"/>
      <c r="H760" s="36"/>
      <c r="I760" s="36"/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</row>
    <row r="761" spans="1:20" hidden="1">
      <c r="A761" s="36"/>
      <c r="B761" s="36"/>
      <c r="C761" s="36"/>
      <c r="D761" s="36"/>
      <c r="E761" s="36"/>
      <c r="F761" s="36"/>
      <c r="G761" s="40"/>
      <c r="H761" s="36"/>
      <c r="I761" s="36"/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</row>
    <row r="762" spans="1:20" hidden="1">
      <c r="A762" s="36"/>
      <c r="B762" s="36"/>
      <c r="C762" s="36"/>
      <c r="D762" s="36"/>
      <c r="E762" s="36"/>
      <c r="F762" s="36"/>
      <c r="G762" s="40"/>
      <c r="H762" s="36"/>
      <c r="I762" s="36"/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</row>
    <row r="763" spans="1:20" hidden="1">
      <c r="A763" s="36"/>
      <c r="B763" s="36"/>
      <c r="C763" s="36"/>
      <c r="D763" s="36"/>
      <c r="E763" s="36"/>
      <c r="F763" s="36"/>
      <c r="G763" s="40"/>
      <c r="H763" s="36"/>
      <c r="I763" s="36"/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</row>
    <row r="764" spans="1:20" hidden="1">
      <c r="A764" s="36"/>
      <c r="B764" s="36"/>
      <c r="C764" s="36"/>
      <c r="D764" s="36"/>
      <c r="E764" s="36"/>
      <c r="F764" s="36"/>
      <c r="G764" s="40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</row>
    <row r="765" spans="1:20" hidden="1">
      <c r="A765" s="36"/>
      <c r="B765" s="36"/>
      <c r="C765" s="36"/>
      <c r="D765" s="36"/>
      <c r="E765" s="36"/>
      <c r="F765" s="36"/>
      <c r="G765" s="40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</row>
    <row r="766" spans="1:20" hidden="1">
      <c r="A766" s="36"/>
      <c r="B766" s="36"/>
      <c r="C766" s="36"/>
      <c r="D766" s="36"/>
      <c r="E766" s="36"/>
      <c r="F766" s="36"/>
      <c r="G766" s="40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</row>
    <row r="767" spans="1:20" hidden="1">
      <c r="A767" s="36"/>
      <c r="B767" s="36"/>
      <c r="C767" s="36"/>
      <c r="D767" s="36"/>
      <c r="E767" s="36"/>
      <c r="F767" s="36"/>
      <c r="G767" s="40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</row>
    <row r="768" spans="1:20" hidden="1">
      <c r="A768" s="36"/>
      <c r="B768" s="36"/>
      <c r="C768" s="36"/>
      <c r="D768" s="36"/>
      <c r="E768" s="36"/>
      <c r="F768" s="36"/>
      <c r="G768" s="40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</row>
    <row r="769" spans="1:20" hidden="1">
      <c r="A769" s="36"/>
      <c r="B769" s="36"/>
      <c r="C769" s="36"/>
      <c r="D769" s="36"/>
      <c r="E769" s="36"/>
      <c r="F769" s="36"/>
      <c r="G769" s="40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</row>
    <row r="770" spans="1:20" hidden="1">
      <c r="A770" s="36"/>
      <c r="B770" s="36"/>
      <c r="C770" s="36"/>
      <c r="D770" s="36"/>
      <c r="E770" s="36"/>
      <c r="F770" s="36"/>
      <c r="G770" s="40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</row>
    <row r="771" spans="1:20" hidden="1">
      <c r="A771" s="36"/>
      <c r="B771" s="36"/>
      <c r="C771" s="36"/>
      <c r="D771" s="36"/>
      <c r="E771" s="36"/>
      <c r="F771" s="36"/>
      <c r="G771" s="40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</row>
    <row r="772" spans="1:20" hidden="1">
      <c r="A772" s="36"/>
      <c r="B772" s="36"/>
      <c r="C772" s="36"/>
      <c r="D772" s="36"/>
      <c r="E772" s="36"/>
      <c r="F772" s="36"/>
      <c r="G772" s="40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</row>
    <row r="773" spans="1:20" hidden="1">
      <c r="A773" s="36"/>
      <c r="B773" s="36"/>
      <c r="C773" s="36"/>
      <c r="D773" s="36"/>
      <c r="E773" s="36"/>
      <c r="F773" s="36"/>
      <c r="G773" s="40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</row>
    <row r="774" spans="1:20" hidden="1">
      <c r="A774" s="36"/>
      <c r="B774" s="36"/>
      <c r="C774" s="36"/>
      <c r="D774" s="36"/>
      <c r="E774" s="36"/>
      <c r="F774" s="36"/>
      <c r="G774" s="40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</row>
    <row r="775" spans="1:20" hidden="1">
      <c r="A775" s="36"/>
      <c r="B775" s="36"/>
      <c r="C775" s="36"/>
      <c r="D775" s="36"/>
      <c r="E775" s="36"/>
      <c r="F775" s="36"/>
      <c r="G775" s="40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</row>
    <row r="776" spans="1:20" hidden="1">
      <c r="A776" s="36"/>
      <c r="B776" s="36"/>
      <c r="C776" s="36"/>
      <c r="D776" s="36"/>
      <c r="E776" s="36"/>
      <c r="F776" s="36"/>
      <c r="G776" s="40"/>
      <c r="H776" s="36"/>
      <c r="I776" s="36"/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</row>
    <row r="777" spans="1:20" hidden="1">
      <c r="A777" s="36"/>
      <c r="B777" s="36"/>
      <c r="C777" s="36"/>
      <c r="D777" s="36"/>
      <c r="E777" s="36"/>
      <c r="F777" s="36"/>
      <c r="G777" s="40"/>
      <c r="H777" s="36"/>
      <c r="I777" s="36"/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</row>
    <row r="778" spans="1:20" hidden="1">
      <c r="A778" s="36"/>
      <c r="B778" s="36"/>
      <c r="C778" s="36"/>
      <c r="D778" s="36"/>
      <c r="E778" s="36"/>
      <c r="F778" s="36"/>
      <c r="G778" s="40"/>
      <c r="H778" s="36"/>
      <c r="I778" s="36"/>
      <c r="J778" s="36"/>
      <c r="K778" s="36"/>
      <c r="L778" s="36"/>
      <c r="M778" s="36"/>
      <c r="N778" s="36"/>
      <c r="O778" s="36"/>
      <c r="P778" s="36"/>
      <c r="Q778" s="36"/>
      <c r="R778" s="36"/>
      <c r="S778" s="36"/>
      <c r="T778" s="36"/>
    </row>
    <row r="779" spans="1:20" hidden="1">
      <c r="A779" s="36"/>
      <c r="B779" s="36"/>
      <c r="C779" s="36"/>
      <c r="D779" s="36"/>
      <c r="E779" s="36"/>
      <c r="F779" s="36"/>
      <c r="G779" s="40"/>
      <c r="H779" s="36"/>
      <c r="I779" s="36"/>
      <c r="J779" s="36"/>
      <c r="K779" s="36"/>
      <c r="L779" s="36"/>
      <c r="M779" s="36"/>
      <c r="N779" s="36"/>
      <c r="O779" s="36"/>
      <c r="P779" s="36"/>
      <c r="Q779" s="36"/>
      <c r="R779" s="36"/>
      <c r="S779" s="36"/>
      <c r="T779" s="36"/>
    </row>
    <row r="780" spans="1:20" hidden="1">
      <c r="A780" s="36"/>
      <c r="B780" s="36"/>
      <c r="C780" s="36"/>
      <c r="D780" s="36"/>
      <c r="E780" s="36"/>
      <c r="F780" s="36"/>
      <c r="G780" s="40"/>
      <c r="H780" s="36"/>
      <c r="I780" s="36"/>
      <c r="J780" s="36"/>
      <c r="K780" s="36"/>
      <c r="L780" s="36"/>
      <c r="M780" s="36"/>
      <c r="N780" s="36"/>
      <c r="O780" s="36"/>
      <c r="P780" s="36"/>
      <c r="Q780" s="36"/>
      <c r="R780" s="36"/>
      <c r="S780" s="36"/>
      <c r="T780" s="36"/>
    </row>
    <row r="781" spans="1:20" hidden="1">
      <c r="A781" s="36"/>
      <c r="B781" s="36"/>
      <c r="C781" s="36"/>
      <c r="D781" s="36"/>
      <c r="E781" s="36"/>
      <c r="F781" s="36"/>
      <c r="G781" s="40"/>
      <c r="H781" s="36"/>
      <c r="I781" s="36"/>
      <c r="J781" s="36"/>
      <c r="K781" s="36"/>
      <c r="L781" s="36"/>
      <c r="M781" s="36"/>
      <c r="N781" s="36"/>
      <c r="O781" s="36"/>
      <c r="P781" s="36"/>
      <c r="Q781" s="36"/>
      <c r="R781" s="36"/>
      <c r="S781" s="36"/>
      <c r="T781" s="36"/>
    </row>
    <row r="782" spans="1:20" hidden="1">
      <c r="A782" s="36"/>
      <c r="B782" s="36"/>
      <c r="C782" s="36"/>
      <c r="D782" s="36"/>
      <c r="E782" s="36"/>
      <c r="F782" s="36"/>
      <c r="G782" s="40"/>
      <c r="H782" s="36"/>
      <c r="I782" s="36"/>
      <c r="J782" s="36"/>
      <c r="K782" s="36"/>
      <c r="L782" s="36"/>
      <c r="M782" s="36"/>
      <c r="N782" s="36"/>
      <c r="O782" s="36"/>
      <c r="P782" s="36"/>
      <c r="Q782" s="36"/>
      <c r="R782" s="36"/>
      <c r="S782" s="36"/>
      <c r="T782" s="36"/>
    </row>
    <row r="783" spans="1:20" hidden="1">
      <c r="A783" s="36"/>
      <c r="B783" s="36"/>
      <c r="C783" s="36"/>
      <c r="D783" s="36"/>
      <c r="E783" s="36"/>
      <c r="F783" s="36"/>
      <c r="G783" s="40"/>
      <c r="H783" s="36"/>
      <c r="I783" s="36"/>
      <c r="J783" s="36"/>
      <c r="K783" s="36"/>
      <c r="L783" s="36"/>
      <c r="M783" s="36"/>
      <c r="N783" s="36"/>
      <c r="O783" s="36"/>
      <c r="P783" s="36"/>
      <c r="Q783" s="36"/>
      <c r="R783" s="36"/>
      <c r="S783" s="36"/>
      <c r="T783" s="36"/>
    </row>
    <row r="784" spans="1:20" hidden="1">
      <c r="A784" s="36"/>
      <c r="B784" s="36"/>
      <c r="C784" s="36"/>
      <c r="D784" s="36"/>
      <c r="E784" s="36"/>
      <c r="F784" s="36"/>
      <c r="G784" s="40"/>
      <c r="H784" s="36"/>
      <c r="I784" s="36"/>
      <c r="J784" s="36"/>
      <c r="K784" s="36"/>
      <c r="L784" s="36"/>
      <c r="M784" s="36"/>
      <c r="N784" s="36"/>
      <c r="O784" s="36"/>
      <c r="P784" s="36"/>
      <c r="Q784" s="36"/>
      <c r="R784" s="36"/>
      <c r="S784" s="36"/>
      <c r="T784" s="36"/>
    </row>
    <row r="785" spans="1:20" hidden="1">
      <c r="A785" s="36"/>
      <c r="B785" s="36"/>
      <c r="C785" s="36"/>
      <c r="D785" s="36"/>
      <c r="E785" s="36"/>
      <c r="F785" s="36"/>
      <c r="G785" s="40"/>
      <c r="H785" s="36"/>
      <c r="I785" s="36"/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</row>
    <row r="786" spans="1:20" hidden="1">
      <c r="A786" s="36"/>
      <c r="B786" s="36"/>
      <c r="C786" s="36"/>
      <c r="D786" s="36"/>
      <c r="E786" s="36"/>
      <c r="F786" s="36"/>
      <c r="G786" s="40"/>
      <c r="H786" s="36"/>
      <c r="I786" s="36"/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</row>
    <row r="787" spans="1:20" hidden="1">
      <c r="A787" s="36"/>
      <c r="B787" s="36"/>
      <c r="C787" s="36"/>
      <c r="D787" s="36"/>
      <c r="E787" s="36"/>
      <c r="F787" s="36"/>
      <c r="G787" s="40"/>
      <c r="H787" s="36"/>
      <c r="I787" s="36"/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</row>
    <row r="788" spans="1:20" hidden="1">
      <c r="A788" s="36"/>
      <c r="B788" s="36"/>
      <c r="C788" s="36"/>
      <c r="D788" s="36"/>
      <c r="E788" s="36"/>
      <c r="F788" s="36"/>
      <c r="G788" s="40"/>
      <c r="H788" s="36"/>
      <c r="I788" s="36"/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</row>
    <row r="789" spans="1:20" hidden="1">
      <c r="A789" s="36"/>
      <c r="B789" s="36"/>
      <c r="C789" s="36"/>
      <c r="D789" s="36"/>
      <c r="E789" s="36"/>
      <c r="F789" s="36"/>
      <c r="G789" s="40"/>
      <c r="H789" s="36"/>
      <c r="I789" s="36"/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</row>
    <row r="790" spans="1:20" hidden="1">
      <c r="A790" s="36"/>
      <c r="B790" s="36"/>
      <c r="C790" s="36"/>
      <c r="D790" s="36"/>
      <c r="E790" s="36"/>
      <c r="F790" s="36"/>
      <c r="G790" s="40"/>
      <c r="H790" s="36"/>
      <c r="I790" s="36"/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</row>
    <row r="791" spans="1:20" hidden="1">
      <c r="A791" s="36"/>
      <c r="B791" s="36"/>
      <c r="C791" s="36"/>
      <c r="D791" s="36"/>
      <c r="E791" s="36"/>
      <c r="F791" s="36"/>
      <c r="G791" s="40"/>
      <c r="H791" s="36"/>
      <c r="I791" s="36"/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</row>
    <row r="792" spans="1:20" hidden="1">
      <c r="A792" s="36"/>
      <c r="B792" s="36"/>
      <c r="C792" s="36"/>
      <c r="D792" s="36"/>
      <c r="E792" s="36"/>
      <c r="F792" s="36"/>
      <c r="G792" s="40"/>
      <c r="H792" s="36"/>
      <c r="I792" s="36"/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</row>
    <row r="793" spans="1:20" hidden="1">
      <c r="A793" s="36"/>
      <c r="B793" s="36"/>
      <c r="C793" s="36"/>
      <c r="D793" s="36"/>
      <c r="E793" s="36"/>
      <c r="F793" s="36"/>
      <c r="G793" s="40"/>
      <c r="H793" s="36"/>
      <c r="I793" s="36"/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</row>
    <row r="794" spans="1:20" hidden="1">
      <c r="A794" s="36"/>
      <c r="B794" s="36"/>
      <c r="C794" s="36"/>
      <c r="D794" s="36"/>
      <c r="E794" s="36"/>
      <c r="F794" s="36"/>
      <c r="G794" s="40"/>
      <c r="H794" s="36"/>
      <c r="I794" s="36"/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</row>
    <row r="795" spans="1:20" hidden="1">
      <c r="A795" s="36"/>
      <c r="B795" s="36"/>
      <c r="C795" s="36"/>
      <c r="D795" s="36"/>
      <c r="E795" s="36"/>
      <c r="F795" s="36"/>
      <c r="G795" s="40"/>
      <c r="H795" s="36"/>
      <c r="I795" s="36"/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</row>
    <row r="796" spans="1:20" hidden="1">
      <c r="A796" s="36"/>
      <c r="B796" s="36"/>
      <c r="C796" s="36"/>
      <c r="D796" s="36"/>
      <c r="E796" s="36"/>
      <c r="F796" s="36"/>
      <c r="G796" s="40"/>
      <c r="H796" s="36"/>
      <c r="I796" s="36"/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</row>
    <row r="797" spans="1:20" hidden="1">
      <c r="A797" s="36"/>
      <c r="B797" s="36"/>
      <c r="C797" s="36"/>
      <c r="D797" s="36"/>
      <c r="E797" s="36"/>
      <c r="F797" s="36"/>
      <c r="G797" s="40"/>
      <c r="H797" s="36"/>
      <c r="I797" s="36"/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</row>
    <row r="798" spans="1:20" hidden="1">
      <c r="A798" s="36"/>
      <c r="B798" s="36"/>
      <c r="C798" s="36"/>
      <c r="D798" s="36"/>
      <c r="E798" s="36"/>
      <c r="F798" s="36"/>
      <c r="G798" s="40"/>
      <c r="H798" s="36"/>
      <c r="I798" s="36"/>
      <c r="J798" s="36"/>
      <c r="K798" s="36"/>
      <c r="L798" s="36"/>
      <c r="M798" s="36"/>
      <c r="N798" s="36"/>
      <c r="O798" s="36"/>
      <c r="P798" s="36"/>
      <c r="Q798" s="36"/>
      <c r="R798" s="36"/>
      <c r="S798" s="36"/>
      <c r="T798" s="36"/>
    </row>
    <row r="799" spans="1:20" hidden="1">
      <c r="A799" s="36"/>
      <c r="B799" s="36"/>
      <c r="C799" s="36"/>
      <c r="D799" s="36"/>
      <c r="E799" s="36"/>
      <c r="F799" s="36"/>
      <c r="G799" s="40"/>
      <c r="H799" s="36"/>
      <c r="I799" s="36"/>
      <c r="J799" s="36"/>
      <c r="K799" s="36"/>
      <c r="L799" s="36"/>
      <c r="M799" s="36"/>
      <c r="N799" s="36"/>
      <c r="O799" s="36"/>
      <c r="P799" s="36"/>
      <c r="Q799" s="36"/>
      <c r="R799" s="36"/>
      <c r="S799" s="36"/>
      <c r="T799" s="36"/>
    </row>
    <row r="800" spans="1:20" hidden="1">
      <c r="A800" s="36"/>
      <c r="B800" s="36"/>
      <c r="C800" s="36"/>
      <c r="D800" s="36"/>
      <c r="E800" s="36"/>
      <c r="F800" s="36"/>
      <c r="G800" s="40"/>
      <c r="H800" s="36"/>
      <c r="I800" s="36"/>
      <c r="J800" s="36"/>
      <c r="K800" s="36"/>
      <c r="L800" s="36"/>
      <c r="M800" s="36"/>
      <c r="N800" s="36"/>
      <c r="O800" s="36"/>
      <c r="P800" s="36"/>
      <c r="Q800" s="36"/>
      <c r="R800" s="36"/>
      <c r="S800" s="36"/>
      <c r="T800" s="36"/>
    </row>
    <row r="801" spans="1:20" hidden="1">
      <c r="A801" s="36"/>
      <c r="B801" s="36"/>
      <c r="C801" s="36"/>
      <c r="D801" s="36"/>
      <c r="E801" s="36"/>
      <c r="F801" s="36"/>
      <c r="G801" s="40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</row>
    <row r="802" spans="1:20" hidden="1">
      <c r="A802" s="36"/>
      <c r="B802" s="36"/>
      <c r="C802" s="36"/>
      <c r="D802" s="36"/>
      <c r="E802" s="36"/>
      <c r="F802" s="36"/>
      <c r="G802" s="40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</row>
    <row r="803" spans="1:20" hidden="1">
      <c r="A803" s="36"/>
      <c r="B803" s="36"/>
      <c r="C803" s="36"/>
      <c r="D803" s="36"/>
      <c r="E803" s="36"/>
      <c r="F803" s="36"/>
      <c r="G803" s="40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</row>
    <row r="804" spans="1:20" hidden="1">
      <c r="A804" s="36"/>
      <c r="B804" s="36"/>
      <c r="C804" s="36"/>
      <c r="D804" s="36"/>
      <c r="E804" s="36"/>
      <c r="F804" s="36"/>
      <c r="G804" s="40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</row>
    <row r="805" spans="1:20" hidden="1">
      <c r="A805" s="36"/>
      <c r="B805" s="36"/>
      <c r="C805" s="36"/>
      <c r="D805" s="36"/>
      <c r="E805" s="36"/>
      <c r="F805" s="36"/>
      <c r="G805" s="40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</row>
    <row r="806" spans="1:20" hidden="1">
      <c r="A806" s="36"/>
      <c r="B806" s="36"/>
      <c r="C806" s="36"/>
      <c r="D806" s="36"/>
      <c r="E806" s="36"/>
      <c r="F806" s="36"/>
      <c r="G806" s="40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</row>
    <row r="807" spans="1:20" hidden="1">
      <c r="A807" s="36"/>
      <c r="B807" s="36"/>
      <c r="C807" s="36"/>
      <c r="D807" s="36"/>
      <c r="E807" s="36"/>
      <c r="F807" s="36"/>
      <c r="G807" s="40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</row>
    <row r="808" spans="1:20" hidden="1">
      <c r="A808" s="36"/>
      <c r="B808" s="36"/>
      <c r="C808" s="36"/>
      <c r="D808" s="36"/>
      <c r="E808" s="36"/>
      <c r="F808" s="36"/>
      <c r="G808" s="40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</row>
    <row r="809" spans="1:20" hidden="1">
      <c r="A809" s="36"/>
      <c r="B809" s="36"/>
      <c r="C809" s="36"/>
      <c r="D809" s="36"/>
      <c r="E809" s="36"/>
      <c r="F809" s="36"/>
      <c r="G809" s="40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</row>
    <row r="810" spans="1:20" hidden="1">
      <c r="A810" s="36"/>
      <c r="B810" s="36"/>
      <c r="C810" s="36"/>
      <c r="D810" s="36"/>
      <c r="E810" s="36"/>
      <c r="F810" s="36"/>
      <c r="G810" s="40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</row>
    <row r="811" spans="1:20" hidden="1">
      <c r="A811" s="36"/>
      <c r="B811" s="36"/>
      <c r="C811" s="36"/>
      <c r="D811" s="36"/>
      <c r="E811" s="36"/>
      <c r="F811" s="36"/>
      <c r="G811" s="40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</row>
    <row r="812" spans="1:20" hidden="1">
      <c r="A812" s="36"/>
      <c r="B812" s="36"/>
      <c r="C812" s="36"/>
      <c r="D812" s="36"/>
      <c r="E812" s="36"/>
      <c r="F812" s="36"/>
      <c r="G812" s="40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</row>
    <row r="813" spans="1:20" hidden="1">
      <c r="A813" s="36"/>
      <c r="B813" s="36"/>
      <c r="C813" s="36"/>
      <c r="D813" s="36"/>
      <c r="E813" s="36"/>
      <c r="F813" s="36"/>
      <c r="G813" s="40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</row>
    <row r="814" spans="1:20" hidden="1">
      <c r="A814" s="36"/>
      <c r="B814" s="36"/>
      <c r="C814" s="36"/>
      <c r="D814" s="36"/>
      <c r="E814" s="36"/>
      <c r="F814" s="36"/>
      <c r="G814" s="40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</row>
    <row r="815" spans="1:20" hidden="1">
      <c r="A815" s="36"/>
      <c r="B815" s="36"/>
      <c r="C815" s="36"/>
      <c r="D815" s="36"/>
      <c r="E815" s="36"/>
      <c r="F815" s="36"/>
      <c r="G815" s="40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</row>
    <row r="816" spans="1:20" hidden="1">
      <c r="A816" s="36"/>
      <c r="B816" s="36"/>
      <c r="C816" s="36"/>
      <c r="D816" s="36"/>
      <c r="E816" s="36"/>
      <c r="F816" s="36"/>
      <c r="G816" s="40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</row>
    <row r="817" spans="1:20" hidden="1">
      <c r="A817" s="36"/>
      <c r="B817" s="36"/>
      <c r="C817" s="36"/>
      <c r="D817" s="36"/>
      <c r="E817" s="36"/>
      <c r="F817" s="36"/>
      <c r="G817" s="40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</row>
    <row r="818" spans="1:20" hidden="1">
      <c r="A818" s="36"/>
      <c r="B818" s="36"/>
      <c r="C818" s="36"/>
      <c r="D818" s="36"/>
      <c r="E818" s="36"/>
      <c r="F818" s="36"/>
      <c r="G818" s="40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</row>
    <row r="819" spans="1:20" hidden="1">
      <c r="A819" s="36"/>
      <c r="B819" s="36"/>
      <c r="C819" s="36"/>
      <c r="D819" s="36"/>
      <c r="E819" s="36"/>
      <c r="F819" s="36"/>
      <c r="G819" s="40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</row>
    <row r="820" spans="1:20" hidden="1">
      <c r="A820" s="36"/>
      <c r="B820" s="36"/>
      <c r="C820" s="36"/>
      <c r="D820" s="36"/>
      <c r="E820" s="36"/>
      <c r="F820" s="36"/>
      <c r="G820" s="40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</row>
    <row r="821" spans="1:20" hidden="1">
      <c r="A821" s="36"/>
      <c r="B821" s="36"/>
      <c r="C821" s="36"/>
      <c r="D821" s="36"/>
      <c r="E821" s="36"/>
      <c r="F821" s="36"/>
      <c r="G821" s="40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</row>
    <row r="822" spans="1:20" hidden="1">
      <c r="A822" s="36"/>
      <c r="B822" s="36"/>
      <c r="C822" s="36"/>
      <c r="D822" s="36"/>
      <c r="E822" s="36"/>
      <c r="F822" s="36"/>
      <c r="G822" s="40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</row>
    <row r="823" spans="1:20" hidden="1">
      <c r="A823" s="36"/>
      <c r="B823" s="36"/>
      <c r="C823" s="36"/>
      <c r="D823" s="36"/>
      <c r="E823" s="36"/>
      <c r="F823" s="36"/>
      <c r="G823" s="40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</row>
    <row r="824" spans="1:20" hidden="1">
      <c r="A824" s="36"/>
      <c r="B824" s="36"/>
      <c r="C824" s="36"/>
      <c r="D824" s="36"/>
      <c r="E824" s="36"/>
      <c r="F824" s="36"/>
      <c r="G824" s="40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</row>
    <row r="825" spans="1:20" hidden="1">
      <c r="A825" s="36"/>
      <c r="B825" s="36"/>
      <c r="C825" s="36"/>
      <c r="D825" s="36"/>
      <c r="E825" s="36"/>
      <c r="F825" s="36"/>
      <c r="G825" s="40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</row>
    <row r="826" spans="1:20" hidden="1">
      <c r="A826" s="36"/>
      <c r="B826" s="36"/>
      <c r="C826" s="36"/>
      <c r="D826" s="36"/>
      <c r="E826" s="36"/>
      <c r="F826" s="36"/>
      <c r="G826" s="40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</row>
    <row r="827" spans="1:20" hidden="1">
      <c r="A827" s="36"/>
      <c r="B827" s="36"/>
      <c r="C827" s="36"/>
      <c r="D827" s="36"/>
      <c r="E827" s="36"/>
      <c r="F827" s="36"/>
      <c r="G827" s="40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</row>
    <row r="828" spans="1:20" hidden="1">
      <c r="A828" s="36"/>
      <c r="B828" s="36"/>
      <c r="C828" s="36"/>
      <c r="D828" s="36"/>
      <c r="E828" s="36"/>
      <c r="F828" s="36"/>
      <c r="G828" s="40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</row>
    <row r="829" spans="1:20" hidden="1">
      <c r="A829" s="36"/>
      <c r="B829" s="36"/>
      <c r="C829" s="36"/>
      <c r="D829" s="36"/>
      <c r="E829" s="36"/>
      <c r="F829" s="36"/>
      <c r="G829" s="40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</row>
    <row r="830" spans="1:20" hidden="1">
      <c r="A830" s="36"/>
      <c r="B830" s="36"/>
      <c r="C830" s="36"/>
      <c r="D830" s="36"/>
      <c r="E830" s="36"/>
      <c r="F830" s="36"/>
      <c r="G830" s="40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</row>
    <row r="831" spans="1:20" hidden="1">
      <c r="A831" s="36"/>
      <c r="B831" s="36"/>
      <c r="C831" s="36"/>
      <c r="D831" s="36"/>
      <c r="E831" s="36"/>
      <c r="F831" s="36"/>
      <c r="G831" s="40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</row>
    <row r="832" spans="1:20" hidden="1">
      <c r="A832" s="36"/>
      <c r="B832" s="36"/>
      <c r="C832" s="36"/>
      <c r="D832" s="36"/>
      <c r="E832" s="36"/>
      <c r="F832" s="36"/>
      <c r="G832" s="40"/>
      <c r="H832" s="36"/>
      <c r="I832" s="36"/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</row>
    <row r="833" spans="1:20" hidden="1">
      <c r="A833" s="36"/>
      <c r="B833" s="36"/>
      <c r="C833" s="36"/>
      <c r="D833" s="36"/>
      <c r="E833" s="36"/>
      <c r="F833" s="36"/>
      <c r="G833" s="40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</row>
    <row r="834" spans="1:20" hidden="1">
      <c r="A834" s="36"/>
      <c r="B834" s="36"/>
      <c r="C834" s="36"/>
      <c r="D834" s="36"/>
      <c r="E834" s="36"/>
      <c r="F834" s="36"/>
      <c r="G834" s="40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</row>
    <row r="835" spans="1:20" hidden="1">
      <c r="A835" s="36"/>
      <c r="B835" s="36"/>
      <c r="C835" s="36"/>
      <c r="D835" s="36"/>
      <c r="E835" s="36"/>
      <c r="F835" s="36"/>
      <c r="G835" s="40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</row>
    <row r="836" spans="1:20" hidden="1">
      <c r="A836" s="36"/>
      <c r="B836" s="36"/>
      <c r="C836" s="36"/>
      <c r="D836" s="36"/>
      <c r="E836" s="36"/>
      <c r="F836" s="36"/>
      <c r="G836" s="40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</row>
    <row r="837" spans="1:20" hidden="1">
      <c r="A837" s="36"/>
      <c r="B837" s="36"/>
      <c r="C837" s="36"/>
      <c r="D837" s="36"/>
      <c r="E837" s="36"/>
      <c r="F837" s="36"/>
      <c r="G837" s="40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</row>
    <row r="838" spans="1:20" hidden="1">
      <c r="A838" s="36"/>
      <c r="B838" s="36"/>
      <c r="C838" s="36"/>
      <c r="D838" s="36"/>
      <c r="E838" s="36"/>
      <c r="F838" s="36"/>
      <c r="G838" s="40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</row>
    <row r="839" spans="1:20" hidden="1">
      <c r="A839" s="36"/>
      <c r="B839" s="36"/>
      <c r="C839" s="36"/>
      <c r="D839" s="36"/>
      <c r="E839" s="36"/>
      <c r="F839" s="36"/>
      <c r="G839" s="40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</row>
    <row r="840" spans="1:20" hidden="1">
      <c r="A840" s="36"/>
      <c r="B840" s="36"/>
      <c r="C840" s="36"/>
      <c r="D840" s="36"/>
      <c r="E840" s="36"/>
      <c r="F840" s="36"/>
      <c r="G840" s="40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</row>
    <row r="841" spans="1:20" hidden="1">
      <c r="A841" s="36"/>
      <c r="B841" s="36"/>
      <c r="C841" s="36"/>
      <c r="D841" s="36"/>
      <c r="E841" s="36"/>
      <c r="F841" s="36"/>
      <c r="G841" s="40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</row>
    <row r="842" spans="1:20" hidden="1">
      <c r="A842" s="36"/>
      <c r="B842" s="36"/>
      <c r="C842" s="36"/>
      <c r="D842" s="36"/>
      <c r="E842" s="36"/>
      <c r="F842" s="36"/>
      <c r="G842" s="40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</row>
    <row r="843" spans="1:20" hidden="1">
      <c r="A843" s="36"/>
      <c r="B843" s="36"/>
      <c r="C843" s="36"/>
      <c r="D843" s="36"/>
      <c r="E843" s="36"/>
      <c r="F843" s="36"/>
      <c r="G843" s="40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</row>
    <row r="844" spans="1:20" hidden="1">
      <c r="A844" s="36"/>
      <c r="B844" s="36"/>
      <c r="C844" s="36"/>
      <c r="D844" s="36"/>
      <c r="E844" s="36"/>
      <c r="F844" s="36"/>
      <c r="G844" s="40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</row>
    <row r="845" spans="1:20" hidden="1">
      <c r="A845" s="36"/>
      <c r="B845" s="36"/>
      <c r="C845" s="36"/>
      <c r="D845" s="36"/>
      <c r="E845" s="36"/>
      <c r="F845" s="36"/>
      <c r="G845" s="40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</row>
    <row r="846" spans="1:20" hidden="1">
      <c r="A846" s="36"/>
      <c r="B846" s="36"/>
      <c r="C846" s="36"/>
      <c r="D846" s="36"/>
      <c r="E846" s="36"/>
      <c r="F846" s="36"/>
      <c r="G846" s="40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</row>
    <row r="847" spans="1:20" hidden="1">
      <c r="A847" s="36"/>
      <c r="B847" s="36"/>
      <c r="C847" s="36"/>
      <c r="D847" s="36"/>
      <c r="E847" s="36"/>
      <c r="F847" s="36"/>
      <c r="G847" s="40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</row>
    <row r="848" spans="1:20" hidden="1">
      <c r="A848" s="36"/>
      <c r="B848" s="36"/>
      <c r="C848" s="36"/>
      <c r="D848" s="36"/>
      <c r="E848" s="36"/>
      <c r="F848" s="36"/>
      <c r="G848" s="40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</row>
    <row r="849" spans="1:20" hidden="1">
      <c r="A849" s="36"/>
      <c r="B849" s="36"/>
      <c r="C849" s="36"/>
      <c r="D849" s="36"/>
      <c r="E849" s="36"/>
      <c r="F849" s="36"/>
      <c r="G849" s="40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</row>
    <row r="850" spans="1:20" hidden="1">
      <c r="A850" s="36"/>
      <c r="B850" s="36"/>
      <c r="C850" s="36"/>
      <c r="D850" s="36"/>
      <c r="E850" s="36"/>
      <c r="F850" s="36"/>
      <c r="G850" s="40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</row>
    <row r="851" spans="1:20" hidden="1">
      <c r="A851" s="36"/>
      <c r="B851" s="36"/>
      <c r="C851" s="36"/>
      <c r="D851" s="36"/>
      <c r="E851" s="36"/>
      <c r="F851" s="36"/>
      <c r="G851" s="40"/>
      <c r="H851" s="36"/>
      <c r="I851" s="36"/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</row>
    <row r="852" spans="1:20" hidden="1">
      <c r="A852" s="36"/>
      <c r="B852" s="36"/>
      <c r="C852" s="36"/>
      <c r="D852" s="36"/>
      <c r="E852" s="36"/>
      <c r="F852" s="36"/>
      <c r="G852" s="40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</row>
    <row r="853" spans="1:20" hidden="1">
      <c r="A853" s="36"/>
      <c r="B853" s="36"/>
      <c r="C853" s="36"/>
      <c r="D853" s="36"/>
      <c r="E853" s="36"/>
      <c r="F853" s="36"/>
      <c r="G853" s="40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</row>
    <row r="854" spans="1:20" hidden="1">
      <c r="A854" s="36"/>
      <c r="B854" s="36"/>
      <c r="C854" s="36"/>
      <c r="D854" s="36"/>
      <c r="E854" s="36"/>
      <c r="F854" s="36"/>
      <c r="G854" s="40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</row>
    <row r="855" spans="1:20" hidden="1">
      <c r="A855" s="36"/>
      <c r="B855" s="36"/>
      <c r="C855" s="36"/>
      <c r="D855" s="36"/>
      <c r="E855" s="36"/>
      <c r="F855" s="36"/>
      <c r="G855" s="40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</row>
    <row r="856" spans="1:20" hidden="1">
      <c r="A856" s="36"/>
      <c r="B856" s="36"/>
      <c r="C856" s="36"/>
      <c r="D856" s="36"/>
      <c r="E856" s="36"/>
      <c r="F856" s="36"/>
      <c r="G856" s="40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</row>
    <row r="857" spans="1:20" hidden="1">
      <c r="A857" s="36"/>
      <c r="B857" s="36"/>
      <c r="C857" s="36"/>
      <c r="D857" s="36"/>
      <c r="E857" s="36"/>
      <c r="F857" s="36"/>
      <c r="G857" s="40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</row>
    <row r="858" spans="1:20" hidden="1">
      <c r="A858" s="36"/>
      <c r="B858" s="36"/>
      <c r="C858" s="36"/>
      <c r="D858" s="36"/>
      <c r="E858" s="36"/>
      <c r="F858" s="36"/>
      <c r="G858" s="40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</row>
    <row r="859" spans="1:20" hidden="1">
      <c r="A859" s="36"/>
      <c r="B859" s="36"/>
      <c r="C859" s="36"/>
      <c r="D859" s="36"/>
      <c r="E859" s="36"/>
      <c r="F859" s="36"/>
      <c r="G859" s="40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</row>
    <row r="860" spans="1:20" hidden="1">
      <c r="A860" s="36"/>
      <c r="B860" s="36"/>
      <c r="C860" s="36"/>
      <c r="D860" s="36"/>
      <c r="E860" s="36"/>
      <c r="F860" s="36"/>
      <c r="G860" s="40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</row>
    <row r="861" spans="1:20" hidden="1">
      <c r="A861" s="36"/>
      <c r="B861" s="36"/>
      <c r="C861" s="36"/>
      <c r="D861" s="36"/>
      <c r="E861" s="36"/>
      <c r="F861" s="36"/>
      <c r="G861" s="40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</row>
    <row r="862" spans="1:20" hidden="1">
      <c r="A862" s="36"/>
      <c r="B862" s="36"/>
      <c r="C862" s="36"/>
      <c r="D862" s="36"/>
      <c r="E862" s="36"/>
      <c r="F862" s="36"/>
      <c r="G862" s="40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</row>
    <row r="863" spans="1:20" hidden="1">
      <c r="A863" s="36"/>
      <c r="B863" s="36"/>
      <c r="C863" s="36"/>
      <c r="D863" s="36"/>
      <c r="E863" s="36"/>
      <c r="F863" s="36"/>
      <c r="G863" s="40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</row>
    <row r="864" spans="1:20" hidden="1">
      <c r="A864" s="36"/>
      <c r="B864" s="36"/>
      <c r="C864" s="36"/>
      <c r="D864" s="36"/>
      <c r="E864" s="36"/>
      <c r="F864" s="36"/>
      <c r="G864" s="40"/>
      <c r="H864" s="36"/>
      <c r="I864" s="36"/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</row>
    <row r="865" spans="1:20" hidden="1">
      <c r="A865" s="36"/>
      <c r="B865" s="36"/>
      <c r="C865" s="36"/>
      <c r="D865" s="36"/>
      <c r="E865" s="36"/>
      <c r="F865" s="36"/>
      <c r="G865" s="40"/>
      <c r="H865" s="36"/>
      <c r="I865" s="36"/>
      <c r="J865" s="36"/>
      <c r="K865" s="36"/>
      <c r="L865" s="36"/>
      <c r="M865" s="36"/>
      <c r="N865" s="36"/>
      <c r="O865" s="36"/>
      <c r="P865" s="36"/>
      <c r="Q865" s="36"/>
      <c r="R865" s="36"/>
      <c r="S865" s="36"/>
      <c r="T865" s="36"/>
    </row>
    <row r="866" spans="1:20" hidden="1">
      <c r="A866" s="36"/>
      <c r="B866" s="36"/>
      <c r="C866" s="36"/>
      <c r="D866" s="36"/>
      <c r="E866" s="36"/>
      <c r="F866" s="36"/>
      <c r="G866" s="40"/>
      <c r="H866" s="36"/>
      <c r="I866" s="36"/>
      <c r="J866" s="36"/>
      <c r="K866" s="36"/>
      <c r="L866" s="36"/>
      <c r="M866" s="36"/>
      <c r="N866" s="36"/>
      <c r="O866" s="36"/>
      <c r="P866" s="36"/>
      <c r="Q866" s="36"/>
      <c r="R866" s="36"/>
      <c r="S866" s="36"/>
      <c r="T866" s="36"/>
    </row>
    <row r="867" spans="1:20" hidden="1">
      <c r="A867" s="36"/>
      <c r="B867" s="36"/>
      <c r="C867" s="36"/>
      <c r="D867" s="36"/>
      <c r="E867" s="36"/>
      <c r="F867" s="36"/>
      <c r="G867" s="40"/>
      <c r="H867" s="36"/>
      <c r="I867" s="36"/>
      <c r="J867" s="36"/>
      <c r="K867" s="36"/>
      <c r="L867" s="36"/>
      <c r="M867" s="36"/>
      <c r="N867" s="36"/>
      <c r="O867" s="36"/>
      <c r="P867" s="36"/>
      <c r="Q867" s="36"/>
      <c r="R867" s="36"/>
      <c r="S867" s="36"/>
      <c r="T867" s="36"/>
    </row>
    <row r="868" spans="1:20" hidden="1">
      <c r="A868" s="36"/>
      <c r="B868" s="36"/>
      <c r="C868" s="36"/>
      <c r="D868" s="36"/>
      <c r="E868" s="36"/>
      <c r="F868" s="36"/>
      <c r="G868" s="40"/>
      <c r="H868" s="36"/>
      <c r="I868" s="36"/>
      <c r="J868" s="36"/>
      <c r="K868" s="36"/>
      <c r="L868" s="36"/>
      <c r="M868" s="36"/>
      <c r="N868" s="36"/>
      <c r="O868" s="36"/>
      <c r="P868" s="36"/>
      <c r="Q868" s="36"/>
      <c r="R868" s="36"/>
      <c r="S868" s="36"/>
      <c r="T868" s="36"/>
    </row>
    <row r="869" spans="1:20" hidden="1">
      <c r="A869" s="36"/>
      <c r="B869" s="36"/>
      <c r="C869" s="36"/>
      <c r="D869" s="36"/>
      <c r="E869" s="36"/>
      <c r="F869" s="36"/>
      <c r="G869" s="40"/>
      <c r="H869" s="36"/>
      <c r="I869" s="36"/>
      <c r="J869" s="36"/>
      <c r="K869" s="36"/>
      <c r="L869" s="36"/>
      <c r="M869" s="36"/>
      <c r="N869" s="36"/>
      <c r="O869" s="36"/>
      <c r="P869" s="36"/>
      <c r="Q869" s="36"/>
      <c r="R869" s="36"/>
      <c r="S869" s="36"/>
      <c r="T869" s="36"/>
    </row>
    <row r="870" spans="1:20" hidden="1">
      <c r="A870" s="36"/>
      <c r="B870" s="36"/>
      <c r="C870" s="36"/>
      <c r="D870" s="36"/>
      <c r="E870" s="36"/>
      <c r="F870" s="36"/>
      <c r="G870" s="40"/>
      <c r="H870" s="36"/>
      <c r="I870" s="36"/>
      <c r="J870" s="36"/>
      <c r="K870" s="36"/>
      <c r="L870" s="36"/>
      <c r="M870" s="36"/>
      <c r="N870" s="36"/>
      <c r="O870" s="36"/>
      <c r="P870" s="36"/>
      <c r="Q870" s="36"/>
      <c r="R870" s="36"/>
      <c r="S870" s="36"/>
      <c r="T870" s="36"/>
    </row>
    <row r="871" spans="1:20" hidden="1">
      <c r="A871" s="36"/>
      <c r="B871" s="36"/>
      <c r="C871" s="36"/>
      <c r="D871" s="36"/>
      <c r="E871" s="36"/>
      <c r="F871" s="36"/>
      <c r="G871" s="40"/>
      <c r="H871" s="36"/>
      <c r="I871" s="36"/>
      <c r="J871" s="36"/>
      <c r="K871" s="36"/>
      <c r="L871" s="36"/>
      <c r="M871" s="36"/>
      <c r="N871" s="36"/>
      <c r="O871" s="36"/>
      <c r="P871" s="36"/>
      <c r="Q871" s="36"/>
      <c r="R871" s="36"/>
      <c r="S871" s="36"/>
      <c r="T871" s="36"/>
    </row>
    <row r="872" spans="1:20" hidden="1">
      <c r="A872" s="36"/>
      <c r="B872" s="36"/>
      <c r="C872" s="36"/>
      <c r="D872" s="36"/>
      <c r="E872" s="36"/>
      <c r="F872" s="36"/>
      <c r="G872" s="40"/>
      <c r="H872" s="36"/>
      <c r="I872" s="36"/>
      <c r="J872" s="36"/>
      <c r="K872" s="36"/>
      <c r="L872" s="36"/>
      <c r="M872" s="36"/>
      <c r="N872" s="36"/>
      <c r="O872" s="36"/>
      <c r="P872" s="36"/>
      <c r="Q872" s="36"/>
      <c r="R872" s="36"/>
      <c r="S872" s="36"/>
      <c r="T872" s="36"/>
    </row>
    <row r="873" spans="1:20" hidden="1">
      <c r="A873" s="36"/>
      <c r="B873" s="36"/>
      <c r="C873" s="36"/>
      <c r="D873" s="36"/>
      <c r="E873" s="36"/>
      <c r="F873" s="36"/>
      <c r="G873" s="40"/>
      <c r="H873" s="36"/>
      <c r="I873" s="36"/>
      <c r="J873" s="36"/>
      <c r="K873" s="36"/>
      <c r="L873" s="36"/>
      <c r="M873" s="36"/>
      <c r="N873" s="36"/>
      <c r="O873" s="36"/>
      <c r="P873" s="36"/>
      <c r="Q873" s="36"/>
      <c r="R873" s="36"/>
      <c r="S873" s="36"/>
      <c r="T873" s="36"/>
    </row>
    <row r="874" spans="1:20" hidden="1">
      <c r="A874" s="36"/>
      <c r="B874" s="36"/>
      <c r="C874" s="36"/>
      <c r="D874" s="36"/>
      <c r="E874" s="36"/>
      <c r="F874" s="36"/>
      <c r="G874" s="40"/>
      <c r="H874" s="36"/>
      <c r="I874" s="36"/>
      <c r="J874" s="36"/>
      <c r="K874" s="36"/>
      <c r="L874" s="36"/>
      <c r="M874" s="36"/>
      <c r="N874" s="36"/>
      <c r="O874" s="36"/>
      <c r="P874" s="36"/>
      <c r="Q874" s="36"/>
      <c r="R874" s="36"/>
      <c r="S874" s="36"/>
      <c r="T874" s="36"/>
    </row>
    <row r="875" spans="1:20" hidden="1">
      <c r="A875" s="36"/>
      <c r="B875" s="36"/>
      <c r="C875" s="36"/>
      <c r="D875" s="36"/>
      <c r="E875" s="36"/>
      <c r="F875" s="36"/>
      <c r="G875" s="40"/>
      <c r="H875" s="36"/>
      <c r="I875" s="36"/>
      <c r="J875" s="36"/>
      <c r="K875" s="36"/>
      <c r="L875" s="36"/>
      <c r="M875" s="36"/>
      <c r="N875" s="36"/>
      <c r="O875" s="36"/>
      <c r="P875" s="36"/>
      <c r="Q875" s="36"/>
      <c r="R875" s="36"/>
      <c r="S875" s="36"/>
      <c r="T875" s="36"/>
    </row>
    <row r="876" spans="1:20" hidden="1">
      <c r="A876" s="36"/>
      <c r="B876" s="36"/>
      <c r="C876" s="36"/>
      <c r="D876" s="36"/>
      <c r="E876" s="36"/>
      <c r="F876" s="36"/>
      <c r="G876" s="40"/>
      <c r="H876" s="36"/>
      <c r="I876" s="36"/>
      <c r="J876" s="36"/>
      <c r="K876" s="36"/>
      <c r="L876" s="36"/>
      <c r="M876" s="36"/>
      <c r="N876" s="36"/>
      <c r="O876" s="36"/>
      <c r="P876" s="36"/>
      <c r="Q876" s="36"/>
      <c r="R876" s="36"/>
      <c r="S876" s="36"/>
      <c r="T876" s="36"/>
    </row>
    <row r="877" spans="1:20" hidden="1">
      <c r="A877" s="36"/>
      <c r="B877" s="36"/>
      <c r="C877" s="36"/>
      <c r="D877" s="36"/>
      <c r="E877" s="36"/>
      <c r="F877" s="36"/>
      <c r="G877" s="40"/>
      <c r="H877" s="36"/>
      <c r="I877" s="36"/>
      <c r="J877" s="36"/>
      <c r="K877" s="36"/>
      <c r="L877" s="36"/>
      <c r="M877" s="36"/>
      <c r="N877" s="36"/>
      <c r="O877" s="36"/>
      <c r="P877" s="36"/>
      <c r="Q877" s="36"/>
      <c r="R877" s="36"/>
      <c r="S877" s="36"/>
      <c r="T877" s="36"/>
    </row>
    <row r="878" spans="1:20" hidden="1">
      <c r="A878" s="36"/>
      <c r="B878" s="36"/>
      <c r="C878" s="36"/>
      <c r="D878" s="36"/>
      <c r="E878" s="36"/>
      <c r="F878" s="36"/>
      <c r="G878" s="40"/>
      <c r="H878" s="36"/>
      <c r="I878" s="36"/>
      <c r="J878" s="36"/>
      <c r="K878" s="36"/>
      <c r="L878" s="36"/>
      <c r="M878" s="36"/>
      <c r="N878" s="36"/>
      <c r="O878" s="36"/>
      <c r="P878" s="36"/>
      <c r="Q878" s="36"/>
      <c r="R878" s="36"/>
      <c r="S878" s="36"/>
      <c r="T878" s="36"/>
    </row>
    <row r="879" spans="1:20" hidden="1">
      <c r="A879" s="36"/>
      <c r="B879" s="36"/>
      <c r="C879" s="36"/>
      <c r="D879" s="36"/>
      <c r="E879" s="36"/>
      <c r="F879" s="36"/>
      <c r="G879" s="40"/>
      <c r="H879" s="36"/>
      <c r="I879" s="36"/>
      <c r="J879" s="36"/>
      <c r="K879" s="36"/>
      <c r="L879" s="36"/>
      <c r="M879" s="36"/>
      <c r="N879" s="36"/>
      <c r="O879" s="36"/>
      <c r="P879" s="36"/>
      <c r="Q879" s="36"/>
      <c r="R879" s="36"/>
      <c r="S879" s="36"/>
      <c r="T879" s="36"/>
    </row>
    <row r="880" spans="1:20" hidden="1">
      <c r="A880" s="36"/>
      <c r="B880" s="36"/>
      <c r="C880" s="36"/>
      <c r="D880" s="36"/>
      <c r="E880" s="36"/>
      <c r="F880" s="36"/>
      <c r="G880" s="40"/>
      <c r="H880" s="36"/>
      <c r="I880" s="36"/>
      <c r="J880" s="36"/>
      <c r="K880" s="36"/>
      <c r="L880" s="36"/>
      <c r="M880" s="36"/>
      <c r="N880" s="36"/>
      <c r="O880" s="36"/>
      <c r="P880" s="36"/>
      <c r="Q880" s="36"/>
      <c r="R880" s="36"/>
      <c r="S880" s="36"/>
      <c r="T880" s="36"/>
    </row>
    <row r="881" spans="1:20" hidden="1">
      <c r="A881" s="36"/>
      <c r="B881" s="36"/>
      <c r="C881" s="36"/>
      <c r="D881" s="36"/>
      <c r="E881" s="36"/>
      <c r="F881" s="36"/>
      <c r="G881" s="40"/>
      <c r="H881" s="36"/>
      <c r="I881" s="36"/>
      <c r="J881" s="36"/>
      <c r="K881" s="36"/>
      <c r="L881" s="36"/>
      <c r="M881" s="36"/>
      <c r="N881" s="36"/>
      <c r="O881" s="36"/>
      <c r="P881" s="36"/>
      <c r="Q881" s="36"/>
      <c r="R881" s="36"/>
      <c r="S881" s="36"/>
      <c r="T881" s="36"/>
    </row>
    <row r="882" spans="1:20" hidden="1">
      <c r="A882" s="36"/>
      <c r="B882" s="36"/>
      <c r="C882" s="36"/>
      <c r="D882" s="36"/>
      <c r="E882" s="36"/>
      <c r="F882" s="36"/>
      <c r="G882" s="40"/>
      <c r="H882" s="36"/>
      <c r="I882" s="36"/>
      <c r="J882" s="36"/>
      <c r="K882" s="36"/>
      <c r="L882" s="36"/>
      <c r="M882" s="36"/>
      <c r="N882" s="36"/>
      <c r="O882" s="36"/>
      <c r="P882" s="36"/>
      <c r="Q882" s="36"/>
      <c r="R882" s="36"/>
      <c r="S882" s="36"/>
      <c r="T882" s="36"/>
    </row>
    <row r="883" spans="1:20" hidden="1">
      <c r="A883" s="36"/>
      <c r="B883" s="36"/>
      <c r="C883" s="36"/>
      <c r="D883" s="36"/>
      <c r="E883" s="36"/>
      <c r="F883" s="36"/>
      <c r="G883" s="40"/>
      <c r="H883" s="36"/>
      <c r="I883" s="36"/>
      <c r="J883" s="36"/>
      <c r="K883" s="36"/>
      <c r="L883" s="36"/>
      <c r="M883" s="36"/>
      <c r="N883" s="36"/>
      <c r="O883" s="36"/>
      <c r="P883" s="36"/>
      <c r="Q883" s="36"/>
      <c r="R883" s="36"/>
      <c r="S883" s="36"/>
      <c r="T883" s="36"/>
    </row>
    <row r="884" spans="1:20" hidden="1">
      <c r="A884" s="36"/>
      <c r="B884" s="36"/>
      <c r="C884" s="36"/>
      <c r="D884" s="36"/>
      <c r="E884" s="36"/>
      <c r="F884" s="36"/>
      <c r="G884" s="40"/>
      <c r="H884" s="36"/>
      <c r="I884" s="36"/>
      <c r="J884" s="36"/>
      <c r="K884" s="36"/>
      <c r="L884" s="36"/>
      <c r="M884" s="36"/>
      <c r="N884" s="36"/>
      <c r="O884" s="36"/>
      <c r="P884" s="36"/>
      <c r="Q884" s="36"/>
      <c r="R884" s="36"/>
      <c r="S884" s="36"/>
      <c r="T884" s="36"/>
    </row>
    <row r="885" spans="1:20" hidden="1">
      <c r="A885" s="36"/>
      <c r="B885" s="36"/>
      <c r="C885" s="36"/>
      <c r="D885" s="36"/>
      <c r="E885" s="36"/>
      <c r="F885" s="36"/>
      <c r="G885" s="40"/>
      <c r="H885" s="36"/>
      <c r="I885" s="36"/>
      <c r="J885" s="36"/>
      <c r="K885" s="36"/>
      <c r="L885" s="36"/>
      <c r="M885" s="36"/>
      <c r="N885" s="36"/>
      <c r="O885" s="36"/>
      <c r="P885" s="36"/>
      <c r="Q885" s="36"/>
      <c r="R885" s="36"/>
      <c r="S885" s="36"/>
      <c r="T885" s="36"/>
    </row>
    <row r="886" spans="1:20" hidden="1">
      <c r="A886" s="36"/>
      <c r="B886" s="36"/>
      <c r="C886" s="36"/>
      <c r="D886" s="36"/>
      <c r="E886" s="36"/>
      <c r="F886" s="36"/>
      <c r="G886" s="40"/>
      <c r="H886" s="36"/>
      <c r="I886" s="36"/>
      <c r="J886" s="36"/>
      <c r="K886" s="36"/>
      <c r="L886" s="36"/>
      <c r="M886" s="36"/>
      <c r="N886" s="36"/>
      <c r="O886" s="36"/>
      <c r="P886" s="36"/>
      <c r="Q886" s="36"/>
      <c r="R886" s="36"/>
      <c r="S886" s="36"/>
      <c r="T886" s="36"/>
    </row>
    <row r="887" spans="1:20" hidden="1">
      <c r="A887" s="36"/>
      <c r="B887" s="36"/>
      <c r="C887" s="36"/>
      <c r="D887" s="36"/>
      <c r="E887" s="36"/>
      <c r="F887" s="36"/>
      <c r="G887" s="40"/>
      <c r="H887" s="36"/>
      <c r="I887" s="36"/>
      <c r="J887" s="36"/>
      <c r="K887" s="36"/>
      <c r="L887" s="36"/>
      <c r="M887" s="36"/>
      <c r="N887" s="36"/>
      <c r="O887" s="36"/>
      <c r="P887" s="36"/>
      <c r="Q887" s="36"/>
      <c r="R887" s="36"/>
      <c r="S887" s="36"/>
      <c r="T887" s="36"/>
    </row>
    <row r="888" spans="1:20" hidden="1">
      <c r="A888" s="36"/>
      <c r="B888" s="36"/>
      <c r="C888" s="36"/>
      <c r="D888" s="36"/>
      <c r="E888" s="36"/>
      <c r="F888" s="36"/>
      <c r="G888" s="40"/>
      <c r="H888" s="36"/>
      <c r="I888" s="36"/>
      <c r="J888" s="36"/>
      <c r="K888" s="36"/>
      <c r="L888" s="36"/>
      <c r="M888" s="36"/>
      <c r="N888" s="36"/>
      <c r="O888" s="36"/>
      <c r="P888" s="36"/>
      <c r="Q888" s="36"/>
      <c r="R888" s="36"/>
      <c r="S888" s="36"/>
      <c r="T888" s="36"/>
    </row>
    <row r="889" spans="1:20" hidden="1">
      <c r="A889" s="36"/>
      <c r="B889" s="36"/>
      <c r="C889" s="36"/>
      <c r="D889" s="36"/>
      <c r="E889" s="36"/>
      <c r="F889" s="36"/>
      <c r="G889" s="40"/>
      <c r="H889" s="36"/>
      <c r="I889" s="36"/>
      <c r="J889" s="36"/>
      <c r="K889" s="36"/>
      <c r="L889" s="36"/>
      <c r="M889" s="36"/>
      <c r="N889" s="36"/>
      <c r="O889" s="36"/>
      <c r="P889" s="36"/>
      <c r="Q889" s="36"/>
      <c r="R889" s="36"/>
      <c r="S889" s="36"/>
      <c r="T889" s="36"/>
    </row>
    <row r="890" spans="1:20" hidden="1">
      <c r="A890" s="36"/>
      <c r="B890" s="36"/>
      <c r="C890" s="36"/>
      <c r="D890" s="36"/>
      <c r="E890" s="36"/>
      <c r="F890" s="36"/>
      <c r="G890" s="40"/>
      <c r="H890" s="36"/>
      <c r="I890" s="36"/>
      <c r="J890" s="36"/>
      <c r="K890" s="36"/>
      <c r="L890" s="36"/>
      <c r="M890" s="36"/>
      <c r="N890" s="36"/>
      <c r="O890" s="36"/>
      <c r="P890" s="36"/>
      <c r="Q890" s="36"/>
      <c r="R890" s="36"/>
      <c r="S890" s="36"/>
      <c r="T890" s="36"/>
    </row>
    <row r="891" spans="1:20" hidden="1">
      <c r="A891" s="36"/>
      <c r="B891" s="36"/>
      <c r="C891" s="36"/>
      <c r="D891" s="36"/>
      <c r="E891" s="36"/>
      <c r="F891" s="36"/>
      <c r="G891" s="40"/>
      <c r="H891" s="36"/>
      <c r="I891" s="36"/>
      <c r="J891" s="36"/>
      <c r="K891" s="36"/>
      <c r="L891" s="36"/>
      <c r="M891" s="36"/>
      <c r="N891" s="36"/>
      <c r="O891" s="36"/>
      <c r="P891" s="36"/>
      <c r="Q891" s="36"/>
      <c r="R891" s="36"/>
      <c r="S891" s="36"/>
      <c r="T891" s="36"/>
    </row>
    <row r="892" spans="1:20" hidden="1">
      <c r="A892" s="36"/>
      <c r="B892" s="36"/>
      <c r="C892" s="36"/>
      <c r="D892" s="36"/>
      <c r="E892" s="36"/>
      <c r="F892" s="36"/>
      <c r="G892" s="40"/>
      <c r="H892" s="36"/>
      <c r="I892" s="36"/>
      <c r="J892" s="36"/>
      <c r="K892" s="36"/>
      <c r="L892" s="36"/>
      <c r="M892" s="36"/>
      <c r="N892" s="36"/>
      <c r="O892" s="36"/>
      <c r="P892" s="36"/>
      <c r="Q892" s="36"/>
      <c r="R892" s="36"/>
      <c r="S892" s="36"/>
      <c r="T892" s="36"/>
    </row>
    <row r="893" spans="1:20" hidden="1">
      <c r="A893" s="36"/>
      <c r="B893" s="36"/>
      <c r="C893" s="36"/>
      <c r="D893" s="36"/>
      <c r="E893" s="36"/>
      <c r="F893" s="36"/>
      <c r="G893" s="40"/>
      <c r="H893" s="36"/>
      <c r="I893" s="36"/>
      <c r="J893" s="36"/>
      <c r="K893" s="36"/>
      <c r="L893" s="36"/>
      <c r="M893" s="36"/>
      <c r="N893" s="36"/>
      <c r="O893" s="36"/>
      <c r="P893" s="36"/>
      <c r="Q893" s="36"/>
      <c r="R893" s="36"/>
      <c r="S893" s="36"/>
      <c r="T893" s="36"/>
    </row>
    <row r="894" spans="1:20" hidden="1">
      <c r="A894" s="36"/>
      <c r="B894" s="36"/>
      <c r="C894" s="36"/>
      <c r="D894" s="36"/>
      <c r="E894" s="36"/>
      <c r="F894" s="36"/>
      <c r="G894" s="40"/>
      <c r="H894" s="36"/>
      <c r="I894" s="36"/>
      <c r="J894" s="36"/>
      <c r="K894" s="36"/>
      <c r="L894" s="36"/>
      <c r="M894" s="36"/>
      <c r="N894" s="36"/>
      <c r="O894" s="36"/>
      <c r="P894" s="36"/>
      <c r="Q894" s="36"/>
      <c r="R894" s="36"/>
      <c r="S894" s="36"/>
      <c r="T894" s="36"/>
    </row>
    <row r="895" spans="1:20" hidden="1">
      <c r="A895" s="36"/>
      <c r="B895" s="36"/>
      <c r="C895" s="36"/>
      <c r="D895" s="36"/>
      <c r="E895" s="36"/>
      <c r="F895" s="36"/>
      <c r="G895" s="40"/>
      <c r="H895" s="36"/>
      <c r="I895" s="36"/>
      <c r="J895" s="36"/>
      <c r="K895" s="36"/>
      <c r="L895" s="36"/>
      <c r="M895" s="36"/>
      <c r="N895" s="36"/>
      <c r="O895" s="36"/>
      <c r="P895" s="36"/>
      <c r="Q895" s="36"/>
      <c r="R895" s="36"/>
      <c r="S895" s="36"/>
      <c r="T895" s="36"/>
    </row>
    <row r="896" spans="1:20" hidden="1">
      <c r="A896" s="36"/>
      <c r="B896" s="36"/>
      <c r="C896" s="36"/>
      <c r="D896" s="36"/>
      <c r="E896" s="36"/>
      <c r="F896" s="36"/>
      <c r="G896" s="40"/>
      <c r="H896" s="36"/>
      <c r="I896" s="36"/>
      <c r="J896" s="36"/>
      <c r="K896" s="36"/>
      <c r="L896" s="36"/>
      <c r="M896" s="36"/>
      <c r="N896" s="36"/>
      <c r="O896" s="36"/>
      <c r="P896" s="36"/>
      <c r="Q896" s="36"/>
      <c r="R896" s="36"/>
      <c r="S896" s="36"/>
      <c r="T896" s="36"/>
    </row>
    <row r="897" spans="1:20" hidden="1">
      <c r="A897" s="36"/>
      <c r="B897" s="36"/>
      <c r="C897" s="36"/>
      <c r="D897" s="36"/>
      <c r="E897" s="36"/>
      <c r="F897" s="36"/>
      <c r="G897" s="40"/>
      <c r="H897" s="36"/>
      <c r="I897" s="36"/>
      <c r="J897" s="36"/>
      <c r="K897" s="36"/>
      <c r="L897" s="36"/>
      <c r="M897" s="36"/>
      <c r="N897" s="36"/>
      <c r="O897" s="36"/>
      <c r="P897" s="36"/>
      <c r="Q897" s="36"/>
      <c r="R897" s="36"/>
      <c r="S897" s="36"/>
      <c r="T897" s="36"/>
    </row>
    <row r="898" spans="1:20" hidden="1">
      <c r="A898" s="36"/>
      <c r="B898" s="36"/>
      <c r="C898" s="36"/>
      <c r="D898" s="36"/>
      <c r="E898" s="36"/>
      <c r="F898" s="36"/>
      <c r="G898" s="40"/>
      <c r="H898" s="36"/>
      <c r="I898" s="36"/>
      <c r="J898" s="36"/>
      <c r="K898" s="36"/>
      <c r="L898" s="36"/>
      <c r="M898" s="36"/>
      <c r="N898" s="36"/>
      <c r="O898" s="36"/>
      <c r="P898" s="36"/>
      <c r="Q898" s="36"/>
      <c r="R898" s="36"/>
      <c r="S898" s="36"/>
      <c r="T898" s="36"/>
    </row>
    <row r="899" spans="1:20" hidden="1">
      <c r="A899" s="36"/>
      <c r="B899" s="36"/>
      <c r="C899" s="36"/>
      <c r="D899" s="36"/>
      <c r="E899" s="36"/>
      <c r="F899" s="36"/>
      <c r="G899" s="40"/>
      <c r="H899" s="36"/>
      <c r="I899" s="36"/>
      <c r="J899" s="36"/>
      <c r="K899" s="36"/>
      <c r="L899" s="36"/>
      <c r="M899" s="36"/>
      <c r="N899" s="36"/>
      <c r="O899" s="36"/>
      <c r="P899" s="36"/>
      <c r="Q899" s="36"/>
      <c r="R899" s="36"/>
      <c r="S899" s="36"/>
      <c r="T899" s="36"/>
    </row>
    <row r="900" spans="1:20" hidden="1">
      <c r="A900" s="36"/>
      <c r="B900" s="36"/>
      <c r="C900" s="36"/>
      <c r="D900" s="36"/>
      <c r="E900" s="36"/>
      <c r="F900" s="36"/>
      <c r="G900" s="40"/>
      <c r="H900" s="36"/>
      <c r="I900" s="36"/>
      <c r="J900" s="36"/>
      <c r="K900" s="36"/>
      <c r="L900" s="36"/>
      <c r="M900" s="36"/>
      <c r="N900" s="36"/>
      <c r="O900" s="36"/>
      <c r="P900" s="36"/>
      <c r="Q900" s="36"/>
      <c r="R900" s="36"/>
      <c r="S900" s="36"/>
      <c r="T900" s="36"/>
    </row>
    <row r="901" spans="1:20" hidden="1">
      <c r="A901" s="36"/>
      <c r="B901" s="36"/>
      <c r="C901" s="36"/>
      <c r="D901" s="36"/>
      <c r="E901" s="36"/>
      <c r="F901" s="36"/>
      <c r="G901" s="40"/>
      <c r="H901" s="36"/>
      <c r="I901" s="36"/>
      <c r="J901" s="36"/>
      <c r="K901" s="36"/>
      <c r="L901" s="36"/>
      <c r="M901" s="36"/>
      <c r="N901" s="36"/>
      <c r="O901" s="36"/>
      <c r="P901" s="36"/>
      <c r="Q901" s="36"/>
      <c r="R901" s="36"/>
      <c r="S901" s="36"/>
      <c r="T901" s="36"/>
    </row>
    <row r="902" spans="1:20" hidden="1">
      <c r="A902" s="36"/>
      <c r="B902" s="36"/>
      <c r="C902" s="36"/>
      <c r="D902" s="36"/>
      <c r="E902" s="36"/>
      <c r="F902" s="36"/>
      <c r="G902" s="40"/>
      <c r="H902" s="36"/>
      <c r="I902" s="36"/>
      <c r="J902" s="36"/>
      <c r="K902" s="36"/>
      <c r="L902" s="36"/>
      <c r="M902" s="36"/>
      <c r="N902" s="36"/>
      <c r="O902" s="36"/>
      <c r="P902" s="36"/>
      <c r="Q902" s="36"/>
      <c r="R902" s="36"/>
      <c r="S902" s="36"/>
      <c r="T902" s="36"/>
    </row>
    <row r="903" spans="1:20" hidden="1">
      <c r="A903" s="36"/>
      <c r="B903" s="36"/>
      <c r="C903" s="36"/>
      <c r="D903" s="36"/>
      <c r="E903" s="36"/>
      <c r="F903" s="36"/>
      <c r="G903" s="40"/>
      <c r="H903" s="36"/>
      <c r="I903" s="36"/>
      <c r="J903" s="36"/>
      <c r="K903" s="36"/>
      <c r="L903" s="36"/>
      <c r="M903" s="36"/>
      <c r="N903" s="36"/>
      <c r="O903" s="36"/>
      <c r="P903" s="36"/>
      <c r="Q903" s="36"/>
      <c r="R903" s="36"/>
      <c r="S903" s="36"/>
      <c r="T903" s="36"/>
    </row>
    <row r="904" spans="1:20" hidden="1">
      <c r="A904" s="36"/>
      <c r="B904" s="36"/>
      <c r="C904" s="36"/>
      <c r="D904" s="36"/>
      <c r="E904" s="36"/>
      <c r="F904" s="36"/>
      <c r="G904" s="40"/>
      <c r="H904" s="36"/>
      <c r="I904" s="36"/>
      <c r="J904" s="36"/>
      <c r="K904" s="36"/>
      <c r="L904" s="36"/>
      <c r="M904" s="36"/>
      <c r="N904" s="36"/>
      <c r="O904" s="36"/>
      <c r="P904" s="36"/>
      <c r="Q904" s="36"/>
      <c r="R904" s="36"/>
      <c r="S904" s="36"/>
      <c r="T904" s="36"/>
    </row>
    <row r="905" spans="1:20" hidden="1">
      <c r="A905" s="36"/>
      <c r="B905" s="36"/>
      <c r="C905" s="36"/>
      <c r="D905" s="36"/>
      <c r="E905" s="36"/>
      <c r="F905" s="36"/>
      <c r="G905" s="40"/>
      <c r="H905" s="36"/>
      <c r="I905" s="36"/>
      <c r="J905" s="36"/>
      <c r="K905" s="36"/>
      <c r="L905" s="36"/>
      <c r="M905" s="36"/>
      <c r="N905" s="36"/>
      <c r="O905" s="36"/>
      <c r="P905" s="36"/>
      <c r="Q905" s="36"/>
      <c r="R905" s="36"/>
      <c r="S905" s="36"/>
      <c r="T905" s="36"/>
    </row>
    <row r="906" spans="1:20" hidden="1">
      <c r="A906" s="36"/>
      <c r="B906" s="36"/>
      <c r="C906" s="36"/>
      <c r="D906" s="36"/>
      <c r="E906" s="36"/>
      <c r="F906" s="36"/>
      <c r="G906" s="40"/>
      <c r="H906" s="36"/>
      <c r="I906" s="36"/>
      <c r="J906" s="36"/>
      <c r="K906" s="36"/>
      <c r="L906" s="36"/>
      <c r="M906" s="36"/>
      <c r="N906" s="36"/>
      <c r="O906" s="36"/>
      <c r="P906" s="36"/>
      <c r="Q906" s="36"/>
      <c r="R906" s="36"/>
      <c r="S906" s="36"/>
      <c r="T906" s="36"/>
    </row>
    <row r="907" spans="1:20" hidden="1">
      <c r="A907" s="36"/>
      <c r="B907" s="36"/>
      <c r="C907" s="36"/>
      <c r="D907" s="36"/>
      <c r="E907" s="36"/>
      <c r="F907" s="36"/>
      <c r="G907" s="40"/>
      <c r="H907" s="36"/>
      <c r="I907" s="36"/>
      <c r="J907" s="36"/>
      <c r="K907" s="36"/>
      <c r="L907" s="36"/>
      <c r="M907" s="36"/>
      <c r="N907" s="36"/>
      <c r="O907" s="36"/>
      <c r="P907" s="36"/>
      <c r="Q907" s="36"/>
      <c r="R907" s="36"/>
      <c r="S907" s="36"/>
      <c r="T907" s="36"/>
    </row>
    <row r="908" spans="1:20" hidden="1">
      <c r="A908" s="36"/>
      <c r="B908" s="36"/>
      <c r="C908" s="36"/>
      <c r="D908" s="36"/>
      <c r="E908" s="36"/>
      <c r="F908" s="36"/>
      <c r="G908" s="40"/>
      <c r="H908" s="36"/>
      <c r="I908" s="36"/>
      <c r="J908" s="36"/>
      <c r="K908" s="36"/>
      <c r="L908" s="36"/>
      <c r="M908" s="36"/>
      <c r="N908" s="36"/>
      <c r="O908" s="36"/>
      <c r="P908" s="36"/>
      <c r="Q908" s="36"/>
      <c r="R908" s="36"/>
      <c r="S908" s="36"/>
      <c r="T908" s="36"/>
    </row>
    <row r="909" spans="1:20" hidden="1">
      <c r="A909" s="36"/>
      <c r="B909" s="36"/>
      <c r="C909" s="36"/>
      <c r="D909" s="36"/>
      <c r="E909" s="36"/>
      <c r="F909" s="36"/>
      <c r="G909" s="40"/>
      <c r="H909" s="36"/>
      <c r="I909" s="36"/>
      <c r="J909" s="36"/>
      <c r="K909" s="36"/>
      <c r="L909" s="36"/>
      <c r="M909" s="36"/>
      <c r="N909" s="36"/>
      <c r="O909" s="36"/>
      <c r="P909" s="36"/>
      <c r="Q909" s="36"/>
      <c r="R909" s="36"/>
      <c r="S909" s="36"/>
      <c r="T909" s="36"/>
    </row>
    <row r="910" spans="1:20" hidden="1">
      <c r="A910" s="36"/>
      <c r="B910" s="36"/>
      <c r="C910" s="36"/>
      <c r="D910" s="36"/>
      <c r="E910" s="36"/>
      <c r="F910" s="36"/>
      <c r="G910" s="40"/>
      <c r="H910" s="36"/>
      <c r="I910" s="36"/>
      <c r="J910" s="36"/>
      <c r="K910" s="36"/>
      <c r="L910" s="36"/>
      <c r="M910" s="36"/>
      <c r="N910" s="36"/>
      <c r="O910" s="36"/>
      <c r="P910" s="36"/>
      <c r="Q910" s="36"/>
      <c r="R910" s="36"/>
      <c r="S910" s="36"/>
      <c r="T910" s="36"/>
    </row>
    <row r="911" spans="1:20" hidden="1">
      <c r="A911" s="36"/>
      <c r="B911" s="36"/>
      <c r="C911" s="36"/>
      <c r="D911" s="36"/>
      <c r="E911" s="36"/>
      <c r="F911" s="36"/>
      <c r="G911" s="40"/>
      <c r="H911" s="36"/>
      <c r="I911" s="36"/>
      <c r="J911" s="36"/>
      <c r="K911" s="36"/>
      <c r="L911" s="36"/>
      <c r="M911" s="36"/>
      <c r="N911" s="36"/>
      <c r="O911" s="36"/>
      <c r="P911" s="36"/>
      <c r="Q911" s="36"/>
      <c r="R911" s="36"/>
      <c r="S911" s="36"/>
      <c r="T911" s="36"/>
    </row>
    <row r="912" spans="1:20" hidden="1">
      <c r="A912" s="36"/>
      <c r="B912" s="36"/>
      <c r="C912" s="36"/>
      <c r="D912" s="36"/>
      <c r="E912" s="36"/>
      <c r="F912" s="36"/>
      <c r="G912" s="40"/>
      <c r="H912" s="36"/>
      <c r="I912" s="36"/>
      <c r="J912" s="36"/>
      <c r="K912" s="36"/>
      <c r="L912" s="36"/>
      <c r="M912" s="36"/>
      <c r="N912" s="36"/>
      <c r="O912" s="36"/>
      <c r="P912" s="36"/>
      <c r="Q912" s="36"/>
      <c r="R912" s="36"/>
      <c r="S912" s="36"/>
      <c r="T912" s="36"/>
    </row>
    <row r="913" spans="1:20" hidden="1">
      <c r="A913" s="36"/>
      <c r="B913" s="36"/>
      <c r="C913" s="36"/>
      <c r="D913" s="36"/>
      <c r="E913" s="36"/>
      <c r="F913" s="36"/>
      <c r="G913" s="40"/>
      <c r="H913" s="36"/>
      <c r="I913" s="36"/>
      <c r="J913" s="36"/>
      <c r="K913" s="36"/>
      <c r="L913" s="36"/>
      <c r="M913" s="36"/>
      <c r="N913" s="36"/>
      <c r="O913" s="36"/>
      <c r="P913" s="36"/>
      <c r="Q913" s="36"/>
      <c r="R913" s="36"/>
      <c r="S913" s="36"/>
      <c r="T913" s="36"/>
    </row>
    <row r="914" spans="1:20" hidden="1">
      <c r="A914" s="36"/>
      <c r="B914" s="36"/>
      <c r="C914" s="36"/>
      <c r="D914" s="36"/>
      <c r="E914" s="36"/>
      <c r="F914" s="36"/>
      <c r="G914" s="40"/>
      <c r="H914" s="36"/>
      <c r="I914" s="36"/>
      <c r="J914" s="36"/>
      <c r="K914" s="36"/>
      <c r="L914" s="36"/>
      <c r="M914" s="36"/>
      <c r="N914" s="36"/>
      <c r="O914" s="36"/>
      <c r="P914" s="36"/>
      <c r="Q914" s="36"/>
      <c r="R914" s="36"/>
      <c r="S914" s="36"/>
      <c r="T914" s="36"/>
    </row>
    <row r="915" spans="1:20" hidden="1">
      <c r="A915" s="36"/>
      <c r="B915" s="36"/>
      <c r="C915" s="36"/>
      <c r="D915" s="36"/>
      <c r="E915" s="36"/>
      <c r="F915" s="36"/>
      <c r="G915" s="40"/>
      <c r="H915" s="36"/>
      <c r="I915" s="36"/>
      <c r="J915" s="36"/>
      <c r="K915" s="36"/>
      <c r="L915" s="36"/>
      <c r="M915" s="36"/>
      <c r="N915" s="36"/>
      <c r="O915" s="36"/>
      <c r="P915" s="36"/>
      <c r="Q915" s="36"/>
      <c r="R915" s="36"/>
      <c r="S915" s="36"/>
      <c r="T915" s="36"/>
    </row>
    <row r="916" spans="1:20" hidden="1"/>
    <row r="917" spans="1:20" hidden="1"/>
    <row r="918" spans="1:20" hidden="1"/>
    <row r="919" spans="1:20" hidden="1"/>
    <row r="920" spans="1:20" hidden="1"/>
    <row r="921" spans="1:20" hidden="1"/>
    <row r="922" spans="1:20" hidden="1"/>
    <row r="923" spans="1:20" hidden="1"/>
    <row r="924" spans="1:20" hidden="1"/>
    <row r="925" spans="1:20" hidden="1"/>
    <row r="926" spans="1:20" hidden="1"/>
    <row r="927" spans="1:20" hidden="1"/>
    <row r="928" spans="1:20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spans="161:162" hidden="1"/>
    <row r="978" spans="161:162" hidden="1"/>
    <row r="979" spans="161:162" hidden="1"/>
    <row r="980" spans="161:162" hidden="1"/>
    <row r="981" spans="161:162" hidden="1"/>
    <row r="982" spans="161:162" hidden="1"/>
    <row r="983" spans="161:162" hidden="1"/>
    <row r="984" spans="161:162" hidden="1"/>
    <row r="985" spans="161:162" hidden="1"/>
    <row r="986" spans="161:162" hidden="1"/>
    <row r="987" spans="161:162" hidden="1"/>
    <row r="988" spans="161:162" hidden="1">
      <c r="FF988" s="39" t="s">
        <v>474</v>
      </c>
    </row>
    <row r="989" spans="161:162" hidden="1">
      <c r="FE989" s="39" t="s">
        <v>474</v>
      </c>
      <c r="FF989" s="39" t="s">
        <v>475</v>
      </c>
    </row>
    <row r="990" spans="161:162" hidden="1">
      <c r="FE990" s="39" t="s">
        <v>475</v>
      </c>
      <c r="FF990" s="39" t="s">
        <v>475</v>
      </c>
    </row>
    <row r="991" spans="161:162" hidden="1">
      <c r="FE991" s="39" t="s">
        <v>475</v>
      </c>
    </row>
    <row r="992" spans="161:162" hidden="1">
      <c r="FE992" s="39" t="s">
        <v>475</v>
      </c>
    </row>
    <row r="993" spans="2:162" hidden="1">
      <c r="FE993" s="39" t="s">
        <v>475</v>
      </c>
    </row>
    <row r="994" spans="2:162" hidden="1">
      <c r="FE994" s="39" t="s">
        <v>474</v>
      </c>
    </row>
    <row r="995" spans="2:162" hidden="1">
      <c r="FE995" s="39" t="s">
        <v>475</v>
      </c>
    </row>
    <row r="996" spans="2:162" hidden="1">
      <c r="FD996" s="39" t="s">
        <v>474</v>
      </c>
      <c r="FE996" s="39" t="s">
        <v>475</v>
      </c>
      <c r="FF996" s="39" t="s">
        <v>474</v>
      </c>
    </row>
    <row r="997" spans="2:162" ht="9" hidden="1" customHeight="1">
      <c r="B997" s="42"/>
      <c r="C997" s="42"/>
      <c r="D997" s="42"/>
      <c r="E997" s="42"/>
      <c r="FD997" s="39" t="s">
        <v>475</v>
      </c>
      <c r="FE997" s="39" t="s">
        <v>475</v>
      </c>
      <c r="FF997" s="39" t="s">
        <v>474</v>
      </c>
    </row>
    <row r="998" spans="2:162" hidden="1">
      <c r="B998" s="43"/>
      <c r="C998" s="43"/>
      <c r="D998" s="43"/>
      <c r="E998" s="43"/>
      <c r="FD998" s="39" t="s">
        <v>474</v>
      </c>
      <c r="FE998" s="39" t="s">
        <v>475</v>
      </c>
      <c r="FF998" s="39" t="s">
        <v>845</v>
      </c>
    </row>
    <row r="999" spans="2:162" hidden="1">
      <c r="B999" s="42"/>
      <c r="C999" s="42"/>
      <c r="D999" s="42"/>
      <c r="E999" s="42"/>
      <c r="FD999" s="39" t="s">
        <v>475</v>
      </c>
      <c r="FE999" s="39" t="s">
        <v>475</v>
      </c>
      <c r="FF999" s="39" t="s">
        <v>851</v>
      </c>
    </row>
    <row r="1000" spans="2:162" hidden="1">
      <c r="FF1000" s="39" t="s">
        <v>845</v>
      </c>
    </row>
    <row r="1001" spans="2:162" hidden="1">
      <c r="FF1001" s="39" t="s">
        <v>851</v>
      </c>
    </row>
    <row r="1002" spans="2:162" hidden="1">
      <c r="FF1002" s="39" t="s">
        <v>845</v>
      </c>
    </row>
    <row r="1003" spans="2:162" hidden="1">
      <c r="FF1003" s="39" t="s">
        <v>851</v>
      </c>
    </row>
    <row r="1004" spans="2:162" hidden="1">
      <c r="FF1004" s="39" t="s">
        <v>846</v>
      </c>
    </row>
    <row r="1005" spans="2:162" hidden="1"/>
    <row r="1006" spans="2:162" hidden="1"/>
    <row r="1007" spans="2:162" hidden="1"/>
    <row r="1008" spans="2:162" hidden="1"/>
    <row r="1009" spans="162:162" hidden="1"/>
    <row r="1010" spans="162:162" hidden="1">
      <c r="FF1010" s="39" t="s">
        <v>845</v>
      </c>
    </row>
    <row r="1011" spans="162:162" hidden="1">
      <c r="FF1011" s="39" t="s">
        <v>851</v>
      </c>
    </row>
    <row r="1012" spans="162:162" hidden="1">
      <c r="FF1012" s="39" t="s">
        <v>846</v>
      </c>
    </row>
  </sheetData>
  <mergeCells count="7">
    <mergeCell ref="V18:X18"/>
    <mergeCell ref="Q86:S86"/>
    <mergeCell ref="B4:M5"/>
    <mergeCell ref="B12:J12"/>
    <mergeCell ref="B18:D18"/>
    <mergeCell ref="D13:E13"/>
    <mergeCell ref="G86:K86"/>
  </mergeCells>
  <dataValidations count="4">
    <dataValidation type="list" showInputMessage="1" showErrorMessage="1" sqref="E16:E17">
      <formula1>$FF$998</formula1>
    </dataValidation>
    <dataValidation type="list" showInputMessage="1" showErrorMessage="1" sqref="O1002">
      <formula1>$FF$999:$FF$1000</formula1>
    </dataValidation>
    <dataValidation type="list" showInputMessage="1" showErrorMessage="1" sqref="E30:E33 E40:E44 E51:E55 E76:E77 E79 E57:E67 E69:E74 E21:E28">
      <formula1>SummaryOption</formula1>
    </dataValidation>
    <dataValidation type="list" showInputMessage="1" showErrorMessage="1" sqref="E19:E20 E35:E39 E46:E50 E78 E81:E84">
      <formula1>NoSummaryOption</formula1>
    </dataValidation>
  </dataValidations>
  <hyperlinks>
    <hyperlink ref="P9" location="SaveOutput" tooltip="Save" display="Save"/>
    <hyperlink ref="B13" location="OutputBrowse" tooltip="Browse for Output File" display="Browse"/>
    <hyperlink ref="G86" r:id="rId1" display="Copyright © 2015 CanadianSolar, All rights reserved.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99" r:id="rId4" name="Meteorological Checkbox">
              <controlPr defaultSize="0" autoFill="0" autoLine="0" autoPict="0" macro="[0]!MeteorologicalChkBox_Click">
                <anchor moveWithCells="1">
                  <from>
                    <xdr:col>3</xdr:col>
                    <xdr:colOff>676275</xdr:colOff>
                    <xdr:row>17</xdr:row>
                    <xdr:rowOff>171450</xdr:rowOff>
                  </from>
                  <to>
                    <xdr:col>5</xdr:col>
                    <xdr:colOff>885825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2" r:id="rId5" name="Irradiance Checkbox">
              <controlPr defaultSize="0" autoFill="0" autoLine="0" autoPict="0" macro="[0]!IrradianceCollectorPlane_Click">
                <anchor moveWithCells="1">
                  <from>
                    <xdr:col>3</xdr:col>
                    <xdr:colOff>676275</xdr:colOff>
                    <xdr:row>28</xdr:row>
                    <xdr:rowOff>180975</xdr:rowOff>
                  </from>
                  <to>
                    <xdr:col>5</xdr:col>
                    <xdr:colOff>885825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4" r:id="rId6" name="IncidentEnergy CheckBox">
              <controlPr defaultSize="0" autoFill="0" autoLine="0" autoPict="0" macro="[0]!IncidentEnergyChkBox_Click">
                <anchor moveWithCells="1">
                  <from>
                    <xdr:col>3</xdr:col>
                    <xdr:colOff>676275</xdr:colOff>
                    <xdr:row>44</xdr:row>
                    <xdr:rowOff>152400</xdr:rowOff>
                  </from>
                  <to>
                    <xdr:col>5</xdr:col>
                    <xdr:colOff>885825</xdr:colOff>
                    <xdr:row>44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5" r:id="rId7" name="PVArrayChkBox">
              <controlPr defaultSize="0" autoFill="0" autoLine="0" autoPict="0" macro="[0]!PVArrayChkBox_Click">
                <anchor moveWithCells="1">
                  <from>
                    <xdr:col>3</xdr:col>
                    <xdr:colOff>676275</xdr:colOff>
                    <xdr:row>55</xdr:row>
                    <xdr:rowOff>133350</xdr:rowOff>
                  </from>
                  <to>
                    <xdr:col>5</xdr:col>
                    <xdr:colOff>885825</xdr:colOff>
                    <xdr:row>55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6" r:id="rId8" name="InverterChkBox">
              <controlPr defaultSize="0" autoFill="0" autoLine="0" autoPict="0" macro="[0]!InverterChkBox_Click">
                <anchor moveWithCells="1">
                  <from>
                    <xdr:col>3</xdr:col>
                    <xdr:colOff>676275</xdr:colOff>
                    <xdr:row>67</xdr:row>
                    <xdr:rowOff>171450</xdr:rowOff>
                  </from>
                  <to>
                    <xdr:col>5</xdr:col>
                    <xdr:colOff>885825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7" r:id="rId9" name="SystemLossesChkBox">
              <controlPr defaultSize="0" autoFill="0" autoLine="0" autoPict="0" macro="[0]!SystemLossesPerfChkBox_Click">
                <anchor moveWithCells="1">
                  <from>
                    <xdr:col>3</xdr:col>
                    <xdr:colOff>676275</xdr:colOff>
                    <xdr:row>74</xdr:row>
                    <xdr:rowOff>200025</xdr:rowOff>
                  </from>
                  <to>
                    <xdr:col>5</xdr:col>
                    <xdr:colOff>885825</xdr:colOff>
                    <xdr:row>75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8" r:id="rId10" name="EfficienciesChkBox">
              <controlPr defaultSize="0" autoFill="0" autoLine="0" autoPict="0" macro="[0]!EfficienciesChkBox_Click">
                <anchor moveWithCells="1">
                  <from>
                    <xdr:col>3</xdr:col>
                    <xdr:colOff>676275</xdr:colOff>
                    <xdr:row>79</xdr:row>
                    <xdr:rowOff>161925</xdr:rowOff>
                  </from>
                  <to>
                    <xdr:col>5</xdr:col>
                    <xdr:colOff>885825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7" r:id="rId11" name="ControlAllChkBox">
              <controlPr defaultSize="0" autoFill="0" autoLine="0" autoPict="0" macro="[0]!ControlAllChkBox_Click">
                <anchor moveWithCells="1">
                  <from>
                    <xdr:col>3</xdr:col>
                    <xdr:colOff>676275</xdr:colOff>
                    <xdr:row>14</xdr:row>
                    <xdr:rowOff>66675</xdr:rowOff>
                  </from>
                  <to>
                    <xdr:col>5</xdr:col>
                    <xdr:colOff>885825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9" r:id="rId12" name="ShadingChkBox">
              <controlPr defaultSize="0" autoFill="0" autoLine="0" autoPict="0" macro="[0]!ShadingCheckBox_Click">
                <anchor moveWithCells="1">
                  <from>
                    <xdr:col>3</xdr:col>
                    <xdr:colOff>676275</xdr:colOff>
                    <xdr:row>33</xdr:row>
                    <xdr:rowOff>171450</xdr:rowOff>
                  </from>
                  <to>
                    <xdr:col>5</xdr:col>
                    <xdr:colOff>885825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2" r:id="rId13" name="InsertNewOutput">
              <controlPr defaultSize="0" print="0" autoFill="0" autoPict="0" macro="[0]!insertnewoutputbutton">
                <anchor moveWithCells="1" sizeWithCells="1">
                  <from>
                    <xdr:col>20</xdr:col>
                    <xdr:colOff>590550</xdr:colOff>
                    <xdr:row>12</xdr:row>
                    <xdr:rowOff>161925</xdr:rowOff>
                  </from>
                  <to>
                    <xdr:col>21</xdr:col>
                    <xdr:colOff>1790700</xdr:colOff>
                    <xdr:row>14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Sht"/>
  <dimension ref="A1:XFD11"/>
  <sheetViews>
    <sheetView showGridLines="0" showRowColHeaders="0" workbookViewId="0">
      <pane xSplit="1" ySplit="11" topLeftCell="B12" activePane="bottomRight" state="frozenSplit"/>
      <selection pane="topRight" activeCell="B1" sqref="B1"/>
      <selection pane="bottomLeft" activeCell="A13" sqref="A13"/>
      <selection pane="bottomRight" activeCell="A11" sqref="A11"/>
    </sheetView>
  </sheetViews>
  <sheetFormatPr defaultColWidth="0" defaultRowHeight="15"/>
  <cols>
    <col min="1" max="1" width="14" customWidth="1"/>
    <col min="2" max="37" width="14.42578125" customWidth="1"/>
    <col min="38" max="38" width="14.42578125" hidden="1"/>
    <col min="39" max="39" width="9.140625" hidden="1"/>
  </cols>
  <sheetData>
    <row r="1" spans="1:16384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</row>
    <row r="2" spans="1:1638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</row>
    <row r="3" spans="1:16384">
      <c r="B3" s="349" t="s">
        <v>683</v>
      </c>
      <c r="C3" s="349"/>
      <c r="D3" s="349"/>
      <c r="E3" s="349"/>
      <c r="F3" s="349"/>
      <c r="G3" s="349"/>
      <c r="H3" s="349"/>
      <c r="I3" s="349"/>
      <c r="J3" s="349"/>
      <c r="K3" s="349"/>
      <c r="L3" s="349"/>
      <c r="M3" s="199"/>
      <c r="N3" s="1"/>
      <c r="O3" s="1"/>
      <c r="P3" s="1"/>
      <c r="Q3" s="1"/>
      <c r="R3" s="1"/>
      <c r="S3" s="1"/>
      <c r="T3" s="199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</row>
    <row r="4" spans="1:16384"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199"/>
      <c r="N4" s="1"/>
      <c r="O4" s="1"/>
      <c r="P4" s="1"/>
      <c r="Q4" s="1"/>
      <c r="R4" s="1"/>
      <c r="S4" s="1"/>
      <c r="T4" s="199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</row>
    <row r="5" spans="1:16384">
      <c r="A5" s="1"/>
      <c r="B5" s="11" t="s">
        <v>685</v>
      </c>
      <c r="C5" s="11"/>
      <c r="D5" s="11"/>
      <c r="E5" s="10"/>
      <c r="F5" s="10"/>
      <c r="G5" s="10"/>
      <c r="H5" s="10"/>
      <c r="I5" s="10"/>
      <c r="J5" s="10"/>
      <c r="K5" s="10"/>
      <c r="L5" s="10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</row>
    <row r="6" spans="1:16384" s="32" customFormat="1" ht="6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  <c r="AAA6" s="2"/>
      <c r="AAB6" s="2"/>
      <c r="AAC6" s="2"/>
      <c r="AAD6" s="2"/>
      <c r="AAE6" s="2"/>
      <c r="AAF6" s="2"/>
      <c r="AAG6" s="2"/>
      <c r="AAH6" s="2"/>
      <c r="AAI6" s="2"/>
      <c r="AAJ6" s="2"/>
      <c r="AAK6" s="2"/>
      <c r="AAL6" s="2"/>
      <c r="AAM6" s="2"/>
      <c r="AAN6" s="2"/>
      <c r="AAO6" s="2"/>
      <c r="AAP6" s="2"/>
      <c r="AAQ6" s="2"/>
      <c r="AAR6" s="2"/>
      <c r="AAS6" s="2"/>
      <c r="AAT6" s="2"/>
      <c r="AAU6" s="2"/>
      <c r="AAV6" s="2"/>
      <c r="AAW6" s="2"/>
      <c r="AAX6" s="2"/>
      <c r="AAY6" s="2"/>
      <c r="AAZ6" s="2"/>
      <c r="ABA6" s="2"/>
      <c r="ABB6" s="2"/>
      <c r="ABC6" s="2"/>
      <c r="ABD6" s="2"/>
      <c r="ABE6" s="2"/>
      <c r="ABF6" s="2"/>
      <c r="ABG6" s="2"/>
      <c r="ABH6" s="2"/>
      <c r="ABI6" s="2"/>
      <c r="ABJ6" s="2"/>
      <c r="ABK6" s="2"/>
      <c r="ABL6" s="2"/>
      <c r="ABM6" s="2"/>
      <c r="ABN6" s="2"/>
      <c r="ABO6" s="2"/>
      <c r="ABP6" s="2"/>
      <c r="ABQ6" s="2"/>
      <c r="ABR6" s="2"/>
      <c r="ABS6" s="2"/>
      <c r="ABT6" s="2"/>
      <c r="ABU6" s="2"/>
      <c r="ABV6" s="2"/>
      <c r="ABW6" s="2"/>
      <c r="ABX6" s="2"/>
      <c r="ABY6" s="2"/>
      <c r="ABZ6" s="2"/>
      <c r="ACA6" s="2"/>
      <c r="ACB6" s="2"/>
      <c r="ACC6" s="2"/>
      <c r="ACD6" s="2"/>
      <c r="ACE6" s="2"/>
      <c r="ACF6" s="2"/>
      <c r="ACG6" s="2"/>
      <c r="ACH6" s="2"/>
      <c r="ACI6" s="2"/>
      <c r="ACJ6" s="2"/>
      <c r="ACK6" s="2"/>
      <c r="ACL6" s="2"/>
      <c r="ACM6" s="2"/>
      <c r="ACN6" s="2"/>
      <c r="ACO6" s="2"/>
      <c r="ACP6" s="2"/>
      <c r="ACQ6" s="2"/>
      <c r="ACR6" s="2"/>
      <c r="ACS6" s="2"/>
      <c r="ACT6" s="2"/>
      <c r="ACU6" s="2"/>
      <c r="ACV6" s="2"/>
      <c r="ACW6" s="2"/>
      <c r="ACX6" s="2"/>
      <c r="ACY6" s="2"/>
      <c r="ACZ6" s="2"/>
      <c r="ADA6" s="2"/>
      <c r="ADB6" s="2"/>
      <c r="ADC6" s="2"/>
      <c r="ADD6" s="2"/>
      <c r="ADE6" s="2"/>
      <c r="ADF6" s="2"/>
      <c r="ADG6" s="2"/>
      <c r="ADH6" s="2"/>
      <c r="ADI6" s="2"/>
      <c r="ADJ6" s="2"/>
      <c r="ADK6" s="2"/>
      <c r="ADL6" s="2"/>
      <c r="ADM6" s="2"/>
      <c r="ADN6" s="2"/>
      <c r="ADO6" s="2"/>
      <c r="ADP6" s="2"/>
      <c r="ADQ6" s="2"/>
      <c r="ADR6" s="2"/>
      <c r="ADS6" s="2"/>
      <c r="ADT6" s="2"/>
      <c r="ADU6" s="2"/>
      <c r="ADV6" s="2"/>
      <c r="ADW6" s="2"/>
      <c r="ADX6" s="2"/>
      <c r="ADY6" s="2"/>
      <c r="ADZ6" s="2"/>
      <c r="AEA6" s="2"/>
      <c r="AEB6" s="2"/>
      <c r="AEC6" s="2"/>
      <c r="AED6" s="2"/>
      <c r="AEE6" s="2"/>
      <c r="AEF6" s="2"/>
      <c r="AEG6" s="2"/>
      <c r="AEH6" s="2"/>
      <c r="AEI6" s="2"/>
      <c r="AEJ6" s="2"/>
      <c r="AEK6" s="2"/>
      <c r="AEL6" s="2"/>
      <c r="AEM6" s="2"/>
      <c r="AEN6" s="2"/>
      <c r="AEO6" s="2"/>
      <c r="AEP6" s="2"/>
      <c r="AEQ6" s="2"/>
      <c r="AER6" s="2"/>
      <c r="AES6" s="2"/>
      <c r="AET6" s="2"/>
      <c r="AEU6" s="2"/>
      <c r="AEV6" s="2"/>
      <c r="AEW6" s="2"/>
      <c r="AEX6" s="2"/>
      <c r="AEY6" s="2"/>
      <c r="AEZ6" s="2"/>
      <c r="AFA6" s="2"/>
      <c r="AFB6" s="2"/>
      <c r="AFC6" s="2"/>
      <c r="AFD6" s="2"/>
      <c r="AFE6" s="2"/>
      <c r="AFF6" s="2"/>
      <c r="AFG6" s="2"/>
      <c r="AFH6" s="2"/>
      <c r="AFI6" s="2"/>
      <c r="AFJ6" s="2"/>
      <c r="AFK6" s="2"/>
      <c r="AFL6" s="2"/>
      <c r="AFM6" s="2"/>
      <c r="AFN6" s="2"/>
      <c r="AFO6" s="2"/>
      <c r="AFP6" s="2"/>
      <c r="AFQ6" s="2"/>
      <c r="AFR6" s="2"/>
      <c r="AFS6" s="2"/>
      <c r="AFT6" s="2"/>
      <c r="AFU6" s="2"/>
      <c r="AFV6" s="2"/>
      <c r="AFW6" s="2"/>
      <c r="AFX6" s="2"/>
      <c r="AFY6" s="2"/>
      <c r="AFZ6" s="2"/>
      <c r="AGA6" s="2"/>
      <c r="AGB6" s="2"/>
      <c r="AGC6" s="2"/>
      <c r="AGD6" s="2"/>
      <c r="AGE6" s="2"/>
      <c r="AGF6" s="2"/>
      <c r="AGG6" s="2"/>
      <c r="AGH6" s="2"/>
      <c r="AGI6" s="2"/>
      <c r="AGJ6" s="2"/>
      <c r="AGK6" s="2"/>
      <c r="AGL6" s="2"/>
      <c r="AGM6" s="2"/>
      <c r="AGN6" s="2"/>
      <c r="AGO6" s="2"/>
      <c r="AGP6" s="2"/>
      <c r="AGQ6" s="2"/>
      <c r="AGR6" s="2"/>
      <c r="AGS6" s="2"/>
      <c r="AGT6" s="2"/>
      <c r="AGU6" s="2"/>
      <c r="AGV6" s="2"/>
      <c r="AGW6" s="2"/>
      <c r="AGX6" s="2"/>
      <c r="AGY6" s="2"/>
      <c r="AGZ6" s="2"/>
      <c r="AHA6" s="2"/>
      <c r="AHB6" s="2"/>
      <c r="AHC6" s="2"/>
      <c r="AHD6" s="2"/>
      <c r="AHE6" s="2"/>
      <c r="AHF6" s="2"/>
      <c r="AHG6" s="2"/>
      <c r="AHH6" s="2"/>
      <c r="AHI6" s="2"/>
      <c r="AHJ6" s="2"/>
      <c r="AHK6" s="2"/>
      <c r="AHL6" s="2"/>
      <c r="AHM6" s="2"/>
      <c r="AHN6" s="2"/>
      <c r="AHO6" s="2"/>
      <c r="AHP6" s="2"/>
      <c r="AHQ6" s="2"/>
      <c r="AHR6" s="2"/>
      <c r="AHS6" s="2"/>
      <c r="AHT6" s="2"/>
      <c r="AHU6" s="2"/>
      <c r="AHV6" s="2"/>
      <c r="AHW6" s="2"/>
      <c r="AHX6" s="2"/>
      <c r="AHY6" s="2"/>
      <c r="AHZ6" s="2"/>
      <c r="AIA6" s="2"/>
      <c r="AIB6" s="2"/>
      <c r="AIC6" s="2"/>
      <c r="AID6" s="2"/>
      <c r="AIE6" s="2"/>
      <c r="AIF6" s="2"/>
      <c r="AIG6" s="2"/>
      <c r="AIH6" s="2"/>
      <c r="AII6" s="2"/>
      <c r="AIJ6" s="2"/>
      <c r="AIK6" s="2"/>
      <c r="AIL6" s="2"/>
      <c r="AIM6" s="2"/>
      <c r="AIN6" s="2"/>
      <c r="AIO6" s="2"/>
      <c r="AIP6" s="2"/>
      <c r="AIQ6" s="2"/>
      <c r="AIR6" s="2"/>
      <c r="AIS6" s="2"/>
      <c r="AIT6" s="2"/>
      <c r="AIU6" s="2"/>
      <c r="AIV6" s="2"/>
      <c r="AIW6" s="2"/>
      <c r="AIX6" s="2"/>
      <c r="AIY6" s="2"/>
      <c r="AIZ6" s="2"/>
      <c r="AJA6" s="2"/>
      <c r="AJB6" s="2"/>
      <c r="AJC6" s="2"/>
      <c r="AJD6" s="2"/>
      <c r="AJE6" s="2"/>
      <c r="AJF6" s="2"/>
      <c r="AJG6" s="2"/>
      <c r="AJH6" s="2"/>
      <c r="AJI6" s="2"/>
      <c r="AJJ6" s="2"/>
      <c r="AJK6" s="2"/>
      <c r="AJL6" s="2"/>
      <c r="AJM6" s="2"/>
      <c r="AJN6" s="2"/>
      <c r="AJO6" s="2"/>
      <c r="AJP6" s="2"/>
      <c r="AJQ6" s="2"/>
      <c r="AJR6" s="2"/>
      <c r="AJS6" s="2"/>
      <c r="AJT6" s="2"/>
      <c r="AJU6" s="2"/>
      <c r="AJV6" s="2"/>
      <c r="AJW6" s="2"/>
      <c r="AJX6" s="2"/>
      <c r="AJY6" s="2"/>
      <c r="AJZ6" s="2"/>
      <c r="AKA6" s="2"/>
      <c r="AKB6" s="2"/>
      <c r="AKC6" s="2"/>
      <c r="AKD6" s="2"/>
      <c r="AKE6" s="2"/>
      <c r="AKF6" s="2"/>
      <c r="AKG6" s="2"/>
      <c r="AKH6" s="2"/>
      <c r="AKI6" s="2"/>
      <c r="AKJ6" s="2"/>
      <c r="AKK6" s="2"/>
      <c r="AKL6" s="2"/>
      <c r="AKM6" s="2"/>
      <c r="AKN6" s="2"/>
      <c r="AKO6" s="2"/>
      <c r="AKP6" s="2"/>
      <c r="AKQ6" s="2"/>
      <c r="AKR6" s="2"/>
      <c r="AKS6" s="2"/>
      <c r="AKT6" s="2"/>
      <c r="AKU6" s="2"/>
      <c r="AKV6" s="2"/>
      <c r="AKW6" s="2"/>
      <c r="AKX6" s="2"/>
      <c r="AKY6" s="2"/>
      <c r="AKZ6" s="2"/>
      <c r="ALA6" s="2"/>
      <c r="ALB6" s="2"/>
      <c r="ALC6" s="2"/>
      <c r="ALD6" s="2"/>
      <c r="ALE6" s="2"/>
      <c r="ALF6" s="2"/>
      <c r="ALG6" s="2"/>
      <c r="ALH6" s="2"/>
      <c r="ALI6" s="2"/>
      <c r="ALJ6" s="2"/>
      <c r="ALK6" s="2"/>
      <c r="ALL6" s="2"/>
      <c r="ALM6" s="2"/>
      <c r="ALN6" s="2"/>
      <c r="ALO6" s="2"/>
      <c r="ALP6" s="2"/>
      <c r="ALQ6" s="2"/>
      <c r="ALR6" s="2"/>
      <c r="ALS6" s="2"/>
      <c r="ALT6" s="2"/>
      <c r="ALU6" s="2"/>
      <c r="ALV6" s="2"/>
      <c r="ALW6" s="2"/>
      <c r="ALX6" s="2"/>
      <c r="ALY6" s="2"/>
      <c r="ALZ6" s="2"/>
      <c r="AMA6" s="2"/>
      <c r="AMB6" s="2"/>
      <c r="AMC6" s="2"/>
      <c r="AMD6" s="2"/>
      <c r="AME6" s="2"/>
      <c r="AMF6" s="2"/>
      <c r="AMG6" s="2"/>
      <c r="AMH6" s="2"/>
      <c r="AMI6" s="2"/>
      <c r="AMJ6" s="2"/>
      <c r="AMK6" s="2"/>
      <c r="AML6" s="2"/>
      <c r="AMM6" s="2"/>
      <c r="AMN6" s="2"/>
      <c r="AMO6" s="2"/>
      <c r="AMP6" s="2"/>
      <c r="AMQ6" s="2"/>
      <c r="AMR6" s="2"/>
      <c r="AMS6" s="2"/>
      <c r="AMT6" s="2"/>
      <c r="AMU6" s="2"/>
      <c r="AMV6" s="2"/>
      <c r="AMW6" s="2"/>
      <c r="AMX6" s="2"/>
      <c r="AMY6" s="2"/>
      <c r="AMZ6" s="2"/>
      <c r="ANA6" s="2"/>
      <c r="ANB6" s="2"/>
      <c r="ANC6" s="2"/>
      <c r="AND6" s="2"/>
      <c r="ANE6" s="2"/>
      <c r="ANF6" s="2"/>
      <c r="ANG6" s="2"/>
      <c r="ANH6" s="2"/>
      <c r="ANI6" s="2"/>
      <c r="ANJ6" s="2"/>
      <c r="ANK6" s="2"/>
      <c r="ANL6" s="2"/>
      <c r="ANM6" s="2"/>
      <c r="ANN6" s="2"/>
      <c r="ANO6" s="2"/>
      <c r="ANP6" s="2"/>
      <c r="ANQ6" s="2"/>
      <c r="ANR6" s="2"/>
      <c r="ANS6" s="2"/>
      <c r="ANT6" s="2"/>
      <c r="ANU6" s="2"/>
      <c r="ANV6" s="2"/>
      <c r="ANW6" s="2"/>
      <c r="ANX6" s="2"/>
      <c r="ANY6" s="2"/>
      <c r="ANZ6" s="2"/>
      <c r="AOA6" s="2"/>
      <c r="AOB6" s="2"/>
      <c r="AOC6" s="2"/>
      <c r="AOD6" s="2"/>
      <c r="AOE6" s="2"/>
      <c r="AOF6" s="2"/>
      <c r="AOG6" s="2"/>
      <c r="AOH6" s="2"/>
      <c r="AOI6" s="2"/>
      <c r="AOJ6" s="2"/>
      <c r="AOK6" s="2"/>
      <c r="AOL6" s="2"/>
      <c r="AOM6" s="2"/>
      <c r="AON6" s="2"/>
      <c r="AOO6" s="2"/>
      <c r="AOP6" s="2"/>
      <c r="AOQ6" s="2"/>
      <c r="AOR6" s="2"/>
      <c r="AOS6" s="2"/>
      <c r="AOT6" s="2"/>
      <c r="AOU6" s="2"/>
      <c r="AOV6" s="2"/>
      <c r="AOW6" s="2"/>
      <c r="AOX6" s="2"/>
      <c r="AOY6" s="2"/>
      <c r="AOZ6" s="2"/>
      <c r="APA6" s="2"/>
      <c r="APB6" s="2"/>
      <c r="APC6" s="2"/>
      <c r="APD6" s="2"/>
      <c r="APE6" s="2"/>
      <c r="APF6" s="2"/>
      <c r="APG6" s="2"/>
      <c r="APH6" s="2"/>
      <c r="API6" s="2"/>
      <c r="APJ6" s="2"/>
      <c r="APK6" s="2"/>
      <c r="APL6" s="2"/>
      <c r="APM6" s="2"/>
      <c r="APN6" s="2"/>
      <c r="APO6" s="2"/>
      <c r="APP6" s="2"/>
      <c r="APQ6" s="2"/>
      <c r="APR6" s="2"/>
      <c r="APS6" s="2"/>
      <c r="APT6" s="2"/>
      <c r="APU6" s="2"/>
      <c r="APV6" s="2"/>
      <c r="APW6" s="2"/>
      <c r="APX6" s="2"/>
      <c r="APY6" s="2"/>
      <c r="APZ6" s="2"/>
      <c r="AQA6" s="2"/>
      <c r="AQB6" s="2"/>
      <c r="AQC6" s="2"/>
      <c r="AQD6" s="2"/>
      <c r="AQE6" s="2"/>
      <c r="AQF6" s="2"/>
      <c r="AQG6" s="2"/>
      <c r="AQH6" s="2"/>
      <c r="AQI6" s="2"/>
      <c r="AQJ6" s="2"/>
      <c r="AQK6" s="2"/>
      <c r="AQL6" s="2"/>
      <c r="AQM6" s="2"/>
      <c r="AQN6" s="2"/>
      <c r="AQO6" s="2"/>
      <c r="AQP6" s="2"/>
      <c r="AQQ6" s="2"/>
      <c r="AQR6" s="2"/>
      <c r="AQS6" s="2"/>
      <c r="AQT6" s="2"/>
      <c r="AQU6" s="2"/>
      <c r="AQV6" s="2"/>
      <c r="AQW6" s="2"/>
      <c r="AQX6" s="2"/>
      <c r="AQY6" s="2"/>
      <c r="AQZ6" s="2"/>
      <c r="ARA6" s="2"/>
      <c r="ARB6" s="2"/>
      <c r="ARC6" s="2"/>
      <c r="ARD6" s="2"/>
      <c r="ARE6" s="2"/>
      <c r="ARF6" s="2"/>
      <c r="ARG6" s="2"/>
      <c r="ARH6" s="2"/>
      <c r="ARI6" s="2"/>
      <c r="ARJ6" s="2"/>
      <c r="ARK6" s="2"/>
      <c r="ARL6" s="2"/>
      <c r="ARM6" s="2"/>
      <c r="ARN6" s="2"/>
      <c r="ARO6" s="2"/>
      <c r="ARP6" s="2"/>
      <c r="ARQ6" s="2"/>
      <c r="ARR6" s="2"/>
      <c r="ARS6" s="2"/>
      <c r="ART6" s="2"/>
      <c r="ARU6" s="2"/>
      <c r="ARV6" s="2"/>
      <c r="ARW6" s="2"/>
      <c r="ARX6" s="2"/>
      <c r="ARY6" s="2"/>
      <c r="ARZ6" s="2"/>
      <c r="ASA6" s="2"/>
      <c r="ASB6" s="2"/>
      <c r="ASC6" s="2"/>
      <c r="ASD6" s="2"/>
      <c r="ASE6" s="2"/>
      <c r="ASF6" s="2"/>
      <c r="ASG6" s="2"/>
      <c r="ASH6" s="2"/>
      <c r="ASI6" s="2"/>
      <c r="ASJ6" s="2"/>
      <c r="ASK6" s="2"/>
      <c r="ASL6" s="2"/>
      <c r="ASM6" s="2"/>
      <c r="ASN6" s="2"/>
      <c r="ASO6" s="2"/>
      <c r="ASP6" s="2"/>
      <c r="ASQ6" s="2"/>
      <c r="ASR6" s="2"/>
      <c r="ASS6" s="2"/>
      <c r="AST6" s="2"/>
      <c r="ASU6" s="2"/>
      <c r="ASV6" s="2"/>
      <c r="ASW6" s="2"/>
      <c r="ASX6" s="2"/>
      <c r="ASY6" s="2"/>
      <c r="ASZ6" s="2"/>
      <c r="ATA6" s="2"/>
      <c r="ATB6" s="2"/>
      <c r="ATC6" s="2"/>
      <c r="ATD6" s="2"/>
      <c r="ATE6" s="2"/>
      <c r="ATF6" s="2"/>
      <c r="ATG6" s="2"/>
      <c r="ATH6" s="2"/>
      <c r="ATI6" s="2"/>
      <c r="ATJ6" s="2"/>
      <c r="ATK6" s="2"/>
      <c r="ATL6" s="2"/>
      <c r="ATM6" s="2"/>
      <c r="ATN6" s="2"/>
      <c r="ATO6" s="2"/>
      <c r="ATP6" s="2"/>
      <c r="ATQ6" s="2"/>
      <c r="ATR6" s="2"/>
      <c r="ATS6" s="2"/>
      <c r="ATT6" s="2"/>
      <c r="ATU6" s="2"/>
      <c r="ATV6" s="2"/>
      <c r="ATW6" s="2"/>
      <c r="ATX6" s="2"/>
      <c r="ATY6" s="2"/>
      <c r="ATZ6" s="2"/>
      <c r="AUA6" s="2"/>
      <c r="AUB6" s="2"/>
      <c r="AUC6" s="2"/>
      <c r="AUD6" s="2"/>
      <c r="AUE6" s="2"/>
      <c r="AUF6" s="2"/>
      <c r="AUG6" s="2"/>
      <c r="AUH6" s="2"/>
      <c r="AUI6" s="2"/>
      <c r="AUJ6" s="2"/>
      <c r="AUK6" s="2"/>
      <c r="AUL6" s="2"/>
      <c r="AUM6" s="2"/>
      <c r="AUN6" s="2"/>
      <c r="AUO6" s="2"/>
      <c r="AUP6" s="2"/>
      <c r="AUQ6" s="2"/>
      <c r="AUR6" s="2"/>
      <c r="AUS6" s="2"/>
      <c r="AUT6" s="2"/>
      <c r="AUU6" s="2"/>
      <c r="AUV6" s="2"/>
      <c r="AUW6" s="2"/>
      <c r="AUX6" s="2"/>
      <c r="AUY6" s="2"/>
      <c r="AUZ6" s="2"/>
      <c r="AVA6" s="2"/>
      <c r="AVB6" s="2"/>
      <c r="AVC6" s="2"/>
      <c r="AVD6" s="2"/>
      <c r="AVE6" s="2"/>
      <c r="AVF6" s="2"/>
      <c r="AVG6" s="2"/>
      <c r="AVH6" s="2"/>
      <c r="AVI6" s="2"/>
      <c r="AVJ6" s="2"/>
      <c r="AVK6" s="2"/>
      <c r="AVL6" s="2"/>
      <c r="AVM6" s="2"/>
      <c r="AVN6" s="2"/>
      <c r="AVO6" s="2"/>
      <c r="AVP6" s="2"/>
      <c r="AVQ6" s="2"/>
      <c r="AVR6" s="2"/>
      <c r="AVS6" s="2"/>
      <c r="AVT6" s="2"/>
      <c r="AVU6" s="2"/>
      <c r="AVV6" s="2"/>
      <c r="AVW6" s="2"/>
      <c r="AVX6" s="2"/>
      <c r="AVY6" s="2"/>
      <c r="AVZ6" s="2"/>
      <c r="AWA6" s="2"/>
      <c r="AWB6" s="2"/>
      <c r="AWC6" s="2"/>
      <c r="AWD6" s="2"/>
      <c r="AWE6" s="2"/>
      <c r="AWF6" s="2"/>
      <c r="AWG6" s="2"/>
      <c r="AWH6" s="2"/>
      <c r="AWI6" s="2"/>
      <c r="AWJ6" s="2"/>
      <c r="AWK6" s="2"/>
      <c r="AWL6" s="2"/>
      <c r="AWM6" s="2"/>
      <c r="AWN6" s="2"/>
      <c r="AWO6" s="2"/>
      <c r="AWP6" s="2"/>
      <c r="AWQ6" s="2"/>
      <c r="AWR6" s="2"/>
      <c r="AWS6" s="2"/>
      <c r="AWT6" s="2"/>
      <c r="AWU6" s="2"/>
      <c r="AWV6" s="2"/>
      <c r="AWW6" s="2"/>
      <c r="AWX6" s="2"/>
      <c r="AWY6" s="2"/>
      <c r="AWZ6" s="2"/>
      <c r="AXA6" s="2"/>
      <c r="AXB6" s="2"/>
      <c r="AXC6" s="2"/>
      <c r="AXD6" s="2"/>
      <c r="AXE6" s="2"/>
      <c r="AXF6" s="2"/>
      <c r="AXG6" s="2"/>
      <c r="AXH6" s="2"/>
      <c r="AXI6" s="2"/>
      <c r="AXJ6" s="2"/>
      <c r="AXK6" s="2"/>
      <c r="AXL6" s="2"/>
      <c r="AXM6" s="2"/>
      <c r="AXN6" s="2"/>
      <c r="AXO6" s="2"/>
      <c r="AXP6" s="2"/>
      <c r="AXQ6" s="2"/>
      <c r="AXR6" s="2"/>
      <c r="AXS6" s="2"/>
      <c r="AXT6" s="2"/>
      <c r="AXU6" s="2"/>
      <c r="AXV6" s="2"/>
      <c r="AXW6" s="2"/>
      <c r="AXX6" s="2"/>
      <c r="AXY6" s="2"/>
      <c r="AXZ6" s="2"/>
      <c r="AYA6" s="2"/>
      <c r="AYB6" s="2"/>
      <c r="AYC6" s="2"/>
      <c r="AYD6" s="2"/>
      <c r="AYE6" s="2"/>
      <c r="AYF6" s="2"/>
      <c r="AYG6" s="2"/>
      <c r="AYH6" s="2"/>
      <c r="AYI6" s="2"/>
      <c r="AYJ6" s="2"/>
      <c r="AYK6" s="2"/>
      <c r="AYL6" s="2"/>
      <c r="AYM6" s="2"/>
      <c r="AYN6" s="2"/>
      <c r="AYO6" s="2"/>
      <c r="AYP6" s="2"/>
      <c r="AYQ6" s="2"/>
      <c r="AYR6" s="2"/>
      <c r="AYS6" s="2"/>
      <c r="AYT6" s="2"/>
      <c r="AYU6" s="2"/>
      <c r="AYV6" s="2"/>
      <c r="AYW6" s="2"/>
      <c r="AYX6" s="2"/>
      <c r="AYY6" s="2"/>
      <c r="AYZ6" s="2"/>
      <c r="AZA6" s="2"/>
      <c r="AZB6" s="2"/>
      <c r="AZC6" s="2"/>
      <c r="AZD6" s="2"/>
      <c r="AZE6" s="2"/>
      <c r="AZF6" s="2"/>
      <c r="AZG6" s="2"/>
      <c r="AZH6" s="2"/>
      <c r="AZI6" s="2"/>
      <c r="AZJ6" s="2"/>
      <c r="AZK6" s="2"/>
      <c r="AZL6" s="2"/>
      <c r="AZM6" s="2"/>
      <c r="AZN6" s="2"/>
      <c r="AZO6" s="2"/>
      <c r="AZP6" s="2"/>
      <c r="AZQ6" s="2"/>
      <c r="AZR6" s="2"/>
      <c r="AZS6" s="2"/>
      <c r="AZT6" s="2"/>
      <c r="AZU6" s="2"/>
      <c r="AZV6" s="2"/>
      <c r="AZW6" s="2"/>
      <c r="AZX6" s="2"/>
      <c r="AZY6" s="2"/>
      <c r="AZZ6" s="2"/>
      <c r="BAA6" s="2"/>
      <c r="BAB6" s="2"/>
      <c r="BAC6" s="2"/>
      <c r="BAD6" s="2"/>
      <c r="BAE6" s="2"/>
      <c r="BAF6" s="2"/>
      <c r="BAG6" s="2"/>
      <c r="BAH6" s="2"/>
      <c r="BAI6" s="2"/>
      <c r="BAJ6" s="2"/>
      <c r="BAK6" s="2"/>
      <c r="BAL6" s="2"/>
      <c r="BAM6" s="2"/>
      <c r="BAN6" s="2"/>
      <c r="BAO6" s="2"/>
      <c r="BAP6" s="2"/>
      <c r="BAQ6" s="2"/>
      <c r="BAR6" s="2"/>
      <c r="BAS6" s="2"/>
      <c r="BAT6" s="2"/>
      <c r="BAU6" s="2"/>
      <c r="BAV6" s="2"/>
      <c r="BAW6" s="2"/>
      <c r="BAX6" s="2"/>
      <c r="BAY6" s="2"/>
      <c r="BAZ6" s="2"/>
      <c r="BBA6" s="2"/>
      <c r="BBB6" s="2"/>
      <c r="BBC6" s="2"/>
      <c r="BBD6" s="2"/>
      <c r="BBE6" s="2"/>
      <c r="BBF6" s="2"/>
      <c r="BBG6" s="2"/>
      <c r="BBH6" s="2"/>
      <c r="BBI6" s="2"/>
      <c r="BBJ6" s="2"/>
      <c r="BBK6" s="2"/>
      <c r="BBL6" s="2"/>
      <c r="BBM6" s="2"/>
      <c r="BBN6" s="2"/>
      <c r="BBO6" s="2"/>
      <c r="BBP6" s="2"/>
      <c r="BBQ6" s="2"/>
      <c r="BBR6" s="2"/>
      <c r="BBS6" s="2"/>
      <c r="BBT6" s="2"/>
      <c r="BBU6" s="2"/>
      <c r="BBV6" s="2"/>
      <c r="BBW6" s="2"/>
      <c r="BBX6" s="2"/>
      <c r="BBY6" s="2"/>
      <c r="BBZ6" s="2"/>
      <c r="BCA6" s="2"/>
      <c r="BCB6" s="2"/>
      <c r="BCC6" s="2"/>
      <c r="BCD6" s="2"/>
      <c r="BCE6" s="2"/>
      <c r="BCF6" s="2"/>
      <c r="BCG6" s="2"/>
      <c r="BCH6" s="2"/>
      <c r="BCI6" s="2"/>
      <c r="BCJ6" s="2"/>
      <c r="BCK6" s="2"/>
      <c r="BCL6" s="2"/>
      <c r="BCM6" s="2"/>
      <c r="BCN6" s="2"/>
      <c r="BCO6" s="2"/>
      <c r="BCP6" s="2"/>
      <c r="BCQ6" s="2"/>
      <c r="BCR6" s="2"/>
      <c r="BCS6" s="2"/>
      <c r="BCT6" s="2"/>
      <c r="BCU6" s="2"/>
      <c r="BCV6" s="2"/>
      <c r="BCW6" s="2"/>
      <c r="BCX6" s="2"/>
      <c r="BCY6" s="2"/>
      <c r="BCZ6" s="2"/>
      <c r="BDA6" s="2"/>
      <c r="BDB6" s="2"/>
      <c r="BDC6" s="2"/>
      <c r="BDD6" s="2"/>
      <c r="BDE6" s="2"/>
      <c r="BDF6" s="2"/>
      <c r="BDG6" s="2"/>
      <c r="BDH6" s="2"/>
      <c r="BDI6" s="2"/>
      <c r="BDJ6" s="2"/>
      <c r="BDK6" s="2"/>
      <c r="BDL6" s="2"/>
      <c r="BDM6" s="2"/>
      <c r="BDN6" s="2"/>
      <c r="BDO6" s="2"/>
      <c r="BDP6" s="2"/>
      <c r="BDQ6" s="2"/>
      <c r="BDR6" s="2"/>
      <c r="BDS6" s="2"/>
      <c r="BDT6" s="2"/>
      <c r="BDU6" s="2"/>
      <c r="BDV6" s="2"/>
      <c r="BDW6" s="2"/>
      <c r="BDX6" s="2"/>
      <c r="BDY6" s="2"/>
      <c r="BDZ6" s="2"/>
      <c r="BEA6" s="2"/>
      <c r="BEB6" s="2"/>
      <c r="BEC6" s="2"/>
      <c r="BED6" s="2"/>
      <c r="BEE6" s="2"/>
      <c r="BEF6" s="2"/>
      <c r="BEG6" s="2"/>
      <c r="BEH6" s="2"/>
      <c r="BEI6" s="2"/>
      <c r="BEJ6" s="2"/>
      <c r="BEK6" s="2"/>
      <c r="BEL6" s="2"/>
      <c r="BEM6" s="2"/>
      <c r="BEN6" s="2"/>
      <c r="BEO6" s="2"/>
      <c r="BEP6" s="2"/>
      <c r="BEQ6" s="2"/>
      <c r="BER6" s="2"/>
      <c r="BES6" s="2"/>
      <c r="BET6" s="2"/>
      <c r="BEU6" s="2"/>
      <c r="BEV6" s="2"/>
      <c r="BEW6" s="2"/>
      <c r="BEX6" s="2"/>
      <c r="BEY6" s="2"/>
      <c r="BEZ6" s="2"/>
      <c r="BFA6" s="2"/>
      <c r="BFB6" s="2"/>
      <c r="BFC6" s="2"/>
      <c r="BFD6" s="2"/>
      <c r="BFE6" s="2"/>
      <c r="BFF6" s="2"/>
      <c r="BFG6" s="2"/>
      <c r="BFH6" s="2"/>
      <c r="BFI6" s="2"/>
      <c r="BFJ6" s="2"/>
      <c r="BFK6" s="2"/>
      <c r="BFL6" s="2"/>
      <c r="BFM6" s="2"/>
      <c r="BFN6" s="2"/>
      <c r="BFO6" s="2"/>
      <c r="BFP6" s="2"/>
      <c r="BFQ6" s="2"/>
      <c r="BFR6" s="2"/>
      <c r="BFS6" s="2"/>
      <c r="BFT6" s="2"/>
      <c r="BFU6" s="2"/>
      <c r="BFV6" s="2"/>
      <c r="BFW6" s="2"/>
      <c r="BFX6" s="2"/>
      <c r="BFY6" s="2"/>
      <c r="BFZ6" s="2"/>
      <c r="BGA6" s="2"/>
      <c r="BGB6" s="2"/>
      <c r="BGC6" s="2"/>
      <c r="BGD6" s="2"/>
      <c r="BGE6" s="2"/>
      <c r="BGF6" s="2"/>
      <c r="BGG6" s="2"/>
      <c r="BGH6" s="2"/>
      <c r="BGI6" s="2"/>
      <c r="BGJ6" s="2"/>
      <c r="BGK6" s="2"/>
      <c r="BGL6" s="2"/>
      <c r="BGM6" s="2"/>
      <c r="BGN6" s="2"/>
      <c r="BGO6" s="2"/>
      <c r="BGP6" s="2"/>
      <c r="BGQ6" s="2"/>
      <c r="BGR6" s="2"/>
      <c r="BGS6" s="2"/>
      <c r="BGT6" s="2"/>
      <c r="BGU6" s="2"/>
      <c r="BGV6" s="2"/>
      <c r="BGW6" s="2"/>
      <c r="BGX6" s="2"/>
      <c r="BGY6" s="2"/>
      <c r="BGZ6" s="2"/>
      <c r="BHA6" s="2"/>
      <c r="BHB6" s="2"/>
      <c r="BHC6" s="2"/>
      <c r="BHD6" s="2"/>
      <c r="BHE6" s="2"/>
      <c r="BHF6" s="2"/>
      <c r="BHG6" s="2"/>
      <c r="BHH6" s="2"/>
      <c r="BHI6" s="2"/>
      <c r="BHJ6" s="2"/>
      <c r="BHK6" s="2"/>
      <c r="BHL6" s="2"/>
      <c r="BHM6" s="2"/>
      <c r="BHN6" s="2"/>
      <c r="BHO6" s="2"/>
      <c r="BHP6" s="2"/>
      <c r="BHQ6" s="2"/>
      <c r="BHR6" s="2"/>
      <c r="BHS6" s="2"/>
      <c r="BHT6" s="2"/>
      <c r="BHU6" s="2"/>
      <c r="BHV6" s="2"/>
      <c r="BHW6" s="2"/>
      <c r="BHX6" s="2"/>
      <c r="BHY6" s="2"/>
      <c r="BHZ6" s="2"/>
      <c r="BIA6" s="2"/>
      <c r="BIB6" s="2"/>
      <c r="BIC6" s="2"/>
      <c r="BID6" s="2"/>
      <c r="BIE6" s="2"/>
      <c r="BIF6" s="2"/>
      <c r="BIG6" s="2"/>
      <c r="BIH6" s="2"/>
      <c r="BII6" s="2"/>
      <c r="BIJ6" s="2"/>
      <c r="BIK6" s="2"/>
      <c r="BIL6" s="2"/>
      <c r="BIM6" s="2"/>
      <c r="BIN6" s="2"/>
      <c r="BIO6" s="2"/>
      <c r="BIP6" s="2"/>
      <c r="BIQ6" s="2"/>
      <c r="BIR6" s="2"/>
      <c r="BIS6" s="2"/>
      <c r="BIT6" s="2"/>
      <c r="BIU6" s="2"/>
      <c r="BIV6" s="2"/>
      <c r="BIW6" s="2"/>
      <c r="BIX6" s="2"/>
      <c r="BIY6" s="2"/>
      <c r="BIZ6" s="2"/>
      <c r="BJA6" s="2"/>
      <c r="BJB6" s="2"/>
      <c r="BJC6" s="2"/>
      <c r="BJD6" s="2"/>
      <c r="BJE6" s="2"/>
      <c r="BJF6" s="2"/>
      <c r="BJG6" s="2"/>
      <c r="BJH6" s="2"/>
      <c r="BJI6" s="2"/>
      <c r="BJJ6" s="2"/>
      <c r="BJK6" s="2"/>
      <c r="BJL6" s="2"/>
      <c r="BJM6" s="2"/>
      <c r="BJN6" s="2"/>
      <c r="BJO6" s="2"/>
      <c r="BJP6" s="2"/>
      <c r="BJQ6" s="2"/>
      <c r="BJR6" s="2"/>
      <c r="BJS6" s="2"/>
      <c r="BJT6" s="2"/>
      <c r="BJU6" s="2"/>
      <c r="BJV6" s="2"/>
      <c r="BJW6" s="2"/>
      <c r="BJX6" s="2"/>
      <c r="BJY6" s="2"/>
      <c r="BJZ6" s="2"/>
      <c r="BKA6" s="2"/>
      <c r="BKB6" s="2"/>
      <c r="BKC6" s="2"/>
      <c r="BKD6" s="2"/>
      <c r="BKE6" s="2"/>
      <c r="BKF6" s="2"/>
      <c r="BKG6" s="2"/>
      <c r="BKH6" s="2"/>
      <c r="BKI6" s="2"/>
      <c r="BKJ6" s="2"/>
      <c r="BKK6" s="2"/>
      <c r="BKL6" s="2"/>
      <c r="BKM6" s="2"/>
      <c r="BKN6" s="2"/>
      <c r="BKO6" s="2"/>
      <c r="BKP6" s="2"/>
      <c r="BKQ6" s="2"/>
      <c r="BKR6" s="2"/>
      <c r="BKS6" s="2"/>
      <c r="BKT6" s="2"/>
      <c r="BKU6" s="2"/>
      <c r="BKV6" s="2"/>
      <c r="BKW6" s="2"/>
      <c r="BKX6" s="2"/>
      <c r="BKY6" s="2"/>
      <c r="BKZ6" s="2"/>
      <c r="BLA6" s="2"/>
      <c r="BLB6" s="2"/>
      <c r="BLC6" s="2"/>
      <c r="BLD6" s="2"/>
      <c r="BLE6" s="2"/>
      <c r="BLF6" s="2"/>
      <c r="BLG6" s="2"/>
      <c r="BLH6" s="2"/>
      <c r="BLI6" s="2"/>
      <c r="BLJ6" s="2"/>
      <c r="BLK6" s="2"/>
      <c r="BLL6" s="2"/>
      <c r="BLM6" s="2"/>
      <c r="BLN6" s="2"/>
      <c r="BLO6" s="2"/>
      <c r="BLP6" s="2"/>
      <c r="BLQ6" s="2"/>
      <c r="BLR6" s="2"/>
      <c r="BLS6" s="2"/>
      <c r="BLT6" s="2"/>
      <c r="BLU6" s="2"/>
      <c r="BLV6" s="2"/>
      <c r="BLW6" s="2"/>
      <c r="BLX6" s="2"/>
      <c r="BLY6" s="2"/>
      <c r="BLZ6" s="2"/>
      <c r="BMA6" s="2"/>
      <c r="BMB6" s="2"/>
      <c r="BMC6" s="2"/>
      <c r="BMD6" s="2"/>
      <c r="BME6" s="2"/>
      <c r="BMF6" s="2"/>
      <c r="BMG6" s="2"/>
      <c r="BMH6" s="2"/>
      <c r="BMI6" s="2"/>
      <c r="BMJ6" s="2"/>
      <c r="BMK6" s="2"/>
      <c r="BML6" s="2"/>
      <c r="BMM6" s="2"/>
      <c r="BMN6" s="2"/>
      <c r="BMO6" s="2"/>
      <c r="BMP6" s="2"/>
      <c r="BMQ6" s="2"/>
      <c r="BMR6" s="2"/>
      <c r="BMS6" s="2"/>
      <c r="BMT6" s="2"/>
      <c r="BMU6" s="2"/>
      <c r="BMV6" s="2"/>
      <c r="BMW6" s="2"/>
      <c r="BMX6" s="2"/>
      <c r="BMY6" s="2"/>
      <c r="BMZ6" s="2"/>
      <c r="BNA6" s="2"/>
      <c r="BNB6" s="2"/>
      <c r="BNC6" s="2"/>
      <c r="BND6" s="2"/>
      <c r="BNE6" s="2"/>
      <c r="BNF6" s="2"/>
      <c r="BNG6" s="2"/>
      <c r="BNH6" s="2"/>
      <c r="BNI6" s="2"/>
      <c r="BNJ6" s="2"/>
      <c r="BNK6" s="2"/>
      <c r="BNL6" s="2"/>
      <c r="BNM6" s="2"/>
      <c r="BNN6" s="2"/>
      <c r="BNO6" s="2"/>
      <c r="BNP6" s="2"/>
      <c r="BNQ6" s="2"/>
      <c r="BNR6" s="2"/>
      <c r="BNS6" s="2"/>
      <c r="BNT6" s="2"/>
      <c r="BNU6" s="2"/>
      <c r="BNV6" s="2"/>
      <c r="BNW6" s="2"/>
      <c r="BNX6" s="2"/>
      <c r="BNY6" s="2"/>
      <c r="BNZ6" s="2"/>
      <c r="BOA6" s="2"/>
      <c r="BOB6" s="2"/>
      <c r="BOC6" s="2"/>
      <c r="BOD6" s="2"/>
      <c r="BOE6" s="2"/>
      <c r="BOF6" s="2"/>
      <c r="BOG6" s="2"/>
      <c r="BOH6" s="2"/>
      <c r="BOI6" s="2"/>
      <c r="BOJ6" s="2"/>
      <c r="BOK6" s="2"/>
      <c r="BOL6" s="2"/>
      <c r="BOM6" s="2"/>
      <c r="BON6" s="2"/>
      <c r="BOO6" s="2"/>
      <c r="BOP6" s="2"/>
      <c r="BOQ6" s="2"/>
      <c r="BOR6" s="2"/>
      <c r="BOS6" s="2"/>
      <c r="BOT6" s="2"/>
      <c r="BOU6" s="2"/>
      <c r="BOV6" s="2"/>
      <c r="BOW6" s="2"/>
      <c r="BOX6" s="2"/>
      <c r="BOY6" s="2"/>
      <c r="BOZ6" s="2"/>
      <c r="BPA6" s="2"/>
      <c r="BPB6" s="2"/>
      <c r="BPC6" s="2"/>
      <c r="BPD6" s="2"/>
      <c r="BPE6" s="2"/>
      <c r="BPF6" s="2"/>
      <c r="BPG6" s="2"/>
      <c r="BPH6" s="2"/>
      <c r="BPI6" s="2"/>
      <c r="BPJ6" s="2"/>
      <c r="BPK6" s="2"/>
      <c r="BPL6" s="2"/>
      <c r="BPM6" s="2"/>
      <c r="BPN6" s="2"/>
      <c r="BPO6" s="2"/>
      <c r="BPP6" s="2"/>
      <c r="BPQ6" s="2"/>
      <c r="BPR6" s="2"/>
      <c r="BPS6" s="2"/>
      <c r="BPT6" s="2"/>
      <c r="BPU6" s="2"/>
      <c r="BPV6" s="2"/>
      <c r="BPW6" s="2"/>
      <c r="BPX6" s="2"/>
      <c r="BPY6" s="2"/>
      <c r="BPZ6" s="2"/>
      <c r="BQA6" s="2"/>
      <c r="BQB6" s="2"/>
      <c r="BQC6" s="2"/>
      <c r="BQD6" s="2"/>
      <c r="BQE6" s="2"/>
      <c r="BQF6" s="2"/>
      <c r="BQG6" s="2"/>
      <c r="BQH6" s="2"/>
      <c r="BQI6" s="2"/>
      <c r="BQJ6" s="2"/>
      <c r="BQK6" s="2"/>
      <c r="BQL6" s="2"/>
      <c r="BQM6" s="2"/>
      <c r="BQN6" s="2"/>
      <c r="BQO6" s="2"/>
      <c r="BQP6" s="2"/>
      <c r="BQQ6" s="2"/>
      <c r="BQR6" s="2"/>
      <c r="BQS6" s="2"/>
      <c r="BQT6" s="2"/>
      <c r="BQU6" s="2"/>
      <c r="BQV6" s="2"/>
      <c r="BQW6" s="2"/>
      <c r="BQX6" s="2"/>
      <c r="BQY6" s="2"/>
      <c r="BQZ6" s="2"/>
      <c r="BRA6" s="2"/>
      <c r="BRB6" s="2"/>
      <c r="BRC6" s="2"/>
      <c r="BRD6" s="2"/>
      <c r="BRE6" s="2"/>
      <c r="BRF6" s="2"/>
      <c r="BRG6" s="2"/>
      <c r="BRH6" s="2"/>
      <c r="BRI6" s="2"/>
      <c r="BRJ6" s="2"/>
      <c r="BRK6" s="2"/>
      <c r="BRL6" s="2"/>
      <c r="BRM6" s="2"/>
      <c r="BRN6" s="2"/>
      <c r="BRO6" s="2"/>
      <c r="BRP6" s="2"/>
      <c r="BRQ6" s="2"/>
      <c r="BRR6" s="2"/>
      <c r="BRS6" s="2"/>
      <c r="BRT6" s="2"/>
      <c r="BRU6" s="2"/>
      <c r="BRV6" s="2"/>
      <c r="BRW6" s="2"/>
      <c r="BRX6" s="2"/>
      <c r="BRY6" s="2"/>
      <c r="BRZ6" s="2"/>
      <c r="BSA6" s="2"/>
      <c r="BSB6" s="2"/>
      <c r="BSC6" s="2"/>
      <c r="BSD6" s="2"/>
      <c r="BSE6" s="2"/>
      <c r="BSF6" s="2"/>
      <c r="BSG6" s="2"/>
      <c r="BSH6" s="2"/>
      <c r="BSI6" s="2"/>
      <c r="BSJ6" s="2"/>
      <c r="BSK6" s="2"/>
      <c r="BSL6" s="2"/>
      <c r="BSM6" s="2"/>
      <c r="BSN6" s="2"/>
      <c r="BSO6" s="2"/>
      <c r="BSP6" s="2"/>
      <c r="BSQ6" s="2"/>
      <c r="BSR6" s="2"/>
      <c r="BSS6" s="2"/>
      <c r="BST6" s="2"/>
      <c r="BSU6" s="2"/>
      <c r="BSV6" s="2"/>
      <c r="BSW6" s="2"/>
      <c r="BSX6" s="2"/>
      <c r="BSY6" s="2"/>
      <c r="BSZ6" s="2"/>
      <c r="BTA6" s="2"/>
      <c r="BTB6" s="2"/>
      <c r="BTC6" s="2"/>
      <c r="BTD6" s="2"/>
      <c r="BTE6" s="2"/>
      <c r="BTF6" s="2"/>
      <c r="BTG6" s="2"/>
      <c r="BTH6" s="2"/>
      <c r="BTI6" s="2"/>
      <c r="BTJ6" s="2"/>
      <c r="BTK6" s="2"/>
      <c r="BTL6" s="2"/>
      <c r="BTM6" s="2"/>
      <c r="BTN6" s="2"/>
      <c r="BTO6" s="2"/>
      <c r="BTP6" s="2"/>
      <c r="BTQ6" s="2"/>
      <c r="BTR6" s="2"/>
      <c r="BTS6" s="2"/>
      <c r="BTT6" s="2"/>
      <c r="BTU6" s="2"/>
      <c r="BTV6" s="2"/>
      <c r="BTW6" s="2"/>
      <c r="BTX6" s="2"/>
      <c r="BTY6" s="2"/>
      <c r="BTZ6" s="2"/>
      <c r="BUA6" s="2"/>
      <c r="BUB6" s="2"/>
      <c r="BUC6" s="2"/>
      <c r="BUD6" s="2"/>
      <c r="BUE6" s="2"/>
      <c r="BUF6" s="2"/>
      <c r="BUG6" s="2"/>
      <c r="BUH6" s="2"/>
      <c r="BUI6" s="2"/>
      <c r="BUJ6" s="2"/>
      <c r="BUK6" s="2"/>
      <c r="BUL6" s="2"/>
      <c r="BUM6" s="2"/>
      <c r="BUN6" s="2"/>
      <c r="BUO6" s="2"/>
      <c r="BUP6" s="2"/>
      <c r="BUQ6" s="2"/>
      <c r="BUR6" s="2"/>
      <c r="BUS6" s="2"/>
      <c r="BUT6" s="2"/>
      <c r="BUU6" s="2"/>
      <c r="BUV6" s="2"/>
      <c r="BUW6" s="2"/>
      <c r="BUX6" s="2"/>
      <c r="BUY6" s="2"/>
      <c r="BUZ6" s="2"/>
      <c r="BVA6" s="2"/>
      <c r="BVB6" s="2"/>
      <c r="BVC6" s="2"/>
      <c r="BVD6" s="2"/>
      <c r="BVE6" s="2"/>
      <c r="BVF6" s="2"/>
      <c r="BVG6" s="2"/>
      <c r="BVH6" s="2"/>
      <c r="BVI6" s="2"/>
      <c r="BVJ6" s="2"/>
      <c r="BVK6" s="2"/>
      <c r="BVL6" s="2"/>
      <c r="BVM6" s="2"/>
      <c r="BVN6" s="2"/>
      <c r="BVO6" s="2"/>
      <c r="BVP6" s="2"/>
      <c r="BVQ6" s="2"/>
      <c r="BVR6" s="2"/>
      <c r="BVS6" s="2"/>
      <c r="BVT6" s="2"/>
      <c r="BVU6" s="2"/>
      <c r="BVV6" s="2"/>
      <c r="BVW6" s="2"/>
      <c r="BVX6" s="2"/>
      <c r="BVY6" s="2"/>
      <c r="BVZ6" s="2"/>
      <c r="BWA6" s="2"/>
      <c r="BWB6" s="2"/>
      <c r="BWC6" s="2"/>
      <c r="BWD6" s="2"/>
      <c r="BWE6" s="2"/>
      <c r="BWF6" s="2"/>
      <c r="BWG6" s="2"/>
      <c r="BWH6" s="2"/>
      <c r="BWI6" s="2"/>
      <c r="BWJ6" s="2"/>
      <c r="BWK6" s="2"/>
      <c r="BWL6" s="2"/>
      <c r="BWM6" s="2"/>
      <c r="BWN6" s="2"/>
      <c r="BWO6" s="2"/>
      <c r="BWP6" s="2"/>
      <c r="BWQ6" s="2"/>
      <c r="BWR6" s="2"/>
      <c r="BWS6" s="2"/>
      <c r="BWT6" s="2"/>
      <c r="BWU6" s="2"/>
      <c r="BWV6" s="2"/>
      <c r="BWW6" s="2"/>
      <c r="BWX6" s="2"/>
      <c r="BWY6" s="2"/>
      <c r="BWZ6" s="2"/>
      <c r="BXA6" s="2"/>
      <c r="BXB6" s="2"/>
      <c r="BXC6" s="2"/>
      <c r="BXD6" s="2"/>
      <c r="BXE6" s="2"/>
      <c r="BXF6" s="2"/>
      <c r="BXG6" s="2"/>
      <c r="BXH6" s="2"/>
      <c r="BXI6" s="2"/>
      <c r="BXJ6" s="2"/>
      <c r="BXK6" s="2"/>
      <c r="BXL6" s="2"/>
      <c r="BXM6" s="2"/>
      <c r="BXN6" s="2"/>
      <c r="BXO6" s="2"/>
      <c r="BXP6" s="2"/>
      <c r="BXQ6" s="2"/>
      <c r="BXR6" s="2"/>
      <c r="BXS6" s="2"/>
      <c r="BXT6" s="2"/>
      <c r="BXU6" s="2"/>
      <c r="BXV6" s="2"/>
      <c r="BXW6" s="2"/>
      <c r="BXX6" s="2"/>
      <c r="BXY6" s="2"/>
      <c r="BXZ6" s="2"/>
      <c r="BYA6" s="2"/>
      <c r="BYB6" s="2"/>
      <c r="BYC6" s="2"/>
      <c r="BYD6" s="2"/>
      <c r="BYE6" s="2"/>
      <c r="BYF6" s="2"/>
      <c r="BYG6" s="2"/>
      <c r="BYH6" s="2"/>
      <c r="BYI6" s="2"/>
      <c r="BYJ6" s="2"/>
      <c r="BYK6" s="2"/>
      <c r="BYL6" s="2"/>
      <c r="BYM6" s="2"/>
      <c r="BYN6" s="2"/>
      <c r="BYO6" s="2"/>
      <c r="BYP6" s="2"/>
      <c r="BYQ6" s="2"/>
      <c r="BYR6" s="2"/>
      <c r="BYS6" s="2"/>
      <c r="BYT6" s="2"/>
      <c r="BYU6" s="2"/>
      <c r="BYV6" s="2"/>
      <c r="BYW6" s="2"/>
      <c r="BYX6" s="2"/>
      <c r="BYY6" s="2"/>
      <c r="BYZ6" s="2"/>
      <c r="BZA6" s="2"/>
      <c r="BZB6" s="2"/>
      <c r="BZC6" s="2"/>
      <c r="BZD6" s="2"/>
      <c r="BZE6" s="2"/>
      <c r="BZF6" s="2"/>
      <c r="BZG6" s="2"/>
      <c r="BZH6" s="2"/>
      <c r="BZI6" s="2"/>
      <c r="BZJ6" s="2"/>
      <c r="BZK6" s="2"/>
      <c r="BZL6" s="2"/>
      <c r="BZM6" s="2"/>
      <c r="BZN6" s="2"/>
      <c r="BZO6" s="2"/>
      <c r="BZP6" s="2"/>
      <c r="BZQ6" s="2"/>
      <c r="BZR6" s="2"/>
      <c r="BZS6" s="2"/>
      <c r="BZT6" s="2"/>
      <c r="BZU6" s="2"/>
      <c r="BZV6" s="2"/>
      <c r="BZW6" s="2"/>
      <c r="BZX6" s="2"/>
      <c r="BZY6" s="2"/>
      <c r="BZZ6" s="2"/>
      <c r="CAA6" s="2"/>
      <c r="CAB6" s="2"/>
      <c r="CAC6" s="2"/>
      <c r="CAD6" s="2"/>
      <c r="CAE6" s="2"/>
      <c r="CAF6" s="2"/>
      <c r="CAG6" s="2"/>
      <c r="CAH6" s="2"/>
      <c r="CAI6" s="2"/>
      <c r="CAJ6" s="2"/>
      <c r="CAK6" s="2"/>
      <c r="CAL6" s="2"/>
      <c r="CAM6" s="2"/>
      <c r="CAN6" s="2"/>
      <c r="CAO6" s="2"/>
      <c r="CAP6" s="2"/>
      <c r="CAQ6" s="2"/>
      <c r="CAR6" s="2"/>
      <c r="CAS6" s="2"/>
      <c r="CAT6" s="2"/>
      <c r="CAU6" s="2"/>
      <c r="CAV6" s="2"/>
      <c r="CAW6" s="2"/>
      <c r="CAX6" s="2"/>
      <c r="CAY6" s="2"/>
      <c r="CAZ6" s="2"/>
      <c r="CBA6" s="2"/>
      <c r="CBB6" s="2"/>
      <c r="CBC6" s="2"/>
      <c r="CBD6" s="2"/>
      <c r="CBE6" s="2"/>
      <c r="CBF6" s="2"/>
      <c r="CBG6" s="2"/>
      <c r="CBH6" s="2"/>
      <c r="CBI6" s="2"/>
      <c r="CBJ6" s="2"/>
      <c r="CBK6" s="2"/>
      <c r="CBL6" s="2"/>
      <c r="CBM6" s="2"/>
      <c r="CBN6" s="2"/>
      <c r="CBO6" s="2"/>
      <c r="CBP6" s="2"/>
      <c r="CBQ6" s="2"/>
      <c r="CBR6" s="2"/>
      <c r="CBS6" s="2"/>
      <c r="CBT6" s="2"/>
      <c r="CBU6" s="2"/>
      <c r="CBV6" s="2"/>
      <c r="CBW6" s="2"/>
      <c r="CBX6" s="2"/>
      <c r="CBY6" s="2"/>
      <c r="CBZ6" s="2"/>
      <c r="CCA6" s="2"/>
      <c r="CCB6" s="2"/>
      <c r="CCC6" s="2"/>
      <c r="CCD6" s="2"/>
      <c r="CCE6" s="2"/>
      <c r="CCF6" s="2"/>
      <c r="CCG6" s="2"/>
      <c r="CCH6" s="2"/>
      <c r="CCI6" s="2"/>
      <c r="CCJ6" s="2"/>
      <c r="CCK6" s="2"/>
      <c r="CCL6" s="2"/>
      <c r="CCM6" s="2"/>
      <c r="CCN6" s="2"/>
      <c r="CCO6" s="2"/>
      <c r="CCP6" s="2"/>
      <c r="CCQ6" s="2"/>
      <c r="CCR6" s="2"/>
      <c r="CCS6" s="2"/>
      <c r="CCT6" s="2"/>
      <c r="CCU6" s="2"/>
      <c r="CCV6" s="2"/>
      <c r="CCW6" s="2"/>
      <c r="CCX6" s="2"/>
      <c r="CCY6" s="2"/>
      <c r="CCZ6" s="2"/>
      <c r="CDA6" s="2"/>
      <c r="CDB6" s="2"/>
      <c r="CDC6" s="2"/>
      <c r="CDD6" s="2"/>
      <c r="CDE6" s="2"/>
      <c r="CDF6" s="2"/>
      <c r="CDG6" s="2"/>
      <c r="CDH6" s="2"/>
      <c r="CDI6" s="2"/>
      <c r="CDJ6" s="2"/>
      <c r="CDK6" s="2"/>
      <c r="CDL6" s="2"/>
      <c r="CDM6" s="2"/>
      <c r="CDN6" s="2"/>
      <c r="CDO6" s="2"/>
      <c r="CDP6" s="2"/>
      <c r="CDQ6" s="2"/>
      <c r="CDR6" s="2"/>
      <c r="CDS6" s="2"/>
      <c r="CDT6" s="2"/>
      <c r="CDU6" s="2"/>
      <c r="CDV6" s="2"/>
      <c r="CDW6" s="2"/>
      <c r="CDX6" s="2"/>
      <c r="CDY6" s="2"/>
      <c r="CDZ6" s="2"/>
      <c r="CEA6" s="2"/>
      <c r="CEB6" s="2"/>
      <c r="CEC6" s="2"/>
      <c r="CED6" s="2"/>
      <c r="CEE6" s="2"/>
      <c r="CEF6" s="2"/>
      <c r="CEG6" s="2"/>
      <c r="CEH6" s="2"/>
      <c r="CEI6" s="2"/>
      <c r="CEJ6" s="2"/>
      <c r="CEK6" s="2"/>
      <c r="CEL6" s="2"/>
      <c r="CEM6" s="2"/>
      <c r="CEN6" s="2"/>
      <c r="CEO6" s="2"/>
      <c r="CEP6" s="2"/>
      <c r="CEQ6" s="2"/>
      <c r="CER6" s="2"/>
      <c r="CES6" s="2"/>
      <c r="CET6" s="2"/>
      <c r="CEU6" s="2"/>
      <c r="CEV6" s="2"/>
      <c r="CEW6" s="2"/>
      <c r="CEX6" s="2"/>
      <c r="CEY6" s="2"/>
      <c r="CEZ6" s="2"/>
      <c r="CFA6" s="2"/>
      <c r="CFB6" s="2"/>
      <c r="CFC6" s="2"/>
      <c r="CFD6" s="2"/>
      <c r="CFE6" s="2"/>
      <c r="CFF6" s="2"/>
      <c r="CFG6" s="2"/>
      <c r="CFH6" s="2"/>
      <c r="CFI6" s="2"/>
      <c r="CFJ6" s="2"/>
      <c r="CFK6" s="2"/>
      <c r="CFL6" s="2"/>
      <c r="CFM6" s="2"/>
      <c r="CFN6" s="2"/>
      <c r="CFO6" s="2"/>
      <c r="CFP6" s="2"/>
      <c r="CFQ6" s="2"/>
      <c r="CFR6" s="2"/>
      <c r="CFS6" s="2"/>
      <c r="CFT6" s="2"/>
      <c r="CFU6" s="2"/>
      <c r="CFV6" s="2"/>
      <c r="CFW6" s="2"/>
      <c r="CFX6" s="2"/>
      <c r="CFY6" s="2"/>
      <c r="CFZ6" s="2"/>
      <c r="CGA6" s="2"/>
      <c r="CGB6" s="2"/>
      <c r="CGC6" s="2"/>
      <c r="CGD6" s="2"/>
      <c r="CGE6" s="2"/>
      <c r="CGF6" s="2"/>
      <c r="CGG6" s="2"/>
      <c r="CGH6" s="2"/>
      <c r="CGI6" s="2"/>
      <c r="CGJ6" s="2"/>
      <c r="CGK6" s="2"/>
      <c r="CGL6" s="2"/>
      <c r="CGM6" s="2"/>
      <c r="CGN6" s="2"/>
      <c r="CGO6" s="2"/>
      <c r="CGP6" s="2"/>
      <c r="CGQ6" s="2"/>
      <c r="CGR6" s="2"/>
      <c r="CGS6" s="2"/>
      <c r="CGT6" s="2"/>
      <c r="CGU6" s="2"/>
      <c r="CGV6" s="2"/>
      <c r="CGW6" s="2"/>
      <c r="CGX6" s="2"/>
      <c r="CGY6" s="2"/>
      <c r="CGZ6" s="2"/>
      <c r="CHA6" s="2"/>
      <c r="CHB6" s="2"/>
      <c r="CHC6" s="2"/>
      <c r="CHD6" s="2"/>
      <c r="CHE6" s="2"/>
      <c r="CHF6" s="2"/>
      <c r="CHG6" s="2"/>
      <c r="CHH6" s="2"/>
      <c r="CHI6" s="2"/>
      <c r="CHJ6" s="2"/>
      <c r="CHK6" s="2"/>
      <c r="CHL6" s="2"/>
      <c r="CHM6" s="2"/>
      <c r="CHN6" s="2"/>
      <c r="CHO6" s="2"/>
      <c r="CHP6" s="2"/>
      <c r="CHQ6" s="2"/>
      <c r="CHR6" s="2"/>
      <c r="CHS6" s="2"/>
      <c r="CHT6" s="2"/>
      <c r="CHU6" s="2"/>
      <c r="CHV6" s="2"/>
      <c r="CHW6" s="2"/>
      <c r="CHX6" s="2"/>
      <c r="CHY6" s="2"/>
      <c r="CHZ6" s="2"/>
      <c r="CIA6" s="2"/>
      <c r="CIB6" s="2"/>
      <c r="CIC6" s="2"/>
      <c r="CID6" s="2"/>
      <c r="CIE6" s="2"/>
      <c r="CIF6" s="2"/>
      <c r="CIG6" s="2"/>
      <c r="CIH6" s="2"/>
      <c r="CII6" s="2"/>
      <c r="CIJ6" s="2"/>
      <c r="CIK6" s="2"/>
      <c r="CIL6" s="2"/>
      <c r="CIM6" s="2"/>
      <c r="CIN6" s="2"/>
      <c r="CIO6" s="2"/>
      <c r="CIP6" s="2"/>
      <c r="CIQ6" s="2"/>
      <c r="CIR6" s="2"/>
      <c r="CIS6" s="2"/>
      <c r="CIT6" s="2"/>
      <c r="CIU6" s="2"/>
      <c r="CIV6" s="2"/>
      <c r="CIW6" s="2"/>
      <c r="CIX6" s="2"/>
      <c r="CIY6" s="2"/>
      <c r="CIZ6" s="2"/>
      <c r="CJA6" s="2"/>
      <c r="CJB6" s="2"/>
      <c r="CJC6" s="2"/>
      <c r="CJD6" s="2"/>
      <c r="CJE6" s="2"/>
      <c r="CJF6" s="2"/>
      <c r="CJG6" s="2"/>
      <c r="CJH6" s="2"/>
      <c r="CJI6" s="2"/>
      <c r="CJJ6" s="2"/>
      <c r="CJK6" s="2"/>
      <c r="CJL6" s="2"/>
      <c r="CJM6" s="2"/>
      <c r="CJN6" s="2"/>
      <c r="CJO6" s="2"/>
      <c r="CJP6" s="2"/>
      <c r="CJQ6" s="2"/>
      <c r="CJR6" s="2"/>
      <c r="CJS6" s="2"/>
      <c r="CJT6" s="2"/>
      <c r="CJU6" s="2"/>
      <c r="CJV6" s="2"/>
      <c r="CJW6" s="2"/>
      <c r="CJX6" s="2"/>
      <c r="CJY6" s="2"/>
      <c r="CJZ6" s="2"/>
      <c r="CKA6" s="2"/>
      <c r="CKB6" s="2"/>
      <c r="CKC6" s="2"/>
      <c r="CKD6" s="2"/>
      <c r="CKE6" s="2"/>
      <c r="CKF6" s="2"/>
      <c r="CKG6" s="2"/>
      <c r="CKH6" s="2"/>
      <c r="CKI6" s="2"/>
      <c r="CKJ6" s="2"/>
      <c r="CKK6" s="2"/>
      <c r="CKL6" s="2"/>
      <c r="CKM6" s="2"/>
      <c r="CKN6" s="2"/>
      <c r="CKO6" s="2"/>
      <c r="CKP6" s="2"/>
      <c r="CKQ6" s="2"/>
      <c r="CKR6" s="2"/>
      <c r="CKS6" s="2"/>
      <c r="CKT6" s="2"/>
      <c r="CKU6" s="2"/>
      <c r="CKV6" s="2"/>
      <c r="CKW6" s="2"/>
      <c r="CKX6" s="2"/>
      <c r="CKY6" s="2"/>
      <c r="CKZ6" s="2"/>
      <c r="CLA6" s="2"/>
      <c r="CLB6" s="2"/>
      <c r="CLC6" s="2"/>
      <c r="CLD6" s="2"/>
      <c r="CLE6" s="2"/>
      <c r="CLF6" s="2"/>
      <c r="CLG6" s="2"/>
      <c r="CLH6" s="2"/>
      <c r="CLI6" s="2"/>
      <c r="CLJ6" s="2"/>
      <c r="CLK6" s="2"/>
      <c r="CLL6" s="2"/>
      <c r="CLM6" s="2"/>
      <c r="CLN6" s="2"/>
      <c r="CLO6" s="2"/>
      <c r="CLP6" s="2"/>
      <c r="CLQ6" s="2"/>
      <c r="CLR6" s="2"/>
      <c r="CLS6" s="2"/>
      <c r="CLT6" s="2"/>
      <c r="CLU6" s="2"/>
      <c r="CLV6" s="2"/>
      <c r="CLW6" s="2"/>
      <c r="CLX6" s="2"/>
      <c r="CLY6" s="2"/>
      <c r="CLZ6" s="2"/>
      <c r="CMA6" s="2"/>
      <c r="CMB6" s="2"/>
      <c r="CMC6" s="2"/>
      <c r="CMD6" s="2"/>
      <c r="CME6" s="2"/>
      <c r="CMF6" s="2"/>
      <c r="CMG6" s="2"/>
      <c r="CMH6" s="2"/>
      <c r="CMI6" s="2"/>
      <c r="CMJ6" s="2"/>
      <c r="CMK6" s="2"/>
      <c r="CML6" s="2"/>
      <c r="CMM6" s="2"/>
      <c r="CMN6" s="2"/>
      <c r="CMO6" s="2"/>
      <c r="CMP6" s="2"/>
      <c r="CMQ6" s="2"/>
      <c r="CMR6" s="2"/>
      <c r="CMS6" s="2"/>
      <c r="CMT6" s="2"/>
      <c r="CMU6" s="2"/>
      <c r="CMV6" s="2"/>
      <c r="CMW6" s="2"/>
      <c r="CMX6" s="2"/>
      <c r="CMY6" s="2"/>
      <c r="CMZ6" s="2"/>
      <c r="CNA6" s="2"/>
      <c r="CNB6" s="2"/>
      <c r="CNC6" s="2"/>
      <c r="CND6" s="2"/>
      <c r="CNE6" s="2"/>
      <c r="CNF6" s="2"/>
      <c r="CNG6" s="2"/>
      <c r="CNH6" s="2"/>
      <c r="CNI6" s="2"/>
      <c r="CNJ6" s="2"/>
      <c r="CNK6" s="2"/>
      <c r="CNL6" s="2"/>
      <c r="CNM6" s="2"/>
      <c r="CNN6" s="2"/>
      <c r="CNO6" s="2"/>
      <c r="CNP6" s="2"/>
      <c r="CNQ6" s="2"/>
      <c r="CNR6" s="2"/>
      <c r="CNS6" s="2"/>
      <c r="CNT6" s="2"/>
      <c r="CNU6" s="2"/>
      <c r="CNV6" s="2"/>
      <c r="CNW6" s="2"/>
      <c r="CNX6" s="2"/>
      <c r="CNY6" s="2"/>
      <c r="CNZ6" s="2"/>
      <c r="COA6" s="2"/>
      <c r="COB6" s="2"/>
      <c r="COC6" s="2"/>
      <c r="COD6" s="2"/>
      <c r="COE6" s="2"/>
      <c r="COF6" s="2"/>
      <c r="COG6" s="2"/>
      <c r="COH6" s="2"/>
      <c r="COI6" s="2"/>
      <c r="COJ6" s="2"/>
      <c r="COK6" s="2"/>
      <c r="COL6" s="2"/>
      <c r="COM6" s="2"/>
      <c r="CON6" s="2"/>
      <c r="COO6" s="2"/>
      <c r="COP6" s="2"/>
      <c r="COQ6" s="2"/>
      <c r="COR6" s="2"/>
      <c r="COS6" s="2"/>
      <c r="COT6" s="2"/>
      <c r="COU6" s="2"/>
      <c r="COV6" s="2"/>
      <c r="COW6" s="2"/>
      <c r="COX6" s="2"/>
      <c r="COY6" s="2"/>
      <c r="COZ6" s="2"/>
      <c r="CPA6" s="2"/>
      <c r="CPB6" s="2"/>
      <c r="CPC6" s="2"/>
      <c r="CPD6" s="2"/>
      <c r="CPE6" s="2"/>
      <c r="CPF6" s="2"/>
      <c r="CPG6" s="2"/>
      <c r="CPH6" s="2"/>
      <c r="CPI6" s="2"/>
      <c r="CPJ6" s="2"/>
      <c r="CPK6" s="2"/>
      <c r="CPL6" s="2"/>
      <c r="CPM6" s="2"/>
      <c r="CPN6" s="2"/>
      <c r="CPO6" s="2"/>
      <c r="CPP6" s="2"/>
      <c r="CPQ6" s="2"/>
      <c r="CPR6" s="2"/>
      <c r="CPS6" s="2"/>
      <c r="CPT6" s="2"/>
      <c r="CPU6" s="2"/>
      <c r="CPV6" s="2"/>
      <c r="CPW6" s="2"/>
      <c r="CPX6" s="2"/>
      <c r="CPY6" s="2"/>
      <c r="CPZ6" s="2"/>
      <c r="CQA6" s="2"/>
      <c r="CQB6" s="2"/>
      <c r="CQC6" s="2"/>
      <c r="CQD6" s="2"/>
      <c r="CQE6" s="2"/>
      <c r="CQF6" s="2"/>
      <c r="CQG6" s="2"/>
      <c r="CQH6" s="2"/>
      <c r="CQI6" s="2"/>
      <c r="CQJ6" s="2"/>
      <c r="CQK6" s="2"/>
      <c r="CQL6" s="2"/>
      <c r="CQM6" s="2"/>
      <c r="CQN6" s="2"/>
      <c r="CQO6" s="2"/>
      <c r="CQP6" s="2"/>
      <c r="CQQ6" s="2"/>
      <c r="CQR6" s="2"/>
      <c r="CQS6" s="2"/>
      <c r="CQT6" s="2"/>
      <c r="CQU6" s="2"/>
      <c r="CQV6" s="2"/>
      <c r="CQW6" s="2"/>
      <c r="CQX6" s="2"/>
      <c r="CQY6" s="2"/>
      <c r="CQZ6" s="2"/>
      <c r="CRA6" s="2"/>
      <c r="CRB6" s="2"/>
      <c r="CRC6" s="2"/>
      <c r="CRD6" s="2"/>
      <c r="CRE6" s="2"/>
      <c r="CRF6" s="2"/>
      <c r="CRG6" s="2"/>
      <c r="CRH6" s="2"/>
      <c r="CRI6" s="2"/>
      <c r="CRJ6" s="2"/>
      <c r="CRK6" s="2"/>
      <c r="CRL6" s="2"/>
      <c r="CRM6" s="2"/>
      <c r="CRN6" s="2"/>
      <c r="CRO6" s="2"/>
      <c r="CRP6" s="2"/>
      <c r="CRQ6" s="2"/>
      <c r="CRR6" s="2"/>
      <c r="CRS6" s="2"/>
      <c r="CRT6" s="2"/>
      <c r="CRU6" s="2"/>
      <c r="CRV6" s="2"/>
      <c r="CRW6" s="2"/>
      <c r="CRX6" s="2"/>
      <c r="CRY6" s="2"/>
      <c r="CRZ6" s="2"/>
      <c r="CSA6" s="2"/>
      <c r="CSB6" s="2"/>
      <c r="CSC6" s="2"/>
      <c r="CSD6" s="2"/>
      <c r="CSE6" s="2"/>
      <c r="CSF6" s="2"/>
      <c r="CSG6" s="2"/>
      <c r="CSH6" s="2"/>
      <c r="CSI6" s="2"/>
      <c r="CSJ6" s="2"/>
      <c r="CSK6" s="2"/>
      <c r="CSL6" s="2"/>
      <c r="CSM6" s="2"/>
      <c r="CSN6" s="2"/>
      <c r="CSO6" s="2"/>
      <c r="CSP6" s="2"/>
      <c r="CSQ6" s="2"/>
      <c r="CSR6" s="2"/>
      <c r="CSS6" s="2"/>
      <c r="CST6" s="2"/>
      <c r="CSU6" s="2"/>
      <c r="CSV6" s="2"/>
      <c r="CSW6" s="2"/>
      <c r="CSX6" s="2"/>
      <c r="CSY6" s="2"/>
      <c r="CSZ6" s="2"/>
      <c r="CTA6" s="2"/>
      <c r="CTB6" s="2"/>
      <c r="CTC6" s="2"/>
      <c r="CTD6" s="2"/>
      <c r="CTE6" s="2"/>
      <c r="CTF6" s="2"/>
      <c r="CTG6" s="2"/>
      <c r="CTH6" s="2"/>
      <c r="CTI6" s="2"/>
      <c r="CTJ6" s="2"/>
      <c r="CTK6" s="2"/>
      <c r="CTL6" s="2"/>
      <c r="CTM6" s="2"/>
      <c r="CTN6" s="2"/>
      <c r="CTO6" s="2"/>
      <c r="CTP6" s="2"/>
      <c r="CTQ6" s="2"/>
      <c r="CTR6" s="2"/>
      <c r="CTS6" s="2"/>
      <c r="CTT6" s="2"/>
      <c r="CTU6" s="2"/>
      <c r="CTV6" s="2"/>
      <c r="CTW6" s="2"/>
      <c r="CTX6" s="2"/>
      <c r="CTY6" s="2"/>
      <c r="CTZ6" s="2"/>
      <c r="CUA6" s="2"/>
      <c r="CUB6" s="2"/>
      <c r="CUC6" s="2"/>
      <c r="CUD6" s="2"/>
      <c r="CUE6" s="2"/>
      <c r="CUF6" s="2"/>
      <c r="CUG6" s="2"/>
      <c r="CUH6" s="2"/>
      <c r="CUI6" s="2"/>
      <c r="CUJ6" s="2"/>
      <c r="CUK6" s="2"/>
      <c r="CUL6" s="2"/>
      <c r="CUM6" s="2"/>
      <c r="CUN6" s="2"/>
      <c r="CUO6" s="2"/>
      <c r="CUP6" s="2"/>
      <c r="CUQ6" s="2"/>
      <c r="CUR6" s="2"/>
      <c r="CUS6" s="2"/>
      <c r="CUT6" s="2"/>
      <c r="CUU6" s="2"/>
      <c r="CUV6" s="2"/>
      <c r="CUW6" s="2"/>
      <c r="CUX6" s="2"/>
      <c r="CUY6" s="2"/>
      <c r="CUZ6" s="2"/>
      <c r="CVA6" s="2"/>
      <c r="CVB6" s="2"/>
      <c r="CVC6" s="2"/>
      <c r="CVD6" s="2"/>
      <c r="CVE6" s="2"/>
      <c r="CVF6" s="2"/>
      <c r="CVG6" s="2"/>
      <c r="CVH6" s="2"/>
      <c r="CVI6" s="2"/>
      <c r="CVJ6" s="2"/>
      <c r="CVK6" s="2"/>
      <c r="CVL6" s="2"/>
      <c r="CVM6" s="2"/>
      <c r="CVN6" s="2"/>
      <c r="CVO6" s="2"/>
      <c r="CVP6" s="2"/>
      <c r="CVQ6" s="2"/>
      <c r="CVR6" s="2"/>
      <c r="CVS6" s="2"/>
      <c r="CVT6" s="2"/>
      <c r="CVU6" s="2"/>
      <c r="CVV6" s="2"/>
      <c r="CVW6" s="2"/>
      <c r="CVX6" s="2"/>
      <c r="CVY6" s="2"/>
      <c r="CVZ6" s="2"/>
      <c r="CWA6" s="2"/>
      <c r="CWB6" s="2"/>
      <c r="CWC6" s="2"/>
      <c r="CWD6" s="2"/>
      <c r="CWE6" s="2"/>
      <c r="CWF6" s="2"/>
      <c r="CWG6" s="2"/>
      <c r="CWH6" s="2"/>
      <c r="CWI6" s="2"/>
      <c r="CWJ6" s="2"/>
      <c r="CWK6" s="2"/>
      <c r="CWL6" s="2"/>
      <c r="CWM6" s="2"/>
      <c r="CWN6" s="2"/>
      <c r="CWO6" s="2"/>
      <c r="CWP6" s="2"/>
      <c r="CWQ6" s="2"/>
      <c r="CWR6" s="2"/>
      <c r="CWS6" s="2"/>
      <c r="CWT6" s="2"/>
      <c r="CWU6" s="2"/>
      <c r="CWV6" s="2"/>
      <c r="CWW6" s="2"/>
      <c r="CWX6" s="2"/>
      <c r="CWY6" s="2"/>
      <c r="CWZ6" s="2"/>
      <c r="CXA6" s="2"/>
      <c r="CXB6" s="2"/>
      <c r="CXC6" s="2"/>
      <c r="CXD6" s="2"/>
      <c r="CXE6" s="2"/>
      <c r="CXF6" s="2"/>
      <c r="CXG6" s="2"/>
      <c r="CXH6" s="2"/>
      <c r="CXI6" s="2"/>
      <c r="CXJ6" s="2"/>
      <c r="CXK6" s="2"/>
      <c r="CXL6" s="2"/>
      <c r="CXM6" s="2"/>
      <c r="CXN6" s="2"/>
      <c r="CXO6" s="2"/>
      <c r="CXP6" s="2"/>
      <c r="CXQ6" s="2"/>
      <c r="CXR6" s="2"/>
      <c r="CXS6" s="2"/>
      <c r="CXT6" s="2"/>
      <c r="CXU6" s="2"/>
      <c r="CXV6" s="2"/>
      <c r="CXW6" s="2"/>
      <c r="CXX6" s="2"/>
      <c r="CXY6" s="2"/>
      <c r="CXZ6" s="2"/>
      <c r="CYA6" s="2"/>
      <c r="CYB6" s="2"/>
      <c r="CYC6" s="2"/>
      <c r="CYD6" s="2"/>
      <c r="CYE6" s="2"/>
      <c r="CYF6" s="2"/>
      <c r="CYG6" s="2"/>
      <c r="CYH6" s="2"/>
      <c r="CYI6" s="2"/>
      <c r="CYJ6" s="2"/>
      <c r="CYK6" s="2"/>
      <c r="CYL6" s="2"/>
      <c r="CYM6" s="2"/>
      <c r="CYN6" s="2"/>
      <c r="CYO6" s="2"/>
      <c r="CYP6" s="2"/>
      <c r="CYQ6" s="2"/>
      <c r="CYR6" s="2"/>
      <c r="CYS6" s="2"/>
      <c r="CYT6" s="2"/>
      <c r="CYU6" s="2"/>
      <c r="CYV6" s="2"/>
      <c r="CYW6" s="2"/>
      <c r="CYX6" s="2"/>
      <c r="CYY6" s="2"/>
      <c r="CYZ6" s="2"/>
      <c r="CZA6" s="2"/>
      <c r="CZB6" s="2"/>
      <c r="CZC6" s="2"/>
      <c r="CZD6" s="2"/>
      <c r="CZE6" s="2"/>
      <c r="CZF6" s="2"/>
      <c r="CZG6" s="2"/>
      <c r="CZH6" s="2"/>
      <c r="CZI6" s="2"/>
      <c r="CZJ6" s="2"/>
      <c r="CZK6" s="2"/>
      <c r="CZL6" s="2"/>
      <c r="CZM6" s="2"/>
      <c r="CZN6" s="2"/>
      <c r="CZO6" s="2"/>
      <c r="CZP6" s="2"/>
      <c r="CZQ6" s="2"/>
      <c r="CZR6" s="2"/>
      <c r="CZS6" s="2"/>
      <c r="CZT6" s="2"/>
      <c r="CZU6" s="2"/>
      <c r="CZV6" s="2"/>
      <c r="CZW6" s="2"/>
      <c r="CZX6" s="2"/>
      <c r="CZY6" s="2"/>
      <c r="CZZ6" s="2"/>
      <c r="DAA6" s="2"/>
      <c r="DAB6" s="2"/>
      <c r="DAC6" s="2"/>
      <c r="DAD6" s="2"/>
      <c r="DAE6" s="2"/>
      <c r="DAF6" s="2"/>
      <c r="DAG6" s="2"/>
      <c r="DAH6" s="2"/>
      <c r="DAI6" s="2"/>
      <c r="DAJ6" s="2"/>
      <c r="DAK6" s="2"/>
      <c r="DAL6" s="2"/>
      <c r="DAM6" s="2"/>
      <c r="DAN6" s="2"/>
      <c r="DAO6" s="2"/>
      <c r="DAP6" s="2"/>
      <c r="DAQ6" s="2"/>
      <c r="DAR6" s="2"/>
      <c r="DAS6" s="2"/>
      <c r="DAT6" s="2"/>
      <c r="DAU6" s="2"/>
      <c r="DAV6" s="2"/>
      <c r="DAW6" s="2"/>
      <c r="DAX6" s="2"/>
      <c r="DAY6" s="2"/>
      <c r="DAZ6" s="2"/>
      <c r="DBA6" s="2"/>
      <c r="DBB6" s="2"/>
      <c r="DBC6" s="2"/>
      <c r="DBD6" s="2"/>
      <c r="DBE6" s="2"/>
      <c r="DBF6" s="2"/>
      <c r="DBG6" s="2"/>
      <c r="DBH6" s="2"/>
      <c r="DBI6" s="2"/>
      <c r="DBJ6" s="2"/>
      <c r="DBK6" s="2"/>
      <c r="DBL6" s="2"/>
      <c r="DBM6" s="2"/>
      <c r="DBN6" s="2"/>
      <c r="DBO6" s="2"/>
      <c r="DBP6" s="2"/>
      <c r="DBQ6" s="2"/>
      <c r="DBR6" s="2"/>
      <c r="DBS6" s="2"/>
      <c r="DBT6" s="2"/>
      <c r="DBU6" s="2"/>
      <c r="DBV6" s="2"/>
      <c r="DBW6" s="2"/>
      <c r="DBX6" s="2"/>
      <c r="DBY6" s="2"/>
      <c r="DBZ6" s="2"/>
      <c r="DCA6" s="2"/>
      <c r="DCB6" s="2"/>
      <c r="DCC6" s="2"/>
      <c r="DCD6" s="2"/>
      <c r="DCE6" s="2"/>
      <c r="DCF6" s="2"/>
      <c r="DCG6" s="2"/>
      <c r="DCH6" s="2"/>
      <c r="DCI6" s="2"/>
      <c r="DCJ6" s="2"/>
      <c r="DCK6" s="2"/>
      <c r="DCL6" s="2"/>
      <c r="DCM6" s="2"/>
      <c r="DCN6" s="2"/>
      <c r="DCO6" s="2"/>
      <c r="DCP6" s="2"/>
      <c r="DCQ6" s="2"/>
      <c r="DCR6" s="2"/>
      <c r="DCS6" s="2"/>
      <c r="DCT6" s="2"/>
      <c r="DCU6" s="2"/>
      <c r="DCV6" s="2"/>
      <c r="DCW6" s="2"/>
      <c r="DCX6" s="2"/>
      <c r="DCY6" s="2"/>
      <c r="DCZ6" s="2"/>
      <c r="DDA6" s="2"/>
      <c r="DDB6" s="2"/>
      <c r="DDC6" s="2"/>
      <c r="DDD6" s="2"/>
      <c r="DDE6" s="2"/>
      <c r="DDF6" s="2"/>
      <c r="DDG6" s="2"/>
      <c r="DDH6" s="2"/>
      <c r="DDI6" s="2"/>
      <c r="DDJ6" s="2"/>
      <c r="DDK6" s="2"/>
      <c r="DDL6" s="2"/>
      <c r="DDM6" s="2"/>
      <c r="DDN6" s="2"/>
      <c r="DDO6" s="2"/>
      <c r="DDP6" s="2"/>
      <c r="DDQ6" s="2"/>
      <c r="DDR6" s="2"/>
      <c r="DDS6" s="2"/>
      <c r="DDT6" s="2"/>
      <c r="DDU6" s="2"/>
      <c r="DDV6" s="2"/>
      <c r="DDW6" s="2"/>
      <c r="DDX6" s="2"/>
      <c r="DDY6" s="2"/>
      <c r="DDZ6" s="2"/>
      <c r="DEA6" s="2"/>
      <c r="DEB6" s="2"/>
      <c r="DEC6" s="2"/>
      <c r="DED6" s="2"/>
      <c r="DEE6" s="2"/>
      <c r="DEF6" s="2"/>
      <c r="DEG6" s="2"/>
      <c r="DEH6" s="2"/>
      <c r="DEI6" s="2"/>
      <c r="DEJ6" s="2"/>
      <c r="DEK6" s="2"/>
      <c r="DEL6" s="2"/>
      <c r="DEM6" s="2"/>
      <c r="DEN6" s="2"/>
      <c r="DEO6" s="2"/>
      <c r="DEP6" s="2"/>
      <c r="DEQ6" s="2"/>
      <c r="DER6" s="2"/>
      <c r="DES6" s="2"/>
      <c r="DET6" s="2"/>
      <c r="DEU6" s="2"/>
      <c r="DEV6" s="2"/>
      <c r="DEW6" s="2"/>
      <c r="DEX6" s="2"/>
      <c r="DEY6" s="2"/>
      <c r="DEZ6" s="2"/>
      <c r="DFA6" s="2"/>
      <c r="DFB6" s="2"/>
      <c r="DFC6" s="2"/>
      <c r="DFD6" s="2"/>
      <c r="DFE6" s="2"/>
      <c r="DFF6" s="2"/>
      <c r="DFG6" s="2"/>
      <c r="DFH6" s="2"/>
      <c r="DFI6" s="2"/>
      <c r="DFJ6" s="2"/>
      <c r="DFK6" s="2"/>
      <c r="DFL6" s="2"/>
      <c r="DFM6" s="2"/>
      <c r="DFN6" s="2"/>
      <c r="DFO6" s="2"/>
      <c r="DFP6" s="2"/>
      <c r="DFQ6" s="2"/>
      <c r="DFR6" s="2"/>
      <c r="DFS6" s="2"/>
      <c r="DFT6" s="2"/>
      <c r="DFU6" s="2"/>
      <c r="DFV6" s="2"/>
      <c r="DFW6" s="2"/>
      <c r="DFX6" s="2"/>
      <c r="DFY6" s="2"/>
      <c r="DFZ6" s="2"/>
      <c r="DGA6" s="2"/>
      <c r="DGB6" s="2"/>
      <c r="DGC6" s="2"/>
      <c r="DGD6" s="2"/>
      <c r="DGE6" s="2"/>
      <c r="DGF6" s="2"/>
      <c r="DGG6" s="2"/>
      <c r="DGH6" s="2"/>
      <c r="DGI6" s="2"/>
      <c r="DGJ6" s="2"/>
      <c r="DGK6" s="2"/>
      <c r="DGL6" s="2"/>
      <c r="DGM6" s="2"/>
      <c r="DGN6" s="2"/>
      <c r="DGO6" s="2"/>
      <c r="DGP6" s="2"/>
      <c r="DGQ6" s="2"/>
      <c r="DGR6" s="2"/>
      <c r="DGS6" s="2"/>
      <c r="DGT6" s="2"/>
      <c r="DGU6" s="2"/>
      <c r="DGV6" s="2"/>
      <c r="DGW6" s="2"/>
      <c r="DGX6" s="2"/>
      <c r="DGY6" s="2"/>
      <c r="DGZ6" s="2"/>
      <c r="DHA6" s="2"/>
      <c r="DHB6" s="2"/>
      <c r="DHC6" s="2"/>
      <c r="DHD6" s="2"/>
      <c r="DHE6" s="2"/>
      <c r="DHF6" s="2"/>
      <c r="DHG6" s="2"/>
      <c r="DHH6" s="2"/>
      <c r="DHI6" s="2"/>
      <c r="DHJ6" s="2"/>
      <c r="DHK6" s="2"/>
      <c r="DHL6" s="2"/>
      <c r="DHM6" s="2"/>
      <c r="DHN6" s="2"/>
      <c r="DHO6" s="2"/>
      <c r="DHP6" s="2"/>
      <c r="DHQ6" s="2"/>
      <c r="DHR6" s="2"/>
      <c r="DHS6" s="2"/>
      <c r="DHT6" s="2"/>
      <c r="DHU6" s="2"/>
      <c r="DHV6" s="2"/>
      <c r="DHW6" s="2"/>
      <c r="DHX6" s="2"/>
      <c r="DHY6" s="2"/>
      <c r="DHZ6" s="2"/>
      <c r="DIA6" s="2"/>
      <c r="DIB6" s="2"/>
      <c r="DIC6" s="2"/>
      <c r="DID6" s="2"/>
      <c r="DIE6" s="2"/>
      <c r="DIF6" s="2"/>
      <c r="DIG6" s="2"/>
      <c r="DIH6" s="2"/>
      <c r="DII6" s="2"/>
      <c r="DIJ6" s="2"/>
      <c r="DIK6" s="2"/>
      <c r="DIL6" s="2"/>
      <c r="DIM6" s="2"/>
      <c r="DIN6" s="2"/>
      <c r="DIO6" s="2"/>
      <c r="DIP6" s="2"/>
      <c r="DIQ6" s="2"/>
      <c r="DIR6" s="2"/>
      <c r="DIS6" s="2"/>
      <c r="DIT6" s="2"/>
      <c r="DIU6" s="2"/>
      <c r="DIV6" s="2"/>
      <c r="DIW6" s="2"/>
      <c r="DIX6" s="2"/>
      <c r="DIY6" s="2"/>
      <c r="DIZ6" s="2"/>
      <c r="DJA6" s="2"/>
      <c r="DJB6" s="2"/>
      <c r="DJC6" s="2"/>
      <c r="DJD6" s="2"/>
      <c r="DJE6" s="2"/>
      <c r="DJF6" s="2"/>
      <c r="DJG6" s="2"/>
      <c r="DJH6" s="2"/>
      <c r="DJI6" s="2"/>
      <c r="DJJ6" s="2"/>
      <c r="DJK6" s="2"/>
      <c r="DJL6" s="2"/>
      <c r="DJM6" s="2"/>
      <c r="DJN6" s="2"/>
      <c r="DJO6" s="2"/>
      <c r="DJP6" s="2"/>
      <c r="DJQ6" s="2"/>
      <c r="DJR6" s="2"/>
      <c r="DJS6" s="2"/>
      <c r="DJT6" s="2"/>
      <c r="DJU6" s="2"/>
      <c r="DJV6" s="2"/>
      <c r="DJW6" s="2"/>
      <c r="DJX6" s="2"/>
      <c r="DJY6" s="2"/>
      <c r="DJZ6" s="2"/>
      <c r="DKA6" s="2"/>
      <c r="DKB6" s="2"/>
      <c r="DKC6" s="2"/>
      <c r="DKD6" s="2"/>
      <c r="DKE6" s="2"/>
      <c r="DKF6" s="2"/>
      <c r="DKG6" s="2"/>
      <c r="DKH6" s="2"/>
      <c r="DKI6" s="2"/>
      <c r="DKJ6" s="2"/>
      <c r="DKK6" s="2"/>
      <c r="DKL6" s="2"/>
      <c r="DKM6" s="2"/>
      <c r="DKN6" s="2"/>
      <c r="DKO6" s="2"/>
      <c r="DKP6" s="2"/>
      <c r="DKQ6" s="2"/>
      <c r="DKR6" s="2"/>
      <c r="DKS6" s="2"/>
      <c r="DKT6" s="2"/>
      <c r="DKU6" s="2"/>
      <c r="DKV6" s="2"/>
      <c r="DKW6" s="2"/>
      <c r="DKX6" s="2"/>
      <c r="DKY6" s="2"/>
      <c r="DKZ6" s="2"/>
      <c r="DLA6" s="2"/>
      <c r="DLB6" s="2"/>
      <c r="DLC6" s="2"/>
      <c r="DLD6" s="2"/>
      <c r="DLE6" s="2"/>
      <c r="DLF6" s="2"/>
      <c r="DLG6" s="2"/>
      <c r="DLH6" s="2"/>
      <c r="DLI6" s="2"/>
      <c r="DLJ6" s="2"/>
      <c r="DLK6" s="2"/>
      <c r="DLL6" s="2"/>
      <c r="DLM6" s="2"/>
      <c r="DLN6" s="2"/>
      <c r="DLO6" s="2"/>
      <c r="DLP6" s="2"/>
      <c r="DLQ6" s="2"/>
      <c r="DLR6" s="2"/>
      <c r="DLS6" s="2"/>
      <c r="DLT6" s="2"/>
      <c r="DLU6" s="2"/>
      <c r="DLV6" s="2"/>
      <c r="DLW6" s="2"/>
      <c r="DLX6" s="2"/>
      <c r="DLY6" s="2"/>
      <c r="DLZ6" s="2"/>
      <c r="DMA6" s="2"/>
      <c r="DMB6" s="2"/>
      <c r="DMC6" s="2"/>
      <c r="DMD6" s="2"/>
      <c r="DME6" s="2"/>
      <c r="DMF6" s="2"/>
      <c r="DMG6" s="2"/>
      <c r="DMH6" s="2"/>
      <c r="DMI6" s="2"/>
      <c r="DMJ6" s="2"/>
      <c r="DMK6" s="2"/>
      <c r="DML6" s="2"/>
      <c r="DMM6" s="2"/>
      <c r="DMN6" s="2"/>
      <c r="DMO6" s="2"/>
      <c r="DMP6" s="2"/>
      <c r="DMQ6" s="2"/>
      <c r="DMR6" s="2"/>
      <c r="DMS6" s="2"/>
      <c r="DMT6" s="2"/>
      <c r="DMU6" s="2"/>
      <c r="DMV6" s="2"/>
      <c r="DMW6" s="2"/>
      <c r="DMX6" s="2"/>
      <c r="DMY6" s="2"/>
      <c r="DMZ6" s="2"/>
      <c r="DNA6" s="2"/>
      <c r="DNB6" s="2"/>
      <c r="DNC6" s="2"/>
      <c r="DND6" s="2"/>
      <c r="DNE6" s="2"/>
      <c r="DNF6" s="2"/>
      <c r="DNG6" s="2"/>
      <c r="DNH6" s="2"/>
      <c r="DNI6" s="2"/>
      <c r="DNJ6" s="2"/>
      <c r="DNK6" s="2"/>
      <c r="DNL6" s="2"/>
      <c r="DNM6" s="2"/>
      <c r="DNN6" s="2"/>
      <c r="DNO6" s="2"/>
      <c r="DNP6" s="2"/>
      <c r="DNQ6" s="2"/>
      <c r="DNR6" s="2"/>
      <c r="DNS6" s="2"/>
      <c r="DNT6" s="2"/>
      <c r="DNU6" s="2"/>
      <c r="DNV6" s="2"/>
      <c r="DNW6" s="2"/>
      <c r="DNX6" s="2"/>
      <c r="DNY6" s="2"/>
      <c r="DNZ6" s="2"/>
      <c r="DOA6" s="2"/>
      <c r="DOB6" s="2"/>
      <c r="DOC6" s="2"/>
      <c r="DOD6" s="2"/>
      <c r="DOE6" s="2"/>
      <c r="DOF6" s="2"/>
      <c r="DOG6" s="2"/>
      <c r="DOH6" s="2"/>
      <c r="DOI6" s="2"/>
      <c r="DOJ6" s="2"/>
      <c r="DOK6" s="2"/>
      <c r="DOL6" s="2"/>
      <c r="DOM6" s="2"/>
      <c r="DON6" s="2"/>
      <c r="DOO6" s="2"/>
      <c r="DOP6" s="2"/>
      <c r="DOQ6" s="2"/>
      <c r="DOR6" s="2"/>
      <c r="DOS6" s="2"/>
      <c r="DOT6" s="2"/>
      <c r="DOU6" s="2"/>
      <c r="DOV6" s="2"/>
      <c r="DOW6" s="2"/>
      <c r="DOX6" s="2"/>
      <c r="DOY6" s="2"/>
      <c r="DOZ6" s="2"/>
      <c r="DPA6" s="2"/>
      <c r="DPB6" s="2"/>
      <c r="DPC6" s="2"/>
      <c r="DPD6" s="2"/>
      <c r="DPE6" s="2"/>
      <c r="DPF6" s="2"/>
      <c r="DPG6" s="2"/>
      <c r="DPH6" s="2"/>
      <c r="DPI6" s="2"/>
      <c r="DPJ6" s="2"/>
      <c r="DPK6" s="2"/>
      <c r="DPL6" s="2"/>
      <c r="DPM6" s="2"/>
      <c r="DPN6" s="2"/>
      <c r="DPO6" s="2"/>
      <c r="DPP6" s="2"/>
      <c r="DPQ6" s="2"/>
      <c r="DPR6" s="2"/>
      <c r="DPS6" s="2"/>
      <c r="DPT6" s="2"/>
      <c r="DPU6" s="2"/>
      <c r="DPV6" s="2"/>
      <c r="DPW6" s="2"/>
      <c r="DPX6" s="2"/>
      <c r="DPY6" s="2"/>
      <c r="DPZ6" s="2"/>
      <c r="DQA6" s="2"/>
      <c r="DQB6" s="2"/>
      <c r="DQC6" s="2"/>
      <c r="DQD6" s="2"/>
      <c r="DQE6" s="2"/>
      <c r="DQF6" s="2"/>
      <c r="DQG6" s="2"/>
      <c r="DQH6" s="2"/>
      <c r="DQI6" s="2"/>
      <c r="DQJ6" s="2"/>
      <c r="DQK6" s="2"/>
      <c r="DQL6" s="2"/>
      <c r="DQM6" s="2"/>
      <c r="DQN6" s="2"/>
      <c r="DQO6" s="2"/>
      <c r="DQP6" s="2"/>
      <c r="DQQ6" s="2"/>
      <c r="DQR6" s="2"/>
      <c r="DQS6" s="2"/>
      <c r="DQT6" s="2"/>
      <c r="DQU6" s="2"/>
      <c r="DQV6" s="2"/>
      <c r="DQW6" s="2"/>
      <c r="DQX6" s="2"/>
      <c r="DQY6" s="2"/>
      <c r="DQZ6" s="2"/>
      <c r="DRA6" s="2"/>
      <c r="DRB6" s="2"/>
      <c r="DRC6" s="2"/>
      <c r="DRD6" s="2"/>
      <c r="DRE6" s="2"/>
      <c r="DRF6" s="2"/>
      <c r="DRG6" s="2"/>
      <c r="DRH6" s="2"/>
      <c r="DRI6" s="2"/>
      <c r="DRJ6" s="2"/>
      <c r="DRK6" s="2"/>
      <c r="DRL6" s="2"/>
      <c r="DRM6" s="2"/>
      <c r="DRN6" s="2"/>
      <c r="DRO6" s="2"/>
      <c r="DRP6" s="2"/>
      <c r="DRQ6" s="2"/>
      <c r="DRR6" s="2"/>
      <c r="DRS6" s="2"/>
      <c r="DRT6" s="2"/>
      <c r="DRU6" s="2"/>
      <c r="DRV6" s="2"/>
      <c r="DRW6" s="2"/>
      <c r="DRX6" s="2"/>
      <c r="DRY6" s="2"/>
      <c r="DRZ6" s="2"/>
      <c r="DSA6" s="2"/>
      <c r="DSB6" s="2"/>
      <c r="DSC6" s="2"/>
      <c r="DSD6" s="2"/>
      <c r="DSE6" s="2"/>
      <c r="DSF6" s="2"/>
      <c r="DSG6" s="2"/>
      <c r="DSH6" s="2"/>
      <c r="DSI6" s="2"/>
      <c r="DSJ6" s="2"/>
      <c r="DSK6" s="2"/>
      <c r="DSL6" s="2"/>
      <c r="DSM6" s="2"/>
      <c r="DSN6" s="2"/>
      <c r="DSO6" s="2"/>
      <c r="DSP6" s="2"/>
      <c r="DSQ6" s="2"/>
      <c r="DSR6" s="2"/>
      <c r="DSS6" s="2"/>
      <c r="DST6" s="2"/>
      <c r="DSU6" s="2"/>
      <c r="DSV6" s="2"/>
      <c r="DSW6" s="2"/>
      <c r="DSX6" s="2"/>
      <c r="DSY6" s="2"/>
      <c r="DSZ6" s="2"/>
      <c r="DTA6" s="2"/>
      <c r="DTB6" s="2"/>
      <c r="DTC6" s="2"/>
      <c r="DTD6" s="2"/>
      <c r="DTE6" s="2"/>
      <c r="DTF6" s="2"/>
      <c r="DTG6" s="2"/>
      <c r="DTH6" s="2"/>
      <c r="DTI6" s="2"/>
      <c r="DTJ6" s="2"/>
      <c r="DTK6" s="2"/>
      <c r="DTL6" s="2"/>
      <c r="DTM6" s="2"/>
      <c r="DTN6" s="2"/>
      <c r="DTO6" s="2"/>
      <c r="DTP6" s="2"/>
      <c r="DTQ6" s="2"/>
      <c r="DTR6" s="2"/>
      <c r="DTS6" s="2"/>
      <c r="DTT6" s="2"/>
      <c r="DTU6" s="2"/>
      <c r="DTV6" s="2"/>
      <c r="DTW6" s="2"/>
      <c r="DTX6" s="2"/>
      <c r="DTY6" s="2"/>
      <c r="DTZ6" s="2"/>
      <c r="DUA6" s="2"/>
      <c r="DUB6" s="2"/>
      <c r="DUC6" s="2"/>
      <c r="DUD6" s="2"/>
      <c r="DUE6" s="2"/>
      <c r="DUF6" s="2"/>
      <c r="DUG6" s="2"/>
      <c r="DUH6" s="2"/>
      <c r="DUI6" s="2"/>
      <c r="DUJ6" s="2"/>
      <c r="DUK6" s="2"/>
      <c r="DUL6" s="2"/>
      <c r="DUM6" s="2"/>
      <c r="DUN6" s="2"/>
      <c r="DUO6" s="2"/>
      <c r="DUP6" s="2"/>
      <c r="DUQ6" s="2"/>
      <c r="DUR6" s="2"/>
      <c r="DUS6" s="2"/>
      <c r="DUT6" s="2"/>
      <c r="DUU6" s="2"/>
      <c r="DUV6" s="2"/>
      <c r="DUW6" s="2"/>
      <c r="DUX6" s="2"/>
      <c r="DUY6" s="2"/>
      <c r="DUZ6" s="2"/>
      <c r="DVA6" s="2"/>
      <c r="DVB6" s="2"/>
      <c r="DVC6" s="2"/>
      <c r="DVD6" s="2"/>
      <c r="DVE6" s="2"/>
      <c r="DVF6" s="2"/>
      <c r="DVG6" s="2"/>
      <c r="DVH6" s="2"/>
      <c r="DVI6" s="2"/>
      <c r="DVJ6" s="2"/>
      <c r="DVK6" s="2"/>
      <c r="DVL6" s="2"/>
      <c r="DVM6" s="2"/>
      <c r="DVN6" s="2"/>
      <c r="DVO6" s="2"/>
      <c r="DVP6" s="2"/>
      <c r="DVQ6" s="2"/>
      <c r="DVR6" s="2"/>
      <c r="DVS6" s="2"/>
      <c r="DVT6" s="2"/>
      <c r="DVU6" s="2"/>
      <c r="DVV6" s="2"/>
      <c r="DVW6" s="2"/>
      <c r="DVX6" s="2"/>
      <c r="DVY6" s="2"/>
      <c r="DVZ6" s="2"/>
      <c r="DWA6" s="2"/>
      <c r="DWB6" s="2"/>
      <c r="DWC6" s="2"/>
      <c r="DWD6" s="2"/>
      <c r="DWE6" s="2"/>
      <c r="DWF6" s="2"/>
      <c r="DWG6" s="2"/>
      <c r="DWH6" s="2"/>
      <c r="DWI6" s="2"/>
      <c r="DWJ6" s="2"/>
      <c r="DWK6" s="2"/>
      <c r="DWL6" s="2"/>
      <c r="DWM6" s="2"/>
      <c r="DWN6" s="2"/>
      <c r="DWO6" s="2"/>
      <c r="DWP6" s="2"/>
      <c r="DWQ6" s="2"/>
      <c r="DWR6" s="2"/>
      <c r="DWS6" s="2"/>
      <c r="DWT6" s="2"/>
      <c r="DWU6" s="2"/>
      <c r="DWV6" s="2"/>
      <c r="DWW6" s="2"/>
      <c r="DWX6" s="2"/>
      <c r="DWY6" s="2"/>
      <c r="DWZ6" s="2"/>
      <c r="DXA6" s="2"/>
      <c r="DXB6" s="2"/>
      <c r="DXC6" s="2"/>
      <c r="DXD6" s="2"/>
      <c r="DXE6" s="2"/>
      <c r="DXF6" s="2"/>
      <c r="DXG6" s="2"/>
      <c r="DXH6" s="2"/>
      <c r="DXI6" s="2"/>
      <c r="DXJ6" s="2"/>
      <c r="DXK6" s="2"/>
      <c r="DXL6" s="2"/>
      <c r="DXM6" s="2"/>
      <c r="DXN6" s="2"/>
      <c r="DXO6" s="2"/>
      <c r="DXP6" s="2"/>
      <c r="DXQ6" s="2"/>
      <c r="DXR6" s="2"/>
      <c r="DXS6" s="2"/>
      <c r="DXT6" s="2"/>
      <c r="DXU6" s="2"/>
      <c r="DXV6" s="2"/>
      <c r="DXW6" s="2"/>
      <c r="DXX6" s="2"/>
      <c r="DXY6" s="2"/>
      <c r="DXZ6" s="2"/>
      <c r="DYA6" s="2"/>
      <c r="DYB6" s="2"/>
      <c r="DYC6" s="2"/>
      <c r="DYD6" s="2"/>
      <c r="DYE6" s="2"/>
      <c r="DYF6" s="2"/>
      <c r="DYG6" s="2"/>
      <c r="DYH6" s="2"/>
      <c r="DYI6" s="2"/>
      <c r="DYJ6" s="2"/>
      <c r="DYK6" s="2"/>
      <c r="DYL6" s="2"/>
      <c r="DYM6" s="2"/>
      <c r="DYN6" s="2"/>
      <c r="DYO6" s="2"/>
      <c r="DYP6" s="2"/>
      <c r="DYQ6" s="2"/>
      <c r="DYR6" s="2"/>
      <c r="DYS6" s="2"/>
      <c r="DYT6" s="2"/>
      <c r="DYU6" s="2"/>
      <c r="DYV6" s="2"/>
      <c r="DYW6" s="2"/>
      <c r="DYX6" s="2"/>
      <c r="DYY6" s="2"/>
      <c r="DYZ6" s="2"/>
      <c r="DZA6" s="2"/>
      <c r="DZB6" s="2"/>
      <c r="DZC6" s="2"/>
      <c r="DZD6" s="2"/>
      <c r="DZE6" s="2"/>
      <c r="DZF6" s="2"/>
      <c r="DZG6" s="2"/>
      <c r="DZH6" s="2"/>
      <c r="DZI6" s="2"/>
      <c r="DZJ6" s="2"/>
      <c r="DZK6" s="2"/>
      <c r="DZL6" s="2"/>
      <c r="DZM6" s="2"/>
      <c r="DZN6" s="2"/>
      <c r="DZO6" s="2"/>
      <c r="DZP6" s="2"/>
      <c r="DZQ6" s="2"/>
      <c r="DZR6" s="2"/>
      <c r="DZS6" s="2"/>
      <c r="DZT6" s="2"/>
      <c r="DZU6" s="2"/>
      <c r="DZV6" s="2"/>
      <c r="DZW6" s="2"/>
      <c r="DZX6" s="2"/>
      <c r="DZY6" s="2"/>
      <c r="DZZ6" s="2"/>
      <c r="EAA6" s="2"/>
      <c r="EAB6" s="2"/>
      <c r="EAC6" s="2"/>
      <c r="EAD6" s="2"/>
      <c r="EAE6" s="2"/>
      <c r="EAF6" s="2"/>
      <c r="EAG6" s="2"/>
      <c r="EAH6" s="2"/>
      <c r="EAI6" s="2"/>
      <c r="EAJ6" s="2"/>
      <c r="EAK6" s="2"/>
      <c r="EAL6" s="2"/>
      <c r="EAM6" s="2"/>
      <c r="EAN6" s="2"/>
      <c r="EAO6" s="2"/>
      <c r="EAP6" s="2"/>
      <c r="EAQ6" s="2"/>
      <c r="EAR6" s="2"/>
      <c r="EAS6" s="2"/>
      <c r="EAT6" s="2"/>
      <c r="EAU6" s="2"/>
      <c r="EAV6" s="2"/>
      <c r="EAW6" s="2"/>
      <c r="EAX6" s="2"/>
      <c r="EAY6" s="2"/>
      <c r="EAZ6" s="2"/>
      <c r="EBA6" s="2"/>
      <c r="EBB6" s="2"/>
      <c r="EBC6" s="2"/>
      <c r="EBD6" s="2"/>
      <c r="EBE6" s="2"/>
      <c r="EBF6" s="2"/>
      <c r="EBG6" s="2"/>
      <c r="EBH6" s="2"/>
      <c r="EBI6" s="2"/>
      <c r="EBJ6" s="2"/>
      <c r="EBK6" s="2"/>
      <c r="EBL6" s="2"/>
      <c r="EBM6" s="2"/>
      <c r="EBN6" s="2"/>
      <c r="EBO6" s="2"/>
      <c r="EBP6" s="2"/>
      <c r="EBQ6" s="2"/>
      <c r="EBR6" s="2"/>
      <c r="EBS6" s="2"/>
      <c r="EBT6" s="2"/>
      <c r="EBU6" s="2"/>
      <c r="EBV6" s="2"/>
      <c r="EBW6" s="2"/>
      <c r="EBX6" s="2"/>
      <c r="EBY6" s="2"/>
      <c r="EBZ6" s="2"/>
      <c r="ECA6" s="2"/>
      <c r="ECB6" s="2"/>
      <c r="ECC6" s="2"/>
      <c r="ECD6" s="2"/>
      <c r="ECE6" s="2"/>
      <c r="ECF6" s="2"/>
      <c r="ECG6" s="2"/>
      <c r="ECH6" s="2"/>
      <c r="ECI6" s="2"/>
      <c r="ECJ6" s="2"/>
      <c r="ECK6" s="2"/>
      <c r="ECL6" s="2"/>
      <c r="ECM6" s="2"/>
      <c r="ECN6" s="2"/>
      <c r="ECO6" s="2"/>
      <c r="ECP6" s="2"/>
      <c r="ECQ6" s="2"/>
      <c r="ECR6" s="2"/>
      <c r="ECS6" s="2"/>
      <c r="ECT6" s="2"/>
      <c r="ECU6" s="2"/>
      <c r="ECV6" s="2"/>
      <c r="ECW6" s="2"/>
      <c r="ECX6" s="2"/>
      <c r="ECY6" s="2"/>
      <c r="ECZ6" s="2"/>
      <c r="EDA6" s="2"/>
      <c r="EDB6" s="2"/>
      <c r="EDC6" s="2"/>
      <c r="EDD6" s="2"/>
      <c r="EDE6" s="2"/>
      <c r="EDF6" s="2"/>
      <c r="EDG6" s="2"/>
      <c r="EDH6" s="2"/>
      <c r="EDI6" s="2"/>
      <c r="EDJ6" s="2"/>
      <c r="EDK6" s="2"/>
      <c r="EDL6" s="2"/>
      <c r="EDM6" s="2"/>
      <c r="EDN6" s="2"/>
      <c r="EDO6" s="2"/>
      <c r="EDP6" s="2"/>
      <c r="EDQ6" s="2"/>
      <c r="EDR6" s="2"/>
      <c r="EDS6" s="2"/>
      <c r="EDT6" s="2"/>
      <c r="EDU6" s="2"/>
      <c r="EDV6" s="2"/>
      <c r="EDW6" s="2"/>
      <c r="EDX6" s="2"/>
      <c r="EDY6" s="2"/>
      <c r="EDZ6" s="2"/>
      <c r="EEA6" s="2"/>
      <c r="EEB6" s="2"/>
      <c r="EEC6" s="2"/>
      <c r="EED6" s="2"/>
      <c r="EEE6" s="2"/>
      <c r="EEF6" s="2"/>
      <c r="EEG6" s="2"/>
      <c r="EEH6" s="2"/>
      <c r="EEI6" s="2"/>
      <c r="EEJ6" s="2"/>
      <c r="EEK6" s="2"/>
      <c r="EEL6" s="2"/>
      <c r="EEM6" s="2"/>
      <c r="EEN6" s="2"/>
      <c r="EEO6" s="2"/>
      <c r="EEP6" s="2"/>
      <c r="EEQ6" s="2"/>
      <c r="EER6" s="2"/>
      <c r="EES6" s="2"/>
      <c r="EET6" s="2"/>
      <c r="EEU6" s="2"/>
      <c r="EEV6" s="2"/>
      <c r="EEW6" s="2"/>
      <c r="EEX6" s="2"/>
      <c r="EEY6" s="2"/>
      <c r="EEZ6" s="2"/>
      <c r="EFA6" s="2"/>
      <c r="EFB6" s="2"/>
      <c r="EFC6" s="2"/>
      <c r="EFD6" s="2"/>
      <c r="EFE6" s="2"/>
      <c r="EFF6" s="2"/>
      <c r="EFG6" s="2"/>
      <c r="EFH6" s="2"/>
      <c r="EFI6" s="2"/>
      <c r="EFJ6" s="2"/>
      <c r="EFK6" s="2"/>
      <c r="EFL6" s="2"/>
      <c r="EFM6" s="2"/>
      <c r="EFN6" s="2"/>
      <c r="EFO6" s="2"/>
      <c r="EFP6" s="2"/>
      <c r="EFQ6" s="2"/>
      <c r="EFR6" s="2"/>
      <c r="EFS6" s="2"/>
      <c r="EFT6" s="2"/>
      <c r="EFU6" s="2"/>
      <c r="EFV6" s="2"/>
      <c r="EFW6" s="2"/>
      <c r="EFX6" s="2"/>
      <c r="EFY6" s="2"/>
      <c r="EFZ6" s="2"/>
      <c r="EGA6" s="2"/>
      <c r="EGB6" s="2"/>
      <c r="EGC6" s="2"/>
      <c r="EGD6" s="2"/>
      <c r="EGE6" s="2"/>
      <c r="EGF6" s="2"/>
      <c r="EGG6" s="2"/>
      <c r="EGH6" s="2"/>
      <c r="EGI6" s="2"/>
      <c r="EGJ6" s="2"/>
      <c r="EGK6" s="2"/>
      <c r="EGL6" s="2"/>
      <c r="EGM6" s="2"/>
      <c r="EGN6" s="2"/>
      <c r="EGO6" s="2"/>
      <c r="EGP6" s="2"/>
      <c r="EGQ6" s="2"/>
      <c r="EGR6" s="2"/>
      <c r="EGS6" s="2"/>
      <c r="EGT6" s="2"/>
      <c r="EGU6" s="2"/>
      <c r="EGV6" s="2"/>
      <c r="EGW6" s="2"/>
      <c r="EGX6" s="2"/>
      <c r="EGY6" s="2"/>
      <c r="EGZ6" s="2"/>
      <c r="EHA6" s="2"/>
      <c r="EHB6" s="2"/>
      <c r="EHC6" s="2"/>
      <c r="EHD6" s="2"/>
      <c r="EHE6" s="2"/>
      <c r="EHF6" s="2"/>
      <c r="EHG6" s="2"/>
      <c r="EHH6" s="2"/>
      <c r="EHI6" s="2"/>
      <c r="EHJ6" s="2"/>
      <c r="EHK6" s="2"/>
      <c r="EHL6" s="2"/>
      <c r="EHM6" s="2"/>
      <c r="EHN6" s="2"/>
      <c r="EHO6" s="2"/>
      <c r="EHP6" s="2"/>
      <c r="EHQ6" s="2"/>
      <c r="EHR6" s="2"/>
      <c r="EHS6" s="2"/>
      <c r="EHT6" s="2"/>
      <c r="EHU6" s="2"/>
      <c r="EHV6" s="2"/>
      <c r="EHW6" s="2"/>
      <c r="EHX6" s="2"/>
      <c r="EHY6" s="2"/>
      <c r="EHZ6" s="2"/>
      <c r="EIA6" s="2"/>
      <c r="EIB6" s="2"/>
      <c r="EIC6" s="2"/>
      <c r="EID6" s="2"/>
      <c r="EIE6" s="2"/>
      <c r="EIF6" s="2"/>
      <c r="EIG6" s="2"/>
      <c r="EIH6" s="2"/>
      <c r="EII6" s="2"/>
      <c r="EIJ6" s="2"/>
      <c r="EIK6" s="2"/>
      <c r="EIL6" s="2"/>
      <c r="EIM6" s="2"/>
      <c r="EIN6" s="2"/>
      <c r="EIO6" s="2"/>
      <c r="EIP6" s="2"/>
      <c r="EIQ6" s="2"/>
      <c r="EIR6" s="2"/>
      <c r="EIS6" s="2"/>
      <c r="EIT6" s="2"/>
      <c r="EIU6" s="2"/>
      <c r="EIV6" s="2"/>
      <c r="EIW6" s="2"/>
      <c r="EIX6" s="2"/>
      <c r="EIY6" s="2"/>
      <c r="EIZ6" s="2"/>
      <c r="EJA6" s="2"/>
      <c r="EJB6" s="2"/>
      <c r="EJC6" s="2"/>
      <c r="EJD6" s="2"/>
      <c r="EJE6" s="2"/>
      <c r="EJF6" s="2"/>
      <c r="EJG6" s="2"/>
      <c r="EJH6" s="2"/>
      <c r="EJI6" s="2"/>
      <c r="EJJ6" s="2"/>
      <c r="EJK6" s="2"/>
      <c r="EJL6" s="2"/>
      <c r="EJM6" s="2"/>
      <c r="EJN6" s="2"/>
      <c r="EJO6" s="2"/>
      <c r="EJP6" s="2"/>
      <c r="EJQ6" s="2"/>
      <c r="EJR6" s="2"/>
      <c r="EJS6" s="2"/>
      <c r="EJT6" s="2"/>
      <c r="EJU6" s="2"/>
      <c r="EJV6" s="2"/>
      <c r="EJW6" s="2"/>
      <c r="EJX6" s="2"/>
      <c r="EJY6" s="2"/>
      <c r="EJZ6" s="2"/>
      <c r="EKA6" s="2"/>
      <c r="EKB6" s="2"/>
      <c r="EKC6" s="2"/>
      <c r="EKD6" s="2"/>
      <c r="EKE6" s="2"/>
      <c r="EKF6" s="2"/>
      <c r="EKG6" s="2"/>
      <c r="EKH6" s="2"/>
      <c r="EKI6" s="2"/>
      <c r="EKJ6" s="2"/>
      <c r="EKK6" s="2"/>
      <c r="EKL6" s="2"/>
      <c r="EKM6" s="2"/>
      <c r="EKN6" s="2"/>
      <c r="EKO6" s="2"/>
      <c r="EKP6" s="2"/>
      <c r="EKQ6" s="2"/>
      <c r="EKR6" s="2"/>
      <c r="EKS6" s="2"/>
      <c r="EKT6" s="2"/>
      <c r="EKU6" s="2"/>
      <c r="EKV6" s="2"/>
      <c r="EKW6" s="2"/>
      <c r="EKX6" s="2"/>
      <c r="EKY6" s="2"/>
      <c r="EKZ6" s="2"/>
      <c r="ELA6" s="2"/>
      <c r="ELB6" s="2"/>
      <c r="ELC6" s="2"/>
      <c r="ELD6" s="2"/>
      <c r="ELE6" s="2"/>
      <c r="ELF6" s="2"/>
      <c r="ELG6" s="2"/>
      <c r="ELH6" s="2"/>
      <c r="ELI6" s="2"/>
      <c r="ELJ6" s="2"/>
      <c r="ELK6" s="2"/>
      <c r="ELL6" s="2"/>
      <c r="ELM6" s="2"/>
      <c r="ELN6" s="2"/>
      <c r="ELO6" s="2"/>
      <c r="ELP6" s="2"/>
      <c r="ELQ6" s="2"/>
      <c r="ELR6" s="2"/>
      <c r="ELS6" s="2"/>
      <c r="ELT6" s="2"/>
      <c r="ELU6" s="2"/>
      <c r="ELV6" s="2"/>
      <c r="ELW6" s="2"/>
      <c r="ELX6" s="2"/>
      <c r="ELY6" s="2"/>
      <c r="ELZ6" s="2"/>
      <c r="EMA6" s="2"/>
      <c r="EMB6" s="2"/>
      <c r="EMC6" s="2"/>
      <c r="EMD6" s="2"/>
      <c r="EME6" s="2"/>
      <c r="EMF6" s="2"/>
      <c r="EMG6" s="2"/>
      <c r="EMH6" s="2"/>
      <c r="EMI6" s="2"/>
      <c r="EMJ6" s="2"/>
      <c r="EMK6" s="2"/>
      <c r="EML6" s="2"/>
      <c r="EMM6" s="2"/>
      <c r="EMN6" s="2"/>
      <c r="EMO6" s="2"/>
      <c r="EMP6" s="2"/>
      <c r="EMQ6" s="2"/>
      <c r="EMR6" s="2"/>
      <c r="EMS6" s="2"/>
      <c r="EMT6" s="2"/>
      <c r="EMU6" s="2"/>
      <c r="EMV6" s="2"/>
      <c r="EMW6" s="2"/>
      <c r="EMX6" s="2"/>
      <c r="EMY6" s="2"/>
      <c r="EMZ6" s="2"/>
      <c r="ENA6" s="2"/>
      <c r="ENB6" s="2"/>
      <c r="ENC6" s="2"/>
      <c r="END6" s="2"/>
      <c r="ENE6" s="2"/>
      <c r="ENF6" s="2"/>
      <c r="ENG6" s="2"/>
      <c r="ENH6" s="2"/>
      <c r="ENI6" s="2"/>
      <c r="ENJ6" s="2"/>
      <c r="ENK6" s="2"/>
      <c r="ENL6" s="2"/>
      <c r="ENM6" s="2"/>
      <c r="ENN6" s="2"/>
      <c r="ENO6" s="2"/>
      <c r="ENP6" s="2"/>
      <c r="ENQ6" s="2"/>
      <c r="ENR6" s="2"/>
      <c r="ENS6" s="2"/>
      <c r="ENT6" s="2"/>
      <c r="ENU6" s="2"/>
      <c r="ENV6" s="2"/>
      <c r="ENW6" s="2"/>
      <c r="ENX6" s="2"/>
      <c r="ENY6" s="2"/>
      <c r="ENZ6" s="2"/>
      <c r="EOA6" s="2"/>
      <c r="EOB6" s="2"/>
      <c r="EOC6" s="2"/>
      <c r="EOD6" s="2"/>
      <c r="EOE6" s="2"/>
      <c r="EOF6" s="2"/>
      <c r="EOG6" s="2"/>
      <c r="EOH6" s="2"/>
      <c r="EOI6" s="2"/>
      <c r="EOJ6" s="2"/>
      <c r="EOK6" s="2"/>
      <c r="EOL6" s="2"/>
      <c r="EOM6" s="2"/>
      <c r="EON6" s="2"/>
      <c r="EOO6" s="2"/>
      <c r="EOP6" s="2"/>
      <c r="EOQ6" s="2"/>
      <c r="EOR6" s="2"/>
      <c r="EOS6" s="2"/>
      <c r="EOT6" s="2"/>
      <c r="EOU6" s="2"/>
      <c r="EOV6" s="2"/>
      <c r="EOW6" s="2"/>
      <c r="EOX6" s="2"/>
      <c r="EOY6" s="2"/>
      <c r="EOZ6" s="2"/>
      <c r="EPA6" s="2"/>
      <c r="EPB6" s="2"/>
      <c r="EPC6" s="2"/>
      <c r="EPD6" s="2"/>
      <c r="EPE6" s="2"/>
      <c r="EPF6" s="2"/>
      <c r="EPG6" s="2"/>
      <c r="EPH6" s="2"/>
      <c r="EPI6" s="2"/>
      <c r="EPJ6" s="2"/>
      <c r="EPK6" s="2"/>
      <c r="EPL6" s="2"/>
      <c r="EPM6" s="2"/>
      <c r="EPN6" s="2"/>
      <c r="EPO6" s="2"/>
      <c r="EPP6" s="2"/>
      <c r="EPQ6" s="2"/>
      <c r="EPR6" s="2"/>
      <c r="EPS6" s="2"/>
      <c r="EPT6" s="2"/>
      <c r="EPU6" s="2"/>
      <c r="EPV6" s="2"/>
      <c r="EPW6" s="2"/>
      <c r="EPX6" s="2"/>
      <c r="EPY6" s="2"/>
      <c r="EPZ6" s="2"/>
      <c r="EQA6" s="2"/>
      <c r="EQB6" s="2"/>
      <c r="EQC6" s="2"/>
      <c r="EQD6" s="2"/>
      <c r="EQE6" s="2"/>
      <c r="EQF6" s="2"/>
      <c r="EQG6" s="2"/>
      <c r="EQH6" s="2"/>
      <c r="EQI6" s="2"/>
      <c r="EQJ6" s="2"/>
      <c r="EQK6" s="2"/>
      <c r="EQL6" s="2"/>
      <c r="EQM6" s="2"/>
      <c r="EQN6" s="2"/>
      <c r="EQO6" s="2"/>
      <c r="EQP6" s="2"/>
      <c r="EQQ6" s="2"/>
      <c r="EQR6" s="2"/>
      <c r="EQS6" s="2"/>
      <c r="EQT6" s="2"/>
      <c r="EQU6" s="2"/>
      <c r="EQV6" s="2"/>
      <c r="EQW6" s="2"/>
      <c r="EQX6" s="2"/>
      <c r="EQY6" s="2"/>
      <c r="EQZ6" s="2"/>
      <c r="ERA6" s="2"/>
      <c r="ERB6" s="2"/>
      <c r="ERC6" s="2"/>
      <c r="ERD6" s="2"/>
      <c r="ERE6" s="2"/>
      <c r="ERF6" s="2"/>
      <c r="ERG6" s="2"/>
      <c r="ERH6" s="2"/>
      <c r="ERI6" s="2"/>
      <c r="ERJ6" s="2"/>
      <c r="ERK6" s="2"/>
      <c r="ERL6" s="2"/>
      <c r="ERM6" s="2"/>
      <c r="ERN6" s="2"/>
      <c r="ERO6" s="2"/>
      <c r="ERP6" s="2"/>
      <c r="ERQ6" s="2"/>
      <c r="ERR6" s="2"/>
      <c r="ERS6" s="2"/>
      <c r="ERT6" s="2"/>
      <c r="ERU6" s="2"/>
      <c r="ERV6" s="2"/>
      <c r="ERW6" s="2"/>
      <c r="ERX6" s="2"/>
      <c r="ERY6" s="2"/>
      <c r="ERZ6" s="2"/>
      <c r="ESA6" s="2"/>
      <c r="ESB6" s="2"/>
      <c r="ESC6" s="2"/>
      <c r="ESD6" s="2"/>
      <c r="ESE6" s="2"/>
      <c r="ESF6" s="2"/>
      <c r="ESG6" s="2"/>
      <c r="ESH6" s="2"/>
      <c r="ESI6" s="2"/>
      <c r="ESJ6" s="2"/>
      <c r="ESK6" s="2"/>
      <c r="ESL6" s="2"/>
      <c r="ESM6" s="2"/>
      <c r="ESN6" s="2"/>
      <c r="ESO6" s="2"/>
      <c r="ESP6" s="2"/>
      <c r="ESQ6" s="2"/>
      <c r="ESR6" s="2"/>
      <c r="ESS6" s="2"/>
      <c r="EST6" s="2"/>
      <c r="ESU6" s="2"/>
      <c r="ESV6" s="2"/>
      <c r="ESW6" s="2"/>
      <c r="ESX6" s="2"/>
      <c r="ESY6" s="2"/>
      <c r="ESZ6" s="2"/>
      <c r="ETA6" s="2"/>
      <c r="ETB6" s="2"/>
      <c r="ETC6" s="2"/>
      <c r="ETD6" s="2"/>
      <c r="ETE6" s="2"/>
      <c r="ETF6" s="2"/>
      <c r="ETG6" s="2"/>
      <c r="ETH6" s="2"/>
      <c r="ETI6" s="2"/>
      <c r="ETJ6" s="2"/>
      <c r="ETK6" s="2"/>
      <c r="ETL6" s="2"/>
      <c r="ETM6" s="2"/>
      <c r="ETN6" s="2"/>
      <c r="ETO6" s="2"/>
      <c r="ETP6" s="2"/>
      <c r="ETQ6" s="2"/>
      <c r="ETR6" s="2"/>
      <c r="ETS6" s="2"/>
      <c r="ETT6" s="2"/>
      <c r="ETU6" s="2"/>
      <c r="ETV6" s="2"/>
      <c r="ETW6" s="2"/>
      <c r="ETX6" s="2"/>
      <c r="ETY6" s="2"/>
      <c r="ETZ6" s="2"/>
      <c r="EUA6" s="2"/>
      <c r="EUB6" s="2"/>
      <c r="EUC6" s="2"/>
      <c r="EUD6" s="2"/>
      <c r="EUE6" s="2"/>
      <c r="EUF6" s="2"/>
      <c r="EUG6" s="2"/>
      <c r="EUH6" s="2"/>
      <c r="EUI6" s="2"/>
      <c r="EUJ6" s="2"/>
      <c r="EUK6" s="2"/>
      <c r="EUL6" s="2"/>
      <c r="EUM6" s="2"/>
      <c r="EUN6" s="2"/>
      <c r="EUO6" s="2"/>
      <c r="EUP6" s="2"/>
      <c r="EUQ6" s="2"/>
      <c r="EUR6" s="2"/>
      <c r="EUS6" s="2"/>
      <c r="EUT6" s="2"/>
      <c r="EUU6" s="2"/>
      <c r="EUV6" s="2"/>
      <c r="EUW6" s="2"/>
      <c r="EUX6" s="2"/>
      <c r="EUY6" s="2"/>
      <c r="EUZ6" s="2"/>
      <c r="EVA6" s="2"/>
      <c r="EVB6" s="2"/>
      <c r="EVC6" s="2"/>
      <c r="EVD6" s="2"/>
      <c r="EVE6" s="2"/>
      <c r="EVF6" s="2"/>
      <c r="EVG6" s="2"/>
      <c r="EVH6" s="2"/>
      <c r="EVI6" s="2"/>
      <c r="EVJ6" s="2"/>
      <c r="EVK6" s="2"/>
      <c r="EVL6" s="2"/>
      <c r="EVM6" s="2"/>
      <c r="EVN6" s="2"/>
      <c r="EVO6" s="2"/>
      <c r="EVP6" s="2"/>
      <c r="EVQ6" s="2"/>
      <c r="EVR6" s="2"/>
      <c r="EVS6" s="2"/>
      <c r="EVT6" s="2"/>
      <c r="EVU6" s="2"/>
      <c r="EVV6" s="2"/>
      <c r="EVW6" s="2"/>
      <c r="EVX6" s="2"/>
      <c r="EVY6" s="2"/>
      <c r="EVZ6" s="2"/>
      <c r="EWA6" s="2"/>
      <c r="EWB6" s="2"/>
      <c r="EWC6" s="2"/>
      <c r="EWD6" s="2"/>
      <c r="EWE6" s="2"/>
      <c r="EWF6" s="2"/>
      <c r="EWG6" s="2"/>
      <c r="EWH6" s="2"/>
      <c r="EWI6" s="2"/>
      <c r="EWJ6" s="2"/>
      <c r="EWK6" s="2"/>
      <c r="EWL6" s="2"/>
      <c r="EWM6" s="2"/>
      <c r="EWN6" s="2"/>
      <c r="EWO6" s="2"/>
      <c r="EWP6" s="2"/>
      <c r="EWQ6" s="2"/>
      <c r="EWR6" s="2"/>
      <c r="EWS6" s="2"/>
      <c r="EWT6" s="2"/>
      <c r="EWU6" s="2"/>
      <c r="EWV6" s="2"/>
      <c r="EWW6" s="2"/>
      <c r="EWX6" s="2"/>
      <c r="EWY6" s="2"/>
      <c r="EWZ6" s="2"/>
      <c r="EXA6" s="2"/>
      <c r="EXB6" s="2"/>
      <c r="EXC6" s="2"/>
      <c r="EXD6" s="2"/>
      <c r="EXE6" s="2"/>
      <c r="EXF6" s="2"/>
      <c r="EXG6" s="2"/>
      <c r="EXH6" s="2"/>
      <c r="EXI6" s="2"/>
      <c r="EXJ6" s="2"/>
      <c r="EXK6" s="2"/>
      <c r="EXL6" s="2"/>
      <c r="EXM6" s="2"/>
      <c r="EXN6" s="2"/>
      <c r="EXO6" s="2"/>
      <c r="EXP6" s="2"/>
      <c r="EXQ6" s="2"/>
      <c r="EXR6" s="2"/>
      <c r="EXS6" s="2"/>
      <c r="EXT6" s="2"/>
      <c r="EXU6" s="2"/>
      <c r="EXV6" s="2"/>
      <c r="EXW6" s="2"/>
      <c r="EXX6" s="2"/>
      <c r="EXY6" s="2"/>
      <c r="EXZ6" s="2"/>
      <c r="EYA6" s="2"/>
      <c r="EYB6" s="2"/>
      <c r="EYC6" s="2"/>
      <c r="EYD6" s="2"/>
      <c r="EYE6" s="2"/>
      <c r="EYF6" s="2"/>
      <c r="EYG6" s="2"/>
      <c r="EYH6" s="2"/>
      <c r="EYI6" s="2"/>
      <c r="EYJ6" s="2"/>
      <c r="EYK6" s="2"/>
      <c r="EYL6" s="2"/>
      <c r="EYM6" s="2"/>
      <c r="EYN6" s="2"/>
      <c r="EYO6" s="2"/>
      <c r="EYP6" s="2"/>
      <c r="EYQ6" s="2"/>
      <c r="EYR6" s="2"/>
      <c r="EYS6" s="2"/>
      <c r="EYT6" s="2"/>
      <c r="EYU6" s="2"/>
      <c r="EYV6" s="2"/>
      <c r="EYW6" s="2"/>
      <c r="EYX6" s="2"/>
      <c r="EYY6" s="2"/>
      <c r="EYZ6" s="2"/>
      <c r="EZA6" s="2"/>
      <c r="EZB6" s="2"/>
      <c r="EZC6" s="2"/>
      <c r="EZD6" s="2"/>
      <c r="EZE6" s="2"/>
      <c r="EZF6" s="2"/>
      <c r="EZG6" s="2"/>
      <c r="EZH6" s="2"/>
      <c r="EZI6" s="2"/>
      <c r="EZJ6" s="2"/>
      <c r="EZK6" s="2"/>
      <c r="EZL6" s="2"/>
      <c r="EZM6" s="2"/>
      <c r="EZN6" s="2"/>
      <c r="EZO6" s="2"/>
      <c r="EZP6" s="2"/>
      <c r="EZQ6" s="2"/>
      <c r="EZR6" s="2"/>
      <c r="EZS6" s="2"/>
      <c r="EZT6" s="2"/>
      <c r="EZU6" s="2"/>
      <c r="EZV6" s="2"/>
      <c r="EZW6" s="2"/>
      <c r="EZX6" s="2"/>
      <c r="EZY6" s="2"/>
      <c r="EZZ6" s="2"/>
      <c r="FAA6" s="2"/>
      <c r="FAB6" s="2"/>
      <c r="FAC6" s="2"/>
      <c r="FAD6" s="2"/>
      <c r="FAE6" s="2"/>
      <c r="FAF6" s="2"/>
      <c r="FAG6" s="2"/>
      <c r="FAH6" s="2"/>
      <c r="FAI6" s="2"/>
      <c r="FAJ6" s="2"/>
      <c r="FAK6" s="2"/>
      <c r="FAL6" s="2"/>
      <c r="FAM6" s="2"/>
      <c r="FAN6" s="2"/>
      <c r="FAO6" s="2"/>
      <c r="FAP6" s="2"/>
      <c r="FAQ6" s="2"/>
      <c r="FAR6" s="2"/>
      <c r="FAS6" s="2"/>
      <c r="FAT6" s="2"/>
      <c r="FAU6" s="2"/>
      <c r="FAV6" s="2"/>
      <c r="FAW6" s="2"/>
      <c r="FAX6" s="2"/>
      <c r="FAY6" s="2"/>
      <c r="FAZ6" s="2"/>
      <c r="FBA6" s="2"/>
      <c r="FBB6" s="2"/>
      <c r="FBC6" s="2"/>
      <c r="FBD6" s="2"/>
      <c r="FBE6" s="2"/>
      <c r="FBF6" s="2"/>
      <c r="FBG6" s="2"/>
      <c r="FBH6" s="2"/>
      <c r="FBI6" s="2"/>
      <c r="FBJ6" s="2"/>
      <c r="FBK6" s="2"/>
      <c r="FBL6" s="2"/>
      <c r="FBM6" s="2"/>
      <c r="FBN6" s="2"/>
      <c r="FBO6" s="2"/>
      <c r="FBP6" s="2"/>
      <c r="FBQ6" s="2"/>
      <c r="FBR6" s="2"/>
      <c r="FBS6" s="2"/>
      <c r="FBT6" s="2"/>
      <c r="FBU6" s="2"/>
      <c r="FBV6" s="2"/>
      <c r="FBW6" s="2"/>
      <c r="FBX6" s="2"/>
      <c r="FBY6" s="2"/>
      <c r="FBZ6" s="2"/>
      <c r="FCA6" s="2"/>
      <c r="FCB6" s="2"/>
      <c r="FCC6" s="2"/>
      <c r="FCD6" s="2"/>
      <c r="FCE6" s="2"/>
      <c r="FCF6" s="2"/>
      <c r="FCG6" s="2"/>
      <c r="FCH6" s="2"/>
      <c r="FCI6" s="2"/>
      <c r="FCJ6" s="2"/>
      <c r="FCK6" s="2"/>
      <c r="FCL6" s="2"/>
      <c r="FCM6" s="2"/>
      <c r="FCN6" s="2"/>
      <c r="FCO6" s="2"/>
      <c r="FCP6" s="2"/>
      <c r="FCQ6" s="2"/>
      <c r="FCR6" s="2"/>
      <c r="FCS6" s="2"/>
      <c r="FCT6" s="2"/>
      <c r="FCU6" s="2"/>
      <c r="FCV6" s="2"/>
      <c r="FCW6" s="2"/>
      <c r="FCX6" s="2"/>
      <c r="FCY6" s="2"/>
      <c r="FCZ6" s="2"/>
      <c r="FDA6" s="2"/>
      <c r="FDB6" s="2"/>
      <c r="FDC6" s="2"/>
      <c r="FDD6" s="2"/>
      <c r="FDE6" s="2"/>
      <c r="FDF6" s="2"/>
      <c r="FDG6" s="2"/>
      <c r="FDH6" s="2"/>
      <c r="FDI6" s="2"/>
      <c r="FDJ6" s="2"/>
      <c r="FDK6" s="2"/>
      <c r="FDL6" s="2"/>
      <c r="FDM6" s="2"/>
      <c r="FDN6" s="2"/>
      <c r="FDO6" s="2"/>
      <c r="FDP6" s="2"/>
      <c r="FDQ6" s="2"/>
      <c r="FDR6" s="2"/>
      <c r="FDS6" s="2"/>
      <c r="FDT6" s="2"/>
      <c r="FDU6" s="2"/>
      <c r="FDV6" s="2"/>
      <c r="FDW6" s="2"/>
      <c r="FDX6" s="2"/>
      <c r="FDY6" s="2"/>
      <c r="FDZ6" s="2"/>
      <c r="FEA6" s="2"/>
      <c r="FEB6" s="2"/>
      <c r="FEC6" s="2"/>
      <c r="FED6" s="2"/>
      <c r="FEE6" s="2"/>
      <c r="FEF6" s="2"/>
      <c r="FEG6" s="2"/>
      <c r="FEH6" s="2"/>
      <c r="FEI6" s="2"/>
      <c r="FEJ6" s="2"/>
      <c r="FEK6" s="2"/>
      <c r="FEL6" s="2"/>
      <c r="FEM6" s="2"/>
      <c r="FEN6" s="2"/>
      <c r="FEO6" s="2"/>
      <c r="FEP6" s="2"/>
      <c r="FEQ6" s="2"/>
      <c r="FER6" s="2"/>
      <c r="FES6" s="2"/>
      <c r="FET6" s="2"/>
      <c r="FEU6" s="2"/>
      <c r="FEV6" s="2"/>
      <c r="FEW6" s="2"/>
      <c r="FEX6" s="2"/>
      <c r="FEY6" s="2"/>
      <c r="FEZ6" s="2"/>
      <c r="FFA6" s="2"/>
      <c r="FFB6" s="2"/>
      <c r="FFC6" s="2"/>
      <c r="FFD6" s="2"/>
      <c r="FFE6" s="2"/>
      <c r="FFF6" s="2"/>
      <c r="FFG6" s="2"/>
      <c r="FFH6" s="2"/>
      <c r="FFI6" s="2"/>
      <c r="FFJ6" s="2"/>
      <c r="FFK6" s="2"/>
      <c r="FFL6" s="2"/>
      <c r="FFM6" s="2"/>
      <c r="FFN6" s="2"/>
      <c r="FFO6" s="2"/>
      <c r="FFP6" s="2"/>
      <c r="FFQ6" s="2"/>
      <c r="FFR6" s="2"/>
      <c r="FFS6" s="2"/>
      <c r="FFT6" s="2"/>
      <c r="FFU6" s="2"/>
      <c r="FFV6" s="2"/>
      <c r="FFW6" s="2"/>
      <c r="FFX6" s="2"/>
      <c r="FFY6" s="2"/>
      <c r="FFZ6" s="2"/>
      <c r="FGA6" s="2"/>
      <c r="FGB6" s="2"/>
      <c r="FGC6" s="2"/>
      <c r="FGD6" s="2"/>
      <c r="FGE6" s="2"/>
      <c r="FGF6" s="2"/>
      <c r="FGG6" s="2"/>
      <c r="FGH6" s="2"/>
      <c r="FGI6" s="2"/>
      <c r="FGJ6" s="2"/>
      <c r="FGK6" s="2"/>
      <c r="FGL6" s="2"/>
      <c r="FGM6" s="2"/>
      <c r="FGN6" s="2"/>
      <c r="FGO6" s="2"/>
      <c r="FGP6" s="2"/>
      <c r="FGQ6" s="2"/>
      <c r="FGR6" s="2"/>
      <c r="FGS6" s="2"/>
      <c r="FGT6" s="2"/>
      <c r="FGU6" s="2"/>
      <c r="FGV6" s="2"/>
      <c r="FGW6" s="2"/>
      <c r="FGX6" s="2"/>
      <c r="FGY6" s="2"/>
      <c r="FGZ6" s="2"/>
      <c r="FHA6" s="2"/>
      <c r="FHB6" s="2"/>
      <c r="FHC6" s="2"/>
      <c r="FHD6" s="2"/>
      <c r="FHE6" s="2"/>
      <c r="FHF6" s="2"/>
      <c r="FHG6" s="2"/>
      <c r="FHH6" s="2"/>
      <c r="FHI6" s="2"/>
      <c r="FHJ6" s="2"/>
      <c r="FHK6" s="2"/>
      <c r="FHL6" s="2"/>
      <c r="FHM6" s="2"/>
      <c r="FHN6" s="2"/>
      <c r="FHO6" s="2"/>
      <c r="FHP6" s="2"/>
      <c r="FHQ6" s="2"/>
      <c r="FHR6" s="2"/>
      <c r="FHS6" s="2"/>
      <c r="FHT6" s="2"/>
      <c r="FHU6" s="2"/>
      <c r="FHV6" s="2"/>
      <c r="FHW6" s="2"/>
      <c r="FHX6" s="2"/>
      <c r="FHY6" s="2"/>
      <c r="FHZ6" s="2"/>
      <c r="FIA6" s="2"/>
      <c r="FIB6" s="2"/>
      <c r="FIC6" s="2"/>
      <c r="FID6" s="2"/>
      <c r="FIE6" s="2"/>
      <c r="FIF6" s="2"/>
      <c r="FIG6" s="2"/>
      <c r="FIH6" s="2"/>
      <c r="FII6" s="2"/>
      <c r="FIJ6" s="2"/>
      <c r="FIK6" s="2"/>
      <c r="FIL6" s="2"/>
      <c r="FIM6" s="2"/>
      <c r="FIN6" s="2"/>
      <c r="FIO6" s="2"/>
      <c r="FIP6" s="2"/>
      <c r="FIQ6" s="2"/>
      <c r="FIR6" s="2"/>
      <c r="FIS6" s="2"/>
      <c r="FIT6" s="2"/>
      <c r="FIU6" s="2"/>
      <c r="FIV6" s="2"/>
      <c r="FIW6" s="2"/>
      <c r="FIX6" s="2"/>
      <c r="FIY6" s="2"/>
      <c r="FIZ6" s="2"/>
      <c r="FJA6" s="2"/>
      <c r="FJB6" s="2"/>
      <c r="FJC6" s="2"/>
      <c r="FJD6" s="2"/>
      <c r="FJE6" s="2"/>
      <c r="FJF6" s="2"/>
      <c r="FJG6" s="2"/>
      <c r="FJH6" s="2"/>
      <c r="FJI6" s="2"/>
      <c r="FJJ6" s="2"/>
      <c r="FJK6" s="2"/>
      <c r="FJL6" s="2"/>
      <c r="FJM6" s="2"/>
      <c r="FJN6" s="2"/>
      <c r="FJO6" s="2"/>
      <c r="FJP6" s="2"/>
      <c r="FJQ6" s="2"/>
      <c r="FJR6" s="2"/>
      <c r="FJS6" s="2"/>
      <c r="FJT6" s="2"/>
      <c r="FJU6" s="2"/>
      <c r="FJV6" s="2"/>
      <c r="FJW6" s="2"/>
      <c r="FJX6" s="2"/>
      <c r="FJY6" s="2"/>
      <c r="FJZ6" s="2"/>
      <c r="FKA6" s="2"/>
      <c r="FKB6" s="2"/>
      <c r="FKC6" s="2"/>
      <c r="FKD6" s="2"/>
      <c r="FKE6" s="2"/>
      <c r="FKF6" s="2"/>
      <c r="FKG6" s="2"/>
      <c r="FKH6" s="2"/>
      <c r="FKI6" s="2"/>
      <c r="FKJ6" s="2"/>
      <c r="FKK6" s="2"/>
      <c r="FKL6" s="2"/>
      <c r="FKM6" s="2"/>
      <c r="FKN6" s="2"/>
      <c r="FKO6" s="2"/>
      <c r="FKP6" s="2"/>
      <c r="FKQ6" s="2"/>
      <c r="FKR6" s="2"/>
      <c r="FKS6" s="2"/>
      <c r="FKT6" s="2"/>
      <c r="FKU6" s="2"/>
      <c r="FKV6" s="2"/>
      <c r="FKW6" s="2"/>
      <c r="FKX6" s="2"/>
      <c r="FKY6" s="2"/>
      <c r="FKZ6" s="2"/>
      <c r="FLA6" s="2"/>
      <c r="FLB6" s="2"/>
      <c r="FLC6" s="2"/>
      <c r="FLD6" s="2"/>
      <c r="FLE6" s="2"/>
      <c r="FLF6" s="2"/>
      <c r="FLG6" s="2"/>
      <c r="FLH6" s="2"/>
      <c r="FLI6" s="2"/>
      <c r="FLJ6" s="2"/>
      <c r="FLK6" s="2"/>
      <c r="FLL6" s="2"/>
      <c r="FLM6" s="2"/>
      <c r="FLN6" s="2"/>
      <c r="FLO6" s="2"/>
      <c r="FLP6" s="2"/>
      <c r="FLQ6" s="2"/>
      <c r="FLR6" s="2"/>
      <c r="FLS6" s="2"/>
      <c r="FLT6" s="2"/>
      <c r="FLU6" s="2"/>
      <c r="FLV6" s="2"/>
      <c r="FLW6" s="2"/>
      <c r="FLX6" s="2"/>
      <c r="FLY6" s="2"/>
      <c r="FLZ6" s="2"/>
      <c r="FMA6" s="2"/>
      <c r="FMB6" s="2"/>
      <c r="FMC6" s="2"/>
      <c r="FMD6" s="2"/>
      <c r="FME6" s="2"/>
      <c r="FMF6" s="2"/>
      <c r="FMG6" s="2"/>
      <c r="FMH6" s="2"/>
      <c r="FMI6" s="2"/>
      <c r="FMJ6" s="2"/>
      <c r="FMK6" s="2"/>
      <c r="FML6" s="2"/>
      <c r="FMM6" s="2"/>
      <c r="FMN6" s="2"/>
      <c r="FMO6" s="2"/>
      <c r="FMP6" s="2"/>
      <c r="FMQ6" s="2"/>
      <c r="FMR6" s="2"/>
      <c r="FMS6" s="2"/>
      <c r="FMT6" s="2"/>
      <c r="FMU6" s="2"/>
      <c r="FMV6" s="2"/>
      <c r="FMW6" s="2"/>
      <c r="FMX6" s="2"/>
      <c r="FMY6" s="2"/>
      <c r="FMZ6" s="2"/>
      <c r="FNA6" s="2"/>
      <c r="FNB6" s="2"/>
      <c r="FNC6" s="2"/>
      <c r="FND6" s="2"/>
      <c r="FNE6" s="2"/>
      <c r="FNF6" s="2"/>
      <c r="FNG6" s="2"/>
      <c r="FNH6" s="2"/>
      <c r="FNI6" s="2"/>
      <c r="FNJ6" s="2"/>
      <c r="FNK6" s="2"/>
      <c r="FNL6" s="2"/>
      <c r="FNM6" s="2"/>
      <c r="FNN6" s="2"/>
      <c r="FNO6" s="2"/>
      <c r="FNP6" s="2"/>
      <c r="FNQ6" s="2"/>
      <c r="FNR6" s="2"/>
      <c r="FNS6" s="2"/>
      <c r="FNT6" s="2"/>
      <c r="FNU6" s="2"/>
      <c r="FNV6" s="2"/>
      <c r="FNW6" s="2"/>
      <c r="FNX6" s="2"/>
      <c r="FNY6" s="2"/>
      <c r="FNZ6" s="2"/>
      <c r="FOA6" s="2"/>
      <c r="FOB6" s="2"/>
      <c r="FOC6" s="2"/>
      <c r="FOD6" s="2"/>
      <c r="FOE6" s="2"/>
      <c r="FOF6" s="2"/>
      <c r="FOG6" s="2"/>
      <c r="FOH6" s="2"/>
      <c r="FOI6" s="2"/>
      <c r="FOJ6" s="2"/>
      <c r="FOK6" s="2"/>
      <c r="FOL6" s="2"/>
      <c r="FOM6" s="2"/>
      <c r="FON6" s="2"/>
      <c r="FOO6" s="2"/>
      <c r="FOP6" s="2"/>
      <c r="FOQ6" s="2"/>
      <c r="FOR6" s="2"/>
      <c r="FOS6" s="2"/>
      <c r="FOT6" s="2"/>
      <c r="FOU6" s="2"/>
      <c r="FOV6" s="2"/>
      <c r="FOW6" s="2"/>
      <c r="FOX6" s="2"/>
      <c r="FOY6" s="2"/>
      <c r="FOZ6" s="2"/>
      <c r="FPA6" s="2"/>
      <c r="FPB6" s="2"/>
      <c r="FPC6" s="2"/>
      <c r="FPD6" s="2"/>
      <c r="FPE6" s="2"/>
      <c r="FPF6" s="2"/>
      <c r="FPG6" s="2"/>
      <c r="FPH6" s="2"/>
      <c r="FPI6" s="2"/>
      <c r="FPJ6" s="2"/>
      <c r="FPK6" s="2"/>
      <c r="FPL6" s="2"/>
      <c r="FPM6" s="2"/>
      <c r="FPN6" s="2"/>
      <c r="FPO6" s="2"/>
      <c r="FPP6" s="2"/>
      <c r="FPQ6" s="2"/>
      <c r="FPR6" s="2"/>
      <c r="FPS6" s="2"/>
      <c r="FPT6" s="2"/>
      <c r="FPU6" s="2"/>
      <c r="FPV6" s="2"/>
      <c r="FPW6" s="2"/>
      <c r="FPX6" s="2"/>
      <c r="FPY6" s="2"/>
      <c r="FPZ6" s="2"/>
      <c r="FQA6" s="2"/>
      <c r="FQB6" s="2"/>
      <c r="FQC6" s="2"/>
      <c r="FQD6" s="2"/>
      <c r="FQE6" s="2"/>
      <c r="FQF6" s="2"/>
      <c r="FQG6" s="2"/>
      <c r="FQH6" s="2"/>
      <c r="FQI6" s="2"/>
      <c r="FQJ6" s="2"/>
      <c r="FQK6" s="2"/>
      <c r="FQL6" s="2"/>
      <c r="FQM6" s="2"/>
      <c r="FQN6" s="2"/>
      <c r="FQO6" s="2"/>
      <c r="FQP6" s="2"/>
      <c r="FQQ6" s="2"/>
      <c r="FQR6" s="2"/>
      <c r="FQS6" s="2"/>
      <c r="FQT6" s="2"/>
      <c r="FQU6" s="2"/>
      <c r="FQV6" s="2"/>
      <c r="FQW6" s="2"/>
      <c r="FQX6" s="2"/>
      <c r="FQY6" s="2"/>
      <c r="FQZ6" s="2"/>
      <c r="FRA6" s="2"/>
      <c r="FRB6" s="2"/>
      <c r="FRC6" s="2"/>
      <c r="FRD6" s="2"/>
      <c r="FRE6" s="2"/>
      <c r="FRF6" s="2"/>
      <c r="FRG6" s="2"/>
      <c r="FRH6" s="2"/>
      <c r="FRI6" s="2"/>
      <c r="FRJ6" s="2"/>
      <c r="FRK6" s="2"/>
      <c r="FRL6" s="2"/>
      <c r="FRM6" s="2"/>
      <c r="FRN6" s="2"/>
      <c r="FRO6" s="2"/>
      <c r="FRP6" s="2"/>
      <c r="FRQ6" s="2"/>
      <c r="FRR6" s="2"/>
      <c r="FRS6" s="2"/>
      <c r="FRT6" s="2"/>
      <c r="FRU6" s="2"/>
      <c r="FRV6" s="2"/>
      <c r="FRW6" s="2"/>
      <c r="FRX6" s="2"/>
      <c r="FRY6" s="2"/>
      <c r="FRZ6" s="2"/>
      <c r="FSA6" s="2"/>
      <c r="FSB6" s="2"/>
      <c r="FSC6" s="2"/>
      <c r="FSD6" s="2"/>
      <c r="FSE6" s="2"/>
      <c r="FSF6" s="2"/>
      <c r="FSG6" s="2"/>
      <c r="FSH6" s="2"/>
      <c r="FSI6" s="2"/>
      <c r="FSJ6" s="2"/>
      <c r="FSK6" s="2"/>
      <c r="FSL6" s="2"/>
      <c r="FSM6" s="2"/>
      <c r="FSN6" s="2"/>
      <c r="FSO6" s="2"/>
      <c r="FSP6" s="2"/>
      <c r="FSQ6" s="2"/>
      <c r="FSR6" s="2"/>
      <c r="FSS6" s="2"/>
      <c r="FST6" s="2"/>
      <c r="FSU6" s="2"/>
      <c r="FSV6" s="2"/>
      <c r="FSW6" s="2"/>
      <c r="FSX6" s="2"/>
      <c r="FSY6" s="2"/>
      <c r="FSZ6" s="2"/>
      <c r="FTA6" s="2"/>
      <c r="FTB6" s="2"/>
      <c r="FTC6" s="2"/>
      <c r="FTD6" s="2"/>
      <c r="FTE6" s="2"/>
      <c r="FTF6" s="2"/>
      <c r="FTG6" s="2"/>
      <c r="FTH6" s="2"/>
      <c r="FTI6" s="2"/>
      <c r="FTJ6" s="2"/>
      <c r="FTK6" s="2"/>
      <c r="FTL6" s="2"/>
      <c r="FTM6" s="2"/>
      <c r="FTN6" s="2"/>
      <c r="FTO6" s="2"/>
      <c r="FTP6" s="2"/>
      <c r="FTQ6" s="2"/>
      <c r="FTR6" s="2"/>
      <c r="FTS6" s="2"/>
      <c r="FTT6" s="2"/>
      <c r="FTU6" s="2"/>
      <c r="FTV6" s="2"/>
      <c r="FTW6" s="2"/>
      <c r="FTX6" s="2"/>
      <c r="FTY6" s="2"/>
      <c r="FTZ6" s="2"/>
      <c r="FUA6" s="2"/>
      <c r="FUB6" s="2"/>
      <c r="FUC6" s="2"/>
      <c r="FUD6" s="2"/>
      <c r="FUE6" s="2"/>
      <c r="FUF6" s="2"/>
      <c r="FUG6" s="2"/>
      <c r="FUH6" s="2"/>
      <c r="FUI6" s="2"/>
      <c r="FUJ6" s="2"/>
      <c r="FUK6" s="2"/>
      <c r="FUL6" s="2"/>
      <c r="FUM6" s="2"/>
      <c r="FUN6" s="2"/>
      <c r="FUO6" s="2"/>
      <c r="FUP6" s="2"/>
      <c r="FUQ6" s="2"/>
      <c r="FUR6" s="2"/>
      <c r="FUS6" s="2"/>
      <c r="FUT6" s="2"/>
      <c r="FUU6" s="2"/>
      <c r="FUV6" s="2"/>
      <c r="FUW6" s="2"/>
      <c r="FUX6" s="2"/>
      <c r="FUY6" s="2"/>
      <c r="FUZ6" s="2"/>
      <c r="FVA6" s="2"/>
      <c r="FVB6" s="2"/>
      <c r="FVC6" s="2"/>
      <c r="FVD6" s="2"/>
      <c r="FVE6" s="2"/>
      <c r="FVF6" s="2"/>
      <c r="FVG6" s="2"/>
      <c r="FVH6" s="2"/>
      <c r="FVI6" s="2"/>
      <c r="FVJ6" s="2"/>
      <c r="FVK6" s="2"/>
      <c r="FVL6" s="2"/>
      <c r="FVM6" s="2"/>
      <c r="FVN6" s="2"/>
      <c r="FVO6" s="2"/>
      <c r="FVP6" s="2"/>
      <c r="FVQ6" s="2"/>
      <c r="FVR6" s="2"/>
      <c r="FVS6" s="2"/>
      <c r="FVT6" s="2"/>
      <c r="FVU6" s="2"/>
      <c r="FVV6" s="2"/>
      <c r="FVW6" s="2"/>
      <c r="FVX6" s="2"/>
      <c r="FVY6" s="2"/>
      <c r="FVZ6" s="2"/>
      <c r="FWA6" s="2"/>
      <c r="FWB6" s="2"/>
      <c r="FWC6" s="2"/>
      <c r="FWD6" s="2"/>
      <c r="FWE6" s="2"/>
      <c r="FWF6" s="2"/>
      <c r="FWG6" s="2"/>
      <c r="FWH6" s="2"/>
      <c r="FWI6" s="2"/>
      <c r="FWJ6" s="2"/>
      <c r="FWK6" s="2"/>
      <c r="FWL6" s="2"/>
      <c r="FWM6" s="2"/>
      <c r="FWN6" s="2"/>
      <c r="FWO6" s="2"/>
      <c r="FWP6" s="2"/>
      <c r="FWQ6" s="2"/>
      <c r="FWR6" s="2"/>
      <c r="FWS6" s="2"/>
      <c r="FWT6" s="2"/>
      <c r="FWU6" s="2"/>
      <c r="FWV6" s="2"/>
      <c r="FWW6" s="2"/>
      <c r="FWX6" s="2"/>
      <c r="FWY6" s="2"/>
      <c r="FWZ6" s="2"/>
      <c r="FXA6" s="2"/>
      <c r="FXB6" s="2"/>
      <c r="FXC6" s="2"/>
      <c r="FXD6" s="2"/>
      <c r="FXE6" s="2"/>
      <c r="FXF6" s="2"/>
      <c r="FXG6" s="2"/>
      <c r="FXH6" s="2"/>
      <c r="FXI6" s="2"/>
      <c r="FXJ6" s="2"/>
      <c r="FXK6" s="2"/>
      <c r="FXL6" s="2"/>
      <c r="FXM6" s="2"/>
      <c r="FXN6" s="2"/>
      <c r="FXO6" s="2"/>
      <c r="FXP6" s="2"/>
      <c r="FXQ6" s="2"/>
      <c r="FXR6" s="2"/>
      <c r="FXS6" s="2"/>
      <c r="FXT6" s="2"/>
      <c r="FXU6" s="2"/>
      <c r="FXV6" s="2"/>
      <c r="FXW6" s="2"/>
      <c r="FXX6" s="2"/>
      <c r="FXY6" s="2"/>
      <c r="FXZ6" s="2"/>
      <c r="FYA6" s="2"/>
      <c r="FYB6" s="2"/>
      <c r="FYC6" s="2"/>
      <c r="FYD6" s="2"/>
      <c r="FYE6" s="2"/>
      <c r="FYF6" s="2"/>
      <c r="FYG6" s="2"/>
      <c r="FYH6" s="2"/>
      <c r="FYI6" s="2"/>
      <c r="FYJ6" s="2"/>
      <c r="FYK6" s="2"/>
      <c r="FYL6" s="2"/>
      <c r="FYM6" s="2"/>
      <c r="FYN6" s="2"/>
      <c r="FYO6" s="2"/>
      <c r="FYP6" s="2"/>
      <c r="FYQ6" s="2"/>
      <c r="FYR6" s="2"/>
      <c r="FYS6" s="2"/>
      <c r="FYT6" s="2"/>
      <c r="FYU6" s="2"/>
      <c r="FYV6" s="2"/>
      <c r="FYW6" s="2"/>
      <c r="FYX6" s="2"/>
      <c r="FYY6" s="2"/>
      <c r="FYZ6" s="2"/>
      <c r="FZA6" s="2"/>
      <c r="FZB6" s="2"/>
      <c r="FZC6" s="2"/>
      <c r="FZD6" s="2"/>
      <c r="FZE6" s="2"/>
      <c r="FZF6" s="2"/>
      <c r="FZG6" s="2"/>
      <c r="FZH6" s="2"/>
      <c r="FZI6" s="2"/>
      <c r="FZJ6" s="2"/>
      <c r="FZK6" s="2"/>
      <c r="FZL6" s="2"/>
      <c r="FZM6" s="2"/>
      <c r="FZN6" s="2"/>
      <c r="FZO6" s="2"/>
      <c r="FZP6" s="2"/>
      <c r="FZQ6" s="2"/>
      <c r="FZR6" s="2"/>
      <c r="FZS6" s="2"/>
      <c r="FZT6" s="2"/>
      <c r="FZU6" s="2"/>
      <c r="FZV6" s="2"/>
      <c r="FZW6" s="2"/>
      <c r="FZX6" s="2"/>
      <c r="FZY6" s="2"/>
      <c r="FZZ6" s="2"/>
      <c r="GAA6" s="2"/>
      <c r="GAB6" s="2"/>
      <c r="GAC6" s="2"/>
      <c r="GAD6" s="2"/>
      <c r="GAE6" s="2"/>
      <c r="GAF6" s="2"/>
      <c r="GAG6" s="2"/>
      <c r="GAH6" s="2"/>
      <c r="GAI6" s="2"/>
      <c r="GAJ6" s="2"/>
      <c r="GAK6" s="2"/>
      <c r="GAL6" s="2"/>
      <c r="GAM6" s="2"/>
      <c r="GAN6" s="2"/>
      <c r="GAO6" s="2"/>
      <c r="GAP6" s="2"/>
      <c r="GAQ6" s="2"/>
      <c r="GAR6" s="2"/>
      <c r="GAS6" s="2"/>
      <c r="GAT6" s="2"/>
      <c r="GAU6" s="2"/>
      <c r="GAV6" s="2"/>
      <c r="GAW6" s="2"/>
      <c r="GAX6" s="2"/>
      <c r="GAY6" s="2"/>
      <c r="GAZ6" s="2"/>
      <c r="GBA6" s="2"/>
      <c r="GBB6" s="2"/>
      <c r="GBC6" s="2"/>
      <c r="GBD6" s="2"/>
      <c r="GBE6" s="2"/>
      <c r="GBF6" s="2"/>
      <c r="GBG6" s="2"/>
      <c r="GBH6" s="2"/>
      <c r="GBI6" s="2"/>
      <c r="GBJ6" s="2"/>
      <c r="GBK6" s="2"/>
      <c r="GBL6" s="2"/>
      <c r="GBM6" s="2"/>
      <c r="GBN6" s="2"/>
      <c r="GBO6" s="2"/>
      <c r="GBP6" s="2"/>
      <c r="GBQ6" s="2"/>
      <c r="GBR6" s="2"/>
      <c r="GBS6" s="2"/>
      <c r="GBT6" s="2"/>
      <c r="GBU6" s="2"/>
      <c r="GBV6" s="2"/>
      <c r="GBW6" s="2"/>
      <c r="GBX6" s="2"/>
      <c r="GBY6" s="2"/>
      <c r="GBZ6" s="2"/>
      <c r="GCA6" s="2"/>
      <c r="GCB6" s="2"/>
      <c r="GCC6" s="2"/>
      <c r="GCD6" s="2"/>
      <c r="GCE6" s="2"/>
      <c r="GCF6" s="2"/>
      <c r="GCG6" s="2"/>
      <c r="GCH6" s="2"/>
      <c r="GCI6" s="2"/>
      <c r="GCJ6" s="2"/>
      <c r="GCK6" s="2"/>
      <c r="GCL6" s="2"/>
      <c r="GCM6" s="2"/>
      <c r="GCN6" s="2"/>
      <c r="GCO6" s="2"/>
      <c r="GCP6" s="2"/>
      <c r="GCQ6" s="2"/>
      <c r="GCR6" s="2"/>
      <c r="GCS6" s="2"/>
      <c r="GCT6" s="2"/>
      <c r="GCU6" s="2"/>
      <c r="GCV6" s="2"/>
      <c r="GCW6" s="2"/>
      <c r="GCX6" s="2"/>
      <c r="GCY6" s="2"/>
      <c r="GCZ6" s="2"/>
      <c r="GDA6" s="2"/>
      <c r="GDB6" s="2"/>
      <c r="GDC6" s="2"/>
      <c r="GDD6" s="2"/>
      <c r="GDE6" s="2"/>
      <c r="GDF6" s="2"/>
      <c r="GDG6" s="2"/>
      <c r="GDH6" s="2"/>
      <c r="GDI6" s="2"/>
      <c r="GDJ6" s="2"/>
      <c r="GDK6" s="2"/>
      <c r="GDL6" s="2"/>
      <c r="GDM6" s="2"/>
      <c r="GDN6" s="2"/>
      <c r="GDO6" s="2"/>
      <c r="GDP6" s="2"/>
      <c r="GDQ6" s="2"/>
      <c r="GDR6" s="2"/>
      <c r="GDS6" s="2"/>
      <c r="GDT6" s="2"/>
      <c r="GDU6" s="2"/>
      <c r="GDV6" s="2"/>
      <c r="GDW6" s="2"/>
      <c r="GDX6" s="2"/>
      <c r="GDY6" s="2"/>
      <c r="GDZ6" s="2"/>
      <c r="GEA6" s="2"/>
      <c r="GEB6" s="2"/>
      <c r="GEC6" s="2"/>
      <c r="GED6" s="2"/>
      <c r="GEE6" s="2"/>
      <c r="GEF6" s="2"/>
      <c r="GEG6" s="2"/>
      <c r="GEH6" s="2"/>
      <c r="GEI6" s="2"/>
      <c r="GEJ6" s="2"/>
      <c r="GEK6" s="2"/>
      <c r="GEL6" s="2"/>
      <c r="GEM6" s="2"/>
      <c r="GEN6" s="2"/>
      <c r="GEO6" s="2"/>
      <c r="GEP6" s="2"/>
      <c r="GEQ6" s="2"/>
      <c r="GER6" s="2"/>
      <c r="GES6" s="2"/>
      <c r="GET6" s="2"/>
      <c r="GEU6" s="2"/>
      <c r="GEV6" s="2"/>
      <c r="GEW6" s="2"/>
      <c r="GEX6" s="2"/>
      <c r="GEY6" s="2"/>
      <c r="GEZ6" s="2"/>
      <c r="GFA6" s="2"/>
      <c r="GFB6" s="2"/>
      <c r="GFC6" s="2"/>
      <c r="GFD6" s="2"/>
      <c r="GFE6" s="2"/>
      <c r="GFF6" s="2"/>
      <c r="GFG6" s="2"/>
      <c r="GFH6" s="2"/>
      <c r="GFI6" s="2"/>
      <c r="GFJ6" s="2"/>
      <c r="GFK6" s="2"/>
      <c r="GFL6" s="2"/>
      <c r="GFM6" s="2"/>
      <c r="GFN6" s="2"/>
      <c r="GFO6" s="2"/>
      <c r="GFP6" s="2"/>
      <c r="GFQ6" s="2"/>
      <c r="GFR6" s="2"/>
      <c r="GFS6" s="2"/>
      <c r="GFT6" s="2"/>
      <c r="GFU6" s="2"/>
      <c r="GFV6" s="2"/>
      <c r="GFW6" s="2"/>
      <c r="GFX6" s="2"/>
      <c r="GFY6" s="2"/>
      <c r="GFZ6" s="2"/>
      <c r="GGA6" s="2"/>
      <c r="GGB6" s="2"/>
      <c r="GGC6" s="2"/>
      <c r="GGD6" s="2"/>
      <c r="GGE6" s="2"/>
      <c r="GGF6" s="2"/>
      <c r="GGG6" s="2"/>
      <c r="GGH6" s="2"/>
      <c r="GGI6" s="2"/>
      <c r="GGJ6" s="2"/>
      <c r="GGK6" s="2"/>
      <c r="GGL6" s="2"/>
      <c r="GGM6" s="2"/>
      <c r="GGN6" s="2"/>
      <c r="GGO6" s="2"/>
      <c r="GGP6" s="2"/>
      <c r="GGQ6" s="2"/>
      <c r="GGR6" s="2"/>
      <c r="GGS6" s="2"/>
      <c r="GGT6" s="2"/>
      <c r="GGU6" s="2"/>
      <c r="GGV6" s="2"/>
      <c r="GGW6" s="2"/>
      <c r="GGX6" s="2"/>
      <c r="GGY6" s="2"/>
      <c r="GGZ6" s="2"/>
      <c r="GHA6" s="2"/>
      <c r="GHB6" s="2"/>
      <c r="GHC6" s="2"/>
      <c r="GHD6" s="2"/>
      <c r="GHE6" s="2"/>
      <c r="GHF6" s="2"/>
      <c r="GHG6" s="2"/>
      <c r="GHH6" s="2"/>
      <c r="GHI6" s="2"/>
      <c r="GHJ6" s="2"/>
      <c r="GHK6" s="2"/>
      <c r="GHL6" s="2"/>
      <c r="GHM6" s="2"/>
      <c r="GHN6" s="2"/>
      <c r="GHO6" s="2"/>
      <c r="GHP6" s="2"/>
      <c r="GHQ6" s="2"/>
      <c r="GHR6" s="2"/>
      <c r="GHS6" s="2"/>
      <c r="GHT6" s="2"/>
      <c r="GHU6" s="2"/>
      <c r="GHV6" s="2"/>
      <c r="GHW6" s="2"/>
      <c r="GHX6" s="2"/>
      <c r="GHY6" s="2"/>
      <c r="GHZ6" s="2"/>
      <c r="GIA6" s="2"/>
      <c r="GIB6" s="2"/>
      <c r="GIC6" s="2"/>
      <c r="GID6" s="2"/>
      <c r="GIE6" s="2"/>
      <c r="GIF6" s="2"/>
      <c r="GIG6" s="2"/>
      <c r="GIH6" s="2"/>
      <c r="GII6" s="2"/>
      <c r="GIJ6" s="2"/>
      <c r="GIK6" s="2"/>
      <c r="GIL6" s="2"/>
      <c r="GIM6" s="2"/>
      <c r="GIN6" s="2"/>
      <c r="GIO6" s="2"/>
      <c r="GIP6" s="2"/>
      <c r="GIQ6" s="2"/>
      <c r="GIR6" s="2"/>
      <c r="GIS6" s="2"/>
      <c r="GIT6" s="2"/>
      <c r="GIU6" s="2"/>
      <c r="GIV6" s="2"/>
      <c r="GIW6" s="2"/>
      <c r="GIX6" s="2"/>
      <c r="GIY6" s="2"/>
      <c r="GIZ6" s="2"/>
      <c r="GJA6" s="2"/>
      <c r="GJB6" s="2"/>
      <c r="GJC6" s="2"/>
      <c r="GJD6" s="2"/>
      <c r="GJE6" s="2"/>
      <c r="GJF6" s="2"/>
      <c r="GJG6" s="2"/>
      <c r="GJH6" s="2"/>
      <c r="GJI6" s="2"/>
      <c r="GJJ6" s="2"/>
      <c r="GJK6" s="2"/>
      <c r="GJL6" s="2"/>
      <c r="GJM6" s="2"/>
      <c r="GJN6" s="2"/>
      <c r="GJO6" s="2"/>
      <c r="GJP6" s="2"/>
      <c r="GJQ6" s="2"/>
      <c r="GJR6" s="2"/>
      <c r="GJS6" s="2"/>
      <c r="GJT6" s="2"/>
      <c r="GJU6" s="2"/>
      <c r="GJV6" s="2"/>
      <c r="GJW6" s="2"/>
      <c r="GJX6" s="2"/>
      <c r="GJY6" s="2"/>
      <c r="GJZ6" s="2"/>
      <c r="GKA6" s="2"/>
      <c r="GKB6" s="2"/>
      <c r="GKC6" s="2"/>
      <c r="GKD6" s="2"/>
      <c r="GKE6" s="2"/>
      <c r="GKF6" s="2"/>
      <c r="GKG6" s="2"/>
      <c r="GKH6" s="2"/>
      <c r="GKI6" s="2"/>
      <c r="GKJ6" s="2"/>
      <c r="GKK6" s="2"/>
      <c r="GKL6" s="2"/>
      <c r="GKM6" s="2"/>
      <c r="GKN6" s="2"/>
      <c r="GKO6" s="2"/>
      <c r="GKP6" s="2"/>
      <c r="GKQ6" s="2"/>
      <c r="GKR6" s="2"/>
      <c r="GKS6" s="2"/>
      <c r="GKT6" s="2"/>
      <c r="GKU6" s="2"/>
      <c r="GKV6" s="2"/>
      <c r="GKW6" s="2"/>
      <c r="GKX6" s="2"/>
      <c r="GKY6" s="2"/>
      <c r="GKZ6" s="2"/>
      <c r="GLA6" s="2"/>
      <c r="GLB6" s="2"/>
      <c r="GLC6" s="2"/>
      <c r="GLD6" s="2"/>
      <c r="GLE6" s="2"/>
      <c r="GLF6" s="2"/>
      <c r="GLG6" s="2"/>
      <c r="GLH6" s="2"/>
      <c r="GLI6" s="2"/>
      <c r="GLJ6" s="2"/>
      <c r="GLK6" s="2"/>
      <c r="GLL6" s="2"/>
      <c r="GLM6" s="2"/>
      <c r="GLN6" s="2"/>
      <c r="GLO6" s="2"/>
      <c r="GLP6" s="2"/>
      <c r="GLQ6" s="2"/>
      <c r="GLR6" s="2"/>
      <c r="GLS6" s="2"/>
      <c r="GLT6" s="2"/>
      <c r="GLU6" s="2"/>
      <c r="GLV6" s="2"/>
      <c r="GLW6" s="2"/>
      <c r="GLX6" s="2"/>
      <c r="GLY6" s="2"/>
      <c r="GLZ6" s="2"/>
      <c r="GMA6" s="2"/>
      <c r="GMB6" s="2"/>
      <c r="GMC6" s="2"/>
      <c r="GMD6" s="2"/>
      <c r="GME6" s="2"/>
      <c r="GMF6" s="2"/>
      <c r="GMG6" s="2"/>
      <c r="GMH6" s="2"/>
      <c r="GMI6" s="2"/>
      <c r="GMJ6" s="2"/>
      <c r="GMK6" s="2"/>
      <c r="GML6" s="2"/>
      <c r="GMM6" s="2"/>
      <c r="GMN6" s="2"/>
      <c r="GMO6" s="2"/>
      <c r="GMP6" s="2"/>
      <c r="GMQ6" s="2"/>
      <c r="GMR6" s="2"/>
      <c r="GMS6" s="2"/>
      <c r="GMT6" s="2"/>
      <c r="GMU6" s="2"/>
      <c r="GMV6" s="2"/>
      <c r="GMW6" s="2"/>
      <c r="GMX6" s="2"/>
      <c r="GMY6" s="2"/>
      <c r="GMZ6" s="2"/>
      <c r="GNA6" s="2"/>
      <c r="GNB6" s="2"/>
      <c r="GNC6" s="2"/>
      <c r="GND6" s="2"/>
      <c r="GNE6" s="2"/>
      <c r="GNF6" s="2"/>
      <c r="GNG6" s="2"/>
      <c r="GNH6" s="2"/>
      <c r="GNI6" s="2"/>
      <c r="GNJ6" s="2"/>
      <c r="GNK6" s="2"/>
      <c r="GNL6" s="2"/>
      <c r="GNM6" s="2"/>
      <c r="GNN6" s="2"/>
      <c r="GNO6" s="2"/>
      <c r="GNP6" s="2"/>
      <c r="GNQ6" s="2"/>
      <c r="GNR6" s="2"/>
      <c r="GNS6" s="2"/>
      <c r="GNT6" s="2"/>
      <c r="GNU6" s="2"/>
      <c r="GNV6" s="2"/>
      <c r="GNW6" s="2"/>
      <c r="GNX6" s="2"/>
      <c r="GNY6" s="2"/>
      <c r="GNZ6" s="2"/>
      <c r="GOA6" s="2"/>
      <c r="GOB6" s="2"/>
      <c r="GOC6" s="2"/>
      <c r="GOD6" s="2"/>
      <c r="GOE6" s="2"/>
      <c r="GOF6" s="2"/>
      <c r="GOG6" s="2"/>
      <c r="GOH6" s="2"/>
      <c r="GOI6" s="2"/>
      <c r="GOJ6" s="2"/>
      <c r="GOK6" s="2"/>
      <c r="GOL6" s="2"/>
      <c r="GOM6" s="2"/>
      <c r="GON6" s="2"/>
      <c r="GOO6" s="2"/>
      <c r="GOP6" s="2"/>
      <c r="GOQ6" s="2"/>
      <c r="GOR6" s="2"/>
      <c r="GOS6" s="2"/>
      <c r="GOT6" s="2"/>
      <c r="GOU6" s="2"/>
      <c r="GOV6" s="2"/>
      <c r="GOW6" s="2"/>
      <c r="GOX6" s="2"/>
      <c r="GOY6" s="2"/>
      <c r="GOZ6" s="2"/>
      <c r="GPA6" s="2"/>
      <c r="GPB6" s="2"/>
      <c r="GPC6" s="2"/>
      <c r="GPD6" s="2"/>
      <c r="GPE6" s="2"/>
      <c r="GPF6" s="2"/>
      <c r="GPG6" s="2"/>
      <c r="GPH6" s="2"/>
      <c r="GPI6" s="2"/>
      <c r="GPJ6" s="2"/>
      <c r="GPK6" s="2"/>
      <c r="GPL6" s="2"/>
      <c r="GPM6" s="2"/>
      <c r="GPN6" s="2"/>
      <c r="GPO6" s="2"/>
      <c r="GPP6" s="2"/>
      <c r="GPQ6" s="2"/>
      <c r="GPR6" s="2"/>
      <c r="GPS6" s="2"/>
      <c r="GPT6" s="2"/>
      <c r="GPU6" s="2"/>
      <c r="GPV6" s="2"/>
      <c r="GPW6" s="2"/>
      <c r="GPX6" s="2"/>
      <c r="GPY6" s="2"/>
      <c r="GPZ6" s="2"/>
      <c r="GQA6" s="2"/>
      <c r="GQB6" s="2"/>
      <c r="GQC6" s="2"/>
      <c r="GQD6" s="2"/>
      <c r="GQE6" s="2"/>
      <c r="GQF6" s="2"/>
      <c r="GQG6" s="2"/>
      <c r="GQH6" s="2"/>
      <c r="GQI6" s="2"/>
      <c r="GQJ6" s="2"/>
      <c r="GQK6" s="2"/>
      <c r="GQL6" s="2"/>
      <c r="GQM6" s="2"/>
      <c r="GQN6" s="2"/>
      <c r="GQO6" s="2"/>
      <c r="GQP6" s="2"/>
      <c r="GQQ6" s="2"/>
      <c r="GQR6" s="2"/>
      <c r="GQS6" s="2"/>
      <c r="GQT6" s="2"/>
      <c r="GQU6" s="2"/>
      <c r="GQV6" s="2"/>
      <c r="GQW6" s="2"/>
      <c r="GQX6" s="2"/>
      <c r="GQY6" s="2"/>
      <c r="GQZ6" s="2"/>
      <c r="GRA6" s="2"/>
      <c r="GRB6" s="2"/>
      <c r="GRC6" s="2"/>
      <c r="GRD6" s="2"/>
      <c r="GRE6" s="2"/>
      <c r="GRF6" s="2"/>
      <c r="GRG6" s="2"/>
      <c r="GRH6" s="2"/>
      <c r="GRI6" s="2"/>
      <c r="GRJ6" s="2"/>
      <c r="GRK6" s="2"/>
      <c r="GRL6" s="2"/>
      <c r="GRM6" s="2"/>
      <c r="GRN6" s="2"/>
      <c r="GRO6" s="2"/>
      <c r="GRP6" s="2"/>
      <c r="GRQ6" s="2"/>
      <c r="GRR6" s="2"/>
      <c r="GRS6" s="2"/>
      <c r="GRT6" s="2"/>
      <c r="GRU6" s="2"/>
      <c r="GRV6" s="2"/>
      <c r="GRW6" s="2"/>
      <c r="GRX6" s="2"/>
      <c r="GRY6" s="2"/>
      <c r="GRZ6" s="2"/>
      <c r="GSA6" s="2"/>
      <c r="GSB6" s="2"/>
      <c r="GSC6" s="2"/>
      <c r="GSD6" s="2"/>
      <c r="GSE6" s="2"/>
      <c r="GSF6" s="2"/>
      <c r="GSG6" s="2"/>
      <c r="GSH6" s="2"/>
      <c r="GSI6" s="2"/>
      <c r="GSJ6" s="2"/>
      <c r="GSK6" s="2"/>
      <c r="GSL6" s="2"/>
      <c r="GSM6" s="2"/>
      <c r="GSN6" s="2"/>
      <c r="GSO6" s="2"/>
      <c r="GSP6" s="2"/>
      <c r="GSQ6" s="2"/>
      <c r="GSR6" s="2"/>
      <c r="GSS6" s="2"/>
      <c r="GST6" s="2"/>
      <c r="GSU6" s="2"/>
      <c r="GSV6" s="2"/>
      <c r="GSW6" s="2"/>
      <c r="GSX6" s="2"/>
      <c r="GSY6" s="2"/>
      <c r="GSZ6" s="2"/>
      <c r="GTA6" s="2"/>
      <c r="GTB6" s="2"/>
      <c r="GTC6" s="2"/>
      <c r="GTD6" s="2"/>
      <c r="GTE6" s="2"/>
      <c r="GTF6" s="2"/>
      <c r="GTG6" s="2"/>
      <c r="GTH6" s="2"/>
      <c r="GTI6" s="2"/>
      <c r="GTJ6" s="2"/>
      <c r="GTK6" s="2"/>
      <c r="GTL6" s="2"/>
      <c r="GTM6" s="2"/>
      <c r="GTN6" s="2"/>
      <c r="GTO6" s="2"/>
      <c r="GTP6" s="2"/>
      <c r="GTQ6" s="2"/>
      <c r="GTR6" s="2"/>
      <c r="GTS6" s="2"/>
      <c r="GTT6" s="2"/>
      <c r="GTU6" s="2"/>
      <c r="GTV6" s="2"/>
      <c r="GTW6" s="2"/>
      <c r="GTX6" s="2"/>
      <c r="GTY6" s="2"/>
      <c r="GTZ6" s="2"/>
      <c r="GUA6" s="2"/>
      <c r="GUB6" s="2"/>
      <c r="GUC6" s="2"/>
      <c r="GUD6" s="2"/>
      <c r="GUE6" s="2"/>
      <c r="GUF6" s="2"/>
      <c r="GUG6" s="2"/>
      <c r="GUH6" s="2"/>
      <c r="GUI6" s="2"/>
      <c r="GUJ6" s="2"/>
      <c r="GUK6" s="2"/>
      <c r="GUL6" s="2"/>
      <c r="GUM6" s="2"/>
      <c r="GUN6" s="2"/>
      <c r="GUO6" s="2"/>
      <c r="GUP6" s="2"/>
      <c r="GUQ6" s="2"/>
      <c r="GUR6" s="2"/>
      <c r="GUS6" s="2"/>
      <c r="GUT6" s="2"/>
      <c r="GUU6" s="2"/>
      <c r="GUV6" s="2"/>
      <c r="GUW6" s="2"/>
      <c r="GUX6" s="2"/>
      <c r="GUY6" s="2"/>
      <c r="GUZ6" s="2"/>
      <c r="GVA6" s="2"/>
      <c r="GVB6" s="2"/>
      <c r="GVC6" s="2"/>
      <c r="GVD6" s="2"/>
      <c r="GVE6" s="2"/>
      <c r="GVF6" s="2"/>
      <c r="GVG6" s="2"/>
      <c r="GVH6" s="2"/>
      <c r="GVI6" s="2"/>
      <c r="GVJ6" s="2"/>
      <c r="GVK6" s="2"/>
      <c r="GVL6" s="2"/>
      <c r="GVM6" s="2"/>
      <c r="GVN6" s="2"/>
      <c r="GVO6" s="2"/>
      <c r="GVP6" s="2"/>
      <c r="GVQ6" s="2"/>
      <c r="GVR6" s="2"/>
      <c r="GVS6" s="2"/>
      <c r="GVT6" s="2"/>
      <c r="GVU6" s="2"/>
      <c r="GVV6" s="2"/>
      <c r="GVW6" s="2"/>
      <c r="GVX6" s="2"/>
      <c r="GVY6" s="2"/>
      <c r="GVZ6" s="2"/>
      <c r="GWA6" s="2"/>
      <c r="GWB6" s="2"/>
      <c r="GWC6" s="2"/>
      <c r="GWD6" s="2"/>
      <c r="GWE6" s="2"/>
      <c r="GWF6" s="2"/>
      <c r="GWG6" s="2"/>
      <c r="GWH6" s="2"/>
      <c r="GWI6" s="2"/>
      <c r="GWJ6" s="2"/>
      <c r="GWK6" s="2"/>
      <c r="GWL6" s="2"/>
      <c r="GWM6" s="2"/>
      <c r="GWN6" s="2"/>
      <c r="GWO6" s="2"/>
      <c r="GWP6" s="2"/>
      <c r="GWQ6" s="2"/>
      <c r="GWR6" s="2"/>
      <c r="GWS6" s="2"/>
      <c r="GWT6" s="2"/>
      <c r="GWU6" s="2"/>
      <c r="GWV6" s="2"/>
      <c r="GWW6" s="2"/>
      <c r="GWX6" s="2"/>
      <c r="GWY6" s="2"/>
      <c r="GWZ6" s="2"/>
      <c r="GXA6" s="2"/>
      <c r="GXB6" s="2"/>
      <c r="GXC6" s="2"/>
      <c r="GXD6" s="2"/>
      <c r="GXE6" s="2"/>
      <c r="GXF6" s="2"/>
      <c r="GXG6" s="2"/>
      <c r="GXH6" s="2"/>
      <c r="GXI6" s="2"/>
      <c r="GXJ6" s="2"/>
      <c r="GXK6" s="2"/>
      <c r="GXL6" s="2"/>
      <c r="GXM6" s="2"/>
      <c r="GXN6" s="2"/>
      <c r="GXO6" s="2"/>
      <c r="GXP6" s="2"/>
      <c r="GXQ6" s="2"/>
      <c r="GXR6" s="2"/>
      <c r="GXS6" s="2"/>
      <c r="GXT6" s="2"/>
      <c r="GXU6" s="2"/>
      <c r="GXV6" s="2"/>
      <c r="GXW6" s="2"/>
      <c r="GXX6" s="2"/>
      <c r="GXY6" s="2"/>
      <c r="GXZ6" s="2"/>
      <c r="GYA6" s="2"/>
      <c r="GYB6" s="2"/>
      <c r="GYC6" s="2"/>
      <c r="GYD6" s="2"/>
      <c r="GYE6" s="2"/>
      <c r="GYF6" s="2"/>
      <c r="GYG6" s="2"/>
      <c r="GYH6" s="2"/>
      <c r="GYI6" s="2"/>
      <c r="GYJ6" s="2"/>
      <c r="GYK6" s="2"/>
      <c r="GYL6" s="2"/>
      <c r="GYM6" s="2"/>
      <c r="GYN6" s="2"/>
      <c r="GYO6" s="2"/>
      <c r="GYP6" s="2"/>
      <c r="GYQ6" s="2"/>
      <c r="GYR6" s="2"/>
      <c r="GYS6" s="2"/>
      <c r="GYT6" s="2"/>
      <c r="GYU6" s="2"/>
      <c r="GYV6" s="2"/>
      <c r="GYW6" s="2"/>
      <c r="GYX6" s="2"/>
      <c r="GYY6" s="2"/>
      <c r="GYZ6" s="2"/>
      <c r="GZA6" s="2"/>
      <c r="GZB6" s="2"/>
      <c r="GZC6" s="2"/>
      <c r="GZD6" s="2"/>
      <c r="GZE6" s="2"/>
      <c r="GZF6" s="2"/>
      <c r="GZG6" s="2"/>
      <c r="GZH6" s="2"/>
      <c r="GZI6" s="2"/>
      <c r="GZJ6" s="2"/>
      <c r="GZK6" s="2"/>
      <c r="GZL6" s="2"/>
      <c r="GZM6" s="2"/>
      <c r="GZN6" s="2"/>
      <c r="GZO6" s="2"/>
      <c r="GZP6" s="2"/>
      <c r="GZQ6" s="2"/>
      <c r="GZR6" s="2"/>
      <c r="GZS6" s="2"/>
      <c r="GZT6" s="2"/>
      <c r="GZU6" s="2"/>
      <c r="GZV6" s="2"/>
      <c r="GZW6" s="2"/>
      <c r="GZX6" s="2"/>
      <c r="GZY6" s="2"/>
      <c r="GZZ6" s="2"/>
      <c r="HAA6" s="2"/>
      <c r="HAB6" s="2"/>
      <c r="HAC6" s="2"/>
      <c r="HAD6" s="2"/>
      <c r="HAE6" s="2"/>
      <c r="HAF6" s="2"/>
      <c r="HAG6" s="2"/>
      <c r="HAH6" s="2"/>
      <c r="HAI6" s="2"/>
      <c r="HAJ6" s="2"/>
      <c r="HAK6" s="2"/>
      <c r="HAL6" s="2"/>
      <c r="HAM6" s="2"/>
      <c r="HAN6" s="2"/>
      <c r="HAO6" s="2"/>
      <c r="HAP6" s="2"/>
      <c r="HAQ6" s="2"/>
      <c r="HAR6" s="2"/>
      <c r="HAS6" s="2"/>
      <c r="HAT6" s="2"/>
      <c r="HAU6" s="2"/>
      <c r="HAV6" s="2"/>
      <c r="HAW6" s="2"/>
      <c r="HAX6" s="2"/>
      <c r="HAY6" s="2"/>
      <c r="HAZ6" s="2"/>
      <c r="HBA6" s="2"/>
      <c r="HBB6" s="2"/>
      <c r="HBC6" s="2"/>
      <c r="HBD6" s="2"/>
      <c r="HBE6" s="2"/>
      <c r="HBF6" s="2"/>
      <c r="HBG6" s="2"/>
      <c r="HBH6" s="2"/>
      <c r="HBI6" s="2"/>
      <c r="HBJ6" s="2"/>
      <c r="HBK6" s="2"/>
      <c r="HBL6" s="2"/>
      <c r="HBM6" s="2"/>
      <c r="HBN6" s="2"/>
      <c r="HBO6" s="2"/>
      <c r="HBP6" s="2"/>
      <c r="HBQ6" s="2"/>
      <c r="HBR6" s="2"/>
      <c r="HBS6" s="2"/>
      <c r="HBT6" s="2"/>
      <c r="HBU6" s="2"/>
      <c r="HBV6" s="2"/>
      <c r="HBW6" s="2"/>
      <c r="HBX6" s="2"/>
      <c r="HBY6" s="2"/>
      <c r="HBZ6" s="2"/>
      <c r="HCA6" s="2"/>
      <c r="HCB6" s="2"/>
      <c r="HCC6" s="2"/>
      <c r="HCD6" s="2"/>
      <c r="HCE6" s="2"/>
      <c r="HCF6" s="2"/>
      <c r="HCG6" s="2"/>
      <c r="HCH6" s="2"/>
      <c r="HCI6" s="2"/>
      <c r="HCJ6" s="2"/>
      <c r="HCK6" s="2"/>
      <c r="HCL6" s="2"/>
      <c r="HCM6" s="2"/>
      <c r="HCN6" s="2"/>
      <c r="HCO6" s="2"/>
      <c r="HCP6" s="2"/>
      <c r="HCQ6" s="2"/>
      <c r="HCR6" s="2"/>
      <c r="HCS6" s="2"/>
      <c r="HCT6" s="2"/>
      <c r="HCU6" s="2"/>
      <c r="HCV6" s="2"/>
      <c r="HCW6" s="2"/>
      <c r="HCX6" s="2"/>
      <c r="HCY6" s="2"/>
      <c r="HCZ6" s="2"/>
      <c r="HDA6" s="2"/>
      <c r="HDB6" s="2"/>
      <c r="HDC6" s="2"/>
      <c r="HDD6" s="2"/>
      <c r="HDE6" s="2"/>
      <c r="HDF6" s="2"/>
      <c r="HDG6" s="2"/>
      <c r="HDH6" s="2"/>
      <c r="HDI6" s="2"/>
      <c r="HDJ6" s="2"/>
      <c r="HDK6" s="2"/>
      <c r="HDL6" s="2"/>
      <c r="HDM6" s="2"/>
      <c r="HDN6" s="2"/>
      <c r="HDO6" s="2"/>
      <c r="HDP6" s="2"/>
      <c r="HDQ6" s="2"/>
      <c r="HDR6" s="2"/>
      <c r="HDS6" s="2"/>
      <c r="HDT6" s="2"/>
      <c r="HDU6" s="2"/>
      <c r="HDV6" s="2"/>
      <c r="HDW6" s="2"/>
      <c r="HDX6" s="2"/>
      <c r="HDY6" s="2"/>
      <c r="HDZ6" s="2"/>
      <c r="HEA6" s="2"/>
      <c r="HEB6" s="2"/>
      <c r="HEC6" s="2"/>
      <c r="HED6" s="2"/>
      <c r="HEE6" s="2"/>
      <c r="HEF6" s="2"/>
      <c r="HEG6" s="2"/>
      <c r="HEH6" s="2"/>
      <c r="HEI6" s="2"/>
      <c r="HEJ6" s="2"/>
      <c r="HEK6" s="2"/>
      <c r="HEL6" s="2"/>
      <c r="HEM6" s="2"/>
      <c r="HEN6" s="2"/>
      <c r="HEO6" s="2"/>
      <c r="HEP6" s="2"/>
      <c r="HEQ6" s="2"/>
      <c r="HER6" s="2"/>
      <c r="HES6" s="2"/>
      <c r="HET6" s="2"/>
      <c r="HEU6" s="2"/>
      <c r="HEV6" s="2"/>
      <c r="HEW6" s="2"/>
      <c r="HEX6" s="2"/>
      <c r="HEY6" s="2"/>
      <c r="HEZ6" s="2"/>
      <c r="HFA6" s="2"/>
      <c r="HFB6" s="2"/>
      <c r="HFC6" s="2"/>
      <c r="HFD6" s="2"/>
      <c r="HFE6" s="2"/>
      <c r="HFF6" s="2"/>
      <c r="HFG6" s="2"/>
      <c r="HFH6" s="2"/>
      <c r="HFI6" s="2"/>
      <c r="HFJ6" s="2"/>
      <c r="HFK6" s="2"/>
      <c r="HFL6" s="2"/>
      <c r="HFM6" s="2"/>
      <c r="HFN6" s="2"/>
      <c r="HFO6" s="2"/>
      <c r="HFP6" s="2"/>
      <c r="HFQ6" s="2"/>
      <c r="HFR6" s="2"/>
      <c r="HFS6" s="2"/>
      <c r="HFT6" s="2"/>
      <c r="HFU6" s="2"/>
      <c r="HFV6" s="2"/>
      <c r="HFW6" s="2"/>
      <c r="HFX6" s="2"/>
      <c r="HFY6" s="2"/>
      <c r="HFZ6" s="2"/>
      <c r="HGA6" s="2"/>
      <c r="HGB6" s="2"/>
      <c r="HGC6" s="2"/>
      <c r="HGD6" s="2"/>
      <c r="HGE6" s="2"/>
      <c r="HGF6" s="2"/>
      <c r="HGG6" s="2"/>
      <c r="HGH6" s="2"/>
      <c r="HGI6" s="2"/>
      <c r="HGJ6" s="2"/>
      <c r="HGK6" s="2"/>
      <c r="HGL6" s="2"/>
      <c r="HGM6" s="2"/>
      <c r="HGN6" s="2"/>
      <c r="HGO6" s="2"/>
      <c r="HGP6" s="2"/>
      <c r="HGQ6" s="2"/>
      <c r="HGR6" s="2"/>
      <c r="HGS6" s="2"/>
      <c r="HGT6" s="2"/>
      <c r="HGU6" s="2"/>
      <c r="HGV6" s="2"/>
      <c r="HGW6" s="2"/>
      <c r="HGX6" s="2"/>
      <c r="HGY6" s="2"/>
      <c r="HGZ6" s="2"/>
      <c r="HHA6" s="2"/>
      <c r="HHB6" s="2"/>
      <c r="HHC6" s="2"/>
      <c r="HHD6" s="2"/>
      <c r="HHE6" s="2"/>
      <c r="HHF6" s="2"/>
      <c r="HHG6" s="2"/>
      <c r="HHH6" s="2"/>
      <c r="HHI6" s="2"/>
      <c r="HHJ6" s="2"/>
      <c r="HHK6" s="2"/>
      <c r="HHL6" s="2"/>
      <c r="HHM6" s="2"/>
      <c r="HHN6" s="2"/>
      <c r="HHO6" s="2"/>
      <c r="HHP6" s="2"/>
      <c r="HHQ6" s="2"/>
      <c r="HHR6" s="2"/>
      <c r="HHS6" s="2"/>
      <c r="HHT6" s="2"/>
      <c r="HHU6" s="2"/>
      <c r="HHV6" s="2"/>
      <c r="HHW6" s="2"/>
      <c r="HHX6" s="2"/>
      <c r="HHY6" s="2"/>
      <c r="HHZ6" s="2"/>
      <c r="HIA6" s="2"/>
      <c r="HIB6" s="2"/>
      <c r="HIC6" s="2"/>
      <c r="HID6" s="2"/>
      <c r="HIE6" s="2"/>
      <c r="HIF6" s="2"/>
      <c r="HIG6" s="2"/>
      <c r="HIH6" s="2"/>
      <c r="HII6" s="2"/>
      <c r="HIJ6" s="2"/>
      <c r="HIK6" s="2"/>
      <c r="HIL6" s="2"/>
      <c r="HIM6" s="2"/>
      <c r="HIN6" s="2"/>
      <c r="HIO6" s="2"/>
      <c r="HIP6" s="2"/>
      <c r="HIQ6" s="2"/>
      <c r="HIR6" s="2"/>
      <c r="HIS6" s="2"/>
      <c r="HIT6" s="2"/>
      <c r="HIU6" s="2"/>
      <c r="HIV6" s="2"/>
      <c r="HIW6" s="2"/>
      <c r="HIX6" s="2"/>
      <c r="HIY6" s="2"/>
      <c r="HIZ6" s="2"/>
      <c r="HJA6" s="2"/>
      <c r="HJB6" s="2"/>
      <c r="HJC6" s="2"/>
      <c r="HJD6" s="2"/>
      <c r="HJE6" s="2"/>
      <c r="HJF6" s="2"/>
      <c r="HJG6" s="2"/>
      <c r="HJH6" s="2"/>
      <c r="HJI6" s="2"/>
      <c r="HJJ6" s="2"/>
      <c r="HJK6" s="2"/>
      <c r="HJL6" s="2"/>
      <c r="HJM6" s="2"/>
      <c r="HJN6" s="2"/>
      <c r="HJO6" s="2"/>
      <c r="HJP6" s="2"/>
      <c r="HJQ6" s="2"/>
      <c r="HJR6" s="2"/>
      <c r="HJS6" s="2"/>
      <c r="HJT6" s="2"/>
      <c r="HJU6" s="2"/>
      <c r="HJV6" s="2"/>
      <c r="HJW6" s="2"/>
      <c r="HJX6" s="2"/>
      <c r="HJY6" s="2"/>
      <c r="HJZ6" s="2"/>
      <c r="HKA6" s="2"/>
      <c r="HKB6" s="2"/>
      <c r="HKC6" s="2"/>
      <c r="HKD6" s="2"/>
      <c r="HKE6" s="2"/>
      <c r="HKF6" s="2"/>
      <c r="HKG6" s="2"/>
      <c r="HKH6" s="2"/>
      <c r="HKI6" s="2"/>
      <c r="HKJ6" s="2"/>
      <c r="HKK6" s="2"/>
      <c r="HKL6" s="2"/>
      <c r="HKM6" s="2"/>
      <c r="HKN6" s="2"/>
      <c r="HKO6" s="2"/>
      <c r="HKP6" s="2"/>
      <c r="HKQ6" s="2"/>
      <c r="HKR6" s="2"/>
      <c r="HKS6" s="2"/>
      <c r="HKT6" s="2"/>
      <c r="HKU6" s="2"/>
      <c r="HKV6" s="2"/>
      <c r="HKW6" s="2"/>
      <c r="HKX6" s="2"/>
      <c r="HKY6" s="2"/>
      <c r="HKZ6" s="2"/>
      <c r="HLA6" s="2"/>
      <c r="HLB6" s="2"/>
      <c r="HLC6" s="2"/>
      <c r="HLD6" s="2"/>
      <c r="HLE6" s="2"/>
      <c r="HLF6" s="2"/>
      <c r="HLG6" s="2"/>
      <c r="HLH6" s="2"/>
      <c r="HLI6" s="2"/>
      <c r="HLJ6" s="2"/>
      <c r="HLK6" s="2"/>
      <c r="HLL6" s="2"/>
      <c r="HLM6" s="2"/>
      <c r="HLN6" s="2"/>
      <c r="HLO6" s="2"/>
      <c r="HLP6" s="2"/>
      <c r="HLQ6" s="2"/>
      <c r="HLR6" s="2"/>
      <c r="HLS6" s="2"/>
      <c r="HLT6" s="2"/>
      <c r="HLU6" s="2"/>
      <c r="HLV6" s="2"/>
      <c r="HLW6" s="2"/>
      <c r="HLX6" s="2"/>
      <c r="HLY6" s="2"/>
      <c r="HLZ6" s="2"/>
      <c r="HMA6" s="2"/>
      <c r="HMB6" s="2"/>
      <c r="HMC6" s="2"/>
      <c r="HMD6" s="2"/>
      <c r="HME6" s="2"/>
      <c r="HMF6" s="2"/>
      <c r="HMG6" s="2"/>
      <c r="HMH6" s="2"/>
      <c r="HMI6" s="2"/>
      <c r="HMJ6" s="2"/>
      <c r="HMK6" s="2"/>
      <c r="HML6" s="2"/>
      <c r="HMM6" s="2"/>
      <c r="HMN6" s="2"/>
      <c r="HMO6" s="2"/>
      <c r="HMP6" s="2"/>
      <c r="HMQ6" s="2"/>
      <c r="HMR6" s="2"/>
      <c r="HMS6" s="2"/>
      <c r="HMT6" s="2"/>
      <c r="HMU6" s="2"/>
      <c r="HMV6" s="2"/>
      <c r="HMW6" s="2"/>
      <c r="HMX6" s="2"/>
      <c r="HMY6" s="2"/>
      <c r="HMZ6" s="2"/>
      <c r="HNA6" s="2"/>
      <c r="HNB6" s="2"/>
      <c r="HNC6" s="2"/>
      <c r="HND6" s="2"/>
      <c r="HNE6" s="2"/>
      <c r="HNF6" s="2"/>
      <c r="HNG6" s="2"/>
      <c r="HNH6" s="2"/>
      <c r="HNI6" s="2"/>
      <c r="HNJ6" s="2"/>
      <c r="HNK6" s="2"/>
      <c r="HNL6" s="2"/>
      <c r="HNM6" s="2"/>
      <c r="HNN6" s="2"/>
      <c r="HNO6" s="2"/>
      <c r="HNP6" s="2"/>
      <c r="HNQ6" s="2"/>
      <c r="HNR6" s="2"/>
      <c r="HNS6" s="2"/>
      <c r="HNT6" s="2"/>
      <c r="HNU6" s="2"/>
      <c r="HNV6" s="2"/>
      <c r="HNW6" s="2"/>
      <c r="HNX6" s="2"/>
      <c r="HNY6" s="2"/>
      <c r="HNZ6" s="2"/>
      <c r="HOA6" s="2"/>
      <c r="HOB6" s="2"/>
      <c r="HOC6" s="2"/>
      <c r="HOD6" s="2"/>
      <c r="HOE6" s="2"/>
      <c r="HOF6" s="2"/>
      <c r="HOG6" s="2"/>
      <c r="HOH6" s="2"/>
      <c r="HOI6" s="2"/>
      <c r="HOJ6" s="2"/>
      <c r="HOK6" s="2"/>
      <c r="HOL6" s="2"/>
      <c r="HOM6" s="2"/>
      <c r="HON6" s="2"/>
      <c r="HOO6" s="2"/>
      <c r="HOP6" s="2"/>
      <c r="HOQ6" s="2"/>
      <c r="HOR6" s="2"/>
      <c r="HOS6" s="2"/>
      <c r="HOT6" s="2"/>
      <c r="HOU6" s="2"/>
      <c r="HOV6" s="2"/>
      <c r="HOW6" s="2"/>
      <c r="HOX6" s="2"/>
      <c r="HOY6" s="2"/>
      <c r="HOZ6" s="2"/>
      <c r="HPA6" s="2"/>
      <c r="HPB6" s="2"/>
      <c r="HPC6" s="2"/>
      <c r="HPD6" s="2"/>
      <c r="HPE6" s="2"/>
      <c r="HPF6" s="2"/>
      <c r="HPG6" s="2"/>
      <c r="HPH6" s="2"/>
      <c r="HPI6" s="2"/>
      <c r="HPJ6" s="2"/>
      <c r="HPK6" s="2"/>
      <c r="HPL6" s="2"/>
      <c r="HPM6" s="2"/>
      <c r="HPN6" s="2"/>
      <c r="HPO6" s="2"/>
      <c r="HPP6" s="2"/>
      <c r="HPQ6" s="2"/>
      <c r="HPR6" s="2"/>
      <c r="HPS6" s="2"/>
      <c r="HPT6" s="2"/>
      <c r="HPU6" s="2"/>
      <c r="HPV6" s="2"/>
      <c r="HPW6" s="2"/>
      <c r="HPX6" s="2"/>
      <c r="HPY6" s="2"/>
      <c r="HPZ6" s="2"/>
      <c r="HQA6" s="2"/>
      <c r="HQB6" s="2"/>
      <c r="HQC6" s="2"/>
      <c r="HQD6" s="2"/>
      <c r="HQE6" s="2"/>
      <c r="HQF6" s="2"/>
      <c r="HQG6" s="2"/>
      <c r="HQH6" s="2"/>
      <c r="HQI6" s="2"/>
      <c r="HQJ6" s="2"/>
      <c r="HQK6" s="2"/>
      <c r="HQL6" s="2"/>
      <c r="HQM6" s="2"/>
      <c r="HQN6" s="2"/>
      <c r="HQO6" s="2"/>
      <c r="HQP6" s="2"/>
      <c r="HQQ6" s="2"/>
      <c r="HQR6" s="2"/>
      <c r="HQS6" s="2"/>
      <c r="HQT6" s="2"/>
      <c r="HQU6" s="2"/>
      <c r="HQV6" s="2"/>
      <c r="HQW6" s="2"/>
      <c r="HQX6" s="2"/>
      <c r="HQY6" s="2"/>
      <c r="HQZ6" s="2"/>
      <c r="HRA6" s="2"/>
      <c r="HRB6" s="2"/>
      <c r="HRC6" s="2"/>
      <c r="HRD6" s="2"/>
      <c r="HRE6" s="2"/>
      <c r="HRF6" s="2"/>
      <c r="HRG6" s="2"/>
      <c r="HRH6" s="2"/>
      <c r="HRI6" s="2"/>
      <c r="HRJ6" s="2"/>
      <c r="HRK6" s="2"/>
      <c r="HRL6" s="2"/>
      <c r="HRM6" s="2"/>
      <c r="HRN6" s="2"/>
      <c r="HRO6" s="2"/>
      <c r="HRP6" s="2"/>
      <c r="HRQ6" s="2"/>
      <c r="HRR6" s="2"/>
      <c r="HRS6" s="2"/>
      <c r="HRT6" s="2"/>
      <c r="HRU6" s="2"/>
      <c r="HRV6" s="2"/>
      <c r="HRW6" s="2"/>
      <c r="HRX6" s="2"/>
      <c r="HRY6" s="2"/>
      <c r="HRZ6" s="2"/>
      <c r="HSA6" s="2"/>
      <c r="HSB6" s="2"/>
      <c r="HSC6" s="2"/>
      <c r="HSD6" s="2"/>
      <c r="HSE6" s="2"/>
      <c r="HSF6" s="2"/>
      <c r="HSG6" s="2"/>
      <c r="HSH6" s="2"/>
      <c r="HSI6" s="2"/>
      <c r="HSJ6" s="2"/>
      <c r="HSK6" s="2"/>
      <c r="HSL6" s="2"/>
      <c r="HSM6" s="2"/>
      <c r="HSN6" s="2"/>
      <c r="HSO6" s="2"/>
      <c r="HSP6" s="2"/>
      <c r="HSQ6" s="2"/>
      <c r="HSR6" s="2"/>
      <c r="HSS6" s="2"/>
      <c r="HST6" s="2"/>
      <c r="HSU6" s="2"/>
      <c r="HSV6" s="2"/>
      <c r="HSW6" s="2"/>
      <c r="HSX6" s="2"/>
      <c r="HSY6" s="2"/>
      <c r="HSZ6" s="2"/>
      <c r="HTA6" s="2"/>
      <c r="HTB6" s="2"/>
      <c r="HTC6" s="2"/>
      <c r="HTD6" s="2"/>
      <c r="HTE6" s="2"/>
      <c r="HTF6" s="2"/>
      <c r="HTG6" s="2"/>
      <c r="HTH6" s="2"/>
      <c r="HTI6" s="2"/>
      <c r="HTJ6" s="2"/>
      <c r="HTK6" s="2"/>
      <c r="HTL6" s="2"/>
      <c r="HTM6" s="2"/>
      <c r="HTN6" s="2"/>
      <c r="HTO6" s="2"/>
      <c r="HTP6" s="2"/>
      <c r="HTQ6" s="2"/>
      <c r="HTR6" s="2"/>
      <c r="HTS6" s="2"/>
      <c r="HTT6" s="2"/>
      <c r="HTU6" s="2"/>
      <c r="HTV6" s="2"/>
      <c r="HTW6" s="2"/>
      <c r="HTX6" s="2"/>
      <c r="HTY6" s="2"/>
      <c r="HTZ6" s="2"/>
      <c r="HUA6" s="2"/>
      <c r="HUB6" s="2"/>
      <c r="HUC6" s="2"/>
      <c r="HUD6" s="2"/>
      <c r="HUE6" s="2"/>
      <c r="HUF6" s="2"/>
      <c r="HUG6" s="2"/>
      <c r="HUH6" s="2"/>
      <c r="HUI6" s="2"/>
      <c r="HUJ6" s="2"/>
      <c r="HUK6" s="2"/>
      <c r="HUL6" s="2"/>
      <c r="HUM6" s="2"/>
      <c r="HUN6" s="2"/>
      <c r="HUO6" s="2"/>
      <c r="HUP6" s="2"/>
      <c r="HUQ6" s="2"/>
      <c r="HUR6" s="2"/>
      <c r="HUS6" s="2"/>
      <c r="HUT6" s="2"/>
      <c r="HUU6" s="2"/>
      <c r="HUV6" s="2"/>
      <c r="HUW6" s="2"/>
      <c r="HUX6" s="2"/>
      <c r="HUY6" s="2"/>
      <c r="HUZ6" s="2"/>
      <c r="HVA6" s="2"/>
      <c r="HVB6" s="2"/>
      <c r="HVC6" s="2"/>
      <c r="HVD6" s="2"/>
      <c r="HVE6" s="2"/>
      <c r="HVF6" s="2"/>
      <c r="HVG6" s="2"/>
      <c r="HVH6" s="2"/>
      <c r="HVI6" s="2"/>
      <c r="HVJ6" s="2"/>
      <c r="HVK6" s="2"/>
      <c r="HVL6" s="2"/>
      <c r="HVM6" s="2"/>
      <c r="HVN6" s="2"/>
      <c r="HVO6" s="2"/>
      <c r="HVP6" s="2"/>
      <c r="HVQ6" s="2"/>
      <c r="HVR6" s="2"/>
      <c r="HVS6" s="2"/>
      <c r="HVT6" s="2"/>
      <c r="HVU6" s="2"/>
      <c r="HVV6" s="2"/>
      <c r="HVW6" s="2"/>
      <c r="HVX6" s="2"/>
      <c r="HVY6" s="2"/>
      <c r="HVZ6" s="2"/>
      <c r="HWA6" s="2"/>
      <c r="HWB6" s="2"/>
      <c r="HWC6" s="2"/>
      <c r="HWD6" s="2"/>
      <c r="HWE6" s="2"/>
      <c r="HWF6" s="2"/>
      <c r="HWG6" s="2"/>
      <c r="HWH6" s="2"/>
      <c r="HWI6" s="2"/>
      <c r="HWJ6" s="2"/>
      <c r="HWK6" s="2"/>
      <c r="HWL6" s="2"/>
      <c r="HWM6" s="2"/>
      <c r="HWN6" s="2"/>
      <c r="HWO6" s="2"/>
      <c r="HWP6" s="2"/>
      <c r="HWQ6" s="2"/>
      <c r="HWR6" s="2"/>
      <c r="HWS6" s="2"/>
      <c r="HWT6" s="2"/>
      <c r="HWU6" s="2"/>
      <c r="HWV6" s="2"/>
      <c r="HWW6" s="2"/>
      <c r="HWX6" s="2"/>
      <c r="HWY6" s="2"/>
      <c r="HWZ6" s="2"/>
      <c r="HXA6" s="2"/>
      <c r="HXB6" s="2"/>
      <c r="HXC6" s="2"/>
      <c r="HXD6" s="2"/>
      <c r="HXE6" s="2"/>
      <c r="HXF6" s="2"/>
      <c r="HXG6" s="2"/>
      <c r="HXH6" s="2"/>
      <c r="HXI6" s="2"/>
      <c r="HXJ6" s="2"/>
      <c r="HXK6" s="2"/>
      <c r="HXL6" s="2"/>
      <c r="HXM6" s="2"/>
      <c r="HXN6" s="2"/>
      <c r="HXO6" s="2"/>
      <c r="HXP6" s="2"/>
      <c r="HXQ6" s="2"/>
      <c r="HXR6" s="2"/>
      <c r="HXS6" s="2"/>
      <c r="HXT6" s="2"/>
      <c r="HXU6" s="2"/>
      <c r="HXV6" s="2"/>
      <c r="HXW6" s="2"/>
      <c r="HXX6" s="2"/>
      <c r="HXY6" s="2"/>
      <c r="HXZ6" s="2"/>
      <c r="HYA6" s="2"/>
      <c r="HYB6" s="2"/>
      <c r="HYC6" s="2"/>
      <c r="HYD6" s="2"/>
      <c r="HYE6" s="2"/>
      <c r="HYF6" s="2"/>
      <c r="HYG6" s="2"/>
      <c r="HYH6" s="2"/>
      <c r="HYI6" s="2"/>
      <c r="HYJ6" s="2"/>
      <c r="HYK6" s="2"/>
      <c r="HYL6" s="2"/>
      <c r="HYM6" s="2"/>
      <c r="HYN6" s="2"/>
      <c r="HYO6" s="2"/>
      <c r="HYP6" s="2"/>
      <c r="HYQ6" s="2"/>
      <c r="HYR6" s="2"/>
      <c r="HYS6" s="2"/>
      <c r="HYT6" s="2"/>
      <c r="HYU6" s="2"/>
      <c r="HYV6" s="2"/>
      <c r="HYW6" s="2"/>
      <c r="HYX6" s="2"/>
      <c r="HYY6" s="2"/>
      <c r="HYZ6" s="2"/>
      <c r="HZA6" s="2"/>
      <c r="HZB6" s="2"/>
      <c r="HZC6" s="2"/>
      <c r="HZD6" s="2"/>
      <c r="HZE6" s="2"/>
      <c r="HZF6" s="2"/>
      <c r="HZG6" s="2"/>
      <c r="HZH6" s="2"/>
      <c r="HZI6" s="2"/>
      <c r="HZJ6" s="2"/>
      <c r="HZK6" s="2"/>
      <c r="HZL6" s="2"/>
      <c r="HZM6" s="2"/>
      <c r="HZN6" s="2"/>
      <c r="HZO6" s="2"/>
      <c r="HZP6" s="2"/>
      <c r="HZQ6" s="2"/>
      <c r="HZR6" s="2"/>
      <c r="HZS6" s="2"/>
      <c r="HZT6" s="2"/>
      <c r="HZU6" s="2"/>
      <c r="HZV6" s="2"/>
      <c r="HZW6" s="2"/>
      <c r="HZX6" s="2"/>
      <c r="HZY6" s="2"/>
      <c r="HZZ6" s="2"/>
      <c r="IAA6" s="2"/>
      <c r="IAB6" s="2"/>
      <c r="IAC6" s="2"/>
      <c r="IAD6" s="2"/>
      <c r="IAE6" s="2"/>
      <c r="IAF6" s="2"/>
      <c r="IAG6" s="2"/>
      <c r="IAH6" s="2"/>
      <c r="IAI6" s="2"/>
      <c r="IAJ6" s="2"/>
      <c r="IAK6" s="2"/>
      <c r="IAL6" s="2"/>
      <c r="IAM6" s="2"/>
      <c r="IAN6" s="2"/>
      <c r="IAO6" s="2"/>
      <c r="IAP6" s="2"/>
      <c r="IAQ6" s="2"/>
      <c r="IAR6" s="2"/>
      <c r="IAS6" s="2"/>
      <c r="IAT6" s="2"/>
      <c r="IAU6" s="2"/>
      <c r="IAV6" s="2"/>
      <c r="IAW6" s="2"/>
      <c r="IAX6" s="2"/>
      <c r="IAY6" s="2"/>
      <c r="IAZ6" s="2"/>
      <c r="IBA6" s="2"/>
      <c r="IBB6" s="2"/>
      <c r="IBC6" s="2"/>
      <c r="IBD6" s="2"/>
      <c r="IBE6" s="2"/>
      <c r="IBF6" s="2"/>
      <c r="IBG6" s="2"/>
      <c r="IBH6" s="2"/>
      <c r="IBI6" s="2"/>
      <c r="IBJ6" s="2"/>
      <c r="IBK6" s="2"/>
      <c r="IBL6" s="2"/>
      <c r="IBM6" s="2"/>
      <c r="IBN6" s="2"/>
      <c r="IBO6" s="2"/>
      <c r="IBP6" s="2"/>
      <c r="IBQ6" s="2"/>
      <c r="IBR6" s="2"/>
      <c r="IBS6" s="2"/>
      <c r="IBT6" s="2"/>
      <c r="IBU6" s="2"/>
      <c r="IBV6" s="2"/>
      <c r="IBW6" s="2"/>
      <c r="IBX6" s="2"/>
      <c r="IBY6" s="2"/>
      <c r="IBZ6" s="2"/>
      <c r="ICA6" s="2"/>
      <c r="ICB6" s="2"/>
      <c r="ICC6" s="2"/>
      <c r="ICD6" s="2"/>
      <c r="ICE6" s="2"/>
      <c r="ICF6" s="2"/>
      <c r="ICG6" s="2"/>
      <c r="ICH6" s="2"/>
      <c r="ICI6" s="2"/>
      <c r="ICJ6" s="2"/>
      <c r="ICK6" s="2"/>
      <c r="ICL6" s="2"/>
      <c r="ICM6" s="2"/>
      <c r="ICN6" s="2"/>
      <c r="ICO6" s="2"/>
      <c r="ICP6" s="2"/>
      <c r="ICQ6" s="2"/>
      <c r="ICR6" s="2"/>
      <c r="ICS6" s="2"/>
      <c r="ICT6" s="2"/>
      <c r="ICU6" s="2"/>
      <c r="ICV6" s="2"/>
      <c r="ICW6" s="2"/>
      <c r="ICX6" s="2"/>
      <c r="ICY6" s="2"/>
      <c r="ICZ6" s="2"/>
      <c r="IDA6" s="2"/>
      <c r="IDB6" s="2"/>
      <c r="IDC6" s="2"/>
      <c r="IDD6" s="2"/>
      <c r="IDE6" s="2"/>
      <c r="IDF6" s="2"/>
      <c r="IDG6" s="2"/>
      <c r="IDH6" s="2"/>
      <c r="IDI6" s="2"/>
      <c r="IDJ6" s="2"/>
      <c r="IDK6" s="2"/>
      <c r="IDL6" s="2"/>
      <c r="IDM6" s="2"/>
      <c r="IDN6" s="2"/>
      <c r="IDO6" s="2"/>
      <c r="IDP6" s="2"/>
      <c r="IDQ6" s="2"/>
      <c r="IDR6" s="2"/>
      <c r="IDS6" s="2"/>
      <c r="IDT6" s="2"/>
      <c r="IDU6" s="2"/>
      <c r="IDV6" s="2"/>
      <c r="IDW6" s="2"/>
      <c r="IDX6" s="2"/>
      <c r="IDY6" s="2"/>
      <c r="IDZ6" s="2"/>
      <c r="IEA6" s="2"/>
      <c r="IEB6" s="2"/>
      <c r="IEC6" s="2"/>
      <c r="IED6" s="2"/>
      <c r="IEE6" s="2"/>
      <c r="IEF6" s="2"/>
      <c r="IEG6" s="2"/>
      <c r="IEH6" s="2"/>
      <c r="IEI6" s="2"/>
      <c r="IEJ6" s="2"/>
      <c r="IEK6" s="2"/>
      <c r="IEL6" s="2"/>
      <c r="IEM6" s="2"/>
      <c r="IEN6" s="2"/>
      <c r="IEO6" s="2"/>
      <c r="IEP6" s="2"/>
      <c r="IEQ6" s="2"/>
      <c r="IER6" s="2"/>
      <c r="IES6" s="2"/>
      <c r="IET6" s="2"/>
      <c r="IEU6" s="2"/>
      <c r="IEV6" s="2"/>
      <c r="IEW6" s="2"/>
      <c r="IEX6" s="2"/>
      <c r="IEY6" s="2"/>
      <c r="IEZ6" s="2"/>
      <c r="IFA6" s="2"/>
      <c r="IFB6" s="2"/>
      <c r="IFC6" s="2"/>
      <c r="IFD6" s="2"/>
      <c r="IFE6" s="2"/>
      <c r="IFF6" s="2"/>
      <c r="IFG6" s="2"/>
      <c r="IFH6" s="2"/>
      <c r="IFI6" s="2"/>
      <c r="IFJ6" s="2"/>
      <c r="IFK6" s="2"/>
      <c r="IFL6" s="2"/>
      <c r="IFM6" s="2"/>
      <c r="IFN6" s="2"/>
      <c r="IFO6" s="2"/>
      <c r="IFP6" s="2"/>
      <c r="IFQ6" s="2"/>
      <c r="IFR6" s="2"/>
      <c r="IFS6" s="2"/>
      <c r="IFT6" s="2"/>
      <c r="IFU6" s="2"/>
      <c r="IFV6" s="2"/>
      <c r="IFW6" s="2"/>
      <c r="IFX6" s="2"/>
      <c r="IFY6" s="2"/>
      <c r="IFZ6" s="2"/>
      <c r="IGA6" s="2"/>
      <c r="IGB6" s="2"/>
      <c r="IGC6" s="2"/>
      <c r="IGD6" s="2"/>
      <c r="IGE6" s="2"/>
      <c r="IGF6" s="2"/>
      <c r="IGG6" s="2"/>
      <c r="IGH6" s="2"/>
      <c r="IGI6" s="2"/>
      <c r="IGJ6" s="2"/>
      <c r="IGK6" s="2"/>
      <c r="IGL6" s="2"/>
      <c r="IGM6" s="2"/>
      <c r="IGN6" s="2"/>
      <c r="IGO6" s="2"/>
      <c r="IGP6" s="2"/>
      <c r="IGQ6" s="2"/>
      <c r="IGR6" s="2"/>
      <c r="IGS6" s="2"/>
      <c r="IGT6" s="2"/>
      <c r="IGU6" s="2"/>
      <c r="IGV6" s="2"/>
      <c r="IGW6" s="2"/>
      <c r="IGX6" s="2"/>
      <c r="IGY6" s="2"/>
      <c r="IGZ6" s="2"/>
      <c r="IHA6" s="2"/>
      <c r="IHB6" s="2"/>
      <c r="IHC6" s="2"/>
      <c r="IHD6" s="2"/>
      <c r="IHE6" s="2"/>
      <c r="IHF6" s="2"/>
      <c r="IHG6" s="2"/>
      <c r="IHH6" s="2"/>
      <c r="IHI6" s="2"/>
      <c r="IHJ6" s="2"/>
      <c r="IHK6" s="2"/>
      <c r="IHL6" s="2"/>
      <c r="IHM6" s="2"/>
      <c r="IHN6" s="2"/>
      <c r="IHO6" s="2"/>
      <c r="IHP6" s="2"/>
      <c r="IHQ6" s="2"/>
      <c r="IHR6" s="2"/>
      <c r="IHS6" s="2"/>
      <c r="IHT6" s="2"/>
      <c r="IHU6" s="2"/>
      <c r="IHV6" s="2"/>
      <c r="IHW6" s="2"/>
      <c r="IHX6" s="2"/>
      <c r="IHY6" s="2"/>
      <c r="IHZ6" s="2"/>
      <c r="IIA6" s="2"/>
      <c r="IIB6" s="2"/>
      <c r="IIC6" s="2"/>
      <c r="IID6" s="2"/>
      <c r="IIE6" s="2"/>
      <c r="IIF6" s="2"/>
      <c r="IIG6" s="2"/>
      <c r="IIH6" s="2"/>
      <c r="III6" s="2"/>
      <c r="IIJ6" s="2"/>
      <c r="IIK6" s="2"/>
      <c r="IIL6" s="2"/>
      <c r="IIM6" s="2"/>
      <c r="IIN6" s="2"/>
      <c r="IIO6" s="2"/>
      <c r="IIP6" s="2"/>
      <c r="IIQ6" s="2"/>
      <c r="IIR6" s="2"/>
      <c r="IIS6" s="2"/>
      <c r="IIT6" s="2"/>
      <c r="IIU6" s="2"/>
      <c r="IIV6" s="2"/>
      <c r="IIW6" s="2"/>
      <c r="IIX6" s="2"/>
      <c r="IIY6" s="2"/>
      <c r="IIZ6" s="2"/>
      <c r="IJA6" s="2"/>
      <c r="IJB6" s="2"/>
      <c r="IJC6" s="2"/>
      <c r="IJD6" s="2"/>
      <c r="IJE6" s="2"/>
      <c r="IJF6" s="2"/>
      <c r="IJG6" s="2"/>
      <c r="IJH6" s="2"/>
      <c r="IJI6" s="2"/>
      <c r="IJJ6" s="2"/>
      <c r="IJK6" s="2"/>
      <c r="IJL6" s="2"/>
      <c r="IJM6" s="2"/>
      <c r="IJN6" s="2"/>
      <c r="IJO6" s="2"/>
      <c r="IJP6" s="2"/>
      <c r="IJQ6" s="2"/>
      <c r="IJR6" s="2"/>
      <c r="IJS6" s="2"/>
      <c r="IJT6" s="2"/>
      <c r="IJU6" s="2"/>
      <c r="IJV6" s="2"/>
      <c r="IJW6" s="2"/>
      <c r="IJX6" s="2"/>
      <c r="IJY6" s="2"/>
      <c r="IJZ6" s="2"/>
      <c r="IKA6" s="2"/>
      <c r="IKB6" s="2"/>
      <c r="IKC6" s="2"/>
      <c r="IKD6" s="2"/>
      <c r="IKE6" s="2"/>
      <c r="IKF6" s="2"/>
      <c r="IKG6" s="2"/>
      <c r="IKH6" s="2"/>
      <c r="IKI6" s="2"/>
      <c r="IKJ6" s="2"/>
      <c r="IKK6" s="2"/>
      <c r="IKL6" s="2"/>
      <c r="IKM6" s="2"/>
      <c r="IKN6" s="2"/>
      <c r="IKO6" s="2"/>
      <c r="IKP6" s="2"/>
      <c r="IKQ6" s="2"/>
      <c r="IKR6" s="2"/>
      <c r="IKS6" s="2"/>
      <c r="IKT6" s="2"/>
      <c r="IKU6" s="2"/>
      <c r="IKV6" s="2"/>
      <c r="IKW6" s="2"/>
      <c r="IKX6" s="2"/>
      <c r="IKY6" s="2"/>
      <c r="IKZ6" s="2"/>
      <c r="ILA6" s="2"/>
      <c r="ILB6" s="2"/>
      <c r="ILC6" s="2"/>
      <c r="ILD6" s="2"/>
      <c r="ILE6" s="2"/>
      <c r="ILF6" s="2"/>
      <c r="ILG6" s="2"/>
      <c r="ILH6" s="2"/>
      <c r="ILI6" s="2"/>
      <c r="ILJ6" s="2"/>
      <c r="ILK6" s="2"/>
      <c r="ILL6" s="2"/>
      <c r="ILM6" s="2"/>
      <c r="ILN6" s="2"/>
      <c r="ILO6" s="2"/>
      <c r="ILP6" s="2"/>
      <c r="ILQ6" s="2"/>
      <c r="ILR6" s="2"/>
      <c r="ILS6" s="2"/>
      <c r="ILT6" s="2"/>
      <c r="ILU6" s="2"/>
      <c r="ILV6" s="2"/>
      <c r="ILW6" s="2"/>
      <c r="ILX6" s="2"/>
      <c r="ILY6" s="2"/>
      <c r="ILZ6" s="2"/>
      <c r="IMA6" s="2"/>
      <c r="IMB6" s="2"/>
      <c r="IMC6" s="2"/>
      <c r="IMD6" s="2"/>
      <c r="IME6" s="2"/>
      <c r="IMF6" s="2"/>
      <c r="IMG6" s="2"/>
      <c r="IMH6" s="2"/>
      <c r="IMI6" s="2"/>
      <c r="IMJ6" s="2"/>
      <c r="IMK6" s="2"/>
      <c r="IML6" s="2"/>
      <c r="IMM6" s="2"/>
      <c r="IMN6" s="2"/>
      <c r="IMO6" s="2"/>
      <c r="IMP6" s="2"/>
      <c r="IMQ6" s="2"/>
      <c r="IMR6" s="2"/>
      <c r="IMS6" s="2"/>
      <c r="IMT6" s="2"/>
      <c r="IMU6" s="2"/>
      <c r="IMV6" s="2"/>
      <c r="IMW6" s="2"/>
      <c r="IMX6" s="2"/>
      <c r="IMY6" s="2"/>
      <c r="IMZ6" s="2"/>
      <c r="INA6" s="2"/>
      <c r="INB6" s="2"/>
      <c r="INC6" s="2"/>
      <c r="IND6" s="2"/>
      <c r="INE6" s="2"/>
      <c r="INF6" s="2"/>
      <c r="ING6" s="2"/>
      <c r="INH6" s="2"/>
      <c r="INI6" s="2"/>
      <c r="INJ6" s="2"/>
      <c r="INK6" s="2"/>
      <c r="INL6" s="2"/>
      <c r="INM6" s="2"/>
      <c r="INN6" s="2"/>
      <c r="INO6" s="2"/>
      <c r="INP6" s="2"/>
      <c r="INQ6" s="2"/>
      <c r="INR6" s="2"/>
      <c r="INS6" s="2"/>
      <c r="INT6" s="2"/>
      <c r="INU6" s="2"/>
      <c r="INV6" s="2"/>
      <c r="INW6" s="2"/>
      <c r="INX6" s="2"/>
      <c r="INY6" s="2"/>
      <c r="INZ6" s="2"/>
      <c r="IOA6" s="2"/>
      <c r="IOB6" s="2"/>
      <c r="IOC6" s="2"/>
      <c r="IOD6" s="2"/>
      <c r="IOE6" s="2"/>
      <c r="IOF6" s="2"/>
      <c r="IOG6" s="2"/>
      <c r="IOH6" s="2"/>
      <c r="IOI6" s="2"/>
      <c r="IOJ6" s="2"/>
      <c r="IOK6" s="2"/>
      <c r="IOL6" s="2"/>
      <c r="IOM6" s="2"/>
      <c r="ION6" s="2"/>
      <c r="IOO6" s="2"/>
      <c r="IOP6" s="2"/>
      <c r="IOQ6" s="2"/>
      <c r="IOR6" s="2"/>
      <c r="IOS6" s="2"/>
      <c r="IOT6" s="2"/>
      <c r="IOU6" s="2"/>
      <c r="IOV6" s="2"/>
      <c r="IOW6" s="2"/>
      <c r="IOX6" s="2"/>
      <c r="IOY6" s="2"/>
      <c r="IOZ6" s="2"/>
      <c r="IPA6" s="2"/>
      <c r="IPB6" s="2"/>
      <c r="IPC6" s="2"/>
      <c r="IPD6" s="2"/>
      <c r="IPE6" s="2"/>
      <c r="IPF6" s="2"/>
      <c r="IPG6" s="2"/>
      <c r="IPH6" s="2"/>
      <c r="IPI6" s="2"/>
      <c r="IPJ6" s="2"/>
      <c r="IPK6" s="2"/>
      <c r="IPL6" s="2"/>
      <c r="IPM6" s="2"/>
      <c r="IPN6" s="2"/>
      <c r="IPO6" s="2"/>
      <c r="IPP6" s="2"/>
      <c r="IPQ6" s="2"/>
      <c r="IPR6" s="2"/>
      <c r="IPS6" s="2"/>
      <c r="IPT6" s="2"/>
      <c r="IPU6" s="2"/>
      <c r="IPV6" s="2"/>
      <c r="IPW6" s="2"/>
      <c r="IPX6" s="2"/>
      <c r="IPY6" s="2"/>
      <c r="IPZ6" s="2"/>
      <c r="IQA6" s="2"/>
      <c r="IQB6" s="2"/>
      <c r="IQC6" s="2"/>
      <c r="IQD6" s="2"/>
      <c r="IQE6" s="2"/>
      <c r="IQF6" s="2"/>
      <c r="IQG6" s="2"/>
      <c r="IQH6" s="2"/>
      <c r="IQI6" s="2"/>
      <c r="IQJ6" s="2"/>
      <c r="IQK6" s="2"/>
      <c r="IQL6" s="2"/>
      <c r="IQM6" s="2"/>
      <c r="IQN6" s="2"/>
      <c r="IQO6" s="2"/>
      <c r="IQP6" s="2"/>
      <c r="IQQ6" s="2"/>
      <c r="IQR6" s="2"/>
      <c r="IQS6" s="2"/>
      <c r="IQT6" s="2"/>
      <c r="IQU6" s="2"/>
      <c r="IQV6" s="2"/>
      <c r="IQW6" s="2"/>
      <c r="IQX6" s="2"/>
      <c r="IQY6" s="2"/>
      <c r="IQZ6" s="2"/>
      <c r="IRA6" s="2"/>
      <c r="IRB6" s="2"/>
      <c r="IRC6" s="2"/>
      <c r="IRD6" s="2"/>
      <c r="IRE6" s="2"/>
      <c r="IRF6" s="2"/>
      <c r="IRG6" s="2"/>
      <c r="IRH6" s="2"/>
      <c r="IRI6" s="2"/>
      <c r="IRJ6" s="2"/>
      <c r="IRK6" s="2"/>
      <c r="IRL6" s="2"/>
      <c r="IRM6" s="2"/>
      <c r="IRN6" s="2"/>
      <c r="IRO6" s="2"/>
      <c r="IRP6" s="2"/>
      <c r="IRQ6" s="2"/>
      <c r="IRR6" s="2"/>
      <c r="IRS6" s="2"/>
      <c r="IRT6" s="2"/>
      <c r="IRU6" s="2"/>
      <c r="IRV6" s="2"/>
      <c r="IRW6" s="2"/>
      <c r="IRX6" s="2"/>
      <c r="IRY6" s="2"/>
      <c r="IRZ6" s="2"/>
      <c r="ISA6" s="2"/>
      <c r="ISB6" s="2"/>
      <c r="ISC6" s="2"/>
      <c r="ISD6" s="2"/>
      <c r="ISE6" s="2"/>
      <c r="ISF6" s="2"/>
      <c r="ISG6" s="2"/>
      <c r="ISH6" s="2"/>
      <c r="ISI6" s="2"/>
      <c r="ISJ6" s="2"/>
      <c r="ISK6" s="2"/>
      <c r="ISL6" s="2"/>
      <c r="ISM6" s="2"/>
      <c r="ISN6" s="2"/>
      <c r="ISO6" s="2"/>
      <c r="ISP6" s="2"/>
      <c r="ISQ6" s="2"/>
      <c r="ISR6" s="2"/>
      <c r="ISS6" s="2"/>
      <c r="IST6" s="2"/>
      <c r="ISU6" s="2"/>
      <c r="ISV6" s="2"/>
      <c r="ISW6" s="2"/>
      <c r="ISX6" s="2"/>
      <c r="ISY6" s="2"/>
      <c r="ISZ6" s="2"/>
      <c r="ITA6" s="2"/>
      <c r="ITB6" s="2"/>
      <c r="ITC6" s="2"/>
      <c r="ITD6" s="2"/>
      <c r="ITE6" s="2"/>
      <c r="ITF6" s="2"/>
      <c r="ITG6" s="2"/>
      <c r="ITH6" s="2"/>
      <c r="ITI6" s="2"/>
      <c r="ITJ6" s="2"/>
      <c r="ITK6" s="2"/>
      <c r="ITL6" s="2"/>
      <c r="ITM6" s="2"/>
      <c r="ITN6" s="2"/>
      <c r="ITO6" s="2"/>
      <c r="ITP6" s="2"/>
      <c r="ITQ6" s="2"/>
      <c r="ITR6" s="2"/>
      <c r="ITS6" s="2"/>
      <c r="ITT6" s="2"/>
      <c r="ITU6" s="2"/>
      <c r="ITV6" s="2"/>
      <c r="ITW6" s="2"/>
      <c r="ITX6" s="2"/>
      <c r="ITY6" s="2"/>
      <c r="ITZ6" s="2"/>
      <c r="IUA6" s="2"/>
      <c r="IUB6" s="2"/>
      <c r="IUC6" s="2"/>
      <c r="IUD6" s="2"/>
      <c r="IUE6" s="2"/>
      <c r="IUF6" s="2"/>
      <c r="IUG6" s="2"/>
      <c r="IUH6" s="2"/>
      <c r="IUI6" s="2"/>
      <c r="IUJ6" s="2"/>
      <c r="IUK6" s="2"/>
      <c r="IUL6" s="2"/>
      <c r="IUM6" s="2"/>
      <c r="IUN6" s="2"/>
      <c r="IUO6" s="2"/>
      <c r="IUP6" s="2"/>
      <c r="IUQ6" s="2"/>
      <c r="IUR6" s="2"/>
      <c r="IUS6" s="2"/>
      <c r="IUT6" s="2"/>
      <c r="IUU6" s="2"/>
      <c r="IUV6" s="2"/>
      <c r="IUW6" s="2"/>
      <c r="IUX6" s="2"/>
      <c r="IUY6" s="2"/>
      <c r="IUZ6" s="2"/>
      <c r="IVA6" s="2"/>
      <c r="IVB6" s="2"/>
      <c r="IVC6" s="2"/>
      <c r="IVD6" s="2"/>
      <c r="IVE6" s="2"/>
      <c r="IVF6" s="2"/>
      <c r="IVG6" s="2"/>
      <c r="IVH6" s="2"/>
      <c r="IVI6" s="2"/>
      <c r="IVJ6" s="2"/>
      <c r="IVK6" s="2"/>
      <c r="IVL6" s="2"/>
      <c r="IVM6" s="2"/>
      <c r="IVN6" s="2"/>
      <c r="IVO6" s="2"/>
      <c r="IVP6" s="2"/>
      <c r="IVQ6" s="2"/>
      <c r="IVR6" s="2"/>
      <c r="IVS6" s="2"/>
      <c r="IVT6" s="2"/>
      <c r="IVU6" s="2"/>
      <c r="IVV6" s="2"/>
      <c r="IVW6" s="2"/>
      <c r="IVX6" s="2"/>
      <c r="IVY6" s="2"/>
      <c r="IVZ6" s="2"/>
      <c r="IWA6" s="2"/>
      <c r="IWB6" s="2"/>
      <c r="IWC6" s="2"/>
      <c r="IWD6" s="2"/>
      <c r="IWE6" s="2"/>
      <c r="IWF6" s="2"/>
      <c r="IWG6" s="2"/>
      <c r="IWH6" s="2"/>
      <c r="IWI6" s="2"/>
      <c r="IWJ6" s="2"/>
      <c r="IWK6" s="2"/>
      <c r="IWL6" s="2"/>
      <c r="IWM6" s="2"/>
      <c r="IWN6" s="2"/>
      <c r="IWO6" s="2"/>
      <c r="IWP6" s="2"/>
      <c r="IWQ6" s="2"/>
      <c r="IWR6" s="2"/>
      <c r="IWS6" s="2"/>
      <c r="IWT6" s="2"/>
      <c r="IWU6" s="2"/>
      <c r="IWV6" s="2"/>
      <c r="IWW6" s="2"/>
      <c r="IWX6" s="2"/>
      <c r="IWY6" s="2"/>
      <c r="IWZ6" s="2"/>
      <c r="IXA6" s="2"/>
      <c r="IXB6" s="2"/>
      <c r="IXC6" s="2"/>
      <c r="IXD6" s="2"/>
      <c r="IXE6" s="2"/>
      <c r="IXF6" s="2"/>
      <c r="IXG6" s="2"/>
      <c r="IXH6" s="2"/>
      <c r="IXI6" s="2"/>
      <c r="IXJ6" s="2"/>
      <c r="IXK6" s="2"/>
      <c r="IXL6" s="2"/>
      <c r="IXM6" s="2"/>
      <c r="IXN6" s="2"/>
      <c r="IXO6" s="2"/>
      <c r="IXP6" s="2"/>
      <c r="IXQ6" s="2"/>
      <c r="IXR6" s="2"/>
      <c r="IXS6" s="2"/>
      <c r="IXT6" s="2"/>
      <c r="IXU6" s="2"/>
      <c r="IXV6" s="2"/>
      <c r="IXW6" s="2"/>
      <c r="IXX6" s="2"/>
      <c r="IXY6" s="2"/>
      <c r="IXZ6" s="2"/>
      <c r="IYA6" s="2"/>
      <c r="IYB6" s="2"/>
      <c r="IYC6" s="2"/>
      <c r="IYD6" s="2"/>
      <c r="IYE6" s="2"/>
      <c r="IYF6" s="2"/>
      <c r="IYG6" s="2"/>
      <c r="IYH6" s="2"/>
      <c r="IYI6" s="2"/>
      <c r="IYJ6" s="2"/>
      <c r="IYK6" s="2"/>
      <c r="IYL6" s="2"/>
      <c r="IYM6" s="2"/>
      <c r="IYN6" s="2"/>
      <c r="IYO6" s="2"/>
      <c r="IYP6" s="2"/>
      <c r="IYQ6" s="2"/>
      <c r="IYR6" s="2"/>
      <c r="IYS6" s="2"/>
      <c r="IYT6" s="2"/>
      <c r="IYU6" s="2"/>
      <c r="IYV6" s="2"/>
      <c r="IYW6" s="2"/>
      <c r="IYX6" s="2"/>
      <c r="IYY6" s="2"/>
      <c r="IYZ6" s="2"/>
      <c r="IZA6" s="2"/>
      <c r="IZB6" s="2"/>
      <c r="IZC6" s="2"/>
      <c r="IZD6" s="2"/>
      <c r="IZE6" s="2"/>
      <c r="IZF6" s="2"/>
      <c r="IZG6" s="2"/>
      <c r="IZH6" s="2"/>
      <c r="IZI6" s="2"/>
      <c r="IZJ6" s="2"/>
      <c r="IZK6" s="2"/>
      <c r="IZL6" s="2"/>
      <c r="IZM6" s="2"/>
      <c r="IZN6" s="2"/>
      <c r="IZO6" s="2"/>
      <c r="IZP6" s="2"/>
      <c r="IZQ6" s="2"/>
      <c r="IZR6" s="2"/>
      <c r="IZS6" s="2"/>
      <c r="IZT6" s="2"/>
      <c r="IZU6" s="2"/>
      <c r="IZV6" s="2"/>
      <c r="IZW6" s="2"/>
      <c r="IZX6" s="2"/>
      <c r="IZY6" s="2"/>
      <c r="IZZ6" s="2"/>
      <c r="JAA6" s="2"/>
      <c r="JAB6" s="2"/>
      <c r="JAC6" s="2"/>
      <c r="JAD6" s="2"/>
      <c r="JAE6" s="2"/>
      <c r="JAF6" s="2"/>
      <c r="JAG6" s="2"/>
      <c r="JAH6" s="2"/>
      <c r="JAI6" s="2"/>
      <c r="JAJ6" s="2"/>
      <c r="JAK6" s="2"/>
      <c r="JAL6" s="2"/>
      <c r="JAM6" s="2"/>
      <c r="JAN6" s="2"/>
      <c r="JAO6" s="2"/>
      <c r="JAP6" s="2"/>
      <c r="JAQ6" s="2"/>
      <c r="JAR6" s="2"/>
      <c r="JAS6" s="2"/>
      <c r="JAT6" s="2"/>
      <c r="JAU6" s="2"/>
      <c r="JAV6" s="2"/>
      <c r="JAW6" s="2"/>
      <c r="JAX6" s="2"/>
      <c r="JAY6" s="2"/>
      <c r="JAZ6" s="2"/>
      <c r="JBA6" s="2"/>
      <c r="JBB6" s="2"/>
      <c r="JBC6" s="2"/>
      <c r="JBD6" s="2"/>
      <c r="JBE6" s="2"/>
      <c r="JBF6" s="2"/>
      <c r="JBG6" s="2"/>
      <c r="JBH6" s="2"/>
      <c r="JBI6" s="2"/>
      <c r="JBJ6" s="2"/>
      <c r="JBK6" s="2"/>
      <c r="JBL6" s="2"/>
      <c r="JBM6" s="2"/>
      <c r="JBN6" s="2"/>
      <c r="JBO6" s="2"/>
      <c r="JBP6" s="2"/>
      <c r="JBQ6" s="2"/>
      <c r="JBR6" s="2"/>
      <c r="JBS6" s="2"/>
      <c r="JBT6" s="2"/>
      <c r="JBU6" s="2"/>
      <c r="JBV6" s="2"/>
      <c r="JBW6" s="2"/>
      <c r="JBX6" s="2"/>
      <c r="JBY6" s="2"/>
      <c r="JBZ6" s="2"/>
      <c r="JCA6" s="2"/>
      <c r="JCB6" s="2"/>
      <c r="JCC6" s="2"/>
      <c r="JCD6" s="2"/>
      <c r="JCE6" s="2"/>
      <c r="JCF6" s="2"/>
      <c r="JCG6" s="2"/>
      <c r="JCH6" s="2"/>
      <c r="JCI6" s="2"/>
      <c r="JCJ6" s="2"/>
      <c r="JCK6" s="2"/>
      <c r="JCL6" s="2"/>
      <c r="JCM6" s="2"/>
      <c r="JCN6" s="2"/>
      <c r="JCO6" s="2"/>
      <c r="JCP6" s="2"/>
      <c r="JCQ6" s="2"/>
      <c r="JCR6" s="2"/>
      <c r="JCS6" s="2"/>
      <c r="JCT6" s="2"/>
      <c r="JCU6" s="2"/>
      <c r="JCV6" s="2"/>
      <c r="JCW6" s="2"/>
      <c r="JCX6" s="2"/>
      <c r="JCY6" s="2"/>
      <c r="JCZ6" s="2"/>
      <c r="JDA6" s="2"/>
      <c r="JDB6" s="2"/>
      <c r="JDC6" s="2"/>
      <c r="JDD6" s="2"/>
      <c r="JDE6" s="2"/>
      <c r="JDF6" s="2"/>
      <c r="JDG6" s="2"/>
      <c r="JDH6" s="2"/>
      <c r="JDI6" s="2"/>
      <c r="JDJ6" s="2"/>
      <c r="JDK6" s="2"/>
      <c r="JDL6" s="2"/>
      <c r="JDM6" s="2"/>
      <c r="JDN6" s="2"/>
      <c r="JDO6" s="2"/>
      <c r="JDP6" s="2"/>
      <c r="JDQ6" s="2"/>
      <c r="JDR6" s="2"/>
      <c r="JDS6" s="2"/>
      <c r="JDT6" s="2"/>
      <c r="JDU6" s="2"/>
      <c r="JDV6" s="2"/>
      <c r="JDW6" s="2"/>
      <c r="JDX6" s="2"/>
      <c r="JDY6" s="2"/>
      <c r="JDZ6" s="2"/>
      <c r="JEA6" s="2"/>
      <c r="JEB6" s="2"/>
      <c r="JEC6" s="2"/>
      <c r="JED6" s="2"/>
      <c r="JEE6" s="2"/>
      <c r="JEF6" s="2"/>
      <c r="JEG6" s="2"/>
      <c r="JEH6" s="2"/>
      <c r="JEI6" s="2"/>
      <c r="JEJ6" s="2"/>
      <c r="JEK6" s="2"/>
      <c r="JEL6" s="2"/>
      <c r="JEM6" s="2"/>
      <c r="JEN6" s="2"/>
      <c r="JEO6" s="2"/>
      <c r="JEP6" s="2"/>
      <c r="JEQ6" s="2"/>
      <c r="JER6" s="2"/>
      <c r="JES6" s="2"/>
      <c r="JET6" s="2"/>
      <c r="JEU6" s="2"/>
      <c r="JEV6" s="2"/>
      <c r="JEW6" s="2"/>
      <c r="JEX6" s="2"/>
      <c r="JEY6" s="2"/>
      <c r="JEZ6" s="2"/>
      <c r="JFA6" s="2"/>
      <c r="JFB6" s="2"/>
      <c r="JFC6" s="2"/>
      <c r="JFD6" s="2"/>
      <c r="JFE6" s="2"/>
      <c r="JFF6" s="2"/>
      <c r="JFG6" s="2"/>
      <c r="JFH6" s="2"/>
      <c r="JFI6" s="2"/>
      <c r="JFJ6" s="2"/>
      <c r="JFK6" s="2"/>
      <c r="JFL6" s="2"/>
      <c r="JFM6" s="2"/>
      <c r="JFN6" s="2"/>
      <c r="JFO6" s="2"/>
      <c r="JFP6" s="2"/>
      <c r="JFQ6" s="2"/>
      <c r="JFR6" s="2"/>
      <c r="JFS6" s="2"/>
      <c r="JFT6" s="2"/>
      <c r="JFU6" s="2"/>
      <c r="JFV6" s="2"/>
      <c r="JFW6" s="2"/>
      <c r="JFX6" s="2"/>
      <c r="JFY6" s="2"/>
      <c r="JFZ6" s="2"/>
      <c r="JGA6" s="2"/>
      <c r="JGB6" s="2"/>
      <c r="JGC6" s="2"/>
      <c r="JGD6" s="2"/>
      <c r="JGE6" s="2"/>
      <c r="JGF6" s="2"/>
      <c r="JGG6" s="2"/>
      <c r="JGH6" s="2"/>
      <c r="JGI6" s="2"/>
      <c r="JGJ6" s="2"/>
      <c r="JGK6" s="2"/>
      <c r="JGL6" s="2"/>
      <c r="JGM6" s="2"/>
      <c r="JGN6" s="2"/>
      <c r="JGO6" s="2"/>
      <c r="JGP6" s="2"/>
      <c r="JGQ6" s="2"/>
      <c r="JGR6" s="2"/>
      <c r="JGS6" s="2"/>
      <c r="JGT6" s="2"/>
      <c r="JGU6" s="2"/>
      <c r="JGV6" s="2"/>
      <c r="JGW6" s="2"/>
      <c r="JGX6" s="2"/>
      <c r="JGY6" s="2"/>
      <c r="JGZ6" s="2"/>
      <c r="JHA6" s="2"/>
      <c r="JHB6" s="2"/>
      <c r="JHC6" s="2"/>
      <c r="JHD6" s="2"/>
      <c r="JHE6" s="2"/>
      <c r="JHF6" s="2"/>
      <c r="JHG6" s="2"/>
      <c r="JHH6" s="2"/>
      <c r="JHI6" s="2"/>
      <c r="JHJ6" s="2"/>
      <c r="JHK6" s="2"/>
      <c r="JHL6" s="2"/>
      <c r="JHM6" s="2"/>
      <c r="JHN6" s="2"/>
      <c r="JHO6" s="2"/>
      <c r="JHP6" s="2"/>
      <c r="JHQ6" s="2"/>
      <c r="JHR6" s="2"/>
      <c r="JHS6" s="2"/>
      <c r="JHT6" s="2"/>
      <c r="JHU6" s="2"/>
      <c r="JHV6" s="2"/>
      <c r="JHW6" s="2"/>
      <c r="JHX6" s="2"/>
      <c r="JHY6" s="2"/>
      <c r="JHZ6" s="2"/>
      <c r="JIA6" s="2"/>
      <c r="JIB6" s="2"/>
      <c r="JIC6" s="2"/>
      <c r="JID6" s="2"/>
      <c r="JIE6" s="2"/>
      <c r="JIF6" s="2"/>
      <c r="JIG6" s="2"/>
      <c r="JIH6" s="2"/>
      <c r="JII6" s="2"/>
      <c r="JIJ6" s="2"/>
      <c r="JIK6" s="2"/>
      <c r="JIL6" s="2"/>
      <c r="JIM6" s="2"/>
      <c r="JIN6" s="2"/>
      <c r="JIO6" s="2"/>
      <c r="JIP6" s="2"/>
      <c r="JIQ6" s="2"/>
      <c r="JIR6" s="2"/>
      <c r="JIS6" s="2"/>
      <c r="JIT6" s="2"/>
      <c r="JIU6" s="2"/>
      <c r="JIV6" s="2"/>
      <c r="JIW6" s="2"/>
      <c r="JIX6" s="2"/>
      <c r="JIY6" s="2"/>
      <c r="JIZ6" s="2"/>
      <c r="JJA6" s="2"/>
      <c r="JJB6" s="2"/>
      <c r="JJC6" s="2"/>
      <c r="JJD6" s="2"/>
      <c r="JJE6" s="2"/>
      <c r="JJF6" s="2"/>
      <c r="JJG6" s="2"/>
      <c r="JJH6" s="2"/>
      <c r="JJI6" s="2"/>
      <c r="JJJ6" s="2"/>
      <c r="JJK6" s="2"/>
      <c r="JJL6" s="2"/>
      <c r="JJM6" s="2"/>
      <c r="JJN6" s="2"/>
      <c r="JJO6" s="2"/>
      <c r="JJP6" s="2"/>
      <c r="JJQ6" s="2"/>
      <c r="JJR6" s="2"/>
      <c r="JJS6" s="2"/>
      <c r="JJT6" s="2"/>
      <c r="JJU6" s="2"/>
      <c r="JJV6" s="2"/>
      <c r="JJW6" s="2"/>
      <c r="JJX6" s="2"/>
      <c r="JJY6" s="2"/>
      <c r="JJZ6" s="2"/>
      <c r="JKA6" s="2"/>
      <c r="JKB6" s="2"/>
      <c r="JKC6" s="2"/>
      <c r="JKD6" s="2"/>
      <c r="JKE6" s="2"/>
      <c r="JKF6" s="2"/>
      <c r="JKG6" s="2"/>
      <c r="JKH6" s="2"/>
      <c r="JKI6" s="2"/>
      <c r="JKJ6" s="2"/>
      <c r="JKK6" s="2"/>
      <c r="JKL6" s="2"/>
      <c r="JKM6" s="2"/>
      <c r="JKN6" s="2"/>
      <c r="JKO6" s="2"/>
      <c r="JKP6" s="2"/>
      <c r="JKQ6" s="2"/>
      <c r="JKR6" s="2"/>
      <c r="JKS6" s="2"/>
      <c r="JKT6" s="2"/>
      <c r="JKU6" s="2"/>
      <c r="JKV6" s="2"/>
      <c r="JKW6" s="2"/>
      <c r="JKX6" s="2"/>
      <c r="JKY6" s="2"/>
      <c r="JKZ6" s="2"/>
      <c r="JLA6" s="2"/>
      <c r="JLB6" s="2"/>
      <c r="JLC6" s="2"/>
      <c r="JLD6" s="2"/>
      <c r="JLE6" s="2"/>
      <c r="JLF6" s="2"/>
      <c r="JLG6" s="2"/>
      <c r="JLH6" s="2"/>
      <c r="JLI6" s="2"/>
      <c r="JLJ6" s="2"/>
      <c r="JLK6" s="2"/>
      <c r="JLL6" s="2"/>
      <c r="JLM6" s="2"/>
      <c r="JLN6" s="2"/>
      <c r="JLO6" s="2"/>
      <c r="JLP6" s="2"/>
      <c r="JLQ6" s="2"/>
      <c r="JLR6" s="2"/>
      <c r="JLS6" s="2"/>
      <c r="JLT6" s="2"/>
      <c r="JLU6" s="2"/>
      <c r="JLV6" s="2"/>
      <c r="JLW6" s="2"/>
      <c r="JLX6" s="2"/>
      <c r="JLY6" s="2"/>
      <c r="JLZ6" s="2"/>
      <c r="JMA6" s="2"/>
      <c r="JMB6" s="2"/>
      <c r="JMC6" s="2"/>
      <c r="JMD6" s="2"/>
      <c r="JME6" s="2"/>
      <c r="JMF6" s="2"/>
      <c r="JMG6" s="2"/>
      <c r="JMH6" s="2"/>
      <c r="JMI6" s="2"/>
      <c r="JMJ6" s="2"/>
      <c r="JMK6" s="2"/>
      <c r="JML6" s="2"/>
      <c r="JMM6" s="2"/>
      <c r="JMN6" s="2"/>
      <c r="JMO6" s="2"/>
      <c r="JMP6" s="2"/>
      <c r="JMQ6" s="2"/>
      <c r="JMR6" s="2"/>
      <c r="JMS6" s="2"/>
      <c r="JMT6" s="2"/>
      <c r="JMU6" s="2"/>
      <c r="JMV6" s="2"/>
      <c r="JMW6" s="2"/>
      <c r="JMX6" s="2"/>
      <c r="JMY6" s="2"/>
      <c r="JMZ6" s="2"/>
      <c r="JNA6" s="2"/>
      <c r="JNB6" s="2"/>
      <c r="JNC6" s="2"/>
      <c r="JND6" s="2"/>
      <c r="JNE6" s="2"/>
      <c r="JNF6" s="2"/>
      <c r="JNG6" s="2"/>
      <c r="JNH6" s="2"/>
      <c r="JNI6" s="2"/>
      <c r="JNJ6" s="2"/>
      <c r="JNK6" s="2"/>
      <c r="JNL6" s="2"/>
      <c r="JNM6" s="2"/>
      <c r="JNN6" s="2"/>
      <c r="JNO6" s="2"/>
      <c r="JNP6" s="2"/>
      <c r="JNQ6" s="2"/>
      <c r="JNR6" s="2"/>
      <c r="JNS6" s="2"/>
      <c r="JNT6" s="2"/>
      <c r="JNU6" s="2"/>
      <c r="JNV6" s="2"/>
      <c r="JNW6" s="2"/>
      <c r="JNX6" s="2"/>
      <c r="JNY6" s="2"/>
      <c r="JNZ6" s="2"/>
      <c r="JOA6" s="2"/>
      <c r="JOB6" s="2"/>
      <c r="JOC6" s="2"/>
      <c r="JOD6" s="2"/>
      <c r="JOE6" s="2"/>
      <c r="JOF6" s="2"/>
      <c r="JOG6" s="2"/>
      <c r="JOH6" s="2"/>
      <c r="JOI6" s="2"/>
      <c r="JOJ6" s="2"/>
      <c r="JOK6" s="2"/>
      <c r="JOL6" s="2"/>
      <c r="JOM6" s="2"/>
      <c r="JON6" s="2"/>
      <c r="JOO6" s="2"/>
      <c r="JOP6" s="2"/>
      <c r="JOQ6" s="2"/>
      <c r="JOR6" s="2"/>
      <c r="JOS6" s="2"/>
      <c r="JOT6" s="2"/>
      <c r="JOU6" s="2"/>
      <c r="JOV6" s="2"/>
      <c r="JOW6" s="2"/>
      <c r="JOX6" s="2"/>
      <c r="JOY6" s="2"/>
      <c r="JOZ6" s="2"/>
      <c r="JPA6" s="2"/>
      <c r="JPB6" s="2"/>
      <c r="JPC6" s="2"/>
      <c r="JPD6" s="2"/>
      <c r="JPE6" s="2"/>
      <c r="JPF6" s="2"/>
      <c r="JPG6" s="2"/>
      <c r="JPH6" s="2"/>
      <c r="JPI6" s="2"/>
      <c r="JPJ6" s="2"/>
      <c r="JPK6" s="2"/>
      <c r="JPL6" s="2"/>
      <c r="JPM6" s="2"/>
      <c r="JPN6" s="2"/>
      <c r="JPO6" s="2"/>
      <c r="JPP6" s="2"/>
      <c r="JPQ6" s="2"/>
      <c r="JPR6" s="2"/>
      <c r="JPS6" s="2"/>
      <c r="JPT6" s="2"/>
      <c r="JPU6" s="2"/>
      <c r="JPV6" s="2"/>
      <c r="JPW6" s="2"/>
      <c r="JPX6" s="2"/>
      <c r="JPY6" s="2"/>
      <c r="JPZ6" s="2"/>
      <c r="JQA6" s="2"/>
      <c r="JQB6" s="2"/>
      <c r="JQC6" s="2"/>
      <c r="JQD6" s="2"/>
      <c r="JQE6" s="2"/>
      <c r="JQF6" s="2"/>
      <c r="JQG6" s="2"/>
      <c r="JQH6" s="2"/>
      <c r="JQI6" s="2"/>
      <c r="JQJ6" s="2"/>
      <c r="JQK6" s="2"/>
      <c r="JQL6" s="2"/>
      <c r="JQM6" s="2"/>
      <c r="JQN6" s="2"/>
      <c r="JQO6" s="2"/>
      <c r="JQP6" s="2"/>
      <c r="JQQ6" s="2"/>
      <c r="JQR6" s="2"/>
      <c r="JQS6" s="2"/>
      <c r="JQT6" s="2"/>
      <c r="JQU6" s="2"/>
      <c r="JQV6" s="2"/>
      <c r="JQW6" s="2"/>
      <c r="JQX6" s="2"/>
      <c r="JQY6" s="2"/>
      <c r="JQZ6" s="2"/>
      <c r="JRA6" s="2"/>
      <c r="JRB6" s="2"/>
      <c r="JRC6" s="2"/>
      <c r="JRD6" s="2"/>
      <c r="JRE6" s="2"/>
      <c r="JRF6" s="2"/>
      <c r="JRG6" s="2"/>
      <c r="JRH6" s="2"/>
      <c r="JRI6" s="2"/>
      <c r="JRJ6" s="2"/>
      <c r="JRK6" s="2"/>
      <c r="JRL6" s="2"/>
      <c r="JRM6" s="2"/>
      <c r="JRN6" s="2"/>
      <c r="JRO6" s="2"/>
      <c r="JRP6" s="2"/>
      <c r="JRQ6" s="2"/>
      <c r="JRR6" s="2"/>
      <c r="JRS6" s="2"/>
      <c r="JRT6" s="2"/>
      <c r="JRU6" s="2"/>
      <c r="JRV6" s="2"/>
      <c r="JRW6" s="2"/>
      <c r="JRX6" s="2"/>
      <c r="JRY6" s="2"/>
      <c r="JRZ6" s="2"/>
      <c r="JSA6" s="2"/>
      <c r="JSB6" s="2"/>
      <c r="JSC6" s="2"/>
      <c r="JSD6" s="2"/>
      <c r="JSE6" s="2"/>
      <c r="JSF6" s="2"/>
      <c r="JSG6" s="2"/>
      <c r="JSH6" s="2"/>
      <c r="JSI6" s="2"/>
      <c r="JSJ6" s="2"/>
      <c r="JSK6" s="2"/>
      <c r="JSL6" s="2"/>
      <c r="JSM6" s="2"/>
      <c r="JSN6" s="2"/>
      <c r="JSO6" s="2"/>
      <c r="JSP6" s="2"/>
      <c r="JSQ6" s="2"/>
      <c r="JSR6" s="2"/>
      <c r="JSS6" s="2"/>
      <c r="JST6" s="2"/>
      <c r="JSU6" s="2"/>
      <c r="JSV6" s="2"/>
      <c r="JSW6" s="2"/>
      <c r="JSX6" s="2"/>
      <c r="JSY6" s="2"/>
      <c r="JSZ6" s="2"/>
      <c r="JTA6" s="2"/>
      <c r="JTB6" s="2"/>
      <c r="JTC6" s="2"/>
      <c r="JTD6" s="2"/>
      <c r="JTE6" s="2"/>
      <c r="JTF6" s="2"/>
      <c r="JTG6" s="2"/>
      <c r="JTH6" s="2"/>
      <c r="JTI6" s="2"/>
      <c r="JTJ6" s="2"/>
      <c r="JTK6" s="2"/>
      <c r="JTL6" s="2"/>
      <c r="JTM6" s="2"/>
      <c r="JTN6" s="2"/>
      <c r="JTO6" s="2"/>
      <c r="JTP6" s="2"/>
      <c r="JTQ6" s="2"/>
      <c r="JTR6" s="2"/>
      <c r="JTS6" s="2"/>
      <c r="JTT6" s="2"/>
      <c r="JTU6" s="2"/>
      <c r="JTV6" s="2"/>
      <c r="JTW6" s="2"/>
      <c r="JTX6" s="2"/>
      <c r="JTY6" s="2"/>
      <c r="JTZ6" s="2"/>
      <c r="JUA6" s="2"/>
      <c r="JUB6" s="2"/>
      <c r="JUC6" s="2"/>
      <c r="JUD6" s="2"/>
      <c r="JUE6" s="2"/>
      <c r="JUF6" s="2"/>
      <c r="JUG6" s="2"/>
      <c r="JUH6" s="2"/>
      <c r="JUI6" s="2"/>
      <c r="JUJ6" s="2"/>
      <c r="JUK6" s="2"/>
      <c r="JUL6" s="2"/>
      <c r="JUM6" s="2"/>
      <c r="JUN6" s="2"/>
      <c r="JUO6" s="2"/>
      <c r="JUP6" s="2"/>
      <c r="JUQ6" s="2"/>
      <c r="JUR6" s="2"/>
      <c r="JUS6" s="2"/>
      <c r="JUT6" s="2"/>
      <c r="JUU6" s="2"/>
      <c r="JUV6" s="2"/>
      <c r="JUW6" s="2"/>
      <c r="JUX6" s="2"/>
      <c r="JUY6" s="2"/>
      <c r="JUZ6" s="2"/>
      <c r="JVA6" s="2"/>
      <c r="JVB6" s="2"/>
      <c r="JVC6" s="2"/>
      <c r="JVD6" s="2"/>
      <c r="JVE6" s="2"/>
      <c r="JVF6" s="2"/>
      <c r="JVG6" s="2"/>
      <c r="JVH6" s="2"/>
      <c r="JVI6" s="2"/>
      <c r="JVJ6" s="2"/>
      <c r="JVK6" s="2"/>
      <c r="JVL6" s="2"/>
      <c r="JVM6" s="2"/>
      <c r="JVN6" s="2"/>
      <c r="JVO6" s="2"/>
      <c r="JVP6" s="2"/>
      <c r="JVQ6" s="2"/>
      <c r="JVR6" s="2"/>
      <c r="JVS6" s="2"/>
      <c r="JVT6" s="2"/>
      <c r="JVU6" s="2"/>
      <c r="JVV6" s="2"/>
      <c r="JVW6" s="2"/>
      <c r="JVX6" s="2"/>
      <c r="JVY6" s="2"/>
      <c r="JVZ6" s="2"/>
      <c r="JWA6" s="2"/>
      <c r="JWB6" s="2"/>
      <c r="JWC6" s="2"/>
      <c r="JWD6" s="2"/>
      <c r="JWE6" s="2"/>
      <c r="JWF6" s="2"/>
      <c r="JWG6" s="2"/>
      <c r="JWH6" s="2"/>
      <c r="JWI6" s="2"/>
      <c r="JWJ6" s="2"/>
      <c r="JWK6" s="2"/>
      <c r="JWL6" s="2"/>
      <c r="JWM6" s="2"/>
      <c r="JWN6" s="2"/>
      <c r="JWO6" s="2"/>
      <c r="JWP6" s="2"/>
      <c r="JWQ6" s="2"/>
      <c r="JWR6" s="2"/>
      <c r="JWS6" s="2"/>
      <c r="JWT6" s="2"/>
      <c r="JWU6" s="2"/>
      <c r="JWV6" s="2"/>
      <c r="JWW6" s="2"/>
      <c r="JWX6" s="2"/>
      <c r="JWY6" s="2"/>
      <c r="JWZ6" s="2"/>
      <c r="JXA6" s="2"/>
      <c r="JXB6" s="2"/>
      <c r="JXC6" s="2"/>
      <c r="JXD6" s="2"/>
      <c r="JXE6" s="2"/>
      <c r="JXF6" s="2"/>
      <c r="JXG6" s="2"/>
      <c r="JXH6" s="2"/>
      <c r="JXI6" s="2"/>
      <c r="JXJ6" s="2"/>
      <c r="JXK6" s="2"/>
      <c r="JXL6" s="2"/>
      <c r="JXM6" s="2"/>
      <c r="JXN6" s="2"/>
      <c r="JXO6" s="2"/>
      <c r="JXP6" s="2"/>
      <c r="JXQ6" s="2"/>
      <c r="JXR6" s="2"/>
      <c r="JXS6" s="2"/>
      <c r="JXT6" s="2"/>
      <c r="JXU6" s="2"/>
      <c r="JXV6" s="2"/>
      <c r="JXW6" s="2"/>
      <c r="JXX6" s="2"/>
      <c r="JXY6" s="2"/>
      <c r="JXZ6" s="2"/>
      <c r="JYA6" s="2"/>
      <c r="JYB6" s="2"/>
      <c r="JYC6" s="2"/>
      <c r="JYD6" s="2"/>
      <c r="JYE6" s="2"/>
      <c r="JYF6" s="2"/>
      <c r="JYG6" s="2"/>
      <c r="JYH6" s="2"/>
      <c r="JYI6" s="2"/>
      <c r="JYJ6" s="2"/>
      <c r="JYK6" s="2"/>
      <c r="JYL6" s="2"/>
      <c r="JYM6" s="2"/>
      <c r="JYN6" s="2"/>
      <c r="JYO6" s="2"/>
      <c r="JYP6" s="2"/>
      <c r="JYQ6" s="2"/>
      <c r="JYR6" s="2"/>
      <c r="JYS6" s="2"/>
      <c r="JYT6" s="2"/>
      <c r="JYU6" s="2"/>
      <c r="JYV6" s="2"/>
      <c r="JYW6" s="2"/>
      <c r="JYX6" s="2"/>
      <c r="JYY6" s="2"/>
      <c r="JYZ6" s="2"/>
      <c r="JZA6" s="2"/>
      <c r="JZB6" s="2"/>
      <c r="JZC6" s="2"/>
      <c r="JZD6" s="2"/>
      <c r="JZE6" s="2"/>
      <c r="JZF6" s="2"/>
      <c r="JZG6" s="2"/>
      <c r="JZH6" s="2"/>
      <c r="JZI6" s="2"/>
      <c r="JZJ6" s="2"/>
      <c r="JZK6" s="2"/>
      <c r="JZL6" s="2"/>
      <c r="JZM6" s="2"/>
      <c r="JZN6" s="2"/>
      <c r="JZO6" s="2"/>
      <c r="JZP6" s="2"/>
      <c r="JZQ6" s="2"/>
      <c r="JZR6" s="2"/>
      <c r="JZS6" s="2"/>
      <c r="JZT6" s="2"/>
      <c r="JZU6" s="2"/>
      <c r="JZV6" s="2"/>
      <c r="JZW6" s="2"/>
      <c r="JZX6" s="2"/>
      <c r="JZY6" s="2"/>
      <c r="JZZ6" s="2"/>
      <c r="KAA6" s="2"/>
      <c r="KAB6" s="2"/>
      <c r="KAC6" s="2"/>
      <c r="KAD6" s="2"/>
      <c r="KAE6" s="2"/>
      <c r="KAF6" s="2"/>
      <c r="KAG6" s="2"/>
      <c r="KAH6" s="2"/>
      <c r="KAI6" s="2"/>
      <c r="KAJ6" s="2"/>
      <c r="KAK6" s="2"/>
      <c r="KAL6" s="2"/>
      <c r="KAM6" s="2"/>
      <c r="KAN6" s="2"/>
      <c r="KAO6" s="2"/>
      <c r="KAP6" s="2"/>
      <c r="KAQ6" s="2"/>
      <c r="KAR6" s="2"/>
      <c r="KAS6" s="2"/>
      <c r="KAT6" s="2"/>
      <c r="KAU6" s="2"/>
      <c r="KAV6" s="2"/>
      <c r="KAW6" s="2"/>
      <c r="KAX6" s="2"/>
      <c r="KAY6" s="2"/>
      <c r="KAZ6" s="2"/>
      <c r="KBA6" s="2"/>
      <c r="KBB6" s="2"/>
      <c r="KBC6" s="2"/>
      <c r="KBD6" s="2"/>
      <c r="KBE6" s="2"/>
      <c r="KBF6" s="2"/>
      <c r="KBG6" s="2"/>
      <c r="KBH6" s="2"/>
      <c r="KBI6" s="2"/>
      <c r="KBJ6" s="2"/>
      <c r="KBK6" s="2"/>
      <c r="KBL6" s="2"/>
      <c r="KBM6" s="2"/>
      <c r="KBN6" s="2"/>
      <c r="KBO6" s="2"/>
      <c r="KBP6" s="2"/>
      <c r="KBQ6" s="2"/>
      <c r="KBR6" s="2"/>
      <c r="KBS6" s="2"/>
      <c r="KBT6" s="2"/>
      <c r="KBU6" s="2"/>
      <c r="KBV6" s="2"/>
      <c r="KBW6" s="2"/>
      <c r="KBX6" s="2"/>
      <c r="KBY6" s="2"/>
      <c r="KBZ6" s="2"/>
      <c r="KCA6" s="2"/>
      <c r="KCB6" s="2"/>
      <c r="KCC6" s="2"/>
      <c r="KCD6" s="2"/>
      <c r="KCE6" s="2"/>
      <c r="KCF6" s="2"/>
      <c r="KCG6" s="2"/>
      <c r="KCH6" s="2"/>
      <c r="KCI6" s="2"/>
      <c r="KCJ6" s="2"/>
      <c r="KCK6" s="2"/>
      <c r="KCL6" s="2"/>
      <c r="KCM6" s="2"/>
      <c r="KCN6" s="2"/>
      <c r="KCO6" s="2"/>
      <c r="KCP6" s="2"/>
      <c r="KCQ6" s="2"/>
      <c r="KCR6" s="2"/>
      <c r="KCS6" s="2"/>
      <c r="KCT6" s="2"/>
      <c r="KCU6" s="2"/>
      <c r="KCV6" s="2"/>
      <c r="KCW6" s="2"/>
      <c r="KCX6" s="2"/>
      <c r="KCY6" s="2"/>
      <c r="KCZ6" s="2"/>
      <c r="KDA6" s="2"/>
      <c r="KDB6" s="2"/>
      <c r="KDC6" s="2"/>
      <c r="KDD6" s="2"/>
      <c r="KDE6" s="2"/>
      <c r="KDF6" s="2"/>
      <c r="KDG6" s="2"/>
      <c r="KDH6" s="2"/>
      <c r="KDI6" s="2"/>
      <c r="KDJ6" s="2"/>
      <c r="KDK6" s="2"/>
      <c r="KDL6" s="2"/>
      <c r="KDM6" s="2"/>
      <c r="KDN6" s="2"/>
      <c r="KDO6" s="2"/>
      <c r="KDP6" s="2"/>
      <c r="KDQ6" s="2"/>
      <c r="KDR6" s="2"/>
      <c r="KDS6" s="2"/>
      <c r="KDT6" s="2"/>
      <c r="KDU6" s="2"/>
      <c r="KDV6" s="2"/>
      <c r="KDW6" s="2"/>
      <c r="KDX6" s="2"/>
      <c r="KDY6" s="2"/>
      <c r="KDZ6" s="2"/>
      <c r="KEA6" s="2"/>
      <c r="KEB6" s="2"/>
      <c r="KEC6" s="2"/>
      <c r="KED6" s="2"/>
      <c r="KEE6" s="2"/>
      <c r="KEF6" s="2"/>
      <c r="KEG6" s="2"/>
      <c r="KEH6" s="2"/>
      <c r="KEI6" s="2"/>
      <c r="KEJ6" s="2"/>
      <c r="KEK6" s="2"/>
      <c r="KEL6" s="2"/>
      <c r="KEM6" s="2"/>
      <c r="KEN6" s="2"/>
      <c r="KEO6" s="2"/>
      <c r="KEP6" s="2"/>
      <c r="KEQ6" s="2"/>
      <c r="KER6" s="2"/>
      <c r="KES6" s="2"/>
      <c r="KET6" s="2"/>
      <c r="KEU6" s="2"/>
      <c r="KEV6" s="2"/>
      <c r="KEW6" s="2"/>
      <c r="KEX6" s="2"/>
      <c r="KEY6" s="2"/>
      <c r="KEZ6" s="2"/>
      <c r="KFA6" s="2"/>
      <c r="KFB6" s="2"/>
      <c r="KFC6" s="2"/>
      <c r="KFD6" s="2"/>
      <c r="KFE6" s="2"/>
      <c r="KFF6" s="2"/>
      <c r="KFG6" s="2"/>
      <c r="KFH6" s="2"/>
      <c r="KFI6" s="2"/>
      <c r="KFJ6" s="2"/>
      <c r="KFK6" s="2"/>
      <c r="KFL6" s="2"/>
      <c r="KFM6" s="2"/>
      <c r="KFN6" s="2"/>
      <c r="KFO6" s="2"/>
      <c r="KFP6" s="2"/>
      <c r="KFQ6" s="2"/>
      <c r="KFR6" s="2"/>
      <c r="KFS6" s="2"/>
      <c r="KFT6" s="2"/>
      <c r="KFU6" s="2"/>
      <c r="KFV6" s="2"/>
      <c r="KFW6" s="2"/>
      <c r="KFX6" s="2"/>
      <c r="KFY6" s="2"/>
      <c r="KFZ6" s="2"/>
      <c r="KGA6" s="2"/>
      <c r="KGB6" s="2"/>
      <c r="KGC6" s="2"/>
      <c r="KGD6" s="2"/>
      <c r="KGE6" s="2"/>
      <c r="KGF6" s="2"/>
      <c r="KGG6" s="2"/>
      <c r="KGH6" s="2"/>
      <c r="KGI6" s="2"/>
      <c r="KGJ6" s="2"/>
      <c r="KGK6" s="2"/>
      <c r="KGL6" s="2"/>
      <c r="KGM6" s="2"/>
      <c r="KGN6" s="2"/>
      <c r="KGO6" s="2"/>
      <c r="KGP6" s="2"/>
      <c r="KGQ6" s="2"/>
      <c r="KGR6" s="2"/>
      <c r="KGS6" s="2"/>
      <c r="KGT6" s="2"/>
      <c r="KGU6" s="2"/>
      <c r="KGV6" s="2"/>
      <c r="KGW6" s="2"/>
      <c r="KGX6" s="2"/>
      <c r="KGY6" s="2"/>
      <c r="KGZ6" s="2"/>
      <c r="KHA6" s="2"/>
      <c r="KHB6" s="2"/>
      <c r="KHC6" s="2"/>
      <c r="KHD6" s="2"/>
      <c r="KHE6" s="2"/>
      <c r="KHF6" s="2"/>
      <c r="KHG6" s="2"/>
      <c r="KHH6" s="2"/>
      <c r="KHI6" s="2"/>
      <c r="KHJ6" s="2"/>
      <c r="KHK6" s="2"/>
      <c r="KHL6" s="2"/>
      <c r="KHM6" s="2"/>
      <c r="KHN6" s="2"/>
      <c r="KHO6" s="2"/>
      <c r="KHP6" s="2"/>
      <c r="KHQ6" s="2"/>
      <c r="KHR6" s="2"/>
      <c r="KHS6" s="2"/>
      <c r="KHT6" s="2"/>
      <c r="KHU6" s="2"/>
      <c r="KHV6" s="2"/>
      <c r="KHW6" s="2"/>
      <c r="KHX6" s="2"/>
      <c r="KHY6" s="2"/>
      <c r="KHZ6" s="2"/>
      <c r="KIA6" s="2"/>
      <c r="KIB6" s="2"/>
      <c r="KIC6" s="2"/>
      <c r="KID6" s="2"/>
      <c r="KIE6" s="2"/>
      <c r="KIF6" s="2"/>
      <c r="KIG6" s="2"/>
      <c r="KIH6" s="2"/>
      <c r="KII6" s="2"/>
      <c r="KIJ6" s="2"/>
      <c r="KIK6" s="2"/>
      <c r="KIL6" s="2"/>
      <c r="KIM6" s="2"/>
      <c r="KIN6" s="2"/>
      <c r="KIO6" s="2"/>
      <c r="KIP6" s="2"/>
      <c r="KIQ6" s="2"/>
      <c r="KIR6" s="2"/>
      <c r="KIS6" s="2"/>
      <c r="KIT6" s="2"/>
      <c r="KIU6" s="2"/>
      <c r="KIV6" s="2"/>
      <c r="KIW6" s="2"/>
      <c r="KIX6" s="2"/>
      <c r="KIY6" s="2"/>
      <c r="KIZ6" s="2"/>
      <c r="KJA6" s="2"/>
      <c r="KJB6" s="2"/>
      <c r="KJC6" s="2"/>
      <c r="KJD6" s="2"/>
      <c r="KJE6" s="2"/>
      <c r="KJF6" s="2"/>
      <c r="KJG6" s="2"/>
      <c r="KJH6" s="2"/>
      <c r="KJI6" s="2"/>
      <c r="KJJ6" s="2"/>
      <c r="KJK6" s="2"/>
      <c r="KJL6" s="2"/>
      <c r="KJM6" s="2"/>
      <c r="KJN6" s="2"/>
      <c r="KJO6" s="2"/>
      <c r="KJP6" s="2"/>
      <c r="KJQ6" s="2"/>
      <c r="KJR6" s="2"/>
      <c r="KJS6" s="2"/>
      <c r="KJT6" s="2"/>
      <c r="KJU6" s="2"/>
      <c r="KJV6" s="2"/>
      <c r="KJW6" s="2"/>
      <c r="KJX6" s="2"/>
      <c r="KJY6" s="2"/>
      <c r="KJZ6" s="2"/>
      <c r="KKA6" s="2"/>
      <c r="KKB6" s="2"/>
      <c r="KKC6" s="2"/>
      <c r="KKD6" s="2"/>
      <c r="KKE6" s="2"/>
      <c r="KKF6" s="2"/>
      <c r="KKG6" s="2"/>
      <c r="KKH6" s="2"/>
      <c r="KKI6" s="2"/>
      <c r="KKJ6" s="2"/>
      <c r="KKK6" s="2"/>
      <c r="KKL6" s="2"/>
      <c r="KKM6" s="2"/>
      <c r="KKN6" s="2"/>
      <c r="KKO6" s="2"/>
      <c r="KKP6" s="2"/>
      <c r="KKQ6" s="2"/>
      <c r="KKR6" s="2"/>
      <c r="KKS6" s="2"/>
      <c r="KKT6" s="2"/>
      <c r="KKU6" s="2"/>
      <c r="KKV6" s="2"/>
      <c r="KKW6" s="2"/>
      <c r="KKX6" s="2"/>
      <c r="KKY6" s="2"/>
      <c r="KKZ6" s="2"/>
      <c r="KLA6" s="2"/>
      <c r="KLB6" s="2"/>
      <c r="KLC6" s="2"/>
      <c r="KLD6" s="2"/>
      <c r="KLE6" s="2"/>
      <c r="KLF6" s="2"/>
      <c r="KLG6" s="2"/>
      <c r="KLH6" s="2"/>
      <c r="KLI6" s="2"/>
      <c r="KLJ6" s="2"/>
      <c r="KLK6" s="2"/>
      <c r="KLL6" s="2"/>
      <c r="KLM6" s="2"/>
      <c r="KLN6" s="2"/>
      <c r="KLO6" s="2"/>
      <c r="KLP6" s="2"/>
      <c r="KLQ6" s="2"/>
      <c r="KLR6" s="2"/>
      <c r="KLS6" s="2"/>
      <c r="KLT6" s="2"/>
      <c r="KLU6" s="2"/>
      <c r="KLV6" s="2"/>
      <c r="KLW6" s="2"/>
      <c r="KLX6" s="2"/>
      <c r="KLY6" s="2"/>
      <c r="KLZ6" s="2"/>
      <c r="KMA6" s="2"/>
      <c r="KMB6" s="2"/>
      <c r="KMC6" s="2"/>
      <c r="KMD6" s="2"/>
      <c r="KME6" s="2"/>
      <c r="KMF6" s="2"/>
      <c r="KMG6" s="2"/>
      <c r="KMH6" s="2"/>
      <c r="KMI6" s="2"/>
      <c r="KMJ6" s="2"/>
      <c r="KMK6" s="2"/>
      <c r="KML6" s="2"/>
      <c r="KMM6" s="2"/>
      <c r="KMN6" s="2"/>
      <c r="KMO6" s="2"/>
      <c r="KMP6" s="2"/>
      <c r="KMQ6" s="2"/>
      <c r="KMR6" s="2"/>
      <c r="KMS6" s="2"/>
      <c r="KMT6" s="2"/>
      <c r="KMU6" s="2"/>
      <c r="KMV6" s="2"/>
      <c r="KMW6" s="2"/>
      <c r="KMX6" s="2"/>
      <c r="KMY6" s="2"/>
      <c r="KMZ6" s="2"/>
      <c r="KNA6" s="2"/>
      <c r="KNB6" s="2"/>
      <c r="KNC6" s="2"/>
      <c r="KND6" s="2"/>
      <c r="KNE6" s="2"/>
      <c r="KNF6" s="2"/>
      <c r="KNG6" s="2"/>
      <c r="KNH6" s="2"/>
      <c r="KNI6" s="2"/>
      <c r="KNJ6" s="2"/>
      <c r="KNK6" s="2"/>
      <c r="KNL6" s="2"/>
      <c r="KNM6" s="2"/>
      <c r="KNN6" s="2"/>
      <c r="KNO6" s="2"/>
      <c r="KNP6" s="2"/>
      <c r="KNQ6" s="2"/>
      <c r="KNR6" s="2"/>
      <c r="KNS6" s="2"/>
      <c r="KNT6" s="2"/>
      <c r="KNU6" s="2"/>
      <c r="KNV6" s="2"/>
      <c r="KNW6" s="2"/>
      <c r="KNX6" s="2"/>
      <c r="KNY6" s="2"/>
      <c r="KNZ6" s="2"/>
      <c r="KOA6" s="2"/>
      <c r="KOB6" s="2"/>
      <c r="KOC6" s="2"/>
      <c r="KOD6" s="2"/>
      <c r="KOE6" s="2"/>
      <c r="KOF6" s="2"/>
      <c r="KOG6" s="2"/>
      <c r="KOH6" s="2"/>
      <c r="KOI6" s="2"/>
      <c r="KOJ6" s="2"/>
      <c r="KOK6" s="2"/>
      <c r="KOL6" s="2"/>
      <c r="KOM6" s="2"/>
      <c r="KON6" s="2"/>
      <c r="KOO6" s="2"/>
      <c r="KOP6" s="2"/>
      <c r="KOQ6" s="2"/>
      <c r="KOR6" s="2"/>
      <c r="KOS6" s="2"/>
      <c r="KOT6" s="2"/>
      <c r="KOU6" s="2"/>
      <c r="KOV6" s="2"/>
      <c r="KOW6" s="2"/>
      <c r="KOX6" s="2"/>
      <c r="KOY6" s="2"/>
      <c r="KOZ6" s="2"/>
      <c r="KPA6" s="2"/>
      <c r="KPB6" s="2"/>
      <c r="KPC6" s="2"/>
      <c r="KPD6" s="2"/>
      <c r="KPE6" s="2"/>
      <c r="KPF6" s="2"/>
      <c r="KPG6" s="2"/>
      <c r="KPH6" s="2"/>
      <c r="KPI6" s="2"/>
      <c r="KPJ6" s="2"/>
      <c r="KPK6" s="2"/>
      <c r="KPL6" s="2"/>
      <c r="KPM6" s="2"/>
      <c r="KPN6" s="2"/>
      <c r="KPO6" s="2"/>
      <c r="KPP6" s="2"/>
      <c r="KPQ6" s="2"/>
      <c r="KPR6" s="2"/>
      <c r="KPS6" s="2"/>
      <c r="KPT6" s="2"/>
      <c r="KPU6" s="2"/>
      <c r="KPV6" s="2"/>
      <c r="KPW6" s="2"/>
      <c r="KPX6" s="2"/>
      <c r="KPY6" s="2"/>
      <c r="KPZ6" s="2"/>
      <c r="KQA6" s="2"/>
      <c r="KQB6" s="2"/>
      <c r="KQC6" s="2"/>
      <c r="KQD6" s="2"/>
      <c r="KQE6" s="2"/>
      <c r="KQF6" s="2"/>
      <c r="KQG6" s="2"/>
      <c r="KQH6" s="2"/>
      <c r="KQI6" s="2"/>
      <c r="KQJ6" s="2"/>
      <c r="KQK6" s="2"/>
      <c r="KQL6" s="2"/>
      <c r="KQM6" s="2"/>
      <c r="KQN6" s="2"/>
      <c r="KQO6" s="2"/>
      <c r="KQP6" s="2"/>
      <c r="KQQ6" s="2"/>
      <c r="KQR6" s="2"/>
      <c r="KQS6" s="2"/>
      <c r="KQT6" s="2"/>
      <c r="KQU6" s="2"/>
      <c r="KQV6" s="2"/>
      <c r="KQW6" s="2"/>
      <c r="KQX6" s="2"/>
      <c r="KQY6" s="2"/>
      <c r="KQZ6" s="2"/>
      <c r="KRA6" s="2"/>
      <c r="KRB6" s="2"/>
      <c r="KRC6" s="2"/>
      <c r="KRD6" s="2"/>
      <c r="KRE6" s="2"/>
      <c r="KRF6" s="2"/>
      <c r="KRG6" s="2"/>
      <c r="KRH6" s="2"/>
      <c r="KRI6" s="2"/>
      <c r="KRJ6" s="2"/>
      <c r="KRK6" s="2"/>
      <c r="KRL6" s="2"/>
      <c r="KRM6" s="2"/>
      <c r="KRN6" s="2"/>
      <c r="KRO6" s="2"/>
      <c r="KRP6" s="2"/>
      <c r="KRQ6" s="2"/>
      <c r="KRR6" s="2"/>
      <c r="KRS6" s="2"/>
      <c r="KRT6" s="2"/>
      <c r="KRU6" s="2"/>
      <c r="KRV6" s="2"/>
      <c r="KRW6" s="2"/>
      <c r="KRX6" s="2"/>
      <c r="KRY6" s="2"/>
      <c r="KRZ6" s="2"/>
      <c r="KSA6" s="2"/>
      <c r="KSB6" s="2"/>
      <c r="KSC6" s="2"/>
      <c r="KSD6" s="2"/>
      <c r="KSE6" s="2"/>
      <c r="KSF6" s="2"/>
      <c r="KSG6" s="2"/>
      <c r="KSH6" s="2"/>
      <c r="KSI6" s="2"/>
      <c r="KSJ6" s="2"/>
      <c r="KSK6" s="2"/>
      <c r="KSL6" s="2"/>
      <c r="KSM6" s="2"/>
      <c r="KSN6" s="2"/>
      <c r="KSO6" s="2"/>
      <c r="KSP6" s="2"/>
      <c r="KSQ6" s="2"/>
      <c r="KSR6" s="2"/>
      <c r="KSS6" s="2"/>
      <c r="KST6" s="2"/>
      <c r="KSU6" s="2"/>
      <c r="KSV6" s="2"/>
      <c r="KSW6" s="2"/>
      <c r="KSX6" s="2"/>
      <c r="KSY6" s="2"/>
      <c r="KSZ6" s="2"/>
      <c r="KTA6" s="2"/>
      <c r="KTB6" s="2"/>
      <c r="KTC6" s="2"/>
      <c r="KTD6" s="2"/>
      <c r="KTE6" s="2"/>
      <c r="KTF6" s="2"/>
      <c r="KTG6" s="2"/>
      <c r="KTH6" s="2"/>
      <c r="KTI6" s="2"/>
      <c r="KTJ6" s="2"/>
      <c r="KTK6" s="2"/>
      <c r="KTL6" s="2"/>
      <c r="KTM6" s="2"/>
      <c r="KTN6" s="2"/>
      <c r="KTO6" s="2"/>
      <c r="KTP6" s="2"/>
      <c r="KTQ6" s="2"/>
      <c r="KTR6" s="2"/>
      <c r="KTS6" s="2"/>
      <c r="KTT6" s="2"/>
      <c r="KTU6" s="2"/>
      <c r="KTV6" s="2"/>
      <c r="KTW6" s="2"/>
      <c r="KTX6" s="2"/>
      <c r="KTY6" s="2"/>
      <c r="KTZ6" s="2"/>
      <c r="KUA6" s="2"/>
      <c r="KUB6" s="2"/>
      <c r="KUC6" s="2"/>
      <c r="KUD6" s="2"/>
      <c r="KUE6" s="2"/>
      <c r="KUF6" s="2"/>
      <c r="KUG6" s="2"/>
      <c r="KUH6" s="2"/>
      <c r="KUI6" s="2"/>
      <c r="KUJ6" s="2"/>
      <c r="KUK6" s="2"/>
      <c r="KUL6" s="2"/>
      <c r="KUM6" s="2"/>
      <c r="KUN6" s="2"/>
      <c r="KUO6" s="2"/>
      <c r="KUP6" s="2"/>
      <c r="KUQ6" s="2"/>
      <c r="KUR6" s="2"/>
      <c r="KUS6" s="2"/>
      <c r="KUT6" s="2"/>
      <c r="KUU6" s="2"/>
      <c r="KUV6" s="2"/>
      <c r="KUW6" s="2"/>
      <c r="KUX6" s="2"/>
      <c r="KUY6" s="2"/>
      <c r="KUZ6" s="2"/>
      <c r="KVA6" s="2"/>
      <c r="KVB6" s="2"/>
      <c r="KVC6" s="2"/>
      <c r="KVD6" s="2"/>
      <c r="KVE6" s="2"/>
      <c r="KVF6" s="2"/>
      <c r="KVG6" s="2"/>
      <c r="KVH6" s="2"/>
      <c r="KVI6" s="2"/>
      <c r="KVJ6" s="2"/>
      <c r="KVK6" s="2"/>
      <c r="KVL6" s="2"/>
      <c r="KVM6" s="2"/>
      <c r="KVN6" s="2"/>
      <c r="KVO6" s="2"/>
      <c r="KVP6" s="2"/>
      <c r="KVQ6" s="2"/>
      <c r="KVR6" s="2"/>
      <c r="KVS6" s="2"/>
      <c r="KVT6" s="2"/>
      <c r="KVU6" s="2"/>
      <c r="KVV6" s="2"/>
      <c r="KVW6" s="2"/>
      <c r="KVX6" s="2"/>
      <c r="KVY6" s="2"/>
      <c r="KVZ6" s="2"/>
      <c r="KWA6" s="2"/>
      <c r="KWB6" s="2"/>
      <c r="KWC6" s="2"/>
      <c r="KWD6" s="2"/>
      <c r="KWE6" s="2"/>
      <c r="KWF6" s="2"/>
      <c r="KWG6" s="2"/>
      <c r="KWH6" s="2"/>
      <c r="KWI6" s="2"/>
      <c r="KWJ6" s="2"/>
      <c r="KWK6" s="2"/>
      <c r="KWL6" s="2"/>
      <c r="KWM6" s="2"/>
      <c r="KWN6" s="2"/>
      <c r="KWO6" s="2"/>
      <c r="KWP6" s="2"/>
      <c r="KWQ6" s="2"/>
      <c r="KWR6" s="2"/>
      <c r="KWS6" s="2"/>
      <c r="KWT6" s="2"/>
      <c r="KWU6" s="2"/>
      <c r="KWV6" s="2"/>
      <c r="KWW6" s="2"/>
      <c r="KWX6" s="2"/>
      <c r="KWY6" s="2"/>
      <c r="KWZ6" s="2"/>
      <c r="KXA6" s="2"/>
      <c r="KXB6" s="2"/>
      <c r="KXC6" s="2"/>
      <c r="KXD6" s="2"/>
      <c r="KXE6" s="2"/>
      <c r="KXF6" s="2"/>
      <c r="KXG6" s="2"/>
      <c r="KXH6" s="2"/>
      <c r="KXI6" s="2"/>
      <c r="KXJ6" s="2"/>
      <c r="KXK6" s="2"/>
      <c r="KXL6" s="2"/>
      <c r="KXM6" s="2"/>
      <c r="KXN6" s="2"/>
      <c r="KXO6" s="2"/>
      <c r="KXP6" s="2"/>
      <c r="KXQ6" s="2"/>
      <c r="KXR6" s="2"/>
      <c r="KXS6" s="2"/>
      <c r="KXT6" s="2"/>
      <c r="KXU6" s="2"/>
      <c r="KXV6" s="2"/>
      <c r="KXW6" s="2"/>
      <c r="KXX6" s="2"/>
      <c r="KXY6" s="2"/>
      <c r="KXZ6" s="2"/>
      <c r="KYA6" s="2"/>
      <c r="KYB6" s="2"/>
      <c r="KYC6" s="2"/>
      <c r="KYD6" s="2"/>
      <c r="KYE6" s="2"/>
      <c r="KYF6" s="2"/>
      <c r="KYG6" s="2"/>
      <c r="KYH6" s="2"/>
      <c r="KYI6" s="2"/>
      <c r="KYJ6" s="2"/>
      <c r="KYK6" s="2"/>
      <c r="KYL6" s="2"/>
      <c r="KYM6" s="2"/>
      <c r="KYN6" s="2"/>
      <c r="KYO6" s="2"/>
      <c r="KYP6" s="2"/>
      <c r="KYQ6" s="2"/>
      <c r="KYR6" s="2"/>
      <c r="KYS6" s="2"/>
      <c r="KYT6" s="2"/>
      <c r="KYU6" s="2"/>
      <c r="KYV6" s="2"/>
      <c r="KYW6" s="2"/>
      <c r="KYX6" s="2"/>
      <c r="KYY6" s="2"/>
      <c r="KYZ6" s="2"/>
      <c r="KZA6" s="2"/>
      <c r="KZB6" s="2"/>
      <c r="KZC6" s="2"/>
      <c r="KZD6" s="2"/>
      <c r="KZE6" s="2"/>
      <c r="KZF6" s="2"/>
      <c r="KZG6" s="2"/>
      <c r="KZH6" s="2"/>
      <c r="KZI6" s="2"/>
      <c r="KZJ6" s="2"/>
      <c r="KZK6" s="2"/>
      <c r="KZL6" s="2"/>
      <c r="KZM6" s="2"/>
      <c r="KZN6" s="2"/>
      <c r="KZO6" s="2"/>
      <c r="KZP6" s="2"/>
      <c r="KZQ6" s="2"/>
      <c r="KZR6" s="2"/>
      <c r="KZS6" s="2"/>
      <c r="KZT6" s="2"/>
      <c r="KZU6" s="2"/>
      <c r="KZV6" s="2"/>
      <c r="KZW6" s="2"/>
      <c r="KZX6" s="2"/>
      <c r="KZY6" s="2"/>
      <c r="KZZ6" s="2"/>
      <c r="LAA6" s="2"/>
      <c r="LAB6" s="2"/>
      <c r="LAC6" s="2"/>
      <c r="LAD6" s="2"/>
      <c r="LAE6" s="2"/>
      <c r="LAF6" s="2"/>
      <c r="LAG6" s="2"/>
      <c r="LAH6" s="2"/>
      <c r="LAI6" s="2"/>
      <c r="LAJ6" s="2"/>
      <c r="LAK6" s="2"/>
      <c r="LAL6" s="2"/>
      <c r="LAM6" s="2"/>
      <c r="LAN6" s="2"/>
      <c r="LAO6" s="2"/>
      <c r="LAP6" s="2"/>
      <c r="LAQ6" s="2"/>
      <c r="LAR6" s="2"/>
      <c r="LAS6" s="2"/>
      <c r="LAT6" s="2"/>
      <c r="LAU6" s="2"/>
      <c r="LAV6" s="2"/>
      <c r="LAW6" s="2"/>
      <c r="LAX6" s="2"/>
      <c r="LAY6" s="2"/>
      <c r="LAZ6" s="2"/>
      <c r="LBA6" s="2"/>
      <c r="LBB6" s="2"/>
      <c r="LBC6" s="2"/>
      <c r="LBD6" s="2"/>
      <c r="LBE6" s="2"/>
      <c r="LBF6" s="2"/>
      <c r="LBG6" s="2"/>
      <c r="LBH6" s="2"/>
      <c r="LBI6" s="2"/>
      <c r="LBJ6" s="2"/>
      <c r="LBK6" s="2"/>
      <c r="LBL6" s="2"/>
      <c r="LBM6" s="2"/>
      <c r="LBN6" s="2"/>
      <c r="LBO6" s="2"/>
      <c r="LBP6" s="2"/>
      <c r="LBQ6" s="2"/>
      <c r="LBR6" s="2"/>
      <c r="LBS6" s="2"/>
      <c r="LBT6" s="2"/>
      <c r="LBU6" s="2"/>
      <c r="LBV6" s="2"/>
      <c r="LBW6" s="2"/>
      <c r="LBX6" s="2"/>
      <c r="LBY6" s="2"/>
      <c r="LBZ6" s="2"/>
      <c r="LCA6" s="2"/>
      <c r="LCB6" s="2"/>
      <c r="LCC6" s="2"/>
      <c r="LCD6" s="2"/>
      <c r="LCE6" s="2"/>
      <c r="LCF6" s="2"/>
      <c r="LCG6" s="2"/>
      <c r="LCH6" s="2"/>
      <c r="LCI6" s="2"/>
      <c r="LCJ6" s="2"/>
      <c r="LCK6" s="2"/>
      <c r="LCL6" s="2"/>
      <c r="LCM6" s="2"/>
      <c r="LCN6" s="2"/>
      <c r="LCO6" s="2"/>
      <c r="LCP6" s="2"/>
      <c r="LCQ6" s="2"/>
      <c r="LCR6" s="2"/>
      <c r="LCS6" s="2"/>
      <c r="LCT6" s="2"/>
      <c r="LCU6" s="2"/>
      <c r="LCV6" s="2"/>
      <c r="LCW6" s="2"/>
      <c r="LCX6" s="2"/>
      <c r="LCY6" s="2"/>
      <c r="LCZ6" s="2"/>
      <c r="LDA6" s="2"/>
      <c r="LDB6" s="2"/>
      <c r="LDC6" s="2"/>
      <c r="LDD6" s="2"/>
      <c r="LDE6" s="2"/>
      <c r="LDF6" s="2"/>
      <c r="LDG6" s="2"/>
      <c r="LDH6" s="2"/>
      <c r="LDI6" s="2"/>
      <c r="LDJ6" s="2"/>
      <c r="LDK6" s="2"/>
      <c r="LDL6" s="2"/>
      <c r="LDM6" s="2"/>
      <c r="LDN6" s="2"/>
      <c r="LDO6" s="2"/>
      <c r="LDP6" s="2"/>
      <c r="LDQ6" s="2"/>
      <c r="LDR6" s="2"/>
      <c r="LDS6" s="2"/>
      <c r="LDT6" s="2"/>
      <c r="LDU6" s="2"/>
      <c r="LDV6" s="2"/>
      <c r="LDW6" s="2"/>
      <c r="LDX6" s="2"/>
      <c r="LDY6" s="2"/>
      <c r="LDZ6" s="2"/>
      <c r="LEA6" s="2"/>
      <c r="LEB6" s="2"/>
      <c r="LEC6" s="2"/>
      <c r="LED6" s="2"/>
      <c r="LEE6" s="2"/>
      <c r="LEF6" s="2"/>
      <c r="LEG6" s="2"/>
      <c r="LEH6" s="2"/>
      <c r="LEI6" s="2"/>
      <c r="LEJ6" s="2"/>
      <c r="LEK6" s="2"/>
      <c r="LEL6" s="2"/>
      <c r="LEM6" s="2"/>
      <c r="LEN6" s="2"/>
      <c r="LEO6" s="2"/>
      <c r="LEP6" s="2"/>
      <c r="LEQ6" s="2"/>
      <c r="LER6" s="2"/>
      <c r="LES6" s="2"/>
      <c r="LET6" s="2"/>
      <c r="LEU6" s="2"/>
      <c r="LEV6" s="2"/>
      <c r="LEW6" s="2"/>
      <c r="LEX6" s="2"/>
      <c r="LEY6" s="2"/>
      <c r="LEZ6" s="2"/>
      <c r="LFA6" s="2"/>
      <c r="LFB6" s="2"/>
      <c r="LFC6" s="2"/>
      <c r="LFD6" s="2"/>
      <c r="LFE6" s="2"/>
      <c r="LFF6" s="2"/>
      <c r="LFG6" s="2"/>
      <c r="LFH6" s="2"/>
      <c r="LFI6" s="2"/>
      <c r="LFJ6" s="2"/>
      <c r="LFK6" s="2"/>
      <c r="LFL6" s="2"/>
      <c r="LFM6" s="2"/>
      <c r="LFN6" s="2"/>
      <c r="LFO6" s="2"/>
      <c r="LFP6" s="2"/>
      <c r="LFQ6" s="2"/>
      <c r="LFR6" s="2"/>
      <c r="LFS6" s="2"/>
      <c r="LFT6" s="2"/>
      <c r="LFU6" s="2"/>
      <c r="LFV6" s="2"/>
      <c r="LFW6" s="2"/>
      <c r="LFX6" s="2"/>
      <c r="LFY6" s="2"/>
      <c r="LFZ6" s="2"/>
      <c r="LGA6" s="2"/>
      <c r="LGB6" s="2"/>
      <c r="LGC6" s="2"/>
      <c r="LGD6" s="2"/>
      <c r="LGE6" s="2"/>
      <c r="LGF6" s="2"/>
      <c r="LGG6" s="2"/>
      <c r="LGH6" s="2"/>
      <c r="LGI6" s="2"/>
      <c r="LGJ6" s="2"/>
      <c r="LGK6" s="2"/>
      <c r="LGL6" s="2"/>
      <c r="LGM6" s="2"/>
      <c r="LGN6" s="2"/>
      <c r="LGO6" s="2"/>
      <c r="LGP6" s="2"/>
      <c r="LGQ6" s="2"/>
      <c r="LGR6" s="2"/>
      <c r="LGS6" s="2"/>
      <c r="LGT6" s="2"/>
      <c r="LGU6" s="2"/>
      <c r="LGV6" s="2"/>
      <c r="LGW6" s="2"/>
      <c r="LGX6" s="2"/>
      <c r="LGY6" s="2"/>
      <c r="LGZ6" s="2"/>
      <c r="LHA6" s="2"/>
      <c r="LHB6" s="2"/>
      <c r="LHC6" s="2"/>
      <c r="LHD6" s="2"/>
      <c r="LHE6" s="2"/>
      <c r="LHF6" s="2"/>
      <c r="LHG6" s="2"/>
      <c r="LHH6" s="2"/>
      <c r="LHI6" s="2"/>
      <c r="LHJ6" s="2"/>
      <c r="LHK6" s="2"/>
      <c r="LHL6" s="2"/>
      <c r="LHM6" s="2"/>
      <c r="LHN6" s="2"/>
      <c r="LHO6" s="2"/>
      <c r="LHP6" s="2"/>
      <c r="LHQ6" s="2"/>
      <c r="LHR6" s="2"/>
      <c r="LHS6" s="2"/>
      <c r="LHT6" s="2"/>
      <c r="LHU6" s="2"/>
      <c r="LHV6" s="2"/>
      <c r="LHW6" s="2"/>
      <c r="LHX6" s="2"/>
      <c r="LHY6" s="2"/>
      <c r="LHZ6" s="2"/>
      <c r="LIA6" s="2"/>
      <c r="LIB6" s="2"/>
      <c r="LIC6" s="2"/>
      <c r="LID6" s="2"/>
      <c r="LIE6" s="2"/>
      <c r="LIF6" s="2"/>
      <c r="LIG6" s="2"/>
      <c r="LIH6" s="2"/>
      <c r="LII6" s="2"/>
      <c r="LIJ6" s="2"/>
      <c r="LIK6" s="2"/>
      <c r="LIL6" s="2"/>
      <c r="LIM6" s="2"/>
      <c r="LIN6" s="2"/>
      <c r="LIO6" s="2"/>
      <c r="LIP6" s="2"/>
      <c r="LIQ6" s="2"/>
      <c r="LIR6" s="2"/>
      <c r="LIS6" s="2"/>
      <c r="LIT6" s="2"/>
      <c r="LIU6" s="2"/>
      <c r="LIV6" s="2"/>
      <c r="LIW6" s="2"/>
      <c r="LIX6" s="2"/>
      <c r="LIY6" s="2"/>
      <c r="LIZ6" s="2"/>
      <c r="LJA6" s="2"/>
      <c r="LJB6" s="2"/>
      <c r="LJC6" s="2"/>
      <c r="LJD6" s="2"/>
      <c r="LJE6" s="2"/>
      <c r="LJF6" s="2"/>
      <c r="LJG6" s="2"/>
      <c r="LJH6" s="2"/>
      <c r="LJI6" s="2"/>
      <c r="LJJ6" s="2"/>
      <c r="LJK6" s="2"/>
      <c r="LJL6" s="2"/>
      <c r="LJM6" s="2"/>
      <c r="LJN6" s="2"/>
      <c r="LJO6" s="2"/>
      <c r="LJP6" s="2"/>
      <c r="LJQ6" s="2"/>
      <c r="LJR6" s="2"/>
      <c r="LJS6" s="2"/>
      <c r="LJT6" s="2"/>
      <c r="LJU6" s="2"/>
      <c r="LJV6" s="2"/>
      <c r="LJW6" s="2"/>
      <c r="LJX6" s="2"/>
      <c r="LJY6" s="2"/>
      <c r="LJZ6" s="2"/>
      <c r="LKA6" s="2"/>
      <c r="LKB6" s="2"/>
      <c r="LKC6" s="2"/>
      <c r="LKD6" s="2"/>
      <c r="LKE6" s="2"/>
      <c r="LKF6" s="2"/>
      <c r="LKG6" s="2"/>
      <c r="LKH6" s="2"/>
      <c r="LKI6" s="2"/>
      <c r="LKJ6" s="2"/>
      <c r="LKK6" s="2"/>
      <c r="LKL6" s="2"/>
      <c r="LKM6" s="2"/>
      <c r="LKN6" s="2"/>
      <c r="LKO6" s="2"/>
      <c r="LKP6" s="2"/>
      <c r="LKQ6" s="2"/>
      <c r="LKR6" s="2"/>
      <c r="LKS6" s="2"/>
      <c r="LKT6" s="2"/>
      <c r="LKU6" s="2"/>
      <c r="LKV6" s="2"/>
      <c r="LKW6" s="2"/>
      <c r="LKX6" s="2"/>
      <c r="LKY6" s="2"/>
      <c r="LKZ6" s="2"/>
      <c r="LLA6" s="2"/>
      <c r="LLB6" s="2"/>
      <c r="LLC6" s="2"/>
      <c r="LLD6" s="2"/>
      <c r="LLE6" s="2"/>
      <c r="LLF6" s="2"/>
      <c r="LLG6" s="2"/>
      <c r="LLH6" s="2"/>
      <c r="LLI6" s="2"/>
      <c r="LLJ6" s="2"/>
      <c r="LLK6" s="2"/>
      <c r="LLL6" s="2"/>
      <c r="LLM6" s="2"/>
      <c r="LLN6" s="2"/>
      <c r="LLO6" s="2"/>
      <c r="LLP6" s="2"/>
      <c r="LLQ6" s="2"/>
      <c r="LLR6" s="2"/>
      <c r="LLS6" s="2"/>
      <c r="LLT6" s="2"/>
      <c r="LLU6" s="2"/>
      <c r="LLV6" s="2"/>
      <c r="LLW6" s="2"/>
      <c r="LLX6" s="2"/>
      <c r="LLY6" s="2"/>
      <c r="LLZ6" s="2"/>
      <c r="LMA6" s="2"/>
      <c r="LMB6" s="2"/>
      <c r="LMC6" s="2"/>
      <c r="LMD6" s="2"/>
      <c r="LME6" s="2"/>
      <c r="LMF6" s="2"/>
      <c r="LMG6" s="2"/>
      <c r="LMH6" s="2"/>
      <c r="LMI6" s="2"/>
      <c r="LMJ6" s="2"/>
      <c r="LMK6" s="2"/>
      <c r="LML6" s="2"/>
      <c r="LMM6" s="2"/>
      <c r="LMN6" s="2"/>
      <c r="LMO6" s="2"/>
      <c r="LMP6" s="2"/>
      <c r="LMQ6" s="2"/>
      <c r="LMR6" s="2"/>
      <c r="LMS6" s="2"/>
      <c r="LMT6" s="2"/>
      <c r="LMU6" s="2"/>
      <c r="LMV6" s="2"/>
      <c r="LMW6" s="2"/>
      <c r="LMX6" s="2"/>
      <c r="LMY6" s="2"/>
      <c r="LMZ6" s="2"/>
      <c r="LNA6" s="2"/>
      <c r="LNB6" s="2"/>
      <c r="LNC6" s="2"/>
      <c r="LND6" s="2"/>
      <c r="LNE6" s="2"/>
      <c r="LNF6" s="2"/>
      <c r="LNG6" s="2"/>
      <c r="LNH6" s="2"/>
      <c r="LNI6" s="2"/>
      <c r="LNJ6" s="2"/>
      <c r="LNK6" s="2"/>
      <c r="LNL6" s="2"/>
      <c r="LNM6" s="2"/>
      <c r="LNN6" s="2"/>
      <c r="LNO6" s="2"/>
      <c r="LNP6" s="2"/>
      <c r="LNQ6" s="2"/>
      <c r="LNR6" s="2"/>
      <c r="LNS6" s="2"/>
      <c r="LNT6" s="2"/>
      <c r="LNU6" s="2"/>
      <c r="LNV6" s="2"/>
      <c r="LNW6" s="2"/>
      <c r="LNX6" s="2"/>
      <c r="LNY6" s="2"/>
      <c r="LNZ6" s="2"/>
      <c r="LOA6" s="2"/>
      <c r="LOB6" s="2"/>
      <c r="LOC6" s="2"/>
      <c r="LOD6" s="2"/>
      <c r="LOE6" s="2"/>
      <c r="LOF6" s="2"/>
      <c r="LOG6" s="2"/>
      <c r="LOH6" s="2"/>
      <c r="LOI6" s="2"/>
      <c r="LOJ6" s="2"/>
      <c r="LOK6" s="2"/>
      <c r="LOL6" s="2"/>
      <c r="LOM6" s="2"/>
      <c r="LON6" s="2"/>
      <c r="LOO6" s="2"/>
      <c r="LOP6" s="2"/>
      <c r="LOQ6" s="2"/>
      <c r="LOR6" s="2"/>
      <c r="LOS6" s="2"/>
      <c r="LOT6" s="2"/>
      <c r="LOU6" s="2"/>
      <c r="LOV6" s="2"/>
      <c r="LOW6" s="2"/>
      <c r="LOX6" s="2"/>
      <c r="LOY6" s="2"/>
      <c r="LOZ6" s="2"/>
      <c r="LPA6" s="2"/>
      <c r="LPB6" s="2"/>
      <c r="LPC6" s="2"/>
      <c r="LPD6" s="2"/>
      <c r="LPE6" s="2"/>
      <c r="LPF6" s="2"/>
      <c r="LPG6" s="2"/>
      <c r="LPH6" s="2"/>
      <c r="LPI6" s="2"/>
      <c r="LPJ6" s="2"/>
      <c r="LPK6" s="2"/>
      <c r="LPL6" s="2"/>
      <c r="LPM6" s="2"/>
      <c r="LPN6" s="2"/>
      <c r="LPO6" s="2"/>
      <c r="LPP6" s="2"/>
      <c r="LPQ6" s="2"/>
      <c r="LPR6" s="2"/>
      <c r="LPS6" s="2"/>
      <c r="LPT6" s="2"/>
      <c r="LPU6" s="2"/>
      <c r="LPV6" s="2"/>
      <c r="LPW6" s="2"/>
      <c r="LPX6" s="2"/>
      <c r="LPY6" s="2"/>
      <c r="LPZ6" s="2"/>
      <c r="LQA6" s="2"/>
      <c r="LQB6" s="2"/>
      <c r="LQC6" s="2"/>
      <c r="LQD6" s="2"/>
      <c r="LQE6" s="2"/>
      <c r="LQF6" s="2"/>
      <c r="LQG6" s="2"/>
      <c r="LQH6" s="2"/>
      <c r="LQI6" s="2"/>
      <c r="LQJ6" s="2"/>
      <c r="LQK6" s="2"/>
      <c r="LQL6" s="2"/>
      <c r="LQM6" s="2"/>
      <c r="LQN6" s="2"/>
      <c r="LQO6" s="2"/>
      <c r="LQP6" s="2"/>
      <c r="LQQ6" s="2"/>
      <c r="LQR6" s="2"/>
      <c r="LQS6" s="2"/>
      <c r="LQT6" s="2"/>
      <c r="LQU6" s="2"/>
      <c r="LQV6" s="2"/>
      <c r="LQW6" s="2"/>
      <c r="LQX6" s="2"/>
      <c r="LQY6" s="2"/>
      <c r="LQZ6" s="2"/>
      <c r="LRA6" s="2"/>
      <c r="LRB6" s="2"/>
      <c r="LRC6" s="2"/>
      <c r="LRD6" s="2"/>
      <c r="LRE6" s="2"/>
      <c r="LRF6" s="2"/>
      <c r="LRG6" s="2"/>
      <c r="LRH6" s="2"/>
      <c r="LRI6" s="2"/>
      <c r="LRJ6" s="2"/>
      <c r="LRK6" s="2"/>
      <c r="LRL6" s="2"/>
      <c r="LRM6" s="2"/>
      <c r="LRN6" s="2"/>
      <c r="LRO6" s="2"/>
      <c r="LRP6" s="2"/>
      <c r="LRQ6" s="2"/>
      <c r="LRR6" s="2"/>
      <c r="LRS6" s="2"/>
      <c r="LRT6" s="2"/>
      <c r="LRU6" s="2"/>
      <c r="LRV6" s="2"/>
      <c r="LRW6" s="2"/>
      <c r="LRX6" s="2"/>
      <c r="LRY6" s="2"/>
      <c r="LRZ6" s="2"/>
      <c r="LSA6" s="2"/>
      <c r="LSB6" s="2"/>
      <c r="LSC6" s="2"/>
      <c r="LSD6" s="2"/>
      <c r="LSE6" s="2"/>
      <c r="LSF6" s="2"/>
      <c r="LSG6" s="2"/>
      <c r="LSH6" s="2"/>
      <c r="LSI6" s="2"/>
      <c r="LSJ6" s="2"/>
      <c r="LSK6" s="2"/>
      <c r="LSL6" s="2"/>
      <c r="LSM6" s="2"/>
      <c r="LSN6" s="2"/>
      <c r="LSO6" s="2"/>
      <c r="LSP6" s="2"/>
      <c r="LSQ6" s="2"/>
      <c r="LSR6" s="2"/>
      <c r="LSS6" s="2"/>
      <c r="LST6" s="2"/>
      <c r="LSU6" s="2"/>
      <c r="LSV6" s="2"/>
      <c r="LSW6" s="2"/>
      <c r="LSX6" s="2"/>
      <c r="LSY6" s="2"/>
      <c r="LSZ6" s="2"/>
      <c r="LTA6" s="2"/>
      <c r="LTB6" s="2"/>
      <c r="LTC6" s="2"/>
      <c r="LTD6" s="2"/>
      <c r="LTE6" s="2"/>
      <c r="LTF6" s="2"/>
      <c r="LTG6" s="2"/>
      <c r="LTH6" s="2"/>
      <c r="LTI6" s="2"/>
      <c r="LTJ6" s="2"/>
      <c r="LTK6" s="2"/>
      <c r="LTL6" s="2"/>
      <c r="LTM6" s="2"/>
      <c r="LTN6" s="2"/>
      <c r="LTO6" s="2"/>
      <c r="LTP6" s="2"/>
      <c r="LTQ6" s="2"/>
      <c r="LTR6" s="2"/>
      <c r="LTS6" s="2"/>
      <c r="LTT6" s="2"/>
      <c r="LTU6" s="2"/>
      <c r="LTV6" s="2"/>
      <c r="LTW6" s="2"/>
      <c r="LTX6" s="2"/>
      <c r="LTY6" s="2"/>
      <c r="LTZ6" s="2"/>
      <c r="LUA6" s="2"/>
      <c r="LUB6" s="2"/>
      <c r="LUC6" s="2"/>
      <c r="LUD6" s="2"/>
      <c r="LUE6" s="2"/>
      <c r="LUF6" s="2"/>
      <c r="LUG6" s="2"/>
      <c r="LUH6" s="2"/>
      <c r="LUI6" s="2"/>
      <c r="LUJ6" s="2"/>
      <c r="LUK6" s="2"/>
      <c r="LUL6" s="2"/>
      <c r="LUM6" s="2"/>
      <c r="LUN6" s="2"/>
      <c r="LUO6" s="2"/>
      <c r="LUP6" s="2"/>
      <c r="LUQ6" s="2"/>
      <c r="LUR6" s="2"/>
      <c r="LUS6" s="2"/>
      <c r="LUT6" s="2"/>
      <c r="LUU6" s="2"/>
      <c r="LUV6" s="2"/>
      <c r="LUW6" s="2"/>
      <c r="LUX6" s="2"/>
      <c r="LUY6" s="2"/>
      <c r="LUZ6" s="2"/>
      <c r="LVA6" s="2"/>
      <c r="LVB6" s="2"/>
      <c r="LVC6" s="2"/>
      <c r="LVD6" s="2"/>
      <c r="LVE6" s="2"/>
      <c r="LVF6" s="2"/>
      <c r="LVG6" s="2"/>
      <c r="LVH6" s="2"/>
      <c r="LVI6" s="2"/>
      <c r="LVJ6" s="2"/>
      <c r="LVK6" s="2"/>
      <c r="LVL6" s="2"/>
      <c r="LVM6" s="2"/>
      <c r="LVN6" s="2"/>
      <c r="LVO6" s="2"/>
      <c r="LVP6" s="2"/>
      <c r="LVQ6" s="2"/>
      <c r="LVR6" s="2"/>
      <c r="LVS6" s="2"/>
      <c r="LVT6" s="2"/>
      <c r="LVU6" s="2"/>
      <c r="LVV6" s="2"/>
      <c r="LVW6" s="2"/>
      <c r="LVX6" s="2"/>
      <c r="LVY6" s="2"/>
      <c r="LVZ6" s="2"/>
      <c r="LWA6" s="2"/>
      <c r="LWB6" s="2"/>
      <c r="LWC6" s="2"/>
      <c r="LWD6" s="2"/>
      <c r="LWE6" s="2"/>
      <c r="LWF6" s="2"/>
      <c r="LWG6" s="2"/>
      <c r="LWH6" s="2"/>
      <c r="LWI6" s="2"/>
      <c r="LWJ6" s="2"/>
      <c r="LWK6" s="2"/>
      <c r="LWL6" s="2"/>
      <c r="LWM6" s="2"/>
      <c r="LWN6" s="2"/>
      <c r="LWO6" s="2"/>
      <c r="LWP6" s="2"/>
      <c r="LWQ6" s="2"/>
      <c r="LWR6" s="2"/>
      <c r="LWS6" s="2"/>
      <c r="LWT6" s="2"/>
      <c r="LWU6" s="2"/>
      <c r="LWV6" s="2"/>
      <c r="LWW6" s="2"/>
      <c r="LWX6" s="2"/>
      <c r="LWY6" s="2"/>
      <c r="LWZ6" s="2"/>
      <c r="LXA6" s="2"/>
      <c r="LXB6" s="2"/>
      <c r="LXC6" s="2"/>
      <c r="LXD6" s="2"/>
      <c r="LXE6" s="2"/>
      <c r="LXF6" s="2"/>
      <c r="LXG6" s="2"/>
      <c r="LXH6" s="2"/>
      <c r="LXI6" s="2"/>
      <c r="LXJ6" s="2"/>
      <c r="LXK6" s="2"/>
      <c r="LXL6" s="2"/>
      <c r="LXM6" s="2"/>
      <c r="LXN6" s="2"/>
      <c r="LXO6" s="2"/>
      <c r="LXP6" s="2"/>
      <c r="LXQ6" s="2"/>
      <c r="LXR6" s="2"/>
      <c r="LXS6" s="2"/>
      <c r="LXT6" s="2"/>
      <c r="LXU6" s="2"/>
      <c r="LXV6" s="2"/>
      <c r="LXW6" s="2"/>
      <c r="LXX6" s="2"/>
      <c r="LXY6" s="2"/>
      <c r="LXZ6" s="2"/>
      <c r="LYA6" s="2"/>
      <c r="LYB6" s="2"/>
      <c r="LYC6" s="2"/>
      <c r="LYD6" s="2"/>
      <c r="LYE6" s="2"/>
      <c r="LYF6" s="2"/>
      <c r="LYG6" s="2"/>
      <c r="LYH6" s="2"/>
      <c r="LYI6" s="2"/>
      <c r="LYJ6" s="2"/>
      <c r="LYK6" s="2"/>
      <c r="LYL6" s="2"/>
      <c r="LYM6" s="2"/>
      <c r="LYN6" s="2"/>
      <c r="LYO6" s="2"/>
      <c r="LYP6" s="2"/>
      <c r="LYQ6" s="2"/>
      <c r="LYR6" s="2"/>
      <c r="LYS6" s="2"/>
      <c r="LYT6" s="2"/>
      <c r="LYU6" s="2"/>
      <c r="LYV6" s="2"/>
      <c r="LYW6" s="2"/>
      <c r="LYX6" s="2"/>
      <c r="LYY6" s="2"/>
      <c r="LYZ6" s="2"/>
      <c r="LZA6" s="2"/>
      <c r="LZB6" s="2"/>
      <c r="LZC6" s="2"/>
      <c r="LZD6" s="2"/>
      <c r="LZE6" s="2"/>
      <c r="LZF6" s="2"/>
      <c r="LZG6" s="2"/>
      <c r="LZH6" s="2"/>
      <c r="LZI6" s="2"/>
      <c r="LZJ6" s="2"/>
      <c r="LZK6" s="2"/>
      <c r="LZL6" s="2"/>
      <c r="LZM6" s="2"/>
      <c r="LZN6" s="2"/>
      <c r="LZO6" s="2"/>
      <c r="LZP6" s="2"/>
      <c r="LZQ6" s="2"/>
      <c r="LZR6" s="2"/>
      <c r="LZS6" s="2"/>
      <c r="LZT6" s="2"/>
      <c r="LZU6" s="2"/>
      <c r="LZV6" s="2"/>
      <c r="LZW6" s="2"/>
      <c r="LZX6" s="2"/>
      <c r="LZY6" s="2"/>
      <c r="LZZ6" s="2"/>
      <c r="MAA6" s="2"/>
      <c r="MAB6" s="2"/>
      <c r="MAC6" s="2"/>
      <c r="MAD6" s="2"/>
      <c r="MAE6" s="2"/>
      <c r="MAF6" s="2"/>
      <c r="MAG6" s="2"/>
      <c r="MAH6" s="2"/>
      <c r="MAI6" s="2"/>
      <c r="MAJ6" s="2"/>
      <c r="MAK6" s="2"/>
      <c r="MAL6" s="2"/>
      <c r="MAM6" s="2"/>
      <c r="MAN6" s="2"/>
      <c r="MAO6" s="2"/>
      <c r="MAP6" s="2"/>
      <c r="MAQ6" s="2"/>
      <c r="MAR6" s="2"/>
      <c r="MAS6" s="2"/>
      <c r="MAT6" s="2"/>
      <c r="MAU6" s="2"/>
      <c r="MAV6" s="2"/>
      <c r="MAW6" s="2"/>
      <c r="MAX6" s="2"/>
      <c r="MAY6" s="2"/>
      <c r="MAZ6" s="2"/>
      <c r="MBA6" s="2"/>
      <c r="MBB6" s="2"/>
      <c r="MBC6" s="2"/>
      <c r="MBD6" s="2"/>
      <c r="MBE6" s="2"/>
      <c r="MBF6" s="2"/>
      <c r="MBG6" s="2"/>
      <c r="MBH6" s="2"/>
      <c r="MBI6" s="2"/>
      <c r="MBJ6" s="2"/>
      <c r="MBK6" s="2"/>
      <c r="MBL6" s="2"/>
      <c r="MBM6" s="2"/>
      <c r="MBN6" s="2"/>
      <c r="MBO6" s="2"/>
      <c r="MBP6" s="2"/>
      <c r="MBQ6" s="2"/>
      <c r="MBR6" s="2"/>
      <c r="MBS6" s="2"/>
      <c r="MBT6" s="2"/>
      <c r="MBU6" s="2"/>
      <c r="MBV6" s="2"/>
      <c r="MBW6" s="2"/>
      <c r="MBX6" s="2"/>
      <c r="MBY6" s="2"/>
      <c r="MBZ6" s="2"/>
      <c r="MCA6" s="2"/>
      <c r="MCB6" s="2"/>
      <c r="MCC6" s="2"/>
      <c r="MCD6" s="2"/>
      <c r="MCE6" s="2"/>
      <c r="MCF6" s="2"/>
      <c r="MCG6" s="2"/>
      <c r="MCH6" s="2"/>
      <c r="MCI6" s="2"/>
      <c r="MCJ6" s="2"/>
      <c r="MCK6" s="2"/>
      <c r="MCL6" s="2"/>
      <c r="MCM6" s="2"/>
      <c r="MCN6" s="2"/>
      <c r="MCO6" s="2"/>
      <c r="MCP6" s="2"/>
      <c r="MCQ6" s="2"/>
      <c r="MCR6" s="2"/>
      <c r="MCS6" s="2"/>
      <c r="MCT6" s="2"/>
      <c r="MCU6" s="2"/>
      <c r="MCV6" s="2"/>
      <c r="MCW6" s="2"/>
      <c r="MCX6" s="2"/>
      <c r="MCY6" s="2"/>
      <c r="MCZ6" s="2"/>
      <c r="MDA6" s="2"/>
      <c r="MDB6" s="2"/>
      <c r="MDC6" s="2"/>
      <c r="MDD6" s="2"/>
      <c r="MDE6" s="2"/>
      <c r="MDF6" s="2"/>
      <c r="MDG6" s="2"/>
      <c r="MDH6" s="2"/>
      <c r="MDI6" s="2"/>
      <c r="MDJ6" s="2"/>
      <c r="MDK6" s="2"/>
      <c r="MDL6" s="2"/>
      <c r="MDM6" s="2"/>
      <c r="MDN6" s="2"/>
      <c r="MDO6" s="2"/>
      <c r="MDP6" s="2"/>
      <c r="MDQ6" s="2"/>
      <c r="MDR6" s="2"/>
      <c r="MDS6" s="2"/>
      <c r="MDT6" s="2"/>
      <c r="MDU6" s="2"/>
      <c r="MDV6" s="2"/>
      <c r="MDW6" s="2"/>
      <c r="MDX6" s="2"/>
      <c r="MDY6" s="2"/>
      <c r="MDZ6" s="2"/>
      <c r="MEA6" s="2"/>
      <c r="MEB6" s="2"/>
      <c r="MEC6" s="2"/>
      <c r="MED6" s="2"/>
      <c r="MEE6" s="2"/>
      <c r="MEF6" s="2"/>
      <c r="MEG6" s="2"/>
      <c r="MEH6" s="2"/>
      <c r="MEI6" s="2"/>
      <c r="MEJ6" s="2"/>
      <c r="MEK6" s="2"/>
      <c r="MEL6" s="2"/>
      <c r="MEM6" s="2"/>
      <c r="MEN6" s="2"/>
      <c r="MEO6" s="2"/>
      <c r="MEP6" s="2"/>
      <c r="MEQ6" s="2"/>
      <c r="MER6" s="2"/>
      <c r="MES6" s="2"/>
      <c r="MET6" s="2"/>
      <c r="MEU6" s="2"/>
      <c r="MEV6" s="2"/>
      <c r="MEW6" s="2"/>
      <c r="MEX6" s="2"/>
      <c r="MEY6" s="2"/>
      <c r="MEZ6" s="2"/>
      <c r="MFA6" s="2"/>
      <c r="MFB6" s="2"/>
      <c r="MFC6" s="2"/>
      <c r="MFD6" s="2"/>
      <c r="MFE6" s="2"/>
      <c r="MFF6" s="2"/>
      <c r="MFG6" s="2"/>
      <c r="MFH6" s="2"/>
      <c r="MFI6" s="2"/>
      <c r="MFJ6" s="2"/>
      <c r="MFK6" s="2"/>
      <c r="MFL6" s="2"/>
      <c r="MFM6" s="2"/>
      <c r="MFN6" s="2"/>
      <c r="MFO6" s="2"/>
      <c r="MFP6" s="2"/>
      <c r="MFQ6" s="2"/>
      <c r="MFR6" s="2"/>
      <c r="MFS6" s="2"/>
      <c r="MFT6" s="2"/>
      <c r="MFU6" s="2"/>
      <c r="MFV6" s="2"/>
      <c r="MFW6" s="2"/>
      <c r="MFX6" s="2"/>
      <c r="MFY6" s="2"/>
      <c r="MFZ6" s="2"/>
      <c r="MGA6" s="2"/>
      <c r="MGB6" s="2"/>
      <c r="MGC6" s="2"/>
      <c r="MGD6" s="2"/>
      <c r="MGE6" s="2"/>
      <c r="MGF6" s="2"/>
      <c r="MGG6" s="2"/>
      <c r="MGH6" s="2"/>
      <c r="MGI6" s="2"/>
      <c r="MGJ6" s="2"/>
      <c r="MGK6" s="2"/>
      <c r="MGL6" s="2"/>
      <c r="MGM6" s="2"/>
      <c r="MGN6" s="2"/>
      <c r="MGO6" s="2"/>
      <c r="MGP6" s="2"/>
      <c r="MGQ6" s="2"/>
      <c r="MGR6" s="2"/>
      <c r="MGS6" s="2"/>
      <c r="MGT6" s="2"/>
      <c r="MGU6" s="2"/>
      <c r="MGV6" s="2"/>
      <c r="MGW6" s="2"/>
      <c r="MGX6" s="2"/>
      <c r="MGY6" s="2"/>
      <c r="MGZ6" s="2"/>
      <c r="MHA6" s="2"/>
      <c r="MHB6" s="2"/>
      <c r="MHC6" s="2"/>
      <c r="MHD6" s="2"/>
      <c r="MHE6" s="2"/>
      <c r="MHF6" s="2"/>
      <c r="MHG6" s="2"/>
      <c r="MHH6" s="2"/>
      <c r="MHI6" s="2"/>
      <c r="MHJ6" s="2"/>
      <c r="MHK6" s="2"/>
      <c r="MHL6" s="2"/>
      <c r="MHM6" s="2"/>
      <c r="MHN6" s="2"/>
      <c r="MHO6" s="2"/>
      <c r="MHP6" s="2"/>
      <c r="MHQ6" s="2"/>
      <c r="MHR6" s="2"/>
      <c r="MHS6" s="2"/>
      <c r="MHT6" s="2"/>
      <c r="MHU6" s="2"/>
      <c r="MHV6" s="2"/>
      <c r="MHW6" s="2"/>
      <c r="MHX6" s="2"/>
      <c r="MHY6" s="2"/>
      <c r="MHZ6" s="2"/>
      <c r="MIA6" s="2"/>
      <c r="MIB6" s="2"/>
      <c r="MIC6" s="2"/>
      <c r="MID6" s="2"/>
      <c r="MIE6" s="2"/>
      <c r="MIF6" s="2"/>
      <c r="MIG6" s="2"/>
      <c r="MIH6" s="2"/>
      <c r="MII6" s="2"/>
      <c r="MIJ6" s="2"/>
      <c r="MIK6" s="2"/>
      <c r="MIL6" s="2"/>
      <c r="MIM6" s="2"/>
      <c r="MIN6" s="2"/>
      <c r="MIO6" s="2"/>
      <c r="MIP6" s="2"/>
      <c r="MIQ6" s="2"/>
      <c r="MIR6" s="2"/>
      <c r="MIS6" s="2"/>
      <c r="MIT6" s="2"/>
      <c r="MIU6" s="2"/>
      <c r="MIV6" s="2"/>
      <c r="MIW6" s="2"/>
      <c r="MIX6" s="2"/>
      <c r="MIY6" s="2"/>
      <c r="MIZ6" s="2"/>
      <c r="MJA6" s="2"/>
      <c r="MJB6" s="2"/>
      <c r="MJC6" s="2"/>
      <c r="MJD6" s="2"/>
      <c r="MJE6" s="2"/>
      <c r="MJF6" s="2"/>
      <c r="MJG6" s="2"/>
      <c r="MJH6" s="2"/>
      <c r="MJI6" s="2"/>
      <c r="MJJ6" s="2"/>
      <c r="MJK6" s="2"/>
      <c r="MJL6" s="2"/>
      <c r="MJM6" s="2"/>
      <c r="MJN6" s="2"/>
      <c r="MJO6" s="2"/>
      <c r="MJP6" s="2"/>
      <c r="MJQ6" s="2"/>
      <c r="MJR6" s="2"/>
      <c r="MJS6" s="2"/>
      <c r="MJT6" s="2"/>
      <c r="MJU6" s="2"/>
      <c r="MJV6" s="2"/>
      <c r="MJW6" s="2"/>
      <c r="MJX6" s="2"/>
      <c r="MJY6" s="2"/>
      <c r="MJZ6" s="2"/>
      <c r="MKA6" s="2"/>
      <c r="MKB6" s="2"/>
      <c r="MKC6" s="2"/>
      <c r="MKD6" s="2"/>
      <c r="MKE6" s="2"/>
      <c r="MKF6" s="2"/>
      <c r="MKG6" s="2"/>
      <c r="MKH6" s="2"/>
      <c r="MKI6" s="2"/>
      <c r="MKJ6" s="2"/>
      <c r="MKK6" s="2"/>
      <c r="MKL6" s="2"/>
      <c r="MKM6" s="2"/>
      <c r="MKN6" s="2"/>
      <c r="MKO6" s="2"/>
      <c r="MKP6" s="2"/>
      <c r="MKQ6" s="2"/>
      <c r="MKR6" s="2"/>
      <c r="MKS6" s="2"/>
      <c r="MKT6" s="2"/>
      <c r="MKU6" s="2"/>
      <c r="MKV6" s="2"/>
      <c r="MKW6" s="2"/>
      <c r="MKX6" s="2"/>
      <c r="MKY6" s="2"/>
      <c r="MKZ6" s="2"/>
      <c r="MLA6" s="2"/>
      <c r="MLB6" s="2"/>
      <c r="MLC6" s="2"/>
      <c r="MLD6" s="2"/>
      <c r="MLE6" s="2"/>
      <c r="MLF6" s="2"/>
      <c r="MLG6" s="2"/>
      <c r="MLH6" s="2"/>
      <c r="MLI6" s="2"/>
      <c r="MLJ6" s="2"/>
      <c r="MLK6" s="2"/>
      <c r="MLL6" s="2"/>
      <c r="MLM6" s="2"/>
      <c r="MLN6" s="2"/>
      <c r="MLO6" s="2"/>
      <c r="MLP6" s="2"/>
      <c r="MLQ6" s="2"/>
      <c r="MLR6" s="2"/>
      <c r="MLS6" s="2"/>
      <c r="MLT6" s="2"/>
      <c r="MLU6" s="2"/>
      <c r="MLV6" s="2"/>
      <c r="MLW6" s="2"/>
      <c r="MLX6" s="2"/>
      <c r="MLY6" s="2"/>
      <c r="MLZ6" s="2"/>
      <c r="MMA6" s="2"/>
      <c r="MMB6" s="2"/>
      <c r="MMC6" s="2"/>
      <c r="MMD6" s="2"/>
      <c r="MME6" s="2"/>
      <c r="MMF6" s="2"/>
      <c r="MMG6" s="2"/>
      <c r="MMH6" s="2"/>
      <c r="MMI6" s="2"/>
      <c r="MMJ6" s="2"/>
      <c r="MMK6" s="2"/>
      <c r="MML6" s="2"/>
      <c r="MMM6" s="2"/>
      <c r="MMN6" s="2"/>
      <c r="MMO6" s="2"/>
      <c r="MMP6" s="2"/>
      <c r="MMQ6" s="2"/>
      <c r="MMR6" s="2"/>
      <c r="MMS6" s="2"/>
      <c r="MMT6" s="2"/>
      <c r="MMU6" s="2"/>
      <c r="MMV6" s="2"/>
      <c r="MMW6" s="2"/>
      <c r="MMX6" s="2"/>
      <c r="MMY6" s="2"/>
      <c r="MMZ6" s="2"/>
      <c r="MNA6" s="2"/>
      <c r="MNB6" s="2"/>
      <c r="MNC6" s="2"/>
      <c r="MND6" s="2"/>
      <c r="MNE6" s="2"/>
      <c r="MNF6" s="2"/>
      <c r="MNG6" s="2"/>
      <c r="MNH6" s="2"/>
      <c r="MNI6" s="2"/>
      <c r="MNJ6" s="2"/>
      <c r="MNK6" s="2"/>
      <c r="MNL6" s="2"/>
      <c r="MNM6" s="2"/>
      <c r="MNN6" s="2"/>
      <c r="MNO6" s="2"/>
      <c r="MNP6" s="2"/>
      <c r="MNQ6" s="2"/>
      <c r="MNR6" s="2"/>
      <c r="MNS6" s="2"/>
      <c r="MNT6" s="2"/>
      <c r="MNU6" s="2"/>
      <c r="MNV6" s="2"/>
      <c r="MNW6" s="2"/>
      <c r="MNX6" s="2"/>
      <c r="MNY6" s="2"/>
      <c r="MNZ6" s="2"/>
      <c r="MOA6" s="2"/>
      <c r="MOB6" s="2"/>
      <c r="MOC6" s="2"/>
      <c r="MOD6" s="2"/>
      <c r="MOE6" s="2"/>
      <c r="MOF6" s="2"/>
      <c r="MOG6" s="2"/>
      <c r="MOH6" s="2"/>
      <c r="MOI6" s="2"/>
      <c r="MOJ6" s="2"/>
      <c r="MOK6" s="2"/>
      <c r="MOL6" s="2"/>
      <c r="MOM6" s="2"/>
      <c r="MON6" s="2"/>
      <c r="MOO6" s="2"/>
      <c r="MOP6" s="2"/>
      <c r="MOQ6" s="2"/>
      <c r="MOR6" s="2"/>
      <c r="MOS6" s="2"/>
      <c r="MOT6" s="2"/>
      <c r="MOU6" s="2"/>
      <c r="MOV6" s="2"/>
      <c r="MOW6" s="2"/>
      <c r="MOX6" s="2"/>
      <c r="MOY6" s="2"/>
      <c r="MOZ6" s="2"/>
      <c r="MPA6" s="2"/>
      <c r="MPB6" s="2"/>
      <c r="MPC6" s="2"/>
      <c r="MPD6" s="2"/>
      <c r="MPE6" s="2"/>
      <c r="MPF6" s="2"/>
      <c r="MPG6" s="2"/>
      <c r="MPH6" s="2"/>
      <c r="MPI6" s="2"/>
      <c r="MPJ6" s="2"/>
      <c r="MPK6" s="2"/>
      <c r="MPL6" s="2"/>
      <c r="MPM6" s="2"/>
      <c r="MPN6" s="2"/>
      <c r="MPO6" s="2"/>
      <c r="MPP6" s="2"/>
      <c r="MPQ6" s="2"/>
      <c r="MPR6" s="2"/>
      <c r="MPS6" s="2"/>
      <c r="MPT6" s="2"/>
      <c r="MPU6" s="2"/>
      <c r="MPV6" s="2"/>
      <c r="MPW6" s="2"/>
      <c r="MPX6" s="2"/>
      <c r="MPY6" s="2"/>
      <c r="MPZ6" s="2"/>
      <c r="MQA6" s="2"/>
      <c r="MQB6" s="2"/>
      <c r="MQC6" s="2"/>
      <c r="MQD6" s="2"/>
      <c r="MQE6" s="2"/>
      <c r="MQF6" s="2"/>
      <c r="MQG6" s="2"/>
      <c r="MQH6" s="2"/>
      <c r="MQI6" s="2"/>
      <c r="MQJ6" s="2"/>
      <c r="MQK6" s="2"/>
      <c r="MQL6" s="2"/>
      <c r="MQM6" s="2"/>
      <c r="MQN6" s="2"/>
      <c r="MQO6" s="2"/>
      <c r="MQP6" s="2"/>
      <c r="MQQ6" s="2"/>
      <c r="MQR6" s="2"/>
      <c r="MQS6" s="2"/>
      <c r="MQT6" s="2"/>
      <c r="MQU6" s="2"/>
      <c r="MQV6" s="2"/>
      <c r="MQW6" s="2"/>
      <c r="MQX6" s="2"/>
      <c r="MQY6" s="2"/>
      <c r="MQZ6" s="2"/>
      <c r="MRA6" s="2"/>
      <c r="MRB6" s="2"/>
      <c r="MRC6" s="2"/>
      <c r="MRD6" s="2"/>
      <c r="MRE6" s="2"/>
      <c r="MRF6" s="2"/>
      <c r="MRG6" s="2"/>
      <c r="MRH6" s="2"/>
      <c r="MRI6" s="2"/>
      <c r="MRJ6" s="2"/>
      <c r="MRK6" s="2"/>
      <c r="MRL6" s="2"/>
      <c r="MRM6" s="2"/>
      <c r="MRN6" s="2"/>
      <c r="MRO6" s="2"/>
      <c r="MRP6" s="2"/>
      <c r="MRQ6" s="2"/>
      <c r="MRR6" s="2"/>
      <c r="MRS6" s="2"/>
      <c r="MRT6" s="2"/>
      <c r="MRU6" s="2"/>
      <c r="MRV6" s="2"/>
      <c r="MRW6" s="2"/>
      <c r="MRX6" s="2"/>
      <c r="MRY6" s="2"/>
      <c r="MRZ6" s="2"/>
      <c r="MSA6" s="2"/>
      <c r="MSB6" s="2"/>
      <c r="MSC6" s="2"/>
      <c r="MSD6" s="2"/>
      <c r="MSE6" s="2"/>
      <c r="MSF6" s="2"/>
      <c r="MSG6" s="2"/>
      <c r="MSH6" s="2"/>
      <c r="MSI6" s="2"/>
      <c r="MSJ6" s="2"/>
      <c r="MSK6" s="2"/>
      <c r="MSL6" s="2"/>
      <c r="MSM6" s="2"/>
      <c r="MSN6" s="2"/>
      <c r="MSO6" s="2"/>
      <c r="MSP6" s="2"/>
      <c r="MSQ6" s="2"/>
      <c r="MSR6" s="2"/>
      <c r="MSS6" s="2"/>
      <c r="MST6" s="2"/>
      <c r="MSU6" s="2"/>
      <c r="MSV6" s="2"/>
      <c r="MSW6" s="2"/>
      <c r="MSX6" s="2"/>
      <c r="MSY6" s="2"/>
      <c r="MSZ6" s="2"/>
      <c r="MTA6" s="2"/>
      <c r="MTB6" s="2"/>
      <c r="MTC6" s="2"/>
      <c r="MTD6" s="2"/>
      <c r="MTE6" s="2"/>
      <c r="MTF6" s="2"/>
      <c r="MTG6" s="2"/>
      <c r="MTH6" s="2"/>
      <c r="MTI6" s="2"/>
      <c r="MTJ6" s="2"/>
      <c r="MTK6" s="2"/>
      <c r="MTL6" s="2"/>
      <c r="MTM6" s="2"/>
      <c r="MTN6" s="2"/>
      <c r="MTO6" s="2"/>
      <c r="MTP6" s="2"/>
      <c r="MTQ6" s="2"/>
      <c r="MTR6" s="2"/>
      <c r="MTS6" s="2"/>
      <c r="MTT6" s="2"/>
      <c r="MTU6" s="2"/>
      <c r="MTV6" s="2"/>
      <c r="MTW6" s="2"/>
      <c r="MTX6" s="2"/>
      <c r="MTY6" s="2"/>
      <c r="MTZ6" s="2"/>
      <c r="MUA6" s="2"/>
      <c r="MUB6" s="2"/>
      <c r="MUC6" s="2"/>
      <c r="MUD6" s="2"/>
      <c r="MUE6" s="2"/>
      <c r="MUF6" s="2"/>
      <c r="MUG6" s="2"/>
      <c r="MUH6" s="2"/>
      <c r="MUI6" s="2"/>
      <c r="MUJ6" s="2"/>
      <c r="MUK6" s="2"/>
      <c r="MUL6" s="2"/>
      <c r="MUM6" s="2"/>
      <c r="MUN6" s="2"/>
      <c r="MUO6" s="2"/>
      <c r="MUP6" s="2"/>
      <c r="MUQ6" s="2"/>
      <c r="MUR6" s="2"/>
      <c r="MUS6" s="2"/>
      <c r="MUT6" s="2"/>
      <c r="MUU6" s="2"/>
      <c r="MUV6" s="2"/>
      <c r="MUW6" s="2"/>
      <c r="MUX6" s="2"/>
      <c r="MUY6" s="2"/>
      <c r="MUZ6" s="2"/>
      <c r="MVA6" s="2"/>
      <c r="MVB6" s="2"/>
      <c r="MVC6" s="2"/>
      <c r="MVD6" s="2"/>
      <c r="MVE6" s="2"/>
      <c r="MVF6" s="2"/>
      <c r="MVG6" s="2"/>
      <c r="MVH6" s="2"/>
      <c r="MVI6" s="2"/>
      <c r="MVJ6" s="2"/>
      <c r="MVK6" s="2"/>
      <c r="MVL6" s="2"/>
      <c r="MVM6" s="2"/>
      <c r="MVN6" s="2"/>
      <c r="MVO6" s="2"/>
      <c r="MVP6" s="2"/>
      <c r="MVQ6" s="2"/>
      <c r="MVR6" s="2"/>
      <c r="MVS6" s="2"/>
      <c r="MVT6" s="2"/>
      <c r="MVU6" s="2"/>
      <c r="MVV6" s="2"/>
      <c r="MVW6" s="2"/>
      <c r="MVX6" s="2"/>
      <c r="MVY6" s="2"/>
      <c r="MVZ6" s="2"/>
      <c r="MWA6" s="2"/>
      <c r="MWB6" s="2"/>
      <c r="MWC6" s="2"/>
      <c r="MWD6" s="2"/>
      <c r="MWE6" s="2"/>
      <c r="MWF6" s="2"/>
      <c r="MWG6" s="2"/>
      <c r="MWH6" s="2"/>
      <c r="MWI6" s="2"/>
      <c r="MWJ6" s="2"/>
      <c r="MWK6" s="2"/>
      <c r="MWL6" s="2"/>
      <c r="MWM6" s="2"/>
      <c r="MWN6" s="2"/>
      <c r="MWO6" s="2"/>
      <c r="MWP6" s="2"/>
      <c r="MWQ6" s="2"/>
      <c r="MWR6" s="2"/>
      <c r="MWS6" s="2"/>
      <c r="MWT6" s="2"/>
      <c r="MWU6" s="2"/>
      <c r="MWV6" s="2"/>
      <c r="MWW6" s="2"/>
      <c r="MWX6" s="2"/>
      <c r="MWY6" s="2"/>
      <c r="MWZ6" s="2"/>
      <c r="MXA6" s="2"/>
      <c r="MXB6" s="2"/>
      <c r="MXC6" s="2"/>
      <c r="MXD6" s="2"/>
      <c r="MXE6" s="2"/>
      <c r="MXF6" s="2"/>
      <c r="MXG6" s="2"/>
      <c r="MXH6" s="2"/>
      <c r="MXI6" s="2"/>
      <c r="MXJ6" s="2"/>
      <c r="MXK6" s="2"/>
      <c r="MXL6" s="2"/>
      <c r="MXM6" s="2"/>
      <c r="MXN6" s="2"/>
      <c r="MXO6" s="2"/>
      <c r="MXP6" s="2"/>
      <c r="MXQ6" s="2"/>
      <c r="MXR6" s="2"/>
      <c r="MXS6" s="2"/>
      <c r="MXT6" s="2"/>
      <c r="MXU6" s="2"/>
      <c r="MXV6" s="2"/>
      <c r="MXW6" s="2"/>
      <c r="MXX6" s="2"/>
      <c r="MXY6" s="2"/>
      <c r="MXZ6" s="2"/>
      <c r="MYA6" s="2"/>
      <c r="MYB6" s="2"/>
      <c r="MYC6" s="2"/>
      <c r="MYD6" s="2"/>
      <c r="MYE6" s="2"/>
      <c r="MYF6" s="2"/>
      <c r="MYG6" s="2"/>
      <c r="MYH6" s="2"/>
      <c r="MYI6" s="2"/>
      <c r="MYJ6" s="2"/>
      <c r="MYK6" s="2"/>
      <c r="MYL6" s="2"/>
      <c r="MYM6" s="2"/>
      <c r="MYN6" s="2"/>
      <c r="MYO6" s="2"/>
      <c r="MYP6" s="2"/>
      <c r="MYQ6" s="2"/>
      <c r="MYR6" s="2"/>
      <c r="MYS6" s="2"/>
      <c r="MYT6" s="2"/>
      <c r="MYU6" s="2"/>
      <c r="MYV6" s="2"/>
      <c r="MYW6" s="2"/>
      <c r="MYX6" s="2"/>
      <c r="MYY6" s="2"/>
      <c r="MYZ6" s="2"/>
      <c r="MZA6" s="2"/>
      <c r="MZB6" s="2"/>
      <c r="MZC6" s="2"/>
      <c r="MZD6" s="2"/>
      <c r="MZE6" s="2"/>
      <c r="MZF6" s="2"/>
      <c r="MZG6" s="2"/>
      <c r="MZH6" s="2"/>
      <c r="MZI6" s="2"/>
      <c r="MZJ6" s="2"/>
      <c r="MZK6" s="2"/>
      <c r="MZL6" s="2"/>
      <c r="MZM6" s="2"/>
      <c r="MZN6" s="2"/>
      <c r="MZO6" s="2"/>
      <c r="MZP6" s="2"/>
      <c r="MZQ6" s="2"/>
      <c r="MZR6" s="2"/>
      <c r="MZS6" s="2"/>
      <c r="MZT6" s="2"/>
      <c r="MZU6" s="2"/>
      <c r="MZV6" s="2"/>
      <c r="MZW6" s="2"/>
      <c r="MZX6" s="2"/>
      <c r="MZY6" s="2"/>
      <c r="MZZ6" s="2"/>
      <c r="NAA6" s="2"/>
      <c r="NAB6" s="2"/>
      <c r="NAC6" s="2"/>
      <c r="NAD6" s="2"/>
      <c r="NAE6" s="2"/>
      <c r="NAF6" s="2"/>
      <c r="NAG6" s="2"/>
      <c r="NAH6" s="2"/>
      <c r="NAI6" s="2"/>
      <c r="NAJ6" s="2"/>
      <c r="NAK6" s="2"/>
      <c r="NAL6" s="2"/>
      <c r="NAM6" s="2"/>
      <c r="NAN6" s="2"/>
      <c r="NAO6" s="2"/>
      <c r="NAP6" s="2"/>
      <c r="NAQ6" s="2"/>
      <c r="NAR6" s="2"/>
      <c r="NAS6" s="2"/>
      <c r="NAT6" s="2"/>
      <c r="NAU6" s="2"/>
      <c r="NAV6" s="2"/>
      <c r="NAW6" s="2"/>
      <c r="NAX6" s="2"/>
      <c r="NAY6" s="2"/>
      <c r="NAZ6" s="2"/>
      <c r="NBA6" s="2"/>
      <c r="NBB6" s="2"/>
      <c r="NBC6" s="2"/>
      <c r="NBD6" s="2"/>
      <c r="NBE6" s="2"/>
      <c r="NBF6" s="2"/>
      <c r="NBG6" s="2"/>
      <c r="NBH6" s="2"/>
      <c r="NBI6" s="2"/>
      <c r="NBJ6" s="2"/>
      <c r="NBK6" s="2"/>
      <c r="NBL6" s="2"/>
      <c r="NBM6" s="2"/>
      <c r="NBN6" s="2"/>
      <c r="NBO6" s="2"/>
      <c r="NBP6" s="2"/>
      <c r="NBQ6" s="2"/>
      <c r="NBR6" s="2"/>
      <c r="NBS6" s="2"/>
      <c r="NBT6" s="2"/>
      <c r="NBU6" s="2"/>
      <c r="NBV6" s="2"/>
      <c r="NBW6" s="2"/>
      <c r="NBX6" s="2"/>
      <c r="NBY6" s="2"/>
      <c r="NBZ6" s="2"/>
      <c r="NCA6" s="2"/>
      <c r="NCB6" s="2"/>
      <c r="NCC6" s="2"/>
      <c r="NCD6" s="2"/>
      <c r="NCE6" s="2"/>
      <c r="NCF6" s="2"/>
      <c r="NCG6" s="2"/>
      <c r="NCH6" s="2"/>
      <c r="NCI6" s="2"/>
      <c r="NCJ6" s="2"/>
      <c r="NCK6" s="2"/>
      <c r="NCL6" s="2"/>
      <c r="NCM6" s="2"/>
      <c r="NCN6" s="2"/>
      <c r="NCO6" s="2"/>
      <c r="NCP6" s="2"/>
      <c r="NCQ6" s="2"/>
      <c r="NCR6" s="2"/>
      <c r="NCS6" s="2"/>
      <c r="NCT6" s="2"/>
      <c r="NCU6" s="2"/>
      <c r="NCV6" s="2"/>
      <c r="NCW6" s="2"/>
      <c r="NCX6" s="2"/>
      <c r="NCY6" s="2"/>
      <c r="NCZ6" s="2"/>
      <c r="NDA6" s="2"/>
      <c r="NDB6" s="2"/>
      <c r="NDC6" s="2"/>
      <c r="NDD6" s="2"/>
      <c r="NDE6" s="2"/>
      <c r="NDF6" s="2"/>
      <c r="NDG6" s="2"/>
      <c r="NDH6" s="2"/>
      <c r="NDI6" s="2"/>
      <c r="NDJ6" s="2"/>
      <c r="NDK6" s="2"/>
      <c r="NDL6" s="2"/>
      <c r="NDM6" s="2"/>
      <c r="NDN6" s="2"/>
      <c r="NDO6" s="2"/>
      <c r="NDP6" s="2"/>
      <c r="NDQ6" s="2"/>
      <c r="NDR6" s="2"/>
      <c r="NDS6" s="2"/>
      <c r="NDT6" s="2"/>
      <c r="NDU6" s="2"/>
      <c r="NDV6" s="2"/>
      <c r="NDW6" s="2"/>
      <c r="NDX6" s="2"/>
      <c r="NDY6" s="2"/>
      <c r="NDZ6" s="2"/>
      <c r="NEA6" s="2"/>
      <c r="NEB6" s="2"/>
      <c r="NEC6" s="2"/>
      <c r="NED6" s="2"/>
      <c r="NEE6" s="2"/>
      <c r="NEF6" s="2"/>
      <c r="NEG6" s="2"/>
      <c r="NEH6" s="2"/>
      <c r="NEI6" s="2"/>
      <c r="NEJ6" s="2"/>
      <c r="NEK6" s="2"/>
      <c r="NEL6" s="2"/>
      <c r="NEM6" s="2"/>
      <c r="NEN6" s="2"/>
      <c r="NEO6" s="2"/>
      <c r="NEP6" s="2"/>
      <c r="NEQ6" s="2"/>
      <c r="NER6" s="2"/>
      <c r="NES6" s="2"/>
      <c r="NET6" s="2"/>
      <c r="NEU6" s="2"/>
      <c r="NEV6" s="2"/>
      <c r="NEW6" s="2"/>
      <c r="NEX6" s="2"/>
      <c r="NEY6" s="2"/>
      <c r="NEZ6" s="2"/>
      <c r="NFA6" s="2"/>
      <c r="NFB6" s="2"/>
      <c r="NFC6" s="2"/>
      <c r="NFD6" s="2"/>
      <c r="NFE6" s="2"/>
      <c r="NFF6" s="2"/>
      <c r="NFG6" s="2"/>
      <c r="NFH6" s="2"/>
      <c r="NFI6" s="2"/>
      <c r="NFJ6" s="2"/>
      <c r="NFK6" s="2"/>
      <c r="NFL6" s="2"/>
      <c r="NFM6" s="2"/>
      <c r="NFN6" s="2"/>
      <c r="NFO6" s="2"/>
      <c r="NFP6" s="2"/>
      <c r="NFQ6" s="2"/>
      <c r="NFR6" s="2"/>
      <c r="NFS6" s="2"/>
      <c r="NFT6" s="2"/>
      <c r="NFU6" s="2"/>
      <c r="NFV6" s="2"/>
      <c r="NFW6" s="2"/>
      <c r="NFX6" s="2"/>
      <c r="NFY6" s="2"/>
      <c r="NFZ6" s="2"/>
      <c r="NGA6" s="2"/>
      <c r="NGB6" s="2"/>
      <c r="NGC6" s="2"/>
      <c r="NGD6" s="2"/>
      <c r="NGE6" s="2"/>
      <c r="NGF6" s="2"/>
      <c r="NGG6" s="2"/>
      <c r="NGH6" s="2"/>
      <c r="NGI6" s="2"/>
      <c r="NGJ6" s="2"/>
      <c r="NGK6" s="2"/>
      <c r="NGL6" s="2"/>
      <c r="NGM6" s="2"/>
      <c r="NGN6" s="2"/>
      <c r="NGO6" s="2"/>
      <c r="NGP6" s="2"/>
      <c r="NGQ6" s="2"/>
      <c r="NGR6" s="2"/>
      <c r="NGS6" s="2"/>
      <c r="NGT6" s="2"/>
      <c r="NGU6" s="2"/>
      <c r="NGV6" s="2"/>
      <c r="NGW6" s="2"/>
      <c r="NGX6" s="2"/>
      <c r="NGY6" s="2"/>
      <c r="NGZ6" s="2"/>
      <c r="NHA6" s="2"/>
      <c r="NHB6" s="2"/>
      <c r="NHC6" s="2"/>
      <c r="NHD6" s="2"/>
      <c r="NHE6" s="2"/>
      <c r="NHF6" s="2"/>
      <c r="NHG6" s="2"/>
      <c r="NHH6" s="2"/>
      <c r="NHI6" s="2"/>
      <c r="NHJ6" s="2"/>
      <c r="NHK6" s="2"/>
      <c r="NHL6" s="2"/>
      <c r="NHM6" s="2"/>
      <c r="NHN6" s="2"/>
      <c r="NHO6" s="2"/>
      <c r="NHP6" s="2"/>
      <c r="NHQ6" s="2"/>
      <c r="NHR6" s="2"/>
      <c r="NHS6" s="2"/>
      <c r="NHT6" s="2"/>
      <c r="NHU6" s="2"/>
      <c r="NHV6" s="2"/>
      <c r="NHW6" s="2"/>
      <c r="NHX6" s="2"/>
      <c r="NHY6" s="2"/>
      <c r="NHZ6" s="2"/>
      <c r="NIA6" s="2"/>
      <c r="NIB6" s="2"/>
      <c r="NIC6" s="2"/>
      <c r="NID6" s="2"/>
      <c r="NIE6" s="2"/>
      <c r="NIF6" s="2"/>
      <c r="NIG6" s="2"/>
      <c r="NIH6" s="2"/>
      <c r="NII6" s="2"/>
      <c r="NIJ6" s="2"/>
      <c r="NIK6" s="2"/>
      <c r="NIL6" s="2"/>
      <c r="NIM6" s="2"/>
      <c r="NIN6" s="2"/>
      <c r="NIO6" s="2"/>
      <c r="NIP6" s="2"/>
      <c r="NIQ6" s="2"/>
      <c r="NIR6" s="2"/>
      <c r="NIS6" s="2"/>
      <c r="NIT6" s="2"/>
      <c r="NIU6" s="2"/>
      <c r="NIV6" s="2"/>
      <c r="NIW6" s="2"/>
      <c r="NIX6" s="2"/>
      <c r="NIY6" s="2"/>
      <c r="NIZ6" s="2"/>
      <c r="NJA6" s="2"/>
      <c r="NJB6" s="2"/>
      <c r="NJC6" s="2"/>
      <c r="NJD6" s="2"/>
      <c r="NJE6" s="2"/>
      <c r="NJF6" s="2"/>
      <c r="NJG6" s="2"/>
      <c r="NJH6" s="2"/>
      <c r="NJI6" s="2"/>
      <c r="NJJ6" s="2"/>
      <c r="NJK6" s="2"/>
      <c r="NJL6" s="2"/>
      <c r="NJM6" s="2"/>
      <c r="NJN6" s="2"/>
      <c r="NJO6" s="2"/>
      <c r="NJP6" s="2"/>
      <c r="NJQ6" s="2"/>
      <c r="NJR6" s="2"/>
      <c r="NJS6" s="2"/>
      <c r="NJT6" s="2"/>
      <c r="NJU6" s="2"/>
      <c r="NJV6" s="2"/>
      <c r="NJW6" s="2"/>
      <c r="NJX6" s="2"/>
      <c r="NJY6" s="2"/>
      <c r="NJZ6" s="2"/>
      <c r="NKA6" s="2"/>
      <c r="NKB6" s="2"/>
      <c r="NKC6" s="2"/>
      <c r="NKD6" s="2"/>
      <c r="NKE6" s="2"/>
      <c r="NKF6" s="2"/>
      <c r="NKG6" s="2"/>
      <c r="NKH6" s="2"/>
      <c r="NKI6" s="2"/>
      <c r="NKJ6" s="2"/>
      <c r="NKK6" s="2"/>
      <c r="NKL6" s="2"/>
      <c r="NKM6" s="2"/>
      <c r="NKN6" s="2"/>
      <c r="NKO6" s="2"/>
      <c r="NKP6" s="2"/>
      <c r="NKQ6" s="2"/>
      <c r="NKR6" s="2"/>
      <c r="NKS6" s="2"/>
      <c r="NKT6" s="2"/>
      <c r="NKU6" s="2"/>
      <c r="NKV6" s="2"/>
      <c r="NKW6" s="2"/>
      <c r="NKX6" s="2"/>
      <c r="NKY6" s="2"/>
      <c r="NKZ6" s="2"/>
      <c r="NLA6" s="2"/>
      <c r="NLB6" s="2"/>
      <c r="NLC6" s="2"/>
      <c r="NLD6" s="2"/>
      <c r="NLE6" s="2"/>
      <c r="NLF6" s="2"/>
      <c r="NLG6" s="2"/>
      <c r="NLH6" s="2"/>
      <c r="NLI6" s="2"/>
      <c r="NLJ6" s="2"/>
      <c r="NLK6" s="2"/>
      <c r="NLL6" s="2"/>
      <c r="NLM6" s="2"/>
      <c r="NLN6" s="2"/>
      <c r="NLO6" s="2"/>
      <c r="NLP6" s="2"/>
      <c r="NLQ6" s="2"/>
      <c r="NLR6" s="2"/>
      <c r="NLS6" s="2"/>
      <c r="NLT6" s="2"/>
      <c r="NLU6" s="2"/>
      <c r="NLV6" s="2"/>
      <c r="NLW6" s="2"/>
      <c r="NLX6" s="2"/>
      <c r="NLY6" s="2"/>
      <c r="NLZ6" s="2"/>
      <c r="NMA6" s="2"/>
      <c r="NMB6" s="2"/>
      <c r="NMC6" s="2"/>
      <c r="NMD6" s="2"/>
      <c r="NME6" s="2"/>
      <c r="NMF6" s="2"/>
      <c r="NMG6" s="2"/>
      <c r="NMH6" s="2"/>
      <c r="NMI6" s="2"/>
      <c r="NMJ6" s="2"/>
      <c r="NMK6" s="2"/>
      <c r="NML6" s="2"/>
      <c r="NMM6" s="2"/>
      <c r="NMN6" s="2"/>
      <c r="NMO6" s="2"/>
      <c r="NMP6" s="2"/>
      <c r="NMQ6" s="2"/>
      <c r="NMR6" s="2"/>
      <c r="NMS6" s="2"/>
      <c r="NMT6" s="2"/>
      <c r="NMU6" s="2"/>
      <c r="NMV6" s="2"/>
      <c r="NMW6" s="2"/>
      <c r="NMX6" s="2"/>
      <c r="NMY6" s="2"/>
      <c r="NMZ6" s="2"/>
      <c r="NNA6" s="2"/>
      <c r="NNB6" s="2"/>
      <c r="NNC6" s="2"/>
      <c r="NND6" s="2"/>
      <c r="NNE6" s="2"/>
      <c r="NNF6" s="2"/>
      <c r="NNG6" s="2"/>
      <c r="NNH6" s="2"/>
      <c r="NNI6" s="2"/>
      <c r="NNJ6" s="2"/>
      <c r="NNK6" s="2"/>
      <c r="NNL6" s="2"/>
      <c r="NNM6" s="2"/>
      <c r="NNN6" s="2"/>
      <c r="NNO6" s="2"/>
      <c r="NNP6" s="2"/>
      <c r="NNQ6" s="2"/>
      <c r="NNR6" s="2"/>
      <c r="NNS6" s="2"/>
      <c r="NNT6" s="2"/>
      <c r="NNU6" s="2"/>
      <c r="NNV6" s="2"/>
      <c r="NNW6" s="2"/>
      <c r="NNX6" s="2"/>
      <c r="NNY6" s="2"/>
      <c r="NNZ6" s="2"/>
      <c r="NOA6" s="2"/>
      <c r="NOB6" s="2"/>
      <c r="NOC6" s="2"/>
      <c r="NOD6" s="2"/>
      <c r="NOE6" s="2"/>
      <c r="NOF6" s="2"/>
      <c r="NOG6" s="2"/>
      <c r="NOH6" s="2"/>
      <c r="NOI6" s="2"/>
      <c r="NOJ6" s="2"/>
      <c r="NOK6" s="2"/>
      <c r="NOL6" s="2"/>
      <c r="NOM6" s="2"/>
      <c r="NON6" s="2"/>
      <c r="NOO6" s="2"/>
      <c r="NOP6" s="2"/>
      <c r="NOQ6" s="2"/>
      <c r="NOR6" s="2"/>
      <c r="NOS6" s="2"/>
      <c r="NOT6" s="2"/>
      <c r="NOU6" s="2"/>
      <c r="NOV6" s="2"/>
      <c r="NOW6" s="2"/>
      <c r="NOX6" s="2"/>
      <c r="NOY6" s="2"/>
      <c r="NOZ6" s="2"/>
      <c r="NPA6" s="2"/>
      <c r="NPB6" s="2"/>
      <c r="NPC6" s="2"/>
      <c r="NPD6" s="2"/>
      <c r="NPE6" s="2"/>
      <c r="NPF6" s="2"/>
      <c r="NPG6" s="2"/>
      <c r="NPH6" s="2"/>
      <c r="NPI6" s="2"/>
      <c r="NPJ6" s="2"/>
      <c r="NPK6" s="2"/>
      <c r="NPL6" s="2"/>
      <c r="NPM6" s="2"/>
      <c r="NPN6" s="2"/>
      <c r="NPO6" s="2"/>
      <c r="NPP6" s="2"/>
      <c r="NPQ6" s="2"/>
      <c r="NPR6" s="2"/>
      <c r="NPS6" s="2"/>
      <c r="NPT6" s="2"/>
      <c r="NPU6" s="2"/>
      <c r="NPV6" s="2"/>
      <c r="NPW6" s="2"/>
      <c r="NPX6" s="2"/>
      <c r="NPY6" s="2"/>
      <c r="NPZ6" s="2"/>
      <c r="NQA6" s="2"/>
      <c r="NQB6" s="2"/>
      <c r="NQC6" s="2"/>
      <c r="NQD6" s="2"/>
      <c r="NQE6" s="2"/>
      <c r="NQF6" s="2"/>
      <c r="NQG6" s="2"/>
      <c r="NQH6" s="2"/>
      <c r="NQI6" s="2"/>
      <c r="NQJ6" s="2"/>
      <c r="NQK6" s="2"/>
      <c r="NQL6" s="2"/>
      <c r="NQM6" s="2"/>
      <c r="NQN6" s="2"/>
      <c r="NQO6" s="2"/>
      <c r="NQP6" s="2"/>
      <c r="NQQ6" s="2"/>
      <c r="NQR6" s="2"/>
      <c r="NQS6" s="2"/>
      <c r="NQT6" s="2"/>
      <c r="NQU6" s="2"/>
      <c r="NQV6" s="2"/>
      <c r="NQW6" s="2"/>
      <c r="NQX6" s="2"/>
      <c r="NQY6" s="2"/>
      <c r="NQZ6" s="2"/>
      <c r="NRA6" s="2"/>
      <c r="NRB6" s="2"/>
      <c r="NRC6" s="2"/>
      <c r="NRD6" s="2"/>
      <c r="NRE6" s="2"/>
      <c r="NRF6" s="2"/>
      <c r="NRG6" s="2"/>
      <c r="NRH6" s="2"/>
      <c r="NRI6" s="2"/>
      <c r="NRJ6" s="2"/>
      <c r="NRK6" s="2"/>
      <c r="NRL6" s="2"/>
      <c r="NRM6" s="2"/>
      <c r="NRN6" s="2"/>
      <c r="NRO6" s="2"/>
      <c r="NRP6" s="2"/>
      <c r="NRQ6" s="2"/>
      <c r="NRR6" s="2"/>
      <c r="NRS6" s="2"/>
      <c r="NRT6" s="2"/>
      <c r="NRU6" s="2"/>
      <c r="NRV6" s="2"/>
      <c r="NRW6" s="2"/>
      <c r="NRX6" s="2"/>
      <c r="NRY6" s="2"/>
      <c r="NRZ6" s="2"/>
      <c r="NSA6" s="2"/>
      <c r="NSB6" s="2"/>
      <c r="NSC6" s="2"/>
      <c r="NSD6" s="2"/>
      <c r="NSE6" s="2"/>
      <c r="NSF6" s="2"/>
      <c r="NSG6" s="2"/>
      <c r="NSH6" s="2"/>
      <c r="NSI6" s="2"/>
      <c r="NSJ6" s="2"/>
      <c r="NSK6" s="2"/>
      <c r="NSL6" s="2"/>
      <c r="NSM6" s="2"/>
      <c r="NSN6" s="2"/>
      <c r="NSO6" s="2"/>
      <c r="NSP6" s="2"/>
      <c r="NSQ6" s="2"/>
      <c r="NSR6" s="2"/>
      <c r="NSS6" s="2"/>
      <c r="NST6" s="2"/>
      <c r="NSU6" s="2"/>
      <c r="NSV6" s="2"/>
      <c r="NSW6" s="2"/>
      <c r="NSX6" s="2"/>
      <c r="NSY6" s="2"/>
      <c r="NSZ6" s="2"/>
      <c r="NTA6" s="2"/>
      <c r="NTB6" s="2"/>
      <c r="NTC6" s="2"/>
      <c r="NTD6" s="2"/>
      <c r="NTE6" s="2"/>
      <c r="NTF6" s="2"/>
      <c r="NTG6" s="2"/>
      <c r="NTH6" s="2"/>
      <c r="NTI6" s="2"/>
      <c r="NTJ6" s="2"/>
      <c r="NTK6" s="2"/>
      <c r="NTL6" s="2"/>
      <c r="NTM6" s="2"/>
      <c r="NTN6" s="2"/>
      <c r="NTO6" s="2"/>
      <c r="NTP6" s="2"/>
      <c r="NTQ6" s="2"/>
      <c r="NTR6" s="2"/>
      <c r="NTS6" s="2"/>
      <c r="NTT6" s="2"/>
      <c r="NTU6" s="2"/>
      <c r="NTV6" s="2"/>
      <c r="NTW6" s="2"/>
      <c r="NTX6" s="2"/>
      <c r="NTY6" s="2"/>
      <c r="NTZ6" s="2"/>
      <c r="NUA6" s="2"/>
      <c r="NUB6" s="2"/>
      <c r="NUC6" s="2"/>
      <c r="NUD6" s="2"/>
      <c r="NUE6" s="2"/>
      <c r="NUF6" s="2"/>
      <c r="NUG6" s="2"/>
      <c r="NUH6" s="2"/>
      <c r="NUI6" s="2"/>
      <c r="NUJ6" s="2"/>
      <c r="NUK6" s="2"/>
      <c r="NUL6" s="2"/>
      <c r="NUM6" s="2"/>
      <c r="NUN6" s="2"/>
      <c r="NUO6" s="2"/>
      <c r="NUP6" s="2"/>
      <c r="NUQ6" s="2"/>
      <c r="NUR6" s="2"/>
      <c r="NUS6" s="2"/>
      <c r="NUT6" s="2"/>
      <c r="NUU6" s="2"/>
      <c r="NUV6" s="2"/>
      <c r="NUW6" s="2"/>
      <c r="NUX6" s="2"/>
      <c r="NUY6" s="2"/>
      <c r="NUZ6" s="2"/>
      <c r="NVA6" s="2"/>
      <c r="NVB6" s="2"/>
      <c r="NVC6" s="2"/>
      <c r="NVD6" s="2"/>
      <c r="NVE6" s="2"/>
      <c r="NVF6" s="2"/>
      <c r="NVG6" s="2"/>
      <c r="NVH6" s="2"/>
      <c r="NVI6" s="2"/>
      <c r="NVJ6" s="2"/>
      <c r="NVK6" s="2"/>
      <c r="NVL6" s="2"/>
      <c r="NVM6" s="2"/>
      <c r="NVN6" s="2"/>
      <c r="NVO6" s="2"/>
      <c r="NVP6" s="2"/>
      <c r="NVQ6" s="2"/>
      <c r="NVR6" s="2"/>
      <c r="NVS6" s="2"/>
      <c r="NVT6" s="2"/>
      <c r="NVU6" s="2"/>
      <c r="NVV6" s="2"/>
      <c r="NVW6" s="2"/>
      <c r="NVX6" s="2"/>
      <c r="NVY6" s="2"/>
      <c r="NVZ6" s="2"/>
      <c r="NWA6" s="2"/>
      <c r="NWB6" s="2"/>
      <c r="NWC6" s="2"/>
      <c r="NWD6" s="2"/>
      <c r="NWE6" s="2"/>
      <c r="NWF6" s="2"/>
      <c r="NWG6" s="2"/>
      <c r="NWH6" s="2"/>
      <c r="NWI6" s="2"/>
      <c r="NWJ6" s="2"/>
      <c r="NWK6" s="2"/>
      <c r="NWL6" s="2"/>
      <c r="NWM6" s="2"/>
      <c r="NWN6" s="2"/>
      <c r="NWO6" s="2"/>
      <c r="NWP6" s="2"/>
      <c r="NWQ6" s="2"/>
      <c r="NWR6" s="2"/>
      <c r="NWS6" s="2"/>
      <c r="NWT6" s="2"/>
      <c r="NWU6" s="2"/>
      <c r="NWV6" s="2"/>
      <c r="NWW6" s="2"/>
      <c r="NWX6" s="2"/>
      <c r="NWY6" s="2"/>
      <c r="NWZ6" s="2"/>
      <c r="NXA6" s="2"/>
      <c r="NXB6" s="2"/>
      <c r="NXC6" s="2"/>
      <c r="NXD6" s="2"/>
      <c r="NXE6" s="2"/>
      <c r="NXF6" s="2"/>
      <c r="NXG6" s="2"/>
      <c r="NXH6" s="2"/>
      <c r="NXI6" s="2"/>
      <c r="NXJ6" s="2"/>
      <c r="NXK6" s="2"/>
      <c r="NXL6" s="2"/>
      <c r="NXM6" s="2"/>
      <c r="NXN6" s="2"/>
      <c r="NXO6" s="2"/>
      <c r="NXP6" s="2"/>
      <c r="NXQ6" s="2"/>
      <c r="NXR6" s="2"/>
      <c r="NXS6" s="2"/>
      <c r="NXT6" s="2"/>
      <c r="NXU6" s="2"/>
      <c r="NXV6" s="2"/>
      <c r="NXW6" s="2"/>
      <c r="NXX6" s="2"/>
      <c r="NXY6" s="2"/>
      <c r="NXZ6" s="2"/>
      <c r="NYA6" s="2"/>
      <c r="NYB6" s="2"/>
      <c r="NYC6" s="2"/>
      <c r="NYD6" s="2"/>
      <c r="NYE6" s="2"/>
      <c r="NYF6" s="2"/>
      <c r="NYG6" s="2"/>
      <c r="NYH6" s="2"/>
      <c r="NYI6" s="2"/>
      <c r="NYJ6" s="2"/>
      <c r="NYK6" s="2"/>
      <c r="NYL6" s="2"/>
      <c r="NYM6" s="2"/>
      <c r="NYN6" s="2"/>
      <c r="NYO6" s="2"/>
      <c r="NYP6" s="2"/>
      <c r="NYQ6" s="2"/>
      <c r="NYR6" s="2"/>
      <c r="NYS6" s="2"/>
      <c r="NYT6" s="2"/>
      <c r="NYU6" s="2"/>
      <c r="NYV6" s="2"/>
      <c r="NYW6" s="2"/>
      <c r="NYX6" s="2"/>
      <c r="NYY6" s="2"/>
      <c r="NYZ6" s="2"/>
      <c r="NZA6" s="2"/>
      <c r="NZB6" s="2"/>
      <c r="NZC6" s="2"/>
      <c r="NZD6" s="2"/>
      <c r="NZE6" s="2"/>
      <c r="NZF6" s="2"/>
      <c r="NZG6" s="2"/>
      <c r="NZH6" s="2"/>
      <c r="NZI6" s="2"/>
      <c r="NZJ6" s="2"/>
      <c r="NZK6" s="2"/>
      <c r="NZL6" s="2"/>
      <c r="NZM6" s="2"/>
      <c r="NZN6" s="2"/>
      <c r="NZO6" s="2"/>
      <c r="NZP6" s="2"/>
      <c r="NZQ6" s="2"/>
      <c r="NZR6" s="2"/>
      <c r="NZS6" s="2"/>
      <c r="NZT6" s="2"/>
      <c r="NZU6" s="2"/>
      <c r="NZV6" s="2"/>
      <c r="NZW6" s="2"/>
      <c r="NZX6" s="2"/>
      <c r="NZY6" s="2"/>
      <c r="NZZ6" s="2"/>
      <c r="OAA6" s="2"/>
      <c r="OAB6" s="2"/>
      <c r="OAC6" s="2"/>
      <c r="OAD6" s="2"/>
      <c r="OAE6" s="2"/>
      <c r="OAF6" s="2"/>
      <c r="OAG6" s="2"/>
      <c r="OAH6" s="2"/>
      <c r="OAI6" s="2"/>
      <c r="OAJ6" s="2"/>
      <c r="OAK6" s="2"/>
      <c r="OAL6" s="2"/>
      <c r="OAM6" s="2"/>
      <c r="OAN6" s="2"/>
      <c r="OAO6" s="2"/>
      <c r="OAP6" s="2"/>
      <c r="OAQ6" s="2"/>
      <c r="OAR6" s="2"/>
      <c r="OAS6" s="2"/>
      <c r="OAT6" s="2"/>
      <c r="OAU6" s="2"/>
      <c r="OAV6" s="2"/>
      <c r="OAW6" s="2"/>
      <c r="OAX6" s="2"/>
      <c r="OAY6" s="2"/>
      <c r="OAZ6" s="2"/>
      <c r="OBA6" s="2"/>
      <c r="OBB6" s="2"/>
      <c r="OBC6" s="2"/>
      <c r="OBD6" s="2"/>
      <c r="OBE6" s="2"/>
      <c r="OBF6" s="2"/>
      <c r="OBG6" s="2"/>
      <c r="OBH6" s="2"/>
      <c r="OBI6" s="2"/>
      <c r="OBJ6" s="2"/>
      <c r="OBK6" s="2"/>
      <c r="OBL6" s="2"/>
      <c r="OBM6" s="2"/>
      <c r="OBN6" s="2"/>
      <c r="OBO6" s="2"/>
      <c r="OBP6" s="2"/>
      <c r="OBQ6" s="2"/>
      <c r="OBR6" s="2"/>
      <c r="OBS6" s="2"/>
      <c r="OBT6" s="2"/>
      <c r="OBU6" s="2"/>
      <c r="OBV6" s="2"/>
      <c r="OBW6" s="2"/>
      <c r="OBX6" s="2"/>
      <c r="OBY6" s="2"/>
      <c r="OBZ6" s="2"/>
      <c r="OCA6" s="2"/>
      <c r="OCB6" s="2"/>
      <c r="OCC6" s="2"/>
      <c r="OCD6" s="2"/>
      <c r="OCE6" s="2"/>
      <c r="OCF6" s="2"/>
      <c r="OCG6" s="2"/>
      <c r="OCH6" s="2"/>
      <c r="OCI6" s="2"/>
      <c r="OCJ6" s="2"/>
      <c r="OCK6" s="2"/>
      <c r="OCL6" s="2"/>
      <c r="OCM6" s="2"/>
      <c r="OCN6" s="2"/>
      <c r="OCO6" s="2"/>
      <c r="OCP6" s="2"/>
      <c r="OCQ6" s="2"/>
      <c r="OCR6" s="2"/>
      <c r="OCS6" s="2"/>
      <c r="OCT6" s="2"/>
      <c r="OCU6" s="2"/>
      <c r="OCV6" s="2"/>
      <c r="OCW6" s="2"/>
      <c r="OCX6" s="2"/>
      <c r="OCY6" s="2"/>
      <c r="OCZ6" s="2"/>
      <c r="ODA6" s="2"/>
      <c r="ODB6" s="2"/>
      <c r="ODC6" s="2"/>
      <c r="ODD6" s="2"/>
      <c r="ODE6" s="2"/>
      <c r="ODF6" s="2"/>
      <c r="ODG6" s="2"/>
      <c r="ODH6" s="2"/>
      <c r="ODI6" s="2"/>
      <c r="ODJ6" s="2"/>
      <c r="ODK6" s="2"/>
      <c r="ODL6" s="2"/>
      <c r="ODM6" s="2"/>
      <c r="ODN6" s="2"/>
      <c r="ODO6" s="2"/>
      <c r="ODP6" s="2"/>
      <c r="ODQ6" s="2"/>
      <c r="ODR6" s="2"/>
      <c r="ODS6" s="2"/>
      <c r="ODT6" s="2"/>
      <c r="ODU6" s="2"/>
      <c r="ODV6" s="2"/>
      <c r="ODW6" s="2"/>
      <c r="ODX6" s="2"/>
      <c r="ODY6" s="2"/>
      <c r="ODZ6" s="2"/>
      <c r="OEA6" s="2"/>
      <c r="OEB6" s="2"/>
      <c r="OEC6" s="2"/>
      <c r="OED6" s="2"/>
      <c r="OEE6" s="2"/>
      <c r="OEF6" s="2"/>
      <c r="OEG6" s="2"/>
      <c r="OEH6" s="2"/>
      <c r="OEI6" s="2"/>
      <c r="OEJ6" s="2"/>
      <c r="OEK6" s="2"/>
      <c r="OEL6" s="2"/>
      <c r="OEM6" s="2"/>
      <c r="OEN6" s="2"/>
      <c r="OEO6" s="2"/>
      <c r="OEP6" s="2"/>
      <c r="OEQ6" s="2"/>
      <c r="OER6" s="2"/>
      <c r="OES6" s="2"/>
      <c r="OET6" s="2"/>
      <c r="OEU6" s="2"/>
      <c r="OEV6" s="2"/>
      <c r="OEW6" s="2"/>
      <c r="OEX6" s="2"/>
      <c r="OEY6" s="2"/>
      <c r="OEZ6" s="2"/>
      <c r="OFA6" s="2"/>
      <c r="OFB6" s="2"/>
      <c r="OFC6" s="2"/>
      <c r="OFD6" s="2"/>
      <c r="OFE6" s="2"/>
      <c r="OFF6" s="2"/>
      <c r="OFG6" s="2"/>
      <c r="OFH6" s="2"/>
      <c r="OFI6" s="2"/>
      <c r="OFJ6" s="2"/>
      <c r="OFK6" s="2"/>
      <c r="OFL6" s="2"/>
      <c r="OFM6" s="2"/>
      <c r="OFN6" s="2"/>
      <c r="OFO6" s="2"/>
      <c r="OFP6" s="2"/>
      <c r="OFQ6" s="2"/>
      <c r="OFR6" s="2"/>
      <c r="OFS6" s="2"/>
      <c r="OFT6" s="2"/>
      <c r="OFU6" s="2"/>
      <c r="OFV6" s="2"/>
      <c r="OFW6" s="2"/>
      <c r="OFX6" s="2"/>
      <c r="OFY6" s="2"/>
      <c r="OFZ6" s="2"/>
      <c r="OGA6" s="2"/>
      <c r="OGB6" s="2"/>
      <c r="OGC6" s="2"/>
      <c r="OGD6" s="2"/>
      <c r="OGE6" s="2"/>
      <c r="OGF6" s="2"/>
      <c r="OGG6" s="2"/>
      <c r="OGH6" s="2"/>
      <c r="OGI6" s="2"/>
      <c r="OGJ6" s="2"/>
      <c r="OGK6" s="2"/>
      <c r="OGL6" s="2"/>
      <c r="OGM6" s="2"/>
      <c r="OGN6" s="2"/>
      <c r="OGO6" s="2"/>
      <c r="OGP6" s="2"/>
      <c r="OGQ6" s="2"/>
      <c r="OGR6" s="2"/>
      <c r="OGS6" s="2"/>
      <c r="OGT6" s="2"/>
      <c r="OGU6" s="2"/>
      <c r="OGV6" s="2"/>
      <c r="OGW6" s="2"/>
      <c r="OGX6" s="2"/>
      <c r="OGY6" s="2"/>
      <c r="OGZ6" s="2"/>
      <c r="OHA6" s="2"/>
      <c r="OHB6" s="2"/>
      <c r="OHC6" s="2"/>
      <c r="OHD6" s="2"/>
      <c r="OHE6" s="2"/>
      <c r="OHF6" s="2"/>
      <c r="OHG6" s="2"/>
      <c r="OHH6" s="2"/>
      <c r="OHI6" s="2"/>
      <c r="OHJ6" s="2"/>
      <c r="OHK6" s="2"/>
      <c r="OHL6" s="2"/>
      <c r="OHM6" s="2"/>
      <c r="OHN6" s="2"/>
      <c r="OHO6" s="2"/>
      <c r="OHP6" s="2"/>
      <c r="OHQ6" s="2"/>
      <c r="OHR6" s="2"/>
      <c r="OHS6" s="2"/>
      <c r="OHT6" s="2"/>
      <c r="OHU6" s="2"/>
      <c r="OHV6" s="2"/>
      <c r="OHW6" s="2"/>
      <c r="OHX6" s="2"/>
      <c r="OHY6" s="2"/>
      <c r="OHZ6" s="2"/>
      <c r="OIA6" s="2"/>
      <c r="OIB6" s="2"/>
      <c r="OIC6" s="2"/>
      <c r="OID6" s="2"/>
      <c r="OIE6" s="2"/>
      <c r="OIF6" s="2"/>
      <c r="OIG6" s="2"/>
      <c r="OIH6" s="2"/>
      <c r="OII6" s="2"/>
      <c r="OIJ6" s="2"/>
      <c r="OIK6" s="2"/>
      <c r="OIL6" s="2"/>
      <c r="OIM6" s="2"/>
      <c r="OIN6" s="2"/>
      <c r="OIO6" s="2"/>
      <c r="OIP6" s="2"/>
      <c r="OIQ6" s="2"/>
      <c r="OIR6" s="2"/>
      <c r="OIS6" s="2"/>
      <c r="OIT6" s="2"/>
      <c r="OIU6" s="2"/>
      <c r="OIV6" s="2"/>
      <c r="OIW6" s="2"/>
      <c r="OIX6" s="2"/>
      <c r="OIY6" s="2"/>
      <c r="OIZ6" s="2"/>
      <c r="OJA6" s="2"/>
      <c r="OJB6" s="2"/>
      <c r="OJC6" s="2"/>
      <c r="OJD6" s="2"/>
      <c r="OJE6" s="2"/>
      <c r="OJF6" s="2"/>
      <c r="OJG6" s="2"/>
      <c r="OJH6" s="2"/>
      <c r="OJI6" s="2"/>
      <c r="OJJ6" s="2"/>
      <c r="OJK6" s="2"/>
      <c r="OJL6" s="2"/>
      <c r="OJM6" s="2"/>
      <c r="OJN6" s="2"/>
      <c r="OJO6" s="2"/>
      <c r="OJP6" s="2"/>
      <c r="OJQ6" s="2"/>
      <c r="OJR6" s="2"/>
      <c r="OJS6" s="2"/>
      <c r="OJT6" s="2"/>
      <c r="OJU6" s="2"/>
      <c r="OJV6" s="2"/>
      <c r="OJW6" s="2"/>
      <c r="OJX6" s="2"/>
      <c r="OJY6" s="2"/>
      <c r="OJZ6" s="2"/>
      <c r="OKA6" s="2"/>
      <c r="OKB6" s="2"/>
      <c r="OKC6" s="2"/>
      <c r="OKD6" s="2"/>
      <c r="OKE6" s="2"/>
      <c r="OKF6" s="2"/>
      <c r="OKG6" s="2"/>
      <c r="OKH6" s="2"/>
      <c r="OKI6" s="2"/>
      <c r="OKJ6" s="2"/>
      <c r="OKK6" s="2"/>
      <c r="OKL6" s="2"/>
      <c r="OKM6" s="2"/>
      <c r="OKN6" s="2"/>
      <c r="OKO6" s="2"/>
      <c r="OKP6" s="2"/>
      <c r="OKQ6" s="2"/>
      <c r="OKR6" s="2"/>
      <c r="OKS6" s="2"/>
      <c r="OKT6" s="2"/>
      <c r="OKU6" s="2"/>
      <c r="OKV6" s="2"/>
      <c r="OKW6" s="2"/>
      <c r="OKX6" s="2"/>
      <c r="OKY6" s="2"/>
      <c r="OKZ6" s="2"/>
      <c r="OLA6" s="2"/>
      <c r="OLB6" s="2"/>
      <c r="OLC6" s="2"/>
      <c r="OLD6" s="2"/>
      <c r="OLE6" s="2"/>
      <c r="OLF6" s="2"/>
      <c r="OLG6" s="2"/>
      <c r="OLH6" s="2"/>
      <c r="OLI6" s="2"/>
      <c r="OLJ6" s="2"/>
      <c r="OLK6" s="2"/>
      <c r="OLL6" s="2"/>
      <c r="OLM6" s="2"/>
      <c r="OLN6" s="2"/>
      <c r="OLO6" s="2"/>
      <c r="OLP6" s="2"/>
      <c r="OLQ6" s="2"/>
      <c r="OLR6" s="2"/>
      <c r="OLS6" s="2"/>
      <c r="OLT6" s="2"/>
      <c r="OLU6" s="2"/>
      <c r="OLV6" s="2"/>
      <c r="OLW6" s="2"/>
      <c r="OLX6" s="2"/>
      <c r="OLY6" s="2"/>
      <c r="OLZ6" s="2"/>
      <c r="OMA6" s="2"/>
      <c r="OMB6" s="2"/>
      <c r="OMC6" s="2"/>
      <c r="OMD6" s="2"/>
      <c r="OME6" s="2"/>
      <c r="OMF6" s="2"/>
      <c r="OMG6" s="2"/>
      <c r="OMH6" s="2"/>
      <c r="OMI6" s="2"/>
      <c r="OMJ6" s="2"/>
      <c r="OMK6" s="2"/>
      <c r="OML6" s="2"/>
      <c r="OMM6" s="2"/>
      <c r="OMN6" s="2"/>
      <c r="OMO6" s="2"/>
      <c r="OMP6" s="2"/>
      <c r="OMQ6" s="2"/>
      <c r="OMR6" s="2"/>
      <c r="OMS6" s="2"/>
      <c r="OMT6" s="2"/>
      <c r="OMU6" s="2"/>
      <c r="OMV6" s="2"/>
      <c r="OMW6" s="2"/>
      <c r="OMX6" s="2"/>
      <c r="OMY6" s="2"/>
      <c r="OMZ6" s="2"/>
      <c r="ONA6" s="2"/>
      <c r="ONB6" s="2"/>
      <c r="ONC6" s="2"/>
      <c r="OND6" s="2"/>
      <c r="ONE6" s="2"/>
      <c r="ONF6" s="2"/>
      <c r="ONG6" s="2"/>
      <c r="ONH6" s="2"/>
      <c r="ONI6" s="2"/>
      <c r="ONJ6" s="2"/>
      <c r="ONK6" s="2"/>
      <c r="ONL6" s="2"/>
      <c r="ONM6" s="2"/>
      <c r="ONN6" s="2"/>
      <c r="ONO6" s="2"/>
      <c r="ONP6" s="2"/>
      <c r="ONQ6" s="2"/>
      <c r="ONR6" s="2"/>
      <c r="ONS6" s="2"/>
      <c r="ONT6" s="2"/>
      <c r="ONU6" s="2"/>
      <c r="ONV6" s="2"/>
      <c r="ONW6" s="2"/>
      <c r="ONX6" s="2"/>
      <c r="ONY6" s="2"/>
      <c r="ONZ6" s="2"/>
      <c r="OOA6" s="2"/>
      <c r="OOB6" s="2"/>
      <c r="OOC6" s="2"/>
      <c r="OOD6" s="2"/>
      <c r="OOE6" s="2"/>
      <c r="OOF6" s="2"/>
      <c r="OOG6" s="2"/>
      <c r="OOH6" s="2"/>
      <c r="OOI6" s="2"/>
      <c r="OOJ6" s="2"/>
      <c r="OOK6" s="2"/>
      <c r="OOL6" s="2"/>
      <c r="OOM6" s="2"/>
      <c r="OON6" s="2"/>
      <c r="OOO6" s="2"/>
      <c r="OOP6" s="2"/>
      <c r="OOQ6" s="2"/>
      <c r="OOR6" s="2"/>
      <c r="OOS6" s="2"/>
      <c r="OOT6" s="2"/>
      <c r="OOU6" s="2"/>
      <c r="OOV6" s="2"/>
      <c r="OOW6" s="2"/>
      <c r="OOX6" s="2"/>
      <c r="OOY6" s="2"/>
      <c r="OOZ6" s="2"/>
      <c r="OPA6" s="2"/>
      <c r="OPB6" s="2"/>
      <c r="OPC6" s="2"/>
      <c r="OPD6" s="2"/>
      <c r="OPE6" s="2"/>
      <c r="OPF6" s="2"/>
      <c r="OPG6" s="2"/>
      <c r="OPH6" s="2"/>
      <c r="OPI6" s="2"/>
      <c r="OPJ6" s="2"/>
      <c r="OPK6" s="2"/>
      <c r="OPL6" s="2"/>
      <c r="OPM6" s="2"/>
      <c r="OPN6" s="2"/>
      <c r="OPO6" s="2"/>
      <c r="OPP6" s="2"/>
      <c r="OPQ6" s="2"/>
      <c r="OPR6" s="2"/>
      <c r="OPS6" s="2"/>
      <c r="OPT6" s="2"/>
      <c r="OPU6" s="2"/>
      <c r="OPV6" s="2"/>
      <c r="OPW6" s="2"/>
      <c r="OPX6" s="2"/>
      <c r="OPY6" s="2"/>
      <c r="OPZ6" s="2"/>
      <c r="OQA6" s="2"/>
      <c r="OQB6" s="2"/>
      <c r="OQC6" s="2"/>
      <c r="OQD6" s="2"/>
      <c r="OQE6" s="2"/>
      <c r="OQF6" s="2"/>
      <c r="OQG6" s="2"/>
      <c r="OQH6" s="2"/>
      <c r="OQI6" s="2"/>
      <c r="OQJ6" s="2"/>
      <c r="OQK6" s="2"/>
      <c r="OQL6" s="2"/>
      <c r="OQM6" s="2"/>
      <c r="OQN6" s="2"/>
      <c r="OQO6" s="2"/>
      <c r="OQP6" s="2"/>
      <c r="OQQ6" s="2"/>
      <c r="OQR6" s="2"/>
      <c r="OQS6" s="2"/>
      <c r="OQT6" s="2"/>
      <c r="OQU6" s="2"/>
      <c r="OQV6" s="2"/>
      <c r="OQW6" s="2"/>
      <c r="OQX6" s="2"/>
      <c r="OQY6" s="2"/>
      <c r="OQZ6" s="2"/>
      <c r="ORA6" s="2"/>
      <c r="ORB6" s="2"/>
      <c r="ORC6" s="2"/>
      <c r="ORD6" s="2"/>
      <c r="ORE6" s="2"/>
      <c r="ORF6" s="2"/>
      <c r="ORG6" s="2"/>
      <c r="ORH6" s="2"/>
      <c r="ORI6" s="2"/>
      <c r="ORJ6" s="2"/>
      <c r="ORK6" s="2"/>
      <c r="ORL6" s="2"/>
      <c r="ORM6" s="2"/>
      <c r="ORN6" s="2"/>
      <c r="ORO6" s="2"/>
      <c r="ORP6" s="2"/>
      <c r="ORQ6" s="2"/>
      <c r="ORR6" s="2"/>
      <c r="ORS6" s="2"/>
      <c r="ORT6" s="2"/>
      <c r="ORU6" s="2"/>
      <c r="ORV6" s="2"/>
      <c r="ORW6" s="2"/>
      <c r="ORX6" s="2"/>
      <c r="ORY6" s="2"/>
      <c r="ORZ6" s="2"/>
      <c r="OSA6" s="2"/>
      <c r="OSB6" s="2"/>
      <c r="OSC6" s="2"/>
      <c r="OSD6" s="2"/>
      <c r="OSE6" s="2"/>
      <c r="OSF6" s="2"/>
      <c r="OSG6" s="2"/>
      <c r="OSH6" s="2"/>
      <c r="OSI6" s="2"/>
      <c r="OSJ6" s="2"/>
      <c r="OSK6" s="2"/>
      <c r="OSL6" s="2"/>
      <c r="OSM6" s="2"/>
      <c r="OSN6" s="2"/>
      <c r="OSO6" s="2"/>
      <c r="OSP6" s="2"/>
      <c r="OSQ6" s="2"/>
      <c r="OSR6" s="2"/>
      <c r="OSS6" s="2"/>
      <c r="OST6" s="2"/>
      <c r="OSU6" s="2"/>
      <c r="OSV6" s="2"/>
      <c r="OSW6" s="2"/>
      <c r="OSX6" s="2"/>
      <c r="OSY6" s="2"/>
      <c r="OSZ6" s="2"/>
      <c r="OTA6" s="2"/>
      <c r="OTB6" s="2"/>
      <c r="OTC6" s="2"/>
      <c r="OTD6" s="2"/>
      <c r="OTE6" s="2"/>
      <c r="OTF6" s="2"/>
      <c r="OTG6" s="2"/>
      <c r="OTH6" s="2"/>
      <c r="OTI6" s="2"/>
      <c r="OTJ6" s="2"/>
      <c r="OTK6" s="2"/>
      <c r="OTL6" s="2"/>
      <c r="OTM6" s="2"/>
      <c r="OTN6" s="2"/>
      <c r="OTO6" s="2"/>
      <c r="OTP6" s="2"/>
      <c r="OTQ6" s="2"/>
      <c r="OTR6" s="2"/>
      <c r="OTS6" s="2"/>
      <c r="OTT6" s="2"/>
      <c r="OTU6" s="2"/>
      <c r="OTV6" s="2"/>
      <c r="OTW6" s="2"/>
      <c r="OTX6" s="2"/>
      <c r="OTY6" s="2"/>
      <c r="OTZ6" s="2"/>
      <c r="OUA6" s="2"/>
      <c r="OUB6" s="2"/>
      <c r="OUC6" s="2"/>
      <c r="OUD6" s="2"/>
      <c r="OUE6" s="2"/>
      <c r="OUF6" s="2"/>
      <c r="OUG6" s="2"/>
      <c r="OUH6" s="2"/>
      <c r="OUI6" s="2"/>
      <c r="OUJ6" s="2"/>
      <c r="OUK6" s="2"/>
      <c r="OUL6" s="2"/>
      <c r="OUM6" s="2"/>
      <c r="OUN6" s="2"/>
      <c r="OUO6" s="2"/>
      <c r="OUP6" s="2"/>
      <c r="OUQ6" s="2"/>
      <c r="OUR6" s="2"/>
      <c r="OUS6" s="2"/>
      <c r="OUT6" s="2"/>
      <c r="OUU6" s="2"/>
      <c r="OUV6" s="2"/>
      <c r="OUW6" s="2"/>
      <c r="OUX6" s="2"/>
      <c r="OUY6" s="2"/>
      <c r="OUZ6" s="2"/>
      <c r="OVA6" s="2"/>
      <c r="OVB6" s="2"/>
      <c r="OVC6" s="2"/>
      <c r="OVD6" s="2"/>
      <c r="OVE6" s="2"/>
      <c r="OVF6" s="2"/>
      <c r="OVG6" s="2"/>
      <c r="OVH6" s="2"/>
      <c r="OVI6" s="2"/>
      <c r="OVJ6" s="2"/>
      <c r="OVK6" s="2"/>
      <c r="OVL6" s="2"/>
      <c r="OVM6" s="2"/>
      <c r="OVN6" s="2"/>
      <c r="OVO6" s="2"/>
      <c r="OVP6" s="2"/>
      <c r="OVQ6" s="2"/>
      <c r="OVR6" s="2"/>
      <c r="OVS6" s="2"/>
      <c r="OVT6" s="2"/>
      <c r="OVU6" s="2"/>
      <c r="OVV6" s="2"/>
      <c r="OVW6" s="2"/>
      <c r="OVX6" s="2"/>
      <c r="OVY6" s="2"/>
      <c r="OVZ6" s="2"/>
      <c r="OWA6" s="2"/>
      <c r="OWB6" s="2"/>
      <c r="OWC6" s="2"/>
      <c r="OWD6" s="2"/>
      <c r="OWE6" s="2"/>
      <c r="OWF6" s="2"/>
      <c r="OWG6" s="2"/>
      <c r="OWH6" s="2"/>
      <c r="OWI6" s="2"/>
      <c r="OWJ6" s="2"/>
      <c r="OWK6" s="2"/>
      <c r="OWL6" s="2"/>
      <c r="OWM6" s="2"/>
      <c r="OWN6" s="2"/>
      <c r="OWO6" s="2"/>
      <c r="OWP6" s="2"/>
      <c r="OWQ6" s="2"/>
      <c r="OWR6" s="2"/>
      <c r="OWS6" s="2"/>
      <c r="OWT6" s="2"/>
      <c r="OWU6" s="2"/>
      <c r="OWV6" s="2"/>
      <c r="OWW6" s="2"/>
      <c r="OWX6" s="2"/>
      <c r="OWY6" s="2"/>
      <c r="OWZ6" s="2"/>
      <c r="OXA6" s="2"/>
      <c r="OXB6" s="2"/>
      <c r="OXC6" s="2"/>
      <c r="OXD6" s="2"/>
      <c r="OXE6" s="2"/>
      <c r="OXF6" s="2"/>
      <c r="OXG6" s="2"/>
      <c r="OXH6" s="2"/>
      <c r="OXI6" s="2"/>
      <c r="OXJ6" s="2"/>
      <c r="OXK6" s="2"/>
      <c r="OXL6" s="2"/>
      <c r="OXM6" s="2"/>
      <c r="OXN6" s="2"/>
      <c r="OXO6" s="2"/>
      <c r="OXP6" s="2"/>
      <c r="OXQ6" s="2"/>
      <c r="OXR6" s="2"/>
      <c r="OXS6" s="2"/>
      <c r="OXT6" s="2"/>
      <c r="OXU6" s="2"/>
      <c r="OXV6" s="2"/>
      <c r="OXW6" s="2"/>
      <c r="OXX6" s="2"/>
      <c r="OXY6" s="2"/>
      <c r="OXZ6" s="2"/>
      <c r="OYA6" s="2"/>
      <c r="OYB6" s="2"/>
      <c r="OYC6" s="2"/>
      <c r="OYD6" s="2"/>
      <c r="OYE6" s="2"/>
      <c r="OYF6" s="2"/>
      <c r="OYG6" s="2"/>
      <c r="OYH6" s="2"/>
      <c r="OYI6" s="2"/>
      <c r="OYJ6" s="2"/>
      <c r="OYK6" s="2"/>
      <c r="OYL6" s="2"/>
      <c r="OYM6" s="2"/>
      <c r="OYN6" s="2"/>
      <c r="OYO6" s="2"/>
      <c r="OYP6" s="2"/>
      <c r="OYQ6" s="2"/>
      <c r="OYR6" s="2"/>
      <c r="OYS6" s="2"/>
      <c r="OYT6" s="2"/>
      <c r="OYU6" s="2"/>
      <c r="OYV6" s="2"/>
      <c r="OYW6" s="2"/>
      <c r="OYX6" s="2"/>
      <c r="OYY6" s="2"/>
      <c r="OYZ6" s="2"/>
      <c r="OZA6" s="2"/>
      <c r="OZB6" s="2"/>
      <c r="OZC6" s="2"/>
      <c r="OZD6" s="2"/>
      <c r="OZE6" s="2"/>
      <c r="OZF6" s="2"/>
      <c r="OZG6" s="2"/>
      <c r="OZH6" s="2"/>
      <c r="OZI6" s="2"/>
      <c r="OZJ6" s="2"/>
      <c r="OZK6" s="2"/>
      <c r="OZL6" s="2"/>
      <c r="OZM6" s="2"/>
      <c r="OZN6" s="2"/>
      <c r="OZO6" s="2"/>
      <c r="OZP6" s="2"/>
      <c r="OZQ6" s="2"/>
      <c r="OZR6" s="2"/>
      <c r="OZS6" s="2"/>
      <c r="OZT6" s="2"/>
      <c r="OZU6" s="2"/>
      <c r="OZV6" s="2"/>
      <c r="OZW6" s="2"/>
      <c r="OZX6" s="2"/>
      <c r="OZY6" s="2"/>
      <c r="OZZ6" s="2"/>
      <c r="PAA6" s="2"/>
      <c r="PAB6" s="2"/>
      <c r="PAC6" s="2"/>
      <c r="PAD6" s="2"/>
      <c r="PAE6" s="2"/>
      <c r="PAF6" s="2"/>
      <c r="PAG6" s="2"/>
      <c r="PAH6" s="2"/>
      <c r="PAI6" s="2"/>
      <c r="PAJ6" s="2"/>
      <c r="PAK6" s="2"/>
      <c r="PAL6" s="2"/>
      <c r="PAM6" s="2"/>
      <c r="PAN6" s="2"/>
      <c r="PAO6" s="2"/>
      <c r="PAP6" s="2"/>
      <c r="PAQ6" s="2"/>
      <c r="PAR6" s="2"/>
      <c r="PAS6" s="2"/>
      <c r="PAT6" s="2"/>
      <c r="PAU6" s="2"/>
      <c r="PAV6" s="2"/>
      <c r="PAW6" s="2"/>
      <c r="PAX6" s="2"/>
      <c r="PAY6" s="2"/>
      <c r="PAZ6" s="2"/>
      <c r="PBA6" s="2"/>
      <c r="PBB6" s="2"/>
      <c r="PBC6" s="2"/>
      <c r="PBD6" s="2"/>
      <c r="PBE6" s="2"/>
      <c r="PBF6" s="2"/>
      <c r="PBG6" s="2"/>
      <c r="PBH6" s="2"/>
      <c r="PBI6" s="2"/>
      <c r="PBJ6" s="2"/>
      <c r="PBK6" s="2"/>
      <c r="PBL6" s="2"/>
      <c r="PBM6" s="2"/>
      <c r="PBN6" s="2"/>
      <c r="PBO6" s="2"/>
      <c r="PBP6" s="2"/>
      <c r="PBQ6" s="2"/>
      <c r="PBR6" s="2"/>
      <c r="PBS6" s="2"/>
      <c r="PBT6" s="2"/>
      <c r="PBU6" s="2"/>
      <c r="PBV6" s="2"/>
      <c r="PBW6" s="2"/>
      <c r="PBX6" s="2"/>
      <c r="PBY6" s="2"/>
      <c r="PBZ6" s="2"/>
      <c r="PCA6" s="2"/>
      <c r="PCB6" s="2"/>
      <c r="PCC6" s="2"/>
      <c r="PCD6" s="2"/>
      <c r="PCE6" s="2"/>
      <c r="PCF6" s="2"/>
      <c r="PCG6" s="2"/>
      <c r="PCH6" s="2"/>
      <c r="PCI6" s="2"/>
      <c r="PCJ6" s="2"/>
      <c r="PCK6" s="2"/>
      <c r="PCL6" s="2"/>
      <c r="PCM6" s="2"/>
      <c r="PCN6" s="2"/>
      <c r="PCO6" s="2"/>
      <c r="PCP6" s="2"/>
      <c r="PCQ6" s="2"/>
      <c r="PCR6" s="2"/>
      <c r="PCS6" s="2"/>
      <c r="PCT6" s="2"/>
      <c r="PCU6" s="2"/>
      <c r="PCV6" s="2"/>
      <c r="PCW6" s="2"/>
      <c r="PCX6" s="2"/>
      <c r="PCY6" s="2"/>
      <c r="PCZ6" s="2"/>
      <c r="PDA6" s="2"/>
      <c r="PDB6" s="2"/>
      <c r="PDC6" s="2"/>
      <c r="PDD6" s="2"/>
      <c r="PDE6" s="2"/>
      <c r="PDF6" s="2"/>
      <c r="PDG6" s="2"/>
      <c r="PDH6" s="2"/>
      <c r="PDI6" s="2"/>
      <c r="PDJ6" s="2"/>
      <c r="PDK6" s="2"/>
      <c r="PDL6" s="2"/>
      <c r="PDM6" s="2"/>
      <c r="PDN6" s="2"/>
      <c r="PDO6" s="2"/>
      <c r="PDP6" s="2"/>
      <c r="PDQ6" s="2"/>
      <c r="PDR6" s="2"/>
      <c r="PDS6" s="2"/>
      <c r="PDT6" s="2"/>
      <c r="PDU6" s="2"/>
      <c r="PDV6" s="2"/>
      <c r="PDW6" s="2"/>
      <c r="PDX6" s="2"/>
      <c r="PDY6" s="2"/>
      <c r="PDZ6" s="2"/>
      <c r="PEA6" s="2"/>
      <c r="PEB6" s="2"/>
      <c r="PEC6" s="2"/>
      <c r="PED6" s="2"/>
      <c r="PEE6" s="2"/>
      <c r="PEF6" s="2"/>
      <c r="PEG6" s="2"/>
      <c r="PEH6" s="2"/>
      <c r="PEI6" s="2"/>
      <c r="PEJ6" s="2"/>
      <c r="PEK6" s="2"/>
      <c r="PEL6" s="2"/>
      <c r="PEM6" s="2"/>
      <c r="PEN6" s="2"/>
      <c r="PEO6" s="2"/>
      <c r="PEP6" s="2"/>
      <c r="PEQ6" s="2"/>
      <c r="PER6" s="2"/>
      <c r="PES6" s="2"/>
      <c r="PET6" s="2"/>
      <c r="PEU6" s="2"/>
      <c r="PEV6" s="2"/>
      <c r="PEW6" s="2"/>
      <c r="PEX6" s="2"/>
      <c r="PEY6" s="2"/>
      <c r="PEZ6" s="2"/>
      <c r="PFA6" s="2"/>
      <c r="PFB6" s="2"/>
      <c r="PFC6" s="2"/>
      <c r="PFD6" s="2"/>
      <c r="PFE6" s="2"/>
      <c r="PFF6" s="2"/>
      <c r="PFG6" s="2"/>
      <c r="PFH6" s="2"/>
      <c r="PFI6" s="2"/>
      <c r="PFJ6" s="2"/>
      <c r="PFK6" s="2"/>
      <c r="PFL6" s="2"/>
      <c r="PFM6" s="2"/>
      <c r="PFN6" s="2"/>
      <c r="PFO6" s="2"/>
      <c r="PFP6" s="2"/>
      <c r="PFQ6" s="2"/>
      <c r="PFR6" s="2"/>
      <c r="PFS6" s="2"/>
      <c r="PFT6" s="2"/>
      <c r="PFU6" s="2"/>
      <c r="PFV6" s="2"/>
      <c r="PFW6" s="2"/>
      <c r="PFX6" s="2"/>
      <c r="PFY6" s="2"/>
      <c r="PFZ6" s="2"/>
      <c r="PGA6" s="2"/>
      <c r="PGB6" s="2"/>
      <c r="PGC6" s="2"/>
      <c r="PGD6" s="2"/>
      <c r="PGE6" s="2"/>
      <c r="PGF6" s="2"/>
      <c r="PGG6" s="2"/>
      <c r="PGH6" s="2"/>
      <c r="PGI6" s="2"/>
      <c r="PGJ6" s="2"/>
      <c r="PGK6" s="2"/>
      <c r="PGL6" s="2"/>
      <c r="PGM6" s="2"/>
      <c r="PGN6" s="2"/>
      <c r="PGO6" s="2"/>
      <c r="PGP6" s="2"/>
      <c r="PGQ6" s="2"/>
      <c r="PGR6" s="2"/>
      <c r="PGS6" s="2"/>
      <c r="PGT6" s="2"/>
      <c r="PGU6" s="2"/>
      <c r="PGV6" s="2"/>
      <c r="PGW6" s="2"/>
      <c r="PGX6" s="2"/>
      <c r="PGY6" s="2"/>
      <c r="PGZ6" s="2"/>
      <c r="PHA6" s="2"/>
      <c r="PHB6" s="2"/>
      <c r="PHC6" s="2"/>
      <c r="PHD6" s="2"/>
      <c r="PHE6" s="2"/>
      <c r="PHF6" s="2"/>
      <c r="PHG6" s="2"/>
      <c r="PHH6" s="2"/>
      <c r="PHI6" s="2"/>
      <c r="PHJ6" s="2"/>
      <c r="PHK6" s="2"/>
      <c r="PHL6" s="2"/>
      <c r="PHM6" s="2"/>
      <c r="PHN6" s="2"/>
      <c r="PHO6" s="2"/>
      <c r="PHP6" s="2"/>
      <c r="PHQ6" s="2"/>
      <c r="PHR6" s="2"/>
      <c r="PHS6" s="2"/>
      <c r="PHT6" s="2"/>
      <c r="PHU6" s="2"/>
      <c r="PHV6" s="2"/>
      <c r="PHW6" s="2"/>
      <c r="PHX6" s="2"/>
      <c r="PHY6" s="2"/>
      <c r="PHZ6" s="2"/>
      <c r="PIA6" s="2"/>
      <c r="PIB6" s="2"/>
      <c r="PIC6" s="2"/>
      <c r="PID6" s="2"/>
      <c r="PIE6" s="2"/>
      <c r="PIF6" s="2"/>
      <c r="PIG6" s="2"/>
      <c r="PIH6" s="2"/>
      <c r="PII6" s="2"/>
      <c r="PIJ6" s="2"/>
      <c r="PIK6" s="2"/>
      <c r="PIL6" s="2"/>
      <c r="PIM6" s="2"/>
      <c r="PIN6" s="2"/>
      <c r="PIO6" s="2"/>
      <c r="PIP6" s="2"/>
      <c r="PIQ6" s="2"/>
      <c r="PIR6" s="2"/>
      <c r="PIS6" s="2"/>
      <c r="PIT6" s="2"/>
      <c r="PIU6" s="2"/>
      <c r="PIV6" s="2"/>
      <c r="PIW6" s="2"/>
      <c r="PIX6" s="2"/>
      <c r="PIY6" s="2"/>
      <c r="PIZ6" s="2"/>
      <c r="PJA6" s="2"/>
      <c r="PJB6" s="2"/>
      <c r="PJC6" s="2"/>
      <c r="PJD6" s="2"/>
      <c r="PJE6" s="2"/>
      <c r="PJF6" s="2"/>
      <c r="PJG6" s="2"/>
      <c r="PJH6" s="2"/>
      <c r="PJI6" s="2"/>
      <c r="PJJ6" s="2"/>
      <c r="PJK6" s="2"/>
      <c r="PJL6" s="2"/>
      <c r="PJM6" s="2"/>
      <c r="PJN6" s="2"/>
      <c r="PJO6" s="2"/>
      <c r="PJP6" s="2"/>
      <c r="PJQ6" s="2"/>
      <c r="PJR6" s="2"/>
      <c r="PJS6" s="2"/>
      <c r="PJT6" s="2"/>
      <c r="PJU6" s="2"/>
      <c r="PJV6" s="2"/>
      <c r="PJW6" s="2"/>
      <c r="PJX6" s="2"/>
      <c r="PJY6" s="2"/>
      <c r="PJZ6" s="2"/>
      <c r="PKA6" s="2"/>
      <c r="PKB6" s="2"/>
      <c r="PKC6" s="2"/>
      <c r="PKD6" s="2"/>
      <c r="PKE6" s="2"/>
      <c r="PKF6" s="2"/>
      <c r="PKG6" s="2"/>
      <c r="PKH6" s="2"/>
      <c r="PKI6" s="2"/>
      <c r="PKJ6" s="2"/>
      <c r="PKK6" s="2"/>
      <c r="PKL6" s="2"/>
      <c r="PKM6" s="2"/>
      <c r="PKN6" s="2"/>
      <c r="PKO6" s="2"/>
      <c r="PKP6" s="2"/>
      <c r="PKQ6" s="2"/>
      <c r="PKR6" s="2"/>
      <c r="PKS6" s="2"/>
      <c r="PKT6" s="2"/>
      <c r="PKU6" s="2"/>
      <c r="PKV6" s="2"/>
      <c r="PKW6" s="2"/>
      <c r="PKX6" s="2"/>
      <c r="PKY6" s="2"/>
      <c r="PKZ6" s="2"/>
      <c r="PLA6" s="2"/>
      <c r="PLB6" s="2"/>
      <c r="PLC6" s="2"/>
      <c r="PLD6" s="2"/>
      <c r="PLE6" s="2"/>
      <c r="PLF6" s="2"/>
      <c r="PLG6" s="2"/>
      <c r="PLH6" s="2"/>
      <c r="PLI6" s="2"/>
      <c r="PLJ6" s="2"/>
      <c r="PLK6" s="2"/>
      <c r="PLL6" s="2"/>
      <c r="PLM6" s="2"/>
      <c r="PLN6" s="2"/>
      <c r="PLO6" s="2"/>
      <c r="PLP6" s="2"/>
      <c r="PLQ6" s="2"/>
      <c r="PLR6" s="2"/>
      <c r="PLS6" s="2"/>
      <c r="PLT6" s="2"/>
      <c r="PLU6" s="2"/>
      <c r="PLV6" s="2"/>
      <c r="PLW6" s="2"/>
      <c r="PLX6" s="2"/>
      <c r="PLY6" s="2"/>
      <c r="PLZ6" s="2"/>
      <c r="PMA6" s="2"/>
      <c r="PMB6" s="2"/>
      <c r="PMC6" s="2"/>
      <c r="PMD6" s="2"/>
      <c r="PME6" s="2"/>
      <c r="PMF6" s="2"/>
      <c r="PMG6" s="2"/>
      <c r="PMH6" s="2"/>
      <c r="PMI6" s="2"/>
      <c r="PMJ6" s="2"/>
      <c r="PMK6" s="2"/>
      <c r="PML6" s="2"/>
      <c r="PMM6" s="2"/>
      <c r="PMN6" s="2"/>
      <c r="PMO6" s="2"/>
      <c r="PMP6" s="2"/>
      <c r="PMQ6" s="2"/>
      <c r="PMR6" s="2"/>
      <c r="PMS6" s="2"/>
      <c r="PMT6" s="2"/>
      <c r="PMU6" s="2"/>
      <c r="PMV6" s="2"/>
      <c r="PMW6" s="2"/>
      <c r="PMX6" s="2"/>
      <c r="PMY6" s="2"/>
      <c r="PMZ6" s="2"/>
      <c r="PNA6" s="2"/>
      <c r="PNB6" s="2"/>
      <c r="PNC6" s="2"/>
      <c r="PND6" s="2"/>
      <c r="PNE6" s="2"/>
      <c r="PNF6" s="2"/>
      <c r="PNG6" s="2"/>
      <c r="PNH6" s="2"/>
      <c r="PNI6" s="2"/>
      <c r="PNJ6" s="2"/>
      <c r="PNK6" s="2"/>
      <c r="PNL6" s="2"/>
      <c r="PNM6" s="2"/>
      <c r="PNN6" s="2"/>
      <c r="PNO6" s="2"/>
      <c r="PNP6" s="2"/>
      <c r="PNQ6" s="2"/>
      <c r="PNR6" s="2"/>
      <c r="PNS6" s="2"/>
      <c r="PNT6" s="2"/>
      <c r="PNU6" s="2"/>
      <c r="PNV6" s="2"/>
      <c r="PNW6" s="2"/>
      <c r="PNX6" s="2"/>
      <c r="PNY6" s="2"/>
      <c r="PNZ6" s="2"/>
      <c r="POA6" s="2"/>
      <c r="POB6" s="2"/>
      <c r="POC6" s="2"/>
      <c r="POD6" s="2"/>
      <c r="POE6" s="2"/>
      <c r="POF6" s="2"/>
      <c r="POG6" s="2"/>
      <c r="POH6" s="2"/>
      <c r="POI6" s="2"/>
      <c r="POJ6" s="2"/>
      <c r="POK6" s="2"/>
      <c r="POL6" s="2"/>
      <c r="POM6" s="2"/>
      <c r="PON6" s="2"/>
      <c r="POO6" s="2"/>
      <c r="POP6" s="2"/>
      <c r="POQ6" s="2"/>
      <c r="POR6" s="2"/>
      <c r="POS6" s="2"/>
      <c r="POT6" s="2"/>
      <c r="POU6" s="2"/>
      <c r="POV6" s="2"/>
      <c r="POW6" s="2"/>
      <c r="POX6" s="2"/>
      <c r="POY6" s="2"/>
      <c r="POZ6" s="2"/>
      <c r="PPA6" s="2"/>
      <c r="PPB6" s="2"/>
      <c r="PPC6" s="2"/>
      <c r="PPD6" s="2"/>
      <c r="PPE6" s="2"/>
      <c r="PPF6" s="2"/>
      <c r="PPG6" s="2"/>
      <c r="PPH6" s="2"/>
      <c r="PPI6" s="2"/>
      <c r="PPJ6" s="2"/>
      <c r="PPK6" s="2"/>
      <c r="PPL6" s="2"/>
      <c r="PPM6" s="2"/>
      <c r="PPN6" s="2"/>
      <c r="PPO6" s="2"/>
      <c r="PPP6" s="2"/>
      <c r="PPQ6" s="2"/>
      <c r="PPR6" s="2"/>
      <c r="PPS6" s="2"/>
      <c r="PPT6" s="2"/>
      <c r="PPU6" s="2"/>
      <c r="PPV6" s="2"/>
      <c r="PPW6" s="2"/>
      <c r="PPX6" s="2"/>
      <c r="PPY6" s="2"/>
      <c r="PPZ6" s="2"/>
      <c r="PQA6" s="2"/>
      <c r="PQB6" s="2"/>
      <c r="PQC6" s="2"/>
      <c r="PQD6" s="2"/>
      <c r="PQE6" s="2"/>
      <c r="PQF6" s="2"/>
      <c r="PQG6" s="2"/>
      <c r="PQH6" s="2"/>
      <c r="PQI6" s="2"/>
      <c r="PQJ6" s="2"/>
      <c r="PQK6" s="2"/>
      <c r="PQL6" s="2"/>
      <c r="PQM6" s="2"/>
      <c r="PQN6" s="2"/>
      <c r="PQO6" s="2"/>
      <c r="PQP6" s="2"/>
      <c r="PQQ6" s="2"/>
      <c r="PQR6" s="2"/>
      <c r="PQS6" s="2"/>
      <c r="PQT6" s="2"/>
      <c r="PQU6" s="2"/>
      <c r="PQV6" s="2"/>
      <c r="PQW6" s="2"/>
      <c r="PQX6" s="2"/>
      <c r="PQY6" s="2"/>
      <c r="PQZ6" s="2"/>
      <c r="PRA6" s="2"/>
      <c r="PRB6" s="2"/>
      <c r="PRC6" s="2"/>
      <c r="PRD6" s="2"/>
      <c r="PRE6" s="2"/>
      <c r="PRF6" s="2"/>
      <c r="PRG6" s="2"/>
      <c r="PRH6" s="2"/>
      <c r="PRI6" s="2"/>
      <c r="PRJ6" s="2"/>
      <c r="PRK6" s="2"/>
      <c r="PRL6" s="2"/>
      <c r="PRM6" s="2"/>
      <c r="PRN6" s="2"/>
      <c r="PRO6" s="2"/>
      <c r="PRP6" s="2"/>
      <c r="PRQ6" s="2"/>
      <c r="PRR6" s="2"/>
      <c r="PRS6" s="2"/>
      <c r="PRT6" s="2"/>
      <c r="PRU6" s="2"/>
      <c r="PRV6" s="2"/>
      <c r="PRW6" s="2"/>
      <c r="PRX6" s="2"/>
      <c r="PRY6" s="2"/>
      <c r="PRZ6" s="2"/>
      <c r="PSA6" s="2"/>
      <c r="PSB6" s="2"/>
      <c r="PSC6" s="2"/>
      <c r="PSD6" s="2"/>
      <c r="PSE6" s="2"/>
      <c r="PSF6" s="2"/>
      <c r="PSG6" s="2"/>
      <c r="PSH6" s="2"/>
      <c r="PSI6" s="2"/>
      <c r="PSJ6" s="2"/>
      <c r="PSK6" s="2"/>
      <c r="PSL6" s="2"/>
      <c r="PSM6" s="2"/>
      <c r="PSN6" s="2"/>
      <c r="PSO6" s="2"/>
      <c r="PSP6" s="2"/>
      <c r="PSQ6" s="2"/>
      <c r="PSR6" s="2"/>
      <c r="PSS6" s="2"/>
      <c r="PST6" s="2"/>
      <c r="PSU6" s="2"/>
      <c r="PSV6" s="2"/>
      <c r="PSW6" s="2"/>
      <c r="PSX6" s="2"/>
      <c r="PSY6" s="2"/>
      <c r="PSZ6" s="2"/>
      <c r="PTA6" s="2"/>
      <c r="PTB6" s="2"/>
      <c r="PTC6" s="2"/>
      <c r="PTD6" s="2"/>
      <c r="PTE6" s="2"/>
      <c r="PTF6" s="2"/>
      <c r="PTG6" s="2"/>
      <c r="PTH6" s="2"/>
      <c r="PTI6" s="2"/>
      <c r="PTJ6" s="2"/>
      <c r="PTK6" s="2"/>
      <c r="PTL6" s="2"/>
      <c r="PTM6" s="2"/>
      <c r="PTN6" s="2"/>
      <c r="PTO6" s="2"/>
      <c r="PTP6" s="2"/>
      <c r="PTQ6" s="2"/>
      <c r="PTR6" s="2"/>
      <c r="PTS6" s="2"/>
      <c r="PTT6" s="2"/>
      <c r="PTU6" s="2"/>
      <c r="PTV6" s="2"/>
      <c r="PTW6" s="2"/>
      <c r="PTX6" s="2"/>
      <c r="PTY6" s="2"/>
      <c r="PTZ6" s="2"/>
      <c r="PUA6" s="2"/>
      <c r="PUB6" s="2"/>
      <c r="PUC6" s="2"/>
      <c r="PUD6" s="2"/>
      <c r="PUE6" s="2"/>
      <c r="PUF6" s="2"/>
      <c r="PUG6" s="2"/>
      <c r="PUH6" s="2"/>
      <c r="PUI6" s="2"/>
      <c r="PUJ6" s="2"/>
      <c r="PUK6" s="2"/>
      <c r="PUL6" s="2"/>
      <c r="PUM6" s="2"/>
      <c r="PUN6" s="2"/>
      <c r="PUO6" s="2"/>
      <c r="PUP6" s="2"/>
      <c r="PUQ6" s="2"/>
      <c r="PUR6" s="2"/>
      <c r="PUS6" s="2"/>
      <c r="PUT6" s="2"/>
      <c r="PUU6" s="2"/>
      <c r="PUV6" s="2"/>
      <c r="PUW6" s="2"/>
      <c r="PUX6" s="2"/>
      <c r="PUY6" s="2"/>
      <c r="PUZ6" s="2"/>
      <c r="PVA6" s="2"/>
      <c r="PVB6" s="2"/>
      <c r="PVC6" s="2"/>
      <c r="PVD6" s="2"/>
      <c r="PVE6" s="2"/>
      <c r="PVF6" s="2"/>
      <c r="PVG6" s="2"/>
      <c r="PVH6" s="2"/>
      <c r="PVI6" s="2"/>
      <c r="PVJ6" s="2"/>
      <c r="PVK6" s="2"/>
      <c r="PVL6" s="2"/>
      <c r="PVM6" s="2"/>
      <c r="PVN6" s="2"/>
      <c r="PVO6" s="2"/>
      <c r="PVP6" s="2"/>
      <c r="PVQ6" s="2"/>
      <c r="PVR6" s="2"/>
      <c r="PVS6" s="2"/>
      <c r="PVT6" s="2"/>
      <c r="PVU6" s="2"/>
      <c r="PVV6" s="2"/>
      <c r="PVW6" s="2"/>
      <c r="PVX6" s="2"/>
      <c r="PVY6" s="2"/>
      <c r="PVZ6" s="2"/>
      <c r="PWA6" s="2"/>
      <c r="PWB6" s="2"/>
      <c r="PWC6" s="2"/>
      <c r="PWD6" s="2"/>
      <c r="PWE6" s="2"/>
      <c r="PWF6" s="2"/>
      <c r="PWG6" s="2"/>
      <c r="PWH6" s="2"/>
      <c r="PWI6" s="2"/>
      <c r="PWJ6" s="2"/>
      <c r="PWK6" s="2"/>
      <c r="PWL6" s="2"/>
      <c r="PWM6" s="2"/>
      <c r="PWN6" s="2"/>
      <c r="PWO6" s="2"/>
      <c r="PWP6" s="2"/>
      <c r="PWQ6" s="2"/>
      <c r="PWR6" s="2"/>
      <c r="PWS6" s="2"/>
      <c r="PWT6" s="2"/>
      <c r="PWU6" s="2"/>
      <c r="PWV6" s="2"/>
      <c r="PWW6" s="2"/>
      <c r="PWX6" s="2"/>
      <c r="PWY6" s="2"/>
      <c r="PWZ6" s="2"/>
      <c r="PXA6" s="2"/>
      <c r="PXB6" s="2"/>
      <c r="PXC6" s="2"/>
      <c r="PXD6" s="2"/>
      <c r="PXE6" s="2"/>
      <c r="PXF6" s="2"/>
      <c r="PXG6" s="2"/>
      <c r="PXH6" s="2"/>
      <c r="PXI6" s="2"/>
      <c r="PXJ6" s="2"/>
      <c r="PXK6" s="2"/>
      <c r="PXL6" s="2"/>
      <c r="PXM6" s="2"/>
      <c r="PXN6" s="2"/>
      <c r="PXO6" s="2"/>
      <c r="PXP6" s="2"/>
      <c r="PXQ6" s="2"/>
      <c r="PXR6" s="2"/>
      <c r="PXS6" s="2"/>
      <c r="PXT6" s="2"/>
      <c r="PXU6" s="2"/>
      <c r="PXV6" s="2"/>
      <c r="PXW6" s="2"/>
      <c r="PXX6" s="2"/>
      <c r="PXY6" s="2"/>
      <c r="PXZ6" s="2"/>
      <c r="PYA6" s="2"/>
      <c r="PYB6" s="2"/>
      <c r="PYC6" s="2"/>
      <c r="PYD6" s="2"/>
      <c r="PYE6" s="2"/>
      <c r="PYF6" s="2"/>
      <c r="PYG6" s="2"/>
      <c r="PYH6" s="2"/>
      <c r="PYI6" s="2"/>
      <c r="PYJ6" s="2"/>
      <c r="PYK6" s="2"/>
      <c r="PYL6" s="2"/>
      <c r="PYM6" s="2"/>
      <c r="PYN6" s="2"/>
      <c r="PYO6" s="2"/>
      <c r="PYP6" s="2"/>
      <c r="PYQ6" s="2"/>
      <c r="PYR6" s="2"/>
      <c r="PYS6" s="2"/>
      <c r="PYT6" s="2"/>
      <c r="PYU6" s="2"/>
      <c r="PYV6" s="2"/>
      <c r="PYW6" s="2"/>
      <c r="PYX6" s="2"/>
      <c r="PYY6" s="2"/>
      <c r="PYZ6" s="2"/>
      <c r="PZA6" s="2"/>
      <c r="PZB6" s="2"/>
      <c r="PZC6" s="2"/>
      <c r="PZD6" s="2"/>
      <c r="PZE6" s="2"/>
      <c r="PZF6" s="2"/>
      <c r="PZG6" s="2"/>
      <c r="PZH6" s="2"/>
      <c r="PZI6" s="2"/>
      <c r="PZJ6" s="2"/>
      <c r="PZK6" s="2"/>
      <c r="PZL6" s="2"/>
      <c r="PZM6" s="2"/>
      <c r="PZN6" s="2"/>
      <c r="PZO6" s="2"/>
      <c r="PZP6" s="2"/>
      <c r="PZQ6" s="2"/>
      <c r="PZR6" s="2"/>
      <c r="PZS6" s="2"/>
      <c r="PZT6" s="2"/>
      <c r="PZU6" s="2"/>
      <c r="PZV6" s="2"/>
      <c r="PZW6" s="2"/>
      <c r="PZX6" s="2"/>
      <c r="PZY6" s="2"/>
      <c r="PZZ6" s="2"/>
      <c r="QAA6" s="2"/>
      <c r="QAB6" s="2"/>
      <c r="QAC6" s="2"/>
      <c r="QAD6" s="2"/>
      <c r="QAE6" s="2"/>
      <c r="QAF6" s="2"/>
      <c r="QAG6" s="2"/>
      <c r="QAH6" s="2"/>
      <c r="QAI6" s="2"/>
      <c r="QAJ6" s="2"/>
      <c r="QAK6" s="2"/>
      <c r="QAL6" s="2"/>
      <c r="QAM6" s="2"/>
      <c r="QAN6" s="2"/>
      <c r="QAO6" s="2"/>
      <c r="QAP6" s="2"/>
      <c r="QAQ6" s="2"/>
      <c r="QAR6" s="2"/>
      <c r="QAS6" s="2"/>
      <c r="QAT6" s="2"/>
      <c r="QAU6" s="2"/>
      <c r="QAV6" s="2"/>
      <c r="QAW6" s="2"/>
      <c r="QAX6" s="2"/>
      <c r="QAY6" s="2"/>
      <c r="QAZ6" s="2"/>
      <c r="QBA6" s="2"/>
      <c r="QBB6" s="2"/>
      <c r="QBC6" s="2"/>
      <c r="QBD6" s="2"/>
      <c r="QBE6" s="2"/>
      <c r="QBF6" s="2"/>
      <c r="QBG6" s="2"/>
      <c r="QBH6" s="2"/>
      <c r="QBI6" s="2"/>
      <c r="QBJ6" s="2"/>
      <c r="QBK6" s="2"/>
      <c r="QBL6" s="2"/>
      <c r="QBM6" s="2"/>
      <c r="QBN6" s="2"/>
      <c r="QBO6" s="2"/>
      <c r="QBP6" s="2"/>
      <c r="QBQ6" s="2"/>
      <c r="QBR6" s="2"/>
      <c r="QBS6" s="2"/>
      <c r="QBT6" s="2"/>
      <c r="QBU6" s="2"/>
      <c r="QBV6" s="2"/>
      <c r="QBW6" s="2"/>
      <c r="QBX6" s="2"/>
      <c r="QBY6" s="2"/>
      <c r="QBZ6" s="2"/>
      <c r="QCA6" s="2"/>
      <c r="QCB6" s="2"/>
      <c r="QCC6" s="2"/>
      <c r="QCD6" s="2"/>
      <c r="QCE6" s="2"/>
      <c r="QCF6" s="2"/>
      <c r="QCG6" s="2"/>
      <c r="QCH6" s="2"/>
      <c r="QCI6" s="2"/>
      <c r="QCJ6" s="2"/>
      <c r="QCK6" s="2"/>
      <c r="QCL6" s="2"/>
      <c r="QCM6" s="2"/>
      <c r="QCN6" s="2"/>
      <c r="QCO6" s="2"/>
      <c r="QCP6" s="2"/>
      <c r="QCQ6" s="2"/>
      <c r="QCR6" s="2"/>
      <c r="QCS6" s="2"/>
      <c r="QCT6" s="2"/>
      <c r="QCU6" s="2"/>
      <c r="QCV6" s="2"/>
      <c r="QCW6" s="2"/>
      <c r="QCX6" s="2"/>
      <c r="QCY6" s="2"/>
      <c r="QCZ6" s="2"/>
      <c r="QDA6" s="2"/>
      <c r="QDB6" s="2"/>
      <c r="QDC6" s="2"/>
      <c r="QDD6" s="2"/>
      <c r="QDE6" s="2"/>
      <c r="QDF6" s="2"/>
      <c r="QDG6" s="2"/>
      <c r="QDH6" s="2"/>
      <c r="QDI6" s="2"/>
      <c r="QDJ6" s="2"/>
      <c r="QDK6" s="2"/>
      <c r="QDL6" s="2"/>
      <c r="QDM6" s="2"/>
      <c r="QDN6" s="2"/>
      <c r="QDO6" s="2"/>
      <c r="QDP6" s="2"/>
      <c r="QDQ6" s="2"/>
      <c r="QDR6" s="2"/>
      <c r="QDS6" s="2"/>
      <c r="QDT6" s="2"/>
      <c r="QDU6" s="2"/>
      <c r="QDV6" s="2"/>
      <c r="QDW6" s="2"/>
      <c r="QDX6" s="2"/>
      <c r="QDY6" s="2"/>
      <c r="QDZ6" s="2"/>
      <c r="QEA6" s="2"/>
      <c r="QEB6" s="2"/>
      <c r="QEC6" s="2"/>
      <c r="QED6" s="2"/>
      <c r="QEE6" s="2"/>
      <c r="QEF6" s="2"/>
      <c r="QEG6" s="2"/>
      <c r="QEH6" s="2"/>
      <c r="QEI6" s="2"/>
      <c r="QEJ6" s="2"/>
      <c r="QEK6" s="2"/>
      <c r="QEL6" s="2"/>
      <c r="QEM6" s="2"/>
      <c r="QEN6" s="2"/>
      <c r="QEO6" s="2"/>
      <c r="QEP6" s="2"/>
      <c r="QEQ6" s="2"/>
      <c r="QER6" s="2"/>
      <c r="QES6" s="2"/>
      <c r="QET6" s="2"/>
      <c r="QEU6" s="2"/>
      <c r="QEV6" s="2"/>
      <c r="QEW6" s="2"/>
      <c r="QEX6" s="2"/>
      <c r="QEY6" s="2"/>
      <c r="QEZ6" s="2"/>
      <c r="QFA6" s="2"/>
      <c r="QFB6" s="2"/>
      <c r="QFC6" s="2"/>
      <c r="QFD6" s="2"/>
      <c r="QFE6" s="2"/>
      <c r="QFF6" s="2"/>
      <c r="QFG6" s="2"/>
      <c r="QFH6" s="2"/>
      <c r="QFI6" s="2"/>
      <c r="QFJ6" s="2"/>
      <c r="QFK6" s="2"/>
      <c r="QFL6" s="2"/>
      <c r="QFM6" s="2"/>
      <c r="QFN6" s="2"/>
      <c r="QFO6" s="2"/>
      <c r="QFP6" s="2"/>
      <c r="QFQ6" s="2"/>
      <c r="QFR6" s="2"/>
      <c r="QFS6" s="2"/>
      <c r="QFT6" s="2"/>
      <c r="QFU6" s="2"/>
      <c r="QFV6" s="2"/>
      <c r="QFW6" s="2"/>
      <c r="QFX6" s="2"/>
      <c r="QFY6" s="2"/>
      <c r="QFZ6" s="2"/>
      <c r="QGA6" s="2"/>
      <c r="QGB6" s="2"/>
      <c r="QGC6" s="2"/>
      <c r="QGD6" s="2"/>
      <c r="QGE6" s="2"/>
      <c r="QGF6" s="2"/>
      <c r="QGG6" s="2"/>
      <c r="QGH6" s="2"/>
      <c r="QGI6" s="2"/>
      <c r="QGJ6" s="2"/>
      <c r="QGK6" s="2"/>
      <c r="QGL6" s="2"/>
      <c r="QGM6" s="2"/>
      <c r="QGN6" s="2"/>
      <c r="QGO6" s="2"/>
      <c r="QGP6" s="2"/>
      <c r="QGQ6" s="2"/>
      <c r="QGR6" s="2"/>
      <c r="QGS6" s="2"/>
      <c r="QGT6" s="2"/>
      <c r="QGU6" s="2"/>
      <c r="QGV6" s="2"/>
      <c r="QGW6" s="2"/>
      <c r="QGX6" s="2"/>
      <c r="QGY6" s="2"/>
      <c r="QGZ6" s="2"/>
      <c r="QHA6" s="2"/>
      <c r="QHB6" s="2"/>
      <c r="QHC6" s="2"/>
      <c r="QHD6" s="2"/>
      <c r="QHE6" s="2"/>
      <c r="QHF6" s="2"/>
      <c r="QHG6" s="2"/>
      <c r="QHH6" s="2"/>
      <c r="QHI6" s="2"/>
      <c r="QHJ6" s="2"/>
      <c r="QHK6" s="2"/>
      <c r="QHL6" s="2"/>
      <c r="QHM6" s="2"/>
      <c r="QHN6" s="2"/>
      <c r="QHO6" s="2"/>
      <c r="QHP6" s="2"/>
      <c r="QHQ6" s="2"/>
      <c r="QHR6" s="2"/>
      <c r="QHS6" s="2"/>
      <c r="QHT6" s="2"/>
      <c r="QHU6" s="2"/>
      <c r="QHV6" s="2"/>
      <c r="QHW6" s="2"/>
      <c r="QHX6" s="2"/>
      <c r="QHY6" s="2"/>
      <c r="QHZ6" s="2"/>
      <c r="QIA6" s="2"/>
      <c r="QIB6" s="2"/>
      <c r="QIC6" s="2"/>
      <c r="QID6" s="2"/>
      <c r="QIE6" s="2"/>
      <c r="QIF6" s="2"/>
      <c r="QIG6" s="2"/>
      <c r="QIH6" s="2"/>
      <c r="QII6" s="2"/>
      <c r="QIJ6" s="2"/>
      <c r="QIK6" s="2"/>
      <c r="QIL6" s="2"/>
      <c r="QIM6" s="2"/>
      <c r="QIN6" s="2"/>
      <c r="QIO6" s="2"/>
      <c r="QIP6" s="2"/>
      <c r="QIQ6" s="2"/>
      <c r="QIR6" s="2"/>
      <c r="QIS6" s="2"/>
      <c r="QIT6" s="2"/>
      <c r="QIU6" s="2"/>
      <c r="QIV6" s="2"/>
      <c r="QIW6" s="2"/>
      <c r="QIX6" s="2"/>
      <c r="QIY6" s="2"/>
      <c r="QIZ6" s="2"/>
      <c r="QJA6" s="2"/>
      <c r="QJB6" s="2"/>
      <c r="QJC6" s="2"/>
      <c r="QJD6" s="2"/>
      <c r="QJE6" s="2"/>
      <c r="QJF6" s="2"/>
      <c r="QJG6" s="2"/>
      <c r="QJH6" s="2"/>
      <c r="QJI6" s="2"/>
      <c r="QJJ6" s="2"/>
      <c r="QJK6" s="2"/>
      <c r="QJL6" s="2"/>
      <c r="QJM6" s="2"/>
      <c r="QJN6" s="2"/>
      <c r="QJO6" s="2"/>
      <c r="QJP6" s="2"/>
      <c r="QJQ6" s="2"/>
      <c r="QJR6" s="2"/>
      <c r="QJS6" s="2"/>
      <c r="QJT6" s="2"/>
      <c r="QJU6" s="2"/>
      <c r="QJV6" s="2"/>
      <c r="QJW6" s="2"/>
      <c r="QJX6" s="2"/>
      <c r="QJY6" s="2"/>
      <c r="QJZ6" s="2"/>
      <c r="QKA6" s="2"/>
      <c r="QKB6" s="2"/>
      <c r="QKC6" s="2"/>
      <c r="QKD6" s="2"/>
      <c r="QKE6" s="2"/>
      <c r="QKF6" s="2"/>
      <c r="QKG6" s="2"/>
      <c r="QKH6" s="2"/>
      <c r="QKI6" s="2"/>
      <c r="QKJ6" s="2"/>
      <c r="QKK6" s="2"/>
      <c r="QKL6" s="2"/>
      <c r="QKM6" s="2"/>
      <c r="QKN6" s="2"/>
      <c r="QKO6" s="2"/>
      <c r="QKP6" s="2"/>
      <c r="QKQ6" s="2"/>
      <c r="QKR6" s="2"/>
      <c r="QKS6" s="2"/>
      <c r="QKT6" s="2"/>
      <c r="QKU6" s="2"/>
      <c r="QKV6" s="2"/>
      <c r="QKW6" s="2"/>
      <c r="QKX6" s="2"/>
      <c r="QKY6" s="2"/>
      <c r="QKZ6" s="2"/>
      <c r="QLA6" s="2"/>
      <c r="QLB6" s="2"/>
      <c r="QLC6" s="2"/>
      <c r="QLD6" s="2"/>
      <c r="QLE6" s="2"/>
      <c r="QLF6" s="2"/>
      <c r="QLG6" s="2"/>
      <c r="QLH6" s="2"/>
      <c r="QLI6" s="2"/>
      <c r="QLJ6" s="2"/>
      <c r="QLK6" s="2"/>
      <c r="QLL6" s="2"/>
      <c r="QLM6" s="2"/>
      <c r="QLN6" s="2"/>
      <c r="QLO6" s="2"/>
      <c r="QLP6" s="2"/>
      <c r="QLQ6" s="2"/>
      <c r="QLR6" s="2"/>
      <c r="QLS6" s="2"/>
      <c r="QLT6" s="2"/>
      <c r="QLU6" s="2"/>
      <c r="QLV6" s="2"/>
      <c r="QLW6" s="2"/>
      <c r="QLX6" s="2"/>
      <c r="QLY6" s="2"/>
      <c r="QLZ6" s="2"/>
      <c r="QMA6" s="2"/>
      <c r="QMB6" s="2"/>
      <c r="QMC6" s="2"/>
      <c r="QMD6" s="2"/>
      <c r="QME6" s="2"/>
      <c r="QMF6" s="2"/>
      <c r="QMG6" s="2"/>
      <c r="QMH6" s="2"/>
      <c r="QMI6" s="2"/>
      <c r="QMJ6" s="2"/>
      <c r="QMK6" s="2"/>
      <c r="QML6" s="2"/>
      <c r="QMM6" s="2"/>
      <c r="QMN6" s="2"/>
      <c r="QMO6" s="2"/>
      <c r="QMP6" s="2"/>
      <c r="QMQ6" s="2"/>
      <c r="QMR6" s="2"/>
      <c r="QMS6" s="2"/>
      <c r="QMT6" s="2"/>
      <c r="QMU6" s="2"/>
      <c r="QMV6" s="2"/>
      <c r="QMW6" s="2"/>
      <c r="QMX6" s="2"/>
      <c r="QMY6" s="2"/>
      <c r="QMZ6" s="2"/>
      <c r="QNA6" s="2"/>
      <c r="QNB6" s="2"/>
      <c r="QNC6" s="2"/>
      <c r="QND6" s="2"/>
      <c r="QNE6" s="2"/>
      <c r="QNF6" s="2"/>
      <c r="QNG6" s="2"/>
      <c r="QNH6" s="2"/>
      <c r="QNI6" s="2"/>
      <c r="QNJ6" s="2"/>
      <c r="QNK6" s="2"/>
      <c r="QNL6" s="2"/>
      <c r="QNM6" s="2"/>
      <c r="QNN6" s="2"/>
      <c r="QNO6" s="2"/>
      <c r="QNP6" s="2"/>
      <c r="QNQ6" s="2"/>
      <c r="QNR6" s="2"/>
      <c r="QNS6" s="2"/>
      <c r="QNT6" s="2"/>
      <c r="QNU6" s="2"/>
      <c r="QNV6" s="2"/>
      <c r="QNW6" s="2"/>
      <c r="QNX6" s="2"/>
      <c r="QNY6" s="2"/>
      <c r="QNZ6" s="2"/>
      <c r="QOA6" s="2"/>
      <c r="QOB6" s="2"/>
      <c r="QOC6" s="2"/>
      <c r="QOD6" s="2"/>
      <c r="QOE6" s="2"/>
      <c r="QOF6" s="2"/>
      <c r="QOG6" s="2"/>
      <c r="QOH6" s="2"/>
      <c r="QOI6" s="2"/>
      <c r="QOJ6" s="2"/>
      <c r="QOK6" s="2"/>
      <c r="QOL6" s="2"/>
      <c r="QOM6" s="2"/>
      <c r="QON6" s="2"/>
      <c r="QOO6" s="2"/>
      <c r="QOP6" s="2"/>
      <c r="QOQ6" s="2"/>
      <c r="QOR6" s="2"/>
      <c r="QOS6" s="2"/>
      <c r="QOT6" s="2"/>
      <c r="QOU6" s="2"/>
      <c r="QOV6" s="2"/>
      <c r="QOW6" s="2"/>
      <c r="QOX6" s="2"/>
      <c r="QOY6" s="2"/>
      <c r="QOZ6" s="2"/>
      <c r="QPA6" s="2"/>
      <c r="QPB6" s="2"/>
      <c r="QPC6" s="2"/>
      <c r="QPD6" s="2"/>
      <c r="QPE6" s="2"/>
      <c r="QPF6" s="2"/>
      <c r="QPG6" s="2"/>
      <c r="QPH6" s="2"/>
      <c r="QPI6" s="2"/>
      <c r="QPJ6" s="2"/>
      <c r="QPK6" s="2"/>
      <c r="QPL6" s="2"/>
      <c r="QPM6" s="2"/>
      <c r="QPN6" s="2"/>
      <c r="QPO6" s="2"/>
      <c r="QPP6" s="2"/>
      <c r="QPQ6" s="2"/>
      <c r="QPR6" s="2"/>
      <c r="QPS6" s="2"/>
      <c r="QPT6" s="2"/>
      <c r="QPU6" s="2"/>
      <c r="QPV6" s="2"/>
      <c r="QPW6" s="2"/>
      <c r="QPX6" s="2"/>
      <c r="QPY6" s="2"/>
      <c r="QPZ6" s="2"/>
      <c r="QQA6" s="2"/>
      <c r="QQB6" s="2"/>
      <c r="QQC6" s="2"/>
      <c r="QQD6" s="2"/>
      <c r="QQE6" s="2"/>
      <c r="QQF6" s="2"/>
      <c r="QQG6" s="2"/>
      <c r="QQH6" s="2"/>
      <c r="QQI6" s="2"/>
      <c r="QQJ6" s="2"/>
      <c r="QQK6" s="2"/>
      <c r="QQL6" s="2"/>
      <c r="QQM6" s="2"/>
      <c r="QQN6" s="2"/>
      <c r="QQO6" s="2"/>
      <c r="QQP6" s="2"/>
      <c r="QQQ6" s="2"/>
      <c r="QQR6" s="2"/>
      <c r="QQS6" s="2"/>
      <c r="QQT6" s="2"/>
      <c r="QQU6" s="2"/>
      <c r="QQV6" s="2"/>
      <c r="QQW6" s="2"/>
      <c r="QQX6" s="2"/>
      <c r="QQY6" s="2"/>
      <c r="QQZ6" s="2"/>
      <c r="QRA6" s="2"/>
      <c r="QRB6" s="2"/>
      <c r="QRC6" s="2"/>
      <c r="QRD6" s="2"/>
      <c r="QRE6" s="2"/>
      <c r="QRF6" s="2"/>
      <c r="QRG6" s="2"/>
      <c r="QRH6" s="2"/>
      <c r="QRI6" s="2"/>
      <c r="QRJ6" s="2"/>
      <c r="QRK6" s="2"/>
      <c r="QRL6" s="2"/>
      <c r="QRM6" s="2"/>
      <c r="QRN6" s="2"/>
      <c r="QRO6" s="2"/>
      <c r="QRP6" s="2"/>
      <c r="QRQ6" s="2"/>
      <c r="QRR6" s="2"/>
      <c r="QRS6" s="2"/>
      <c r="QRT6" s="2"/>
      <c r="QRU6" s="2"/>
      <c r="QRV6" s="2"/>
      <c r="QRW6" s="2"/>
      <c r="QRX6" s="2"/>
      <c r="QRY6" s="2"/>
      <c r="QRZ6" s="2"/>
      <c r="QSA6" s="2"/>
      <c r="QSB6" s="2"/>
      <c r="QSC6" s="2"/>
      <c r="QSD6" s="2"/>
      <c r="QSE6" s="2"/>
      <c r="QSF6" s="2"/>
      <c r="QSG6" s="2"/>
      <c r="QSH6" s="2"/>
      <c r="QSI6" s="2"/>
      <c r="QSJ6" s="2"/>
      <c r="QSK6" s="2"/>
      <c r="QSL6" s="2"/>
      <c r="QSM6" s="2"/>
      <c r="QSN6" s="2"/>
      <c r="QSO6" s="2"/>
      <c r="QSP6" s="2"/>
      <c r="QSQ6" s="2"/>
      <c r="QSR6" s="2"/>
      <c r="QSS6" s="2"/>
      <c r="QST6" s="2"/>
      <c r="QSU6" s="2"/>
      <c r="QSV6" s="2"/>
      <c r="QSW6" s="2"/>
      <c r="QSX6" s="2"/>
      <c r="QSY6" s="2"/>
      <c r="QSZ6" s="2"/>
      <c r="QTA6" s="2"/>
      <c r="QTB6" s="2"/>
      <c r="QTC6" s="2"/>
      <c r="QTD6" s="2"/>
      <c r="QTE6" s="2"/>
      <c r="QTF6" s="2"/>
      <c r="QTG6" s="2"/>
      <c r="QTH6" s="2"/>
      <c r="QTI6" s="2"/>
      <c r="QTJ6" s="2"/>
      <c r="QTK6" s="2"/>
      <c r="QTL6" s="2"/>
      <c r="QTM6" s="2"/>
      <c r="QTN6" s="2"/>
      <c r="QTO6" s="2"/>
      <c r="QTP6" s="2"/>
      <c r="QTQ6" s="2"/>
      <c r="QTR6" s="2"/>
      <c r="QTS6" s="2"/>
      <c r="QTT6" s="2"/>
      <c r="QTU6" s="2"/>
      <c r="QTV6" s="2"/>
      <c r="QTW6" s="2"/>
      <c r="QTX6" s="2"/>
      <c r="QTY6" s="2"/>
      <c r="QTZ6" s="2"/>
      <c r="QUA6" s="2"/>
      <c r="QUB6" s="2"/>
      <c r="QUC6" s="2"/>
      <c r="QUD6" s="2"/>
      <c r="QUE6" s="2"/>
      <c r="QUF6" s="2"/>
      <c r="QUG6" s="2"/>
      <c r="QUH6" s="2"/>
      <c r="QUI6" s="2"/>
      <c r="QUJ6" s="2"/>
      <c r="QUK6" s="2"/>
      <c r="QUL6" s="2"/>
      <c r="QUM6" s="2"/>
      <c r="QUN6" s="2"/>
      <c r="QUO6" s="2"/>
      <c r="QUP6" s="2"/>
      <c r="QUQ6" s="2"/>
      <c r="QUR6" s="2"/>
      <c r="QUS6" s="2"/>
      <c r="QUT6" s="2"/>
      <c r="QUU6" s="2"/>
      <c r="QUV6" s="2"/>
      <c r="QUW6" s="2"/>
      <c r="QUX6" s="2"/>
      <c r="QUY6" s="2"/>
      <c r="QUZ6" s="2"/>
      <c r="QVA6" s="2"/>
      <c r="QVB6" s="2"/>
      <c r="QVC6" s="2"/>
      <c r="QVD6" s="2"/>
      <c r="QVE6" s="2"/>
      <c r="QVF6" s="2"/>
      <c r="QVG6" s="2"/>
      <c r="QVH6" s="2"/>
      <c r="QVI6" s="2"/>
      <c r="QVJ6" s="2"/>
      <c r="QVK6" s="2"/>
      <c r="QVL6" s="2"/>
      <c r="QVM6" s="2"/>
      <c r="QVN6" s="2"/>
      <c r="QVO6" s="2"/>
      <c r="QVP6" s="2"/>
      <c r="QVQ6" s="2"/>
      <c r="QVR6" s="2"/>
      <c r="QVS6" s="2"/>
      <c r="QVT6" s="2"/>
      <c r="QVU6" s="2"/>
      <c r="QVV6" s="2"/>
      <c r="QVW6" s="2"/>
      <c r="QVX6" s="2"/>
      <c r="QVY6" s="2"/>
      <c r="QVZ6" s="2"/>
      <c r="QWA6" s="2"/>
      <c r="QWB6" s="2"/>
      <c r="QWC6" s="2"/>
      <c r="QWD6" s="2"/>
      <c r="QWE6" s="2"/>
      <c r="QWF6" s="2"/>
      <c r="QWG6" s="2"/>
      <c r="QWH6" s="2"/>
      <c r="QWI6" s="2"/>
      <c r="QWJ6" s="2"/>
      <c r="QWK6" s="2"/>
      <c r="QWL6" s="2"/>
      <c r="QWM6" s="2"/>
      <c r="QWN6" s="2"/>
      <c r="QWO6" s="2"/>
      <c r="QWP6" s="2"/>
      <c r="QWQ6" s="2"/>
      <c r="QWR6" s="2"/>
      <c r="QWS6" s="2"/>
      <c r="QWT6" s="2"/>
      <c r="QWU6" s="2"/>
      <c r="QWV6" s="2"/>
      <c r="QWW6" s="2"/>
      <c r="QWX6" s="2"/>
      <c r="QWY6" s="2"/>
      <c r="QWZ6" s="2"/>
      <c r="QXA6" s="2"/>
      <c r="QXB6" s="2"/>
      <c r="QXC6" s="2"/>
      <c r="QXD6" s="2"/>
      <c r="QXE6" s="2"/>
      <c r="QXF6" s="2"/>
      <c r="QXG6" s="2"/>
      <c r="QXH6" s="2"/>
      <c r="QXI6" s="2"/>
      <c r="QXJ6" s="2"/>
      <c r="QXK6" s="2"/>
      <c r="QXL6" s="2"/>
      <c r="QXM6" s="2"/>
      <c r="QXN6" s="2"/>
      <c r="QXO6" s="2"/>
      <c r="QXP6" s="2"/>
      <c r="QXQ6" s="2"/>
      <c r="QXR6" s="2"/>
      <c r="QXS6" s="2"/>
      <c r="QXT6" s="2"/>
      <c r="QXU6" s="2"/>
      <c r="QXV6" s="2"/>
      <c r="QXW6" s="2"/>
      <c r="QXX6" s="2"/>
      <c r="QXY6" s="2"/>
      <c r="QXZ6" s="2"/>
      <c r="QYA6" s="2"/>
      <c r="QYB6" s="2"/>
      <c r="QYC6" s="2"/>
      <c r="QYD6" s="2"/>
      <c r="QYE6" s="2"/>
      <c r="QYF6" s="2"/>
      <c r="QYG6" s="2"/>
      <c r="QYH6" s="2"/>
      <c r="QYI6" s="2"/>
      <c r="QYJ6" s="2"/>
      <c r="QYK6" s="2"/>
      <c r="QYL6" s="2"/>
      <c r="QYM6" s="2"/>
      <c r="QYN6" s="2"/>
      <c r="QYO6" s="2"/>
      <c r="QYP6" s="2"/>
      <c r="QYQ6" s="2"/>
      <c r="QYR6" s="2"/>
      <c r="QYS6" s="2"/>
      <c r="QYT6" s="2"/>
      <c r="QYU6" s="2"/>
      <c r="QYV6" s="2"/>
      <c r="QYW6" s="2"/>
      <c r="QYX6" s="2"/>
      <c r="QYY6" s="2"/>
      <c r="QYZ6" s="2"/>
      <c r="QZA6" s="2"/>
      <c r="QZB6" s="2"/>
      <c r="QZC6" s="2"/>
      <c r="QZD6" s="2"/>
      <c r="QZE6" s="2"/>
      <c r="QZF6" s="2"/>
      <c r="QZG6" s="2"/>
      <c r="QZH6" s="2"/>
      <c r="QZI6" s="2"/>
      <c r="QZJ6" s="2"/>
      <c r="QZK6" s="2"/>
      <c r="QZL6" s="2"/>
      <c r="QZM6" s="2"/>
      <c r="QZN6" s="2"/>
      <c r="QZO6" s="2"/>
      <c r="QZP6" s="2"/>
      <c r="QZQ6" s="2"/>
      <c r="QZR6" s="2"/>
      <c r="QZS6" s="2"/>
      <c r="QZT6" s="2"/>
      <c r="QZU6" s="2"/>
      <c r="QZV6" s="2"/>
      <c r="QZW6" s="2"/>
      <c r="QZX6" s="2"/>
      <c r="QZY6" s="2"/>
      <c r="QZZ6" s="2"/>
      <c r="RAA6" s="2"/>
      <c r="RAB6" s="2"/>
      <c r="RAC6" s="2"/>
      <c r="RAD6" s="2"/>
      <c r="RAE6" s="2"/>
      <c r="RAF6" s="2"/>
      <c r="RAG6" s="2"/>
      <c r="RAH6" s="2"/>
      <c r="RAI6" s="2"/>
      <c r="RAJ6" s="2"/>
      <c r="RAK6" s="2"/>
      <c r="RAL6" s="2"/>
      <c r="RAM6" s="2"/>
      <c r="RAN6" s="2"/>
      <c r="RAO6" s="2"/>
      <c r="RAP6" s="2"/>
      <c r="RAQ6" s="2"/>
      <c r="RAR6" s="2"/>
      <c r="RAS6" s="2"/>
      <c r="RAT6" s="2"/>
      <c r="RAU6" s="2"/>
      <c r="RAV6" s="2"/>
      <c r="RAW6" s="2"/>
      <c r="RAX6" s="2"/>
      <c r="RAY6" s="2"/>
      <c r="RAZ6" s="2"/>
      <c r="RBA6" s="2"/>
      <c r="RBB6" s="2"/>
      <c r="RBC6" s="2"/>
      <c r="RBD6" s="2"/>
      <c r="RBE6" s="2"/>
      <c r="RBF6" s="2"/>
      <c r="RBG6" s="2"/>
      <c r="RBH6" s="2"/>
      <c r="RBI6" s="2"/>
      <c r="RBJ6" s="2"/>
      <c r="RBK6" s="2"/>
      <c r="RBL6" s="2"/>
      <c r="RBM6" s="2"/>
      <c r="RBN6" s="2"/>
      <c r="RBO6" s="2"/>
      <c r="RBP6" s="2"/>
      <c r="RBQ6" s="2"/>
      <c r="RBR6" s="2"/>
      <c r="RBS6" s="2"/>
      <c r="RBT6" s="2"/>
      <c r="RBU6" s="2"/>
      <c r="RBV6" s="2"/>
      <c r="RBW6" s="2"/>
      <c r="RBX6" s="2"/>
      <c r="RBY6" s="2"/>
      <c r="RBZ6" s="2"/>
      <c r="RCA6" s="2"/>
      <c r="RCB6" s="2"/>
      <c r="RCC6" s="2"/>
      <c r="RCD6" s="2"/>
      <c r="RCE6" s="2"/>
      <c r="RCF6" s="2"/>
      <c r="RCG6" s="2"/>
      <c r="RCH6" s="2"/>
      <c r="RCI6" s="2"/>
      <c r="RCJ6" s="2"/>
      <c r="RCK6" s="2"/>
      <c r="RCL6" s="2"/>
      <c r="RCM6" s="2"/>
      <c r="RCN6" s="2"/>
      <c r="RCO6" s="2"/>
      <c r="RCP6" s="2"/>
      <c r="RCQ6" s="2"/>
      <c r="RCR6" s="2"/>
      <c r="RCS6" s="2"/>
      <c r="RCT6" s="2"/>
      <c r="RCU6" s="2"/>
      <c r="RCV6" s="2"/>
      <c r="RCW6" s="2"/>
      <c r="RCX6" s="2"/>
      <c r="RCY6" s="2"/>
      <c r="RCZ6" s="2"/>
      <c r="RDA6" s="2"/>
      <c r="RDB6" s="2"/>
      <c r="RDC6" s="2"/>
      <c r="RDD6" s="2"/>
      <c r="RDE6" s="2"/>
      <c r="RDF6" s="2"/>
      <c r="RDG6" s="2"/>
      <c r="RDH6" s="2"/>
      <c r="RDI6" s="2"/>
      <c r="RDJ6" s="2"/>
      <c r="RDK6" s="2"/>
      <c r="RDL6" s="2"/>
      <c r="RDM6" s="2"/>
      <c r="RDN6" s="2"/>
      <c r="RDO6" s="2"/>
      <c r="RDP6" s="2"/>
      <c r="RDQ6" s="2"/>
      <c r="RDR6" s="2"/>
      <c r="RDS6" s="2"/>
      <c r="RDT6" s="2"/>
      <c r="RDU6" s="2"/>
      <c r="RDV6" s="2"/>
      <c r="RDW6" s="2"/>
      <c r="RDX6" s="2"/>
      <c r="RDY6" s="2"/>
      <c r="RDZ6" s="2"/>
      <c r="REA6" s="2"/>
      <c r="REB6" s="2"/>
      <c r="REC6" s="2"/>
      <c r="RED6" s="2"/>
      <c r="REE6" s="2"/>
      <c r="REF6" s="2"/>
      <c r="REG6" s="2"/>
      <c r="REH6" s="2"/>
      <c r="REI6" s="2"/>
      <c r="REJ6" s="2"/>
      <c r="REK6" s="2"/>
      <c r="REL6" s="2"/>
      <c r="REM6" s="2"/>
      <c r="REN6" s="2"/>
      <c r="REO6" s="2"/>
      <c r="REP6" s="2"/>
      <c r="REQ6" s="2"/>
      <c r="RER6" s="2"/>
      <c r="RES6" s="2"/>
      <c r="RET6" s="2"/>
      <c r="REU6" s="2"/>
      <c r="REV6" s="2"/>
      <c r="REW6" s="2"/>
      <c r="REX6" s="2"/>
      <c r="REY6" s="2"/>
      <c r="REZ6" s="2"/>
      <c r="RFA6" s="2"/>
      <c r="RFB6" s="2"/>
      <c r="RFC6" s="2"/>
      <c r="RFD6" s="2"/>
      <c r="RFE6" s="2"/>
      <c r="RFF6" s="2"/>
      <c r="RFG6" s="2"/>
      <c r="RFH6" s="2"/>
      <c r="RFI6" s="2"/>
      <c r="RFJ6" s="2"/>
      <c r="RFK6" s="2"/>
      <c r="RFL6" s="2"/>
      <c r="RFM6" s="2"/>
      <c r="RFN6" s="2"/>
      <c r="RFO6" s="2"/>
      <c r="RFP6" s="2"/>
      <c r="RFQ6" s="2"/>
      <c r="RFR6" s="2"/>
      <c r="RFS6" s="2"/>
      <c r="RFT6" s="2"/>
      <c r="RFU6" s="2"/>
      <c r="RFV6" s="2"/>
      <c r="RFW6" s="2"/>
      <c r="RFX6" s="2"/>
      <c r="RFY6" s="2"/>
      <c r="RFZ6" s="2"/>
      <c r="RGA6" s="2"/>
      <c r="RGB6" s="2"/>
      <c r="RGC6" s="2"/>
      <c r="RGD6" s="2"/>
      <c r="RGE6" s="2"/>
      <c r="RGF6" s="2"/>
      <c r="RGG6" s="2"/>
      <c r="RGH6" s="2"/>
      <c r="RGI6" s="2"/>
      <c r="RGJ6" s="2"/>
      <c r="RGK6" s="2"/>
      <c r="RGL6" s="2"/>
      <c r="RGM6" s="2"/>
      <c r="RGN6" s="2"/>
      <c r="RGO6" s="2"/>
      <c r="RGP6" s="2"/>
      <c r="RGQ6" s="2"/>
      <c r="RGR6" s="2"/>
      <c r="RGS6" s="2"/>
      <c r="RGT6" s="2"/>
      <c r="RGU6" s="2"/>
      <c r="RGV6" s="2"/>
      <c r="RGW6" s="2"/>
      <c r="RGX6" s="2"/>
      <c r="RGY6" s="2"/>
      <c r="RGZ6" s="2"/>
      <c r="RHA6" s="2"/>
      <c r="RHB6" s="2"/>
      <c r="RHC6" s="2"/>
      <c r="RHD6" s="2"/>
      <c r="RHE6" s="2"/>
      <c r="RHF6" s="2"/>
      <c r="RHG6" s="2"/>
      <c r="RHH6" s="2"/>
      <c r="RHI6" s="2"/>
      <c r="RHJ6" s="2"/>
      <c r="RHK6" s="2"/>
      <c r="RHL6" s="2"/>
      <c r="RHM6" s="2"/>
      <c r="RHN6" s="2"/>
      <c r="RHO6" s="2"/>
      <c r="RHP6" s="2"/>
      <c r="RHQ6" s="2"/>
      <c r="RHR6" s="2"/>
      <c r="RHS6" s="2"/>
      <c r="RHT6" s="2"/>
      <c r="RHU6" s="2"/>
      <c r="RHV6" s="2"/>
      <c r="RHW6" s="2"/>
      <c r="RHX6" s="2"/>
      <c r="RHY6" s="2"/>
      <c r="RHZ6" s="2"/>
      <c r="RIA6" s="2"/>
      <c r="RIB6" s="2"/>
      <c r="RIC6" s="2"/>
      <c r="RID6" s="2"/>
      <c r="RIE6" s="2"/>
      <c r="RIF6" s="2"/>
      <c r="RIG6" s="2"/>
      <c r="RIH6" s="2"/>
      <c r="RII6" s="2"/>
      <c r="RIJ6" s="2"/>
      <c r="RIK6" s="2"/>
      <c r="RIL6" s="2"/>
      <c r="RIM6" s="2"/>
      <c r="RIN6" s="2"/>
      <c r="RIO6" s="2"/>
      <c r="RIP6" s="2"/>
      <c r="RIQ6" s="2"/>
      <c r="RIR6" s="2"/>
      <c r="RIS6" s="2"/>
      <c r="RIT6" s="2"/>
      <c r="RIU6" s="2"/>
      <c r="RIV6" s="2"/>
      <c r="RIW6" s="2"/>
      <c r="RIX6" s="2"/>
      <c r="RIY6" s="2"/>
      <c r="RIZ6" s="2"/>
      <c r="RJA6" s="2"/>
      <c r="RJB6" s="2"/>
      <c r="RJC6" s="2"/>
      <c r="RJD6" s="2"/>
      <c r="RJE6" s="2"/>
      <c r="RJF6" s="2"/>
      <c r="RJG6" s="2"/>
      <c r="RJH6" s="2"/>
      <c r="RJI6" s="2"/>
      <c r="RJJ6" s="2"/>
      <c r="RJK6" s="2"/>
      <c r="RJL6" s="2"/>
      <c r="RJM6" s="2"/>
      <c r="RJN6" s="2"/>
      <c r="RJO6" s="2"/>
      <c r="RJP6" s="2"/>
      <c r="RJQ6" s="2"/>
      <c r="RJR6" s="2"/>
      <c r="RJS6" s="2"/>
      <c r="RJT6" s="2"/>
      <c r="RJU6" s="2"/>
      <c r="RJV6" s="2"/>
      <c r="RJW6" s="2"/>
      <c r="RJX6" s="2"/>
      <c r="RJY6" s="2"/>
      <c r="RJZ6" s="2"/>
      <c r="RKA6" s="2"/>
      <c r="RKB6" s="2"/>
      <c r="RKC6" s="2"/>
      <c r="RKD6" s="2"/>
      <c r="RKE6" s="2"/>
      <c r="RKF6" s="2"/>
      <c r="RKG6" s="2"/>
      <c r="RKH6" s="2"/>
      <c r="RKI6" s="2"/>
      <c r="RKJ6" s="2"/>
      <c r="RKK6" s="2"/>
      <c r="RKL6" s="2"/>
      <c r="RKM6" s="2"/>
      <c r="RKN6" s="2"/>
      <c r="RKO6" s="2"/>
      <c r="RKP6" s="2"/>
      <c r="RKQ6" s="2"/>
      <c r="RKR6" s="2"/>
      <c r="RKS6" s="2"/>
      <c r="RKT6" s="2"/>
      <c r="RKU6" s="2"/>
      <c r="RKV6" s="2"/>
      <c r="RKW6" s="2"/>
      <c r="RKX6" s="2"/>
      <c r="RKY6" s="2"/>
      <c r="RKZ6" s="2"/>
      <c r="RLA6" s="2"/>
      <c r="RLB6" s="2"/>
      <c r="RLC6" s="2"/>
      <c r="RLD6" s="2"/>
      <c r="RLE6" s="2"/>
      <c r="RLF6" s="2"/>
      <c r="RLG6" s="2"/>
      <c r="RLH6" s="2"/>
      <c r="RLI6" s="2"/>
      <c r="RLJ6" s="2"/>
      <c r="RLK6" s="2"/>
      <c r="RLL6" s="2"/>
      <c r="RLM6" s="2"/>
      <c r="RLN6" s="2"/>
      <c r="RLO6" s="2"/>
      <c r="RLP6" s="2"/>
      <c r="RLQ6" s="2"/>
      <c r="RLR6" s="2"/>
      <c r="RLS6" s="2"/>
      <c r="RLT6" s="2"/>
      <c r="RLU6" s="2"/>
      <c r="RLV6" s="2"/>
      <c r="RLW6" s="2"/>
      <c r="RLX6" s="2"/>
      <c r="RLY6" s="2"/>
      <c r="RLZ6" s="2"/>
      <c r="RMA6" s="2"/>
      <c r="RMB6" s="2"/>
      <c r="RMC6" s="2"/>
      <c r="RMD6" s="2"/>
      <c r="RME6" s="2"/>
      <c r="RMF6" s="2"/>
      <c r="RMG6" s="2"/>
      <c r="RMH6" s="2"/>
      <c r="RMI6" s="2"/>
      <c r="RMJ6" s="2"/>
      <c r="RMK6" s="2"/>
      <c r="RML6" s="2"/>
      <c r="RMM6" s="2"/>
      <c r="RMN6" s="2"/>
      <c r="RMO6" s="2"/>
      <c r="RMP6" s="2"/>
      <c r="RMQ6" s="2"/>
      <c r="RMR6" s="2"/>
      <c r="RMS6" s="2"/>
      <c r="RMT6" s="2"/>
      <c r="RMU6" s="2"/>
      <c r="RMV6" s="2"/>
      <c r="RMW6" s="2"/>
      <c r="RMX6" s="2"/>
      <c r="RMY6" s="2"/>
      <c r="RMZ6" s="2"/>
      <c r="RNA6" s="2"/>
      <c r="RNB6" s="2"/>
      <c r="RNC6" s="2"/>
      <c r="RND6" s="2"/>
      <c r="RNE6" s="2"/>
      <c r="RNF6" s="2"/>
      <c r="RNG6" s="2"/>
      <c r="RNH6" s="2"/>
      <c r="RNI6" s="2"/>
      <c r="RNJ6" s="2"/>
      <c r="RNK6" s="2"/>
      <c r="RNL6" s="2"/>
      <c r="RNM6" s="2"/>
      <c r="RNN6" s="2"/>
      <c r="RNO6" s="2"/>
      <c r="RNP6" s="2"/>
      <c r="RNQ6" s="2"/>
      <c r="RNR6" s="2"/>
      <c r="RNS6" s="2"/>
      <c r="RNT6" s="2"/>
      <c r="RNU6" s="2"/>
      <c r="RNV6" s="2"/>
      <c r="RNW6" s="2"/>
      <c r="RNX6" s="2"/>
      <c r="RNY6" s="2"/>
      <c r="RNZ6" s="2"/>
      <c r="ROA6" s="2"/>
      <c r="ROB6" s="2"/>
      <c r="ROC6" s="2"/>
      <c r="ROD6" s="2"/>
      <c r="ROE6" s="2"/>
      <c r="ROF6" s="2"/>
      <c r="ROG6" s="2"/>
      <c r="ROH6" s="2"/>
      <c r="ROI6" s="2"/>
      <c r="ROJ6" s="2"/>
      <c r="ROK6" s="2"/>
      <c r="ROL6" s="2"/>
      <c r="ROM6" s="2"/>
      <c r="RON6" s="2"/>
      <c r="ROO6" s="2"/>
      <c r="ROP6" s="2"/>
      <c r="ROQ6" s="2"/>
      <c r="ROR6" s="2"/>
      <c r="ROS6" s="2"/>
      <c r="ROT6" s="2"/>
      <c r="ROU6" s="2"/>
      <c r="ROV6" s="2"/>
      <c r="ROW6" s="2"/>
      <c r="ROX6" s="2"/>
      <c r="ROY6" s="2"/>
      <c r="ROZ6" s="2"/>
      <c r="RPA6" s="2"/>
      <c r="RPB6" s="2"/>
      <c r="RPC6" s="2"/>
      <c r="RPD6" s="2"/>
      <c r="RPE6" s="2"/>
      <c r="RPF6" s="2"/>
      <c r="RPG6" s="2"/>
      <c r="RPH6" s="2"/>
      <c r="RPI6" s="2"/>
      <c r="RPJ6" s="2"/>
      <c r="RPK6" s="2"/>
      <c r="RPL6" s="2"/>
      <c r="RPM6" s="2"/>
      <c r="RPN6" s="2"/>
      <c r="RPO6" s="2"/>
      <c r="RPP6" s="2"/>
      <c r="RPQ6" s="2"/>
      <c r="RPR6" s="2"/>
      <c r="RPS6" s="2"/>
      <c r="RPT6" s="2"/>
      <c r="RPU6" s="2"/>
      <c r="RPV6" s="2"/>
      <c r="RPW6" s="2"/>
      <c r="RPX6" s="2"/>
      <c r="RPY6" s="2"/>
      <c r="RPZ6" s="2"/>
      <c r="RQA6" s="2"/>
      <c r="RQB6" s="2"/>
      <c r="RQC6" s="2"/>
      <c r="RQD6" s="2"/>
      <c r="RQE6" s="2"/>
      <c r="RQF6" s="2"/>
      <c r="RQG6" s="2"/>
      <c r="RQH6" s="2"/>
      <c r="RQI6" s="2"/>
      <c r="RQJ6" s="2"/>
      <c r="RQK6" s="2"/>
      <c r="RQL6" s="2"/>
      <c r="RQM6" s="2"/>
      <c r="RQN6" s="2"/>
      <c r="RQO6" s="2"/>
      <c r="RQP6" s="2"/>
      <c r="RQQ6" s="2"/>
      <c r="RQR6" s="2"/>
      <c r="RQS6" s="2"/>
      <c r="RQT6" s="2"/>
      <c r="RQU6" s="2"/>
      <c r="RQV6" s="2"/>
      <c r="RQW6" s="2"/>
      <c r="RQX6" s="2"/>
      <c r="RQY6" s="2"/>
      <c r="RQZ6" s="2"/>
      <c r="RRA6" s="2"/>
      <c r="RRB6" s="2"/>
      <c r="RRC6" s="2"/>
      <c r="RRD6" s="2"/>
      <c r="RRE6" s="2"/>
      <c r="RRF6" s="2"/>
      <c r="RRG6" s="2"/>
      <c r="RRH6" s="2"/>
      <c r="RRI6" s="2"/>
      <c r="RRJ6" s="2"/>
      <c r="RRK6" s="2"/>
      <c r="RRL6" s="2"/>
      <c r="RRM6" s="2"/>
      <c r="RRN6" s="2"/>
      <c r="RRO6" s="2"/>
      <c r="RRP6" s="2"/>
      <c r="RRQ6" s="2"/>
      <c r="RRR6" s="2"/>
      <c r="RRS6" s="2"/>
      <c r="RRT6" s="2"/>
      <c r="RRU6" s="2"/>
      <c r="RRV6" s="2"/>
      <c r="RRW6" s="2"/>
      <c r="RRX6" s="2"/>
      <c r="RRY6" s="2"/>
      <c r="RRZ6" s="2"/>
      <c r="RSA6" s="2"/>
      <c r="RSB6" s="2"/>
      <c r="RSC6" s="2"/>
      <c r="RSD6" s="2"/>
      <c r="RSE6" s="2"/>
      <c r="RSF6" s="2"/>
      <c r="RSG6" s="2"/>
      <c r="RSH6" s="2"/>
      <c r="RSI6" s="2"/>
      <c r="RSJ6" s="2"/>
      <c r="RSK6" s="2"/>
      <c r="RSL6" s="2"/>
      <c r="RSM6" s="2"/>
      <c r="RSN6" s="2"/>
      <c r="RSO6" s="2"/>
      <c r="RSP6" s="2"/>
      <c r="RSQ6" s="2"/>
      <c r="RSR6" s="2"/>
      <c r="RSS6" s="2"/>
      <c r="RST6" s="2"/>
      <c r="RSU6" s="2"/>
      <c r="RSV6" s="2"/>
      <c r="RSW6" s="2"/>
      <c r="RSX6" s="2"/>
      <c r="RSY6" s="2"/>
      <c r="RSZ6" s="2"/>
      <c r="RTA6" s="2"/>
      <c r="RTB6" s="2"/>
      <c r="RTC6" s="2"/>
      <c r="RTD6" s="2"/>
      <c r="RTE6" s="2"/>
      <c r="RTF6" s="2"/>
      <c r="RTG6" s="2"/>
      <c r="RTH6" s="2"/>
      <c r="RTI6" s="2"/>
      <c r="RTJ6" s="2"/>
      <c r="RTK6" s="2"/>
      <c r="RTL6" s="2"/>
      <c r="RTM6" s="2"/>
      <c r="RTN6" s="2"/>
      <c r="RTO6" s="2"/>
      <c r="RTP6" s="2"/>
      <c r="RTQ6" s="2"/>
      <c r="RTR6" s="2"/>
      <c r="RTS6" s="2"/>
      <c r="RTT6" s="2"/>
      <c r="RTU6" s="2"/>
      <c r="RTV6" s="2"/>
      <c r="RTW6" s="2"/>
      <c r="RTX6" s="2"/>
      <c r="RTY6" s="2"/>
      <c r="RTZ6" s="2"/>
      <c r="RUA6" s="2"/>
      <c r="RUB6" s="2"/>
      <c r="RUC6" s="2"/>
      <c r="RUD6" s="2"/>
      <c r="RUE6" s="2"/>
      <c r="RUF6" s="2"/>
      <c r="RUG6" s="2"/>
      <c r="RUH6" s="2"/>
      <c r="RUI6" s="2"/>
      <c r="RUJ6" s="2"/>
      <c r="RUK6" s="2"/>
      <c r="RUL6" s="2"/>
      <c r="RUM6" s="2"/>
      <c r="RUN6" s="2"/>
      <c r="RUO6" s="2"/>
      <c r="RUP6" s="2"/>
      <c r="RUQ6" s="2"/>
      <c r="RUR6" s="2"/>
      <c r="RUS6" s="2"/>
      <c r="RUT6" s="2"/>
      <c r="RUU6" s="2"/>
      <c r="RUV6" s="2"/>
      <c r="RUW6" s="2"/>
      <c r="RUX6" s="2"/>
      <c r="RUY6" s="2"/>
      <c r="RUZ6" s="2"/>
      <c r="RVA6" s="2"/>
      <c r="RVB6" s="2"/>
      <c r="RVC6" s="2"/>
      <c r="RVD6" s="2"/>
      <c r="RVE6" s="2"/>
      <c r="RVF6" s="2"/>
      <c r="RVG6" s="2"/>
      <c r="RVH6" s="2"/>
      <c r="RVI6" s="2"/>
      <c r="RVJ6" s="2"/>
      <c r="RVK6" s="2"/>
      <c r="RVL6" s="2"/>
      <c r="RVM6" s="2"/>
      <c r="RVN6" s="2"/>
      <c r="RVO6" s="2"/>
      <c r="RVP6" s="2"/>
      <c r="RVQ6" s="2"/>
      <c r="RVR6" s="2"/>
      <c r="RVS6" s="2"/>
      <c r="RVT6" s="2"/>
      <c r="RVU6" s="2"/>
      <c r="RVV6" s="2"/>
      <c r="RVW6" s="2"/>
      <c r="RVX6" s="2"/>
      <c r="RVY6" s="2"/>
      <c r="RVZ6" s="2"/>
      <c r="RWA6" s="2"/>
      <c r="RWB6" s="2"/>
      <c r="RWC6" s="2"/>
      <c r="RWD6" s="2"/>
      <c r="RWE6" s="2"/>
      <c r="RWF6" s="2"/>
      <c r="RWG6" s="2"/>
      <c r="RWH6" s="2"/>
      <c r="RWI6" s="2"/>
      <c r="RWJ6" s="2"/>
      <c r="RWK6" s="2"/>
      <c r="RWL6" s="2"/>
      <c r="RWM6" s="2"/>
      <c r="RWN6" s="2"/>
      <c r="RWO6" s="2"/>
      <c r="RWP6" s="2"/>
      <c r="RWQ6" s="2"/>
      <c r="RWR6" s="2"/>
      <c r="RWS6" s="2"/>
      <c r="RWT6" s="2"/>
      <c r="RWU6" s="2"/>
      <c r="RWV6" s="2"/>
      <c r="RWW6" s="2"/>
      <c r="RWX6" s="2"/>
      <c r="RWY6" s="2"/>
      <c r="RWZ6" s="2"/>
      <c r="RXA6" s="2"/>
      <c r="RXB6" s="2"/>
      <c r="RXC6" s="2"/>
      <c r="RXD6" s="2"/>
      <c r="RXE6" s="2"/>
      <c r="RXF6" s="2"/>
      <c r="RXG6" s="2"/>
      <c r="RXH6" s="2"/>
      <c r="RXI6" s="2"/>
      <c r="RXJ6" s="2"/>
      <c r="RXK6" s="2"/>
      <c r="RXL6" s="2"/>
      <c r="RXM6" s="2"/>
      <c r="RXN6" s="2"/>
      <c r="RXO6" s="2"/>
      <c r="RXP6" s="2"/>
      <c r="RXQ6" s="2"/>
      <c r="RXR6" s="2"/>
      <c r="RXS6" s="2"/>
      <c r="RXT6" s="2"/>
      <c r="RXU6" s="2"/>
      <c r="RXV6" s="2"/>
      <c r="RXW6" s="2"/>
      <c r="RXX6" s="2"/>
      <c r="RXY6" s="2"/>
      <c r="RXZ6" s="2"/>
      <c r="RYA6" s="2"/>
      <c r="RYB6" s="2"/>
      <c r="RYC6" s="2"/>
      <c r="RYD6" s="2"/>
      <c r="RYE6" s="2"/>
      <c r="RYF6" s="2"/>
      <c r="RYG6" s="2"/>
      <c r="RYH6" s="2"/>
      <c r="RYI6" s="2"/>
      <c r="RYJ6" s="2"/>
      <c r="RYK6" s="2"/>
      <c r="RYL6" s="2"/>
      <c r="RYM6" s="2"/>
      <c r="RYN6" s="2"/>
      <c r="RYO6" s="2"/>
      <c r="RYP6" s="2"/>
      <c r="RYQ6" s="2"/>
      <c r="RYR6" s="2"/>
      <c r="RYS6" s="2"/>
      <c r="RYT6" s="2"/>
      <c r="RYU6" s="2"/>
      <c r="RYV6" s="2"/>
      <c r="RYW6" s="2"/>
      <c r="RYX6" s="2"/>
      <c r="RYY6" s="2"/>
      <c r="RYZ6" s="2"/>
      <c r="RZA6" s="2"/>
      <c r="RZB6" s="2"/>
      <c r="RZC6" s="2"/>
      <c r="RZD6" s="2"/>
      <c r="RZE6" s="2"/>
      <c r="RZF6" s="2"/>
      <c r="RZG6" s="2"/>
      <c r="RZH6" s="2"/>
      <c r="RZI6" s="2"/>
      <c r="RZJ6" s="2"/>
      <c r="RZK6" s="2"/>
      <c r="RZL6" s="2"/>
      <c r="RZM6" s="2"/>
      <c r="RZN6" s="2"/>
      <c r="RZO6" s="2"/>
      <c r="RZP6" s="2"/>
      <c r="RZQ6" s="2"/>
      <c r="RZR6" s="2"/>
      <c r="RZS6" s="2"/>
      <c r="RZT6" s="2"/>
      <c r="RZU6" s="2"/>
      <c r="RZV6" s="2"/>
      <c r="RZW6" s="2"/>
      <c r="RZX6" s="2"/>
      <c r="RZY6" s="2"/>
      <c r="RZZ6" s="2"/>
      <c r="SAA6" s="2"/>
      <c r="SAB6" s="2"/>
      <c r="SAC6" s="2"/>
      <c r="SAD6" s="2"/>
      <c r="SAE6" s="2"/>
      <c r="SAF6" s="2"/>
      <c r="SAG6" s="2"/>
      <c r="SAH6" s="2"/>
      <c r="SAI6" s="2"/>
      <c r="SAJ6" s="2"/>
      <c r="SAK6" s="2"/>
      <c r="SAL6" s="2"/>
      <c r="SAM6" s="2"/>
      <c r="SAN6" s="2"/>
      <c r="SAO6" s="2"/>
      <c r="SAP6" s="2"/>
      <c r="SAQ6" s="2"/>
      <c r="SAR6" s="2"/>
      <c r="SAS6" s="2"/>
      <c r="SAT6" s="2"/>
      <c r="SAU6" s="2"/>
      <c r="SAV6" s="2"/>
      <c r="SAW6" s="2"/>
      <c r="SAX6" s="2"/>
      <c r="SAY6" s="2"/>
      <c r="SAZ6" s="2"/>
      <c r="SBA6" s="2"/>
      <c r="SBB6" s="2"/>
      <c r="SBC6" s="2"/>
      <c r="SBD6" s="2"/>
      <c r="SBE6" s="2"/>
      <c r="SBF6" s="2"/>
      <c r="SBG6" s="2"/>
      <c r="SBH6" s="2"/>
      <c r="SBI6" s="2"/>
      <c r="SBJ6" s="2"/>
      <c r="SBK6" s="2"/>
      <c r="SBL6" s="2"/>
      <c r="SBM6" s="2"/>
      <c r="SBN6" s="2"/>
      <c r="SBO6" s="2"/>
      <c r="SBP6" s="2"/>
      <c r="SBQ6" s="2"/>
      <c r="SBR6" s="2"/>
      <c r="SBS6" s="2"/>
      <c r="SBT6" s="2"/>
      <c r="SBU6" s="2"/>
      <c r="SBV6" s="2"/>
      <c r="SBW6" s="2"/>
      <c r="SBX6" s="2"/>
      <c r="SBY6" s="2"/>
      <c r="SBZ6" s="2"/>
      <c r="SCA6" s="2"/>
      <c r="SCB6" s="2"/>
      <c r="SCC6" s="2"/>
      <c r="SCD6" s="2"/>
      <c r="SCE6" s="2"/>
      <c r="SCF6" s="2"/>
      <c r="SCG6" s="2"/>
      <c r="SCH6" s="2"/>
      <c r="SCI6" s="2"/>
      <c r="SCJ6" s="2"/>
      <c r="SCK6" s="2"/>
      <c r="SCL6" s="2"/>
      <c r="SCM6" s="2"/>
      <c r="SCN6" s="2"/>
      <c r="SCO6" s="2"/>
      <c r="SCP6" s="2"/>
      <c r="SCQ6" s="2"/>
      <c r="SCR6" s="2"/>
      <c r="SCS6" s="2"/>
      <c r="SCT6" s="2"/>
      <c r="SCU6" s="2"/>
      <c r="SCV6" s="2"/>
      <c r="SCW6" s="2"/>
      <c r="SCX6" s="2"/>
      <c r="SCY6" s="2"/>
      <c r="SCZ6" s="2"/>
      <c r="SDA6" s="2"/>
      <c r="SDB6" s="2"/>
      <c r="SDC6" s="2"/>
      <c r="SDD6" s="2"/>
      <c r="SDE6" s="2"/>
      <c r="SDF6" s="2"/>
      <c r="SDG6" s="2"/>
      <c r="SDH6" s="2"/>
      <c r="SDI6" s="2"/>
      <c r="SDJ6" s="2"/>
      <c r="SDK6" s="2"/>
      <c r="SDL6" s="2"/>
      <c r="SDM6" s="2"/>
      <c r="SDN6" s="2"/>
      <c r="SDO6" s="2"/>
      <c r="SDP6" s="2"/>
      <c r="SDQ6" s="2"/>
      <c r="SDR6" s="2"/>
      <c r="SDS6" s="2"/>
      <c r="SDT6" s="2"/>
      <c r="SDU6" s="2"/>
      <c r="SDV6" s="2"/>
      <c r="SDW6" s="2"/>
      <c r="SDX6" s="2"/>
      <c r="SDY6" s="2"/>
      <c r="SDZ6" s="2"/>
      <c r="SEA6" s="2"/>
      <c r="SEB6" s="2"/>
      <c r="SEC6" s="2"/>
      <c r="SED6" s="2"/>
      <c r="SEE6" s="2"/>
      <c r="SEF6" s="2"/>
      <c r="SEG6" s="2"/>
      <c r="SEH6" s="2"/>
      <c r="SEI6" s="2"/>
      <c r="SEJ6" s="2"/>
      <c r="SEK6" s="2"/>
      <c r="SEL6" s="2"/>
      <c r="SEM6" s="2"/>
      <c r="SEN6" s="2"/>
      <c r="SEO6" s="2"/>
      <c r="SEP6" s="2"/>
      <c r="SEQ6" s="2"/>
      <c r="SER6" s="2"/>
      <c r="SES6" s="2"/>
      <c r="SET6" s="2"/>
      <c r="SEU6" s="2"/>
      <c r="SEV6" s="2"/>
      <c r="SEW6" s="2"/>
      <c r="SEX6" s="2"/>
      <c r="SEY6" s="2"/>
      <c r="SEZ6" s="2"/>
      <c r="SFA6" s="2"/>
      <c r="SFB6" s="2"/>
      <c r="SFC6" s="2"/>
      <c r="SFD6" s="2"/>
      <c r="SFE6" s="2"/>
      <c r="SFF6" s="2"/>
      <c r="SFG6" s="2"/>
      <c r="SFH6" s="2"/>
      <c r="SFI6" s="2"/>
      <c r="SFJ6" s="2"/>
      <c r="SFK6" s="2"/>
      <c r="SFL6" s="2"/>
      <c r="SFM6" s="2"/>
      <c r="SFN6" s="2"/>
      <c r="SFO6" s="2"/>
      <c r="SFP6" s="2"/>
      <c r="SFQ6" s="2"/>
      <c r="SFR6" s="2"/>
      <c r="SFS6" s="2"/>
      <c r="SFT6" s="2"/>
      <c r="SFU6" s="2"/>
      <c r="SFV6" s="2"/>
      <c r="SFW6" s="2"/>
      <c r="SFX6" s="2"/>
      <c r="SFY6" s="2"/>
      <c r="SFZ6" s="2"/>
      <c r="SGA6" s="2"/>
      <c r="SGB6" s="2"/>
      <c r="SGC6" s="2"/>
      <c r="SGD6" s="2"/>
      <c r="SGE6" s="2"/>
      <c r="SGF6" s="2"/>
      <c r="SGG6" s="2"/>
      <c r="SGH6" s="2"/>
      <c r="SGI6" s="2"/>
      <c r="SGJ6" s="2"/>
      <c r="SGK6" s="2"/>
      <c r="SGL6" s="2"/>
      <c r="SGM6" s="2"/>
      <c r="SGN6" s="2"/>
      <c r="SGO6" s="2"/>
      <c r="SGP6" s="2"/>
      <c r="SGQ6" s="2"/>
      <c r="SGR6" s="2"/>
      <c r="SGS6" s="2"/>
      <c r="SGT6" s="2"/>
      <c r="SGU6" s="2"/>
      <c r="SGV6" s="2"/>
      <c r="SGW6" s="2"/>
      <c r="SGX6" s="2"/>
      <c r="SGY6" s="2"/>
      <c r="SGZ6" s="2"/>
      <c r="SHA6" s="2"/>
      <c r="SHB6" s="2"/>
      <c r="SHC6" s="2"/>
      <c r="SHD6" s="2"/>
      <c r="SHE6" s="2"/>
      <c r="SHF6" s="2"/>
      <c r="SHG6" s="2"/>
      <c r="SHH6" s="2"/>
      <c r="SHI6" s="2"/>
      <c r="SHJ6" s="2"/>
      <c r="SHK6" s="2"/>
      <c r="SHL6" s="2"/>
      <c r="SHM6" s="2"/>
      <c r="SHN6" s="2"/>
      <c r="SHO6" s="2"/>
      <c r="SHP6" s="2"/>
      <c r="SHQ6" s="2"/>
      <c r="SHR6" s="2"/>
      <c r="SHS6" s="2"/>
      <c r="SHT6" s="2"/>
      <c r="SHU6" s="2"/>
      <c r="SHV6" s="2"/>
      <c r="SHW6" s="2"/>
      <c r="SHX6" s="2"/>
      <c r="SHY6" s="2"/>
      <c r="SHZ6" s="2"/>
      <c r="SIA6" s="2"/>
      <c r="SIB6" s="2"/>
      <c r="SIC6" s="2"/>
      <c r="SID6" s="2"/>
      <c r="SIE6" s="2"/>
      <c r="SIF6" s="2"/>
      <c r="SIG6" s="2"/>
      <c r="SIH6" s="2"/>
      <c r="SII6" s="2"/>
      <c r="SIJ6" s="2"/>
      <c r="SIK6" s="2"/>
      <c r="SIL6" s="2"/>
      <c r="SIM6" s="2"/>
      <c r="SIN6" s="2"/>
      <c r="SIO6" s="2"/>
      <c r="SIP6" s="2"/>
      <c r="SIQ6" s="2"/>
      <c r="SIR6" s="2"/>
      <c r="SIS6" s="2"/>
      <c r="SIT6" s="2"/>
      <c r="SIU6" s="2"/>
      <c r="SIV6" s="2"/>
      <c r="SIW6" s="2"/>
      <c r="SIX6" s="2"/>
      <c r="SIY6" s="2"/>
      <c r="SIZ6" s="2"/>
      <c r="SJA6" s="2"/>
      <c r="SJB6" s="2"/>
      <c r="SJC6" s="2"/>
      <c r="SJD6" s="2"/>
      <c r="SJE6" s="2"/>
      <c r="SJF6" s="2"/>
      <c r="SJG6" s="2"/>
      <c r="SJH6" s="2"/>
      <c r="SJI6" s="2"/>
      <c r="SJJ6" s="2"/>
      <c r="SJK6" s="2"/>
      <c r="SJL6" s="2"/>
      <c r="SJM6" s="2"/>
      <c r="SJN6" s="2"/>
      <c r="SJO6" s="2"/>
      <c r="SJP6" s="2"/>
      <c r="SJQ6" s="2"/>
      <c r="SJR6" s="2"/>
      <c r="SJS6" s="2"/>
      <c r="SJT6" s="2"/>
      <c r="SJU6" s="2"/>
      <c r="SJV6" s="2"/>
      <c r="SJW6" s="2"/>
      <c r="SJX6" s="2"/>
      <c r="SJY6" s="2"/>
      <c r="SJZ6" s="2"/>
      <c r="SKA6" s="2"/>
      <c r="SKB6" s="2"/>
      <c r="SKC6" s="2"/>
      <c r="SKD6" s="2"/>
      <c r="SKE6" s="2"/>
      <c r="SKF6" s="2"/>
      <c r="SKG6" s="2"/>
      <c r="SKH6" s="2"/>
      <c r="SKI6" s="2"/>
      <c r="SKJ6" s="2"/>
      <c r="SKK6" s="2"/>
      <c r="SKL6" s="2"/>
      <c r="SKM6" s="2"/>
      <c r="SKN6" s="2"/>
      <c r="SKO6" s="2"/>
      <c r="SKP6" s="2"/>
      <c r="SKQ6" s="2"/>
      <c r="SKR6" s="2"/>
      <c r="SKS6" s="2"/>
      <c r="SKT6" s="2"/>
      <c r="SKU6" s="2"/>
      <c r="SKV6" s="2"/>
      <c r="SKW6" s="2"/>
      <c r="SKX6" s="2"/>
      <c r="SKY6" s="2"/>
      <c r="SKZ6" s="2"/>
      <c r="SLA6" s="2"/>
      <c r="SLB6" s="2"/>
      <c r="SLC6" s="2"/>
      <c r="SLD6" s="2"/>
      <c r="SLE6" s="2"/>
      <c r="SLF6" s="2"/>
      <c r="SLG6" s="2"/>
      <c r="SLH6" s="2"/>
      <c r="SLI6" s="2"/>
      <c r="SLJ6" s="2"/>
      <c r="SLK6" s="2"/>
      <c r="SLL6" s="2"/>
      <c r="SLM6" s="2"/>
      <c r="SLN6" s="2"/>
      <c r="SLO6" s="2"/>
      <c r="SLP6" s="2"/>
      <c r="SLQ6" s="2"/>
      <c r="SLR6" s="2"/>
      <c r="SLS6" s="2"/>
      <c r="SLT6" s="2"/>
      <c r="SLU6" s="2"/>
      <c r="SLV6" s="2"/>
      <c r="SLW6" s="2"/>
      <c r="SLX6" s="2"/>
      <c r="SLY6" s="2"/>
      <c r="SLZ6" s="2"/>
      <c r="SMA6" s="2"/>
      <c r="SMB6" s="2"/>
      <c r="SMC6" s="2"/>
      <c r="SMD6" s="2"/>
      <c r="SME6" s="2"/>
      <c r="SMF6" s="2"/>
      <c r="SMG6" s="2"/>
      <c r="SMH6" s="2"/>
      <c r="SMI6" s="2"/>
      <c r="SMJ6" s="2"/>
      <c r="SMK6" s="2"/>
      <c r="SML6" s="2"/>
      <c r="SMM6" s="2"/>
      <c r="SMN6" s="2"/>
      <c r="SMO6" s="2"/>
      <c r="SMP6" s="2"/>
      <c r="SMQ6" s="2"/>
      <c r="SMR6" s="2"/>
      <c r="SMS6" s="2"/>
      <c r="SMT6" s="2"/>
      <c r="SMU6" s="2"/>
      <c r="SMV6" s="2"/>
      <c r="SMW6" s="2"/>
      <c r="SMX6" s="2"/>
      <c r="SMY6" s="2"/>
      <c r="SMZ6" s="2"/>
      <c r="SNA6" s="2"/>
      <c r="SNB6" s="2"/>
      <c r="SNC6" s="2"/>
      <c r="SND6" s="2"/>
      <c r="SNE6" s="2"/>
      <c r="SNF6" s="2"/>
      <c r="SNG6" s="2"/>
      <c r="SNH6" s="2"/>
      <c r="SNI6" s="2"/>
      <c r="SNJ6" s="2"/>
      <c r="SNK6" s="2"/>
      <c r="SNL6" s="2"/>
      <c r="SNM6" s="2"/>
      <c r="SNN6" s="2"/>
      <c r="SNO6" s="2"/>
      <c r="SNP6" s="2"/>
      <c r="SNQ6" s="2"/>
      <c r="SNR6" s="2"/>
      <c r="SNS6" s="2"/>
      <c r="SNT6" s="2"/>
      <c r="SNU6" s="2"/>
      <c r="SNV6" s="2"/>
      <c r="SNW6" s="2"/>
      <c r="SNX6" s="2"/>
      <c r="SNY6" s="2"/>
      <c r="SNZ6" s="2"/>
      <c r="SOA6" s="2"/>
      <c r="SOB6" s="2"/>
      <c r="SOC6" s="2"/>
      <c r="SOD6" s="2"/>
      <c r="SOE6" s="2"/>
      <c r="SOF6" s="2"/>
      <c r="SOG6" s="2"/>
      <c r="SOH6" s="2"/>
      <c r="SOI6" s="2"/>
      <c r="SOJ6" s="2"/>
      <c r="SOK6" s="2"/>
      <c r="SOL6" s="2"/>
      <c r="SOM6" s="2"/>
      <c r="SON6" s="2"/>
      <c r="SOO6" s="2"/>
      <c r="SOP6" s="2"/>
      <c r="SOQ6" s="2"/>
      <c r="SOR6" s="2"/>
      <c r="SOS6" s="2"/>
      <c r="SOT6" s="2"/>
      <c r="SOU6" s="2"/>
      <c r="SOV6" s="2"/>
      <c r="SOW6" s="2"/>
      <c r="SOX6" s="2"/>
      <c r="SOY6" s="2"/>
      <c r="SOZ6" s="2"/>
      <c r="SPA6" s="2"/>
      <c r="SPB6" s="2"/>
      <c r="SPC6" s="2"/>
      <c r="SPD6" s="2"/>
      <c r="SPE6" s="2"/>
      <c r="SPF6" s="2"/>
      <c r="SPG6" s="2"/>
      <c r="SPH6" s="2"/>
      <c r="SPI6" s="2"/>
      <c r="SPJ6" s="2"/>
      <c r="SPK6" s="2"/>
      <c r="SPL6" s="2"/>
      <c r="SPM6" s="2"/>
      <c r="SPN6" s="2"/>
      <c r="SPO6" s="2"/>
      <c r="SPP6" s="2"/>
      <c r="SPQ6" s="2"/>
      <c r="SPR6" s="2"/>
      <c r="SPS6" s="2"/>
      <c r="SPT6" s="2"/>
      <c r="SPU6" s="2"/>
      <c r="SPV6" s="2"/>
      <c r="SPW6" s="2"/>
      <c r="SPX6" s="2"/>
      <c r="SPY6" s="2"/>
      <c r="SPZ6" s="2"/>
      <c r="SQA6" s="2"/>
      <c r="SQB6" s="2"/>
      <c r="SQC6" s="2"/>
      <c r="SQD6" s="2"/>
      <c r="SQE6" s="2"/>
      <c r="SQF6" s="2"/>
      <c r="SQG6" s="2"/>
      <c r="SQH6" s="2"/>
      <c r="SQI6" s="2"/>
      <c r="SQJ6" s="2"/>
      <c r="SQK6" s="2"/>
      <c r="SQL6" s="2"/>
      <c r="SQM6" s="2"/>
      <c r="SQN6" s="2"/>
      <c r="SQO6" s="2"/>
      <c r="SQP6" s="2"/>
      <c r="SQQ6" s="2"/>
      <c r="SQR6" s="2"/>
      <c r="SQS6" s="2"/>
      <c r="SQT6" s="2"/>
      <c r="SQU6" s="2"/>
      <c r="SQV6" s="2"/>
      <c r="SQW6" s="2"/>
      <c r="SQX6" s="2"/>
      <c r="SQY6" s="2"/>
      <c r="SQZ6" s="2"/>
      <c r="SRA6" s="2"/>
      <c r="SRB6" s="2"/>
      <c r="SRC6" s="2"/>
      <c r="SRD6" s="2"/>
      <c r="SRE6" s="2"/>
      <c r="SRF6" s="2"/>
      <c r="SRG6" s="2"/>
      <c r="SRH6" s="2"/>
      <c r="SRI6" s="2"/>
      <c r="SRJ6" s="2"/>
      <c r="SRK6" s="2"/>
      <c r="SRL6" s="2"/>
      <c r="SRM6" s="2"/>
      <c r="SRN6" s="2"/>
      <c r="SRO6" s="2"/>
      <c r="SRP6" s="2"/>
      <c r="SRQ6" s="2"/>
      <c r="SRR6" s="2"/>
      <c r="SRS6" s="2"/>
      <c r="SRT6" s="2"/>
      <c r="SRU6" s="2"/>
      <c r="SRV6" s="2"/>
      <c r="SRW6" s="2"/>
      <c r="SRX6" s="2"/>
      <c r="SRY6" s="2"/>
      <c r="SRZ6" s="2"/>
      <c r="SSA6" s="2"/>
      <c r="SSB6" s="2"/>
      <c r="SSC6" s="2"/>
      <c r="SSD6" s="2"/>
      <c r="SSE6" s="2"/>
      <c r="SSF6" s="2"/>
      <c r="SSG6" s="2"/>
      <c r="SSH6" s="2"/>
      <c r="SSI6" s="2"/>
      <c r="SSJ6" s="2"/>
      <c r="SSK6" s="2"/>
      <c r="SSL6" s="2"/>
      <c r="SSM6" s="2"/>
      <c r="SSN6" s="2"/>
      <c r="SSO6" s="2"/>
      <c r="SSP6" s="2"/>
      <c r="SSQ6" s="2"/>
      <c r="SSR6" s="2"/>
      <c r="SSS6" s="2"/>
      <c r="SST6" s="2"/>
      <c r="SSU6" s="2"/>
      <c r="SSV6" s="2"/>
      <c r="SSW6" s="2"/>
      <c r="SSX6" s="2"/>
      <c r="SSY6" s="2"/>
      <c r="SSZ6" s="2"/>
      <c r="STA6" s="2"/>
      <c r="STB6" s="2"/>
      <c r="STC6" s="2"/>
      <c r="STD6" s="2"/>
      <c r="STE6" s="2"/>
      <c r="STF6" s="2"/>
      <c r="STG6" s="2"/>
      <c r="STH6" s="2"/>
      <c r="STI6" s="2"/>
      <c r="STJ6" s="2"/>
      <c r="STK6" s="2"/>
      <c r="STL6" s="2"/>
      <c r="STM6" s="2"/>
      <c r="STN6" s="2"/>
      <c r="STO6" s="2"/>
      <c r="STP6" s="2"/>
      <c r="STQ6" s="2"/>
      <c r="STR6" s="2"/>
      <c r="STS6" s="2"/>
      <c r="STT6" s="2"/>
      <c r="STU6" s="2"/>
      <c r="STV6" s="2"/>
      <c r="STW6" s="2"/>
      <c r="STX6" s="2"/>
      <c r="STY6" s="2"/>
      <c r="STZ6" s="2"/>
      <c r="SUA6" s="2"/>
      <c r="SUB6" s="2"/>
      <c r="SUC6" s="2"/>
      <c r="SUD6" s="2"/>
      <c r="SUE6" s="2"/>
      <c r="SUF6" s="2"/>
      <c r="SUG6" s="2"/>
      <c r="SUH6" s="2"/>
      <c r="SUI6" s="2"/>
      <c r="SUJ6" s="2"/>
      <c r="SUK6" s="2"/>
      <c r="SUL6" s="2"/>
      <c r="SUM6" s="2"/>
      <c r="SUN6" s="2"/>
      <c r="SUO6" s="2"/>
      <c r="SUP6" s="2"/>
      <c r="SUQ6" s="2"/>
      <c r="SUR6" s="2"/>
      <c r="SUS6" s="2"/>
      <c r="SUT6" s="2"/>
      <c r="SUU6" s="2"/>
      <c r="SUV6" s="2"/>
      <c r="SUW6" s="2"/>
      <c r="SUX6" s="2"/>
      <c r="SUY6" s="2"/>
      <c r="SUZ6" s="2"/>
      <c r="SVA6" s="2"/>
      <c r="SVB6" s="2"/>
      <c r="SVC6" s="2"/>
      <c r="SVD6" s="2"/>
      <c r="SVE6" s="2"/>
      <c r="SVF6" s="2"/>
      <c r="SVG6" s="2"/>
      <c r="SVH6" s="2"/>
      <c r="SVI6" s="2"/>
      <c r="SVJ6" s="2"/>
      <c r="SVK6" s="2"/>
      <c r="SVL6" s="2"/>
      <c r="SVM6" s="2"/>
      <c r="SVN6" s="2"/>
      <c r="SVO6" s="2"/>
      <c r="SVP6" s="2"/>
      <c r="SVQ6" s="2"/>
      <c r="SVR6" s="2"/>
      <c r="SVS6" s="2"/>
      <c r="SVT6" s="2"/>
      <c r="SVU6" s="2"/>
      <c r="SVV6" s="2"/>
      <c r="SVW6" s="2"/>
      <c r="SVX6" s="2"/>
      <c r="SVY6" s="2"/>
      <c r="SVZ6" s="2"/>
      <c r="SWA6" s="2"/>
      <c r="SWB6" s="2"/>
      <c r="SWC6" s="2"/>
      <c r="SWD6" s="2"/>
      <c r="SWE6" s="2"/>
      <c r="SWF6" s="2"/>
      <c r="SWG6" s="2"/>
      <c r="SWH6" s="2"/>
      <c r="SWI6" s="2"/>
      <c r="SWJ6" s="2"/>
      <c r="SWK6" s="2"/>
      <c r="SWL6" s="2"/>
      <c r="SWM6" s="2"/>
      <c r="SWN6" s="2"/>
      <c r="SWO6" s="2"/>
      <c r="SWP6" s="2"/>
      <c r="SWQ6" s="2"/>
      <c r="SWR6" s="2"/>
      <c r="SWS6" s="2"/>
      <c r="SWT6" s="2"/>
      <c r="SWU6" s="2"/>
      <c r="SWV6" s="2"/>
      <c r="SWW6" s="2"/>
      <c r="SWX6" s="2"/>
      <c r="SWY6" s="2"/>
      <c r="SWZ6" s="2"/>
      <c r="SXA6" s="2"/>
      <c r="SXB6" s="2"/>
      <c r="SXC6" s="2"/>
      <c r="SXD6" s="2"/>
      <c r="SXE6" s="2"/>
      <c r="SXF6" s="2"/>
      <c r="SXG6" s="2"/>
      <c r="SXH6" s="2"/>
      <c r="SXI6" s="2"/>
      <c r="SXJ6" s="2"/>
      <c r="SXK6" s="2"/>
      <c r="SXL6" s="2"/>
      <c r="SXM6" s="2"/>
      <c r="SXN6" s="2"/>
      <c r="SXO6" s="2"/>
      <c r="SXP6" s="2"/>
      <c r="SXQ6" s="2"/>
      <c r="SXR6" s="2"/>
      <c r="SXS6" s="2"/>
      <c r="SXT6" s="2"/>
      <c r="SXU6" s="2"/>
      <c r="SXV6" s="2"/>
      <c r="SXW6" s="2"/>
      <c r="SXX6" s="2"/>
      <c r="SXY6" s="2"/>
      <c r="SXZ6" s="2"/>
      <c r="SYA6" s="2"/>
      <c r="SYB6" s="2"/>
      <c r="SYC6" s="2"/>
      <c r="SYD6" s="2"/>
      <c r="SYE6" s="2"/>
      <c r="SYF6" s="2"/>
      <c r="SYG6" s="2"/>
      <c r="SYH6" s="2"/>
      <c r="SYI6" s="2"/>
      <c r="SYJ6" s="2"/>
      <c r="SYK6" s="2"/>
      <c r="SYL6" s="2"/>
      <c r="SYM6" s="2"/>
      <c r="SYN6" s="2"/>
      <c r="SYO6" s="2"/>
      <c r="SYP6" s="2"/>
      <c r="SYQ6" s="2"/>
      <c r="SYR6" s="2"/>
      <c r="SYS6" s="2"/>
      <c r="SYT6" s="2"/>
      <c r="SYU6" s="2"/>
      <c r="SYV6" s="2"/>
      <c r="SYW6" s="2"/>
      <c r="SYX6" s="2"/>
      <c r="SYY6" s="2"/>
      <c r="SYZ6" s="2"/>
      <c r="SZA6" s="2"/>
      <c r="SZB6" s="2"/>
      <c r="SZC6" s="2"/>
      <c r="SZD6" s="2"/>
      <c r="SZE6" s="2"/>
      <c r="SZF6" s="2"/>
      <c r="SZG6" s="2"/>
      <c r="SZH6" s="2"/>
      <c r="SZI6" s="2"/>
      <c r="SZJ6" s="2"/>
      <c r="SZK6" s="2"/>
      <c r="SZL6" s="2"/>
      <c r="SZM6" s="2"/>
      <c r="SZN6" s="2"/>
      <c r="SZO6" s="2"/>
      <c r="SZP6" s="2"/>
      <c r="SZQ6" s="2"/>
      <c r="SZR6" s="2"/>
      <c r="SZS6" s="2"/>
      <c r="SZT6" s="2"/>
      <c r="SZU6" s="2"/>
      <c r="SZV6" s="2"/>
      <c r="SZW6" s="2"/>
      <c r="SZX6" s="2"/>
      <c r="SZY6" s="2"/>
      <c r="SZZ6" s="2"/>
      <c r="TAA6" s="2"/>
      <c r="TAB6" s="2"/>
      <c r="TAC6" s="2"/>
      <c r="TAD6" s="2"/>
      <c r="TAE6" s="2"/>
      <c r="TAF6" s="2"/>
      <c r="TAG6" s="2"/>
      <c r="TAH6" s="2"/>
      <c r="TAI6" s="2"/>
      <c r="TAJ6" s="2"/>
      <c r="TAK6" s="2"/>
      <c r="TAL6" s="2"/>
      <c r="TAM6" s="2"/>
      <c r="TAN6" s="2"/>
      <c r="TAO6" s="2"/>
      <c r="TAP6" s="2"/>
      <c r="TAQ6" s="2"/>
      <c r="TAR6" s="2"/>
      <c r="TAS6" s="2"/>
      <c r="TAT6" s="2"/>
      <c r="TAU6" s="2"/>
      <c r="TAV6" s="2"/>
      <c r="TAW6" s="2"/>
      <c r="TAX6" s="2"/>
      <c r="TAY6" s="2"/>
      <c r="TAZ6" s="2"/>
      <c r="TBA6" s="2"/>
      <c r="TBB6" s="2"/>
      <c r="TBC6" s="2"/>
      <c r="TBD6" s="2"/>
      <c r="TBE6" s="2"/>
      <c r="TBF6" s="2"/>
      <c r="TBG6" s="2"/>
      <c r="TBH6" s="2"/>
      <c r="TBI6" s="2"/>
      <c r="TBJ6" s="2"/>
      <c r="TBK6" s="2"/>
      <c r="TBL6" s="2"/>
      <c r="TBM6" s="2"/>
      <c r="TBN6" s="2"/>
      <c r="TBO6" s="2"/>
      <c r="TBP6" s="2"/>
      <c r="TBQ6" s="2"/>
      <c r="TBR6" s="2"/>
      <c r="TBS6" s="2"/>
      <c r="TBT6" s="2"/>
      <c r="TBU6" s="2"/>
      <c r="TBV6" s="2"/>
      <c r="TBW6" s="2"/>
      <c r="TBX6" s="2"/>
      <c r="TBY6" s="2"/>
      <c r="TBZ6" s="2"/>
      <c r="TCA6" s="2"/>
      <c r="TCB6" s="2"/>
      <c r="TCC6" s="2"/>
      <c r="TCD6" s="2"/>
      <c r="TCE6" s="2"/>
      <c r="TCF6" s="2"/>
      <c r="TCG6" s="2"/>
      <c r="TCH6" s="2"/>
      <c r="TCI6" s="2"/>
      <c r="TCJ6" s="2"/>
      <c r="TCK6" s="2"/>
      <c r="TCL6" s="2"/>
      <c r="TCM6" s="2"/>
      <c r="TCN6" s="2"/>
      <c r="TCO6" s="2"/>
      <c r="TCP6" s="2"/>
      <c r="TCQ6" s="2"/>
      <c r="TCR6" s="2"/>
      <c r="TCS6" s="2"/>
      <c r="TCT6" s="2"/>
      <c r="TCU6" s="2"/>
      <c r="TCV6" s="2"/>
      <c r="TCW6" s="2"/>
      <c r="TCX6" s="2"/>
      <c r="TCY6" s="2"/>
      <c r="TCZ6" s="2"/>
      <c r="TDA6" s="2"/>
      <c r="TDB6" s="2"/>
      <c r="TDC6" s="2"/>
      <c r="TDD6" s="2"/>
      <c r="TDE6" s="2"/>
      <c r="TDF6" s="2"/>
      <c r="TDG6" s="2"/>
      <c r="TDH6" s="2"/>
      <c r="TDI6" s="2"/>
      <c r="TDJ6" s="2"/>
      <c r="TDK6" s="2"/>
      <c r="TDL6" s="2"/>
      <c r="TDM6" s="2"/>
      <c r="TDN6" s="2"/>
      <c r="TDO6" s="2"/>
      <c r="TDP6" s="2"/>
      <c r="TDQ6" s="2"/>
      <c r="TDR6" s="2"/>
      <c r="TDS6" s="2"/>
      <c r="TDT6" s="2"/>
      <c r="TDU6" s="2"/>
      <c r="TDV6" s="2"/>
      <c r="TDW6" s="2"/>
      <c r="TDX6" s="2"/>
      <c r="TDY6" s="2"/>
      <c r="TDZ6" s="2"/>
      <c r="TEA6" s="2"/>
      <c r="TEB6" s="2"/>
      <c r="TEC6" s="2"/>
      <c r="TED6" s="2"/>
      <c r="TEE6" s="2"/>
      <c r="TEF6" s="2"/>
      <c r="TEG6" s="2"/>
      <c r="TEH6" s="2"/>
      <c r="TEI6" s="2"/>
      <c r="TEJ6" s="2"/>
      <c r="TEK6" s="2"/>
      <c r="TEL6" s="2"/>
      <c r="TEM6" s="2"/>
      <c r="TEN6" s="2"/>
      <c r="TEO6" s="2"/>
      <c r="TEP6" s="2"/>
      <c r="TEQ6" s="2"/>
      <c r="TER6" s="2"/>
      <c r="TES6" s="2"/>
      <c r="TET6" s="2"/>
      <c r="TEU6" s="2"/>
      <c r="TEV6" s="2"/>
      <c r="TEW6" s="2"/>
      <c r="TEX6" s="2"/>
      <c r="TEY6" s="2"/>
      <c r="TEZ6" s="2"/>
      <c r="TFA6" s="2"/>
      <c r="TFB6" s="2"/>
      <c r="TFC6" s="2"/>
      <c r="TFD6" s="2"/>
      <c r="TFE6" s="2"/>
      <c r="TFF6" s="2"/>
      <c r="TFG6" s="2"/>
      <c r="TFH6" s="2"/>
      <c r="TFI6" s="2"/>
      <c r="TFJ6" s="2"/>
      <c r="TFK6" s="2"/>
      <c r="TFL6" s="2"/>
      <c r="TFM6" s="2"/>
      <c r="TFN6" s="2"/>
      <c r="TFO6" s="2"/>
      <c r="TFP6" s="2"/>
      <c r="TFQ6" s="2"/>
      <c r="TFR6" s="2"/>
      <c r="TFS6" s="2"/>
      <c r="TFT6" s="2"/>
      <c r="TFU6" s="2"/>
      <c r="TFV6" s="2"/>
      <c r="TFW6" s="2"/>
      <c r="TFX6" s="2"/>
      <c r="TFY6" s="2"/>
      <c r="TFZ6" s="2"/>
      <c r="TGA6" s="2"/>
      <c r="TGB6" s="2"/>
      <c r="TGC6" s="2"/>
      <c r="TGD6" s="2"/>
      <c r="TGE6" s="2"/>
      <c r="TGF6" s="2"/>
      <c r="TGG6" s="2"/>
      <c r="TGH6" s="2"/>
      <c r="TGI6" s="2"/>
      <c r="TGJ6" s="2"/>
      <c r="TGK6" s="2"/>
      <c r="TGL6" s="2"/>
      <c r="TGM6" s="2"/>
      <c r="TGN6" s="2"/>
      <c r="TGO6" s="2"/>
      <c r="TGP6" s="2"/>
      <c r="TGQ6" s="2"/>
      <c r="TGR6" s="2"/>
      <c r="TGS6" s="2"/>
      <c r="TGT6" s="2"/>
      <c r="TGU6" s="2"/>
      <c r="TGV6" s="2"/>
      <c r="TGW6" s="2"/>
      <c r="TGX6" s="2"/>
      <c r="TGY6" s="2"/>
      <c r="TGZ6" s="2"/>
      <c r="THA6" s="2"/>
      <c r="THB6" s="2"/>
      <c r="THC6" s="2"/>
      <c r="THD6" s="2"/>
      <c r="THE6" s="2"/>
      <c r="THF6" s="2"/>
      <c r="THG6" s="2"/>
      <c r="THH6" s="2"/>
      <c r="THI6" s="2"/>
      <c r="THJ6" s="2"/>
      <c r="THK6" s="2"/>
      <c r="THL6" s="2"/>
      <c r="THM6" s="2"/>
      <c r="THN6" s="2"/>
      <c r="THO6" s="2"/>
      <c r="THP6" s="2"/>
      <c r="THQ6" s="2"/>
      <c r="THR6" s="2"/>
      <c r="THS6" s="2"/>
      <c r="THT6" s="2"/>
      <c r="THU6" s="2"/>
      <c r="THV6" s="2"/>
      <c r="THW6" s="2"/>
      <c r="THX6" s="2"/>
      <c r="THY6" s="2"/>
      <c r="THZ6" s="2"/>
      <c r="TIA6" s="2"/>
      <c r="TIB6" s="2"/>
      <c r="TIC6" s="2"/>
      <c r="TID6" s="2"/>
      <c r="TIE6" s="2"/>
      <c r="TIF6" s="2"/>
      <c r="TIG6" s="2"/>
      <c r="TIH6" s="2"/>
      <c r="TII6" s="2"/>
      <c r="TIJ6" s="2"/>
      <c r="TIK6" s="2"/>
      <c r="TIL6" s="2"/>
      <c r="TIM6" s="2"/>
      <c r="TIN6" s="2"/>
      <c r="TIO6" s="2"/>
      <c r="TIP6" s="2"/>
      <c r="TIQ6" s="2"/>
      <c r="TIR6" s="2"/>
      <c r="TIS6" s="2"/>
      <c r="TIT6" s="2"/>
      <c r="TIU6" s="2"/>
      <c r="TIV6" s="2"/>
      <c r="TIW6" s="2"/>
      <c r="TIX6" s="2"/>
      <c r="TIY6" s="2"/>
      <c r="TIZ6" s="2"/>
      <c r="TJA6" s="2"/>
      <c r="TJB6" s="2"/>
      <c r="TJC6" s="2"/>
      <c r="TJD6" s="2"/>
      <c r="TJE6" s="2"/>
      <c r="TJF6" s="2"/>
      <c r="TJG6" s="2"/>
      <c r="TJH6" s="2"/>
      <c r="TJI6" s="2"/>
      <c r="TJJ6" s="2"/>
      <c r="TJK6" s="2"/>
      <c r="TJL6" s="2"/>
      <c r="TJM6" s="2"/>
      <c r="TJN6" s="2"/>
      <c r="TJO6" s="2"/>
      <c r="TJP6" s="2"/>
      <c r="TJQ6" s="2"/>
      <c r="TJR6" s="2"/>
      <c r="TJS6" s="2"/>
      <c r="TJT6" s="2"/>
      <c r="TJU6" s="2"/>
      <c r="TJV6" s="2"/>
      <c r="TJW6" s="2"/>
      <c r="TJX6" s="2"/>
      <c r="TJY6" s="2"/>
      <c r="TJZ6" s="2"/>
      <c r="TKA6" s="2"/>
      <c r="TKB6" s="2"/>
      <c r="TKC6" s="2"/>
      <c r="TKD6" s="2"/>
      <c r="TKE6" s="2"/>
      <c r="TKF6" s="2"/>
      <c r="TKG6" s="2"/>
      <c r="TKH6" s="2"/>
      <c r="TKI6" s="2"/>
      <c r="TKJ6" s="2"/>
      <c r="TKK6" s="2"/>
      <c r="TKL6" s="2"/>
      <c r="TKM6" s="2"/>
      <c r="TKN6" s="2"/>
      <c r="TKO6" s="2"/>
      <c r="TKP6" s="2"/>
      <c r="TKQ6" s="2"/>
      <c r="TKR6" s="2"/>
      <c r="TKS6" s="2"/>
      <c r="TKT6" s="2"/>
      <c r="TKU6" s="2"/>
      <c r="TKV6" s="2"/>
      <c r="TKW6" s="2"/>
      <c r="TKX6" s="2"/>
      <c r="TKY6" s="2"/>
      <c r="TKZ6" s="2"/>
      <c r="TLA6" s="2"/>
      <c r="TLB6" s="2"/>
      <c r="TLC6" s="2"/>
      <c r="TLD6" s="2"/>
      <c r="TLE6" s="2"/>
      <c r="TLF6" s="2"/>
      <c r="TLG6" s="2"/>
      <c r="TLH6" s="2"/>
      <c r="TLI6" s="2"/>
      <c r="TLJ6" s="2"/>
      <c r="TLK6" s="2"/>
      <c r="TLL6" s="2"/>
      <c r="TLM6" s="2"/>
      <c r="TLN6" s="2"/>
      <c r="TLO6" s="2"/>
      <c r="TLP6" s="2"/>
      <c r="TLQ6" s="2"/>
      <c r="TLR6" s="2"/>
      <c r="TLS6" s="2"/>
      <c r="TLT6" s="2"/>
      <c r="TLU6" s="2"/>
      <c r="TLV6" s="2"/>
      <c r="TLW6" s="2"/>
      <c r="TLX6" s="2"/>
      <c r="TLY6" s="2"/>
      <c r="TLZ6" s="2"/>
      <c r="TMA6" s="2"/>
      <c r="TMB6" s="2"/>
      <c r="TMC6" s="2"/>
      <c r="TMD6" s="2"/>
      <c r="TME6" s="2"/>
      <c r="TMF6" s="2"/>
      <c r="TMG6" s="2"/>
      <c r="TMH6" s="2"/>
      <c r="TMI6" s="2"/>
      <c r="TMJ6" s="2"/>
      <c r="TMK6" s="2"/>
      <c r="TML6" s="2"/>
      <c r="TMM6" s="2"/>
      <c r="TMN6" s="2"/>
      <c r="TMO6" s="2"/>
      <c r="TMP6" s="2"/>
      <c r="TMQ6" s="2"/>
      <c r="TMR6" s="2"/>
      <c r="TMS6" s="2"/>
      <c r="TMT6" s="2"/>
      <c r="TMU6" s="2"/>
      <c r="TMV6" s="2"/>
      <c r="TMW6" s="2"/>
      <c r="TMX6" s="2"/>
      <c r="TMY6" s="2"/>
      <c r="TMZ6" s="2"/>
      <c r="TNA6" s="2"/>
      <c r="TNB6" s="2"/>
      <c r="TNC6" s="2"/>
      <c r="TND6" s="2"/>
      <c r="TNE6" s="2"/>
      <c r="TNF6" s="2"/>
      <c r="TNG6" s="2"/>
      <c r="TNH6" s="2"/>
      <c r="TNI6" s="2"/>
      <c r="TNJ6" s="2"/>
      <c r="TNK6" s="2"/>
      <c r="TNL6" s="2"/>
      <c r="TNM6" s="2"/>
      <c r="TNN6" s="2"/>
      <c r="TNO6" s="2"/>
      <c r="TNP6" s="2"/>
      <c r="TNQ6" s="2"/>
      <c r="TNR6" s="2"/>
      <c r="TNS6" s="2"/>
      <c r="TNT6" s="2"/>
      <c r="TNU6" s="2"/>
      <c r="TNV6" s="2"/>
      <c r="TNW6" s="2"/>
      <c r="TNX6" s="2"/>
      <c r="TNY6" s="2"/>
      <c r="TNZ6" s="2"/>
      <c r="TOA6" s="2"/>
      <c r="TOB6" s="2"/>
      <c r="TOC6" s="2"/>
      <c r="TOD6" s="2"/>
      <c r="TOE6" s="2"/>
      <c r="TOF6" s="2"/>
      <c r="TOG6" s="2"/>
      <c r="TOH6" s="2"/>
      <c r="TOI6" s="2"/>
      <c r="TOJ6" s="2"/>
      <c r="TOK6" s="2"/>
      <c r="TOL6" s="2"/>
      <c r="TOM6" s="2"/>
      <c r="TON6" s="2"/>
      <c r="TOO6" s="2"/>
      <c r="TOP6" s="2"/>
      <c r="TOQ6" s="2"/>
      <c r="TOR6" s="2"/>
      <c r="TOS6" s="2"/>
      <c r="TOT6" s="2"/>
      <c r="TOU6" s="2"/>
      <c r="TOV6" s="2"/>
      <c r="TOW6" s="2"/>
      <c r="TOX6" s="2"/>
      <c r="TOY6" s="2"/>
      <c r="TOZ6" s="2"/>
      <c r="TPA6" s="2"/>
      <c r="TPB6" s="2"/>
      <c r="TPC6" s="2"/>
      <c r="TPD6" s="2"/>
      <c r="TPE6" s="2"/>
      <c r="TPF6" s="2"/>
      <c r="TPG6" s="2"/>
      <c r="TPH6" s="2"/>
      <c r="TPI6" s="2"/>
      <c r="TPJ6" s="2"/>
      <c r="TPK6" s="2"/>
      <c r="TPL6" s="2"/>
      <c r="TPM6" s="2"/>
      <c r="TPN6" s="2"/>
      <c r="TPO6" s="2"/>
      <c r="TPP6" s="2"/>
      <c r="TPQ6" s="2"/>
      <c r="TPR6" s="2"/>
      <c r="TPS6" s="2"/>
      <c r="TPT6" s="2"/>
      <c r="TPU6" s="2"/>
      <c r="TPV6" s="2"/>
      <c r="TPW6" s="2"/>
      <c r="TPX6" s="2"/>
      <c r="TPY6" s="2"/>
      <c r="TPZ6" s="2"/>
      <c r="TQA6" s="2"/>
      <c r="TQB6" s="2"/>
      <c r="TQC6" s="2"/>
      <c r="TQD6" s="2"/>
      <c r="TQE6" s="2"/>
      <c r="TQF6" s="2"/>
      <c r="TQG6" s="2"/>
      <c r="TQH6" s="2"/>
      <c r="TQI6" s="2"/>
      <c r="TQJ6" s="2"/>
      <c r="TQK6" s="2"/>
      <c r="TQL6" s="2"/>
      <c r="TQM6" s="2"/>
      <c r="TQN6" s="2"/>
      <c r="TQO6" s="2"/>
      <c r="TQP6" s="2"/>
      <c r="TQQ6" s="2"/>
      <c r="TQR6" s="2"/>
      <c r="TQS6" s="2"/>
      <c r="TQT6" s="2"/>
      <c r="TQU6" s="2"/>
      <c r="TQV6" s="2"/>
      <c r="TQW6" s="2"/>
      <c r="TQX6" s="2"/>
      <c r="TQY6" s="2"/>
      <c r="TQZ6" s="2"/>
      <c r="TRA6" s="2"/>
      <c r="TRB6" s="2"/>
      <c r="TRC6" s="2"/>
      <c r="TRD6" s="2"/>
      <c r="TRE6" s="2"/>
      <c r="TRF6" s="2"/>
      <c r="TRG6" s="2"/>
      <c r="TRH6" s="2"/>
      <c r="TRI6" s="2"/>
      <c r="TRJ6" s="2"/>
      <c r="TRK6" s="2"/>
      <c r="TRL6" s="2"/>
      <c r="TRM6" s="2"/>
      <c r="TRN6" s="2"/>
      <c r="TRO6" s="2"/>
      <c r="TRP6" s="2"/>
      <c r="TRQ6" s="2"/>
      <c r="TRR6" s="2"/>
      <c r="TRS6" s="2"/>
      <c r="TRT6" s="2"/>
      <c r="TRU6" s="2"/>
      <c r="TRV6" s="2"/>
      <c r="TRW6" s="2"/>
      <c r="TRX6" s="2"/>
      <c r="TRY6" s="2"/>
      <c r="TRZ6" s="2"/>
      <c r="TSA6" s="2"/>
      <c r="TSB6" s="2"/>
      <c r="TSC6" s="2"/>
      <c r="TSD6" s="2"/>
      <c r="TSE6" s="2"/>
      <c r="TSF6" s="2"/>
      <c r="TSG6" s="2"/>
      <c r="TSH6" s="2"/>
      <c r="TSI6" s="2"/>
      <c r="TSJ6" s="2"/>
      <c r="TSK6" s="2"/>
      <c r="TSL6" s="2"/>
      <c r="TSM6" s="2"/>
      <c r="TSN6" s="2"/>
      <c r="TSO6" s="2"/>
      <c r="TSP6" s="2"/>
      <c r="TSQ6" s="2"/>
      <c r="TSR6" s="2"/>
      <c r="TSS6" s="2"/>
      <c r="TST6" s="2"/>
      <c r="TSU6" s="2"/>
      <c r="TSV6" s="2"/>
      <c r="TSW6" s="2"/>
      <c r="TSX6" s="2"/>
      <c r="TSY6" s="2"/>
      <c r="TSZ6" s="2"/>
      <c r="TTA6" s="2"/>
      <c r="TTB6" s="2"/>
      <c r="TTC6" s="2"/>
      <c r="TTD6" s="2"/>
      <c r="TTE6" s="2"/>
      <c r="TTF6" s="2"/>
      <c r="TTG6" s="2"/>
      <c r="TTH6" s="2"/>
      <c r="TTI6" s="2"/>
      <c r="TTJ6" s="2"/>
      <c r="TTK6" s="2"/>
      <c r="TTL6" s="2"/>
      <c r="TTM6" s="2"/>
      <c r="TTN6" s="2"/>
      <c r="TTO6" s="2"/>
      <c r="TTP6" s="2"/>
      <c r="TTQ6" s="2"/>
      <c r="TTR6" s="2"/>
      <c r="TTS6" s="2"/>
      <c r="TTT6" s="2"/>
      <c r="TTU6" s="2"/>
      <c r="TTV6" s="2"/>
      <c r="TTW6" s="2"/>
      <c r="TTX6" s="2"/>
      <c r="TTY6" s="2"/>
      <c r="TTZ6" s="2"/>
      <c r="TUA6" s="2"/>
      <c r="TUB6" s="2"/>
      <c r="TUC6" s="2"/>
      <c r="TUD6" s="2"/>
      <c r="TUE6" s="2"/>
      <c r="TUF6" s="2"/>
      <c r="TUG6" s="2"/>
      <c r="TUH6" s="2"/>
      <c r="TUI6" s="2"/>
      <c r="TUJ6" s="2"/>
      <c r="TUK6" s="2"/>
      <c r="TUL6" s="2"/>
      <c r="TUM6" s="2"/>
      <c r="TUN6" s="2"/>
      <c r="TUO6" s="2"/>
      <c r="TUP6" s="2"/>
      <c r="TUQ6" s="2"/>
      <c r="TUR6" s="2"/>
      <c r="TUS6" s="2"/>
      <c r="TUT6" s="2"/>
      <c r="TUU6" s="2"/>
      <c r="TUV6" s="2"/>
      <c r="TUW6" s="2"/>
      <c r="TUX6" s="2"/>
      <c r="TUY6" s="2"/>
      <c r="TUZ6" s="2"/>
      <c r="TVA6" s="2"/>
      <c r="TVB6" s="2"/>
      <c r="TVC6" s="2"/>
      <c r="TVD6" s="2"/>
      <c r="TVE6" s="2"/>
      <c r="TVF6" s="2"/>
      <c r="TVG6" s="2"/>
      <c r="TVH6" s="2"/>
      <c r="TVI6" s="2"/>
      <c r="TVJ6" s="2"/>
      <c r="TVK6" s="2"/>
      <c r="TVL6" s="2"/>
      <c r="TVM6" s="2"/>
      <c r="TVN6" s="2"/>
      <c r="TVO6" s="2"/>
      <c r="TVP6" s="2"/>
      <c r="TVQ6" s="2"/>
      <c r="TVR6" s="2"/>
      <c r="TVS6" s="2"/>
      <c r="TVT6" s="2"/>
      <c r="TVU6" s="2"/>
      <c r="TVV6" s="2"/>
      <c r="TVW6" s="2"/>
      <c r="TVX6" s="2"/>
      <c r="TVY6" s="2"/>
      <c r="TVZ6" s="2"/>
      <c r="TWA6" s="2"/>
      <c r="TWB6" s="2"/>
      <c r="TWC6" s="2"/>
      <c r="TWD6" s="2"/>
      <c r="TWE6" s="2"/>
      <c r="TWF6" s="2"/>
      <c r="TWG6" s="2"/>
      <c r="TWH6" s="2"/>
      <c r="TWI6" s="2"/>
      <c r="TWJ6" s="2"/>
      <c r="TWK6" s="2"/>
      <c r="TWL6" s="2"/>
      <c r="TWM6" s="2"/>
      <c r="TWN6" s="2"/>
      <c r="TWO6" s="2"/>
      <c r="TWP6" s="2"/>
      <c r="TWQ6" s="2"/>
      <c r="TWR6" s="2"/>
      <c r="TWS6" s="2"/>
      <c r="TWT6" s="2"/>
      <c r="TWU6" s="2"/>
      <c r="TWV6" s="2"/>
      <c r="TWW6" s="2"/>
      <c r="TWX6" s="2"/>
      <c r="TWY6" s="2"/>
      <c r="TWZ6" s="2"/>
      <c r="TXA6" s="2"/>
      <c r="TXB6" s="2"/>
      <c r="TXC6" s="2"/>
      <c r="TXD6" s="2"/>
      <c r="TXE6" s="2"/>
      <c r="TXF6" s="2"/>
      <c r="TXG6" s="2"/>
      <c r="TXH6" s="2"/>
      <c r="TXI6" s="2"/>
      <c r="TXJ6" s="2"/>
      <c r="TXK6" s="2"/>
      <c r="TXL6" s="2"/>
      <c r="TXM6" s="2"/>
      <c r="TXN6" s="2"/>
      <c r="TXO6" s="2"/>
      <c r="TXP6" s="2"/>
      <c r="TXQ6" s="2"/>
      <c r="TXR6" s="2"/>
      <c r="TXS6" s="2"/>
      <c r="TXT6" s="2"/>
      <c r="TXU6" s="2"/>
      <c r="TXV6" s="2"/>
      <c r="TXW6" s="2"/>
      <c r="TXX6" s="2"/>
      <c r="TXY6" s="2"/>
      <c r="TXZ6" s="2"/>
      <c r="TYA6" s="2"/>
      <c r="TYB6" s="2"/>
      <c r="TYC6" s="2"/>
      <c r="TYD6" s="2"/>
      <c r="TYE6" s="2"/>
      <c r="TYF6" s="2"/>
      <c r="TYG6" s="2"/>
      <c r="TYH6" s="2"/>
      <c r="TYI6" s="2"/>
      <c r="TYJ6" s="2"/>
      <c r="TYK6" s="2"/>
      <c r="TYL6" s="2"/>
      <c r="TYM6" s="2"/>
      <c r="TYN6" s="2"/>
      <c r="TYO6" s="2"/>
      <c r="TYP6" s="2"/>
      <c r="TYQ6" s="2"/>
      <c r="TYR6" s="2"/>
      <c r="TYS6" s="2"/>
      <c r="TYT6" s="2"/>
      <c r="TYU6" s="2"/>
      <c r="TYV6" s="2"/>
      <c r="TYW6" s="2"/>
      <c r="TYX6" s="2"/>
      <c r="TYY6" s="2"/>
      <c r="TYZ6" s="2"/>
      <c r="TZA6" s="2"/>
      <c r="TZB6" s="2"/>
      <c r="TZC6" s="2"/>
      <c r="TZD6" s="2"/>
      <c r="TZE6" s="2"/>
      <c r="TZF6" s="2"/>
      <c r="TZG6" s="2"/>
      <c r="TZH6" s="2"/>
      <c r="TZI6" s="2"/>
      <c r="TZJ6" s="2"/>
      <c r="TZK6" s="2"/>
      <c r="TZL6" s="2"/>
      <c r="TZM6" s="2"/>
      <c r="TZN6" s="2"/>
      <c r="TZO6" s="2"/>
      <c r="TZP6" s="2"/>
      <c r="TZQ6" s="2"/>
      <c r="TZR6" s="2"/>
      <c r="TZS6" s="2"/>
      <c r="TZT6" s="2"/>
      <c r="TZU6" s="2"/>
      <c r="TZV6" s="2"/>
      <c r="TZW6" s="2"/>
      <c r="TZX6" s="2"/>
      <c r="TZY6" s="2"/>
      <c r="TZZ6" s="2"/>
      <c r="UAA6" s="2"/>
      <c r="UAB6" s="2"/>
      <c r="UAC6" s="2"/>
      <c r="UAD6" s="2"/>
      <c r="UAE6" s="2"/>
      <c r="UAF6" s="2"/>
      <c r="UAG6" s="2"/>
      <c r="UAH6" s="2"/>
      <c r="UAI6" s="2"/>
      <c r="UAJ6" s="2"/>
      <c r="UAK6" s="2"/>
      <c r="UAL6" s="2"/>
      <c r="UAM6" s="2"/>
      <c r="UAN6" s="2"/>
      <c r="UAO6" s="2"/>
      <c r="UAP6" s="2"/>
      <c r="UAQ6" s="2"/>
      <c r="UAR6" s="2"/>
      <c r="UAS6" s="2"/>
      <c r="UAT6" s="2"/>
      <c r="UAU6" s="2"/>
      <c r="UAV6" s="2"/>
      <c r="UAW6" s="2"/>
      <c r="UAX6" s="2"/>
      <c r="UAY6" s="2"/>
      <c r="UAZ6" s="2"/>
      <c r="UBA6" s="2"/>
      <c r="UBB6" s="2"/>
      <c r="UBC6" s="2"/>
      <c r="UBD6" s="2"/>
      <c r="UBE6" s="2"/>
      <c r="UBF6" s="2"/>
      <c r="UBG6" s="2"/>
      <c r="UBH6" s="2"/>
      <c r="UBI6" s="2"/>
      <c r="UBJ6" s="2"/>
      <c r="UBK6" s="2"/>
      <c r="UBL6" s="2"/>
      <c r="UBM6" s="2"/>
      <c r="UBN6" s="2"/>
      <c r="UBO6" s="2"/>
      <c r="UBP6" s="2"/>
      <c r="UBQ6" s="2"/>
      <c r="UBR6" s="2"/>
      <c r="UBS6" s="2"/>
      <c r="UBT6" s="2"/>
      <c r="UBU6" s="2"/>
      <c r="UBV6" s="2"/>
      <c r="UBW6" s="2"/>
      <c r="UBX6" s="2"/>
      <c r="UBY6" s="2"/>
      <c r="UBZ6" s="2"/>
      <c r="UCA6" s="2"/>
      <c r="UCB6" s="2"/>
      <c r="UCC6" s="2"/>
      <c r="UCD6" s="2"/>
      <c r="UCE6" s="2"/>
      <c r="UCF6" s="2"/>
      <c r="UCG6" s="2"/>
      <c r="UCH6" s="2"/>
      <c r="UCI6" s="2"/>
      <c r="UCJ6" s="2"/>
      <c r="UCK6" s="2"/>
      <c r="UCL6" s="2"/>
      <c r="UCM6" s="2"/>
      <c r="UCN6" s="2"/>
      <c r="UCO6" s="2"/>
      <c r="UCP6" s="2"/>
      <c r="UCQ6" s="2"/>
      <c r="UCR6" s="2"/>
      <c r="UCS6" s="2"/>
      <c r="UCT6" s="2"/>
      <c r="UCU6" s="2"/>
      <c r="UCV6" s="2"/>
      <c r="UCW6" s="2"/>
      <c r="UCX6" s="2"/>
      <c r="UCY6" s="2"/>
      <c r="UCZ6" s="2"/>
      <c r="UDA6" s="2"/>
      <c r="UDB6" s="2"/>
      <c r="UDC6" s="2"/>
      <c r="UDD6" s="2"/>
      <c r="UDE6" s="2"/>
      <c r="UDF6" s="2"/>
      <c r="UDG6" s="2"/>
      <c r="UDH6" s="2"/>
      <c r="UDI6" s="2"/>
      <c r="UDJ6" s="2"/>
      <c r="UDK6" s="2"/>
      <c r="UDL6" s="2"/>
      <c r="UDM6" s="2"/>
      <c r="UDN6" s="2"/>
      <c r="UDO6" s="2"/>
      <c r="UDP6" s="2"/>
      <c r="UDQ6" s="2"/>
      <c r="UDR6" s="2"/>
      <c r="UDS6" s="2"/>
      <c r="UDT6" s="2"/>
      <c r="UDU6" s="2"/>
      <c r="UDV6" s="2"/>
      <c r="UDW6" s="2"/>
      <c r="UDX6" s="2"/>
      <c r="UDY6" s="2"/>
      <c r="UDZ6" s="2"/>
      <c r="UEA6" s="2"/>
      <c r="UEB6" s="2"/>
      <c r="UEC6" s="2"/>
      <c r="UED6" s="2"/>
      <c r="UEE6" s="2"/>
      <c r="UEF6" s="2"/>
      <c r="UEG6" s="2"/>
      <c r="UEH6" s="2"/>
      <c r="UEI6" s="2"/>
      <c r="UEJ6" s="2"/>
      <c r="UEK6" s="2"/>
      <c r="UEL6" s="2"/>
      <c r="UEM6" s="2"/>
      <c r="UEN6" s="2"/>
      <c r="UEO6" s="2"/>
      <c r="UEP6" s="2"/>
      <c r="UEQ6" s="2"/>
      <c r="UER6" s="2"/>
      <c r="UES6" s="2"/>
      <c r="UET6" s="2"/>
      <c r="UEU6" s="2"/>
      <c r="UEV6" s="2"/>
      <c r="UEW6" s="2"/>
      <c r="UEX6" s="2"/>
      <c r="UEY6" s="2"/>
      <c r="UEZ6" s="2"/>
      <c r="UFA6" s="2"/>
      <c r="UFB6" s="2"/>
      <c r="UFC6" s="2"/>
      <c r="UFD6" s="2"/>
      <c r="UFE6" s="2"/>
      <c r="UFF6" s="2"/>
      <c r="UFG6" s="2"/>
      <c r="UFH6" s="2"/>
      <c r="UFI6" s="2"/>
      <c r="UFJ6" s="2"/>
      <c r="UFK6" s="2"/>
      <c r="UFL6" s="2"/>
      <c r="UFM6" s="2"/>
      <c r="UFN6" s="2"/>
      <c r="UFO6" s="2"/>
      <c r="UFP6" s="2"/>
      <c r="UFQ6" s="2"/>
      <c r="UFR6" s="2"/>
      <c r="UFS6" s="2"/>
      <c r="UFT6" s="2"/>
      <c r="UFU6" s="2"/>
      <c r="UFV6" s="2"/>
      <c r="UFW6" s="2"/>
      <c r="UFX6" s="2"/>
      <c r="UFY6" s="2"/>
      <c r="UFZ6" s="2"/>
      <c r="UGA6" s="2"/>
      <c r="UGB6" s="2"/>
      <c r="UGC6" s="2"/>
      <c r="UGD6" s="2"/>
      <c r="UGE6" s="2"/>
      <c r="UGF6" s="2"/>
      <c r="UGG6" s="2"/>
      <c r="UGH6" s="2"/>
      <c r="UGI6" s="2"/>
      <c r="UGJ6" s="2"/>
      <c r="UGK6" s="2"/>
      <c r="UGL6" s="2"/>
      <c r="UGM6" s="2"/>
      <c r="UGN6" s="2"/>
      <c r="UGO6" s="2"/>
      <c r="UGP6" s="2"/>
      <c r="UGQ6" s="2"/>
      <c r="UGR6" s="2"/>
      <c r="UGS6" s="2"/>
      <c r="UGT6" s="2"/>
      <c r="UGU6" s="2"/>
      <c r="UGV6" s="2"/>
      <c r="UGW6" s="2"/>
      <c r="UGX6" s="2"/>
      <c r="UGY6" s="2"/>
      <c r="UGZ6" s="2"/>
      <c r="UHA6" s="2"/>
      <c r="UHB6" s="2"/>
      <c r="UHC6" s="2"/>
      <c r="UHD6" s="2"/>
      <c r="UHE6" s="2"/>
      <c r="UHF6" s="2"/>
      <c r="UHG6" s="2"/>
      <c r="UHH6" s="2"/>
      <c r="UHI6" s="2"/>
      <c r="UHJ6" s="2"/>
      <c r="UHK6" s="2"/>
      <c r="UHL6" s="2"/>
      <c r="UHM6" s="2"/>
      <c r="UHN6" s="2"/>
      <c r="UHO6" s="2"/>
      <c r="UHP6" s="2"/>
      <c r="UHQ6" s="2"/>
      <c r="UHR6" s="2"/>
      <c r="UHS6" s="2"/>
      <c r="UHT6" s="2"/>
      <c r="UHU6" s="2"/>
      <c r="UHV6" s="2"/>
      <c r="UHW6" s="2"/>
      <c r="UHX6" s="2"/>
      <c r="UHY6" s="2"/>
      <c r="UHZ6" s="2"/>
      <c r="UIA6" s="2"/>
      <c r="UIB6" s="2"/>
      <c r="UIC6" s="2"/>
      <c r="UID6" s="2"/>
      <c r="UIE6" s="2"/>
      <c r="UIF6" s="2"/>
      <c r="UIG6" s="2"/>
      <c r="UIH6" s="2"/>
      <c r="UII6" s="2"/>
      <c r="UIJ6" s="2"/>
      <c r="UIK6" s="2"/>
      <c r="UIL6" s="2"/>
      <c r="UIM6" s="2"/>
      <c r="UIN6" s="2"/>
      <c r="UIO6" s="2"/>
      <c r="UIP6" s="2"/>
      <c r="UIQ6" s="2"/>
      <c r="UIR6" s="2"/>
      <c r="UIS6" s="2"/>
      <c r="UIT6" s="2"/>
      <c r="UIU6" s="2"/>
      <c r="UIV6" s="2"/>
      <c r="UIW6" s="2"/>
      <c r="UIX6" s="2"/>
      <c r="UIY6" s="2"/>
      <c r="UIZ6" s="2"/>
      <c r="UJA6" s="2"/>
      <c r="UJB6" s="2"/>
      <c r="UJC6" s="2"/>
      <c r="UJD6" s="2"/>
      <c r="UJE6" s="2"/>
      <c r="UJF6" s="2"/>
      <c r="UJG6" s="2"/>
      <c r="UJH6" s="2"/>
      <c r="UJI6" s="2"/>
      <c r="UJJ6" s="2"/>
      <c r="UJK6" s="2"/>
      <c r="UJL6" s="2"/>
      <c r="UJM6" s="2"/>
      <c r="UJN6" s="2"/>
      <c r="UJO6" s="2"/>
      <c r="UJP6" s="2"/>
      <c r="UJQ6" s="2"/>
      <c r="UJR6" s="2"/>
      <c r="UJS6" s="2"/>
      <c r="UJT6" s="2"/>
      <c r="UJU6" s="2"/>
      <c r="UJV6" s="2"/>
      <c r="UJW6" s="2"/>
      <c r="UJX6" s="2"/>
      <c r="UJY6" s="2"/>
      <c r="UJZ6" s="2"/>
      <c r="UKA6" s="2"/>
      <c r="UKB6" s="2"/>
      <c r="UKC6" s="2"/>
      <c r="UKD6" s="2"/>
      <c r="UKE6" s="2"/>
      <c r="UKF6" s="2"/>
      <c r="UKG6" s="2"/>
      <c r="UKH6" s="2"/>
      <c r="UKI6" s="2"/>
      <c r="UKJ6" s="2"/>
      <c r="UKK6" s="2"/>
      <c r="UKL6" s="2"/>
      <c r="UKM6" s="2"/>
      <c r="UKN6" s="2"/>
      <c r="UKO6" s="2"/>
      <c r="UKP6" s="2"/>
      <c r="UKQ6" s="2"/>
      <c r="UKR6" s="2"/>
      <c r="UKS6" s="2"/>
      <c r="UKT6" s="2"/>
      <c r="UKU6" s="2"/>
      <c r="UKV6" s="2"/>
      <c r="UKW6" s="2"/>
      <c r="UKX6" s="2"/>
      <c r="UKY6" s="2"/>
      <c r="UKZ6" s="2"/>
      <c r="ULA6" s="2"/>
      <c r="ULB6" s="2"/>
      <c r="ULC6" s="2"/>
      <c r="ULD6" s="2"/>
      <c r="ULE6" s="2"/>
      <c r="ULF6" s="2"/>
      <c r="ULG6" s="2"/>
      <c r="ULH6" s="2"/>
      <c r="ULI6" s="2"/>
      <c r="ULJ6" s="2"/>
      <c r="ULK6" s="2"/>
      <c r="ULL6" s="2"/>
      <c r="ULM6" s="2"/>
      <c r="ULN6" s="2"/>
      <c r="ULO6" s="2"/>
      <c r="ULP6" s="2"/>
      <c r="ULQ6" s="2"/>
      <c r="ULR6" s="2"/>
      <c r="ULS6" s="2"/>
      <c r="ULT6" s="2"/>
      <c r="ULU6" s="2"/>
      <c r="ULV6" s="2"/>
      <c r="ULW6" s="2"/>
      <c r="ULX6" s="2"/>
      <c r="ULY6" s="2"/>
      <c r="ULZ6" s="2"/>
      <c r="UMA6" s="2"/>
      <c r="UMB6" s="2"/>
      <c r="UMC6" s="2"/>
      <c r="UMD6" s="2"/>
      <c r="UME6" s="2"/>
      <c r="UMF6" s="2"/>
      <c r="UMG6" s="2"/>
      <c r="UMH6" s="2"/>
      <c r="UMI6" s="2"/>
      <c r="UMJ6" s="2"/>
      <c r="UMK6" s="2"/>
      <c r="UML6" s="2"/>
      <c r="UMM6" s="2"/>
      <c r="UMN6" s="2"/>
      <c r="UMO6" s="2"/>
      <c r="UMP6" s="2"/>
      <c r="UMQ6" s="2"/>
      <c r="UMR6" s="2"/>
      <c r="UMS6" s="2"/>
      <c r="UMT6" s="2"/>
      <c r="UMU6" s="2"/>
      <c r="UMV6" s="2"/>
      <c r="UMW6" s="2"/>
      <c r="UMX6" s="2"/>
      <c r="UMY6" s="2"/>
      <c r="UMZ6" s="2"/>
      <c r="UNA6" s="2"/>
      <c r="UNB6" s="2"/>
      <c r="UNC6" s="2"/>
      <c r="UND6" s="2"/>
      <c r="UNE6" s="2"/>
      <c r="UNF6" s="2"/>
      <c r="UNG6" s="2"/>
      <c r="UNH6" s="2"/>
      <c r="UNI6" s="2"/>
      <c r="UNJ6" s="2"/>
      <c r="UNK6" s="2"/>
      <c r="UNL6" s="2"/>
      <c r="UNM6" s="2"/>
      <c r="UNN6" s="2"/>
      <c r="UNO6" s="2"/>
      <c r="UNP6" s="2"/>
      <c r="UNQ6" s="2"/>
      <c r="UNR6" s="2"/>
      <c r="UNS6" s="2"/>
      <c r="UNT6" s="2"/>
      <c r="UNU6" s="2"/>
      <c r="UNV6" s="2"/>
      <c r="UNW6" s="2"/>
      <c r="UNX6" s="2"/>
      <c r="UNY6" s="2"/>
      <c r="UNZ6" s="2"/>
      <c r="UOA6" s="2"/>
      <c r="UOB6" s="2"/>
      <c r="UOC6" s="2"/>
      <c r="UOD6" s="2"/>
      <c r="UOE6" s="2"/>
      <c r="UOF6" s="2"/>
      <c r="UOG6" s="2"/>
      <c r="UOH6" s="2"/>
      <c r="UOI6" s="2"/>
      <c r="UOJ6" s="2"/>
      <c r="UOK6" s="2"/>
      <c r="UOL6" s="2"/>
      <c r="UOM6" s="2"/>
      <c r="UON6" s="2"/>
      <c r="UOO6" s="2"/>
      <c r="UOP6" s="2"/>
      <c r="UOQ6" s="2"/>
      <c r="UOR6" s="2"/>
      <c r="UOS6" s="2"/>
      <c r="UOT6" s="2"/>
      <c r="UOU6" s="2"/>
      <c r="UOV6" s="2"/>
      <c r="UOW6" s="2"/>
      <c r="UOX6" s="2"/>
      <c r="UOY6" s="2"/>
      <c r="UOZ6" s="2"/>
      <c r="UPA6" s="2"/>
      <c r="UPB6" s="2"/>
      <c r="UPC6" s="2"/>
      <c r="UPD6" s="2"/>
      <c r="UPE6" s="2"/>
      <c r="UPF6" s="2"/>
      <c r="UPG6" s="2"/>
      <c r="UPH6" s="2"/>
      <c r="UPI6" s="2"/>
      <c r="UPJ6" s="2"/>
      <c r="UPK6" s="2"/>
      <c r="UPL6" s="2"/>
      <c r="UPM6" s="2"/>
      <c r="UPN6" s="2"/>
      <c r="UPO6" s="2"/>
      <c r="UPP6" s="2"/>
      <c r="UPQ6" s="2"/>
      <c r="UPR6" s="2"/>
      <c r="UPS6" s="2"/>
      <c r="UPT6" s="2"/>
      <c r="UPU6" s="2"/>
      <c r="UPV6" s="2"/>
      <c r="UPW6" s="2"/>
      <c r="UPX6" s="2"/>
      <c r="UPY6" s="2"/>
      <c r="UPZ6" s="2"/>
      <c r="UQA6" s="2"/>
      <c r="UQB6" s="2"/>
      <c r="UQC6" s="2"/>
      <c r="UQD6" s="2"/>
      <c r="UQE6" s="2"/>
      <c r="UQF6" s="2"/>
      <c r="UQG6" s="2"/>
      <c r="UQH6" s="2"/>
      <c r="UQI6" s="2"/>
      <c r="UQJ6" s="2"/>
      <c r="UQK6" s="2"/>
      <c r="UQL6" s="2"/>
      <c r="UQM6" s="2"/>
      <c r="UQN6" s="2"/>
      <c r="UQO6" s="2"/>
      <c r="UQP6" s="2"/>
      <c r="UQQ6" s="2"/>
      <c r="UQR6" s="2"/>
      <c r="UQS6" s="2"/>
      <c r="UQT6" s="2"/>
      <c r="UQU6" s="2"/>
      <c r="UQV6" s="2"/>
      <c r="UQW6" s="2"/>
      <c r="UQX6" s="2"/>
      <c r="UQY6" s="2"/>
      <c r="UQZ6" s="2"/>
      <c r="URA6" s="2"/>
      <c r="URB6" s="2"/>
      <c r="URC6" s="2"/>
      <c r="URD6" s="2"/>
      <c r="URE6" s="2"/>
      <c r="URF6" s="2"/>
      <c r="URG6" s="2"/>
      <c r="URH6" s="2"/>
      <c r="URI6" s="2"/>
      <c r="URJ6" s="2"/>
      <c r="URK6" s="2"/>
      <c r="URL6" s="2"/>
      <c r="URM6" s="2"/>
      <c r="URN6" s="2"/>
      <c r="URO6" s="2"/>
      <c r="URP6" s="2"/>
      <c r="URQ6" s="2"/>
      <c r="URR6" s="2"/>
      <c r="URS6" s="2"/>
      <c r="URT6" s="2"/>
      <c r="URU6" s="2"/>
      <c r="URV6" s="2"/>
      <c r="URW6" s="2"/>
      <c r="URX6" s="2"/>
      <c r="URY6" s="2"/>
      <c r="URZ6" s="2"/>
      <c r="USA6" s="2"/>
      <c r="USB6" s="2"/>
      <c r="USC6" s="2"/>
      <c r="USD6" s="2"/>
      <c r="USE6" s="2"/>
      <c r="USF6" s="2"/>
      <c r="USG6" s="2"/>
      <c r="USH6" s="2"/>
      <c r="USI6" s="2"/>
      <c r="USJ6" s="2"/>
      <c r="USK6" s="2"/>
      <c r="USL6" s="2"/>
      <c r="USM6" s="2"/>
      <c r="USN6" s="2"/>
      <c r="USO6" s="2"/>
      <c r="USP6" s="2"/>
      <c r="USQ6" s="2"/>
      <c r="USR6" s="2"/>
      <c r="USS6" s="2"/>
      <c r="UST6" s="2"/>
      <c r="USU6" s="2"/>
      <c r="USV6" s="2"/>
      <c r="USW6" s="2"/>
      <c r="USX6" s="2"/>
      <c r="USY6" s="2"/>
      <c r="USZ6" s="2"/>
      <c r="UTA6" s="2"/>
      <c r="UTB6" s="2"/>
      <c r="UTC6" s="2"/>
      <c r="UTD6" s="2"/>
      <c r="UTE6" s="2"/>
      <c r="UTF6" s="2"/>
      <c r="UTG6" s="2"/>
      <c r="UTH6" s="2"/>
      <c r="UTI6" s="2"/>
      <c r="UTJ6" s="2"/>
      <c r="UTK6" s="2"/>
      <c r="UTL6" s="2"/>
      <c r="UTM6" s="2"/>
      <c r="UTN6" s="2"/>
      <c r="UTO6" s="2"/>
      <c r="UTP6" s="2"/>
      <c r="UTQ6" s="2"/>
      <c r="UTR6" s="2"/>
      <c r="UTS6" s="2"/>
      <c r="UTT6" s="2"/>
      <c r="UTU6" s="2"/>
      <c r="UTV6" s="2"/>
      <c r="UTW6" s="2"/>
      <c r="UTX6" s="2"/>
      <c r="UTY6" s="2"/>
      <c r="UTZ6" s="2"/>
      <c r="UUA6" s="2"/>
      <c r="UUB6" s="2"/>
      <c r="UUC6" s="2"/>
      <c r="UUD6" s="2"/>
      <c r="UUE6" s="2"/>
      <c r="UUF6" s="2"/>
      <c r="UUG6" s="2"/>
      <c r="UUH6" s="2"/>
      <c r="UUI6" s="2"/>
      <c r="UUJ6" s="2"/>
      <c r="UUK6" s="2"/>
      <c r="UUL6" s="2"/>
      <c r="UUM6" s="2"/>
      <c r="UUN6" s="2"/>
      <c r="UUO6" s="2"/>
      <c r="UUP6" s="2"/>
      <c r="UUQ6" s="2"/>
      <c r="UUR6" s="2"/>
      <c r="UUS6" s="2"/>
      <c r="UUT6" s="2"/>
      <c r="UUU6" s="2"/>
      <c r="UUV6" s="2"/>
      <c r="UUW6" s="2"/>
      <c r="UUX6" s="2"/>
      <c r="UUY6" s="2"/>
      <c r="UUZ6" s="2"/>
      <c r="UVA6" s="2"/>
      <c r="UVB6" s="2"/>
      <c r="UVC6" s="2"/>
      <c r="UVD6" s="2"/>
      <c r="UVE6" s="2"/>
      <c r="UVF6" s="2"/>
      <c r="UVG6" s="2"/>
      <c r="UVH6" s="2"/>
      <c r="UVI6" s="2"/>
      <c r="UVJ6" s="2"/>
      <c r="UVK6" s="2"/>
      <c r="UVL6" s="2"/>
      <c r="UVM6" s="2"/>
      <c r="UVN6" s="2"/>
      <c r="UVO6" s="2"/>
      <c r="UVP6" s="2"/>
      <c r="UVQ6" s="2"/>
      <c r="UVR6" s="2"/>
      <c r="UVS6" s="2"/>
      <c r="UVT6" s="2"/>
      <c r="UVU6" s="2"/>
      <c r="UVV6" s="2"/>
      <c r="UVW6" s="2"/>
      <c r="UVX6" s="2"/>
      <c r="UVY6" s="2"/>
      <c r="UVZ6" s="2"/>
      <c r="UWA6" s="2"/>
      <c r="UWB6" s="2"/>
      <c r="UWC6" s="2"/>
      <c r="UWD6" s="2"/>
      <c r="UWE6" s="2"/>
      <c r="UWF6" s="2"/>
      <c r="UWG6" s="2"/>
      <c r="UWH6" s="2"/>
      <c r="UWI6" s="2"/>
      <c r="UWJ6" s="2"/>
      <c r="UWK6" s="2"/>
      <c r="UWL6" s="2"/>
      <c r="UWM6" s="2"/>
      <c r="UWN6" s="2"/>
      <c r="UWO6" s="2"/>
      <c r="UWP6" s="2"/>
      <c r="UWQ6" s="2"/>
      <c r="UWR6" s="2"/>
      <c r="UWS6" s="2"/>
      <c r="UWT6" s="2"/>
      <c r="UWU6" s="2"/>
      <c r="UWV6" s="2"/>
      <c r="UWW6" s="2"/>
      <c r="UWX6" s="2"/>
      <c r="UWY6" s="2"/>
      <c r="UWZ6" s="2"/>
      <c r="UXA6" s="2"/>
      <c r="UXB6" s="2"/>
      <c r="UXC6" s="2"/>
      <c r="UXD6" s="2"/>
      <c r="UXE6" s="2"/>
      <c r="UXF6" s="2"/>
      <c r="UXG6" s="2"/>
      <c r="UXH6" s="2"/>
      <c r="UXI6" s="2"/>
      <c r="UXJ6" s="2"/>
      <c r="UXK6" s="2"/>
      <c r="UXL6" s="2"/>
      <c r="UXM6" s="2"/>
      <c r="UXN6" s="2"/>
      <c r="UXO6" s="2"/>
      <c r="UXP6" s="2"/>
      <c r="UXQ6" s="2"/>
      <c r="UXR6" s="2"/>
      <c r="UXS6" s="2"/>
      <c r="UXT6" s="2"/>
      <c r="UXU6" s="2"/>
      <c r="UXV6" s="2"/>
      <c r="UXW6" s="2"/>
      <c r="UXX6" s="2"/>
      <c r="UXY6" s="2"/>
      <c r="UXZ6" s="2"/>
      <c r="UYA6" s="2"/>
      <c r="UYB6" s="2"/>
      <c r="UYC6" s="2"/>
      <c r="UYD6" s="2"/>
      <c r="UYE6" s="2"/>
      <c r="UYF6" s="2"/>
      <c r="UYG6" s="2"/>
      <c r="UYH6" s="2"/>
      <c r="UYI6" s="2"/>
      <c r="UYJ6" s="2"/>
      <c r="UYK6" s="2"/>
      <c r="UYL6" s="2"/>
      <c r="UYM6" s="2"/>
      <c r="UYN6" s="2"/>
      <c r="UYO6" s="2"/>
      <c r="UYP6" s="2"/>
      <c r="UYQ6" s="2"/>
      <c r="UYR6" s="2"/>
      <c r="UYS6" s="2"/>
      <c r="UYT6" s="2"/>
      <c r="UYU6" s="2"/>
      <c r="UYV6" s="2"/>
      <c r="UYW6" s="2"/>
      <c r="UYX6" s="2"/>
      <c r="UYY6" s="2"/>
      <c r="UYZ6" s="2"/>
      <c r="UZA6" s="2"/>
      <c r="UZB6" s="2"/>
      <c r="UZC6" s="2"/>
      <c r="UZD6" s="2"/>
      <c r="UZE6" s="2"/>
      <c r="UZF6" s="2"/>
      <c r="UZG6" s="2"/>
      <c r="UZH6" s="2"/>
      <c r="UZI6" s="2"/>
      <c r="UZJ6" s="2"/>
      <c r="UZK6" s="2"/>
      <c r="UZL6" s="2"/>
      <c r="UZM6" s="2"/>
      <c r="UZN6" s="2"/>
      <c r="UZO6" s="2"/>
      <c r="UZP6" s="2"/>
      <c r="UZQ6" s="2"/>
      <c r="UZR6" s="2"/>
      <c r="UZS6" s="2"/>
      <c r="UZT6" s="2"/>
      <c r="UZU6" s="2"/>
      <c r="UZV6" s="2"/>
      <c r="UZW6" s="2"/>
      <c r="UZX6" s="2"/>
      <c r="UZY6" s="2"/>
      <c r="UZZ6" s="2"/>
      <c r="VAA6" s="2"/>
      <c r="VAB6" s="2"/>
      <c r="VAC6" s="2"/>
      <c r="VAD6" s="2"/>
      <c r="VAE6" s="2"/>
      <c r="VAF6" s="2"/>
      <c r="VAG6" s="2"/>
      <c r="VAH6" s="2"/>
      <c r="VAI6" s="2"/>
      <c r="VAJ6" s="2"/>
      <c r="VAK6" s="2"/>
      <c r="VAL6" s="2"/>
      <c r="VAM6" s="2"/>
      <c r="VAN6" s="2"/>
      <c r="VAO6" s="2"/>
      <c r="VAP6" s="2"/>
      <c r="VAQ6" s="2"/>
      <c r="VAR6" s="2"/>
      <c r="VAS6" s="2"/>
      <c r="VAT6" s="2"/>
      <c r="VAU6" s="2"/>
      <c r="VAV6" s="2"/>
      <c r="VAW6" s="2"/>
      <c r="VAX6" s="2"/>
      <c r="VAY6" s="2"/>
      <c r="VAZ6" s="2"/>
      <c r="VBA6" s="2"/>
      <c r="VBB6" s="2"/>
      <c r="VBC6" s="2"/>
      <c r="VBD6" s="2"/>
      <c r="VBE6" s="2"/>
      <c r="VBF6" s="2"/>
      <c r="VBG6" s="2"/>
      <c r="VBH6" s="2"/>
      <c r="VBI6" s="2"/>
      <c r="VBJ6" s="2"/>
      <c r="VBK6" s="2"/>
      <c r="VBL6" s="2"/>
      <c r="VBM6" s="2"/>
      <c r="VBN6" s="2"/>
      <c r="VBO6" s="2"/>
      <c r="VBP6" s="2"/>
      <c r="VBQ6" s="2"/>
      <c r="VBR6" s="2"/>
      <c r="VBS6" s="2"/>
      <c r="VBT6" s="2"/>
      <c r="VBU6" s="2"/>
      <c r="VBV6" s="2"/>
      <c r="VBW6" s="2"/>
      <c r="VBX6" s="2"/>
      <c r="VBY6" s="2"/>
      <c r="VBZ6" s="2"/>
      <c r="VCA6" s="2"/>
      <c r="VCB6" s="2"/>
      <c r="VCC6" s="2"/>
      <c r="VCD6" s="2"/>
      <c r="VCE6" s="2"/>
      <c r="VCF6" s="2"/>
      <c r="VCG6" s="2"/>
      <c r="VCH6" s="2"/>
      <c r="VCI6" s="2"/>
      <c r="VCJ6" s="2"/>
      <c r="VCK6" s="2"/>
      <c r="VCL6" s="2"/>
      <c r="VCM6" s="2"/>
      <c r="VCN6" s="2"/>
      <c r="VCO6" s="2"/>
      <c r="VCP6" s="2"/>
      <c r="VCQ6" s="2"/>
      <c r="VCR6" s="2"/>
      <c r="VCS6" s="2"/>
      <c r="VCT6" s="2"/>
      <c r="VCU6" s="2"/>
      <c r="VCV6" s="2"/>
      <c r="VCW6" s="2"/>
      <c r="VCX6" s="2"/>
      <c r="VCY6" s="2"/>
      <c r="VCZ6" s="2"/>
      <c r="VDA6" s="2"/>
      <c r="VDB6" s="2"/>
      <c r="VDC6" s="2"/>
      <c r="VDD6" s="2"/>
      <c r="VDE6" s="2"/>
      <c r="VDF6" s="2"/>
      <c r="VDG6" s="2"/>
      <c r="VDH6" s="2"/>
      <c r="VDI6" s="2"/>
      <c r="VDJ6" s="2"/>
      <c r="VDK6" s="2"/>
      <c r="VDL6" s="2"/>
      <c r="VDM6" s="2"/>
      <c r="VDN6" s="2"/>
      <c r="VDO6" s="2"/>
      <c r="VDP6" s="2"/>
      <c r="VDQ6" s="2"/>
      <c r="VDR6" s="2"/>
      <c r="VDS6" s="2"/>
      <c r="VDT6" s="2"/>
      <c r="VDU6" s="2"/>
      <c r="VDV6" s="2"/>
      <c r="VDW6" s="2"/>
      <c r="VDX6" s="2"/>
      <c r="VDY6" s="2"/>
      <c r="VDZ6" s="2"/>
      <c r="VEA6" s="2"/>
      <c r="VEB6" s="2"/>
      <c r="VEC6" s="2"/>
      <c r="VED6" s="2"/>
      <c r="VEE6" s="2"/>
      <c r="VEF6" s="2"/>
      <c r="VEG6" s="2"/>
      <c r="VEH6" s="2"/>
      <c r="VEI6" s="2"/>
      <c r="VEJ6" s="2"/>
      <c r="VEK6" s="2"/>
      <c r="VEL6" s="2"/>
      <c r="VEM6" s="2"/>
      <c r="VEN6" s="2"/>
      <c r="VEO6" s="2"/>
      <c r="VEP6" s="2"/>
      <c r="VEQ6" s="2"/>
      <c r="VER6" s="2"/>
      <c r="VES6" s="2"/>
      <c r="VET6" s="2"/>
      <c r="VEU6" s="2"/>
      <c r="VEV6" s="2"/>
      <c r="VEW6" s="2"/>
      <c r="VEX6" s="2"/>
      <c r="VEY6" s="2"/>
      <c r="VEZ6" s="2"/>
      <c r="VFA6" s="2"/>
      <c r="VFB6" s="2"/>
      <c r="VFC6" s="2"/>
      <c r="VFD6" s="2"/>
      <c r="VFE6" s="2"/>
      <c r="VFF6" s="2"/>
      <c r="VFG6" s="2"/>
      <c r="VFH6" s="2"/>
      <c r="VFI6" s="2"/>
      <c r="VFJ6" s="2"/>
      <c r="VFK6" s="2"/>
      <c r="VFL6" s="2"/>
      <c r="VFM6" s="2"/>
      <c r="VFN6" s="2"/>
      <c r="VFO6" s="2"/>
      <c r="VFP6" s="2"/>
      <c r="VFQ6" s="2"/>
      <c r="VFR6" s="2"/>
      <c r="VFS6" s="2"/>
      <c r="VFT6" s="2"/>
      <c r="VFU6" s="2"/>
      <c r="VFV6" s="2"/>
      <c r="VFW6" s="2"/>
      <c r="VFX6" s="2"/>
      <c r="VFY6" s="2"/>
      <c r="VFZ6" s="2"/>
      <c r="VGA6" s="2"/>
      <c r="VGB6" s="2"/>
      <c r="VGC6" s="2"/>
      <c r="VGD6" s="2"/>
      <c r="VGE6" s="2"/>
      <c r="VGF6" s="2"/>
      <c r="VGG6" s="2"/>
      <c r="VGH6" s="2"/>
      <c r="VGI6" s="2"/>
      <c r="VGJ6" s="2"/>
      <c r="VGK6" s="2"/>
      <c r="VGL6" s="2"/>
      <c r="VGM6" s="2"/>
      <c r="VGN6" s="2"/>
      <c r="VGO6" s="2"/>
      <c r="VGP6" s="2"/>
      <c r="VGQ6" s="2"/>
      <c r="VGR6" s="2"/>
      <c r="VGS6" s="2"/>
      <c r="VGT6" s="2"/>
      <c r="VGU6" s="2"/>
      <c r="VGV6" s="2"/>
      <c r="VGW6" s="2"/>
      <c r="VGX6" s="2"/>
      <c r="VGY6" s="2"/>
      <c r="VGZ6" s="2"/>
      <c r="VHA6" s="2"/>
      <c r="VHB6" s="2"/>
      <c r="VHC6" s="2"/>
      <c r="VHD6" s="2"/>
      <c r="VHE6" s="2"/>
      <c r="VHF6" s="2"/>
      <c r="VHG6" s="2"/>
      <c r="VHH6" s="2"/>
      <c r="VHI6" s="2"/>
      <c r="VHJ6" s="2"/>
      <c r="VHK6" s="2"/>
      <c r="VHL6" s="2"/>
      <c r="VHM6" s="2"/>
      <c r="VHN6" s="2"/>
      <c r="VHO6" s="2"/>
      <c r="VHP6" s="2"/>
      <c r="VHQ6" s="2"/>
      <c r="VHR6" s="2"/>
      <c r="VHS6" s="2"/>
      <c r="VHT6" s="2"/>
      <c r="VHU6" s="2"/>
      <c r="VHV6" s="2"/>
      <c r="VHW6" s="2"/>
      <c r="VHX6" s="2"/>
      <c r="VHY6" s="2"/>
      <c r="VHZ6" s="2"/>
      <c r="VIA6" s="2"/>
      <c r="VIB6" s="2"/>
      <c r="VIC6" s="2"/>
      <c r="VID6" s="2"/>
      <c r="VIE6" s="2"/>
      <c r="VIF6" s="2"/>
      <c r="VIG6" s="2"/>
      <c r="VIH6" s="2"/>
      <c r="VII6" s="2"/>
      <c r="VIJ6" s="2"/>
      <c r="VIK6" s="2"/>
      <c r="VIL6" s="2"/>
      <c r="VIM6" s="2"/>
      <c r="VIN6" s="2"/>
      <c r="VIO6" s="2"/>
      <c r="VIP6" s="2"/>
      <c r="VIQ6" s="2"/>
      <c r="VIR6" s="2"/>
      <c r="VIS6" s="2"/>
      <c r="VIT6" s="2"/>
      <c r="VIU6" s="2"/>
      <c r="VIV6" s="2"/>
      <c r="VIW6" s="2"/>
      <c r="VIX6" s="2"/>
      <c r="VIY6" s="2"/>
      <c r="VIZ6" s="2"/>
      <c r="VJA6" s="2"/>
      <c r="VJB6" s="2"/>
      <c r="VJC6" s="2"/>
      <c r="VJD6" s="2"/>
      <c r="VJE6" s="2"/>
      <c r="VJF6" s="2"/>
      <c r="VJG6" s="2"/>
      <c r="VJH6" s="2"/>
      <c r="VJI6" s="2"/>
      <c r="VJJ6" s="2"/>
      <c r="VJK6" s="2"/>
      <c r="VJL6" s="2"/>
      <c r="VJM6" s="2"/>
      <c r="VJN6" s="2"/>
      <c r="VJO6" s="2"/>
      <c r="VJP6" s="2"/>
      <c r="VJQ6" s="2"/>
      <c r="VJR6" s="2"/>
      <c r="VJS6" s="2"/>
      <c r="VJT6" s="2"/>
      <c r="VJU6" s="2"/>
      <c r="VJV6" s="2"/>
      <c r="VJW6" s="2"/>
      <c r="VJX6" s="2"/>
      <c r="VJY6" s="2"/>
      <c r="VJZ6" s="2"/>
      <c r="VKA6" s="2"/>
      <c r="VKB6" s="2"/>
      <c r="VKC6" s="2"/>
      <c r="VKD6" s="2"/>
      <c r="VKE6" s="2"/>
      <c r="VKF6" s="2"/>
      <c r="VKG6" s="2"/>
      <c r="VKH6" s="2"/>
      <c r="VKI6" s="2"/>
      <c r="VKJ6" s="2"/>
      <c r="VKK6" s="2"/>
      <c r="VKL6" s="2"/>
      <c r="VKM6" s="2"/>
      <c r="VKN6" s="2"/>
      <c r="VKO6" s="2"/>
      <c r="VKP6" s="2"/>
      <c r="VKQ6" s="2"/>
      <c r="VKR6" s="2"/>
      <c r="VKS6" s="2"/>
      <c r="VKT6" s="2"/>
      <c r="VKU6" s="2"/>
      <c r="VKV6" s="2"/>
      <c r="VKW6" s="2"/>
      <c r="VKX6" s="2"/>
      <c r="VKY6" s="2"/>
      <c r="VKZ6" s="2"/>
      <c r="VLA6" s="2"/>
      <c r="VLB6" s="2"/>
      <c r="VLC6" s="2"/>
      <c r="VLD6" s="2"/>
      <c r="VLE6" s="2"/>
      <c r="VLF6" s="2"/>
      <c r="VLG6" s="2"/>
      <c r="VLH6" s="2"/>
      <c r="VLI6" s="2"/>
      <c r="VLJ6" s="2"/>
      <c r="VLK6" s="2"/>
      <c r="VLL6" s="2"/>
      <c r="VLM6" s="2"/>
      <c r="VLN6" s="2"/>
      <c r="VLO6" s="2"/>
      <c r="VLP6" s="2"/>
      <c r="VLQ6" s="2"/>
      <c r="VLR6" s="2"/>
      <c r="VLS6" s="2"/>
      <c r="VLT6" s="2"/>
      <c r="VLU6" s="2"/>
      <c r="VLV6" s="2"/>
      <c r="VLW6" s="2"/>
      <c r="VLX6" s="2"/>
      <c r="VLY6" s="2"/>
      <c r="VLZ6" s="2"/>
      <c r="VMA6" s="2"/>
      <c r="VMB6" s="2"/>
      <c r="VMC6" s="2"/>
      <c r="VMD6" s="2"/>
      <c r="VME6" s="2"/>
      <c r="VMF6" s="2"/>
      <c r="VMG6" s="2"/>
      <c r="VMH6" s="2"/>
      <c r="VMI6" s="2"/>
      <c r="VMJ6" s="2"/>
      <c r="VMK6" s="2"/>
      <c r="VML6" s="2"/>
      <c r="VMM6" s="2"/>
      <c r="VMN6" s="2"/>
      <c r="VMO6" s="2"/>
      <c r="VMP6" s="2"/>
      <c r="VMQ6" s="2"/>
      <c r="VMR6" s="2"/>
      <c r="VMS6" s="2"/>
      <c r="VMT6" s="2"/>
      <c r="VMU6" s="2"/>
      <c r="VMV6" s="2"/>
      <c r="VMW6" s="2"/>
      <c r="VMX6" s="2"/>
      <c r="VMY6" s="2"/>
      <c r="VMZ6" s="2"/>
      <c r="VNA6" s="2"/>
      <c r="VNB6" s="2"/>
      <c r="VNC6" s="2"/>
      <c r="VND6" s="2"/>
      <c r="VNE6" s="2"/>
      <c r="VNF6" s="2"/>
      <c r="VNG6" s="2"/>
      <c r="VNH6" s="2"/>
      <c r="VNI6" s="2"/>
      <c r="VNJ6" s="2"/>
      <c r="VNK6" s="2"/>
      <c r="VNL6" s="2"/>
      <c r="VNM6" s="2"/>
      <c r="VNN6" s="2"/>
      <c r="VNO6" s="2"/>
      <c r="VNP6" s="2"/>
      <c r="VNQ6" s="2"/>
      <c r="VNR6" s="2"/>
      <c r="VNS6" s="2"/>
      <c r="VNT6" s="2"/>
      <c r="VNU6" s="2"/>
      <c r="VNV6" s="2"/>
      <c r="VNW6" s="2"/>
      <c r="VNX6" s="2"/>
      <c r="VNY6" s="2"/>
      <c r="VNZ6" s="2"/>
      <c r="VOA6" s="2"/>
      <c r="VOB6" s="2"/>
      <c r="VOC6" s="2"/>
      <c r="VOD6" s="2"/>
      <c r="VOE6" s="2"/>
      <c r="VOF6" s="2"/>
      <c r="VOG6" s="2"/>
      <c r="VOH6" s="2"/>
      <c r="VOI6" s="2"/>
      <c r="VOJ6" s="2"/>
      <c r="VOK6" s="2"/>
      <c r="VOL6" s="2"/>
      <c r="VOM6" s="2"/>
      <c r="VON6" s="2"/>
      <c r="VOO6" s="2"/>
      <c r="VOP6" s="2"/>
      <c r="VOQ6" s="2"/>
      <c r="VOR6" s="2"/>
      <c r="VOS6" s="2"/>
      <c r="VOT6" s="2"/>
      <c r="VOU6" s="2"/>
      <c r="VOV6" s="2"/>
      <c r="VOW6" s="2"/>
      <c r="VOX6" s="2"/>
      <c r="VOY6" s="2"/>
      <c r="VOZ6" s="2"/>
      <c r="VPA6" s="2"/>
      <c r="VPB6" s="2"/>
      <c r="VPC6" s="2"/>
      <c r="VPD6" s="2"/>
      <c r="VPE6" s="2"/>
      <c r="VPF6" s="2"/>
      <c r="VPG6" s="2"/>
      <c r="VPH6" s="2"/>
      <c r="VPI6" s="2"/>
      <c r="VPJ6" s="2"/>
      <c r="VPK6" s="2"/>
      <c r="VPL6" s="2"/>
      <c r="VPM6" s="2"/>
      <c r="VPN6" s="2"/>
      <c r="VPO6" s="2"/>
      <c r="VPP6" s="2"/>
      <c r="VPQ6" s="2"/>
      <c r="VPR6" s="2"/>
      <c r="VPS6" s="2"/>
      <c r="VPT6" s="2"/>
      <c r="VPU6" s="2"/>
      <c r="VPV6" s="2"/>
      <c r="VPW6" s="2"/>
      <c r="VPX6" s="2"/>
      <c r="VPY6" s="2"/>
      <c r="VPZ6" s="2"/>
      <c r="VQA6" s="2"/>
      <c r="VQB6" s="2"/>
      <c r="VQC6" s="2"/>
      <c r="VQD6" s="2"/>
      <c r="VQE6" s="2"/>
      <c r="VQF6" s="2"/>
      <c r="VQG6" s="2"/>
      <c r="VQH6" s="2"/>
      <c r="VQI6" s="2"/>
      <c r="VQJ6" s="2"/>
      <c r="VQK6" s="2"/>
      <c r="VQL6" s="2"/>
      <c r="VQM6" s="2"/>
      <c r="VQN6" s="2"/>
      <c r="VQO6" s="2"/>
      <c r="VQP6" s="2"/>
      <c r="VQQ6" s="2"/>
      <c r="VQR6" s="2"/>
      <c r="VQS6" s="2"/>
      <c r="VQT6" s="2"/>
      <c r="VQU6" s="2"/>
      <c r="VQV6" s="2"/>
      <c r="VQW6" s="2"/>
      <c r="VQX6" s="2"/>
      <c r="VQY6" s="2"/>
      <c r="VQZ6" s="2"/>
      <c r="VRA6" s="2"/>
      <c r="VRB6" s="2"/>
      <c r="VRC6" s="2"/>
      <c r="VRD6" s="2"/>
      <c r="VRE6" s="2"/>
      <c r="VRF6" s="2"/>
      <c r="VRG6" s="2"/>
      <c r="VRH6" s="2"/>
      <c r="VRI6" s="2"/>
      <c r="VRJ6" s="2"/>
      <c r="VRK6" s="2"/>
      <c r="VRL6" s="2"/>
      <c r="VRM6" s="2"/>
      <c r="VRN6" s="2"/>
      <c r="VRO6" s="2"/>
      <c r="VRP6" s="2"/>
      <c r="VRQ6" s="2"/>
      <c r="VRR6" s="2"/>
      <c r="VRS6" s="2"/>
      <c r="VRT6" s="2"/>
      <c r="VRU6" s="2"/>
      <c r="VRV6" s="2"/>
      <c r="VRW6" s="2"/>
      <c r="VRX6" s="2"/>
      <c r="VRY6" s="2"/>
      <c r="VRZ6" s="2"/>
      <c r="VSA6" s="2"/>
      <c r="VSB6" s="2"/>
      <c r="VSC6" s="2"/>
      <c r="VSD6" s="2"/>
      <c r="VSE6" s="2"/>
      <c r="VSF6" s="2"/>
      <c r="VSG6" s="2"/>
      <c r="VSH6" s="2"/>
      <c r="VSI6" s="2"/>
      <c r="VSJ6" s="2"/>
      <c r="VSK6" s="2"/>
      <c r="VSL6" s="2"/>
      <c r="VSM6" s="2"/>
      <c r="VSN6" s="2"/>
      <c r="VSO6" s="2"/>
      <c r="VSP6" s="2"/>
      <c r="VSQ6" s="2"/>
      <c r="VSR6" s="2"/>
      <c r="VSS6" s="2"/>
      <c r="VST6" s="2"/>
      <c r="VSU6" s="2"/>
      <c r="VSV6" s="2"/>
      <c r="VSW6" s="2"/>
      <c r="VSX6" s="2"/>
      <c r="VSY6" s="2"/>
      <c r="VSZ6" s="2"/>
      <c r="VTA6" s="2"/>
      <c r="VTB6" s="2"/>
      <c r="VTC6" s="2"/>
      <c r="VTD6" s="2"/>
      <c r="VTE6" s="2"/>
      <c r="VTF6" s="2"/>
      <c r="VTG6" s="2"/>
      <c r="VTH6" s="2"/>
      <c r="VTI6" s="2"/>
      <c r="VTJ6" s="2"/>
      <c r="VTK6" s="2"/>
      <c r="VTL6" s="2"/>
      <c r="VTM6" s="2"/>
      <c r="VTN6" s="2"/>
      <c r="VTO6" s="2"/>
      <c r="VTP6" s="2"/>
      <c r="VTQ6" s="2"/>
      <c r="VTR6" s="2"/>
      <c r="VTS6" s="2"/>
      <c r="VTT6" s="2"/>
      <c r="VTU6" s="2"/>
      <c r="VTV6" s="2"/>
      <c r="VTW6" s="2"/>
      <c r="VTX6" s="2"/>
      <c r="VTY6" s="2"/>
      <c r="VTZ6" s="2"/>
      <c r="VUA6" s="2"/>
      <c r="VUB6" s="2"/>
      <c r="VUC6" s="2"/>
      <c r="VUD6" s="2"/>
      <c r="VUE6" s="2"/>
      <c r="VUF6" s="2"/>
      <c r="VUG6" s="2"/>
      <c r="VUH6" s="2"/>
      <c r="VUI6" s="2"/>
      <c r="VUJ6" s="2"/>
      <c r="VUK6" s="2"/>
      <c r="VUL6" s="2"/>
      <c r="VUM6" s="2"/>
      <c r="VUN6" s="2"/>
      <c r="VUO6" s="2"/>
      <c r="VUP6" s="2"/>
      <c r="VUQ6" s="2"/>
      <c r="VUR6" s="2"/>
      <c r="VUS6" s="2"/>
      <c r="VUT6" s="2"/>
      <c r="VUU6" s="2"/>
      <c r="VUV6" s="2"/>
      <c r="VUW6" s="2"/>
      <c r="VUX6" s="2"/>
      <c r="VUY6" s="2"/>
      <c r="VUZ6" s="2"/>
      <c r="VVA6" s="2"/>
      <c r="VVB6" s="2"/>
      <c r="VVC6" s="2"/>
      <c r="VVD6" s="2"/>
      <c r="VVE6" s="2"/>
      <c r="VVF6" s="2"/>
      <c r="VVG6" s="2"/>
      <c r="VVH6" s="2"/>
      <c r="VVI6" s="2"/>
      <c r="VVJ6" s="2"/>
      <c r="VVK6" s="2"/>
      <c r="VVL6" s="2"/>
      <c r="VVM6" s="2"/>
      <c r="VVN6" s="2"/>
      <c r="VVO6" s="2"/>
      <c r="VVP6" s="2"/>
      <c r="VVQ6" s="2"/>
      <c r="VVR6" s="2"/>
      <c r="VVS6" s="2"/>
      <c r="VVT6" s="2"/>
      <c r="VVU6" s="2"/>
      <c r="VVV6" s="2"/>
      <c r="VVW6" s="2"/>
      <c r="VVX6" s="2"/>
      <c r="VVY6" s="2"/>
      <c r="VVZ6" s="2"/>
      <c r="VWA6" s="2"/>
      <c r="VWB6" s="2"/>
      <c r="VWC6" s="2"/>
      <c r="VWD6" s="2"/>
      <c r="VWE6" s="2"/>
      <c r="VWF6" s="2"/>
      <c r="VWG6" s="2"/>
      <c r="VWH6" s="2"/>
      <c r="VWI6" s="2"/>
      <c r="VWJ6" s="2"/>
      <c r="VWK6" s="2"/>
      <c r="VWL6" s="2"/>
      <c r="VWM6" s="2"/>
      <c r="VWN6" s="2"/>
      <c r="VWO6" s="2"/>
      <c r="VWP6" s="2"/>
      <c r="VWQ6" s="2"/>
      <c r="VWR6" s="2"/>
      <c r="VWS6" s="2"/>
      <c r="VWT6" s="2"/>
      <c r="VWU6" s="2"/>
      <c r="VWV6" s="2"/>
      <c r="VWW6" s="2"/>
      <c r="VWX6" s="2"/>
      <c r="VWY6" s="2"/>
      <c r="VWZ6" s="2"/>
      <c r="VXA6" s="2"/>
      <c r="VXB6" s="2"/>
      <c r="VXC6" s="2"/>
      <c r="VXD6" s="2"/>
      <c r="VXE6" s="2"/>
      <c r="VXF6" s="2"/>
      <c r="VXG6" s="2"/>
      <c r="VXH6" s="2"/>
      <c r="VXI6" s="2"/>
      <c r="VXJ6" s="2"/>
      <c r="VXK6" s="2"/>
      <c r="VXL6" s="2"/>
      <c r="VXM6" s="2"/>
      <c r="VXN6" s="2"/>
      <c r="VXO6" s="2"/>
      <c r="VXP6" s="2"/>
      <c r="VXQ6" s="2"/>
      <c r="VXR6" s="2"/>
      <c r="VXS6" s="2"/>
      <c r="VXT6" s="2"/>
      <c r="VXU6" s="2"/>
      <c r="VXV6" s="2"/>
      <c r="VXW6" s="2"/>
      <c r="VXX6" s="2"/>
      <c r="VXY6" s="2"/>
      <c r="VXZ6" s="2"/>
      <c r="VYA6" s="2"/>
      <c r="VYB6" s="2"/>
      <c r="VYC6" s="2"/>
      <c r="VYD6" s="2"/>
      <c r="VYE6" s="2"/>
      <c r="VYF6" s="2"/>
      <c r="VYG6" s="2"/>
      <c r="VYH6" s="2"/>
      <c r="VYI6" s="2"/>
      <c r="VYJ6" s="2"/>
      <c r="VYK6" s="2"/>
      <c r="VYL6" s="2"/>
      <c r="VYM6" s="2"/>
      <c r="VYN6" s="2"/>
      <c r="VYO6" s="2"/>
      <c r="VYP6" s="2"/>
      <c r="VYQ6" s="2"/>
      <c r="VYR6" s="2"/>
      <c r="VYS6" s="2"/>
      <c r="VYT6" s="2"/>
      <c r="VYU6" s="2"/>
      <c r="VYV6" s="2"/>
      <c r="VYW6" s="2"/>
      <c r="VYX6" s="2"/>
      <c r="VYY6" s="2"/>
      <c r="VYZ6" s="2"/>
      <c r="VZA6" s="2"/>
      <c r="VZB6" s="2"/>
      <c r="VZC6" s="2"/>
      <c r="VZD6" s="2"/>
      <c r="VZE6" s="2"/>
      <c r="VZF6" s="2"/>
      <c r="VZG6" s="2"/>
      <c r="VZH6" s="2"/>
      <c r="VZI6" s="2"/>
      <c r="VZJ6" s="2"/>
      <c r="VZK6" s="2"/>
      <c r="VZL6" s="2"/>
      <c r="VZM6" s="2"/>
      <c r="VZN6" s="2"/>
      <c r="VZO6" s="2"/>
      <c r="VZP6" s="2"/>
      <c r="VZQ6" s="2"/>
      <c r="VZR6" s="2"/>
      <c r="VZS6" s="2"/>
      <c r="VZT6" s="2"/>
      <c r="VZU6" s="2"/>
      <c r="VZV6" s="2"/>
      <c r="VZW6" s="2"/>
      <c r="VZX6" s="2"/>
      <c r="VZY6" s="2"/>
      <c r="VZZ6" s="2"/>
      <c r="WAA6" s="2"/>
      <c r="WAB6" s="2"/>
      <c r="WAC6" s="2"/>
      <c r="WAD6" s="2"/>
      <c r="WAE6" s="2"/>
      <c r="WAF6" s="2"/>
      <c r="WAG6" s="2"/>
      <c r="WAH6" s="2"/>
      <c r="WAI6" s="2"/>
      <c r="WAJ6" s="2"/>
      <c r="WAK6" s="2"/>
      <c r="WAL6" s="2"/>
      <c r="WAM6" s="2"/>
      <c r="WAN6" s="2"/>
      <c r="WAO6" s="2"/>
      <c r="WAP6" s="2"/>
      <c r="WAQ6" s="2"/>
      <c r="WAR6" s="2"/>
      <c r="WAS6" s="2"/>
      <c r="WAT6" s="2"/>
      <c r="WAU6" s="2"/>
      <c r="WAV6" s="2"/>
      <c r="WAW6" s="2"/>
      <c r="WAX6" s="2"/>
      <c r="WAY6" s="2"/>
      <c r="WAZ6" s="2"/>
      <c r="WBA6" s="2"/>
      <c r="WBB6" s="2"/>
      <c r="WBC6" s="2"/>
      <c r="WBD6" s="2"/>
      <c r="WBE6" s="2"/>
      <c r="WBF6" s="2"/>
      <c r="WBG6" s="2"/>
      <c r="WBH6" s="2"/>
      <c r="WBI6" s="2"/>
      <c r="WBJ6" s="2"/>
      <c r="WBK6" s="2"/>
      <c r="WBL6" s="2"/>
      <c r="WBM6" s="2"/>
      <c r="WBN6" s="2"/>
      <c r="WBO6" s="2"/>
      <c r="WBP6" s="2"/>
      <c r="WBQ6" s="2"/>
      <c r="WBR6" s="2"/>
      <c r="WBS6" s="2"/>
      <c r="WBT6" s="2"/>
      <c r="WBU6" s="2"/>
      <c r="WBV6" s="2"/>
      <c r="WBW6" s="2"/>
      <c r="WBX6" s="2"/>
      <c r="WBY6" s="2"/>
      <c r="WBZ6" s="2"/>
      <c r="WCA6" s="2"/>
      <c r="WCB6" s="2"/>
      <c r="WCC6" s="2"/>
      <c r="WCD6" s="2"/>
      <c r="WCE6" s="2"/>
      <c r="WCF6" s="2"/>
      <c r="WCG6" s="2"/>
      <c r="WCH6" s="2"/>
      <c r="WCI6" s="2"/>
      <c r="WCJ6" s="2"/>
      <c r="WCK6" s="2"/>
      <c r="WCL6" s="2"/>
      <c r="WCM6" s="2"/>
      <c r="WCN6" s="2"/>
      <c r="WCO6" s="2"/>
      <c r="WCP6" s="2"/>
      <c r="WCQ6" s="2"/>
      <c r="WCR6" s="2"/>
      <c r="WCS6" s="2"/>
      <c r="WCT6" s="2"/>
      <c r="WCU6" s="2"/>
      <c r="WCV6" s="2"/>
      <c r="WCW6" s="2"/>
      <c r="WCX6" s="2"/>
      <c r="WCY6" s="2"/>
      <c r="WCZ6" s="2"/>
      <c r="WDA6" s="2"/>
      <c r="WDB6" s="2"/>
      <c r="WDC6" s="2"/>
      <c r="WDD6" s="2"/>
      <c r="WDE6" s="2"/>
      <c r="WDF6" s="2"/>
      <c r="WDG6" s="2"/>
      <c r="WDH6" s="2"/>
      <c r="WDI6" s="2"/>
      <c r="WDJ6" s="2"/>
      <c r="WDK6" s="2"/>
      <c r="WDL6" s="2"/>
      <c r="WDM6" s="2"/>
      <c r="WDN6" s="2"/>
      <c r="WDO6" s="2"/>
      <c r="WDP6" s="2"/>
      <c r="WDQ6" s="2"/>
      <c r="WDR6" s="2"/>
      <c r="WDS6" s="2"/>
      <c r="WDT6" s="2"/>
      <c r="WDU6" s="2"/>
      <c r="WDV6" s="2"/>
      <c r="WDW6" s="2"/>
      <c r="WDX6" s="2"/>
      <c r="WDY6" s="2"/>
      <c r="WDZ6" s="2"/>
      <c r="WEA6" s="2"/>
      <c r="WEB6" s="2"/>
      <c r="WEC6" s="2"/>
      <c r="WED6" s="2"/>
      <c r="WEE6" s="2"/>
      <c r="WEF6" s="2"/>
      <c r="WEG6" s="2"/>
      <c r="WEH6" s="2"/>
      <c r="WEI6" s="2"/>
      <c r="WEJ6" s="2"/>
      <c r="WEK6" s="2"/>
      <c r="WEL6" s="2"/>
      <c r="WEM6" s="2"/>
      <c r="WEN6" s="2"/>
      <c r="WEO6" s="2"/>
      <c r="WEP6" s="2"/>
      <c r="WEQ6" s="2"/>
      <c r="WER6" s="2"/>
      <c r="WES6" s="2"/>
      <c r="WET6" s="2"/>
      <c r="WEU6" s="2"/>
      <c r="WEV6" s="2"/>
      <c r="WEW6" s="2"/>
      <c r="WEX6" s="2"/>
      <c r="WEY6" s="2"/>
      <c r="WEZ6" s="2"/>
      <c r="WFA6" s="2"/>
      <c r="WFB6" s="2"/>
      <c r="WFC6" s="2"/>
      <c r="WFD6" s="2"/>
      <c r="WFE6" s="2"/>
      <c r="WFF6" s="2"/>
      <c r="WFG6" s="2"/>
      <c r="WFH6" s="2"/>
      <c r="WFI6" s="2"/>
      <c r="WFJ6" s="2"/>
      <c r="WFK6" s="2"/>
      <c r="WFL6" s="2"/>
      <c r="WFM6" s="2"/>
      <c r="WFN6" s="2"/>
      <c r="WFO6" s="2"/>
      <c r="WFP6" s="2"/>
      <c r="WFQ6" s="2"/>
      <c r="WFR6" s="2"/>
      <c r="WFS6" s="2"/>
      <c r="WFT6" s="2"/>
      <c r="WFU6" s="2"/>
      <c r="WFV6" s="2"/>
      <c r="WFW6" s="2"/>
      <c r="WFX6" s="2"/>
      <c r="WFY6" s="2"/>
      <c r="WFZ6" s="2"/>
      <c r="WGA6" s="2"/>
      <c r="WGB6" s="2"/>
      <c r="WGC6" s="2"/>
      <c r="WGD6" s="2"/>
      <c r="WGE6" s="2"/>
      <c r="WGF6" s="2"/>
      <c r="WGG6" s="2"/>
      <c r="WGH6" s="2"/>
      <c r="WGI6" s="2"/>
      <c r="WGJ6" s="2"/>
      <c r="WGK6" s="2"/>
      <c r="WGL6" s="2"/>
      <c r="WGM6" s="2"/>
      <c r="WGN6" s="2"/>
      <c r="WGO6" s="2"/>
      <c r="WGP6" s="2"/>
      <c r="WGQ6" s="2"/>
      <c r="WGR6" s="2"/>
      <c r="WGS6" s="2"/>
      <c r="WGT6" s="2"/>
      <c r="WGU6" s="2"/>
      <c r="WGV6" s="2"/>
      <c r="WGW6" s="2"/>
      <c r="WGX6" s="2"/>
      <c r="WGY6" s="2"/>
      <c r="WGZ6" s="2"/>
      <c r="WHA6" s="2"/>
      <c r="WHB6" s="2"/>
      <c r="WHC6" s="2"/>
      <c r="WHD6" s="2"/>
      <c r="WHE6" s="2"/>
      <c r="WHF6" s="2"/>
      <c r="WHG6" s="2"/>
      <c r="WHH6" s="2"/>
      <c r="WHI6" s="2"/>
      <c r="WHJ6" s="2"/>
      <c r="WHK6" s="2"/>
      <c r="WHL6" s="2"/>
      <c r="WHM6" s="2"/>
      <c r="WHN6" s="2"/>
      <c r="WHO6" s="2"/>
      <c r="WHP6" s="2"/>
      <c r="WHQ6" s="2"/>
      <c r="WHR6" s="2"/>
      <c r="WHS6" s="2"/>
      <c r="WHT6" s="2"/>
      <c r="WHU6" s="2"/>
      <c r="WHV6" s="2"/>
      <c r="WHW6" s="2"/>
      <c r="WHX6" s="2"/>
      <c r="WHY6" s="2"/>
      <c r="WHZ6" s="2"/>
      <c r="WIA6" s="2"/>
      <c r="WIB6" s="2"/>
      <c r="WIC6" s="2"/>
      <c r="WID6" s="2"/>
      <c r="WIE6" s="2"/>
      <c r="WIF6" s="2"/>
      <c r="WIG6" s="2"/>
      <c r="WIH6" s="2"/>
      <c r="WII6" s="2"/>
      <c r="WIJ6" s="2"/>
      <c r="WIK6" s="2"/>
      <c r="WIL6" s="2"/>
      <c r="WIM6" s="2"/>
      <c r="WIN6" s="2"/>
      <c r="WIO6" s="2"/>
      <c r="WIP6" s="2"/>
      <c r="WIQ6" s="2"/>
      <c r="WIR6" s="2"/>
      <c r="WIS6" s="2"/>
      <c r="WIT6" s="2"/>
      <c r="WIU6" s="2"/>
      <c r="WIV6" s="2"/>
      <c r="WIW6" s="2"/>
      <c r="WIX6" s="2"/>
      <c r="WIY6" s="2"/>
      <c r="WIZ6" s="2"/>
      <c r="WJA6" s="2"/>
      <c r="WJB6" s="2"/>
      <c r="WJC6" s="2"/>
      <c r="WJD6" s="2"/>
      <c r="WJE6" s="2"/>
      <c r="WJF6" s="2"/>
      <c r="WJG6" s="2"/>
      <c r="WJH6" s="2"/>
      <c r="WJI6" s="2"/>
      <c r="WJJ6" s="2"/>
      <c r="WJK6" s="2"/>
      <c r="WJL6" s="2"/>
      <c r="WJM6" s="2"/>
      <c r="WJN6" s="2"/>
      <c r="WJO6" s="2"/>
      <c r="WJP6" s="2"/>
      <c r="WJQ6" s="2"/>
      <c r="WJR6" s="2"/>
      <c r="WJS6" s="2"/>
      <c r="WJT6" s="2"/>
      <c r="WJU6" s="2"/>
      <c r="WJV6" s="2"/>
      <c r="WJW6" s="2"/>
      <c r="WJX6" s="2"/>
      <c r="WJY6" s="2"/>
      <c r="WJZ6" s="2"/>
      <c r="WKA6" s="2"/>
      <c r="WKB6" s="2"/>
      <c r="WKC6" s="2"/>
      <c r="WKD6" s="2"/>
      <c r="WKE6" s="2"/>
      <c r="WKF6" s="2"/>
      <c r="WKG6" s="2"/>
      <c r="WKH6" s="2"/>
      <c r="WKI6" s="2"/>
      <c r="WKJ6" s="2"/>
      <c r="WKK6" s="2"/>
      <c r="WKL6" s="2"/>
      <c r="WKM6" s="2"/>
      <c r="WKN6" s="2"/>
      <c r="WKO6" s="2"/>
      <c r="WKP6" s="2"/>
      <c r="WKQ6" s="2"/>
      <c r="WKR6" s="2"/>
      <c r="WKS6" s="2"/>
      <c r="WKT6" s="2"/>
      <c r="WKU6" s="2"/>
      <c r="WKV6" s="2"/>
      <c r="WKW6" s="2"/>
      <c r="WKX6" s="2"/>
      <c r="WKY6" s="2"/>
      <c r="WKZ6" s="2"/>
      <c r="WLA6" s="2"/>
      <c r="WLB6" s="2"/>
      <c r="WLC6" s="2"/>
      <c r="WLD6" s="2"/>
      <c r="WLE6" s="2"/>
      <c r="WLF6" s="2"/>
      <c r="WLG6" s="2"/>
      <c r="WLH6" s="2"/>
      <c r="WLI6" s="2"/>
      <c r="WLJ6" s="2"/>
      <c r="WLK6" s="2"/>
      <c r="WLL6" s="2"/>
      <c r="WLM6" s="2"/>
      <c r="WLN6" s="2"/>
      <c r="WLO6" s="2"/>
      <c r="WLP6" s="2"/>
      <c r="WLQ6" s="2"/>
      <c r="WLR6" s="2"/>
      <c r="WLS6" s="2"/>
      <c r="WLT6" s="2"/>
      <c r="WLU6" s="2"/>
      <c r="WLV6" s="2"/>
      <c r="WLW6" s="2"/>
      <c r="WLX6" s="2"/>
      <c r="WLY6" s="2"/>
      <c r="WLZ6" s="2"/>
      <c r="WMA6" s="2"/>
      <c r="WMB6" s="2"/>
      <c r="WMC6" s="2"/>
      <c r="WMD6" s="2"/>
      <c r="WME6" s="2"/>
      <c r="WMF6" s="2"/>
      <c r="WMG6" s="2"/>
      <c r="WMH6" s="2"/>
      <c r="WMI6" s="2"/>
      <c r="WMJ6" s="2"/>
      <c r="WMK6" s="2"/>
      <c r="WML6" s="2"/>
      <c r="WMM6" s="2"/>
      <c r="WMN6" s="2"/>
      <c r="WMO6" s="2"/>
      <c r="WMP6" s="2"/>
      <c r="WMQ6" s="2"/>
      <c r="WMR6" s="2"/>
      <c r="WMS6" s="2"/>
      <c r="WMT6" s="2"/>
      <c r="WMU6" s="2"/>
      <c r="WMV6" s="2"/>
      <c r="WMW6" s="2"/>
      <c r="WMX6" s="2"/>
      <c r="WMY6" s="2"/>
      <c r="WMZ6" s="2"/>
      <c r="WNA6" s="2"/>
      <c r="WNB6" s="2"/>
      <c r="WNC6" s="2"/>
      <c r="WND6" s="2"/>
      <c r="WNE6" s="2"/>
      <c r="WNF6" s="2"/>
      <c r="WNG6" s="2"/>
      <c r="WNH6" s="2"/>
      <c r="WNI6" s="2"/>
      <c r="WNJ6" s="2"/>
      <c r="WNK6" s="2"/>
      <c r="WNL6" s="2"/>
      <c r="WNM6" s="2"/>
      <c r="WNN6" s="2"/>
      <c r="WNO6" s="2"/>
      <c r="WNP6" s="2"/>
      <c r="WNQ6" s="2"/>
      <c r="WNR6" s="2"/>
      <c r="WNS6" s="2"/>
      <c r="WNT6" s="2"/>
      <c r="WNU6" s="2"/>
      <c r="WNV6" s="2"/>
      <c r="WNW6" s="2"/>
      <c r="WNX6" s="2"/>
      <c r="WNY6" s="2"/>
      <c r="WNZ6" s="2"/>
      <c r="WOA6" s="2"/>
      <c r="WOB6" s="2"/>
      <c r="WOC6" s="2"/>
      <c r="WOD6" s="2"/>
      <c r="WOE6" s="2"/>
      <c r="WOF6" s="2"/>
      <c r="WOG6" s="2"/>
      <c r="WOH6" s="2"/>
      <c r="WOI6" s="2"/>
      <c r="WOJ6" s="2"/>
      <c r="WOK6" s="2"/>
      <c r="WOL6" s="2"/>
      <c r="WOM6" s="2"/>
      <c r="WON6" s="2"/>
      <c r="WOO6" s="2"/>
      <c r="WOP6" s="2"/>
      <c r="WOQ6" s="2"/>
      <c r="WOR6" s="2"/>
      <c r="WOS6" s="2"/>
      <c r="WOT6" s="2"/>
      <c r="WOU6" s="2"/>
      <c r="WOV6" s="2"/>
      <c r="WOW6" s="2"/>
      <c r="WOX6" s="2"/>
      <c r="WOY6" s="2"/>
      <c r="WOZ6" s="2"/>
      <c r="WPA6" s="2"/>
      <c r="WPB6" s="2"/>
      <c r="WPC6" s="2"/>
      <c r="WPD6" s="2"/>
      <c r="WPE6" s="2"/>
      <c r="WPF6" s="2"/>
      <c r="WPG6" s="2"/>
      <c r="WPH6" s="2"/>
      <c r="WPI6" s="2"/>
      <c r="WPJ6" s="2"/>
      <c r="WPK6" s="2"/>
      <c r="WPL6" s="2"/>
      <c r="WPM6" s="2"/>
      <c r="WPN6" s="2"/>
      <c r="WPO6" s="2"/>
      <c r="WPP6" s="2"/>
      <c r="WPQ6" s="2"/>
      <c r="WPR6" s="2"/>
      <c r="WPS6" s="2"/>
      <c r="WPT6" s="2"/>
      <c r="WPU6" s="2"/>
      <c r="WPV6" s="2"/>
      <c r="WPW6" s="2"/>
      <c r="WPX6" s="2"/>
      <c r="WPY6" s="2"/>
      <c r="WPZ6" s="2"/>
      <c r="WQA6" s="2"/>
      <c r="WQB6" s="2"/>
      <c r="WQC6" s="2"/>
      <c r="WQD6" s="2"/>
      <c r="WQE6" s="2"/>
      <c r="WQF6" s="2"/>
      <c r="WQG6" s="2"/>
      <c r="WQH6" s="2"/>
      <c r="WQI6" s="2"/>
      <c r="WQJ6" s="2"/>
      <c r="WQK6" s="2"/>
      <c r="WQL6" s="2"/>
      <c r="WQM6" s="2"/>
      <c r="WQN6" s="2"/>
      <c r="WQO6" s="2"/>
      <c r="WQP6" s="2"/>
      <c r="WQQ6" s="2"/>
      <c r="WQR6" s="2"/>
      <c r="WQS6" s="2"/>
      <c r="WQT6" s="2"/>
      <c r="WQU6" s="2"/>
      <c r="WQV6" s="2"/>
      <c r="WQW6" s="2"/>
      <c r="WQX6" s="2"/>
      <c r="WQY6" s="2"/>
      <c r="WQZ6" s="2"/>
      <c r="WRA6" s="2"/>
      <c r="WRB6" s="2"/>
      <c r="WRC6" s="2"/>
      <c r="WRD6" s="2"/>
      <c r="WRE6" s="2"/>
      <c r="WRF6" s="2"/>
      <c r="WRG6" s="2"/>
      <c r="WRH6" s="2"/>
      <c r="WRI6" s="2"/>
      <c r="WRJ6" s="2"/>
      <c r="WRK6" s="2"/>
      <c r="WRL6" s="2"/>
      <c r="WRM6" s="2"/>
      <c r="WRN6" s="2"/>
      <c r="WRO6" s="2"/>
      <c r="WRP6" s="2"/>
      <c r="WRQ6" s="2"/>
      <c r="WRR6" s="2"/>
      <c r="WRS6" s="2"/>
      <c r="WRT6" s="2"/>
      <c r="WRU6" s="2"/>
      <c r="WRV6" s="2"/>
      <c r="WRW6" s="2"/>
      <c r="WRX6" s="2"/>
      <c r="WRY6" s="2"/>
      <c r="WRZ6" s="2"/>
      <c r="WSA6" s="2"/>
      <c r="WSB6" s="2"/>
      <c r="WSC6" s="2"/>
      <c r="WSD6" s="2"/>
      <c r="WSE6" s="2"/>
      <c r="WSF6" s="2"/>
      <c r="WSG6" s="2"/>
      <c r="WSH6" s="2"/>
      <c r="WSI6" s="2"/>
      <c r="WSJ6" s="2"/>
      <c r="WSK6" s="2"/>
      <c r="WSL6" s="2"/>
      <c r="WSM6" s="2"/>
      <c r="WSN6" s="2"/>
      <c r="WSO6" s="2"/>
      <c r="WSP6" s="2"/>
      <c r="WSQ6" s="2"/>
      <c r="WSR6" s="2"/>
      <c r="WSS6" s="2"/>
      <c r="WST6" s="2"/>
      <c r="WSU6" s="2"/>
      <c r="WSV6" s="2"/>
      <c r="WSW6" s="2"/>
      <c r="WSX6" s="2"/>
      <c r="WSY6" s="2"/>
      <c r="WSZ6" s="2"/>
      <c r="WTA6" s="2"/>
      <c r="WTB6" s="2"/>
      <c r="WTC6" s="2"/>
      <c r="WTD6" s="2"/>
      <c r="WTE6" s="2"/>
      <c r="WTF6" s="2"/>
      <c r="WTG6" s="2"/>
      <c r="WTH6" s="2"/>
      <c r="WTI6" s="2"/>
      <c r="WTJ6" s="2"/>
      <c r="WTK6" s="2"/>
      <c r="WTL6" s="2"/>
      <c r="WTM6" s="2"/>
      <c r="WTN6" s="2"/>
      <c r="WTO6" s="2"/>
      <c r="WTP6" s="2"/>
      <c r="WTQ6" s="2"/>
      <c r="WTR6" s="2"/>
      <c r="WTS6" s="2"/>
      <c r="WTT6" s="2"/>
      <c r="WTU6" s="2"/>
      <c r="WTV6" s="2"/>
      <c r="WTW6" s="2"/>
      <c r="WTX6" s="2"/>
      <c r="WTY6" s="2"/>
      <c r="WTZ6" s="2"/>
      <c r="WUA6" s="2"/>
      <c r="WUB6" s="2"/>
      <c r="WUC6" s="2"/>
      <c r="WUD6" s="2"/>
      <c r="WUE6" s="2"/>
      <c r="WUF6" s="2"/>
      <c r="WUG6" s="2"/>
      <c r="WUH6" s="2"/>
      <c r="WUI6" s="2"/>
      <c r="WUJ6" s="2"/>
      <c r="WUK6" s="2"/>
      <c r="WUL6" s="2"/>
      <c r="WUM6" s="2"/>
      <c r="WUN6" s="2"/>
      <c r="WUO6" s="2"/>
      <c r="WUP6" s="2"/>
      <c r="WUQ6" s="2"/>
      <c r="WUR6" s="2"/>
      <c r="WUS6" s="2"/>
      <c r="WUT6" s="2"/>
      <c r="WUU6" s="2"/>
      <c r="WUV6" s="2"/>
      <c r="WUW6" s="2"/>
      <c r="WUX6" s="2"/>
      <c r="WUY6" s="2"/>
      <c r="WUZ6" s="2"/>
      <c r="WVA6" s="2"/>
      <c r="WVB6" s="2"/>
      <c r="WVC6" s="2"/>
      <c r="WVD6" s="2"/>
      <c r="WVE6" s="2"/>
      <c r="WVF6" s="2"/>
      <c r="WVG6" s="2"/>
      <c r="WVH6" s="2"/>
      <c r="WVI6" s="2"/>
      <c r="WVJ6" s="2"/>
      <c r="WVK6" s="2"/>
      <c r="WVL6" s="2"/>
      <c r="WVM6" s="2"/>
      <c r="WVN6" s="2"/>
      <c r="WVO6" s="2"/>
      <c r="WVP6" s="2"/>
      <c r="WVQ6" s="2"/>
      <c r="WVR6" s="2"/>
      <c r="WVS6" s="2"/>
      <c r="WVT6" s="2"/>
      <c r="WVU6" s="2"/>
      <c r="WVV6" s="2"/>
      <c r="WVW6" s="2"/>
      <c r="WVX6" s="2"/>
      <c r="WVY6" s="2"/>
      <c r="WVZ6" s="2"/>
      <c r="WWA6" s="2"/>
      <c r="WWB6" s="2"/>
      <c r="WWC6" s="2"/>
      <c r="WWD6" s="2"/>
      <c r="WWE6" s="2"/>
      <c r="WWF6" s="2"/>
      <c r="WWG6" s="2"/>
      <c r="WWH6" s="2"/>
      <c r="WWI6" s="2"/>
      <c r="WWJ6" s="2"/>
      <c r="WWK6" s="2"/>
      <c r="WWL6" s="2"/>
      <c r="WWM6" s="2"/>
      <c r="WWN6" s="2"/>
      <c r="WWO6" s="2"/>
      <c r="WWP6" s="2"/>
      <c r="WWQ6" s="2"/>
      <c r="WWR6" s="2"/>
      <c r="WWS6" s="2"/>
      <c r="WWT6" s="2"/>
      <c r="WWU6" s="2"/>
      <c r="WWV6" s="2"/>
      <c r="WWW6" s="2"/>
      <c r="WWX6" s="2"/>
      <c r="WWY6" s="2"/>
      <c r="WWZ6" s="2"/>
      <c r="WXA6" s="2"/>
      <c r="WXB6" s="2"/>
      <c r="WXC6" s="2"/>
      <c r="WXD6" s="2"/>
      <c r="WXE6" s="2"/>
      <c r="WXF6" s="2"/>
      <c r="WXG6" s="2"/>
      <c r="WXH6" s="2"/>
      <c r="WXI6" s="2"/>
      <c r="WXJ6" s="2"/>
      <c r="WXK6" s="2"/>
      <c r="WXL6" s="2"/>
      <c r="WXM6" s="2"/>
      <c r="WXN6" s="2"/>
      <c r="WXO6" s="2"/>
      <c r="WXP6" s="2"/>
      <c r="WXQ6" s="2"/>
      <c r="WXR6" s="2"/>
      <c r="WXS6" s="2"/>
      <c r="WXT6" s="2"/>
      <c r="WXU6" s="2"/>
      <c r="WXV6" s="2"/>
      <c r="WXW6" s="2"/>
      <c r="WXX6" s="2"/>
      <c r="WXY6" s="2"/>
      <c r="WXZ6" s="2"/>
      <c r="WYA6" s="2"/>
      <c r="WYB6" s="2"/>
      <c r="WYC6" s="2"/>
      <c r="WYD6" s="2"/>
      <c r="WYE6" s="2"/>
      <c r="WYF6" s="2"/>
      <c r="WYG6" s="2"/>
      <c r="WYH6" s="2"/>
      <c r="WYI6" s="2"/>
      <c r="WYJ6" s="2"/>
      <c r="WYK6" s="2"/>
      <c r="WYL6" s="2"/>
      <c r="WYM6" s="2"/>
      <c r="WYN6" s="2"/>
      <c r="WYO6" s="2"/>
      <c r="WYP6" s="2"/>
      <c r="WYQ6" s="2"/>
      <c r="WYR6" s="2"/>
      <c r="WYS6" s="2"/>
      <c r="WYT6" s="2"/>
      <c r="WYU6" s="2"/>
      <c r="WYV6" s="2"/>
      <c r="WYW6" s="2"/>
      <c r="WYX6" s="2"/>
      <c r="WYY6" s="2"/>
      <c r="WYZ6" s="2"/>
      <c r="WZA6" s="2"/>
      <c r="WZB6" s="2"/>
      <c r="WZC6" s="2"/>
      <c r="WZD6" s="2"/>
      <c r="WZE6" s="2"/>
      <c r="WZF6" s="2"/>
      <c r="WZG6" s="2"/>
      <c r="WZH6" s="2"/>
      <c r="WZI6" s="2"/>
      <c r="WZJ6" s="2"/>
      <c r="WZK6" s="2"/>
      <c r="WZL6" s="2"/>
      <c r="WZM6" s="2"/>
      <c r="WZN6" s="2"/>
      <c r="WZO6" s="2"/>
      <c r="WZP6" s="2"/>
      <c r="WZQ6" s="2"/>
      <c r="WZR6" s="2"/>
      <c r="WZS6" s="2"/>
      <c r="WZT6" s="2"/>
      <c r="WZU6" s="2"/>
      <c r="WZV6" s="2"/>
      <c r="WZW6" s="2"/>
      <c r="WZX6" s="2"/>
      <c r="WZY6" s="2"/>
      <c r="WZZ6" s="2"/>
      <c r="XAA6" s="2"/>
      <c r="XAB6" s="2"/>
      <c r="XAC6" s="2"/>
      <c r="XAD6" s="2"/>
      <c r="XAE6" s="2"/>
      <c r="XAF6" s="2"/>
      <c r="XAG6" s="2"/>
      <c r="XAH6" s="2"/>
      <c r="XAI6" s="2"/>
      <c r="XAJ6" s="2"/>
      <c r="XAK6" s="2"/>
      <c r="XAL6" s="2"/>
      <c r="XAM6" s="2"/>
      <c r="XAN6" s="2"/>
      <c r="XAO6" s="2"/>
      <c r="XAP6" s="2"/>
      <c r="XAQ6" s="2"/>
      <c r="XAR6" s="2"/>
      <c r="XAS6" s="2"/>
      <c r="XAT6" s="2"/>
      <c r="XAU6" s="2"/>
      <c r="XAV6" s="2"/>
      <c r="XAW6" s="2"/>
      <c r="XAX6" s="2"/>
      <c r="XAY6" s="2"/>
      <c r="XAZ6" s="2"/>
      <c r="XBA6" s="2"/>
      <c r="XBB6" s="2"/>
      <c r="XBC6" s="2"/>
      <c r="XBD6" s="2"/>
      <c r="XBE6" s="2"/>
      <c r="XBF6" s="2"/>
      <c r="XBG6" s="2"/>
      <c r="XBH6" s="2"/>
      <c r="XBI6" s="2"/>
      <c r="XBJ6" s="2"/>
      <c r="XBK6" s="2"/>
      <c r="XBL6" s="2"/>
      <c r="XBM6" s="2"/>
      <c r="XBN6" s="2"/>
      <c r="XBO6" s="2"/>
      <c r="XBP6" s="2"/>
      <c r="XBQ6" s="2"/>
      <c r="XBR6" s="2"/>
      <c r="XBS6" s="2"/>
      <c r="XBT6" s="2"/>
      <c r="XBU6" s="2"/>
      <c r="XBV6" s="2"/>
      <c r="XBW6" s="2"/>
      <c r="XBX6" s="2"/>
      <c r="XBY6" s="2"/>
      <c r="XBZ6" s="2"/>
      <c r="XCA6" s="2"/>
      <c r="XCB6" s="2"/>
      <c r="XCC6" s="2"/>
      <c r="XCD6" s="2"/>
      <c r="XCE6" s="2"/>
      <c r="XCF6" s="2"/>
      <c r="XCG6" s="2"/>
      <c r="XCH6" s="2"/>
      <c r="XCI6" s="2"/>
      <c r="XCJ6" s="2"/>
      <c r="XCK6" s="2"/>
      <c r="XCL6" s="2"/>
      <c r="XCM6" s="2"/>
      <c r="XCN6" s="2"/>
      <c r="XCO6" s="2"/>
      <c r="XCP6" s="2"/>
      <c r="XCQ6" s="2"/>
      <c r="XCR6" s="2"/>
      <c r="XCS6" s="2"/>
      <c r="XCT6" s="2"/>
      <c r="XCU6" s="2"/>
      <c r="XCV6" s="2"/>
      <c r="XCW6" s="2"/>
      <c r="XCX6" s="2"/>
      <c r="XCY6" s="2"/>
      <c r="XCZ6" s="2"/>
      <c r="XDA6" s="2"/>
      <c r="XDB6" s="2"/>
      <c r="XDC6" s="2"/>
      <c r="XDD6" s="2"/>
      <c r="XDE6" s="2"/>
      <c r="XDF6" s="2"/>
      <c r="XDG6" s="2"/>
      <c r="XDH6" s="2"/>
      <c r="XDI6" s="2"/>
      <c r="XDJ6" s="2"/>
      <c r="XDK6" s="2"/>
      <c r="XDL6" s="2"/>
      <c r="XDM6" s="2"/>
      <c r="XDN6" s="2"/>
      <c r="XDO6" s="2"/>
      <c r="XDP6" s="2"/>
      <c r="XDQ6" s="2"/>
      <c r="XDR6" s="2"/>
      <c r="XDS6" s="2"/>
      <c r="XDT6" s="2"/>
      <c r="XDU6" s="2"/>
      <c r="XDV6" s="2"/>
      <c r="XDW6" s="2"/>
      <c r="XDX6" s="2"/>
      <c r="XDY6" s="2"/>
      <c r="XDZ6" s="2"/>
      <c r="XEA6" s="2"/>
      <c r="XEB6" s="2"/>
      <c r="XEC6" s="2"/>
      <c r="XED6" s="2"/>
      <c r="XEE6" s="2"/>
      <c r="XEF6" s="2"/>
      <c r="XEG6" s="2"/>
      <c r="XEH6" s="2"/>
      <c r="XEI6" s="2"/>
      <c r="XEJ6" s="2"/>
      <c r="XEK6" s="2"/>
      <c r="XEL6" s="2"/>
      <c r="XEM6" s="2"/>
      <c r="XEN6" s="2"/>
      <c r="XEO6" s="2"/>
      <c r="XEP6" s="2"/>
      <c r="XEQ6" s="2"/>
      <c r="XER6" s="2"/>
      <c r="XES6" s="2"/>
      <c r="XET6" s="2"/>
      <c r="XEU6" s="2"/>
      <c r="XEV6" s="2"/>
      <c r="XEW6" s="2"/>
      <c r="XEX6" s="2"/>
      <c r="XEY6" s="2"/>
      <c r="XEZ6" s="2"/>
      <c r="XFA6" s="2"/>
      <c r="XFB6" s="2"/>
      <c r="XFC6" s="2"/>
      <c r="XFD6" s="2"/>
    </row>
    <row r="8" spans="1:16384" s="82" customFormat="1" ht="18.75">
      <c r="A8" s="36"/>
      <c r="B8" s="124" t="s">
        <v>849</v>
      </c>
    </row>
    <row r="9" spans="1:16384" ht="1.5" customHeight="1"/>
    <row r="10" spans="1:16384">
      <c r="A10" s="209" t="s">
        <v>848</v>
      </c>
      <c r="AL10" s="200" t="s">
        <v>847</v>
      </c>
    </row>
    <row r="11" spans="1:16384">
      <c r="A11" s="198" t="s">
        <v>562</v>
      </c>
      <c r="AL11" s="200" t="s">
        <v>562</v>
      </c>
    </row>
  </sheetData>
  <mergeCells count="1">
    <mergeCell ref="B3:L4"/>
  </mergeCells>
  <dataValidations count="1">
    <dataValidation type="list" allowBlank="1" showInputMessage="1" showErrorMessage="1" sqref="A11">
      <formula1>$AL$10:$AL$11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sultSht"/>
  <dimension ref="A1:MT104878"/>
  <sheetViews>
    <sheetView showGridLines="0" showRowColHeaders="0" topLeftCell="C1" zoomScaleNormal="100" workbookViewId="0">
      <pane xSplit="2" ySplit="1" topLeftCell="E2" activePane="bottomRight" state="frozenSplit"/>
      <selection activeCell="C1" sqref="C1"/>
      <selection pane="topRight" activeCell="E1" sqref="E1"/>
      <selection pane="bottomLeft" activeCell="C2" sqref="C2"/>
      <selection pane="bottomRight" activeCell="H37" sqref="H37"/>
    </sheetView>
  </sheetViews>
  <sheetFormatPr defaultColWidth="9.140625" defaultRowHeight="15"/>
  <cols>
    <col min="1" max="1" width="14.42578125" style="193" hidden="1" customWidth="1"/>
    <col min="2" max="2" width="13.85546875" style="189" hidden="1" customWidth="1"/>
    <col min="3" max="4" width="20.7109375" style="188" customWidth="1"/>
    <col min="5" max="37" width="14.42578125" style="189" customWidth="1"/>
    <col min="38" max="38" width="14.42578125" style="194" customWidth="1"/>
    <col min="39" max="144" width="14.42578125" style="186" customWidth="1"/>
    <col min="145" max="179" width="12.7109375" style="186" customWidth="1"/>
    <col min="180" max="180" width="7.28515625" style="32" customWidth="1"/>
    <col min="181" max="181" width="20.7109375" style="32" customWidth="1"/>
    <col min="182" max="182" width="20.7109375" style="185" customWidth="1"/>
    <col min="183" max="268" width="12.7109375" style="186" customWidth="1"/>
    <col min="269" max="269" width="7.28515625" style="32" customWidth="1"/>
    <col min="270" max="270" width="20.7109375" style="32" customWidth="1"/>
    <col min="271" max="271" width="20.7109375" style="185" customWidth="1"/>
    <col min="272" max="357" width="12.7109375" style="186" customWidth="1"/>
    <col min="358" max="358" width="7.28515625" style="32" customWidth="1"/>
    <col min="359" max="359" width="12.7109375" customWidth="1"/>
    <col min="360" max="360" width="20.7109375" customWidth="1"/>
    <col min="361" max="446" width="12.7109375" customWidth="1"/>
  </cols>
  <sheetData>
    <row r="1" spans="1:358" ht="45">
      <c r="A1" s="242" t="s">
        <v>855</v>
      </c>
      <c r="B1" s="242" t="s">
        <v>850</v>
      </c>
      <c r="C1" s="242" t="s">
        <v>833</v>
      </c>
      <c r="D1" s="242"/>
      <c r="E1" s="242"/>
      <c r="F1" s="242"/>
      <c r="G1" s="243"/>
      <c r="H1" s="242"/>
      <c r="I1" s="242"/>
      <c r="J1" s="242"/>
      <c r="K1" s="242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254"/>
      <c r="AI1" s="254"/>
      <c r="AJ1" s="254"/>
      <c r="AK1" s="254"/>
      <c r="AL1" s="254"/>
      <c r="AM1" s="254"/>
      <c r="AN1" s="254"/>
      <c r="AO1" s="254"/>
      <c r="AP1" s="254"/>
      <c r="AQ1" s="254"/>
      <c r="AR1" s="254"/>
      <c r="AS1" s="254"/>
      <c r="AT1" s="254"/>
      <c r="AU1" s="254"/>
      <c r="AV1" s="254"/>
      <c r="AW1" s="254"/>
      <c r="AX1" s="254"/>
      <c r="AY1" s="254"/>
      <c r="AZ1" s="254"/>
      <c r="BA1" s="254"/>
      <c r="BB1" s="254"/>
      <c r="BC1" s="254"/>
      <c r="BD1" s="254"/>
      <c r="BE1" s="254"/>
      <c r="BF1" s="254"/>
      <c r="BG1" s="254"/>
      <c r="BH1" s="254"/>
      <c r="BI1" s="254"/>
      <c r="BJ1" s="254"/>
      <c r="BK1" s="254"/>
      <c r="BL1" s="254"/>
      <c r="BM1" s="254"/>
      <c r="BN1" s="254"/>
      <c r="BO1" s="254"/>
      <c r="BP1" s="254"/>
      <c r="BQ1" s="254"/>
      <c r="BR1" s="254"/>
      <c r="BS1" s="254"/>
      <c r="BT1" s="254"/>
      <c r="BU1" s="254"/>
      <c r="BV1" s="254"/>
      <c r="BW1" s="254"/>
      <c r="BX1" s="254"/>
      <c r="BY1" s="254"/>
      <c r="BZ1" s="254"/>
      <c r="CA1" s="254"/>
      <c r="CB1" s="254"/>
      <c r="CC1" s="254"/>
      <c r="CD1" s="254"/>
      <c r="CE1" s="254"/>
      <c r="CF1" s="254"/>
      <c r="CG1" s="254"/>
      <c r="CH1" s="254"/>
      <c r="CI1" s="254"/>
      <c r="CJ1" s="254"/>
      <c r="CK1" s="254"/>
      <c r="CL1" s="254"/>
      <c r="CM1" s="254"/>
      <c r="CN1" s="254"/>
      <c r="CO1" s="254"/>
      <c r="CP1" s="254"/>
      <c r="CQ1" s="254"/>
      <c r="CR1" s="254"/>
      <c r="CS1" s="254"/>
      <c r="CT1" s="254"/>
      <c r="CU1" s="254"/>
      <c r="CV1" s="254"/>
      <c r="CW1" s="254"/>
      <c r="CX1" s="254"/>
      <c r="CY1" s="254"/>
      <c r="CZ1" s="254"/>
      <c r="DA1" s="254"/>
      <c r="DB1" s="254"/>
      <c r="DC1" s="254"/>
      <c r="DD1" s="254"/>
      <c r="DE1" s="254"/>
      <c r="DF1" s="254"/>
      <c r="DG1" s="254"/>
      <c r="DH1" s="254"/>
      <c r="DI1" s="254"/>
      <c r="DJ1" s="254"/>
      <c r="DK1" s="254"/>
      <c r="DL1" s="254"/>
      <c r="DM1" s="254"/>
      <c r="DN1" s="254"/>
      <c r="DO1" s="254"/>
      <c r="DP1" s="187"/>
      <c r="DQ1" s="187"/>
      <c r="DR1" s="187"/>
      <c r="DS1" s="187"/>
      <c r="DT1" s="187"/>
      <c r="DU1" s="187"/>
      <c r="DV1" s="187"/>
      <c r="DW1" s="187"/>
      <c r="DX1" s="189"/>
      <c r="DY1" s="189"/>
      <c r="DZ1" s="189"/>
      <c r="EA1" s="189"/>
      <c r="EB1" s="189"/>
      <c r="EC1" s="189"/>
      <c r="ED1" s="189"/>
      <c r="EE1" s="189"/>
      <c r="EF1" s="189"/>
      <c r="EG1" s="189"/>
      <c r="EH1" s="189"/>
      <c r="EI1" s="189"/>
      <c r="EJ1" s="189"/>
      <c r="EK1" s="189"/>
      <c r="EL1" s="189"/>
      <c r="EM1" s="189"/>
      <c r="EN1" s="189"/>
      <c r="EO1" s="189"/>
      <c r="EP1" s="189"/>
      <c r="EQ1" s="189"/>
      <c r="ER1" s="189"/>
      <c r="ES1" s="189"/>
      <c r="ET1" s="189"/>
      <c r="EU1" s="189"/>
      <c r="EV1" s="189"/>
      <c r="EW1" s="189"/>
      <c r="EX1" s="189"/>
      <c r="EY1" s="189"/>
      <c r="EZ1" s="189"/>
      <c r="FA1" s="189"/>
      <c r="FB1" s="187"/>
      <c r="FC1" s="187"/>
      <c r="FD1" s="188"/>
      <c r="FE1" s="189"/>
      <c r="FF1" s="189"/>
      <c r="FG1" s="189"/>
      <c r="FH1" s="189"/>
      <c r="FI1" s="189"/>
      <c r="FJ1" s="189"/>
      <c r="FK1" s="189"/>
      <c r="FL1" s="189"/>
      <c r="FM1" s="189"/>
      <c r="FN1" s="189"/>
      <c r="FO1" s="189"/>
      <c r="FP1" s="189"/>
      <c r="FQ1" s="189"/>
      <c r="FR1" s="189"/>
      <c r="FS1" s="189"/>
      <c r="FT1" s="189"/>
      <c r="FU1" s="189"/>
      <c r="FV1" s="189"/>
      <c r="FW1" s="189"/>
      <c r="FX1" s="189"/>
      <c r="FY1" s="189"/>
      <c r="FZ1" s="189"/>
      <c r="GA1" s="189"/>
      <c r="GB1" s="189"/>
      <c r="GC1" s="189"/>
      <c r="GD1" s="189"/>
      <c r="GE1" s="189"/>
      <c r="GF1" s="189"/>
      <c r="GG1" s="189"/>
      <c r="GH1" s="189"/>
      <c r="GI1" s="189"/>
      <c r="GJ1" s="189"/>
      <c r="GK1" s="189"/>
      <c r="GL1" s="189"/>
      <c r="GM1" s="189"/>
      <c r="GN1" s="189"/>
      <c r="GO1" s="189"/>
      <c r="GP1" s="189"/>
      <c r="GQ1" s="189"/>
      <c r="GR1" s="189"/>
      <c r="GS1" s="189"/>
      <c r="GT1" s="189"/>
      <c r="GU1" s="189"/>
      <c r="GV1" s="189"/>
      <c r="GW1" s="189"/>
      <c r="GX1" s="189"/>
      <c r="GY1" s="189"/>
      <c r="GZ1" s="189"/>
      <c r="HA1" s="189"/>
      <c r="HB1" s="189"/>
      <c r="HC1" s="189"/>
      <c r="HD1" s="189"/>
      <c r="HE1" s="189"/>
      <c r="HF1" s="189"/>
      <c r="HG1" s="189"/>
      <c r="HH1" s="189"/>
      <c r="HI1" s="189"/>
      <c r="HJ1" s="189"/>
      <c r="HK1" s="189"/>
      <c r="HL1" s="189"/>
      <c r="HM1" s="189"/>
      <c r="HN1" s="189"/>
      <c r="HO1" s="189"/>
      <c r="HP1" s="189"/>
      <c r="HQ1" s="189"/>
      <c r="HR1" s="189"/>
      <c r="HS1" s="189"/>
      <c r="HT1" s="189"/>
      <c r="HU1" s="189"/>
      <c r="HV1" s="189"/>
      <c r="HW1" s="189"/>
      <c r="HX1" s="189"/>
      <c r="HY1" s="189"/>
      <c r="HZ1" s="189"/>
      <c r="IA1" s="189"/>
      <c r="IB1" s="189"/>
      <c r="IC1" s="189"/>
      <c r="ID1" s="189"/>
      <c r="IE1" s="189"/>
      <c r="IF1" s="189"/>
      <c r="IG1" s="189"/>
      <c r="IH1" s="189"/>
      <c r="II1" s="189"/>
      <c r="IJ1" s="189"/>
      <c r="IK1" s="189"/>
      <c r="IL1" s="189"/>
      <c r="IM1" s="187"/>
      <c r="IN1" s="187"/>
      <c r="IO1" s="188"/>
      <c r="IP1" s="189"/>
      <c r="IQ1" s="189"/>
      <c r="IR1" s="189"/>
      <c r="IS1" s="189"/>
      <c r="IT1" s="189"/>
      <c r="IU1" s="189"/>
      <c r="IV1" s="189"/>
      <c r="IW1" s="189"/>
      <c r="IX1" s="189"/>
      <c r="IY1" s="189"/>
      <c r="IZ1" s="189"/>
      <c r="JA1" s="189"/>
      <c r="JB1" s="189"/>
      <c r="JC1" s="189"/>
      <c r="JD1" s="189"/>
      <c r="JE1" s="189"/>
      <c r="JF1" s="189"/>
      <c r="JG1" s="189"/>
      <c r="JH1" s="189"/>
      <c r="JI1" s="189"/>
      <c r="JJ1" s="189"/>
      <c r="JK1" s="189"/>
      <c r="JL1" s="189"/>
      <c r="JM1" s="189"/>
      <c r="JN1" s="189"/>
      <c r="JO1" s="189"/>
      <c r="JP1" s="189"/>
      <c r="JQ1" s="189"/>
      <c r="JR1" s="189"/>
      <c r="JS1" s="189"/>
      <c r="JT1" s="189"/>
      <c r="JU1" s="189"/>
      <c r="JV1" s="189"/>
      <c r="JW1" s="189"/>
      <c r="JX1" s="189"/>
      <c r="JY1" s="189"/>
      <c r="JZ1" s="189"/>
      <c r="KA1" s="189"/>
      <c r="KB1" s="189"/>
      <c r="KC1" s="189"/>
      <c r="KD1" s="189"/>
      <c r="KE1" s="189"/>
      <c r="KF1" s="189"/>
      <c r="KG1" s="189"/>
      <c r="KH1" s="189"/>
      <c r="KI1" s="189"/>
      <c r="KJ1" s="189"/>
      <c r="KK1" s="189"/>
      <c r="KL1" s="189"/>
      <c r="KM1" s="189"/>
      <c r="KN1" s="189"/>
      <c r="KO1" s="189"/>
      <c r="KP1" s="189"/>
      <c r="KQ1" s="189"/>
      <c r="KR1" s="189"/>
      <c r="KS1" s="189"/>
      <c r="KT1" s="189"/>
      <c r="KU1" s="189"/>
      <c r="KV1" s="189"/>
      <c r="KW1" s="189"/>
      <c r="KX1" s="189"/>
      <c r="KY1" s="189"/>
      <c r="KZ1" s="189"/>
      <c r="LA1" s="189"/>
      <c r="LB1" s="189"/>
      <c r="LC1" s="189"/>
      <c r="LD1" s="189"/>
      <c r="LE1" s="189"/>
      <c r="LF1" s="189"/>
      <c r="LG1" s="189"/>
      <c r="LH1" s="189"/>
      <c r="LI1" s="189"/>
      <c r="LJ1" s="189"/>
      <c r="LK1" s="189"/>
      <c r="LL1" s="189"/>
      <c r="LM1" s="189"/>
      <c r="LN1" s="189"/>
      <c r="LO1" s="189"/>
      <c r="LP1" s="189"/>
      <c r="LQ1" s="189"/>
      <c r="LR1" s="189"/>
      <c r="LS1" s="189"/>
      <c r="LT1" s="189"/>
      <c r="LU1" s="189"/>
      <c r="LV1" s="189"/>
      <c r="LW1" s="189"/>
      <c r="LX1" s="32"/>
      <c r="LY1" s="187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</row>
    <row r="2" spans="1:358">
      <c r="A2" s="193">
        <f>DATE(YEAR(D2),MONTH(D2),1)</f>
        <v>1</v>
      </c>
      <c r="B2" s="202">
        <f>FLOOR(D2,1)</f>
        <v>0</v>
      </c>
      <c r="C2" s="188">
        <v>41782</v>
      </c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216"/>
      <c r="Z2" s="216"/>
      <c r="AA2" s="216"/>
      <c r="AB2" s="216"/>
      <c r="AC2" s="216"/>
      <c r="AD2" s="216"/>
      <c r="AE2" s="216"/>
      <c r="AF2" s="216"/>
      <c r="AG2" s="216"/>
      <c r="AH2" s="216"/>
      <c r="AI2" s="216"/>
      <c r="AJ2" s="216"/>
      <c r="AK2" s="216"/>
      <c r="AL2" s="216"/>
      <c r="AM2" s="215"/>
      <c r="AN2" s="215"/>
      <c r="AO2" s="215"/>
      <c r="AP2" s="215"/>
      <c r="AQ2" s="215"/>
      <c r="AR2" s="215"/>
      <c r="AS2" s="215"/>
      <c r="AT2" s="215"/>
      <c r="AU2" s="215"/>
      <c r="AV2" s="215"/>
      <c r="AW2" s="215"/>
      <c r="AX2" s="215"/>
      <c r="AY2" s="215"/>
      <c r="AZ2" s="215"/>
      <c r="BA2" s="215"/>
      <c r="BB2" s="215"/>
      <c r="BC2" s="215"/>
      <c r="BD2" s="215"/>
      <c r="BE2" s="215"/>
      <c r="BF2" s="215"/>
      <c r="BG2" s="215"/>
      <c r="BH2" s="215"/>
      <c r="BI2" s="214"/>
      <c r="BJ2" s="214"/>
      <c r="BK2" s="214"/>
      <c r="BL2" s="214"/>
      <c r="BM2" s="214"/>
      <c r="BN2" s="214"/>
      <c r="BO2" s="214"/>
      <c r="BP2" s="214"/>
      <c r="BQ2" s="214"/>
      <c r="BR2" s="214"/>
      <c r="BS2" s="214"/>
      <c r="BT2" s="214"/>
      <c r="BU2" s="214"/>
      <c r="BV2" s="214"/>
      <c r="BW2" s="214"/>
      <c r="BX2" s="214"/>
      <c r="BY2" s="214"/>
      <c r="BZ2" s="214"/>
      <c r="CA2" s="214"/>
      <c r="CB2" s="214"/>
      <c r="CC2" s="214"/>
      <c r="CD2" s="214"/>
      <c r="CE2" s="214"/>
      <c r="CF2" s="214"/>
      <c r="CG2" s="214"/>
      <c r="CH2" s="214"/>
      <c r="CI2" s="214"/>
      <c r="CJ2" s="214"/>
      <c r="CK2" s="214"/>
      <c r="CL2" s="214"/>
      <c r="CM2" s="214"/>
      <c r="CN2" s="214"/>
      <c r="CO2" s="214"/>
      <c r="CP2" s="214"/>
      <c r="CQ2" s="214"/>
      <c r="CR2" s="214"/>
      <c r="CS2" s="214"/>
      <c r="CT2" s="214"/>
      <c r="CU2" s="214"/>
      <c r="CV2" s="214"/>
      <c r="CW2" s="214"/>
      <c r="CX2" s="214"/>
      <c r="CY2" s="214"/>
      <c r="CZ2" s="214"/>
      <c r="DA2" s="214"/>
      <c r="DB2" s="214"/>
      <c r="DC2" s="214"/>
      <c r="DD2" s="214"/>
      <c r="DE2" s="214"/>
      <c r="DF2" s="214"/>
      <c r="DG2" s="214"/>
      <c r="DH2" s="214"/>
      <c r="DI2" s="214"/>
      <c r="DJ2" s="214"/>
      <c r="DK2" s="214"/>
      <c r="DL2" s="214"/>
      <c r="DM2" s="214"/>
      <c r="DN2" s="214"/>
      <c r="FY2" s="184"/>
      <c r="JJ2" s="184"/>
    </row>
    <row r="3" spans="1:358">
      <c r="B3" s="202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  <c r="AG3" s="216"/>
      <c r="AH3" s="216"/>
      <c r="AI3" s="216"/>
      <c r="AJ3" s="216"/>
      <c r="AK3" s="216"/>
      <c r="AL3" s="216"/>
      <c r="FY3" s="184"/>
      <c r="JJ3" s="184"/>
    </row>
    <row r="4" spans="1:358">
      <c r="B4" s="202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216"/>
      <c r="Z4" s="216"/>
      <c r="AA4" s="216"/>
      <c r="AB4" s="216"/>
      <c r="AC4" s="216"/>
      <c r="AD4" s="216"/>
      <c r="AE4" s="216"/>
      <c r="AF4" s="216"/>
      <c r="AG4" s="216"/>
      <c r="AH4" s="216"/>
      <c r="AI4" s="216"/>
      <c r="AJ4" s="216"/>
      <c r="AK4" s="216"/>
      <c r="AL4" s="216"/>
      <c r="FY4" s="184"/>
      <c r="JJ4" s="184"/>
    </row>
    <row r="5" spans="1:358">
      <c r="B5" s="202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216"/>
      <c r="V5" s="216"/>
      <c r="W5" s="216"/>
      <c r="X5" s="216"/>
      <c r="Y5" s="216"/>
      <c r="Z5" s="216"/>
      <c r="AA5" s="216"/>
      <c r="AB5" s="216"/>
      <c r="AC5" s="216"/>
      <c r="AD5" s="216"/>
      <c r="AE5" s="216"/>
      <c r="AF5" s="216"/>
      <c r="AG5" s="216"/>
      <c r="AH5" s="216"/>
      <c r="AI5" s="216"/>
      <c r="AJ5" s="216"/>
      <c r="AK5" s="216"/>
      <c r="AL5" s="216"/>
      <c r="FY5" s="184"/>
      <c r="JJ5" s="184"/>
    </row>
    <row r="6" spans="1:358">
      <c r="B6" s="202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  <c r="AF6" s="216"/>
      <c r="AG6" s="216"/>
      <c r="AH6" s="216"/>
      <c r="AI6" s="216"/>
      <c r="AJ6" s="216"/>
      <c r="AK6" s="216"/>
      <c r="AL6" s="216"/>
      <c r="FY6" s="184"/>
      <c r="JJ6" s="184"/>
    </row>
    <row r="7" spans="1:358">
      <c r="B7" s="202"/>
      <c r="E7" s="216"/>
      <c r="F7" s="216"/>
      <c r="G7" s="216"/>
      <c r="H7" s="216"/>
      <c r="I7" s="216"/>
      <c r="J7" s="216"/>
      <c r="K7" s="216"/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  <c r="AD7" s="216"/>
      <c r="AE7" s="216"/>
      <c r="AF7" s="216"/>
      <c r="AG7" s="216"/>
      <c r="AH7" s="216"/>
      <c r="AI7" s="216"/>
      <c r="AJ7" s="216"/>
      <c r="AK7" s="216"/>
      <c r="AL7" s="216"/>
      <c r="FY7" s="184"/>
      <c r="JJ7" s="184"/>
    </row>
    <row r="8" spans="1:358">
      <c r="B8" s="202"/>
      <c r="E8" s="216"/>
      <c r="F8" s="216"/>
      <c r="G8" s="216"/>
      <c r="H8" s="216"/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  <c r="AF8" s="216"/>
      <c r="AG8" s="216"/>
      <c r="AH8" s="216"/>
      <c r="AI8" s="216"/>
      <c r="AJ8" s="216"/>
      <c r="AK8" s="216"/>
      <c r="AL8" s="216"/>
      <c r="FY8" s="184"/>
      <c r="JJ8" s="184"/>
    </row>
    <row r="9" spans="1:358">
      <c r="B9" s="202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  <c r="AL9" s="216"/>
      <c r="FY9" s="184"/>
      <c r="JJ9" s="184"/>
    </row>
    <row r="10" spans="1:358">
      <c r="B10" s="202"/>
      <c r="E10" s="216"/>
      <c r="F10" s="216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FY10" s="184"/>
      <c r="JJ10" s="184"/>
    </row>
    <row r="11" spans="1:358">
      <c r="B11" s="202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FY11" s="184"/>
      <c r="JJ11" s="184"/>
    </row>
    <row r="12" spans="1:358">
      <c r="B12" s="202"/>
      <c r="E12" s="216"/>
      <c r="F12" s="21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FY12" s="184"/>
      <c r="JJ12" s="184"/>
    </row>
    <row r="13" spans="1:358">
      <c r="B13" s="202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  <c r="AB13" s="216"/>
      <c r="AC13" s="216"/>
      <c r="AD13" s="216"/>
      <c r="AE13" s="216"/>
      <c r="AF13" s="216"/>
      <c r="AG13" s="216"/>
      <c r="AH13" s="216"/>
      <c r="AI13" s="216"/>
      <c r="AJ13" s="216"/>
      <c r="AK13" s="216"/>
      <c r="AL13" s="216"/>
      <c r="FY13" s="184"/>
      <c r="JJ13" s="184"/>
    </row>
    <row r="14" spans="1:358">
      <c r="B14" s="202"/>
      <c r="E14" s="216"/>
      <c r="F14" s="216"/>
      <c r="G14" s="216"/>
      <c r="H14" s="216"/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216"/>
      <c r="AL14" s="216"/>
      <c r="FY14" s="184"/>
      <c r="JJ14" s="184"/>
    </row>
    <row r="15" spans="1:358">
      <c r="B15" s="202"/>
      <c r="E15" s="216"/>
      <c r="F15" s="216"/>
      <c r="G15" s="216"/>
      <c r="H15" s="216"/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  <c r="AL15" s="216"/>
      <c r="FY15" s="184"/>
      <c r="JJ15" s="184"/>
    </row>
    <row r="16" spans="1:358">
      <c r="B16" s="202"/>
      <c r="E16" s="216"/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216"/>
      <c r="AL16" s="216"/>
      <c r="FY16" s="184"/>
      <c r="JJ16" s="184"/>
    </row>
    <row r="17" spans="2:270">
      <c r="B17" s="202"/>
      <c r="E17" s="216"/>
      <c r="F17" s="216"/>
      <c r="G17" s="216"/>
      <c r="H17" s="216"/>
      <c r="I17" s="216"/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  <c r="AL17" s="216"/>
      <c r="FY17" s="184"/>
      <c r="JJ17" s="184"/>
    </row>
    <row r="18" spans="2:270">
      <c r="B18" s="202"/>
      <c r="E18" s="216"/>
      <c r="F18" s="216"/>
      <c r="G18" s="216"/>
      <c r="H18" s="216"/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216"/>
      <c r="AL18" s="216"/>
      <c r="FY18" s="184"/>
      <c r="JJ18" s="184"/>
    </row>
    <row r="19" spans="2:270">
      <c r="B19" s="202"/>
      <c r="E19" s="216"/>
      <c r="F19" s="216"/>
      <c r="G19" s="216"/>
      <c r="H19" s="216"/>
      <c r="I19" s="216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  <c r="AF19" s="216"/>
      <c r="AG19" s="216"/>
      <c r="AH19" s="216"/>
      <c r="AI19" s="216"/>
      <c r="AJ19" s="216"/>
      <c r="AK19" s="216"/>
      <c r="AL19" s="216"/>
      <c r="FY19" s="184"/>
      <c r="JJ19" s="184"/>
    </row>
    <row r="20" spans="2:270">
      <c r="B20" s="202"/>
      <c r="E20" s="216"/>
      <c r="F20" s="216"/>
      <c r="G20" s="216"/>
      <c r="H20" s="216"/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216"/>
      <c r="AL20" s="216"/>
      <c r="FY20" s="184"/>
      <c r="JJ20" s="184"/>
    </row>
    <row r="21" spans="2:270">
      <c r="B21" s="202"/>
      <c r="E21" s="216"/>
      <c r="F21" s="216"/>
      <c r="G21" s="216"/>
      <c r="H21" s="216"/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/>
      <c r="AE21" s="216"/>
      <c r="AF21" s="216"/>
      <c r="AG21" s="216"/>
      <c r="AH21" s="216"/>
      <c r="AI21" s="216"/>
      <c r="AJ21" s="216"/>
      <c r="AK21" s="216"/>
      <c r="AL21" s="216"/>
      <c r="FY21" s="184"/>
      <c r="JJ21" s="184"/>
    </row>
    <row r="22" spans="2:270">
      <c r="B22" s="202"/>
      <c r="E22" s="216"/>
      <c r="F22" s="216"/>
      <c r="G22" s="216"/>
      <c r="H22" s="216"/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/>
      <c r="AG22" s="216"/>
      <c r="AH22" s="216"/>
      <c r="AI22" s="216"/>
      <c r="AJ22" s="216"/>
      <c r="AK22" s="216"/>
      <c r="AL22" s="216"/>
      <c r="FY22" s="184"/>
      <c r="JJ22" s="184"/>
    </row>
    <row r="23" spans="2:270">
      <c r="B23" s="202"/>
      <c r="E23" s="216"/>
      <c r="F23" s="216"/>
      <c r="G23" s="216"/>
      <c r="H23" s="216"/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  <c r="AF23" s="216"/>
      <c r="AG23" s="216"/>
      <c r="AH23" s="216"/>
      <c r="AI23" s="216"/>
      <c r="AJ23" s="216"/>
      <c r="AK23" s="216"/>
      <c r="AL23" s="216"/>
      <c r="FY23" s="184"/>
      <c r="JJ23" s="184"/>
    </row>
    <row r="24" spans="2:270">
      <c r="B24" s="202"/>
      <c r="E24" s="216"/>
      <c r="F24" s="216"/>
      <c r="G24" s="216"/>
      <c r="H24" s="216"/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K24" s="216"/>
      <c r="AL24" s="216"/>
      <c r="FY24" s="184"/>
      <c r="JJ24" s="184"/>
    </row>
    <row r="25" spans="2:270">
      <c r="B25" s="202"/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FY25" s="184"/>
      <c r="JJ25" s="184"/>
    </row>
    <row r="26" spans="2:270">
      <c r="B26" s="202"/>
      <c r="E26" s="216"/>
      <c r="F26" s="216"/>
      <c r="G26" s="216"/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  <c r="AL26" s="216"/>
      <c r="FY26" s="184"/>
      <c r="JJ26" s="184"/>
    </row>
    <row r="27" spans="2:270">
      <c r="B27" s="202"/>
      <c r="E27" s="216"/>
      <c r="F27" s="216"/>
      <c r="G27" s="216"/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  <c r="AD27" s="216"/>
      <c r="AE27" s="216"/>
      <c r="AF27" s="216"/>
      <c r="AG27" s="216"/>
      <c r="AH27" s="216"/>
      <c r="AI27" s="216"/>
      <c r="AJ27" s="216"/>
      <c r="AK27" s="216"/>
      <c r="AL27" s="216"/>
      <c r="FY27" s="184"/>
      <c r="JJ27" s="184"/>
    </row>
    <row r="28" spans="2:270">
      <c r="B28" s="202"/>
      <c r="E28" s="216"/>
      <c r="F28" s="216"/>
      <c r="G28" s="216"/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216"/>
      <c r="AL28" s="216"/>
      <c r="FY28" s="184"/>
      <c r="JJ28" s="184"/>
    </row>
    <row r="29" spans="2:270">
      <c r="B29" s="202"/>
      <c r="E29" s="216"/>
      <c r="F29" s="216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/>
      <c r="AL29" s="216"/>
      <c r="FY29" s="184"/>
      <c r="JJ29" s="184"/>
    </row>
    <row r="30" spans="2:270">
      <c r="B30" s="202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216"/>
      <c r="AL30" s="216"/>
      <c r="FY30" s="184"/>
      <c r="JJ30" s="184"/>
    </row>
    <row r="31" spans="2:270">
      <c r="B31" s="202"/>
      <c r="E31" s="216"/>
      <c r="F31" s="216"/>
      <c r="G31" s="216"/>
      <c r="H31" s="216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/>
      <c r="AL31" s="216"/>
      <c r="FY31" s="184"/>
      <c r="JJ31" s="184"/>
    </row>
    <row r="32" spans="2:270">
      <c r="B32" s="202"/>
      <c r="E32" s="216"/>
      <c r="F32" s="216"/>
      <c r="G32" s="216"/>
      <c r="H32" s="216"/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/>
      <c r="AL32" s="216"/>
      <c r="FY32" s="184"/>
      <c r="JJ32" s="184"/>
    </row>
    <row r="33" spans="2:270">
      <c r="B33" s="202"/>
      <c r="E33" s="216"/>
      <c r="F33" s="216"/>
      <c r="G33" s="216"/>
      <c r="H33" s="216"/>
      <c r="I33" s="216"/>
      <c r="J33" s="216"/>
      <c r="K33" s="216"/>
      <c r="L33" s="216"/>
      <c r="M33" s="216"/>
      <c r="N33" s="216"/>
      <c r="O33" s="216"/>
      <c r="P33" s="216"/>
      <c r="Q33" s="216"/>
      <c r="R33" s="216"/>
      <c r="S33" s="216"/>
      <c r="T33" s="216"/>
      <c r="U33" s="216"/>
      <c r="V33" s="216"/>
      <c r="W33" s="216"/>
      <c r="X33" s="216"/>
      <c r="Y33" s="216"/>
      <c r="Z33" s="216"/>
      <c r="AA33" s="216"/>
      <c r="AB33" s="216"/>
      <c r="AC33" s="216"/>
      <c r="AD33" s="216"/>
      <c r="AE33" s="216"/>
      <c r="AF33" s="216"/>
      <c r="AG33" s="216"/>
      <c r="AH33" s="216"/>
      <c r="AI33" s="216"/>
      <c r="AJ33" s="216"/>
      <c r="AK33" s="216"/>
      <c r="AL33" s="216"/>
      <c r="FY33" s="184"/>
      <c r="JJ33" s="184"/>
    </row>
    <row r="34" spans="2:270">
      <c r="B34" s="202"/>
      <c r="E34" s="216"/>
      <c r="F34" s="216"/>
      <c r="G34" s="216"/>
      <c r="H34" s="216"/>
      <c r="I34" s="216"/>
      <c r="J34" s="216"/>
      <c r="K34" s="216"/>
      <c r="L34" s="216"/>
      <c r="M34" s="216"/>
      <c r="N34" s="216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16"/>
      <c r="Z34" s="216"/>
      <c r="AA34" s="216"/>
      <c r="AB34" s="216"/>
      <c r="AC34" s="216"/>
      <c r="AD34" s="216"/>
      <c r="AE34" s="216"/>
      <c r="AF34" s="216"/>
      <c r="AG34" s="216"/>
      <c r="AH34" s="216"/>
      <c r="AI34" s="216"/>
      <c r="AJ34" s="216"/>
      <c r="AK34" s="216"/>
      <c r="AL34" s="216"/>
      <c r="FY34" s="184"/>
      <c r="JJ34" s="184"/>
    </row>
    <row r="35" spans="2:270">
      <c r="B35" s="202"/>
      <c r="E35" s="216"/>
      <c r="F35" s="216"/>
      <c r="G35" s="216"/>
      <c r="H35" s="216"/>
      <c r="I35" s="216"/>
      <c r="J35" s="216"/>
      <c r="K35" s="216"/>
      <c r="L35" s="216"/>
      <c r="M35" s="216"/>
      <c r="N35" s="216"/>
      <c r="O35" s="216"/>
      <c r="P35" s="216"/>
      <c r="Q35" s="216"/>
      <c r="R35" s="216"/>
      <c r="S35" s="216"/>
      <c r="T35" s="216"/>
      <c r="U35" s="216"/>
      <c r="V35" s="216"/>
      <c r="W35" s="216"/>
      <c r="X35" s="216"/>
      <c r="Y35" s="216"/>
      <c r="Z35" s="216"/>
      <c r="AA35" s="216"/>
      <c r="AB35" s="216"/>
      <c r="AC35" s="216"/>
      <c r="AD35" s="216"/>
      <c r="AE35" s="216"/>
      <c r="AF35" s="216"/>
      <c r="AG35" s="216"/>
      <c r="AH35" s="216"/>
      <c r="AI35" s="216"/>
      <c r="AJ35" s="216"/>
      <c r="AK35" s="216"/>
      <c r="AL35" s="216"/>
      <c r="FY35" s="184"/>
      <c r="JJ35" s="184"/>
    </row>
    <row r="36" spans="2:270">
      <c r="B36" s="202"/>
      <c r="E36" s="216"/>
      <c r="F36" s="216"/>
      <c r="G36" s="216"/>
      <c r="H36" s="216"/>
      <c r="I36" s="216"/>
      <c r="J36" s="216"/>
      <c r="K36" s="216"/>
      <c r="L36" s="216"/>
      <c r="M36" s="216"/>
      <c r="N36" s="216"/>
      <c r="O36" s="216"/>
      <c r="P36" s="216"/>
      <c r="Q36" s="216"/>
      <c r="R36" s="216"/>
      <c r="S36" s="216"/>
      <c r="T36" s="216"/>
      <c r="U36" s="216"/>
      <c r="V36" s="216"/>
      <c r="W36" s="216"/>
      <c r="X36" s="216"/>
      <c r="Y36" s="216"/>
      <c r="Z36" s="216"/>
      <c r="AA36" s="216"/>
      <c r="AB36" s="216"/>
      <c r="AC36" s="216"/>
      <c r="AD36" s="216"/>
      <c r="AE36" s="216"/>
      <c r="AF36" s="216"/>
      <c r="AG36" s="216"/>
      <c r="AH36" s="216"/>
      <c r="AI36" s="216"/>
      <c r="AJ36" s="216"/>
      <c r="AK36" s="216"/>
      <c r="AL36" s="216"/>
      <c r="FY36" s="184"/>
      <c r="JJ36" s="184"/>
    </row>
    <row r="37" spans="2:270">
      <c r="B37" s="202"/>
      <c r="E37" s="216"/>
      <c r="F37" s="216"/>
      <c r="G37" s="216"/>
      <c r="H37" s="216"/>
      <c r="I37" s="216"/>
      <c r="J37" s="216"/>
      <c r="K37" s="216"/>
      <c r="L37" s="216"/>
      <c r="M37" s="216"/>
      <c r="N37" s="216"/>
      <c r="O37" s="216"/>
      <c r="P37" s="216"/>
      <c r="Q37" s="216"/>
      <c r="R37" s="216"/>
      <c r="S37" s="216"/>
      <c r="T37" s="216"/>
      <c r="U37" s="216"/>
      <c r="V37" s="216"/>
      <c r="W37" s="216"/>
      <c r="X37" s="216"/>
      <c r="Y37" s="216"/>
      <c r="Z37" s="216"/>
      <c r="AA37" s="216"/>
      <c r="AB37" s="216"/>
      <c r="AC37" s="216"/>
      <c r="AD37" s="216"/>
      <c r="AE37" s="216"/>
      <c r="AF37" s="216"/>
      <c r="AG37" s="216"/>
      <c r="AH37" s="216"/>
      <c r="AI37" s="216"/>
      <c r="AJ37" s="216"/>
      <c r="AK37" s="216"/>
      <c r="AL37" s="216"/>
      <c r="FY37" s="184"/>
      <c r="JJ37" s="184"/>
    </row>
    <row r="38" spans="2:270">
      <c r="B38" s="202"/>
      <c r="E38" s="216"/>
      <c r="F38" s="216"/>
      <c r="G38" s="216"/>
      <c r="H38" s="216"/>
      <c r="I38" s="216"/>
      <c r="J38" s="216"/>
      <c r="K38" s="216"/>
      <c r="L38" s="216"/>
      <c r="M38" s="216"/>
      <c r="N38" s="216"/>
      <c r="O38" s="216"/>
      <c r="P38" s="216"/>
      <c r="Q38" s="216"/>
      <c r="R38" s="216"/>
      <c r="S38" s="216"/>
      <c r="T38" s="216"/>
      <c r="U38" s="216"/>
      <c r="V38" s="216"/>
      <c r="W38" s="216"/>
      <c r="X38" s="216"/>
      <c r="Y38" s="216"/>
      <c r="Z38" s="216"/>
      <c r="AA38" s="216"/>
      <c r="AB38" s="216"/>
      <c r="AC38" s="216"/>
      <c r="AD38" s="216"/>
      <c r="AE38" s="216"/>
      <c r="AF38" s="216"/>
      <c r="AG38" s="216"/>
      <c r="AH38" s="216"/>
      <c r="AI38" s="216"/>
      <c r="AJ38" s="216"/>
      <c r="AK38" s="216"/>
      <c r="AL38" s="216"/>
      <c r="FY38" s="184"/>
      <c r="JJ38" s="184"/>
    </row>
    <row r="39" spans="2:270">
      <c r="B39" s="202"/>
      <c r="E39" s="216"/>
      <c r="F39" s="216"/>
      <c r="G39" s="216"/>
      <c r="H39" s="216"/>
      <c r="I39" s="216"/>
      <c r="J39" s="216"/>
      <c r="K39" s="216"/>
      <c r="L39" s="216"/>
      <c r="M39" s="216"/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216"/>
      <c r="AC39" s="216"/>
      <c r="AD39" s="216"/>
      <c r="AE39" s="216"/>
      <c r="AF39" s="216"/>
      <c r="AG39" s="216"/>
      <c r="AH39" s="216"/>
      <c r="AI39" s="216"/>
      <c r="AJ39" s="216"/>
      <c r="AK39" s="216"/>
      <c r="AL39" s="216"/>
      <c r="FY39" s="184"/>
      <c r="JJ39" s="184"/>
    </row>
    <row r="40" spans="2:270">
      <c r="B40" s="202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216"/>
      <c r="AC40" s="216"/>
      <c r="AD40" s="216"/>
      <c r="AE40" s="216"/>
      <c r="AF40" s="216"/>
      <c r="AG40" s="216"/>
      <c r="AH40" s="216"/>
      <c r="AI40" s="216"/>
      <c r="AJ40" s="216"/>
      <c r="AK40" s="216"/>
      <c r="AL40" s="216"/>
      <c r="FY40" s="184"/>
      <c r="JJ40" s="184"/>
    </row>
    <row r="41" spans="2:270">
      <c r="B41" s="202"/>
      <c r="E41" s="216"/>
      <c r="F41" s="216"/>
      <c r="G41" s="216"/>
      <c r="H41" s="216"/>
      <c r="I41" s="216"/>
      <c r="J41" s="216"/>
      <c r="K41" s="216"/>
      <c r="L41" s="216"/>
      <c r="M41" s="216"/>
      <c r="N41" s="216"/>
      <c r="O41" s="216"/>
      <c r="P41" s="216"/>
      <c r="Q41" s="216"/>
      <c r="R41" s="216"/>
      <c r="S41" s="216"/>
      <c r="T41" s="216"/>
      <c r="U41" s="216"/>
      <c r="V41" s="216"/>
      <c r="W41" s="216"/>
      <c r="X41" s="216"/>
      <c r="Y41" s="216"/>
      <c r="Z41" s="216"/>
      <c r="AA41" s="216"/>
      <c r="AB41" s="216"/>
      <c r="AC41" s="216"/>
      <c r="AD41" s="216"/>
      <c r="AE41" s="216"/>
      <c r="AF41" s="216"/>
      <c r="AG41" s="216"/>
      <c r="AH41" s="216"/>
      <c r="AI41" s="216"/>
      <c r="AJ41" s="216"/>
      <c r="AK41" s="216"/>
      <c r="AL41" s="216"/>
      <c r="FY41" s="184"/>
      <c r="JJ41" s="184"/>
    </row>
    <row r="42" spans="2:270">
      <c r="B42" s="202"/>
      <c r="E42" s="216"/>
      <c r="F42" s="216"/>
      <c r="G42" s="216"/>
      <c r="H42" s="216"/>
      <c r="I42" s="216"/>
      <c r="J42" s="216"/>
      <c r="K42" s="216"/>
      <c r="L42" s="216"/>
      <c r="M42" s="216"/>
      <c r="N42" s="216"/>
      <c r="O42" s="216"/>
      <c r="P42" s="216"/>
      <c r="Q42" s="216"/>
      <c r="R42" s="216"/>
      <c r="S42" s="216"/>
      <c r="T42" s="216"/>
      <c r="U42" s="216"/>
      <c r="V42" s="216"/>
      <c r="W42" s="216"/>
      <c r="X42" s="216"/>
      <c r="Y42" s="216"/>
      <c r="Z42" s="216"/>
      <c r="AA42" s="216"/>
      <c r="AB42" s="216"/>
      <c r="AC42" s="216"/>
      <c r="AD42" s="216"/>
      <c r="AE42" s="216"/>
      <c r="AF42" s="216"/>
      <c r="AG42" s="216"/>
      <c r="AH42" s="216"/>
      <c r="AI42" s="216"/>
      <c r="AJ42" s="216"/>
      <c r="AK42" s="216"/>
      <c r="AL42" s="216"/>
      <c r="FY42" s="184"/>
      <c r="JJ42" s="184"/>
    </row>
    <row r="43" spans="2:270">
      <c r="B43" s="202"/>
      <c r="E43" s="216"/>
      <c r="F43" s="216"/>
      <c r="G43" s="216"/>
      <c r="H43" s="216"/>
      <c r="I43" s="216"/>
      <c r="J43" s="216"/>
      <c r="K43" s="216"/>
      <c r="L43" s="216"/>
      <c r="M43" s="216"/>
      <c r="N43" s="216"/>
      <c r="O43" s="216"/>
      <c r="P43" s="216"/>
      <c r="Q43" s="216"/>
      <c r="R43" s="216"/>
      <c r="S43" s="216"/>
      <c r="T43" s="216"/>
      <c r="U43" s="216"/>
      <c r="V43" s="216"/>
      <c r="W43" s="216"/>
      <c r="X43" s="216"/>
      <c r="Y43" s="216"/>
      <c r="Z43" s="216"/>
      <c r="AA43" s="216"/>
      <c r="AB43" s="216"/>
      <c r="AC43" s="216"/>
      <c r="AD43" s="216"/>
      <c r="AE43" s="216"/>
      <c r="AF43" s="216"/>
      <c r="AG43" s="216"/>
      <c r="AH43" s="216"/>
      <c r="AI43" s="216"/>
      <c r="AJ43" s="216"/>
      <c r="AK43" s="216"/>
      <c r="AL43" s="216"/>
      <c r="FY43" s="184"/>
      <c r="JJ43" s="184"/>
    </row>
    <row r="44" spans="2:270">
      <c r="B44" s="202"/>
      <c r="E44" s="216"/>
      <c r="F44" s="216"/>
      <c r="G44" s="216"/>
      <c r="H44" s="216"/>
      <c r="I44" s="216"/>
      <c r="J44" s="216"/>
      <c r="K44" s="216"/>
      <c r="L44" s="216"/>
      <c r="M44" s="216"/>
      <c r="N44" s="216"/>
      <c r="O44" s="216"/>
      <c r="P44" s="216"/>
      <c r="Q44" s="216"/>
      <c r="R44" s="216"/>
      <c r="S44" s="216"/>
      <c r="T44" s="216"/>
      <c r="U44" s="216"/>
      <c r="V44" s="216"/>
      <c r="W44" s="216"/>
      <c r="X44" s="216"/>
      <c r="Y44" s="216"/>
      <c r="Z44" s="216"/>
      <c r="AA44" s="216"/>
      <c r="AB44" s="216"/>
      <c r="AC44" s="216"/>
      <c r="AD44" s="216"/>
      <c r="AE44" s="216"/>
      <c r="AF44" s="216"/>
      <c r="AG44" s="216"/>
      <c r="AH44" s="216"/>
      <c r="AI44" s="216"/>
      <c r="AJ44" s="216"/>
      <c r="AK44" s="216"/>
      <c r="AL44" s="216"/>
      <c r="FY44" s="184"/>
      <c r="JJ44" s="184"/>
    </row>
    <row r="45" spans="2:270">
      <c r="B45" s="202"/>
      <c r="E45" s="216"/>
      <c r="F45" s="216"/>
      <c r="G45" s="216"/>
      <c r="H45" s="216"/>
      <c r="I45" s="216"/>
      <c r="J45" s="216"/>
      <c r="K45" s="216"/>
      <c r="L45" s="216"/>
      <c r="M45" s="216"/>
      <c r="N45" s="216"/>
      <c r="O45" s="216"/>
      <c r="P45" s="216"/>
      <c r="Q45" s="216"/>
      <c r="R45" s="216"/>
      <c r="S45" s="216"/>
      <c r="T45" s="216"/>
      <c r="U45" s="216"/>
      <c r="V45" s="216"/>
      <c r="W45" s="216"/>
      <c r="X45" s="216"/>
      <c r="Y45" s="216"/>
      <c r="Z45" s="216"/>
      <c r="AA45" s="216"/>
      <c r="AB45" s="216"/>
      <c r="AC45" s="216"/>
      <c r="AD45" s="216"/>
      <c r="AE45" s="216"/>
      <c r="AF45" s="216"/>
      <c r="AG45" s="216"/>
      <c r="AH45" s="216"/>
      <c r="AI45" s="216"/>
      <c r="AJ45" s="216"/>
      <c r="AK45" s="216"/>
      <c r="AL45" s="216"/>
      <c r="FY45" s="184"/>
      <c r="JJ45" s="184"/>
    </row>
    <row r="46" spans="2:270">
      <c r="B46" s="202"/>
      <c r="E46" s="216"/>
      <c r="F46" s="216"/>
      <c r="G46" s="216"/>
      <c r="H46" s="216"/>
      <c r="I46" s="216"/>
      <c r="J46" s="216"/>
      <c r="K46" s="216"/>
      <c r="L46" s="216"/>
      <c r="M46" s="216"/>
      <c r="N46" s="216"/>
      <c r="O46" s="216"/>
      <c r="P46" s="216"/>
      <c r="Q46" s="216"/>
      <c r="R46" s="216"/>
      <c r="S46" s="216"/>
      <c r="T46" s="216"/>
      <c r="U46" s="216"/>
      <c r="V46" s="216"/>
      <c r="W46" s="216"/>
      <c r="X46" s="216"/>
      <c r="Y46" s="216"/>
      <c r="Z46" s="216"/>
      <c r="AA46" s="216"/>
      <c r="AB46" s="216"/>
      <c r="AC46" s="216"/>
      <c r="AD46" s="216"/>
      <c r="AE46" s="216"/>
      <c r="AF46" s="216"/>
      <c r="AG46" s="216"/>
      <c r="AH46" s="216"/>
      <c r="AI46" s="216"/>
      <c r="AJ46" s="216"/>
      <c r="AK46" s="216"/>
      <c r="AL46" s="216"/>
      <c r="FY46" s="184"/>
      <c r="JJ46" s="184"/>
    </row>
    <row r="47" spans="2:270">
      <c r="B47" s="202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216"/>
      <c r="AC47" s="216"/>
      <c r="AD47" s="216"/>
      <c r="AE47" s="216"/>
      <c r="AF47" s="216"/>
      <c r="AG47" s="216"/>
      <c r="AH47" s="216"/>
      <c r="AI47" s="216"/>
      <c r="AJ47" s="216"/>
      <c r="AK47" s="216"/>
      <c r="AL47" s="216"/>
      <c r="FY47" s="184"/>
      <c r="JJ47" s="184"/>
    </row>
    <row r="48" spans="2:270">
      <c r="B48" s="202"/>
      <c r="E48" s="216"/>
      <c r="F48" s="216"/>
      <c r="G48" s="216"/>
      <c r="H48" s="216"/>
      <c r="I48" s="216"/>
      <c r="J48" s="216"/>
      <c r="K48" s="216"/>
      <c r="L48" s="216"/>
      <c r="M48" s="216"/>
      <c r="N48" s="216"/>
      <c r="O48" s="216"/>
      <c r="P48" s="216"/>
      <c r="Q48" s="216"/>
      <c r="R48" s="216"/>
      <c r="S48" s="216"/>
      <c r="T48" s="216"/>
      <c r="U48" s="216"/>
      <c r="V48" s="216"/>
      <c r="W48" s="216"/>
      <c r="X48" s="216"/>
      <c r="Y48" s="216"/>
      <c r="Z48" s="216"/>
      <c r="AA48" s="216"/>
      <c r="AB48" s="216"/>
      <c r="AC48" s="216"/>
      <c r="AD48" s="216"/>
      <c r="AE48" s="216"/>
      <c r="AF48" s="216"/>
      <c r="AG48" s="216"/>
      <c r="AH48" s="216"/>
      <c r="AI48" s="216"/>
      <c r="AJ48" s="216"/>
      <c r="AK48" s="216"/>
      <c r="AL48" s="216"/>
      <c r="FY48" s="184"/>
      <c r="JJ48" s="184"/>
    </row>
    <row r="49" spans="2:270">
      <c r="B49" s="202"/>
      <c r="E49" s="216"/>
      <c r="F49" s="216"/>
      <c r="G49" s="216"/>
      <c r="H49" s="216"/>
      <c r="I49" s="216"/>
      <c r="J49" s="216"/>
      <c r="K49" s="216"/>
      <c r="L49" s="216"/>
      <c r="M49" s="216"/>
      <c r="N49" s="216"/>
      <c r="O49" s="216"/>
      <c r="P49" s="216"/>
      <c r="Q49" s="216"/>
      <c r="R49" s="216"/>
      <c r="S49" s="216"/>
      <c r="T49" s="216"/>
      <c r="U49" s="216"/>
      <c r="V49" s="216"/>
      <c r="W49" s="216"/>
      <c r="X49" s="216"/>
      <c r="Y49" s="216"/>
      <c r="Z49" s="216"/>
      <c r="AA49" s="216"/>
      <c r="AB49" s="216"/>
      <c r="AC49" s="216"/>
      <c r="AD49" s="216"/>
      <c r="AE49" s="216"/>
      <c r="AF49" s="216"/>
      <c r="AG49" s="216"/>
      <c r="AH49" s="216"/>
      <c r="AI49" s="216"/>
      <c r="AJ49" s="216"/>
      <c r="AK49" s="216"/>
      <c r="AL49" s="216"/>
      <c r="FY49" s="184"/>
      <c r="JJ49" s="184"/>
    </row>
    <row r="50" spans="2:270">
      <c r="B50" s="202"/>
      <c r="E50" s="216"/>
      <c r="F50" s="216"/>
      <c r="G50" s="216"/>
      <c r="H50" s="216"/>
      <c r="I50" s="216"/>
      <c r="J50" s="216"/>
      <c r="K50" s="216"/>
      <c r="L50" s="216"/>
      <c r="M50" s="216"/>
      <c r="N50" s="216"/>
      <c r="O50" s="216"/>
      <c r="P50" s="216"/>
      <c r="Q50" s="216"/>
      <c r="R50" s="216"/>
      <c r="S50" s="216"/>
      <c r="T50" s="216"/>
      <c r="U50" s="216"/>
      <c r="V50" s="216"/>
      <c r="W50" s="216"/>
      <c r="X50" s="216"/>
      <c r="Y50" s="216"/>
      <c r="Z50" s="216"/>
      <c r="AA50" s="216"/>
      <c r="AB50" s="216"/>
      <c r="AC50" s="216"/>
      <c r="AD50" s="216"/>
      <c r="AE50" s="216"/>
      <c r="AF50" s="216"/>
      <c r="AG50" s="216"/>
      <c r="AH50" s="216"/>
      <c r="AI50" s="216"/>
      <c r="AJ50" s="216"/>
      <c r="AK50" s="216"/>
      <c r="AL50" s="216"/>
      <c r="FY50" s="184"/>
      <c r="JJ50" s="184"/>
    </row>
    <row r="51" spans="2:270">
      <c r="B51" s="202"/>
      <c r="E51" s="216"/>
      <c r="F51" s="216"/>
      <c r="G51" s="216"/>
      <c r="H51" s="216"/>
      <c r="I51" s="216"/>
      <c r="J51" s="216"/>
      <c r="K51" s="216"/>
      <c r="L51" s="216"/>
      <c r="M51" s="216"/>
      <c r="N51" s="216"/>
      <c r="O51" s="216"/>
      <c r="P51" s="216"/>
      <c r="Q51" s="216"/>
      <c r="R51" s="216"/>
      <c r="S51" s="216"/>
      <c r="T51" s="216"/>
      <c r="U51" s="216"/>
      <c r="V51" s="216"/>
      <c r="W51" s="216"/>
      <c r="X51" s="216"/>
      <c r="Y51" s="216"/>
      <c r="Z51" s="216"/>
      <c r="AA51" s="216"/>
      <c r="AB51" s="216"/>
      <c r="AC51" s="216"/>
      <c r="AD51" s="216"/>
      <c r="AE51" s="216"/>
      <c r="AF51" s="216"/>
      <c r="AG51" s="216"/>
      <c r="AH51" s="216"/>
      <c r="AI51" s="216"/>
      <c r="AJ51" s="216"/>
      <c r="AK51" s="216"/>
      <c r="AL51" s="216"/>
      <c r="FY51" s="184"/>
      <c r="JJ51" s="184"/>
    </row>
    <row r="52" spans="2:270">
      <c r="B52" s="202"/>
      <c r="E52" s="216"/>
      <c r="F52" s="216"/>
      <c r="G52" s="216"/>
      <c r="H52" s="216"/>
      <c r="I52" s="216"/>
      <c r="J52" s="216"/>
      <c r="K52" s="216"/>
      <c r="L52" s="216"/>
      <c r="M52" s="216"/>
      <c r="N52" s="216"/>
      <c r="O52" s="216"/>
      <c r="P52" s="216"/>
      <c r="Q52" s="216"/>
      <c r="R52" s="216"/>
      <c r="S52" s="216"/>
      <c r="T52" s="216"/>
      <c r="U52" s="216"/>
      <c r="V52" s="216"/>
      <c r="W52" s="216"/>
      <c r="X52" s="216"/>
      <c r="Y52" s="216"/>
      <c r="Z52" s="216"/>
      <c r="AA52" s="216"/>
      <c r="AB52" s="216"/>
      <c r="AC52" s="216"/>
      <c r="AD52" s="216"/>
      <c r="AE52" s="216"/>
      <c r="AF52" s="216"/>
      <c r="AG52" s="216"/>
      <c r="AH52" s="216"/>
      <c r="AI52" s="216"/>
      <c r="AJ52" s="216"/>
      <c r="AK52" s="216"/>
      <c r="AL52" s="216"/>
      <c r="FY52" s="184"/>
      <c r="JJ52" s="184"/>
    </row>
    <row r="53" spans="2:270">
      <c r="B53" s="202"/>
      <c r="E53" s="216"/>
      <c r="F53" s="216"/>
      <c r="G53" s="216"/>
      <c r="H53" s="216"/>
      <c r="I53" s="216"/>
      <c r="J53" s="216"/>
      <c r="K53" s="216"/>
      <c r="L53" s="216"/>
      <c r="M53" s="216"/>
      <c r="N53" s="216"/>
      <c r="O53" s="216"/>
      <c r="P53" s="216"/>
      <c r="Q53" s="216"/>
      <c r="R53" s="216"/>
      <c r="S53" s="216"/>
      <c r="T53" s="216"/>
      <c r="U53" s="216"/>
      <c r="V53" s="216"/>
      <c r="W53" s="216"/>
      <c r="X53" s="216"/>
      <c r="Y53" s="216"/>
      <c r="Z53" s="216"/>
      <c r="AA53" s="216"/>
      <c r="AB53" s="216"/>
      <c r="AC53" s="216"/>
      <c r="AD53" s="216"/>
      <c r="AE53" s="216"/>
      <c r="AF53" s="216"/>
      <c r="AG53" s="216"/>
      <c r="AH53" s="216"/>
      <c r="AI53" s="216"/>
      <c r="AJ53" s="216"/>
      <c r="AK53" s="216"/>
      <c r="AL53" s="216"/>
      <c r="FY53" s="184"/>
      <c r="JJ53" s="184"/>
    </row>
    <row r="54" spans="2:270">
      <c r="B54" s="202"/>
      <c r="E54" s="216"/>
      <c r="F54" s="216"/>
      <c r="G54" s="216"/>
      <c r="H54" s="216"/>
      <c r="I54" s="216"/>
      <c r="J54" s="216"/>
      <c r="K54" s="216"/>
      <c r="L54" s="216"/>
      <c r="M54" s="216"/>
      <c r="N54" s="216"/>
      <c r="O54" s="216"/>
      <c r="P54" s="216"/>
      <c r="Q54" s="216"/>
      <c r="R54" s="216"/>
      <c r="S54" s="216"/>
      <c r="T54" s="216"/>
      <c r="U54" s="216"/>
      <c r="V54" s="216"/>
      <c r="W54" s="216"/>
      <c r="X54" s="216"/>
      <c r="Y54" s="216"/>
      <c r="Z54" s="216"/>
      <c r="AA54" s="216"/>
      <c r="AB54" s="216"/>
      <c r="AC54" s="216"/>
      <c r="AD54" s="216"/>
      <c r="AE54" s="216"/>
      <c r="AF54" s="216"/>
      <c r="AG54" s="216"/>
      <c r="AH54" s="216"/>
      <c r="AI54" s="216"/>
      <c r="AJ54" s="216"/>
      <c r="AK54" s="216"/>
      <c r="AL54" s="216"/>
      <c r="FY54" s="184"/>
      <c r="JJ54" s="184"/>
    </row>
    <row r="55" spans="2:270">
      <c r="B55" s="202"/>
      <c r="E55" s="216"/>
      <c r="F55" s="216"/>
      <c r="G55" s="216"/>
      <c r="H55" s="216"/>
      <c r="I55" s="216"/>
      <c r="J55" s="216"/>
      <c r="K55" s="216"/>
      <c r="L55" s="216"/>
      <c r="M55" s="216"/>
      <c r="N55" s="216"/>
      <c r="O55" s="216"/>
      <c r="P55" s="216"/>
      <c r="Q55" s="216"/>
      <c r="R55" s="216"/>
      <c r="S55" s="216"/>
      <c r="T55" s="216"/>
      <c r="U55" s="216"/>
      <c r="V55" s="216"/>
      <c r="W55" s="216"/>
      <c r="X55" s="216"/>
      <c r="Y55" s="216"/>
      <c r="Z55" s="216"/>
      <c r="AA55" s="216"/>
      <c r="AB55" s="216"/>
      <c r="AC55" s="216"/>
      <c r="AD55" s="216"/>
      <c r="AE55" s="216"/>
      <c r="AF55" s="216"/>
      <c r="AG55" s="216"/>
      <c r="AH55" s="216"/>
      <c r="AI55" s="216"/>
      <c r="AJ55" s="216"/>
      <c r="AK55" s="216"/>
      <c r="AL55" s="216"/>
      <c r="FY55" s="184"/>
      <c r="JJ55" s="184"/>
    </row>
    <row r="56" spans="2:270">
      <c r="B56" s="202"/>
      <c r="E56" s="216"/>
      <c r="F56" s="216"/>
      <c r="G56" s="216"/>
      <c r="H56" s="216"/>
      <c r="I56" s="216"/>
      <c r="J56" s="216"/>
      <c r="K56" s="216"/>
      <c r="L56" s="216"/>
      <c r="M56" s="216"/>
      <c r="N56" s="216"/>
      <c r="O56" s="216"/>
      <c r="P56" s="216"/>
      <c r="Q56" s="216"/>
      <c r="R56" s="216"/>
      <c r="S56" s="216"/>
      <c r="T56" s="216"/>
      <c r="U56" s="216"/>
      <c r="V56" s="216"/>
      <c r="W56" s="216"/>
      <c r="X56" s="216"/>
      <c r="Y56" s="216"/>
      <c r="Z56" s="216"/>
      <c r="AA56" s="216"/>
      <c r="AB56" s="216"/>
      <c r="AC56" s="216"/>
      <c r="AD56" s="216"/>
      <c r="AE56" s="216"/>
      <c r="AF56" s="216"/>
      <c r="AG56" s="216"/>
      <c r="AH56" s="216"/>
      <c r="AI56" s="216"/>
      <c r="AJ56" s="216"/>
      <c r="AK56" s="216"/>
      <c r="AL56" s="216"/>
      <c r="FY56" s="184"/>
      <c r="JJ56" s="184"/>
    </row>
    <row r="57" spans="2:270">
      <c r="B57" s="202"/>
      <c r="E57" s="216"/>
      <c r="F57" s="216"/>
      <c r="G57" s="216"/>
      <c r="H57" s="216"/>
      <c r="I57" s="216"/>
      <c r="J57" s="216"/>
      <c r="K57" s="216"/>
      <c r="L57" s="216"/>
      <c r="M57" s="216"/>
      <c r="N57" s="216"/>
      <c r="O57" s="216"/>
      <c r="P57" s="216"/>
      <c r="Q57" s="216"/>
      <c r="R57" s="216"/>
      <c r="S57" s="216"/>
      <c r="T57" s="216"/>
      <c r="U57" s="216"/>
      <c r="V57" s="216"/>
      <c r="W57" s="216"/>
      <c r="X57" s="216"/>
      <c r="Y57" s="216"/>
      <c r="Z57" s="216"/>
      <c r="AA57" s="216"/>
      <c r="AB57" s="216"/>
      <c r="AC57" s="216"/>
      <c r="AD57" s="216"/>
      <c r="AE57" s="216"/>
      <c r="AF57" s="216"/>
      <c r="AG57" s="216"/>
      <c r="AH57" s="216"/>
      <c r="AI57" s="216"/>
      <c r="AJ57" s="216"/>
      <c r="AK57" s="216"/>
      <c r="AL57" s="216"/>
      <c r="FY57" s="184"/>
      <c r="JJ57" s="184"/>
    </row>
    <row r="58" spans="2:270">
      <c r="B58" s="202"/>
      <c r="E58" s="216"/>
      <c r="F58" s="216"/>
      <c r="G58" s="216"/>
      <c r="H58" s="216"/>
      <c r="I58" s="216"/>
      <c r="J58" s="216"/>
      <c r="K58" s="216"/>
      <c r="L58" s="216"/>
      <c r="M58" s="216"/>
      <c r="N58" s="216"/>
      <c r="O58" s="216"/>
      <c r="P58" s="216"/>
      <c r="Q58" s="216"/>
      <c r="R58" s="216"/>
      <c r="S58" s="216"/>
      <c r="T58" s="216"/>
      <c r="U58" s="216"/>
      <c r="V58" s="216"/>
      <c r="W58" s="216"/>
      <c r="X58" s="216"/>
      <c r="Y58" s="216"/>
      <c r="Z58" s="216"/>
      <c r="AA58" s="216"/>
      <c r="AB58" s="216"/>
      <c r="AC58" s="216"/>
      <c r="AD58" s="216"/>
      <c r="AE58" s="216"/>
      <c r="AF58" s="216"/>
      <c r="AG58" s="216"/>
      <c r="AH58" s="216"/>
      <c r="AI58" s="216"/>
      <c r="AJ58" s="216"/>
      <c r="AK58" s="216"/>
      <c r="AL58" s="216"/>
      <c r="FY58" s="184"/>
      <c r="JJ58" s="184"/>
    </row>
    <row r="59" spans="2:270">
      <c r="B59" s="202"/>
      <c r="E59" s="216"/>
      <c r="F59" s="216"/>
      <c r="G59" s="216"/>
      <c r="H59" s="216"/>
      <c r="I59" s="216"/>
      <c r="J59" s="216"/>
      <c r="K59" s="216"/>
      <c r="L59" s="216"/>
      <c r="M59" s="216"/>
      <c r="N59" s="216"/>
      <c r="O59" s="216"/>
      <c r="P59" s="216"/>
      <c r="Q59" s="216"/>
      <c r="R59" s="216"/>
      <c r="S59" s="216"/>
      <c r="T59" s="216"/>
      <c r="U59" s="216"/>
      <c r="V59" s="216"/>
      <c r="W59" s="216"/>
      <c r="X59" s="216"/>
      <c r="Y59" s="216"/>
      <c r="Z59" s="216"/>
      <c r="AA59" s="216"/>
      <c r="AB59" s="216"/>
      <c r="AC59" s="216"/>
      <c r="AD59" s="216"/>
      <c r="AE59" s="216"/>
      <c r="AF59" s="216"/>
      <c r="AG59" s="216"/>
      <c r="AH59" s="216"/>
      <c r="AI59" s="216"/>
      <c r="AJ59" s="216"/>
      <c r="AK59" s="216"/>
      <c r="AL59" s="216"/>
      <c r="FY59" s="184"/>
      <c r="JJ59" s="184"/>
    </row>
    <row r="60" spans="2:270">
      <c r="B60" s="202"/>
      <c r="E60" s="216"/>
      <c r="F60" s="216"/>
      <c r="G60" s="216"/>
      <c r="H60" s="216"/>
      <c r="I60" s="216"/>
      <c r="J60" s="216"/>
      <c r="K60" s="216"/>
      <c r="L60" s="216"/>
      <c r="M60" s="216"/>
      <c r="N60" s="216"/>
      <c r="O60" s="216"/>
      <c r="P60" s="216"/>
      <c r="Q60" s="216"/>
      <c r="R60" s="216"/>
      <c r="S60" s="216"/>
      <c r="T60" s="216"/>
      <c r="U60" s="216"/>
      <c r="V60" s="216"/>
      <c r="W60" s="216"/>
      <c r="X60" s="216"/>
      <c r="Y60" s="216"/>
      <c r="Z60" s="216"/>
      <c r="AA60" s="216"/>
      <c r="AB60" s="216"/>
      <c r="AC60" s="216"/>
      <c r="AD60" s="216"/>
      <c r="AE60" s="216"/>
      <c r="AF60" s="216"/>
      <c r="AG60" s="216"/>
      <c r="AH60" s="216"/>
      <c r="AI60" s="216"/>
      <c r="AJ60" s="216"/>
      <c r="AK60" s="216"/>
      <c r="AL60" s="216"/>
      <c r="FY60" s="184"/>
      <c r="JJ60" s="184"/>
    </row>
    <row r="61" spans="2:270">
      <c r="B61" s="202"/>
      <c r="E61" s="216"/>
      <c r="F61" s="216"/>
      <c r="G61" s="216"/>
      <c r="H61" s="216"/>
      <c r="I61" s="216"/>
      <c r="J61" s="216"/>
      <c r="K61" s="216"/>
      <c r="L61" s="216"/>
      <c r="M61" s="216"/>
      <c r="N61" s="216"/>
      <c r="O61" s="216"/>
      <c r="P61" s="216"/>
      <c r="Q61" s="216"/>
      <c r="R61" s="216"/>
      <c r="S61" s="216"/>
      <c r="T61" s="216"/>
      <c r="U61" s="216"/>
      <c r="V61" s="216"/>
      <c r="W61" s="216"/>
      <c r="X61" s="216"/>
      <c r="Y61" s="216"/>
      <c r="Z61" s="216"/>
      <c r="AA61" s="216"/>
      <c r="AB61" s="216"/>
      <c r="AC61" s="216"/>
      <c r="AD61" s="216"/>
      <c r="AE61" s="216"/>
      <c r="AF61" s="216"/>
      <c r="AG61" s="216"/>
      <c r="AH61" s="216"/>
      <c r="AI61" s="216"/>
      <c r="AJ61" s="216"/>
      <c r="AK61" s="216"/>
      <c r="AL61" s="216"/>
      <c r="FY61" s="184"/>
      <c r="JJ61" s="184"/>
    </row>
    <row r="62" spans="2:270">
      <c r="B62" s="202"/>
      <c r="E62" s="216"/>
      <c r="F62" s="216"/>
      <c r="G62" s="216"/>
      <c r="H62" s="216"/>
      <c r="I62" s="216"/>
      <c r="J62" s="216"/>
      <c r="K62" s="216"/>
      <c r="L62" s="216"/>
      <c r="M62" s="216"/>
      <c r="N62" s="216"/>
      <c r="O62" s="216"/>
      <c r="P62" s="216"/>
      <c r="Q62" s="216"/>
      <c r="R62" s="216"/>
      <c r="S62" s="216"/>
      <c r="T62" s="216"/>
      <c r="U62" s="216"/>
      <c r="V62" s="216"/>
      <c r="W62" s="216"/>
      <c r="X62" s="216"/>
      <c r="Y62" s="216"/>
      <c r="Z62" s="216"/>
      <c r="AA62" s="216"/>
      <c r="AB62" s="216"/>
      <c r="AC62" s="216"/>
      <c r="AD62" s="216"/>
      <c r="AE62" s="216"/>
      <c r="AF62" s="216"/>
      <c r="AG62" s="216"/>
      <c r="AH62" s="216"/>
      <c r="AI62" s="216"/>
      <c r="AJ62" s="216"/>
      <c r="AK62" s="216"/>
      <c r="AL62" s="216"/>
      <c r="FY62" s="184"/>
      <c r="JJ62" s="184"/>
    </row>
    <row r="63" spans="2:270">
      <c r="B63" s="202"/>
      <c r="E63" s="216"/>
      <c r="F63" s="216"/>
      <c r="G63" s="216"/>
      <c r="H63" s="216"/>
      <c r="I63" s="216"/>
      <c r="J63" s="216"/>
      <c r="K63" s="216"/>
      <c r="L63" s="216"/>
      <c r="M63" s="216"/>
      <c r="N63" s="216"/>
      <c r="O63" s="216"/>
      <c r="P63" s="216"/>
      <c r="Q63" s="216"/>
      <c r="R63" s="216"/>
      <c r="S63" s="216"/>
      <c r="T63" s="216"/>
      <c r="U63" s="216"/>
      <c r="V63" s="216"/>
      <c r="W63" s="216"/>
      <c r="X63" s="216"/>
      <c r="Y63" s="216"/>
      <c r="Z63" s="216"/>
      <c r="AA63" s="216"/>
      <c r="AB63" s="216"/>
      <c r="AC63" s="216"/>
      <c r="AD63" s="216"/>
      <c r="AE63" s="216"/>
      <c r="AF63" s="216"/>
      <c r="AG63" s="216"/>
      <c r="AH63" s="216"/>
      <c r="AI63" s="216"/>
      <c r="AJ63" s="216"/>
      <c r="AK63" s="216"/>
      <c r="AL63" s="216"/>
      <c r="FY63" s="184"/>
      <c r="JJ63" s="184"/>
    </row>
    <row r="64" spans="2:270">
      <c r="B64" s="202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6"/>
      <c r="P64" s="216"/>
      <c r="Q64" s="216"/>
      <c r="R64" s="216"/>
      <c r="S64" s="216"/>
      <c r="T64" s="216"/>
      <c r="U64" s="216"/>
      <c r="V64" s="216"/>
      <c r="W64" s="216"/>
      <c r="X64" s="216"/>
      <c r="Y64" s="216"/>
      <c r="Z64" s="216"/>
      <c r="AA64" s="216"/>
      <c r="AB64" s="216"/>
      <c r="AC64" s="216"/>
      <c r="AD64" s="216"/>
      <c r="AE64" s="216"/>
      <c r="AF64" s="216"/>
      <c r="AG64" s="216"/>
      <c r="AH64" s="216"/>
      <c r="AI64" s="216"/>
      <c r="AJ64" s="216"/>
      <c r="AK64" s="216"/>
      <c r="AL64" s="216"/>
      <c r="FY64" s="184"/>
      <c r="JJ64" s="184"/>
    </row>
    <row r="65" spans="2:270">
      <c r="B65" s="202"/>
      <c r="E65" s="216"/>
      <c r="F65" s="216"/>
      <c r="G65" s="216"/>
      <c r="H65" s="216"/>
      <c r="I65" s="216"/>
      <c r="J65" s="216"/>
      <c r="K65" s="216"/>
      <c r="L65" s="216"/>
      <c r="M65" s="216"/>
      <c r="N65" s="216"/>
      <c r="O65" s="216"/>
      <c r="P65" s="216"/>
      <c r="Q65" s="216"/>
      <c r="R65" s="216"/>
      <c r="S65" s="216"/>
      <c r="T65" s="216"/>
      <c r="U65" s="216"/>
      <c r="V65" s="216"/>
      <c r="W65" s="216"/>
      <c r="X65" s="216"/>
      <c r="Y65" s="216"/>
      <c r="Z65" s="216"/>
      <c r="AA65" s="216"/>
      <c r="AB65" s="216"/>
      <c r="AC65" s="216"/>
      <c r="AD65" s="216"/>
      <c r="AE65" s="216"/>
      <c r="AF65" s="216"/>
      <c r="AG65" s="216"/>
      <c r="AH65" s="216"/>
      <c r="AI65" s="216"/>
      <c r="AJ65" s="216"/>
      <c r="AK65" s="216"/>
      <c r="AL65" s="216"/>
      <c r="FY65" s="184"/>
      <c r="JJ65" s="184"/>
    </row>
    <row r="66" spans="2:270">
      <c r="B66" s="202"/>
      <c r="E66" s="216"/>
      <c r="F66" s="216"/>
      <c r="G66" s="216"/>
      <c r="H66" s="216"/>
      <c r="I66" s="216"/>
      <c r="J66" s="216"/>
      <c r="K66" s="216"/>
      <c r="L66" s="216"/>
      <c r="M66" s="216"/>
      <c r="N66" s="216"/>
      <c r="O66" s="216"/>
      <c r="P66" s="216"/>
      <c r="Q66" s="216"/>
      <c r="R66" s="216"/>
      <c r="S66" s="216"/>
      <c r="T66" s="216"/>
      <c r="U66" s="216"/>
      <c r="V66" s="216"/>
      <c r="W66" s="216"/>
      <c r="X66" s="216"/>
      <c r="Y66" s="216"/>
      <c r="Z66" s="216"/>
      <c r="AA66" s="216"/>
      <c r="AB66" s="216"/>
      <c r="AC66" s="216"/>
      <c r="AD66" s="216"/>
      <c r="AE66" s="216"/>
      <c r="AF66" s="216"/>
      <c r="AG66" s="216"/>
      <c r="AH66" s="216"/>
      <c r="AI66" s="216"/>
      <c r="AJ66" s="216"/>
      <c r="AK66" s="216"/>
      <c r="AL66" s="216"/>
      <c r="FY66" s="184"/>
      <c r="JJ66" s="184"/>
    </row>
    <row r="67" spans="2:270">
      <c r="B67" s="202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6"/>
      <c r="P67" s="216"/>
      <c r="Q67" s="216"/>
      <c r="R67" s="216"/>
      <c r="S67" s="216"/>
      <c r="T67" s="216"/>
      <c r="U67" s="216"/>
      <c r="V67" s="216"/>
      <c r="W67" s="216"/>
      <c r="X67" s="216"/>
      <c r="Y67" s="216"/>
      <c r="Z67" s="216"/>
      <c r="AA67" s="216"/>
      <c r="AB67" s="216"/>
      <c r="AC67" s="216"/>
      <c r="AD67" s="216"/>
      <c r="AE67" s="216"/>
      <c r="AF67" s="216"/>
      <c r="AG67" s="216"/>
      <c r="AH67" s="216"/>
      <c r="AI67" s="216"/>
      <c r="AJ67" s="216"/>
      <c r="AK67" s="216"/>
      <c r="AL67" s="216"/>
      <c r="FY67" s="184"/>
      <c r="JJ67" s="184"/>
    </row>
    <row r="68" spans="2:270">
      <c r="B68" s="202"/>
      <c r="E68" s="216"/>
      <c r="F68" s="216"/>
      <c r="G68" s="216"/>
      <c r="H68" s="216"/>
      <c r="I68" s="216"/>
      <c r="J68" s="216"/>
      <c r="K68" s="216"/>
      <c r="L68" s="216"/>
      <c r="M68" s="216"/>
      <c r="N68" s="216"/>
      <c r="O68" s="216"/>
      <c r="P68" s="216"/>
      <c r="Q68" s="216"/>
      <c r="R68" s="216"/>
      <c r="S68" s="216"/>
      <c r="T68" s="216"/>
      <c r="U68" s="216"/>
      <c r="V68" s="216"/>
      <c r="W68" s="216"/>
      <c r="X68" s="216"/>
      <c r="Y68" s="216"/>
      <c r="Z68" s="216"/>
      <c r="AA68" s="216"/>
      <c r="AB68" s="216"/>
      <c r="AC68" s="216"/>
      <c r="AD68" s="216"/>
      <c r="AE68" s="216"/>
      <c r="AF68" s="216"/>
      <c r="AG68" s="216"/>
      <c r="AH68" s="216"/>
      <c r="AI68" s="216"/>
      <c r="AJ68" s="216"/>
      <c r="AK68" s="216"/>
      <c r="AL68" s="216"/>
      <c r="FY68" s="184"/>
      <c r="JJ68" s="184"/>
    </row>
    <row r="69" spans="2:270">
      <c r="B69" s="202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FY69" s="184"/>
      <c r="JJ69" s="184"/>
    </row>
    <row r="70" spans="2:270">
      <c r="B70" s="202"/>
      <c r="E70" s="216"/>
      <c r="F70" s="216"/>
      <c r="G70" s="216"/>
      <c r="H70" s="216"/>
      <c r="I70" s="216"/>
      <c r="J70" s="216"/>
      <c r="K70" s="216"/>
      <c r="L70" s="216"/>
      <c r="M70" s="216"/>
      <c r="N70" s="216"/>
      <c r="O70" s="216"/>
      <c r="P70" s="216"/>
      <c r="Q70" s="216"/>
      <c r="R70" s="216"/>
      <c r="S70" s="216"/>
      <c r="T70" s="216"/>
      <c r="U70" s="216"/>
      <c r="V70" s="216"/>
      <c r="W70" s="216"/>
      <c r="X70" s="216"/>
      <c r="Y70" s="216"/>
      <c r="Z70" s="216"/>
      <c r="AA70" s="216"/>
      <c r="AB70" s="216"/>
      <c r="AC70" s="216"/>
      <c r="AD70" s="216"/>
      <c r="AE70" s="216"/>
      <c r="AF70" s="216"/>
      <c r="AG70" s="216"/>
      <c r="AH70" s="216"/>
      <c r="AI70" s="216"/>
      <c r="AJ70" s="216"/>
      <c r="AK70" s="216"/>
      <c r="AL70" s="216"/>
      <c r="FY70" s="184"/>
      <c r="JJ70" s="184"/>
    </row>
    <row r="71" spans="2:270">
      <c r="B71" s="202"/>
      <c r="E71" s="216"/>
      <c r="F71" s="216"/>
      <c r="G71" s="216"/>
      <c r="H71" s="216"/>
      <c r="I71" s="216"/>
      <c r="J71" s="216"/>
      <c r="K71" s="216"/>
      <c r="L71" s="216"/>
      <c r="M71" s="216"/>
      <c r="N71" s="216"/>
      <c r="O71" s="216"/>
      <c r="P71" s="216"/>
      <c r="Q71" s="216"/>
      <c r="R71" s="216"/>
      <c r="S71" s="216"/>
      <c r="T71" s="216"/>
      <c r="U71" s="216"/>
      <c r="V71" s="216"/>
      <c r="W71" s="216"/>
      <c r="X71" s="216"/>
      <c r="Y71" s="216"/>
      <c r="Z71" s="216"/>
      <c r="AA71" s="216"/>
      <c r="AB71" s="216"/>
      <c r="AC71" s="216"/>
      <c r="AD71" s="216"/>
      <c r="AE71" s="216"/>
      <c r="AF71" s="216"/>
      <c r="AG71" s="216"/>
      <c r="AH71" s="216"/>
      <c r="AI71" s="216"/>
      <c r="AJ71" s="216"/>
      <c r="AK71" s="216"/>
      <c r="AL71" s="216"/>
      <c r="FY71" s="184"/>
      <c r="JJ71" s="184"/>
    </row>
    <row r="72" spans="2:270">
      <c r="B72" s="202"/>
      <c r="E72" s="216"/>
      <c r="F72" s="216"/>
      <c r="G72" s="216"/>
      <c r="H72" s="216"/>
      <c r="I72" s="216"/>
      <c r="J72" s="216"/>
      <c r="K72" s="216"/>
      <c r="L72" s="216"/>
      <c r="M72" s="216"/>
      <c r="N72" s="216"/>
      <c r="O72" s="216"/>
      <c r="P72" s="216"/>
      <c r="Q72" s="216"/>
      <c r="R72" s="216"/>
      <c r="S72" s="216"/>
      <c r="T72" s="216"/>
      <c r="U72" s="216"/>
      <c r="V72" s="216"/>
      <c r="W72" s="216"/>
      <c r="X72" s="216"/>
      <c r="Y72" s="216"/>
      <c r="Z72" s="216"/>
      <c r="AA72" s="216"/>
      <c r="AB72" s="216"/>
      <c r="AC72" s="216"/>
      <c r="AD72" s="216"/>
      <c r="AE72" s="216"/>
      <c r="AF72" s="216"/>
      <c r="AG72" s="216"/>
      <c r="AH72" s="216"/>
      <c r="AI72" s="216"/>
      <c r="AJ72" s="216"/>
      <c r="AK72" s="216"/>
      <c r="AL72" s="216"/>
      <c r="FY72" s="184"/>
      <c r="JJ72" s="184"/>
    </row>
    <row r="73" spans="2:270">
      <c r="B73" s="202"/>
      <c r="E73" s="216"/>
      <c r="F73" s="216"/>
      <c r="G73" s="216"/>
      <c r="H73" s="216"/>
      <c r="I73" s="216"/>
      <c r="J73" s="216"/>
      <c r="K73" s="216"/>
      <c r="L73" s="216"/>
      <c r="M73" s="216"/>
      <c r="N73" s="216"/>
      <c r="O73" s="216"/>
      <c r="P73" s="216"/>
      <c r="Q73" s="216"/>
      <c r="R73" s="216"/>
      <c r="S73" s="216"/>
      <c r="T73" s="216"/>
      <c r="U73" s="216"/>
      <c r="V73" s="216"/>
      <c r="W73" s="216"/>
      <c r="X73" s="216"/>
      <c r="Y73" s="216"/>
      <c r="Z73" s="216"/>
      <c r="AA73" s="216"/>
      <c r="AB73" s="216"/>
      <c r="AC73" s="216"/>
      <c r="AD73" s="216"/>
      <c r="AE73" s="216"/>
      <c r="AF73" s="216"/>
      <c r="AG73" s="216"/>
      <c r="AH73" s="216"/>
      <c r="AI73" s="216"/>
      <c r="AJ73" s="216"/>
      <c r="AK73" s="216"/>
      <c r="AL73" s="216"/>
      <c r="FY73" s="184"/>
      <c r="JJ73" s="184"/>
    </row>
    <row r="74" spans="2:270">
      <c r="B74" s="202"/>
      <c r="E74" s="216"/>
      <c r="F74" s="216"/>
      <c r="G74" s="216"/>
      <c r="H74" s="216"/>
      <c r="I74" s="216"/>
      <c r="J74" s="216"/>
      <c r="K74" s="216"/>
      <c r="L74" s="216"/>
      <c r="M74" s="216"/>
      <c r="N74" s="216"/>
      <c r="O74" s="216"/>
      <c r="P74" s="216"/>
      <c r="Q74" s="216"/>
      <c r="R74" s="216"/>
      <c r="S74" s="216"/>
      <c r="T74" s="216"/>
      <c r="U74" s="216"/>
      <c r="V74" s="216"/>
      <c r="W74" s="216"/>
      <c r="X74" s="216"/>
      <c r="Y74" s="216"/>
      <c r="Z74" s="216"/>
      <c r="AA74" s="216"/>
      <c r="AB74" s="216"/>
      <c r="AC74" s="216"/>
      <c r="AD74" s="216"/>
      <c r="AE74" s="216"/>
      <c r="AF74" s="216"/>
      <c r="AG74" s="216"/>
      <c r="AH74" s="216"/>
      <c r="AI74" s="216"/>
      <c r="AJ74" s="216"/>
      <c r="AK74" s="216"/>
      <c r="AL74" s="216"/>
      <c r="FY74" s="184"/>
      <c r="JJ74" s="184"/>
    </row>
    <row r="75" spans="2:270">
      <c r="B75" s="202"/>
      <c r="E75" s="216"/>
      <c r="F75" s="216"/>
      <c r="G75" s="216"/>
      <c r="H75" s="216"/>
      <c r="I75" s="216"/>
      <c r="J75" s="216"/>
      <c r="K75" s="216"/>
      <c r="L75" s="216"/>
      <c r="M75" s="216"/>
      <c r="N75" s="216"/>
      <c r="O75" s="216"/>
      <c r="P75" s="216"/>
      <c r="Q75" s="216"/>
      <c r="R75" s="216"/>
      <c r="S75" s="216"/>
      <c r="T75" s="216"/>
      <c r="U75" s="216"/>
      <c r="V75" s="216"/>
      <c r="W75" s="216"/>
      <c r="X75" s="216"/>
      <c r="Y75" s="216"/>
      <c r="Z75" s="216"/>
      <c r="AA75" s="216"/>
      <c r="AB75" s="216"/>
      <c r="AC75" s="216"/>
      <c r="AD75" s="216"/>
      <c r="AE75" s="216"/>
      <c r="AF75" s="216"/>
      <c r="AG75" s="216"/>
      <c r="AH75" s="216"/>
      <c r="AI75" s="216"/>
      <c r="AJ75" s="216"/>
      <c r="AK75" s="216"/>
      <c r="AL75" s="216"/>
      <c r="FY75" s="184"/>
      <c r="JJ75" s="184"/>
    </row>
    <row r="76" spans="2:270">
      <c r="B76" s="202"/>
      <c r="E76" s="216"/>
      <c r="F76" s="216"/>
      <c r="G76" s="216"/>
      <c r="H76" s="216"/>
      <c r="I76" s="216"/>
      <c r="J76" s="216"/>
      <c r="K76" s="216"/>
      <c r="L76" s="216"/>
      <c r="M76" s="216"/>
      <c r="N76" s="216"/>
      <c r="O76" s="216"/>
      <c r="P76" s="216"/>
      <c r="Q76" s="216"/>
      <c r="R76" s="216"/>
      <c r="S76" s="216"/>
      <c r="T76" s="216"/>
      <c r="U76" s="216"/>
      <c r="V76" s="216"/>
      <c r="W76" s="216"/>
      <c r="X76" s="216"/>
      <c r="Y76" s="216"/>
      <c r="Z76" s="216"/>
      <c r="AA76" s="216"/>
      <c r="AB76" s="216"/>
      <c r="AC76" s="216"/>
      <c r="AD76" s="216"/>
      <c r="AE76" s="216"/>
      <c r="AF76" s="216"/>
      <c r="AG76" s="216"/>
      <c r="AH76" s="216"/>
      <c r="AI76" s="216"/>
      <c r="AJ76" s="216"/>
      <c r="AK76" s="216"/>
      <c r="AL76" s="216"/>
      <c r="FY76" s="184"/>
      <c r="JJ76" s="184"/>
    </row>
    <row r="77" spans="2:270">
      <c r="B77" s="202"/>
      <c r="E77" s="216"/>
      <c r="F77" s="216"/>
      <c r="G77" s="216"/>
      <c r="H77" s="216"/>
      <c r="I77" s="216"/>
      <c r="J77" s="216"/>
      <c r="K77" s="216"/>
      <c r="L77" s="216"/>
      <c r="M77" s="216"/>
      <c r="N77" s="216"/>
      <c r="O77" s="216"/>
      <c r="P77" s="216"/>
      <c r="Q77" s="216"/>
      <c r="R77" s="216"/>
      <c r="S77" s="216"/>
      <c r="T77" s="216"/>
      <c r="U77" s="216"/>
      <c r="V77" s="216"/>
      <c r="W77" s="216"/>
      <c r="X77" s="216"/>
      <c r="Y77" s="216"/>
      <c r="Z77" s="216"/>
      <c r="AA77" s="216"/>
      <c r="AB77" s="216"/>
      <c r="AC77" s="216"/>
      <c r="AD77" s="216"/>
      <c r="AE77" s="216"/>
      <c r="AF77" s="216"/>
      <c r="AG77" s="216"/>
      <c r="AH77" s="216"/>
      <c r="AI77" s="216"/>
      <c r="AJ77" s="216"/>
      <c r="AK77" s="216"/>
      <c r="AL77" s="216"/>
      <c r="FY77" s="184"/>
      <c r="JJ77" s="184"/>
    </row>
    <row r="78" spans="2:270">
      <c r="B78" s="202"/>
      <c r="E78" s="216"/>
      <c r="F78" s="216"/>
      <c r="G78" s="216"/>
      <c r="H78" s="216"/>
      <c r="I78" s="216"/>
      <c r="J78" s="216"/>
      <c r="K78" s="216"/>
      <c r="L78" s="216"/>
      <c r="M78" s="216"/>
      <c r="N78" s="216"/>
      <c r="O78" s="216"/>
      <c r="P78" s="216"/>
      <c r="Q78" s="216"/>
      <c r="R78" s="216"/>
      <c r="S78" s="216"/>
      <c r="T78" s="216"/>
      <c r="U78" s="216"/>
      <c r="V78" s="216"/>
      <c r="W78" s="216"/>
      <c r="X78" s="216"/>
      <c r="Y78" s="216"/>
      <c r="Z78" s="216"/>
      <c r="AA78" s="216"/>
      <c r="AB78" s="216"/>
      <c r="AC78" s="216"/>
      <c r="AD78" s="216"/>
      <c r="AE78" s="216"/>
      <c r="AF78" s="216"/>
      <c r="AG78" s="216"/>
      <c r="AH78" s="216"/>
      <c r="AI78" s="216"/>
      <c r="AJ78" s="216"/>
      <c r="AK78" s="216"/>
      <c r="AL78" s="216"/>
      <c r="FY78" s="184"/>
      <c r="JJ78" s="184"/>
    </row>
    <row r="79" spans="2:270">
      <c r="B79" s="202"/>
      <c r="E79" s="216"/>
      <c r="F79" s="216"/>
      <c r="G79" s="216"/>
      <c r="H79" s="216"/>
      <c r="I79" s="216"/>
      <c r="J79" s="216"/>
      <c r="K79" s="216"/>
      <c r="L79" s="216"/>
      <c r="M79" s="216"/>
      <c r="N79" s="216"/>
      <c r="O79" s="216"/>
      <c r="P79" s="216"/>
      <c r="Q79" s="216"/>
      <c r="R79" s="216"/>
      <c r="S79" s="216"/>
      <c r="T79" s="216"/>
      <c r="U79" s="216"/>
      <c r="V79" s="216"/>
      <c r="W79" s="216"/>
      <c r="X79" s="216"/>
      <c r="Y79" s="216"/>
      <c r="Z79" s="216"/>
      <c r="AA79" s="216"/>
      <c r="AB79" s="216"/>
      <c r="AC79" s="216"/>
      <c r="AD79" s="216"/>
      <c r="AE79" s="216"/>
      <c r="AF79" s="216"/>
      <c r="AG79" s="216"/>
      <c r="AH79" s="216"/>
      <c r="AI79" s="216"/>
      <c r="AJ79" s="216"/>
      <c r="AK79" s="216"/>
      <c r="AL79" s="216"/>
      <c r="FY79" s="184"/>
      <c r="JJ79" s="184"/>
    </row>
    <row r="80" spans="2:270">
      <c r="B80" s="202"/>
      <c r="E80" s="216"/>
      <c r="F80" s="216"/>
      <c r="G80" s="216"/>
      <c r="H80" s="216"/>
      <c r="I80" s="216"/>
      <c r="J80" s="216"/>
      <c r="K80" s="216"/>
      <c r="L80" s="216"/>
      <c r="M80" s="216"/>
      <c r="N80" s="216"/>
      <c r="O80" s="216"/>
      <c r="P80" s="216"/>
      <c r="Q80" s="216"/>
      <c r="R80" s="216"/>
      <c r="S80" s="216"/>
      <c r="T80" s="216"/>
      <c r="U80" s="216"/>
      <c r="V80" s="216"/>
      <c r="W80" s="216"/>
      <c r="X80" s="216"/>
      <c r="Y80" s="216"/>
      <c r="Z80" s="216"/>
      <c r="AA80" s="216"/>
      <c r="AB80" s="216"/>
      <c r="AC80" s="216"/>
      <c r="AD80" s="216"/>
      <c r="AE80" s="216"/>
      <c r="AF80" s="216"/>
      <c r="AG80" s="216"/>
      <c r="AH80" s="216"/>
      <c r="AI80" s="216"/>
      <c r="AJ80" s="216"/>
      <c r="AK80" s="216"/>
      <c r="AL80" s="216"/>
      <c r="FY80" s="184"/>
      <c r="JJ80" s="184"/>
    </row>
    <row r="81" spans="2:270">
      <c r="B81" s="202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6"/>
      <c r="P81" s="216"/>
      <c r="Q81" s="216"/>
      <c r="R81" s="216"/>
      <c r="S81" s="216"/>
      <c r="T81" s="216"/>
      <c r="U81" s="216"/>
      <c r="V81" s="216"/>
      <c r="W81" s="216"/>
      <c r="X81" s="216"/>
      <c r="Y81" s="216"/>
      <c r="Z81" s="216"/>
      <c r="AA81" s="216"/>
      <c r="AB81" s="216"/>
      <c r="AC81" s="216"/>
      <c r="AD81" s="216"/>
      <c r="AE81" s="216"/>
      <c r="AF81" s="216"/>
      <c r="AG81" s="216"/>
      <c r="AH81" s="216"/>
      <c r="AI81" s="216"/>
      <c r="AJ81" s="216"/>
      <c r="AK81" s="216"/>
      <c r="AL81" s="216"/>
      <c r="FY81" s="184"/>
      <c r="JJ81" s="184"/>
    </row>
    <row r="82" spans="2:270">
      <c r="B82" s="202"/>
      <c r="E82" s="216"/>
      <c r="F82" s="216"/>
      <c r="G82" s="216"/>
      <c r="H82" s="216"/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16"/>
      <c r="V82" s="216"/>
      <c r="W82" s="216"/>
      <c r="X82" s="216"/>
      <c r="Y82" s="216"/>
      <c r="Z82" s="216"/>
      <c r="AA82" s="216"/>
      <c r="AB82" s="216"/>
      <c r="AC82" s="216"/>
      <c r="AD82" s="216"/>
      <c r="AE82" s="216"/>
      <c r="AF82" s="216"/>
      <c r="AG82" s="216"/>
      <c r="AH82" s="216"/>
      <c r="AI82" s="216"/>
      <c r="AJ82" s="216"/>
      <c r="AK82" s="216"/>
      <c r="AL82" s="216"/>
      <c r="FY82" s="184"/>
      <c r="JJ82" s="184"/>
    </row>
    <row r="83" spans="2:270">
      <c r="B83" s="202"/>
      <c r="E83" s="216"/>
      <c r="F83" s="216"/>
      <c r="G83" s="216"/>
      <c r="H83" s="216"/>
      <c r="I83" s="216"/>
      <c r="J83" s="216"/>
      <c r="K83" s="216"/>
      <c r="L83" s="216"/>
      <c r="M83" s="216"/>
      <c r="N83" s="216"/>
      <c r="O83" s="216"/>
      <c r="P83" s="216"/>
      <c r="Q83" s="216"/>
      <c r="R83" s="216"/>
      <c r="S83" s="216"/>
      <c r="T83" s="216"/>
      <c r="U83" s="216"/>
      <c r="V83" s="216"/>
      <c r="W83" s="216"/>
      <c r="X83" s="216"/>
      <c r="Y83" s="216"/>
      <c r="Z83" s="216"/>
      <c r="AA83" s="216"/>
      <c r="AB83" s="216"/>
      <c r="AC83" s="216"/>
      <c r="AD83" s="216"/>
      <c r="AE83" s="216"/>
      <c r="AF83" s="216"/>
      <c r="AG83" s="216"/>
      <c r="AH83" s="216"/>
      <c r="AI83" s="216"/>
      <c r="AJ83" s="216"/>
      <c r="AK83" s="216"/>
      <c r="AL83" s="216"/>
      <c r="FY83" s="184"/>
      <c r="JJ83" s="184"/>
    </row>
    <row r="84" spans="2:270">
      <c r="B84" s="202"/>
      <c r="E84" s="216"/>
      <c r="F84" s="216"/>
      <c r="G84" s="216"/>
      <c r="H84" s="216"/>
      <c r="I84" s="216"/>
      <c r="J84" s="216"/>
      <c r="K84" s="216"/>
      <c r="L84" s="216"/>
      <c r="M84" s="216"/>
      <c r="N84" s="216"/>
      <c r="O84" s="216"/>
      <c r="P84" s="216"/>
      <c r="Q84" s="216"/>
      <c r="R84" s="216"/>
      <c r="S84" s="216"/>
      <c r="T84" s="216"/>
      <c r="U84" s="216"/>
      <c r="V84" s="216"/>
      <c r="W84" s="216"/>
      <c r="X84" s="216"/>
      <c r="Y84" s="216"/>
      <c r="Z84" s="216"/>
      <c r="AA84" s="216"/>
      <c r="AB84" s="216"/>
      <c r="AC84" s="216"/>
      <c r="AD84" s="216"/>
      <c r="AE84" s="216"/>
      <c r="AF84" s="216"/>
      <c r="AG84" s="216"/>
      <c r="AH84" s="216"/>
      <c r="AI84" s="216"/>
      <c r="AJ84" s="216"/>
      <c r="AK84" s="216"/>
      <c r="AL84" s="216"/>
      <c r="FY84" s="184"/>
      <c r="JJ84" s="184"/>
    </row>
    <row r="85" spans="2:270">
      <c r="B85" s="202"/>
      <c r="E85" s="216"/>
      <c r="F85" s="216"/>
      <c r="G85" s="216"/>
      <c r="H85" s="216"/>
      <c r="I85" s="216"/>
      <c r="J85" s="216"/>
      <c r="K85" s="216"/>
      <c r="L85" s="216"/>
      <c r="M85" s="216"/>
      <c r="N85" s="216"/>
      <c r="O85" s="216"/>
      <c r="P85" s="216"/>
      <c r="Q85" s="216"/>
      <c r="R85" s="216"/>
      <c r="S85" s="216"/>
      <c r="T85" s="216"/>
      <c r="U85" s="216"/>
      <c r="V85" s="216"/>
      <c r="W85" s="216"/>
      <c r="X85" s="216"/>
      <c r="Y85" s="216"/>
      <c r="Z85" s="216"/>
      <c r="AA85" s="216"/>
      <c r="AB85" s="216"/>
      <c r="AC85" s="216"/>
      <c r="AD85" s="216"/>
      <c r="AE85" s="216"/>
      <c r="AF85" s="216"/>
      <c r="AG85" s="216"/>
      <c r="AH85" s="216"/>
      <c r="AI85" s="216"/>
      <c r="AJ85" s="216"/>
      <c r="AK85" s="216"/>
      <c r="AL85" s="216"/>
      <c r="FY85" s="184"/>
      <c r="JJ85" s="184"/>
    </row>
    <row r="86" spans="2:270">
      <c r="B86" s="202"/>
      <c r="E86" s="216"/>
      <c r="F86" s="216"/>
      <c r="G86" s="216"/>
      <c r="H86" s="216"/>
      <c r="I86" s="216"/>
      <c r="J86" s="216"/>
      <c r="K86" s="216"/>
      <c r="L86" s="216"/>
      <c r="M86" s="216"/>
      <c r="N86" s="216"/>
      <c r="O86" s="216"/>
      <c r="P86" s="216"/>
      <c r="Q86" s="216"/>
      <c r="R86" s="216"/>
      <c r="S86" s="216"/>
      <c r="T86" s="216"/>
      <c r="U86" s="216"/>
      <c r="V86" s="216"/>
      <c r="W86" s="216"/>
      <c r="X86" s="216"/>
      <c r="Y86" s="216"/>
      <c r="Z86" s="216"/>
      <c r="AA86" s="216"/>
      <c r="AB86" s="216"/>
      <c r="AC86" s="216"/>
      <c r="AD86" s="216"/>
      <c r="AE86" s="216"/>
      <c r="AF86" s="216"/>
      <c r="AG86" s="216"/>
      <c r="AH86" s="216"/>
      <c r="AI86" s="216"/>
      <c r="AJ86" s="216"/>
      <c r="AK86" s="216"/>
      <c r="AL86" s="216"/>
      <c r="FY86" s="184"/>
      <c r="JJ86" s="184"/>
    </row>
    <row r="87" spans="2:270">
      <c r="B87" s="202"/>
      <c r="E87" s="216"/>
      <c r="F87" s="216"/>
      <c r="G87" s="216"/>
      <c r="H87" s="216"/>
      <c r="I87" s="216"/>
      <c r="J87" s="216"/>
      <c r="K87" s="216"/>
      <c r="L87" s="216"/>
      <c r="M87" s="216"/>
      <c r="N87" s="216"/>
      <c r="O87" s="216"/>
      <c r="P87" s="216"/>
      <c r="Q87" s="216"/>
      <c r="R87" s="216"/>
      <c r="S87" s="216"/>
      <c r="T87" s="216"/>
      <c r="U87" s="216"/>
      <c r="V87" s="216"/>
      <c r="W87" s="216"/>
      <c r="X87" s="216"/>
      <c r="Y87" s="216"/>
      <c r="Z87" s="216"/>
      <c r="AA87" s="216"/>
      <c r="AB87" s="216"/>
      <c r="AC87" s="216"/>
      <c r="AD87" s="216"/>
      <c r="AE87" s="216"/>
      <c r="AF87" s="216"/>
      <c r="AG87" s="216"/>
      <c r="AH87" s="216"/>
      <c r="AI87" s="216"/>
      <c r="AJ87" s="216"/>
      <c r="AK87" s="216"/>
      <c r="AL87" s="216"/>
      <c r="FY87" s="184"/>
      <c r="JJ87" s="184"/>
    </row>
    <row r="88" spans="2:270">
      <c r="B88" s="202"/>
      <c r="E88" s="216"/>
      <c r="F88" s="216"/>
      <c r="G88" s="216"/>
      <c r="H88" s="216"/>
      <c r="I88" s="216"/>
      <c r="J88" s="216"/>
      <c r="K88" s="216"/>
      <c r="L88" s="216"/>
      <c r="M88" s="216"/>
      <c r="N88" s="216"/>
      <c r="O88" s="216"/>
      <c r="P88" s="216"/>
      <c r="Q88" s="216"/>
      <c r="R88" s="216"/>
      <c r="S88" s="216"/>
      <c r="T88" s="216"/>
      <c r="U88" s="216"/>
      <c r="V88" s="216"/>
      <c r="W88" s="216"/>
      <c r="X88" s="216"/>
      <c r="Y88" s="216"/>
      <c r="Z88" s="216"/>
      <c r="AA88" s="216"/>
      <c r="AB88" s="216"/>
      <c r="AC88" s="216"/>
      <c r="AD88" s="216"/>
      <c r="AE88" s="216"/>
      <c r="AF88" s="216"/>
      <c r="AG88" s="216"/>
      <c r="AH88" s="216"/>
      <c r="AI88" s="216"/>
      <c r="AJ88" s="216"/>
      <c r="AK88" s="216"/>
      <c r="AL88" s="216"/>
      <c r="FY88" s="184"/>
      <c r="JJ88" s="184"/>
    </row>
    <row r="89" spans="2:270">
      <c r="B89" s="202"/>
      <c r="E89" s="216"/>
      <c r="F89" s="216"/>
      <c r="G89" s="216"/>
      <c r="H89" s="216"/>
      <c r="I89" s="216"/>
      <c r="J89" s="216"/>
      <c r="K89" s="216"/>
      <c r="L89" s="216"/>
      <c r="M89" s="216"/>
      <c r="N89" s="216"/>
      <c r="O89" s="216"/>
      <c r="P89" s="216"/>
      <c r="Q89" s="216"/>
      <c r="R89" s="216"/>
      <c r="S89" s="216"/>
      <c r="T89" s="216"/>
      <c r="U89" s="216"/>
      <c r="V89" s="216"/>
      <c r="W89" s="216"/>
      <c r="X89" s="216"/>
      <c r="Y89" s="216"/>
      <c r="Z89" s="216"/>
      <c r="AA89" s="216"/>
      <c r="AB89" s="216"/>
      <c r="AC89" s="216"/>
      <c r="AD89" s="216"/>
      <c r="AE89" s="216"/>
      <c r="AF89" s="216"/>
      <c r="AG89" s="216"/>
      <c r="AH89" s="216"/>
      <c r="AI89" s="216"/>
      <c r="AJ89" s="216"/>
      <c r="AK89" s="216"/>
      <c r="AL89" s="216"/>
      <c r="FY89" s="184"/>
      <c r="JJ89" s="184"/>
    </row>
    <row r="90" spans="2:270">
      <c r="B90" s="202"/>
      <c r="E90" s="216"/>
      <c r="F90" s="216"/>
      <c r="G90" s="216"/>
      <c r="H90" s="216"/>
      <c r="I90" s="216"/>
      <c r="J90" s="216"/>
      <c r="K90" s="216"/>
      <c r="L90" s="216"/>
      <c r="M90" s="216"/>
      <c r="N90" s="216"/>
      <c r="O90" s="216"/>
      <c r="P90" s="216"/>
      <c r="Q90" s="216"/>
      <c r="R90" s="216"/>
      <c r="S90" s="216"/>
      <c r="T90" s="216"/>
      <c r="U90" s="216"/>
      <c r="V90" s="216"/>
      <c r="W90" s="216"/>
      <c r="X90" s="216"/>
      <c r="Y90" s="216"/>
      <c r="Z90" s="216"/>
      <c r="AA90" s="216"/>
      <c r="AB90" s="216"/>
      <c r="AC90" s="216"/>
      <c r="AD90" s="216"/>
      <c r="AE90" s="216"/>
      <c r="AF90" s="216"/>
      <c r="AG90" s="216"/>
      <c r="AH90" s="216"/>
      <c r="AI90" s="216"/>
      <c r="AJ90" s="216"/>
      <c r="AK90" s="216"/>
      <c r="AL90" s="216"/>
      <c r="FY90" s="184"/>
      <c r="JJ90" s="184"/>
    </row>
    <row r="91" spans="2:270">
      <c r="B91" s="202"/>
      <c r="E91" s="216"/>
      <c r="F91" s="216"/>
      <c r="G91" s="216"/>
      <c r="H91" s="216"/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FY91" s="184"/>
      <c r="JJ91" s="184"/>
    </row>
    <row r="92" spans="2:270">
      <c r="B92" s="202"/>
      <c r="E92" s="216"/>
      <c r="F92" s="216"/>
      <c r="G92" s="216"/>
      <c r="H92" s="216"/>
      <c r="I92" s="216"/>
      <c r="J92" s="216"/>
      <c r="K92" s="216"/>
      <c r="L92" s="216"/>
      <c r="M92" s="216"/>
      <c r="N92" s="216"/>
      <c r="O92" s="216"/>
      <c r="P92" s="216"/>
      <c r="Q92" s="216"/>
      <c r="R92" s="216"/>
      <c r="S92" s="216"/>
      <c r="T92" s="216"/>
      <c r="U92" s="216"/>
      <c r="V92" s="216"/>
      <c r="W92" s="216"/>
      <c r="X92" s="216"/>
      <c r="Y92" s="216"/>
      <c r="Z92" s="216"/>
      <c r="AA92" s="216"/>
      <c r="AB92" s="216"/>
      <c r="AC92" s="216"/>
      <c r="AD92" s="216"/>
      <c r="AE92" s="216"/>
      <c r="AF92" s="216"/>
      <c r="AG92" s="216"/>
      <c r="AH92" s="216"/>
      <c r="AI92" s="216"/>
      <c r="AJ92" s="216"/>
      <c r="AK92" s="216"/>
      <c r="AL92" s="216"/>
      <c r="FY92" s="184"/>
      <c r="JJ92" s="184"/>
    </row>
    <row r="93" spans="2:270">
      <c r="B93" s="202"/>
      <c r="E93" s="216"/>
      <c r="F93" s="216"/>
      <c r="G93" s="216"/>
      <c r="H93" s="216"/>
      <c r="I93" s="216"/>
      <c r="J93" s="216"/>
      <c r="K93" s="216"/>
      <c r="L93" s="216"/>
      <c r="M93" s="216"/>
      <c r="N93" s="216"/>
      <c r="O93" s="216"/>
      <c r="P93" s="216"/>
      <c r="Q93" s="216"/>
      <c r="R93" s="216"/>
      <c r="S93" s="216"/>
      <c r="T93" s="216"/>
      <c r="U93" s="216"/>
      <c r="V93" s="216"/>
      <c r="W93" s="216"/>
      <c r="X93" s="216"/>
      <c r="Y93" s="216"/>
      <c r="Z93" s="216"/>
      <c r="AA93" s="216"/>
      <c r="AB93" s="216"/>
      <c r="AC93" s="216"/>
      <c r="AD93" s="216"/>
      <c r="AE93" s="216"/>
      <c r="AF93" s="216"/>
      <c r="AG93" s="216"/>
      <c r="AH93" s="216"/>
      <c r="AI93" s="216"/>
      <c r="AJ93" s="216"/>
      <c r="AK93" s="216"/>
      <c r="AL93" s="216"/>
      <c r="FY93" s="184"/>
      <c r="JJ93" s="184"/>
    </row>
    <row r="94" spans="2:270">
      <c r="B94" s="202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6"/>
      <c r="P94" s="216"/>
      <c r="Q94" s="216"/>
      <c r="R94" s="216"/>
      <c r="S94" s="216"/>
      <c r="T94" s="216"/>
      <c r="U94" s="216"/>
      <c r="V94" s="216"/>
      <c r="W94" s="216"/>
      <c r="X94" s="216"/>
      <c r="Y94" s="216"/>
      <c r="Z94" s="216"/>
      <c r="AA94" s="216"/>
      <c r="AB94" s="216"/>
      <c r="AC94" s="216"/>
      <c r="AD94" s="216"/>
      <c r="AE94" s="216"/>
      <c r="AF94" s="216"/>
      <c r="AG94" s="216"/>
      <c r="AH94" s="216"/>
      <c r="AI94" s="216"/>
      <c r="AJ94" s="216"/>
      <c r="AK94" s="216"/>
      <c r="AL94" s="216"/>
      <c r="FY94" s="184"/>
      <c r="JJ94" s="184"/>
    </row>
    <row r="95" spans="2:270">
      <c r="B95" s="202"/>
      <c r="E95" s="216"/>
      <c r="F95" s="216"/>
      <c r="G95" s="216"/>
      <c r="H95" s="216"/>
      <c r="I95" s="216"/>
      <c r="J95" s="216"/>
      <c r="K95" s="216"/>
      <c r="L95" s="216"/>
      <c r="M95" s="216"/>
      <c r="N95" s="216"/>
      <c r="O95" s="216"/>
      <c r="P95" s="216"/>
      <c r="Q95" s="216"/>
      <c r="R95" s="216"/>
      <c r="S95" s="216"/>
      <c r="T95" s="216"/>
      <c r="U95" s="216"/>
      <c r="V95" s="216"/>
      <c r="W95" s="216"/>
      <c r="X95" s="216"/>
      <c r="Y95" s="216"/>
      <c r="Z95" s="216"/>
      <c r="AA95" s="216"/>
      <c r="AB95" s="216"/>
      <c r="AC95" s="216"/>
      <c r="AD95" s="216"/>
      <c r="AE95" s="216"/>
      <c r="AF95" s="216"/>
      <c r="AG95" s="216"/>
      <c r="AH95" s="216"/>
      <c r="AI95" s="216"/>
      <c r="AJ95" s="216"/>
      <c r="AK95" s="216"/>
      <c r="AL95" s="216"/>
      <c r="FY95" s="184"/>
      <c r="JJ95" s="184"/>
    </row>
    <row r="96" spans="2:270">
      <c r="B96" s="202"/>
      <c r="E96" s="216"/>
      <c r="F96" s="216"/>
      <c r="G96" s="216"/>
      <c r="H96" s="216"/>
      <c r="I96" s="216"/>
      <c r="J96" s="216"/>
      <c r="K96" s="216"/>
      <c r="L96" s="216"/>
      <c r="M96" s="216"/>
      <c r="N96" s="216"/>
      <c r="O96" s="216"/>
      <c r="P96" s="216"/>
      <c r="Q96" s="216"/>
      <c r="R96" s="216"/>
      <c r="S96" s="216"/>
      <c r="T96" s="216"/>
      <c r="U96" s="216"/>
      <c r="V96" s="216"/>
      <c r="W96" s="216"/>
      <c r="X96" s="216"/>
      <c r="Y96" s="216"/>
      <c r="Z96" s="216"/>
      <c r="AA96" s="216"/>
      <c r="AB96" s="216"/>
      <c r="AC96" s="216"/>
      <c r="AD96" s="216"/>
      <c r="AE96" s="216"/>
      <c r="AF96" s="216"/>
      <c r="AG96" s="216"/>
      <c r="AH96" s="216"/>
      <c r="AI96" s="216"/>
      <c r="AJ96" s="216"/>
      <c r="AK96" s="216"/>
      <c r="AL96" s="216"/>
      <c r="FY96" s="184"/>
      <c r="JJ96" s="184"/>
    </row>
    <row r="97" spans="2:270">
      <c r="B97" s="202"/>
      <c r="E97" s="216"/>
      <c r="F97" s="216"/>
      <c r="G97" s="216"/>
      <c r="H97" s="216"/>
      <c r="I97" s="216"/>
      <c r="J97" s="216"/>
      <c r="K97" s="216"/>
      <c r="L97" s="216"/>
      <c r="M97" s="216"/>
      <c r="N97" s="216"/>
      <c r="O97" s="216"/>
      <c r="P97" s="216"/>
      <c r="Q97" s="216"/>
      <c r="R97" s="216"/>
      <c r="S97" s="216"/>
      <c r="T97" s="216"/>
      <c r="U97" s="216"/>
      <c r="V97" s="216"/>
      <c r="W97" s="216"/>
      <c r="X97" s="216"/>
      <c r="Y97" s="216"/>
      <c r="Z97" s="216"/>
      <c r="AA97" s="216"/>
      <c r="AB97" s="216"/>
      <c r="AC97" s="216"/>
      <c r="AD97" s="216"/>
      <c r="AE97" s="216"/>
      <c r="AF97" s="216"/>
      <c r="AG97" s="216"/>
      <c r="AH97" s="216"/>
      <c r="AI97" s="216"/>
      <c r="AJ97" s="216"/>
      <c r="AK97" s="216"/>
      <c r="AL97" s="216"/>
      <c r="FY97" s="184"/>
      <c r="JJ97" s="184"/>
    </row>
    <row r="98" spans="2:270">
      <c r="B98" s="202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6"/>
      <c r="P98" s="216"/>
      <c r="Q98" s="216"/>
      <c r="R98" s="216"/>
      <c r="S98" s="216"/>
      <c r="T98" s="216"/>
      <c r="U98" s="216"/>
      <c r="V98" s="216"/>
      <c r="W98" s="216"/>
      <c r="X98" s="216"/>
      <c r="Y98" s="216"/>
      <c r="Z98" s="216"/>
      <c r="AA98" s="216"/>
      <c r="AB98" s="216"/>
      <c r="AC98" s="216"/>
      <c r="AD98" s="216"/>
      <c r="AE98" s="216"/>
      <c r="AF98" s="216"/>
      <c r="AG98" s="216"/>
      <c r="AH98" s="216"/>
      <c r="AI98" s="216"/>
      <c r="AJ98" s="216"/>
      <c r="AK98" s="216"/>
      <c r="AL98" s="216"/>
      <c r="FY98" s="184"/>
      <c r="JJ98" s="184"/>
    </row>
    <row r="99" spans="2:270">
      <c r="B99" s="202"/>
      <c r="E99" s="216"/>
      <c r="F99" s="216"/>
      <c r="G99" s="216"/>
      <c r="H99" s="216"/>
      <c r="I99" s="216"/>
      <c r="J99" s="216"/>
      <c r="K99" s="216"/>
      <c r="L99" s="216"/>
      <c r="M99" s="216"/>
      <c r="N99" s="216"/>
      <c r="O99" s="216"/>
      <c r="P99" s="216"/>
      <c r="Q99" s="216"/>
      <c r="R99" s="216"/>
      <c r="S99" s="216"/>
      <c r="T99" s="216"/>
      <c r="U99" s="216"/>
      <c r="V99" s="216"/>
      <c r="W99" s="216"/>
      <c r="X99" s="216"/>
      <c r="Y99" s="216"/>
      <c r="Z99" s="216"/>
      <c r="AA99" s="216"/>
      <c r="AB99" s="216"/>
      <c r="AC99" s="216"/>
      <c r="AD99" s="216"/>
      <c r="AE99" s="216"/>
      <c r="AF99" s="216"/>
      <c r="AG99" s="216"/>
      <c r="AH99" s="216"/>
      <c r="AI99" s="216"/>
      <c r="AJ99" s="216"/>
      <c r="AK99" s="216"/>
      <c r="AL99" s="216"/>
      <c r="FY99" s="184"/>
      <c r="JJ99" s="184"/>
    </row>
    <row r="100" spans="2:270">
      <c r="B100" s="202"/>
      <c r="E100" s="216"/>
      <c r="F100" s="216"/>
      <c r="G100" s="216"/>
      <c r="H100" s="216"/>
      <c r="I100" s="216"/>
      <c r="J100" s="216"/>
      <c r="K100" s="216"/>
      <c r="L100" s="216"/>
      <c r="M100" s="216"/>
      <c r="N100" s="216"/>
      <c r="O100" s="216"/>
      <c r="P100" s="216"/>
      <c r="Q100" s="216"/>
      <c r="R100" s="216"/>
      <c r="S100" s="216"/>
      <c r="T100" s="216"/>
      <c r="U100" s="216"/>
      <c r="V100" s="216"/>
      <c r="W100" s="216"/>
      <c r="X100" s="216"/>
      <c r="Y100" s="216"/>
      <c r="Z100" s="216"/>
      <c r="AA100" s="216"/>
      <c r="AB100" s="216"/>
      <c r="AC100" s="216"/>
      <c r="AD100" s="216"/>
      <c r="AE100" s="216"/>
      <c r="AF100" s="216"/>
      <c r="AG100" s="216"/>
      <c r="AH100" s="216"/>
      <c r="AI100" s="216"/>
      <c r="AJ100" s="216"/>
      <c r="AK100" s="216"/>
      <c r="AL100" s="216"/>
      <c r="FY100" s="184"/>
      <c r="JJ100" s="184"/>
    </row>
    <row r="101" spans="2:270">
      <c r="B101" s="202"/>
      <c r="E101" s="216"/>
      <c r="F101" s="216"/>
      <c r="G101" s="216"/>
      <c r="H101" s="216"/>
      <c r="I101" s="216"/>
      <c r="J101" s="216"/>
      <c r="K101" s="216"/>
      <c r="L101" s="216"/>
      <c r="M101" s="216"/>
      <c r="N101" s="216"/>
      <c r="O101" s="216"/>
      <c r="P101" s="216"/>
      <c r="Q101" s="216"/>
      <c r="R101" s="216"/>
      <c r="S101" s="216"/>
      <c r="T101" s="216"/>
      <c r="U101" s="216"/>
      <c r="V101" s="216"/>
      <c r="W101" s="216"/>
      <c r="X101" s="216"/>
      <c r="Y101" s="216"/>
      <c r="Z101" s="216"/>
      <c r="AA101" s="216"/>
      <c r="AB101" s="216"/>
      <c r="AC101" s="216"/>
      <c r="AD101" s="216"/>
      <c r="AE101" s="216"/>
      <c r="AF101" s="216"/>
      <c r="AG101" s="216"/>
      <c r="AH101" s="216"/>
      <c r="AI101" s="216"/>
      <c r="AJ101" s="216"/>
      <c r="AK101" s="216"/>
      <c r="AL101" s="216"/>
      <c r="FY101" s="184"/>
      <c r="JJ101" s="184"/>
    </row>
    <row r="102" spans="2:270">
      <c r="B102" s="202"/>
      <c r="E102" s="216"/>
      <c r="F102" s="216"/>
      <c r="G102" s="216"/>
      <c r="H102" s="216"/>
      <c r="I102" s="216"/>
      <c r="J102" s="216"/>
      <c r="K102" s="216"/>
      <c r="L102" s="216"/>
      <c r="M102" s="216"/>
      <c r="N102" s="216"/>
      <c r="O102" s="216"/>
      <c r="P102" s="216"/>
      <c r="Q102" s="216"/>
      <c r="R102" s="216"/>
      <c r="S102" s="216"/>
      <c r="T102" s="216"/>
      <c r="U102" s="216"/>
      <c r="V102" s="216"/>
      <c r="W102" s="216"/>
      <c r="X102" s="216"/>
      <c r="Y102" s="216"/>
      <c r="Z102" s="216"/>
      <c r="AA102" s="216"/>
      <c r="AB102" s="216"/>
      <c r="AC102" s="216"/>
      <c r="AD102" s="216"/>
      <c r="AE102" s="216"/>
      <c r="AF102" s="216"/>
      <c r="AG102" s="216"/>
      <c r="AH102" s="216"/>
      <c r="AI102" s="216"/>
      <c r="AJ102" s="216"/>
      <c r="AK102" s="216"/>
      <c r="AL102" s="216"/>
      <c r="FY102" s="184"/>
      <c r="JJ102" s="184"/>
    </row>
    <row r="103" spans="2:270">
      <c r="B103" s="202"/>
      <c r="E103" s="216"/>
      <c r="F103" s="216"/>
      <c r="G103" s="216"/>
      <c r="H103" s="216"/>
      <c r="I103" s="216"/>
      <c r="J103" s="216"/>
      <c r="K103" s="216"/>
      <c r="L103" s="216"/>
      <c r="M103" s="216"/>
      <c r="N103" s="216"/>
      <c r="O103" s="216"/>
      <c r="P103" s="216"/>
      <c r="Q103" s="216"/>
      <c r="R103" s="216"/>
      <c r="S103" s="216"/>
      <c r="T103" s="216"/>
      <c r="U103" s="216"/>
      <c r="V103" s="216"/>
      <c r="W103" s="216"/>
      <c r="X103" s="216"/>
      <c r="Y103" s="216"/>
      <c r="Z103" s="216"/>
      <c r="AA103" s="216"/>
      <c r="AB103" s="216"/>
      <c r="AC103" s="216"/>
      <c r="AD103" s="216"/>
      <c r="AE103" s="216"/>
      <c r="AF103" s="216"/>
      <c r="AG103" s="216"/>
      <c r="AH103" s="216"/>
      <c r="AI103" s="216"/>
      <c r="AJ103" s="216"/>
      <c r="AK103" s="216"/>
      <c r="AL103" s="216"/>
      <c r="FY103" s="184"/>
      <c r="JJ103" s="184"/>
    </row>
    <row r="104" spans="2:270">
      <c r="B104" s="202"/>
      <c r="E104" s="216"/>
      <c r="F104" s="216"/>
      <c r="G104" s="216"/>
      <c r="H104" s="216"/>
      <c r="I104" s="216"/>
      <c r="J104" s="216"/>
      <c r="K104" s="216"/>
      <c r="L104" s="216"/>
      <c r="M104" s="216"/>
      <c r="N104" s="216"/>
      <c r="O104" s="216"/>
      <c r="P104" s="216"/>
      <c r="Q104" s="216"/>
      <c r="R104" s="216"/>
      <c r="S104" s="216"/>
      <c r="T104" s="216"/>
      <c r="U104" s="216"/>
      <c r="V104" s="216"/>
      <c r="W104" s="216"/>
      <c r="X104" s="216"/>
      <c r="Y104" s="216"/>
      <c r="Z104" s="216"/>
      <c r="AA104" s="216"/>
      <c r="AB104" s="216"/>
      <c r="AC104" s="216"/>
      <c r="AD104" s="216"/>
      <c r="AE104" s="216"/>
      <c r="AF104" s="216"/>
      <c r="AG104" s="216"/>
      <c r="AH104" s="216"/>
      <c r="AI104" s="216"/>
      <c r="AJ104" s="216"/>
      <c r="AK104" s="216"/>
      <c r="AL104" s="216"/>
      <c r="FY104" s="184"/>
      <c r="JJ104" s="184"/>
    </row>
    <row r="105" spans="2:270">
      <c r="B105" s="202"/>
      <c r="E105" s="216"/>
      <c r="F105" s="216"/>
      <c r="G105" s="216"/>
      <c r="H105" s="216"/>
      <c r="I105" s="216"/>
      <c r="J105" s="216"/>
      <c r="K105" s="216"/>
      <c r="L105" s="216"/>
      <c r="M105" s="216"/>
      <c r="N105" s="216"/>
      <c r="O105" s="216"/>
      <c r="P105" s="216"/>
      <c r="Q105" s="216"/>
      <c r="R105" s="216"/>
      <c r="S105" s="216"/>
      <c r="T105" s="216"/>
      <c r="U105" s="216"/>
      <c r="V105" s="216"/>
      <c r="W105" s="216"/>
      <c r="X105" s="216"/>
      <c r="Y105" s="216"/>
      <c r="Z105" s="216"/>
      <c r="AA105" s="216"/>
      <c r="AB105" s="216"/>
      <c r="AC105" s="216"/>
      <c r="AD105" s="216"/>
      <c r="AE105" s="216"/>
      <c r="AF105" s="216"/>
      <c r="AG105" s="216"/>
      <c r="AH105" s="216"/>
      <c r="AI105" s="216"/>
      <c r="AJ105" s="216"/>
      <c r="AK105" s="216"/>
      <c r="AL105" s="216"/>
      <c r="FY105" s="184"/>
      <c r="JJ105" s="184"/>
    </row>
    <row r="106" spans="2:270">
      <c r="B106" s="202"/>
      <c r="E106" s="216"/>
      <c r="F106" s="216"/>
      <c r="G106" s="216"/>
      <c r="H106" s="216"/>
      <c r="I106" s="216"/>
      <c r="J106" s="216"/>
      <c r="K106" s="216"/>
      <c r="L106" s="216"/>
      <c r="M106" s="216"/>
      <c r="N106" s="216"/>
      <c r="O106" s="216"/>
      <c r="P106" s="216"/>
      <c r="Q106" s="216"/>
      <c r="R106" s="216"/>
      <c r="S106" s="216"/>
      <c r="T106" s="216"/>
      <c r="U106" s="216"/>
      <c r="V106" s="216"/>
      <c r="W106" s="216"/>
      <c r="X106" s="216"/>
      <c r="Y106" s="216"/>
      <c r="Z106" s="216"/>
      <c r="AA106" s="216"/>
      <c r="AB106" s="216"/>
      <c r="AC106" s="216"/>
      <c r="AD106" s="216"/>
      <c r="AE106" s="216"/>
      <c r="AF106" s="216"/>
      <c r="AG106" s="216"/>
      <c r="AH106" s="216"/>
      <c r="AI106" s="216"/>
      <c r="AJ106" s="216"/>
      <c r="AK106" s="216"/>
      <c r="AL106" s="216"/>
      <c r="FY106" s="184"/>
      <c r="JJ106" s="184"/>
    </row>
    <row r="107" spans="2:270">
      <c r="B107" s="202"/>
      <c r="E107" s="216"/>
      <c r="F107" s="216"/>
      <c r="G107" s="216"/>
      <c r="H107" s="216"/>
      <c r="I107" s="216"/>
      <c r="J107" s="216"/>
      <c r="K107" s="216"/>
      <c r="L107" s="216"/>
      <c r="M107" s="216"/>
      <c r="N107" s="216"/>
      <c r="O107" s="216"/>
      <c r="P107" s="216"/>
      <c r="Q107" s="216"/>
      <c r="R107" s="216"/>
      <c r="S107" s="216"/>
      <c r="T107" s="216"/>
      <c r="U107" s="216"/>
      <c r="V107" s="216"/>
      <c r="W107" s="216"/>
      <c r="X107" s="216"/>
      <c r="Y107" s="216"/>
      <c r="Z107" s="216"/>
      <c r="AA107" s="216"/>
      <c r="AB107" s="216"/>
      <c r="AC107" s="216"/>
      <c r="AD107" s="216"/>
      <c r="AE107" s="216"/>
      <c r="AF107" s="216"/>
      <c r="AG107" s="216"/>
      <c r="AH107" s="216"/>
      <c r="AI107" s="216"/>
      <c r="AJ107" s="216"/>
      <c r="AK107" s="216"/>
      <c r="AL107" s="216"/>
      <c r="FY107" s="184"/>
      <c r="JJ107" s="184"/>
    </row>
    <row r="108" spans="2:270">
      <c r="B108" s="202"/>
      <c r="E108" s="216"/>
      <c r="F108" s="216"/>
      <c r="G108" s="216"/>
      <c r="H108" s="216"/>
      <c r="I108" s="216"/>
      <c r="J108" s="216"/>
      <c r="K108" s="216"/>
      <c r="L108" s="216"/>
      <c r="M108" s="216"/>
      <c r="N108" s="216"/>
      <c r="O108" s="216"/>
      <c r="P108" s="216"/>
      <c r="Q108" s="216"/>
      <c r="R108" s="216"/>
      <c r="S108" s="216"/>
      <c r="T108" s="216"/>
      <c r="U108" s="216"/>
      <c r="V108" s="216"/>
      <c r="W108" s="216"/>
      <c r="X108" s="216"/>
      <c r="Y108" s="216"/>
      <c r="Z108" s="216"/>
      <c r="AA108" s="216"/>
      <c r="AB108" s="216"/>
      <c r="AC108" s="216"/>
      <c r="AD108" s="216"/>
      <c r="AE108" s="216"/>
      <c r="AF108" s="216"/>
      <c r="AG108" s="216"/>
      <c r="AH108" s="216"/>
      <c r="AI108" s="216"/>
      <c r="AJ108" s="216"/>
      <c r="AK108" s="216"/>
      <c r="AL108" s="216"/>
      <c r="FY108" s="184"/>
      <c r="JJ108" s="184"/>
    </row>
    <row r="109" spans="2:270">
      <c r="B109" s="202"/>
      <c r="E109" s="216"/>
      <c r="F109" s="216"/>
      <c r="G109" s="216"/>
      <c r="H109" s="216"/>
      <c r="I109" s="216"/>
      <c r="J109" s="216"/>
      <c r="K109" s="216"/>
      <c r="L109" s="216"/>
      <c r="M109" s="216"/>
      <c r="N109" s="216"/>
      <c r="O109" s="216"/>
      <c r="P109" s="216"/>
      <c r="Q109" s="216"/>
      <c r="R109" s="216"/>
      <c r="S109" s="216"/>
      <c r="T109" s="216"/>
      <c r="U109" s="216"/>
      <c r="V109" s="216"/>
      <c r="W109" s="216"/>
      <c r="X109" s="216"/>
      <c r="Y109" s="216"/>
      <c r="Z109" s="216"/>
      <c r="AA109" s="216"/>
      <c r="AB109" s="216"/>
      <c r="AC109" s="216"/>
      <c r="AD109" s="216"/>
      <c r="AE109" s="216"/>
      <c r="AF109" s="216"/>
      <c r="AG109" s="216"/>
      <c r="AH109" s="216"/>
      <c r="AI109" s="216"/>
      <c r="AJ109" s="216"/>
      <c r="AK109" s="216"/>
      <c r="AL109" s="216"/>
      <c r="FY109" s="184"/>
      <c r="JJ109" s="184"/>
    </row>
    <row r="110" spans="2:270">
      <c r="B110" s="202"/>
      <c r="E110" s="216"/>
      <c r="F110" s="216"/>
      <c r="G110" s="216"/>
      <c r="H110" s="216"/>
      <c r="I110" s="216"/>
      <c r="J110" s="216"/>
      <c r="K110" s="216"/>
      <c r="L110" s="216"/>
      <c r="M110" s="216"/>
      <c r="N110" s="216"/>
      <c r="O110" s="216"/>
      <c r="P110" s="216"/>
      <c r="Q110" s="216"/>
      <c r="R110" s="216"/>
      <c r="S110" s="216"/>
      <c r="T110" s="216"/>
      <c r="U110" s="216"/>
      <c r="V110" s="216"/>
      <c r="W110" s="216"/>
      <c r="X110" s="216"/>
      <c r="Y110" s="216"/>
      <c r="Z110" s="216"/>
      <c r="AA110" s="216"/>
      <c r="AB110" s="216"/>
      <c r="AC110" s="216"/>
      <c r="AD110" s="216"/>
      <c r="AE110" s="216"/>
      <c r="AF110" s="216"/>
      <c r="AG110" s="216"/>
      <c r="AH110" s="216"/>
      <c r="AI110" s="216"/>
      <c r="AJ110" s="216"/>
      <c r="AK110" s="216"/>
      <c r="AL110" s="216"/>
      <c r="FY110" s="184"/>
      <c r="JJ110" s="184"/>
    </row>
    <row r="111" spans="2:270">
      <c r="B111" s="202"/>
      <c r="E111" s="216"/>
      <c r="F111" s="216"/>
      <c r="G111" s="216"/>
      <c r="H111" s="216"/>
      <c r="I111" s="216"/>
      <c r="J111" s="216"/>
      <c r="K111" s="216"/>
      <c r="L111" s="216"/>
      <c r="M111" s="216"/>
      <c r="N111" s="216"/>
      <c r="O111" s="216"/>
      <c r="P111" s="216"/>
      <c r="Q111" s="216"/>
      <c r="R111" s="216"/>
      <c r="S111" s="216"/>
      <c r="T111" s="216"/>
      <c r="U111" s="216"/>
      <c r="V111" s="216"/>
      <c r="W111" s="216"/>
      <c r="X111" s="216"/>
      <c r="Y111" s="216"/>
      <c r="Z111" s="216"/>
      <c r="AA111" s="216"/>
      <c r="AB111" s="216"/>
      <c r="AC111" s="216"/>
      <c r="AD111" s="216"/>
      <c r="AE111" s="216"/>
      <c r="AF111" s="216"/>
      <c r="AG111" s="216"/>
      <c r="AH111" s="216"/>
      <c r="AI111" s="216"/>
      <c r="AJ111" s="216"/>
      <c r="AK111" s="216"/>
      <c r="AL111" s="216"/>
      <c r="FY111" s="184"/>
      <c r="JJ111" s="184"/>
    </row>
    <row r="112" spans="2:270">
      <c r="B112" s="202"/>
      <c r="E112" s="216"/>
      <c r="F112" s="216"/>
      <c r="G112" s="216"/>
      <c r="H112" s="216"/>
      <c r="I112" s="216"/>
      <c r="J112" s="216"/>
      <c r="K112" s="216"/>
      <c r="L112" s="216"/>
      <c r="M112" s="216"/>
      <c r="N112" s="216"/>
      <c r="O112" s="216"/>
      <c r="P112" s="216"/>
      <c r="Q112" s="216"/>
      <c r="R112" s="216"/>
      <c r="S112" s="216"/>
      <c r="T112" s="216"/>
      <c r="U112" s="216"/>
      <c r="V112" s="216"/>
      <c r="W112" s="216"/>
      <c r="X112" s="216"/>
      <c r="Y112" s="216"/>
      <c r="Z112" s="216"/>
      <c r="AA112" s="216"/>
      <c r="AB112" s="216"/>
      <c r="AC112" s="216"/>
      <c r="AD112" s="216"/>
      <c r="AE112" s="216"/>
      <c r="AF112" s="216"/>
      <c r="AG112" s="216"/>
      <c r="AH112" s="216"/>
      <c r="AI112" s="216"/>
      <c r="AJ112" s="216"/>
      <c r="AK112" s="216"/>
      <c r="AL112" s="216"/>
      <c r="FY112" s="184"/>
      <c r="JJ112" s="184"/>
    </row>
    <row r="113" spans="2:270">
      <c r="B113" s="202"/>
      <c r="E113" s="216"/>
      <c r="F113" s="216"/>
      <c r="G113" s="216"/>
      <c r="H113" s="216"/>
      <c r="I113" s="216"/>
      <c r="J113" s="216"/>
      <c r="K113" s="216"/>
      <c r="L113" s="216"/>
      <c r="M113" s="216"/>
      <c r="N113" s="216"/>
      <c r="O113" s="216"/>
      <c r="P113" s="216"/>
      <c r="Q113" s="216"/>
      <c r="R113" s="216"/>
      <c r="S113" s="216"/>
      <c r="T113" s="216"/>
      <c r="U113" s="216"/>
      <c r="V113" s="216"/>
      <c r="W113" s="216"/>
      <c r="X113" s="216"/>
      <c r="Y113" s="216"/>
      <c r="Z113" s="216"/>
      <c r="AA113" s="216"/>
      <c r="AB113" s="216"/>
      <c r="AC113" s="216"/>
      <c r="AD113" s="216"/>
      <c r="AE113" s="216"/>
      <c r="AF113" s="216"/>
      <c r="AG113" s="216"/>
      <c r="AH113" s="216"/>
      <c r="AI113" s="216"/>
      <c r="AJ113" s="216"/>
      <c r="AK113" s="216"/>
      <c r="AL113" s="216"/>
      <c r="FY113" s="184"/>
      <c r="JJ113" s="184"/>
    </row>
    <row r="114" spans="2:270">
      <c r="B114" s="202"/>
      <c r="E114" s="216"/>
      <c r="F114" s="216"/>
      <c r="G114" s="216"/>
      <c r="H114" s="216"/>
      <c r="I114" s="216"/>
      <c r="J114" s="216"/>
      <c r="K114" s="216"/>
      <c r="L114" s="216"/>
      <c r="M114" s="216"/>
      <c r="N114" s="216"/>
      <c r="O114" s="216"/>
      <c r="P114" s="216"/>
      <c r="Q114" s="216"/>
      <c r="R114" s="216"/>
      <c r="S114" s="216"/>
      <c r="T114" s="216"/>
      <c r="U114" s="216"/>
      <c r="V114" s="216"/>
      <c r="W114" s="216"/>
      <c r="X114" s="216"/>
      <c r="Y114" s="216"/>
      <c r="Z114" s="216"/>
      <c r="AA114" s="216"/>
      <c r="AB114" s="216"/>
      <c r="AC114" s="216"/>
      <c r="AD114" s="216"/>
      <c r="AE114" s="216"/>
      <c r="AF114" s="216"/>
      <c r="AG114" s="216"/>
      <c r="AH114" s="216"/>
      <c r="AI114" s="216"/>
      <c r="AJ114" s="216"/>
      <c r="AK114" s="216"/>
      <c r="AL114" s="216"/>
      <c r="FY114" s="184"/>
      <c r="JJ114" s="184"/>
    </row>
    <row r="115" spans="2:270">
      <c r="B115" s="202"/>
      <c r="E115" s="216"/>
      <c r="F115" s="216"/>
      <c r="G115" s="216"/>
      <c r="H115" s="216"/>
      <c r="I115" s="216"/>
      <c r="J115" s="216"/>
      <c r="K115" s="216"/>
      <c r="L115" s="216"/>
      <c r="M115" s="216"/>
      <c r="N115" s="216"/>
      <c r="O115" s="216"/>
      <c r="P115" s="216"/>
      <c r="Q115" s="216"/>
      <c r="R115" s="216"/>
      <c r="S115" s="216"/>
      <c r="T115" s="216"/>
      <c r="U115" s="216"/>
      <c r="V115" s="216"/>
      <c r="W115" s="216"/>
      <c r="X115" s="216"/>
      <c r="Y115" s="216"/>
      <c r="Z115" s="216"/>
      <c r="AA115" s="216"/>
      <c r="AB115" s="216"/>
      <c r="AC115" s="216"/>
      <c r="AD115" s="216"/>
      <c r="AE115" s="216"/>
      <c r="AF115" s="216"/>
      <c r="AG115" s="216"/>
      <c r="AH115" s="216"/>
      <c r="AI115" s="216"/>
      <c r="AJ115" s="216"/>
      <c r="AK115" s="216"/>
      <c r="AL115" s="216"/>
      <c r="FY115" s="184"/>
      <c r="JJ115" s="184"/>
    </row>
    <row r="116" spans="2:270">
      <c r="B116" s="202"/>
      <c r="E116" s="216"/>
      <c r="F116" s="216"/>
      <c r="G116" s="216"/>
      <c r="H116" s="216"/>
      <c r="I116" s="216"/>
      <c r="J116" s="216"/>
      <c r="K116" s="216"/>
      <c r="L116" s="216"/>
      <c r="M116" s="216"/>
      <c r="N116" s="216"/>
      <c r="O116" s="216"/>
      <c r="P116" s="216"/>
      <c r="Q116" s="216"/>
      <c r="R116" s="216"/>
      <c r="S116" s="216"/>
      <c r="T116" s="216"/>
      <c r="U116" s="216"/>
      <c r="V116" s="216"/>
      <c r="W116" s="216"/>
      <c r="X116" s="216"/>
      <c r="Y116" s="216"/>
      <c r="Z116" s="216"/>
      <c r="AA116" s="216"/>
      <c r="AB116" s="216"/>
      <c r="AC116" s="216"/>
      <c r="AD116" s="216"/>
      <c r="AE116" s="216"/>
      <c r="AF116" s="216"/>
      <c r="AG116" s="216"/>
      <c r="AH116" s="216"/>
      <c r="AI116" s="216"/>
      <c r="AJ116" s="216"/>
      <c r="AK116" s="216"/>
      <c r="AL116" s="216"/>
      <c r="FY116" s="184"/>
      <c r="JJ116" s="184"/>
    </row>
    <row r="117" spans="2:270">
      <c r="B117" s="202"/>
      <c r="E117" s="216"/>
      <c r="F117" s="216"/>
      <c r="G117" s="216"/>
      <c r="H117" s="216"/>
      <c r="I117" s="216"/>
      <c r="J117" s="216"/>
      <c r="K117" s="216"/>
      <c r="L117" s="216"/>
      <c r="M117" s="216"/>
      <c r="N117" s="216"/>
      <c r="O117" s="216"/>
      <c r="P117" s="216"/>
      <c r="Q117" s="216"/>
      <c r="R117" s="216"/>
      <c r="S117" s="216"/>
      <c r="T117" s="216"/>
      <c r="U117" s="216"/>
      <c r="V117" s="216"/>
      <c r="W117" s="216"/>
      <c r="X117" s="216"/>
      <c r="Y117" s="216"/>
      <c r="Z117" s="216"/>
      <c r="AA117" s="216"/>
      <c r="AB117" s="216"/>
      <c r="AC117" s="216"/>
      <c r="AD117" s="216"/>
      <c r="AE117" s="216"/>
      <c r="AF117" s="216"/>
      <c r="AG117" s="216"/>
      <c r="AH117" s="216"/>
      <c r="AI117" s="216"/>
      <c r="AJ117" s="216"/>
      <c r="AK117" s="216"/>
      <c r="AL117" s="216"/>
      <c r="FY117" s="184"/>
      <c r="JJ117" s="184"/>
    </row>
    <row r="118" spans="2:270">
      <c r="B118" s="202"/>
      <c r="E118" s="216"/>
      <c r="F118" s="216"/>
      <c r="G118" s="216"/>
      <c r="H118" s="216"/>
      <c r="I118" s="216"/>
      <c r="J118" s="216"/>
      <c r="K118" s="216"/>
      <c r="L118" s="216"/>
      <c r="M118" s="216"/>
      <c r="N118" s="216"/>
      <c r="O118" s="216"/>
      <c r="P118" s="216"/>
      <c r="Q118" s="216"/>
      <c r="R118" s="216"/>
      <c r="S118" s="216"/>
      <c r="T118" s="216"/>
      <c r="U118" s="216"/>
      <c r="V118" s="216"/>
      <c r="W118" s="216"/>
      <c r="X118" s="216"/>
      <c r="Y118" s="216"/>
      <c r="Z118" s="216"/>
      <c r="AA118" s="216"/>
      <c r="AB118" s="216"/>
      <c r="AC118" s="216"/>
      <c r="AD118" s="216"/>
      <c r="AE118" s="216"/>
      <c r="AF118" s="216"/>
      <c r="AG118" s="216"/>
      <c r="AH118" s="216"/>
      <c r="AI118" s="216"/>
      <c r="AJ118" s="216"/>
      <c r="AK118" s="216"/>
      <c r="AL118" s="216"/>
      <c r="FY118" s="184"/>
      <c r="JJ118" s="184"/>
    </row>
    <row r="119" spans="2:270">
      <c r="B119" s="202"/>
      <c r="E119" s="216"/>
      <c r="F119" s="216"/>
      <c r="G119" s="216"/>
      <c r="H119" s="216"/>
      <c r="I119" s="216"/>
      <c r="J119" s="216"/>
      <c r="K119" s="216"/>
      <c r="L119" s="216"/>
      <c r="M119" s="216"/>
      <c r="N119" s="216"/>
      <c r="O119" s="216"/>
      <c r="P119" s="216"/>
      <c r="Q119" s="216"/>
      <c r="R119" s="216"/>
      <c r="S119" s="216"/>
      <c r="T119" s="216"/>
      <c r="U119" s="216"/>
      <c r="V119" s="216"/>
      <c r="W119" s="216"/>
      <c r="X119" s="216"/>
      <c r="Y119" s="216"/>
      <c r="Z119" s="216"/>
      <c r="AA119" s="216"/>
      <c r="AB119" s="216"/>
      <c r="AC119" s="216"/>
      <c r="AD119" s="216"/>
      <c r="AE119" s="216"/>
      <c r="AF119" s="216"/>
      <c r="AG119" s="216"/>
      <c r="AH119" s="216"/>
      <c r="AI119" s="216"/>
      <c r="AJ119" s="216"/>
      <c r="AK119" s="216"/>
      <c r="AL119" s="216"/>
      <c r="FY119" s="184"/>
      <c r="JJ119" s="184"/>
    </row>
    <row r="120" spans="2:270">
      <c r="B120" s="202"/>
      <c r="E120" s="216"/>
      <c r="F120" s="216"/>
      <c r="G120" s="216"/>
      <c r="H120" s="216"/>
      <c r="I120" s="216"/>
      <c r="J120" s="216"/>
      <c r="K120" s="216"/>
      <c r="L120" s="216"/>
      <c r="M120" s="216"/>
      <c r="N120" s="216"/>
      <c r="O120" s="216"/>
      <c r="P120" s="216"/>
      <c r="Q120" s="216"/>
      <c r="R120" s="216"/>
      <c r="S120" s="216"/>
      <c r="T120" s="216"/>
      <c r="U120" s="216"/>
      <c r="V120" s="216"/>
      <c r="W120" s="216"/>
      <c r="X120" s="216"/>
      <c r="Y120" s="216"/>
      <c r="Z120" s="216"/>
      <c r="AA120" s="216"/>
      <c r="AB120" s="216"/>
      <c r="AC120" s="216"/>
      <c r="AD120" s="216"/>
      <c r="AE120" s="216"/>
      <c r="AF120" s="216"/>
      <c r="AG120" s="216"/>
      <c r="AH120" s="216"/>
      <c r="AI120" s="216"/>
      <c r="AJ120" s="216"/>
      <c r="AK120" s="216"/>
      <c r="AL120" s="216"/>
      <c r="FY120" s="184"/>
      <c r="JJ120" s="184"/>
    </row>
    <row r="121" spans="2:270">
      <c r="B121" s="202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6"/>
      <c r="P121" s="216"/>
      <c r="Q121" s="216"/>
      <c r="R121" s="216"/>
      <c r="S121" s="216"/>
      <c r="T121" s="216"/>
      <c r="U121" s="216"/>
      <c r="V121" s="216"/>
      <c r="W121" s="216"/>
      <c r="X121" s="216"/>
      <c r="Y121" s="216"/>
      <c r="Z121" s="216"/>
      <c r="AA121" s="216"/>
      <c r="AB121" s="216"/>
      <c r="AC121" s="216"/>
      <c r="AD121" s="216"/>
      <c r="AE121" s="216"/>
      <c r="AF121" s="216"/>
      <c r="AG121" s="216"/>
      <c r="AH121" s="216"/>
      <c r="AI121" s="216"/>
      <c r="AJ121" s="216"/>
      <c r="AK121" s="216"/>
      <c r="AL121" s="216"/>
      <c r="FY121" s="184"/>
      <c r="JJ121" s="184"/>
    </row>
    <row r="122" spans="2:270">
      <c r="B122" s="202"/>
      <c r="E122" s="216"/>
      <c r="F122" s="216"/>
      <c r="G122" s="216"/>
      <c r="H122" s="216"/>
      <c r="I122" s="216"/>
      <c r="J122" s="216"/>
      <c r="K122" s="216"/>
      <c r="L122" s="216"/>
      <c r="M122" s="216"/>
      <c r="N122" s="216"/>
      <c r="O122" s="216"/>
      <c r="P122" s="216"/>
      <c r="Q122" s="216"/>
      <c r="R122" s="216"/>
      <c r="S122" s="216"/>
      <c r="T122" s="216"/>
      <c r="U122" s="216"/>
      <c r="V122" s="216"/>
      <c r="W122" s="216"/>
      <c r="X122" s="216"/>
      <c r="Y122" s="216"/>
      <c r="Z122" s="216"/>
      <c r="AA122" s="216"/>
      <c r="AB122" s="216"/>
      <c r="AC122" s="216"/>
      <c r="AD122" s="216"/>
      <c r="AE122" s="216"/>
      <c r="AF122" s="216"/>
      <c r="AG122" s="216"/>
      <c r="AH122" s="216"/>
      <c r="AI122" s="216"/>
      <c r="AJ122" s="216"/>
      <c r="AK122" s="216"/>
      <c r="AL122" s="216"/>
      <c r="FY122" s="184"/>
      <c r="JJ122" s="184"/>
    </row>
    <row r="123" spans="2:270">
      <c r="B123" s="202"/>
      <c r="E123" s="216"/>
      <c r="F123" s="216"/>
      <c r="G123" s="216"/>
      <c r="H123" s="216"/>
      <c r="I123" s="216"/>
      <c r="J123" s="216"/>
      <c r="K123" s="216"/>
      <c r="L123" s="216"/>
      <c r="M123" s="216"/>
      <c r="N123" s="216"/>
      <c r="O123" s="216"/>
      <c r="P123" s="216"/>
      <c r="Q123" s="216"/>
      <c r="R123" s="216"/>
      <c r="S123" s="216"/>
      <c r="T123" s="216"/>
      <c r="U123" s="216"/>
      <c r="V123" s="216"/>
      <c r="W123" s="216"/>
      <c r="X123" s="216"/>
      <c r="Y123" s="216"/>
      <c r="Z123" s="216"/>
      <c r="AA123" s="216"/>
      <c r="AB123" s="216"/>
      <c r="AC123" s="216"/>
      <c r="AD123" s="216"/>
      <c r="AE123" s="216"/>
      <c r="AF123" s="216"/>
      <c r="AG123" s="216"/>
      <c r="AH123" s="216"/>
      <c r="AI123" s="216"/>
      <c r="AJ123" s="216"/>
      <c r="AK123" s="216"/>
      <c r="AL123" s="216"/>
      <c r="FY123" s="184"/>
      <c r="JJ123" s="184"/>
    </row>
    <row r="124" spans="2:270">
      <c r="B124" s="202"/>
      <c r="E124" s="216"/>
      <c r="F124" s="216"/>
      <c r="G124" s="216"/>
      <c r="H124" s="216"/>
      <c r="I124" s="216"/>
      <c r="J124" s="216"/>
      <c r="K124" s="216"/>
      <c r="L124" s="216"/>
      <c r="M124" s="216"/>
      <c r="N124" s="216"/>
      <c r="O124" s="216"/>
      <c r="P124" s="216"/>
      <c r="Q124" s="216"/>
      <c r="R124" s="216"/>
      <c r="S124" s="216"/>
      <c r="T124" s="216"/>
      <c r="U124" s="216"/>
      <c r="V124" s="216"/>
      <c r="W124" s="216"/>
      <c r="X124" s="216"/>
      <c r="Y124" s="216"/>
      <c r="Z124" s="216"/>
      <c r="AA124" s="216"/>
      <c r="AB124" s="216"/>
      <c r="AC124" s="216"/>
      <c r="AD124" s="216"/>
      <c r="AE124" s="216"/>
      <c r="AF124" s="216"/>
      <c r="AG124" s="216"/>
      <c r="AH124" s="216"/>
      <c r="AI124" s="216"/>
      <c r="AJ124" s="216"/>
      <c r="AK124" s="216"/>
      <c r="AL124" s="216"/>
      <c r="FY124" s="184"/>
      <c r="JJ124" s="184"/>
    </row>
    <row r="125" spans="2:270">
      <c r="B125" s="202"/>
      <c r="E125" s="216"/>
      <c r="F125" s="216"/>
      <c r="G125" s="216"/>
      <c r="H125" s="216"/>
      <c r="I125" s="216"/>
      <c r="J125" s="216"/>
      <c r="K125" s="216"/>
      <c r="L125" s="216"/>
      <c r="M125" s="216"/>
      <c r="N125" s="216"/>
      <c r="O125" s="216"/>
      <c r="P125" s="216"/>
      <c r="Q125" s="216"/>
      <c r="R125" s="216"/>
      <c r="S125" s="216"/>
      <c r="T125" s="216"/>
      <c r="U125" s="216"/>
      <c r="V125" s="216"/>
      <c r="W125" s="216"/>
      <c r="X125" s="216"/>
      <c r="Y125" s="216"/>
      <c r="Z125" s="216"/>
      <c r="AA125" s="216"/>
      <c r="AB125" s="216"/>
      <c r="AC125" s="216"/>
      <c r="AD125" s="216"/>
      <c r="AE125" s="216"/>
      <c r="AF125" s="216"/>
      <c r="AG125" s="216"/>
      <c r="AH125" s="216"/>
      <c r="AI125" s="216"/>
      <c r="AJ125" s="216"/>
      <c r="AK125" s="216"/>
      <c r="AL125" s="216"/>
      <c r="FY125" s="184"/>
      <c r="JJ125" s="184"/>
    </row>
    <row r="126" spans="2:270">
      <c r="B126" s="202"/>
      <c r="E126" s="216"/>
      <c r="F126" s="216"/>
      <c r="G126" s="216"/>
      <c r="H126" s="216"/>
      <c r="I126" s="216"/>
      <c r="J126" s="216"/>
      <c r="K126" s="216"/>
      <c r="L126" s="216"/>
      <c r="M126" s="216"/>
      <c r="N126" s="216"/>
      <c r="O126" s="216"/>
      <c r="P126" s="216"/>
      <c r="Q126" s="216"/>
      <c r="R126" s="216"/>
      <c r="S126" s="216"/>
      <c r="T126" s="216"/>
      <c r="U126" s="216"/>
      <c r="V126" s="216"/>
      <c r="W126" s="216"/>
      <c r="X126" s="216"/>
      <c r="Y126" s="216"/>
      <c r="Z126" s="216"/>
      <c r="AA126" s="216"/>
      <c r="AB126" s="216"/>
      <c r="AC126" s="216"/>
      <c r="AD126" s="216"/>
      <c r="AE126" s="216"/>
      <c r="AF126" s="216"/>
      <c r="AG126" s="216"/>
      <c r="AH126" s="216"/>
      <c r="AI126" s="216"/>
      <c r="AJ126" s="216"/>
      <c r="AK126" s="216"/>
      <c r="AL126" s="216"/>
      <c r="FY126" s="184"/>
      <c r="JJ126" s="184"/>
    </row>
    <row r="127" spans="2:270">
      <c r="B127" s="202"/>
      <c r="E127" s="216"/>
      <c r="F127" s="216"/>
      <c r="G127" s="216"/>
      <c r="H127" s="216"/>
      <c r="I127" s="216"/>
      <c r="J127" s="216"/>
      <c r="K127" s="216"/>
      <c r="L127" s="216"/>
      <c r="M127" s="216"/>
      <c r="N127" s="216"/>
      <c r="O127" s="216"/>
      <c r="P127" s="216"/>
      <c r="Q127" s="216"/>
      <c r="R127" s="216"/>
      <c r="S127" s="216"/>
      <c r="T127" s="216"/>
      <c r="U127" s="216"/>
      <c r="V127" s="216"/>
      <c r="W127" s="216"/>
      <c r="X127" s="216"/>
      <c r="Y127" s="216"/>
      <c r="Z127" s="216"/>
      <c r="AA127" s="216"/>
      <c r="AB127" s="216"/>
      <c r="AC127" s="216"/>
      <c r="AD127" s="216"/>
      <c r="AE127" s="216"/>
      <c r="AF127" s="216"/>
      <c r="AG127" s="216"/>
      <c r="AH127" s="216"/>
      <c r="AI127" s="216"/>
      <c r="AJ127" s="216"/>
      <c r="AK127" s="216"/>
      <c r="AL127" s="216"/>
      <c r="FY127" s="184"/>
      <c r="JJ127" s="184"/>
    </row>
    <row r="128" spans="2:270">
      <c r="B128" s="202"/>
      <c r="E128" s="216"/>
      <c r="F128" s="216"/>
      <c r="G128" s="216"/>
      <c r="H128" s="216"/>
      <c r="I128" s="216"/>
      <c r="J128" s="216"/>
      <c r="K128" s="216"/>
      <c r="L128" s="216"/>
      <c r="M128" s="216"/>
      <c r="N128" s="216"/>
      <c r="O128" s="216"/>
      <c r="P128" s="216"/>
      <c r="Q128" s="216"/>
      <c r="R128" s="216"/>
      <c r="S128" s="216"/>
      <c r="T128" s="216"/>
      <c r="U128" s="216"/>
      <c r="V128" s="216"/>
      <c r="W128" s="216"/>
      <c r="X128" s="216"/>
      <c r="Y128" s="216"/>
      <c r="Z128" s="216"/>
      <c r="AA128" s="216"/>
      <c r="AB128" s="216"/>
      <c r="AC128" s="216"/>
      <c r="AD128" s="216"/>
      <c r="AE128" s="216"/>
      <c r="AF128" s="216"/>
      <c r="AG128" s="216"/>
      <c r="AH128" s="216"/>
      <c r="AI128" s="216"/>
      <c r="AJ128" s="216"/>
      <c r="AK128" s="216"/>
      <c r="AL128" s="216"/>
      <c r="FY128" s="184"/>
      <c r="JJ128" s="184"/>
    </row>
    <row r="129" spans="2:270">
      <c r="B129" s="202"/>
      <c r="E129" s="216"/>
      <c r="F129" s="216"/>
      <c r="G129" s="216"/>
      <c r="H129" s="216"/>
      <c r="I129" s="216"/>
      <c r="J129" s="216"/>
      <c r="K129" s="216"/>
      <c r="L129" s="216"/>
      <c r="M129" s="216"/>
      <c r="N129" s="216"/>
      <c r="O129" s="216"/>
      <c r="P129" s="216"/>
      <c r="Q129" s="216"/>
      <c r="R129" s="216"/>
      <c r="S129" s="216"/>
      <c r="T129" s="216"/>
      <c r="U129" s="216"/>
      <c r="V129" s="216"/>
      <c r="W129" s="216"/>
      <c r="X129" s="216"/>
      <c r="Y129" s="216"/>
      <c r="Z129" s="216"/>
      <c r="AA129" s="216"/>
      <c r="AB129" s="216"/>
      <c r="AC129" s="216"/>
      <c r="AD129" s="216"/>
      <c r="AE129" s="216"/>
      <c r="AF129" s="216"/>
      <c r="AG129" s="216"/>
      <c r="AH129" s="216"/>
      <c r="AI129" s="216"/>
      <c r="AJ129" s="216"/>
      <c r="AK129" s="216"/>
      <c r="AL129" s="216"/>
      <c r="FY129" s="184"/>
      <c r="JJ129" s="184"/>
    </row>
    <row r="130" spans="2:270">
      <c r="B130" s="202"/>
      <c r="E130" s="216"/>
      <c r="F130" s="216"/>
      <c r="G130" s="216"/>
      <c r="H130" s="216"/>
      <c r="I130" s="216"/>
      <c r="J130" s="216"/>
      <c r="K130" s="216"/>
      <c r="L130" s="216"/>
      <c r="M130" s="216"/>
      <c r="N130" s="216"/>
      <c r="O130" s="216"/>
      <c r="P130" s="216"/>
      <c r="Q130" s="216"/>
      <c r="R130" s="216"/>
      <c r="S130" s="216"/>
      <c r="T130" s="216"/>
      <c r="U130" s="216"/>
      <c r="V130" s="216"/>
      <c r="W130" s="216"/>
      <c r="X130" s="216"/>
      <c r="Y130" s="216"/>
      <c r="Z130" s="216"/>
      <c r="AA130" s="216"/>
      <c r="AB130" s="216"/>
      <c r="AC130" s="216"/>
      <c r="AD130" s="216"/>
      <c r="AE130" s="216"/>
      <c r="AF130" s="216"/>
      <c r="AG130" s="216"/>
      <c r="AH130" s="216"/>
      <c r="AI130" s="216"/>
      <c r="AJ130" s="216"/>
      <c r="AK130" s="216"/>
      <c r="AL130" s="216"/>
      <c r="FY130" s="184"/>
      <c r="JJ130" s="184"/>
    </row>
    <row r="131" spans="2:270">
      <c r="B131" s="202"/>
      <c r="E131" s="216"/>
      <c r="F131" s="216"/>
      <c r="G131" s="216"/>
      <c r="H131" s="216"/>
      <c r="I131" s="216"/>
      <c r="J131" s="216"/>
      <c r="K131" s="216"/>
      <c r="L131" s="216"/>
      <c r="M131" s="216"/>
      <c r="N131" s="216"/>
      <c r="O131" s="216"/>
      <c r="P131" s="216"/>
      <c r="Q131" s="216"/>
      <c r="R131" s="216"/>
      <c r="S131" s="216"/>
      <c r="T131" s="216"/>
      <c r="U131" s="216"/>
      <c r="V131" s="216"/>
      <c r="W131" s="216"/>
      <c r="X131" s="216"/>
      <c r="Y131" s="216"/>
      <c r="Z131" s="216"/>
      <c r="AA131" s="216"/>
      <c r="AB131" s="216"/>
      <c r="AC131" s="216"/>
      <c r="AD131" s="216"/>
      <c r="AE131" s="216"/>
      <c r="AF131" s="216"/>
      <c r="AG131" s="216"/>
      <c r="AH131" s="216"/>
      <c r="AI131" s="216"/>
      <c r="AJ131" s="216"/>
      <c r="AK131" s="216"/>
      <c r="AL131" s="216"/>
      <c r="FY131" s="184"/>
      <c r="JJ131" s="184"/>
    </row>
    <row r="132" spans="2:270">
      <c r="B132" s="202"/>
      <c r="E132" s="216"/>
      <c r="F132" s="216"/>
      <c r="G132" s="216"/>
      <c r="H132" s="216"/>
      <c r="I132" s="216"/>
      <c r="J132" s="216"/>
      <c r="K132" s="216"/>
      <c r="L132" s="216"/>
      <c r="M132" s="216"/>
      <c r="N132" s="216"/>
      <c r="O132" s="216"/>
      <c r="P132" s="216"/>
      <c r="Q132" s="216"/>
      <c r="R132" s="216"/>
      <c r="S132" s="216"/>
      <c r="T132" s="216"/>
      <c r="U132" s="216"/>
      <c r="V132" s="216"/>
      <c r="W132" s="216"/>
      <c r="X132" s="216"/>
      <c r="Y132" s="216"/>
      <c r="Z132" s="216"/>
      <c r="AA132" s="216"/>
      <c r="AB132" s="216"/>
      <c r="AC132" s="216"/>
      <c r="AD132" s="216"/>
      <c r="AE132" s="216"/>
      <c r="AF132" s="216"/>
      <c r="AG132" s="216"/>
      <c r="AH132" s="216"/>
      <c r="AI132" s="216"/>
      <c r="AJ132" s="216"/>
      <c r="AK132" s="216"/>
      <c r="AL132" s="216"/>
      <c r="FY132" s="184"/>
      <c r="JJ132" s="184"/>
    </row>
    <row r="133" spans="2:270">
      <c r="B133" s="202"/>
      <c r="E133" s="216"/>
      <c r="F133" s="216"/>
      <c r="G133" s="216"/>
      <c r="H133" s="216"/>
      <c r="I133" s="216"/>
      <c r="J133" s="216"/>
      <c r="K133" s="216"/>
      <c r="L133" s="216"/>
      <c r="M133" s="216"/>
      <c r="N133" s="216"/>
      <c r="O133" s="216"/>
      <c r="P133" s="216"/>
      <c r="Q133" s="216"/>
      <c r="R133" s="216"/>
      <c r="S133" s="216"/>
      <c r="T133" s="216"/>
      <c r="U133" s="216"/>
      <c r="V133" s="216"/>
      <c r="W133" s="216"/>
      <c r="X133" s="216"/>
      <c r="Y133" s="216"/>
      <c r="Z133" s="216"/>
      <c r="AA133" s="216"/>
      <c r="AB133" s="216"/>
      <c r="AC133" s="216"/>
      <c r="AD133" s="216"/>
      <c r="AE133" s="216"/>
      <c r="AF133" s="216"/>
      <c r="AG133" s="216"/>
      <c r="AH133" s="216"/>
      <c r="AI133" s="216"/>
      <c r="AJ133" s="216"/>
      <c r="AK133" s="216"/>
      <c r="AL133" s="216"/>
      <c r="FY133" s="184"/>
      <c r="JJ133" s="184"/>
    </row>
    <row r="134" spans="2:270">
      <c r="B134" s="202"/>
      <c r="E134" s="216"/>
      <c r="F134" s="216"/>
      <c r="G134" s="216"/>
      <c r="H134" s="216"/>
      <c r="I134" s="216"/>
      <c r="J134" s="216"/>
      <c r="K134" s="216"/>
      <c r="L134" s="216"/>
      <c r="M134" s="216"/>
      <c r="N134" s="216"/>
      <c r="O134" s="216"/>
      <c r="P134" s="216"/>
      <c r="Q134" s="216"/>
      <c r="R134" s="216"/>
      <c r="S134" s="216"/>
      <c r="T134" s="216"/>
      <c r="U134" s="216"/>
      <c r="V134" s="216"/>
      <c r="W134" s="216"/>
      <c r="X134" s="216"/>
      <c r="Y134" s="216"/>
      <c r="Z134" s="216"/>
      <c r="AA134" s="216"/>
      <c r="AB134" s="216"/>
      <c r="AC134" s="216"/>
      <c r="AD134" s="216"/>
      <c r="AE134" s="216"/>
      <c r="AF134" s="216"/>
      <c r="AG134" s="216"/>
      <c r="AH134" s="216"/>
      <c r="AI134" s="216"/>
      <c r="AJ134" s="216"/>
      <c r="AK134" s="216"/>
      <c r="AL134" s="216"/>
      <c r="FY134" s="184"/>
      <c r="JJ134" s="184"/>
    </row>
    <row r="135" spans="2:270">
      <c r="B135" s="202"/>
      <c r="E135" s="216"/>
      <c r="F135" s="216"/>
      <c r="G135" s="216"/>
      <c r="H135" s="216"/>
      <c r="I135" s="216"/>
      <c r="J135" s="216"/>
      <c r="K135" s="216"/>
      <c r="L135" s="216"/>
      <c r="M135" s="216"/>
      <c r="N135" s="216"/>
      <c r="O135" s="216"/>
      <c r="P135" s="216"/>
      <c r="Q135" s="216"/>
      <c r="R135" s="216"/>
      <c r="S135" s="216"/>
      <c r="T135" s="216"/>
      <c r="U135" s="216"/>
      <c r="V135" s="216"/>
      <c r="W135" s="216"/>
      <c r="X135" s="216"/>
      <c r="Y135" s="216"/>
      <c r="Z135" s="216"/>
      <c r="AA135" s="216"/>
      <c r="AB135" s="216"/>
      <c r="AC135" s="216"/>
      <c r="AD135" s="216"/>
      <c r="AE135" s="216"/>
      <c r="AF135" s="216"/>
      <c r="AG135" s="216"/>
      <c r="AH135" s="216"/>
      <c r="AI135" s="216"/>
      <c r="AJ135" s="216"/>
      <c r="AK135" s="216"/>
      <c r="AL135" s="216"/>
      <c r="FY135" s="184"/>
      <c r="JJ135" s="184"/>
    </row>
    <row r="136" spans="2:270">
      <c r="B136" s="202"/>
      <c r="E136" s="216"/>
      <c r="F136" s="216"/>
      <c r="G136" s="216"/>
      <c r="H136" s="216"/>
      <c r="I136" s="216"/>
      <c r="J136" s="216"/>
      <c r="K136" s="216"/>
      <c r="L136" s="216"/>
      <c r="M136" s="216"/>
      <c r="N136" s="216"/>
      <c r="O136" s="216"/>
      <c r="P136" s="216"/>
      <c r="Q136" s="216"/>
      <c r="R136" s="216"/>
      <c r="S136" s="216"/>
      <c r="T136" s="216"/>
      <c r="U136" s="216"/>
      <c r="V136" s="216"/>
      <c r="W136" s="216"/>
      <c r="X136" s="216"/>
      <c r="Y136" s="216"/>
      <c r="Z136" s="216"/>
      <c r="AA136" s="216"/>
      <c r="AB136" s="216"/>
      <c r="AC136" s="216"/>
      <c r="AD136" s="216"/>
      <c r="AE136" s="216"/>
      <c r="AF136" s="216"/>
      <c r="AG136" s="216"/>
      <c r="AH136" s="216"/>
      <c r="AI136" s="216"/>
      <c r="AJ136" s="216"/>
      <c r="AK136" s="216"/>
      <c r="AL136" s="216"/>
      <c r="FY136" s="184"/>
      <c r="JJ136" s="184"/>
    </row>
    <row r="137" spans="2:270">
      <c r="B137" s="202"/>
      <c r="E137" s="216"/>
      <c r="F137" s="216"/>
      <c r="G137" s="216"/>
      <c r="H137" s="216"/>
      <c r="I137" s="216"/>
      <c r="J137" s="216"/>
      <c r="K137" s="216"/>
      <c r="L137" s="216"/>
      <c r="M137" s="216"/>
      <c r="N137" s="216"/>
      <c r="O137" s="216"/>
      <c r="P137" s="216"/>
      <c r="Q137" s="216"/>
      <c r="R137" s="216"/>
      <c r="S137" s="216"/>
      <c r="T137" s="216"/>
      <c r="U137" s="216"/>
      <c r="V137" s="216"/>
      <c r="W137" s="216"/>
      <c r="X137" s="216"/>
      <c r="Y137" s="216"/>
      <c r="Z137" s="216"/>
      <c r="AA137" s="216"/>
      <c r="AB137" s="216"/>
      <c r="AC137" s="216"/>
      <c r="AD137" s="216"/>
      <c r="AE137" s="216"/>
      <c r="AF137" s="216"/>
      <c r="AG137" s="216"/>
      <c r="AH137" s="216"/>
      <c r="AI137" s="216"/>
      <c r="AJ137" s="216"/>
      <c r="AK137" s="216"/>
      <c r="AL137" s="216"/>
      <c r="FY137" s="184"/>
      <c r="JJ137" s="184"/>
    </row>
    <row r="138" spans="2:270">
      <c r="B138" s="202"/>
      <c r="E138" s="216"/>
      <c r="F138" s="216"/>
      <c r="G138" s="216"/>
      <c r="H138" s="216"/>
      <c r="I138" s="216"/>
      <c r="J138" s="216"/>
      <c r="K138" s="216"/>
      <c r="L138" s="216"/>
      <c r="M138" s="216"/>
      <c r="N138" s="216"/>
      <c r="O138" s="216"/>
      <c r="P138" s="216"/>
      <c r="Q138" s="216"/>
      <c r="R138" s="216"/>
      <c r="S138" s="216"/>
      <c r="T138" s="216"/>
      <c r="U138" s="216"/>
      <c r="V138" s="216"/>
      <c r="W138" s="216"/>
      <c r="X138" s="216"/>
      <c r="Y138" s="216"/>
      <c r="Z138" s="216"/>
      <c r="AA138" s="216"/>
      <c r="AB138" s="216"/>
      <c r="AC138" s="216"/>
      <c r="AD138" s="216"/>
      <c r="AE138" s="216"/>
      <c r="AF138" s="216"/>
      <c r="AG138" s="216"/>
      <c r="AH138" s="216"/>
      <c r="AI138" s="216"/>
      <c r="AJ138" s="216"/>
      <c r="AK138" s="216"/>
      <c r="AL138" s="216"/>
      <c r="FY138" s="184"/>
      <c r="JJ138" s="184"/>
    </row>
    <row r="139" spans="2:270">
      <c r="B139" s="202"/>
      <c r="E139" s="216"/>
      <c r="F139" s="216"/>
      <c r="G139" s="216"/>
      <c r="H139" s="216"/>
      <c r="I139" s="216"/>
      <c r="J139" s="216"/>
      <c r="K139" s="216"/>
      <c r="L139" s="216"/>
      <c r="M139" s="216"/>
      <c r="N139" s="216"/>
      <c r="O139" s="216"/>
      <c r="P139" s="216"/>
      <c r="Q139" s="216"/>
      <c r="R139" s="216"/>
      <c r="S139" s="216"/>
      <c r="T139" s="216"/>
      <c r="U139" s="216"/>
      <c r="V139" s="216"/>
      <c r="W139" s="216"/>
      <c r="X139" s="216"/>
      <c r="Y139" s="216"/>
      <c r="Z139" s="216"/>
      <c r="AA139" s="216"/>
      <c r="AB139" s="216"/>
      <c r="AC139" s="216"/>
      <c r="AD139" s="216"/>
      <c r="AE139" s="216"/>
      <c r="AF139" s="216"/>
      <c r="AG139" s="216"/>
      <c r="AH139" s="216"/>
      <c r="AI139" s="216"/>
      <c r="AJ139" s="216"/>
      <c r="AK139" s="216"/>
      <c r="AL139" s="216"/>
      <c r="FY139" s="184"/>
      <c r="JJ139" s="184"/>
    </row>
    <row r="140" spans="2:270">
      <c r="B140" s="202"/>
      <c r="E140" s="216"/>
      <c r="F140" s="216"/>
      <c r="G140" s="216"/>
      <c r="H140" s="216"/>
      <c r="I140" s="216"/>
      <c r="J140" s="216"/>
      <c r="K140" s="216"/>
      <c r="L140" s="216"/>
      <c r="M140" s="216"/>
      <c r="N140" s="216"/>
      <c r="O140" s="216"/>
      <c r="P140" s="216"/>
      <c r="Q140" s="216"/>
      <c r="R140" s="216"/>
      <c r="S140" s="216"/>
      <c r="T140" s="216"/>
      <c r="U140" s="216"/>
      <c r="V140" s="216"/>
      <c r="W140" s="216"/>
      <c r="X140" s="216"/>
      <c r="Y140" s="216"/>
      <c r="Z140" s="216"/>
      <c r="AA140" s="216"/>
      <c r="AB140" s="216"/>
      <c r="AC140" s="216"/>
      <c r="AD140" s="216"/>
      <c r="AE140" s="216"/>
      <c r="AF140" s="216"/>
      <c r="AG140" s="216"/>
      <c r="AH140" s="216"/>
      <c r="AI140" s="216"/>
      <c r="AJ140" s="216"/>
      <c r="AK140" s="216"/>
      <c r="AL140" s="216"/>
      <c r="FY140" s="184"/>
      <c r="JJ140" s="184"/>
    </row>
    <row r="141" spans="2:270">
      <c r="B141" s="202"/>
      <c r="E141" s="216"/>
      <c r="F141" s="216"/>
      <c r="G141" s="216"/>
      <c r="H141" s="216"/>
      <c r="I141" s="216"/>
      <c r="J141" s="216"/>
      <c r="K141" s="216"/>
      <c r="L141" s="216"/>
      <c r="M141" s="216"/>
      <c r="N141" s="216"/>
      <c r="O141" s="216"/>
      <c r="P141" s="216"/>
      <c r="Q141" s="216"/>
      <c r="R141" s="216"/>
      <c r="S141" s="216"/>
      <c r="T141" s="216"/>
      <c r="U141" s="216"/>
      <c r="V141" s="216"/>
      <c r="W141" s="216"/>
      <c r="X141" s="216"/>
      <c r="Y141" s="216"/>
      <c r="Z141" s="216"/>
      <c r="AA141" s="216"/>
      <c r="AB141" s="216"/>
      <c r="AC141" s="216"/>
      <c r="AD141" s="216"/>
      <c r="AE141" s="216"/>
      <c r="AF141" s="216"/>
      <c r="AG141" s="216"/>
      <c r="AH141" s="216"/>
      <c r="AI141" s="216"/>
      <c r="AJ141" s="216"/>
      <c r="AK141" s="216"/>
      <c r="AL141" s="216"/>
      <c r="FY141" s="184"/>
      <c r="JJ141" s="184"/>
    </row>
    <row r="142" spans="2:270">
      <c r="B142" s="202"/>
      <c r="E142" s="216"/>
      <c r="F142" s="216"/>
      <c r="G142" s="216"/>
      <c r="H142" s="216"/>
      <c r="I142" s="216"/>
      <c r="J142" s="216"/>
      <c r="K142" s="216"/>
      <c r="L142" s="216"/>
      <c r="M142" s="216"/>
      <c r="N142" s="216"/>
      <c r="O142" s="216"/>
      <c r="P142" s="216"/>
      <c r="Q142" s="216"/>
      <c r="R142" s="216"/>
      <c r="S142" s="216"/>
      <c r="T142" s="216"/>
      <c r="U142" s="216"/>
      <c r="V142" s="216"/>
      <c r="W142" s="216"/>
      <c r="X142" s="216"/>
      <c r="Y142" s="216"/>
      <c r="Z142" s="216"/>
      <c r="AA142" s="216"/>
      <c r="AB142" s="216"/>
      <c r="AC142" s="216"/>
      <c r="AD142" s="216"/>
      <c r="AE142" s="216"/>
      <c r="AF142" s="216"/>
      <c r="AG142" s="216"/>
      <c r="AH142" s="216"/>
      <c r="AI142" s="216"/>
      <c r="AJ142" s="216"/>
      <c r="AK142" s="216"/>
      <c r="AL142" s="216"/>
      <c r="FY142" s="184"/>
      <c r="JJ142" s="184"/>
    </row>
    <row r="143" spans="2:270">
      <c r="B143" s="202"/>
      <c r="E143" s="216"/>
      <c r="F143" s="216"/>
      <c r="G143" s="216"/>
      <c r="H143" s="216"/>
      <c r="I143" s="216"/>
      <c r="J143" s="216"/>
      <c r="K143" s="216"/>
      <c r="L143" s="216"/>
      <c r="M143" s="216"/>
      <c r="N143" s="216"/>
      <c r="O143" s="216"/>
      <c r="P143" s="216"/>
      <c r="Q143" s="216"/>
      <c r="R143" s="216"/>
      <c r="S143" s="216"/>
      <c r="T143" s="216"/>
      <c r="U143" s="216"/>
      <c r="V143" s="216"/>
      <c r="W143" s="216"/>
      <c r="X143" s="216"/>
      <c r="Y143" s="216"/>
      <c r="Z143" s="216"/>
      <c r="AA143" s="216"/>
      <c r="AB143" s="216"/>
      <c r="AC143" s="216"/>
      <c r="AD143" s="216"/>
      <c r="AE143" s="216"/>
      <c r="AF143" s="216"/>
      <c r="AG143" s="216"/>
      <c r="AH143" s="216"/>
      <c r="AI143" s="216"/>
      <c r="AJ143" s="216"/>
      <c r="AK143" s="216"/>
      <c r="AL143" s="216"/>
      <c r="FY143" s="184"/>
      <c r="JJ143" s="184"/>
    </row>
    <row r="144" spans="2:270">
      <c r="B144" s="202"/>
      <c r="E144" s="216"/>
      <c r="F144" s="216"/>
      <c r="G144" s="216"/>
      <c r="H144" s="216"/>
      <c r="I144" s="216"/>
      <c r="J144" s="216"/>
      <c r="K144" s="216"/>
      <c r="L144" s="216"/>
      <c r="M144" s="216"/>
      <c r="N144" s="216"/>
      <c r="O144" s="216"/>
      <c r="P144" s="216"/>
      <c r="Q144" s="216"/>
      <c r="R144" s="216"/>
      <c r="S144" s="216"/>
      <c r="T144" s="216"/>
      <c r="U144" s="216"/>
      <c r="V144" s="216"/>
      <c r="W144" s="216"/>
      <c r="X144" s="216"/>
      <c r="Y144" s="216"/>
      <c r="Z144" s="216"/>
      <c r="AA144" s="216"/>
      <c r="AB144" s="216"/>
      <c r="AC144" s="216"/>
      <c r="AD144" s="216"/>
      <c r="AE144" s="216"/>
      <c r="AF144" s="216"/>
      <c r="AG144" s="216"/>
      <c r="AH144" s="216"/>
      <c r="AI144" s="216"/>
      <c r="AJ144" s="216"/>
      <c r="AK144" s="216"/>
      <c r="AL144" s="216"/>
      <c r="FY144" s="184"/>
      <c r="JJ144" s="184"/>
    </row>
    <row r="145" spans="2:270">
      <c r="B145" s="202"/>
      <c r="E145" s="216"/>
      <c r="F145" s="216"/>
      <c r="G145" s="216"/>
      <c r="H145" s="216"/>
      <c r="I145" s="216"/>
      <c r="J145" s="216"/>
      <c r="K145" s="216"/>
      <c r="L145" s="216"/>
      <c r="M145" s="216"/>
      <c r="N145" s="216"/>
      <c r="O145" s="216"/>
      <c r="P145" s="216"/>
      <c r="Q145" s="216"/>
      <c r="R145" s="216"/>
      <c r="S145" s="216"/>
      <c r="T145" s="216"/>
      <c r="U145" s="216"/>
      <c r="V145" s="216"/>
      <c r="W145" s="216"/>
      <c r="X145" s="216"/>
      <c r="Y145" s="216"/>
      <c r="Z145" s="216"/>
      <c r="AA145" s="216"/>
      <c r="AB145" s="216"/>
      <c r="AC145" s="216"/>
      <c r="AD145" s="216"/>
      <c r="AE145" s="216"/>
      <c r="AF145" s="216"/>
      <c r="AG145" s="216"/>
      <c r="AH145" s="216"/>
      <c r="AI145" s="216"/>
      <c r="AJ145" s="216"/>
      <c r="AK145" s="216"/>
      <c r="AL145" s="216"/>
      <c r="FY145" s="184"/>
      <c r="JJ145" s="184"/>
    </row>
    <row r="146" spans="2:270">
      <c r="B146" s="202"/>
      <c r="E146" s="216"/>
      <c r="F146" s="216"/>
      <c r="G146" s="216"/>
      <c r="H146" s="216"/>
      <c r="I146" s="216"/>
      <c r="J146" s="216"/>
      <c r="K146" s="216"/>
      <c r="L146" s="216"/>
      <c r="M146" s="216"/>
      <c r="N146" s="216"/>
      <c r="O146" s="216"/>
      <c r="P146" s="216"/>
      <c r="Q146" s="216"/>
      <c r="R146" s="216"/>
      <c r="S146" s="216"/>
      <c r="T146" s="216"/>
      <c r="U146" s="216"/>
      <c r="V146" s="216"/>
      <c r="W146" s="216"/>
      <c r="X146" s="216"/>
      <c r="Y146" s="216"/>
      <c r="Z146" s="216"/>
      <c r="AA146" s="216"/>
      <c r="AB146" s="216"/>
      <c r="AC146" s="216"/>
      <c r="AD146" s="216"/>
      <c r="AE146" s="216"/>
      <c r="AF146" s="216"/>
      <c r="AG146" s="216"/>
      <c r="AH146" s="216"/>
      <c r="AI146" s="216"/>
      <c r="AJ146" s="216"/>
      <c r="AK146" s="216"/>
      <c r="AL146" s="216"/>
      <c r="FY146" s="184"/>
      <c r="JJ146" s="184"/>
    </row>
    <row r="147" spans="2:270">
      <c r="B147" s="202"/>
      <c r="E147" s="216"/>
      <c r="F147" s="216"/>
      <c r="G147" s="216"/>
      <c r="H147" s="216"/>
      <c r="I147" s="216"/>
      <c r="J147" s="216"/>
      <c r="K147" s="216"/>
      <c r="L147" s="216"/>
      <c r="M147" s="216"/>
      <c r="N147" s="216"/>
      <c r="O147" s="216"/>
      <c r="P147" s="216"/>
      <c r="Q147" s="216"/>
      <c r="R147" s="216"/>
      <c r="S147" s="216"/>
      <c r="T147" s="216"/>
      <c r="U147" s="216"/>
      <c r="V147" s="216"/>
      <c r="W147" s="216"/>
      <c r="X147" s="216"/>
      <c r="Y147" s="216"/>
      <c r="Z147" s="216"/>
      <c r="AA147" s="216"/>
      <c r="AB147" s="216"/>
      <c r="AC147" s="216"/>
      <c r="AD147" s="216"/>
      <c r="AE147" s="216"/>
      <c r="AF147" s="216"/>
      <c r="AG147" s="216"/>
      <c r="AH147" s="216"/>
      <c r="AI147" s="216"/>
      <c r="AJ147" s="216"/>
      <c r="AK147" s="216"/>
      <c r="AL147" s="216"/>
      <c r="FY147" s="184"/>
      <c r="JJ147" s="184"/>
    </row>
    <row r="148" spans="2:270">
      <c r="B148" s="202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6"/>
      <c r="P148" s="216"/>
      <c r="Q148" s="216"/>
      <c r="R148" s="216"/>
      <c r="S148" s="216"/>
      <c r="T148" s="216"/>
      <c r="U148" s="216"/>
      <c r="V148" s="216"/>
      <c r="W148" s="216"/>
      <c r="X148" s="216"/>
      <c r="Y148" s="216"/>
      <c r="Z148" s="216"/>
      <c r="AA148" s="216"/>
      <c r="AB148" s="216"/>
      <c r="AC148" s="216"/>
      <c r="AD148" s="216"/>
      <c r="AE148" s="216"/>
      <c r="AF148" s="216"/>
      <c r="AG148" s="216"/>
      <c r="AH148" s="216"/>
      <c r="AI148" s="216"/>
      <c r="AJ148" s="216"/>
      <c r="AK148" s="216"/>
      <c r="AL148" s="216"/>
      <c r="FY148" s="184"/>
      <c r="JJ148" s="184"/>
    </row>
    <row r="149" spans="2:270">
      <c r="B149" s="202"/>
      <c r="E149" s="216"/>
      <c r="F149" s="216"/>
      <c r="G149" s="216"/>
      <c r="H149" s="216"/>
      <c r="I149" s="216"/>
      <c r="J149" s="216"/>
      <c r="K149" s="216"/>
      <c r="L149" s="216"/>
      <c r="M149" s="216"/>
      <c r="N149" s="216"/>
      <c r="O149" s="216"/>
      <c r="P149" s="216"/>
      <c r="Q149" s="216"/>
      <c r="R149" s="216"/>
      <c r="S149" s="216"/>
      <c r="T149" s="216"/>
      <c r="U149" s="216"/>
      <c r="V149" s="216"/>
      <c r="W149" s="216"/>
      <c r="X149" s="216"/>
      <c r="Y149" s="216"/>
      <c r="Z149" s="216"/>
      <c r="AA149" s="216"/>
      <c r="AB149" s="216"/>
      <c r="AC149" s="216"/>
      <c r="AD149" s="216"/>
      <c r="AE149" s="216"/>
      <c r="AF149" s="216"/>
      <c r="AG149" s="216"/>
      <c r="AH149" s="216"/>
      <c r="AI149" s="216"/>
      <c r="AJ149" s="216"/>
      <c r="AK149" s="216"/>
      <c r="AL149" s="216"/>
      <c r="FY149" s="184"/>
      <c r="JJ149" s="184"/>
    </row>
    <row r="150" spans="2:270">
      <c r="B150" s="202"/>
      <c r="E150" s="216"/>
      <c r="F150" s="216"/>
      <c r="G150" s="216"/>
      <c r="H150" s="216"/>
      <c r="I150" s="216"/>
      <c r="J150" s="216"/>
      <c r="K150" s="216"/>
      <c r="L150" s="216"/>
      <c r="M150" s="216"/>
      <c r="N150" s="216"/>
      <c r="O150" s="216"/>
      <c r="P150" s="216"/>
      <c r="Q150" s="216"/>
      <c r="R150" s="216"/>
      <c r="S150" s="216"/>
      <c r="T150" s="216"/>
      <c r="U150" s="216"/>
      <c r="V150" s="216"/>
      <c r="W150" s="216"/>
      <c r="X150" s="216"/>
      <c r="Y150" s="216"/>
      <c r="Z150" s="216"/>
      <c r="AA150" s="216"/>
      <c r="AB150" s="216"/>
      <c r="AC150" s="216"/>
      <c r="AD150" s="216"/>
      <c r="AE150" s="216"/>
      <c r="AF150" s="216"/>
      <c r="AG150" s="216"/>
      <c r="AH150" s="216"/>
      <c r="AI150" s="216"/>
      <c r="AJ150" s="216"/>
      <c r="AK150" s="216"/>
      <c r="AL150" s="216"/>
      <c r="FY150" s="184"/>
      <c r="JJ150" s="184"/>
    </row>
    <row r="151" spans="2:270">
      <c r="B151" s="202"/>
      <c r="E151" s="216"/>
      <c r="F151" s="216"/>
      <c r="G151" s="216"/>
      <c r="H151" s="216"/>
      <c r="I151" s="216"/>
      <c r="J151" s="216"/>
      <c r="K151" s="216"/>
      <c r="L151" s="216"/>
      <c r="M151" s="216"/>
      <c r="N151" s="216"/>
      <c r="O151" s="216"/>
      <c r="P151" s="216"/>
      <c r="Q151" s="216"/>
      <c r="R151" s="216"/>
      <c r="S151" s="216"/>
      <c r="T151" s="216"/>
      <c r="U151" s="216"/>
      <c r="V151" s="216"/>
      <c r="W151" s="216"/>
      <c r="X151" s="216"/>
      <c r="Y151" s="216"/>
      <c r="Z151" s="216"/>
      <c r="AA151" s="216"/>
      <c r="AB151" s="216"/>
      <c r="AC151" s="216"/>
      <c r="AD151" s="216"/>
      <c r="AE151" s="216"/>
      <c r="AF151" s="216"/>
      <c r="AG151" s="216"/>
      <c r="AH151" s="216"/>
      <c r="AI151" s="216"/>
      <c r="AJ151" s="216"/>
      <c r="AK151" s="216"/>
      <c r="AL151" s="216"/>
      <c r="FY151" s="184"/>
      <c r="JJ151" s="184"/>
    </row>
    <row r="152" spans="2:270">
      <c r="B152" s="202"/>
      <c r="E152" s="216"/>
      <c r="F152" s="216"/>
      <c r="G152" s="216"/>
      <c r="H152" s="216"/>
      <c r="I152" s="216"/>
      <c r="J152" s="216"/>
      <c r="K152" s="216"/>
      <c r="L152" s="216"/>
      <c r="M152" s="216"/>
      <c r="N152" s="216"/>
      <c r="O152" s="216"/>
      <c r="P152" s="216"/>
      <c r="Q152" s="216"/>
      <c r="R152" s="216"/>
      <c r="S152" s="216"/>
      <c r="T152" s="216"/>
      <c r="U152" s="216"/>
      <c r="V152" s="216"/>
      <c r="W152" s="216"/>
      <c r="X152" s="216"/>
      <c r="Y152" s="216"/>
      <c r="Z152" s="216"/>
      <c r="AA152" s="216"/>
      <c r="AB152" s="216"/>
      <c r="AC152" s="216"/>
      <c r="AD152" s="216"/>
      <c r="AE152" s="216"/>
      <c r="AF152" s="216"/>
      <c r="AG152" s="216"/>
      <c r="AH152" s="216"/>
      <c r="AI152" s="216"/>
      <c r="AJ152" s="216"/>
      <c r="AK152" s="216"/>
      <c r="AL152" s="216"/>
      <c r="FY152" s="184"/>
      <c r="JJ152" s="184"/>
    </row>
    <row r="153" spans="2:270">
      <c r="B153" s="202"/>
      <c r="E153" s="216"/>
      <c r="F153" s="216"/>
      <c r="G153" s="216"/>
      <c r="H153" s="216"/>
      <c r="I153" s="216"/>
      <c r="J153" s="216"/>
      <c r="K153" s="216"/>
      <c r="L153" s="216"/>
      <c r="M153" s="216"/>
      <c r="N153" s="216"/>
      <c r="O153" s="216"/>
      <c r="P153" s="216"/>
      <c r="Q153" s="216"/>
      <c r="R153" s="216"/>
      <c r="S153" s="216"/>
      <c r="T153" s="216"/>
      <c r="U153" s="216"/>
      <c r="V153" s="216"/>
      <c r="W153" s="216"/>
      <c r="X153" s="216"/>
      <c r="Y153" s="216"/>
      <c r="Z153" s="216"/>
      <c r="AA153" s="216"/>
      <c r="AB153" s="216"/>
      <c r="AC153" s="216"/>
      <c r="AD153" s="216"/>
      <c r="AE153" s="216"/>
      <c r="AF153" s="216"/>
      <c r="AG153" s="216"/>
      <c r="AH153" s="216"/>
      <c r="AI153" s="216"/>
      <c r="AJ153" s="216"/>
      <c r="AK153" s="216"/>
      <c r="AL153" s="216"/>
      <c r="FY153" s="184"/>
      <c r="JJ153" s="184"/>
    </row>
    <row r="154" spans="2:270">
      <c r="B154" s="202"/>
      <c r="E154" s="216"/>
      <c r="F154" s="216"/>
      <c r="G154" s="216"/>
      <c r="H154" s="216"/>
      <c r="I154" s="216"/>
      <c r="J154" s="216"/>
      <c r="K154" s="216"/>
      <c r="L154" s="216"/>
      <c r="M154" s="216"/>
      <c r="N154" s="216"/>
      <c r="O154" s="216"/>
      <c r="P154" s="216"/>
      <c r="Q154" s="216"/>
      <c r="R154" s="216"/>
      <c r="S154" s="216"/>
      <c r="T154" s="216"/>
      <c r="U154" s="216"/>
      <c r="V154" s="216"/>
      <c r="W154" s="216"/>
      <c r="X154" s="216"/>
      <c r="Y154" s="216"/>
      <c r="Z154" s="216"/>
      <c r="AA154" s="216"/>
      <c r="AB154" s="216"/>
      <c r="AC154" s="216"/>
      <c r="AD154" s="216"/>
      <c r="AE154" s="216"/>
      <c r="AF154" s="216"/>
      <c r="AG154" s="216"/>
      <c r="AH154" s="216"/>
      <c r="AI154" s="216"/>
      <c r="AJ154" s="216"/>
      <c r="AK154" s="216"/>
      <c r="AL154" s="216"/>
      <c r="FY154" s="184"/>
      <c r="JJ154" s="184"/>
    </row>
    <row r="155" spans="2:270">
      <c r="B155" s="202"/>
      <c r="E155" s="216"/>
      <c r="F155" s="216"/>
      <c r="G155" s="216"/>
      <c r="H155" s="216"/>
      <c r="I155" s="216"/>
      <c r="J155" s="216"/>
      <c r="K155" s="216"/>
      <c r="L155" s="216"/>
      <c r="M155" s="216"/>
      <c r="N155" s="216"/>
      <c r="O155" s="216"/>
      <c r="P155" s="216"/>
      <c r="Q155" s="216"/>
      <c r="R155" s="216"/>
      <c r="S155" s="216"/>
      <c r="T155" s="216"/>
      <c r="U155" s="216"/>
      <c r="V155" s="216"/>
      <c r="W155" s="216"/>
      <c r="X155" s="216"/>
      <c r="Y155" s="216"/>
      <c r="Z155" s="216"/>
      <c r="AA155" s="216"/>
      <c r="AB155" s="216"/>
      <c r="AC155" s="216"/>
      <c r="AD155" s="216"/>
      <c r="AE155" s="216"/>
      <c r="AF155" s="216"/>
      <c r="AG155" s="216"/>
      <c r="AH155" s="216"/>
      <c r="AI155" s="216"/>
      <c r="AJ155" s="216"/>
      <c r="AK155" s="216"/>
      <c r="AL155" s="216"/>
      <c r="FY155" s="184"/>
      <c r="JJ155" s="184"/>
    </row>
    <row r="156" spans="2:270">
      <c r="B156" s="202"/>
      <c r="E156" s="216"/>
      <c r="F156" s="216"/>
      <c r="G156" s="216"/>
      <c r="H156" s="216"/>
      <c r="I156" s="216"/>
      <c r="J156" s="216"/>
      <c r="K156" s="216"/>
      <c r="L156" s="216"/>
      <c r="M156" s="216"/>
      <c r="N156" s="216"/>
      <c r="O156" s="216"/>
      <c r="P156" s="216"/>
      <c r="Q156" s="216"/>
      <c r="R156" s="216"/>
      <c r="S156" s="216"/>
      <c r="T156" s="216"/>
      <c r="U156" s="216"/>
      <c r="V156" s="216"/>
      <c r="W156" s="216"/>
      <c r="X156" s="216"/>
      <c r="Y156" s="216"/>
      <c r="Z156" s="216"/>
      <c r="AA156" s="216"/>
      <c r="AB156" s="216"/>
      <c r="AC156" s="216"/>
      <c r="AD156" s="216"/>
      <c r="AE156" s="216"/>
      <c r="AF156" s="216"/>
      <c r="AG156" s="216"/>
      <c r="AH156" s="216"/>
      <c r="AI156" s="216"/>
      <c r="AJ156" s="216"/>
      <c r="AK156" s="216"/>
      <c r="AL156" s="216"/>
      <c r="FY156" s="184"/>
      <c r="JJ156" s="184"/>
    </row>
    <row r="157" spans="2:270">
      <c r="B157" s="202"/>
      <c r="E157" s="216"/>
      <c r="F157" s="216"/>
      <c r="G157" s="216"/>
      <c r="H157" s="216"/>
      <c r="I157" s="216"/>
      <c r="J157" s="216"/>
      <c r="K157" s="216"/>
      <c r="L157" s="216"/>
      <c r="M157" s="216"/>
      <c r="N157" s="216"/>
      <c r="O157" s="216"/>
      <c r="P157" s="216"/>
      <c r="Q157" s="216"/>
      <c r="R157" s="216"/>
      <c r="S157" s="216"/>
      <c r="T157" s="216"/>
      <c r="U157" s="216"/>
      <c r="V157" s="216"/>
      <c r="W157" s="216"/>
      <c r="X157" s="216"/>
      <c r="Y157" s="216"/>
      <c r="Z157" s="216"/>
      <c r="AA157" s="216"/>
      <c r="AB157" s="216"/>
      <c r="AC157" s="216"/>
      <c r="AD157" s="216"/>
      <c r="AE157" s="216"/>
      <c r="AF157" s="216"/>
      <c r="AG157" s="216"/>
      <c r="AH157" s="216"/>
      <c r="AI157" s="216"/>
      <c r="AJ157" s="216"/>
      <c r="AK157" s="216"/>
      <c r="AL157" s="216"/>
      <c r="FY157" s="184"/>
      <c r="JJ157" s="184"/>
    </row>
    <row r="158" spans="2:270">
      <c r="B158" s="202"/>
      <c r="E158" s="216"/>
      <c r="F158" s="216"/>
      <c r="G158" s="216"/>
      <c r="H158" s="216"/>
      <c r="I158" s="216"/>
      <c r="J158" s="216"/>
      <c r="K158" s="216"/>
      <c r="L158" s="216"/>
      <c r="M158" s="216"/>
      <c r="N158" s="216"/>
      <c r="O158" s="216"/>
      <c r="P158" s="216"/>
      <c r="Q158" s="216"/>
      <c r="R158" s="216"/>
      <c r="S158" s="216"/>
      <c r="T158" s="216"/>
      <c r="U158" s="216"/>
      <c r="V158" s="216"/>
      <c r="W158" s="216"/>
      <c r="X158" s="216"/>
      <c r="Y158" s="216"/>
      <c r="Z158" s="216"/>
      <c r="AA158" s="216"/>
      <c r="AB158" s="216"/>
      <c r="AC158" s="216"/>
      <c r="AD158" s="216"/>
      <c r="AE158" s="216"/>
      <c r="AF158" s="216"/>
      <c r="AG158" s="216"/>
      <c r="AH158" s="216"/>
      <c r="AI158" s="216"/>
      <c r="AJ158" s="216"/>
      <c r="AK158" s="216"/>
      <c r="AL158" s="216"/>
      <c r="FY158" s="184"/>
      <c r="JJ158" s="184"/>
    </row>
    <row r="159" spans="2:270">
      <c r="B159" s="202"/>
      <c r="E159" s="216"/>
      <c r="F159" s="216"/>
      <c r="G159" s="216"/>
      <c r="H159" s="216"/>
      <c r="I159" s="216"/>
      <c r="J159" s="216"/>
      <c r="K159" s="216"/>
      <c r="L159" s="216"/>
      <c r="M159" s="216"/>
      <c r="N159" s="216"/>
      <c r="O159" s="216"/>
      <c r="P159" s="216"/>
      <c r="Q159" s="216"/>
      <c r="R159" s="216"/>
      <c r="S159" s="216"/>
      <c r="T159" s="216"/>
      <c r="U159" s="216"/>
      <c r="V159" s="216"/>
      <c r="W159" s="216"/>
      <c r="X159" s="216"/>
      <c r="Y159" s="216"/>
      <c r="Z159" s="216"/>
      <c r="AA159" s="216"/>
      <c r="AB159" s="216"/>
      <c r="AC159" s="216"/>
      <c r="AD159" s="216"/>
      <c r="AE159" s="216"/>
      <c r="AF159" s="216"/>
      <c r="AG159" s="216"/>
      <c r="AH159" s="216"/>
      <c r="AI159" s="216"/>
      <c r="AJ159" s="216"/>
      <c r="AK159" s="216"/>
      <c r="AL159" s="216"/>
      <c r="FY159" s="184"/>
      <c r="JJ159" s="184"/>
    </row>
    <row r="160" spans="2:270">
      <c r="B160" s="202"/>
      <c r="E160" s="216"/>
      <c r="F160" s="216"/>
      <c r="G160" s="216"/>
      <c r="H160" s="216"/>
      <c r="I160" s="216"/>
      <c r="J160" s="216"/>
      <c r="K160" s="216"/>
      <c r="L160" s="216"/>
      <c r="M160" s="216"/>
      <c r="N160" s="216"/>
      <c r="O160" s="216"/>
      <c r="P160" s="216"/>
      <c r="Q160" s="216"/>
      <c r="R160" s="216"/>
      <c r="S160" s="216"/>
      <c r="T160" s="216"/>
      <c r="U160" s="216"/>
      <c r="V160" s="216"/>
      <c r="W160" s="216"/>
      <c r="X160" s="216"/>
      <c r="Y160" s="216"/>
      <c r="Z160" s="216"/>
      <c r="AA160" s="216"/>
      <c r="AB160" s="216"/>
      <c r="AC160" s="216"/>
      <c r="AD160" s="216"/>
      <c r="AE160" s="216"/>
      <c r="AF160" s="216"/>
      <c r="AG160" s="216"/>
      <c r="AH160" s="216"/>
      <c r="AI160" s="216"/>
      <c r="AJ160" s="216"/>
      <c r="AK160" s="216"/>
      <c r="AL160" s="216"/>
      <c r="FY160" s="184"/>
      <c r="JJ160" s="184"/>
    </row>
    <row r="161" spans="2:270">
      <c r="B161" s="202"/>
      <c r="E161" s="216"/>
      <c r="F161" s="216"/>
      <c r="G161" s="216"/>
      <c r="H161" s="216"/>
      <c r="I161" s="216"/>
      <c r="J161" s="216"/>
      <c r="K161" s="216"/>
      <c r="L161" s="216"/>
      <c r="M161" s="216"/>
      <c r="N161" s="216"/>
      <c r="O161" s="216"/>
      <c r="P161" s="216"/>
      <c r="Q161" s="216"/>
      <c r="R161" s="216"/>
      <c r="S161" s="216"/>
      <c r="T161" s="216"/>
      <c r="U161" s="216"/>
      <c r="V161" s="216"/>
      <c r="W161" s="216"/>
      <c r="X161" s="216"/>
      <c r="Y161" s="216"/>
      <c r="Z161" s="216"/>
      <c r="AA161" s="216"/>
      <c r="AB161" s="216"/>
      <c r="AC161" s="216"/>
      <c r="AD161" s="216"/>
      <c r="AE161" s="216"/>
      <c r="AF161" s="216"/>
      <c r="AG161" s="216"/>
      <c r="AH161" s="216"/>
      <c r="AI161" s="216"/>
      <c r="AJ161" s="216"/>
      <c r="AK161" s="216"/>
      <c r="AL161" s="216"/>
      <c r="FY161" s="184"/>
      <c r="JJ161" s="184"/>
    </row>
    <row r="162" spans="2:270">
      <c r="B162" s="202"/>
      <c r="E162" s="216"/>
      <c r="F162" s="216"/>
      <c r="G162" s="216"/>
      <c r="H162" s="216"/>
      <c r="I162" s="216"/>
      <c r="J162" s="216"/>
      <c r="K162" s="216"/>
      <c r="L162" s="216"/>
      <c r="M162" s="216"/>
      <c r="N162" s="216"/>
      <c r="O162" s="216"/>
      <c r="P162" s="216"/>
      <c r="Q162" s="216"/>
      <c r="R162" s="216"/>
      <c r="S162" s="216"/>
      <c r="T162" s="216"/>
      <c r="U162" s="216"/>
      <c r="V162" s="216"/>
      <c r="W162" s="216"/>
      <c r="X162" s="216"/>
      <c r="Y162" s="216"/>
      <c r="Z162" s="216"/>
      <c r="AA162" s="216"/>
      <c r="AB162" s="216"/>
      <c r="AC162" s="216"/>
      <c r="AD162" s="216"/>
      <c r="AE162" s="216"/>
      <c r="AF162" s="216"/>
      <c r="AG162" s="216"/>
      <c r="AH162" s="216"/>
      <c r="AI162" s="216"/>
      <c r="AJ162" s="216"/>
      <c r="AK162" s="216"/>
      <c r="AL162" s="216"/>
      <c r="FY162" s="184"/>
      <c r="JJ162" s="184"/>
    </row>
    <row r="163" spans="2:270">
      <c r="B163" s="202"/>
      <c r="E163" s="216"/>
      <c r="F163" s="216"/>
      <c r="G163" s="216"/>
      <c r="H163" s="216"/>
      <c r="I163" s="216"/>
      <c r="J163" s="216"/>
      <c r="K163" s="216"/>
      <c r="L163" s="216"/>
      <c r="M163" s="216"/>
      <c r="N163" s="216"/>
      <c r="O163" s="216"/>
      <c r="P163" s="216"/>
      <c r="Q163" s="216"/>
      <c r="R163" s="216"/>
      <c r="S163" s="216"/>
      <c r="T163" s="216"/>
      <c r="U163" s="216"/>
      <c r="V163" s="216"/>
      <c r="W163" s="216"/>
      <c r="X163" s="216"/>
      <c r="Y163" s="216"/>
      <c r="Z163" s="216"/>
      <c r="AA163" s="216"/>
      <c r="AB163" s="216"/>
      <c r="AC163" s="216"/>
      <c r="AD163" s="216"/>
      <c r="AE163" s="216"/>
      <c r="AF163" s="216"/>
      <c r="AG163" s="216"/>
      <c r="AH163" s="216"/>
      <c r="AI163" s="216"/>
      <c r="AJ163" s="216"/>
      <c r="AK163" s="216"/>
      <c r="AL163" s="216"/>
      <c r="FY163" s="184"/>
      <c r="JJ163" s="184"/>
    </row>
    <row r="164" spans="2:270">
      <c r="B164" s="202"/>
      <c r="E164" s="216"/>
      <c r="F164" s="216"/>
      <c r="G164" s="216"/>
      <c r="H164" s="216"/>
      <c r="I164" s="216"/>
      <c r="J164" s="216"/>
      <c r="K164" s="216"/>
      <c r="L164" s="216"/>
      <c r="M164" s="216"/>
      <c r="N164" s="216"/>
      <c r="O164" s="216"/>
      <c r="P164" s="216"/>
      <c r="Q164" s="216"/>
      <c r="R164" s="216"/>
      <c r="S164" s="216"/>
      <c r="T164" s="216"/>
      <c r="U164" s="216"/>
      <c r="V164" s="216"/>
      <c r="W164" s="216"/>
      <c r="X164" s="216"/>
      <c r="Y164" s="216"/>
      <c r="Z164" s="216"/>
      <c r="AA164" s="216"/>
      <c r="AB164" s="216"/>
      <c r="AC164" s="216"/>
      <c r="AD164" s="216"/>
      <c r="AE164" s="216"/>
      <c r="AF164" s="216"/>
      <c r="AG164" s="216"/>
      <c r="AH164" s="216"/>
      <c r="AI164" s="216"/>
      <c r="AJ164" s="216"/>
      <c r="AK164" s="216"/>
      <c r="AL164" s="216"/>
      <c r="FY164" s="184"/>
      <c r="JJ164" s="184"/>
    </row>
    <row r="165" spans="2:270">
      <c r="B165" s="202"/>
      <c r="E165" s="216"/>
      <c r="F165" s="216"/>
      <c r="G165" s="216"/>
      <c r="H165" s="216"/>
      <c r="I165" s="216"/>
      <c r="J165" s="216"/>
      <c r="K165" s="216"/>
      <c r="L165" s="216"/>
      <c r="M165" s="216"/>
      <c r="N165" s="216"/>
      <c r="O165" s="216"/>
      <c r="P165" s="216"/>
      <c r="Q165" s="216"/>
      <c r="R165" s="216"/>
      <c r="S165" s="216"/>
      <c r="T165" s="216"/>
      <c r="U165" s="216"/>
      <c r="V165" s="216"/>
      <c r="W165" s="216"/>
      <c r="X165" s="216"/>
      <c r="Y165" s="216"/>
      <c r="Z165" s="216"/>
      <c r="AA165" s="216"/>
      <c r="AB165" s="216"/>
      <c r="AC165" s="216"/>
      <c r="AD165" s="216"/>
      <c r="AE165" s="216"/>
      <c r="AF165" s="216"/>
      <c r="AG165" s="216"/>
      <c r="AH165" s="216"/>
      <c r="AI165" s="216"/>
      <c r="AJ165" s="216"/>
      <c r="AK165" s="216"/>
      <c r="AL165" s="216"/>
      <c r="FY165" s="184"/>
      <c r="JJ165" s="184"/>
    </row>
    <row r="166" spans="2:270">
      <c r="B166" s="202"/>
      <c r="E166" s="216"/>
      <c r="F166" s="216"/>
      <c r="G166" s="216"/>
      <c r="H166" s="216"/>
      <c r="I166" s="216"/>
      <c r="J166" s="216"/>
      <c r="K166" s="216"/>
      <c r="L166" s="216"/>
      <c r="M166" s="216"/>
      <c r="N166" s="216"/>
      <c r="O166" s="216"/>
      <c r="P166" s="216"/>
      <c r="Q166" s="216"/>
      <c r="R166" s="216"/>
      <c r="S166" s="216"/>
      <c r="T166" s="216"/>
      <c r="U166" s="216"/>
      <c r="V166" s="216"/>
      <c r="W166" s="216"/>
      <c r="X166" s="216"/>
      <c r="Y166" s="216"/>
      <c r="Z166" s="216"/>
      <c r="AA166" s="216"/>
      <c r="AB166" s="216"/>
      <c r="AC166" s="216"/>
      <c r="AD166" s="216"/>
      <c r="AE166" s="216"/>
      <c r="AF166" s="216"/>
      <c r="AG166" s="216"/>
      <c r="AH166" s="216"/>
      <c r="AI166" s="216"/>
      <c r="AJ166" s="216"/>
      <c r="AK166" s="216"/>
      <c r="AL166" s="216"/>
      <c r="FY166" s="184"/>
      <c r="JJ166" s="184"/>
    </row>
    <row r="167" spans="2:270">
      <c r="B167" s="202"/>
      <c r="E167" s="216"/>
      <c r="F167" s="216"/>
      <c r="G167" s="216"/>
      <c r="H167" s="216"/>
      <c r="I167" s="216"/>
      <c r="J167" s="216"/>
      <c r="K167" s="216"/>
      <c r="L167" s="216"/>
      <c r="M167" s="216"/>
      <c r="N167" s="216"/>
      <c r="O167" s="216"/>
      <c r="P167" s="216"/>
      <c r="Q167" s="216"/>
      <c r="R167" s="216"/>
      <c r="S167" s="216"/>
      <c r="T167" s="216"/>
      <c r="U167" s="216"/>
      <c r="V167" s="216"/>
      <c r="W167" s="216"/>
      <c r="X167" s="216"/>
      <c r="Y167" s="216"/>
      <c r="Z167" s="216"/>
      <c r="AA167" s="216"/>
      <c r="AB167" s="216"/>
      <c r="AC167" s="216"/>
      <c r="AD167" s="216"/>
      <c r="AE167" s="216"/>
      <c r="AF167" s="216"/>
      <c r="AG167" s="216"/>
      <c r="AH167" s="216"/>
      <c r="AI167" s="216"/>
      <c r="AJ167" s="216"/>
      <c r="AK167" s="216"/>
      <c r="AL167" s="216"/>
      <c r="FY167" s="184"/>
      <c r="JJ167" s="184"/>
    </row>
    <row r="168" spans="2:270">
      <c r="B168" s="202"/>
      <c r="E168" s="216"/>
      <c r="F168" s="216"/>
      <c r="G168" s="216"/>
      <c r="H168" s="216"/>
      <c r="I168" s="216"/>
      <c r="J168" s="216"/>
      <c r="K168" s="216"/>
      <c r="L168" s="216"/>
      <c r="M168" s="216"/>
      <c r="N168" s="216"/>
      <c r="O168" s="216"/>
      <c r="P168" s="216"/>
      <c r="Q168" s="216"/>
      <c r="R168" s="216"/>
      <c r="S168" s="216"/>
      <c r="T168" s="216"/>
      <c r="U168" s="216"/>
      <c r="V168" s="216"/>
      <c r="W168" s="216"/>
      <c r="X168" s="216"/>
      <c r="Y168" s="216"/>
      <c r="Z168" s="216"/>
      <c r="AA168" s="216"/>
      <c r="AB168" s="216"/>
      <c r="AC168" s="216"/>
      <c r="AD168" s="216"/>
      <c r="AE168" s="216"/>
      <c r="AF168" s="216"/>
      <c r="AG168" s="216"/>
      <c r="AH168" s="216"/>
      <c r="AI168" s="216"/>
      <c r="AJ168" s="216"/>
      <c r="AK168" s="216"/>
      <c r="AL168" s="216"/>
      <c r="FY168" s="184"/>
      <c r="JJ168" s="184"/>
    </row>
    <row r="169" spans="2:270">
      <c r="B169" s="202"/>
      <c r="E169" s="216"/>
      <c r="F169" s="216"/>
      <c r="G169" s="216"/>
      <c r="H169" s="216"/>
      <c r="I169" s="216"/>
      <c r="J169" s="216"/>
      <c r="K169" s="216"/>
      <c r="L169" s="216"/>
      <c r="M169" s="216"/>
      <c r="N169" s="216"/>
      <c r="O169" s="216"/>
      <c r="P169" s="216"/>
      <c r="Q169" s="216"/>
      <c r="R169" s="216"/>
      <c r="S169" s="216"/>
      <c r="T169" s="216"/>
      <c r="U169" s="216"/>
      <c r="V169" s="216"/>
      <c r="W169" s="216"/>
      <c r="X169" s="216"/>
      <c r="Y169" s="216"/>
      <c r="Z169" s="216"/>
      <c r="AA169" s="216"/>
      <c r="AB169" s="216"/>
      <c r="AC169" s="216"/>
      <c r="AD169" s="216"/>
      <c r="AE169" s="216"/>
      <c r="AF169" s="216"/>
      <c r="AG169" s="216"/>
      <c r="AH169" s="216"/>
      <c r="AI169" s="216"/>
      <c r="AJ169" s="216"/>
      <c r="AK169" s="216"/>
      <c r="AL169" s="216"/>
      <c r="FY169" s="184"/>
      <c r="JJ169" s="184"/>
    </row>
    <row r="170" spans="2:270">
      <c r="B170" s="202"/>
      <c r="E170" s="216"/>
      <c r="F170" s="216"/>
      <c r="G170" s="216"/>
      <c r="H170" s="216"/>
      <c r="I170" s="216"/>
      <c r="J170" s="216"/>
      <c r="K170" s="216"/>
      <c r="L170" s="216"/>
      <c r="M170" s="216"/>
      <c r="N170" s="216"/>
      <c r="O170" s="216"/>
      <c r="P170" s="216"/>
      <c r="Q170" s="216"/>
      <c r="R170" s="216"/>
      <c r="S170" s="216"/>
      <c r="T170" s="216"/>
      <c r="U170" s="216"/>
      <c r="V170" s="216"/>
      <c r="W170" s="216"/>
      <c r="X170" s="216"/>
      <c r="Y170" s="216"/>
      <c r="Z170" s="216"/>
      <c r="AA170" s="216"/>
      <c r="AB170" s="216"/>
      <c r="AC170" s="216"/>
      <c r="AD170" s="216"/>
      <c r="AE170" s="216"/>
      <c r="AF170" s="216"/>
      <c r="AG170" s="216"/>
      <c r="AH170" s="216"/>
      <c r="AI170" s="216"/>
      <c r="AJ170" s="216"/>
      <c r="AK170" s="216"/>
      <c r="AL170" s="216"/>
      <c r="FY170" s="184"/>
      <c r="JJ170" s="184"/>
    </row>
    <row r="171" spans="2:270">
      <c r="B171" s="202"/>
      <c r="E171" s="216"/>
      <c r="F171" s="216"/>
      <c r="G171" s="216"/>
      <c r="H171" s="216"/>
      <c r="I171" s="216"/>
      <c r="J171" s="216"/>
      <c r="K171" s="216"/>
      <c r="L171" s="216"/>
      <c r="M171" s="216"/>
      <c r="N171" s="216"/>
      <c r="O171" s="216"/>
      <c r="P171" s="216"/>
      <c r="Q171" s="216"/>
      <c r="R171" s="216"/>
      <c r="S171" s="216"/>
      <c r="T171" s="216"/>
      <c r="U171" s="216"/>
      <c r="V171" s="216"/>
      <c r="W171" s="216"/>
      <c r="X171" s="216"/>
      <c r="Y171" s="216"/>
      <c r="Z171" s="216"/>
      <c r="AA171" s="216"/>
      <c r="AB171" s="216"/>
      <c r="AC171" s="216"/>
      <c r="AD171" s="216"/>
      <c r="AE171" s="216"/>
      <c r="AF171" s="216"/>
      <c r="AG171" s="216"/>
      <c r="AH171" s="216"/>
      <c r="AI171" s="216"/>
      <c r="AJ171" s="216"/>
      <c r="AK171" s="216"/>
      <c r="AL171" s="216"/>
      <c r="FY171" s="184"/>
      <c r="JJ171" s="184"/>
    </row>
    <row r="172" spans="2:270">
      <c r="B172" s="202"/>
      <c r="E172" s="216"/>
      <c r="F172" s="216"/>
      <c r="G172" s="216"/>
      <c r="H172" s="216"/>
      <c r="I172" s="216"/>
      <c r="J172" s="216"/>
      <c r="K172" s="216"/>
      <c r="L172" s="216"/>
      <c r="M172" s="216"/>
      <c r="N172" s="216"/>
      <c r="O172" s="216"/>
      <c r="P172" s="216"/>
      <c r="Q172" s="216"/>
      <c r="R172" s="216"/>
      <c r="S172" s="216"/>
      <c r="T172" s="216"/>
      <c r="U172" s="216"/>
      <c r="V172" s="216"/>
      <c r="W172" s="216"/>
      <c r="X172" s="216"/>
      <c r="Y172" s="216"/>
      <c r="Z172" s="216"/>
      <c r="AA172" s="216"/>
      <c r="AB172" s="216"/>
      <c r="AC172" s="216"/>
      <c r="AD172" s="216"/>
      <c r="AE172" s="216"/>
      <c r="AF172" s="216"/>
      <c r="AG172" s="216"/>
      <c r="AH172" s="216"/>
      <c r="AI172" s="216"/>
      <c r="AJ172" s="216"/>
      <c r="AK172" s="216"/>
      <c r="AL172" s="216"/>
      <c r="FY172" s="184"/>
      <c r="JJ172" s="184"/>
    </row>
    <row r="173" spans="2:270">
      <c r="B173" s="202"/>
      <c r="E173" s="216"/>
      <c r="F173" s="216"/>
      <c r="G173" s="216"/>
      <c r="H173" s="216"/>
      <c r="I173" s="216"/>
      <c r="J173" s="216"/>
      <c r="K173" s="216"/>
      <c r="L173" s="216"/>
      <c r="M173" s="216"/>
      <c r="N173" s="216"/>
      <c r="O173" s="216"/>
      <c r="P173" s="216"/>
      <c r="Q173" s="216"/>
      <c r="R173" s="216"/>
      <c r="S173" s="216"/>
      <c r="T173" s="216"/>
      <c r="U173" s="216"/>
      <c r="V173" s="216"/>
      <c r="W173" s="216"/>
      <c r="X173" s="216"/>
      <c r="Y173" s="216"/>
      <c r="Z173" s="216"/>
      <c r="AA173" s="216"/>
      <c r="AB173" s="216"/>
      <c r="AC173" s="216"/>
      <c r="AD173" s="216"/>
      <c r="AE173" s="216"/>
      <c r="AF173" s="216"/>
      <c r="AG173" s="216"/>
      <c r="AH173" s="216"/>
      <c r="AI173" s="216"/>
      <c r="AJ173" s="216"/>
      <c r="AK173" s="216"/>
      <c r="AL173" s="216"/>
      <c r="FY173" s="184"/>
      <c r="JJ173" s="184"/>
    </row>
    <row r="174" spans="2:270">
      <c r="B174" s="202"/>
      <c r="E174" s="216"/>
      <c r="F174" s="216"/>
      <c r="G174" s="216"/>
      <c r="H174" s="216"/>
      <c r="I174" s="216"/>
      <c r="J174" s="216"/>
      <c r="K174" s="216"/>
      <c r="L174" s="216"/>
      <c r="M174" s="216"/>
      <c r="N174" s="216"/>
      <c r="O174" s="216"/>
      <c r="P174" s="216"/>
      <c r="Q174" s="216"/>
      <c r="R174" s="216"/>
      <c r="S174" s="216"/>
      <c r="T174" s="216"/>
      <c r="U174" s="216"/>
      <c r="V174" s="216"/>
      <c r="W174" s="216"/>
      <c r="X174" s="216"/>
      <c r="Y174" s="216"/>
      <c r="Z174" s="216"/>
      <c r="AA174" s="216"/>
      <c r="AB174" s="216"/>
      <c r="AC174" s="216"/>
      <c r="AD174" s="216"/>
      <c r="AE174" s="216"/>
      <c r="AF174" s="216"/>
      <c r="AG174" s="216"/>
      <c r="AH174" s="216"/>
      <c r="AI174" s="216"/>
      <c r="AJ174" s="216"/>
      <c r="AK174" s="216"/>
      <c r="AL174" s="216"/>
      <c r="FY174" s="184"/>
      <c r="JJ174" s="184"/>
    </row>
    <row r="175" spans="2:270">
      <c r="B175" s="202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6"/>
      <c r="P175" s="216"/>
      <c r="Q175" s="216"/>
      <c r="R175" s="216"/>
      <c r="S175" s="216"/>
      <c r="T175" s="216"/>
      <c r="U175" s="216"/>
      <c r="V175" s="216"/>
      <c r="W175" s="216"/>
      <c r="X175" s="216"/>
      <c r="Y175" s="216"/>
      <c r="Z175" s="216"/>
      <c r="AA175" s="216"/>
      <c r="AB175" s="216"/>
      <c r="AC175" s="216"/>
      <c r="AD175" s="216"/>
      <c r="AE175" s="216"/>
      <c r="AF175" s="216"/>
      <c r="AG175" s="216"/>
      <c r="AH175" s="216"/>
      <c r="AI175" s="216"/>
      <c r="AJ175" s="216"/>
      <c r="AK175" s="216"/>
      <c r="AL175" s="216"/>
      <c r="FY175" s="184"/>
      <c r="JJ175" s="184"/>
    </row>
    <row r="176" spans="2:270">
      <c r="B176" s="202"/>
      <c r="E176" s="216"/>
      <c r="F176" s="216"/>
      <c r="G176" s="216"/>
      <c r="H176" s="216"/>
      <c r="I176" s="216"/>
      <c r="J176" s="216"/>
      <c r="K176" s="216"/>
      <c r="L176" s="216"/>
      <c r="M176" s="216"/>
      <c r="N176" s="216"/>
      <c r="O176" s="216"/>
      <c r="P176" s="216"/>
      <c r="Q176" s="216"/>
      <c r="R176" s="216"/>
      <c r="S176" s="216"/>
      <c r="T176" s="216"/>
      <c r="U176" s="216"/>
      <c r="V176" s="216"/>
      <c r="W176" s="216"/>
      <c r="X176" s="216"/>
      <c r="Y176" s="216"/>
      <c r="Z176" s="216"/>
      <c r="AA176" s="216"/>
      <c r="AB176" s="216"/>
      <c r="AC176" s="216"/>
      <c r="AD176" s="216"/>
      <c r="AE176" s="216"/>
      <c r="AF176" s="216"/>
      <c r="AG176" s="216"/>
      <c r="AH176" s="216"/>
      <c r="AI176" s="216"/>
      <c r="AJ176" s="216"/>
      <c r="AK176" s="216"/>
      <c r="AL176" s="216"/>
      <c r="FY176" s="184"/>
      <c r="JJ176" s="184"/>
    </row>
    <row r="177" spans="2:270">
      <c r="B177" s="202"/>
      <c r="E177" s="216"/>
      <c r="F177" s="216"/>
      <c r="G177" s="216"/>
      <c r="H177" s="216"/>
      <c r="I177" s="216"/>
      <c r="J177" s="216"/>
      <c r="K177" s="216"/>
      <c r="L177" s="216"/>
      <c r="M177" s="216"/>
      <c r="N177" s="216"/>
      <c r="O177" s="216"/>
      <c r="P177" s="216"/>
      <c r="Q177" s="216"/>
      <c r="R177" s="216"/>
      <c r="S177" s="216"/>
      <c r="T177" s="216"/>
      <c r="U177" s="216"/>
      <c r="V177" s="216"/>
      <c r="W177" s="216"/>
      <c r="X177" s="216"/>
      <c r="Y177" s="216"/>
      <c r="Z177" s="216"/>
      <c r="AA177" s="216"/>
      <c r="AB177" s="216"/>
      <c r="AC177" s="216"/>
      <c r="AD177" s="216"/>
      <c r="AE177" s="216"/>
      <c r="AF177" s="216"/>
      <c r="AG177" s="216"/>
      <c r="AH177" s="216"/>
      <c r="AI177" s="216"/>
      <c r="AJ177" s="216"/>
      <c r="AK177" s="216"/>
      <c r="AL177" s="216"/>
      <c r="FY177" s="184"/>
      <c r="JJ177" s="184"/>
    </row>
    <row r="178" spans="2:270">
      <c r="B178" s="202"/>
      <c r="E178" s="216"/>
      <c r="F178" s="216"/>
      <c r="G178" s="216"/>
      <c r="H178" s="216"/>
      <c r="I178" s="216"/>
      <c r="J178" s="216"/>
      <c r="K178" s="216"/>
      <c r="L178" s="216"/>
      <c r="M178" s="216"/>
      <c r="N178" s="216"/>
      <c r="O178" s="216"/>
      <c r="P178" s="216"/>
      <c r="Q178" s="216"/>
      <c r="R178" s="216"/>
      <c r="S178" s="216"/>
      <c r="T178" s="216"/>
      <c r="U178" s="216"/>
      <c r="V178" s="216"/>
      <c r="W178" s="216"/>
      <c r="X178" s="216"/>
      <c r="Y178" s="216"/>
      <c r="Z178" s="216"/>
      <c r="AA178" s="216"/>
      <c r="AB178" s="216"/>
      <c r="AC178" s="216"/>
      <c r="AD178" s="216"/>
      <c r="AE178" s="216"/>
      <c r="AF178" s="216"/>
      <c r="AG178" s="216"/>
      <c r="AH178" s="216"/>
      <c r="AI178" s="216"/>
      <c r="AJ178" s="216"/>
      <c r="AK178" s="216"/>
      <c r="AL178" s="216"/>
      <c r="FY178" s="184"/>
      <c r="JJ178" s="184"/>
    </row>
    <row r="179" spans="2:270">
      <c r="B179" s="202"/>
      <c r="E179" s="216"/>
      <c r="F179" s="216"/>
      <c r="G179" s="216"/>
      <c r="H179" s="216"/>
      <c r="I179" s="216"/>
      <c r="J179" s="216"/>
      <c r="K179" s="216"/>
      <c r="L179" s="216"/>
      <c r="M179" s="216"/>
      <c r="N179" s="216"/>
      <c r="O179" s="216"/>
      <c r="P179" s="216"/>
      <c r="Q179" s="216"/>
      <c r="R179" s="216"/>
      <c r="S179" s="216"/>
      <c r="T179" s="216"/>
      <c r="U179" s="216"/>
      <c r="V179" s="216"/>
      <c r="W179" s="216"/>
      <c r="X179" s="216"/>
      <c r="Y179" s="216"/>
      <c r="Z179" s="216"/>
      <c r="AA179" s="216"/>
      <c r="AB179" s="216"/>
      <c r="AC179" s="216"/>
      <c r="AD179" s="216"/>
      <c r="AE179" s="216"/>
      <c r="AF179" s="216"/>
      <c r="AG179" s="216"/>
      <c r="AH179" s="216"/>
      <c r="AI179" s="216"/>
      <c r="AJ179" s="216"/>
      <c r="AK179" s="216"/>
      <c r="AL179" s="216"/>
      <c r="FY179" s="184"/>
      <c r="JJ179" s="184"/>
    </row>
    <row r="180" spans="2:270">
      <c r="B180" s="202"/>
      <c r="E180" s="216"/>
      <c r="F180" s="216"/>
      <c r="G180" s="216"/>
      <c r="H180" s="216"/>
      <c r="I180" s="216"/>
      <c r="J180" s="216"/>
      <c r="K180" s="216"/>
      <c r="L180" s="216"/>
      <c r="M180" s="216"/>
      <c r="N180" s="216"/>
      <c r="O180" s="216"/>
      <c r="P180" s="216"/>
      <c r="Q180" s="216"/>
      <c r="R180" s="216"/>
      <c r="S180" s="216"/>
      <c r="T180" s="216"/>
      <c r="U180" s="216"/>
      <c r="V180" s="216"/>
      <c r="W180" s="216"/>
      <c r="X180" s="216"/>
      <c r="Y180" s="216"/>
      <c r="Z180" s="216"/>
      <c r="AA180" s="216"/>
      <c r="AB180" s="216"/>
      <c r="AC180" s="216"/>
      <c r="AD180" s="216"/>
      <c r="AE180" s="216"/>
      <c r="AF180" s="216"/>
      <c r="AG180" s="216"/>
      <c r="AH180" s="216"/>
      <c r="AI180" s="216"/>
      <c r="AJ180" s="216"/>
      <c r="AK180" s="216"/>
      <c r="AL180" s="216"/>
      <c r="FY180" s="184"/>
      <c r="JJ180" s="184"/>
    </row>
    <row r="181" spans="2:270">
      <c r="B181" s="202"/>
      <c r="E181" s="216"/>
      <c r="F181" s="216"/>
      <c r="G181" s="216"/>
      <c r="H181" s="216"/>
      <c r="I181" s="216"/>
      <c r="J181" s="216"/>
      <c r="K181" s="216"/>
      <c r="L181" s="216"/>
      <c r="M181" s="216"/>
      <c r="N181" s="216"/>
      <c r="O181" s="216"/>
      <c r="P181" s="216"/>
      <c r="Q181" s="216"/>
      <c r="R181" s="216"/>
      <c r="S181" s="216"/>
      <c r="T181" s="216"/>
      <c r="U181" s="216"/>
      <c r="V181" s="216"/>
      <c r="W181" s="216"/>
      <c r="X181" s="216"/>
      <c r="Y181" s="216"/>
      <c r="Z181" s="216"/>
      <c r="AA181" s="216"/>
      <c r="AB181" s="216"/>
      <c r="AC181" s="216"/>
      <c r="AD181" s="216"/>
      <c r="AE181" s="216"/>
      <c r="AF181" s="216"/>
      <c r="AG181" s="216"/>
      <c r="AH181" s="216"/>
      <c r="AI181" s="216"/>
      <c r="AJ181" s="216"/>
      <c r="AK181" s="216"/>
      <c r="AL181" s="216"/>
      <c r="FY181" s="184"/>
      <c r="JJ181" s="184"/>
    </row>
    <row r="182" spans="2:270">
      <c r="B182" s="202"/>
      <c r="E182" s="216"/>
      <c r="F182" s="216"/>
      <c r="G182" s="216"/>
      <c r="H182" s="216"/>
      <c r="I182" s="216"/>
      <c r="J182" s="216"/>
      <c r="K182" s="216"/>
      <c r="L182" s="216"/>
      <c r="M182" s="216"/>
      <c r="N182" s="216"/>
      <c r="O182" s="216"/>
      <c r="P182" s="216"/>
      <c r="Q182" s="216"/>
      <c r="R182" s="216"/>
      <c r="S182" s="216"/>
      <c r="T182" s="216"/>
      <c r="U182" s="216"/>
      <c r="V182" s="216"/>
      <c r="W182" s="216"/>
      <c r="X182" s="216"/>
      <c r="Y182" s="216"/>
      <c r="Z182" s="216"/>
      <c r="AA182" s="216"/>
      <c r="AB182" s="216"/>
      <c r="AC182" s="216"/>
      <c r="AD182" s="216"/>
      <c r="AE182" s="216"/>
      <c r="AF182" s="216"/>
      <c r="AG182" s="216"/>
      <c r="AH182" s="216"/>
      <c r="AI182" s="216"/>
      <c r="AJ182" s="216"/>
      <c r="AK182" s="216"/>
      <c r="AL182" s="216"/>
      <c r="FY182" s="184"/>
      <c r="JJ182" s="184"/>
    </row>
    <row r="183" spans="2:270">
      <c r="B183" s="202"/>
      <c r="E183" s="216"/>
      <c r="F183" s="216"/>
      <c r="G183" s="216"/>
      <c r="H183" s="216"/>
      <c r="I183" s="216"/>
      <c r="J183" s="216"/>
      <c r="K183" s="216"/>
      <c r="L183" s="216"/>
      <c r="M183" s="216"/>
      <c r="N183" s="216"/>
      <c r="O183" s="216"/>
      <c r="P183" s="216"/>
      <c r="Q183" s="216"/>
      <c r="R183" s="216"/>
      <c r="S183" s="216"/>
      <c r="T183" s="216"/>
      <c r="U183" s="216"/>
      <c r="V183" s="216"/>
      <c r="W183" s="216"/>
      <c r="X183" s="216"/>
      <c r="Y183" s="216"/>
      <c r="Z183" s="216"/>
      <c r="AA183" s="216"/>
      <c r="AB183" s="216"/>
      <c r="AC183" s="216"/>
      <c r="AD183" s="216"/>
      <c r="AE183" s="216"/>
      <c r="AF183" s="216"/>
      <c r="AG183" s="216"/>
      <c r="AH183" s="216"/>
      <c r="AI183" s="216"/>
      <c r="AJ183" s="216"/>
      <c r="AK183" s="216"/>
      <c r="AL183" s="216"/>
      <c r="FY183" s="184"/>
      <c r="JJ183" s="184"/>
    </row>
    <row r="184" spans="2:270">
      <c r="B184" s="202"/>
      <c r="E184" s="216"/>
      <c r="F184" s="216"/>
      <c r="G184" s="216"/>
      <c r="H184" s="216"/>
      <c r="I184" s="216"/>
      <c r="J184" s="216"/>
      <c r="K184" s="216"/>
      <c r="L184" s="216"/>
      <c r="M184" s="216"/>
      <c r="N184" s="216"/>
      <c r="O184" s="216"/>
      <c r="P184" s="216"/>
      <c r="Q184" s="216"/>
      <c r="R184" s="216"/>
      <c r="S184" s="216"/>
      <c r="T184" s="216"/>
      <c r="U184" s="216"/>
      <c r="V184" s="216"/>
      <c r="W184" s="216"/>
      <c r="X184" s="216"/>
      <c r="Y184" s="216"/>
      <c r="Z184" s="216"/>
      <c r="AA184" s="216"/>
      <c r="AB184" s="216"/>
      <c r="AC184" s="216"/>
      <c r="AD184" s="216"/>
      <c r="AE184" s="216"/>
      <c r="AF184" s="216"/>
      <c r="AG184" s="216"/>
      <c r="AH184" s="216"/>
      <c r="AI184" s="216"/>
      <c r="AJ184" s="216"/>
      <c r="AK184" s="216"/>
      <c r="AL184" s="216"/>
      <c r="FY184" s="184"/>
      <c r="JJ184" s="184"/>
    </row>
    <row r="185" spans="2:270">
      <c r="B185" s="202"/>
      <c r="E185" s="216"/>
      <c r="F185" s="216"/>
      <c r="G185" s="216"/>
      <c r="H185" s="216"/>
      <c r="I185" s="216"/>
      <c r="J185" s="216"/>
      <c r="K185" s="216"/>
      <c r="L185" s="216"/>
      <c r="M185" s="216"/>
      <c r="N185" s="216"/>
      <c r="O185" s="216"/>
      <c r="P185" s="216"/>
      <c r="Q185" s="216"/>
      <c r="R185" s="216"/>
      <c r="S185" s="216"/>
      <c r="T185" s="216"/>
      <c r="U185" s="216"/>
      <c r="V185" s="216"/>
      <c r="W185" s="216"/>
      <c r="X185" s="216"/>
      <c r="Y185" s="216"/>
      <c r="Z185" s="216"/>
      <c r="AA185" s="216"/>
      <c r="AB185" s="216"/>
      <c r="AC185" s="216"/>
      <c r="AD185" s="216"/>
      <c r="AE185" s="216"/>
      <c r="AF185" s="216"/>
      <c r="AG185" s="216"/>
      <c r="AH185" s="216"/>
      <c r="AI185" s="216"/>
      <c r="AJ185" s="216"/>
      <c r="AK185" s="216"/>
      <c r="AL185" s="216"/>
      <c r="FY185" s="184"/>
      <c r="JJ185" s="184"/>
    </row>
    <row r="186" spans="2:270">
      <c r="B186" s="202"/>
      <c r="E186" s="216"/>
      <c r="F186" s="216"/>
      <c r="G186" s="216"/>
      <c r="H186" s="216"/>
      <c r="I186" s="216"/>
      <c r="J186" s="216"/>
      <c r="K186" s="216"/>
      <c r="L186" s="216"/>
      <c r="M186" s="216"/>
      <c r="N186" s="216"/>
      <c r="O186" s="216"/>
      <c r="P186" s="216"/>
      <c r="Q186" s="216"/>
      <c r="R186" s="216"/>
      <c r="S186" s="216"/>
      <c r="T186" s="216"/>
      <c r="U186" s="216"/>
      <c r="V186" s="216"/>
      <c r="W186" s="216"/>
      <c r="X186" s="216"/>
      <c r="Y186" s="216"/>
      <c r="Z186" s="216"/>
      <c r="AA186" s="216"/>
      <c r="AB186" s="216"/>
      <c r="AC186" s="216"/>
      <c r="AD186" s="216"/>
      <c r="AE186" s="216"/>
      <c r="AF186" s="216"/>
      <c r="AG186" s="216"/>
      <c r="AH186" s="216"/>
      <c r="AI186" s="216"/>
      <c r="AJ186" s="216"/>
      <c r="AK186" s="216"/>
      <c r="AL186" s="216"/>
      <c r="FY186" s="184"/>
      <c r="JJ186" s="184"/>
    </row>
    <row r="187" spans="2:270">
      <c r="B187" s="202"/>
      <c r="E187" s="216"/>
      <c r="F187" s="216"/>
      <c r="G187" s="216"/>
      <c r="H187" s="216"/>
      <c r="I187" s="216"/>
      <c r="J187" s="216"/>
      <c r="K187" s="216"/>
      <c r="L187" s="216"/>
      <c r="M187" s="216"/>
      <c r="N187" s="216"/>
      <c r="O187" s="216"/>
      <c r="P187" s="216"/>
      <c r="Q187" s="216"/>
      <c r="R187" s="216"/>
      <c r="S187" s="216"/>
      <c r="T187" s="216"/>
      <c r="U187" s="216"/>
      <c r="V187" s="216"/>
      <c r="W187" s="216"/>
      <c r="X187" s="216"/>
      <c r="Y187" s="216"/>
      <c r="Z187" s="216"/>
      <c r="AA187" s="216"/>
      <c r="AB187" s="216"/>
      <c r="AC187" s="216"/>
      <c r="AD187" s="216"/>
      <c r="AE187" s="216"/>
      <c r="AF187" s="216"/>
      <c r="AG187" s="216"/>
      <c r="AH187" s="216"/>
      <c r="AI187" s="216"/>
      <c r="AJ187" s="216"/>
      <c r="AK187" s="216"/>
      <c r="AL187" s="216"/>
      <c r="FY187" s="184"/>
      <c r="JJ187" s="184"/>
    </row>
    <row r="188" spans="2:270">
      <c r="B188" s="202"/>
      <c r="E188" s="216"/>
      <c r="F188" s="216"/>
      <c r="G188" s="216"/>
      <c r="H188" s="216"/>
      <c r="I188" s="216"/>
      <c r="J188" s="216"/>
      <c r="K188" s="216"/>
      <c r="L188" s="216"/>
      <c r="M188" s="216"/>
      <c r="N188" s="216"/>
      <c r="O188" s="216"/>
      <c r="P188" s="216"/>
      <c r="Q188" s="216"/>
      <c r="R188" s="216"/>
      <c r="S188" s="216"/>
      <c r="T188" s="216"/>
      <c r="U188" s="216"/>
      <c r="V188" s="216"/>
      <c r="W188" s="216"/>
      <c r="X188" s="216"/>
      <c r="Y188" s="216"/>
      <c r="Z188" s="216"/>
      <c r="AA188" s="216"/>
      <c r="AB188" s="216"/>
      <c r="AC188" s="216"/>
      <c r="AD188" s="216"/>
      <c r="AE188" s="216"/>
      <c r="AF188" s="216"/>
      <c r="AG188" s="216"/>
      <c r="AH188" s="216"/>
      <c r="AI188" s="216"/>
      <c r="AJ188" s="216"/>
      <c r="AK188" s="216"/>
      <c r="AL188" s="216"/>
      <c r="FY188" s="184"/>
      <c r="JJ188" s="184"/>
    </row>
    <row r="189" spans="2:270">
      <c r="B189" s="202"/>
      <c r="E189" s="216"/>
      <c r="F189" s="216"/>
      <c r="G189" s="216"/>
      <c r="H189" s="216"/>
      <c r="I189" s="216"/>
      <c r="J189" s="216"/>
      <c r="K189" s="216"/>
      <c r="L189" s="216"/>
      <c r="M189" s="216"/>
      <c r="N189" s="216"/>
      <c r="O189" s="216"/>
      <c r="P189" s="216"/>
      <c r="Q189" s="216"/>
      <c r="R189" s="216"/>
      <c r="S189" s="216"/>
      <c r="T189" s="216"/>
      <c r="U189" s="216"/>
      <c r="V189" s="216"/>
      <c r="W189" s="216"/>
      <c r="X189" s="216"/>
      <c r="Y189" s="216"/>
      <c r="Z189" s="216"/>
      <c r="AA189" s="216"/>
      <c r="AB189" s="216"/>
      <c r="AC189" s="216"/>
      <c r="AD189" s="216"/>
      <c r="AE189" s="216"/>
      <c r="AF189" s="216"/>
      <c r="AG189" s="216"/>
      <c r="AH189" s="216"/>
      <c r="AI189" s="216"/>
      <c r="AJ189" s="216"/>
      <c r="AK189" s="216"/>
      <c r="AL189" s="216"/>
      <c r="FY189" s="184"/>
      <c r="JJ189" s="184"/>
    </row>
    <row r="190" spans="2:270">
      <c r="B190" s="202"/>
      <c r="E190" s="216"/>
      <c r="F190" s="216"/>
      <c r="G190" s="216"/>
      <c r="H190" s="216"/>
      <c r="I190" s="216"/>
      <c r="J190" s="216"/>
      <c r="K190" s="216"/>
      <c r="L190" s="216"/>
      <c r="M190" s="216"/>
      <c r="N190" s="216"/>
      <c r="O190" s="216"/>
      <c r="P190" s="216"/>
      <c r="Q190" s="216"/>
      <c r="R190" s="216"/>
      <c r="S190" s="216"/>
      <c r="T190" s="216"/>
      <c r="U190" s="216"/>
      <c r="V190" s="216"/>
      <c r="W190" s="216"/>
      <c r="X190" s="216"/>
      <c r="Y190" s="216"/>
      <c r="Z190" s="216"/>
      <c r="AA190" s="216"/>
      <c r="AB190" s="216"/>
      <c r="AC190" s="216"/>
      <c r="AD190" s="216"/>
      <c r="AE190" s="216"/>
      <c r="AF190" s="216"/>
      <c r="AG190" s="216"/>
      <c r="AH190" s="216"/>
      <c r="AI190" s="216"/>
      <c r="AJ190" s="216"/>
      <c r="AK190" s="216"/>
      <c r="AL190" s="216"/>
      <c r="FY190" s="184"/>
      <c r="JJ190" s="184"/>
    </row>
    <row r="191" spans="2:270">
      <c r="B191" s="202"/>
      <c r="E191" s="216"/>
      <c r="F191" s="216"/>
      <c r="G191" s="216"/>
      <c r="H191" s="216"/>
      <c r="I191" s="216"/>
      <c r="J191" s="216"/>
      <c r="K191" s="216"/>
      <c r="L191" s="216"/>
      <c r="M191" s="216"/>
      <c r="N191" s="216"/>
      <c r="O191" s="216"/>
      <c r="P191" s="216"/>
      <c r="Q191" s="216"/>
      <c r="R191" s="216"/>
      <c r="S191" s="216"/>
      <c r="T191" s="216"/>
      <c r="U191" s="216"/>
      <c r="V191" s="216"/>
      <c r="W191" s="216"/>
      <c r="X191" s="216"/>
      <c r="Y191" s="216"/>
      <c r="Z191" s="216"/>
      <c r="AA191" s="216"/>
      <c r="AB191" s="216"/>
      <c r="AC191" s="216"/>
      <c r="AD191" s="216"/>
      <c r="AE191" s="216"/>
      <c r="AF191" s="216"/>
      <c r="AG191" s="216"/>
      <c r="AH191" s="216"/>
      <c r="AI191" s="216"/>
      <c r="AJ191" s="216"/>
      <c r="AK191" s="216"/>
      <c r="AL191" s="216"/>
      <c r="FY191" s="184"/>
      <c r="JJ191" s="184"/>
    </row>
    <row r="192" spans="2:270">
      <c r="B192" s="202"/>
      <c r="E192" s="216"/>
      <c r="F192" s="216"/>
      <c r="G192" s="216"/>
      <c r="H192" s="216"/>
      <c r="I192" s="216"/>
      <c r="J192" s="216"/>
      <c r="K192" s="216"/>
      <c r="L192" s="216"/>
      <c r="M192" s="216"/>
      <c r="N192" s="216"/>
      <c r="O192" s="216"/>
      <c r="P192" s="216"/>
      <c r="Q192" s="216"/>
      <c r="R192" s="216"/>
      <c r="S192" s="216"/>
      <c r="T192" s="216"/>
      <c r="U192" s="216"/>
      <c r="V192" s="216"/>
      <c r="W192" s="216"/>
      <c r="X192" s="216"/>
      <c r="Y192" s="216"/>
      <c r="Z192" s="216"/>
      <c r="AA192" s="216"/>
      <c r="AB192" s="216"/>
      <c r="AC192" s="216"/>
      <c r="AD192" s="216"/>
      <c r="AE192" s="216"/>
      <c r="AF192" s="216"/>
      <c r="AG192" s="216"/>
      <c r="AH192" s="216"/>
      <c r="AI192" s="216"/>
      <c r="AJ192" s="216"/>
      <c r="AK192" s="216"/>
      <c r="AL192" s="216"/>
      <c r="FY192" s="184"/>
      <c r="JJ192" s="184"/>
    </row>
    <row r="193" spans="2:270">
      <c r="B193" s="202"/>
      <c r="E193" s="216"/>
      <c r="F193" s="216"/>
      <c r="G193" s="216"/>
      <c r="H193" s="216"/>
      <c r="I193" s="216"/>
      <c r="J193" s="216"/>
      <c r="K193" s="216"/>
      <c r="L193" s="216"/>
      <c r="M193" s="216"/>
      <c r="N193" s="216"/>
      <c r="O193" s="216"/>
      <c r="P193" s="216"/>
      <c r="Q193" s="216"/>
      <c r="R193" s="216"/>
      <c r="S193" s="216"/>
      <c r="T193" s="216"/>
      <c r="U193" s="216"/>
      <c r="V193" s="216"/>
      <c r="W193" s="216"/>
      <c r="X193" s="216"/>
      <c r="Y193" s="216"/>
      <c r="Z193" s="216"/>
      <c r="AA193" s="216"/>
      <c r="AB193" s="216"/>
      <c r="AC193" s="216"/>
      <c r="AD193" s="216"/>
      <c r="AE193" s="216"/>
      <c r="AF193" s="216"/>
      <c r="AG193" s="216"/>
      <c r="AH193" s="216"/>
      <c r="AI193" s="216"/>
      <c r="AJ193" s="216"/>
      <c r="AK193" s="216"/>
      <c r="AL193" s="216"/>
      <c r="FY193" s="184"/>
      <c r="JJ193" s="184"/>
    </row>
    <row r="194" spans="2:270">
      <c r="B194" s="202"/>
      <c r="E194" s="216"/>
      <c r="F194" s="216"/>
      <c r="G194" s="216"/>
      <c r="H194" s="216"/>
      <c r="I194" s="216"/>
      <c r="J194" s="216"/>
      <c r="K194" s="216"/>
      <c r="L194" s="216"/>
      <c r="M194" s="216"/>
      <c r="N194" s="216"/>
      <c r="O194" s="216"/>
      <c r="P194" s="216"/>
      <c r="Q194" s="216"/>
      <c r="R194" s="216"/>
      <c r="S194" s="216"/>
      <c r="T194" s="216"/>
      <c r="U194" s="216"/>
      <c r="V194" s="216"/>
      <c r="W194" s="216"/>
      <c r="X194" s="216"/>
      <c r="Y194" s="216"/>
      <c r="Z194" s="216"/>
      <c r="AA194" s="216"/>
      <c r="AB194" s="216"/>
      <c r="AC194" s="216"/>
      <c r="AD194" s="216"/>
      <c r="AE194" s="216"/>
      <c r="AF194" s="216"/>
      <c r="AG194" s="216"/>
      <c r="AH194" s="216"/>
      <c r="AI194" s="216"/>
      <c r="AJ194" s="216"/>
      <c r="AK194" s="216"/>
      <c r="AL194" s="216"/>
      <c r="FY194" s="184"/>
      <c r="JJ194" s="184"/>
    </row>
    <row r="195" spans="2:270">
      <c r="B195" s="202"/>
      <c r="E195" s="216"/>
      <c r="F195" s="216"/>
      <c r="G195" s="216"/>
      <c r="H195" s="216"/>
      <c r="I195" s="216"/>
      <c r="J195" s="216"/>
      <c r="K195" s="216"/>
      <c r="L195" s="216"/>
      <c r="M195" s="216"/>
      <c r="N195" s="216"/>
      <c r="O195" s="216"/>
      <c r="P195" s="216"/>
      <c r="Q195" s="216"/>
      <c r="R195" s="216"/>
      <c r="S195" s="216"/>
      <c r="T195" s="216"/>
      <c r="U195" s="216"/>
      <c r="V195" s="216"/>
      <c r="W195" s="216"/>
      <c r="X195" s="216"/>
      <c r="Y195" s="216"/>
      <c r="Z195" s="216"/>
      <c r="AA195" s="216"/>
      <c r="AB195" s="216"/>
      <c r="AC195" s="216"/>
      <c r="AD195" s="216"/>
      <c r="AE195" s="216"/>
      <c r="AF195" s="216"/>
      <c r="AG195" s="216"/>
      <c r="AH195" s="216"/>
      <c r="AI195" s="216"/>
      <c r="AJ195" s="216"/>
      <c r="AK195" s="216"/>
      <c r="AL195" s="216"/>
      <c r="FY195" s="184"/>
      <c r="JJ195" s="184"/>
    </row>
    <row r="196" spans="2:270">
      <c r="B196" s="202"/>
      <c r="E196" s="216"/>
      <c r="F196" s="216"/>
      <c r="G196" s="216"/>
      <c r="H196" s="216"/>
      <c r="I196" s="216"/>
      <c r="J196" s="216"/>
      <c r="K196" s="216"/>
      <c r="L196" s="216"/>
      <c r="M196" s="216"/>
      <c r="N196" s="216"/>
      <c r="O196" s="216"/>
      <c r="P196" s="216"/>
      <c r="Q196" s="216"/>
      <c r="R196" s="216"/>
      <c r="S196" s="216"/>
      <c r="T196" s="216"/>
      <c r="U196" s="216"/>
      <c r="V196" s="216"/>
      <c r="W196" s="216"/>
      <c r="X196" s="216"/>
      <c r="Y196" s="216"/>
      <c r="Z196" s="216"/>
      <c r="AA196" s="216"/>
      <c r="AB196" s="216"/>
      <c r="AC196" s="216"/>
      <c r="AD196" s="216"/>
      <c r="AE196" s="216"/>
      <c r="AF196" s="216"/>
      <c r="AG196" s="216"/>
      <c r="AH196" s="216"/>
      <c r="AI196" s="216"/>
      <c r="AJ196" s="216"/>
      <c r="AK196" s="216"/>
      <c r="AL196" s="216"/>
      <c r="FY196" s="184"/>
      <c r="JJ196" s="184"/>
    </row>
    <row r="197" spans="2:270">
      <c r="B197" s="202"/>
      <c r="E197" s="216"/>
      <c r="F197" s="216"/>
      <c r="G197" s="216"/>
      <c r="H197" s="216"/>
      <c r="I197" s="216"/>
      <c r="J197" s="216"/>
      <c r="K197" s="216"/>
      <c r="L197" s="216"/>
      <c r="M197" s="216"/>
      <c r="N197" s="216"/>
      <c r="O197" s="216"/>
      <c r="P197" s="216"/>
      <c r="Q197" s="216"/>
      <c r="R197" s="216"/>
      <c r="S197" s="216"/>
      <c r="T197" s="216"/>
      <c r="U197" s="216"/>
      <c r="V197" s="216"/>
      <c r="W197" s="216"/>
      <c r="X197" s="216"/>
      <c r="Y197" s="216"/>
      <c r="Z197" s="216"/>
      <c r="AA197" s="216"/>
      <c r="AB197" s="216"/>
      <c r="AC197" s="216"/>
      <c r="AD197" s="216"/>
      <c r="AE197" s="216"/>
      <c r="AF197" s="216"/>
      <c r="AG197" s="216"/>
      <c r="AH197" s="216"/>
      <c r="AI197" s="216"/>
      <c r="AJ197" s="216"/>
      <c r="AK197" s="216"/>
      <c r="AL197" s="216"/>
      <c r="FY197" s="184"/>
      <c r="JJ197" s="184"/>
    </row>
    <row r="198" spans="2:270">
      <c r="B198" s="202"/>
      <c r="E198" s="216"/>
      <c r="F198" s="216"/>
      <c r="G198" s="216"/>
      <c r="H198" s="216"/>
      <c r="I198" s="216"/>
      <c r="J198" s="216"/>
      <c r="K198" s="216"/>
      <c r="L198" s="216"/>
      <c r="M198" s="216"/>
      <c r="N198" s="216"/>
      <c r="O198" s="216"/>
      <c r="P198" s="216"/>
      <c r="Q198" s="216"/>
      <c r="R198" s="216"/>
      <c r="S198" s="216"/>
      <c r="T198" s="216"/>
      <c r="U198" s="216"/>
      <c r="V198" s="216"/>
      <c r="W198" s="216"/>
      <c r="X198" s="216"/>
      <c r="Y198" s="216"/>
      <c r="Z198" s="216"/>
      <c r="AA198" s="216"/>
      <c r="AB198" s="216"/>
      <c r="AC198" s="216"/>
      <c r="AD198" s="216"/>
      <c r="AE198" s="216"/>
      <c r="AF198" s="216"/>
      <c r="AG198" s="216"/>
      <c r="AH198" s="216"/>
      <c r="AI198" s="216"/>
      <c r="AJ198" s="216"/>
      <c r="AK198" s="216"/>
      <c r="AL198" s="216"/>
      <c r="FY198" s="184"/>
      <c r="JJ198" s="184"/>
    </row>
    <row r="199" spans="2:270">
      <c r="B199" s="202"/>
      <c r="E199" s="216"/>
      <c r="F199" s="216"/>
      <c r="G199" s="216"/>
      <c r="H199" s="216"/>
      <c r="I199" s="216"/>
      <c r="J199" s="216"/>
      <c r="K199" s="216"/>
      <c r="L199" s="216"/>
      <c r="M199" s="216"/>
      <c r="N199" s="216"/>
      <c r="O199" s="216"/>
      <c r="P199" s="216"/>
      <c r="Q199" s="216"/>
      <c r="R199" s="216"/>
      <c r="S199" s="216"/>
      <c r="T199" s="216"/>
      <c r="U199" s="216"/>
      <c r="V199" s="216"/>
      <c r="W199" s="216"/>
      <c r="X199" s="216"/>
      <c r="Y199" s="216"/>
      <c r="Z199" s="216"/>
      <c r="AA199" s="216"/>
      <c r="AB199" s="216"/>
      <c r="AC199" s="216"/>
      <c r="AD199" s="216"/>
      <c r="AE199" s="216"/>
      <c r="AF199" s="216"/>
      <c r="AG199" s="216"/>
      <c r="AH199" s="216"/>
      <c r="AI199" s="216"/>
      <c r="AJ199" s="216"/>
      <c r="AK199" s="216"/>
      <c r="AL199" s="216"/>
      <c r="FY199" s="184"/>
      <c r="JJ199" s="184"/>
    </row>
    <row r="200" spans="2:270">
      <c r="B200" s="202"/>
      <c r="E200" s="216"/>
      <c r="F200" s="216"/>
      <c r="G200" s="216"/>
      <c r="H200" s="216"/>
      <c r="I200" s="216"/>
      <c r="J200" s="216"/>
      <c r="K200" s="216"/>
      <c r="L200" s="216"/>
      <c r="M200" s="216"/>
      <c r="N200" s="216"/>
      <c r="O200" s="216"/>
      <c r="P200" s="216"/>
      <c r="Q200" s="216"/>
      <c r="R200" s="216"/>
      <c r="S200" s="216"/>
      <c r="T200" s="216"/>
      <c r="U200" s="216"/>
      <c r="V200" s="216"/>
      <c r="W200" s="216"/>
      <c r="X200" s="216"/>
      <c r="Y200" s="216"/>
      <c r="Z200" s="216"/>
      <c r="AA200" s="216"/>
      <c r="AB200" s="216"/>
      <c r="AC200" s="216"/>
      <c r="AD200" s="216"/>
      <c r="AE200" s="216"/>
      <c r="AF200" s="216"/>
      <c r="AG200" s="216"/>
      <c r="AH200" s="216"/>
      <c r="AI200" s="216"/>
      <c r="AJ200" s="216"/>
      <c r="AK200" s="216"/>
      <c r="AL200" s="216"/>
      <c r="FY200" s="184"/>
      <c r="JJ200" s="184"/>
    </row>
    <row r="201" spans="2:270">
      <c r="B201" s="202"/>
      <c r="E201" s="216"/>
      <c r="F201" s="216"/>
      <c r="G201" s="216"/>
      <c r="H201" s="216"/>
      <c r="I201" s="216"/>
      <c r="J201" s="216"/>
      <c r="K201" s="216"/>
      <c r="L201" s="216"/>
      <c r="M201" s="216"/>
      <c r="N201" s="216"/>
      <c r="O201" s="216"/>
      <c r="P201" s="216"/>
      <c r="Q201" s="216"/>
      <c r="R201" s="216"/>
      <c r="S201" s="216"/>
      <c r="T201" s="216"/>
      <c r="U201" s="216"/>
      <c r="V201" s="216"/>
      <c r="W201" s="216"/>
      <c r="X201" s="216"/>
      <c r="Y201" s="216"/>
      <c r="Z201" s="216"/>
      <c r="AA201" s="216"/>
      <c r="AB201" s="216"/>
      <c r="AC201" s="216"/>
      <c r="AD201" s="216"/>
      <c r="AE201" s="216"/>
      <c r="AF201" s="216"/>
      <c r="AG201" s="216"/>
      <c r="AH201" s="216"/>
      <c r="AI201" s="216"/>
      <c r="AJ201" s="216"/>
      <c r="AK201" s="216"/>
      <c r="AL201" s="216"/>
      <c r="FY201" s="184"/>
      <c r="JJ201" s="184"/>
    </row>
    <row r="202" spans="2:270">
      <c r="B202" s="202"/>
      <c r="E202" s="216"/>
      <c r="F202" s="216"/>
      <c r="G202" s="216"/>
      <c r="H202" s="216"/>
      <c r="I202" s="216"/>
      <c r="J202" s="216"/>
      <c r="K202" s="216"/>
      <c r="L202" s="216"/>
      <c r="M202" s="216"/>
      <c r="N202" s="216"/>
      <c r="O202" s="216"/>
      <c r="P202" s="216"/>
      <c r="Q202" s="216"/>
      <c r="R202" s="216"/>
      <c r="S202" s="216"/>
      <c r="T202" s="216"/>
      <c r="U202" s="216"/>
      <c r="V202" s="216"/>
      <c r="W202" s="216"/>
      <c r="X202" s="216"/>
      <c r="Y202" s="216"/>
      <c r="Z202" s="216"/>
      <c r="AA202" s="216"/>
      <c r="AB202" s="216"/>
      <c r="AC202" s="216"/>
      <c r="AD202" s="216"/>
      <c r="AE202" s="216"/>
      <c r="AF202" s="216"/>
      <c r="AG202" s="216"/>
      <c r="AH202" s="216"/>
      <c r="AI202" s="216"/>
      <c r="AJ202" s="216"/>
      <c r="AK202" s="216"/>
      <c r="AL202" s="216"/>
      <c r="FY202" s="184"/>
      <c r="JJ202" s="184"/>
    </row>
    <row r="203" spans="2:270">
      <c r="B203" s="202"/>
      <c r="E203" s="216"/>
      <c r="F203" s="216"/>
      <c r="G203" s="216"/>
      <c r="H203" s="216"/>
      <c r="I203" s="216"/>
      <c r="J203" s="216"/>
      <c r="K203" s="216"/>
      <c r="L203" s="216"/>
      <c r="M203" s="216"/>
      <c r="N203" s="216"/>
      <c r="O203" s="216"/>
      <c r="P203" s="216"/>
      <c r="Q203" s="216"/>
      <c r="R203" s="216"/>
      <c r="S203" s="216"/>
      <c r="T203" s="216"/>
      <c r="U203" s="216"/>
      <c r="V203" s="216"/>
      <c r="W203" s="216"/>
      <c r="X203" s="216"/>
      <c r="Y203" s="216"/>
      <c r="Z203" s="216"/>
      <c r="AA203" s="216"/>
      <c r="AB203" s="216"/>
      <c r="AC203" s="216"/>
      <c r="AD203" s="216"/>
      <c r="AE203" s="216"/>
      <c r="AF203" s="216"/>
      <c r="AG203" s="216"/>
      <c r="AH203" s="216"/>
      <c r="AI203" s="216"/>
      <c r="AJ203" s="216"/>
      <c r="AK203" s="216"/>
      <c r="AL203" s="216"/>
      <c r="FY203" s="184"/>
      <c r="JJ203" s="184"/>
    </row>
    <row r="204" spans="2:270">
      <c r="B204" s="202"/>
      <c r="E204" s="216"/>
      <c r="F204" s="216"/>
      <c r="G204" s="216"/>
      <c r="H204" s="216"/>
      <c r="I204" s="216"/>
      <c r="J204" s="216"/>
      <c r="K204" s="216"/>
      <c r="L204" s="216"/>
      <c r="M204" s="216"/>
      <c r="N204" s="216"/>
      <c r="O204" s="216"/>
      <c r="P204" s="216"/>
      <c r="Q204" s="216"/>
      <c r="R204" s="216"/>
      <c r="S204" s="216"/>
      <c r="T204" s="216"/>
      <c r="U204" s="216"/>
      <c r="V204" s="216"/>
      <c r="W204" s="216"/>
      <c r="X204" s="216"/>
      <c r="Y204" s="216"/>
      <c r="Z204" s="216"/>
      <c r="AA204" s="216"/>
      <c r="AB204" s="216"/>
      <c r="AC204" s="216"/>
      <c r="AD204" s="216"/>
      <c r="AE204" s="216"/>
      <c r="AF204" s="216"/>
      <c r="AG204" s="216"/>
      <c r="AH204" s="216"/>
      <c r="AI204" s="216"/>
      <c r="AJ204" s="216"/>
      <c r="AK204" s="216"/>
      <c r="AL204" s="216"/>
      <c r="FY204" s="184"/>
      <c r="JJ204" s="184"/>
    </row>
    <row r="205" spans="2:270">
      <c r="B205" s="202"/>
      <c r="E205" s="216"/>
      <c r="F205" s="216"/>
      <c r="G205" s="216"/>
      <c r="H205" s="216"/>
      <c r="I205" s="216"/>
      <c r="J205" s="216"/>
      <c r="K205" s="216"/>
      <c r="L205" s="216"/>
      <c r="M205" s="216"/>
      <c r="N205" s="216"/>
      <c r="O205" s="216"/>
      <c r="P205" s="216"/>
      <c r="Q205" s="216"/>
      <c r="R205" s="216"/>
      <c r="S205" s="216"/>
      <c r="T205" s="216"/>
      <c r="U205" s="216"/>
      <c r="V205" s="216"/>
      <c r="W205" s="216"/>
      <c r="X205" s="216"/>
      <c r="Y205" s="216"/>
      <c r="Z205" s="216"/>
      <c r="AA205" s="216"/>
      <c r="AB205" s="216"/>
      <c r="AC205" s="216"/>
      <c r="AD205" s="216"/>
      <c r="AE205" s="216"/>
      <c r="AF205" s="216"/>
      <c r="AG205" s="216"/>
      <c r="AH205" s="216"/>
      <c r="AI205" s="216"/>
      <c r="AJ205" s="216"/>
      <c r="AK205" s="216"/>
      <c r="AL205" s="216"/>
      <c r="FY205" s="184"/>
      <c r="JJ205" s="184"/>
    </row>
    <row r="206" spans="2:270">
      <c r="B206" s="202"/>
      <c r="E206" s="216"/>
      <c r="F206" s="216"/>
      <c r="G206" s="216"/>
      <c r="H206" s="216"/>
      <c r="I206" s="216"/>
      <c r="J206" s="216"/>
      <c r="K206" s="216"/>
      <c r="L206" s="216"/>
      <c r="M206" s="216"/>
      <c r="N206" s="216"/>
      <c r="O206" s="216"/>
      <c r="P206" s="216"/>
      <c r="Q206" s="216"/>
      <c r="R206" s="216"/>
      <c r="S206" s="216"/>
      <c r="T206" s="216"/>
      <c r="U206" s="216"/>
      <c r="V206" s="216"/>
      <c r="W206" s="216"/>
      <c r="X206" s="216"/>
      <c r="Y206" s="216"/>
      <c r="Z206" s="216"/>
      <c r="AA206" s="216"/>
      <c r="AB206" s="216"/>
      <c r="AC206" s="216"/>
      <c r="AD206" s="216"/>
      <c r="AE206" s="216"/>
      <c r="AF206" s="216"/>
      <c r="AG206" s="216"/>
      <c r="AH206" s="216"/>
      <c r="AI206" s="216"/>
      <c r="AJ206" s="216"/>
      <c r="AK206" s="216"/>
      <c r="AL206" s="216"/>
      <c r="FY206" s="184"/>
      <c r="JJ206" s="184"/>
    </row>
    <row r="207" spans="2:270">
      <c r="B207" s="202"/>
      <c r="E207" s="216"/>
      <c r="F207" s="216"/>
      <c r="G207" s="216"/>
      <c r="H207" s="216"/>
      <c r="I207" s="216"/>
      <c r="J207" s="216"/>
      <c r="K207" s="216"/>
      <c r="L207" s="216"/>
      <c r="M207" s="216"/>
      <c r="N207" s="216"/>
      <c r="O207" s="216"/>
      <c r="P207" s="216"/>
      <c r="Q207" s="216"/>
      <c r="R207" s="216"/>
      <c r="S207" s="216"/>
      <c r="T207" s="216"/>
      <c r="U207" s="216"/>
      <c r="V207" s="216"/>
      <c r="W207" s="216"/>
      <c r="X207" s="216"/>
      <c r="Y207" s="216"/>
      <c r="Z207" s="216"/>
      <c r="AA207" s="216"/>
      <c r="AB207" s="216"/>
      <c r="AC207" s="216"/>
      <c r="AD207" s="216"/>
      <c r="AE207" s="216"/>
      <c r="AF207" s="216"/>
      <c r="AG207" s="216"/>
      <c r="AH207" s="216"/>
      <c r="AI207" s="216"/>
      <c r="AJ207" s="216"/>
      <c r="AK207" s="216"/>
      <c r="AL207" s="216"/>
      <c r="FY207" s="184"/>
      <c r="JJ207" s="184"/>
    </row>
    <row r="208" spans="2:270">
      <c r="B208" s="202"/>
      <c r="E208" s="216"/>
      <c r="F208" s="216"/>
      <c r="G208" s="216"/>
      <c r="H208" s="216"/>
      <c r="I208" s="216"/>
      <c r="J208" s="216"/>
      <c r="K208" s="216"/>
      <c r="L208" s="216"/>
      <c r="M208" s="216"/>
      <c r="N208" s="216"/>
      <c r="O208" s="216"/>
      <c r="P208" s="216"/>
      <c r="Q208" s="216"/>
      <c r="R208" s="216"/>
      <c r="S208" s="216"/>
      <c r="T208" s="216"/>
      <c r="U208" s="216"/>
      <c r="V208" s="216"/>
      <c r="W208" s="216"/>
      <c r="X208" s="216"/>
      <c r="Y208" s="216"/>
      <c r="Z208" s="216"/>
      <c r="AA208" s="216"/>
      <c r="AB208" s="216"/>
      <c r="AC208" s="216"/>
      <c r="AD208" s="216"/>
      <c r="AE208" s="216"/>
      <c r="AF208" s="216"/>
      <c r="AG208" s="216"/>
      <c r="AH208" s="216"/>
      <c r="AI208" s="216"/>
      <c r="AJ208" s="216"/>
      <c r="AK208" s="216"/>
      <c r="AL208" s="216"/>
      <c r="FY208" s="184"/>
      <c r="JJ208" s="184"/>
    </row>
    <row r="209" spans="2:270">
      <c r="B209" s="202"/>
      <c r="E209" s="216"/>
      <c r="F209" s="216"/>
      <c r="G209" s="216"/>
      <c r="H209" s="216"/>
      <c r="I209" s="216"/>
      <c r="J209" s="216"/>
      <c r="K209" s="216"/>
      <c r="L209" s="216"/>
      <c r="M209" s="216"/>
      <c r="N209" s="216"/>
      <c r="O209" s="216"/>
      <c r="P209" s="216"/>
      <c r="Q209" s="216"/>
      <c r="R209" s="216"/>
      <c r="S209" s="216"/>
      <c r="T209" s="216"/>
      <c r="U209" s="216"/>
      <c r="V209" s="216"/>
      <c r="W209" s="216"/>
      <c r="X209" s="216"/>
      <c r="Y209" s="216"/>
      <c r="Z209" s="216"/>
      <c r="AA209" s="216"/>
      <c r="AB209" s="216"/>
      <c r="AC209" s="216"/>
      <c r="AD209" s="216"/>
      <c r="AE209" s="216"/>
      <c r="AF209" s="216"/>
      <c r="AG209" s="216"/>
      <c r="AH209" s="216"/>
      <c r="AI209" s="216"/>
      <c r="AJ209" s="216"/>
      <c r="AK209" s="216"/>
      <c r="AL209" s="216"/>
      <c r="FY209" s="184"/>
      <c r="JJ209" s="184"/>
    </row>
    <row r="210" spans="2:270">
      <c r="B210" s="202"/>
      <c r="E210" s="216"/>
      <c r="F210" s="216"/>
      <c r="G210" s="216"/>
      <c r="H210" s="216"/>
      <c r="I210" s="216"/>
      <c r="J210" s="216"/>
      <c r="K210" s="216"/>
      <c r="L210" s="216"/>
      <c r="M210" s="216"/>
      <c r="N210" s="216"/>
      <c r="O210" s="216"/>
      <c r="P210" s="216"/>
      <c r="Q210" s="216"/>
      <c r="R210" s="216"/>
      <c r="S210" s="216"/>
      <c r="T210" s="216"/>
      <c r="U210" s="216"/>
      <c r="V210" s="216"/>
      <c r="W210" s="216"/>
      <c r="X210" s="216"/>
      <c r="Y210" s="216"/>
      <c r="Z210" s="216"/>
      <c r="AA210" s="216"/>
      <c r="AB210" s="216"/>
      <c r="AC210" s="216"/>
      <c r="AD210" s="216"/>
      <c r="AE210" s="216"/>
      <c r="AF210" s="216"/>
      <c r="AG210" s="216"/>
      <c r="AH210" s="216"/>
      <c r="AI210" s="216"/>
      <c r="AJ210" s="216"/>
      <c r="AK210" s="216"/>
      <c r="AL210" s="216"/>
      <c r="FY210" s="184"/>
      <c r="JJ210" s="184"/>
    </row>
    <row r="211" spans="2:270">
      <c r="B211" s="202"/>
      <c r="E211" s="216"/>
      <c r="F211" s="216"/>
      <c r="G211" s="216"/>
      <c r="H211" s="216"/>
      <c r="I211" s="216"/>
      <c r="J211" s="216"/>
      <c r="K211" s="216"/>
      <c r="L211" s="216"/>
      <c r="M211" s="216"/>
      <c r="N211" s="216"/>
      <c r="O211" s="216"/>
      <c r="P211" s="216"/>
      <c r="Q211" s="216"/>
      <c r="R211" s="216"/>
      <c r="S211" s="216"/>
      <c r="T211" s="216"/>
      <c r="U211" s="216"/>
      <c r="V211" s="216"/>
      <c r="W211" s="216"/>
      <c r="X211" s="216"/>
      <c r="Y211" s="216"/>
      <c r="Z211" s="216"/>
      <c r="AA211" s="216"/>
      <c r="AB211" s="216"/>
      <c r="AC211" s="216"/>
      <c r="AD211" s="216"/>
      <c r="AE211" s="216"/>
      <c r="AF211" s="216"/>
      <c r="AG211" s="216"/>
      <c r="AH211" s="216"/>
      <c r="AI211" s="216"/>
      <c r="AJ211" s="216"/>
      <c r="AK211" s="216"/>
      <c r="AL211" s="216"/>
      <c r="FY211" s="184"/>
      <c r="JJ211" s="184"/>
    </row>
    <row r="212" spans="2:270">
      <c r="B212" s="202"/>
      <c r="E212" s="216"/>
      <c r="F212" s="216"/>
      <c r="G212" s="216"/>
      <c r="H212" s="216"/>
      <c r="I212" s="216"/>
      <c r="J212" s="216"/>
      <c r="K212" s="216"/>
      <c r="L212" s="216"/>
      <c r="M212" s="216"/>
      <c r="N212" s="216"/>
      <c r="O212" s="216"/>
      <c r="P212" s="216"/>
      <c r="Q212" s="216"/>
      <c r="R212" s="216"/>
      <c r="S212" s="216"/>
      <c r="T212" s="216"/>
      <c r="U212" s="216"/>
      <c r="V212" s="216"/>
      <c r="W212" s="216"/>
      <c r="X212" s="216"/>
      <c r="Y212" s="216"/>
      <c r="Z212" s="216"/>
      <c r="AA212" s="216"/>
      <c r="AB212" s="216"/>
      <c r="AC212" s="216"/>
      <c r="AD212" s="216"/>
      <c r="AE212" s="216"/>
      <c r="AF212" s="216"/>
      <c r="AG212" s="216"/>
      <c r="AH212" s="216"/>
      <c r="AI212" s="216"/>
      <c r="AJ212" s="216"/>
      <c r="AK212" s="216"/>
      <c r="AL212" s="216"/>
      <c r="FY212" s="184"/>
      <c r="JJ212" s="184"/>
    </row>
    <row r="213" spans="2:270">
      <c r="B213" s="202"/>
      <c r="E213" s="216"/>
      <c r="F213" s="216"/>
      <c r="G213" s="216"/>
      <c r="H213" s="216"/>
      <c r="I213" s="216"/>
      <c r="J213" s="216"/>
      <c r="K213" s="216"/>
      <c r="L213" s="216"/>
      <c r="M213" s="216"/>
      <c r="N213" s="216"/>
      <c r="O213" s="216"/>
      <c r="P213" s="216"/>
      <c r="Q213" s="216"/>
      <c r="R213" s="216"/>
      <c r="S213" s="216"/>
      <c r="T213" s="216"/>
      <c r="U213" s="216"/>
      <c r="V213" s="216"/>
      <c r="W213" s="216"/>
      <c r="X213" s="216"/>
      <c r="Y213" s="216"/>
      <c r="Z213" s="216"/>
      <c r="AA213" s="216"/>
      <c r="AB213" s="216"/>
      <c r="AC213" s="216"/>
      <c r="AD213" s="216"/>
      <c r="AE213" s="216"/>
      <c r="AF213" s="216"/>
      <c r="AG213" s="216"/>
      <c r="AH213" s="216"/>
      <c r="AI213" s="216"/>
      <c r="AJ213" s="216"/>
      <c r="AK213" s="216"/>
      <c r="AL213" s="216"/>
      <c r="FY213" s="184"/>
      <c r="JJ213" s="184"/>
    </row>
    <row r="214" spans="2:270">
      <c r="B214" s="202"/>
      <c r="E214" s="216"/>
      <c r="F214" s="216"/>
      <c r="G214" s="216"/>
      <c r="H214" s="216"/>
      <c r="I214" s="216"/>
      <c r="J214" s="216"/>
      <c r="K214" s="216"/>
      <c r="L214" s="216"/>
      <c r="M214" s="216"/>
      <c r="N214" s="216"/>
      <c r="O214" s="216"/>
      <c r="P214" s="216"/>
      <c r="Q214" s="216"/>
      <c r="R214" s="216"/>
      <c r="S214" s="216"/>
      <c r="T214" s="216"/>
      <c r="U214" s="216"/>
      <c r="V214" s="216"/>
      <c r="W214" s="216"/>
      <c r="X214" s="216"/>
      <c r="Y214" s="216"/>
      <c r="Z214" s="216"/>
      <c r="AA214" s="216"/>
      <c r="AB214" s="216"/>
      <c r="AC214" s="216"/>
      <c r="AD214" s="216"/>
      <c r="AE214" s="216"/>
      <c r="AF214" s="216"/>
      <c r="AG214" s="216"/>
      <c r="AH214" s="216"/>
      <c r="AI214" s="216"/>
      <c r="AJ214" s="216"/>
      <c r="AK214" s="216"/>
      <c r="AL214" s="216"/>
      <c r="FY214" s="184"/>
      <c r="JJ214" s="184"/>
    </row>
    <row r="215" spans="2:270">
      <c r="B215" s="202"/>
      <c r="E215" s="216"/>
      <c r="F215" s="216"/>
      <c r="G215" s="216"/>
      <c r="H215" s="216"/>
      <c r="I215" s="216"/>
      <c r="J215" s="216"/>
      <c r="K215" s="216"/>
      <c r="L215" s="216"/>
      <c r="M215" s="216"/>
      <c r="N215" s="216"/>
      <c r="O215" s="216"/>
      <c r="P215" s="216"/>
      <c r="Q215" s="216"/>
      <c r="R215" s="216"/>
      <c r="S215" s="216"/>
      <c r="T215" s="216"/>
      <c r="U215" s="216"/>
      <c r="V215" s="216"/>
      <c r="W215" s="216"/>
      <c r="X215" s="216"/>
      <c r="Y215" s="216"/>
      <c r="Z215" s="216"/>
      <c r="AA215" s="216"/>
      <c r="AB215" s="216"/>
      <c r="AC215" s="216"/>
      <c r="AD215" s="216"/>
      <c r="AE215" s="216"/>
      <c r="AF215" s="216"/>
      <c r="AG215" s="216"/>
      <c r="AH215" s="216"/>
      <c r="AI215" s="216"/>
      <c r="AJ215" s="216"/>
      <c r="AK215" s="216"/>
      <c r="AL215" s="216"/>
      <c r="FY215" s="184"/>
      <c r="JJ215" s="184"/>
    </row>
    <row r="216" spans="2:270">
      <c r="B216" s="202"/>
      <c r="E216" s="216"/>
      <c r="F216" s="216"/>
      <c r="G216" s="216"/>
      <c r="H216" s="216"/>
      <c r="I216" s="216"/>
      <c r="J216" s="216"/>
      <c r="K216" s="216"/>
      <c r="L216" s="216"/>
      <c r="M216" s="216"/>
      <c r="N216" s="216"/>
      <c r="O216" s="216"/>
      <c r="P216" s="216"/>
      <c r="Q216" s="216"/>
      <c r="R216" s="216"/>
      <c r="S216" s="216"/>
      <c r="T216" s="216"/>
      <c r="U216" s="216"/>
      <c r="V216" s="216"/>
      <c r="W216" s="216"/>
      <c r="X216" s="216"/>
      <c r="Y216" s="216"/>
      <c r="Z216" s="216"/>
      <c r="AA216" s="216"/>
      <c r="AB216" s="216"/>
      <c r="AC216" s="216"/>
      <c r="AD216" s="216"/>
      <c r="AE216" s="216"/>
      <c r="AF216" s="216"/>
      <c r="AG216" s="216"/>
      <c r="AH216" s="216"/>
      <c r="AI216" s="216"/>
      <c r="AJ216" s="216"/>
      <c r="AK216" s="216"/>
      <c r="AL216" s="216"/>
      <c r="FY216" s="184"/>
      <c r="JJ216" s="184"/>
    </row>
    <row r="217" spans="2:270">
      <c r="B217" s="202"/>
      <c r="E217" s="216"/>
      <c r="F217" s="216"/>
      <c r="G217" s="216"/>
      <c r="H217" s="216"/>
      <c r="I217" s="216"/>
      <c r="J217" s="216"/>
      <c r="K217" s="216"/>
      <c r="L217" s="216"/>
      <c r="M217" s="216"/>
      <c r="N217" s="216"/>
      <c r="O217" s="216"/>
      <c r="P217" s="216"/>
      <c r="Q217" s="216"/>
      <c r="R217" s="216"/>
      <c r="S217" s="216"/>
      <c r="T217" s="216"/>
      <c r="U217" s="216"/>
      <c r="V217" s="216"/>
      <c r="W217" s="216"/>
      <c r="X217" s="216"/>
      <c r="Y217" s="216"/>
      <c r="Z217" s="216"/>
      <c r="AA217" s="216"/>
      <c r="AB217" s="216"/>
      <c r="AC217" s="216"/>
      <c r="AD217" s="216"/>
      <c r="AE217" s="216"/>
      <c r="AF217" s="216"/>
      <c r="AG217" s="216"/>
      <c r="AH217" s="216"/>
      <c r="AI217" s="216"/>
      <c r="AJ217" s="216"/>
      <c r="AK217" s="216"/>
      <c r="AL217" s="216"/>
      <c r="FY217" s="184"/>
      <c r="JJ217" s="184"/>
    </row>
    <row r="218" spans="2:270">
      <c r="B218" s="202"/>
      <c r="E218" s="216"/>
      <c r="F218" s="216"/>
      <c r="G218" s="216"/>
      <c r="H218" s="216"/>
      <c r="I218" s="216"/>
      <c r="J218" s="216"/>
      <c r="K218" s="216"/>
      <c r="L218" s="216"/>
      <c r="M218" s="216"/>
      <c r="N218" s="216"/>
      <c r="O218" s="216"/>
      <c r="P218" s="216"/>
      <c r="Q218" s="216"/>
      <c r="R218" s="216"/>
      <c r="S218" s="216"/>
      <c r="T218" s="216"/>
      <c r="U218" s="216"/>
      <c r="V218" s="216"/>
      <c r="W218" s="216"/>
      <c r="X218" s="216"/>
      <c r="Y218" s="216"/>
      <c r="Z218" s="216"/>
      <c r="AA218" s="216"/>
      <c r="AB218" s="216"/>
      <c r="AC218" s="216"/>
      <c r="AD218" s="216"/>
      <c r="AE218" s="216"/>
      <c r="AF218" s="216"/>
      <c r="AG218" s="216"/>
      <c r="AH218" s="216"/>
      <c r="AI218" s="216"/>
      <c r="AJ218" s="216"/>
      <c r="AK218" s="216"/>
      <c r="AL218" s="216"/>
      <c r="FY218" s="184"/>
      <c r="JJ218" s="184"/>
    </row>
    <row r="219" spans="2:270">
      <c r="B219" s="202"/>
      <c r="E219" s="216"/>
      <c r="F219" s="216"/>
      <c r="G219" s="216"/>
      <c r="H219" s="216"/>
      <c r="I219" s="216"/>
      <c r="J219" s="216"/>
      <c r="K219" s="216"/>
      <c r="L219" s="216"/>
      <c r="M219" s="216"/>
      <c r="N219" s="216"/>
      <c r="O219" s="216"/>
      <c r="P219" s="216"/>
      <c r="Q219" s="216"/>
      <c r="R219" s="216"/>
      <c r="S219" s="216"/>
      <c r="T219" s="216"/>
      <c r="U219" s="216"/>
      <c r="V219" s="216"/>
      <c r="W219" s="216"/>
      <c r="X219" s="216"/>
      <c r="Y219" s="216"/>
      <c r="Z219" s="216"/>
      <c r="AA219" s="216"/>
      <c r="AB219" s="216"/>
      <c r="AC219" s="216"/>
      <c r="AD219" s="216"/>
      <c r="AE219" s="216"/>
      <c r="AF219" s="216"/>
      <c r="AG219" s="216"/>
      <c r="AH219" s="216"/>
      <c r="AI219" s="216"/>
      <c r="AJ219" s="216"/>
      <c r="AK219" s="216"/>
      <c r="AL219" s="216"/>
      <c r="FY219" s="184"/>
      <c r="JJ219" s="184"/>
    </row>
    <row r="220" spans="2:270">
      <c r="B220" s="202"/>
      <c r="E220" s="216"/>
      <c r="F220" s="216"/>
      <c r="G220" s="216"/>
      <c r="H220" s="216"/>
      <c r="I220" s="216"/>
      <c r="J220" s="216"/>
      <c r="K220" s="216"/>
      <c r="L220" s="216"/>
      <c r="M220" s="216"/>
      <c r="N220" s="216"/>
      <c r="O220" s="216"/>
      <c r="P220" s="216"/>
      <c r="Q220" s="216"/>
      <c r="R220" s="216"/>
      <c r="S220" s="216"/>
      <c r="T220" s="216"/>
      <c r="U220" s="216"/>
      <c r="V220" s="216"/>
      <c r="W220" s="216"/>
      <c r="X220" s="216"/>
      <c r="Y220" s="216"/>
      <c r="Z220" s="216"/>
      <c r="AA220" s="216"/>
      <c r="AB220" s="216"/>
      <c r="AC220" s="216"/>
      <c r="AD220" s="216"/>
      <c r="AE220" s="216"/>
      <c r="AF220" s="216"/>
      <c r="AG220" s="216"/>
      <c r="AH220" s="216"/>
      <c r="AI220" s="216"/>
      <c r="AJ220" s="216"/>
      <c r="AK220" s="216"/>
      <c r="AL220" s="216"/>
      <c r="FY220" s="184"/>
      <c r="JJ220" s="184"/>
    </row>
    <row r="221" spans="2:270">
      <c r="B221" s="202"/>
      <c r="E221" s="216"/>
      <c r="F221" s="216"/>
      <c r="G221" s="216"/>
      <c r="H221" s="216"/>
      <c r="I221" s="216"/>
      <c r="J221" s="216"/>
      <c r="K221" s="216"/>
      <c r="L221" s="216"/>
      <c r="M221" s="216"/>
      <c r="N221" s="216"/>
      <c r="O221" s="216"/>
      <c r="P221" s="216"/>
      <c r="Q221" s="216"/>
      <c r="R221" s="216"/>
      <c r="S221" s="216"/>
      <c r="T221" s="216"/>
      <c r="U221" s="216"/>
      <c r="V221" s="216"/>
      <c r="W221" s="216"/>
      <c r="X221" s="216"/>
      <c r="Y221" s="216"/>
      <c r="Z221" s="216"/>
      <c r="AA221" s="216"/>
      <c r="AB221" s="216"/>
      <c r="AC221" s="216"/>
      <c r="AD221" s="216"/>
      <c r="AE221" s="216"/>
      <c r="AF221" s="216"/>
      <c r="AG221" s="216"/>
      <c r="AH221" s="216"/>
      <c r="AI221" s="216"/>
      <c r="AJ221" s="216"/>
      <c r="AK221" s="216"/>
      <c r="AL221" s="216"/>
      <c r="FY221" s="184"/>
      <c r="JJ221" s="184"/>
    </row>
    <row r="222" spans="2:270">
      <c r="B222" s="202"/>
      <c r="E222" s="216"/>
      <c r="F222" s="216"/>
      <c r="G222" s="216"/>
      <c r="H222" s="216"/>
      <c r="I222" s="216"/>
      <c r="J222" s="216"/>
      <c r="K222" s="216"/>
      <c r="L222" s="216"/>
      <c r="M222" s="216"/>
      <c r="N222" s="216"/>
      <c r="O222" s="216"/>
      <c r="P222" s="216"/>
      <c r="Q222" s="216"/>
      <c r="R222" s="216"/>
      <c r="S222" s="216"/>
      <c r="T222" s="216"/>
      <c r="U222" s="216"/>
      <c r="V222" s="216"/>
      <c r="W222" s="216"/>
      <c r="X222" s="216"/>
      <c r="Y222" s="216"/>
      <c r="Z222" s="216"/>
      <c r="AA222" s="216"/>
      <c r="AB222" s="216"/>
      <c r="AC222" s="216"/>
      <c r="AD222" s="216"/>
      <c r="AE222" s="216"/>
      <c r="AF222" s="216"/>
      <c r="AG222" s="216"/>
      <c r="AH222" s="216"/>
      <c r="AI222" s="216"/>
      <c r="AJ222" s="216"/>
      <c r="AK222" s="216"/>
      <c r="AL222" s="216"/>
      <c r="FY222" s="184"/>
      <c r="JJ222" s="184"/>
    </row>
    <row r="223" spans="2:270">
      <c r="B223" s="202"/>
      <c r="E223" s="216"/>
      <c r="F223" s="216"/>
      <c r="G223" s="216"/>
      <c r="H223" s="216"/>
      <c r="I223" s="216"/>
      <c r="J223" s="216"/>
      <c r="K223" s="216"/>
      <c r="L223" s="216"/>
      <c r="M223" s="216"/>
      <c r="N223" s="216"/>
      <c r="O223" s="216"/>
      <c r="P223" s="216"/>
      <c r="Q223" s="216"/>
      <c r="R223" s="216"/>
      <c r="S223" s="216"/>
      <c r="T223" s="216"/>
      <c r="U223" s="216"/>
      <c r="V223" s="216"/>
      <c r="W223" s="216"/>
      <c r="X223" s="216"/>
      <c r="Y223" s="216"/>
      <c r="Z223" s="216"/>
      <c r="AA223" s="216"/>
      <c r="AB223" s="216"/>
      <c r="AC223" s="216"/>
      <c r="AD223" s="216"/>
      <c r="AE223" s="216"/>
      <c r="AF223" s="216"/>
      <c r="AG223" s="216"/>
      <c r="AH223" s="216"/>
      <c r="AI223" s="216"/>
      <c r="AJ223" s="216"/>
      <c r="AK223" s="216"/>
      <c r="AL223" s="216"/>
      <c r="FY223" s="184"/>
      <c r="JJ223" s="184"/>
    </row>
    <row r="224" spans="2:270">
      <c r="B224" s="202"/>
      <c r="E224" s="216"/>
      <c r="F224" s="216"/>
      <c r="G224" s="216"/>
      <c r="H224" s="216"/>
      <c r="I224" s="216"/>
      <c r="J224" s="216"/>
      <c r="K224" s="216"/>
      <c r="L224" s="216"/>
      <c r="M224" s="216"/>
      <c r="N224" s="216"/>
      <c r="O224" s="216"/>
      <c r="P224" s="216"/>
      <c r="Q224" s="216"/>
      <c r="R224" s="216"/>
      <c r="S224" s="216"/>
      <c r="T224" s="216"/>
      <c r="U224" s="216"/>
      <c r="V224" s="216"/>
      <c r="W224" s="216"/>
      <c r="X224" s="216"/>
      <c r="Y224" s="216"/>
      <c r="Z224" s="216"/>
      <c r="AA224" s="216"/>
      <c r="AB224" s="216"/>
      <c r="AC224" s="216"/>
      <c r="AD224" s="216"/>
      <c r="AE224" s="216"/>
      <c r="AF224" s="216"/>
      <c r="AG224" s="216"/>
      <c r="AH224" s="216"/>
      <c r="AI224" s="216"/>
      <c r="AJ224" s="216"/>
      <c r="AK224" s="216"/>
      <c r="AL224" s="216"/>
      <c r="FY224" s="184"/>
      <c r="JJ224" s="184"/>
    </row>
    <row r="225" spans="2:270">
      <c r="B225" s="202"/>
      <c r="E225" s="216"/>
      <c r="F225" s="216"/>
      <c r="G225" s="216"/>
      <c r="H225" s="216"/>
      <c r="I225" s="216"/>
      <c r="J225" s="216"/>
      <c r="K225" s="216"/>
      <c r="L225" s="216"/>
      <c r="M225" s="216"/>
      <c r="N225" s="216"/>
      <c r="O225" s="216"/>
      <c r="P225" s="216"/>
      <c r="Q225" s="216"/>
      <c r="R225" s="216"/>
      <c r="S225" s="216"/>
      <c r="T225" s="216"/>
      <c r="U225" s="216"/>
      <c r="V225" s="216"/>
      <c r="W225" s="216"/>
      <c r="X225" s="216"/>
      <c r="Y225" s="216"/>
      <c r="Z225" s="216"/>
      <c r="AA225" s="216"/>
      <c r="AB225" s="216"/>
      <c r="AC225" s="216"/>
      <c r="AD225" s="216"/>
      <c r="AE225" s="216"/>
      <c r="AF225" s="216"/>
      <c r="AG225" s="216"/>
      <c r="AH225" s="216"/>
      <c r="AI225" s="216"/>
      <c r="AJ225" s="216"/>
      <c r="AK225" s="216"/>
      <c r="AL225" s="216"/>
      <c r="FY225" s="184"/>
      <c r="JJ225" s="184"/>
    </row>
    <row r="226" spans="2:270">
      <c r="B226" s="202"/>
      <c r="E226" s="216"/>
      <c r="F226" s="216"/>
      <c r="G226" s="216"/>
      <c r="H226" s="216"/>
      <c r="I226" s="216"/>
      <c r="J226" s="216"/>
      <c r="K226" s="216"/>
      <c r="L226" s="216"/>
      <c r="M226" s="216"/>
      <c r="N226" s="216"/>
      <c r="O226" s="216"/>
      <c r="P226" s="216"/>
      <c r="Q226" s="216"/>
      <c r="R226" s="216"/>
      <c r="S226" s="216"/>
      <c r="T226" s="216"/>
      <c r="U226" s="216"/>
      <c r="V226" s="216"/>
      <c r="W226" s="216"/>
      <c r="X226" s="216"/>
      <c r="Y226" s="216"/>
      <c r="Z226" s="216"/>
      <c r="AA226" s="216"/>
      <c r="AB226" s="216"/>
      <c r="AC226" s="216"/>
      <c r="AD226" s="216"/>
      <c r="AE226" s="216"/>
      <c r="AF226" s="216"/>
      <c r="AG226" s="216"/>
      <c r="AH226" s="216"/>
      <c r="AI226" s="216"/>
      <c r="AJ226" s="216"/>
      <c r="AK226" s="216"/>
      <c r="AL226" s="216"/>
      <c r="FY226" s="184"/>
      <c r="JJ226" s="184"/>
    </row>
    <row r="227" spans="2:270">
      <c r="B227" s="202"/>
      <c r="E227" s="216"/>
      <c r="F227" s="216"/>
      <c r="G227" s="216"/>
      <c r="H227" s="216"/>
      <c r="I227" s="216"/>
      <c r="J227" s="216"/>
      <c r="K227" s="216"/>
      <c r="L227" s="216"/>
      <c r="M227" s="216"/>
      <c r="N227" s="216"/>
      <c r="O227" s="216"/>
      <c r="P227" s="216"/>
      <c r="Q227" s="216"/>
      <c r="R227" s="216"/>
      <c r="S227" s="216"/>
      <c r="T227" s="216"/>
      <c r="U227" s="216"/>
      <c r="V227" s="216"/>
      <c r="W227" s="216"/>
      <c r="X227" s="216"/>
      <c r="Y227" s="216"/>
      <c r="Z227" s="216"/>
      <c r="AA227" s="216"/>
      <c r="AB227" s="216"/>
      <c r="AC227" s="216"/>
      <c r="AD227" s="216"/>
      <c r="AE227" s="216"/>
      <c r="AF227" s="216"/>
      <c r="AG227" s="216"/>
      <c r="AH227" s="216"/>
      <c r="AI227" s="216"/>
      <c r="AJ227" s="216"/>
      <c r="AK227" s="216"/>
      <c r="AL227" s="216"/>
      <c r="FY227" s="184"/>
      <c r="JJ227" s="184"/>
    </row>
    <row r="228" spans="2:270">
      <c r="B228" s="202"/>
      <c r="E228" s="216"/>
      <c r="F228" s="216"/>
      <c r="G228" s="216"/>
      <c r="H228" s="216"/>
      <c r="I228" s="216"/>
      <c r="J228" s="216"/>
      <c r="K228" s="216"/>
      <c r="L228" s="216"/>
      <c r="M228" s="216"/>
      <c r="N228" s="216"/>
      <c r="O228" s="216"/>
      <c r="P228" s="216"/>
      <c r="Q228" s="216"/>
      <c r="R228" s="216"/>
      <c r="S228" s="216"/>
      <c r="T228" s="216"/>
      <c r="U228" s="216"/>
      <c r="V228" s="216"/>
      <c r="W228" s="216"/>
      <c r="X228" s="216"/>
      <c r="Y228" s="216"/>
      <c r="Z228" s="216"/>
      <c r="AA228" s="216"/>
      <c r="AB228" s="216"/>
      <c r="AC228" s="216"/>
      <c r="AD228" s="216"/>
      <c r="AE228" s="216"/>
      <c r="AF228" s="216"/>
      <c r="AG228" s="216"/>
      <c r="AH228" s="216"/>
      <c r="AI228" s="216"/>
      <c r="AJ228" s="216"/>
      <c r="AK228" s="216"/>
      <c r="AL228" s="216"/>
      <c r="FY228" s="184"/>
      <c r="JJ228" s="184"/>
    </row>
    <row r="229" spans="2:270">
      <c r="B229" s="202"/>
      <c r="E229" s="216"/>
      <c r="F229" s="216"/>
      <c r="G229" s="216"/>
      <c r="H229" s="216"/>
      <c r="I229" s="216"/>
      <c r="J229" s="216"/>
      <c r="K229" s="216"/>
      <c r="L229" s="216"/>
      <c r="M229" s="216"/>
      <c r="N229" s="216"/>
      <c r="O229" s="216"/>
      <c r="P229" s="216"/>
      <c r="Q229" s="216"/>
      <c r="R229" s="216"/>
      <c r="S229" s="216"/>
      <c r="T229" s="216"/>
      <c r="U229" s="216"/>
      <c r="V229" s="216"/>
      <c r="W229" s="216"/>
      <c r="X229" s="216"/>
      <c r="Y229" s="216"/>
      <c r="Z229" s="216"/>
      <c r="AA229" s="216"/>
      <c r="AB229" s="216"/>
      <c r="AC229" s="216"/>
      <c r="AD229" s="216"/>
      <c r="AE229" s="216"/>
      <c r="AF229" s="216"/>
      <c r="AG229" s="216"/>
      <c r="AH229" s="216"/>
      <c r="AI229" s="216"/>
      <c r="AJ229" s="216"/>
      <c r="AK229" s="216"/>
      <c r="AL229" s="216"/>
      <c r="FY229" s="184"/>
      <c r="JJ229" s="184"/>
    </row>
    <row r="230" spans="2:270">
      <c r="B230" s="202"/>
      <c r="E230" s="216"/>
      <c r="F230" s="216"/>
      <c r="G230" s="216"/>
      <c r="H230" s="216"/>
      <c r="I230" s="216"/>
      <c r="J230" s="216"/>
      <c r="K230" s="216"/>
      <c r="L230" s="216"/>
      <c r="M230" s="216"/>
      <c r="N230" s="216"/>
      <c r="O230" s="216"/>
      <c r="P230" s="216"/>
      <c r="Q230" s="216"/>
      <c r="R230" s="216"/>
      <c r="S230" s="216"/>
      <c r="T230" s="216"/>
      <c r="U230" s="216"/>
      <c r="V230" s="216"/>
      <c r="W230" s="216"/>
      <c r="X230" s="216"/>
      <c r="Y230" s="216"/>
      <c r="Z230" s="216"/>
      <c r="AA230" s="216"/>
      <c r="AB230" s="216"/>
      <c r="AC230" s="216"/>
      <c r="AD230" s="216"/>
      <c r="AE230" s="216"/>
      <c r="AF230" s="216"/>
      <c r="AG230" s="216"/>
      <c r="AH230" s="216"/>
      <c r="AI230" s="216"/>
      <c r="AJ230" s="216"/>
      <c r="AK230" s="216"/>
      <c r="AL230" s="216"/>
      <c r="FY230" s="184"/>
      <c r="JJ230" s="184"/>
    </row>
    <row r="231" spans="2:270">
      <c r="B231" s="202"/>
      <c r="E231" s="216"/>
      <c r="F231" s="216"/>
      <c r="G231" s="216"/>
      <c r="H231" s="216"/>
      <c r="I231" s="216"/>
      <c r="J231" s="216"/>
      <c r="K231" s="216"/>
      <c r="L231" s="216"/>
      <c r="M231" s="216"/>
      <c r="N231" s="216"/>
      <c r="O231" s="216"/>
      <c r="P231" s="216"/>
      <c r="Q231" s="216"/>
      <c r="R231" s="216"/>
      <c r="S231" s="216"/>
      <c r="T231" s="216"/>
      <c r="U231" s="216"/>
      <c r="V231" s="216"/>
      <c r="W231" s="216"/>
      <c r="X231" s="216"/>
      <c r="Y231" s="216"/>
      <c r="Z231" s="216"/>
      <c r="AA231" s="216"/>
      <c r="AB231" s="216"/>
      <c r="AC231" s="216"/>
      <c r="AD231" s="216"/>
      <c r="AE231" s="216"/>
      <c r="AF231" s="216"/>
      <c r="AG231" s="216"/>
      <c r="AH231" s="216"/>
      <c r="AI231" s="216"/>
      <c r="AJ231" s="216"/>
      <c r="AK231" s="216"/>
      <c r="AL231" s="216"/>
      <c r="FY231" s="184"/>
      <c r="JJ231" s="184"/>
    </row>
    <row r="232" spans="2:270">
      <c r="B232" s="202"/>
      <c r="E232" s="216"/>
      <c r="F232" s="216"/>
      <c r="G232" s="216"/>
      <c r="H232" s="216"/>
      <c r="I232" s="216"/>
      <c r="J232" s="216"/>
      <c r="K232" s="216"/>
      <c r="L232" s="216"/>
      <c r="M232" s="216"/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  <c r="Y232" s="216"/>
      <c r="Z232" s="216"/>
      <c r="AA232" s="216"/>
      <c r="AB232" s="216"/>
      <c r="AC232" s="216"/>
      <c r="AD232" s="216"/>
      <c r="AE232" s="216"/>
      <c r="AF232" s="216"/>
      <c r="AG232" s="216"/>
      <c r="AH232" s="216"/>
      <c r="AI232" s="216"/>
      <c r="AJ232" s="216"/>
      <c r="AK232" s="216"/>
      <c r="AL232" s="216"/>
      <c r="FY232" s="184"/>
      <c r="JJ232" s="184"/>
    </row>
    <row r="233" spans="2:270">
      <c r="B233" s="202"/>
      <c r="E233" s="216"/>
      <c r="F233" s="216"/>
      <c r="G233" s="216"/>
      <c r="H233" s="216"/>
      <c r="I233" s="216"/>
      <c r="J233" s="216"/>
      <c r="K233" s="216"/>
      <c r="L233" s="216"/>
      <c r="M233" s="216"/>
      <c r="N233" s="216"/>
      <c r="O233" s="216"/>
      <c r="P233" s="216"/>
      <c r="Q233" s="216"/>
      <c r="R233" s="216"/>
      <c r="S233" s="216"/>
      <c r="T233" s="216"/>
      <c r="U233" s="216"/>
      <c r="V233" s="216"/>
      <c r="W233" s="216"/>
      <c r="X233" s="216"/>
      <c r="Y233" s="216"/>
      <c r="Z233" s="216"/>
      <c r="AA233" s="216"/>
      <c r="AB233" s="216"/>
      <c r="AC233" s="216"/>
      <c r="AD233" s="216"/>
      <c r="AE233" s="216"/>
      <c r="AF233" s="216"/>
      <c r="AG233" s="216"/>
      <c r="AH233" s="216"/>
      <c r="AI233" s="216"/>
      <c r="AJ233" s="216"/>
      <c r="AK233" s="216"/>
      <c r="AL233" s="216"/>
      <c r="FY233" s="184"/>
      <c r="JJ233" s="184"/>
    </row>
    <row r="234" spans="2:270">
      <c r="B234" s="202"/>
      <c r="E234" s="216"/>
      <c r="F234" s="216"/>
      <c r="G234" s="216"/>
      <c r="H234" s="216"/>
      <c r="I234" s="216"/>
      <c r="J234" s="216"/>
      <c r="K234" s="216"/>
      <c r="L234" s="216"/>
      <c r="M234" s="216"/>
      <c r="N234" s="216"/>
      <c r="O234" s="216"/>
      <c r="P234" s="216"/>
      <c r="Q234" s="216"/>
      <c r="R234" s="216"/>
      <c r="S234" s="216"/>
      <c r="T234" s="216"/>
      <c r="U234" s="216"/>
      <c r="V234" s="216"/>
      <c r="W234" s="216"/>
      <c r="X234" s="216"/>
      <c r="Y234" s="216"/>
      <c r="Z234" s="216"/>
      <c r="AA234" s="216"/>
      <c r="AB234" s="216"/>
      <c r="AC234" s="216"/>
      <c r="AD234" s="216"/>
      <c r="AE234" s="216"/>
      <c r="AF234" s="216"/>
      <c r="AG234" s="216"/>
      <c r="AH234" s="216"/>
      <c r="AI234" s="216"/>
      <c r="AJ234" s="216"/>
      <c r="AK234" s="216"/>
      <c r="AL234" s="216"/>
      <c r="FY234" s="184"/>
      <c r="JJ234" s="184"/>
    </row>
    <row r="235" spans="2:270">
      <c r="B235" s="202"/>
      <c r="E235" s="216"/>
      <c r="F235" s="216"/>
      <c r="G235" s="216"/>
      <c r="H235" s="216"/>
      <c r="I235" s="216"/>
      <c r="J235" s="216"/>
      <c r="K235" s="216"/>
      <c r="L235" s="216"/>
      <c r="M235" s="216"/>
      <c r="N235" s="216"/>
      <c r="O235" s="216"/>
      <c r="P235" s="216"/>
      <c r="Q235" s="216"/>
      <c r="R235" s="216"/>
      <c r="S235" s="216"/>
      <c r="T235" s="216"/>
      <c r="U235" s="216"/>
      <c r="V235" s="216"/>
      <c r="W235" s="216"/>
      <c r="X235" s="216"/>
      <c r="Y235" s="216"/>
      <c r="Z235" s="216"/>
      <c r="AA235" s="216"/>
      <c r="AB235" s="216"/>
      <c r="AC235" s="216"/>
      <c r="AD235" s="216"/>
      <c r="AE235" s="216"/>
      <c r="AF235" s="216"/>
      <c r="AG235" s="216"/>
      <c r="AH235" s="216"/>
      <c r="AI235" s="216"/>
      <c r="AJ235" s="216"/>
      <c r="AK235" s="216"/>
      <c r="AL235" s="216"/>
      <c r="FY235" s="184"/>
      <c r="JJ235" s="184"/>
    </row>
    <row r="236" spans="2:270">
      <c r="B236" s="202"/>
      <c r="E236" s="216"/>
      <c r="F236" s="216"/>
      <c r="G236" s="216"/>
      <c r="H236" s="216"/>
      <c r="I236" s="216"/>
      <c r="J236" s="216"/>
      <c r="K236" s="216"/>
      <c r="L236" s="216"/>
      <c r="M236" s="216"/>
      <c r="N236" s="216"/>
      <c r="O236" s="216"/>
      <c r="P236" s="216"/>
      <c r="Q236" s="216"/>
      <c r="R236" s="216"/>
      <c r="S236" s="216"/>
      <c r="T236" s="216"/>
      <c r="U236" s="216"/>
      <c r="V236" s="216"/>
      <c r="W236" s="216"/>
      <c r="X236" s="216"/>
      <c r="Y236" s="216"/>
      <c r="Z236" s="216"/>
      <c r="AA236" s="216"/>
      <c r="AB236" s="216"/>
      <c r="AC236" s="216"/>
      <c r="AD236" s="216"/>
      <c r="AE236" s="216"/>
      <c r="AF236" s="216"/>
      <c r="AG236" s="216"/>
      <c r="AH236" s="216"/>
      <c r="AI236" s="216"/>
      <c r="AJ236" s="216"/>
      <c r="AK236" s="216"/>
      <c r="AL236" s="216"/>
      <c r="FY236" s="184"/>
      <c r="JJ236" s="184"/>
    </row>
    <row r="237" spans="2:270">
      <c r="B237" s="202"/>
      <c r="E237" s="216"/>
      <c r="F237" s="216"/>
      <c r="G237" s="216"/>
      <c r="H237" s="216"/>
      <c r="I237" s="216"/>
      <c r="J237" s="216"/>
      <c r="K237" s="216"/>
      <c r="L237" s="216"/>
      <c r="M237" s="216"/>
      <c r="N237" s="216"/>
      <c r="O237" s="216"/>
      <c r="P237" s="216"/>
      <c r="Q237" s="216"/>
      <c r="R237" s="216"/>
      <c r="S237" s="216"/>
      <c r="T237" s="216"/>
      <c r="U237" s="216"/>
      <c r="V237" s="216"/>
      <c r="W237" s="216"/>
      <c r="X237" s="216"/>
      <c r="Y237" s="216"/>
      <c r="Z237" s="216"/>
      <c r="AA237" s="216"/>
      <c r="AB237" s="216"/>
      <c r="AC237" s="216"/>
      <c r="AD237" s="216"/>
      <c r="AE237" s="216"/>
      <c r="AF237" s="216"/>
      <c r="AG237" s="216"/>
      <c r="AH237" s="216"/>
      <c r="AI237" s="216"/>
      <c r="AJ237" s="216"/>
      <c r="AK237" s="216"/>
      <c r="AL237" s="216"/>
      <c r="FY237" s="184"/>
      <c r="JJ237" s="184"/>
    </row>
    <row r="238" spans="2:270">
      <c r="B238" s="202"/>
      <c r="E238" s="216"/>
      <c r="F238" s="216"/>
      <c r="G238" s="216"/>
      <c r="H238" s="216"/>
      <c r="I238" s="216"/>
      <c r="J238" s="216"/>
      <c r="K238" s="216"/>
      <c r="L238" s="216"/>
      <c r="M238" s="216"/>
      <c r="N238" s="216"/>
      <c r="O238" s="216"/>
      <c r="P238" s="216"/>
      <c r="Q238" s="216"/>
      <c r="R238" s="216"/>
      <c r="S238" s="216"/>
      <c r="T238" s="216"/>
      <c r="U238" s="216"/>
      <c r="V238" s="216"/>
      <c r="W238" s="216"/>
      <c r="X238" s="216"/>
      <c r="Y238" s="216"/>
      <c r="Z238" s="216"/>
      <c r="AA238" s="216"/>
      <c r="AB238" s="216"/>
      <c r="AC238" s="216"/>
      <c r="AD238" s="216"/>
      <c r="AE238" s="216"/>
      <c r="AF238" s="216"/>
      <c r="AG238" s="216"/>
      <c r="AH238" s="216"/>
      <c r="AI238" s="216"/>
      <c r="AJ238" s="216"/>
      <c r="AK238" s="216"/>
      <c r="AL238" s="216"/>
      <c r="FY238" s="184"/>
      <c r="JJ238" s="184"/>
    </row>
    <row r="239" spans="2:270">
      <c r="B239" s="202"/>
      <c r="E239" s="216"/>
      <c r="F239" s="216"/>
      <c r="G239" s="216"/>
      <c r="H239" s="216"/>
      <c r="I239" s="216"/>
      <c r="J239" s="216"/>
      <c r="K239" s="216"/>
      <c r="L239" s="216"/>
      <c r="M239" s="216"/>
      <c r="N239" s="216"/>
      <c r="O239" s="216"/>
      <c r="P239" s="216"/>
      <c r="Q239" s="216"/>
      <c r="R239" s="216"/>
      <c r="S239" s="216"/>
      <c r="T239" s="216"/>
      <c r="U239" s="216"/>
      <c r="V239" s="216"/>
      <c r="W239" s="216"/>
      <c r="X239" s="216"/>
      <c r="Y239" s="216"/>
      <c r="Z239" s="216"/>
      <c r="AA239" s="216"/>
      <c r="AB239" s="216"/>
      <c r="AC239" s="216"/>
      <c r="AD239" s="216"/>
      <c r="AE239" s="216"/>
      <c r="AF239" s="216"/>
      <c r="AG239" s="216"/>
      <c r="AH239" s="216"/>
      <c r="AI239" s="216"/>
      <c r="AJ239" s="216"/>
      <c r="AK239" s="216"/>
      <c r="AL239" s="216"/>
      <c r="FY239" s="184"/>
      <c r="JJ239" s="184"/>
    </row>
    <row r="240" spans="2:270">
      <c r="B240" s="202"/>
      <c r="E240" s="216"/>
      <c r="F240" s="216"/>
      <c r="G240" s="216"/>
      <c r="H240" s="216"/>
      <c r="I240" s="216"/>
      <c r="J240" s="216"/>
      <c r="K240" s="216"/>
      <c r="L240" s="216"/>
      <c r="M240" s="216"/>
      <c r="N240" s="216"/>
      <c r="O240" s="216"/>
      <c r="P240" s="216"/>
      <c r="Q240" s="216"/>
      <c r="R240" s="216"/>
      <c r="S240" s="216"/>
      <c r="T240" s="216"/>
      <c r="U240" s="216"/>
      <c r="V240" s="216"/>
      <c r="W240" s="216"/>
      <c r="X240" s="216"/>
      <c r="Y240" s="216"/>
      <c r="Z240" s="216"/>
      <c r="AA240" s="216"/>
      <c r="AB240" s="216"/>
      <c r="AC240" s="216"/>
      <c r="AD240" s="216"/>
      <c r="AE240" s="216"/>
      <c r="AF240" s="216"/>
      <c r="AG240" s="216"/>
      <c r="AH240" s="216"/>
      <c r="AI240" s="216"/>
      <c r="AJ240" s="216"/>
      <c r="AK240" s="216"/>
      <c r="AL240" s="216"/>
      <c r="FY240" s="184"/>
      <c r="JJ240" s="184"/>
    </row>
    <row r="241" spans="2:270">
      <c r="B241" s="202"/>
      <c r="E241" s="216"/>
      <c r="F241" s="216"/>
      <c r="G241" s="216"/>
      <c r="H241" s="216"/>
      <c r="I241" s="216"/>
      <c r="J241" s="216"/>
      <c r="K241" s="216"/>
      <c r="L241" s="216"/>
      <c r="M241" s="216"/>
      <c r="N241" s="216"/>
      <c r="O241" s="216"/>
      <c r="P241" s="216"/>
      <c r="Q241" s="216"/>
      <c r="R241" s="216"/>
      <c r="S241" s="216"/>
      <c r="T241" s="216"/>
      <c r="U241" s="216"/>
      <c r="V241" s="216"/>
      <c r="W241" s="216"/>
      <c r="X241" s="216"/>
      <c r="Y241" s="216"/>
      <c r="Z241" s="216"/>
      <c r="AA241" s="216"/>
      <c r="AB241" s="216"/>
      <c r="AC241" s="216"/>
      <c r="AD241" s="216"/>
      <c r="AE241" s="216"/>
      <c r="AF241" s="216"/>
      <c r="AG241" s="216"/>
      <c r="AH241" s="216"/>
      <c r="AI241" s="216"/>
      <c r="AJ241" s="216"/>
      <c r="AK241" s="216"/>
      <c r="AL241" s="216"/>
      <c r="FY241" s="184"/>
      <c r="JJ241" s="184"/>
    </row>
    <row r="242" spans="2:270">
      <c r="B242" s="202"/>
      <c r="E242" s="216"/>
      <c r="F242" s="216"/>
      <c r="G242" s="216"/>
      <c r="H242" s="216"/>
      <c r="I242" s="216"/>
      <c r="J242" s="216"/>
      <c r="K242" s="216"/>
      <c r="L242" s="216"/>
      <c r="M242" s="216"/>
      <c r="N242" s="216"/>
      <c r="O242" s="216"/>
      <c r="P242" s="216"/>
      <c r="Q242" s="216"/>
      <c r="R242" s="216"/>
      <c r="S242" s="216"/>
      <c r="T242" s="216"/>
      <c r="U242" s="216"/>
      <c r="V242" s="216"/>
      <c r="W242" s="216"/>
      <c r="X242" s="216"/>
      <c r="Y242" s="216"/>
      <c r="Z242" s="216"/>
      <c r="AA242" s="216"/>
      <c r="AB242" s="216"/>
      <c r="AC242" s="216"/>
      <c r="AD242" s="216"/>
      <c r="AE242" s="216"/>
      <c r="AF242" s="216"/>
      <c r="AG242" s="216"/>
      <c r="AH242" s="216"/>
      <c r="AI242" s="216"/>
      <c r="AJ242" s="216"/>
      <c r="AK242" s="216"/>
      <c r="AL242" s="216"/>
      <c r="FY242" s="184"/>
      <c r="JJ242" s="184"/>
    </row>
    <row r="243" spans="2:270">
      <c r="B243" s="202"/>
      <c r="E243" s="216"/>
      <c r="F243" s="216"/>
      <c r="G243" s="216"/>
      <c r="H243" s="216"/>
      <c r="I243" s="216"/>
      <c r="J243" s="216"/>
      <c r="K243" s="216"/>
      <c r="L243" s="216"/>
      <c r="M243" s="216"/>
      <c r="N243" s="216"/>
      <c r="O243" s="216"/>
      <c r="P243" s="216"/>
      <c r="Q243" s="216"/>
      <c r="R243" s="216"/>
      <c r="S243" s="216"/>
      <c r="T243" s="216"/>
      <c r="U243" s="216"/>
      <c r="V243" s="216"/>
      <c r="W243" s="216"/>
      <c r="X243" s="216"/>
      <c r="Y243" s="216"/>
      <c r="Z243" s="216"/>
      <c r="AA243" s="216"/>
      <c r="AB243" s="216"/>
      <c r="AC243" s="216"/>
      <c r="AD243" s="216"/>
      <c r="AE243" s="216"/>
      <c r="AF243" s="216"/>
      <c r="AG243" s="216"/>
      <c r="AH243" s="216"/>
      <c r="AI243" s="216"/>
      <c r="AJ243" s="216"/>
      <c r="AK243" s="216"/>
      <c r="AL243" s="216"/>
      <c r="FY243" s="184"/>
      <c r="JJ243" s="184"/>
    </row>
    <row r="244" spans="2:270">
      <c r="B244" s="202"/>
      <c r="E244" s="216"/>
      <c r="F244" s="216"/>
      <c r="G244" s="216"/>
      <c r="H244" s="216"/>
      <c r="I244" s="216"/>
      <c r="J244" s="216"/>
      <c r="K244" s="216"/>
      <c r="L244" s="216"/>
      <c r="M244" s="216"/>
      <c r="N244" s="216"/>
      <c r="O244" s="216"/>
      <c r="P244" s="216"/>
      <c r="Q244" s="216"/>
      <c r="R244" s="216"/>
      <c r="S244" s="216"/>
      <c r="T244" s="216"/>
      <c r="U244" s="216"/>
      <c r="V244" s="216"/>
      <c r="W244" s="216"/>
      <c r="X244" s="216"/>
      <c r="Y244" s="216"/>
      <c r="Z244" s="216"/>
      <c r="AA244" s="216"/>
      <c r="AB244" s="216"/>
      <c r="AC244" s="216"/>
      <c r="AD244" s="216"/>
      <c r="AE244" s="216"/>
      <c r="AF244" s="216"/>
      <c r="AG244" s="216"/>
      <c r="AH244" s="216"/>
      <c r="AI244" s="216"/>
      <c r="AJ244" s="216"/>
      <c r="AK244" s="216"/>
      <c r="AL244" s="216"/>
      <c r="FY244" s="184"/>
      <c r="JJ244" s="184"/>
    </row>
    <row r="245" spans="2:270">
      <c r="B245" s="202"/>
      <c r="E245" s="216"/>
      <c r="F245" s="216"/>
      <c r="G245" s="216"/>
      <c r="H245" s="216"/>
      <c r="I245" s="216"/>
      <c r="J245" s="216"/>
      <c r="K245" s="216"/>
      <c r="L245" s="216"/>
      <c r="M245" s="216"/>
      <c r="N245" s="216"/>
      <c r="O245" s="216"/>
      <c r="P245" s="216"/>
      <c r="Q245" s="216"/>
      <c r="R245" s="216"/>
      <c r="S245" s="216"/>
      <c r="T245" s="216"/>
      <c r="U245" s="216"/>
      <c r="V245" s="216"/>
      <c r="W245" s="216"/>
      <c r="X245" s="216"/>
      <c r="Y245" s="216"/>
      <c r="Z245" s="216"/>
      <c r="AA245" s="216"/>
      <c r="AB245" s="216"/>
      <c r="AC245" s="216"/>
      <c r="AD245" s="216"/>
      <c r="AE245" s="216"/>
      <c r="AF245" s="216"/>
      <c r="AG245" s="216"/>
      <c r="AH245" s="216"/>
      <c r="AI245" s="216"/>
      <c r="AJ245" s="216"/>
      <c r="AK245" s="216"/>
      <c r="AL245" s="216"/>
      <c r="FY245" s="184"/>
      <c r="JJ245" s="184"/>
    </row>
    <row r="246" spans="2:270">
      <c r="B246" s="202"/>
      <c r="E246" s="216"/>
      <c r="F246" s="216"/>
      <c r="G246" s="216"/>
      <c r="H246" s="216"/>
      <c r="I246" s="216"/>
      <c r="J246" s="216"/>
      <c r="K246" s="216"/>
      <c r="L246" s="216"/>
      <c r="M246" s="216"/>
      <c r="N246" s="216"/>
      <c r="O246" s="216"/>
      <c r="P246" s="216"/>
      <c r="Q246" s="216"/>
      <c r="R246" s="216"/>
      <c r="S246" s="216"/>
      <c r="T246" s="216"/>
      <c r="U246" s="216"/>
      <c r="V246" s="216"/>
      <c r="W246" s="216"/>
      <c r="X246" s="216"/>
      <c r="Y246" s="216"/>
      <c r="Z246" s="216"/>
      <c r="AA246" s="216"/>
      <c r="AB246" s="216"/>
      <c r="AC246" s="216"/>
      <c r="AD246" s="216"/>
      <c r="AE246" s="216"/>
      <c r="AF246" s="216"/>
      <c r="AG246" s="216"/>
      <c r="AH246" s="216"/>
      <c r="AI246" s="216"/>
      <c r="AJ246" s="216"/>
      <c r="AK246" s="216"/>
      <c r="AL246" s="216"/>
      <c r="FY246" s="184"/>
      <c r="JJ246" s="184"/>
    </row>
    <row r="247" spans="2:270">
      <c r="B247" s="202"/>
      <c r="E247" s="216"/>
      <c r="F247" s="216"/>
      <c r="G247" s="216"/>
      <c r="H247" s="216"/>
      <c r="I247" s="216"/>
      <c r="J247" s="216"/>
      <c r="K247" s="216"/>
      <c r="L247" s="216"/>
      <c r="M247" s="216"/>
      <c r="N247" s="216"/>
      <c r="O247" s="216"/>
      <c r="P247" s="216"/>
      <c r="Q247" s="216"/>
      <c r="R247" s="216"/>
      <c r="S247" s="216"/>
      <c r="T247" s="216"/>
      <c r="U247" s="216"/>
      <c r="V247" s="216"/>
      <c r="W247" s="216"/>
      <c r="X247" s="216"/>
      <c r="Y247" s="216"/>
      <c r="Z247" s="216"/>
      <c r="AA247" s="216"/>
      <c r="AB247" s="216"/>
      <c r="AC247" s="216"/>
      <c r="AD247" s="216"/>
      <c r="AE247" s="216"/>
      <c r="AF247" s="216"/>
      <c r="AG247" s="216"/>
      <c r="AH247" s="216"/>
      <c r="AI247" s="216"/>
      <c r="AJ247" s="216"/>
      <c r="AK247" s="216"/>
      <c r="AL247" s="216"/>
      <c r="FY247" s="184"/>
      <c r="JJ247" s="184"/>
    </row>
    <row r="248" spans="2:270">
      <c r="B248" s="202"/>
      <c r="E248" s="216"/>
      <c r="F248" s="216"/>
      <c r="G248" s="216"/>
      <c r="H248" s="216"/>
      <c r="I248" s="216"/>
      <c r="J248" s="216"/>
      <c r="K248" s="216"/>
      <c r="L248" s="216"/>
      <c r="M248" s="216"/>
      <c r="N248" s="216"/>
      <c r="O248" s="216"/>
      <c r="P248" s="216"/>
      <c r="Q248" s="216"/>
      <c r="R248" s="216"/>
      <c r="S248" s="216"/>
      <c r="T248" s="216"/>
      <c r="U248" s="216"/>
      <c r="V248" s="216"/>
      <c r="W248" s="216"/>
      <c r="X248" s="216"/>
      <c r="Y248" s="216"/>
      <c r="Z248" s="216"/>
      <c r="AA248" s="216"/>
      <c r="AB248" s="216"/>
      <c r="AC248" s="216"/>
      <c r="AD248" s="216"/>
      <c r="AE248" s="216"/>
      <c r="AF248" s="216"/>
      <c r="AG248" s="216"/>
      <c r="AH248" s="216"/>
      <c r="AI248" s="216"/>
      <c r="AJ248" s="216"/>
      <c r="AK248" s="216"/>
      <c r="AL248" s="216"/>
      <c r="FY248" s="184"/>
      <c r="JJ248" s="184"/>
    </row>
    <row r="249" spans="2:270">
      <c r="B249" s="202"/>
      <c r="E249" s="216"/>
      <c r="F249" s="216"/>
      <c r="G249" s="216"/>
      <c r="H249" s="216"/>
      <c r="I249" s="216"/>
      <c r="J249" s="216"/>
      <c r="K249" s="216"/>
      <c r="L249" s="216"/>
      <c r="M249" s="216"/>
      <c r="N249" s="216"/>
      <c r="O249" s="216"/>
      <c r="P249" s="216"/>
      <c r="Q249" s="216"/>
      <c r="R249" s="216"/>
      <c r="S249" s="216"/>
      <c r="T249" s="216"/>
      <c r="U249" s="216"/>
      <c r="V249" s="216"/>
      <c r="W249" s="216"/>
      <c r="X249" s="216"/>
      <c r="Y249" s="216"/>
      <c r="Z249" s="216"/>
      <c r="AA249" s="216"/>
      <c r="AB249" s="216"/>
      <c r="AC249" s="216"/>
      <c r="AD249" s="216"/>
      <c r="AE249" s="216"/>
      <c r="AF249" s="216"/>
      <c r="AG249" s="216"/>
      <c r="AH249" s="216"/>
      <c r="AI249" s="216"/>
      <c r="AJ249" s="216"/>
      <c r="AK249" s="216"/>
      <c r="AL249" s="216"/>
      <c r="FY249" s="184"/>
      <c r="JJ249" s="184"/>
    </row>
    <row r="250" spans="2:270">
      <c r="B250" s="202"/>
      <c r="E250" s="216"/>
      <c r="F250" s="216"/>
      <c r="G250" s="216"/>
      <c r="H250" s="216"/>
      <c r="I250" s="216"/>
      <c r="J250" s="216"/>
      <c r="K250" s="216"/>
      <c r="L250" s="216"/>
      <c r="M250" s="216"/>
      <c r="N250" s="216"/>
      <c r="O250" s="216"/>
      <c r="P250" s="216"/>
      <c r="Q250" s="216"/>
      <c r="R250" s="216"/>
      <c r="S250" s="216"/>
      <c r="T250" s="216"/>
      <c r="U250" s="216"/>
      <c r="V250" s="216"/>
      <c r="W250" s="216"/>
      <c r="X250" s="216"/>
      <c r="Y250" s="216"/>
      <c r="Z250" s="216"/>
      <c r="AA250" s="216"/>
      <c r="AB250" s="216"/>
      <c r="AC250" s="216"/>
      <c r="AD250" s="216"/>
      <c r="AE250" s="216"/>
      <c r="AF250" s="216"/>
      <c r="AG250" s="216"/>
      <c r="AH250" s="216"/>
      <c r="AI250" s="216"/>
      <c r="AJ250" s="216"/>
      <c r="AK250" s="216"/>
      <c r="AL250" s="216"/>
      <c r="FY250" s="184"/>
      <c r="JJ250" s="184"/>
    </row>
    <row r="251" spans="2:270">
      <c r="B251" s="202"/>
      <c r="E251" s="216"/>
      <c r="F251" s="216"/>
      <c r="G251" s="216"/>
      <c r="H251" s="216"/>
      <c r="I251" s="216"/>
      <c r="J251" s="216"/>
      <c r="K251" s="216"/>
      <c r="L251" s="216"/>
      <c r="M251" s="216"/>
      <c r="N251" s="216"/>
      <c r="O251" s="216"/>
      <c r="P251" s="216"/>
      <c r="Q251" s="216"/>
      <c r="R251" s="216"/>
      <c r="S251" s="216"/>
      <c r="T251" s="216"/>
      <c r="U251" s="216"/>
      <c r="V251" s="216"/>
      <c r="W251" s="216"/>
      <c r="X251" s="216"/>
      <c r="Y251" s="216"/>
      <c r="Z251" s="216"/>
      <c r="AA251" s="216"/>
      <c r="AB251" s="216"/>
      <c r="AC251" s="216"/>
      <c r="AD251" s="216"/>
      <c r="AE251" s="216"/>
      <c r="AF251" s="216"/>
      <c r="AG251" s="216"/>
      <c r="AH251" s="216"/>
      <c r="AI251" s="216"/>
      <c r="AJ251" s="216"/>
      <c r="AK251" s="216"/>
      <c r="AL251" s="216"/>
      <c r="FY251" s="184"/>
      <c r="JJ251" s="184"/>
    </row>
    <row r="252" spans="2:270">
      <c r="B252" s="202"/>
      <c r="E252" s="216"/>
      <c r="F252" s="216"/>
      <c r="G252" s="216"/>
      <c r="H252" s="216"/>
      <c r="I252" s="216"/>
      <c r="J252" s="216"/>
      <c r="K252" s="216"/>
      <c r="L252" s="216"/>
      <c r="M252" s="216"/>
      <c r="N252" s="216"/>
      <c r="O252" s="216"/>
      <c r="P252" s="216"/>
      <c r="Q252" s="216"/>
      <c r="R252" s="216"/>
      <c r="S252" s="216"/>
      <c r="T252" s="216"/>
      <c r="U252" s="216"/>
      <c r="V252" s="216"/>
      <c r="W252" s="216"/>
      <c r="X252" s="216"/>
      <c r="Y252" s="216"/>
      <c r="Z252" s="216"/>
      <c r="AA252" s="216"/>
      <c r="AB252" s="216"/>
      <c r="AC252" s="216"/>
      <c r="AD252" s="216"/>
      <c r="AE252" s="216"/>
      <c r="AF252" s="216"/>
      <c r="AG252" s="216"/>
      <c r="AH252" s="216"/>
      <c r="AI252" s="216"/>
      <c r="AJ252" s="216"/>
      <c r="AK252" s="216"/>
      <c r="AL252" s="216"/>
      <c r="FY252" s="184"/>
      <c r="JJ252" s="184"/>
    </row>
    <row r="253" spans="2:270">
      <c r="B253" s="202"/>
      <c r="E253" s="216"/>
      <c r="F253" s="216"/>
      <c r="G253" s="216"/>
      <c r="H253" s="216"/>
      <c r="I253" s="216"/>
      <c r="J253" s="216"/>
      <c r="K253" s="216"/>
      <c r="L253" s="216"/>
      <c r="M253" s="216"/>
      <c r="N253" s="216"/>
      <c r="O253" s="216"/>
      <c r="P253" s="216"/>
      <c r="Q253" s="216"/>
      <c r="R253" s="216"/>
      <c r="S253" s="216"/>
      <c r="T253" s="216"/>
      <c r="U253" s="216"/>
      <c r="V253" s="216"/>
      <c r="W253" s="216"/>
      <c r="X253" s="216"/>
      <c r="Y253" s="216"/>
      <c r="Z253" s="216"/>
      <c r="AA253" s="216"/>
      <c r="AB253" s="216"/>
      <c r="AC253" s="216"/>
      <c r="AD253" s="216"/>
      <c r="AE253" s="216"/>
      <c r="AF253" s="216"/>
      <c r="AG253" s="216"/>
      <c r="AH253" s="216"/>
      <c r="AI253" s="216"/>
      <c r="AJ253" s="216"/>
      <c r="AK253" s="216"/>
      <c r="AL253" s="216"/>
      <c r="FY253" s="184"/>
      <c r="JJ253" s="184"/>
    </row>
    <row r="254" spans="2:270">
      <c r="B254" s="202"/>
      <c r="E254" s="216"/>
      <c r="F254" s="216"/>
      <c r="G254" s="216"/>
      <c r="H254" s="216"/>
      <c r="I254" s="216"/>
      <c r="J254" s="216"/>
      <c r="K254" s="216"/>
      <c r="L254" s="216"/>
      <c r="M254" s="216"/>
      <c r="N254" s="216"/>
      <c r="O254" s="216"/>
      <c r="P254" s="216"/>
      <c r="Q254" s="216"/>
      <c r="R254" s="216"/>
      <c r="S254" s="216"/>
      <c r="T254" s="216"/>
      <c r="U254" s="216"/>
      <c r="V254" s="216"/>
      <c r="W254" s="216"/>
      <c r="X254" s="216"/>
      <c r="Y254" s="216"/>
      <c r="Z254" s="216"/>
      <c r="AA254" s="216"/>
      <c r="AB254" s="216"/>
      <c r="AC254" s="216"/>
      <c r="AD254" s="216"/>
      <c r="AE254" s="216"/>
      <c r="AF254" s="216"/>
      <c r="AG254" s="216"/>
      <c r="AH254" s="216"/>
      <c r="AI254" s="216"/>
      <c r="AJ254" s="216"/>
      <c r="AK254" s="216"/>
      <c r="AL254" s="216"/>
      <c r="FY254" s="184"/>
      <c r="JJ254" s="184"/>
    </row>
    <row r="255" spans="2:270">
      <c r="B255" s="202"/>
      <c r="E255" s="216"/>
      <c r="F255" s="216"/>
      <c r="G255" s="216"/>
      <c r="H255" s="216"/>
      <c r="I255" s="216"/>
      <c r="J255" s="216"/>
      <c r="K255" s="216"/>
      <c r="L255" s="216"/>
      <c r="M255" s="216"/>
      <c r="N255" s="216"/>
      <c r="O255" s="216"/>
      <c r="P255" s="216"/>
      <c r="Q255" s="216"/>
      <c r="R255" s="216"/>
      <c r="S255" s="216"/>
      <c r="T255" s="216"/>
      <c r="U255" s="216"/>
      <c r="V255" s="216"/>
      <c r="W255" s="216"/>
      <c r="X255" s="216"/>
      <c r="Y255" s="216"/>
      <c r="Z255" s="216"/>
      <c r="AA255" s="216"/>
      <c r="AB255" s="216"/>
      <c r="AC255" s="216"/>
      <c r="AD255" s="216"/>
      <c r="AE255" s="216"/>
      <c r="AF255" s="216"/>
      <c r="AG255" s="216"/>
      <c r="AH255" s="216"/>
      <c r="AI255" s="216"/>
      <c r="AJ255" s="216"/>
      <c r="AK255" s="216"/>
      <c r="AL255" s="216"/>
      <c r="FY255" s="184"/>
      <c r="JJ255" s="184"/>
    </row>
    <row r="256" spans="2:270">
      <c r="B256" s="202"/>
      <c r="E256" s="216"/>
      <c r="F256" s="216"/>
      <c r="G256" s="216"/>
      <c r="H256" s="216"/>
      <c r="I256" s="216"/>
      <c r="J256" s="216"/>
      <c r="K256" s="216"/>
      <c r="L256" s="216"/>
      <c r="M256" s="216"/>
      <c r="N256" s="216"/>
      <c r="O256" s="216"/>
      <c r="P256" s="216"/>
      <c r="Q256" s="216"/>
      <c r="R256" s="216"/>
      <c r="S256" s="216"/>
      <c r="T256" s="216"/>
      <c r="U256" s="216"/>
      <c r="V256" s="216"/>
      <c r="W256" s="216"/>
      <c r="X256" s="216"/>
      <c r="Y256" s="216"/>
      <c r="Z256" s="216"/>
      <c r="AA256" s="216"/>
      <c r="AB256" s="216"/>
      <c r="AC256" s="216"/>
      <c r="AD256" s="216"/>
      <c r="AE256" s="216"/>
      <c r="AF256" s="216"/>
      <c r="AG256" s="216"/>
      <c r="AH256" s="216"/>
      <c r="AI256" s="216"/>
      <c r="AJ256" s="216"/>
      <c r="AK256" s="216"/>
      <c r="AL256" s="216"/>
      <c r="FY256" s="184"/>
      <c r="JJ256" s="184"/>
    </row>
    <row r="257" spans="2:270">
      <c r="B257" s="202"/>
      <c r="E257" s="216"/>
      <c r="F257" s="216"/>
      <c r="G257" s="216"/>
      <c r="H257" s="216"/>
      <c r="I257" s="216"/>
      <c r="J257" s="216"/>
      <c r="K257" s="216"/>
      <c r="L257" s="216"/>
      <c r="M257" s="216"/>
      <c r="N257" s="216"/>
      <c r="O257" s="216"/>
      <c r="P257" s="216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  <c r="AB257" s="216"/>
      <c r="AC257" s="216"/>
      <c r="AD257" s="216"/>
      <c r="AE257" s="216"/>
      <c r="AF257" s="216"/>
      <c r="AG257" s="216"/>
      <c r="AH257" s="216"/>
      <c r="AI257" s="216"/>
      <c r="AJ257" s="216"/>
      <c r="AK257" s="216"/>
      <c r="AL257" s="216"/>
      <c r="FY257" s="184"/>
      <c r="JJ257" s="184"/>
    </row>
    <row r="258" spans="2:270">
      <c r="B258" s="202"/>
      <c r="E258" s="216"/>
      <c r="F258" s="216"/>
      <c r="G258" s="216"/>
      <c r="H258" s="216"/>
      <c r="I258" s="216"/>
      <c r="J258" s="216"/>
      <c r="K258" s="216"/>
      <c r="L258" s="216"/>
      <c r="M258" s="216"/>
      <c r="N258" s="216"/>
      <c r="O258" s="216"/>
      <c r="P258" s="216"/>
      <c r="Q258" s="216"/>
      <c r="R258" s="216"/>
      <c r="S258" s="216"/>
      <c r="T258" s="216"/>
      <c r="U258" s="216"/>
      <c r="V258" s="216"/>
      <c r="W258" s="216"/>
      <c r="X258" s="216"/>
      <c r="Y258" s="216"/>
      <c r="Z258" s="216"/>
      <c r="AA258" s="216"/>
      <c r="AB258" s="216"/>
      <c r="AC258" s="216"/>
      <c r="AD258" s="216"/>
      <c r="AE258" s="216"/>
      <c r="AF258" s="216"/>
      <c r="AG258" s="216"/>
      <c r="AH258" s="216"/>
      <c r="AI258" s="216"/>
      <c r="AJ258" s="216"/>
      <c r="AK258" s="216"/>
      <c r="AL258" s="216"/>
      <c r="FY258" s="184"/>
      <c r="JJ258" s="184"/>
    </row>
    <row r="259" spans="2:270">
      <c r="B259" s="202"/>
      <c r="E259" s="216"/>
      <c r="F259" s="216"/>
      <c r="G259" s="216"/>
      <c r="H259" s="216"/>
      <c r="I259" s="216"/>
      <c r="J259" s="216"/>
      <c r="K259" s="216"/>
      <c r="L259" s="216"/>
      <c r="M259" s="216"/>
      <c r="N259" s="216"/>
      <c r="O259" s="216"/>
      <c r="P259" s="216"/>
      <c r="Q259" s="216"/>
      <c r="R259" s="216"/>
      <c r="S259" s="216"/>
      <c r="T259" s="216"/>
      <c r="U259" s="216"/>
      <c r="V259" s="216"/>
      <c r="W259" s="216"/>
      <c r="X259" s="216"/>
      <c r="Y259" s="216"/>
      <c r="Z259" s="216"/>
      <c r="AA259" s="216"/>
      <c r="AB259" s="216"/>
      <c r="AC259" s="216"/>
      <c r="AD259" s="216"/>
      <c r="AE259" s="216"/>
      <c r="AF259" s="216"/>
      <c r="AG259" s="216"/>
      <c r="AH259" s="216"/>
      <c r="AI259" s="216"/>
      <c r="AJ259" s="216"/>
      <c r="AK259" s="216"/>
      <c r="AL259" s="216"/>
      <c r="FY259" s="184"/>
      <c r="JJ259" s="184"/>
    </row>
    <row r="260" spans="2:270">
      <c r="B260" s="202"/>
      <c r="E260" s="216"/>
      <c r="F260" s="216"/>
      <c r="G260" s="216"/>
      <c r="H260" s="216"/>
      <c r="I260" s="216"/>
      <c r="J260" s="216"/>
      <c r="K260" s="216"/>
      <c r="L260" s="216"/>
      <c r="M260" s="216"/>
      <c r="N260" s="216"/>
      <c r="O260" s="216"/>
      <c r="P260" s="216"/>
      <c r="Q260" s="216"/>
      <c r="R260" s="216"/>
      <c r="S260" s="216"/>
      <c r="T260" s="216"/>
      <c r="U260" s="216"/>
      <c r="V260" s="216"/>
      <c r="W260" s="216"/>
      <c r="X260" s="216"/>
      <c r="Y260" s="216"/>
      <c r="Z260" s="216"/>
      <c r="AA260" s="216"/>
      <c r="AB260" s="216"/>
      <c r="AC260" s="216"/>
      <c r="AD260" s="216"/>
      <c r="AE260" s="216"/>
      <c r="AF260" s="216"/>
      <c r="AG260" s="216"/>
      <c r="AH260" s="216"/>
      <c r="AI260" s="216"/>
      <c r="AJ260" s="216"/>
      <c r="AK260" s="216"/>
      <c r="AL260" s="216"/>
      <c r="FY260" s="184"/>
      <c r="JJ260" s="184"/>
    </row>
    <row r="261" spans="2:270">
      <c r="B261" s="202"/>
      <c r="E261" s="216"/>
      <c r="F261" s="216"/>
      <c r="G261" s="216"/>
      <c r="H261" s="216"/>
      <c r="I261" s="216"/>
      <c r="J261" s="216"/>
      <c r="K261" s="216"/>
      <c r="L261" s="216"/>
      <c r="M261" s="216"/>
      <c r="N261" s="216"/>
      <c r="O261" s="216"/>
      <c r="P261" s="216"/>
      <c r="Q261" s="216"/>
      <c r="R261" s="216"/>
      <c r="S261" s="216"/>
      <c r="T261" s="216"/>
      <c r="U261" s="216"/>
      <c r="V261" s="216"/>
      <c r="W261" s="216"/>
      <c r="X261" s="216"/>
      <c r="Y261" s="216"/>
      <c r="Z261" s="216"/>
      <c r="AA261" s="216"/>
      <c r="AB261" s="216"/>
      <c r="AC261" s="216"/>
      <c r="AD261" s="216"/>
      <c r="AE261" s="216"/>
      <c r="AF261" s="216"/>
      <c r="AG261" s="216"/>
      <c r="AH261" s="216"/>
      <c r="AI261" s="216"/>
      <c r="AJ261" s="216"/>
      <c r="AK261" s="216"/>
      <c r="AL261" s="216"/>
      <c r="FY261" s="184"/>
      <c r="JJ261" s="184"/>
    </row>
    <row r="262" spans="2:270">
      <c r="B262" s="202"/>
      <c r="E262" s="216"/>
      <c r="F262" s="216"/>
      <c r="G262" s="216"/>
      <c r="H262" s="216"/>
      <c r="I262" s="216"/>
      <c r="J262" s="216"/>
      <c r="K262" s="216"/>
      <c r="L262" s="216"/>
      <c r="M262" s="216"/>
      <c r="N262" s="216"/>
      <c r="O262" s="216"/>
      <c r="P262" s="216"/>
      <c r="Q262" s="216"/>
      <c r="R262" s="216"/>
      <c r="S262" s="216"/>
      <c r="T262" s="216"/>
      <c r="U262" s="216"/>
      <c r="V262" s="216"/>
      <c r="W262" s="216"/>
      <c r="X262" s="216"/>
      <c r="Y262" s="216"/>
      <c r="Z262" s="216"/>
      <c r="AA262" s="216"/>
      <c r="AB262" s="216"/>
      <c r="AC262" s="216"/>
      <c r="AD262" s="216"/>
      <c r="AE262" s="216"/>
      <c r="AF262" s="216"/>
      <c r="AG262" s="216"/>
      <c r="AH262" s="216"/>
      <c r="AI262" s="216"/>
      <c r="AJ262" s="216"/>
      <c r="AK262" s="216"/>
      <c r="AL262" s="216"/>
      <c r="FY262" s="184"/>
      <c r="JJ262" s="184"/>
    </row>
    <row r="263" spans="2:270">
      <c r="B263" s="202"/>
      <c r="E263" s="216"/>
      <c r="F263" s="216"/>
      <c r="G263" s="216"/>
      <c r="H263" s="216"/>
      <c r="I263" s="216"/>
      <c r="J263" s="216"/>
      <c r="K263" s="216"/>
      <c r="L263" s="216"/>
      <c r="M263" s="216"/>
      <c r="N263" s="216"/>
      <c r="O263" s="216"/>
      <c r="P263" s="216"/>
      <c r="Q263" s="216"/>
      <c r="R263" s="216"/>
      <c r="S263" s="216"/>
      <c r="T263" s="216"/>
      <c r="U263" s="216"/>
      <c r="V263" s="216"/>
      <c r="W263" s="216"/>
      <c r="X263" s="216"/>
      <c r="Y263" s="216"/>
      <c r="Z263" s="216"/>
      <c r="AA263" s="216"/>
      <c r="AB263" s="216"/>
      <c r="AC263" s="216"/>
      <c r="AD263" s="216"/>
      <c r="AE263" s="216"/>
      <c r="AF263" s="216"/>
      <c r="AG263" s="216"/>
      <c r="AH263" s="216"/>
      <c r="AI263" s="216"/>
      <c r="AJ263" s="216"/>
      <c r="AK263" s="216"/>
      <c r="AL263" s="216"/>
      <c r="FY263" s="184"/>
      <c r="JJ263" s="184"/>
    </row>
    <row r="264" spans="2:270">
      <c r="B264" s="202"/>
      <c r="E264" s="216"/>
      <c r="F264" s="216"/>
      <c r="G264" s="216"/>
      <c r="H264" s="216"/>
      <c r="I264" s="216"/>
      <c r="J264" s="216"/>
      <c r="K264" s="216"/>
      <c r="L264" s="216"/>
      <c r="M264" s="216"/>
      <c r="N264" s="216"/>
      <c r="O264" s="216"/>
      <c r="P264" s="216"/>
      <c r="Q264" s="216"/>
      <c r="R264" s="216"/>
      <c r="S264" s="216"/>
      <c r="T264" s="216"/>
      <c r="U264" s="216"/>
      <c r="V264" s="216"/>
      <c r="W264" s="216"/>
      <c r="X264" s="216"/>
      <c r="Y264" s="216"/>
      <c r="Z264" s="216"/>
      <c r="AA264" s="216"/>
      <c r="AB264" s="216"/>
      <c r="AC264" s="216"/>
      <c r="AD264" s="216"/>
      <c r="AE264" s="216"/>
      <c r="AF264" s="216"/>
      <c r="AG264" s="216"/>
      <c r="AH264" s="216"/>
      <c r="AI264" s="216"/>
      <c r="AJ264" s="216"/>
      <c r="AK264" s="216"/>
      <c r="AL264" s="216"/>
      <c r="FY264" s="184"/>
      <c r="JJ264" s="184"/>
    </row>
    <row r="265" spans="2:270">
      <c r="B265" s="202"/>
      <c r="E265" s="216"/>
      <c r="F265" s="216"/>
      <c r="G265" s="216"/>
      <c r="H265" s="216"/>
      <c r="I265" s="216"/>
      <c r="J265" s="216"/>
      <c r="K265" s="216"/>
      <c r="L265" s="216"/>
      <c r="M265" s="216"/>
      <c r="N265" s="216"/>
      <c r="O265" s="216"/>
      <c r="P265" s="216"/>
      <c r="Q265" s="216"/>
      <c r="R265" s="216"/>
      <c r="S265" s="216"/>
      <c r="T265" s="216"/>
      <c r="U265" s="216"/>
      <c r="V265" s="216"/>
      <c r="W265" s="216"/>
      <c r="X265" s="216"/>
      <c r="Y265" s="216"/>
      <c r="Z265" s="216"/>
      <c r="AA265" s="216"/>
      <c r="AB265" s="216"/>
      <c r="AC265" s="216"/>
      <c r="AD265" s="216"/>
      <c r="AE265" s="216"/>
      <c r="AF265" s="216"/>
      <c r="AG265" s="216"/>
      <c r="AH265" s="216"/>
      <c r="AI265" s="216"/>
      <c r="AJ265" s="216"/>
      <c r="AK265" s="216"/>
      <c r="AL265" s="216"/>
      <c r="FY265" s="184"/>
      <c r="JJ265" s="184"/>
    </row>
    <row r="266" spans="2:270">
      <c r="B266" s="202"/>
      <c r="E266" s="216"/>
      <c r="F266" s="216"/>
      <c r="G266" s="216"/>
      <c r="H266" s="216"/>
      <c r="I266" s="216"/>
      <c r="J266" s="216"/>
      <c r="K266" s="216"/>
      <c r="L266" s="216"/>
      <c r="M266" s="216"/>
      <c r="N266" s="216"/>
      <c r="O266" s="216"/>
      <c r="P266" s="216"/>
      <c r="Q266" s="216"/>
      <c r="R266" s="216"/>
      <c r="S266" s="216"/>
      <c r="T266" s="216"/>
      <c r="U266" s="216"/>
      <c r="V266" s="216"/>
      <c r="W266" s="216"/>
      <c r="X266" s="216"/>
      <c r="Y266" s="216"/>
      <c r="Z266" s="216"/>
      <c r="AA266" s="216"/>
      <c r="AB266" s="216"/>
      <c r="AC266" s="216"/>
      <c r="AD266" s="216"/>
      <c r="AE266" s="216"/>
      <c r="AF266" s="216"/>
      <c r="AG266" s="216"/>
      <c r="AH266" s="216"/>
      <c r="AI266" s="216"/>
      <c r="AJ266" s="216"/>
      <c r="AK266" s="216"/>
      <c r="AL266" s="216"/>
      <c r="FY266" s="184"/>
      <c r="JJ266" s="184"/>
    </row>
    <row r="267" spans="2:270">
      <c r="B267" s="202"/>
      <c r="E267" s="216"/>
      <c r="F267" s="216"/>
      <c r="G267" s="216"/>
      <c r="H267" s="216"/>
      <c r="I267" s="216"/>
      <c r="J267" s="216"/>
      <c r="K267" s="216"/>
      <c r="L267" s="216"/>
      <c r="M267" s="216"/>
      <c r="N267" s="216"/>
      <c r="O267" s="216"/>
      <c r="P267" s="216"/>
      <c r="Q267" s="216"/>
      <c r="R267" s="216"/>
      <c r="S267" s="216"/>
      <c r="T267" s="216"/>
      <c r="U267" s="216"/>
      <c r="V267" s="216"/>
      <c r="W267" s="216"/>
      <c r="X267" s="216"/>
      <c r="Y267" s="216"/>
      <c r="Z267" s="216"/>
      <c r="AA267" s="216"/>
      <c r="AB267" s="216"/>
      <c r="AC267" s="216"/>
      <c r="AD267" s="216"/>
      <c r="AE267" s="216"/>
      <c r="AF267" s="216"/>
      <c r="AG267" s="216"/>
      <c r="AH267" s="216"/>
      <c r="AI267" s="216"/>
      <c r="AJ267" s="216"/>
      <c r="AK267" s="216"/>
      <c r="AL267" s="216"/>
      <c r="FY267" s="184"/>
      <c r="JJ267" s="184"/>
    </row>
    <row r="268" spans="2:270">
      <c r="B268" s="202"/>
      <c r="E268" s="216"/>
      <c r="F268" s="216"/>
      <c r="G268" s="216"/>
      <c r="H268" s="216"/>
      <c r="I268" s="216"/>
      <c r="J268" s="216"/>
      <c r="K268" s="216"/>
      <c r="L268" s="216"/>
      <c r="M268" s="216"/>
      <c r="N268" s="216"/>
      <c r="O268" s="216"/>
      <c r="P268" s="216"/>
      <c r="Q268" s="216"/>
      <c r="R268" s="216"/>
      <c r="S268" s="216"/>
      <c r="T268" s="216"/>
      <c r="U268" s="216"/>
      <c r="V268" s="216"/>
      <c r="W268" s="216"/>
      <c r="X268" s="216"/>
      <c r="Y268" s="216"/>
      <c r="Z268" s="216"/>
      <c r="AA268" s="216"/>
      <c r="AB268" s="216"/>
      <c r="AC268" s="216"/>
      <c r="AD268" s="216"/>
      <c r="AE268" s="216"/>
      <c r="AF268" s="216"/>
      <c r="AG268" s="216"/>
      <c r="AH268" s="216"/>
      <c r="AI268" s="216"/>
      <c r="AJ268" s="216"/>
      <c r="AK268" s="216"/>
      <c r="AL268" s="216"/>
      <c r="FY268" s="184"/>
      <c r="JJ268" s="184"/>
    </row>
    <row r="269" spans="2:270">
      <c r="B269" s="202"/>
      <c r="E269" s="216"/>
      <c r="F269" s="216"/>
      <c r="G269" s="216"/>
      <c r="H269" s="216"/>
      <c r="I269" s="216"/>
      <c r="J269" s="216"/>
      <c r="K269" s="216"/>
      <c r="L269" s="216"/>
      <c r="M269" s="216"/>
      <c r="N269" s="216"/>
      <c r="O269" s="216"/>
      <c r="P269" s="216"/>
      <c r="Q269" s="216"/>
      <c r="R269" s="216"/>
      <c r="S269" s="216"/>
      <c r="T269" s="216"/>
      <c r="U269" s="216"/>
      <c r="V269" s="216"/>
      <c r="W269" s="216"/>
      <c r="X269" s="216"/>
      <c r="Y269" s="216"/>
      <c r="Z269" s="216"/>
      <c r="AA269" s="216"/>
      <c r="AB269" s="216"/>
      <c r="AC269" s="216"/>
      <c r="AD269" s="216"/>
      <c r="AE269" s="216"/>
      <c r="AF269" s="216"/>
      <c r="AG269" s="216"/>
      <c r="AH269" s="216"/>
      <c r="AI269" s="216"/>
      <c r="AJ269" s="216"/>
      <c r="AK269" s="216"/>
      <c r="AL269" s="216"/>
      <c r="FY269" s="184"/>
      <c r="JJ269" s="184"/>
    </row>
    <row r="270" spans="2:270">
      <c r="B270" s="202"/>
      <c r="E270" s="216"/>
      <c r="F270" s="216"/>
      <c r="G270" s="216"/>
      <c r="H270" s="216"/>
      <c r="I270" s="216"/>
      <c r="J270" s="216"/>
      <c r="K270" s="216"/>
      <c r="L270" s="216"/>
      <c r="M270" s="216"/>
      <c r="N270" s="216"/>
      <c r="O270" s="216"/>
      <c r="P270" s="216"/>
      <c r="Q270" s="216"/>
      <c r="R270" s="216"/>
      <c r="S270" s="216"/>
      <c r="T270" s="216"/>
      <c r="U270" s="216"/>
      <c r="V270" s="216"/>
      <c r="W270" s="216"/>
      <c r="X270" s="216"/>
      <c r="Y270" s="216"/>
      <c r="Z270" s="216"/>
      <c r="AA270" s="216"/>
      <c r="AB270" s="216"/>
      <c r="AC270" s="216"/>
      <c r="AD270" s="216"/>
      <c r="AE270" s="216"/>
      <c r="AF270" s="216"/>
      <c r="AG270" s="216"/>
      <c r="AH270" s="216"/>
      <c r="AI270" s="216"/>
      <c r="AJ270" s="216"/>
      <c r="AK270" s="216"/>
      <c r="AL270" s="216"/>
      <c r="FY270" s="184"/>
      <c r="JJ270" s="184"/>
    </row>
    <row r="271" spans="2:270">
      <c r="B271" s="202"/>
      <c r="E271" s="216"/>
      <c r="F271" s="216"/>
      <c r="G271" s="216"/>
      <c r="H271" s="216"/>
      <c r="I271" s="216"/>
      <c r="J271" s="216"/>
      <c r="K271" s="216"/>
      <c r="L271" s="216"/>
      <c r="M271" s="216"/>
      <c r="N271" s="216"/>
      <c r="O271" s="216"/>
      <c r="P271" s="216"/>
      <c r="Q271" s="216"/>
      <c r="R271" s="216"/>
      <c r="S271" s="216"/>
      <c r="T271" s="216"/>
      <c r="U271" s="216"/>
      <c r="V271" s="216"/>
      <c r="W271" s="216"/>
      <c r="X271" s="216"/>
      <c r="Y271" s="216"/>
      <c r="Z271" s="216"/>
      <c r="AA271" s="216"/>
      <c r="AB271" s="216"/>
      <c r="AC271" s="216"/>
      <c r="AD271" s="216"/>
      <c r="AE271" s="216"/>
      <c r="AF271" s="216"/>
      <c r="AG271" s="216"/>
      <c r="AH271" s="216"/>
      <c r="AI271" s="216"/>
      <c r="AJ271" s="216"/>
      <c r="AK271" s="216"/>
      <c r="AL271" s="216"/>
      <c r="FY271" s="184"/>
      <c r="JJ271" s="184"/>
    </row>
    <row r="272" spans="2:270">
      <c r="B272" s="202"/>
      <c r="E272" s="216"/>
      <c r="F272" s="216"/>
      <c r="G272" s="216"/>
      <c r="H272" s="216"/>
      <c r="I272" s="216"/>
      <c r="J272" s="216"/>
      <c r="K272" s="216"/>
      <c r="L272" s="216"/>
      <c r="M272" s="216"/>
      <c r="N272" s="216"/>
      <c r="O272" s="216"/>
      <c r="P272" s="216"/>
      <c r="Q272" s="216"/>
      <c r="R272" s="216"/>
      <c r="S272" s="216"/>
      <c r="T272" s="216"/>
      <c r="U272" s="216"/>
      <c r="V272" s="216"/>
      <c r="W272" s="216"/>
      <c r="X272" s="216"/>
      <c r="Y272" s="216"/>
      <c r="Z272" s="216"/>
      <c r="AA272" s="216"/>
      <c r="AB272" s="216"/>
      <c r="AC272" s="216"/>
      <c r="AD272" s="216"/>
      <c r="AE272" s="216"/>
      <c r="AF272" s="216"/>
      <c r="AG272" s="216"/>
      <c r="AH272" s="216"/>
      <c r="AI272" s="216"/>
      <c r="AJ272" s="216"/>
      <c r="AK272" s="216"/>
      <c r="AL272" s="216"/>
      <c r="FY272" s="184"/>
      <c r="JJ272" s="184"/>
    </row>
    <row r="273" spans="2:270">
      <c r="B273" s="202"/>
      <c r="E273" s="216"/>
      <c r="F273" s="216"/>
      <c r="G273" s="216"/>
      <c r="H273" s="216"/>
      <c r="I273" s="216"/>
      <c r="J273" s="216"/>
      <c r="K273" s="216"/>
      <c r="L273" s="216"/>
      <c r="M273" s="216"/>
      <c r="N273" s="216"/>
      <c r="O273" s="216"/>
      <c r="P273" s="216"/>
      <c r="Q273" s="216"/>
      <c r="R273" s="216"/>
      <c r="S273" s="216"/>
      <c r="T273" s="216"/>
      <c r="U273" s="216"/>
      <c r="V273" s="216"/>
      <c r="W273" s="216"/>
      <c r="X273" s="216"/>
      <c r="Y273" s="216"/>
      <c r="Z273" s="216"/>
      <c r="AA273" s="216"/>
      <c r="AB273" s="216"/>
      <c r="AC273" s="216"/>
      <c r="AD273" s="216"/>
      <c r="AE273" s="216"/>
      <c r="AF273" s="216"/>
      <c r="AG273" s="216"/>
      <c r="AH273" s="216"/>
      <c r="AI273" s="216"/>
      <c r="AJ273" s="216"/>
      <c r="AK273" s="216"/>
      <c r="AL273" s="216"/>
      <c r="FY273" s="184"/>
      <c r="JJ273" s="184"/>
    </row>
    <row r="274" spans="2:270">
      <c r="B274" s="202"/>
      <c r="E274" s="216"/>
      <c r="F274" s="216"/>
      <c r="G274" s="216"/>
      <c r="H274" s="216"/>
      <c r="I274" s="216"/>
      <c r="J274" s="216"/>
      <c r="K274" s="216"/>
      <c r="L274" s="216"/>
      <c r="M274" s="216"/>
      <c r="N274" s="216"/>
      <c r="O274" s="216"/>
      <c r="P274" s="216"/>
      <c r="Q274" s="216"/>
      <c r="R274" s="216"/>
      <c r="S274" s="216"/>
      <c r="T274" s="216"/>
      <c r="U274" s="216"/>
      <c r="V274" s="216"/>
      <c r="W274" s="216"/>
      <c r="X274" s="216"/>
      <c r="Y274" s="216"/>
      <c r="Z274" s="216"/>
      <c r="AA274" s="216"/>
      <c r="AB274" s="216"/>
      <c r="AC274" s="216"/>
      <c r="AD274" s="216"/>
      <c r="AE274" s="216"/>
      <c r="AF274" s="216"/>
      <c r="AG274" s="216"/>
      <c r="AH274" s="216"/>
      <c r="AI274" s="216"/>
      <c r="AJ274" s="216"/>
      <c r="AK274" s="216"/>
      <c r="AL274" s="216"/>
      <c r="FY274" s="184"/>
      <c r="JJ274" s="184"/>
    </row>
    <row r="275" spans="2:270">
      <c r="B275" s="202"/>
      <c r="E275" s="216"/>
      <c r="F275" s="216"/>
      <c r="G275" s="216"/>
      <c r="H275" s="216"/>
      <c r="I275" s="216"/>
      <c r="J275" s="216"/>
      <c r="K275" s="216"/>
      <c r="L275" s="216"/>
      <c r="M275" s="216"/>
      <c r="N275" s="216"/>
      <c r="O275" s="216"/>
      <c r="P275" s="216"/>
      <c r="Q275" s="216"/>
      <c r="R275" s="216"/>
      <c r="S275" s="216"/>
      <c r="T275" s="216"/>
      <c r="U275" s="216"/>
      <c r="V275" s="216"/>
      <c r="W275" s="216"/>
      <c r="X275" s="216"/>
      <c r="Y275" s="216"/>
      <c r="Z275" s="216"/>
      <c r="AA275" s="216"/>
      <c r="AB275" s="216"/>
      <c r="AC275" s="216"/>
      <c r="AD275" s="216"/>
      <c r="AE275" s="216"/>
      <c r="AF275" s="216"/>
      <c r="AG275" s="216"/>
      <c r="AH275" s="216"/>
      <c r="AI275" s="216"/>
      <c r="AJ275" s="216"/>
      <c r="AK275" s="216"/>
      <c r="AL275" s="216"/>
      <c r="FY275" s="184"/>
      <c r="JJ275" s="184"/>
    </row>
    <row r="276" spans="2:270">
      <c r="B276" s="202"/>
      <c r="E276" s="216"/>
      <c r="F276" s="216"/>
      <c r="G276" s="216"/>
      <c r="H276" s="216"/>
      <c r="I276" s="216"/>
      <c r="J276" s="216"/>
      <c r="K276" s="216"/>
      <c r="L276" s="216"/>
      <c r="M276" s="216"/>
      <c r="N276" s="216"/>
      <c r="O276" s="216"/>
      <c r="P276" s="216"/>
      <c r="Q276" s="216"/>
      <c r="R276" s="216"/>
      <c r="S276" s="216"/>
      <c r="T276" s="216"/>
      <c r="U276" s="216"/>
      <c r="V276" s="216"/>
      <c r="W276" s="216"/>
      <c r="X276" s="216"/>
      <c r="Y276" s="216"/>
      <c r="Z276" s="216"/>
      <c r="AA276" s="216"/>
      <c r="AB276" s="216"/>
      <c r="AC276" s="216"/>
      <c r="AD276" s="216"/>
      <c r="AE276" s="216"/>
      <c r="AF276" s="216"/>
      <c r="AG276" s="216"/>
      <c r="AH276" s="216"/>
      <c r="AI276" s="216"/>
      <c r="AJ276" s="216"/>
      <c r="AK276" s="216"/>
      <c r="AL276" s="216"/>
      <c r="FY276" s="184"/>
      <c r="JJ276" s="184"/>
    </row>
    <row r="277" spans="2:270">
      <c r="B277" s="202"/>
      <c r="E277" s="216"/>
      <c r="F277" s="216"/>
      <c r="G277" s="216"/>
      <c r="H277" s="216"/>
      <c r="I277" s="216"/>
      <c r="J277" s="216"/>
      <c r="K277" s="216"/>
      <c r="L277" s="216"/>
      <c r="M277" s="216"/>
      <c r="N277" s="216"/>
      <c r="O277" s="216"/>
      <c r="P277" s="216"/>
      <c r="Q277" s="216"/>
      <c r="R277" s="216"/>
      <c r="S277" s="216"/>
      <c r="T277" s="216"/>
      <c r="U277" s="216"/>
      <c r="V277" s="216"/>
      <c r="W277" s="216"/>
      <c r="X277" s="216"/>
      <c r="Y277" s="216"/>
      <c r="Z277" s="216"/>
      <c r="AA277" s="216"/>
      <c r="AB277" s="216"/>
      <c r="AC277" s="216"/>
      <c r="AD277" s="216"/>
      <c r="AE277" s="216"/>
      <c r="AF277" s="216"/>
      <c r="AG277" s="216"/>
      <c r="AH277" s="216"/>
      <c r="AI277" s="216"/>
      <c r="AJ277" s="216"/>
      <c r="AK277" s="216"/>
      <c r="AL277" s="216"/>
      <c r="FY277" s="184"/>
      <c r="JJ277" s="184"/>
    </row>
    <row r="278" spans="2:270">
      <c r="B278" s="202"/>
      <c r="E278" s="216"/>
      <c r="F278" s="216"/>
      <c r="G278" s="216"/>
      <c r="H278" s="216"/>
      <c r="I278" s="216"/>
      <c r="J278" s="216"/>
      <c r="K278" s="216"/>
      <c r="L278" s="216"/>
      <c r="M278" s="216"/>
      <c r="N278" s="216"/>
      <c r="O278" s="216"/>
      <c r="P278" s="216"/>
      <c r="Q278" s="216"/>
      <c r="R278" s="216"/>
      <c r="S278" s="216"/>
      <c r="T278" s="216"/>
      <c r="U278" s="216"/>
      <c r="V278" s="216"/>
      <c r="W278" s="216"/>
      <c r="X278" s="216"/>
      <c r="Y278" s="216"/>
      <c r="Z278" s="216"/>
      <c r="AA278" s="216"/>
      <c r="AB278" s="216"/>
      <c r="AC278" s="216"/>
      <c r="AD278" s="216"/>
      <c r="AE278" s="216"/>
      <c r="AF278" s="216"/>
      <c r="AG278" s="216"/>
      <c r="AH278" s="216"/>
      <c r="AI278" s="216"/>
      <c r="AJ278" s="216"/>
      <c r="AK278" s="216"/>
      <c r="AL278" s="216"/>
      <c r="FY278" s="184"/>
      <c r="JJ278" s="184"/>
    </row>
    <row r="279" spans="2:270">
      <c r="B279" s="202"/>
      <c r="E279" s="216"/>
      <c r="F279" s="216"/>
      <c r="G279" s="216"/>
      <c r="H279" s="216"/>
      <c r="I279" s="216"/>
      <c r="J279" s="216"/>
      <c r="K279" s="216"/>
      <c r="L279" s="216"/>
      <c r="M279" s="216"/>
      <c r="N279" s="216"/>
      <c r="O279" s="216"/>
      <c r="P279" s="216"/>
      <c r="Q279" s="216"/>
      <c r="R279" s="216"/>
      <c r="S279" s="216"/>
      <c r="T279" s="216"/>
      <c r="U279" s="216"/>
      <c r="V279" s="216"/>
      <c r="W279" s="216"/>
      <c r="X279" s="216"/>
      <c r="Y279" s="216"/>
      <c r="Z279" s="216"/>
      <c r="AA279" s="216"/>
      <c r="AB279" s="216"/>
      <c r="AC279" s="216"/>
      <c r="AD279" s="216"/>
      <c r="AE279" s="216"/>
      <c r="AF279" s="216"/>
      <c r="AG279" s="216"/>
      <c r="AH279" s="216"/>
      <c r="AI279" s="216"/>
      <c r="AJ279" s="216"/>
      <c r="AK279" s="216"/>
      <c r="AL279" s="216"/>
      <c r="FY279" s="184"/>
      <c r="JJ279" s="184"/>
    </row>
    <row r="280" spans="2:270">
      <c r="B280" s="202"/>
      <c r="E280" s="216"/>
      <c r="F280" s="216"/>
      <c r="G280" s="216"/>
      <c r="H280" s="216"/>
      <c r="I280" s="216"/>
      <c r="J280" s="216"/>
      <c r="K280" s="216"/>
      <c r="L280" s="216"/>
      <c r="M280" s="216"/>
      <c r="N280" s="216"/>
      <c r="O280" s="216"/>
      <c r="P280" s="216"/>
      <c r="Q280" s="216"/>
      <c r="R280" s="216"/>
      <c r="S280" s="216"/>
      <c r="T280" s="216"/>
      <c r="U280" s="216"/>
      <c r="V280" s="216"/>
      <c r="W280" s="216"/>
      <c r="X280" s="216"/>
      <c r="Y280" s="216"/>
      <c r="Z280" s="216"/>
      <c r="AA280" s="216"/>
      <c r="AB280" s="216"/>
      <c r="AC280" s="216"/>
      <c r="AD280" s="216"/>
      <c r="AE280" s="216"/>
      <c r="AF280" s="216"/>
      <c r="AG280" s="216"/>
      <c r="AH280" s="216"/>
      <c r="AI280" s="216"/>
      <c r="AJ280" s="216"/>
      <c r="AK280" s="216"/>
      <c r="AL280" s="216"/>
      <c r="FY280" s="184"/>
      <c r="JJ280" s="184"/>
    </row>
    <row r="281" spans="2:270">
      <c r="B281" s="202"/>
      <c r="E281" s="216"/>
      <c r="F281" s="216"/>
      <c r="G281" s="216"/>
      <c r="H281" s="216"/>
      <c r="I281" s="216"/>
      <c r="J281" s="216"/>
      <c r="K281" s="216"/>
      <c r="L281" s="216"/>
      <c r="M281" s="216"/>
      <c r="N281" s="216"/>
      <c r="O281" s="216"/>
      <c r="P281" s="216"/>
      <c r="Q281" s="216"/>
      <c r="R281" s="216"/>
      <c r="S281" s="216"/>
      <c r="T281" s="216"/>
      <c r="U281" s="216"/>
      <c r="V281" s="216"/>
      <c r="W281" s="216"/>
      <c r="X281" s="216"/>
      <c r="Y281" s="216"/>
      <c r="Z281" s="216"/>
      <c r="AA281" s="216"/>
      <c r="AB281" s="216"/>
      <c r="AC281" s="216"/>
      <c r="AD281" s="216"/>
      <c r="AE281" s="216"/>
      <c r="AF281" s="216"/>
      <c r="AG281" s="216"/>
      <c r="AH281" s="216"/>
      <c r="AI281" s="216"/>
      <c r="AJ281" s="216"/>
      <c r="AK281" s="216"/>
      <c r="AL281" s="216"/>
      <c r="FY281" s="184"/>
      <c r="JJ281" s="184"/>
    </row>
    <row r="282" spans="2:270">
      <c r="B282" s="202"/>
      <c r="E282" s="216"/>
      <c r="F282" s="216"/>
      <c r="G282" s="216"/>
      <c r="H282" s="216"/>
      <c r="I282" s="216"/>
      <c r="J282" s="216"/>
      <c r="K282" s="216"/>
      <c r="L282" s="216"/>
      <c r="M282" s="216"/>
      <c r="N282" s="216"/>
      <c r="O282" s="216"/>
      <c r="P282" s="216"/>
      <c r="Q282" s="216"/>
      <c r="R282" s="216"/>
      <c r="S282" s="216"/>
      <c r="T282" s="216"/>
      <c r="U282" s="216"/>
      <c r="V282" s="216"/>
      <c r="W282" s="216"/>
      <c r="X282" s="216"/>
      <c r="Y282" s="216"/>
      <c r="Z282" s="216"/>
      <c r="AA282" s="216"/>
      <c r="AB282" s="216"/>
      <c r="AC282" s="216"/>
      <c r="AD282" s="216"/>
      <c r="AE282" s="216"/>
      <c r="AF282" s="216"/>
      <c r="AG282" s="216"/>
      <c r="AH282" s="216"/>
      <c r="AI282" s="216"/>
      <c r="AJ282" s="216"/>
      <c r="AK282" s="216"/>
      <c r="AL282" s="216"/>
      <c r="FY282" s="184"/>
      <c r="JJ282" s="184"/>
    </row>
    <row r="283" spans="2:270">
      <c r="B283" s="202"/>
      <c r="E283" s="216"/>
      <c r="F283" s="216"/>
      <c r="G283" s="216"/>
      <c r="H283" s="216"/>
      <c r="I283" s="216"/>
      <c r="J283" s="216"/>
      <c r="K283" s="216"/>
      <c r="L283" s="216"/>
      <c r="M283" s="216"/>
      <c r="N283" s="216"/>
      <c r="O283" s="216"/>
      <c r="P283" s="216"/>
      <c r="Q283" s="216"/>
      <c r="R283" s="216"/>
      <c r="S283" s="216"/>
      <c r="T283" s="216"/>
      <c r="U283" s="216"/>
      <c r="V283" s="216"/>
      <c r="W283" s="216"/>
      <c r="X283" s="216"/>
      <c r="Y283" s="216"/>
      <c r="Z283" s="216"/>
      <c r="AA283" s="216"/>
      <c r="AB283" s="216"/>
      <c r="AC283" s="216"/>
      <c r="AD283" s="216"/>
      <c r="AE283" s="216"/>
      <c r="AF283" s="216"/>
      <c r="AG283" s="216"/>
      <c r="AH283" s="216"/>
      <c r="AI283" s="216"/>
      <c r="AJ283" s="216"/>
      <c r="AK283" s="216"/>
      <c r="AL283" s="216"/>
      <c r="FY283" s="184"/>
      <c r="JJ283" s="184"/>
    </row>
    <row r="284" spans="2:270">
      <c r="B284" s="202"/>
      <c r="E284" s="216"/>
      <c r="F284" s="216"/>
      <c r="G284" s="216"/>
      <c r="H284" s="216"/>
      <c r="I284" s="216"/>
      <c r="J284" s="216"/>
      <c r="K284" s="216"/>
      <c r="L284" s="216"/>
      <c r="M284" s="216"/>
      <c r="N284" s="216"/>
      <c r="O284" s="216"/>
      <c r="P284" s="216"/>
      <c r="Q284" s="216"/>
      <c r="R284" s="216"/>
      <c r="S284" s="216"/>
      <c r="T284" s="216"/>
      <c r="U284" s="216"/>
      <c r="V284" s="216"/>
      <c r="W284" s="216"/>
      <c r="X284" s="216"/>
      <c r="Y284" s="216"/>
      <c r="Z284" s="216"/>
      <c r="AA284" s="216"/>
      <c r="AB284" s="216"/>
      <c r="AC284" s="216"/>
      <c r="AD284" s="216"/>
      <c r="AE284" s="216"/>
      <c r="AF284" s="216"/>
      <c r="AG284" s="216"/>
      <c r="AH284" s="216"/>
      <c r="AI284" s="216"/>
      <c r="AJ284" s="216"/>
      <c r="AK284" s="216"/>
      <c r="AL284" s="216"/>
      <c r="FY284" s="184"/>
      <c r="JJ284" s="184"/>
    </row>
    <row r="285" spans="2:270">
      <c r="B285" s="202"/>
      <c r="E285" s="216"/>
      <c r="F285" s="216"/>
      <c r="G285" s="216"/>
      <c r="H285" s="216"/>
      <c r="I285" s="216"/>
      <c r="J285" s="216"/>
      <c r="K285" s="216"/>
      <c r="L285" s="216"/>
      <c r="M285" s="216"/>
      <c r="N285" s="216"/>
      <c r="O285" s="216"/>
      <c r="P285" s="216"/>
      <c r="Q285" s="216"/>
      <c r="R285" s="216"/>
      <c r="S285" s="216"/>
      <c r="T285" s="216"/>
      <c r="U285" s="216"/>
      <c r="V285" s="216"/>
      <c r="W285" s="216"/>
      <c r="X285" s="216"/>
      <c r="Y285" s="216"/>
      <c r="Z285" s="216"/>
      <c r="AA285" s="216"/>
      <c r="AB285" s="216"/>
      <c r="AC285" s="216"/>
      <c r="AD285" s="216"/>
      <c r="AE285" s="216"/>
      <c r="AF285" s="216"/>
      <c r="AG285" s="216"/>
      <c r="AH285" s="216"/>
      <c r="AI285" s="216"/>
      <c r="AJ285" s="216"/>
      <c r="AK285" s="216"/>
      <c r="AL285" s="216"/>
      <c r="FY285" s="184"/>
      <c r="JJ285" s="184"/>
    </row>
    <row r="286" spans="2:270">
      <c r="B286" s="202"/>
      <c r="E286" s="216"/>
      <c r="F286" s="216"/>
      <c r="G286" s="216"/>
      <c r="H286" s="216"/>
      <c r="I286" s="216"/>
      <c r="J286" s="216"/>
      <c r="K286" s="216"/>
      <c r="L286" s="216"/>
      <c r="M286" s="216"/>
      <c r="N286" s="216"/>
      <c r="O286" s="216"/>
      <c r="P286" s="216"/>
      <c r="Q286" s="216"/>
      <c r="R286" s="216"/>
      <c r="S286" s="216"/>
      <c r="T286" s="216"/>
      <c r="U286" s="216"/>
      <c r="V286" s="216"/>
      <c r="W286" s="216"/>
      <c r="X286" s="216"/>
      <c r="Y286" s="216"/>
      <c r="Z286" s="216"/>
      <c r="AA286" s="216"/>
      <c r="AB286" s="216"/>
      <c r="AC286" s="216"/>
      <c r="AD286" s="216"/>
      <c r="AE286" s="216"/>
      <c r="AF286" s="216"/>
      <c r="AG286" s="216"/>
      <c r="AH286" s="216"/>
      <c r="AI286" s="216"/>
      <c r="AJ286" s="216"/>
      <c r="AK286" s="216"/>
      <c r="AL286" s="216"/>
      <c r="FY286" s="184"/>
      <c r="JJ286" s="184"/>
    </row>
    <row r="287" spans="2:270">
      <c r="B287" s="202"/>
      <c r="E287" s="216"/>
      <c r="F287" s="216"/>
      <c r="G287" s="216"/>
      <c r="H287" s="216"/>
      <c r="I287" s="216"/>
      <c r="J287" s="216"/>
      <c r="K287" s="216"/>
      <c r="L287" s="216"/>
      <c r="M287" s="216"/>
      <c r="N287" s="216"/>
      <c r="O287" s="216"/>
      <c r="P287" s="216"/>
      <c r="Q287" s="216"/>
      <c r="R287" s="216"/>
      <c r="S287" s="216"/>
      <c r="T287" s="216"/>
      <c r="U287" s="216"/>
      <c r="V287" s="216"/>
      <c r="W287" s="216"/>
      <c r="X287" s="216"/>
      <c r="Y287" s="216"/>
      <c r="Z287" s="216"/>
      <c r="AA287" s="216"/>
      <c r="AB287" s="216"/>
      <c r="AC287" s="216"/>
      <c r="AD287" s="216"/>
      <c r="AE287" s="216"/>
      <c r="AF287" s="216"/>
      <c r="AG287" s="216"/>
      <c r="AH287" s="216"/>
      <c r="AI287" s="216"/>
      <c r="AJ287" s="216"/>
      <c r="AK287" s="216"/>
      <c r="AL287" s="216"/>
      <c r="FY287" s="184"/>
      <c r="JJ287" s="184"/>
    </row>
    <row r="288" spans="2:270">
      <c r="B288" s="202"/>
      <c r="E288" s="216"/>
      <c r="F288" s="216"/>
      <c r="G288" s="216"/>
      <c r="H288" s="216"/>
      <c r="I288" s="216"/>
      <c r="J288" s="216"/>
      <c r="K288" s="216"/>
      <c r="L288" s="216"/>
      <c r="M288" s="216"/>
      <c r="N288" s="216"/>
      <c r="O288" s="216"/>
      <c r="P288" s="216"/>
      <c r="Q288" s="216"/>
      <c r="R288" s="216"/>
      <c r="S288" s="216"/>
      <c r="T288" s="216"/>
      <c r="U288" s="216"/>
      <c r="V288" s="216"/>
      <c r="W288" s="216"/>
      <c r="X288" s="216"/>
      <c r="Y288" s="216"/>
      <c r="Z288" s="216"/>
      <c r="AA288" s="216"/>
      <c r="AB288" s="216"/>
      <c r="AC288" s="216"/>
      <c r="AD288" s="216"/>
      <c r="AE288" s="216"/>
      <c r="AF288" s="216"/>
      <c r="AG288" s="216"/>
      <c r="AH288" s="216"/>
      <c r="AI288" s="216"/>
      <c r="AJ288" s="216"/>
      <c r="AK288" s="216"/>
      <c r="AL288" s="216"/>
      <c r="FY288" s="184"/>
      <c r="JJ288" s="184"/>
    </row>
    <row r="289" spans="2:270">
      <c r="B289" s="202"/>
      <c r="E289" s="216"/>
      <c r="F289" s="216"/>
      <c r="G289" s="216"/>
      <c r="H289" s="216"/>
      <c r="I289" s="216"/>
      <c r="J289" s="216"/>
      <c r="K289" s="216"/>
      <c r="L289" s="216"/>
      <c r="M289" s="216"/>
      <c r="N289" s="216"/>
      <c r="O289" s="216"/>
      <c r="P289" s="216"/>
      <c r="Q289" s="216"/>
      <c r="R289" s="216"/>
      <c r="S289" s="216"/>
      <c r="T289" s="216"/>
      <c r="U289" s="216"/>
      <c r="V289" s="216"/>
      <c r="W289" s="216"/>
      <c r="X289" s="216"/>
      <c r="Y289" s="216"/>
      <c r="Z289" s="216"/>
      <c r="AA289" s="216"/>
      <c r="AB289" s="216"/>
      <c r="AC289" s="216"/>
      <c r="AD289" s="216"/>
      <c r="AE289" s="216"/>
      <c r="AF289" s="216"/>
      <c r="AG289" s="216"/>
      <c r="AH289" s="216"/>
      <c r="AI289" s="216"/>
      <c r="AJ289" s="216"/>
      <c r="AK289" s="216"/>
      <c r="AL289" s="216"/>
      <c r="FY289" s="184"/>
      <c r="JJ289" s="184"/>
    </row>
    <row r="290" spans="2:270">
      <c r="B290" s="202"/>
      <c r="E290" s="216"/>
      <c r="F290" s="216"/>
      <c r="G290" s="216"/>
      <c r="H290" s="216"/>
      <c r="I290" s="216"/>
      <c r="J290" s="216"/>
      <c r="K290" s="216"/>
      <c r="L290" s="216"/>
      <c r="M290" s="216"/>
      <c r="N290" s="216"/>
      <c r="O290" s="216"/>
      <c r="P290" s="216"/>
      <c r="Q290" s="216"/>
      <c r="R290" s="216"/>
      <c r="S290" s="216"/>
      <c r="T290" s="216"/>
      <c r="U290" s="216"/>
      <c r="V290" s="216"/>
      <c r="W290" s="216"/>
      <c r="X290" s="216"/>
      <c r="Y290" s="216"/>
      <c r="Z290" s="216"/>
      <c r="AA290" s="216"/>
      <c r="AB290" s="216"/>
      <c r="AC290" s="216"/>
      <c r="AD290" s="216"/>
      <c r="AE290" s="216"/>
      <c r="AF290" s="216"/>
      <c r="AG290" s="216"/>
      <c r="AH290" s="216"/>
      <c r="AI290" s="216"/>
      <c r="AJ290" s="216"/>
      <c r="AK290" s="216"/>
      <c r="AL290" s="216"/>
      <c r="FY290" s="184"/>
      <c r="JJ290" s="184"/>
    </row>
    <row r="291" spans="2:270">
      <c r="B291" s="202"/>
      <c r="E291" s="216"/>
      <c r="F291" s="216"/>
      <c r="G291" s="216"/>
      <c r="H291" s="216"/>
      <c r="I291" s="216"/>
      <c r="J291" s="216"/>
      <c r="K291" s="216"/>
      <c r="L291" s="216"/>
      <c r="M291" s="216"/>
      <c r="N291" s="216"/>
      <c r="O291" s="216"/>
      <c r="P291" s="216"/>
      <c r="Q291" s="216"/>
      <c r="R291" s="216"/>
      <c r="S291" s="216"/>
      <c r="T291" s="216"/>
      <c r="U291" s="216"/>
      <c r="V291" s="216"/>
      <c r="W291" s="216"/>
      <c r="X291" s="216"/>
      <c r="Y291" s="216"/>
      <c r="Z291" s="216"/>
      <c r="AA291" s="216"/>
      <c r="AB291" s="216"/>
      <c r="AC291" s="216"/>
      <c r="AD291" s="216"/>
      <c r="AE291" s="216"/>
      <c r="AF291" s="216"/>
      <c r="AG291" s="216"/>
      <c r="AH291" s="216"/>
      <c r="AI291" s="216"/>
      <c r="AJ291" s="216"/>
      <c r="AK291" s="216"/>
      <c r="AL291" s="216"/>
      <c r="FY291" s="184"/>
      <c r="JJ291" s="184"/>
    </row>
    <row r="292" spans="2:270">
      <c r="B292" s="202"/>
      <c r="E292" s="216"/>
      <c r="F292" s="216"/>
      <c r="G292" s="216"/>
      <c r="H292" s="216"/>
      <c r="I292" s="216"/>
      <c r="J292" s="216"/>
      <c r="K292" s="216"/>
      <c r="L292" s="216"/>
      <c r="M292" s="216"/>
      <c r="N292" s="216"/>
      <c r="O292" s="216"/>
      <c r="P292" s="216"/>
      <c r="Q292" s="216"/>
      <c r="R292" s="216"/>
      <c r="S292" s="216"/>
      <c r="T292" s="216"/>
      <c r="U292" s="216"/>
      <c r="V292" s="216"/>
      <c r="W292" s="216"/>
      <c r="X292" s="216"/>
      <c r="Y292" s="216"/>
      <c r="Z292" s="216"/>
      <c r="AA292" s="216"/>
      <c r="AB292" s="216"/>
      <c r="AC292" s="216"/>
      <c r="AD292" s="216"/>
      <c r="AE292" s="216"/>
      <c r="AF292" s="216"/>
      <c r="AG292" s="216"/>
      <c r="AH292" s="216"/>
      <c r="AI292" s="216"/>
      <c r="AJ292" s="216"/>
      <c r="AK292" s="216"/>
      <c r="AL292" s="216"/>
      <c r="FY292" s="184"/>
      <c r="JJ292" s="184"/>
    </row>
    <row r="293" spans="2:270">
      <c r="B293" s="202"/>
      <c r="E293" s="216"/>
      <c r="F293" s="216"/>
      <c r="G293" s="216"/>
      <c r="H293" s="216"/>
      <c r="I293" s="216"/>
      <c r="J293" s="216"/>
      <c r="K293" s="216"/>
      <c r="L293" s="216"/>
      <c r="M293" s="216"/>
      <c r="N293" s="216"/>
      <c r="O293" s="216"/>
      <c r="P293" s="216"/>
      <c r="Q293" s="216"/>
      <c r="R293" s="216"/>
      <c r="S293" s="216"/>
      <c r="T293" s="216"/>
      <c r="U293" s="216"/>
      <c r="V293" s="216"/>
      <c r="W293" s="216"/>
      <c r="X293" s="216"/>
      <c r="Y293" s="216"/>
      <c r="Z293" s="216"/>
      <c r="AA293" s="216"/>
      <c r="AB293" s="216"/>
      <c r="AC293" s="216"/>
      <c r="AD293" s="216"/>
      <c r="AE293" s="216"/>
      <c r="AF293" s="216"/>
      <c r="AG293" s="216"/>
      <c r="AH293" s="216"/>
      <c r="AI293" s="216"/>
      <c r="AJ293" s="216"/>
      <c r="AK293" s="216"/>
      <c r="AL293" s="216"/>
      <c r="FY293" s="184"/>
      <c r="JJ293" s="184"/>
    </row>
    <row r="294" spans="2:270">
      <c r="B294" s="202"/>
      <c r="E294" s="216"/>
      <c r="F294" s="216"/>
      <c r="G294" s="216"/>
      <c r="H294" s="216"/>
      <c r="I294" s="216"/>
      <c r="J294" s="216"/>
      <c r="K294" s="216"/>
      <c r="L294" s="216"/>
      <c r="M294" s="216"/>
      <c r="N294" s="216"/>
      <c r="O294" s="216"/>
      <c r="P294" s="216"/>
      <c r="Q294" s="216"/>
      <c r="R294" s="216"/>
      <c r="S294" s="216"/>
      <c r="T294" s="216"/>
      <c r="U294" s="216"/>
      <c r="V294" s="216"/>
      <c r="W294" s="216"/>
      <c r="X294" s="216"/>
      <c r="Y294" s="216"/>
      <c r="Z294" s="216"/>
      <c r="AA294" s="216"/>
      <c r="AB294" s="216"/>
      <c r="AC294" s="216"/>
      <c r="AD294" s="216"/>
      <c r="AE294" s="216"/>
      <c r="AF294" s="216"/>
      <c r="AG294" s="216"/>
      <c r="AH294" s="216"/>
      <c r="AI294" s="216"/>
      <c r="AJ294" s="216"/>
      <c r="AK294" s="216"/>
      <c r="AL294" s="216"/>
      <c r="FY294" s="184"/>
      <c r="JJ294" s="184"/>
    </row>
    <row r="295" spans="2:270">
      <c r="B295" s="202"/>
      <c r="E295" s="216"/>
      <c r="F295" s="216"/>
      <c r="G295" s="216"/>
      <c r="H295" s="216"/>
      <c r="I295" s="216"/>
      <c r="J295" s="216"/>
      <c r="K295" s="216"/>
      <c r="L295" s="216"/>
      <c r="M295" s="216"/>
      <c r="N295" s="216"/>
      <c r="O295" s="216"/>
      <c r="P295" s="216"/>
      <c r="Q295" s="216"/>
      <c r="R295" s="216"/>
      <c r="S295" s="216"/>
      <c r="T295" s="216"/>
      <c r="U295" s="216"/>
      <c r="V295" s="216"/>
      <c r="W295" s="216"/>
      <c r="X295" s="216"/>
      <c r="Y295" s="216"/>
      <c r="Z295" s="216"/>
      <c r="AA295" s="216"/>
      <c r="AB295" s="216"/>
      <c r="AC295" s="216"/>
      <c r="AD295" s="216"/>
      <c r="AE295" s="216"/>
      <c r="AF295" s="216"/>
      <c r="AG295" s="216"/>
      <c r="AH295" s="216"/>
      <c r="AI295" s="216"/>
      <c r="AJ295" s="216"/>
      <c r="AK295" s="216"/>
      <c r="AL295" s="216"/>
      <c r="FY295" s="184"/>
      <c r="JJ295" s="184"/>
    </row>
    <row r="296" spans="2:270">
      <c r="B296" s="202"/>
      <c r="E296" s="216"/>
      <c r="F296" s="216"/>
      <c r="G296" s="216"/>
      <c r="H296" s="216"/>
      <c r="I296" s="216"/>
      <c r="J296" s="216"/>
      <c r="K296" s="216"/>
      <c r="L296" s="216"/>
      <c r="M296" s="216"/>
      <c r="N296" s="216"/>
      <c r="O296" s="216"/>
      <c r="P296" s="216"/>
      <c r="Q296" s="216"/>
      <c r="R296" s="216"/>
      <c r="S296" s="216"/>
      <c r="T296" s="216"/>
      <c r="U296" s="216"/>
      <c r="V296" s="216"/>
      <c r="W296" s="216"/>
      <c r="X296" s="216"/>
      <c r="Y296" s="216"/>
      <c r="Z296" s="216"/>
      <c r="AA296" s="216"/>
      <c r="AB296" s="216"/>
      <c r="AC296" s="216"/>
      <c r="AD296" s="216"/>
      <c r="AE296" s="216"/>
      <c r="AF296" s="216"/>
      <c r="AG296" s="216"/>
      <c r="AH296" s="216"/>
      <c r="AI296" s="216"/>
      <c r="AJ296" s="216"/>
      <c r="AK296" s="216"/>
      <c r="AL296" s="216"/>
      <c r="FY296" s="184"/>
      <c r="JJ296" s="184"/>
    </row>
    <row r="297" spans="2:270">
      <c r="B297" s="202"/>
      <c r="E297" s="216"/>
      <c r="F297" s="216"/>
      <c r="G297" s="216"/>
      <c r="H297" s="216"/>
      <c r="I297" s="216"/>
      <c r="J297" s="216"/>
      <c r="K297" s="216"/>
      <c r="L297" s="216"/>
      <c r="M297" s="216"/>
      <c r="N297" s="216"/>
      <c r="O297" s="216"/>
      <c r="P297" s="216"/>
      <c r="Q297" s="216"/>
      <c r="R297" s="216"/>
      <c r="S297" s="216"/>
      <c r="T297" s="216"/>
      <c r="U297" s="216"/>
      <c r="V297" s="216"/>
      <c r="W297" s="216"/>
      <c r="X297" s="216"/>
      <c r="Y297" s="216"/>
      <c r="Z297" s="216"/>
      <c r="AA297" s="216"/>
      <c r="AB297" s="216"/>
      <c r="AC297" s="216"/>
      <c r="AD297" s="216"/>
      <c r="AE297" s="216"/>
      <c r="AF297" s="216"/>
      <c r="AG297" s="216"/>
      <c r="AH297" s="216"/>
      <c r="AI297" s="216"/>
      <c r="AJ297" s="216"/>
      <c r="AK297" s="216"/>
      <c r="AL297" s="216"/>
      <c r="FY297" s="184"/>
      <c r="JJ297" s="184"/>
    </row>
    <row r="298" spans="2:270">
      <c r="B298" s="202"/>
      <c r="E298" s="216"/>
      <c r="F298" s="216"/>
      <c r="G298" s="216"/>
      <c r="H298" s="216"/>
      <c r="I298" s="216"/>
      <c r="J298" s="216"/>
      <c r="K298" s="216"/>
      <c r="L298" s="216"/>
      <c r="M298" s="216"/>
      <c r="N298" s="216"/>
      <c r="O298" s="216"/>
      <c r="P298" s="216"/>
      <c r="Q298" s="216"/>
      <c r="R298" s="216"/>
      <c r="S298" s="216"/>
      <c r="T298" s="216"/>
      <c r="U298" s="216"/>
      <c r="V298" s="216"/>
      <c r="W298" s="216"/>
      <c r="X298" s="216"/>
      <c r="Y298" s="216"/>
      <c r="Z298" s="216"/>
      <c r="AA298" s="216"/>
      <c r="AB298" s="216"/>
      <c r="AC298" s="216"/>
      <c r="AD298" s="216"/>
      <c r="AE298" s="216"/>
      <c r="AF298" s="216"/>
      <c r="AG298" s="216"/>
      <c r="AH298" s="216"/>
      <c r="AI298" s="216"/>
      <c r="AJ298" s="216"/>
      <c r="AK298" s="216"/>
      <c r="AL298" s="216"/>
      <c r="FY298" s="184"/>
      <c r="JJ298" s="184"/>
    </row>
    <row r="299" spans="2:270">
      <c r="B299" s="202"/>
      <c r="E299" s="216"/>
      <c r="F299" s="216"/>
      <c r="G299" s="216"/>
      <c r="H299" s="216"/>
      <c r="I299" s="216"/>
      <c r="J299" s="216"/>
      <c r="K299" s="216"/>
      <c r="L299" s="216"/>
      <c r="M299" s="216"/>
      <c r="N299" s="216"/>
      <c r="O299" s="216"/>
      <c r="P299" s="216"/>
      <c r="Q299" s="216"/>
      <c r="R299" s="216"/>
      <c r="S299" s="216"/>
      <c r="T299" s="216"/>
      <c r="U299" s="216"/>
      <c r="V299" s="216"/>
      <c r="W299" s="216"/>
      <c r="X299" s="216"/>
      <c r="Y299" s="216"/>
      <c r="Z299" s="216"/>
      <c r="AA299" s="216"/>
      <c r="AB299" s="216"/>
      <c r="AC299" s="216"/>
      <c r="AD299" s="216"/>
      <c r="AE299" s="216"/>
      <c r="AF299" s="216"/>
      <c r="AG299" s="216"/>
      <c r="AH299" s="216"/>
      <c r="AI299" s="216"/>
      <c r="AJ299" s="216"/>
      <c r="AK299" s="216"/>
      <c r="AL299" s="216"/>
      <c r="FY299" s="184"/>
      <c r="JJ299" s="184"/>
    </row>
    <row r="300" spans="2:270">
      <c r="B300" s="202"/>
      <c r="E300" s="216"/>
      <c r="F300" s="216"/>
      <c r="G300" s="216"/>
      <c r="H300" s="216"/>
      <c r="I300" s="216"/>
      <c r="J300" s="216"/>
      <c r="K300" s="216"/>
      <c r="L300" s="216"/>
      <c r="M300" s="216"/>
      <c r="N300" s="216"/>
      <c r="O300" s="216"/>
      <c r="P300" s="216"/>
      <c r="Q300" s="216"/>
      <c r="R300" s="216"/>
      <c r="S300" s="216"/>
      <c r="T300" s="216"/>
      <c r="U300" s="216"/>
      <c r="V300" s="216"/>
      <c r="W300" s="216"/>
      <c r="X300" s="216"/>
      <c r="Y300" s="216"/>
      <c r="Z300" s="216"/>
      <c r="AA300" s="216"/>
      <c r="AB300" s="216"/>
      <c r="AC300" s="216"/>
      <c r="AD300" s="216"/>
      <c r="AE300" s="216"/>
      <c r="AF300" s="216"/>
      <c r="AG300" s="216"/>
      <c r="AH300" s="216"/>
      <c r="AI300" s="216"/>
      <c r="AJ300" s="216"/>
      <c r="AK300" s="216"/>
      <c r="AL300" s="216"/>
      <c r="FY300" s="184"/>
      <c r="JJ300" s="184"/>
    </row>
    <row r="301" spans="2:270">
      <c r="B301" s="202"/>
      <c r="E301" s="216"/>
      <c r="F301" s="216"/>
      <c r="G301" s="216"/>
      <c r="H301" s="216"/>
      <c r="I301" s="216"/>
      <c r="J301" s="216"/>
      <c r="K301" s="216"/>
      <c r="L301" s="216"/>
      <c r="M301" s="216"/>
      <c r="N301" s="216"/>
      <c r="O301" s="216"/>
      <c r="P301" s="216"/>
      <c r="Q301" s="216"/>
      <c r="R301" s="216"/>
      <c r="S301" s="216"/>
      <c r="T301" s="216"/>
      <c r="U301" s="216"/>
      <c r="V301" s="216"/>
      <c r="W301" s="216"/>
      <c r="X301" s="216"/>
      <c r="Y301" s="216"/>
      <c r="Z301" s="216"/>
      <c r="AA301" s="216"/>
      <c r="AB301" s="216"/>
      <c r="AC301" s="216"/>
      <c r="AD301" s="216"/>
      <c r="AE301" s="216"/>
      <c r="AF301" s="216"/>
      <c r="AG301" s="216"/>
      <c r="AH301" s="216"/>
      <c r="AI301" s="216"/>
      <c r="AJ301" s="216"/>
      <c r="AK301" s="216"/>
      <c r="AL301" s="216"/>
      <c r="FY301" s="184"/>
      <c r="JJ301" s="184"/>
    </row>
    <row r="302" spans="2:270">
      <c r="B302" s="202"/>
      <c r="E302" s="216"/>
      <c r="F302" s="216"/>
      <c r="G302" s="216"/>
      <c r="H302" s="216"/>
      <c r="I302" s="216"/>
      <c r="J302" s="216"/>
      <c r="K302" s="216"/>
      <c r="L302" s="216"/>
      <c r="M302" s="216"/>
      <c r="N302" s="216"/>
      <c r="O302" s="216"/>
      <c r="P302" s="216"/>
      <c r="Q302" s="216"/>
      <c r="R302" s="216"/>
      <c r="S302" s="216"/>
      <c r="T302" s="216"/>
      <c r="U302" s="216"/>
      <c r="V302" s="216"/>
      <c r="W302" s="216"/>
      <c r="X302" s="216"/>
      <c r="Y302" s="216"/>
      <c r="Z302" s="216"/>
      <c r="AA302" s="216"/>
      <c r="AB302" s="216"/>
      <c r="AC302" s="216"/>
      <c r="AD302" s="216"/>
      <c r="AE302" s="216"/>
      <c r="AF302" s="216"/>
      <c r="AG302" s="216"/>
      <c r="AH302" s="216"/>
      <c r="AI302" s="216"/>
      <c r="AJ302" s="216"/>
      <c r="AK302" s="216"/>
      <c r="AL302" s="216"/>
      <c r="FY302" s="184"/>
      <c r="JJ302" s="184"/>
    </row>
    <row r="303" spans="2:270">
      <c r="B303" s="202"/>
      <c r="E303" s="216"/>
      <c r="F303" s="216"/>
      <c r="G303" s="216"/>
      <c r="H303" s="216"/>
      <c r="I303" s="216"/>
      <c r="J303" s="216"/>
      <c r="K303" s="216"/>
      <c r="L303" s="216"/>
      <c r="M303" s="216"/>
      <c r="N303" s="216"/>
      <c r="O303" s="216"/>
      <c r="P303" s="216"/>
      <c r="Q303" s="216"/>
      <c r="R303" s="216"/>
      <c r="S303" s="216"/>
      <c r="T303" s="216"/>
      <c r="U303" s="216"/>
      <c r="V303" s="216"/>
      <c r="W303" s="216"/>
      <c r="X303" s="216"/>
      <c r="Y303" s="216"/>
      <c r="Z303" s="216"/>
      <c r="AA303" s="216"/>
      <c r="AB303" s="216"/>
      <c r="AC303" s="216"/>
      <c r="AD303" s="216"/>
      <c r="AE303" s="216"/>
      <c r="AF303" s="216"/>
      <c r="AG303" s="216"/>
      <c r="AH303" s="216"/>
      <c r="AI303" s="216"/>
      <c r="AJ303" s="216"/>
      <c r="AK303" s="216"/>
      <c r="AL303" s="216"/>
      <c r="FY303" s="184"/>
      <c r="JJ303" s="184"/>
    </row>
    <row r="304" spans="2:270">
      <c r="B304" s="202"/>
      <c r="E304" s="216"/>
      <c r="F304" s="216"/>
      <c r="G304" s="216"/>
      <c r="H304" s="216"/>
      <c r="I304" s="216"/>
      <c r="J304" s="216"/>
      <c r="K304" s="216"/>
      <c r="L304" s="216"/>
      <c r="M304" s="216"/>
      <c r="N304" s="216"/>
      <c r="O304" s="216"/>
      <c r="P304" s="216"/>
      <c r="Q304" s="216"/>
      <c r="R304" s="216"/>
      <c r="S304" s="216"/>
      <c r="T304" s="216"/>
      <c r="U304" s="216"/>
      <c r="V304" s="216"/>
      <c r="W304" s="216"/>
      <c r="X304" s="216"/>
      <c r="Y304" s="216"/>
      <c r="Z304" s="216"/>
      <c r="AA304" s="216"/>
      <c r="AB304" s="216"/>
      <c r="AC304" s="216"/>
      <c r="AD304" s="216"/>
      <c r="AE304" s="216"/>
      <c r="AF304" s="216"/>
      <c r="AG304" s="216"/>
      <c r="AH304" s="216"/>
      <c r="AI304" s="216"/>
      <c r="AJ304" s="216"/>
      <c r="AK304" s="216"/>
      <c r="AL304" s="216"/>
      <c r="FY304" s="184"/>
      <c r="JJ304" s="184"/>
    </row>
    <row r="305" spans="2:270">
      <c r="B305" s="202"/>
      <c r="E305" s="216"/>
      <c r="F305" s="216"/>
      <c r="G305" s="216"/>
      <c r="H305" s="216"/>
      <c r="I305" s="216"/>
      <c r="J305" s="216"/>
      <c r="K305" s="216"/>
      <c r="L305" s="216"/>
      <c r="M305" s="216"/>
      <c r="N305" s="216"/>
      <c r="O305" s="216"/>
      <c r="P305" s="216"/>
      <c r="Q305" s="216"/>
      <c r="R305" s="216"/>
      <c r="S305" s="216"/>
      <c r="T305" s="216"/>
      <c r="U305" s="216"/>
      <c r="V305" s="216"/>
      <c r="W305" s="216"/>
      <c r="X305" s="216"/>
      <c r="Y305" s="216"/>
      <c r="Z305" s="216"/>
      <c r="AA305" s="216"/>
      <c r="AB305" s="216"/>
      <c r="AC305" s="216"/>
      <c r="AD305" s="216"/>
      <c r="AE305" s="216"/>
      <c r="AF305" s="216"/>
      <c r="AG305" s="216"/>
      <c r="AH305" s="216"/>
      <c r="AI305" s="216"/>
      <c r="AJ305" s="216"/>
      <c r="AK305" s="216"/>
      <c r="AL305" s="216"/>
      <c r="FY305" s="184"/>
      <c r="JJ305" s="184"/>
    </row>
    <row r="306" spans="2:270">
      <c r="B306" s="202"/>
      <c r="E306" s="216"/>
      <c r="F306" s="216"/>
      <c r="G306" s="216"/>
      <c r="H306" s="216"/>
      <c r="I306" s="216"/>
      <c r="J306" s="216"/>
      <c r="K306" s="216"/>
      <c r="L306" s="216"/>
      <c r="M306" s="216"/>
      <c r="N306" s="216"/>
      <c r="O306" s="216"/>
      <c r="P306" s="216"/>
      <c r="Q306" s="216"/>
      <c r="R306" s="216"/>
      <c r="S306" s="216"/>
      <c r="T306" s="216"/>
      <c r="U306" s="216"/>
      <c r="V306" s="216"/>
      <c r="W306" s="216"/>
      <c r="X306" s="216"/>
      <c r="Y306" s="216"/>
      <c r="Z306" s="216"/>
      <c r="AA306" s="216"/>
      <c r="AB306" s="216"/>
      <c r="AC306" s="216"/>
      <c r="AD306" s="216"/>
      <c r="AE306" s="216"/>
      <c r="AF306" s="216"/>
      <c r="AG306" s="216"/>
      <c r="AH306" s="216"/>
      <c r="AI306" s="216"/>
      <c r="AJ306" s="216"/>
      <c r="AK306" s="216"/>
      <c r="AL306" s="216"/>
      <c r="FY306" s="184"/>
      <c r="JJ306" s="184"/>
    </row>
    <row r="307" spans="2:270">
      <c r="B307" s="202"/>
      <c r="E307" s="216"/>
      <c r="F307" s="216"/>
      <c r="G307" s="216"/>
      <c r="H307" s="216"/>
      <c r="I307" s="216"/>
      <c r="J307" s="216"/>
      <c r="K307" s="216"/>
      <c r="L307" s="216"/>
      <c r="M307" s="216"/>
      <c r="N307" s="216"/>
      <c r="O307" s="216"/>
      <c r="P307" s="216"/>
      <c r="Q307" s="216"/>
      <c r="R307" s="216"/>
      <c r="S307" s="216"/>
      <c r="T307" s="216"/>
      <c r="U307" s="216"/>
      <c r="V307" s="216"/>
      <c r="W307" s="216"/>
      <c r="X307" s="216"/>
      <c r="Y307" s="216"/>
      <c r="Z307" s="216"/>
      <c r="AA307" s="216"/>
      <c r="AB307" s="216"/>
      <c r="AC307" s="216"/>
      <c r="AD307" s="216"/>
      <c r="AE307" s="216"/>
      <c r="AF307" s="216"/>
      <c r="AG307" s="216"/>
      <c r="AH307" s="216"/>
      <c r="AI307" s="216"/>
      <c r="AJ307" s="216"/>
      <c r="AK307" s="216"/>
      <c r="AL307" s="216"/>
      <c r="FY307" s="184"/>
      <c r="JJ307" s="184"/>
    </row>
    <row r="308" spans="2:270">
      <c r="B308" s="202"/>
      <c r="E308" s="216"/>
      <c r="F308" s="216"/>
      <c r="G308" s="216"/>
      <c r="H308" s="216"/>
      <c r="I308" s="216"/>
      <c r="J308" s="216"/>
      <c r="K308" s="216"/>
      <c r="L308" s="216"/>
      <c r="M308" s="216"/>
      <c r="N308" s="216"/>
      <c r="O308" s="216"/>
      <c r="P308" s="216"/>
      <c r="Q308" s="216"/>
      <c r="R308" s="216"/>
      <c r="S308" s="216"/>
      <c r="T308" s="216"/>
      <c r="U308" s="216"/>
      <c r="V308" s="216"/>
      <c r="W308" s="216"/>
      <c r="X308" s="216"/>
      <c r="Y308" s="216"/>
      <c r="Z308" s="216"/>
      <c r="AA308" s="216"/>
      <c r="AB308" s="216"/>
      <c r="AC308" s="216"/>
      <c r="AD308" s="216"/>
      <c r="AE308" s="216"/>
      <c r="AF308" s="216"/>
      <c r="AG308" s="216"/>
      <c r="AH308" s="216"/>
      <c r="AI308" s="216"/>
      <c r="AJ308" s="216"/>
      <c r="AK308" s="216"/>
      <c r="AL308" s="216"/>
      <c r="FY308" s="184"/>
      <c r="JJ308" s="184"/>
    </row>
    <row r="309" spans="2:270">
      <c r="B309" s="202"/>
      <c r="E309" s="216"/>
      <c r="F309" s="216"/>
      <c r="G309" s="216"/>
      <c r="H309" s="216"/>
      <c r="I309" s="216"/>
      <c r="J309" s="216"/>
      <c r="K309" s="216"/>
      <c r="L309" s="216"/>
      <c r="M309" s="216"/>
      <c r="N309" s="216"/>
      <c r="O309" s="216"/>
      <c r="P309" s="216"/>
      <c r="Q309" s="216"/>
      <c r="R309" s="216"/>
      <c r="S309" s="216"/>
      <c r="T309" s="216"/>
      <c r="U309" s="216"/>
      <c r="V309" s="216"/>
      <c r="W309" s="216"/>
      <c r="X309" s="216"/>
      <c r="Y309" s="216"/>
      <c r="Z309" s="216"/>
      <c r="AA309" s="216"/>
      <c r="AB309" s="216"/>
      <c r="AC309" s="216"/>
      <c r="AD309" s="216"/>
      <c r="AE309" s="216"/>
      <c r="AF309" s="216"/>
      <c r="AG309" s="216"/>
      <c r="AH309" s="216"/>
      <c r="AI309" s="216"/>
      <c r="AJ309" s="216"/>
      <c r="AK309" s="216"/>
      <c r="AL309" s="216"/>
      <c r="FY309" s="184"/>
      <c r="JJ309" s="184"/>
    </row>
    <row r="310" spans="2:270">
      <c r="B310" s="202"/>
      <c r="E310" s="216"/>
      <c r="F310" s="216"/>
      <c r="G310" s="216"/>
      <c r="H310" s="216"/>
      <c r="I310" s="216"/>
      <c r="J310" s="216"/>
      <c r="K310" s="216"/>
      <c r="L310" s="216"/>
      <c r="M310" s="216"/>
      <c r="N310" s="216"/>
      <c r="O310" s="216"/>
      <c r="P310" s="216"/>
      <c r="Q310" s="216"/>
      <c r="R310" s="216"/>
      <c r="S310" s="216"/>
      <c r="T310" s="216"/>
      <c r="U310" s="216"/>
      <c r="V310" s="216"/>
      <c r="W310" s="216"/>
      <c r="X310" s="216"/>
      <c r="Y310" s="216"/>
      <c r="Z310" s="216"/>
      <c r="AA310" s="216"/>
      <c r="AB310" s="216"/>
      <c r="AC310" s="216"/>
      <c r="AD310" s="216"/>
      <c r="AE310" s="216"/>
      <c r="AF310" s="216"/>
      <c r="AG310" s="216"/>
      <c r="AH310" s="216"/>
      <c r="AI310" s="216"/>
      <c r="AJ310" s="216"/>
      <c r="AK310" s="216"/>
      <c r="AL310" s="216"/>
      <c r="FY310" s="184"/>
      <c r="JJ310" s="184"/>
    </row>
    <row r="311" spans="2:270">
      <c r="B311" s="202"/>
      <c r="E311" s="216"/>
      <c r="F311" s="216"/>
      <c r="G311" s="216"/>
      <c r="H311" s="216"/>
      <c r="I311" s="216"/>
      <c r="J311" s="216"/>
      <c r="K311" s="216"/>
      <c r="L311" s="216"/>
      <c r="M311" s="216"/>
      <c r="N311" s="216"/>
      <c r="O311" s="216"/>
      <c r="P311" s="216"/>
      <c r="Q311" s="216"/>
      <c r="R311" s="216"/>
      <c r="S311" s="216"/>
      <c r="T311" s="216"/>
      <c r="U311" s="216"/>
      <c r="V311" s="216"/>
      <c r="W311" s="216"/>
      <c r="X311" s="216"/>
      <c r="Y311" s="216"/>
      <c r="Z311" s="216"/>
      <c r="AA311" s="216"/>
      <c r="AB311" s="216"/>
      <c r="AC311" s="216"/>
      <c r="AD311" s="216"/>
      <c r="AE311" s="216"/>
      <c r="AF311" s="216"/>
      <c r="AG311" s="216"/>
      <c r="AH311" s="216"/>
      <c r="AI311" s="216"/>
      <c r="AJ311" s="216"/>
      <c r="AK311" s="216"/>
      <c r="AL311" s="216"/>
      <c r="FY311" s="184"/>
      <c r="JJ311" s="184"/>
    </row>
    <row r="312" spans="2:270">
      <c r="B312" s="202"/>
      <c r="E312" s="216"/>
      <c r="F312" s="216"/>
      <c r="G312" s="216"/>
      <c r="H312" s="216"/>
      <c r="I312" s="216"/>
      <c r="J312" s="216"/>
      <c r="K312" s="216"/>
      <c r="L312" s="216"/>
      <c r="M312" s="216"/>
      <c r="N312" s="216"/>
      <c r="O312" s="216"/>
      <c r="P312" s="216"/>
      <c r="Q312" s="216"/>
      <c r="R312" s="216"/>
      <c r="S312" s="216"/>
      <c r="T312" s="216"/>
      <c r="U312" s="216"/>
      <c r="V312" s="216"/>
      <c r="W312" s="216"/>
      <c r="X312" s="216"/>
      <c r="Y312" s="216"/>
      <c r="Z312" s="216"/>
      <c r="AA312" s="216"/>
      <c r="AB312" s="216"/>
      <c r="AC312" s="216"/>
      <c r="AD312" s="216"/>
      <c r="AE312" s="216"/>
      <c r="AF312" s="216"/>
      <c r="AG312" s="216"/>
      <c r="AH312" s="216"/>
      <c r="AI312" s="216"/>
      <c r="AJ312" s="216"/>
      <c r="AK312" s="216"/>
      <c r="AL312" s="216"/>
      <c r="FY312" s="184"/>
      <c r="JJ312" s="184"/>
    </row>
    <row r="313" spans="2:270">
      <c r="B313" s="202"/>
      <c r="E313" s="216"/>
      <c r="F313" s="216"/>
      <c r="G313" s="216"/>
      <c r="H313" s="216"/>
      <c r="I313" s="216"/>
      <c r="J313" s="216"/>
      <c r="K313" s="216"/>
      <c r="L313" s="216"/>
      <c r="M313" s="216"/>
      <c r="N313" s="216"/>
      <c r="O313" s="216"/>
      <c r="P313" s="216"/>
      <c r="Q313" s="216"/>
      <c r="R313" s="216"/>
      <c r="S313" s="216"/>
      <c r="T313" s="216"/>
      <c r="U313" s="216"/>
      <c r="V313" s="216"/>
      <c r="W313" s="216"/>
      <c r="X313" s="216"/>
      <c r="Y313" s="216"/>
      <c r="Z313" s="216"/>
      <c r="AA313" s="216"/>
      <c r="AB313" s="216"/>
      <c r="AC313" s="216"/>
      <c r="AD313" s="216"/>
      <c r="AE313" s="216"/>
      <c r="AF313" s="216"/>
      <c r="AG313" s="216"/>
      <c r="AH313" s="216"/>
      <c r="AI313" s="216"/>
      <c r="AJ313" s="216"/>
      <c r="AK313" s="216"/>
      <c r="AL313" s="216"/>
      <c r="FY313" s="184"/>
      <c r="JJ313" s="184"/>
    </row>
    <row r="314" spans="2:270">
      <c r="B314" s="202"/>
      <c r="E314" s="216"/>
      <c r="F314" s="216"/>
      <c r="G314" s="216"/>
      <c r="H314" s="216"/>
      <c r="I314" s="216"/>
      <c r="J314" s="216"/>
      <c r="K314" s="216"/>
      <c r="L314" s="216"/>
      <c r="M314" s="216"/>
      <c r="N314" s="216"/>
      <c r="O314" s="216"/>
      <c r="P314" s="216"/>
      <c r="Q314" s="216"/>
      <c r="R314" s="216"/>
      <c r="S314" s="216"/>
      <c r="T314" s="216"/>
      <c r="U314" s="216"/>
      <c r="V314" s="216"/>
      <c r="W314" s="216"/>
      <c r="X314" s="216"/>
      <c r="Y314" s="216"/>
      <c r="Z314" s="216"/>
      <c r="AA314" s="216"/>
      <c r="AB314" s="216"/>
      <c r="AC314" s="216"/>
      <c r="AD314" s="216"/>
      <c r="AE314" s="216"/>
      <c r="AF314" s="216"/>
      <c r="AG314" s="216"/>
      <c r="AH314" s="216"/>
      <c r="AI314" s="216"/>
      <c r="AJ314" s="216"/>
      <c r="AK314" s="216"/>
      <c r="AL314" s="216"/>
      <c r="FY314" s="184"/>
      <c r="JJ314" s="184"/>
    </row>
    <row r="315" spans="2:270">
      <c r="B315" s="202"/>
      <c r="E315" s="216"/>
      <c r="F315" s="216"/>
      <c r="G315" s="216"/>
      <c r="H315" s="216"/>
      <c r="I315" s="216"/>
      <c r="J315" s="216"/>
      <c r="K315" s="216"/>
      <c r="L315" s="216"/>
      <c r="M315" s="216"/>
      <c r="N315" s="216"/>
      <c r="O315" s="216"/>
      <c r="P315" s="216"/>
      <c r="Q315" s="216"/>
      <c r="R315" s="216"/>
      <c r="S315" s="216"/>
      <c r="T315" s="216"/>
      <c r="U315" s="216"/>
      <c r="V315" s="216"/>
      <c r="W315" s="216"/>
      <c r="X315" s="216"/>
      <c r="Y315" s="216"/>
      <c r="Z315" s="216"/>
      <c r="AA315" s="216"/>
      <c r="AB315" s="216"/>
      <c r="AC315" s="216"/>
      <c r="AD315" s="216"/>
      <c r="AE315" s="216"/>
      <c r="AF315" s="216"/>
      <c r="AG315" s="216"/>
      <c r="AH315" s="216"/>
      <c r="AI315" s="216"/>
      <c r="AJ315" s="216"/>
      <c r="AK315" s="216"/>
      <c r="AL315" s="216"/>
      <c r="FY315" s="184"/>
      <c r="JJ315" s="184"/>
    </row>
    <row r="316" spans="2:270">
      <c r="B316" s="202"/>
      <c r="E316" s="216"/>
      <c r="F316" s="216"/>
      <c r="G316" s="216"/>
      <c r="H316" s="216"/>
      <c r="I316" s="216"/>
      <c r="J316" s="216"/>
      <c r="K316" s="216"/>
      <c r="L316" s="216"/>
      <c r="M316" s="216"/>
      <c r="N316" s="216"/>
      <c r="O316" s="216"/>
      <c r="P316" s="216"/>
      <c r="Q316" s="216"/>
      <c r="R316" s="216"/>
      <c r="S316" s="216"/>
      <c r="T316" s="216"/>
      <c r="U316" s="216"/>
      <c r="V316" s="216"/>
      <c r="W316" s="216"/>
      <c r="X316" s="216"/>
      <c r="Y316" s="216"/>
      <c r="Z316" s="216"/>
      <c r="AA316" s="216"/>
      <c r="AB316" s="216"/>
      <c r="AC316" s="216"/>
      <c r="AD316" s="216"/>
      <c r="AE316" s="216"/>
      <c r="AF316" s="216"/>
      <c r="AG316" s="216"/>
      <c r="AH316" s="216"/>
      <c r="AI316" s="216"/>
      <c r="AJ316" s="216"/>
      <c r="AK316" s="216"/>
      <c r="AL316" s="216"/>
      <c r="FY316" s="184"/>
      <c r="JJ316" s="184"/>
    </row>
    <row r="317" spans="2:270">
      <c r="B317" s="202"/>
      <c r="E317" s="216"/>
      <c r="F317" s="216"/>
      <c r="G317" s="216"/>
      <c r="H317" s="216"/>
      <c r="I317" s="216"/>
      <c r="J317" s="216"/>
      <c r="K317" s="216"/>
      <c r="L317" s="216"/>
      <c r="M317" s="216"/>
      <c r="N317" s="216"/>
      <c r="O317" s="216"/>
      <c r="P317" s="216"/>
      <c r="Q317" s="216"/>
      <c r="R317" s="216"/>
      <c r="S317" s="216"/>
      <c r="T317" s="216"/>
      <c r="U317" s="216"/>
      <c r="V317" s="216"/>
      <c r="W317" s="216"/>
      <c r="X317" s="216"/>
      <c r="Y317" s="216"/>
      <c r="Z317" s="216"/>
      <c r="AA317" s="216"/>
      <c r="AB317" s="216"/>
      <c r="AC317" s="216"/>
      <c r="AD317" s="216"/>
      <c r="AE317" s="216"/>
      <c r="AF317" s="216"/>
      <c r="AG317" s="216"/>
      <c r="AH317" s="216"/>
      <c r="AI317" s="216"/>
      <c r="AJ317" s="216"/>
      <c r="AK317" s="216"/>
      <c r="AL317" s="216"/>
      <c r="FY317" s="184"/>
      <c r="JJ317" s="184"/>
    </row>
    <row r="318" spans="2:270">
      <c r="B318" s="202"/>
      <c r="E318" s="216"/>
      <c r="F318" s="216"/>
      <c r="G318" s="216"/>
      <c r="H318" s="216"/>
      <c r="I318" s="216"/>
      <c r="J318" s="216"/>
      <c r="K318" s="216"/>
      <c r="L318" s="216"/>
      <c r="M318" s="216"/>
      <c r="N318" s="216"/>
      <c r="O318" s="216"/>
      <c r="P318" s="216"/>
      <c r="Q318" s="216"/>
      <c r="R318" s="216"/>
      <c r="S318" s="216"/>
      <c r="T318" s="216"/>
      <c r="U318" s="216"/>
      <c r="V318" s="216"/>
      <c r="W318" s="216"/>
      <c r="X318" s="216"/>
      <c r="Y318" s="216"/>
      <c r="Z318" s="216"/>
      <c r="AA318" s="216"/>
      <c r="AB318" s="216"/>
      <c r="AC318" s="216"/>
      <c r="AD318" s="216"/>
      <c r="AE318" s="216"/>
      <c r="AF318" s="216"/>
      <c r="AG318" s="216"/>
      <c r="AH318" s="216"/>
      <c r="AI318" s="216"/>
      <c r="AJ318" s="216"/>
      <c r="AK318" s="216"/>
      <c r="AL318" s="216"/>
      <c r="FY318" s="184"/>
      <c r="JJ318" s="184"/>
    </row>
    <row r="319" spans="2:270">
      <c r="B319" s="202"/>
      <c r="E319" s="216"/>
      <c r="F319" s="216"/>
      <c r="G319" s="216"/>
      <c r="H319" s="216"/>
      <c r="I319" s="216"/>
      <c r="J319" s="216"/>
      <c r="K319" s="216"/>
      <c r="L319" s="216"/>
      <c r="M319" s="216"/>
      <c r="N319" s="216"/>
      <c r="O319" s="216"/>
      <c r="P319" s="216"/>
      <c r="Q319" s="216"/>
      <c r="R319" s="216"/>
      <c r="S319" s="216"/>
      <c r="T319" s="216"/>
      <c r="U319" s="216"/>
      <c r="V319" s="216"/>
      <c r="W319" s="216"/>
      <c r="X319" s="216"/>
      <c r="Y319" s="216"/>
      <c r="Z319" s="216"/>
      <c r="AA319" s="216"/>
      <c r="AB319" s="216"/>
      <c r="AC319" s="216"/>
      <c r="AD319" s="216"/>
      <c r="AE319" s="216"/>
      <c r="AF319" s="216"/>
      <c r="AG319" s="216"/>
      <c r="AH319" s="216"/>
      <c r="AI319" s="216"/>
      <c r="AJ319" s="216"/>
      <c r="AK319" s="216"/>
      <c r="AL319" s="216"/>
      <c r="FY319" s="184"/>
      <c r="JJ319" s="184"/>
    </row>
    <row r="320" spans="2:270">
      <c r="B320" s="202"/>
      <c r="E320" s="216"/>
      <c r="F320" s="216"/>
      <c r="G320" s="216"/>
      <c r="H320" s="216"/>
      <c r="I320" s="216"/>
      <c r="J320" s="216"/>
      <c r="K320" s="216"/>
      <c r="L320" s="216"/>
      <c r="M320" s="216"/>
      <c r="N320" s="216"/>
      <c r="O320" s="216"/>
      <c r="P320" s="216"/>
      <c r="Q320" s="216"/>
      <c r="R320" s="216"/>
      <c r="S320" s="216"/>
      <c r="T320" s="216"/>
      <c r="U320" s="216"/>
      <c r="V320" s="216"/>
      <c r="W320" s="216"/>
      <c r="X320" s="216"/>
      <c r="Y320" s="216"/>
      <c r="Z320" s="216"/>
      <c r="AA320" s="216"/>
      <c r="AB320" s="216"/>
      <c r="AC320" s="216"/>
      <c r="AD320" s="216"/>
      <c r="AE320" s="216"/>
      <c r="AF320" s="216"/>
      <c r="AG320" s="216"/>
      <c r="AH320" s="216"/>
      <c r="AI320" s="216"/>
      <c r="AJ320" s="216"/>
      <c r="AK320" s="216"/>
      <c r="AL320" s="216"/>
      <c r="FY320" s="184"/>
      <c r="JJ320" s="184"/>
    </row>
    <row r="321" spans="2:270">
      <c r="B321" s="202"/>
      <c r="E321" s="216"/>
      <c r="F321" s="216"/>
      <c r="G321" s="216"/>
      <c r="H321" s="216"/>
      <c r="I321" s="216"/>
      <c r="J321" s="216"/>
      <c r="K321" s="216"/>
      <c r="L321" s="216"/>
      <c r="M321" s="216"/>
      <c r="N321" s="216"/>
      <c r="O321" s="216"/>
      <c r="P321" s="216"/>
      <c r="Q321" s="216"/>
      <c r="R321" s="216"/>
      <c r="S321" s="216"/>
      <c r="T321" s="216"/>
      <c r="U321" s="216"/>
      <c r="V321" s="216"/>
      <c r="W321" s="216"/>
      <c r="X321" s="216"/>
      <c r="Y321" s="216"/>
      <c r="Z321" s="216"/>
      <c r="AA321" s="216"/>
      <c r="AB321" s="216"/>
      <c r="AC321" s="216"/>
      <c r="AD321" s="216"/>
      <c r="AE321" s="216"/>
      <c r="AF321" s="216"/>
      <c r="AG321" s="216"/>
      <c r="AH321" s="216"/>
      <c r="AI321" s="216"/>
      <c r="AJ321" s="216"/>
      <c r="AK321" s="216"/>
      <c r="AL321" s="216"/>
      <c r="FY321" s="184"/>
      <c r="JJ321" s="184"/>
    </row>
    <row r="322" spans="2:270">
      <c r="B322" s="202"/>
      <c r="E322" s="216"/>
      <c r="F322" s="216"/>
      <c r="G322" s="216"/>
      <c r="H322" s="216"/>
      <c r="I322" s="216"/>
      <c r="J322" s="216"/>
      <c r="K322" s="216"/>
      <c r="L322" s="216"/>
      <c r="M322" s="216"/>
      <c r="N322" s="216"/>
      <c r="O322" s="216"/>
      <c r="P322" s="216"/>
      <c r="Q322" s="216"/>
      <c r="R322" s="216"/>
      <c r="S322" s="216"/>
      <c r="T322" s="216"/>
      <c r="U322" s="216"/>
      <c r="V322" s="216"/>
      <c r="W322" s="216"/>
      <c r="X322" s="216"/>
      <c r="Y322" s="216"/>
      <c r="Z322" s="216"/>
      <c r="AA322" s="216"/>
      <c r="AB322" s="216"/>
      <c r="AC322" s="216"/>
      <c r="AD322" s="216"/>
      <c r="AE322" s="216"/>
      <c r="AF322" s="216"/>
      <c r="AG322" s="216"/>
      <c r="AH322" s="216"/>
      <c r="AI322" s="216"/>
      <c r="AJ322" s="216"/>
      <c r="AK322" s="216"/>
      <c r="AL322" s="216"/>
      <c r="FY322" s="184"/>
      <c r="JJ322" s="184"/>
    </row>
    <row r="323" spans="2:270">
      <c r="B323" s="202"/>
      <c r="E323" s="216"/>
      <c r="F323" s="216"/>
      <c r="G323" s="216"/>
      <c r="H323" s="216"/>
      <c r="I323" s="216"/>
      <c r="J323" s="216"/>
      <c r="K323" s="216"/>
      <c r="L323" s="216"/>
      <c r="M323" s="216"/>
      <c r="N323" s="216"/>
      <c r="O323" s="216"/>
      <c r="P323" s="216"/>
      <c r="Q323" s="216"/>
      <c r="R323" s="216"/>
      <c r="S323" s="216"/>
      <c r="T323" s="216"/>
      <c r="U323" s="216"/>
      <c r="V323" s="216"/>
      <c r="W323" s="216"/>
      <c r="X323" s="216"/>
      <c r="Y323" s="216"/>
      <c r="Z323" s="216"/>
      <c r="AA323" s="216"/>
      <c r="AB323" s="216"/>
      <c r="AC323" s="216"/>
      <c r="AD323" s="216"/>
      <c r="AE323" s="216"/>
      <c r="AF323" s="216"/>
      <c r="AG323" s="216"/>
      <c r="AH323" s="216"/>
      <c r="AI323" s="216"/>
      <c r="AJ323" s="216"/>
      <c r="AK323" s="216"/>
      <c r="AL323" s="216"/>
      <c r="FY323" s="184"/>
      <c r="JJ323" s="184"/>
    </row>
    <row r="324" spans="2:270">
      <c r="B324" s="202"/>
      <c r="E324" s="216"/>
      <c r="F324" s="216"/>
      <c r="G324" s="216"/>
      <c r="H324" s="216"/>
      <c r="I324" s="216"/>
      <c r="J324" s="216"/>
      <c r="K324" s="216"/>
      <c r="L324" s="216"/>
      <c r="M324" s="216"/>
      <c r="N324" s="216"/>
      <c r="O324" s="216"/>
      <c r="P324" s="216"/>
      <c r="Q324" s="216"/>
      <c r="R324" s="216"/>
      <c r="S324" s="216"/>
      <c r="T324" s="216"/>
      <c r="U324" s="216"/>
      <c r="V324" s="216"/>
      <c r="W324" s="216"/>
      <c r="X324" s="216"/>
      <c r="Y324" s="216"/>
      <c r="Z324" s="216"/>
      <c r="AA324" s="216"/>
      <c r="AB324" s="216"/>
      <c r="AC324" s="216"/>
      <c r="AD324" s="216"/>
      <c r="AE324" s="216"/>
      <c r="AF324" s="216"/>
      <c r="AG324" s="216"/>
      <c r="AH324" s="216"/>
      <c r="AI324" s="216"/>
      <c r="AJ324" s="216"/>
      <c r="AK324" s="216"/>
      <c r="AL324" s="216"/>
      <c r="FY324" s="184"/>
      <c r="JJ324" s="184"/>
    </row>
    <row r="325" spans="2:270">
      <c r="B325" s="202"/>
      <c r="E325" s="216"/>
      <c r="F325" s="216"/>
      <c r="G325" s="216"/>
      <c r="H325" s="216"/>
      <c r="I325" s="216"/>
      <c r="J325" s="216"/>
      <c r="K325" s="216"/>
      <c r="L325" s="216"/>
      <c r="M325" s="216"/>
      <c r="N325" s="216"/>
      <c r="O325" s="216"/>
      <c r="P325" s="216"/>
      <c r="Q325" s="216"/>
      <c r="R325" s="216"/>
      <c r="S325" s="216"/>
      <c r="T325" s="216"/>
      <c r="U325" s="216"/>
      <c r="V325" s="216"/>
      <c r="W325" s="216"/>
      <c r="X325" s="216"/>
      <c r="Y325" s="216"/>
      <c r="Z325" s="216"/>
      <c r="AA325" s="216"/>
      <c r="AB325" s="216"/>
      <c r="AC325" s="216"/>
      <c r="AD325" s="216"/>
      <c r="AE325" s="216"/>
      <c r="AF325" s="216"/>
      <c r="AG325" s="216"/>
      <c r="AH325" s="216"/>
      <c r="AI325" s="216"/>
      <c r="AJ325" s="216"/>
      <c r="AK325" s="216"/>
      <c r="AL325" s="216"/>
      <c r="FY325" s="184"/>
      <c r="JJ325" s="184"/>
    </row>
    <row r="326" spans="2:270">
      <c r="B326" s="202"/>
      <c r="E326" s="216"/>
      <c r="F326" s="216"/>
      <c r="G326" s="216"/>
      <c r="H326" s="216"/>
      <c r="I326" s="216"/>
      <c r="J326" s="216"/>
      <c r="K326" s="216"/>
      <c r="L326" s="216"/>
      <c r="M326" s="216"/>
      <c r="N326" s="216"/>
      <c r="O326" s="216"/>
      <c r="P326" s="216"/>
      <c r="Q326" s="216"/>
      <c r="R326" s="216"/>
      <c r="S326" s="216"/>
      <c r="T326" s="216"/>
      <c r="U326" s="216"/>
      <c r="V326" s="216"/>
      <c r="W326" s="216"/>
      <c r="X326" s="216"/>
      <c r="Y326" s="216"/>
      <c r="Z326" s="216"/>
      <c r="AA326" s="216"/>
      <c r="AB326" s="216"/>
      <c r="AC326" s="216"/>
      <c r="AD326" s="216"/>
      <c r="AE326" s="216"/>
      <c r="AF326" s="216"/>
      <c r="AG326" s="216"/>
      <c r="AH326" s="216"/>
      <c r="AI326" s="216"/>
      <c r="AJ326" s="216"/>
      <c r="AK326" s="216"/>
      <c r="AL326" s="216"/>
      <c r="FY326" s="184"/>
      <c r="JJ326" s="184"/>
    </row>
    <row r="327" spans="2:270">
      <c r="B327" s="202"/>
      <c r="E327" s="216"/>
      <c r="F327" s="216"/>
      <c r="G327" s="216"/>
      <c r="H327" s="216"/>
      <c r="I327" s="216"/>
      <c r="J327" s="216"/>
      <c r="K327" s="216"/>
      <c r="L327" s="216"/>
      <c r="M327" s="216"/>
      <c r="N327" s="216"/>
      <c r="O327" s="216"/>
      <c r="P327" s="216"/>
      <c r="Q327" s="216"/>
      <c r="R327" s="216"/>
      <c r="S327" s="216"/>
      <c r="T327" s="216"/>
      <c r="U327" s="216"/>
      <c r="V327" s="216"/>
      <c r="W327" s="216"/>
      <c r="X327" s="216"/>
      <c r="Y327" s="216"/>
      <c r="Z327" s="216"/>
      <c r="AA327" s="216"/>
      <c r="AB327" s="216"/>
      <c r="AC327" s="216"/>
      <c r="AD327" s="216"/>
      <c r="AE327" s="216"/>
      <c r="AF327" s="216"/>
      <c r="AG327" s="216"/>
      <c r="AH327" s="216"/>
      <c r="AI327" s="216"/>
      <c r="AJ327" s="216"/>
      <c r="AK327" s="216"/>
      <c r="AL327" s="216"/>
      <c r="FY327" s="184"/>
      <c r="JJ327" s="184"/>
    </row>
    <row r="328" spans="2:270">
      <c r="B328" s="202"/>
      <c r="E328" s="216"/>
      <c r="F328" s="216"/>
      <c r="G328" s="216"/>
      <c r="H328" s="216"/>
      <c r="I328" s="216"/>
      <c r="J328" s="216"/>
      <c r="K328" s="216"/>
      <c r="L328" s="216"/>
      <c r="M328" s="216"/>
      <c r="N328" s="216"/>
      <c r="O328" s="216"/>
      <c r="P328" s="216"/>
      <c r="Q328" s="216"/>
      <c r="R328" s="216"/>
      <c r="S328" s="216"/>
      <c r="T328" s="216"/>
      <c r="U328" s="216"/>
      <c r="V328" s="216"/>
      <c r="W328" s="216"/>
      <c r="X328" s="216"/>
      <c r="Y328" s="216"/>
      <c r="Z328" s="216"/>
      <c r="AA328" s="216"/>
      <c r="AB328" s="216"/>
      <c r="AC328" s="216"/>
      <c r="AD328" s="216"/>
      <c r="AE328" s="216"/>
      <c r="AF328" s="216"/>
      <c r="AG328" s="216"/>
      <c r="AH328" s="216"/>
      <c r="AI328" s="216"/>
      <c r="AJ328" s="216"/>
      <c r="AK328" s="216"/>
      <c r="AL328" s="216"/>
      <c r="FY328" s="184"/>
      <c r="JJ328" s="184"/>
    </row>
    <row r="329" spans="2:270">
      <c r="B329" s="202"/>
      <c r="E329" s="216"/>
      <c r="F329" s="216"/>
      <c r="G329" s="216"/>
      <c r="H329" s="216"/>
      <c r="I329" s="216"/>
      <c r="J329" s="216"/>
      <c r="K329" s="216"/>
      <c r="L329" s="216"/>
      <c r="M329" s="216"/>
      <c r="N329" s="216"/>
      <c r="O329" s="216"/>
      <c r="P329" s="216"/>
      <c r="Q329" s="216"/>
      <c r="R329" s="216"/>
      <c r="S329" s="216"/>
      <c r="T329" s="216"/>
      <c r="U329" s="216"/>
      <c r="V329" s="216"/>
      <c r="W329" s="216"/>
      <c r="X329" s="216"/>
      <c r="Y329" s="216"/>
      <c r="Z329" s="216"/>
      <c r="AA329" s="216"/>
      <c r="AB329" s="216"/>
      <c r="AC329" s="216"/>
      <c r="AD329" s="216"/>
      <c r="AE329" s="216"/>
      <c r="AF329" s="216"/>
      <c r="AG329" s="216"/>
      <c r="AH329" s="216"/>
      <c r="AI329" s="216"/>
      <c r="AJ329" s="216"/>
      <c r="AK329" s="216"/>
      <c r="AL329" s="216"/>
      <c r="FY329" s="184"/>
      <c r="JJ329" s="184"/>
    </row>
    <row r="330" spans="2:270">
      <c r="B330" s="202"/>
      <c r="E330" s="216"/>
      <c r="F330" s="216"/>
      <c r="G330" s="216"/>
      <c r="H330" s="216"/>
      <c r="I330" s="216"/>
      <c r="J330" s="216"/>
      <c r="K330" s="216"/>
      <c r="L330" s="216"/>
      <c r="M330" s="216"/>
      <c r="N330" s="216"/>
      <c r="O330" s="216"/>
      <c r="P330" s="216"/>
      <c r="Q330" s="216"/>
      <c r="R330" s="216"/>
      <c r="S330" s="216"/>
      <c r="T330" s="216"/>
      <c r="U330" s="216"/>
      <c r="V330" s="216"/>
      <c r="W330" s="216"/>
      <c r="X330" s="216"/>
      <c r="Y330" s="216"/>
      <c r="Z330" s="216"/>
      <c r="AA330" s="216"/>
      <c r="AB330" s="216"/>
      <c r="AC330" s="216"/>
      <c r="AD330" s="216"/>
      <c r="AE330" s="216"/>
      <c r="AF330" s="216"/>
      <c r="AG330" s="216"/>
      <c r="AH330" s="216"/>
      <c r="AI330" s="216"/>
      <c r="AJ330" s="216"/>
      <c r="AK330" s="216"/>
      <c r="AL330" s="216"/>
      <c r="FY330" s="184"/>
      <c r="JJ330" s="184"/>
    </row>
    <row r="331" spans="2:270">
      <c r="B331" s="202"/>
      <c r="E331" s="216"/>
      <c r="F331" s="216"/>
      <c r="G331" s="216"/>
      <c r="H331" s="216"/>
      <c r="I331" s="216"/>
      <c r="J331" s="216"/>
      <c r="K331" s="216"/>
      <c r="L331" s="216"/>
      <c r="M331" s="216"/>
      <c r="N331" s="216"/>
      <c r="O331" s="216"/>
      <c r="P331" s="216"/>
      <c r="Q331" s="216"/>
      <c r="R331" s="216"/>
      <c r="S331" s="216"/>
      <c r="T331" s="216"/>
      <c r="U331" s="216"/>
      <c r="V331" s="216"/>
      <c r="W331" s="216"/>
      <c r="X331" s="216"/>
      <c r="Y331" s="216"/>
      <c r="Z331" s="216"/>
      <c r="AA331" s="216"/>
      <c r="AB331" s="216"/>
      <c r="AC331" s="216"/>
      <c r="AD331" s="216"/>
      <c r="AE331" s="216"/>
      <c r="AF331" s="216"/>
      <c r="AG331" s="216"/>
      <c r="AH331" s="216"/>
      <c r="AI331" s="216"/>
      <c r="AJ331" s="216"/>
      <c r="AK331" s="216"/>
      <c r="AL331" s="216"/>
      <c r="FY331" s="184"/>
      <c r="JJ331" s="184"/>
    </row>
    <row r="332" spans="2:270">
      <c r="B332" s="202"/>
      <c r="E332" s="216"/>
      <c r="F332" s="216"/>
      <c r="G332" s="216"/>
      <c r="H332" s="216"/>
      <c r="I332" s="216"/>
      <c r="J332" s="216"/>
      <c r="K332" s="216"/>
      <c r="L332" s="216"/>
      <c r="M332" s="216"/>
      <c r="N332" s="216"/>
      <c r="O332" s="216"/>
      <c r="P332" s="216"/>
      <c r="Q332" s="216"/>
      <c r="R332" s="216"/>
      <c r="S332" s="216"/>
      <c r="T332" s="216"/>
      <c r="U332" s="216"/>
      <c r="V332" s="216"/>
      <c r="W332" s="216"/>
      <c r="X332" s="216"/>
      <c r="Y332" s="216"/>
      <c r="Z332" s="216"/>
      <c r="AA332" s="216"/>
      <c r="AB332" s="216"/>
      <c r="AC332" s="216"/>
      <c r="AD332" s="216"/>
      <c r="AE332" s="216"/>
      <c r="AF332" s="216"/>
      <c r="AG332" s="216"/>
      <c r="AH332" s="216"/>
      <c r="AI332" s="216"/>
      <c r="AJ332" s="216"/>
      <c r="AK332" s="216"/>
      <c r="AL332" s="216"/>
      <c r="FY332" s="184"/>
      <c r="JJ332" s="184"/>
    </row>
    <row r="333" spans="2:270">
      <c r="B333" s="202"/>
      <c r="E333" s="216"/>
      <c r="F333" s="216"/>
      <c r="G333" s="216"/>
      <c r="H333" s="216"/>
      <c r="I333" s="216"/>
      <c r="J333" s="216"/>
      <c r="K333" s="216"/>
      <c r="L333" s="216"/>
      <c r="M333" s="216"/>
      <c r="N333" s="216"/>
      <c r="O333" s="216"/>
      <c r="P333" s="216"/>
      <c r="Q333" s="216"/>
      <c r="R333" s="216"/>
      <c r="S333" s="216"/>
      <c r="T333" s="216"/>
      <c r="U333" s="216"/>
      <c r="V333" s="216"/>
      <c r="W333" s="216"/>
      <c r="X333" s="216"/>
      <c r="Y333" s="216"/>
      <c r="Z333" s="216"/>
      <c r="AA333" s="216"/>
      <c r="AB333" s="216"/>
      <c r="AC333" s="216"/>
      <c r="AD333" s="216"/>
      <c r="AE333" s="216"/>
      <c r="AF333" s="216"/>
      <c r="AG333" s="216"/>
      <c r="AH333" s="216"/>
      <c r="AI333" s="216"/>
      <c r="AJ333" s="216"/>
      <c r="AK333" s="216"/>
      <c r="AL333" s="216"/>
      <c r="FY333" s="184"/>
      <c r="JJ333" s="184"/>
    </row>
    <row r="334" spans="2:270">
      <c r="B334" s="202"/>
      <c r="E334" s="216"/>
      <c r="F334" s="216"/>
      <c r="G334" s="216"/>
      <c r="H334" s="216"/>
      <c r="I334" s="216"/>
      <c r="J334" s="216"/>
      <c r="K334" s="216"/>
      <c r="L334" s="216"/>
      <c r="M334" s="216"/>
      <c r="N334" s="216"/>
      <c r="O334" s="216"/>
      <c r="P334" s="216"/>
      <c r="Q334" s="216"/>
      <c r="R334" s="216"/>
      <c r="S334" s="216"/>
      <c r="T334" s="216"/>
      <c r="U334" s="216"/>
      <c r="V334" s="216"/>
      <c r="W334" s="216"/>
      <c r="X334" s="216"/>
      <c r="Y334" s="216"/>
      <c r="Z334" s="216"/>
      <c r="AA334" s="216"/>
      <c r="AB334" s="216"/>
      <c r="AC334" s="216"/>
      <c r="AD334" s="216"/>
      <c r="AE334" s="216"/>
      <c r="AF334" s="216"/>
      <c r="AG334" s="216"/>
      <c r="AH334" s="216"/>
      <c r="AI334" s="216"/>
      <c r="AJ334" s="216"/>
      <c r="AK334" s="216"/>
      <c r="AL334" s="216"/>
      <c r="FY334" s="184"/>
      <c r="JJ334" s="184"/>
    </row>
    <row r="335" spans="2:270">
      <c r="B335" s="202"/>
      <c r="E335" s="216"/>
      <c r="F335" s="216"/>
      <c r="G335" s="216"/>
      <c r="H335" s="216"/>
      <c r="I335" s="216"/>
      <c r="J335" s="216"/>
      <c r="K335" s="216"/>
      <c r="L335" s="216"/>
      <c r="M335" s="216"/>
      <c r="N335" s="216"/>
      <c r="O335" s="216"/>
      <c r="P335" s="216"/>
      <c r="Q335" s="216"/>
      <c r="R335" s="216"/>
      <c r="S335" s="216"/>
      <c r="T335" s="216"/>
      <c r="U335" s="216"/>
      <c r="V335" s="216"/>
      <c r="W335" s="216"/>
      <c r="X335" s="216"/>
      <c r="Y335" s="216"/>
      <c r="Z335" s="216"/>
      <c r="AA335" s="216"/>
      <c r="AB335" s="216"/>
      <c r="AC335" s="216"/>
      <c r="AD335" s="216"/>
      <c r="AE335" s="216"/>
      <c r="AF335" s="216"/>
      <c r="AG335" s="216"/>
      <c r="AH335" s="216"/>
      <c r="AI335" s="216"/>
      <c r="AJ335" s="216"/>
      <c r="AK335" s="216"/>
      <c r="AL335" s="216"/>
      <c r="FY335" s="184"/>
      <c r="JJ335" s="184"/>
    </row>
    <row r="336" spans="2:270">
      <c r="B336" s="202"/>
      <c r="E336" s="216"/>
      <c r="F336" s="216"/>
      <c r="G336" s="216"/>
      <c r="H336" s="216"/>
      <c r="I336" s="216"/>
      <c r="J336" s="216"/>
      <c r="K336" s="216"/>
      <c r="L336" s="216"/>
      <c r="M336" s="216"/>
      <c r="N336" s="216"/>
      <c r="O336" s="216"/>
      <c r="P336" s="216"/>
      <c r="Q336" s="216"/>
      <c r="R336" s="216"/>
      <c r="S336" s="216"/>
      <c r="T336" s="216"/>
      <c r="U336" s="216"/>
      <c r="V336" s="216"/>
      <c r="W336" s="216"/>
      <c r="X336" s="216"/>
      <c r="Y336" s="216"/>
      <c r="Z336" s="216"/>
      <c r="AA336" s="216"/>
      <c r="AB336" s="216"/>
      <c r="AC336" s="216"/>
      <c r="AD336" s="216"/>
      <c r="AE336" s="216"/>
      <c r="AF336" s="216"/>
      <c r="AG336" s="216"/>
      <c r="AH336" s="216"/>
      <c r="AI336" s="216"/>
      <c r="AJ336" s="216"/>
      <c r="AK336" s="216"/>
      <c r="AL336" s="216"/>
      <c r="FY336" s="184"/>
      <c r="JJ336" s="184"/>
    </row>
    <row r="337" spans="2:270">
      <c r="B337" s="202"/>
      <c r="E337" s="216"/>
      <c r="F337" s="216"/>
      <c r="G337" s="216"/>
      <c r="H337" s="216"/>
      <c r="I337" s="216"/>
      <c r="J337" s="216"/>
      <c r="K337" s="216"/>
      <c r="L337" s="216"/>
      <c r="M337" s="216"/>
      <c r="N337" s="216"/>
      <c r="O337" s="216"/>
      <c r="P337" s="216"/>
      <c r="Q337" s="216"/>
      <c r="R337" s="216"/>
      <c r="S337" s="216"/>
      <c r="T337" s="216"/>
      <c r="U337" s="216"/>
      <c r="V337" s="216"/>
      <c r="W337" s="216"/>
      <c r="X337" s="216"/>
      <c r="Y337" s="216"/>
      <c r="Z337" s="216"/>
      <c r="AA337" s="216"/>
      <c r="AB337" s="216"/>
      <c r="AC337" s="216"/>
      <c r="AD337" s="216"/>
      <c r="AE337" s="216"/>
      <c r="AF337" s="216"/>
      <c r="AG337" s="216"/>
      <c r="AH337" s="216"/>
      <c r="AI337" s="216"/>
      <c r="AJ337" s="216"/>
      <c r="AK337" s="216"/>
      <c r="AL337" s="216"/>
      <c r="FY337" s="184"/>
      <c r="JJ337" s="184"/>
    </row>
    <row r="338" spans="2:270">
      <c r="B338" s="202"/>
      <c r="E338" s="216"/>
      <c r="F338" s="216"/>
      <c r="G338" s="216"/>
      <c r="H338" s="216"/>
      <c r="I338" s="216"/>
      <c r="J338" s="216"/>
      <c r="K338" s="216"/>
      <c r="L338" s="216"/>
      <c r="M338" s="216"/>
      <c r="N338" s="216"/>
      <c r="O338" s="216"/>
      <c r="P338" s="216"/>
      <c r="Q338" s="216"/>
      <c r="R338" s="216"/>
      <c r="S338" s="216"/>
      <c r="T338" s="216"/>
      <c r="U338" s="216"/>
      <c r="V338" s="216"/>
      <c r="W338" s="216"/>
      <c r="X338" s="216"/>
      <c r="Y338" s="216"/>
      <c r="Z338" s="216"/>
      <c r="AA338" s="216"/>
      <c r="AB338" s="216"/>
      <c r="AC338" s="216"/>
      <c r="AD338" s="216"/>
      <c r="AE338" s="216"/>
      <c r="AF338" s="216"/>
      <c r="AG338" s="216"/>
      <c r="AH338" s="216"/>
      <c r="AI338" s="216"/>
      <c r="AJ338" s="216"/>
      <c r="AK338" s="216"/>
      <c r="AL338" s="216"/>
      <c r="FY338" s="184"/>
      <c r="JJ338" s="184"/>
    </row>
    <row r="339" spans="2:270">
      <c r="B339" s="202"/>
      <c r="E339" s="216"/>
      <c r="F339" s="216"/>
      <c r="G339" s="216"/>
      <c r="H339" s="216"/>
      <c r="I339" s="216"/>
      <c r="J339" s="216"/>
      <c r="K339" s="216"/>
      <c r="L339" s="216"/>
      <c r="M339" s="216"/>
      <c r="N339" s="216"/>
      <c r="O339" s="216"/>
      <c r="P339" s="216"/>
      <c r="Q339" s="216"/>
      <c r="R339" s="216"/>
      <c r="S339" s="216"/>
      <c r="T339" s="216"/>
      <c r="U339" s="216"/>
      <c r="V339" s="216"/>
      <c r="W339" s="216"/>
      <c r="X339" s="216"/>
      <c r="Y339" s="216"/>
      <c r="Z339" s="216"/>
      <c r="AA339" s="216"/>
      <c r="AB339" s="216"/>
      <c r="AC339" s="216"/>
      <c r="AD339" s="216"/>
      <c r="AE339" s="216"/>
      <c r="AF339" s="216"/>
      <c r="AG339" s="216"/>
      <c r="AH339" s="216"/>
      <c r="AI339" s="216"/>
      <c r="AJ339" s="216"/>
      <c r="AK339" s="216"/>
      <c r="AL339" s="216"/>
      <c r="FY339" s="184"/>
      <c r="JJ339" s="184"/>
    </row>
    <row r="340" spans="2:270">
      <c r="B340" s="202"/>
      <c r="E340" s="216"/>
      <c r="F340" s="216"/>
      <c r="G340" s="216"/>
      <c r="H340" s="216"/>
      <c r="I340" s="216"/>
      <c r="J340" s="216"/>
      <c r="K340" s="216"/>
      <c r="L340" s="216"/>
      <c r="M340" s="216"/>
      <c r="N340" s="216"/>
      <c r="O340" s="216"/>
      <c r="P340" s="216"/>
      <c r="Q340" s="216"/>
      <c r="R340" s="216"/>
      <c r="S340" s="216"/>
      <c r="T340" s="216"/>
      <c r="U340" s="216"/>
      <c r="V340" s="216"/>
      <c r="W340" s="216"/>
      <c r="X340" s="216"/>
      <c r="Y340" s="216"/>
      <c r="Z340" s="216"/>
      <c r="AA340" s="216"/>
      <c r="AB340" s="216"/>
      <c r="AC340" s="216"/>
      <c r="AD340" s="216"/>
      <c r="AE340" s="216"/>
      <c r="AF340" s="216"/>
      <c r="AG340" s="216"/>
      <c r="AH340" s="216"/>
      <c r="AI340" s="216"/>
      <c r="AJ340" s="216"/>
      <c r="AK340" s="216"/>
      <c r="AL340" s="216"/>
      <c r="FY340" s="184"/>
      <c r="JJ340" s="184"/>
    </row>
    <row r="341" spans="2:270">
      <c r="B341" s="202"/>
      <c r="E341" s="216"/>
      <c r="F341" s="216"/>
      <c r="G341" s="216"/>
      <c r="H341" s="216"/>
      <c r="I341" s="216"/>
      <c r="J341" s="216"/>
      <c r="K341" s="216"/>
      <c r="L341" s="216"/>
      <c r="M341" s="216"/>
      <c r="N341" s="216"/>
      <c r="O341" s="216"/>
      <c r="P341" s="216"/>
      <c r="Q341" s="216"/>
      <c r="R341" s="216"/>
      <c r="S341" s="216"/>
      <c r="T341" s="216"/>
      <c r="U341" s="216"/>
      <c r="V341" s="216"/>
      <c r="W341" s="216"/>
      <c r="X341" s="216"/>
      <c r="Y341" s="216"/>
      <c r="Z341" s="216"/>
      <c r="AA341" s="216"/>
      <c r="AB341" s="216"/>
      <c r="AC341" s="216"/>
      <c r="AD341" s="216"/>
      <c r="AE341" s="216"/>
      <c r="AF341" s="216"/>
      <c r="AG341" s="216"/>
      <c r="AH341" s="216"/>
      <c r="AI341" s="216"/>
      <c r="AJ341" s="216"/>
      <c r="AK341" s="216"/>
      <c r="AL341" s="216"/>
      <c r="FY341" s="184"/>
      <c r="JJ341" s="184"/>
    </row>
    <row r="342" spans="2:270">
      <c r="B342" s="202"/>
      <c r="E342" s="216"/>
      <c r="F342" s="216"/>
      <c r="G342" s="216"/>
      <c r="H342" s="216"/>
      <c r="I342" s="216"/>
      <c r="J342" s="216"/>
      <c r="K342" s="216"/>
      <c r="L342" s="216"/>
      <c r="M342" s="216"/>
      <c r="N342" s="216"/>
      <c r="O342" s="216"/>
      <c r="P342" s="216"/>
      <c r="Q342" s="216"/>
      <c r="R342" s="216"/>
      <c r="S342" s="216"/>
      <c r="T342" s="216"/>
      <c r="U342" s="216"/>
      <c r="V342" s="216"/>
      <c r="W342" s="216"/>
      <c r="X342" s="216"/>
      <c r="Y342" s="216"/>
      <c r="Z342" s="216"/>
      <c r="AA342" s="216"/>
      <c r="AB342" s="216"/>
      <c r="AC342" s="216"/>
      <c r="AD342" s="216"/>
      <c r="AE342" s="216"/>
      <c r="AF342" s="216"/>
      <c r="AG342" s="216"/>
      <c r="AH342" s="216"/>
      <c r="AI342" s="216"/>
      <c r="AJ342" s="216"/>
      <c r="AK342" s="216"/>
      <c r="AL342" s="216"/>
      <c r="FY342" s="184"/>
      <c r="JJ342" s="184"/>
    </row>
    <row r="343" spans="2:270">
      <c r="B343" s="202"/>
      <c r="E343" s="216"/>
      <c r="F343" s="216"/>
      <c r="G343" s="216"/>
      <c r="H343" s="216"/>
      <c r="I343" s="216"/>
      <c r="J343" s="216"/>
      <c r="K343" s="216"/>
      <c r="L343" s="216"/>
      <c r="M343" s="216"/>
      <c r="N343" s="216"/>
      <c r="O343" s="216"/>
      <c r="P343" s="216"/>
      <c r="Q343" s="216"/>
      <c r="R343" s="216"/>
      <c r="S343" s="216"/>
      <c r="T343" s="216"/>
      <c r="U343" s="216"/>
      <c r="V343" s="216"/>
      <c r="W343" s="216"/>
      <c r="X343" s="216"/>
      <c r="Y343" s="216"/>
      <c r="Z343" s="216"/>
      <c r="AA343" s="216"/>
      <c r="AB343" s="216"/>
      <c r="AC343" s="216"/>
      <c r="AD343" s="216"/>
      <c r="AE343" s="216"/>
      <c r="AF343" s="216"/>
      <c r="AG343" s="216"/>
      <c r="AH343" s="216"/>
      <c r="AI343" s="216"/>
      <c r="AJ343" s="216"/>
      <c r="AK343" s="216"/>
      <c r="AL343" s="216"/>
      <c r="FY343" s="184"/>
      <c r="JJ343" s="184"/>
    </row>
    <row r="344" spans="2:270">
      <c r="B344" s="202"/>
      <c r="E344" s="216"/>
      <c r="F344" s="216"/>
      <c r="G344" s="216"/>
      <c r="H344" s="216"/>
      <c r="I344" s="216"/>
      <c r="J344" s="216"/>
      <c r="K344" s="216"/>
      <c r="L344" s="216"/>
      <c r="M344" s="216"/>
      <c r="N344" s="216"/>
      <c r="O344" s="216"/>
      <c r="P344" s="216"/>
      <c r="Q344" s="216"/>
      <c r="R344" s="216"/>
      <c r="S344" s="216"/>
      <c r="T344" s="216"/>
      <c r="U344" s="216"/>
      <c r="V344" s="216"/>
      <c r="W344" s="216"/>
      <c r="X344" s="216"/>
      <c r="Y344" s="216"/>
      <c r="Z344" s="216"/>
      <c r="AA344" s="216"/>
      <c r="AB344" s="216"/>
      <c r="AC344" s="216"/>
      <c r="AD344" s="216"/>
      <c r="AE344" s="216"/>
      <c r="AF344" s="216"/>
      <c r="AG344" s="216"/>
      <c r="AH344" s="216"/>
      <c r="AI344" s="216"/>
      <c r="AJ344" s="216"/>
      <c r="AK344" s="216"/>
      <c r="AL344" s="216"/>
      <c r="FY344" s="184"/>
      <c r="JJ344" s="184"/>
    </row>
    <row r="345" spans="2:270">
      <c r="B345" s="202"/>
      <c r="E345" s="216"/>
      <c r="F345" s="216"/>
      <c r="G345" s="216"/>
      <c r="H345" s="216"/>
      <c r="I345" s="216"/>
      <c r="J345" s="216"/>
      <c r="K345" s="216"/>
      <c r="L345" s="216"/>
      <c r="M345" s="216"/>
      <c r="N345" s="216"/>
      <c r="O345" s="216"/>
      <c r="P345" s="216"/>
      <c r="Q345" s="216"/>
      <c r="R345" s="216"/>
      <c r="S345" s="216"/>
      <c r="T345" s="216"/>
      <c r="U345" s="216"/>
      <c r="V345" s="216"/>
      <c r="W345" s="216"/>
      <c r="X345" s="216"/>
      <c r="Y345" s="216"/>
      <c r="Z345" s="216"/>
      <c r="AA345" s="216"/>
      <c r="AB345" s="216"/>
      <c r="AC345" s="216"/>
      <c r="AD345" s="216"/>
      <c r="AE345" s="216"/>
      <c r="AF345" s="216"/>
      <c r="AG345" s="216"/>
      <c r="AH345" s="216"/>
      <c r="AI345" s="216"/>
      <c r="AJ345" s="216"/>
      <c r="AK345" s="216"/>
      <c r="AL345" s="216"/>
      <c r="FY345" s="184"/>
      <c r="JJ345" s="184"/>
    </row>
    <row r="346" spans="2:270">
      <c r="B346" s="202"/>
      <c r="E346" s="216"/>
      <c r="F346" s="216"/>
      <c r="G346" s="216"/>
      <c r="H346" s="216"/>
      <c r="I346" s="216"/>
      <c r="J346" s="216"/>
      <c r="K346" s="216"/>
      <c r="L346" s="216"/>
      <c r="M346" s="216"/>
      <c r="N346" s="216"/>
      <c r="O346" s="216"/>
      <c r="P346" s="216"/>
      <c r="Q346" s="216"/>
      <c r="R346" s="216"/>
      <c r="S346" s="216"/>
      <c r="T346" s="216"/>
      <c r="U346" s="216"/>
      <c r="V346" s="216"/>
      <c r="W346" s="216"/>
      <c r="X346" s="216"/>
      <c r="Y346" s="216"/>
      <c r="Z346" s="216"/>
      <c r="AA346" s="216"/>
      <c r="AB346" s="216"/>
      <c r="AC346" s="216"/>
      <c r="AD346" s="216"/>
      <c r="AE346" s="216"/>
      <c r="AF346" s="216"/>
      <c r="AG346" s="216"/>
      <c r="AH346" s="216"/>
      <c r="AI346" s="216"/>
      <c r="AJ346" s="216"/>
      <c r="AK346" s="216"/>
      <c r="AL346" s="216"/>
      <c r="FY346" s="184"/>
      <c r="JJ346" s="184"/>
    </row>
    <row r="347" spans="2:270">
      <c r="B347" s="202"/>
      <c r="E347" s="216"/>
      <c r="F347" s="216"/>
      <c r="G347" s="216"/>
      <c r="H347" s="216"/>
      <c r="I347" s="216"/>
      <c r="J347" s="216"/>
      <c r="K347" s="216"/>
      <c r="L347" s="216"/>
      <c r="M347" s="216"/>
      <c r="N347" s="216"/>
      <c r="O347" s="216"/>
      <c r="P347" s="216"/>
      <c r="Q347" s="216"/>
      <c r="R347" s="216"/>
      <c r="S347" s="216"/>
      <c r="T347" s="216"/>
      <c r="U347" s="216"/>
      <c r="V347" s="216"/>
      <c r="W347" s="216"/>
      <c r="X347" s="216"/>
      <c r="Y347" s="216"/>
      <c r="Z347" s="216"/>
      <c r="AA347" s="216"/>
      <c r="AB347" s="216"/>
      <c r="AC347" s="216"/>
      <c r="AD347" s="216"/>
      <c r="AE347" s="216"/>
      <c r="AF347" s="216"/>
      <c r="AG347" s="216"/>
      <c r="AH347" s="216"/>
      <c r="AI347" s="216"/>
      <c r="AJ347" s="216"/>
      <c r="AK347" s="216"/>
      <c r="AL347" s="216"/>
      <c r="FY347" s="184"/>
      <c r="JJ347" s="184"/>
    </row>
    <row r="348" spans="2:270">
      <c r="B348" s="202"/>
      <c r="E348" s="216"/>
      <c r="F348" s="216"/>
      <c r="G348" s="216"/>
      <c r="H348" s="216"/>
      <c r="I348" s="216"/>
      <c r="J348" s="216"/>
      <c r="K348" s="216"/>
      <c r="L348" s="216"/>
      <c r="M348" s="216"/>
      <c r="N348" s="216"/>
      <c r="O348" s="216"/>
      <c r="P348" s="216"/>
      <c r="Q348" s="216"/>
      <c r="R348" s="216"/>
      <c r="S348" s="216"/>
      <c r="T348" s="216"/>
      <c r="U348" s="216"/>
      <c r="V348" s="216"/>
      <c r="W348" s="216"/>
      <c r="X348" s="216"/>
      <c r="Y348" s="216"/>
      <c r="Z348" s="216"/>
      <c r="AA348" s="216"/>
      <c r="AB348" s="216"/>
      <c r="AC348" s="216"/>
      <c r="AD348" s="216"/>
      <c r="AE348" s="216"/>
      <c r="AF348" s="216"/>
      <c r="AG348" s="216"/>
      <c r="AH348" s="216"/>
      <c r="AI348" s="216"/>
      <c r="AJ348" s="216"/>
      <c r="AK348" s="216"/>
      <c r="AL348" s="216"/>
      <c r="FY348" s="184"/>
      <c r="JJ348" s="184"/>
    </row>
    <row r="349" spans="2:270">
      <c r="B349" s="202"/>
      <c r="E349" s="216"/>
      <c r="F349" s="216"/>
      <c r="G349" s="216"/>
      <c r="H349" s="216"/>
      <c r="I349" s="216"/>
      <c r="J349" s="216"/>
      <c r="K349" s="216"/>
      <c r="L349" s="216"/>
      <c r="M349" s="216"/>
      <c r="N349" s="216"/>
      <c r="O349" s="216"/>
      <c r="P349" s="216"/>
      <c r="Q349" s="216"/>
      <c r="R349" s="216"/>
      <c r="S349" s="216"/>
      <c r="T349" s="216"/>
      <c r="U349" s="216"/>
      <c r="V349" s="216"/>
      <c r="W349" s="216"/>
      <c r="X349" s="216"/>
      <c r="Y349" s="216"/>
      <c r="Z349" s="216"/>
      <c r="AA349" s="216"/>
      <c r="AB349" s="216"/>
      <c r="AC349" s="216"/>
      <c r="AD349" s="216"/>
      <c r="AE349" s="216"/>
      <c r="AF349" s="216"/>
      <c r="AG349" s="216"/>
      <c r="AH349" s="216"/>
      <c r="AI349" s="216"/>
      <c r="AJ349" s="216"/>
      <c r="AK349" s="216"/>
      <c r="AL349" s="216"/>
      <c r="FY349" s="184"/>
      <c r="JJ349" s="184"/>
    </row>
    <row r="350" spans="2:270">
      <c r="B350" s="202"/>
      <c r="E350" s="216"/>
      <c r="F350" s="216"/>
      <c r="G350" s="216"/>
      <c r="H350" s="216"/>
      <c r="I350" s="216"/>
      <c r="J350" s="216"/>
      <c r="K350" s="216"/>
      <c r="L350" s="216"/>
      <c r="M350" s="216"/>
      <c r="N350" s="216"/>
      <c r="O350" s="216"/>
      <c r="P350" s="216"/>
      <c r="Q350" s="216"/>
      <c r="R350" s="216"/>
      <c r="S350" s="216"/>
      <c r="T350" s="216"/>
      <c r="U350" s="216"/>
      <c r="V350" s="216"/>
      <c r="W350" s="216"/>
      <c r="X350" s="216"/>
      <c r="Y350" s="216"/>
      <c r="Z350" s="216"/>
      <c r="AA350" s="216"/>
      <c r="AB350" s="216"/>
      <c r="AC350" s="216"/>
      <c r="AD350" s="216"/>
      <c r="AE350" s="216"/>
      <c r="AF350" s="216"/>
      <c r="AG350" s="216"/>
      <c r="AH350" s="216"/>
      <c r="AI350" s="216"/>
      <c r="AJ350" s="216"/>
      <c r="AK350" s="216"/>
      <c r="AL350" s="216"/>
      <c r="FY350" s="184"/>
      <c r="JJ350" s="184"/>
    </row>
    <row r="351" spans="2:270">
      <c r="B351" s="202"/>
      <c r="E351" s="216"/>
      <c r="F351" s="216"/>
      <c r="G351" s="216"/>
      <c r="H351" s="216"/>
      <c r="I351" s="216"/>
      <c r="J351" s="216"/>
      <c r="K351" s="216"/>
      <c r="L351" s="216"/>
      <c r="M351" s="216"/>
      <c r="N351" s="216"/>
      <c r="O351" s="216"/>
      <c r="P351" s="216"/>
      <c r="Q351" s="216"/>
      <c r="R351" s="216"/>
      <c r="S351" s="216"/>
      <c r="T351" s="216"/>
      <c r="U351" s="216"/>
      <c r="V351" s="216"/>
      <c r="W351" s="216"/>
      <c r="X351" s="216"/>
      <c r="Y351" s="216"/>
      <c r="Z351" s="216"/>
      <c r="AA351" s="216"/>
      <c r="AB351" s="216"/>
      <c r="AC351" s="216"/>
      <c r="AD351" s="216"/>
      <c r="AE351" s="216"/>
      <c r="AF351" s="216"/>
      <c r="AG351" s="216"/>
      <c r="AH351" s="216"/>
      <c r="AI351" s="216"/>
      <c r="AJ351" s="216"/>
      <c r="AK351" s="216"/>
      <c r="AL351" s="216"/>
      <c r="FY351" s="184"/>
      <c r="JJ351" s="184"/>
    </row>
    <row r="352" spans="2:270">
      <c r="B352" s="202"/>
      <c r="E352" s="216"/>
      <c r="F352" s="216"/>
      <c r="G352" s="216"/>
      <c r="H352" s="216"/>
      <c r="I352" s="216"/>
      <c r="J352" s="216"/>
      <c r="K352" s="216"/>
      <c r="L352" s="216"/>
      <c r="M352" s="216"/>
      <c r="N352" s="216"/>
      <c r="O352" s="216"/>
      <c r="P352" s="216"/>
      <c r="Q352" s="216"/>
      <c r="R352" s="216"/>
      <c r="S352" s="216"/>
      <c r="T352" s="216"/>
      <c r="U352" s="216"/>
      <c r="V352" s="216"/>
      <c r="W352" s="216"/>
      <c r="X352" s="216"/>
      <c r="Y352" s="216"/>
      <c r="Z352" s="216"/>
      <c r="AA352" s="216"/>
      <c r="AB352" s="216"/>
      <c r="AC352" s="216"/>
      <c r="AD352" s="216"/>
      <c r="AE352" s="216"/>
      <c r="AF352" s="216"/>
      <c r="AG352" s="216"/>
      <c r="AH352" s="216"/>
      <c r="AI352" s="216"/>
      <c r="AJ352" s="216"/>
      <c r="AK352" s="216"/>
      <c r="AL352" s="216"/>
      <c r="FY352" s="184"/>
      <c r="JJ352" s="184"/>
    </row>
    <row r="353" spans="2:270">
      <c r="B353" s="202"/>
      <c r="E353" s="216"/>
      <c r="F353" s="216"/>
      <c r="G353" s="216"/>
      <c r="H353" s="216"/>
      <c r="I353" s="216"/>
      <c r="J353" s="216"/>
      <c r="K353" s="216"/>
      <c r="L353" s="216"/>
      <c r="M353" s="216"/>
      <c r="N353" s="216"/>
      <c r="O353" s="216"/>
      <c r="P353" s="216"/>
      <c r="Q353" s="216"/>
      <c r="R353" s="216"/>
      <c r="S353" s="216"/>
      <c r="T353" s="216"/>
      <c r="U353" s="216"/>
      <c r="V353" s="216"/>
      <c r="W353" s="216"/>
      <c r="X353" s="216"/>
      <c r="Y353" s="216"/>
      <c r="Z353" s="216"/>
      <c r="AA353" s="216"/>
      <c r="AB353" s="216"/>
      <c r="AC353" s="216"/>
      <c r="AD353" s="216"/>
      <c r="AE353" s="216"/>
      <c r="AF353" s="216"/>
      <c r="AG353" s="216"/>
      <c r="AH353" s="216"/>
      <c r="AI353" s="216"/>
      <c r="AJ353" s="216"/>
      <c r="AK353" s="216"/>
      <c r="AL353" s="216"/>
      <c r="FY353" s="184"/>
      <c r="JJ353" s="184"/>
    </row>
    <row r="354" spans="2:270">
      <c r="B354" s="202"/>
      <c r="E354" s="216"/>
      <c r="F354" s="216"/>
      <c r="G354" s="216"/>
      <c r="H354" s="216"/>
      <c r="I354" s="216"/>
      <c r="J354" s="216"/>
      <c r="K354" s="216"/>
      <c r="L354" s="216"/>
      <c r="M354" s="216"/>
      <c r="N354" s="216"/>
      <c r="O354" s="216"/>
      <c r="P354" s="216"/>
      <c r="Q354" s="216"/>
      <c r="R354" s="216"/>
      <c r="S354" s="216"/>
      <c r="T354" s="216"/>
      <c r="U354" s="216"/>
      <c r="V354" s="216"/>
      <c r="W354" s="216"/>
      <c r="X354" s="216"/>
      <c r="Y354" s="216"/>
      <c r="Z354" s="216"/>
      <c r="AA354" s="216"/>
      <c r="AB354" s="216"/>
      <c r="AC354" s="216"/>
      <c r="AD354" s="216"/>
      <c r="AE354" s="216"/>
      <c r="AF354" s="216"/>
      <c r="AG354" s="216"/>
      <c r="AH354" s="216"/>
      <c r="AI354" s="216"/>
      <c r="AJ354" s="216"/>
      <c r="AK354" s="216"/>
      <c r="AL354" s="216"/>
      <c r="FY354" s="184"/>
      <c r="JJ354" s="184"/>
    </row>
    <row r="355" spans="2:270">
      <c r="B355" s="202"/>
      <c r="E355" s="216"/>
      <c r="F355" s="216"/>
      <c r="G355" s="216"/>
      <c r="H355" s="216"/>
      <c r="I355" s="216"/>
      <c r="J355" s="216"/>
      <c r="K355" s="216"/>
      <c r="L355" s="216"/>
      <c r="M355" s="216"/>
      <c r="N355" s="216"/>
      <c r="O355" s="216"/>
      <c r="P355" s="216"/>
      <c r="Q355" s="216"/>
      <c r="R355" s="216"/>
      <c r="S355" s="216"/>
      <c r="T355" s="216"/>
      <c r="U355" s="216"/>
      <c r="V355" s="216"/>
      <c r="W355" s="216"/>
      <c r="X355" s="216"/>
      <c r="Y355" s="216"/>
      <c r="Z355" s="216"/>
      <c r="AA355" s="216"/>
      <c r="AB355" s="216"/>
      <c r="AC355" s="216"/>
      <c r="AD355" s="216"/>
      <c r="AE355" s="216"/>
      <c r="AF355" s="216"/>
      <c r="AG355" s="216"/>
      <c r="AH355" s="216"/>
      <c r="AI355" s="216"/>
      <c r="AJ355" s="216"/>
      <c r="AK355" s="216"/>
      <c r="AL355" s="216"/>
      <c r="FY355" s="184"/>
      <c r="JJ355" s="184"/>
    </row>
    <row r="356" spans="2:270">
      <c r="B356" s="202"/>
      <c r="E356" s="216"/>
      <c r="F356" s="216"/>
      <c r="G356" s="216"/>
      <c r="H356" s="216"/>
      <c r="I356" s="216"/>
      <c r="J356" s="216"/>
      <c r="K356" s="216"/>
      <c r="L356" s="216"/>
      <c r="M356" s="216"/>
      <c r="N356" s="216"/>
      <c r="O356" s="216"/>
      <c r="P356" s="216"/>
      <c r="Q356" s="216"/>
      <c r="R356" s="216"/>
      <c r="S356" s="216"/>
      <c r="T356" s="216"/>
      <c r="U356" s="216"/>
      <c r="V356" s="216"/>
      <c r="W356" s="216"/>
      <c r="X356" s="216"/>
      <c r="Y356" s="216"/>
      <c r="Z356" s="216"/>
      <c r="AA356" s="216"/>
      <c r="AB356" s="216"/>
      <c r="AC356" s="216"/>
      <c r="AD356" s="216"/>
      <c r="AE356" s="216"/>
      <c r="AF356" s="216"/>
      <c r="AG356" s="216"/>
      <c r="AH356" s="216"/>
      <c r="AI356" s="216"/>
      <c r="AJ356" s="216"/>
      <c r="AK356" s="216"/>
      <c r="AL356" s="216"/>
      <c r="FY356" s="184"/>
      <c r="JJ356" s="184"/>
    </row>
    <row r="357" spans="2:270">
      <c r="B357" s="202"/>
      <c r="E357" s="216"/>
      <c r="F357" s="216"/>
      <c r="G357" s="216"/>
      <c r="H357" s="216"/>
      <c r="I357" s="216"/>
      <c r="J357" s="216"/>
      <c r="K357" s="216"/>
      <c r="L357" s="216"/>
      <c r="M357" s="216"/>
      <c r="N357" s="216"/>
      <c r="O357" s="216"/>
      <c r="P357" s="216"/>
      <c r="Q357" s="216"/>
      <c r="R357" s="216"/>
      <c r="S357" s="216"/>
      <c r="T357" s="216"/>
      <c r="U357" s="216"/>
      <c r="V357" s="216"/>
      <c r="W357" s="216"/>
      <c r="X357" s="216"/>
      <c r="Y357" s="216"/>
      <c r="Z357" s="216"/>
      <c r="AA357" s="216"/>
      <c r="AB357" s="216"/>
      <c r="AC357" s="216"/>
      <c r="AD357" s="216"/>
      <c r="AE357" s="216"/>
      <c r="AF357" s="216"/>
      <c r="AG357" s="216"/>
      <c r="AH357" s="216"/>
      <c r="AI357" s="216"/>
      <c r="AJ357" s="216"/>
      <c r="AK357" s="216"/>
      <c r="AL357" s="216"/>
      <c r="FY357" s="184"/>
      <c r="JJ357" s="184"/>
    </row>
    <row r="358" spans="2:270">
      <c r="B358" s="202"/>
      <c r="E358" s="216"/>
      <c r="F358" s="216"/>
      <c r="G358" s="216"/>
      <c r="H358" s="216"/>
      <c r="I358" s="216"/>
      <c r="J358" s="216"/>
      <c r="K358" s="216"/>
      <c r="L358" s="216"/>
      <c r="M358" s="216"/>
      <c r="N358" s="216"/>
      <c r="O358" s="216"/>
      <c r="P358" s="216"/>
      <c r="Q358" s="216"/>
      <c r="R358" s="216"/>
      <c r="S358" s="216"/>
      <c r="T358" s="216"/>
      <c r="U358" s="216"/>
      <c r="V358" s="216"/>
      <c r="W358" s="216"/>
      <c r="X358" s="216"/>
      <c r="Y358" s="216"/>
      <c r="Z358" s="216"/>
      <c r="AA358" s="216"/>
      <c r="AB358" s="216"/>
      <c r="AC358" s="216"/>
      <c r="AD358" s="216"/>
      <c r="AE358" s="216"/>
      <c r="AF358" s="216"/>
      <c r="AG358" s="216"/>
      <c r="AH358" s="216"/>
      <c r="AI358" s="216"/>
      <c r="AJ358" s="216"/>
      <c r="AK358" s="216"/>
      <c r="AL358" s="216"/>
      <c r="FY358" s="184"/>
      <c r="JJ358" s="184"/>
    </row>
    <row r="359" spans="2:270">
      <c r="B359" s="202"/>
      <c r="E359" s="216"/>
      <c r="F359" s="216"/>
      <c r="G359" s="216"/>
      <c r="H359" s="216"/>
      <c r="I359" s="216"/>
      <c r="J359" s="216"/>
      <c r="K359" s="216"/>
      <c r="L359" s="216"/>
      <c r="M359" s="216"/>
      <c r="N359" s="216"/>
      <c r="O359" s="216"/>
      <c r="P359" s="216"/>
      <c r="Q359" s="216"/>
      <c r="R359" s="216"/>
      <c r="S359" s="216"/>
      <c r="T359" s="216"/>
      <c r="U359" s="216"/>
      <c r="V359" s="216"/>
      <c r="W359" s="216"/>
      <c r="X359" s="216"/>
      <c r="Y359" s="216"/>
      <c r="Z359" s="216"/>
      <c r="AA359" s="216"/>
      <c r="AB359" s="216"/>
      <c r="AC359" s="216"/>
      <c r="AD359" s="216"/>
      <c r="AE359" s="216"/>
      <c r="AF359" s="216"/>
      <c r="AG359" s="216"/>
      <c r="AH359" s="216"/>
      <c r="AI359" s="216"/>
      <c r="AJ359" s="216"/>
      <c r="AK359" s="216"/>
      <c r="AL359" s="216"/>
      <c r="FY359" s="184"/>
      <c r="JJ359" s="184"/>
    </row>
    <row r="360" spans="2:270">
      <c r="B360" s="202"/>
      <c r="E360" s="216"/>
      <c r="F360" s="216"/>
      <c r="G360" s="216"/>
      <c r="H360" s="216"/>
      <c r="I360" s="216"/>
      <c r="J360" s="216"/>
      <c r="K360" s="216"/>
      <c r="L360" s="216"/>
      <c r="M360" s="216"/>
      <c r="N360" s="216"/>
      <c r="O360" s="216"/>
      <c r="P360" s="216"/>
      <c r="Q360" s="216"/>
      <c r="R360" s="216"/>
      <c r="S360" s="216"/>
      <c r="T360" s="216"/>
      <c r="U360" s="216"/>
      <c r="V360" s="216"/>
      <c r="W360" s="216"/>
      <c r="X360" s="216"/>
      <c r="Y360" s="216"/>
      <c r="Z360" s="216"/>
      <c r="AA360" s="216"/>
      <c r="AB360" s="216"/>
      <c r="AC360" s="216"/>
      <c r="AD360" s="216"/>
      <c r="AE360" s="216"/>
      <c r="AF360" s="216"/>
      <c r="AG360" s="216"/>
      <c r="AH360" s="216"/>
      <c r="AI360" s="216"/>
      <c r="AJ360" s="216"/>
      <c r="AK360" s="216"/>
      <c r="AL360" s="216"/>
      <c r="FY360" s="184"/>
      <c r="JJ360" s="184"/>
    </row>
    <row r="361" spans="2:270">
      <c r="B361" s="202"/>
      <c r="E361" s="216"/>
      <c r="F361" s="216"/>
      <c r="G361" s="216"/>
      <c r="H361" s="216"/>
      <c r="I361" s="216"/>
      <c r="J361" s="216"/>
      <c r="K361" s="216"/>
      <c r="L361" s="216"/>
      <c r="M361" s="216"/>
      <c r="N361" s="216"/>
      <c r="O361" s="216"/>
      <c r="P361" s="216"/>
      <c r="Q361" s="216"/>
      <c r="R361" s="216"/>
      <c r="S361" s="216"/>
      <c r="T361" s="216"/>
      <c r="U361" s="216"/>
      <c r="V361" s="216"/>
      <c r="W361" s="216"/>
      <c r="X361" s="216"/>
      <c r="Y361" s="216"/>
      <c r="Z361" s="216"/>
      <c r="AA361" s="216"/>
      <c r="AB361" s="216"/>
      <c r="AC361" s="216"/>
      <c r="AD361" s="216"/>
      <c r="AE361" s="216"/>
      <c r="AF361" s="216"/>
      <c r="AG361" s="216"/>
      <c r="AH361" s="216"/>
      <c r="AI361" s="216"/>
      <c r="AJ361" s="216"/>
      <c r="AK361" s="216"/>
      <c r="AL361" s="216"/>
      <c r="FY361" s="184"/>
      <c r="JJ361" s="184"/>
    </row>
    <row r="362" spans="2:270">
      <c r="B362" s="202"/>
      <c r="E362" s="216"/>
      <c r="F362" s="216"/>
      <c r="G362" s="216"/>
      <c r="H362" s="216"/>
      <c r="I362" s="216"/>
      <c r="J362" s="216"/>
      <c r="K362" s="216"/>
      <c r="L362" s="216"/>
      <c r="M362" s="216"/>
      <c r="N362" s="216"/>
      <c r="O362" s="216"/>
      <c r="P362" s="216"/>
      <c r="Q362" s="216"/>
      <c r="R362" s="216"/>
      <c r="S362" s="216"/>
      <c r="T362" s="216"/>
      <c r="U362" s="216"/>
      <c r="V362" s="216"/>
      <c r="W362" s="216"/>
      <c r="X362" s="216"/>
      <c r="Y362" s="216"/>
      <c r="Z362" s="216"/>
      <c r="AA362" s="216"/>
      <c r="AB362" s="216"/>
      <c r="AC362" s="216"/>
      <c r="AD362" s="216"/>
      <c r="AE362" s="216"/>
      <c r="AF362" s="216"/>
      <c r="AG362" s="216"/>
      <c r="AH362" s="216"/>
      <c r="AI362" s="216"/>
      <c r="AJ362" s="216"/>
      <c r="AK362" s="216"/>
      <c r="AL362" s="216"/>
      <c r="FY362" s="184"/>
      <c r="JJ362" s="184"/>
    </row>
    <row r="363" spans="2:270">
      <c r="B363" s="202"/>
      <c r="E363" s="216"/>
      <c r="F363" s="216"/>
      <c r="G363" s="216"/>
      <c r="H363" s="216"/>
      <c r="I363" s="216"/>
      <c r="J363" s="216"/>
      <c r="K363" s="216"/>
      <c r="L363" s="216"/>
      <c r="M363" s="216"/>
      <c r="N363" s="216"/>
      <c r="O363" s="216"/>
      <c r="P363" s="216"/>
      <c r="Q363" s="216"/>
      <c r="R363" s="216"/>
      <c r="S363" s="216"/>
      <c r="T363" s="216"/>
      <c r="U363" s="216"/>
      <c r="V363" s="216"/>
      <c r="W363" s="216"/>
      <c r="X363" s="216"/>
      <c r="Y363" s="216"/>
      <c r="Z363" s="216"/>
      <c r="AA363" s="216"/>
      <c r="AB363" s="216"/>
      <c r="AC363" s="216"/>
      <c r="AD363" s="216"/>
      <c r="AE363" s="216"/>
      <c r="AF363" s="216"/>
      <c r="AG363" s="216"/>
      <c r="AH363" s="216"/>
      <c r="AI363" s="216"/>
      <c r="AJ363" s="216"/>
      <c r="AK363" s="216"/>
      <c r="AL363" s="216"/>
      <c r="FY363" s="184"/>
      <c r="JJ363" s="184"/>
    </row>
    <row r="364" spans="2:270">
      <c r="B364" s="202"/>
      <c r="E364" s="216"/>
      <c r="F364" s="216"/>
      <c r="G364" s="216"/>
      <c r="H364" s="216"/>
      <c r="I364" s="216"/>
      <c r="J364" s="216"/>
      <c r="K364" s="216"/>
      <c r="L364" s="216"/>
      <c r="M364" s="216"/>
      <c r="N364" s="216"/>
      <c r="O364" s="216"/>
      <c r="P364" s="216"/>
      <c r="Q364" s="216"/>
      <c r="R364" s="216"/>
      <c r="S364" s="216"/>
      <c r="T364" s="216"/>
      <c r="U364" s="216"/>
      <c r="V364" s="216"/>
      <c r="W364" s="216"/>
      <c r="X364" s="216"/>
      <c r="Y364" s="216"/>
      <c r="Z364" s="216"/>
      <c r="AA364" s="216"/>
      <c r="AB364" s="216"/>
      <c r="AC364" s="216"/>
      <c r="AD364" s="216"/>
      <c r="AE364" s="216"/>
      <c r="AF364" s="216"/>
      <c r="AG364" s="216"/>
      <c r="AH364" s="216"/>
      <c r="AI364" s="216"/>
      <c r="AJ364" s="216"/>
      <c r="AK364" s="216"/>
      <c r="AL364" s="216"/>
      <c r="FY364" s="184"/>
      <c r="JJ364" s="184"/>
    </row>
    <row r="365" spans="2:270">
      <c r="B365" s="202"/>
      <c r="E365" s="216"/>
      <c r="F365" s="216"/>
      <c r="G365" s="216"/>
      <c r="H365" s="216"/>
      <c r="I365" s="216"/>
      <c r="J365" s="216"/>
      <c r="K365" s="216"/>
      <c r="L365" s="216"/>
      <c r="M365" s="216"/>
      <c r="N365" s="216"/>
      <c r="O365" s="216"/>
      <c r="P365" s="216"/>
      <c r="Q365" s="216"/>
      <c r="R365" s="216"/>
      <c r="S365" s="216"/>
      <c r="T365" s="216"/>
      <c r="U365" s="216"/>
      <c r="V365" s="216"/>
      <c r="W365" s="216"/>
      <c r="X365" s="216"/>
      <c r="Y365" s="216"/>
      <c r="Z365" s="216"/>
      <c r="AA365" s="216"/>
      <c r="AB365" s="216"/>
      <c r="AC365" s="216"/>
      <c r="AD365" s="216"/>
      <c r="AE365" s="216"/>
      <c r="AF365" s="216"/>
      <c r="AG365" s="216"/>
      <c r="AH365" s="216"/>
      <c r="AI365" s="216"/>
      <c r="AJ365" s="216"/>
      <c r="AK365" s="216"/>
      <c r="AL365" s="216"/>
      <c r="FY365" s="184"/>
      <c r="JJ365" s="184"/>
    </row>
    <row r="366" spans="2:270">
      <c r="B366" s="202"/>
      <c r="E366" s="216"/>
      <c r="F366" s="216"/>
      <c r="G366" s="216"/>
      <c r="H366" s="216"/>
      <c r="I366" s="216"/>
      <c r="J366" s="216"/>
      <c r="K366" s="216"/>
      <c r="L366" s="216"/>
      <c r="M366" s="216"/>
      <c r="N366" s="216"/>
      <c r="O366" s="216"/>
      <c r="P366" s="216"/>
      <c r="Q366" s="216"/>
      <c r="R366" s="216"/>
      <c r="S366" s="216"/>
      <c r="T366" s="216"/>
      <c r="U366" s="216"/>
      <c r="V366" s="216"/>
      <c r="W366" s="216"/>
      <c r="X366" s="216"/>
      <c r="Y366" s="216"/>
      <c r="Z366" s="216"/>
      <c r="AA366" s="216"/>
      <c r="AB366" s="216"/>
      <c r="AC366" s="216"/>
      <c r="AD366" s="216"/>
      <c r="AE366" s="216"/>
      <c r="AF366" s="216"/>
      <c r="AG366" s="216"/>
      <c r="AH366" s="216"/>
      <c r="AI366" s="216"/>
      <c r="AJ366" s="216"/>
      <c r="AK366" s="216"/>
      <c r="AL366" s="216"/>
      <c r="FY366" s="184"/>
      <c r="JJ366" s="184"/>
    </row>
    <row r="367" spans="2:270">
      <c r="B367" s="202"/>
      <c r="E367" s="216"/>
      <c r="F367" s="216"/>
      <c r="G367" s="216"/>
      <c r="H367" s="216"/>
      <c r="I367" s="216"/>
      <c r="J367" s="216"/>
      <c r="K367" s="216"/>
      <c r="L367" s="216"/>
      <c r="M367" s="216"/>
      <c r="N367" s="216"/>
      <c r="O367" s="216"/>
      <c r="P367" s="216"/>
      <c r="Q367" s="216"/>
      <c r="R367" s="216"/>
      <c r="S367" s="216"/>
      <c r="T367" s="216"/>
      <c r="U367" s="216"/>
      <c r="V367" s="216"/>
      <c r="W367" s="216"/>
      <c r="X367" s="216"/>
      <c r="Y367" s="216"/>
      <c r="Z367" s="216"/>
      <c r="AA367" s="216"/>
      <c r="AB367" s="216"/>
      <c r="AC367" s="216"/>
      <c r="AD367" s="216"/>
      <c r="AE367" s="216"/>
      <c r="AF367" s="216"/>
      <c r="AG367" s="216"/>
      <c r="AH367" s="216"/>
      <c r="AI367" s="216"/>
      <c r="AJ367" s="216"/>
      <c r="AK367" s="216"/>
      <c r="AL367" s="216"/>
      <c r="FY367" s="184"/>
      <c r="JJ367" s="184"/>
    </row>
    <row r="368" spans="2:270">
      <c r="B368" s="202"/>
      <c r="E368" s="216"/>
      <c r="F368" s="216"/>
      <c r="G368" s="216"/>
      <c r="H368" s="216"/>
      <c r="I368" s="216"/>
      <c r="J368" s="216"/>
      <c r="K368" s="216"/>
      <c r="L368" s="216"/>
      <c r="M368" s="216"/>
      <c r="N368" s="216"/>
      <c r="O368" s="216"/>
      <c r="P368" s="216"/>
      <c r="Q368" s="216"/>
      <c r="R368" s="216"/>
      <c r="S368" s="216"/>
      <c r="T368" s="216"/>
      <c r="U368" s="216"/>
      <c r="V368" s="216"/>
      <c r="W368" s="216"/>
      <c r="X368" s="216"/>
      <c r="Y368" s="216"/>
      <c r="Z368" s="216"/>
      <c r="AA368" s="216"/>
      <c r="AB368" s="216"/>
      <c r="AC368" s="216"/>
      <c r="AD368" s="216"/>
      <c r="AE368" s="216"/>
      <c r="AF368" s="216"/>
      <c r="AG368" s="216"/>
      <c r="AH368" s="216"/>
      <c r="AI368" s="216"/>
      <c r="AJ368" s="216"/>
      <c r="AK368" s="216"/>
      <c r="AL368" s="216"/>
      <c r="FY368" s="184"/>
      <c r="JJ368" s="184"/>
    </row>
    <row r="369" spans="2:270">
      <c r="B369" s="202"/>
      <c r="E369" s="216"/>
      <c r="F369" s="216"/>
      <c r="G369" s="216"/>
      <c r="H369" s="216"/>
      <c r="I369" s="216"/>
      <c r="J369" s="216"/>
      <c r="K369" s="216"/>
      <c r="L369" s="216"/>
      <c r="M369" s="216"/>
      <c r="N369" s="216"/>
      <c r="O369" s="216"/>
      <c r="P369" s="216"/>
      <c r="Q369" s="216"/>
      <c r="R369" s="216"/>
      <c r="S369" s="216"/>
      <c r="T369" s="216"/>
      <c r="U369" s="216"/>
      <c r="V369" s="216"/>
      <c r="W369" s="216"/>
      <c r="X369" s="216"/>
      <c r="Y369" s="216"/>
      <c r="Z369" s="216"/>
      <c r="AA369" s="216"/>
      <c r="AB369" s="216"/>
      <c r="AC369" s="216"/>
      <c r="AD369" s="216"/>
      <c r="AE369" s="216"/>
      <c r="AF369" s="216"/>
      <c r="AG369" s="216"/>
      <c r="AH369" s="216"/>
      <c r="AI369" s="216"/>
      <c r="AJ369" s="216"/>
      <c r="AK369" s="216"/>
      <c r="AL369" s="216"/>
      <c r="FY369" s="184"/>
      <c r="JJ369" s="184"/>
    </row>
    <row r="370" spans="2:270">
      <c r="B370" s="202"/>
      <c r="E370" s="216"/>
      <c r="F370" s="216"/>
      <c r="G370" s="216"/>
      <c r="H370" s="216"/>
      <c r="I370" s="216"/>
      <c r="J370" s="216"/>
      <c r="K370" s="216"/>
      <c r="L370" s="216"/>
      <c r="M370" s="216"/>
      <c r="N370" s="216"/>
      <c r="O370" s="216"/>
      <c r="P370" s="216"/>
      <c r="Q370" s="216"/>
      <c r="R370" s="216"/>
      <c r="S370" s="216"/>
      <c r="T370" s="216"/>
      <c r="U370" s="216"/>
      <c r="V370" s="216"/>
      <c r="W370" s="216"/>
      <c r="X370" s="216"/>
      <c r="Y370" s="216"/>
      <c r="Z370" s="216"/>
      <c r="AA370" s="216"/>
      <c r="AB370" s="216"/>
      <c r="AC370" s="216"/>
      <c r="AD370" s="216"/>
      <c r="AE370" s="216"/>
      <c r="AF370" s="216"/>
      <c r="AG370" s="216"/>
      <c r="AH370" s="216"/>
      <c r="AI370" s="216"/>
      <c r="AJ370" s="216"/>
      <c r="AK370" s="216"/>
      <c r="AL370" s="216"/>
      <c r="FY370" s="184"/>
      <c r="JJ370" s="184"/>
    </row>
    <row r="371" spans="2:270">
      <c r="B371" s="202"/>
      <c r="E371" s="216"/>
      <c r="F371" s="216"/>
      <c r="G371" s="216"/>
      <c r="H371" s="216"/>
      <c r="I371" s="216"/>
      <c r="J371" s="216"/>
      <c r="K371" s="216"/>
      <c r="L371" s="216"/>
      <c r="M371" s="216"/>
      <c r="N371" s="216"/>
      <c r="O371" s="216"/>
      <c r="P371" s="216"/>
      <c r="Q371" s="216"/>
      <c r="R371" s="216"/>
      <c r="S371" s="216"/>
      <c r="T371" s="216"/>
      <c r="U371" s="216"/>
      <c r="V371" s="216"/>
      <c r="W371" s="216"/>
      <c r="X371" s="216"/>
      <c r="Y371" s="216"/>
      <c r="Z371" s="216"/>
      <c r="AA371" s="216"/>
      <c r="AB371" s="216"/>
      <c r="AC371" s="216"/>
      <c r="AD371" s="216"/>
      <c r="AE371" s="216"/>
      <c r="AF371" s="216"/>
      <c r="AG371" s="216"/>
      <c r="AH371" s="216"/>
      <c r="AI371" s="216"/>
      <c r="AJ371" s="216"/>
      <c r="AK371" s="216"/>
      <c r="AL371" s="216"/>
      <c r="FY371" s="184"/>
      <c r="JJ371" s="184"/>
    </row>
    <row r="372" spans="2:270">
      <c r="B372" s="202"/>
      <c r="E372" s="216"/>
      <c r="F372" s="216"/>
      <c r="G372" s="216"/>
      <c r="H372" s="216"/>
      <c r="I372" s="216"/>
      <c r="J372" s="216"/>
      <c r="K372" s="216"/>
      <c r="L372" s="216"/>
      <c r="M372" s="216"/>
      <c r="N372" s="216"/>
      <c r="O372" s="216"/>
      <c r="P372" s="216"/>
      <c r="Q372" s="216"/>
      <c r="R372" s="216"/>
      <c r="S372" s="216"/>
      <c r="T372" s="216"/>
      <c r="U372" s="216"/>
      <c r="V372" s="216"/>
      <c r="W372" s="216"/>
      <c r="X372" s="216"/>
      <c r="Y372" s="216"/>
      <c r="Z372" s="216"/>
      <c r="AA372" s="216"/>
      <c r="AB372" s="216"/>
      <c r="AC372" s="216"/>
      <c r="AD372" s="216"/>
      <c r="AE372" s="216"/>
      <c r="AF372" s="216"/>
      <c r="AG372" s="216"/>
      <c r="AH372" s="216"/>
      <c r="AI372" s="216"/>
      <c r="AJ372" s="216"/>
      <c r="AK372" s="216"/>
      <c r="AL372" s="216"/>
      <c r="FY372" s="184"/>
      <c r="JJ372" s="184"/>
    </row>
    <row r="373" spans="2:270">
      <c r="B373" s="202"/>
      <c r="E373" s="216"/>
      <c r="F373" s="216"/>
      <c r="G373" s="216"/>
      <c r="H373" s="216"/>
      <c r="I373" s="216"/>
      <c r="J373" s="216"/>
      <c r="K373" s="216"/>
      <c r="L373" s="216"/>
      <c r="M373" s="216"/>
      <c r="N373" s="216"/>
      <c r="O373" s="216"/>
      <c r="P373" s="216"/>
      <c r="Q373" s="216"/>
      <c r="R373" s="216"/>
      <c r="S373" s="216"/>
      <c r="T373" s="216"/>
      <c r="U373" s="216"/>
      <c r="V373" s="216"/>
      <c r="W373" s="216"/>
      <c r="X373" s="216"/>
      <c r="Y373" s="216"/>
      <c r="Z373" s="216"/>
      <c r="AA373" s="216"/>
      <c r="AB373" s="216"/>
      <c r="AC373" s="216"/>
      <c r="AD373" s="216"/>
      <c r="AE373" s="216"/>
      <c r="AF373" s="216"/>
      <c r="AG373" s="216"/>
      <c r="AH373" s="216"/>
      <c r="AI373" s="216"/>
      <c r="AJ373" s="216"/>
      <c r="AK373" s="216"/>
      <c r="AL373" s="216"/>
      <c r="FY373" s="184"/>
      <c r="JJ373" s="184"/>
    </row>
    <row r="374" spans="2:270">
      <c r="B374" s="202"/>
      <c r="E374" s="216"/>
      <c r="F374" s="216"/>
      <c r="G374" s="216"/>
      <c r="H374" s="216"/>
      <c r="I374" s="216"/>
      <c r="J374" s="216"/>
      <c r="K374" s="216"/>
      <c r="L374" s="216"/>
      <c r="M374" s="216"/>
      <c r="N374" s="216"/>
      <c r="O374" s="216"/>
      <c r="P374" s="216"/>
      <c r="Q374" s="216"/>
      <c r="R374" s="216"/>
      <c r="S374" s="216"/>
      <c r="T374" s="216"/>
      <c r="U374" s="216"/>
      <c r="V374" s="216"/>
      <c r="W374" s="216"/>
      <c r="X374" s="216"/>
      <c r="Y374" s="216"/>
      <c r="Z374" s="216"/>
      <c r="AA374" s="216"/>
      <c r="AB374" s="216"/>
      <c r="AC374" s="216"/>
      <c r="AD374" s="216"/>
      <c r="AE374" s="216"/>
      <c r="AF374" s="216"/>
      <c r="AG374" s="216"/>
      <c r="AH374" s="216"/>
      <c r="AI374" s="216"/>
      <c r="AJ374" s="216"/>
      <c r="AK374" s="216"/>
      <c r="AL374" s="216"/>
      <c r="FY374" s="184"/>
      <c r="JJ374" s="184"/>
    </row>
    <row r="375" spans="2:270">
      <c r="B375" s="202"/>
      <c r="E375" s="216"/>
      <c r="F375" s="216"/>
      <c r="G375" s="216"/>
      <c r="H375" s="216"/>
      <c r="I375" s="216"/>
      <c r="J375" s="216"/>
      <c r="K375" s="216"/>
      <c r="L375" s="216"/>
      <c r="M375" s="216"/>
      <c r="N375" s="216"/>
      <c r="O375" s="216"/>
      <c r="P375" s="216"/>
      <c r="Q375" s="216"/>
      <c r="R375" s="216"/>
      <c r="S375" s="216"/>
      <c r="T375" s="216"/>
      <c r="U375" s="216"/>
      <c r="V375" s="216"/>
      <c r="W375" s="216"/>
      <c r="X375" s="216"/>
      <c r="Y375" s="216"/>
      <c r="Z375" s="216"/>
      <c r="AA375" s="216"/>
      <c r="AB375" s="216"/>
      <c r="AC375" s="216"/>
      <c r="AD375" s="216"/>
      <c r="AE375" s="216"/>
      <c r="AF375" s="216"/>
      <c r="AG375" s="216"/>
      <c r="AH375" s="216"/>
      <c r="AI375" s="216"/>
      <c r="AJ375" s="216"/>
      <c r="AK375" s="216"/>
      <c r="AL375" s="216"/>
      <c r="FY375" s="184"/>
      <c r="JJ375" s="184"/>
    </row>
    <row r="376" spans="2:270">
      <c r="B376" s="202"/>
      <c r="E376" s="216"/>
      <c r="F376" s="216"/>
      <c r="G376" s="216"/>
      <c r="H376" s="216"/>
      <c r="I376" s="216"/>
      <c r="J376" s="216"/>
      <c r="K376" s="216"/>
      <c r="L376" s="216"/>
      <c r="M376" s="216"/>
      <c r="N376" s="216"/>
      <c r="O376" s="216"/>
      <c r="P376" s="216"/>
      <c r="Q376" s="216"/>
      <c r="R376" s="216"/>
      <c r="S376" s="216"/>
      <c r="T376" s="216"/>
      <c r="U376" s="216"/>
      <c r="V376" s="216"/>
      <c r="W376" s="216"/>
      <c r="X376" s="216"/>
      <c r="Y376" s="216"/>
      <c r="Z376" s="216"/>
      <c r="AA376" s="216"/>
      <c r="AB376" s="216"/>
      <c r="AC376" s="216"/>
      <c r="AD376" s="216"/>
      <c r="AE376" s="216"/>
      <c r="AF376" s="216"/>
      <c r="AG376" s="216"/>
      <c r="AH376" s="216"/>
      <c r="AI376" s="216"/>
      <c r="AJ376" s="216"/>
      <c r="AK376" s="216"/>
      <c r="AL376" s="216"/>
      <c r="FY376" s="184"/>
      <c r="JJ376" s="184"/>
    </row>
    <row r="377" spans="2:270">
      <c r="B377" s="202"/>
      <c r="E377" s="216"/>
      <c r="F377" s="216"/>
      <c r="G377" s="216"/>
      <c r="H377" s="216"/>
      <c r="I377" s="216"/>
      <c r="J377" s="216"/>
      <c r="K377" s="216"/>
      <c r="L377" s="216"/>
      <c r="M377" s="216"/>
      <c r="N377" s="216"/>
      <c r="O377" s="216"/>
      <c r="P377" s="216"/>
      <c r="Q377" s="216"/>
      <c r="R377" s="216"/>
      <c r="S377" s="216"/>
      <c r="T377" s="216"/>
      <c r="U377" s="216"/>
      <c r="V377" s="216"/>
      <c r="W377" s="216"/>
      <c r="X377" s="216"/>
      <c r="Y377" s="216"/>
      <c r="Z377" s="216"/>
      <c r="AA377" s="216"/>
      <c r="AB377" s="216"/>
      <c r="AC377" s="216"/>
      <c r="AD377" s="216"/>
      <c r="AE377" s="216"/>
      <c r="AF377" s="216"/>
      <c r="AG377" s="216"/>
      <c r="AH377" s="216"/>
      <c r="AI377" s="216"/>
      <c r="AJ377" s="216"/>
      <c r="AK377" s="216"/>
      <c r="AL377" s="216"/>
      <c r="FY377" s="184"/>
      <c r="JJ377" s="184"/>
    </row>
    <row r="378" spans="2:270">
      <c r="B378" s="202"/>
      <c r="E378" s="216"/>
      <c r="F378" s="216"/>
      <c r="G378" s="216"/>
      <c r="H378" s="216"/>
      <c r="I378" s="216"/>
      <c r="J378" s="216"/>
      <c r="K378" s="216"/>
      <c r="L378" s="216"/>
      <c r="M378" s="216"/>
      <c r="N378" s="216"/>
      <c r="O378" s="216"/>
      <c r="P378" s="216"/>
      <c r="Q378" s="216"/>
      <c r="R378" s="216"/>
      <c r="S378" s="216"/>
      <c r="T378" s="216"/>
      <c r="U378" s="216"/>
      <c r="V378" s="216"/>
      <c r="W378" s="216"/>
      <c r="X378" s="216"/>
      <c r="Y378" s="216"/>
      <c r="Z378" s="216"/>
      <c r="AA378" s="216"/>
      <c r="AB378" s="216"/>
      <c r="AC378" s="216"/>
      <c r="AD378" s="216"/>
      <c r="AE378" s="216"/>
      <c r="AF378" s="216"/>
      <c r="AG378" s="216"/>
      <c r="AH378" s="216"/>
      <c r="AI378" s="216"/>
      <c r="AJ378" s="216"/>
      <c r="AK378" s="216"/>
      <c r="AL378" s="216"/>
      <c r="FY378" s="184"/>
      <c r="JJ378" s="184"/>
    </row>
    <row r="379" spans="2:270">
      <c r="B379" s="202"/>
      <c r="E379" s="216"/>
      <c r="F379" s="216"/>
      <c r="G379" s="216"/>
      <c r="H379" s="216"/>
      <c r="I379" s="216"/>
      <c r="J379" s="216"/>
      <c r="K379" s="216"/>
      <c r="L379" s="216"/>
      <c r="M379" s="216"/>
      <c r="N379" s="216"/>
      <c r="O379" s="216"/>
      <c r="P379" s="216"/>
      <c r="Q379" s="216"/>
      <c r="R379" s="216"/>
      <c r="S379" s="216"/>
      <c r="T379" s="216"/>
      <c r="U379" s="216"/>
      <c r="V379" s="216"/>
      <c r="W379" s="216"/>
      <c r="X379" s="216"/>
      <c r="Y379" s="216"/>
      <c r="Z379" s="216"/>
      <c r="AA379" s="216"/>
      <c r="AB379" s="216"/>
      <c r="AC379" s="216"/>
      <c r="AD379" s="216"/>
      <c r="AE379" s="216"/>
      <c r="AF379" s="216"/>
      <c r="AG379" s="216"/>
      <c r="AH379" s="216"/>
      <c r="AI379" s="216"/>
      <c r="AJ379" s="216"/>
      <c r="AK379" s="216"/>
      <c r="AL379" s="216"/>
      <c r="FY379" s="184"/>
      <c r="JJ379" s="184"/>
    </row>
    <row r="380" spans="2:270">
      <c r="B380" s="202"/>
      <c r="E380" s="216"/>
      <c r="F380" s="216"/>
      <c r="G380" s="216"/>
      <c r="H380" s="216"/>
      <c r="I380" s="216"/>
      <c r="J380" s="216"/>
      <c r="K380" s="216"/>
      <c r="L380" s="216"/>
      <c r="M380" s="216"/>
      <c r="N380" s="216"/>
      <c r="O380" s="216"/>
      <c r="P380" s="216"/>
      <c r="Q380" s="216"/>
      <c r="R380" s="216"/>
      <c r="S380" s="216"/>
      <c r="T380" s="216"/>
      <c r="U380" s="216"/>
      <c r="V380" s="216"/>
      <c r="W380" s="216"/>
      <c r="X380" s="216"/>
      <c r="Y380" s="216"/>
      <c r="Z380" s="216"/>
      <c r="AA380" s="216"/>
      <c r="AB380" s="216"/>
      <c r="AC380" s="216"/>
      <c r="AD380" s="216"/>
      <c r="AE380" s="216"/>
      <c r="AF380" s="216"/>
      <c r="AG380" s="216"/>
      <c r="AH380" s="216"/>
      <c r="AI380" s="216"/>
      <c r="AJ380" s="216"/>
      <c r="AK380" s="216"/>
      <c r="AL380" s="216"/>
      <c r="FY380" s="184"/>
      <c r="JJ380" s="184"/>
    </row>
    <row r="381" spans="2:270">
      <c r="B381" s="202"/>
      <c r="E381" s="216"/>
      <c r="F381" s="216"/>
      <c r="G381" s="216"/>
      <c r="H381" s="216"/>
      <c r="I381" s="216"/>
      <c r="J381" s="216"/>
      <c r="K381" s="216"/>
      <c r="L381" s="216"/>
      <c r="M381" s="216"/>
      <c r="N381" s="216"/>
      <c r="O381" s="216"/>
      <c r="P381" s="216"/>
      <c r="Q381" s="216"/>
      <c r="R381" s="216"/>
      <c r="S381" s="216"/>
      <c r="T381" s="216"/>
      <c r="U381" s="216"/>
      <c r="V381" s="216"/>
      <c r="W381" s="216"/>
      <c r="X381" s="216"/>
      <c r="Y381" s="216"/>
      <c r="Z381" s="216"/>
      <c r="AA381" s="216"/>
      <c r="AB381" s="216"/>
      <c r="AC381" s="216"/>
      <c r="AD381" s="216"/>
      <c r="AE381" s="216"/>
      <c r="AF381" s="216"/>
      <c r="AG381" s="216"/>
      <c r="AH381" s="216"/>
      <c r="AI381" s="216"/>
      <c r="AJ381" s="216"/>
      <c r="AK381" s="216"/>
      <c r="AL381" s="216"/>
      <c r="FY381" s="184"/>
      <c r="JJ381" s="184"/>
    </row>
    <row r="382" spans="2:270">
      <c r="B382" s="202"/>
      <c r="E382" s="216"/>
      <c r="F382" s="216"/>
      <c r="G382" s="216"/>
      <c r="H382" s="216"/>
      <c r="I382" s="216"/>
      <c r="J382" s="216"/>
      <c r="K382" s="216"/>
      <c r="L382" s="216"/>
      <c r="M382" s="216"/>
      <c r="N382" s="216"/>
      <c r="O382" s="216"/>
      <c r="P382" s="216"/>
      <c r="Q382" s="216"/>
      <c r="R382" s="216"/>
      <c r="S382" s="216"/>
      <c r="T382" s="216"/>
      <c r="U382" s="216"/>
      <c r="V382" s="216"/>
      <c r="W382" s="216"/>
      <c r="X382" s="216"/>
      <c r="Y382" s="216"/>
      <c r="Z382" s="216"/>
      <c r="AA382" s="216"/>
      <c r="AB382" s="216"/>
      <c r="AC382" s="216"/>
      <c r="AD382" s="216"/>
      <c r="AE382" s="216"/>
      <c r="AF382" s="216"/>
      <c r="AG382" s="216"/>
      <c r="AH382" s="216"/>
      <c r="AI382" s="216"/>
      <c r="AJ382" s="216"/>
      <c r="AK382" s="216"/>
      <c r="AL382" s="216"/>
      <c r="FY382" s="184"/>
      <c r="JJ382" s="184"/>
    </row>
    <row r="383" spans="2:270">
      <c r="B383" s="202"/>
      <c r="E383" s="216"/>
      <c r="F383" s="216"/>
      <c r="G383" s="216"/>
      <c r="H383" s="216"/>
      <c r="I383" s="216"/>
      <c r="J383" s="216"/>
      <c r="K383" s="216"/>
      <c r="L383" s="216"/>
      <c r="M383" s="216"/>
      <c r="N383" s="216"/>
      <c r="O383" s="216"/>
      <c r="P383" s="216"/>
      <c r="Q383" s="216"/>
      <c r="R383" s="216"/>
      <c r="S383" s="216"/>
      <c r="T383" s="216"/>
      <c r="U383" s="216"/>
      <c r="V383" s="216"/>
      <c r="W383" s="216"/>
      <c r="X383" s="216"/>
      <c r="Y383" s="216"/>
      <c r="Z383" s="216"/>
      <c r="AA383" s="216"/>
      <c r="AB383" s="216"/>
      <c r="AC383" s="216"/>
      <c r="AD383" s="216"/>
      <c r="AE383" s="216"/>
      <c r="AF383" s="216"/>
      <c r="AG383" s="216"/>
      <c r="AH383" s="216"/>
      <c r="AI383" s="216"/>
      <c r="AJ383" s="216"/>
      <c r="AK383" s="216"/>
      <c r="AL383" s="216"/>
      <c r="FY383" s="184"/>
      <c r="JJ383" s="184"/>
    </row>
    <row r="384" spans="2:270">
      <c r="B384" s="202"/>
      <c r="E384" s="216"/>
      <c r="F384" s="216"/>
      <c r="G384" s="216"/>
      <c r="H384" s="216"/>
      <c r="I384" s="216"/>
      <c r="J384" s="216"/>
      <c r="K384" s="216"/>
      <c r="L384" s="216"/>
      <c r="M384" s="216"/>
      <c r="N384" s="216"/>
      <c r="O384" s="216"/>
      <c r="P384" s="216"/>
      <c r="Q384" s="216"/>
      <c r="R384" s="216"/>
      <c r="S384" s="216"/>
      <c r="T384" s="216"/>
      <c r="U384" s="216"/>
      <c r="V384" s="216"/>
      <c r="W384" s="216"/>
      <c r="X384" s="216"/>
      <c r="Y384" s="216"/>
      <c r="Z384" s="216"/>
      <c r="AA384" s="216"/>
      <c r="AB384" s="216"/>
      <c r="AC384" s="216"/>
      <c r="AD384" s="216"/>
      <c r="AE384" s="216"/>
      <c r="AF384" s="216"/>
      <c r="AG384" s="216"/>
      <c r="AH384" s="216"/>
      <c r="AI384" s="216"/>
      <c r="AJ384" s="216"/>
      <c r="AK384" s="216"/>
      <c r="AL384" s="216"/>
      <c r="FY384" s="184"/>
      <c r="JJ384" s="184"/>
    </row>
    <row r="385" spans="2:270">
      <c r="B385" s="202"/>
      <c r="E385" s="216"/>
      <c r="F385" s="216"/>
      <c r="G385" s="216"/>
      <c r="H385" s="216"/>
      <c r="I385" s="216"/>
      <c r="J385" s="216"/>
      <c r="K385" s="216"/>
      <c r="L385" s="216"/>
      <c r="M385" s="216"/>
      <c r="N385" s="216"/>
      <c r="O385" s="216"/>
      <c r="P385" s="216"/>
      <c r="Q385" s="216"/>
      <c r="R385" s="216"/>
      <c r="S385" s="216"/>
      <c r="T385" s="216"/>
      <c r="U385" s="216"/>
      <c r="V385" s="216"/>
      <c r="W385" s="216"/>
      <c r="X385" s="216"/>
      <c r="Y385" s="216"/>
      <c r="Z385" s="216"/>
      <c r="AA385" s="216"/>
      <c r="AB385" s="216"/>
      <c r="AC385" s="216"/>
      <c r="AD385" s="216"/>
      <c r="AE385" s="216"/>
      <c r="AF385" s="216"/>
      <c r="AG385" s="216"/>
      <c r="AH385" s="216"/>
      <c r="AI385" s="216"/>
      <c r="AJ385" s="216"/>
      <c r="AK385" s="216"/>
      <c r="AL385" s="216"/>
      <c r="FY385" s="184"/>
      <c r="JJ385" s="184"/>
    </row>
    <row r="386" spans="2:270">
      <c r="B386" s="202"/>
      <c r="E386" s="216"/>
      <c r="F386" s="216"/>
      <c r="G386" s="216"/>
      <c r="H386" s="216"/>
      <c r="I386" s="216"/>
      <c r="J386" s="216"/>
      <c r="K386" s="216"/>
      <c r="L386" s="216"/>
      <c r="M386" s="216"/>
      <c r="N386" s="216"/>
      <c r="O386" s="216"/>
      <c r="P386" s="216"/>
      <c r="Q386" s="216"/>
      <c r="R386" s="216"/>
      <c r="S386" s="216"/>
      <c r="T386" s="216"/>
      <c r="U386" s="216"/>
      <c r="V386" s="216"/>
      <c r="W386" s="216"/>
      <c r="X386" s="216"/>
      <c r="Y386" s="216"/>
      <c r="Z386" s="216"/>
      <c r="AA386" s="216"/>
      <c r="AB386" s="216"/>
      <c r="AC386" s="216"/>
      <c r="AD386" s="216"/>
      <c r="AE386" s="216"/>
      <c r="AF386" s="216"/>
      <c r="AG386" s="216"/>
      <c r="AH386" s="216"/>
      <c r="AI386" s="216"/>
      <c r="AJ386" s="216"/>
      <c r="AK386" s="216"/>
      <c r="AL386" s="216"/>
      <c r="FY386" s="184"/>
      <c r="JJ386" s="184"/>
    </row>
    <row r="387" spans="2:270">
      <c r="B387" s="202"/>
      <c r="E387" s="216"/>
      <c r="F387" s="216"/>
      <c r="G387" s="216"/>
      <c r="H387" s="216"/>
      <c r="I387" s="216"/>
      <c r="J387" s="216"/>
      <c r="K387" s="216"/>
      <c r="L387" s="216"/>
      <c r="M387" s="216"/>
      <c r="N387" s="216"/>
      <c r="O387" s="216"/>
      <c r="P387" s="216"/>
      <c r="Q387" s="216"/>
      <c r="R387" s="216"/>
      <c r="S387" s="216"/>
      <c r="T387" s="216"/>
      <c r="U387" s="216"/>
      <c r="V387" s="216"/>
      <c r="W387" s="216"/>
      <c r="X387" s="216"/>
      <c r="Y387" s="216"/>
      <c r="Z387" s="216"/>
      <c r="AA387" s="216"/>
      <c r="AB387" s="216"/>
      <c r="AC387" s="216"/>
      <c r="AD387" s="216"/>
      <c r="AE387" s="216"/>
      <c r="AF387" s="216"/>
      <c r="AG387" s="216"/>
      <c r="AH387" s="216"/>
      <c r="AI387" s="216"/>
      <c r="AJ387" s="216"/>
      <c r="AK387" s="216"/>
      <c r="AL387" s="216"/>
      <c r="FY387" s="184"/>
      <c r="JJ387" s="184"/>
    </row>
    <row r="388" spans="2:270">
      <c r="B388" s="202"/>
      <c r="E388" s="216"/>
      <c r="F388" s="216"/>
      <c r="G388" s="216"/>
      <c r="H388" s="216"/>
      <c r="I388" s="216"/>
      <c r="J388" s="216"/>
      <c r="K388" s="216"/>
      <c r="L388" s="216"/>
      <c r="M388" s="216"/>
      <c r="N388" s="216"/>
      <c r="O388" s="216"/>
      <c r="P388" s="216"/>
      <c r="Q388" s="216"/>
      <c r="R388" s="216"/>
      <c r="S388" s="216"/>
      <c r="T388" s="216"/>
      <c r="U388" s="216"/>
      <c r="V388" s="216"/>
      <c r="W388" s="216"/>
      <c r="X388" s="216"/>
      <c r="Y388" s="216"/>
      <c r="Z388" s="216"/>
      <c r="AA388" s="216"/>
      <c r="AB388" s="216"/>
      <c r="AC388" s="216"/>
      <c r="AD388" s="216"/>
      <c r="AE388" s="216"/>
      <c r="AF388" s="216"/>
      <c r="AG388" s="216"/>
      <c r="AH388" s="216"/>
      <c r="AI388" s="216"/>
      <c r="AJ388" s="216"/>
      <c r="AK388" s="216"/>
      <c r="AL388" s="216"/>
      <c r="FY388" s="184"/>
      <c r="JJ388" s="184"/>
    </row>
    <row r="389" spans="2:270">
      <c r="B389" s="202"/>
      <c r="E389" s="216"/>
      <c r="F389" s="216"/>
      <c r="G389" s="216"/>
      <c r="H389" s="216"/>
      <c r="I389" s="216"/>
      <c r="J389" s="216"/>
      <c r="K389" s="216"/>
      <c r="L389" s="216"/>
      <c r="M389" s="216"/>
      <c r="N389" s="216"/>
      <c r="O389" s="216"/>
      <c r="P389" s="216"/>
      <c r="Q389" s="216"/>
      <c r="R389" s="216"/>
      <c r="S389" s="216"/>
      <c r="T389" s="216"/>
      <c r="U389" s="216"/>
      <c r="V389" s="216"/>
      <c r="W389" s="216"/>
      <c r="X389" s="216"/>
      <c r="Y389" s="216"/>
      <c r="Z389" s="216"/>
      <c r="AA389" s="216"/>
      <c r="AB389" s="216"/>
      <c r="AC389" s="216"/>
      <c r="AD389" s="216"/>
      <c r="AE389" s="216"/>
      <c r="AF389" s="216"/>
      <c r="AG389" s="216"/>
      <c r="AH389" s="216"/>
      <c r="AI389" s="216"/>
      <c r="AJ389" s="216"/>
      <c r="AK389" s="216"/>
      <c r="AL389" s="216"/>
      <c r="FY389" s="184"/>
      <c r="JJ389" s="184"/>
    </row>
    <row r="390" spans="2:270">
      <c r="B390" s="202"/>
      <c r="E390" s="216"/>
      <c r="F390" s="216"/>
      <c r="G390" s="216"/>
      <c r="H390" s="216"/>
      <c r="I390" s="216"/>
      <c r="J390" s="216"/>
      <c r="K390" s="216"/>
      <c r="L390" s="216"/>
      <c r="M390" s="216"/>
      <c r="N390" s="216"/>
      <c r="O390" s="216"/>
      <c r="P390" s="216"/>
      <c r="Q390" s="216"/>
      <c r="R390" s="216"/>
      <c r="S390" s="216"/>
      <c r="T390" s="216"/>
      <c r="U390" s="216"/>
      <c r="V390" s="216"/>
      <c r="W390" s="216"/>
      <c r="X390" s="216"/>
      <c r="Y390" s="216"/>
      <c r="Z390" s="216"/>
      <c r="AA390" s="216"/>
      <c r="AB390" s="216"/>
      <c r="AC390" s="216"/>
      <c r="AD390" s="216"/>
      <c r="AE390" s="216"/>
      <c r="AF390" s="216"/>
      <c r="AG390" s="216"/>
      <c r="AH390" s="216"/>
      <c r="AI390" s="216"/>
      <c r="AJ390" s="216"/>
      <c r="AK390" s="216"/>
      <c r="AL390" s="216"/>
      <c r="FY390" s="184"/>
      <c r="JJ390" s="184"/>
    </row>
    <row r="391" spans="2:270">
      <c r="B391" s="202"/>
      <c r="E391" s="216"/>
      <c r="F391" s="216"/>
      <c r="G391" s="216"/>
      <c r="H391" s="216"/>
      <c r="I391" s="216"/>
      <c r="J391" s="216"/>
      <c r="K391" s="216"/>
      <c r="L391" s="216"/>
      <c r="M391" s="216"/>
      <c r="N391" s="216"/>
      <c r="O391" s="216"/>
      <c r="P391" s="216"/>
      <c r="Q391" s="216"/>
      <c r="R391" s="216"/>
      <c r="S391" s="216"/>
      <c r="T391" s="216"/>
      <c r="U391" s="216"/>
      <c r="V391" s="216"/>
      <c r="W391" s="216"/>
      <c r="X391" s="216"/>
      <c r="Y391" s="216"/>
      <c r="Z391" s="216"/>
      <c r="AA391" s="216"/>
      <c r="AB391" s="216"/>
      <c r="AC391" s="216"/>
      <c r="AD391" s="216"/>
      <c r="AE391" s="216"/>
      <c r="AF391" s="216"/>
      <c r="AG391" s="216"/>
      <c r="AH391" s="216"/>
      <c r="AI391" s="216"/>
      <c r="AJ391" s="216"/>
      <c r="AK391" s="216"/>
      <c r="AL391" s="216"/>
      <c r="FY391" s="184"/>
      <c r="JJ391" s="184"/>
    </row>
    <row r="392" spans="2:270">
      <c r="B392" s="202"/>
      <c r="E392" s="216"/>
      <c r="F392" s="216"/>
      <c r="G392" s="216"/>
      <c r="H392" s="216"/>
      <c r="I392" s="216"/>
      <c r="J392" s="216"/>
      <c r="K392" s="216"/>
      <c r="L392" s="216"/>
      <c r="M392" s="216"/>
      <c r="N392" s="216"/>
      <c r="O392" s="216"/>
      <c r="P392" s="216"/>
      <c r="Q392" s="216"/>
      <c r="R392" s="216"/>
      <c r="S392" s="216"/>
      <c r="T392" s="216"/>
      <c r="U392" s="216"/>
      <c r="V392" s="216"/>
      <c r="W392" s="216"/>
      <c r="X392" s="216"/>
      <c r="Y392" s="216"/>
      <c r="Z392" s="216"/>
      <c r="AA392" s="216"/>
      <c r="AB392" s="216"/>
      <c r="AC392" s="216"/>
      <c r="AD392" s="216"/>
      <c r="AE392" s="216"/>
      <c r="AF392" s="216"/>
      <c r="AG392" s="216"/>
      <c r="AH392" s="216"/>
      <c r="AI392" s="216"/>
      <c r="AJ392" s="216"/>
      <c r="AK392" s="216"/>
      <c r="AL392" s="216"/>
      <c r="FY392" s="184"/>
      <c r="JJ392" s="184"/>
    </row>
    <row r="393" spans="2:270">
      <c r="B393" s="202"/>
      <c r="E393" s="216"/>
      <c r="F393" s="216"/>
      <c r="G393" s="216"/>
      <c r="H393" s="216"/>
      <c r="I393" s="216"/>
      <c r="J393" s="216"/>
      <c r="K393" s="216"/>
      <c r="L393" s="216"/>
      <c r="M393" s="216"/>
      <c r="N393" s="216"/>
      <c r="O393" s="216"/>
      <c r="P393" s="216"/>
      <c r="Q393" s="216"/>
      <c r="R393" s="216"/>
      <c r="S393" s="216"/>
      <c r="T393" s="216"/>
      <c r="U393" s="216"/>
      <c r="V393" s="216"/>
      <c r="W393" s="216"/>
      <c r="X393" s="216"/>
      <c r="Y393" s="216"/>
      <c r="Z393" s="216"/>
      <c r="AA393" s="216"/>
      <c r="AB393" s="216"/>
      <c r="AC393" s="216"/>
      <c r="AD393" s="216"/>
      <c r="AE393" s="216"/>
      <c r="AF393" s="216"/>
      <c r="AG393" s="216"/>
      <c r="AH393" s="216"/>
      <c r="AI393" s="216"/>
      <c r="AJ393" s="216"/>
      <c r="AK393" s="216"/>
      <c r="AL393" s="216"/>
      <c r="FY393" s="184"/>
      <c r="JJ393" s="184"/>
    </row>
    <row r="394" spans="2:270">
      <c r="B394" s="202"/>
      <c r="E394" s="216"/>
      <c r="F394" s="216"/>
      <c r="G394" s="216"/>
      <c r="H394" s="216"/>
      <c r="I394" s="216"/>
      <c r="J394" s="216"/>
      <c r="K394" s="216"/>
      <c r="L394" s="216"/>
      <c r="M394" s="216"/>
      <c r="N394" s="216"/>
      <c r="O394" s="216"/>
      <c r="P394" s="216"/>
      <c r="Q394" s="216"/>
      <c r="R394" s="216"/>
      <c r="S394" s="216"/>
      <c r="T394" s="216"/>
      <c r="U394" s="216"/>
      <c r="V394" s="216"/>
      <c r="W394" s="216"/>
      <c r="X394" s="216"/>
      <c r="Y394" s="216"/>
      <c r="Z394" s="216"/>
      <c r="AA394" s="216"/>
      <c r="AB394" s="216"/>
      <c r="AC394" s="216"/>
      <c r="AD394" s="216"/>
      <c r="AE394" s="216"/>
      <c r="AF394" s="216"/>
      <c r="AG394" s="216"/>
      <c r="AH394" s="216"/>
      <c r="AI394" s="216"/>
      <c r="AJ394" s="216"/>
      <c r="AK394" s="216"/>
      <c r="AL394" s="216"/>
      <c r="FY394" s="184"/>
      <c r="JJ394" s="184"/>
    </row>
    <row r="395" spans="2:270">
      <c r="B395" s="202"/>
      <c r="E395" s="216"/>
      <c r="F395" s="216"/>
      <c r="G395" s="216"/>
      <c r="H395" s="216"/>
      <c r="I395" s="216"/>
      <c r="J395" s="216"/>
      <c r="K395" s="216"/>
      <c r="L395" s="216"/>
      <c r="M395" s="216"/>
      <c r="N395" s="216"/>
      <c r="O395" s="216"/>
      <c r="P395" s="216"/>
      <c r="Q395" s="216"/>
      <c r="R395" s="216"/>
      <c r="S395" s="216"/>
      <c r="T395" s="216"/>
      <c r="U395" s="216"/>
      <c r="V395" s="216"/>
      <c r="W395" s="216"/>
      <c r="X395" s="216"/>
      <c r="Y395" s="216"/>
      <c r="Z395" s="216"/>
      <c r="AA395" s="216"/>
      <c r="AB395" s="216"/>
      <c r="AC395" s="216"/>
      <c r="AD395" s="216"/>
      <c r="AE395" s="216"/>
      <c r="AF395" s="216"/>
      <c r="AG395" s="216"/>
      <c r="AH395" s="216"/>
      <c r="AI395" s="216"/>
      <c r="AJ395" s="216"/>
      <c r="AK395" s="216"/>
      <c r="AL395" s="216"/>
      <c r="FY395" s="184"/>
      <c r="JJ395" s="184"/>
    </row>
    <row r="396" spans="2:270">
      <c r="B396" s="202"/>
      <c r="E396" s="216"/>
      <c r="F396" s="216"/>
      <c r="G396" s="216"/>
      <c r="H396" s="216"/>
      <c r="I396" s="216"/>
      <c r="J396" s="216"/>
      <c r="K396" s="216"/>
      <c r="L396" s="216"/>
      <c r="M396" s="216"/>
      <c r="N396" s="216"/>
      <c r="O396" s="216"/>
      <c r="P396" s="216"/>
      <c r="Q396" s="216"/>
      <c r="R396" s="216"/>
      <c r="S396" s="216"/>
      <c r="T396" s="216"/>
      <c r="U396" s="216"/>
      <c r="V396" s="216"/>
      <c r="W396" s="216"/>
      <c r="X396" s="216"/>
      <c r="Y396" s="216"/>
      <c r="Z396" s="216"/>
      <c r="AA396" s="216"/>
      <c r="AB396" s="216"/>
      <c r="AC396" s="216"/>
      <c r="AD396" s="216"/>
      <c r="AE396" s="216"/>
      <c r="AF396" s="216"/>
      <c r="AG396" s="216"/>
      <c r="AH396" s="216"/>
      <c r="AI396" s="216"/>
      <c r="AJ396" s="216"/>
      <c r="AK396" s="216"/>
      <c r="AL396" s="216"/>
      <c r="FY396" s="184"/>
      <c r="JJ396" s="184"/>
    </row>
    <row r="397" spans="2:270">
      <c r="B397" s="202"/>
      <c r="E397" s="216"/>
      <c r="F397" s="216"/>
      <c r="G397" s="216"/>
      <c r="H397" s="216"/>
      <c r="I397" s="216"/>
      <c r="J397" s="216"/>
      <c r="K397" s="216"/>
      <c r="L397" s="216"/>
      <c r="M397" s="216"/>
      <c r="N397" s="216"/>
      <c r="O397" s="216"/>
      <c r="P397" s="216"/>
      <c r="Q397" s="216"/>
      <c r="R397" s="216"/>
      <c r="S397" s="216"/>
      <c r="T397" s="216"/>
      <c r="U397" s="216"/>
      <c r="V397" s="216"/>
      <c r="W397" s="216"/>
      <c r="X397" s="216"/>
      <c r="Y397" s="216"/>
      <c r="Z397" s="216"/>
      <c r="AA397" s="216"/>
      <c r="AB397" s="216"/>
      <c r="AC397" s="216"/>
      <c r="AD397" s="216"/>
      <c r="AE397" s="216"/>
      <c r="AF397" s="216"/>
      <c r="AG397" s="216"/>
      <c r="AH397" s="216"/>
      <c r="AI397" s="216"/>
      <c r="AJ397" s="216"/>
      <c r="AK397" s="216"/>
      <c r="AL397" s="216"/>
      <c r="FY397" s="184"/>
      <c r="JJ397" s="184"/>
    </row>
    <row r="398" spans="2:270">
      <c r="B398" s="202"/>
      <c r="E398" s="216"/>
      <c r="F398" s="216"/>
      <c r="G398" s="216"/>
      <c r="H398" s="216"/>
      <c r="I398" s="216"/>
      <c r="J398" s="216"/>
      <c r="K398" s="216"/>
      <c r="L398" s="216"/>
      <c r="M398" s="216"/>
      <c r="N398" s="216"/>
      <c r="O398" s="216"/>
      <c r="P398" s="216"/>
      <c r="Q398" s="216"/>
      <c r="R398" s="216"/>
      <c r="S398" s="216"/>
      <c r="T398" s="216"/>
      <c r="U398" s="216"/>
      <c r="V398" s="216"/>
      <c r="W398" s="216"/>
      <c r="X398" s="216"/>
      <c r="Y398" s="216"/>
      <c r="Z398" s="216"/>
      <c r="AA398" s="216"/>
      <c r="AB398" s="216"/>
      <c r="AC398" s="216"/>
      <c r="AD398" s="216"/>
      <c r="AE398" s="216"/>
      <c r="AF398" s="216"/>
      <c r="AG398" s="216"/>
      <c r="AH398" s="216"/>
      <c r="AI398" s="216"/>
      <c r="AJ398" s="216"/>
      <c r="AK398" s="216"/>
      <c r="AL398" s="216"/>
      <c r="FY398" s="184"/>
      <c r="JJ398" s="184"/>
    </row>
    <row r="399" spans="2:270">
      <c r="B399" s="202"/>
      <c r="E399" s="216"/>
      <c r="F399" s="216"/>
      <c r="G399" s="216"/>
      <c r="H399" s="216"/>
      <c r="I399" s="216"/>
      <c r="J399" s="216"/>
      <c r="K399" s="216"/>
      <c r="L399" s="216"/>
      <c r="M399" s="216"/>
      <c r="N399" s="216"/>
      <c r="O399" s="216"/>
      <c r="P399" s="216"/>
      <c r="Q399" s="216"/>
      <c r="R399" s="216"/>
      <c r="S399" s="216"/>
      <c r="T399" s="216"/>
      <c r="U399" s="216"/>
      <c r="V399" s="216"/>
      <c r="W399" s="216"/>
      <c r="X399" s="216"/>
      <c r="Y399" s="216"/>
      <c r="Z399" s="216"/>
      <c r="AA399" s="216"/>
      <c r="AB399" s="216"/>
      <c r="AC399" s="216"/>
      <c r="AD399" s="216"/>
      <c r="AE399" s="216"/>
      <c r="AF399" s="216"/>
      <c r="AG399" s="216"/>
      <c r="AH399" s="216"/>
      <c r="AI399" s="216"/>
      <c r="AJ399" s="216"/>
      <c r="AK399" s="216"/>
      <c r="AL399" s="216"/>
      <c r="FY399" s="184"/>
      <c r="JJ399" s="184"/>
    </row>
    <row r="400" spans="2:270">
      <c r="B400" s="202"/>
      <c r="E400" s="216"/>
      <c r="F400" s="216"/>
      <c r="G400" s="216"/>
      <c r="H400" s="216"/>
      <c r="I400" s="216"/>
      <c r="J400" s="216"/>
      <c r="K400" s="216"/>
      <c r="L400" s="216"/>
      <c r="M400" s="216"/>
      <c r="N400" s="216"/>
      <c r="O400" s="216"/>
      <c r="P400" s="216"/>
      <c r="Q400" s="216"/>
      <c r="R400" s="216"/>
      <c r="S400" s="216"/>
      <c r="T400" s="216"/>
      <c r="U400" s="216"/>
      <c r="V400" s="216"/>
      <c r="W400" s="216"/>
      <c r="X400" s="216"/>
      <c r="Y400" s="216"/>
      <c r="Z400" s="216"/>
      <c r="AA400" s="216"/>
      <c r="AB400" s="216"/>
      <c r="AC400" s="216"/>
      <c r="AD400" s="216"/>
      <c r="AE400" s="216"/>
      <c r="AF400" s="216"/>
      <c r="AG400" s="216"/>
      <c r="AH400" s="216"/>
      <c r="AI400" s="216"/>
      <c r="AJ400" s="216"/>
      <c r="AK400" s="216"/>
      <c r="AL400" s="216"/>
      <c r="FY400" s="184"/>
      <c r="JJ400" s="184"/>
    </row>
    <row r="401" spans="2:270">
      <c r="B401" s="202"/>
      <c r="E401" s="216"/>
      <c r="F401" s="216"/>
      <c r="G401" s="216"/>
      <c r="H401" s="216"/>
      <c r="I401" s="216"/>
      <c r="J401" s="216"/>
      <c r="K401" s="216"/>
      <c r="L401" s="216"/>
      <c r="M401" s="216"/>
      <c r="N401" s="216"/>
      <c r="O401" s="216"/>
      <c r="P401" s="216"/>
      <c r="Q401" s="216"/>
      <c r="R401" s="216"/>
      <c r="S401" s="216"/>
      <c r="T401" s="216"/>
      <c r="U401" s="216"/>
      <c r="V401" s="216"/>
      <c r="W401" s="216"/>
      <c r="X401" s="216"/>
      <c r="Y401" s="216"/>
      <c r="Z401" s="216"/>
      <c r="AA401" s="216"/>
      <c r="AB401" s="216"/>
      <c r="AC401" s="216"/>
      <c r="AD401" s="216"/>
      <c r="AE401" s="216"/>
      <c r="AF401" s="216"/>
      <c r="AG401" s="216"/>
      <c r="AH401" s="216"/>
      <c r="AI401" s="216"/>
      <c r="AJ401" s="216"/>
      <c r="AK401" s="216"/>
      <c r="AL401" s="216"/>
      <c r="FY401" s="184"/>
      <c r="JJ401" s="184"/>
    </row>
    <row r="402" spans="2:270">
      <c r="B402" s="202"/>
      <c r="E402" s="216"/>
      <c r="F402" s="216"/>
      <c r="G402" s="216"/>
      <c r="H402" s="216"/>
      <c r="I402" s="216"/>
      <c r="J402" s="216"/>
      <c r="K402" s="216"/>
      <c r="L402" s="216"/>
      <c r="M402" s="216"/>
      <c r="N402" s="216"/>
      <c r="O402" s="216"/>
      <c r="P402" s="216"/>
      <c r="Q402" s="216"/>
      <c r="R402" s="216"/>
      <c r="S402" s="216"/>
      <c r="T402" s="216"/>
      <c r="U402" s="216"/>
      <c r="V402" s="216"/>
      <c r="W402" s="216"/>
      <c r="X402" s="216"/>
      <c r="Y402" s="216"/>
      <c r="Z402" s="216"/>
      <c r="AA402" s="216"/>
      <c r="AB402" s="216"/>
      <c r="AC402" s="216"/>
      <c r="AD402" s="216"/>
      <c r="AE402" s="216"/>
      <c r="AF402" s="216"/>
      <c r="AG402" s="216"/>
      <c r="AH402" s="216"/>
      <c r="AI402" s="216"/>
      <c r="AJ402" s="216"/>
      <c r="AK402" s="216"/>
      <c r="AL402" s="216"/>
      <c r="FY402" s="184"/>
      <c r="JJ402" s="184"/>
    </row>
    <row r="403" spans="2:270">
      <c r="B403" s="202"/>
      <c r="E403" s="216"/>
      <c r="F403" s="216"/>
      <c r="G403" s="216"/>
      <c r="H403" s="216"/>
      <c r="I403" s="216"/>
      <c r="J403" s="216"/>
      <c r="K403" s="216"/>
      <c r="L403" s="216"/>
      <c r="M403" s="216"/>
      <c r="N403" s="216"/>
      <c r="O403" s="216"/>
      <c r="P403" s="216"/>
      <c r="Q403" s="216"/>
      <c r="R403" s="216"/>
      <c r="S403" s="216"/>
      <c r="T403" s="216"/>
      <c r="U403" s="216"/>
      <c r="V403" s="216"/>
      <c r="W403" s="216"/>
      <c r="X403" s="216"/>
      <c r="Y403" s="216"/>
      <c r="Z403" s="216"/>
      <c r="AA403" s="216"/>
      <c r="AB403" s="216"/>
      <c r="AC403" s="216"/>
      <c r="AD403" s="216"/>
      <c r="AE403" s="216"/>
      <c r="AF403" s="216"/>
      <c r="AG403" s="216"/>
      <c r="AH403" s="216"/>
      <c r="AI403" s="216"/>
      <c r="AJ403" s="216"/>
      <c r="AK403" s="216"/>
      <c r="AL403" s="216"/>
      <c r="FY403" s="184"/>
      <c r="JJ403" s="184"/>
    </row>
    <row r="404" spans="2:270">
      <c r="B404" s="202"/>
      <c r="E404" s="216"/>
      <c r="F404" s="216"/>
      <c r="G404" s="216"/>
      <c r="H404" s="216"/>
      <c r="I404" s="216"/>
      <c r="J404" s="216"/>
      <c r="K404" s="216"/>
      <c r="L404" s="216"/>
      <c r="M404" s="216"/>
      <c r="N404" s="216"/>
      <c r="O404" s="216"/>
      <c r="P404" s="216"/>
      <c r="Q404" s="216"/>
      <c r="R404" s="216"/>
      <c r="S404" s="216"/>
      <c r="T404" s="216"/>
      <c r="U404" s="216"/>
      <c r="V404" s="216"/>
      <c r="W404" s="216"/>
      <c r="X404" s="216"/>
      <c r="Y404" s="216"/>
      <c r="Z404" s="216"/>
      <c r="AA404" s="216"/>
      <c r="AB404" s="216"/>
      <c r="AC404" s="216"/>
      <c r="AD404" s="216"/>
      <c r="AE404" s="216"/>
      <c r="AF404" s="216"/>
      <c r="AG404" s="216"/>
      <c r="AH404" s="216"/>
      <c r="AI404" s="216"/>
      <c r="AJ404" s="216"/>
      <c r="AK404" s="216"/>
      <c r="AL404" s="216"/>
      <c r="FY404" s="184"/>
      <c r="JJ404" s="184"/>
    </row>
    <row r="405" spans="2:270">
      <c r="B405" s="202"/>
      <c r="E405" s="216"/>
      <c r="F405" s="216"/>
      <c r="G405" s="216"/>
      <c r="H405" s="216"/>
      <c r="I405" s="216"/>
      <c r="J405" s="216"/>
      <c r="K405" s="216"/>
      <c r="L405" s="216"/>
      <c r="M405" s="216"/>
      <c r="N405" s="216"/>
      <c r="O405" s="216"/>
      <c r="P405" s="216"/>
      <c r="Q405" s="216"/>
      <c r="R405" s="216"/>
      <c r="S405" s="216"/>
      <c r="T405" s="216"/>
      <c r="U405" s="216"/>
      <c r="V405" s="216"/>
      <c r="W405" s="216"/>
      <c r="X405" s="216"/>
      <c r="Y405" s="216"/>
      <c r="Z405" s="216"/>
      <c r="AA405" s="216"/>
      <c r="AB405" s="216"/>
      <c r="AC405" s="216"/>
      <c r="AD405" s="216"/>
      <c r="AE405" s="216"/>
      <c r="AF405" s="216"/>
      <c r="AG405" s="216"/>
      <c r="AH405" s="216"/>
      <c r="AI405" s="216"/>
      <c r="AJ405" s="216"/>
      <c r="AK405" s="216"/>
      <c r="AL405" s="216"/>
      <c r="FY405" s="184"/>
      <c r="JJ405" s="184"/>
    </row>
    <row r="406" spans="2:270">
      <c r="B406" s="202"/>
      <c r="E406" s="216"/>
      <c r="F406" s="216"/>
      <c r="G406" s="216"/>
      <c r="H406" s="216"/>
      <c r="I406" s="216"/>
      <c r="J406" s="216"/>
      <c r="K406" s="216"/>
      <c r="L406" s="216"/>
      <c r="M406" s="216"/>
      <c r="N406" s="216"/>
      <c r="O406" s="216"/>
      <c r="P406" s="216"/>
      <c r="Q406" s="216"/>
      <c r="R406" s="216"/>
      <c r="S406" s="216"/>
      <c r="T406" s="216"/>
      <c r="U406" s="216"/>
      <c r="V406" s="216"/>
      <c r="W406" s="216"/>
      <c r="X406" s="216"/>
      <c r="Y406" s="216"/>
      <c r="Z406" s="216"/>
      <c r="AA406" s="216"/>
      <c r="AB406" s="216"/>
      <c r="AC406" s="216"/>
      <c r="AD406" s="216"/>
      <c r="AE406" s="216"/>
      <c r="AF406" s="216"/>
      <c r="AG406" s="216"/>
      <c r="AH406" s="216"/>
      <c r="AI406" s="216"/>
      <c r="AJ406" s="216"/>
      <c r="AK406" s="216"/>
      <c r="AL406" s="216"/>
      <c r="FY406" s="184"/>
      <c r="JJ406" s="184"/>
    </row>
    <row r="407" spans="2:270">
      <c r="B407" s="202"/>
      <c r="E407" s="216"/>
      <c r="F407" s="216"/>
      <c r="G407" s="216"/>
      <c r="H407" s="216"/>
      <c r="I407" s="216"/>
      <c r="J407" s="216"/>
      <c r="K407" s="216"/>
      <c r="L407" s="216"/>
      <c r="M407" s="216"/>
      <c r="N407" s="216"/>
      <c r="O407" s="216"/>
      <c r="P407" s="216"/>
      <c r="Q407" s="216"/>
      <c r="R407" s="216"/>
      <c r="S407" s="216"/>
      <c r="T407" s="216"/>
      <c r="U407" s="216"/>
      <c r="V407" s="216"/>
      <c r="W407" s="216"/>
      <c r="X407" s="216"/>
      <c r="Y407" s="216"/>
      <c r="Z407" s="216"/>
      <c r="AA407" s="216"/>
      <c r="AB407" s="216"/>
      <c r="AC407" s="216"/>
      <c r="AD407" s="216"/>
      <c r="AE407" s="216"/>
      <c r="AF407" s="216"/>
      <c r="AG407" s="216"/>
      <c r="AH407" s="216"/>
      <c r="AI407" s="216"/>
      <c r="AJ407" s="216"/>
      <c r="AK407" s="216"/>
      <c r="AL407" s="216"/>
      <c r="FY407" s="184"/>
      <c r="JJ407" s="184"/>
    </row>
    <row r="408" spans="2:270">
      <c r="B408" s="202"/>
      <c r="E408" s="216"/>
      <c r="F408" s="216"/>
      <c r="G408" s="216"/>
      <c r="H408" s="216"/>
      <c r="I408" s="216"/>
      <c r="J408" s="216"/>
      <c r="K408" s="216"/>
      <c r="L408" s="216"/>
      <c r="M408" s="216"/>
      <c r="N408" s="216"/>
      <c r="O408" s="216"/>
      <c r="P408" s="216"/>
      <c r="Q408" s="216"/>
      <c r="R408" s="216"/>
      <c r="S408" s="216"/>
      <c r="T408" s="216"/>
      <c r="U408" s="216"/>
      <c r="V408" s="216"/>
      <c r="W408" s="216"/>
      <c r="X408" s="216"/>
      <c r="Y408" s="216"/>
      <c r="Z408" s="216"/>
      <c r="AA408" s="216"/>
      <c r="AB408" s="216"/>
      <c r="AC408" s="216"/>
      <c r="AD408" s="216"/>
      <c r="AE408" s="216"/>
      <c r="AF408" s="216"/>
      <c r="AG408" s="216"/>
      <c r="AH408" s="216"/>
      <c r="AI408" s="216"/>
      <c r="AJ408" s="216"/>
      <c r="AK408" s="216"/>
      <c r="AL408" s="216"/>
      <c r="FY408" s="184"/>
      <c r="JJ408" s="184"/>
    </row>
    <row r="409" spans="2:270">
      <c r="B409" s="202"/>
      <c r="E409" s="216"/>
      <c r="F409" s="216"/>
      <c r="G409" s="216"/>
      <c r="H409" s="216"/>
      <c r="I409" s="216"/>
      <c r="J409" s="216"/>
      <c r="K409" s="216"/>
      <c r="L409" s="216"/>
      <c r="M409" s="216"/>
      <c r="N409" s="216"/>
      <c r="O409" s="216"/>
      <c r="P409" s="216"/>
      <c r="Q409" s="216"/>
      <c r="R409" s="216"/>
      <c r="S409" s="216"/>
      <c r="T409" s="216"/>
      <c r="U409" s="216"/>
      <c r="V409" s="216"/>
      <c r="W409" s="216"/>
      <c r="X409" s="216"/>
      <c r="Y409" s="216"/>
      <c r="Z409" s="216"/>
      <c r="AA409" s="216"/>
      <c r="AB409" s="216"/>
      <c r="AC409" s="216"/>
      <c r="AD409" s="216"/>
      <c r="AE409" s="216"/>
      <c r="AF409" s="216"/>
      <c r="AG409" s="216"/>
      <c r="AH409" s="216"/>
      <c r="AI409" s="216"/>
      <c r="AJ409" s="216"/>
      <c r="AK409" s="216"/>
      <c r="AL409" s="216"/>
      <c r="FY409" s="184"/>
      <c r="JJ409" s="184"/>
    </row>
    <row r="410" spans="2:270">
      <c r="B410" s="202"/>
      <c r="E410" s="216"/>
      <c r="F410" s="216"/>
      <c r="G410" s="216"/>
      <c r="H410" s="216"/>
      <c r="I410" s="216"/>
      <c r="J410" s="216"/>
      <c r="K410" s="216"/>
      <c r="L410" s="216"/>
      <c r="M410" s="216"/>
      <c r="N410" s="216"/>
      <c r="O410" s="216"/>
      <c r="P410" s="216"/>
      <c r="Q410" s="216"/>
      <c r="R410" s="216"/>
      <c r="S410" s="216"/>
      <c r="T410" s="216"/>
      <c r="U410" s="216"/>
      <c r="V410" s="216"/>
      <c r="W410" s="216"/>
      <c r="X410" s="216"/>
      <c r="Y410" s="216"/>
      <c r="Z410" s="216"/>
      <c r="AA410" s="216"/>
      <c r="AB410" s="216"/>
      <c r="AC410" s="216"/>
      <c r="AD410" s="216"/>
      <c r="AE410" s="216"/>
      <c r="AF410" s="216"/>
      <c r="AG410" s="216"/>
      <c r="AH410" s="216"/>
      <c r="AI410" s="216"/>
      <c r="AJ410" s="216"/>
      <c r="AK410" s="216"/>
      <c r="AL410" s="216"/>
      <c r="FY410" s="184"/>
      <c r="JJ410" s="184"/>
    </row>
    <row r="411" spans="2:270">
      <c r="B411" s="202"/>
      <c r="E411" s="216"/>
      <c r="F411" s="216"/>
      <c r="G411" s="216"/>
      <c r="H411" s="216"/>
      <c r="I411" s="216"/>
      <c r="J411" s="216"/>
      <c r="K411" s="216"/>
      <c r="L411" s="216"/>
      <c r="M411" s="216"/>
      <c r="N411" s="216"/>
      <c r="O411" s="216"/>
      <c r="P411" s="216"/>
      <c r="Q411" s="216"/>
      <c r="R411" s="216"/>
      <c r="S411" s="216"/>
      <c r="T411" s="216"/>
      <c r="U411" s="216"/>
      <c r="V411" s="216"/>
      <c r="W411" s="216"/>
      <c r="X411" s="216"/>
      <c r="Y411" s="216"/>
      <c r="Z411" s="216"/>
      <c r="AA411" s="216"/>
      <c r="AB411" s="216"/>
      <c r="AC411" s="216"/>
      <c r="AD411" s="216"/>
      <c r="AE411" s="216"/>
      <c r="AF411" s="216"/>
      <c r="AG411" s="216"/>
      <c r="AH411" s="216"/>
      <c r="AI411" s="216"/>
      <c r="AJ411" s="216"/>
      <c r="AK411" s="216"/>
      <c r="AL411" s="216"/>
      <c r="FY411" s="184"/>
      <c r="JJ411" s="184"/>
    </row>
    <row r="412" spans="2:270">
      <c r="B412" s="202"/>
      <c r="E412" s="216"/>
      <c r="F412" s="216"/>
      <c r="G412" s="216"/>
      <c r="H412" s="216"/>
      <c r="I412" s="216"/>
      <c r="J412" s="216"/>
      <c r="K412" s="216"/>
      <c r="L412" s="216"/>
      <c r="M412" s="216"/>
      <c r="N412" s="216"/>
      <c r="O412" s="216"/>
      <c r="P412" s="216"/>
      <c r="Q412" s="216"/>
      <c r="R412" s="216"/>
      <c r="S412" s="216"/>
      <c r="T412" s="216"/>
      <c r="U412" s="216"/>
      <c r="V412" s="216"/>
      <c r="W412" s="216"/>
      <c r="X412" s="216"/>
      <c r="Y412" s="216"/>
      <c r="Z412" s="216"/>
      <c r="AA412" s="216"/>
      <c r="AB412" s="216"/>
      <c r="AC412" s="216"/>
      <c r="AD412" s="216"/>
      <c r="AE412" s="216"/>
      <c r="AF412" s="216"/>
      <c r="AG412" s="216"/>
      <c r="AH412" s="216"/>
      <c r="AI412" s="216"/>
      <c r="AJ412" s="216"/>
      <c r="AK412" s="216"/>
      <c r="AL412" s="216"/>
      <c r="FY412" s="184"/>
      <c r="JJ412" s="184"/>
    </row>
    <row r="413" spans="2:270">
      <c r="B413" s="202"/>
      <c r="E413" s="216"/>
      <c r="F413" s="216"/>
      <c r="G413" s="216"/>
      <c r="H413" s="216"/>
      <c r="I413" s="216"/>
      <c r="J413" s="216"/>
      <c r="K413" s="216"/>
      <c r="L413" s="216"/>
      <c r="M413" s="216"/>
      <c r="N413" s="216"/>
      <c r="O413" s="216"/>
      <c r="P413" s="216"/>
      <c r="Q413" s="216"/>
      <c r="R413" s="216"/>
      <c r="S413" s="216"/>
      <c r="T413" s="216"/>
      <c r="U413" s="216"/>
      <c r="V413" s="216"/>
      <c r="W413" s="216"/>
      <c r="X413" s="216"/>
      <c r="Y413" s="216"/>
      <c r="Z413" s="216"/>
      <c r="AA413" s="216"/>
      <c r="AB413" s="216"/>
      <c r="AC413" s="216"/>
      <c r="AD413" s="216"/>
      <c r="AE413" s="216"/>
      <c r="AF413" s="216"/>
      <c r="AG413" s="216"/>
      <c r="AH413" s="216"/>
      <c r="AI413" s="216"/>
      <c r="AJ413" s="216"/>
      <c r="AK413" s="216"/>
      <c r="AL413" s="216"/>
      <c r="FY413" s="184"/>
      <c r="JJ413" s="184"/>
    </row>
    <row r="414" spans="2:270">
      <c r="B414" s="202"/>
      <c r="E414" s="216"/>
      <c r="F414" s="216"/>
      <c r="G414" s="216"/>
      <c r="H414" s="216"/>
      <c r="I414" s="216"/>
      <c r="J414" s="216"/>
      <c r="K414" s="216"/>
      <c r="L414" s="216"/>
      <c r="M414" s="216"/>
      <c r="N414" s="216"/>
      <c r="O414" s="216"/>
      <c r="P414" s="216"/>
      <c r="Q414" s="216"/>
      <c r="R414" s="216"/>
      <c r="S414" s="216"/>
      <c r="T414" s="216"/>
      <c r="U414" s="216"/>
      <c r="V414" s="216"/>
      <c r="W414" s="216"/>
      <c r="X414" s="216"/>
      <c r="Y414" s="216"/>
      <c r="Z414" s="216"/>
      <c r="AA414" s="216"/>
      <c r="AB414" s="216"/>
      <c r="AC414" s="216"/>
      <c r="AD414" s="216"/>
      <c r="AE414" s="216"/>
      <c r="AF414" s="216"/>
      <c r="AG414" s="216"/>
      <c r="AH414" s="216"/>
      <c r="AI414" s="216"/>
      <c r="AJ414" s="216"/>
      <c r="AK414" s="216"/>
      <c r="AL414" s="216"/>
      <c r="FY414" s="184"/>
      <c r="JJ414" s="184"/>
    </row>
    <row r="415" spans="2:270">
      <c r="B415" s="202"/>
      <c r="E415" s="216"/>
      <c r="F415" s="216"/>
      <c r="G415" s="216"/>
      <c r="H415" s="216"/>
      <c r="I415" s="216"/>
      <c r="J415" s="216"/>
      <c r="K415" s="216"/>
      <c r="L415" s="216"/>
      <c r="M415" s="216"/>
      <c r="N415" s="216"/>
      <c r="O415" s="216"/>
      <c r="P415" s="216"/>
      <c r="Q415" s="216"/>
      <c r="R415" s="216"/>
      <c r="S415" s="216"/>
      <c r="T415" s="216"/>
      <c r="U415" s="216"/>
      <c r="V415" s="216"/>
      <c r="W415" s="216"/>
      <c r="X415" s="216"/>
      <c r="Y415" s="216"/>
      <c r="Z415" s="216"/>
      <c r="AA415" s="216"/>
      <c r="AB415" s="216"/>
      <c r="AC415" s="216"/>
      <c r="AD415" s="216"/>
      <c r="AE415" s="216"/>
      <c r="AF415" s="216"/>
      <c r="AG415" s="216"/>
      <c r="AH415" s="216"/>
      <c r="AI415" s="216"/>
      <c r="AJ415" s="216"/>
      <c r="AK415" s="216"/>
      <c r="AL415" s="216"/>
      <c r="FY415" s="184"/>
      <c r="JJ415" s="184"/>
    </row>
    <row r="416" spans="2:270">
      <c r="B416" s="202"/>
      <c r="E416" s="216"/>
      <c r="F416" s="216"/>
      <c r="G416" s="216"/>
      <c r="H416" s="216"/>
      <c r="I416" s="216"/>
      <c r="J416" s="216"/>
      <c r="K416" s="216"/>
      <c r="L416" s="216"/>
      <c r="M416" s="216"/>
      <c r="N416" s="216"/>
      <c r="O416" s="216"/>
      <c r="P416" s="216"/>
      <c r="Q416" s="216"/>
      <c r="R416" s="216"/>
      <c r="S416" s="216"/>
      <c r="T416" s="216"/>
      <c r="U416" s="216"/>
      <c r="V416" s="216"/>
      <c r="W416" s="216"/>
      <c r="X416" s="216"/>
      <c r="Y416" s="216"/>
      <c r="Z416" s="216"/>
      <c r="AA416" s="216"/>
      <c r="AB416" s="216"/>
      <c r="AC416" s="216"/>
      <c r="AD416" s="216"/>
      <c r="AE416" s="216"/>
      <c r="AF416" s="216"/>
      <c r="AG416" s="216"/>
      <c r="AH416" s="216"/>
      <c r="AI416" s="216"/>
      <c r="AJ416" s="216"/>
      <c r="AK416" s="216"/>
      <c r="AL416" s="216"/>
      <c r="FY416" s="184"/>
      <c r="JJ416" s="184"/>
    </row>
    <row r="417" spans="2:270">
      <c r="B417" s="202"/>
      <c r="E417" s="216"/>
      <c r="F417" s="216"/>
      <c r="G417" s="216"/>
      <c r="H417" s="216"/>
      <c r="I417" s="216"/>
      <c r="J417" s="216"/>
      <c r="K417" s="216"/>
      <c r="L417" s="216"/>
      <c r="M417" s="216"/>
      <c r="N417" s="216"/>
      <c r="O417" s="216"/>
      <c r="P417" s="216"/>
      <c r="Q417" s="216"/>
      <c r="R417" s="216"/>
      <c r="S417" s="216"/>
      <c r="T417" s="216"/>
      <c r="U417" s="216"/>
      <c r="V417" s="216"/>
      <c r="W417" s="216"/>
      <c r="X417" s="216"/>
      <c r="Y417" s="216"/>
      <c r="Z417" s="216"/>
      <c r="AA417" s="216"/>
      <c r="AB417" s="216"/>
      <c r="AC417" s="216"/>
      <c r="AD417" s="216"/>
      <c r="AE417" s="216"/>
      <c r="AF417" s="216"/>
      <c r="AG417" s="216"/>
      <c r="AH417" s="216"/>
      <c r="AI417" s="216"/>
      <c r="AJ417" s="216"/>
      <c r="AK417" s="216"/>
      <c r="AL417" s="216"/>
      <c r="FY417" s="184"/>
      <c r="JJ417" s="184"/>
    </row>
    <row r="418" spans="2:270">
      <c r="B418" s="202"/>
      <c r="E418" s="216"/>
      <c r="F418" s="216"/>
      <c r="G418" s="216"/>
      <c r="H418" s="216"/>
      <c r="I418" s="216"/>
      <c r="J418" s="216"/>
      <c r="K418" s="216"/>
      <c r="L418" s="216"/>
      <c r="M418" s="216"/>
      <c r="N418" s="216"/>
      <c r="O418" s="216"/>
      <c r="P418" s="216"/>
      <c r="Q418" s="216"/>
      <c r="R418" s="216"/>
      <c r="S418" s="216"/>
      <c r="T418" s="216"/>
      <c r="U418" s="216"/>
      <c r="V418" s="216"/>
      <c r="W418" s="216"/>
      <c r="X418" s="216"/>
      <c r="Y418" s="216"/>
      <c r="Z418" s="216"/>
      <c r="AA418" s="216"/>
      <c r="AB418" s="216"/>
      <c r="AC418" s="216"/>
      <c r="AD418" s="216"/>
      <c r="AE418" s="216"/>
      <c r="AF418" s="216"/>
      <c r="AG418" s="216"/>
      <c r="AH418" s="216"/>
      <c r="AI418" s="216"/>
      <c r="AJ418" s="216"/>
      <c r="AK418" s="216"/>
      <c r="AL418" s="216"/>
      <c r="FY418" s="184"/>
      <c r="JJ418" s="184"/>
    </row>
    <row r="419" spans="2:270">
      <c r="B419" s="202"/>
      <c r="E419" s="216"/>
      <c r="F419" s="216"/>
      <c r="G419" s="216"/>
      <c r="H419" s="216"/>
      <c r="I419" s="216"/>
      <c r="J419" s="216"/>
      <c r="K419" s="216"/>
      <c r="L419" s="216"/>
      <c r="M419" s="216"/>
      <c r="N419" s="216"/>
      <c r="O419" s="216"/>
      <c r="P419" s="216"/>
      <c r="Q419" s="216"/>
      <c r="R419" s="216"/>
      <c r="S419" s="216"/>
      <c r="T419" s="216"/>
      <c r="U419" s="216"/>
      <c r="V419" s="216"/>
      <c r="W419" s="216"/>
      <c r="X419" s="216"/>
      <c r="Y419" s="216"/>
      <c r="Z419" s="216"/>
      <c r="AA419" s="216"/>
      <c r="AB419" s="216"/>
      <c r="AC419" s="216"/>
      <c r="AD419" s="216"/>
      <c r="AE419" s="216"/>
      <c r="AF419" s="216"/>
      <c r="AG419" s="216"/>
      <c r="AH419" s="216"/>
      <c r="AI419" s="216"/>
      <c r="AJ419" s="216"/>
      <c r="AK419" s="216"/>
      <c r="AL419" s="216"/>
      <c r="FY419" s="184"/>
      <c r="JJ419" s="184"/>
    </row>
    <row r="420" spans="2:270">
      <c r="B420" s="202"/>
      <c r="E420" s="216"/>
      <c r="F420" s="216"/>
      <c r="G420" s="216"/>
      <c r="H420" s="216"/>
      <c r="I420" s="216"/>
      <c r="J420" s="216"/>
      <c r="K420" s="216"/>
      <c r="L420" s="216"/>
      <c r="M420" s="216"/>
      <c r="N420" s="216"/>
      <c r="O420" s="216"/>
      <c r="P420" s="216"/>
      <c r="Q420" s="216"/>
      <c r="R420" s="216"/>
      <c r="S420" s="216"/>
      <c r="T420" s="216"/>
      <c r="U420" s="216"/>
      <c r="V420" s="216"/>
      <c r="W420" s="216"/>
      <c r="X420" s="216"/>
      <c r="Y420" s="216"/>
      <c r="Z420" s="216"/>
      <c r="AA420" s="216"/>
      <c r="AB420" s="216"/>
      <c r="AC420" s="216"/>
      <c r="AD420" s="216"/>
      <c r="AE420" s="216"/>
      <c r="AF420" s="216"/>
      <c r="AG420" s="216"/>
      <c r="AH420" s="216"/>
      <c r="AI420" s="216"/>
      <c r="AJ420" s="216"/>
      <c r="AK420" s="216"/>
      <c r="AL420" s="216"/>
      <c r="FY420" s="184"/>
      <c r="JJ420" s="184"/>
    </row>
    <row r="421" spans="2:270">
      <c r="B421" s="202"/>
      <c r="E421" s="216"/>
      <c r="F421" s="216"/>
      <c r="G421" s="216"/>
      <c r="H421" s="216"/>
      <c r="I421" s="216"/>
      <c r="J421" s="216"/>
      <c r="K421" s="216"/>
      <c r="L421" s="216"/>
      <c r="M421" s="216"/>
      <c r="N421" s="216"/>
      <c r="O421" s="216"/>
      <c r="P421" s="216"/>
      <c r="Q421" s="216"/>
      <c r="R421" s="216"/>
      <c r="S421" s="216"/>
      <c r="T421" s="216"/>
      <c r="U421" s="216"/>
      <c r="V421" s="216"/>
      <c r="W421" s="216"/>
      <c r="X421" s="216"/>
      <c r="Y421" s="216"/>
      <c r="Z421" s="216"/>
      <c r="AA421" s="216"/>
      <c r="AB421" s="216"/>
      <c r="AC421" s="216"/>
      <c r="AD421" s="216"/>
      <c r="AE421" s="216"/>
      <c r="AF421" s="216"/>
      <c r="AG421" s="216"/>
      <c r="AH421" s="216"/>
      <c r="AI421" s="216"/>
      <c r="AJ421" s="216"/>
      <c r="AK421" s="216"/>
      <c r="AL421" s="216"/>
      <c r="FY421" s="184"/>
      <c r="JJ421" s="184"/>
    </row>
    <row r="422" spans="2:270">
      <c r="B422" s="202"/>
      <c r="E422" s="216"/>
      <c r="F422" s="216"/>
      <c r="G422" s="216"/>
      <c r="H422" s="216"/>
      <c r="I422" s="216"/>
      <c r="J422" s="216"/>
      <c r="K422" s="216"/>
      <c r="L422" s="216"/>
      <c r="M422" s="216"/>
      <c r="N422" s="216"/>
      <c r="O422" s="216"/>
      <c r="P422" s="216"/>
      <c r="Q422" s="216"/>
      <c r="R422" s="216"/>
      <c r="S422" s="216"/>
      <c r="T422" s="216"/>
      <c r="U422" s="216"/>
      <c r="V422" s="216"/>
      <c r="W422" s="216"/>
      <c r="X422" s="216"/>
      <c r="Y422" s="216"/>
      <c r="Z422" s="216"/>
      <c r="AA422" s="216"/>
      <c r="AB422" s="216"/>
      <c r="AC422" s="216"/>
      <c r="AD422" s="216"/>
      <c r="AE422" s="216"/>
      <c r="AF422" s="216"/>
      <c r="AG422" s="216"/>
      <c r="AH422" s="216"/>
      <c r="AI422" s="216"/>
      <c r="AJ422" s="216"/>
      <c r="AK422" s="216"/>
      <c r="AL422" s="216"/>
      <c r="FY422" s="184"/>
      <c r="JJ422" s="184"/>
    </row>
    <row r="423" spans="2:270">
      <c r="B423" s="202"/>
      <c r="E423" s="216"/>
      <c r="F423" s="216"/>
      <c r="G423" s="216"/>
      <c r="H423" s="216"/>
      <c r="I423" s="216"/>
      <c r="J423" s="216"/>
      <c r="K423" s="216"/>
      <c r="L423" s="216"/>
      <c r="M423" s="216"/>
      <c r="N423" s="216"/>
      <c r="O423" s="216"/>
      <c r="P423" s="216"/>
      <c r="Q423" s="216"/>
      <c r="R423" s="216"/>
      <c r="S423" s="216"/>
      <c r="T423" s="216"/>
      <c r="U423" s="216"/>
      <c r="V423" s="216"/>
      <c r="W423" s="216"/>
      <c r="X423" s="216"/>
      <c r="Y423" s="216"/>
      <c r="Z423" s="216"/>
      <c r="AA423" s="216"/>
      <c r="AB423" s="216"/>
      <c r="AC423" s="216"/>
      <c r="AD423" s="216"/>
      <c r="AE423" s="216"/>
      <c r="AF423" s="216"/>
      <c r="AG423" s="216"/>
      <c r="AH423" s="216"/>
      <c r="AI423" s="216"/>
      <c r="AJ423" s="216"/>
      <c r="AK423" s="216"/>
      <c r="AL423" s="216"/>
      <c r="FY423" s="184"/>
      <c r="JJ423" s="184"/>
    </row>
    <row r="424" spans="2:270">
      <c r="B424" s="202"/>
      <c r="E424" s="216"/>
      <c r="F424" s="216"/>
      <c r="G424" s="216"/>
      <c r="H424" s="216"/>
      <c r="I424" s="216"/>
      <c r="J424" s="216"/>
      <c r="K424" s="216"/>
      <c r="L424" s="216"/>
      <c r="M424" s="216"/>
      <c r="N424" s="216"/>
      <c r="O424" s="216"/>
      <c r="P424" s="216"/>
      <c r="Q424" s="216"/>
      <c r="R424" s="216"/>
      <c r="S424" s="216"/>
      <c r="T424" s="216"/>
      <c r="U424" s="216"/>
      <c r="V424" s="216"/>
      <c r="W424" s="216"/>
      <c r="X424" s="216"/>
      <c r="Y424" s="216"/>
      <c r="Z424" s="216"/>
      <c r="AA424" s="216"/>
      <c r="AB424" s="216"/>
      <c r="AC424" s="216"/>
      <c r="AD424" s="216"/>
      <c r="AE424" s="216"/>
      <c r="AF424" s="216"/>
      <c r="AG424" s="216"/>
      <c r="AH424" s="216"/>
      <c r="AI424" s="216"/>
      <c r="AJ424" s="216"/>
      <c r="AK424" s="216"/>
      <c r="AL424" s="216"/>
      <c r="FY424" s="184"/>
      <c r="JJ424" s="184"/>
    </row>
    <row r="425" spans="2:270">
      <c r="B425" s="202"/>
      <c r="E425" s="216"/>
      <c r="F425" s="216"/>
      <c r="G425" s="216"/>
      <c r="H425" s="216"/>
      <c r="I425" s="216"/>
      <c r="J425" s="216"/>
      <c r="K425" s="216"/>
      <c r="L425" s="216"/>
      <c r="M425" s="216"/>
      <c r="N425" s="216"/>
      <c r="O425" s="216"/>
      <c r="P425" s="216"/>
      <c r="Q425" s="216"/>
      <c r="R425" s="216"/>
      <c r="S425" s="216"/>
      <c r="T425" s="216"/>
      <c r="U425" s="216"/>
      <c r="V425" s="216"/>
      <c r="W425" s="216"/>
      <c r="X425" s="216"/>
      <c r="Y425" s="216"/>
      <c r="Z425" s="216"/>
      <c r="AA425" s="216"/>
      <c r="AB425" s="216"/>
      <c r="AC425" s="216"/>
      <c r="AD425" s="216"/>
      <c r="AE425" s="216"/>
      <c r="AF425" s="216"/>
      <c r="AG425" s="216"/>
      <c r="AH425" s="216"/>
      <c r="AI425" s="216"/>
      <c r="AJ425" s="216"/>
      <c r="AK425" s="216"/>
      <c r="AL425" s="216"/>
      <c r="FY425" s="184"/>
      <c r="JJ425" s="184"/>
    </row>
    <row r="426" spans="2:270">
      <c r="B426" s="202"/>
      <c r="E426" s="216"/>
      <c r="F426" s="216"/>
      <c r="G426" s="216"/>
      <c r="H426" s="216"/>
      <c r="I426" s="216"/>
      <c r="J426" s="216"/>
      <c r="K426" s="216"/>
      <c r="L426" s="216"/>
      <c r="M426" s="216"/>
      <c r="N426" s="216"/>
      <c r="O426" s="216"/>
      <c r="P426" s="216"/>
      <c r="Q426" s="216"/>
      <c r="R426" s="216"/>
      <c r="S426" s="216"/>
      <c r="T426" s="216"/>
      <c r="U426" s="216"/>
      <c r="V426" s="216"/>
      <c r="W426" s="216"/>
      <c r="X426" s="216"/>
      <c r="Y426" s="216"/>
      <c r="Z426" s="216"/>
      <c r="AA426" s="216"/>
      <c r="AB426" s="216"/>
      <c r="AC426" s="216"/>
      <c r="AD426" s="216"/>
      <c r="AE426" s="216"/>
      <c r="AF426" s="216"/>
      <c r="AG426" s="216"/>
      <c r="AH426" s="216"/>
      <c r="AI426" s="216"/>
      <c r="AJ426" s="216"/>
      <c r="AK426" s="216"/>
      <c r="AL426" s="216"/>
      <c r="FY426" s="184"/>
      <c r="JJ426" s="184"/>
    </row>
    <row r="427" spans="2:270">
      <c r="B427" s="202"/>
      <c r="E427" s="216"/>
      <c r="F427" s="216"/>
      <c r="G427" s="216"/>
      <c r="H427" s="216"/>
      <c r="I427" s="216"/>
      <c r="J427" s="216"/>
      <c r="K427" s="216"/>
      <c r="L427" s="216"/>
      <c r="M427" s="216"/>
      <c r="N427" s="216"/>
      <c r="O427" s="216"/>
      <c r="P427" s="216"/>
      <c r="Q427" s="216"/>
      <c r="R427" s="216"/>
      <c r="S427" s="216"/>
      <c r="T427" s="216"/>
      <c r="U427" s="216"/>
      <c r="V427" s="216"/>
      <c r="W427" s="216"/>
      <c r="X427" s="216"/>
      <c r="Y427" s="216"/>
      <c r="Z427" s="216"/>
      <c r="AA427" s="216"/>
      <c r="AB427" s="216"/>
      <c r="AC427" s="216"/>
      <c r="AD427" s="216"/>
      <c r="AE427" s="216"/>
      <c r="AF427" s="216"/>
      <c r="AG427" s="216"/>
      <c r="AH427" s="216"/>
      <c r="AI427" s="216"/>
      <c r="AJ427" s="216"/>
      <c r="AK427" s="216"/>
      <c r="AL427" s="216"/>
      <c r="FY427" s="184"/>
      <c r="JJ427" s="184"/>
    </row>
    <row r="428" spans="2:270">
      <c r="B428" s="202"/>
      <c r="E428" s="216"/>
      <c r="F428" s="216"/>
      <c r="G428" s="216"/>
      <c r="H428" s="216"/>
      <c r="I428" s="216"/>
      <c r="J428" s="216"/>
      <c r="K428" s="216"/>
      <c r="L428" s="216"/>
      <c r="M428" s="216"/>
      <c r="N428" s="216"/>
      <c r="O428" s="216"/>
      <c r="P428" s="216"/>
      <c r="Q428" s="216"/>
      <c r="R428" s="216"/>
      <c r="S428" s="216"/>
      <c r="T428" s="216"/>
      <c r="U428" s="216"/>
      <c r="V428" s="216"/>
      <c r="W428" s="216"/>
      <c r="X428" s="216"/>
      <c r="Y428" s="216"/>
      <c r="Z428" s="216"/>
      <c r="AA428" s="216"/>
      <c r="AB428" s="216"/>
      <c r="AC428" s="216"/>
      <c r="AD428" s="216"/>
      <c r="AE428" s="216"/>
      <c r="AF428" s="216"/>
      <c r="AG428" s="216"/>
      <c r="AH428" s="216"/>
      <c r="AI428" s="216"/>
      <c r="AJ428" s="216"/>
      <c r="AK428" s="216"/>
      <c r="AL428" s="216"/>
      <c r="FY428" s="184"/>
      <c r="JJ428" s="184"/>
    </row>
    <row r="429" spans="2:270">
      <c r="B429" s="202"/>
      <c r="E429" s="216"/>
      <c r="F429" s="216"/>
      <c r="G429" s="216"/>
      <c r="H429" s="216"/>
      <c r="I429" s="216"/>
      <c r="J429" s="216"/>
      <c r="K429" s="216"/>
      <c r="L429" s="216"/>
      <c r="M429" s="216"/>
      <c r="N429" s="216"/>
      <c r="O429" s="216"/>
      <c r="P429" s="216"/>
      <c r="Q429" s="216"/>
      <c r="R429" s="216"/>
      <c r="S429" s="216"/>
      <c r="T429" s="216"/>
      <c r="U429" s="216"/>
      <c r="V429" s="216"/>
      <c r="W429" s="216"/>
      <c r="X429" s="216"/>
      <c r="Y429" s="216"/>
      <c r="Z429" s="216"/>
      <c r="AA429" s="216"/>
      <c r="AB429" s="216"/>
      <c r="AC429" s="216"/>
      <c r="AD429" s="216"/>
      <c r="AE429" s="216"/>
      <c r="AF429" s="216"/>
      <c r="AG429" s="216"/>
      <c r="AH429" s="216"/>
      <c r="AI429" s="216"/>
      <c r="AJ429" s="216"/>
      <c r="AK429" s="216"/>
      <c r="AL429" s="216"/>
      <c r="FY429" s="184"/>
      <c r="JJ429" s="184"/>
    </row>
    <row r="430" spans="2:270">
      <c r="B430" s="202"/>
      <c r="E430" s="216"/>
      <c r="F430" s="216"/>
      <c r="G430" s="216"/>
      <c r="H430" s="216"/>
      <c r="I430" s="216"/>
      <c r="J430" s="216"/>
      <c r="K430" s="216"/>
      <c r="L430" s="216"/>
      <c r="M430" s="216"/>
      <c r="N430" s="216"/>
      <c r="O430" s="216"/>
      <c r="P430" s="216"/>
      <c r="Q430" s="216"/>
      <c r="R430" s="216"/>
      <c r="S430" s="216"/>
      <c r="T430" s="216"/>
      <c r="U430" s="216"/>
      <c r="V430" s="216"/>
      <c r="W430" s="216"/>
      <c r="X430" s="216"/>
      <c r="Y430" s="216"/>
      <c r="Z430" s="216"/>
      <c r="AA430" s="216"/>
      <c r="AB430" s="216"/>
      <c r="AC430" s="216"/>
      <c r="AD430" s="216"/>
      <c r="AE430" s="216"/>
      <c r="AF430" s="216"/>
      <c r="AG430" s="216"/>
      <c r="AH430" s="216"/>
      <c r="AI430" s="216"/>
      <c r="AJ430" s="216"/>
      <c r="AK430" s="216"/>
      <c r="AL430" s="216"/>
      <c r="FY430" s="184"/>
      <c r="JJ430" s="184"/>
    </row>
    <row r="431" spans="2:270">
      <c r="B431" s="202"/>
      <c r="E431" s="216"/>
      <c r="F431" s="216"/>
      <c r="G431" s="216"/>
      <c r="H431" s="216"/>
      <c r="I431" s="216"/>
      <c r="J431" s="216"/>
      <c r="K431" s="216"/>
      <c r="L431" s="216"/>
      <c r="M431" s="216"/>
      <c r="N431" s="216"/>
      <c r="O431" s="216"/>
      <c r="P431" s="216"/>
      <c r="Q431" s="216"/>
      <c r="R431" s="216"/>
      <c r="S431" s="216"/>
      <c r="T431" s="216"/>
      <c r="U431" s="216"/>
      <c r="V431" s="216"/>
      <c r="W431" s="216"/>
      <c r="X431" s="216"/>
      <c r="Y431" s="216"/>
      <c r="Z431" s="216"/>
      <c r="AA431" s="216"/>
      <c r="AB431" s="216"/>
      <c r="AC431" s="216"/>
      <c r="AD431" s="216"/>
      <c r="AE431" s="216"/>
      <c r="AF431" s="216"/>
      <c r="AG431" s="216"/>
      <c r="AH431" s="216"/>
      <c r="AI431" s="216"/>
      <c r="AJ431" s="216"/>
      <c r="AK431" s="216"/>
      <c r="AL431" s="216"/>
      <c r="FY431" s="184"/>
      <c r="JJ431" s="184"/>
    </row>
    <row r="432" spans="2:270">
      <c r="B432" s="202"/>
      <c r="E432" s="216"/>
      <c r="F432" s="216"/>
      <c r="G432" s="216"/>
      <c r="H432" s="216"/>
      <c r="I432" s="216"/>
      <c r="J432" s="216"/>
      <c r="K432" s="216"/>
      <c r="L432" s="216"/>
      <c r="M432" s="216"/>
      <c r="N432" s="216"/>
      <c r="O432" s="216"/>
      <c r="P432" s="216"/>
      <c r="Q432" s="216"/>
      <c r="R432" s="216"/>
      <c r="S432" s="216"/>
      <c r="T432" s="216"/>
      <c r="U432" s="216"/>
      <c r="V432" s="216"/>
      <c r="W432" s="216"/>
      <c r="X432" s="216"/>
      <c r="Y432" s="216"/>
      <c r="Z432" s="216"/>
      <c r="AA432" s="216"/>
      <c r="AB432" s="216"/>
      <c r="AC432" s="216"/>
      <c r="AD432" s="216"/>
      <c r="AE432" s="216"/>
      <c r="AF432" s="216"/>
      <c r="AG432" s="216"/>
      <c r="AH432" s="216"/>
      <c r="AI432" s="216"/>
      <c r="AJ432" s="216"/>
      <c r="AK432" s="216"/>
      <c r="AL432" s="216"/>
      <c r="FY432" s="184"/>
      <c r="JJ432" s="184"/>
    </row>
    <row r="433" spans="2:270">
      <c r="B433" s="202"/>
      <c r="E433" s="216"/>
      <c r="F433" s="216"/>
      <c r="G433" s="216"/>
      <c r="H433" s="216"/>
      <c r="I433" s="216"/>
      <c r="J433" s="216"/>
      <c r="K433" s="216"/>
      <c r="L433" s="216"/>
      <c r="M433" s="216"/>
      <c r="N433" s="216"/>
      <c r="O433" s="216"/>
      <c r="P433" s="216"/>
      <c r="Q433" s="216"/>
      <c r="R433" s="216"/>
      <c r="S433" s="216"/>
      <c r="T433" s="216"/>
      <c r="U433" s="216"/>
      <c r="V433" s="216"/>
      <c r="W433" s="216"/>
      <c r="X433" s="216"/>
      <c r="Y433" s="216"/>
      <c r="Z433" s="216"/>
      <c r="AA433" s="216"/>
      <c r="AB433" s="216"/>
      <c r="AC433" s="216"/>
      <c r="AD433" s="216"/>
      <c r="AE433" s="216"/>
      <c r="AF433" s="216"/>
      <c r="AG433" s="216"/>
      <c r="AH433" s="216"/>
      <c r="AI433" s="216"/>
      <c r="AJ433" s="216"/>
      <c r="AK433" s="216"/>
      <c r="AL433" s="216"/>
      <c r="FY433" s="184"/>
      <c r="JJ433" s="184"/>
    </row>
    <row r="434" spans="2:270">
      <c r="B434" s="202"/>
      <c r="E434" s="216"/>
      <c r="F434" s="216"/>
      <c r="G434" s="216"/>
      <c r="H434" s="216"/>
      <c r="I434" s="216"/>
      <c r="J434" s="216"/>
      <c r="K434" s="216"/>
      <c r="L434" s="216"/>
      <c r="M434" s="216"/>
      <c r="N434" s="216"/>
      <c r="O434" s="216"/>
      <c r="P434" s="216"/>
      <c r="Q434" s="216"/>
      <c r="R434" s="216"/>
      <c r="S434" s="216"/>
      <c r="T434" s="216"/>
      <c r="U434" s="216"/>
      <c r="V434" s="216"/>
      <c r="W434" s="216"/>
      <c r="X434" s="216"/>
      <c r="Y434" s="216"/>
      <c r="Z434" s="216"/>
      <c r="AA434" s="216"/>
      <c r="AB434" s="216"/>
      <c r="AC434" s="216"/>
      <c r="AD434" s="216"/>
      <c r="AE434" s="216"/>
      <c r="AF434" s="216"/>
      <c r="AG434" s="216"/>
      <c r="AH434" s="216"/>
      <c r="AI434" s="216"/>
      <c r="AJ434" s="216"/>
      <c r="AK434" s="216"/>
      <c r="AL434" s="216"/>
      <c r="FY434" s="184"/>
      <c r="JJ434" s="184"/>
    </row>
    <row r="435" spans="2:270">
      <c r="B435" s="202"/>
      <c r="E435" s="216"/>
      <c r="F435" s="216"/>
      <c r="G435" s="216"/>
      <c r="H435" s="216"/>
      <c r="I435" s="216"/>
      <c r="J435" s="216"/>
      <c r="K435" s="216"/>
      <c r="L435" s="216"/>
      <c r="M435" s="216"/>
      <c r="N435" s="216"/>
      <c r="O435" s="216"/>
      <c r="P435" s="216"/>
      <c r="Q435" s="216"/>
      <c r="R435" s="216"/>
      <c r="S435" s="216"/>
      <c r="T435" s="216"/>
      <c r="U435" s="216"/>
      <c r="V435" s="216"/>
      <c r="W435" s="216"/>
      <c r="X435" s="216"/>
      <c r="Y435" s="216"/>
      <c r="Z435" s="216"/>
      <c r="AA435" s="216"/>
      <c r="AB435" s="216"/>
      <c r="AC435" s="216"/>
      <c r="AD435" s="216"/>
      <c r="AE435" s="216"/>
      <c r="AF435" s="216"/>
      <c r="AG435" s="216"/>
      <c r="AH435" s="216"/>
      <c r="AI435" s="216"/>
      <c r="AJ435" s="216"/>
      <c r="AK435" s="216"/>
      <c r="AL435" s="216"/>
      <c r="FY435" s="184"/>
      <c r="JJ435" s="184"/>
    </row>
    <row r="436" spans="2:270">
      <c r="B436" s="202"/>
      <c r="E436" s="216"/>
      <c r="F436" s="216"/>
      <c r="G436" s="216"/>
      <c r="H436" s="216"/>
      <c r="I436" s="216"/>
      <c r="J436" s="216"/>
      <c r="K436" s="216"/>
      <c r="L436" s="216"/>
      <c r="M436" s="216"/>
      <c r="N436" s="216"/>
      <c r="O436" s="216"/>
      <c r="P436" s="216"/>
      <c r="Q436" s="216"/>
      <c r="R436" s="216"/>
      <c r="S436" s="216"/>
      <c r="T436" s="216"/>
      <c r="U436" s="216"/>
      <c r="V436" s="216"/>
      <c r="W436" s="216"/>
      <c r="X436" s="216"/>
      <c r="Y436" s="216"/>
      <c r="Z436" s="216"/>
      <c r="AA436" s="216"/>
      <c r="AB436" s="216"/>
      <c r="AC436" s="216"/>
      <c r="AD436" s="216"/>
      <c r="AE436" s="216"/>
      <c r="AF436" s="216"/>
      <c r="AG436" s="216"/>
      <c r="AH436" s="216"/>
      <c r="AI436" s="216"/>
      <c r="AJ436" s="216"/>
      <c r="AK436" s="216"/>
      <c r="AL436" s="216"/>
      <c r="FY436" s="184"/>
      <c r="JJ436" s="184"/>
    </row>
    <row r="437" spans="2:270">
      <c r="B437" s="202"/>
      <c r="E437" s="216"/>
      <c r="F437" s="216"/>
      <c r="G437" s="216"/>
      <c r="H437" s="216"/>
      <c r="I437" s="216"/>
      <c r="J437" s="216"/>
      <c r="K437" s="216"/>
      <c r="L437" s="216"/>
      <c r="M437" s="216"/>
      <c r="N437" s="216"/>
      <c r="O437" s="216"/>
      <c r="P437" s="216"/>
      <c r="Q437" s="216"/>
      <c r="R437" s="216"/>
      <c r="S437" s="216"/>
      <c r="T437" s="216"/>
      <c r="U437" s="216"/>
      <c r="V437" s="216"/>
      <c r="W437" s="216"/>
      <c r="X437" s="216"/>
      <c r="Y437" s="216"/>
      <c r="Z437" s="216"/>
      <c r="AA437" s="216"/>
      <c r="AB437" s="216"/>
      <c r="AC437" s="216"/>
      <c r="AD437" s="216"/>
      <c r="AE437" s="216"/>
      <c r="AF437" s="216"/>
      <c r="AG437" s="216"/>
      <c r="AH437" s="216"/>
      <c r="AI437" s="216"/>
      <c r="AJ437" s="216"/>
      <c r="AK437" s="216"/>
      <c r="AL437" s="216"/>
      <c r="FY437" s="184"/>
      <c r="JJ437" s="184"/>
    </row>
    <row r="438" spans="2:270">
      <c r="B438" s="202"/>
      <c r="E438" s="216"/>
      <c r="F438" s="216"/>
      <c r="G438" s="216"/>
      <c r="H438" s="216"/>
      <c r="I438" s="216"/>
      <c r="J438" s="216"/>
      <c r="K438" s="216"/>
      <c r="L438" s="216"/>
      <c r="M438" s="216"/>
      <c r="N438" s="216"/>
      <c r="O438" s="216"/>
      <c r="P438" s="216"/>
      <c r="Q438" s="216"/>
      <c r="R438" s="216"/>
      <c r="S438" s="216"/>
      <c r="T438" s="216"/>
      <c r="U438" s="216"/>
      <c r="V438" s="216"/>
      <c r="W438" s="216"/>
      <c r="X438" s="216"/>
      <c r="Y438" s="216"/>
      <c r="Z438" s="216"/>
      <c r="AA438" s="216"/>
      <c r="AB438" s="216"/>
      <c r="AC438" s="216"/>
      <c r="AD438" s="216"/>
      <c r="AE438" s="216"/>
      <c r="AF438" s="216"/>
      <c r="AG438" s="216"/>
      <c r="AH438" s="216"/>
      <c r="AI438" s="216"/>
      <c r="AJ438" s="216"/>
      <c r="AK438" s="216"/>
      <c r="AL438" s="216"/>
      <c r="FY438" s="184"/>
      <c r="JJ438" s="184"/>
    </row>
    <row r="439" spans="2:270">
      <c r="B439" s="202"/>
      <c r="E439" s="216"/>
      <c r="F439" s="216"/>
      <c r="G439" s="216"/>
      <c r="H439" s="216"/>
      <c r="I439" s="216"/>
      <c r="J439" s="216"/>
      <c r="K439" s="216"/>
      <c r="L439" s="216"/>
      <c r="M439" s="216"/>
      <c r="N439" s="216"/>
      <c r="O439" s="216"/>
      <c r="P439" s="216"/>
      <c r="Q439" s="216"/>
      <c r="R439" s="216"/>
      <c r="S439" s="216"/>
      <c r="T439" s="216"/>
      <c r="U439" s="216"/>
      <c r="V439" s="216"/>
      <c r="W439" s="216"/>
      <c r="X439" s="216"/>
      <c r="Y439" s="216"/>
      <c r="Z439" s="216"/>
      <c r="AA439" s="216"/>
      <c r="AB439" s="216"/>
      <c r="AC439" s="216"/>
      <c r="AD439" s="216"/>
      <c r="AE439" s="216"/>
      <c r="AF439" s="216"/>
      <c r="AG439" s="216"/>
      <c r="AH439" s="216"/>
      <c r="AI439" s="216"/>
      <c r="AJ439" s="216"/>
      <c r="AK439" s="216"/>
      <c r="AL439" s="216"/>
      <c r="FY439" s="184"/>
      <c r="JJ439" s="184"/>
    </row>
    <row r="440" spans="2:270">
      <c r="B440" s="202"/>
      <c r="E440" s="216"/>
      <c r="F440" s="216"/>
      <c r="G440" s="216"/>
      <c r="H440" s="216"/>
      <c r="I440" s="216"/>
      <c r="J440" s="216"/>
      <c r="K440" s="216"/>
      <c r="L440" s="216"/>
      <c r="M440" s="216"/>
      <c r="N440" s="216"/>
      <c r="O440" s="216"/>
      <c r="P440" s="216"/>
      <c r="Q440" s="216"/>
      <c r="R440" s="216"/>
      <c r="S440" s="216"/>
      <c r="T440" s="216"/>
      <c r="U440" s="216"/>
      <c r="V440" s="216"/>
      <c r="W440" s="216"/>
      <c r="X440" s="216"/>
      <c r="Y440" s="216"/>
      <c r="Z440" s="216"/>
      <c r="AA440" s="216"/>
      <c r="AB440" s="216"/>
      <c r="AC440" s="216"/>
      <c r="AD440" s="216"/>
      <c r="AE440" s="216"/>
      <c r="AF440" s="216"/>
      <c r="AG440" s="216"/>
      <c r="AH440" s="216"/>
      <c r="AI440" s="216"/>
      <c r="AJ440" s="216"/>
      <c r="AK440" s="216"/>
      <c r="AL440" s="216"/>
      <c r="FY440" s="184"/>
      <c r="JJ440" s="184"/>
    </row>
    <row r="441" spans="2:270">
      <c r="B441" s="202"/>
      <c r="E441" s="216"/>
      <c r="F441" s="216"/>
      <c r="G441" s="216"/>
      <c r="H441" s="216"/>
      <c r="I441" s="216"/>
      <c r="J441" s="216"/>
      <c r="K441" s="216"/>
      <c r="L441" s="216"/>
      <c r="M441" s="216"/>
      <c r="N441" s="216"/>
      <c r="O441" s="216"/>
      <c r="P441" s="216"/>
      <c r="Q441" s="216"/>
      <c r="R441" s="216"/>
      <c r="S441" s="216"/>
      <c r="T441" s="216"/>
      <c r="U441" s="216"/>
      <c r="V441" s="216"/>
      <c r="W441" s="216"/>
      <c r="X441" s="216"/>
      <c r="Y441" s="216"/>
      <c r="Z441" s="216"/>
      <c r="AA441" s="216"/>
      <c r="AB441" s="216"/>
      <c r="AC441" s="216"/>
      <c r="AD441" s="216"/>
      <c r="AE441" s="216"/>
      <c r="AF441" s="216"/>
      <c r="AG441" s="216"/>
      <c r="AH441" s="216"/>
      <c r="AI441" s="216"/>
      <c r="AJ441" s="216"/>
      <c r="AK441" s="216"/>
      <c r="AL441" s="216"/>
      <c r="FY441" s="184"/>
      <c r="JJ441" s="184"/>
    </row>
    <row r="442" spans="2:270">
      <c r="B442" s="202"/>
      <c r="E442" s="216"/>
      <c r="F442" s="216"/>
      <c r="G442" s="216"/>
      <c r="H442" s="216"/>
      <c r="I442" s="216"/>
      <c r="J442" s="216"/>
      <c r="K442" s="216"/>
      <c r="L442" s="216"/>
      <c r="M442" s="216"/>
      <c r="N442" s="216"/>
      <c r="O442" s="216"/>
      <c r="P442" s="216"/>
      <c r="Q442" s="216"/>
      <c r="R442" s="216"/>
      <c r="S442" s="216"/>
      <c r="T442" s="216"/>
      <c r="U442" s="216"/>
      <c r="V442" s="216"/>
      <c r="W442" s="216"/>
      <c r="X442" s="216"/>
      <c r="Y442" s="216"/>
      <c r="Z442" s="216"/>
      <c r="AA442" s="216"/>
      <c r="AB442" s="216"/>
      <c r="AC442" s="216"/>
      <c r="AD442" s="216"/>
      <c r="AE442" s="216"/>
      <c r="AF442" s="216"/>
      <c r="AG442" s="216"/>
      <c r="AH442" s="216"/>
      <c r="AI442" s="216"/>
      <c r="AJ442" s="216"/>
      <c r="AK442" s="216"/>
      <c r="AL442" s="216"/>
      <c r="FY442" s="184"/>
      <c r="JJ442" s="184"/>
    </row>
    <row r="443" spans="2:270">
      <c r="B443" s="202"/>
      <c r="E443" s="216"/>
      <c r="F443" s="216"/>
      <c r="G443" s="216"/>
      <c r="H443" s="216"/>
      <c r="I443" s="216"/>
      <c r="J443" s="216"/>
      <c r="K443" s="216"/>
      <c r="L443" s="216"/>
      <c r="M443" s="216"/>
      <c r="N443" s="216"/>
      <c r="O443" s="216"/>
      <c r="P443" s="216"/>
      <c r="Q443" s="216"/>
      <c r="R443" s="216"/>
      <c r="S443" s="216"/>
      <c r="T443" s="216"/>
      <c r="U443" s="216"/>
      <c r="V443" s="216"/>
      <c r="W443" s="216"/>
      <c r="X443" s="216"/>
      <c r="Y443" s="216"/>
      <c r="Z443" s="216"/>
      <c r="AA443" s="216"/>
      <c r="AB443" s="216"/>
      <c r="AC443" s="216"/>
      <c r="AD443" s="216"/>
      <c r="AE443" s="216"/>
      <c r="AF443" s="216"/>
      <c r="AG443" s="216"/>
      <c r="AH443" s="216"/>
      <c r="AI443" s="216"/>
      <c r="AJ443" s="216"/>
      <c r="AK443" s="216"/>
      <c r="AL443" s="216"/>
      <c r="FY443" s="184"/>
      <c r="JJ443" s="184"/>
    </row>
    <row r="444" spans="2:270">
      <c r="B444" s="202"/>
      <c r="E444" s="216"/>
      <c r="F444" s="216"/>
      <c r="G444" s="216"/>
      <c r="H444" s="216"/>
      <c r="I444" s="216"/>
      <c r="J444" s="216"/>
      <c r="K444" s="216"/>
      <c r="L444" s="216"/>
      <c r="M444" s="216"/>
      <c r="N444" s="216"/>
      <c r="O444" s="216"/>
      <c r="P444" s="216"/>
      <c r="Q444" s="216"/>
      <c r="R444" s="216"/>
      <c r="S444" s="216"/>
      <c r="T444" s="216"/>
      <c r="U444" s="216"/>
      <c r="V444" s="216"/>
      <c r="W444" s="216"/>
      <c r="X444" s="216"/>
      <c r="Y444" s="216"/>
      <c r="Z444" s="216"/>
      <c r="AA444" s="216"/>
      <c r="AB444" s="216"/>
      <c r="AC444" s="216"/>
      <c r="AD444" s="216"/>
      <c r="AE444" s="216"/>
      <c r="AF444" s="216"/>
      <c r="AG444" s="216"/>
      <c r="AH444" s="216"/>
      <c r="AI444" s="216"/>
      <c r="AJ444" s="216"/>
      <c r="AK444" s="216"/>
      <c r="AL444" s="216"/>
      <c r="FY444" s="184"/>
      <c r="JJ444" s="184"/>
    </row>
    <row r="445" spans="2:270">
      <c r="B445" s="202"/>
      <c r="E445" s="216"/>
      <c r="F445" s="216"/>
      <c r="G445" s="216"/>
      <c r="H445" s="216"/>
      <c r="I445" s="216"/>
      <c r="J445" s="216"/>
      <c r="K445" s="216"/>
      <c r="L445" s="216"/>
      <c r="M445" s="216"/>
      <c r="N445" s="216"/>
      <c r="O445" s="216"/>
      <c r="P445" s="216"/>
      <c r="Q445" s="216"/>
      <c r="R445" s="216"/>
      <c r="S445" s="216"/>
      <c r="T445" s="216"/>
      <c r="U445" s="216"/>
      <c r="V445" s="216"/>
      <c r="W445" s="216"/>
      <c r="X445" s="216"/>
      <c r="Y445" s="216"/>
      <c r="Z445" s="216"/>
      <c r="AA445" s="216"/>
      <c r="AB445" s="216"/>
      <c r="AC445" s="216"/>
      <c r="AD445" s="216"/>
      <c r="AE445" s="216"/>
      <c r="AF445" s="216"/>
      <c r="AG445" s="216"/>
      <c r="AH445" s="216"/>
      <c r="AI445" s="216"/>
      <c r="AJ445" s="216"/>
      <c r="AK445" s="216"/>
      <c r="AL445" s="216"/>
      <c r="FY445" s="184"/>
      <c r="JJ445" s="184"/>
    </row>
    <row r="446" spans="2:270">
      <c r="B446" s="202"/>
      <c r="E446" s="216"/>
      <c r="F446" s="216"/>
      <c r="G446" s="216"/>
      <c r="H446" s="216"/>
      <c r="I446" s="216"/>
      <c r="J446" s="216"/>
      <c r="K446" s="216"/>
      <c r="L446" s="216"/>
      <c r="M446" s="216"/>
      <c r="N446" s="216"/>
      <c r="O446" s="216"/>
      <c r="P446" s="216"/>
      <c r="Q446" s="216"/>
      <c r="R446" s="216"/>
      <c r="S446" s="216"/>
      <c r="T446" s="216"/>
      <c r="U446" s="216"/>
      <c r="V446" s="216"/>
      <c r="W446" s="216"/>
      <c r="X446" s="216"/>
      <c r="Y446" s="216"/>
      <c r="Z446" s="216"/>
      <c r="AA446" s="216"/>
      <c r="AB446" s="216"/>
      <c r="AC446" s="216"/>
      <c r="AD446" s="216"/>
      <c r="AE446" s="216"/>
      <c r="AF446" s="216"/>
      <c r="AG446" s="216"/>
      <c r="AH446" s="216"/>
      <c r="AI446" s="216"/>
      <c r="AJ446" s="216"/>
      <c r="AK446" s="216"/>
      <c r="AL446" s="216"/>
      <c r="FY446" s="184"/>
      <c r="JJ446" s="184"/>
    </row>
    <row r="447" spans="2:270">
      <c r="B447" s="202"/>
      <c r="E447" s="216"/>
      <c r="F447" s="216"/>
      <c r="G447" s="216"/>
      <c r="H447" s="216"/>
      <c r="I447" s="216"/>
      <c r="J447" s="216"/>
      <c r="K447" s="216"/>
      <c r="L447" s="216"/>
      <c r="M447" s="216"/>
      <c r="N447" s="216"/>
      <c r="O447" s="216"/>
      <c r="P447" s="216"/>
      <c r="Q447" s="216"/>
      <c r="R447" s="216"/>
      <c r="S447" s="216"/>
      <c r="T447" s="216"/>
      <c r="U447" s="216"/>
      <c r="V447" s="216"/>
      <c r="W447" s="216"/>
      <c r="X447" s="216"/>
      <c r="Y447" s="216"/>
      <c r="Z447" s="216"/>
      <c r="AA447" s="216"/>
      <c r="AB447" s="216"/>
      <c r="AC447" s="216"/>
      <c r="AD447" s="216"/>
      <c r="AE447" s="216"/>
      <c r="AF447" s="216"/>
      <c r="AG447" s="216"/>
      <c r="AH447" s="216"/>
      <c r="AI447" s="216"/>
      <c r="AJ447" s="216"/>
      <c r="AK447" s="216"/>
      <c r="AL447" s="216"/>
      <c r="FY447" s="184"/>
      <c r="JJ447" s="184"/>
    </row>
    <row r="448" spans="2:270">
      <c r="B448" s="202"/>
      <c r="E448" s="216"/>
      <c r="F448" s="216"/>
      <c r="G448" s="216"/>
      <c r="H448" s="216"/>
      <c r="I448" s="216"/>
      <c r="J448" s="216"/>
      <c r="K448" s="216"/>
      <c r="L448" s="216"/>
      <c r="M448" s="216"/>
      <c r="N448" s="216"/>
      <c r="O448" s="216"/>
      <c r="P448" s="216"/>
      <c r="Q448" s="216"/>
      <c r="R448" s="216"/>
      <c r="S448" s="216"/>
      <c r="T448" s="216"/>
      <c r="U448" s="216"/>
      <c r="V448" s="216"/>
      <c r="W448" s="216"/>
      <c r="X448" s="216"/>
      <c r="Y448" s="216"/>
      <c r="Z448" s="216"/>
      <c r="AA448" s="216"/>
      <c r="AB448" s="216"/>
      <c r="AC448" s="216"/>
      <c r="AD448" s="216"/>
      <c r="AE448" s="216"/>
      <c r="AF448" s="216"/>
      <c r="AG448" s="216"/>
      <c r="AH448" s="216"/>
      <c r="AI448" s="216"/>
      <c r="AJ448" s="216"/>
      <c r="AK448" s="216"/>
      <c r="AL448" s="216"/>
      <c r="FY448" s="184"/>
      <c r="JJ448" s="184"/>
    </row>
    <row r="449" spans="2:270">
      <c r="B449" s="202"/>
      <c r="E449" s="216"/>
      <c r="F449" s="216"/>
      <c r="G449" s="216"/>
      <c r="H449" s="216"/>
      <c r="I449" s="216"/>
      <c r="J449" s="216"/>
      <c r="K449" s="216"/>
      <c r="L449" s="216"/>
      <c r="M449" s="216"/>
      <c r="N449" s="216"/>
      <c r="O449" s="216"/>
      <c r="P449" s="216"/>
      <c r="Q449" s="216"/>
      <c r="R449" s="216"/>
      <c r="S449" s="216"/>
      <c r="T449" s="216"/>
      <c r="U449" s="216"/>
      <c r="V449" s="216"/>
      <c r="W449" s="216"/>
      <c r="X449" s="216"/>
      <c r="Y449" s="216"/>
      <c r="Z449" s="216"/>
      <c r="AA449" s="216"/>
      <c r="AB449" s="216"/>
      <c r="AC449" s="216"/>
      <c r="AD449" s="216"/>
      <c r="AE449" s="216"/>
      <c r="AF449" s="216"/>
      <c r="AG449" s="216"/>
      <c r="AH449" s="216"/>
      <c r="AI449" s="216"/>
      <c r="AJ449" s="216"/>
      <c r="AK449" s="216"/>
      <c r="AL449" s="216"/>
      <c r="FY449" s="184"/>
      <c r="JJ449" s="184"/>
    </row>
    <row r="450" spans="2:270">
      <c r="B450" s="202"/>
      <c r="E450" s="216"/>
      <c r="F450" s="216"/>
      <c r="G450" s="216"/>
      <c r="H450" s="216"/>
      <c r="I450" s="216"/>
      <c r="J450" s="216"/>
      <c r="K450" s="216"/>
      <c r="L450" s="216"/>
      <c r="M450" s="216"/>
      <c r="N450" s="216"/>
      <c r="O450" s="216"/>
      <c r="P450" s="216"/>
      <c r="Q450" s="216"/>
      <c r="R450" s="216"/>
      <c r="S450" s="216"/>
      <c r="T450" s="216"/>
      <c r="U450" s="216"/>
      <c r="V450" s="216"/>
      <c r="W450" s="216"/>
      <c r="X450" s="216"/>
      <c r="Y450" s="216"/>
      <c r="Z450" s="216"/>
      <c r="AA450" s="216"/>
      <c r="AB450" s="216"/>
      <c r="AC450" s="216"/>
      <c r="AD450" s="216"/>
      <c r="AE450" s="216"/>
      <c r="AF450" s="216"/>
      <c r="AG450" s="216"/>
      <c r="AH450" s="216"/>
      <c r="AI450" s="216"/>
      <c r="AJ450" s="216"/>
      <c r="AK450" s="216"/>
      <c r="AL450" s="216"/>
      <c r="FY450" s="184"/>
      <c r="JJ450" s="184"/>
    </row>
    <row r="451" spans="2:270">
      <c r="B451" s="202"/>
      <c r="E451" s="216"/>
      <c r="F451" s="216"/>
      <c r="G451" s="216"/>
      <c r="H451" s="216"/>
      <c r="I451" s="216"/>
      <c r="J451" s="216"/>
      <c r="K451" s="216"/>
      <c r="L451" s="216"/>
      <c r="M451" s="216"/>
      <c r="N451" s="216"/>
      <c r="O451" s="216"/>
      <c r="P451" s="216"/>
      <c r="Q451" s="216"/>
      <c r="R451" s="216"/>
      <c r="S451" s="216"/>
      <c r="T451" s="216"/>
      <c r="U451" s="216"/>
      <c r="V451" s="216"/>
      <c r="W451" s="216"/>
      <c r="X451" s="216"/>
      <c r="Y451" s="216"/>
      <c r="Z451" s="216"/>
      <c r="AA451" s="216"/>
      <c r="AB451" s="216"/>
      <c r="AC451" s="216"/>
      <c r="AD451" s="216"/>
      <c r="AE451" s="216"/>
      <c r="AF451" s="216"/>
      <c r="AG451" s="216"/>
      <c r="AH451" s="216"/>
      <c r="AI451" s="216"/>
      <c r="AJ451" s="216"/>
      <c r="AK451" s="216"/>
      <c r="AL451" s="216"/>
      <c r="FY451" s="184"/>
      <c r="JJ451" s="184"/>
    </row>
    <row r="452" spans="2:270">
      <c r="B452" s="202"/>
      <c r="E452" s="216"/>
      <c r="F452" s="216"/>
      <c r="G452" s="216"/>
      <c r="H452" s="216"/>
      <c r="I452" s="216"/>
      <c r="J452" s="216"/>
      <c r="K452" s="216"/>
      <c r="L452" s="216"/>
      <c r="M452" s="216"/>
      <c r="N452" s="216"/>
      <c r="O452" s="216"/>
      <c r="P452" s="216"/>
      <c r="Q452" s="216"/>
      <c r="R452" s="216"/>
      <c r="S452" s="216"/>
      <c r="T452" s="216"/>
      <c r="U452" s="216"/>
      <c r="V452" s="216"/>
      <c r="W452" s="216"/>
      <c r="X452" s="216"/>
      <c r="Y452" s="216"/>
      <c r="Z452" s="216"/>
      <c r="AA452" s="216"/>
      <c r="AB452" s="216"/>
      <c r="AC452" s="216"/>
      <c r="AD452" s="216"/>
      <c r="AE452" s="216"/>
      <c r="AF452" s="216"/>
      <c r="AG452" s="216"/>
      <c r="AH452" s="216"/>
      <c r="AI452" s="216"/>
      <c r="AJ452" s="216"/>
      <c r="AK452" s="216"/>
      <c r="AL452" s="216"/>
      <c r="FY452" s="184"/>
      <c r="JJ452" s="184"/>
    </row>
    <row r="453" spans="2:270">
      <c r="B453" s="202"/>
      <c r="E453" s="216"/>
      <c r="F453" s="216"/>
      <c r="G453" s="216"/>
      <c r="H453" s="216"/>
      <c r="I453" s="216"/>
      <c r="J453" s="216"/>
      <c r="K453" s="216"/>
      <c r="L453" s="216"/>
      <c r="M453" s="216"/>
      <c r="N453" s="216"/>
      <c r="O453" s="216"/>
      <c r="P453" s="216"/>
      <c r="Q453" s="216"/>
      <c r="R453" s="216"/>
      <c r="S453" s="216"/>
      <c r="T453" s="216"/>
      <c r="U453" s="216"/>
      <c r="V453" s="216"/>
      <c r="W453" s="216"/>
      <c r="X453" s="216"/>
      <c r="Y453" s="216"/>
      <c r="Z453" s="216"/>
      <c r="AA453" s="216"/>
      <c r="AB453" s="216"/>
      <c r="AC453" s="216"/>
      <c r="AD453" s="216"/>
      <c r="AE453" s="216"/>
      <c r="AF453" s="216"/>
      <c r="AG453" s="216"/>
      <c r="AH453" s="216"/>
      <c r="AI453" s="216"/>
      <c r="AJ453" s="216"/>
      <c r="AK453" s="216"/>
      <c r="AL453" s="216"/>
      <c r="FY453" s="184"/>
      <c r="JJ453" s="184"/>
    </row>
    <row r="454" spans="2:270">
      <c r="B454" s="202"/>
      <c r="E454" s="216"/>
      <c r="F454" s="216"/>
      <c r="G454" s="216"/>
      <c r="H454" s="216"/>
      <c r="I454" s="216"/>
      <c r="J454" s="216"/>
      <c r="K454" s="216"/>
      <c r="L454" s="216"/>
      <c r="M454" s="216"/>
      <c r="N454" s="216"/>
      <c r="O454" s="216"/>
      <c r="P454" s="216"/>
      <c r="Q454" s="216"/>
      <c r="R454" s="216"/>
      <c r="S454" s="216"/>
      <c r="T454" s="216"/>
      <c r="U454" s="216"/>
      <c r="V454" s="216"/>
      <c r="W454" s="216"/>
      <c r="X454" s="216"/>
      <c r="Y454" s="216"/>
      <c r="Z454" s="216"/>
      <c r="AA454" s="216"/>
      <c r="AB454" s="216"/>
      <c r="AC454" s="216"/>
      <c r="AD454" s="216"/>
      <c r="AE454" s="216"/>
      <c r="AF454" s="216"/>
      <c r="AG454" s="216"/>
      <c r="AH454" s="216"/>
      <c r="AI454" s="216"/>
      <c r="AJ454" s="216"/>
      <c r="AK454" s="216"/>
      <c r="AL454" s="216"/>
      <c r="FY454" s="184"/>
      <c r="JJ454" s="184"/>
    </row>
    <row r="455" spans="2:270">
      <c r="B455" s="202"/>
      <c r="E455" s="216"/>
      <c r="F455" s="216"/>
      <c r="G455" s="216"/>
      <c r="H455" s="216"/>
      <c r="I455" s="216"/>
      <c r="J455" s="216"/>
      <c r="K455" s="216"/>
      <c r="L455" s="216"/>
      <c r="M455" s="216"/>
      <c r="N455" s="216"/>
      <c r="O455" s="216"/>
      <c r="P455" s="216"/>
      <c r="Q455" s="216"/>
      <c r="R455" s="216"/>
      <c r="S455" s="216"/>
      <c r="T455" s="216"/>
      <c r="U455" s="216"/>
      <c r="V455" s="216"/>
      <c r="W455" s="216"/>
      <c r="X455" s="216"/>
      <c r="Y455" s="216"/>
      <c r="Z455" s="216"/>
      <c r="AA455" s="216"/>
      <c r="AB455" s="216"/>
      <c r="AC455" s="216"/>
      <c r="AD455" s="216"/>
      <c r="AE455" s="216"/>
      <c r="AF455" s="216"/>
      <c r="AG455" s="216"/>
      <c r="AH455" s="216"/>
      <c r="AI455" s="216"/>
      <c r="AJ455" s="216"/>
      <c r="AK455" s="216"/>
      <c r="AL455" s="216"/>
      <c r="FY455" s="184"/>
      <c r="JJ455" s="184"/>
    </row>
    <row r="456" spans="2:270">
      <c r="B456" s="202"/>
      <c r="E456" s="216"/>
      <c r="F456" s="216"/>
      <c r="G456" s="216"/>
      <c r="H456" s="216"/>
      <c r="I456" s="216"/>
      <c r="J456" s="216"/>
      <c r="K456" s="216"/>
      <c r="L456" s="216"/>
      <c r="M456" s="216"/>
      <c r="N456" s="216"/>
      <c r="O456" s="216"/>
      <c r="P456" s="216"/>
      <c r="Q456" s="216"/>
      <c r="R456" s="216"/>
      <c r="S456" s="216"/>
      <c r="T456" s="216"/>
      <c r="U456" s="216"/>
      <c r="V456" s="216"/>
      <c r="W456" s="216"/>
      <c r="X456" s="216"/>
      <c r="Y456" s="216"/>
      <c r="Z456" s="216"/>
      <c r="AA456" s="216"/>
      <c r="AB456" s="216"/>
      <c r="AC456" s="216"/>
      <c r="AD456" s="216"/>
      <c r="AE456" s="216"/>
      <c r="AF456" s="216"/>
      <c r="AG456" s="216"/>
      <c r="AH456" s="216"/>
      <c r="AI456" s="216"/>
      <c r="AJ456" s="216"/>
      <c r="AK456" s="216"/>
      <c r="AL456" s="216"/>
      <c r="FY456" s="184"/>
      <c r="JJ456" s="184"/>
    </row>
    <row r="457" spans="2:270">
      <c r="B457" s="202"/>
      <c r="E457" s="216"/>
      <c r="F457" s="216"/>
      <c r="G457" s="216"/>
      <c r="H457" s="216"/>
      <c r="I457" s="216"/>
      <c r="J457" s="216"/>
      <c r="K457" s="216"/>
      <c r="L457" s="216"/>
      <c r="M457" s="216"/>
      <c r="N457" s="216"/>
      <c r="O457" s="216"/>
      <c r="P457" s="216"/>
      <c r="Q457" s="216"/>
      <c r="R457" s="216"/>
      <c r="S457" s="216"/>
      <c r="T457" s="216"/>
      <c r="U457" s="216"/>
      <c r="V457" s="216"/>
      <c r="W457" s="216"/>
      <c r="X457" s="216"/>
      <c r="Y457" s="216"/>
      <c r="Z457" s="216"/>
      <c r="AA457" s="216"/>
      <c r="AB457" s="216"/>
      <c r="AC457" s="216"/>
      <c r="AD457" s="216"/>
      <c r="AE457" s="216"/>
      <c r="AF457" s="216"/>
      <c r="AG457" s="216"/>
      <c r="AH457" s="216"/>
      <c r="AI457" s="216"/>
      <c r="AJ457" s="216"/>
      <c r="AK457" s="216"/>
      <c r="AL457" s="216"/>
      <c r="FY457" s="184"/>
      <c r="JJ457" s="184"/>
    </row>
    <row r="458" spans="2:270">
      <c r="B458" s="202"/>
      <c r="E458" s="216"/>
      <c r="F458" s="216"/>
      <c r="G458" s="216"/>
      <c r="H458" s="216"/>
      <c r="I458" s="216"/>
      <c r="J458" s="216"/>
      <c r="K458" s="216"/>
      <c r="L458" s="216"/>
      <c r="M458" s="216"/>
      <c r="N458" s="216"/>
      <c r="O458" s="216"/>
      <c r="P458" s="216"/>
      <c r="Q458" s="216"/>
      <c r="R458" s="216"/>
      <c r="S458" s="216"/>
      <c r="T458" s="216"/>
      <c r="U458" s="216"/>
      <c r="V458" s="216"/>
      <c r="W458" s="216"/>
      <c r="X458" s="216"/>
      <c r="Y458" s="216"/>
      <c r="Z458" s="216"/>
      <c r="AA458" s="216"/>
      <c r="AB458" s="216"/>
      <c r="AC458" s="216"/>
      <c r="AD458" s="216"/>
      <c r="AE458" s="216"/>
      <c r="AF458" s="216"/>
      <c r="AG458" s="216"/>
      <c r="AH458" s="216"/>
      <c r="AI458" s="216"/>
      <c r="AJ458" s="216"/>
      <c r="AK458" s="216"/>
      <c r="AL458" s="216"/>
      <c r="FY458" s="184"/>
      <c r="JJ458" s="184"/>
    </row>
    <row r="459" spans="2:270">
      <c r="B459" s="202"/>
      <c r="E459" s="216"/>
      <c r="F459" s="216"/>
      <c r="G459" s="216"/>
      <c r="H459" s="216"/>
      <c r="I459" s="216"/>
      <c r="J459" s="216"/>
      <c r="K459" s="216"/>
      <c r="L459" s="216"/>
      <c r="M459" s="216"/>
      <c r="N459" s="216"/>
      <c r="O459" s="216"/>
      <c r="P459" s="216"/>
      <c r="Q459" s="216"/>
      <c r="R459" s="216"/>
      <c r="S459" s="216"/>
      <c r="T459" s="216"/>
      <c r="U459" s="216"/>
      <c r="V459" s="216"/>
      <c r="W459" s="216"/>
      <c r="X459" s="216"/>
      <c r="Y459" s="216"/>
      <c r="Z459" s="216"/>
      <c r="AA459" s="216"/>
      <c r="AB459" s="216"/>
      <c r="AC459" s="216"/>
      <c r="AD459" s="216"/>
      <c r="AE459" s="216"/>
      <c r="AF459" s="216"/>
      <c r="AG459" s="216"/>
      <c r="AH459" s="216"/>
      <c r="AI459" s="216"/>
      <c r="AJ459" s="216"/>
      <c r="AK459" s="216"/>
      <c r="AL459" s="216"/>
      <c r="FY459" s="184"/>
      <c r="JJ459" s="184"/>
    </row>
    <row r="460" spans="2:270">
      <c r="B460" s="202"/>
      <c r="E460" s="216"/>
      <c r="F460" s="216"/>
      <c r="G460" s="216"/>
      <c r="H460" s="216"/>
      <c r="I460" s="216"/>
      <c r="J460" s="216"/>
      <c r="K460" s="216"/>
      <c r="L460" s="216"/>
      <c r="M460" s="216"/>
      <c r="N460" s="216"/>
      <c r="O460" s="216"/>
      <c r="P460" s="216"/>
      <c r="Q460" s="216"/>
      <c r="R460" s="216"/>
      <c r="S460" s="216"/>
      <c r="T460" s="216"/>
      <c r="U460" s="216"/>
      <c r="V460" s="216"/>
      <c r="W460" s="216"/>
      <c r="X460" s="216"/>
      <c r="Y460" s="216"/>
      <c r="Z460" s="216"/>
      <c r="AA460" s="216"/>
      <c r="AB460" s="216"/>
      <c r="AC460" s="216"/>
      <c r="AD460" s="216"/>
      <c r="AE460" s="216"/>
      <c r="AF460" s="216"/>
      <c r="AG460" s="216"/>
      <c r="AH460" s="216"/>
      <c r="AI460" s="216"/>
      <c r="AJ460" s="216"/>
      <c r="AK460" s="216"/>
      <c r="AL460" s="216"/>
      <c r="FY460" s="184"/>
      <c r="JJ460" s="184"/>
    </row>
    <row r="461" spans="2:270">
      <c r="B461" s="202"/>
      <c r="E461" s="216"/>
      <c r="F461" s="216"/>
      <c r="G461" s="216"/>
      <c r="H461" s="216"/>
      <c r="I461" s="216"/>
      <c r="J461" s="216"/>
      <c r="K461" s="216"/>
      <c r="L461" s="216"/>
      <c r="M461" s="216"/>
      <c r="N461" s="216"/>
      <c r="O461" s="216"/>
      <c r="P461" s="216"/>
      <c r="Q461" s="216"/>
      <c r="R461" s="216"/>
      <c r="S461" s="216"/>
      <c r="T461" s="216"/>
      <c r="U461" s="216"/>
      <c r="V461" s="216"/>
      <c r="W461" s="216"/>
      <c r="X461" s="216"/>
      <c r="Y461" s="216"/>
      <c r="Z461" s="216"/>
      <c r="AA461" s="216"/>
      <c r="AB461" s="216"/>
      <c r="AC461" s="216"/>
      <c r="AD461" s="216"/>
      <c r="AE461" s="216"/>
      <c r="AF461" s="216"/>
      <c r="AG461" s="216"/>
      <c r="AH461" s="216"/>
      <c r="AI461" s="216"/>
      <c r="AJ461" s="216"/>
      <c r="AK461" s="216"/>
      <c r="AL461" s="216"/>
      <c r="FY461" s="184"/>
      <c r="JJ461" s="184"/>
    </row>
    <row r="462" spans="2:270">
      <c r="B462" s="202"/>
      <c r="E462" s="216"/>
      <c r="F462" s="216"/>
      <c r="G462" s="216"/>
      <c r="H462" s="216"/>
      <c r="I462" s="216"/>
      <c r="J462" s="216"/>
      <c r="K462" s="216"/>
      <c r="L462" s="216"/>
      <c r="M462" s="216"/>
      <c r="N462" s="216"/>
      <c r="O462" s="216"/>
      <c r="P462" s="216"/>
      <c r="Q462" s="216"/>
      <c r="R462" s="216"/>
      <c r="S462" s="216"/>
      <c r="T462" s="216"/>
      <c r="U462" s="216"/>
      <c r="V462" s="216"/>
      <c r="W462" s="216"/>
      <c r="X462" s="216"/>
      <c r="Y462" s="216"/>
      <c r="Z462" s="216"/>
      <c r="AA462" s="216"/>
      <c r="AB462" s="216"/>
      <c r="AC462" s="216"/>
      <c r="AD462" s="216"/>
      <c r="AE462" s="216"/>
      <c r="AF462" s="216"/>
      <c r="AG462" s="216"/>
      <c r="AH462" s="216"/>
      <c r="AI462" s="216"/>
      <c r="AJ462" s="216"/>
      <c r="AK462" s="216"/>
      <c r="AL462" s="216"/>
      <c r="FY462" s="184"/>
      <c r="JJ462" s="184"/>
    </row>
    <row r="463" spans="2:270">
      <c r="B463" s="202"/>
      <c r="E463" s="216"/>
      <c r="F463" s="216"/>
      <c r="G463" s="216"/>
      <c r="H463" s="216"/>
      <c r="I463" s="216"/>
      <c r="J463" s="216"/>
      <c r="K463" s="216"/>
      <c r="L463" s="216"/>
      <c r="M463" s="216"/>
      <c r="N463" s="216"/>
      <c r="O463" s="216"/>
      <c r="P463" s="216"/>
      <c r="Q463" s="216"/>
      <c r="R463" s="216"/>
      <c r="S463" s="216"/>
      <c r="T463" s="216"/>
      <c r="U463" s="216"/>
      <c r="V463" s="216"/>
      <c r="W463" s="216"/>
      <c r="X463" s="216"/>
      <c r="Y463" s="216"/>
      <c r="Z463" s="216"/>
      <c r="AA463" s="216"/>
      <c r="AB463" s="216"/>
      <c r="AC463" s="216"/>
      <c r="AD463" s="216"/>
      <c r="AE463" s="216"/>
      <c r="AF463" s="216"/>
      <c r="AG463" s="216"/>
      <c r="AH463" s="216"/>
      <c r="AI463" s="216"/>
      <c r="AJ463" s="216"/>
      <c r="AK463" s="216"/>
      <c r="AL463" s="216"/>
      <c r="FY463" s="184"/>
      <c r="JJ463" s="184"/>
    </row>
    <row r="464" spans="2:270">
      <c r="B464" s="202"/>
      <c r="E464" s="216"/>
      <c r="F464" s="216"/>
      <c r="G464" s="216"/>
      <c r="H464" s="216"/>
      <c r="I464" s="216"/>
      <c r="J464" s="216"/>
      <c r="K464" s="216"/>
      <c r="L464" s="216"/>
      <c r="M464" s="216"/>
      <c r="N464" s="216"/>
      <c r="O464" s="216"/>
      <c r="P464" s="216"/>
      <c r="Q464" s="216"/>
      <c r="R464" s="216"/>
      <c r="S464" s="216"/>
      <c r="T464" s="216"/>
      <c r="U464" s="216"/>
      <c r="V464" s="216"/>
      <c r="W464" s="216"/>
      <c r="X464" s="216"/>
      <c r="Y464" s="216"/>
      <c r="Z464" s="216"/>
      <c r="AA464" s="216"/>
      <c r="AB464" s="216"/>
      <c r="AC464" s="216"/>
      <c r="AD464" s="216"/>
      <c r="AE464" s="216"/>
      <c r="AF464" s="216"/>
      <c r="AG464" s="216"/>
      <c r="AH464" s="216"/>
      <c r="AI464" s="216"/>
      <c r="AJ464" s="216"/>
      <c r="AK464" s="216"/>
      <c r="AL464" s="216"/>
      <c r="FY464" s="184"/>
      <c r="JJ464" s="184"/>
    </row>
    <row r="465" spans="2:270">
      <c r="B465" s="202"/>
      <c r="E465" s="216"/>
      <c r="F465" s="216"/>
      <c r="G465" s="216"/>
      <c r="H465" s="216"/>
      <c r="I465" s="216"/>
      <c r="J465" s="216"/>
      <c r="K465" s="216"/>
      <c r="L465" s="216"/>
      <c r="M465" s="216"/>
      <c r="N465" s="216"/>
      <c r="O465" s="216"/>
      <c r="P465" s="216"/>
      <c r="Q465" s="216"/>
      <c r="R465" s="216"/>
      <c r="S465" s="216"/>
      <c r="T465" s="216"/>
      <c r="U465" s="216"/>
      <c r="V465" s="216"/>
      <c r="W465" s="216"/>
      <c r="X465" s="216"/>
      <c r="Y465" s="216"/>
      <c r="Z465" s="216"/>
      <c r="AA465" s="216"/>
      <c r="AB465" s="216"/>
      <c r="AC465" s="216"/>
      <c r="AD465" s="216"/>
      <c r="AE465" s="216"/>
      <c r="AF465" s="216"/>
      <c r="AG465" s="216"/>
      <c r="AH465" s="216"/>
      <c r="AI465" s="216"/>
      <c r="AJ465" s="216"/>
      <c r="AK465" s="216"/>
      <c r="AL465" s="216"/>
      <c r="FY465" s="184"/>
      <c r="JJ465" s="184"/>
    </row>
    <row r="466" spans="2:270">
      <c r="B466" s="202"/>
      <c r="E466" s="216"/>
      <c r="F466" s="216"/>
      <c r="G466" s="216"/>
      <c r="H466" s="216"/>
      <c r="I466" s="216"/>
      <c r="J466" s="216"/>
      <c r="K466" s="216"/>
      <c r="L466" s="216"/>
      <c r="M466" s="216"/>
      <c r="N466" s="216"/>
      <c r="O466" s="216"/>
      <c r="P466" s="216"/>
      <c r="Q466" s="216"/>
      <c r="R466" s="216"/>
      <c r="S466" s="216"/>
      <c r="T466" s="216"/>
      <c r="U466" s="216"/>
      <c r="V466" s="216"/>
      <c r="W466" s="216"/>
      <c r="X466" s="216"/>
      <c r="Y466" s="216"/>
      <c r="Z466" s="216"/>
      <c r="AA466" s="216"/>
      <c r="AB466" s="216"/>
      <c r="AC466" s="216"/>
      <c r="AD466" s="216"/>
      <c r="AE466" s="216"/>
      <c r="AF466" s="216"/>
      <c r="AG466" s="216"/>
      <c r="AH466" s="216"/>
      <c r="AI466" s="216"/>
      <c r="AJ466" s="216"/>
      <c r="AK466" s="216"/>
      <c r="AL466" s="216"/>
      <c r="FY466" s="184"/>
      <c r="JJ466" s="184"/>
    </row>
    <row r="467" spans="2:270">
      <c r="B467" s="202"/>
      <c r="E467" s="216"/>
      <c r="F467" s="216"/>
      <c r="G467" s="216"/>
      <c r="H467" s="216"/>
      <c r="I467" s="216"/>
      <c r="J467" s="216"/>
      <c r="K467" s="216"/>
      <c r="L467" s="216"/>
      <c r="M467" s="216"/>
      <c r="N467" s="216"/>
      <c r="O467" s="216"/>
      <c r="P467" s="216"/>
      <c r="Q467" s="216"/>
      <c r="R467" s="216"/>
      <c r="S467" s="216"/>
      <c r="T467" s="216"/>
      <c r="U467" s="216"/>
      <c r="V467" s="216"/>
      <c r="W467" s="216"/>
      <c r="X467" s="216"/>
      <c r="Y467" s="216"/>
      <c r="Z467" s="216"/>
      <c r="AA467" s="216"/>
      <c r="AB467" s="216"/>
      <c r="AC467" s="216"/>
      <c r="AD467" s="216"/>
      <c r="AE467" s="216"/>
      <c r="AF467" s="216"/>
      <c r="AG467" s="216"/>
      <c r="AH467" s="216"/>
      <c r="AI467" s="216"/>
      <c r="AJ467" s="216"/>
      <c r="AK467" s="216"/>
      <c r="AL467" s="216"/>
      <c r="FY467" s="184"/>
      <c r="JJ467" s="184"/>
    </row>
    <row r="468" spans="2:270">
      <c r="B468" s="202"/>
      <c r="E468" s="216"/>
      <c r="F468" s="216"/>
      <c r="G468" s="216"/>
      <c r="H468" s="216"/>
      <c r="I468" s="216"/>
      <c r="J468" s="216"/>
      <c r="K468" s="216"/>
      <c r="L468" s="216"/>
      <c r="M468" s="216"/>
      <c r="N468" s="216"/>
      <c r="O468" s="216"/>
      <c r="P468" s="216"/>
      <c r="Q468" s="216"/>
      <c r="R468" s="216"/>
      <c r="S468" s="216"/>
      <c r="T468" s="216"/>
      <c r="U468" s="216"/>
      <c r="V468" s="216"/>
      <c r="W468" s="216"/>
      <c r="X468" s="216"/>
      <c r="Y468" s="216"/>
      <c r="Z468" s="216"/>
      <c r="AA468" s="216"/>
      <c r="AB468" s="216"/>
      <c r="AC468" s="216"/>
      <c r="AD468" s="216"/>
      <c r="AE468" s="216"/>
      <c r="AF468" s="216"/>
      <c r="AG468" s="216"/>
      <c r="AH468" s="216"/>
      <c r="AI468" s="216"/>
      <c r="AJ468" s="216"/>
      <c r="AK468" s="216"/>
      <c r="AL468" s="216"/>
      <c r="FY468" s="184"/>
      <c r="JJ468" s="184"/>
    </row>
    <row r="469" spans="2:270">
      <c r="B469" s="202"/>
      <c r="E469" s="216"/>
      <c r="F469" s="216"/>
      <c r="G469" s="216"/>
      <c r="H469" s="216"/>
      <c r="I469" s="216"/>
      <c r="J469" s="216"/>
      <c r="K469" s="216"/>
      <c r="L469" s="216"/>
      <c r="M469" s="216"/>
      <c r="N469" s="216"/>
      <c r="O469" s="216"/>
      <c r="P469" s="216"/>
      <c r="Q469" s="216"/>
      <c r="R469" s="216"/>
      <c r="S469" s="216"/>
      <c r="T469" s="216"/>
      <c r="U469" s="216"/>
      <c r="V469" s="216"/>
      <c r="W469" s="216"/>
      <c r="X469" s="216"/>
      <c r="Y469" s="216"/>
      <c r="Z469" s="216"/>
      <c r="AA469" s="216"/>
      <c r="AB469" s="216"/>
      <c r="AC469" s="216"/>
      <c r="AD469" s="216"/>
      <c r="AE469" s="216"/>
      <c r="AF469" s="216"/>
      <c r="AG469" s="216"/>
      <c r="AH469" s="216"/>
      <c r="AI469" s="216"/>
      <c r="AJ469" s="216"/>
      <c r="AK469" s="216"/>
      <c r="AL469" s="216"/>
      <c r="FY469" s="184"/>
      <c r="JJ469" s="184"/>
    </row>
    <row r="470" spans="2:270">
      <c r="B470" s="202"/>
      <c r="E470" s="216"/>
      <c r="F470" s="216"/>
      <c r="G470" s="216"/>
      <c r="H470" s="216"/>
      <c r="I470" s="216"/>
      <c r="J470" s="216"/>
      <c r="K470" s="216"/>
      <c r="L470" s="216"/>
      <c r="M470" s="216"/>
      <c r="N470" s="216"/>
      <c r="O470" s="216"/>
      <c r="P470" s="216"/>
      <c r="Q470" s="216"/>
      <c r="R470" s="216"/>
      <c r="S470" s="216"/>
      <c r="T470" s="216"/>
      <c r="U470" s="216"/>
      <c r="V470" s="216"/>
      <c r="W470" s="216"/>
      <c r="X470" s="216"/>
      <c r="Y470" s="216"/>
      <c r="Z470" s="216"/>
      <c r="AA470" s="216"/>
      <c r="AB470" s="216"/>
      <c r="AC470" s="216"/>
      <c r="AD470" s="216"/>
      <c r="AE470" s="216"/>
      <c r="AF470" s="216"/>
      <c r="AG470" s="216"/>
      <c r="AH470" s="216"/>
      <c r="AI470" s="216"/>
      <c r="AJ470" s="216"/>
      <c r="AK470" s="216"/>
      <c r="AL470" s="216"/>
      <c r="FY470" s="184"/>
      <c r="JJ470" s="184"/>
    </row>
    <row r="471" spans="2:270">
      <c r="B471" s="202"/>
      <c r="E471" s="216"/>
      <c r="F471" s="216"/>
      <c r="G471" s="216"/>
      <c r="H471" s="216"/>
      <c r="I471" s="216"/>
      <c r="J471" s="216"/>
      <c r="K471" s="216"/>
      <c r="L471" s="216"/>
      <c r="M471" s="216"/>
      <c r="N471" s="216"/>
      <c r="O471" s="216"/>
      <c r="P471" s="216"/>
      <c r="Q471" s="216"/>
      <c r="R471" s="216"/>
      <c r="S471" s="216"/>
      <c r="T471" s="216"/>
      <c r="U471" s="216"/>
      <c r="V471" s="216"/>
      <c r="W471" s="216"/>
      <c r="X471" s="216"/>
      <c r="Y471" s="216"/>
      <c r="Z471" s="216"/>
      <c r="AA471" s="216"/>
      <c r="AB471" s="216"/>
      <c r="AC471" s="216"/>
      <c r="AD471" s="216"/>
      <c r="AE471" s="216"/>
      <c r="AF471" s="216"/>
      <c r="AG471" s="216"/>
      <c r="AH471" s="216"/>
      <c r="AI471" s="216"/>
      <c r="AJ471" s="216"/>
      <c r="AK471" s="216"/>
      <c r="AL471" s="216"/>
      <c r="FY471" s="184"/>
      <c r="JJ471" s="184"/>
    </row>
    <row r="472" spans="2:270">
      <c r="B472" s="202"/>
      <c r="E472" s="216"/>
      <c r="F472" s="216"/>
      <c r="G472" s="216"/>
      <c r="H472" s="216"/>
      <c r="I472" s="216"/>
      <c r="J472" s="216"/>
      <c r="K472" s="216"/>
      <c r="L472" s="216"/>
      <c r="M472" s="216"/>
      <c r="N472" s="216"/>
      <c r="O472" s="216"/>
      <c r="P472" s="216"/>
      <c r="Q472" s="216"/>
      <c r="R472" s="216"/>
      <c r="S472" s="216"/>
      <c r="T472" s="216"/>
      <c r="U472" s="216"/>
      <c r="V472" s="216"/>
      <c r="W472" s="216"/>
      <c r="X472" s="216"/>
      <c r="Y472" s="216"/>
      <c r="Z472" s="216"/>
      <c r="AA472" s="216"/>
      <c r="AB472" s="216"/>
      <c r="AC472" s="216"/>
      <c r="AD472" s="216"/>
      <c r="AE472" s="216"/>
      <c r="AF472" s="216"/>
      <c r="AG472" s="216"/>
      <c r="AH472" s="216"/>
      <c r="AI472" s="216"/>
      <c r="AJ472" s="216"/>
      <c r="AK472" s="216"/>
      <c r="AL472" s="216"/>
      <c r="FY472" s="184"/>
      <c r="JJ472" s="184"/>
    </row>
    <row r="473" spans="2:270">
      <c r="B473" s="202"/>
      <c r="E473" s="216"/>
      <c r="F473" s="216"/>
      <c r="G473" s="216"/>
      <c r="H473" s="216"/>
      <c r="I473" s="216"/>
      <c r="J473" s="216"/>
      <c r="K473" s="216"/>
      <c r="L473" s="216"/>
      <c r="M473" s="216"/>
      <c r="N473" s="216"/>
      <c r="O473" s="216"/>
      <c r="P473" s="216"/>
      <c r="Q473" s="216"/>
      <c r="R473" s="216"/>
      <c r="S473" s="216"/>
      <c r="T473" s="216"/>
      <c r="U473" s="216"/>
      <c r="V473" s="216"/>
      <c r="W473" s="216"/>
      <c r="X473" s="216"/>
      <c r="Y473" s="216"/>
      <c r="Z473" s="216"/>
      <c r="AA473" s="216"/>
      <c r="AB473" s="216"/>
      <c r="AC473" s="216"/>
      <c r="AD473" s="216"/>
      <c r="AE473" s="216"/>
      <c r="AF473" s="216"/>
      <c r="AG473" s="216"/>
      <c r="AH473" s="216"/>
      <c r="AI473" s="216"/>
      <c r="AJ473" s="216"/>
      <c r="AK473" s="216"/>
      <c r="AL473" s="216"/>
      <c r="FY473" s="184"/>
      <c r="JJ473" s="184"/>
    </row>
    <row r="474" spans="2:270">
      <c r="B474" s="202"/>
      <c r="E474" s="216"/>
      <c r="F474" s="216"/>
      <c r="G474" s="216"/>
      <c r="H474" s="216"/>
      <c r="I474" s="216"/>
      <c r="J474" s="216"/>
      <c r="K474" s="216"/>
      <c r="L474" s="216"/>
      <c r="M474" s="216"/>
      <c r="N474" s="216"/>
      <c r="O474" s="216"/>
      <c r="P474" s="216"/>
      <c r="Q474" s="216"/>
      <c r="R474" s="216"/>
      <c r="S474" s="216"/>
      <c r="T474" s="216"/>
      <c r="U474" s="216"/>
      <c r="V474" s="216"/>
      <c r="W474" s="216"/>
      <c r="X474" s="216"/>
      <c r="Y474" s="216"/>
      <c r="Z474" s="216"/>
      <c r="AA474" s="216"/>
      <c r="AB474" s="216"/>
      <c r="AC474" s="216"/>
      <c r="AD474" s="216"/>
      <c r="AE474" s="216"/>
      <c r="AF474" s="216"/>
      <c r="AG474" s="216"/>
      <c r="AH474" s="216"/>
      <c r="AI474" s="216"/>
      <c r="AJ474" s="216"/>
      <c r="AK474" s="216"/>
      <c r="AL474" s="216"/>
      <c r="FY474" s="184"/>
      <c r="JJ474" s="184"/>
    </row>
    <row r="475" spans="2:270">
      <c r="B475" s="202"/>
      <c r="E475" s="216"/>
      <c r="F475" s="216"/>
      <c r="G475" s="216"/>
      <c r="H475" s="216"/>
      <c r="I475" s="216"/>
      <c r="J475" s="216"/>
      <c r="K475" s="216"/>
      <c r="L475" s="216"/>
      <c r="M475" s="216"/>
      <c r="N475" s="216"/>
      <c r="O475" s="216"/>
      <c r="P475" s="216"/>
      <c r="Q475" s="216"/>
      <c r="R475" s="216"/>
      <c r="S475" s="216"/>
      <c r="T475" s="216"/>
      <c r="U475" s="216"/>
      <c r="V475" s="216"/>
      <c r="W475" s="216"/>
      <c r="X475" s="216"/>
      <c r="Y475" s="216"/>
      <c r="Z475" s="216"/>
      <c r="AA475" s="216"/>
      <c r="AB475" s="216"/>
      <c r="AC475" s="216"/>
      <c r="AD475" s="216"/>
      <c r="AE475" s="216"/>
      <c r="AF475" s="216"/>
      <c r="AG475" s="216"/>
      <c r="AH475" s="216"/>
      <c r="AI475" s="216"/>
      <c r="AJ475" s="216"/>
      <c r="AK475" s="216"/>
      <c r="AL475" s="216"/>
      <c r="FY475" s="184"/>
      <c r="JJ475" s="184"/>
    </row>
    <row r="476" spans="2:270">
      <c r="B476" s="202"/>
      <c r="E476" s="216"/>
      <c r="F476" s="216"/>
      <c r="G476" s="216"/>
      <c r="H476" s="216"/>
      <c r="I476" s="216"/>
      <c r="J476" s="216"/>
      <c r="K476" s="216"/>
      <c r="L476" s="216"/>
      <c r="M476" s="216"/>
      <c r="N476" s="216"/>
      <c r="O476" s="216"/>
      <c r="P476" s="216"/>
      <c r="Q476" s="216"/>
      <c r="R476" s="216"/>
      <c r="S476" s="216"/>
      <c r="T476" s="216"/>
      <c r="U476" s="216"/>
      <c r="V476" s="216"/>
      <c r="W476" s="216"/>
      <c r="X476" s="216"/>
      <c r="Y476" s="216"/>
      <c r="Z476" s="216"/>
      <c r="AA476" s="216"/>
      <c r="AB476" s="216"/>
      <c r="AC476" s="216"/>
      <c r="AD476" s="216"/>
      <c r="AE476" s="216"/>
      <c r="AF476" s="216"/>
      <c r="AG476" s="216"/>
      <c r="AH476" s="216"/>
      <c r="AI476" s="216"/>
      <c r="AJ476" s="216"/>
      <c r="AK476" s="216"/>
      <c r="AL476" s="216"/>
      <c r="FY476" s="184"/>
      <c r="JJ476" s="184"/>
    </row>
    <row r="477" spans="2:270">
      <c r="B477" s="202"/>
      <c r="E477" s="216"/>
      <c r="F477" s="216"/>
      <c r="G477" s="216"/>
      <c r="H477" s="216"/>
      <c r="I477" s="216"/>
      <c r="J477" s="216"/>
      <c r="K477" s="216"/>
      <c r="L477" s="216"/>
      <c r="M477" s="216"/>
      <c r="N477" s="216"/>
      <c r="O477" s="216"/>
      <c r="P477" s="216"/>
      <c r="Q477" s="216"/>
      <c r="R477" s="216"/>
      <c r="S477" s="216"/>
      <c r="T477" s="216"/>
      <c r="U477" s="216"/>
      <c r="V477" s="216"/>
      <c r="W477" s="216"/>
      <c r="X477" s="216"/>
      <c r="Y477" s="216"/>
      <c r="Z477" s="216"/>
      <c r="AA477" s="216"/>
      <c r="AB477" s="216"/>
      <c r="AC477" s="216"/>
      <c r="AD477" s="216"/>
      <c r="AE477" s="216"/>
      <c r="AF477" s="216"/>
      <c r="AG477" s="216"/>
      <c r="AH477" s="216"/>
      <c r="AI477" s="216"/>
      <c r="AJ477" s="216"/>
      <c r="AK477" s="216"/>
      <c r="AL477" s="216"/>
      <c r="FY477" s="184"/>
      <c r="JJ477" s="184"/>
    </row>
    <row r="478" spans="2:270">
      <c r="B478" s="202"/>
      <c r="E478" s="216"/>
      <c r="F478" s="216"/>
      <c r="G478" s="216"/>
      <c r="H478" s="216"/>
      <c r="I478" s="216"/>
      <c r="J478" s="216"/>
      <c r="K478" s="216"/>
      <c r="L478" s="216"/>
      <c r="M478" s="216"/>
      <c r="N478" s="216"/>
      <c r="O478" s="216"/>
      <c r="P478" s="216"/>
      <c r="Q478" s="216"/>
      <c r="R478" s="216"/>
      <c r="S478" s="216"/>
      <c r="T478" s="216"/>
      <c r="U478" s="216"/>
      <c r="V478" s="216"/>
      <c r="W478" s="216"/>
      <c r="X478" s="216"/>
      <c r="Y478" s="216"/>
      <c r="Z478" s="216"/>
      <c r="AA478" s="216"/>
      <c r="AB478" s="216"/>
      <c r="AC478" s="216"/>
      <c r="AD478" s="216"/>
      <c r="AE478" s="216"/>
      <c r="AF478" s="216"/>
      <c r="AG478" s="216"/>
      <c r="AH478" s="216"/>
      <c r="AI478" s="216"/>
      <c r="AJ478" s="216"/>
      <c r="AK478" s="216"/>
      <c r="AL478" s="216"/>
      <c r="FY478" s="184"/>
      <c r="JJ478" s="184"/>
    </row>
    <row r="479" spans="2:270">
      <c r="B479" s="202"/>
      <c r="E479" s="216"/>
      <c r="F479" s="216"/>
      <c r="G479" s="216"/>
      <c r="H479" s="216"/>
      <c r="I479" s="216"/>
      <c r="J479" s="216"/>
      <c r="K479" s="216"/>
      <c r="L479" s="216"/>
      <c r="M479" s="216"/>
      <c r="N479" s="216"/>
      <c r="O479" s="216"/>
      <c r="P479" s="216"/>
      <c r="Q479" s="216"/>
      <c r="R479" s="216"/>
      <c r="S479" s="216"/>
      <c r="T479" s="216"/>
      <c r="U479" s="216"/>
      <c r="V479" s="216"/>
      <c r="W479" s="216"/>
      <c r="X479" s="216"/>
      <c r="Y479" s="216"/>
      <c r="Z479" s="216"/>
      <c r="AA479" s="216"/>
      <c r="AB479" s="216"/>
      <c r="AC479" s="216"/>
      <c r="AD479" s="216"/>
      <c r="AE479" s="216"/>
      <c r="AF479" s="216"/>
      <c r="AG479" s="216"/>
      <c r="AH479" s="216"/>
      <c r="AI479" s="216"/>
      <c r="AJ479" s="216"/>
      <c r="AK479" s="216"/>
      <c r="AL479" s="216"/>
      <c r="FY479" s="184"/>
      <c r="JJ479" s="184"/>
    </row>
    <row r="480" spans="2:270">
      <c r="B480" s="202"/>
      <c r="E480" s="216"/>
      <c r="F480" s="216"/>
      <c r="G480" s="216"/>
      <c r="H480" s="216"/>
      <c r="I480" s="216"/>
      <c r="J480" s="216"/>
      <c r="K480" s="216"/>
      <c r="L480" s="216"/>
      <c r="M480" s="216"/>
      <c r="N480" s="216"/>
      <c r="O480" s="216"/>
      <c r="P480" s="216"/>
      <c r="Q480" s="216"/>
      <c r="R480" s="216"/>
      <c r="S480" s="216"/>
      <c r="T480" s="216"/>
      <c r="U480" s="216"/>
      <c r="V480" s="216"/>
      <c r="W480" s="216"/>
      <c r="X480" s="216"/>
      <c r="Y480" s="216"/>
      <c r="Z480" s="216"/>
      <c r="AA480" s="216"/>
      <c r="AB480" s="216"/>
      <c r="AC480" s="216"/>
      <c r="AD480" s="216"/>
      <c r="AE480" s="216"/>
      <c r="AF480" s="216"/>
      <c r="AG480" s="216"/>
      <c r="AH480" s="216"/>
      <c r="AI480" s="216"/>
      <c r="AJ480" s="216"/>
      <c r="AK480" s="216"/>
      <c r="AL480" s="216"/>
      <c r="FY480" s="184"/>
      <c r="JJ480" s="184"/>
    </row>
    <row r="481" spans="2:270">
      <c r="B481" s="202"/>
      <c r="E481" s="216"/>
      <c r="F481" s="216"/>
      <c r="G481" s="216"/>
      <c r="H481" s="216"/>
      <c r="I481" s="216"/>
      <c r="J481" s="216"/>
      <c r="K481" s="216"/>
      <c r="L481" s="216"/>
      <c r="M481" s="216"/>
      <c r="N481" s="216"/>
      <c r="O481" s="216"/>
      <c r="P481" s="216"/>
      <c r="Q481" s="216"/>
      <c r="R481" s="216"/>
      <c r="S481" s="216"/>
      <c r="T481" s="216"/>
      <c r="U481" s="216"/>
      <c r="V481" s="216"/>
      <c r="W481" s="216"/>
      <c r="X481" s="216"/>
      <c r="Y481" s="216"/>
      <c r="Z481" s="216"/>
      <c r="AA481" s="216"/>
      <c r="AB481" s="216"/>
      <c r="AC481" s="216"/>
      <c r="AD481" s="216"/>
      <c r="AE481" s="216"/>
      <c r="AF481" s="216"/>
      <c r="AG481" s="216"/>
      <c r="AH481" s="216"/>
      <c r="AI481" s="216"/>
      <c r="AJ481" s="216"/>
      <c r="AK481" s="216"/>
      <c r="AL481" s="216"/>
      <c r="FY481" s="184"/>
      <c r="JJ481" s="184"/>
    </row>
    <row r="482" spans="2:270">
      <c r="B482" s="202"/>
      <c r="E482" s="216"/>
      <c r="F482" s="216"/>
      <c r="G482" s="216"/>
      <c r="H482" s="216"/>
      <c r="I482" s="216"/>
      <c r="J482" s="216"/>
      <c r="K482" s="216"/>
      <c r="L482" s="216"/>
      <c r="M482" s="216"/>
      <c r="N482" s="216"/>
      <c r="O482" s="216"/>
      <c r="P482" s="216"/>
      <c r="Q482" s="216"/>
      <c r="R482" s="216"/>
      <c r="S482" s="216"/>
      <c r="T482" s="216"/>
      <c r="U482" s="216"/>
      <c r="V482" s="216"/>
      <c r="W482" s="216"/>
      <c r="X482" s="216"/>
      <c r="Y482" s="216"/>
      <c r="Z482" s="216"/>
      <c r="AA482" s="216"/>
      <c r="AB482" s="216"/>
      <c r="AC482" s="216"/>
      <c r="AD482" s="216"/>
      <c r="AE482" s="216"/>
      <c r="AF482" s="216"/>
      <c r="AG482" s="216"/>
      <c r="AH482" s="216"/>
      <c r="AI482" s="216"/>
      <c r="AJ482" s="216"/>
      <c r="AK482" s="216"/>
      <c r="AL482" s="216"/>
      <c r="FY482" s="184"/>
      <c r="JJ482" s="184"/>
    </row>
    <row r="483" spans="2:270">
      <c r="B483" s="202"/>
      <c r="E483" s="216"/>
      <c r="F483" s="216"/>
      <c r="G483" s="216"/>
      <c r="H483" s="216"/>
      <c r="I483" s="216"/>
      <c r="J483" s="216"/>
      <c r="K483" s="216"/>
      <c r="L483" s="216"/>
      <c r="M483" s="216"/>
      <c r="N483" s="216"/>
      <c r="O483" s="216"/>
      <c r="P483" s="216"/>
      <c r="Q483" s="216"/>
      <c r="R483" s="216"/>
      <c r="S483" s="216"/>
      <c r="T483" s="216"/>
      <c r="U483" s="216"/>
      <c r="V483" s="216"/>
      <c r="W483" s="216"/>
      <c r="X483" s="216"/>
      <c r="Y483" s="216"/>
      <c r="Z483" s="216"/>
      <c r="AA483" s="216"/>
      <c r="AB483" s="216"/>
      <c r="AC483" s="216"/>
      <c r="AD483" s="216"/>
      <c r="AE483" s="216"/>
      <c r="AF483" s="216"/>
      <c r="AG483" s="216"/>
      <c r="AH483" s="216"/>
      <c r="AI483" s="216"/>
      <c r="AJ483" s="216"/>
      <c r="AK483" s="216"/>
      <c r="AL483" s="216"/>
      <c r="FY483" s="184"/>
      <c r="JJ483" s="184"/>
    </row>
    <row r="484" spans="2:270">
      <c r="B484" s="202"/>
      <c r="E484" s="216"/>
      <c r="F484" s="216"/>
      <c r="G484" s="216"/>
      <c r="H484" s="216"/>
      <c r="I484" s="216"/>
      <c r="J484" s="216"/>
      <c r="K484" s="216"/>
      <c r="L484" s="216"/>
      <c r="M484" s="216"/>
      <c r="N484" s="216"/>
      <c r="O484" s="216"/>
      <c r="P484" s="216"/>
      <c r="Q484" s="216"/>
      <c r="R484" s="216"/>
      <c r="S484" s="216"/>
      <c r="T484" s="216"/>
      <c r="U484" s="216"/>
      <c r="V484" s="216"/>
      <c r="W484" s="216"/>
      <c r="X484" s="216"/>
      <c r="Y484" s="216"/>
      <c r="Z484" s="216"/>
      <c r="AA484" s="216"/>
      <c r="AB484" s="216"/>
      <c r="AC484" s="216"/>
      <c r="AD484" s="216"/>
      <c r="AE484" s="216"/>
      <c r="AF484" s="216"/>
      <c r="AG484" s="216"/>
      <c r="AH484" s="216"/>
      <c r="AI484" s="216"/>
      <c r="AJ484" s="216"/>
      <c r="AK484" s="216"/>
      <c r="AL484" s="216"/>
      <c r="FY484" s="184"/>
      <c r="JJ484" s="184"/>
    </row>
    <row r="485" spans="2:270">
      <c r="B485" s="202"/>
      <c r="E485" s="216"/>
      <c r="F485" s="216"/>
      <c r="G485" s="216"/>
      <c r="H485" s="216"/>
      <c r="I485" s="216"/>
      <c r="J485" s="216"/>
      <c r="K485" s="216"/>
      <c r="L485" s="216"/>
      <c r="M485" s="216"/>
      <c r="N485" s="216"/>
      <c r="O485" s="216"/>
      <c r="P485" s="216"/>
      <c r="Q485" s="216"/>
      <c r="R485" s="216"/>
      <c r="S485" s="216"/>
      <c r="T485" s="216"/>
      <c r="U485" s="216"/>
      <c r="V485" s="216"/>
      <c r="W485" s="216"/>
      <c r="X485" s="216"/>
      <c r="Y485" s="216"/>
      <c r="Z485" s="216"/>
      <c r="AA485" s="216"/>
      <c r="AB485" s="216"/>
      <c r="AC485" s="216"/>
      <c r="AD485" s="216"/>
      <c r="AE485" s="216"/>
      <c r="AF485" s="216"/>
      <c r="AG485" s="216"/>
      <c r="AH485" s="216"/>
      <c r="AI485" s="216"/>
      <c r="AJ485" s="216"/>
      <c r="AK485" s="216"/>
      <c r="AL485" s="216"/>
      <c r="FY485" s="184"/>
      <c r="JJ485" s="184"/>
    </row>
    <row r="486" spans="2:270">
      <c r="B486" s="202"/>
      <c r="E486" s="216"/>
      <c r="F486" s="216"/>
      <c r="G486" s="216"/>
      <c r="H486" s="216"/>
      <c r="I486" s="216"/>
      <c r="J486" s="216"/>
      <c r="K486" s="216"/>
      <c r="L486" s="216"/>
      <c r="M486" s="216"/>
      <c r="N486" s="216"/>
      <c r="O486" s="216"/>
      <c r="P486" s="216"/>
      <c r="Q486" s="216"/>
      <c r="R486" s="216"/>
      <c r="S486" s="216"/>
      <c r="T486" s="216"/>
      <c r="U486" s="216"/>
      <c r="V486" s="216"/>
      <c r="W486" s="216"/>
      <c r="X486" s="216"/>
      <c r="Y486" s="216"/>
      <c r="Z486" s="216"/>
      <c r="AA486" s="216"/>
      <c r="AB486" s="216"/>
      <c r="AC486" s="216"/>
      <c r="AD486" s="216"/>
      <c r="AE486" s="216"/>
      <c r="AF486" s="216"/>
      <c r="AG486" s="216"/>
      <c r="AH486" s="216"/>
      <c r="AI486" s="216"/>
      <c r="AJ486" s="216"/>
      <c r="AK486" s="216"/>
      <c r="AL486" s="216"/>
      <c r="FY486" s="184"/>
      <c r="JJ486" s="184"/>
    </row>
    <row r="487" spans="2:270">
      <c r="B487" s="202"/>
      <c r="E487" s="216"/>
      <c r="F487" s="216"/>
      <c r="G487" s="216"/>
      <c r="H487" s="216"/>
      <c r="I487" s="216"/>
      <c r="J487" s="216"/>
      <c r="K487" s="216"/>
      <c r="L487" s="216"/>
      <c r="M487" s="216"/>
      <c r="N487" s="216"/>
      <c r="O487" s="216"/>
      <c r="P487" s="216"/>
      <c r="Q487" s="216"/>
      <c r="R487" s="216"/>
      <c r="S487" s="216"/>
      <c r="T487" s="216"/>
      <c r="U487" s="216"/>
      <c r="V487" s="216"/>
      <c r="W487" s="216"/>
      <c r="X487" s="216"/>
      <c r="Y487" s="216"/>
      <c r="Z487" s="216"/>
      <c r="AA487" s="216"/>
      <c r="AB487" s="216"/>
      <c r="AC487" s="216"/>
      <c r="AD487" s="216"/>
      <c r="AE487" s="216"/>
      <c r="AF487" s="216"/>
      <c r="AG487" s="216"/>
      <c r="AH487" s="216"/>
      <c r="AI487" s="216"/>
      <c r="AJ487" s="216"/>
      <c r="AK487" s="216"/>
      <c r="AL487" s="216"/>
      <c r="FY487" s="184"/>
      <c r="JJ487" s="184"/>
    </row>
    <row r="488" spans="2:270">
      <c r="B488" s="202"/>
      <c r="E488" s="216"/>
      <c r="F488" s="216"/>
      <c r="G488" s="216"/>
      <c r="H488" s="216"/>
      <c r="I488" s="216"/>
      <c r="J488" s="216"/>
      <c r="K488" s="216"/>
      <c r="L488" s="216"/>
      <c r="M488" s="216"/>
      <c r="N488" s="216"/>
      <c r="O488" s="216"/>
      <c r="P488" s="216"/>
      <c r="Q488" s="216"/>
      <c r="R488" s="216"/>
      <c r="S488" s="216"/>
      <c r="T488" s="216"/>
      <c r="U488" s="216"/>
      <c r="V488" s="216"/>
      <c r="W488" s="216"/>
      <c r="X488" s="216"/>
      <c r="Y488" s="216"/>
      <c r="Z488" s="216"/>
      <c r="AA488" s="216"/>
      <c r="AB488" s="216"/>
      <c r="AC488" s="216"/>
      <c r="AD488" s="216"/>
      <c r="AE488" s="216"/>
      <c r="AF488" s="216"/>
      <c r="AG488" s="216"/>
      <c r="AH488" s="216"/>
      <c r="AI488" s="216"/>
      <c r="AJ488" s="216"/>
      <c r="AK488" s="216"/>
      <c r="AL488" s="216"/>
      <c r="FY488" s="184"/>
      <c r="JJ488" s="184"/>
    </row>
    <row r="489" spans="2:270">
      <c r="B489" s="202"/>
      <c r="E489" s="216"/>
      <c r="F489" s="216"/>
      <c r="G489" s="216"/>
      <c r="H489" s="216"/>
      <c r="I489" s="216"/>
      <c r="J489" s="216"/>
      <c r="K489" s="216"/>
      <c r="L489" s="216"/>
      <c r="M489" s="216"/>
      <c r="N489" s="216"/>
      <c r="O489" s="216"/>
      <c r="P489" s="216"/>
      <c r="Q489" s="216"/>
      <c r="R489" s="216"/>
      <c r="S489" s="216"/>
      <c r="T489" s="216"/>
      <c r="U489" s="216"/>
      <c r="V489" s="216"/>
      <c r="W489" s="216"/>
      <c r="X489" s="216"/>
      <c r="Y489" s="216"/>
      <c r="Z489" s="216"/>
      <c r="AA489" s="216"/>
      <c r="AB489" s="216"/>
      <c r="AC489" s="216"/>
      <c r="AD489" s="216"/>
      <c r="AE489" s="216"/>
      <c r="AF489" s="216"/>
      <c r="AG489" s="216"/>
      <c r="AH489" s="216"/>
      <c r="AI489" s="216"/>
      <c r="AJ489" s="216"/>
      <c r="AK489" s="216"/>
      <c r="AL489" s="216"/>
      <c r="FY489" s="184"/>
      <c r="JJ489" s="184"/>
    </row>
    <row r="490" spans="2:270">
      <c r="B490" s="202"/>
      <c r="E490" s="216"/>
      <c r="F490" s="216"/>
      <c r="G490" s="216"/>
      <c r="H490" s="216"/>
      <c r="I490" s="216"/>
      <c r="J490" s="216"/>
      <c r="K490" s="216"/>
      <c r="L490" s="216"/>
      <c r="M490" s="216"/>
      <c r="N490" s="216"/>
      <c r="O490" s="216"/>
      <c r="P490" s="216"/>
      <c r="Q490" s="216"/>
      <c r="R490" s="216"/>
      <c r="S490" s="216"/>
      <c r="T490" s="216"/>
      <c r="U490" s="216"/>
      <c r="V490" s="216"/>
      <c r="W490" s="216"/>
      <c r="X490" s="216"/>
      <c r="Y490" s="216"/>
      <c r="Z490" s="216"/>
      <c r="AA490" s="216"/>
      <c r="AB490" s="216"/>
      <c r="AC490" s="216"/>
      <c r="AD490" s="216"/>
      <c r="AE490" s="216"/>
      <c r="AF490" s="216"/>
      <c r="AG490" s="216"/>
      <c r="AH490" s="216"/>
      <c r="AI490" s="216"/>
      <c r="AJ490" s="216"/>
      <c r="AK490" s="216"/>
      <c r="AL490" s="216"/>
      <c r="FY490" s="184"/>
      <c r="JJ490" s="184"/>
    </row>
    <row r="491" spans="2:270">
      <c r="B491" s="202"/>
      <c r="E491" s="216"/>
      <c r="F491" s="216"/>
      <c r="G491" s="216"/>
      <c r="H491" s="216"/>
      <c r="I491" s="216"/>
      <c r="J491" s="216"/>
      <c r="K491" s="216"/>
      <c r="L491" s="216"/>
      <c r="M491" s="216"/>
      <c r="N491" s="216"/>
      <c r="O491" s="216"/>
      <c r="P491" s="216"/>
      <c r="Q491" s="216"/>
      <c r="R491" s="216"/>
      <c r="S491" s="216"/>
      <c r="T491" s="216"/>
      <c r="U491" s="216"/>
      <c r="V491" s="216"/>
      <c r="W491" s="216"/>
      <c r="X491" s="216"/>
      <c r="Y491" s="216"/>
      <c r="Z491" s="216"/>
      <c r="AA491" s="216"/>
      <c r="AB491" s="216"/>
      <c r="AC491" s="216"/>
      <c r="AD491" s="216"/>
      <c r="AE491" s="216"/>
      <c r="AF491" s="216"/>
      <c r="AG491" s="216"/>
      <c r="AH491" s="216"/>
      <c r="AI491" s="216"/>
      <c r="AJ491" s="216"/>
      <c r="AK491" s="216"/>
      <c r="AL491" s="216"/>
      <c r="FY491" s="184"/>
      <c r="JJ491" s="184"/>
    </row>
    <row r="492" spans="2:270">
      <c r="B492" s="202"/>
      <c r="E492" s="216"/>
      <c r="F492" s="216"/>
      <c r="G492" s="216"/>
      <c r="H492" s="216"/>
      <c r="I492" s="216"/>
      <c r="J492" s="216"/>
      <c r="K492" s="216"/>
      <c r="L492" s="216"/>
      <c r="M492" s="216"/>
      <c r="N492" s="216"/>
      <c r="O492" s="216"/>
      <c r="P492" s="216"/>
      <c r="Q492" s="216"/>
      <c r="R492" s="216"/>
      <c r="S492" s="216"/>
      <c r="T492" s="216"/>
      <c r="U492" s="216"/>
      <c r="V492" s="216"/>
      <c r="W492" s="216"/>
      <c r="X492" s="216"/>
      <c r="Y492" s="216"/>
      <c r="Z492" s="216"/>
      <c r="AA492" s="216"/>
      <c r="AB492" s="216"/>
      <c r="AC492" s="216"/>
      <c r="AD492" s="216"/>
      <c r="AE492" s="216"/>
      <c r="AF492" s="216"/>
      <c r="AG492" s="216"/>
      <c r="AH492" s="216"/>
      <c r="AI492" s="216"/>
      <c r="AJ492" s="216"/>
      <c r="AK492" s="216"/>
      <c r="AL492" s="216"/>
      <c r="FY492" s="184"/>
      <c r="JJ492" s="184"/>
    </row>
    <row r="493" spans="2:270">
      <c r="B493" s="202"/>
      <c r="E493" s="216"/>
      <c r="F493" s="216"/>
      <c r="G493" s="216"/>
      <c r="H493" s="216"/>
      <c r="I493" s="216"/>
      <c r="J493" s="216"/>
      <c r="K493" s="216"/>
      <c r="L493" s="216"/>
      <c r="M493" s="216"/>
      <c r="N493" s="216"/>
      <c r="O493" s="216"/>
      <c r="P493" s="216"/>
      <c r="Q493" s="216"/>
      <c r="R493" s="216"/>
      <c r="S493" s="216"/>
      <c r="T493" s="216"/>
      <c r="U493" s="216"/>
      <c r="V493" s="216"/>
      <c r="W493" s="216"/>
      <c r="X493" s="216"/>
      <c r="Y493" s="216"/>
      <c r="Z493" s="216"/>
      <c r="AA493" s="216"/>
      <c r="AB493" s="216"/>
      <c r="AC493" s="216"/>
      <c r="AD493" s="216"/>
      <c r="AE493" s="216"/>
      <c r="AF493" s="216"/>
      <c r="AG493" s="216"/>
      <c r="AH493" s="216"/>
      <c r="AI493" s="216"/>
      <c r="AJ493" s="216"/>
      <c r="AK493" s="216"/>
      <c r="AL493" s="216"/>
      <c r="FY493" s="184"/>
      <c r="JJ493" s="184"/>
    </row>
    <row r="494" spans="2:270">
      <c r="B494" s="202"/>
      <c r="E494" s="216"/>
      <c r="F494" s="216"/>
      <c r="G494" s="216"/>
      <c r="H494" s="216"/>
      <c r="I494" s="216"/>
      <c r="J494" s="216"/>
      <c r="K494" s="216"/>
      <c r="L494" s="216"/>
      <c r="M494" s="216"/>
      <c r="N494" s="216"/>
      <c r="O494" s="216"/>
      <c r="P494" s="216"/>
      <c r="Q494" s="216"/>
      <c r="R494" s="216"/>
      <c r="S494" s="216"/>
      <c r="T494" s="216"/>
      <c r="U494" s="216"/>
      <c r="V494" s="216"/>
      <c r="W494" s="216"/>
      <c r="X494" s="216"/>
      <c r="Y494" s="216"/>
      <c r="Z494" s="216"/>
      <c r="AA494" s="216"/>
      <c r="AB494" s="216"/>
      <c r="AC494" s="216"/>
      <c r="AD494" s="216"/>
      <c r="AE494" s="216"/>
      <c r="AF494" s="216"/>
      <c r="AG494" s="216"/>
      <c r="AH494" s="216"/>
      <c r="AI494" s="216"/>
      <c r="AJ494" s="216"/>
      <c r="AK494" s="216"/>
      <c r="AL494" s="216"/>
      <c r="FY494" s="184"/>
      <c r="JJ494" s="184"/>
    </row>
    <row r="495" spans="2:270">
      <c r="B495" s="202"/>
      <c r="E495" s="216"/>
      <c r="F495" s="216"/>
      <c r="G495" s="216"/>
      <c r="H495" s="216"/>
      <c r="I495" s="216"/>
      <c r="J495" s="216"/>
      <c r="K495" s="216"/>
      <c r="L495" s="216"/>
      <c r="M495" s="216"/>
      <c r="N495" s="216"/>
      <c r="O495" s="216"/>
      <c r="P495" s="216"/>
      <c r="Q495" s="216"/>
      <c r="R495" s="216"/>
      <c r="S495" s="216"/>
      <c r="T495" s="216"/>
      <c r="U495" s="216"/>
      <c r="V495" s="216"/>
      <c r="W495" s="216"/>
      <c r="X495" s="216"/>
      <c r="Y495" s="216"/>
      <c r="Z495" s="216"/>
      <c r="AA495" s="216"/>
      <c r="AB495" s="216"/>
      <c r="AC495" s="216"/>
      <c r="AD495" s="216"/>
      <c r="AE495" s="216"/>
      <c r="AF495" s="216"/>
      <c r="AG495" s="216"/>
      <c r="AH495" s="216"/>
      <c r="AI495" s="216"/>
      <c r="AJ495" s="216"/>
      <c r="AK495" s="216"/>
      <c r="AL495" s="216"/>
      <c r="FY495" s="184"/>
      <c r="JJ495" s="184"/>
    </row>
    <row r="496" spans="2:270">
      <c r="B496" s="202"/>
      <c r="E496" s="216"/>
      <c r="F496" s="216"/>
      <c r="G496" s="216"/>
      <c r="H496" s="216"/>
      <c r="I496" s="216"/>
      <c r="J496" s="216"/>
      <c r="K496" s="216"/>
      <c r="L496" s="216"/>
      <c r="M496" s="216"/>
      <c r="N496" s="216"/>
      <c r="O496" s="216"/>
      <c r="P496" s="216"/>
      <c r="Q496" s="216"/>
      <c r="R496" s="216"/>
      <c r="S496" s="216"/>
      <c r="T496" s="216"/>
      <c r="U496" s="216"/>
      <c r="V496" s="216"/>
      <c r="W496" s="216"/>
      <c r="X496" s="216"/>
      <c r="Y496" s="216"/>
      <c r="Z496" s="216"/>
      <c r="AA496" s="216"/>
      <c r="AB496" s="216"/>
      <c r="AC496" s="216"/>
      <c r="AD496" s="216"/>
      <c r="AE496" s="216"/>
      <c r="AF496" s="216"/>
      <c r="AG496" s="216"/>
      <c r="AH496" s="216"/>
      <c r="AI496" s="216"/>
      <c r="AJ496" s="216"/>
      <c r="AK496" s="216"/>
      <c r="AL496" s="216"/>
      <c r="FY496" s="184"/>
      <c r="JJ496" s="184"/>
    </row>
    <row r="497" spans="2:270">
      <c r="B497" s="202"/>
      <c r="E497" s="216"/>
      <c r="F497" s="216"/>
      <c r="G497" s="216"/>
      <c r="H497" s="216"/>
      <c r="I497" s="216"/>
      <c r="J497" s="216"/>
      <c r="K497" s="216"/>
      <c r="L497" s="216"/>
      <c r="M497" s="216"/>
      <c r="N497" s="216"/>
      <c r="O497" s="216"/>
      <c r="P497" s="216"/>
      <c r="Q497" s="216"/>
      <c r="R497" s="216"/>
      <c r="S497" s="216"/>
      <c r="T497" s="216"/>
      <c r="U497" s="216"/>
      <c r="V497" s="216"/>
      <c r="W497" s="216"/>
      <c r="X497" s="216"/>
      <c r="Y497" s="216"/>
      <c r="Z497" s="216"/>
      <c r="AA497" s="216"/>
      <c r="AB497" s="216"/>
      <c r="AC497" s="216"/>
      <c r="AD497" s="216"/>
      <c r="AE497" s="216"/>
      <c r="AF497" s="216"/>
      <c r="AG497" s="216"/>
      <c r="AH497" s="216"/>
      <c r="AI497" s="216"/>
      <c r="AJ497" s="216"/>
      <c r="AK497" s="216"/>
      <c r="AL497" s="216"/>
      <c r="FY497" s="184"/>
      <c r="JJ497" s="184"/>
    </row>
    <row r="498" spans="2:270">
      <c r="B498" s="202"/>
      <c r="E498" s="216"/>
      <c r="F498" s="216"/>
      <c r="G498" s="216"/>
      <c r="H498" s="216"/>
      <c r="I498" s="216"/>
      <c r="J498" s="216"/>
      <c r="K498" s="216"/>
      <c r="L498" s="216"/>
      <c r="M498" s="216"/>
      <c r="N498" s="216"/>
      <c r="O498" s="216"/>
      <c r="P498" s="216"/>
      <c r="Q498" s="216"/>
      <c r="R498" s="216"/>
      <c r="S498" s="216"/>
      <c r="T498" s="216"/>
      <c r="U498" s="216"/>
      <c r="V498" s="216"/>
      <c r="W498" s="216"/>
      <c r="X498" s="216"/>
      <c r="Y498" s="216"/>
      <c r="Z498" s="216"/>
      <c r="AA498" s="216"/>
      <c r="AB498" s="216"/>
      <c r="AC498" s="216"/>
      <c r="AD498" s="216"/>
      <c r="AE498" s="216"/>
      <c r="AF498" s="216"/>
      <c r="AG498" s="216"/>
      <c r="AH498" s="216"/>
      <c r="AI498" s="216"/>
      <c r="AJ498" s="216"/>
      <c r="AK498" s="216"/>
      <c r="AL498" s="216"/>
      <c r="FY498" s="184"/>
      <c r="JJ498" s="184"/>
    </row>
    <row r="499" spans="2:270">
      <c r="B499" s="202"/>
      <c r="E499" s="216"/>
      <c r="F499" s="216"/>
      <c r="G499" s="216"/>
      <c r="H499" s="216"/>
      <c r="I499" s="216"/>
      <c r="J499" s="216"/>
      <c r="K499" s="216"/>
      <c r="L499" s="216"/>
      <c r="M499" s="216"/>
      <c r="N499" s="216"/>
      <c r="O499" s="216"/>
      <c r="P499" s="216"/>
      <c r="Q499" s="216"/>
      <c r="R499" s="216"/>
      <c r="S499" s="216"/>
      <c r="T499" s="216"/>
      <c r="U499" s="216"/>
      <c r="V499" s="216"/>
      <c r="W499" s="216"/>
      <c r="X499" s="216"/>
      <c r="Y499" s="216"/>
      <c r="Z499" s="216"/>
      <c r="AA499" s="216"/>
      <c r="AB499" s="216"/>
      <c r="AC499" s="216"/>
      <c r="AD499" s="216"/>
      <c r="AE499" s="216"/>
      <c r="AF499" s="216"/>
      <c r="AG499" s="216"/>
      <c r="AH499" s="216"/>
      <c r="AI499" s="216"/>
      <c r="AJ499" s="216"/>
      <c r="AK499" s="216"/>
      <c r="AL499" s="216"/>
      <c r="FY499" s="184"/>
      <c r="JJ499" s="184"/>
    </row>
    <row r="500" spans="2:270">
      <c r="B500" s="202"/>
      <c r="E500" s="216"/>
      <c r="F500" s="216"/>
      <c r="G500" s="216"/>
      <c r="H500" s="216"/>
      <c r="I500" s="216"/>
      <c r="J500" s="216"/>
      <c r="K500" s="216"/>
      <c r="L500" s="216"/>
      <c r="M500" s="216"/>
      <c r="N500" s="216"/>
      <c r="O500" s="216"/>
      <c r="P500" s="216"/>
      <c r="Q500" s="216"/>
      <c r="R500" s="216"/>
      <c r="S500" s="216"/>
      <c r="T500" s="216"/>
      <c r="U500" s="216"/>
      <c r="V500" s="216"/>
      <c r="W500" s="216"/>
      <c r="X500" s="216"/>
      <c r="Y500" s="216"/>
      <c r="Z500" s="216"/>
      <c r="AA500" s="216"/>
      <c r="AB500" s="216"/>
      <c r="AC500" s="216"/>
      <c r="AD500" s="216"/>
      <c r="AE500" s="216"/>
      <c r="AF500" s="216"/>
      <c r="AG500" s="216"/>
      <c r="AH500" s="216"/>
      <c r="AI500" s="216"/>
      <c r="AJ500" s="216"/>
      <c r="AK500" s="216"/>
      <c r="AL500" s="216"/>
      <c r="FY500" s="184"/>
      <c r="JJ500" s="184"/>
    </row>
    <row r="501" spans="2:270">
      <c r="B501" s="202"/>
      <c r="E501" s="216"/>
      <c r="F501" s="216"/>
      <c r="G501" s="216"/>
      <c r="H501" s="216"/>
      <c r="I501" s="216"/>
      <c r="J501" s="216"/>
      <c r="K501" s="216"/>
      <c r="L501" s="216"/>
      <c r="M501" s="216"/>
      <c r="N501" s="216"/>
      <c r="O501" s="216"/>
      <c r="P501" s="216"/>
      <c r="Q501" s="216"/>
      <c r="R501" s="216"/>
      <c r="S501" s="216"/>
      <c r="T501" s="216"/>
      <c r="U501" s="216"/>
      <c r="V501" s="216"/>
      <c r="W501" s="216"/>
      <c r="X501" s="216"/>
      <c r="Y501" s="216"/>
      <c r="Z501" s="216"/>
      <c r="AA501" s="216"/>
      <c r="AB501" s="216"/>
      <c r="AC501" s="216"/>
      <c r="AD501" s="216"/>
      <c r="AE501" s="216"/>
      <c r="AF501" s="216"/>
      <c r="AG501" s="216"/>
      <c r="AH501" s="216"/>
      <c r="AI501" s="216"/>
      <c r="AJ501" s="216"/>
      <c r="AK501" s="216"/>
      <c r="AL501" s="216"/>
      <c r="FY501" s="184"/>
      <c r="JJ501" s="184"/>
    </row>
    <row r="502" spans="2:270">
      <c r="B502" s="202"/>
      <c r="E502" s="216"/>
      <c r="F502" s="216"/>
      <c r="G502" s="216"/>
      <c r="H502" s="216"/>
      <c r="I502" s="216"/>
      <c r="J502" s="216"/>
      <c r="K502" s="216"/>
      <c r="L502" s="216"/>
      <c r="M502" s="216"/>
      <c r="N502" s="216"/>
      <c r="O502" s="216"/>
      <c r="P502" s="216"/>
      <c r="Q502" s="216"/>
      <c r="R502" s="216"/>
      <c r="S502" s="216"/>
      <c r="T502" s="216"/>
      <c r="U502" s="216"/>
      <c r="V502" s="216"/>
      <c r="W502" s="216"/>
      <c r="X502" s="216"/>
      <c r="Y502" s="216"/>
      <c r="Z502" s="216"/>
      <c r="AA502" s="216"/>
      <c r="AB502" s="216"/>
      <c r="AC502" s="216"/>
      <c r="AD502" s="216"/>
      <c r="AE502" s="216"/>
      <c r="AF502" s="216"/>
      <c r="AG502" s="216"/>
      <c r="AH502" s="216"/>
      <c r="AI502" s="216"/>
      <c r="AJ502" s="216"/>
      <c r="AK502" s="216"/>
      <c r="AL502" s="216"/>
      <c r="FY502" s="184"/>
      <c r="JJ502" s="184"/>
    </row>
    <row r="503" spans="2:270">
      <c r="B503" s="202"/>
      <c r="E503" s="216"/>
      <c r="F503" s="216"/>
      <c r="G503" s="216"/>
      <c r="H503" s="216"/>
      <c r="I503" s="216"/>
      <c r="J503" s="216"/>
      <c r="K503" s="216"/>
      <c r="L503" s="216"/>
      <c r="M503" s="216"/>
      <c r="N503" s="216"/>
      <c r="O503" s="216"/>
      <c r="P503" s="216"/>
      <c r="Q503" s="216"/>
      <c r="R503" s="216"/>
      <c r="S503" s="216"/>
      <c r="T503" s="216"/>
      <c r="U503" s="216"/>
      <c r="V503" s="216"/>
      <c r="W503" s="216"/>
      <c r="X503" s="216"/>
      <c r="Y503" s="216"/>
      <c r="Z503" s="216"/>
      <c r="AA503" s="216"/>
      <c r="AB503" s="216"/>
      <c r="AC503" s="216"/>
      <c r="AD503" s="216"/>
      <c r="AE503" s="216"/>
      <c r="AF503" s="216"/>
      <c r="AG503" s="216"/>
      <c r="AH503" s="216"/>
      <c r="AI503" s="216"/>
      <c r="AJ503" s="216"/>
      <c r="AK503" s="216"/>
      <c r="AL503" s="216"/>
      <c r="FY503" s="184"/>
      <c r="JJ503" s="184"/>
    </row>
    <row r="504" spans="2:270">
      <c r="B504" s="202"/>
      <c r="E504" s="216"/>
      <c r="F504" s="216"/>
      <c r="G504" s="216"/>
      <c r="H504" s="216"/>
      <c r="I504" s="216"/>
      <c r="J504" s="216"/>
      <c r="K504" s="216"/>
      <c r="L504" s="216"/>
      <c r="M504" s="216"/>
      <c r="N504" s="216"/>
      <c r="O504" s="216"/>
      <c r="P504" s="216"/>
      <c r="Q504" s="216"/>
      <c r="R504" s="216"/>
      <c r="S504" s="216"/>
      <c r="T504" s="216"/>
      <c r="U504" s="216"/>
      <c r="V504" s="216"/>
      <c r="W504" s="216"/>
      <c r="X504" s="216"/>
      <c r="Y504" s="216"/>
      <c r="Z504" s="216"/>
      <c r="AA504" s="216"/>
      <c r="AB504" s="216"/>
      <c r="AC504" s="216"/>
      <c r="AD504" s="216"/>
      <c r="AE504" s="216"/>
      <c r="AF504" s="216"/>
      <c r="AG504" s="216"/>
      <c r="AH504" s="216"/>
      <c r="AI504" s="216"/>
      <c r="AJ504" s="216"/>
      <c r="AK504" s="216"/>
      <c r="AL504" s="216"/>
      <c r="FY504" s="184"/>
      <c r="JJ504" s="184"/>
    </row>
    <row r="505" spans="2:270">
      <c r="B505" s="202"/>
      <c r="E505" s="216"/>
      <c r="F505" s="216"/>
      <c r="G505" s="216"/>
      <c r="H505" s="216"/>
      <c r="I505" s="216"/>
      <c r="J505" s="216"/>
      <c r="K505" s="216"/>
      <c r="L505" s="216"/>
      <c r="M505" s="216"/>
      <c r="N505" s="216"/>
      <c r="O505" s="216"/>
      <c r="P505" s="216"/>
      <c r="Q505" s="216"/>
      <c r="R505" s="216"/>
      <c r="S505" s="216"/>
      <c r="T505" s="216"/>
      <c r="U505" s="216"/>
      <c r="V505" s="216"/>
      <c r="W505" s="216"/>
      <c r="X505" s="216"/>
      <c r="Y505" s="216"/>
      <c r="Z505" s="216"/>
      <c r="AA505" s="216"/>
      <c r="AB505" s="216"/>
      <c r="AC505" s="216"/>
      <c r="AD505" s="216"/>
      <c r="AE505" s="216"/>
      <c r="AF505" s="216"/>
      <c r="AG505" s="216"/>
      <c r="AH505" s="216"/>
      <c r="AI505" s="216"/>
      <c r="AJ505" s="216"/>
      <c r="AK505" s="216"/>
      <c r="AL505" s="216"/>
      <c r="FY505" s="184"/>
      <c r="JJ505" s="184"/>
    </row>
    <row r="506" spans="2:270">
      <c r="B506" s="202"/>
      <c r="E506" s="216"/>
      <c r="F506" s="216"/>
      <c r="G506" s="216"/>
      <c r="H506" s="216"/>
      <c r="I506" s="216"/>
      <c r="J506" s="216"/>
      <c r="K506" s="216"/>
      <c r="L506" s="216"/>
      <c r="M506" s="216"/>
      <c r="N506" s="216"/>
      <c r="O506" s="216"/>
      <c r="P506" s="216"/>
      <c r="Q506" s="216"/>
      <c r="R506" s="216"/>
      <c r="S506" s="216"/>
      <c r="T506" s="216"/>
      <c r="U506" s="216"/>
      <c r="V506" s="216"/>
      <c r="W506" s="216"/>
      <c r="X506" s="216"/>
      <c r="Y506" s="216"/>
      <c r="Z506" s="216"/>
      <c r="AA506" s="216"/>
      <c r="AB506" s="216"/>
      <c r="AC506" s="216"/>
      <c r="AD506" s="216"/>
      <c r="AE506" s="216"/>
      <c r="AF506" s="216"/>
      <c r="AG506" s="216"/>
      <c r="AH506" s="216"/>
      <c r="AI506" s="216"/>
      <c r="AJ506" s="216"/>
      <c r="AK506" s="216"/>
      <c r="AL506" s="216"/>
      <c r="FY506" s="184"/>
      <c r="JJ506" s="184"/>
    </row>
    <row r="507" spans="2:270">
      <c r="B507" s="202"/>
      <c r="E507" s="216"/>
      <c r="F507" s="216"/>
      <c r="G507" s="216"/>
      <c r="H507" s="216"/>
      <c r="I507" s="216"/>
      <c r="J507" s="216"/>
      <c r="K507" s="216"/>
      <c r="L507" s="216"/>
      <c r="M507" s="216"/>
      <c r="N507" s="216"/>
      <c r="O507" s="216"/>
      <c r="P507" s="216"/>
      <c r="Q507" s="216"/>
      <c r="R507" s="216"/>
      <c r="S507" s="216"/>
      <c r="T507" s="216"/>
      <c r="U507" s="216"/>
      <c r="V507" s="216"/>
      <c r="W507" s="216"/>
      <c r="X507" s="216"/>
      <c r="Y507" s="216"/>
      <c r="Z507" s="216"/>
      <c r="AA507" s="216"/>
      <c r="AB507" s="216"/>
      <c r="AC507" s="216"/>
      <c r="AD507" s="216"/>
      <c r="AE507" s="216"/>
      <c r="AF507" s="216"/>
      <c r="AG507" s="216"/>
      <c r="AH507" s="216"/>
      <c r="AI507" s="216"/>
      <c r="AJ507" s="216"/>
      <c r="AK507" s="216"/>
      <c r="AL507" s="216"/>
      <c r="FY507" s="184"/>
      <c r="JJ507" s="184"/>
    </row>
    <row r="508" spans="2:270">
      <c r="B508" s="202"/>
      <c r="E508" s="216"/>
      <c r="F508" s="216"/>
      <c r="G508" s="216"/>
      <c r="H508" s="216"/>
      <c r="I508" s="216"/>
      <c r="J508" s="216"/>
      <c r="K508" s="216"/>
      <c r="L508" s="216"/>
      <c r="M508" s="216"/>
      <c r="N508" s="216"/>
      <c r="O508" s="216"/>
      <c r="P508" s="216"/>
      <c r="Q508" s="216"/>
      <c r="R508" s="216"/>
      <c r="S508" s="216"/>
      <c r="T508" s="216"/>
      <c r="U508" s="216"/>
      <c r="V508" s="216"/>
      <c r="W508" s="216"/>
      <c r="X508" s="216"/>
      <c r="Y508" s="216"/>
      <c r="Z508" s="216"/>
      <c r="AA508" s="216"/>
      <c r="AB508" s="216"/>
      <c r="AC508" s="216"/>
      <c r="AD508" s="216"/>
      <c r="AE508" s="216"/>
      <c r="AF508" s="216"/>
      <c r="AG508" s="216"/>
      <c r="AH508" s="216"/>
      <c r="AI508" s="216"/>
      <c r="AJ508" s="216"/>
      <c r="AK508" s="216"/>
      <c r="AL508" s="216"/>
      <c r="FY508" s="184"/>
      <c r="JJ508" s="184"/>
    </row>
    <row r="509" spans="2:270">
      <c r="B509" s="202"/>
      <c r="E509" s="216"/>
      <c r="F509" s="216"/>
      <c r="G509" s="216"/>
      <c r="H509" s="216"/>
      <c r="I509" s="216"/>
      <c r="J509" s="216"/>
      <c r="K509" s="216"/>
      <c r="L509" s="216"/>
      <c r="M509" s="216"/>
      <c r="N509" s="216"/>
      <c r="O509" s="216"/>
      <c r="P509" s="216"/>
      <c r="Q509" s="216"/>
      <c r="R509" s="216"/>
      <c r="S509" s="216"/>
      <c r="T509" s="216"/>
      <c r="U509" s="216"/>
      <c r="V509" s="216"/>
      <c r="W509" s="216"/>
      <c r="X509" s="216"/>
      <c r="Y509" s="216"/>
      <c r="Z509" s="216"/>
      <c r="AA509" s="216"/>
      <c r="AB509" s="216"/>
      <c r="AC509" s="216"/>
      <c r="AD509" s="216"/>
      <c r="AE509" s="216"/>
      <c r="AF509" s="216"/>
      <c r="AG509" s="216"/>
      <c r="AH509" s="216"/>
      <c r="AI509" s="216"/>
      <c r="AJ509" s="216"/>
      <c r="AK509" s="216"/>
      <c r="AL509" s="216"/>
      <c r="FY509" s="184"/>
      <c r="JJ509" s="184"/>
    </row>
    <row r="510" spans="2:270">
      <c r="B510" s="202"/>
      <c r="E510" s="216"/>
      <c r="F510" s="216"/>
      <c r="G510" s="216"/>
      <c r="H510" s="216"/>
      <c r="I510" s="216"/>
      <c r="J510" s="216"/>
      <c r="K510" s="216"/>
      <c r="L510" s="216"/>
      <c r="M510" s="216"/>
      <c r="N510" s="216"/>
      <c r="O510" s="216"/>
      <c r="P510" s="216"/>
      <c r="Q510" s="216"/>
      <c r="R510" s="216"/>
      <c r="S510" s="216"/>
      <c r="T510" s="216"/>
      <c r="U510" s="216"/>
      <c r="V510" s="216"/>
      <c r="W510" s="216"/>
      <c r="X510" s="216"/>
      <c r="Y510" s="216"/>
      <c r="Z510" s="216"/>
      <c r="AA510" s="216"/>
      <c r="AB510" s="216"/>
      <c r="AC510" s="216"/>
      <c r="AD510" s="216"/>
      <c r="AE510" s="216"/>
      <c r="AF510" s="216"/>
      <c r="AG510" s="216"/>
      <c r="AH510" s="216"/>
      <c r="AI510" s="216"/>
      <c r="AJ510" s="216"/>
      <c r="AK510" s="216"/>
      <c r="AL510" s="216"/>
      <c r="FY510" s="184"/>
      <c r="JJ510" s="184"/>
    </row>
    <row r="511" spans="2:270">
      <c r="B511" s="202"/>
      <c r="E511" s="216"/>
      <c r="F511" s="216"/>
      <c r="G511" s="216"/>
      <c r="H511" s="216"/>
      <c r="I511" s="216"/>
      <c r="J511" s="216"/>
      <c r="K511" s="216"/>
      <c r="L511" s="216"/>
      <c r="M511" s="216"/>
      <c r="N511" s="216"/>
      <c r="O511" s="216"/>
      <c r="P511" s="216"/>
      <c r="Q511" s="216"/>
      <c r="R511" s="216"/>
      <c r="S511" s="216"/>
      <c r="T511" s="216"/>
      <c r="U511" s="216"/>
      <c r="V511" s="216"/>
      <c r="W511" s="216"/>
      <c r="X511" s="216"/>
      <c r="Y511" s="216"/>
      <c r="Z511" s="216"/>
      <c r="AA511" s="216"/>
      <c r="AB511" s="216"/>
      <c r="AC511" s="216"/>
      <c r="AD511" s="216"/>
      <c r="AE511" s="216"/>
      <c r="AF511" s="216"/>
      <c r="AG511" s="216"/>
      <c r="AH511" s="216"/>
      <c r="AI511" s="216"/>
      <c r="AJ511" s="216"/>
      <c r="AK511" s="216"/>
      <c r="AL511" s="216"/>
      <c r="FY511" s="184"/>
      <c r="JJ511" s="184"/>
    </row>
    <row r="512" spans="2:270">
      <c r="B512" s="202"/>
      <c r="E512" s="216"/>
      <c r="F512" s="216"/>
      <c r="G512" s="216"/>
      <c r="H512" s="216"/>
      <c r="I512" s="216"/>
      <c r="J512" s="216"/>
      <c r="K512" s="216"/>
      <c r="L512" s="216"/>
      <c r="M512" s="216"/>
      <c r="N512" s="216"/>
      <c r="O512" s="216"/>
      <c r="P512" s="216"/>
      <c r="Q512" s="216"/>
      <c r="R512" s="216"/>
      <c r="S512" s="216"/>
      <c r="T512" s="216"/>
      <c r="U512" s="216"/>
      <c r="V512" s="216"/>
      <c r="W512" s="216"/>
      <c r="X512" s="216"/>
      <c r="Y512" s="216"/>
      <c r="Z512" s="216"/>
      <c r="AA512" s="216"/>
      <c r="AB512" s="216"/>
      <c r="AC512" s="216"/>
      <c r="AD512" s="216"/>
      <c r="AE512" s="216"/>
      <c r="AF512" s="216"/>
      <c r="AG512" s="216"/>
      <c r="AH512" s="216"/>
      <c r="AI512" s="216"/>
      <c r="AJ512" s="216"/>
      <c r="AK512" s="216"/>
      <c r="AL512" s="216"/>
      <c r="FY512" s="184"/>
      <c r="JJ512" s="184"/>
    </row>
    <row r="513" spans="2:270">
      <c r="B513" s="202"/>
      <c r="E513" s="216"/>
      <c r="F513" s="216"/>
      <c r="G513" s="216"/>
      <c r="H513" s="216"/>
      <c r="I513" s="216"/>
      <c r="J513" s="216"/>
      <c r="K513" s="216"/>
      <c r="L513" s="216"/>
      <c r="M513" s="216"/>
      <c r="N513" s="216"/>
      <c r="O513" s="216"/>
      <c r="P513" s="216"/>
      <c r="Q513" s="216"/>
      <c r="R513" s="216"/>
      <c r="S513" s="216"/>
      <c r="T513" s="216"/>
      <c r="U513" s="216"/>
      <c r="V513" s="216"/>
      <c r="W513" s="216"/>
      <c r="X513" s="216"/>
      <c r="Y513" s="216"/>
      <c r="Z513" s="216"/>
      <c r="AA513" s="216"/>
      <c r="AB513" s="216"/>
      <c r="AC513" s="216"/>
      <c r="AD513" s="216"/>
      <c r="AE513" s="216"/>
      <c r="AF513" s="216"/>
      <c r="AG513" s="216"/>
      <c r="AH513" s="216"/>
      <c r="AI513" s="216"/>
      <c r="AJ513" s="216"/>
      <c r="AK513" s="216"/>
      <c r="AL513" s="216"/>
      <c r="FY513" s="184"/>
      <c r="JJ513" s="184"/>
    </row>
    <row r="514" spans="2:270">
      <c r="B514" s="202"/>
      <c r="E514" s="216"/>
      <c r="F514" s="216"/>
      <c r="G514" s="216"/>
      <c r="H514" s="216"/>
      <c r="I514" s="216"/>
      <c r="J514" s="216"/>
      <c r="K514" s="216"/>
      <c r="L514" s="216"/>
      <c r="M514" s="216"/>
      <c r="N514" s="216"/>
      <c r="O514" s="216"/>
      <c r="P514" s="216"/>
      <c r="Q514" s="216"/>
      <c r="R514" s="216"/>
      <c r="S514" s="216"/>
      <c r="T514" s="216"/>
      <c r="U514" s="216"/>
      <c r="V514" s="216"/>
      <c r="W514" s="216"/>
      <c r="X514" s="216"/>
      <c r="Y514" s="216"/>
      <c r="Z514" s="216"/>
      <c r="AA514" s="216"/>
      <c r="AB514" s="216"/>
      <c r="AC514" s="216"/>
      <c r="AD514" s="216"/>
      <c r="AE514" s="216"/>
      <c r="AF514" s="216"/>
      <c r="AG514" s="216"/>
      <c r="AH514" s="216"/>
      <c r="AI514" s="216"/>
      <c r="AJ514" s="216"/>
      <c r="AK514" s="216"/>
      <c r="AL514" s="216"/>
      <c r="FY514" s="184"/>
      <c r="JJ514" s="184"/>
    </row>
    <row r="515" spans="2:270">
      <c r="B515" s="202"/>
      <c r="E515" s="216"/>
      <c r="F515" s="216"/>
      <c r="G515" s="216"/>
      <c r="H515" s="216"/>
      <c r="I515" s="216"/>
      <c r="J515" s="216"/>
      <c r="K515" s="216"/>
      <c r="L515" s="216"/>
      <c r="M515" s="216"/>
      <c r="N515" s="216"/>
      <c r="O515" s="216"/>
      <c r="P515" s="216"/>
      <c r="Q515" s="216"/>
      <c r="R515" s="216"/>
      <c r="S515" s="216"/>
      <c r="T515" s="216"/>
      <c r="U515" s="216"/>
      <c r="V515" s="216"/>
      <c r="W515" s="216"/>
      <c r="X515" s="216"/>
      <c r="Y515" s="216"/>
      <c r="Z515" s="216"/>
      <c r="AA515" s="216"/>
      <c r="AB515" s="216"/>
      <c r="AC515" s="216"/>
      <c r="AD515" s="216"/>
      <c r="AE515" s="216"/>
      <c r="AF515" s="216"/>
      <c r="AG515" s="216"/>
      <c r="AH515" s="216"/>
      <c r="AI515" s="216"/>
      <c r="AJ515" s="216"/>
      <c r="AK515" s="216"/>
      <c r="AL515" s="216"/>
      <c r="FY515" s="184"/>
      <c r="JJ515" s="184"/>
    </row>
    <row r="516" spans="2:270">
      <c r="B516" s="202"/>
      <c r="E516" s="216"/>
      <c r="F516" s="216"/>
      <c r="G516" s="216"/>
      <c r="H516" s="216"/>
      <c r="I516" s="216"/>
      <c r="J516" s="216"/>
      <c r="K516" s="216"/>
      <c r="L516" s="216"/>
      <c r="M516" s="216"/>
      <c r="N516" s="216"/>
      <c r="O516" s="216"/>
      <c r="P516" s="216"/>
      <c r="Q516" s="216"/>
      <c r="R516" s="216"/>
      <c r="S516" s="216"/>
      <c r="T516" s="216"/>
      <c r="U516" s="216"/>
      <c r="V516" s="216"/>
      <c r="W516" s="216"/>
      <c r="X516" s="216"/>
      <c r="Y516" s="216"/>
      <c r="Z516" s="216"/>
      <c r="AA516" s="216"/>
      <c r="AB516" s="216"/>
      <c r="AC516" s="216"/>
      <c r="AD516" s="216"/>
      <c r="AE516" s="216"/>
      <c r="AF516" s="216"/>
      <c r="AG516" s="216"/>
      <c r="AH516" s="216"/>
      <c r="AI516" s="216"/>
      <c r="AJ516" s="216"/>
      <c r="AK516" s="216"/>
      <c r="AL516" s="216"/>
      <c r="FY516" s="184"/>
      <c r="JJ516" s="184"/>
    </row>
    <row r="517" spans="2:270">
      <c r="B517" s="202"/>
      <c r="E517" s="216"/>
      <c r="F517" s="216"/>
      <c r="G517" s="216"/>
      <c r="H517" s="216"/>
      <c r="I517" s="216"/>
      <c r="J517" s="216"/>
      <c r="K517" s="216"/>
      <c r="L517" s="216"/>
      <c r="M517" s="216"/>
      <c r="N517" s="216"/>
      <c r="O517" s="216"/>
      <c r="P517" s="216"/>
      <c r="Q517" s="216"/>
      <c r="R517" s="216"/>
      <c r="S517" s="216"/>
      <c r="T517" s="216"/>
      <c r="U517" s="216"/>
      <c r="V517" s="216"/>
      <c r="W517" s="216"/>
      <c r="X517" s="216"/>
      <c r="Y517" s="216"/>
      <c r="Z517" s="216"/>
      <c r="AA517" s="216"/>
      <c r="AB517" s="216"/>
      <c r="AC517" s="216"/>
      <c r="AD517" s="216"/>
      <c r="AE517" s="216"/>
      <c r="AF517" s="216"/>
      <c r="AG517" s="216"/>
      <c r="AH517" s="216"/>
      <c r="AI517" s="216"/>
      <c r="AJ517" s="216"/>
      <c r="AK517" s="216"/>
      <c r="AL517" s="216"/>
      <c r="FY517" s="184"/>
      <c r="JJ517" s="184"/>
    </row>
    <row r="518" spans="2:270">
      <c r="B518" s="202"/>
      <c r="E518" s="216"/>
      <c r="F518" s="216"/>
      <c r="G518" s="216"/>
      <c r="H518" s="216"/>
      <c r="I518" s="216"/>
      <c r="J518" s="216"/>
      <c r="K518" s="216"/>
      <c r="L518" s="216"/>
      <c r="M518" s="216"/>
      <c r="N518" s="216"/>
      <c r="O518" s="216"/>
      <c r="P518" s="216"/>
      <c r="Q518" s="216"/>
      <c r="R518" s="216"/>
      <c r="S518" s="216"/>
      <c r="T518" s="216"/>
      <c r="U518" s="216"/>
      <c r="V518" s="216"/>
      <c r="W518" s="216"/>
      <c r="X518" s="216"/>
      <c r="Y518" s="216"/>
      <c r="Z518" s="216"/>
      <c r="AA518" s="216"/>
      <c r="AB518" s="216"/>
      <c r="AC518" s="216"/>
      <c r="AD518" s="216"/>
      <c r="AE518" s="216"/>
      <c r="AF518" s="216"/>
      <c r="AG518" s="216"/>
      <c r="AH518" s="216"/>
      <c r="AI518" s="216"/>
      <c r="AJ518" s="216"/>
      <c r="AK518" s="216"/>
      <c r="AL518" s="216"/>
      <c r="FY518" s="184"/>
      <c r="JJ518" s="184"/>
    </row>
    <row r="519" spans="2:270">
      <c r="B519" s="202"/>
      <c r="E519" s="216"/>
      <c r="F519" s="216"/>
      <c r="G519" s="216"/>
      <c r="H519" s="216"/>
      <c r="I519" s="216"/>
      <c r="J519" s="216"/>
      <c r="K519" s="216"/>
      <c r="L519" s="216"/>
      <c r="M519" s="216"/>
      <c r="N519" s="216"/>
      <c r="O519" s="216"/>
      <c r="P519" s="216"/>
      <c r="Q519" s="216"/>
      <c r="R519" s="216"/>
      <c r="S519" s="216"/>
      <c r="T519" s="216"/>
      <c r="U519" s="216"/>
      <c r="V519" s="216"/>
      <c r="W519" s="216"/>
      <c r="X519" s="216"/>
      <c r="Y519" s="216"/>
      <c r="Z519" s="216"/>
      <c r="AA519" s="216"/>
      <c r="AB519" s="216"/>
      <c r="AC519" s="216"/>
      <c r="AD519" s="216"/>
      <c r="AE519" s="216"/>
      <c r="AF519" s="216"/>
      <c r="AG519" s="216"/>
      <c r="AH519" s="216"/>
      <c r="AI519" s="216"/>
      <c r="AJ519" s="216"/>
      <c r="AK519" s="216"/>
      <c r="AL519" s="216"/>
      <c r="FY519" s="184"/>
      <c r="JJ519" s="184"/>
    </row>
    <row r="520" spans="2:270">
      <c r="B520" s="202"/>
      <c r="E520" s="216"/>
      <c r="F520" s="216"/>
      <c r="G520" s="216"/>
      <c r="H520" s="216"/>
      <c r="I520" s="216"/>
      <c r="J520" s="216"/>
      <c r="K520" s="216"/>
      <c r="L520" s="216"/>
      <c r="M520" s="216"/>
      <c r="N520" s="216"/>
      <c r="O520" s="216"/>
      <c r="P520" s="216"/>
      <c r="Q520" s="216"/>
      <c r="R520" s="216"/>
      <c r="S520" s="216"/>
      <c r="T520" s="216"/>
      <c r="U520" s="216"/>
      <c r="V520" s="216"/>
      <c r="W520" s="216"/>
      <c r="X520" s="216"/>
      <c r="Y520" s="216"/>
      <c r="Z520" s="216"/>
      <c r="AA520" s="216"/>
      <c r="AB520" s="216"/>
      <c r="AC520" s="216"/>
      <c r="AD520" s="216"/>
      <c r="AE520" s="216"/>
      <c r="AF520" s="216"/>
      <c r="AG520" s="216"/>
      <c r="AH520" s="216"/>
      <c r="AI520" s="216"/>
      <c r="AJ520" s="216"/>
      <c r="AK520" s="216"/>
      <c r="AL520" s="216"/>
      <c r="FY520" s="184"/>
      <c r="JJ520" s="184"/>
    </row>
    <row r="521" spans="2:270">
      <c r="B521" s="202"/>
      <c r="E521" s="216"/>
      <c r="F521" s="216"/>
      <c r="G521" s="216"/>
      <c r="H521" s="216"/>
      <c r="I521" s="216"/>
      <c r="J521" s="216"/>
      <c r="K521" s="216"/>
      <c r="L521" s="216"/>
      <c r="M521" s="216"/>
      <c r="N521" s="216"/>
      <c r="O521" s="216"/>
      <c r="P521" s="216"/>
      <c r="Q521" s="216"/>
      <c r="R521" s="216"/>
      <c r="S521" s="216"/>
      <c r="T521" s="216"/>
      <c r="U521" s="216"/>
      <c r="V521" s="216"/>
      <c r="W521" s="216"/>
      <c r="X521" s="216"/>
      <c r="Y521" s="216"/>
      <c r="Z521" s="216"/>
      <c r="AA521" s="216"/>
      <c r="AB521" s="216"/>
      <c r="AC521" s="216"/>
      <c r="AD521" s="216"/>
      <c r="AE521" s="216"/>
      <c r="AF521" s="216"/>
      <c r="AG521" s="216"/>
      <c r="AH521" s="216"/>
      <c r="AI521" s="216"/>
      <c r="AJ521" s="216"/>
      <c r="AK521" s="216"/>
      <c r="AL521" s="216"/>
      <c r="FY521" s="184"/>
      <c r="JJ521" s="184"/>
    </row>
    <row r="522" spans="2:270">
      <c r="B522" s="202"/>
      <c r="E522" s="216"/>
      <c r="F522" s="216"/>
      <c r="G522" s="216"/>
      <c r="H522" s="216"/>
      <c r="I522" s="216"/>
      <c r="J522" s="216"/>
      <c r="K522" s="216"/>
      <c r="L522" s="216"/>
      <c r="M522" s="216"/>
      <c r="N522" s="216"/>
      <c r="O522" s="216"/>
      <c r="P522" s="216"/>
      <c r="Q522" s="216"/>
      <c r="R522" s="216"/>
      <c r="S522" s="216"/>
      <c r="T522" s="216"/>
      <c r="U522" s="216"/>
      <c r="V522" s="216"/>
      <c r="W522" s="216"/>
      <c r="X522" s="216"/>
      <c r="Y522" s="216"/>
      <c r="Z522" s="216"/>
      <c r="AA522" s="216"/>
      <c r="AB522" s="216"/>
      <c r="AC522" s="216"/>
      <c r="AD522" s="216"/>
      <c r="AE522" s="216"/>
      <c r="AF522" s="216"/>
      <c r="AG522" s="216"/>
      <c r="AH522" s="216"/>
      <c r="AI522" s="216"/>
      <c r="AJ522" s="216"/>
      <c r="AK522" s="216"/>
      <c r="AL522" s="216"/>
      <c r="FY522" s="184"/>
      <c r="JJ522" s="184"/>
    </row>
    <row r="523" spans="2:270">
      <c r="B523" s="202"/>
      <c r="E523" s="216"/>
      <c r="F523" s="216"/>
      <c r="G523" s="216"/>
      <c r="H523" s="216"/>
      <c r="I523" s="216"/>
      <c r="J523" s="216"/>
      <c r="K523" s="216"/>
      <c r="L523" s="216"/>
      <c r="M523" s="216"/>
      <c r="N523" s="216"/>
      <c r="O523" s="216"/>
      <c r="P523" s="216"/>
      <c r="Q523" s="216"/>
      <c r="R523" s="216"/>
      <c r="S523" s="216"/>
      <c r="T523" s="216"/>
      <c r="U523" s="216"/>
      <c r="V523" s="216"/>
      <c r="W523" s="216"/>
      <c r="X523" s="216"/>
      <c r="Y523" s="216"/>
      <c r="Z523" s="216"/>
      <c r="AA523" s="216"/>
      <c r="AB523" s="216"/>
      <c r="AC523" s="216"/>
      <c r="AD523" s="216"/>
      <c r="AE523" s="216"/>
      <c r="AF523" s="216"/>
      <c r="AG523" s="216"/>
      <c r="AH523" s="216"/>
      <c r="AI523" s="216"/>
      <c r="AJ523" s="216"/>
      <c r="AK523" s="216"/>
      <c r="AL523" s="216"/>
      <c r="FY523" s="184"/>
      <c r="JJ523" s="184"/>
    </row>
    <row r="524" spans="2:270">
      <c r="B524" s="202"/>
      <c r="E524" s="216"/>
      <c r="F524" s="216"/>
      <c r="G524" s="216"/>
      <c r="H524" s="216"/>
      <c r="I524" s="216"/>
      <c r="J524" s="216"/>
      <c r="K524" s="216"/>
      <c r="L524" s="216"/>
      <c r="M524" s="216"/>
      <c r="N524" s="216"/>
      <c r="O524" s="216"/>
      <c r="P524" s="216"/>
      <c r="Q524" s="216"/>
      <c r="R524" s="216"/>
      <c r="S524" s="216"/>
      <c r="T524" s="216"/>
      <c r="U524" s="216"/>
      <c r="V524" s="216"/>
      <c r="W524" s="216"/>
      <c r="X524" s="216"/>
      <c r="Y524" s="216"/>
      <c r="Z524" s="216"/>
      <c r="AA524" s="216"/>
      <c r="AB524" s="216"/>
      <c r="AC524" s="216"/>
      <c r="AD524" s="216"/>
      <c r="AE524" s="216"/>
      <c r="AF524" s="216"/>
      <c r="AG524" s="216"/>
      <c r="AH524" s="216"/>
      <c r="AI524" s="216"/>
      <c r="AJ524" s="216"/>
      <c r="AK524" s="216"/>
      <c r="AL524" s="216"/>
      <c r="FY524" s="184"/>
      <c r="JJ524" s="184"/>
    </row>
    <row r="525" spans="2:270">
      <c r="B525" s="202"/>
      <c r="E525" s="216"/>
      <c r="F525" s="216"/>
      <c r="G525" s="216"/>
      <c r="H525" s="216"/>
      <c r="I525" s="216"/>
      <c r="J525" s="216"/>
      <c r="K525" s="216"/>
      <c r="L525" s="216"/>
      <c r="M525" s="216"/>
      <c r="N525" s="216"/>
      <c r="O525" s="216"/>
      <c r="P525" s="216"/>
      <c r="Q525" s="216"/>
      <c r="R525" s="216"/>
      <c r="S525" s="216"/>
      <c r="T525" s="216"/>
      <c r="U525" s="216"/>
      <c r="V525" s="216"/>
      <c r="W525" s="216"/>
      <c r="X525" s="216"/>
      <c r="Y525" s="216"/>
      <c r="Z525" s="216"/>
      <c r="AA525" s="216"/>
      <c r="AB525" s="216"/>
      <c r="AC525" s="216"/>
      <c r="AD525" s="216"/>
      <c r="AE525" s="216"/>
      <c r="AF525" s="216"/>
      <c r="AG525" s="216"/>
      <c r="AH525" s="216"/>
      <c r="AI525" s="216"/>
      <c r="AJ525" s="216"/>
      <c r="AK525" s="216"/>
      <c r="AL525" s="216"/>
      <c r="FY525" s="184"/>
      <c r="JJ525" s="184"/>
    </row>
    <row r="526" spans="2:270">
      <c r="B526" s="202"/>
      <c r="E526" s="216"/>
      <c r="F526" s="216"/>
      <c r="G526" s="216"/>
      <c r="H526" s="216"/>
      <c r="I526" s="216"/>
      <c r="J526" s="216"/>
      <c r="K526" s="216"/>
      <c r="L526" s="216"/>
      <c r="M526" s="216"/>
      <c r="N526" s="216"/>
      <c r="O526" s="216"/>
      <c r="P526" s="216"/>
      <c r="Q526" s="216"/>
      <c r="R526" s="216"/>
      <c r="S526" s="216"/>
      <c r="T526" s="216"/>
      <c r="U526" s="216"/>
      <c r="V526" s="216"/>
      <c r="W526" s="216"/>
      <c r="X526" s="216"/>
      <c r="Y526" s="216"/>
      <c r="Z526" s="216"/>
      <c r="AA526" s="216"/>
      <c r="AB526" s="216"/>
      <c r="AC526" s="216"/>
      <c r="AD526" s="216"/>
      <c r="AE526" s="216"/>
      <c r="AF526" s="216"/>
      <c r="AG526" s="216"/>
      <c r="AH526" s="216"/>
      <c r="AI526" s="216"/>
      <c r="AJ526" s="216"/>
      <c r="AK526" s="216"/>
      <c r="AL526" s="216"/>
      <c r="FY526" s="184"/>
      <c r="JJ526" s="184"/>
    </row>
    <row r="527" spans="2:270">
      <c r="B527" s="202"/>
      <c r="E527" s="216"/>
      <c r="F527" s="216"/>
      <c r="G527" s="216"/>
      <c r="H527" s="216"/>
      <c r="I527" s="216"/>
      <c r="J527" s="216"/>
      <c r="K527" s="216"/>
      <c r="L527" s="216"/>
      <c r="M527" s="216"/>
      <c r="N527" s="216"/>
      <c r="O527" s="216"/>
      <c r="P527" s="216"/>
      <c r="Q527" s="216"/>
      <c r="R527" s="216"/>
      <c r="S527" s="216"/>
      <c r="T527" s="216"/>
      <c r="U527" s="216"/>
      <c r="V527" s="216"/>
      <c r="W527" s="216"/>
      <c r="X527" s="216"/>
      <c r="Y527" s="216"/>
      <c r="Z527" s="216"/>
      <c r="AA527" s="216"/>
      <c r="AB527" s="216"/>
      <c r="AC527" s="216"/>
      <c r="AD527" s="216"/>
      <c r="AE527" s="216"/>
      <c r="AF527" s="216"/>
      <c r="AG527" s="216"/>
      <c r="AH527" s="216"/>
      <c r="AI527" s="216"/>
      <c r="AJ527" s="216"/>
      <c r="AK527" s="216"/>
      <c r="AL527" s="216"/>
      <c r="FY527" s="184"/>
      <c r="JJ527" s="184"/>
    </row>
    <row r="528" spans="2:270">
      <c r="B528" s="202"/>
      <c r="E528" s="216"/>
      <c r="F528" s="216"/>
      <c r="G528" s="216"/>
      <c r="H528" s="216"/>
      <c r="I528" s="216"/>
      <c r="J528" s="216"/>
      <c r="K528" s="216"/>
      <c r="L528" s="216"/>
      <c r="M528" s="216"/>
      <c r="N528" s="216"/>
      <c r="O528" s="216"/>
      <c r="P528" s="216"/>
      <c r="Q528" s="216"/>
      <c r="R528" s="216"/>
      <c r="S528" s="216"/>
      <c r="T528" s="216"/>
      <c r="U528" s="216"/>
      <c r="V528" s="216"/>
      <c r="W528" s="216"/>
      <c r="X528" s="216"/>
      <c r="Y528" s="216"/>
      <c r="Z528" s="216"/>
      <c r="AA528" s="216"/>
      <c r="AB528" s="216"/>
      <c r="AC528" s="216"/>
      <c r="AD528" s="216"/>
      <c r="AE528" s="216"/>
      <c r="AF528" s="216"/>
      <c r="AG528" s="216"/>
      <c r="AH528" s="216"/>
      <c r="AI528" s="216"/>
      <c r="AJ528" s="216"/>
      <c r="AK528" s="216"/>
      <c r="AL528" s="216"/>
      <c r="FY528" s="184"/>
      <c r="JJ528" s="184"/>
    </row>
    <row r="529" spans="2:270">
      <c r="B529" s="202"/>
      <c r="E529" s="216"/>
      <c r="F529" s="216"/>
      <c r="G529" s="216"/>
      <c r="H529" s="216"/>
      <c r="I529" s="216"/>
      <c r="J529" s="216"/>
      <c r="K529" s="216"/>
      <c r="L529" s="216"/>
      <c r="M529" s="216"/>
      <c r="N529" s="216"/>
      <c r="O529" s="216"/>
      <c r="P529" s="216"/>
      <c r="Q529" s="216"/>
      <c r="R529" s="216"/>
      <c r="S529" s="216"/>
      <c r="T529" s="216"/>
      <c r="U529" s="216"/>
      <c r="V529" s="216"/>
      <c r="W529" s="216"/>
      <c r="X529" s="216"/>
      <c r="Y529" s="216"/>
      <c r="Z529" s="216"/>
      <c r="AA529" s="216"/>
      <c r="AB529" s="216"/>
      <c r="AC529" s="216"/>
      <c r="AD529" s="216"/>
      <c r="AE529" s="216"/>
      <c r="AF529" s="216"/>
      <c r="AG529" s="216"/>
      <c r="AH529" s="216"/>
      <c r="AI529" s="216"/>
      <c r="AJ529" s="216"/>
      <c r="AK529" s="216"/>
      <c r="AL529" s="216"/>
      <c r="FY529" s="184"/>
      <c r="JJ529" s="184"/>
    </row>
    <row r="530" spans="2:270">
      <c r="B530" s="202"/>
      <c r="E530" s="216"/>
      <c r="F530" s="216"/>
      <c r="G530" s="216"/>
      <c r="H530" s="216"/>
      <c r="I530" s="216"/>
      <c r="J530" s="216"/>
      <c r="K530" s="216"/>
      <c r="L530" s="216"/>
      <c r="M530" s="216"/>
      <c r="N530" s="216"/>
      <c r="O530" s="216"/>
      <c r="P530" s="216"/>
      <c r="Q530" s="216"/>
      <c r="R530" s="216"/>
      <c r="S530" s="216"/>
      <c r="T530" s="216"/>
      <c r="U530" s="216"/>
      <c r="V530" s="216"/>
      <c r="W530" s="216"/>
      <c r="X530" s="216"/>
      <c r="Y530" s="216"/>
      <c r="Z530" s="216"/>
      <c r="AA530" s="216"/>
      <c r="AB530" s="216"/>
      <c r="AC530" s="216"/>
      <c r="AD530" s="216"/>
      <c r="AE530" s="216"/>
      <c r="AF530" s="216"/>
      <c r="AG530" s="216"/>
      <c r="AH530" s="216"/>
      <c r="AI530" s="216"/>
      <c r="AJ530" s="216"/>
      <c r="AK530" s="216"/>
      <c r="AL530" s="216"/>
      <c r="FY530" s="184"/>
      <c r="JJ530" s="184"/>
    </row>
    <row r="531" spans="2:270">
      <c r="B531" s="202"/>
      <c r="E531" s="216"/>
      <c r="F531" s="216"/>
      <c r="G531" s="216"/>
      <c r="H531" s="216"/>
      <c r="I531" s="216"/>
      <c r="J531" s="216"/>
      <c r="K531" s="216"/>
      <c r="L531" s="216"/>
      <c r="M531" s="216"/>
      <c r="N531" s="216"/>
      <c r="O531" s="216"/>
      <c r="P531" s="216"/>
      <c r="Q531" s="216"/>
      <c r="R531" s="216"/>
      <c r="S531" s="216"/>
      <c r="T531" s="216"/>
      <c r="U531" s="216"/>
      <c r="V531" s="216"/>
      <c r="W531" s="216"/>
      <c r="X531" s="216"/>
      <c r="Y531" s="216"/>
      <c r="Z531" s="216"/>
      <c r="AA531" s="216"/>
      <c r="AB531" s="216"/>
      <c r="AC531" s="216"/>
      <c r="AD531" s="216"/>
      <c r="AE531" s="216"/>
      <c r="AF531" s="216"/>
      <c r="AG531" s="216"/>
      <c r="AH531" s="216"/>
      <c r="AI531" s="216"/>
      <c r="AJ531" s="216"/>
      <c r="AK531" s="216"/>
      <c r="AL531" s="216"/>
      <c r="FY531" s="184"/>
      <c r="JJ531" s="184"/>
    </row>
    <row r="532" spans="2:270">
      <c r="B532" s="202"/>
      <c r="E532" s="216"/>
      <c r="F532" s="216"/>
      <c r="G532" s="216"/>
      <c r="H532" s="216"/>
      <c r="I532" s="216"/>
      <c r="J532" s="216"/>
      <c r="K532" s="216"/>
      <c r="L532" s="216"/>
      <c r="M532" s="216"/>
      <c r="N532" s="216"/>
      <c r="O532" s="216"/>
      <c r="P532" s="216"/>
      <c r="Q532" s="216"/>
      <c r="R532" s="216"/>
      <c r="S532" s="216"/>
      <c r="T532" s="216"/>
      <c r="U532" s="216"/>
      <c r="V532" s="216"/>
      <c r="W532" s="216"/>
      <c r="X532" s="216"/>
      <c r="Y532" s="216"/>
      <c r="Z532" s="216"/>
      <c r="AA532" s="216"/>
      <c r="AB532" s="216"/>
      <c r="AC532" s="216"/>
      <c r="AD532" s="216"/>
      <c r="AE532" s="216"/>
      <c r="AF532" s="216"/>
      <c r="AG532" s="216"/>
      <c r="AH532" s="216"/>
      <c r="AI532" s="216"/>
      <c r="AJ532" s="216"/>
      <c r="AK532" s="216"/>
      <c r="AL532" s="216"/>
      <c r="FY532" s="184"/>
      <c r="JJ532" s="184"/>
    </row>
    <row r="533" spans="2:270">
      <c r="B533" s="202"/>
      <c r="E533" s="216"/>
      <c r="F533" s="216"/>
      <c r="G533" s="216"/>
      <c r="H533" s="216"/>
      <c r="I533" s="216"/>
      <c r="J533" s="216"/>
      <c r="K533" s="216"/>
      <c r="L533" s="216"/>
      <c r="M533" s="216"/>
      <c r="N533" s="216"/>
      <c r="O533" s="216"/>
      <c r="P533" s="216"/>
      <c r="Q533" s="216"/>
      <c r="R533" s="216"/>
      <c r="S533" s="216"/>
      <c r="T533" s="216"/>
      <c r="U533" s="216"/>
      <c r="V533" s="216"/>
      <c r="W533" s="216"/>
      <c r="X533" s="216"/>
      <c r="Y533" s="216"/>
      <c r="Z533" s="216"/>
      <c r="AA533" s="216"/>
      <c r="AB533" s="216"/>
      <c r="AC533" s="216"/>
      <c r="AD533" s="216"/>
      <c r="AE533" s="216"/>
      <c r="AF533" s="216"/>
      <c r="AG533" s="216"/>
      <c r="AH533" s="216"/>
      <c r="AI533" s="216"/>
      <c r="AJ533" s="216"/>
      <c r="AK533" s="216"/>
      <c r="AL533" s="216"/>
      <c r="FY533" s="184"/>
      <c r="JJ533" s="184"/>
    </row>
    <row r="534" spans="2:270">
      <c r="B534" s="202"/>
      <c r="E534" s="216"/>
      <c r="F534" s="216"/>
      <c r="G534" s="216"/>
      <c r="H534" s="216"/>
      <c r="I534" s="216"/>
      <c r="J534" s="216"/>
      <c r="K534" s="216"/>
      <c r="L534" s="216"/>
      <c r="M534" s="216"/>
      <c r="N534" s="216"/>
      <c r="O534" s="216"/>
      <c r="P534" s="216"/>
      <c r="Q534" s="216"/>
      <c r="R534" s="216"/>
      <c r="S534" s="216"/>
      <c r="T534" s="216"/>
      <c r="U534" s="216"/>
      <c r="V534" s="216"/>
      <c r="W534" s="216"/>
      <c r="X534" s="216"/>
      <c r="Y534" s="216"/>
      <c r="Z534" s="216"/>
      <c r="AA534" s="216"/>
      <c r="AB534" s="216"/>
      <c r="AC534" s="216"/>
      <c r="AD534" s="216"/>
      <c r="AE534" s="216"/>
      <c r="AF534" s="216"/>
      <c r="AG534" s="216"/>
      <c r="AH534" s="216"/>
      <c r="AI534" s="216"/>
      <c r="AJ534" s="216"/>
      <c r="AK534" s="216"/>
      <c r="AL534" s="216"/>
      <c r="FY534" s="184"/>
      <c r="JJ534" s="184"/>
    </row>
    <row r="535" spans="2:270">
      <c r="B535" s="202"/>
      <c r="E535" s="216"/>
      <c r="F535" s="216"/>
      <c r="G535" s="216"/>
      <c r="H535" s="216"/>
      <c r="I535" s="216"/>
      <c r="J535" s="216"/>
      <c r="K535" s="216"/>
      <c r="L535" s="216"/>
      <c r="M535" s="216"/>
      <c r="N535" s="216"/>
      <c r="O535" s="216"/>
      <c r="P535" s="216"/>
      <c r="Q535" s="216"/>
      <c r="R535" s="216"/>
      <c r="S535" s="216"/>
      <c r="T535" s="216"/>
      <c r="U535" s="216"/>
      <c r="V535" s="216"/>
      <c r="W535" s="216"/>
      <c r="X535" s="216"/>
      <c r="Y535" s="216"/>
      <c r="Z535" s="216"/>
      <c r="AA535" s="216"/>
      <c r="AB535" s="216"/>
      <c r="AC535" s="216"/>
      <c r="AD535" s="216"/>
      <c r="AE535" s="216"/>
      <c r="AF535" s="216"/>
      <c r="AG535" s="216"/>
      <c r="AH535" s="216"/>
      <c r="AI535" s="216"/>
      <c r="AJ535" s="216"/>
      <c r="AK535" s="216"/>
      <c r="AL535" s="216"/>
      <c r="FY535" s="184"/>
      <c r="JJ535" s="184"/>
    </row>
    <row r="536" spans="2:270">
      <c r="B536" s="202"/>
      <c r="E536" s="216"/>
      <c r="F536" s="216"/>
      <c r="G536" s="216"/>
      <c r="H536" s="216"/>
      <c r="I536" s="216"/>
      <c r="J536" s="216"/>
      <c r="K536" s="216"/>
      <c r="L536" s="216"/>
      <c r="M536" s="216"/>
      <c r="N536" s="216"/>
      <c r="O536" s="216"/>
      <c r="P536" s="216"/>
      <c r="Q536" s="216"/>
      <c r="R536" s="216"/>
      <c r="S536" s="216"/>
      <c r="T536" s="216"/>
      <c r="U536" s="216"/>
      <c r="V536" s="216"/>
      <c r="W536" s="216"/>
      <c r="X536" s="216"/>
      <c r="Y536" s="216"/>
      <c r="Z536" s="216"/>
      <c r="AA536" s="216"/>
      <c r="AB536" s="216"/>
      <c r="AC536" s="216"/>
      <c r="AD536" s="216"/>
      <c r="AE536" s="216"/>
      <c r="AF536" s="216"/>
      <c r="AG536" s="216"/>
      <c r="AH536" s="216"/>
      <c r="AI536" s="216"/>
      <c r="AJ536" s="216"/>
      <c r="AK536" s="216"/>
      <c r="AL536" s="216"/>
      <c r="FY536" s="184"/>
      <c r="JJ536" s="184"/>
    </row>
    <row r="537" spans="2:270">
      <c r="B537" s="202"/>
      <c r="E537" s="216"/>
      <c r="F537" s="216"/>
      <c r="G537" s="216"/>
      <c r="H537" s="216"/>
      <c r="I537" s="216"/>
      <c r="J537" s="216"/>
      <c r="K537" s="216"/>
      <c r="L537" s="216"/>
      <c r="M537" s="216"/>
      <c r="N537" s="216"/>
      <c r="O537" s="216"/>
      <c r="P537" s="216"/>
      <c r="Q537" s="216"/>
      <c r="R537" s="216"/>
      <c r="S537" s="216"/>
      <c r="T537" s="216"/>
      <c r="U537" s="216"/>
      <c r="V537" s="216"/>
      <c r="W537" s="216"/>
      <c r="X537" s="216"/>
      <c r="Y537" s="216"/>
      <c r="Z537" s="216"/>
      <c r="AA537" s="216"/>
      <c r="AB537" s="216"/>
      <c r="AC537" s="216"/>
      <c r="AD537" s="216"/>
      <c r="AE537" s="216"/>
      <c r="AF537" s="216"/>
      <c r="AG537" s="216"/>
      <c r="AH537" s="216"/>
      <c r="AI537" s="216"/>
      <c r="AJ537" s="216"/>
      <c r="AK537" s="216"/>
      <c r="AL537" s="216"/>
      <c r="FY537" s="184"/>
      <c r="JJ537" s="184"/>
    </row>
    <row r="538" spans="2:270">
      <c r="B538" s="202"/>
      <c r="E538" s="216"/>
      <c r="F538" s="216"/>
      <c r="G538" s="216"/>
      <c r="H538" s="216"/>
      <c r="I538" s="216"/>
      <c r="J538" s="216"/>
      <c r="K538" s="216"/>
      <c r="L538" s="216"/>
      <c r="M538" s="216"/>
      <c r="N538" s="216"/>
      <c r="O538" s="216"/>
      <c r="P538" s="216"/>
      <c r="Q538" s="216"/>
      <c r="R538" s="216"/>
      <c r="S538" s="216"/>
      <c r="T538" s="216"/>
      <c r="U538" s="216"/>
      <c r="V538" s="216"/>
      <c r="W538" s="216"/>
      <c r="X538" s="216"/>
      <c r="Y538" s="216"/>
      <c r="Z538" s="216"/>
      <c r="AA538" s="216"/>
      <c r="AB538" s="216"/>
      <c r="AC538" s="216"/>
      <c r="AD538" s="216"/>
      <c r="AE538" s="216"/>
      <c r="AF538" s="216"/>
      <c r="AG538" s="216"/>
      <c r="AH538" s="216"/>
      <c r="AI538" s="216"/>
      <c r="AJ538" s="216"/>
      <c r="AK538" s="216"/>
      <c r="AL538" s="216"/>
      <c r="FY538" s="184"/>
      <c r="JJ538" s="184"/>
    </row>
    <row r="539" spans="2:270">
      <c r="B539" s="202"/>
      <c r="E539" s="216"/>
      <c r="F539" s="216"/>
      <c r="G539" s="216"/>
      <c r="H539" s="216"/>
      <c r="I539" s="216"/>
      <c r="J539" s="216"/>
      <c r="K539" s="216"/>
      <c r="L539" s="216"/>
      <c r="M539" s="216"/>
      <c r="N539" s="216"/>
      <c r="O539" s="216"/>
      <c r="P539" s="216"/>
      <c r="Q539" s="216"/>
      <c r="R539" s="216"/>
      <c r="S539" s="216"/>
      <c r="T539" s="216"/>
      <c r="U539" s="216"/>
      <c r="V539" s="216"/>
      <c r="W539" s="216"/>
      <c r="X539" s="216"/>
      <c r="Y539" s="216"/>
      <c r="Z539" s="216"/>
      <c r="AA539" s="216"/>
      <c r="AB539" s="216"/>
      <c r="AC539" s="216"/>
      <c r="AD539" s="216"/>
      <c r="AE539" s="216"/>
      <c r="AF539" s="216"/>
      <c r="AG539" s="216"/>
      <c r="AH539" s="216"/>
      <c r="AI539" s="216"/>
      <c r="AJ539" s="216"/>
      <c r="AK539" s="216"/>
      <c r="AL539" s="216"/>
      <c r="FY539" s="184"/>
      <c r="JJ539" s="184"/>
    </row>
    <row r="540" spans="2:270">
      <c r="B540" s="202"/>
      <c r="E540" s="216"/>
      <c r="F540" s="216"/>
      <c r="G540" s="216"/>
      <c r="H540" s="216"/>
      <c r="I540" s="216"/>
      <c r="J540" s="216"/>
      <c r="K540" s="216"/>
      <c r="L540" s="216"/>
      <c r="M540" s="216"/>
      <c r="N540" s="216"/>
      <c r="O540" s="216"/>
      <c r="P540" s="216"/>
      <c r="Q540" s="216"/>
      <c r="R540" s="216"/>
      <c r="S540" s="216"/>
      <c r="T540" s="216"/>
      <c r="U540" s="216"/>
      <c r="V540" s="216"/>
      <c r="W540" s="216"/>
      <c r="X540" s="216"/>
      <c r="Y540" s="216"/>
      <c r="Z540" s="216"/>
      <c r="AA540" s="216"/>
      <c r="AB540" s="216"/>
      <c r="AC540" s="216"/>
      <c r="AD540" s="216"/>
      <c r="AE540" s="216"/>
      <c r="AF540" s="216"/>
      <c r="AG540" s="216"/>
      <c r="AH540" s="216"/>
      <c r="AI540" s="216"/>
      <c r="AJ540" s="216"/>
      <c r="AK540" s="216"/>
      <c r="AL540" s="216"/>
      <c r="FY540" s="184"/>
      <c r="JJ540" s="184"/>
    </row>
    <row r="541" spans="2:270">
      <c r="B541" s="202"/>
      <c r="E541" s="216"/>
      <c r="F541" s="216"/>
      <c r="G541" s="216"/>
      <c r="H541" s="216"/>
      <c r="I541" s="216"/>
      <c r="J541" s="216"/>
      <c r="K541" s="216"/>
      <c r="L541" s="216"/>
      <c r="M541" s="216"/>
      <c r="N541" s="216"/>
      <c r="O541" s="216"/>
      <c r="P541" s="216"/>
      <c r="Q541" s="216"/>
      <c r="R541" s="216"/>
      <c r="S541" s="216"/>
      <c r="T541" s="216"/>
      <c r="U541" s="216"/>
      <c r="V541" s="216"/>
      <c r="W541" s="216"/>
      <c r="X541" s="216"/>
      <c r="Y541" s="216"/>
      <c r="Z541" s="216"/>
      <c r="AA541" s="216"/>
      <c r="AB541" s="216"/>
      <c r="AC541" s="216"/>
      <c r="AD541" s="216"/>
      <c r="AE541" s="216"/>
      <c r="AF541" s="216"/>
      <c r="AG541" s="216"/>
      <c r="AH541" s="216"/>
      <c r="AI541" s="216"/>
      <c r="AJ541" s="216"/>
      <c r="AK541" s="216"/>
      <c r="AL541" s="216"/>
      <c r="FY541" s="184"/>
      <c r="JJ541" s="184"/>
    </row>
    <row r="542" spans="2:270">
      <c r="B542" s="202"/>
      <c r="E542" s="216"/>
      <c r="F542" s="216"/>
      <c r="G542" s="216"/>
      <c r="H542" s="216"/>
      <c r="I542" s="216"/>
      <c r="J542" s="216"/>
      <c r="K542" s="216"/>
      <c r="L542" s="216"/>
      <c r="M542" s="216"/>
      <c r="N542" s="216"/>
      <c r="O542" s="216"/>
      <c r="P542" s="216"/>
      <c r="Q542" s="216"/>
      <c r="R542" s="216"/>
      <c r="S542" s="216"/>
      <c r="T542" s="216"/>
      <c r="U542" s="216"/>
      <c r="V542" s="216"/>
      <c r="W542" s="216"/>
      <c r="X542" s="216"/>
      <c r="Y542" s="216"/>
      <c r="Z542" s="216"/>
      <c r="AA542" s="216"/>
      <c r="AB542" s="216"/>
      <c r="AC542" s="216"/>
      <c r="AD542" s="216"/>
      <c r="AE542" s="216"/>
      <c r="AF542" s="216"/>
      <c r="AG542" s="216"/>
      <c r="AH542" s="216"/>
      <c r="AI542" s="216"/>
      <c r="AJ542" s="216"/>
      <c r="AK542" s="216"/>
      <c r="AL542" s="216"/>
      <c r="FY542" s="184"/>
      <c r="JJ542" s="184"/>
    </row>
    <row r="543" spans="2:270">
      <c r="B543" s="202"/>
      <c r="E543" s="216"/>
      <c r="F543" s="216"/>
      <c r="G543" s="216"/>
      <c r="H543" s="216"/>
      <c r="I543" s="216"/>
      <c r="J543" s="216"/>
      <c r="K543" s="216"/>
      <c r="L543" s="216"/>
      <c r="M543" s="216"/>
      <c r="N543" s="216"/>
      <c r="O543" s="216"/>
      <c r="P543" s="216"/>
      <c r="Q543" s="216"/>
      <c r="R543" s="216"/>
      <c r="S543" s="216"/>
      <c r="T543" s="216"/>
      <c r="U543" s="216"/>
      <c r="V543" s="216"/>
      <c r="W543" s="216"/>
      <c r="X543" s="216"/>
      <c r="Y543" s="216"/>
      <c r="Z543" s="216"/>
      <c r="AA543" s="216"/>
      <c r="AB543" s="216"/>
      <c r="AC543" s="216"/>
      <c r="AD543" s="216"/>
      <c r="AE543" s="216"/>
      <c r="AF543" s="216"/>
      <c r="AG543" s="216"/>
      <c r="AH543" s="216"/>
      <c r="AI543" s="216"/>
      <c r="AJ543" s="216"/>
      <c r="AK543" s="216"/>
      <c r="AL543" s="216"/>
      <c r="FY543" s="184"/>
      <c r="JJ543" s="184"/>
    </row>
    <row r="544" spans="2:270">
      <c r="B544" s="202"/>
      <c r="E544" s="216"/>
      <c r="F544" s="216"/>
      <c r="G544" s="216"/>
      <c r="H544" s="216"/>
      <c r="I544" s="216"/>
      <c r="J544" s="216"/>
      <c r="K544" s="216"/>
      <c r="L544" s="216"/>
      <c r="M544" s="216"/>
      <c r="N544" s="216"/>
      <c r="O544" s="216"/>
      <c r="P544" s="216"/>
      <c r="Q544" s="216"/>
      <c r="R544" s="216"/>
      <c r="S544" s="216"/>
      <c r="T544" s="216"/>
      <c r="U544" s="216"/>
      <c r="V544" s="216"/>
      <c r="W544" s="216"/>
      <c r="X544" s="216"/>
      <c r="Y544" s="216"/>
      <c r="Z544" s="216"/>
      <c r="AA544" s="216"/>
      <c r="AB544" s="216"/>
      <c r="AC544" s="216"/>
      <c r="AD544" s="216"/>
      <c r="AE544" s="216"/>
      <c r="AF544" s="216"/>
      <c r="AG544" s="216"/>
      <c r="AH544" s="216"/>
      <c r="AI544" s="216"/>
      <c r="AJ544" s="216"/>
      <c r="AK544" s="216"/>
      <c r="AL544" s="216"/>
      <c r="FY544" s="184"/>
      <c r="JJ544" s="184"/>
    </row>
    <row r="545" spans="2:270">
      <c r="B545" s="202"/>
      <c r="E545" s="216"/>
      <c r="F545" s="216"/>
      <c r="G545" s="216"/>
      <c r="H545" s="216"/>
      <c r="I545" s="216"/>
      <c r="J545" s="216"/>
      <c r="K545" s="216"/>
      <c r="L545" s="216"/>
      <c r="M545" s="216"/>
      <c r="N545" s="216"/>
      <c r="O545" s="216"/>
      <c r="P545" s="216"/>
      <c r="Q545" s="216"/>
      <c r="R545" s="216"/>
      <c r="S545" s="216"/>
      <c r="T545" s="216"/>
      <c r="U545" s="216"/>
      <c r="V545" s="216"/>
      <c r="W545" s="216"/>
      <c r="X545" s="216"/>
      <c r="Y545" s="216"/>
      <c r="Z545" s="216"/>
      <c r="AA545" s="216"/>
      <c r="AB545" s="216"/>
      <c r="AC545" s="216"/>
      <c r="AD545" s="216"/>
      <c r="AE545" s="216"/>
      <c r="AF545" s="216"/>
      <c r="AG545" s="216"/>
      <c r="AH545" s="216"/>
      <c r="AI545" s="216"/>
      <c r="AJ545" s="216"/>
      <c r="AK545" s="216"/>
      <c r="AL545" s="216"/>
      <c r="FY545" s="184"/>
      <c r="JJ545" s="184"/>
    </row>
    <row r="546" spans="2:270">
      <c r="B546" s="202"/>
      <c r="E546" s="216"/>
      <c r="F546" s="216"/>
      <c r="G546" s="216"/>
      <c r="H546" s="216"/>
      <c r="I546" s="216"/>
      <c r="J546" s="216"/>
      <c r="K546" s="216"/>
      <c r="L546" s="216"/>
      <c r="M546" s="216"/>
      <c r="N546" s="216"/>
      <c r="O546" s="216"/>
      <c r="P546" s="216"/>
      <c r="Q546" s="216"/>
      <c r="R546" s="216"/>
      <c r="S546" s="216"/>
      <c r="T546" s="216"/>
      <c r="U546" s="216"/>
      <c r="V546" s="216"/>
      <c r="W546" s="216"/>
      <c r="X546" s="216"/>
      <c r="Y546" s="216"/>
      <c r="Z546" s="216"/>
      <c r="AA546" s="216"/>
      <c r="AB546" s="216"/>
      <c r="AC546" s="216"/>
      <c r="AD546" s="216"/>
      <c r="AE546" s="216"/>
      <c r="AF546" s="216"/>
      <c r="AG546" s="216"/>
      <c r="AH546" s="216"/>
      <c r="AI546" s="216"/>
      <c r="AJ546" s="216"/>
      <c r="AK546" s="216"/>
      <c r="AL546" s="216"/>
      <c r="FY546" s="184"/>
      <c r="JJ546" s="184"/>
    </row>
    <row r="547" spans="2:270">
      <c r="B547" s="202"/>
      <c r="E547" s="216"/>
      <c r="F547" s="216"/>
      <c r="G547" s="216"/>
      <c r="H547" s="216"/>
      <c r="I547" s="216"/>
      <c r="J547" s="216"/>
      <c r="K547" s="216"/>
      <c r="L547" s="216"/>
      <c r="M547" s="216"/>
      <c r="N547" s="216"/>
      <c r="O547" s="216"/>
      <c r="P547" s="216"/>
      <c r="Q547" s="216"/>
      <c r="R547" s="216"/>
      <c r="S547" s="216"/>
      <c r="T547" s="216"/>
      <c r="U547" s="216"/>
      <c r="V547" s="216"/>
      <c r="W547" s="216"/>
      <c r="X547" s="216"/>
      <c r="Y547" s="216"/>
      <c r="Z547" s="216"/>
      <c r="AA547" s="216"/>
      <c r="AB547" s="216"/>
      <c r="AC547" s="216"/>
      <c r="AD547" s="216"/>
      <c r="AE547" s="216"/>
      <c r="AF547" s="216"/>
      <c r="AG547" s="216"/>
      <c r="AH547" s="216"/>
      <c r="AI547" s="216"/>
      <c r="AJ547" s="216"/>
      <c r="AK547" s="216"/>
      <c r="AL547" s="216"/>
      <c r="FY547" s="184"/>
      <c r="JJ547" s="184"/>
    </row>
    <row r="548" spans="2:270">
      <c r="B548" s="202"/>
      <c r="E548" s="216"/>
      <c r="F548" s="216"/>
      <c r="G548" s="216"/>
      <c r="H548" s="216"/>
      <c r="I548" s="216"/>
      <c r="J548" s="216"/>
      <c r="K548" s="216"/>
      <c r="L548" s="216"/>
      <c r="M548" s="216"/>
      <c r="N548" s="216"/>
      <c r="O548" s="216"/>
      <c r="P548" s="216"/>
      <c r="Q548" s="216"/>
      <c r="R548" s="216"/>
      <c r="S548" s="216"/>
      <c r="T548" s="216"/>
      <c r="U548" s="216"/>
      <c r="V548" s="216"/>
      <c r="W548" s="216"/>
      <c r="X548" s="216"/>
      <c r="Y548" s="216"/>
      <c r="Z548" s="216"/>
      <c r="AA548" s="216"/>
      <c r="AB548" s="216"/>
      <c r="AC548" s="216"/>
      <c r="AD548" s="216"/>
      <c r="AE548" s="216"/>
      <c r="AF548" s="216"/>
      <c r="AG548" s="216"/>
      <c r="AH548" s="216"/>
      <c r="AI548" s="216"/>
      <c r="AJ548" s="216"/>
      <c r="AK548" s="216"/>
      <c r="AL548" s="216"/>
      <c r="FY548" s="184"/>
      <c r="JJ548" s="184"/>
    </row>
    <row r="549" spans="2:270">
      <c r="B549" s="202"/>
      <c r="E549" s="216"/>
      <c r="F549" s="216"/>
      <c r="G549" s="216"/>
      <c r="H549" s="216"/>
      <c r="I549" s="216"/>
      <c r="J549" s="216"/>
      <c r="K549" s="216"/>
      <c r="L549" s="216"/>
      <c r="M549" s="216"/>
      <c r="N549" s="216"/>
      <c r="O549" s="216"/>
      <c r="P549" s="216"/>
      <c r="Q549" s="216"/>
      <c r="R549" s="216"/>
      <c r="S549" s="216"/>
      <c r="T549" s="216"/>
      <c r="U549" s="216"/>
      <c r="V549" s="216"/>
      <c r="W549" s="216"/>
      <c r="X549" s="216"/>
      <c r="Y549" s="216"/>
      <c r="Z549" s="216"/>
      <c r="AA549" s="216"/>
      <c r="AB549" s="216"/>
      <c r="AC549" s="216"/>
      <c r="AD549" s="216"/>
      <c r="AE549" s="216"/>
      <c r="AF549" s="216"/>
      <c r="AG549" s="216"/>
      <c r="AH549" s="216"/>
      <c r="AI549" s="216"/>
      <c r="AJ549" s="216"/>
      <c r="AK549" s="216"/>
      <c r="AL549" s="216"/>
      <c r="FY549" s="184"/>
      <c r="JJ549" s="184"/>
    </row>
    <row r="550" spans="2:270">
      <c r="B550" s="202"/>
      <c r="E550" s="216"/>
      <c r="F550" s="216"/>
      <c r="G550" s="216"/>
      <c r="H550" s="216"/>
      <c r="I550" s="216"/>
      <c r="J550" s="216"/>
      <c r="K550" s="216"/>
      <c r="L550" s="216"/>
      <c r="M550" s="216"/>
      <c r="N550" s="216"/>
      <c r="O550" s="216"/>
      <c r="P550" s="216"/>
      <c r="Q550" s="216"/>
      <c r="R550" s="216"/>
      <c r="S550" s="216"/>
      <c r="T550" s="216"/>
      <c r="U550" s="216"/>
      <c r="V550" s="216"/>
      <c r="W550" s="216"/>
      <c r="X550" s="216"/>
      <c r="Y550" s="216"/>
      <c r="Z550" s="216"/>
      <c r="AA550" s="216"/>
      <c r="AB550" s="216"/>
      <c r="AC550" s="216"/>
      <c r="AD550" s="216"/>
      <c r="AE550" s="216"/>
      <c r="AF550" s="216"/>
      <c r="AG550" s="216"/>
      <c r="AH550" s="216"/>
      <c r="AI550" s="216"/>
      <c r="AJ550" s="216"/>
      <c r="AK550" s="216"/>
      <c r="AL550" s="216"/>
      <c r="FY550" s="184"/>
      <c r="JJ550" s="184"/>
    </row>
    <row r="551" spans="2:270">
      <c r="B551" s="202"/>
      <c r="E551" s="216"/>
      <c r="F551" s="216"/>
      <c r="G551" s="216"/>
      <c r="H551" s="216"/>
      <c r="I551" s="216"/>
      <c r="J551" s="216"/>
      <c r="K551" s="216"/>
      <c r="L551" s="216"/>
      <c r="M551" s="216"/>
      <c r="N551" s="216"/>
      <c r="O551" s="216"/>
      <c r="P551" s="216"/>
      <c r="Q551" s="216"/>
      <c r="R551" s="216"/>
      <c r="S551" s="216"/>
      <c r="T551" s="216"/>
      <c r="U551" s="216"/>
      <c r="V551" s="216"/>
      <c r="W551" s="216"/>
      <c r="X551" s="216"/>
      <c r="Y551" s="216"/>
      <c r="Z551" s="216"/>
      <c r="AA551" s="216"/>
      <c r="AB551" s="216"/>
      <c r="AC551" s="216"/>
      <c r="AD551" s="216"/>
      <c r="AE551" s="216"/>
      <c r="AF551" s="216"/>
      <c r="AG551" s="216"/>
      <c r="AH551" s="216"/>
      <c r="AI551" s="216"/>
      <c r="AJ551" s="216"/>
      <c r="AK551" s="216"/>
      <c r="AL551" s="216"/>
      <c r="FY551" s="184"/>
      <c r="JJ551" s="184"/>
    </row>
    <row r="552" spans="2:270">
      <c r="B552" s="202"/>
      <c r="E552" s="216"/>
      <c r="F552" s="216"/>
      <c r="G552" s="216"/>
      <c r="H552" s="216"/>
      <c r="I552" s="216"/>
      <c r="J552" s="216"/>
      <c r="K552" s="216"/>
      <c r="L552" s="216"/>
      <c r="M552" s="216"/>
      <c r="N552" s="216"/>
      <c r="O552" s="216"/>
      <c r="P552" s="216"/>
      <c r="Q552" s="216"/>
      <c r="R552" s="216"/>
      <c r="S552" s="216"/>
      <c r="T552" s="216"/>
      <c r="U552" s="216"/>
      <c r="V552" s="216"/>
      <c r="W552" s="216"/>
      <c r="X552" s="216"/>
      <c r="Y552" s="216"/>
      <c r="Z552" s="216"/>
      <c r="AA552" s="216"/>
      <c r="AB552" s="216"/>
      <c r="AC552" s="216"/>
      <c r="AD552" s="216"/>
      <c r="AE552" s="216"/>
      <c r="AF552" s="216"/>
      <c r="AG552" s="216"/>
      <c r="AH552" s="216"/>
      <c r="AI552" s="216"/>
      <c r="AJ552" s="216"/>
      <c r="AK552" s="216"/>
      <c r="AL552" s="216"/>
      <c r="FY552" s="184"/>
      <c r="JJ552" s="184"/>
    </row>
    <row r="553" spans="2:270">
      <c r="B553" s="202"/>
      <c r="E553" s="216"/>
      <c r="F553" s="216"/>
      <c r="G553" s="216"/>
      <c r="H553" s="216"/>
      <c r="I553" s="216"/>
      <c r="J553" s="216"/>
      <c r="K553" s="216"/>
      <c r="L553" s="216"/>
      <c r="M553" s="216"/>
      <c r="N553" s="216"/>
      <c r="O553" s="216"/>
      <c r="P553" s="216"/>
      <c r="Q553" s="216"/>
      <c r="R553" s="216"/>
      <c r="S553" s="216"/>
      <c r="T553" s="216"/>
      <c r="U553" s="216"/>
      <c r="V553" s="216"/>
      <c r="W553" s="216"/>
      <c r="X553" s="216"/>
      <c r="Y553" s="216"/>
      <c r="Z553" s="216"/>
      <c r="AA553" s="216"/>
      <c r="AB553" s="216"/>
      <c r="AC553" s="216"/>
      <c r="AD553" s="216"/>
      <c r="AE553" s="216"/>
      <c r="AF553" s="216"/>
      <c r="AG553" s="216"/>
      <c r="AH553" s="216"/>
      <c r="AI553" s="216"/>
      <c r="AJ553" s="216"/>
      <c r="AK553" s="216"/>
      <c r="AL553" s="216"/>
      <c r="FY553" s="184"/>
      <c r="JJ553" s="184"/>
    </row>
    <row r="554" spans="2:270">
      <c r="B554" s="202"/>
      <c r="E554" s="216"/>
      <c r="F554" s="216"/>
      <c r="G554" s="216"/>
      <c r="H554" s="216"/>
      <c r="I554" s="216"/>
      <c r="J554" s="216"/>
      <c r="K554" s="216"/>
      <c r="L554" s="216"/>
      <c r="M554" s="216"/>
      <c r="N554" s="216"/>
      <c r="O554" s="216"/>
      <c r="P554" s="216"/>
      <c r="Q554" s="216"/>
      <c r="R554" s="216"/>
      <c r="S554" s="216"/>
      <c r="T554" s="216"/>
      <c r="U554" s="216"/>
      <c r="V554" s="216"/>
      <c r="W554" s="216"/>
      <c r="X554" s="216"/>
      <c r="Y554" s="216"/>
      <c r="Z554" s="216"/>
      <c r="AA554" s="216"/>
      <c r="AB554" s="216"/>
      <c r="AC554" s="216"/>
      <c r="AD554" s="216"/>
      <c r="AE554" s="216"/>
      <c r="AF554" s="216"/>
      <c r="AG554" s="216"/>
      <c r="AH554" s="216"/>
      <c r="AI554" s="216"/>
      <c r="AJ554" s="216"/>
      <c r="AK554" s="216"/>
      <c r="AL554" s="216"/>
      <c r="FY554" s="184"/>
      <c r="JJ554" s="184"/>
    </row>
    <row r="555" spans="2:270">
      <c r="B555" s="202"/>
      <c r="E555" s="216"/>
      <c r="F555" s="216"/>
      <c r="G555" s="216"/>
      <c r="H555" s="216"/>
      <c r="I555" s="216"/>
      <c r="J555" s="216"/>
      <c r="K555" s="216"/>
      <c r="L555" s="216"/>
      <c r="M555" s="216"/>
      <c r="N555" s="216"/>
      <c r="O555" s="216"/>
      <c r="P555" s="216"/>
      <c r="Q555" s="216"/>
      <c r="R555" s="216"/>
      <c r="S555" s="216"/>
      <c r="T555" s="216"/>
      <c r="U555" s="216"/>
      <c r="V555" s="216"/>
      <c r="W555" s="216"/>
      <c r="X555" s="216"/>
      <c r="Y555" s="216"/>
      <c r="Z555" s="216"/>
      <c r="AA555" s="216"/>
      <c r="AB555" s="216"/>
      <c r="AC555" s="216"/>
      <c r="AD555" s="216"/>
      <c r="AE555" s="216"/>
      <c r="AF555" s="216"/>
      <c r="AG555" s="216"/>
      <c r="AH555" s="216"/>
      <c r="AI555" s="216"/>
      <c r="AJ555" s="216"/>
      <c r="AK555" s="216"/>
      <c r="AL555" s="216"/>
      <c r="FY555" s="184"/>
      <c r="JJ555" s="184"/>
    </row>
    <row r="556" spans="2:270">
      <c r="B556" s="202"/>
      <c r="E556" s="216"/>
      <c r="F556" s="216"/>
      <c r="G556" s="216"/>
      <c r="H556" s="216"/>
      <c r="I556" s="216"/>
      <c r="J556" s="216"/>
      <c r="K556" s="216"/>
      <c r="L556" s="216"/>
      <c r="M556" s="216"/>
      <c r="N556" s="216"/>
      <c r="O556" s="216"/>
      <c r="P556" s="216"/>
      <c r="Q556" s="216"/>
      <c r="R556" s="216"/>
      <c r="S556" s="216"/>
      <c r="T556" s="216"/>
      <c r="U556" s="216"/>
      <c r="V556" s="216"/>
      <c r="W556" s="216"/>
      <c r="X556" s="216"/>
      <c r="Y556" s="216"/>
      <c r="Z556" s="216"/>
      <c r="AA556" s="216"/>
      <c r="AB556" s="216"/>
      <c r="AC556" s="216"/>
      <c r="AD556" s="216"/>
      <c r="AE556" s="216"/>
      <c r="AF556" s="216"/>
      <c r="AG556" s="216"/>
      <c r="AH556" s="216"/>
      <c r="AI556" s="216"/>
      <c r="AJ556" s="216"/>
      <c r="AK556" s="216"/>
      <c r="AL556" s="216"/>
      <c r="FY556" s="184"/>
      <c r="JJ556" s="184"/>
    </row>
    <row r="557" spans="2:270">
      <c r="B557" s="202"/>
      <c r="E557" s="216"/>
      <c r="F557" s="216"/>
      <c r="G557" s="216"/>
      <c r="H557" s="216"/>
      <c r="I557" s="216"/>
      <c r="J557" s="216"/>
      <c r="K557" s="216"/>
      <c r="L557" s="216"/>
      <c r="M557" s="216"/>
      <c r="N557" s="216"/>
      <c r="O557" s="216"/>
      <c r="P557" s="216"/>
      <c r="Q557" s="216"/>
      <c r="R557" s="216"/>
      <c r="S557" s="216"/>
      <c r="T557" s="216"/>
      <c r="U557" s="216"/>
      <c r="V557" s="216"/>
      <c r="W557" s="216"/>
      <c r="X557" s="216"/>
      <c r="Y557" s="216"/>
      <c r="Z557" s="216"/>
      <c r="AA557" s="216"/>
      <c r="AB557" s="216"/>
      <c r="AC557" s="216"/>
      <c r="AD557" s="216"/>
      <c r="AE557" s="216"/>
      <c r="AF557" s="216"/>
      <c r="AG557" s="216"/>
      <c r="AH557" s="216"/>
      <c r="AI557" s="216"/>
      <c r="AJ557" s="216"/>
      <c r="AK557" s="216"/>
      <c r="AL557" s="216"/>
      <c r="FY557" s="184"/>
      <c r="JJ557" s="184"/>
    </row>
    <row r="558" spans="2:270">
      <c r="B558" s="202"/>
      <c r="E558" s="216"/>
      <c r="F558" s="216"/>
      <c r="G558" s="216"/>
      <c r="H558" s="216"/>
      <c r="I558" s="216"/>
      <c r="J558" s="216"/>
      <c r="K558" s="216"/>
      <c r="L558" s="216"/>
      <c r="M558" s="216"/>
      <c r="N558" s="216"/>
      <c r="O558" s="216"/>
      <c r="P558" s="216"/>
      <c r="Q558" s="216"/>
      <c r="R558" s="216"/>
      <c r="S558" s="216"/>
      <c r="T558" s="216"/>
      <c r="U558" s="216"/>
      <c r="V558" s="216"/>
      <c r="W558" s="216"/>
      <c r="X558" s="216"/>
      <c r="Y558" s="216"/>
      <c r="Z558" s="216"/>
      <c r="AA558" s="216"/>
      <c r="AB558" s="216"/>
      <c r="AC558" s="216"/>
      <c r="AD558" s="216"/>
      <c r="AE558" s="216"/>
      <c r="AF558" s="216"/>
      <c r="AG558" s="216"/>
      <c r="AH558" s="216"/>
      <c r="AI558" s="216"/>
      <c r="AJ558" s="216"/>
      <c r="AK558" s="216"/>
      <c r="AL558" s="216"/>
      <c r="FY558" s="184"/>
      <c r="JJ558" s="184"/>
    </row>
    <row r="559" spans="2:270">
      <c r="B559" s="202"/>
      <c r="E559" s="216"/>
      <c r="F559" s="216"/>
      <c r="G559" s="216"/>
      <c r="H559" s="216"/>
      <c r="I559" s="216"/>
      <c r="J559" s="216"/>
      <c r="K559" s="216"/>
      <c r="L559" s="216"/>
      <c r="M559" s="216"/>
      <c r="N559" s="216"/>
      <c r="O559" s="216"/>
      <c r="P559" s="216"/>
      <c r="Q559" s="216"/>
      <c r="R559" s="216"/>
      <c r="S559" s="216"/>
      <c r="T559" s="216"/>
      <c r="U559" s="216"/>
      <c r="V559" s="216"/>
      <c r="W559" s="216"/>
      <c r="X559" s="216"/>
      <c r="Y559" s="216"/>
      <c r="Z559" s="216"/>
      <c r="AA559" s="216"/>
      <c r="AB559" s="216"/>
      <c r="AC559" s="216"/>
      <c r="AD559" s="216"/>
      <c r="AE559" s="216"/>
      <c r="AF559" s="216"/>
      <c r="AG559" s="216"/>
      <c r="AH559" s="216"/>
      <c r="AI559" s="216"/>
      <c r="AJ559" s="216"/>
      <c r="AK559" s="216"/>
      <c r="AL559" s="216"/>
      <c r="FY559" s="184"/>
      <c r="JJ559" s="184"/>
    </row>
    <row r="560" spans="2:270">
      <c r="B560" s="202"/>
      <c r="E560" s="216"/>
      <c r="F560" s="216"/>
      <c r="G560" s="216"/>
      <c r="H560" s="216"/>
      <c r="I560" s="216"/>
      <c r="J560" s="216"/>
      <c r="K560" s="216"/>
      <c r="L560" s="216"/>
      <c r="M560" s="216"/>
      <c r="N560" s="216"/>
      <c r="O560" s="216"/>
      <c r="P560" s="216"/>
      <c r="Q560" s="216"/>
      <c r="R560" s="216"/>
      <c r="S560" s="216"/>
      <c r="T560" s="216"/>
      <c r="U560" s="216"/>
      <c r="V560" s="216"/>
      <c r="W560" s="216"/>
      <c r="X560" s="216"/>
      <c r="Y560" s="216"/>
      <c r="Z560" s="216"/>
      <c r="AA560" s="216"/>
      <c r="AB560" s="216"/>
      <c r="AC560" s="216"/>
      <c r="AD560" s="216"/>
      <c r="AE560" s="216"/>
      <c r="AF560" s="216"/>
      <c r="AG560" s="216"/>
      <c r="AH560" s="216"/>
      <c r="AI560" s="216"/>
      <c r="AJ560" s="216"/>
      <c r="AK560" s="216"/>
      <c r="AL560" s="216"/>
      <c r="FY560" s="184"/>
      <c r="JJ560" s="184"/>
    </row>
    <row r="561" spans="2:270">
      <c r="B561" s="202"/>
      <c r="E561" s="216"/>
      <c r="F561" s="216"/>
      <c r="G561" s="216"/>
      <c r="H561" s="216"/>
      <c r="I561" s="216"/>
      <c r="J561" s="216"/>
      <c r="K561" s="216"/>
      <c r="L561" s="216"/>
      <c r="M561" s="216"/>
      <c r="N561" s="216"/>
      <c r="O561" s="216"/>
      <c r="P561" s="216"/>
      <c r="Q561" s="216"/>
      <c r="R561" s="216"/>
      <c r="S561" s="216"/>
      <c r="T561" s="216"/>
      <c r="U561" s="216"/>
      <c r="V561" s="216"/>
      <c r="W561" s="216"/>
      <c r="X561" s="216"/>
      <c r="Y561" s="216"/>
      <c r="Z561" s="216"/>
      <c r="AA561" s="216"/>
      <c r="AB561" s="216"/>
      <c r="AC561" s="216"/>
      <c r="AD561" s="216"/>
      <c r="AE561" s="216"/>
      <c r="AF561" s="216"/>
      <c r="AG561" s="216"/>
      <c r="AH561" s="216"/>
      <c r="AI561" s="216"/>
      <c r="AJ561" s="216"/>
      <c r="AK561" s="216"/>
      <c r="AL561" s="216"/>
      <c r="FY561" s="184"/>
      <c r="JJ561" s="184"/>
    </row>
    <row r="562" spans="2:270">
      <c r="B562" s="202"/>
      <c r="E562" s="216"/>
      <c r="F562" s="216"/>
      <c r="G562" s="216"/>
      <c r="H562" s="216"/>
      <c r="I562" s="216"/>
      <c r="J562" s="216"/>
      <c r="K562" s="216"/>
      <c r="L562" s="216"/>
      <c r="M562" s="216"/>
      <c r="N562" s="216"/>
      <c r="O562" s="216"/>
      <c r="P562" s="216"/>
      <c r="Q562" s="216"/>
      <c r="R562" s="216"/>
      <c r="S562" s="216"/>
      <c r="T562" s="216"/>
      <c r="U562" s="216"/>
      <c r="V562" s="216"/>
      <c r="W562" s="216"/>
      <c r="X562" s="216"/>
      <c r="Y562" s="216"/>
      <c r="Z562" s="216"/>
      <c r="AA562" s="216"/>
      <c r="AB562" s="216"/>
      <c r="AC562" s="216"/>
      <c r="AD562" s="216"/>
      <c r="AE562" s="216"/>
      <c r="AF562" s="216"/>
      <c r="AG562" s="216"/>
      <c r="AH562" s="216"/>
      <c r="AI562" s="216"/>
      <c r="AJ562" s="216"/>
      <c r="AK562" s="216"/>
      <c r="AL562" s="216"/>
      <c r="FY562" s="184"/>
      <c r="JJ562" s="184"/>
    </row>
    <row r="563" spans="2:270">
      <c r="B563" s="202"/>
      <c r="E563" s="216"/>
      <c r="F563" s="216"/>
      <c r="G563" s="216"/>
      <c r="H563" s="216"/>
      <c r="I563" s="216"/>
      <c r="J563" s="216"/>
      <c r="K563" s="216"/>
      <c r="L563" s="216"/>
      <c r="M563" s="216"/>
      <c r="N563" s="216"/>
      <c r="O563" s="216"/>
      <c r="P563" s="216"/>
      <c r="Q563" s="216"/>
      <c r="R563" s="216"/>
      <c r="S563" s="216"/>
      <c r="T563" s="216"/>
      <c r="U563" s="216"/>
      <c r="V563" s="216"/>
      <c r="W563" s="216"/>
      <c r="X563" s="216"/>
      <c r="Y563" s="216"/>
      <c r="Z563" s="216"/>
      <c r="AA563" s="216"/>
      <c r="AB563" s="216"/>
      <c r="AC563" s="216"/>
      <c r="AD563" s="216"/>
      <c r="AE563" s="216"/>
      <c r="AF563" s="216"/>
      <c r="AG563" s="216"/>
      <c r="AH563" s="216"/>
      <c r="AI563" s="216"/>
      <c r="AJ563" s="216"/>
      <c r="AK563" s="216"/>
      <c r="AL563" s="216"/>
      <c r="FY563" s="184"/>
      <c r="JJ563" s="184"/>
    </row>
    <row r="564" spans="2:270">
      <c r="B564" s="202"/>
      <c r="E564" s="216"/>
      <c r="F564" s="216"/>
      <c r="G564" s="216"/>
      <c r="H564" s="216"/>
      <c r="I564" s="216"/>
      <c r="J564" s="216"/>
      <c r="K564" s="216"/>
      <c r="L564" s="216"/>
      <c r="M564" s="216"/>
      <c r="N564" s="216"/>
      <c r="O564" s="216"/>
      <c r="P564" s="216"/>
      <c r="Q564" s="216"/>
      <c r="R564" s="216"/>
      <c r="S564" s="216"/>
      <c r="T564" s="216"/>
      <c r="U564" s="216"/>
      <c r="V564" s="216"/>
      <c r="W564" s="216"/>
      <c r="X564" s="216"/>
      <c r="Y564" s="216"/>
      <c r="Z564" s="216"/>
      <c r="AA564" s="216"/>
      <c r="AB564" s="216"/>
      <c r="AC564" s="216"/>
      <c r="AD564" s="216"/>
      <c r="AE564" s="216"/>
      <c r="AF564" s="216"/>
      <c r="AG564" s="216"/>
      <c r="AH564" s="216"/>
      <c r="AI564" s="216"/>
      <c r="AJ564" s="216"/>
      <c r="AK564" s="216"/>
      <c r="AL564" s="216"/>
      <c r="FY564" s="184"/>
      <c r="JJ564" s="184"/>
    </row>
    <row r="565" spans="2:270">
      <c r="B565" s="202"/>
      <c r="E565" s="216"/>
      <c r="F565" s="216"/>
      <c r="G565" s="216"/>
      <c r="H565" s="216"/>
      <c r="I565" s="216"/>
      <c r="J565" s="216"/>
      <c r="K565" s="216"/>
      <c r="L565" s="216"/>
      <c r="M565" s="216"/>
      <c r="N565" s="216"/>
      <c r="O565" s="216"/>
      <c r="P565" s="216"/>
      <c r="Q565" s="216"/>
      <c r="R565" s="216"/>
      <c r="S565" s="216"/>
      <c r="T565" s="216"/>
      <c r="U565" s="216"/>
      <c r="V565" s="216"/>
      <c r="W565" s="216"/>
      <c r="X565" s="216"/>
      <c r="Y565" s="216"/>
      <c r="Z565" s="216"/>
      <c r="AA565" s="216"/>
      <c r="AB565" s="216"/>
      <c r="AC565" s="216"/>
      <c r="AD565" s="216"/>
      <c r="AE565" s="216"/>
      <c r="AF565" s="216"/>
      <c r="AG565" s="216"/>
      <c r="AH565" s="216"/>
      <c r="AI565" s="216"/>
      <c r="AJ565" s="216"/>
      <c r="AK565" s="216"/>
      <c r="AL565" s="216"/>
      <c r="FY565" s="184"/>
      <c r="JJ565" s="184"/>
    </row>
    <row r="566" spans="2:270">
      <c r="B566" s="202"/>
      <c r="E566" s="216"/>
      <c r="F566" s="216"/>
      <c r="G566" s="216"/>
      <c r="H566" s="216"/>
      <c r="I566" s="216"/>
      <c r="J566" s="216"/>
      <c r="K566" s="216"/>
      <c r="L566" s="216"/>
      <c r="M566" s="216"/>
      <c r="N566" s="216"/>
      <c r="O566" s="216"/>
      <c r="P566" s="216"/>
      <c r="Q566" s="216"/>
      <c r="R566" s="216"/>
      <c r="S566" s="216"/>
      <c r="T566" s="216"/>
      <c r="U566" s="216"/>
      <c r="V566" s="216"/>
      <c r="W566" s="216"/>
      <c r="X566" s="216"/>
      <c r="Y566" s="216"/>
      <c r="Z566" s="216"/>
      <c r="AA566" s="216"/>
      <c r="AB566" s="216"/>
      <c r="AC566" s="216"/>
      <c r="AD566" s="216"/>
      <c r="AE566" s="216"/>
      <c r="AF566" s="216"/>
      <c r="AG566" s="216"/>
      <c r="AH566" s="216"/>
      <c r="AI566" s="216"/>
      <c r="AJ566" s="216"/>
      <c r="AK566" s="216"/>
      <c r="AL566" s="216"/>
      <c r="FY566" s="184"/>
      <c r="JJ566" s="184"/>
    </row>
    <row r="567" spans="2:270">
      <c r="B567" s="202"/>
      <c r="E567" s="216"/>
      <c r="F567" s="216"/>
      <c r="G567" s="216"/>
      <c r="H567" s="216"/>
      <c r="I567" s="216"/>
      <c r="J567" s="216"/>
      <c r="K567" s="216"/>
      <c r="L567" s="216"/>
      <c r="M567" s="216"/>
      <c r="N567" s="216"/>
      <c r="O567" s="216"/>
      <c r="P567" s="216"/>
      <c r="Q567" s="216"/>
      <c r="R567" s="216"/>
      <c r="S567" s="216"/>
      <c r="T567" s="216"/>
      <c r="U567" s="216"/>
      <c r="V567" s="216"/>
      <c r="W567" s="216"/>
      <c r="X567" s="216"/>
      <c r="Y567" s="216"/>
      <c r="Z567" s="216"/>
      <c r="AA567" s="216"/>
      <c r="AB567" s="216"/>
      <c r="AC567" s="216"/>
      <c r="AD567" s="216"/>
      <c r="AE567" s="216"/>
      <c r="AF567" s="216"/>
      <c r="AG567" s="216"/>
      <c r="AH567" s="216"/>
      <c r="AI567" s="216"/>
      <c r="AJ567" s="216"/>
      <c r="AK567" s="216"/>
      <c r="AL567" s="216"/>
      <c r="FY567" s="184"/>
      <c r="JJ567" s="184"/>
    </row>
    <row r="568" spans="2:270">
      <c r="B568" s="202"/>
      <c r="E568" s="216"/>
      <c r="F568" s="216"/>
      <c r="G568" s="216"/>
      <c r="H568" s="216"/>
      <c r="I568" s="216"/>
      <c r="J568" s="216"/>
      <c r="K568" s="216"/>
      <c r="L568" s="216"/>
      <c r="M568" s="216"/>
      <c r="N568" s="216"/>
      <c r="O568" s="216"/>
      <c r="P568" s="216"/>
      <c r="Q568" s="216"/>
      <c r="R568" s="216"/>
      <c r="S568" s="216"/>
      <c r="T568" s="216"/>
      <c r="U568" s="216"/>
      <c r="V568" s="216"/>
      <c r="W568" s="216"/>
      <c r="X568" s="216"/>
      <c r="Y568" s="216"/>
      <c r="Z568" s="216"/>
      <c r="AA568" s="216"/>
      <c r="AB568" s="216"/>
      <c r="AC568" s="216"/>
      <c r="AD568" s="216"/>
      <c r="AE568" s="216"/>
      <c r="AF568" s="216"/>
      <c r="AG568" s="216"/>
      <c r="AH568" s="216"/>
      <c r="AI568" s="216"/>
      <c r="AJ568" s="216"/>
      <c r="AK568" s="216"/>
      <c r="AL568" s="216"/>
      <c r="FY568" s="184"/>
      <c r="JJ568" s="184"/>
    </row>
    <row r="569" spans="2:270">
      <c r="B569" s="202"/>
      <c r="E569" s="216"/>
      <c r="F569" s="216"/>
      <c r="G569" s="216"/>
      <c r="H569" s="216"/>
      <c r="I569" s="216"/>
      <c r="J569" s="216"/>
      <c r="K569" s="216"/>
      <c r="L569" s="216"/>
      <c r="M569" s="216"/>
      <c r="N569" s="216"/>
      <c r="O569" s="216"/>
      <c r="P569" s="216"/>
      <c r="Q569" s="216"/>
      <c r="R569" s="216"/>
      <c r="S569" s="216"/>
      <c r="T569" s="216"/>
      <c r="U569" s="216"/>
      <c r="V569" s="216"/>
      <c r="W569" s="216"/>
      <c r="X569" s="216"/>
      <c r="Y569" s="216"/>
      <c r="Z569" s="216"/>
      <c r="AA569" s="216"/>
      <c r="AB569" s="216"/>
      <c r="AC569" s="216"/>
      <c r="AD569" s="216"/>
      <c r="AE569" s="216"/>
      <c r="AF569" s="216"/>
      <c r="AG569" s="216"/>
      <c r="AH569" s="216"/>
      <c r="AI569" s="216"/>
      <c r="AJ569" s="216"/>
      <c r="AK569" s="216"/>
      <c r="AL569" s="216"/>
      <c r="FY569" s="184"/>
      <c r="JJ569" s="184"/>
    </row>
    <row r="570" spans="2:270">
      <c r="B570" s="202"/>
      <c r="E570" s="216"/>
      <c r="F570" s="216"/>
      <c r="G570" s="216"/>
      <c r="H570" s="216"/>
      <c r="I570" s="216"/>
      <c r="J570" s="216"/>
      <c r="K570" s="216"/>
      <c r="L570" s="216"/>
      <c r="M570" s="216"/>
      <c r="N570" s="216"/>
      <c r="O570" s="216"/>
      <c r="P570" s="216"/>
      <c r="Q570" s="216"/>
      <c r="R570" s="216"/>
      <c r="S570" s="216"/>
      <c r="T570" s="216"/>
      <c r="U570" s="216"/>
      <c r="V570" s="216"/>
      <c r="W570" s="216"/>
      <c r="X570" s="216"/>
      <c r="Y570" s="216"/>
      <c r="Z570" s="216"/>
      <c r="AA570" s="216"/>
      <c r="AB570" s="216"/>
      <c r="AC570" s="216"/>
      <c r="AD570" s="216"/>
      <c r="AE570" s="216"/>
      <c r="AF570" s="216"/>
      <c r="AG570" s="216"/>
      <c r="AH570" s="216"/>
      <c r="AI570" s="216"/>
      <c r="AJ570" s="216"/>
      <c r="AK570" s="216"/>
      <c r="AL570" s="216"/>
      <c r="FY570" s="184"/>
      <c r="JJ570" s="184"/>
    </row>
    <row r="571" spans="2:270">
      <c r="B571" s="202"/>
      <c r="E571" s="216"/>
      <c r="F571" s="216"/>
      <c r="G571" s="216"/>
      <c r="H571" s="216"/>
      <c r="I571" s="216"/>
      <c r="J571" s="216"/>
      <c r="K571" s="216"/>
      <c r="L571" s="216"/>
      <c r="M571" s="216"/>
      <c r="N571" s="216"/>
      <c r="O571" s="216"/>
      <c r="P571" s="216"/>
      <c r="Q571" s="216"/>
      <c r="R571" s="216"/>
      <c r="S571" s="216"/>
      <c r="T571" s="216"/>
      <c r="U571" s="216"/>
      <c r="V571" s="216"/>
      <c r="W571" s="216"/>
      <c r="X571" s="216"/>
      <c r="Y571" s="216"/>
      <c r="Z571" s="216"/>
      <c r="AA571" s="216"/>
      <c r="AB571" s="216"/>
      <c r="AC571" s="216"/>
      <c r="AD571" s="216"/>
      <c r="AE571" s="216"/>
      <c r="AF571" s="216"/>
      <c r="AG571" s="216"/>
      <c r="AH571" s="216"/>
      <c r="AI571" s="216"/>
      <c r="AJ571" s="216"/>
      <c r="AK571" s="216"/>
      <c r="AL571" s="216"/>
      <c r="FY571" s="184"/>
      <c r="JJ571" s="184"/>
    </row>
    <row r="572" spans="2:270">
      <c r="B572" s="202"/>
      <c r="E572" s="216"/>
      <c r="F572" s="216"/>
      <c r="G572" s="216"/>
      <c r="H572" s="216"/>
      <c r="I572" s="216"/>
      <c r="J572" s="216"/>
      <c r="K572" s="216"/>
      <c r="L572" s="216"/>
      <c r="M572" s="216"/>
      <c r="N572" s="216"/>
      <c r="O572" s="216"/>
      <c r="P572" s="216"/>
      <c r="Q572" s="216"/>
      <c r="R572" s="216"/>
      <c r="S572" s="216"/>
      <c r="T572" s="216"/>
      <c r="U572" s="216"/>
      <c r="V572" s="216"/>
      <c r="W572" s="216"/>
      <c r="X572" s="216"/>
      <c r="Y572" s="216"/>
      <c r="Z572" s="216"/>
      <c r="AA572" s="216"/>
      <c r="AB572" s="216"/>
      <c r="AC572" s="216"/>
      <c r="AD572" s="216"/>
      <c r="AE572" s="216"/>
      <c r="AF572" s="216"/>
      <c r="AG572" s="216"/>
      <c r="AH572" s="216"/>
      <c r="AI572" s="216"/>
      <c r="AJ572" s="216"/>
      <c r="AK572" s="216"/>
      <c r="AL572" s="216"/>
      <c r="FY572" s="184"/>
      <c r="JJ572" s="184"/>
    </row>
    <row r="573" spans="2:270">
      <c r="B573" s="202"/>
      <c r="E573" s="216"/>
      <c r="F573" s="216"/>
      <c r="G573" s="216"/>
      <c r="H573" s="216"/>
      <c r="I573" s="216"/>
      <c r="J573" s="216"/>
      <c r="K573" s="216"/>
      <c r="L573" s="216"/>
      <c r="M573" s="216"/>
      <c r="N573" s="216"/>
      <c r="O573" s="216"/>
      <c r="P573" s="216"/>
      <c r="Q573" s="216"/>
      <c r="R573" s="216"/>
      <c r="S573" s="216"/>
      <c r="T573" s="216"/>
      <c r="U573" s="216"/>
      <c r="V573" s="216"/>
      <c r="W573" s="216"/>
      <c r="X573" s="216"/>
      <c r="Y573" s="216"/>
      <c r="Z573" s="216"/>
      <c r="AA573" s="216"/>
      <c r="AB573" s="216"/>
      <c r="AC573" s="216"/>
      <c r="AD573" s="216"/>
      <c r="AE573" s="216"/>
      <c r="AF573" s="216"/>
      <c r="AG573" s="216"/>
      <c r="AH573" s="216"/>
      <c r="AI573" s="216"/>
      <c r="AJ573" s="216"/>
      <c r="AK573" s="216"/>
      <c r="AL573" s="216"/>
      <c r="FY573" s="184"/>
      <c r="JJ573" s="184"/>
    </row>
    <row r="574" spans="2:270">
      <c r="B574" s="202"/>
      <c r="E574" s="216"/>
      <c r="F574" s="216"/>
      <c r="G574" s="216"/>
      <c r="H574" s="216"/>
      <c r="I574" s="216"/>
      <c r="J574" s="216"/>
      <c r="K574" s="216"/>
      <c r="L574" s="216"/>
      <c r="M574" s="216"/>
      <c r="N574" s="216"/>
      <c r="O574" s="216"/>
      <c r="P574" s="216"/>
      <c r="Q574" s="216"/>
      <c r="R574" s="216"/>
      <c r="S574" s="216"/>
      <c r="T574" s="216"/>
      <c r="U574" s="216"/>
      <c r="V574" s="216"/>
      <c r="W574" s="216"/>
      <c r="X574" s="216"/>
      <c r="Y574" s="216"/>
      <c r="Z574" s="216"/>
      <c r="AA574" s="216"/>
      <c r="AB574" s="216"/>
      <c r="AC574" s="216"/>
      <c r="AD574" s="216"/>
      <c r="AE574" s="216"/>
      <c r="AF574" s="216"/>
      <c r="AG574" s="216"/>
      <c r="AH574" s="216"/>
      <c r="AI574" s="216"/>
      <c r="AJ574" s="216"/>
      <c r="AK574" s="216"/>
      <c r="AL574" s="216"/>
      <c r="FY574" s="184"/>
      <c r="JJ574" s="184"/>
    </row>
    <row r="575" spans="2:270">
      <c r="B575" s="202"/>
      <c r="E575" s="216"/>
      <c r="F575" s="216"/>
      <c r="G575" s="216"/>
      <c r="H575" s="216"/>
      <c r="I575" s="216"/>
      <c r="J575" s="216"/>
      <c r="K575" s="216"/>
      <c r="L575" s="216"/>
      <c r="M575" s="216"/>
      <c r="N575" s="216"/>
      <c r="O575" s="216"/>
      <c r="P575" s="216"/>
      <c r="Q575" s="216"/>
      <c r="R575" s="216"/>
      <c r="S575" s="216"/>
      <c r="T575" s="216"/>
      <c r="U575" s="216"/>
      <c r="V575" s="216"/>
      <c r="W575" s="216"/>
      <c r="X575" s="216"/>
      <c r="Y575" s="216"/>
      <c r="Z575" s="216"/>
      <c r="AA575" s="216"/>
      <c r="AB575" s="216"/>
      <c r="AC575" s="216"/>
      <c r="AD575" s="216"/>
      <c r="AE575" s="216"/>
      <c r="AF575" s="216"/>
      <c r="AG575" s="216"/>
      <c r="AH575" s="216"/>
      <c r="AI575" s="216"/>
      <c r="AJ575" s="216"/>
      <c r="AK575" s="216"/>
      <c r="AL575" s="216"/>
      <c r="FY575" s="184"/>
      <c r="JJ575" s="184"/>
    </row>
    <row r="576" spans="2:270">
      <c r="B576" s="202"/>
      <c r="E576" s="216"/>
      <c r="F576" s="216"/>
      <c r="G576" s="216"/>
      <c r="H576" s="216"/>
      <c r="I576" s="216"/>
      <c r="J576" s="216"/>
      <c r="K576" s="216"/>
      <c r="L576" s="216"/>
      <c r="M576" s="216"/>
      <c r="N576" s="216"/>
      <c r="O576" s="216"/>
      <c r="P576" s="216"/>
      <c r="Q576" s="216"/>
      <c r="R576" s="216"/>
      <c r="S576" s="216"/>
      <c r="T576" s="216"/>
      <c r="U576" s="216"/>
      <c r="V576" s="216"/>
      <c r="W576" s="216"/>
      <c r="X576" s="216"/>
      <c r="Y576" s="216"/>
      <c r="Z576" s="216"/>
      <c r="AA576" s="216"/>
      <c r="AB576" s="216"/>
      <c r="AC576" s="216"/>
      <c r="AD576" s="216"/>
      <c r="AE576" s="216"/>
      <c r="AF576" s="216"/>
      <c r="AG576" s="216"/>
      <c r="AH576" s="216"/>
      <c r="AI576" s="216"/>
      <c r="AJ576" s="216"/>
      <c r="AK576" s="216"/>
      <c r="AL576" s="216"/>
      <c r="FY576" s="184"/>
      <c r="JJ576" s="184"/>
    </row>
    <row r="577" spans="2:270">
      <c r="B577" s="202"/>
      <c r="E577" s="216"/>
      <c r="F577" s="216"/>
      <c r="G577" s="216"/>
      <c r="H577" s="216"/>
      <c r="I577" s="216"/>
      <c r="J577" s="216"/>
      <c r="K577" s="216"/>
      <c r="L577" s="216"/>
      <c r="M577" s="216"/>
      <c r="N577" s="216"/>
      <c r="O577" s="216"/>
      <c r="P577" s="216"/>
      <c r="Q577" s="216"/>
      <c r="R577" s="216"/>
      <c r="S577" s="216"/>
      <c r="T577" s="216"/>
      <c r="U577" s="216"/>
      <c r="V577" s="216"/>
      <c r="W577" s="216"/>
      <c r="X577" s="216"/>
      <c r="Y577" s="216"/>
      <c r="Z577" s="216"/>
      <c r="AA577" s="216"/>
      <c r="AB577" s="216"/>
      <c r="AC577" s="216"/>
      <c r="AD577" s="216"/>
      <c r="AE577" s="216"/>
      <c r="AF577" s="216"/>
      <c r="AG577" s="216"/>
      <c r="AH577" s="216"/>
      <c r="AI577" s="216"/>
      <c r="AJ577" s="216"/>
      <c r="AK577" s="216"/>
      <c r="AL577" s="216"/>
      <c r="FY577" s="184"/>
      <c r="JJ577" s="184"/>
    </row>
    <row r="578" spans="2:270">
      <c r="B578" s="202"/>
      <c r="E578" s="216"/>
      <c r="F578" s="216"/>
      <c r="G578" s="216"/>
      <c r="H578" s="216"/>
      <c r="I578" s="216"/>
      <c r="J578" s="216"/>
      <c r="K578" s="216"/>
      <c r="L578" s="216"/>
      <c r="M578" s="216"/>
      <c r="N578" s="216"/>
      <c r="O578" s="216"/>
      <c r="P578" s="216"/>
      <c r="Q578" s="216"/>
      <c r="R578" s="216"/>
      <c r="S578" s="216"/>
      <c r="T578" s="216"/>
      <c r="U578" s="216"/>
      <c r="V578" s="216"/>
      <c r="W578" s="216"/>
      <c r="X578" s="216"/>
      <c r="Y578" s="216"/>
      <c r="Z578" s="216"/>
      <c r="AA578" s="216"/>
      <c r="AB578" s="216"/>
      <c r="AC578" s="216"/>
      <c r="AD578" s="216"/>
      <c r="AE578" s="216"/>
      <c r="AF578" s="216"/>
      <c r="AG578" s="216"/>
      <c r="AH578" s="216"/>
      <c r="AI578" s="216"/>
      <c r="AJ578" s="216"/>
      <c r="AK578" s="216"/>
      <c r="AL578" s="216"/>
      <c r="FY578" s="184"/>
      <c r="JJ578" s="184"/>
    </row>
    <row r="579" spans="2:270">
      <c r="B579" s="202"/>
      <c r="E579" s="216"/>
      <c r="F579" s="216"/>
      <c r="G579" s="216"/>
      <c r="H579" s="216"/>
      <c r="I579" s="216"/>
      <c r="J579" s="216"/>
      <c r="K579" s="216"/>
      <c r="L579" s="216"/>
      <c r="M579" s="216"/>
      <c r="N579" s="216"/>
      <c r="O579" s="216"/>
      <c r="P579" s="216"/>
      <c r="Q579" s="216"/>
      <c r="R579" s="216"/>
      <c r="S579" s="216"/>
      <c r="T579" s="216"/>
      <c r="U579" s="216"/>
      <c r="V579" s="216"/>
      <c r="W579" s="216"/>
      <c r="X579" s="216"/>
      <c r="Y579" s="216"/>
      <c r="Z579" s="216"/>
      <c r="AA579" s="216"/>
      <c r="AB579" s="216"/>
      <c r="AC579" s="216"/>
      <c r="AD579" s="216"/>
      <c r="AE579" s="216"/>
      <c r="AF579" s="216"/>
      <c r="AG579" s="216"/>
      <c r="AH579" s="216"/>
      <c r="AI579" s="216"/>
      <c r="AJ579" s="216"/>
      <c r="AK579" s="216"/>
      <c r="AL579" s="216"/>
      <c r="FY579" s="184"/>
      <c r="JJ579" s="184"/>
    </row>
    <row r="580" spans="2:270">
      <c r="B580" s="202"/>
      <c r="E580" s="216"/>
      <c r="F580" s="216"/>
      <c r="G580" s="216"/>
      <c r="H580" s="216"/>
      <c r="I580" s="216"/>
      <c r="J580" s="216"/>
      <c r="K580" s="216"/>
      <c r="L580" s="216"/>
      <c r="M580" s="216"/>
      <c r="N580" s="216"/>
      <c r="O580" s="216"/>
      <c r="P580" s="216"/>
      <c r="Q580" s="216"/>
      <c r="R580" s="216"/>
      <c r="S580" s="216"/>
      <c r="T580" s="216"/>
      <c r="U580" s="216"/>
      <c r="V580" s="216"/>
      <c r="W580" s="216"/>
      <c r="X580" s="216"/>
      <c r="Y580" s="216"/>
      <c r="Z580" s="216"/>
      <c r="AA580" s="216"/>
      <c r="AB580" s="216"/>
      <c r="AC580" s="216"/>
      <c r="AD580" s="216"/>
      <c r="AE580" s="216"/>
      <c r="AF580" s="216"/>
      <c r="AG580" s="216"/>
      <c r="AH580" s="216"/>
      <c r="AI580" s="216"/>
      <c r="AJ580" s="216"/>
      <c r="AK580" s="216"/>
      <c r="AL580" s="216"/>
      <c r="FY580" s="184"/>
      <c r="JJ580" s="184"/>
    </row>
    <row r="581" spans="2:270">
      <c r="B581" s="202"/>
      <c r="E581" s="216"/>
      <c r="F581" s="216"/>
      <c r="G581" s="216"/>
      <c r="H581" s="216"/>
      <c r="I581" s="216"/>
      <c r="J581" s="216"/>
      <c r="K581" s="216"/>
      <c r="L581" s="216"/>
      <c r="M581" s="216"/>
      <c r="N581" s="216"/>
      <c r="O581" s="216"/>
      <c r="P581" s="216"/>
      <c r="Q581" s="216"/>
      <c r="R581" s="216"/>
      <c r="S581" s="216"/>
      <c r="T581" s="216"/>
      <c r="U581" s="216"/>
      <c r="V581" s="216"/>
      <c r="W581" s="216"/>
      <c r="X581" s="216"/>
      <c r="Y581" s="216"/>
      <c r="Z581" s="216"/>
      <c r="AA581" s="216"/>
      <c r="AB581" s="216"/>
      <c r="AC581" s="216"/>
      <c r="AD581" s="216"/>
      <c r="AE581" s="216"/>
      <c r="AF581" s="216"/>
      <c r="AG581" s="216"/>
      <c r="AH581" s="216"/>
      <c r="AI581" s="216"/>
      <c r="AJ581" s="216"/>
      <c r="AK581" s="216"/>
      <c r="AL581" s="216"/>
      <c r="FY581" s="184"/>
      <c r="JJ581" s="184"/>
    </row>
    <row r="582" spans="2:270">
      <c r="B582" s="202"/>
      <c r="E582" s="216"/>
      <c r="F582" s="216"/>
      <c r="G582" s="216"/>
      <c r="H582" s="216"/>
      <c r="I582" s="216"/>
      <c r="J582" s="216"/>
      <c r="K582" s="216"/>
      <c r="L582" s="216"/>
      <c r="M582" s="216"/>
      <c r="N582" s="216"/>
      <c r="O582" s="216"/>
      <c r="P582" s="216"/>
      <c r="Q582" s="216"/>
      <c r="R582" s="216"/>
      <c r="S582" s="216"/>
      <c r="T582" s="216"/>
      <c r="U582" s="216"/>
      <c r="V582" s="216"/>
      <c r="W582" s="216"/>
      <c r="X582" s="216"/>
      <c r="Y582" s="216"/>
      <c r="Z582" s="216"/>
      <c r="AA582" s="216"/>
      <c r="AB582" s="216"/>
      <c r="AC582" s="216"/>
      <c r="AD582" s="216"/>
      <c r="AE582" s="216"/>
      <c r="AF582" s="216"/>
      <c r="AG582" s="216"/>
      <c r="AH582" s="216"/>
      <c r="AI582" s="216"/>
      <c r="AJ582" s="216"/>
      <c r="AK582" s="216"/>
      <c r="AL582" s="216"/>
      <c r="FY582" s="184"/>
      <c r="JJ582" s="184"/>
    </row>
    <row r="583" spans="2:270">
      <c r="B583" s="202"/>
      <c r="E583" s="216"/>
      <c r="F583" s="216"/>
      <c r="G583" s="216"/>
      <c r="H583" s="216"/>
      <c r="I583" s="216"/>
      <c r="J583" s="216"/>
      <c r="K583" s="216"/>
      <c r="L583" s="216"/>
      <c r="M583" s="216"/>
      <c r="N583" s="216"/>
      <c r="O583" s="216"/>
      <c r="P583" s="216"/>
      <c r="Q583" s="216"/>
      <c r="R583" s="216"/>
      <c r="S583" s="216"/>
      <c r="T583" s="216"/>
      <c r="U583" s="216"/>
      <c r="V583" s="216"/>
      <c r="W583" s="216"/>
      <c r="X583" s="216"/>
      <c r="Y583" s="216"/>
      <c r="Z583" s="216"/>
      <c r="AA583" s="216"/>
      <c r="AB583" s="216"/>
      <c r="AC583" s="216"/>
      <c r="AD583" s="216"/>
      <c r="AE583" s="216"/>
      <c r="AF583" s="216"/>
      <c r="AG583" s="216"/>
      <c r="AH583" s="216"/>
      <c r="AI583" s="216"/>
      <c r="AJ583" s="216"/>
      <c r="AK583" s="216"/>
      <c r="AL583" s="216"/>
      <c r="FY583" s="184"/>
      <c r="JJ583" s="184"/>
    </row>
    <row r="584" spans="2:270">
      <c r="B584" s="202"/>
      <c r="E584" s="216"/>
      <c r="F584" s="216"/>
      <c r="G584" s="216"/>
      <c r="H584" s="216"/>
      <c r="I584" s="216"/>
      <c r="J584" s="216"/>
      <c r="K584" s="216"/>
      <c r="L584" s="216"/>
      <c r="M584" s="216"/>
      <c r="N584" s="216"/>
      <c r="O584" s="216"/>
      <c r="P584" s="216"/>
      <c r="Q584" s="216"/>
      <c r="R584" s="216"/>
      <c r="S584" s="216"/>
      <c r="T584" s="216"/>
      <c r="U584" s="216"/>
      <c r="V584" s="216"/>
      <c r="W584" s="216"/>
      <c r="X584" s="216"/>
      <c r="Y584" s="216"/>
      <c r="Z584" s="216"/>
      <c r="AA584" s="216"/>
      <c r="AB584" s="216"/>
      <c r="AC584" s="216"/>
      <c r="AD584" s="216"/>
      <c r="AE584" s="216"/>
      <c r="AF584" s="216"/>
      <c r="AG584" s="216"/>
      <c r="AH584" s="216"/>
      <c r="AI584" s="216"/>
      <c r="AJ584" s="216"/>
      <c r="AK584" s="216"/>
      <c r="AL584" s="216"/>
      <c r="FY584" s="184"/>
      <c r="JJ584" s="184"/>
    </row>
    <row r="585" spans="2:270">
      <c r="B585" s="202"/>
      <c r="E585" s="216"/>
      <c r="F585" s="216"/>
      <c r="G585" s="216"/>
      <c r="H585" s="216"/>
      <c r="I585" s="216"/>
      <c r="J585" s="216"/>
      <c r="K585" s="216"/>
      <c r="L585" s="216"/>
      <c r="M585" s="216"/>
      <c r="N585" s="216"/>
      <c r="O585" s="216"/>
      <c r="P585" s="216"/>
      <c r="Q585" s="216"/>
      <c r="R585" s="216"/>
      <c r="S585" s="216"/>
      <c r="T585" s="216"/>
      <c r="U585" s="216"/>
      <c r="V585" s="216"/>
      <c r="W585" s="216"/>
      <c r="X585" s="216"/>
      <c r="Y585" s="216"/>
      <c r="Z585" s="216"/>
      <c r="AA585" s="216"/>
      <c r="AB585" s="216"/>
      <c r="AC585" s="216"/>
      <c r="AD585" s="216"/>
      <c r="AE585" s="216"/>
      <c r="AF585" s="216"/>
      <c r="AG585" s="216"/>
      <c r="AH585" s="216"/>
      <c r="AI585" s="216"/>
      <c r="AJ585" s="216"/>
      <c r="AK585" s="216"/>
      <c r="AL585" s="216"/>
      <c r="FY585" s="184"/>
      <c r="JJ585" s="184"/>
    </row>
    <row r="586" spans="2:270">
      <c r="B586" s="202"/>
      <c r="E586" s="216"/>
      <c r="F586" s="216"/>
      <c r="G586" s="216"/>
      <c r="H586" s="216"/>
      <c r="I586" s="216"/>
      <c r="J586" s="216"/>
      <c r="K586" s="216"/>
      <c r="L586" s="216"/>
      <c r="M586" s="216"/>
      <c r="N586" s="216"/>
      <c r="O586" s="216"/>
      <c r="P586" s="216"/>
      <c r="Q586" s="216"/>
      <c r="R586" s="216"/>
      <c r="S586" s="216"/>
      <c r="T586" s="216"/>
      <c r="U586" s="216"/>
      <c r="V586" s="216"/>
      <c r="W586" s="216"/>
      <c r="X586" s="216"/>
      <c r="Y586" s="216"/>
      <c r="Z586" s="216"/>
      <c r="AA586" s="216"/>
      <c r="AB586" s="216"/>
      <c r="AC586" s="216"/>
      <c r="AD586" s="216"/>
      <c r="AE586" s="216"/>
      <c r="AF586" s="216"/>
      <c r="AG586" s="216"/>
      <c r="AH586" s="216"/>
      <c r="AI586" s="216"/>
      <c r="AJ586" s="216"/>
      <c r="AK586" s="216"/>
      <c r="AL586" s="216"/>
      <c r="FY586" s="184"/>
      <c r="JJ586" s="184"/>
    </row>
    <row r="587" spans="2:270">
      <c r="B587" s="202"/>
      <c r="E587" s="216"/>
      <c r="F587" s="216"/>
      <c r="G587" s="216"/>
      <c r="H587" s="216"/>
      <c r="I587" s="216"/>
      <c r="J587" s="216"/>
      <c r="K587" s="216"/>
      <c r="L587" s="216"/>
      <c r="M587" s="216"/>
      <c r="N587" s="216"/>
      <c r="O587" s="216"/>
      <c r="P587" s="216"/>
      <c r="Q587" s="216"/>
      <c r="R587" s="216"/>
      <c r="S587" s="216"/>
      <c r="T587" s="216"/>
      <c r="U587" s="216"/>
      <c r="V587" s="216"/>
      <c r="W587" s="216"/>
      <c r="X587" s="216"/>
      <c r="Y587" s="216"/>
      <c r="Z587" s="216"/>
      <c r="AA587" s="216"/>
      <c r="AB587" s="216"/>
      <c r="AC587" s="216"/>
      <c r="AD587" s="216"/>
      <c r="AE587" s="216"/>
      <c r="AF587" s="216"/>
      <c r="AG587" s="216"/>
      <c r="AH587" s="216"/>
      <c r="AI587" s="216"/>
      <c r="AJ587" s="216"/>
      <c r="AK587" s="216"/>
      <c r="AL587" s="216"/>
      <c r="FY587" s="184"/>
      <c r="JJ587" s="184"/>
    </row>
    <row r="588" spans="2:270">
      <c r="B588" s="202"/>
      <c r="E588" s="216"/>
      <c r="F588" s="216"/>
      <c r="G588" s="216"/>
      <c r="H588" s="216"/>
      <c r="I588" s="216"/>
      <c r="J588" s="216"/>
      <c r="K588" s="216"/>
      <c r="L588" s="216"/>
      <c r="M588" s="216"/>
      <c r="N588" s="216"/>
      <c r="O588" s="216"/>
      <c r="P588" s="216"/>
      <c r="Q588" s="216"/>
      <c r="R588" s="216"/>
      <c r="S588" s="216"/>
      <c r="T588" s="216"/>
      <c r="U588" s="216"/>
      <c r="V588" s="216"/>
      <c r="W588" s="216"/>
      <c r="X588" s="216"/>
      <c r="Y588" s="216"/>
      <c r="Z588" s="216"/>
      <c r="AA588" s="216"/>
      <c r="AB588" s="216"/>
      <c r="AC588" s="216"/>
      <c r="AD588" s="216"/>
      <c r="AE588" s="216"/>
      <c r="AF588" s="216"/>
      <c r="AG588" s="216"/>
      <c r="AH588" s="216"/>
      <c r="AI588" s="216"/>
      <c r="AJ588" s="216"/>
      <c r="AK588" s="216"/>
      <c r="AL588" s="216"/>
      <c r="FY588" s="184"/>
      <c r="JJ588" s="184"/>
    </row>
    <row r="589" spans="2:270">
      <c r="B589" s="202"/>
      <c r="E589" s="216"/>
      <c r="F589" s="216"/>
      <c r="G589" s="216"/>
      <c r="H589" s="216"/>
      <c r="I589" s="216"/>
      <c r="J589" s="216"/>
      <c r="K589" s="216"/>
      <c r="L589" s="216"/>
      <c r="M589" s="216"/>
      <c r="N589" s="216"/>
      <c r="O589" s="216"/>
      <c r="P589" s="216"/>
      <c r="Q589" s="216"/>
      <c r="R589" s="216"/>
      <c r="S589" s="216"/>
      <c r="T589" s="216"/>
      <c r="U589" s="216"/>
      <c r="V589" s="216"/>
      <c r="W589" s="216"/>
      <c r="X589" s="216"/>
      <c r="Y589" s="216"/>
      <c r="Z589" s="216"/>
      <c r="AA589" s="216"/>
      <c r="AB589" s="216"/>
      <c r="AC589" s="216"/>
      <c r="AD589" s="216"/>
      <c r="AE589" s="216"/>
      <c r="AF589" s="216"/>
      <c r="AG589" s="216"/>
      <c r="AH589" s="216"/>
      <c r="AI589" s="216"/>
      <c r="AJ589" s="216"/>
      <c r="AK589" s="216"/>
      <c r="AL589" s="216"/>
      <c r="FY589" s="184"/>
      <c r="JJ589" s="184"/>
    </row>
    <row r="590" spans="2:270">
      <c r="B590" s="202"/>
      <c r="E590" s="216"/>
      <c r="F590" s="216"/>
      <c r="G590" s="216"/>
      <c r="H590" s="216"/>
      <c r="I590" s="216"/>
      <c r="J590" s="216"/>
      <c r="K590" s="216"/>
      <c r="L590" s="216"/>
      <c r="M590" s="216"/>
      <c r="N590" s="216"/>
      <c r="O590" s="216"/>
      <c r="P590" s="216"/>
      <c r="Q590" s="216"/>
      <c r="R590" s="216"/>
      <c r="S590" s="216"/>
      <c r="T590" s="216"/>
      <c r="U590" s="216"/>
      <c r="V590" s="216"/>
      <c r="W590" s="216"/>
      <c r="X590" s="216"/>
      <c r="Y590" s="216"/>
      <c r="Z590" s="216"/>
      <c r="AA590" s="216"/>
      <c r="AB590" s="216"/>
      <c r="AC590" s="216"/>
      <c r="AD590" s="216"/>
      <c r="AE590" s="216"/>
      <c r="AF590" s="216"/>
      <c r="AG590" s="216"/>
      <c r="AH590" s="216"/>
      <c r="AI590" s="216"/>
      <c r="AJ590" s="216"/>
      <c r="AK590" s="216"/>
      <c r="AL590" s="216"/>
      <c r="FY590" s="184"/>
      <c r="JJ590" s="184"/>
    </row>
    <row r="591" spans="2:270">
      <c r="B591" s="202"/>
      <c r="E591" s="216"/>
      <c r="F591" s="216"/>
      <c r="G591" s="216"/>
      <c r="H591" s="216"/>
      <c r="I591" s="216"/>
      <c r="J591" s="216"/>
      <c r="K591" s="216"/>
      <c r="L591" s="216"/>
      <c r="M591" s="216"/>
      <c r="N591" s="216"/>
      <c r="O591" s="216"/>
      <c r="P591" s="216"/>
      <c r="Q591" s="216"/>
      <c r="R591" s="216"/>
      <c r="S591" s="216"/>
      <c r="T591" s="216"/>
      <c r="U591" s="216"/>
      <c r="V591" s="216"/>
      <c r="W591" s="216"/>
      <c r="X591" s="216"/>
      <c r="Y591" s="216"/>
      <c r="Z591" s="216"/>
      <c r="AA591" s="216"/>
      <c r="AB591" s="216"/>
      <c r="AC591" s="216"/>
      <c r="AD591" s="216"/>
      <c r="AE591" s="216"/>
      <c r="AF591" s="216"/>
      <c r="AG591" s="216"/>
      <c r="AH591" s="216"/>
      <c r="AI591" s="216"/>
      <c r="AJ591" s="216"/>
      <c r="AK591" s="216"/>
      <c r="AL591" s="216"/>
      <c r="FY591" s="184"/>
      <c r="JJ591" s="184"/>
    </row>
    <row r="592" spans="2:270">
      <c r="B592" s="202"/>
      <c r="E592" s="216"/>
      <c r="F592" s="216"/>
      <c r="G592" s="216"/>
      <c r="H592" s="216"/>
      <c r="I592" s="216"/>
      <c r="J592" s="216"/>
      <c r="K592" s="216"/>
      <c r="L592" s="216"/>
      <c r="M592" s="216"/>
      <c r="N592" s="216"/>
      <c r="O592" s="216"/>
      <c r="P592" s="216"/>
      <c r="Q592" s="216"/>
      <c r="R592" s="216"/>
      <c r="S592" s="216"/>
      <c r="T592" s="216"/>
      <c r="U592" s="216"/>
      <c r="V592" s="216"/>
      <c r="W592" s="216"/>
      <c r="X592" s="216"/>
      <c r="Y592" s="216"/>
      <c r="Z592" s="216"/>
      <c r="AA592" s="216"/>
      <c r="AB592" s="216"/>
      <c r="AC592" s="216"/>
      <c r="AD592" s="216"/>
      <c r="AE592" s="216"/>
      <c r="AF592" s="216"/>
      <c r="AG592" s="216"/>
      <c r="AH592" s="216"/>
      <c r="AI592" s="216"/>
      <c r="AJ592" s="216"/>
      <c r="AK592" s="216"/>
      <c r="AL592" s="216"/>
      <c r="FY592" s="184"/>
      <c r="JJ592" s="184"/>
    </row>
    <row r="593" spans="2:270">
      <c r="B593" s="202"/>
      <c r="E593" s="216"/>
      <c r="F593" s="216"/>
      <c r="G593" s="216"/>
      <c r="H593" s="216"/>
      <c r="I593" s="216"/>
      <c r="J593" s="216"/>
      <c r="K593" s="216"/>
      <c r="L593" s="216"/>
      <c r="M593" s="216"/>
      <c r="N593" s="216"/>
      <c r="O593" s="216"/>
      <c r="P593" s="216"/>
      <c r="Q593" s="216"/>
      <c r="R593" s="216"/>
      <c r="S593" s="216"/>
      <c r="T593" s="216"/>
      <c r="U593" s="216"/>
      <c r="V593" s="216"/>
      <c r="W593" s="216"/>
      <c r="X593" s="216"/>
      <c r="Y593" s="216"/>
      <c r="Z593" s="216"/>
      <c r="AA593" s="216"/>
      <c r="AB593" s="216"/>
      <c r="AC593" s="216"/>
      <c r="AD593" s="216"/>
      <c r="AE593" s="216"/>
      <c r="AF593" s="216"/>
      <c r="AG593" s="216"/>
      <c r="AH593" s="216"/>
      <c r="AI593" s="216"/>
      <c r="AJ593" s="216"/>
      <c r="AK593" s="216"/>
      <c r="AL593" s="216"/>
      <c r="FY593" s="184"/>
      <c r="JJ593" s="184"/>
    </row>
    <row r="594" spans="2:270">
      <c r="B594" s="202"/>
      <c r="E594" s="216"/>
      <c r="F594" s="216"/>
      <c r="G594" s="216"/>
      <c r="H594" s="216"/>
      <c r="I594" s="216"/>
      <c r="J594" s="216"/>
      <c r="K594" s="216"/>
      <c r="L594" s="216"/>
      <c r="M594" s="216"/>
      <c r="N594" s="216"/>
      <c r="O594" s="216"/>
      <c r="P594" s="216"/>
      <c r="Q594" s="216"/>
      <c r="R594" s="216"/>
      <c r="S594" s="216"/>
      <c r="T594" s="216"/>
      <c r="U594" s="216"/>
      <c r="V594" s="216"/>
      <c r="W594" s="216"/>
      <c r="X594" s="216"/>
      <c r="Y594" s="216"/>
      <c r="Z594" s="216"/>
      <c r="AA594" s="216"/>
      <c r="AB594" s="216"/>
      <c r="AC594" s="216"/>
      <c r="AD594" s="216"/>
      <c r="AE594" s="216"/>
      <c r="AF594" s="216"/>
      <c r="AG594" s="216"/>
      <c r="AH594" s="216"/>
      <c r="AI594" s="216"/>
      <c r="AJ594" s="216"/>
      <c r="AK594" s="216"/>
      <c r="AL594" s="216"/>
      <c r="FY594" s="184"/>
      <c r="JJ594" s="184"/>
    </row>
    <row r="595" spans="2:270">
      <c r="B595" s="202"/>
      <c r="E595" s="216"/>
      <c r="F595" s="216"/>
      <c r="G595" s="216"/>
      <c r="H595" s="216"/>
      <c r="I595" s="216"/>
      <c r="J595" s="216"/>
      <c r="K595" s="216"/>
      <c r="L595" s="216"/>
      <c r="M595" s="216"/>
      <c r="N595" s="216"/>
      <c r="O595" s="216"/>
      <c r="P595" s="216"/>
      <c r="Q595" s="216"/>
      <c r="R595" s="216"/>
      <c r="S595" s="216"/>
      <c r="T595" s="216"/>
      <c r="U595" s="216"/>
      <c r="V595" s="216"/>
      <c r="W595" s="216"/>
      <c r="X595" s="216"/>
      <c r="Y595" s="216"/>
      <c r="Z595" s="216"/>
      <c r="AA595" s="216"/>
      <c r="AB595" s="216"/>
      <c r="AC595" s="216"/>
      <c r="AD595" s="216"/>
      <c r="AE595" s="216"/>
      <c r="AF595" s="216"/>
      <c r="AG595" s="216"/>
      <c r="AH595" s="216"/>
      <c r="AI595" s="216"/>
      <c r="AJ595" s="216"/>
      <c r="AK595" s="216"/>
      <c r="AL595" s="216"/>
      <c r="FY595" s="184"/>
      <c r="JJ595" s="184"/>
    </row>
    <row r="596" spans="2:270">
      <c r="B596" s="202"/>
      <c r="E596" s="216"/>
      <c r="F596" s="216"/>
      <c r="G596" s="216"/>
      <c r="H596" s="216"/>
      <c r="I596" s="216"/>
      <c r="J596" s="216"/>
      <c r="K596" s="216"/>
      <c r="L596" s="216"/>
      <c r="M596" s="216"/>
      <c r="N596" s="216"/>
      <c r="O596" s="216"/>
      <c r="P596" s="216"/>
      <c r="Q596" s="216"/>
      <c r="R596" s="216"/>
      <c r="S596" s="216"/>
      <c r="T596" s="216"/>
      <c r="U596" s="216"/>
      <c r="V596" s="216"/>
      <c r="W596" s="216"/>
      <c r="X596" s="216"/>
      <c r="Y596" s="216"/>
      <c r="Z596" s="216"/>
      <c r="AA596" s="216"/>
      <c r="AB596" s="216"/>
      <c r="AC596" s="216"/>
      <c r="AD596" s="216"/>
      <c r="AE596" s="216"/>
      <c r="AF596" s="216"/>
      <c r="AG596" s="216"/>
      <c r="AH596" s="216"/>
      <c r="AI596" s="216"/>
      <c r="AJ596" s="216"/>
      <c r="AK596" s="216"/>
      <c r="AL596" s="216"/>
      <c r="FY596" s="184"/>
      <c r="JJ596" s="184"/>
    </row>
    <row r="597" spans="2:270">
      <c r="B597" s="202"/>
      <c r="E597" s="216"/>
      <c r="F597" s="216"/>
      <c r="G597" s="216"/>
      <c r="H597" s="216"/>
      <c r="I597" s="216"/>
      <c r="J597" s="216"/>
      <c r="K597" s="216"/>
      <c r="L597" s="216"/>
      <c r="M597" s="216"/>
      <c r="N597" s="216"/>
      <c r="O597" s="216"/>
      <c r="P597" s="216"/>
      <c r="Q597" s="216"/>
      <c r="R597" s="216"/>
      <c r="S597" s="216"/>
      <c r="T597" s="216"/>
      <c r="U597" s="216"/>
      <c r="V597" s="216"/>
      <c r="W597" s="216"/>
      <c r="X597" s="216"/>
      <c r="Y597" s="216"/>
      <c r="Z597" s="216"/>
      <c r="AA597" s="216"/>
      <c r="AB597" s="216"/>
      <c r="AC597" s="216"/>
      <c r="AD597" s="216"/>
      <c r="AE597" s="216"/>
      <c r="AF597" s="216"/>
      <c r="AG597" s="216"/>
      <c r="AH597" s="216"/>
      <c r="AI597" s="216"/>
      <c r="AJ597" s="216"/>
      <c r="AK597" s="216"/>
      <c r="AL597" s="216"/>
      <c r="FY597" s="184"/>
      <c r="JJ597" s="184"/>
    </row>
    <row r="598" spans="2:270">
      <c r="B598" s="202"/>
      <c r="E598" s="216"/>
      <c r="F598" s="216"/>
      <c r="G598" s="216"/>
      <c r="H598" s="216"/>
      <c r="I598" s="216"/>
      <c r="J598" s="216"/>
      <c r="K598" s="216"/>
      <c r="L598" s="216"/>
      <c r="M598" s="216"/>
      <c r="N598" s="216"/>
      <c r="O598" s="216"/>
      <c r="P598" s="216"/>
      <c r="Q598" s="216"/>
      <c r="R598" s="216"/>
      <c r="S598" s="216"/>
      <c r="T598" s="216"/>
      <c r="U598" s="216"/>
      <c r="V598" s="216"/>
      <c r="W598" s="216"/>
      <c r="X598" s="216"/>
      <c r="Y598" s="216"/>
      <c r="Z598" s="216"/>
      <c r="AA598" s="216"/>
      <c r="AB598" s="216"/>
      <c r="AC598" s="216"/>
      <c r="AD598" s="216"/>
      <c r="AE598" s="216"/>
      <c r="AF598" s="216"/>
      <c r="AG598" s="216"/>
      <c r="AH598" s="216"/>
      <c r="AI598" s="216"/>
      <c r="AJ598" s="216"/>
      <c r="AK598" s="216"/>
      <c r="AL598" s="216"/>
      <c r="FY598" s="184"/>
      <c r="JJ598" s="184"/>
    </row>
    <row r="599" spans="2:270">
      <c r="B599" s="202"/>
      <c r="E599" s="216"/>
      <c r="F599" s="216"/>
      <c r="G599" s="216"/>
      <c r="H599" s="216"/>
      <c r="I599" s="216"/>
      <c r="J599" s="216"/>
      <c r="K599" s="216"/>
      <c r="L599" s="216"/>
      <c r="M599" s="216"/>
      <c r="N599" s="216"/>
      <c r="O599" s="216"/>
      <c r="P599" s="216"/>
      <c r="Q599" s="216"/>
      <c r="R599" s="216"/>
      <c r="S599" s="216"/>
      <c r="T599" s="216"/>
      <c r="U599" s="216"/>
      <c r="V599" s="216"/>
      <c r="W599" s="216"/>
      <c r="X599" s="216"/>
      <c r="Y599" s="216"/>
      <c r="Z599" s="216"/>
      <c r="AA599" s="216"/>
      <c r="AB599" s="216"/>
      <c r="AC599" s="216"/>
      <c r="AD599" s="216"/>
      <c r="AE599" s="216"/>
      <c r="AF599" s="216"/>
      <c r="AG599" s="216"/>
      <c r="AH599" s="216"/>
      <c r="AI599" s="216"/>
      <c r="AJ599" s="216"/>
      <c r="AK599" s="216"/>
      <c r="AL599" s="216"/>
      <c r="FY599" s="184"/>
      <c r="JJ599" s="184"/>
    </row>
    <row r="600" spans="2:270">
      <c r="B600" s="202"/>
      <c r="E600" s="216"/>
      <c r="F600" s="216"/>
      <c r="G600" s="216"/>
      <c r="H600" s="216"/>
      <c r="I600" s="216"/>
      <c r="J600" s="216"/>
      <c r="K600" s="216"/>
      <c r="L600" s="216"/>
      <c r="M600" s="216"/>
      <c r="N600" s="216"/>
      <c r="O600" s="216"/>
      <c r="P600" s="216"/>
      <c r="Q600" s="216"/>
      <c r="R600" s="216"/>
      <c r="S600" s="216"/>
      <c r="T600" s="216"/>
      <c r="U600" s="216"/>
      <c r="V600" s="216"/>
      <c r="W600" s="216"/>
      <c r="X600" s="216"/>
      <c r="Y600" s="216"/>
      <c r="Z600" s="216"/>
      <c r="AA600" s="216"/>
      <c r="AB600" s="216"/>
      <c r="AC600" s="216"/>
      <c r="AD600" s="216"/>
      <c r="AE600" s="216"/>
      <c r="AF600" s="216"/>
      <c r="AG600" s="216"/>
      <c r="AH600" s="216"/>
      <c r="AI600" s="216"/>
      <c r="AJ600" s="216"/>
      <c r="AK600" s="216"/>
      <c r="AL600" s="216"/>
      <c r="FY600" s="184"/>
      <c r="JJ600" s="184"/>
    </row>
    <row r="601" spans="2:270">
      <c r="B601" s="202"/>
      <c r="E601" s="216"/>
      <c r="F601" s="216"/>
      <c r="G601" s="216"/>
      <c r="H601" s="216"/>
      <c r="I601" s="216"/>
      <c r="J601" s="216"/>
      <c r="K601" s="216"/>
      <c r="L601" s="216"/>
      <c r="M601" s="216"/>
      <c r="N601" s="216"/>
      <c r="O601" s="216"/>
      <c r="P601" s="216"/>
      <c r="Q601" s="216"/>
      <c r="R601" s="216"/>
      <c r="S601" s="216"/>
      <c r="T601" s="216"/>
      <c r="U601" s="216"/>
      <c r="V601" s="216"/>
      <c r="W601" s="216"/>
      <c r="X601" s="216"/>
      <c r="Y601" s="216"/>
      <c r="Z601" s="216"/>
      <c r="AA601" s="216"/>
      <c r="AB601" s="216"/>
      <c r="AC601" s="216"/>
      <c r="AD601" s="216"/>
      <c r="AE601" s="216"/>
      <c r="AF601" s="216"/>
      <c r="AG601" s="216"/>
      <c r="AH601" s="216"/>
      <c r="AI601" s="216"/>
      <c r="AJ601" s="216"/>
      <c r="AK601" s="216"/>
      <c r="AL601" s="216"/>
      <c r="FY601" s="184"/>
      <c r="JJ601" s="184"/>
    </row>
    <row r="602" spans="2:270">
      <c r="B602" s="202"/>
      <c r="E602" s="216"/>
      <c r="F602" s="216"/>
      <c r="G602" s="216"/>
      <c r="H602" s="216"/>
      <c r="I602" s="216"/>
      <c r="J602" s="216"/>
      <c r="K602" s="216"/>
      <c r="L602" s="216"/>
      <c r="M602" s="216"/>
      <c r="N602" s="216"/>
      <c r="O602" s="216"/>
      <c r="P602" s="216"/>
      <c r="Q602" s="216"/>
      <c r="R602" s="216"/>
      <c r="S602" s="216"/>
      <c r="T602" s="216"/>
      <c r="U602" s="216"/>
      <c r="V602" s="216"/>
      <c r="W602" s="216"/>
      <c r="X602" s="216"/>
      <c r="Y602" s="216"/>
      <c r="Z602" s="216"/>
      <c r="AA602" s="216"/>
      <c r="AB602" s="216"/>
      <c r="AC602" s="216"/>
      <c r="AD602" s="216"/>
      <c r="AE602" s="216"/>
      <c r="AF602" s="216"/>
      <c r="AG602" s="216"/>
      <c r="AH602" s="216"/>
      <c r="AI602" s="216"/>
      <c r="AJ602" s="216"/>
      <c r="AK602" s="216"/>
      <c r="AL602" s="216"/>
      <c r="FY602" s="184"/>
      <c r="JJ602" s="184"/>
    </row>
    <row r="603" spans="2:270">
      <c r="B603" s="202"/>
      <c r="E603" s="216"/>
      <c r="F603" s="216"/>
      <c r="G603" s="216"/>
      <c r="H603" s="216"/>
      <c r="I603" s="216"/>
      <c r="J603" s="216"/>
      <c r="K603" s="216"/>
      <c r="L603" s="216"/>
      <c r="M603" s="216"/>
      <c r="N603" s="216"/>
      <c r="O603" s="216"/>
      <c r="P603" s="216"/>
      <c r="Q603" s="216"/>
      <c r="R603" s="216"/>
      <c r="S603" s="216"/>
      <c r="T603" s="216"/>
      <c r="U603" s="216"/>
      <c r="V603" s="216"/>
      <c r="W603" s="216"/>
      <c r="X603" s="216"/>
      <c r="Y603" s="216"/>
      <c r="Z603" s="216"/>
      <c r="AA603" s="216"/>
      <c r="AB603" s="216"/>
      <c r="AC603" s="216"/>
      <c r="AD603" s="216"/>
      <c r="AE603" s="216"/>
      <c r="AF603" s="216"/>
      <c r="AG603" s="216"/>
      <c r="AH603" s="216"/>
      <c r="AI603" s="216"/>
      <c r="AJ603" s="216"/>
      <c r="AK603" s="216"/>
      <c r="AL603" s="216"/>
      <c r="FY603" s="184"/>
      <c r="JJ603" s="184"/>
    </row>
    <row r="604" spans="2:270">
      <c r="B604" s="202"/>
      <c r="E604" s="216"/>
      <c r="F604" s="216"/>
      <c r="G604" s="216"/>
      <c r="H604" s="216"/>
      <c r="I604" s="216"/>
      <c r="J604" s="216"/>
      <c r="K604" s="216"/>
      <c r="L604" s="216"/>
      <c r="M604" s="216"/>
      <c r="N604" s="216"/>
      <c r="O604" s="216"/>
      <c r="P604" s="216"/>
      <c r="Q604" s="216"/>
      <c r="R604" s="216"/>
      <c r="S604" s="216"/>
      <c r="T604" s="216"/>
      <c r="U604" s="216"/>
      <c r="V604" s="216"/>
      <c r="W604" s="216"/>
      <c r="X604" s="216"/>
      <c r="Y604" s="216"/>
      <c r="Z604" s="216"/>
      <c r="AA604" s="216"/>
      <c r="AB604" s="216"/>
      <c r="AC604" s="216"/>
      <c r="AD604" s="216"/>
      <c r="AE604" s="216"/>
      <c r="AF604" s="216"/>
      <c r="AG604" s="216"/>
      <c r="AH604" s="216"/>
      <c r="AI604" s="216"/>
      <c r="AJ604" s="216"/>
      <c r="AK604" s="216"/>
      <c r="AL604" s="216"/>
      <c r="FY604" s="184"/>
      <c r="JJ604" s="184"/>
    </row>
    <row r="605" spans="2:270">
      <c r="B605" s="202"/>
      <c r="E605" s="216"/>
      <c r="F605" s="216"/>
      <c r="G605" s="216"/>
      <c r="H605" s="216"/>
      <c r="I605" s="216"/>
      <c r="J605" s="216"/>
      <c r="K605" s="216"/>
      <c r="L605" s="216"/>
      <c r="M605" s="216"/>
      <c r="N605" s="216"/>
      <c r="O605" s="216"/>
      <c r="P605" s="216"/>
      <c r="Q605" s="216"/>
      <c r="R605" s="216"/>
      <c r="S605" s="216"/>
      <c r="T605" s="216"/>
      <c r="U605" s="216"/>
      <c r="V605" s="216"/>
      <c r="W605" s="216"/>
      <c r="X605" s="216"/>
      <c r="Y605" s="216"/>
      <c r="Z605" s="216"/>
      <c r="AA605" s="216"/>
      <c r="AB605" s="216"/>
      <c r="AC605" s="216"/>
      <c r="AD605" s="216"/>
      <c r="AE605" s="216"/>
      <c r="AF605" s="216"/>
      <c r="AG605" s="216"/>
      <c r="AH605" s="216"/>
      <c r="AI605" s="216"/>
      <c r="AJ605" s="216"/>
      <c r="AK605" s="216"/>
      <c r="AL605" s="216"/>
      <c r="FY605" s="184"/>
      <c r="JJ605" s="184"/>
    </row>
    <row r="606" spans="2:270">
      <c r="B606" s="202"/>
      <c r="E606" s="216"/>
      <c r="F606" s="216"/>
      <c r="G606" s="216"/>
      <c r="H606" s="216"/>
      <c r="I606" s="216"/>
      <c r="J606" s="216"/>
      <c r="K606" s="216"/>
      <c r="L606" s="216"/>
      <c r="M606" s="216"/>
      <c r="N606" s="216"/>
      <c r="O606" s="216"/>
      <c r="P606" s="216"/>
      <c r="Q606" s="216"/>
      <c r="R606" s="216"/>
      <c r="S606" s="216"/>
      <c r="T606" s="216"/>
      <c r="U606" s="216"/>
      <c r="V606" s="216"/>
      <c r="W606" s="216"/>
      <c r="X606" s="216"/>
      <c r="Y606" s="216"/>
      <c r="Z606" s="216"/>
      <c r="AA606" s="216"/>
      <c r="AB606" s="216"/>
      <c r="AC606" s="216"/>
      <c r="AD606" s="216"/>
      <c r="AE606" s="216"/>
      <c r="AF606" s="216"/>
      <c r="AG606" s="216"/>
      <c r="AH606" s="216"/>
      <c r="AI606" s="216"/>
      <c r="AJ606" s="216"/>
      <c r="AK606" s="216"/>
      <c r="AL606" s="216"/>
      <c r="FY606" s="184"/>
      <c r="JJ606" s="184"/>
    </row>
    <row r="607" spans="2:270">
      <c r="B607" s="202"/>
      <c r="E607" s="216"/>
      <c r="F607" s="216"/>
      <c r="G607" s="216"/>
      <c r="H607" s="216"/>
      <c r="I607" s="216"/>
      <c r="J607" s="216"/>
      <c r="K607" s="216"/>
      <c r="L607" s="216"/>
      <c r="M607" s="216"/>
      <c r="N607" s="216"/>
      <c r="O607" s="216"/>
      <c r="P607" s="216"/>
      <c r="Q607" s="216"/>
      <c r="R607" s="216"/>
      <c r="S607" s="216"/>
      <c r="T607" s="216"/>
      <c r="U607" s="216"/>
      <c r="V607" s="216"/>
      <c r="W607" s="216"/>
      <c r="X607" s="216"/>
      <c r="Y607" s="216"/>
      <c r="Z607" s="216"/>
      <c r="AA607" s="216"/>
      <c r="AB607" s="216"/>
      <c r="AC607" s="216"/>
      <c r="AD607" s="216"/>
      <c r="AE607" s="216"/>
      <c r="AF607" s="216"/>
      <c r="AG607" s="216"/>
      <c r="AH607" s="216"/>
      <c r="AI607" s="216"/>
      <c r="AJ607" s="216"/>
      <c r="AK607" s="216"/>
      <c r="AL607" s="216"/>
      <c r="FY607" s="184"/>
      <c r="JJ607" s="184"/>
    </row>
    <row r="608" spans="2:270">
      <c r="B608" s="202"/>
      <c r="E608" s="216"/>
      <c r="F608" s="216"/>
      <c r="G608" s="216"/>
      <c r="H608" s="216"/>
      <c r="I608" s="216"/>
      <c r="J608" s="216"/>
      <c r="K608" s="216"/>
      <c r="L608" s="216"/>
      <c r="M608" s="216"/>
      <c r="N608" s="216"/>
      <c r="O608" s="216"/>
      <c r="P608" s="216"/>
      <c r="Q608" s="216"/>
      <c r="R608" s="216"/>
      <c r="S608" s="216"/>
      <c r="T608" s="216"/>
      <c r="U608" s="216"/>
      <c r="V608" s="216"/>
      <c r="W608" s="216"/>
      <c r="X608" s="216"/>
      <c r="Y608" s="216"/>
      <c r="Z608" s="216"/>
      <c r="AA608" s="216"/>
      <c r="AB608" s="216"/>
      <c r="AC608" s="216"/>
      <c r="AD608" s="216"/>
      <c r="AE608" s="216"/>
      <c r="AF608" s="216"/>
      <c r="AG608" s="216"/>
      <c r="AH608" s="216"/>
      <c r="AI608" s="216"/>
      <c r="AJ608" s="216"/>
      <c r="AK608" s="216"/>
      <c r="AL608" s="216"/>
      <c r="FY608" s="184"/>
      <c r="JJ608" s="184"/>
    </row>
    <row r="609" spans="2:270">
      <c r="B609" s="202"/>
      <c r="E609" s="216"/>
      <c r="F609" s="216"/>
      <c r="G609" s="216"/>
      <c r="H609" s="216"/>
      <c r="I609" s="216"/>
      <c r="J609" s="216"/>
      <c r="K609" s="216"/>
      <c r="L609" s="216"/>
      <c r="M609" s="216"/>
      <c r="N609" s="216"/>
      <c r="O609" s="216"/>
      <c r="P609" s="216"/>
      <c r="Q609" s="216"/>
      <c r="R609" s="216"/>
      <c r="S609" s="216"/>
      <c r="T609" s="216"/>
      <c r="U609" s="216"/>
      <c r="V609" s="216"/>
      <c r="W609" s="216"/>
      <c r="X609" s="216"/>
      <c r="Y609" s="216"/>
      <c r="Z609" s="216"/>
      <c r="AA609" s="216"/>
      <c r="AB609" s="216"/>
      <c r="AC609" s="216"/>
      <c r="AD609" s="216"/>
      <c r="AE609" s="216"/>
      <c r="AF609" s="216"/>
      <c r="AG609" s="216"/>
      <c r="AH609" s="216"/>
      <c r="AI609" s="216"/>
      <c r="AJ609" s="216"/>
      <c r="AK609" s="216"/>
      <c r="AL609" s="216"/>
      <c r="FY609" s="184"/>
      <c r="JJ609" s="184"/>
    </row>
    <row r="610" spans="2:270">
      <c r="B610" s="202"/>
      <c r="E610" s="216"/>
      <c r="F610" s="216"/>
      <c r="G610" s="216"/>
      <c r="H610" s="216"/>
      <c r="I610" s="216"/>
      <c r="J610" s="216"/>
      <c r="K610" s="216"/>
      <c r="L610" s="216"/>
      <c r="M610" s="216"/>
      <c r="N610" s="216"/>
      <c r="O610" s="216"/>
      <c r="P610" s="216"/>
      <c r="Q610" s="216"/>
      <c r="R610" s="216"/>
      <c r="S610" s="216"/>
      <c r="T610" s="216"/>
      <c r="U610" s="216"/>
      <c r="V610" s="216"/>
      <c r="W610" s="216"/>
      <c r="X610" s="216"/>
      <c r="Y610" s="216"/>
      <c r="Z610" s="216"/>
      <c r="AA610" s="216"/>
      <c r="AB610" s="216"/>
      <c r="AC610" s="216"/>
      <c r="AD610" s="216"/>
      <c r="AE610" s="216"/>
      <c r="AF610" s="216"/>
      <c r="AG610" s="216"/>
      <c r="AH610" s="216"/>
      <c r="AI610" s="216"/>
      <c r="AJ610" s="216"/>
      <c r="AK610" s="216"/>
      <c r="AL610" s="216"/>
      <c r="FY610" s="184"/>
      <c r="JJ610" s="184"/>
    </row>
    <row r="611" spans="2:270">
      <c r="B611" s="202"/>
      <c r="E611" s="216"/>
      <c r="F611" s="216"/>
      <c r="G611" s="216"/>
      <c r="H611" s="216"/>
      <c r="I611" s="216"/>
      <c r="J611" s="216"/>
      <c r="K611" s="216"/>
      <c r="L611" s="216"/>
      <c r="M611" s="216"/>
      <c r="N611" s="216"/>
      <c r="O611" s="216"/>
      <c r="P611" s="216"/>
      <c r="Q611" s="216"/>
      <c r="R611" s="216"/>
      <c r="S611" s="216"/>
      <c r="T611" s="216"/>
      <c r="U611" s="216"/>
      <c r="V611" s="216"/>
      <c r="W611" s="216"/>
      <c r="X611" s="216"/>
      <c r="Y611" s="216"/>
      <c r="Z611" s="216"/>
      <c r="AA611" s="216"/>
      <c r="AB611" s="216"/>
      <c r="AC611" s="216"/>
      <c r="AD611" s="216"/>
      <c r="AE611" s="216"/>
      <c r="AF611" s="216"/>
      <c r="AG611" s="216"/>
      <c r="AH611" s="216"/>
      <c r="AI611" s="216"/>
      <c r="AJ611" s="216"/>
      <c r="AK611" s="216"/>
      <c r="AL611" s="216"/>
      <c r="FY611" s="184"/>
      <c r="JJ611" s="184"/>
    </row>
    <row r="612" spans="2:270">
      <c r="B612" s="202"/>
      <c r="E612" s="216"/>
      <c r="F612" s="216"/>
      <c r="G612" s="216"/>
      <c r="H612" s="216"/>
      <c r="I612" s="216"/>
      <c r="J612" s="216"/>
      <c r="K612" s="216"/>
      <c r="L612" s="216"/>
      <c r="M612" s="216"/>
      <c r="N612" s="216"/>
      <c r="O612" s="216"/>
      <c r="P612" s="216"/>
      <c r="Q612" s="216"/>
      <c r="R612" s="216"/>
      <c r="S612" s="216"/>
      <c r="T612" s="216"/>
      <c r="U612" s="216"/>
      <c r="V612" s="216"/>
      <c r="W612" s="216"/>
      <c r="X612" s="216"/>
      <c r="Y612" s="216"/>
      <c r="Z612" s="216"/>
      <c r="AA612" s="216"/>
      <c r="AB612" s="216"/>
      <c r="AC612" s="216"/>
      <c r="AD612" s="216"/>
      <c r="AE612" s="216"/>
      <c r="AF612" s="216"/>
      <c r="AG612" s="216"/>
      <c r="AH612" s="216"/>
      <c r="AI612" s="216"/>
      <c r="AJ612" s="216"/>
      <c r="AK612" s="216"/>
      <c r="AL612" s="216"/>
      <c r="FY612" s="184"/>
      <c r="JJ612" s="184"/>
    </row>
    <row r="613" spans="2:270">
      <c r="B613" s="202"/>
      <c r="E613" s="216"/>
      <c r="F613" s="216"/>
      <c r="G613" s="216"/>
      <c r="H613" s="216"/>
      <c r="I613" s="216"/>
      <c r="J613" s="216"/>
      <c r="K613" s="216"/>
      <c r="L613" s="216"/>
      <c r="M613" s="216"/>
      <c r="N613" s="216"/>
      <c r="O613" s="216"/>
      <c r="P613" s="216"/>
      <c r="Q613" s="216"/>
      <c r="R613" s="216"/>
      <c r="S613" s="216"/>
      <c r="T613" s="216"/>
      <c r="U613" s="216"/>
      <c r="V613" s="216"/>
      <c r="W613" s="216"/>
      <c r="X613" s="216"/>
      <c r="Y613" s="216"/>
      <c r="Z613" s="216"/>
      <c r="AA613" s="216"/>
      <c r="AB613" s="216"/>
      <c r="AC613" s="216"/>
      <c r="AD613" s="216"/>
      <c r="AE613" s="216"/>
      <c r="AF613" s="216"/>
      <c r="AG613" s="216"/>
      <c r="AH613" s="216"/>
      <c r="AI613" s="216"/>
      <c r="AJ613" s="216"/>
      <c r="AK613" s="216"/>
      <c r="AL613" s="216"/>
      <c r="FY613" s="184"/>
      <c r="JJ613" s="184"/>
    </row>
    <row r="614" spans="2:270">
      <c r="B614" s="202"/>
      <c r="E614" s="216"/>
      <c r="F614" s="216"/>
      <c r="G614" s="216"/>
      <c r="H614" s="216"/>
      <c r="I614" s="216"/>
      <c r="J614" s="216"/>
      <c r="K614" s="216"/>
      <c r="L614" s="216"/>
      <c r="M614" s="216"/>
      <c r="N614" s="216"/>
      <c r="O614" s="216"/>
      <c r="P614" s="216"/>
      <c r="Q614" s="216"/>
      <c r="R614" s="216"/>
      <c r="S614" s="216"/>
      <c r="T614" s="216"/>
      <c r="U614" s="216"/>
      <c r="V614" s="216"/>
      <c r="W614" s="216"/>
      <c r="X614" s="216"/>
      <c r="Y614" s="216"/>
      <c r="Z614" s="216"/>
      <c r="AA614" s="216"/>
      <c r="AB614" s="216"/>
      <c r="AC614" s="216"/>
      <c r="AD614" s="216"/>
      <c r="AE614" s="216"/>
      <c r="AF614" s="216"/>
      <c r="AG614" s="216"/>
      <c r="AH614" s="216"/>
      <c r="AI614" s="216"/>
      <c r="AJ614" s="216"/>
      <c r="AK614" s="216"/>
      <c r="AL614" s="216"/>
      <c r="FY614" s="184"/>
      <c r="JJ614" s="184"/>
    </row>
    <row r="615" spans="2:270">
      <c r="B615" s="202"/>
      <c r="E615" s="216"/>
      <c r="F615" s="216"/>
      <c r="G615" s="216"/>
      <c r="H615" s="216"/>
      <c r="I615" s="216"/>
      <c r="J615" s="216"/>
      <c r="K615" s="216"/>
      <c r="L615" s="216"/>
      <c r="M615" s="216"/>
      <c r="N615" s="216"/>
      <c r="O615" s="216"/>
      <c r="P615" s="216"/>
      <c r="Q615" s="216"/>
      <c r="R615" s="216"/>
      <c r="S615" s="216"/>
      <c r="T615" s="216"/>
      <c r="U615" s="216"/>
      <c r="V615" s="216"/>
      <c r="W615" s="216"/>
      <c r="X615" s="216"/>
      <c r="Y615" s="216"/>
      <c r="Z615" s="216"/>
      <c r="AA615" s="216"/>
      <c r="AB615" s="216"/>
      <c r="AC615" s="216"/>
      <c r="AD615" s="216"/>
      <c r="AE615" s="216"/>
      <c r="AF615" s="216"/>
      <c r="AG615" s="216"/>
      <c r="AH615" s="216"/>
      <c r="AI615" s="216"/>
      <c r="AJ615" s="216"/>
      <c r="AK615" s="216"/>
      <c r="AL615" s="216"/>
      <c r="FY615" s="184"/>
      <c r="JJ615" s="184"/>
    </row>
    <row r="616" spans="2:270">
      <c r="B616" s="202"/>
      <c r="E616" s="216"/>
      <c r="F616" s="216"/>
      <c r="G616" s="216"/>
      <c r="H616" s="216"/>
      <c r="I616" s="216"/>
      <c r="J616" s="216"/>
      <c r="K616" s="216"/>
      <c r="L616" s="216"/>
      <c r="M616" s="216"/>
      <c r="N616" s="216"/>
      <c r="O616" s="216"/>
      <c r="P616" s="216"/>
      <c r="Q616" s="216"/>
      <c r="R616" s="216"/>
      <c r="S616" s="216"/>
      <c r="T616" s="216"/>
      <c r="U616" s="216"/>
      <c r="V616" s="216"/>
      <c r="W616" s="216"/>
      <c r="X616" s="216"/>
      <c r="Y616" s="216"/>
      <c r="Z616" s="216"/>
      <c r="AA616" s="216"/>
      <c r="AB616" s="216"/>
      <c r="AC616" s="216"/>
      <c r="AD616" s="216"/>
      <c r="AE616" s="216"/>
      <c r="AF616" s="216"/>
      <c r="AG616" s="216"/>
      <c r="AH616" s="216"/>
      <c r="AI616" s="216"/>
      <c r="AJ616" s="216"/>
      <c r="AK616" s="216"/>
      <c r="AL616" s="216"/>
      <c r="FY616" s="184"/>
      <c r="JJ616" s="184"/>
    </row>
    <row r="617" spans="2:270">
      <c r="B617" s="202"/>
      <c r="E617" s="216"/>
      <c r="F617" s="216"/>
      <c r="G617" s="216"/>
      <c r="H617" s="216"/>
      <c r="I617" s="216"/>
      <c r="J617" s="216"/>
      <c r="K617" s="216"/>
      <c r="L617" s="216"/>
      <c r="M617" s="216"/>
      <c r="N617" s="216"/>
      <c r="O617" s="216"/>
      <c r="P617" s="216"/>
      <c r="Q617" s="216"/>
      <c r="R617" s="216"/>
      <c r="S617" s="216"/>
      <c r="T617" s="216"/>
      <c r="U617" s="216"/>
      <c r="V617" s="216"/>
      <c r="W617" s="216"/>
      <c r="X617" s="216"/>
      <c r="Y617" s="216"/>
      <c r="Z617" s="216"/>
      <c r="AA617" s="216"/>
      <c r="AB617" s="216"/>
      <c r="AC617" s="216"/>
      <c r="AD617" s="216"/>
      <c r="AE617" s="216"/>
      <c r="AF617" s="216"/>
      <c r="AG617" s="216"/>
      <c r="AH617" s="216"/>
      <c r="AI617" s="216"/>
      <c r="AJ617" s="216"/>
      <c r="AK617" s="216"/>
      <c r="AL617" s="216"/>
      <c r="FY617" s="184"/>
      <c r="JJ617" s="184"/>
    </row>
    <row r="618" spans="2:270">
      <c r="B618" s="202"/>
      <c r="E618" s="216"/>
      <c r="F618" s="216"/>
      <c r="G618" s="216"/>
      <c r="H618" s="216"/>
      <c r="I618" s="216"/>
      <c r="J618" s="216"/>
      <c r="K618" s="216"/>
      <c r="L618" s="216"/>
      <c r="M618" s="216"/>
      <c r="N618" s="216"/>
      <c r="O618" s="216"/>
      <c r="P618" s="216"/>
      <c r="Q618" s="216"/>
      <c r="R618" s="216"/>
      <c r="S618" s="216"/>
      <c r="T618" s="216"/>
      <c r="U618" s="216"/>
      <c r="V618" s="216"/>
      <c r="W618" s="216"/>
      <c r="X618" s="216"/>
      <c r="Y618" s="216"/>
      <c r="Z618" s="216"/>
      <c r="AA618" s="216"/>
      <c r="AB618" s="216"/>
      <c r="AC618" s="216"/>
      <c r="AD618" s="216"/>
      <c r="AE618" s="216"/>
      <c r="AF618" s="216"/>
      <c r="AG618" s="216"/>
      <c r="AH618" s="216"/>
      <c r="AI618" s="216"/>
      <c r="AJ618" s="216"/>
      <c r="AK618" s="216"/>
      <c r="AL618" s="216"/>
      <c r="FY618" s="184"/>
      <c r="JJ618" s="184"/>
    </row>
    <row r="619" spans="2:270">
      <c r="B619" s="202"/>
      <c r="E619" s="216"/>
      <c r="F619" s="216"/>
      <c r="G619" s="216"/>
      <c r="H619" s="216"/>
      <c r="I619" s="216"/>
      <c r="J619" s="216"/>
      <c r="K619" s="216"/>
      <c r="L619" s="216"/>
      <c r="M619" s="216"/>
      <c r="N619" s="216"/>
      <c r="O619" s="216"/>
      <c r="P619" s="216"/>
      <c r="Q619" s="216"/>
      <c r="R619" s="216"/>
      <c r="S619" s="216"/>
      <c r="T619" s="216"/>
      <c r="U619" s="216"/>
      <c r="V619" s="216"/>
      <c r="W619" s="216"/>
      <c r="X619" s="216"/>
      <c r="Y619" s="216"/>
      <c r="Z619" s="216"/>
      <c r="AA619" s="216"/>
      <c r="AB619" s="216"/>
      <c r="AC619" s="216"/>
      <c r="AD619" s="216"/>
      <c r="AE619" s="216"/>
      <c r="AF619" s="216"/>
      <c r="AG619" s="216"/>
      <c r="AH619" s="216"/>
      <c r="AI619" s="216"/>
      <c r="AJ619" s="216"/>
      <c r="AK619" s="216"/>
      <c r="AL619" s="216"/>
      <c r="FY619" s="184"/>
      <c r="JJ619" s="184"/>
    </row>
    <row r="620" spans="2:270">
      <c r="B620" s="202"/>
      <c r="E620" s="216"/>
      <c r="F620" s="216"/>
      <c r="G620" s="216"/>
      <c r="H620" s="216"/>
      <c r="I620" s="216"/>
      <c r="J620" s="216"/>
      <c r="K620" s="216"/>
      <c r="L620" s="216"/>
      <c r="M620" s="216"/>
      <c r="N620" s="216"/>
      <c r="O620" s="216"/>
      <c r="P620" s="216"/>
      <c r="Q620" s="216"/>
      <c r="R620" s="216"/>
      <c r="S620" s="216"/>
      <c r="T620" s="216"/>
      <c r="U620" s="216"/>
      <c r="V620" s="216"/>
      <c r="W620" s="216"/>
      <c r="X620" s="216"/>
      <c r="Y620" s="216"/>
      <c r="Z620" s="216"/>
      <c r="AA620" s="216"/>
      <c r="AB620" s="216"/>
      <c r="AC620" s="216"/>
      <c r="AD620" s="216"/>
      <c r="AE620" s="216"/>
      <c r="AF620" s="216"/>
      <c r="AG620" s="216"/>
      <c r="AH620" s="216"/>
      <c r="AI620" s="216"/>
      <c r="AJ620" s="216"/>
      <c r="AK620" s="216"/>
      <c r="AL620" s="216"/>
      <c r="FY620" s="184"/>
      <c r="JJ620" s="184"/>
    </row>
    <row r="621" spans="2:270">
      <c r="B621" s="202"/>
      <c r="E621" s="216"/>
      <c r="F621" s="216"/>
      <c r="G621" s="216"/>
      <c r="H621" s="216"/>
      <c r="I621" s="216"/>
      <c r="J621" s="216"/>
      <c r="K621" s="216"/>
      <c r="L621" s="216"/>
      <c r="M621" s="216"/>
      <c r="N621" s="216"/>
      <c r="O621" s="216"/>
      <c r="P621" s="216"/>
      <c r="Q621" s="216"/>
      <c r="R621" s="216"/>
      <c r="S621" s="216"/>
      <c r="T621" s="216"/>
      <c r="U621" s="216"/>
      <c r="V621" s="216"/>
      <c r="W621" s="216"/>
      <c r="X621" s="216"/>
      <c r="Y621" s="216"/>
      <c r="Z621" s="216"/>
      <c r="AA621" s="216"/>
      <c r="AB621" s="216"/>
      <c r="AC621" s="216"/>
      <c r="AD621" s="216"/>
      <c r="AE621" s="216"/>
      <c r="AF621" s="216"/>
      <c r="AG621" s="216"/>
      <c r="AH621" s="216"/>
      <c r="AI621" s="216"/>
      <c r="AJ621" s="216"/>
      <c r="AK621" s="216"/>
      <c r="AL621" s="216"/>
      <c r="FY621" s="184"/>
      <c r="JJ621" s="184"/>
    </row>
    <row r="622" spans="2:270">
      <c r="B622" s="202"/>
      <c r="E622" s="216"/>
      <c r="F622" s="216"/>
      <c r="G622" s="216"/>
      <c r="H622" s="216"/>
      <c r="I622" s="216"/>
      <c r="J622" s="216"/>
      <c r="K622" s="216"/>
      <c r="L622" s="216"/>
      <c r="M622" s="216"/>
      <c r="N622" s="216"/>
      <c r="O622" s="216"/>
      <c r="P622" s="216"/>
      <c r="Q622" s="216"/>
      <c r="R622" s="216"/>
      <c r="S622" s="216"/>
      <c r="T622" s="216"/>
      <c r="U622" s="216"/>
      <c r="V622" s="216"/>
      <c r="W622" s="216"/>
      <c r="X622" s="216"/>
      <c r="Y622" s="216"/>
      <c r="Z622" s="216"/>
      <c r="AA622" s="216"/>
      <c r="AB622" s="216"/>
      <c r="AC622" s="216"/>
      <c r="AD622" s="216"/>
      <c r="AE622" s="216"/>
      <c r="AF622" s="216"/>
      <c r="AG622" s="216"/>
      <c r="AH622" s="216"/>
      <c r="AI622" s="216"/>
      <c r="AJ622" s="216"/>
      <c r="AK622" s="216"/>
      <c r="AL622" s="216"/>
      <c r="FY622" s="184"/>
      <c r="JJ622" s="184"/>
    </row>
    <row r="623" spans="2:270">
      <c r="B623" s="202"/>
      <c r="E623" s="216"/>
      <c r="F623" s="216"/>
      <c r="G623" s="216"/>
      <c r="H623" s="216"/>
      <c r="I623" s="216"/>
      <c r="J623" s="216"/>
      <c r="K623" s="216"/>
      <c r="L623" s="216"/>
      <c r="M623" s="216"/>
      <c r="N623" s="216"/>
      <c r="O623" s="216"/>
      <c r="P623" s="216"/>
      <c r="Q623" s="216"/>
      <c r="R623" s="216"/>
      <c r="S623" s="216"/>
      <c r="T623" s="216"/>
      <c r="U623" s="216"/>
      <c r="V623" s="216"/>
      <c r="W623" s="216"/>
      <c r="X623" s="216"/>
      <c r="Y623" s="216"/>
      <c r="Z623" s="216"/>
      <c r="AA623" s="216"/>
      <c r="AB623" s="216"/>
      <c r="AC623" s="216"/>
      <c r="AD623" s="216"/>
      <c r="AE623" s="216"/>
      <c r="AF623" s="216"/>
      <c r="AG623" s="216"/>
      <c r="AH623" s="216"/>
      <c r="AI623" s="216"/>
      <c r="AJ623" s="216"/>
      <c r="AK623" s="216"/>
      <c r="AL623" s="216"/>
      <c r="FY623" s="184"/>
      <c r="JJ623" s="184"/>
    </row>
    <row r="624" spans="2:270">
      <c r="B624" s="202"/>
      <c r="E624" s="216"/>
      <c r="F624" s="216"/>
      <c r="G624" s="216"/>
      <c r="H624" s="216"/>
      <c r="I624" s="216"/>
      <c r="J624" s="216"/>
      <c r="K624" s="216"/>
      <c r="L624" s="216"/>
      <c r="M624" s="216"/>
      <c r="N624" s="216"/>
      <c r="O624" s="216"/>
      <c r="P624" s="216"/>
      <c r="Q624" s="216"/>
      <c r="R624" s="216"/>
      <c r="S624" s="216"/>
      <c r="T624" s="216"/>
      <c r="U624" s="216"/>
      <c r="V624" s="216"/>
      <c r="W624" s="216"/>
      <c r="X624" s="216"/>
      <c r="Y624" s="216"/>
      <c r="Z624" s="216"/>
      <c r="AA624" s="216"/>
      <c r="AB624" s="216"/>
      <c r="AC624" s="216"/>
      <c r="AD624" s="216"/>
      <c r="AE624" s="216"/>
      <c r="AF624" s="216"/>
      <c r="AG624" s="216"/>
      <c r="AH624" s="216"/>
      <c r="AI624" s="216"/>
      <c r="AJ624" s="216"/>
      <c r="AK624" s="216"/>
      <c r="AL624" s="216"/>
      <c r="FY624" s="184"/>
      <c r="JJ624" s="184"/>
    </row>
    <row r="625" spans="2:270">
      <c r="B625" s="202"/>
      <c r="E625" s="216"/>
      <c r="F625" s="216"/>
      <c r="G625" s="216"/>
      <c r="H625" s="216"/>
      <c r="I625" s="216"/>
      <c r="J625" s="216"/>
      <c r="K625" s="216"/>
      <c r="L625" s="216"/>
      <c r="M625" s="216"/>
      <c r="N625" s="216"/>
      <c r="O625" s="216"/>
      <c r="P625" s="216"/>
      <c r="Q625" s="216"/>
      <c r="R625" s="216"/>
      <c r="S625" s="216"/>
      <c r="T625" s="216"/>
      <c r="U625" s="216"/>
      <c r="V625" s="216"/>
      <c r="W625" s="216"/>
      <c r="X625" s="216"/>
      <c r="Y625" s="216"/>
      <c r="Z625" s="216"/>
      <c r="AA625" s="216"/>
      <c r="AB625" s="216"/>
      <c r="AC625" s="216"/>
      <c r="AD625" s="216"/>
      <c r="AE625" s="216"/>
      <c r="AF625" s="216"/>
      <c r="AG625" s="216"/>
      <c r="AH625" s="216"/>
      <c r="AI625" s="216"/>
      <c r="AJ625" s="216"/>
      <c r="AK625" s="216"/>
      <c r="AL625" s="216"/>
      <c r="FY625" s="184"/>
      <c r="JJ625" s="184"/>
    </row>
    <row r="626" spans="2:270">
      <c r="B626" s="202"/>
      <c r="E626" s="216"/>
      <c r="F626" s="216"/>
      <c r="G626" s="216"/>
      <c r="H626" s="216"/>
      <c r="I626" s="216"/>
      <c r="J626" s="216"/>
      <c r="K626" s="216"/>
      <c r="L626" s="216"/>
      <c r="M626" s="216"/>
      <c r="N626" s="216"/>
      <c r="O626" s="216"/>
      <c r="P626" s="216"/>
      <c r="Q626" s="216"/>
      <c r="R626" s="216"/>
      <c r="S626" s="216"/>
      <c r="T626" s="216"/>
      <c r="U626" s="216"/>
      <c r="V626" s="216"/>
      <c r="W626" s="216"/>
      <c r="X626" s="216"/>
      <c r="Y626" s="216"/>
      <c r="Z626" s="216"/>
      <c r="AA626" s="216"/>
      <c r="AB626" s="216"/>
      <c r="AC626" s="216"/>
      <c r="AD626" s="216"/>
      <c r="AE626" s="216"/>
      <c r="AF626" s="216"/>
      <c r="AG626" s="216"/>
      <c r="AH626" s="216"/>
      <c r="AI626" s="216"/>
      <c r="AJ626" s="216"/>
      <c r="AK626" s="216"/>
      <c r="AL626" s="216"/>
      <c r="FY626" s="184"/>
      <c r="JJ626" s="184"/>
    </row>
    <row r="627" spans="2:270">
      <c r="B627" s="202"/>
      <c r="E627" s="216"/>
      <c r="F627" s="216"/>
      <c r="G627" s="216"/>
      <c r="H627" s="216"/>
      <c r="I627" s="216"/>
      <c r="J627" s="216"/>
      <c r="K627" s="216"/>
      <c r="L627" s="216"/>
      <c r="M627" s="216"/>
      <c r="N627" s="216"/>
      <c r="O627" s="216"/>
      <c r="P627" s="216"/>
      <c r="Q627" s="216"/>
      <c r="R627" s="216"/>
      <c r="S627" s="216"/>
      <c r="T627" s="216"/>
      <c r="U627" s="216"/>
      <c r="V627" s="216"/>
      <c r="W627" s="216"/>
      <c r="X627" s="216"/>
      <c r="Y627" s="216"/>
      <c r="Z627" s="216"/>
      <c r="AA627" s="216"/>
      <c r="AB627" s="216"/>
      <c r="AC627" s="216"/>
      <c r="AD627" s="216"/>
      <c r="AE627" s="216"/>
      <c r="AF627" s="216"/>
      <c r="AG627" s="216"/>
      <c r="AH627" s="216"/>
      <c r="AI627" s="216"/>
      <c r="AJ627" s="216"/>
      <c r="AK627" s="216"/>
      <c r="AL627" s="216"/>
      <c r="FY627" s="184"/>
      <c r="JJ627" s="184"/>
    </row>
    <row r="628" spans="2:270">
      <c r="B628" s="202"/>
      <c r="E628" s="216"/>
      <c r="F628" s="216"/>
      <c r="G628" s="216"/>
      <c r="H628" s="216"/>
      <c r="I628" s="216"/>
      <c r="J628" s="216"/>
      <c r="K628" s="216"/>
      <c r="L628" s="216"/>
      <c r="M628" s="216"/>
      <c r="N628" s="216"/>
      <c r="O628" s="216"/>
      <c r="P628" s="216"/>
      <c r="Q628" s="216"/>
      <c r="R628" s="216"/>
      <c r="S628" s="216"/>
      <c r="T628" s="216"/>
      <c r="U628" s="216"/>
      <c r="V628" s="216"/>
      <c r="W628" s="216"/>
      <c r="X628" s="216"/>
      <c r="Y628" s="216"/>
      <c r="Z628" s="216"/>
      <c r="AA628" s="216"/>
      <c r="AB628" s="216"/>
      <c r="AC628" s="216"/>
      <c r="AD628" s="216"/>
      <c r="AE628" s="216"/>
      <c r="AF628" s="216"/>
      <c r="AG628" s="216"/>
      <c r="AH628" s="216"/>
      <c r="AI628" s="216"/>
      <c r="AJ628" s="216"/>
      <c r="AK628" s="216"/>
      <c r="AL628" s="216"/>
      <c r="FY628" s="184"/>
      <c r="JJ628" s="184"/>
    </row>
    <row r="629" spans="2:270">
      <c r="B629" s="202"/>
      <c r="E629" s="216"/>
      <c r="F629" s="216"/>
      <c r="G629" s="216"/>
      <c r="H629" s="216"/>
      <c r="I629" s="216"/>
      <c r="J629" s="216"/>
      <c r="K629" s="216"/>
      <c r="L629" s="216"/>
      <c r="M629" s="216"/>
      <c r="N629" s="216"/>
      <c r="O629" s="216"/>
      <c r="P629" s="216"/>
      <c r="Q629" s="216"/>
      <c r="R629" s="216"/>
      <c r="S629" s="216"/>
      <c r="T629" s="216"/>
      <c r="U629" s="216"/>
      <c r="V629" s="216"/>
      <c r="W629" s="216"/>
      <c r="X629" s="216"/>
      <c r="Y629" s="216"/>
      <c r="Z629" s="216"/>
      <c r="AA629" s="216"/>
      <c r="AB629" s="216"/>
      <c r="AC629" s="216"/>
      <c r="AD629" s="216"/>
      <c r="AE629" s="216"/>
      <c r="AF629" s="216"/>
      <c r="AG629" s="216"/>
      <c r="AH629" s="216"/>
      <c r="AI629" s="216"/>
      <c r="AJ629" s="216"/>
      <c r="AK629" s="216"/>
      <c r="AL629" s="216"/>
      <c r="FY629" s="184"/>
      <c r="JJ629" s="184"/>
    </row>
    <row r="630" spans="2:270">
      <c r="B630" s="202"/>
      <c r="E630" s="216"/>
      <c r="F630" s="216"/>
      <c r="G630" s="216"/>
      <c r="H630" s="216"/>
      <c r="I630" s="216"/>
      <c r="J630" s="216"/>
      <c r="K630" s="216"/>
      <c r="L630" s="216"/>
      <c r="M630" s="216"/>
      <c r="N630" s="216"/>
      <c r="O630" s="216"/>
      <c r="P630" s="216"/>
      <c r="Q630" s="216"/>
      <c r="R630" s="216"/>
      <c r="S630" s="216"/>
      <c r="T630" s="216"/>
      <c r="U630" s="216"/>
      <c r="V630" s="216"/>
      <c r="W630" s="216"/>
      <c r="X630" s="216"/>
      <c r="Y630" s="216"/>
      <c r="Z630" s="216"/>
      <c r="AA630" s="216"/>
      <c r="AB630" s="216"/>
      <c r="AC630" s="216"/>
      <c r="AD630" s="216"/>
      <c r="AE630" s="216"/>
      <c r="AF630" s="216"/>
      <c r="AG630" s="216"/>
      <c r="AH630" s="216"/>
      <c r="AI630" s="216"/>
      <c r="AJ630" s="216"/>
      <c r="AK630" s="216"/>
      <c r="AL630" s="216"/>
      <c r="FY630" s="184"/>
      <c r="JJ630" s="184"/>
    </row>
    <row r="631" spans="2:270">
      <c r="B631" s="202"/>
      <c r="E631" s="216"/>
      <c r="F631" s="216"/>
      <c r="G631" s="216"/>
      <c r="H631" s="216"/>
      <c r="I631" s="216"/>
      <c r="J631" s="216"/>
      <c r="K631" s="216"/>
      <c r="L631" s="216"/>
      <c r="M631" s="216"/>
      <c r="N631" s="216"/>
      <c r="O631" s="216"/>
      <c r="P631" s="216"/>
      <c r="Q631" s="216"/>
      <c r="R631" s="216"/>
      <c r="S631" s="216"/>
      <c r="T631" s="216"/>
      <c r="U631" s="216"/>
      <c r="V631" s="216"/>
      <c r="W631" s="216"/>
      <c r="X631" s="216"/>
      <c r="Y631" s="216"/>
      <c r="Z631" s="216"/>
      <c r="AA631" s="216"/>
      <c r="AB631" s="216"/>
      <c r="AC631" s="216"/>
      <c r="AD631" s="216"/>
      <c r="AE631" s="216"/>
      <c r="AF631" s="216"/>
      <c r="AG631" s="216"/>
      <c r="AH631" s="216"/>
      <c r="AI631" s="216"/>
      <c r="AJ631" s="216"/>
      <c r="AK631" s="216"/>
      <c r="AL631" s="216"/>
      <c r="FY631" s="184"/>
      <c r="JJ631" s="184"/>
    </row>
    <row r="632" spans="2:270">
      <c r="B632" s="202"/>
      <c r="E632" s="216"/>
      <c r="F632" s="216"/>
      <c r="G632" s="216"/>
      <c r="H632" s="216"/>
      <c r="I632" s="216"/>
      <c r="J632" s="216"/>
      <c r="K632" s="216"/>
      <c r="L632" s="216"/>
      <c r="M632" s="216"/>
      <c r="N632" s="216"/>
      <c r="O632" s="216"/>
      <c r="P632" s="216"/>
      <c r="Q632" s="216"/>
      <c r="R632" s="216"/>
      <c r="S632" s="216"/>
      <c r="T632" s="216"/>
      <c r="U632" s="216"/>
      <c r="V632" s="216"/>
      <c r="W632" s="216"/>
      <c r="X632" s="216"/>
      <c r="Y632" s="216"/>
      <c r="Z632" s="216"/>
      <c r="AA632" s="216"/>
      <c r="AB632" s="216"/>
      <c r="AC632" s="216"/>
      <c r="AD632" s="216"/>
      <c r="AE632" s="216"/>
      <c r="AF632" s="216"/>
      <c r="AG632" s="216"/>
      <c r="AH632" s="216"/>
      <c r="AI632" s="216"/>
      <c r="AJ632" s="216"/>
      <c r="AK632" s="216"/>
      <c r="AL632" s="216"/>
      <c r="FY632" s="184"/>
      <c r="JJ632" s="184"/>
    </row>
    <row r="633" spans="2:270">
      <c r="B633" s="202"/>
      <c r="E633" s="216"/>
      <c r="F633" s="216"/>
      <c r="G633" s="216"/>
      <c r="H633" s="216"/>
      <c r="I633" s="216"/>
      <c r="J633" s="216"/>
      <c r="K633" s="216"/>
      <c r="L633" s="216"/>
      <c r="M633" s="216"/>
      <c r="N633" s="216"/>
      <c r="O633" s="216"/>
      <c r="P633" s="216"/>
      <c r="Q633" s="216"/>
      <c r="R633" s="216"/>
      <c r="S633" s="216"/>
      <c r="T633" s="216"/>
      <c r="U633" s="216"/>
      <c r="V633" s="216"/>
      <c r="W633" s="216"/>
      <c r="X633" s="216"/>
      <c r="Y633" s="216"/>
      <c r="Z633" s="216"/>
      <c r="AA633" s="216"/>
      <c r="AB633" s="216"/>
      <c r="AC633" s="216"/>
      <c r="AD633" s="216"/>
      <c r="AE633" s="216"/>
      <c r="AF633" s="216"/>
      <c r="AG633" s="216"/>
      <c r="AH633" s="216"/>
      <c r="AI633" s="216"/>
      <c r="AJ633" s="216"/>
      <c r="AK633" s="216"/>
      <c r="AL633" s="216"/>
      <c r="FY633" s="184"/>
      <c r="JJ633" s="184"/>
    </row>
    <row r="634" spans="2:270">
      <c r="B634" s="202"/>
      <c r="E634" s="216"/>
      <c r="F634" s="216"/>
      <c r="G634" s="216"/>
      <c r="H634" s="216"/>
      <c r="I634" s="216"/>
      <c r="J634" s="216"/>
      <c r="K634" s="216"/>
      <c r="L634" s="216"/>
      <c r="M634" s="216"/>
      <c r="N634" s="216"/>
      <c r="O634" s="216"/>
      <c r="P634" s="216"/>
      <c r="Q634" s="216"/>
      <c r="R634" s="216"/>
      <c r="S634" s="216"/>
      <c r="T634" s="216"/>
      <c r="U634" s="216"/>
      <c r="V634" s="216"/>
      <c r="W634" s="216"/>
      <c r="X634" s="216"/>
      <c r="Y634" s="216"/>
      <c r="Z634" s="216"/>
      <c r="AA634" s="216"/>
      <c r="AB634" s="216"/>
      <c r="AC634" s="216"/>
      <c r="AD634" s="216"/>
      <c r="AE634" s="216"/>
      <c r="AF634" s="216"/>
      <c r="AG634" s="216"/>
      <c r="AH634" s="216"/>
      <c r="AI634" s="216"/>
      <c r="AJ634" s="216"/>
      <c r="AK634" s="216"/>
      <c r="AL634" s="216"/>
      <c r="FY634" s="184"/>
      <c r="JJ634" s="184"/>
    </row>
    <row r="635" spans="2:270">
      <c r="B635" s="202"/>
      <c r="E635" s="216"/>
      <c r="F635" s="216"/>
      <c r="G635" s="216"/>
      <c r="H635" s="216"/>
      <c r="I635" s="216"/>
      <c r="J635" s="216"/>
      <c r="K635" s="216"/>
      <c r="L635" s="216"/>
      <c r="M635" s="216"/>
      <c r="N635" s="216"/>
      <c r="O635" s="216"/>
      <c r="P635" s="216"/>
      <c r="Q635" s="216"/>
      <c r="R635" s="216"/>
      <c r="S635" s="216"/>
      <c r="T635" s="216"/>
      <c r="U635" s="216"/>
      <c r="V635" s="216"/>
      <c r="W635" s="216"/>
      <c r="X635" s="216"/>
      <c r="Y635" s="216"/>
      <c r="Z635" s="216"/>
      <c r="AA635" s="216"/>
      <c r="AB635" s="216"/>
      <c r="AC635" s="216"/>
      <c r="AD635" s="216"/>
      <c r="AE635" s="216"/>
      <c r="AF635" s="216"/>
      <c r="AG635" s="216"/>
      <c r="AH635" s="216"/>
      <c r="AI635" s="216"/>
      <c r="AJ635" s="216"/>
      <c r="AK635" s="216"/>
      <c r="AL635" s="216"/>
      <c r="FY635" s="184"/>
      <c r="JJ635" s="184"/>
    </row>
    <row r="636" spans="2:270">
      <c r="B636" s="202"/>
      <c r="E636" s="216"/>
      <c r="F636" s="216"/>
      <c r="G636" s="216"/>
      <c r="H636" s="216"/>
      <c r="I636" s="216"/>
      <c r="J636" s="216"/>
      <c r="K636" s="216"/>
      <c r="L636" s="216"/>
      <c r="M636" s="216"/>
      <c r="N636" s="216"/>
      <c r="O636" s="216"/>
      <c r="P636" s="216"/>
      <c r="Q636" s="216"/>
      <c r="R636" s="216"/>
      <c r="S636" s="216"/>
      <c r="T636" s="216"/>
      <c r="U636" s="216"/>
      <c r="V636" s="216"/>
      <c r="W636" s="216"/>
      <c r="X636" s="216"/>
      <c r="Y636" s="216"/>
      <c r="Z636" s="216"/>
      <c r="AA636" s="216"/>
      <c r="AB636" s="216"/>
      <c r="AC636" s="216"/>
      <c r="AD636" s="216"/>
      <c r="AE636" s="216"/>
      <c r="AF636" s="216"/>
      <c r="AG636" s="216"/>
      <c r="AH636" s="216"/>
      <c r="AI636" s="216"/>
      <c r="AJ636" s="216"/>
      <c r="AK636" s="216"/>
      <c r="AL636" s="216"/>
      <c r="FY636" s="184"/>
      <c r="JJ636" s="184"/>
    </row>
    <row r="637" spans="2:270">
      <c r="B637" s="202"/>
      <c r="E637" s="216"/>
      <c r="F637" s="216"/>
      <c r="G637" s="216"/>
      <c r="H637" s="216"/>
      <c r="I637" s="216"/>
      <c r="J637" s="216"/>
      <c r="K637" s="216"/>
      <c r="L637" s="216"/>
      <c r="M637" s="216"/>
      <c r="N637" s="216"/>
      <c r="O637" s="216"/>
      <c r="P637" s="216"/>
      <c r="Q637" s="216"/>
      <c r="R637" s="216"/>
      <c r="S637" s="216"/>
      <c r="T637" s="216"/>
      <c r="U637" s="216"/>
      <c r="V637" s="216"/>
      <c r="W637" s="216"/>
      <c r="X637" s="216"/>
      <c r="Y637" s="216"/>
      <c r="Z637" s="216"/>
      <c r="AA637" s="216"/>
      <c r="AB637" s="216"/>
      <c r="AC637" s="216"/>
      <c r="AD637" s="216"/>
      <c r="AE637" s="216"/>
      <c r="AF637" s="216"/>
      <c r="AG637" s="216"/>
      <c r="AH637" s="216"/>
      <c r="AI637" s="216"/>
      <c r="AJ637" s="216"/>
      <c r="AK637" s="216"/>
      <c r="AL637" s="216"/>
      <c r="FY637" s="184"/>
      <c r="JJ637" s="184"/>
    </row>
    <row r="638" spans="2:270">
      <c r="B638" s="202"/>
      <c r="E638" s="216"/>
      <c r="F638" s="216"/>
      <c r="G638" s="216"/>
      <c r="H638" s="216"/>
      <c r="I638" s="216"/>
      <c r="J638" s="216"/>
      <c r="K638" s="216"/>
      <c r="L638" s="216"/>
      <c r="M638" s="216"/>
      <c r="N638" s="216"/>
      <c r="O638" s="216"/>
      <c r="P638" s="216"/>
      <c r="Q638" s="216"/>
      <c r="R638" s="216"/>
      <c r="S638" s="216"/>
      <c r="T638" s="216"/>
      <c r="U638" s="216"/>
      <c r="V638" s="216"/>
      <c r="W638" s="216"/>
      <c r="X638" s="216"/>
      <c r="Y638" s="216"/>
      <c r="Z638" s="216"/>
      <c r="AA638" s="216"/>
      <c r="AB638" s="216"/>
      <c r="AC638" s="216"/>
      <c r="AD638" s="216"/>
      <c r="AE638" s="216"/>
      <c r="AF638" s="216"/>
      <c r="AG638" s="216"/>
      <c r="AH638" s="216"/>
      <c r="AI638" s="216"/>
      <c r="AJ638" s="216"/>
      <c r="AK638" s="216"/>
      <c r="AL638" s="216"/>
      <c r="FY638" s="184"/>
      <c r="JJ638" s="184"/>
    </row>
    <row r="639" spans="2:270">
      <c r="B639" s="202"/>
      <c r="E639" s="216"/>
      <c r="F639" s="216"/>
      <c r="G639" s="216"/>
      <c r="H639" s="216"/>
      <c r="I639" s="216"/>
      <c r="J639" s="216"/>
      <c r="K639" s="216"/>
      <c r="L639" s="216"/>
      <c r="M639" s="216"/>
      <c r="N639" s="216"/>
      <c r="O639" s="216"/>
      <c r="P639" s="216"/>
      <c r="Q639" s="216"/>
      <c r="R639" s="216"/>
      <c r="S639" s="216"/>
      <c r="T639" s="216"/>
      <c r="U639" s="216"/>
      <c r="V639" s="216"/>
      <c r="W639" s="216"/>
      <c r="X639" s="216"/>
      <c r="Y639" s="216"/>
      <c r="Z639" s="216"/>
      <c r="AA639" s="216"/>
      <c r="AB639" s="216"/>
      <c r="AC639" s="216"/>
      <c r="AD639" s="216"/>
      <c r="AE639" s="216"/>
      <c r="AF639" s="216"/>
      <c r="AG639" s="216"/>
      <c r="AH639" s="216"/>
      <c r="AI639" s="216"/>
      <c r="AJ639" s="216"/>
      <c r="AK639" s="216"/>
      <c r="AL639" s="216"/>
      <c r="FY639" s="184"/>
      <c r="JJ639" s="184"/>
    </row>
    <row r="640" spans="2:270">
      <c r="B640" s="202"/>
      <c r="E640" s="216"/>
      <c r="F640" s="216"/>
      <c r="G640" s="216"/>
      <c r="H640" s="216"/>
      <c r="I640" s="216"/>
      <c r="J640" s="216"/>
      <c r="K640" s="216"/>
      <c r="L640" s="216"/>
      <c r="M640" s="216"/>
      <c r="N640" s="216"/>
      <c r="O640" s="216"/>
      <c r="P640" s="216"/>
      <c r="Q640" s="216"/>
      <c r="R640" s="216"/>
      <c r="S640" s="216"/>
      <c r="T640" s="216"/>
      <c r="U640" s="216"/>
      <c r="V640" s="216"/>
      <c r="W640" s="216"/>
      <c r="X640" s="216"/>
      <c r="Y640" s="216"/>
      <c r="Z640" s="216"/>
      <c r="AA640" s="216"/>
      <c r="AB640" s="216"/>
      <c r="AC640" s="216"/>
      <c r="AD640" s="216"/>
      <c r="AE640" s="216"/>
      <c r="AF640" s="216"/>
      <c r="AG640" s="216"/>
      <c r="AH640" s="216"/>
      <c r="AI640" s="216"/>
      <c r="AJ640" s="216"/>
      <c r="AK640" s="216"/>
      <c r="AL640" s="216"/>
      <c r="FY640" s="184"/>
      <c r="JJ640" s="184"/>
    </row>
    <row r="641" spans="2:270">
      <c r="B641" s="202"/>
      <c r="E641" s="216"/>
      <c r="F641" s="216"/>
      <c r="G641" s="216"/>
      <c r="H641" s="216"/>
      <c r="I641" s="216"/>
      <c r="J641" s="216"/>
      <c r="K641" s="216"/>
      <c r="L641" s="216"/>
      <c r="M641" s="216"/>
      <c r="N641" s="216"/>
      <c r="O641" s="216"/>
      <c r="P641" s="216"/>
      <c r="Q641" s="216"/>
      <c r="R641" s="216"/>
      <c r="S641" s="216"/>
      <c r="T641" s="216"/>
      <c r="U641" s="216"/>
      <c r="V641" s="216"/>
      <c r="W641" s="216"/>
      <c r="X641" s="216"/>
      <c r="Y641" s="216"/>
      <c r="Z641" s="216"/>
      <c r="AA641" s="216"/>
      <c r="AB641" s="216"/>
      <c r="AC641" s="216"/>
      <c r="AD641" s="216"/>
      <c r="AE641" s="216"/>
      <c r="AF641" s="216"/>
      <c r="AG641" s="216"/>
      <c r="AH641" s="216"/>
      <c r="AI641" s="216"/>
      <c r="AJ641" s="216"/>
      <c r="AK641" s="216"/>
      <c r="AL641" s="216"/>
      <c r="FY641" s="184"/>
      <c r="JJ641" s="184"/>
    </row>
    <row r="642" spans="2:270">
      <c r="B642" s="202"/>
      <c r="E642" s="216"/>
      <c r="F642" s="216"/>
      <c r="G642" s="216"/>
      <c r="H642" s="216"/>
      <c r="I642" s="216"/>
      <c r="J642" s="216"/>
      <c r="K642" s="216"/>
      <c r="L642" s="216"/>
      <c r="M642" s="216"/>
      <c r="N642" s="216"/>
      <c r="O642" s="216"/>
      <c r="P642" s="216"/>
      <c r="Q642" s="216"/>
      <c r="R642" s="216"/>
      <c r="S642" s="216"/>
      <c r="T642" s="216"/>
      <c r="U642" s="216"/>
      <c r="V642" s="216"/>
      <c r="W642" s="216"/>
      <c r="X642" s="216"/>
      <c r="Y642" s="216"/>
      <c r="Z642" s="216"/>
      <c r="AA642" s="216"/>
      <c r="AB642" s="216"/>
      <c r="AC642" s="216"/>
      <c r="AD642" s="216"/>
      <c r="AE642" s="216"/>
      <c r="AF642" s="216"/>
      <c r="AG642" s="216"/>
      <c r="AH642" s="216"/>
      <c r="AI642" s="216"/>
      <c r="AJ642" s="216"/>
      <c r="AK642" s="216"/>
      <c r="AL642" s="216"/>
      <c r="FY642" s="184"/>
      <c r="JJ642" s="184"/>
    </row>
    <row r="643" spans="2:270">
      <c r="B643" s="202"/>
      <c r="E643" s="216"/>
      <c r="F643" s="216"/>
      <c r="G643" s="216"/>
      <c r="H643" s="216"/>
      <c r="I643" s="216"/>
      <c r="J643" s="216"/>
      <c r="K643" s="216"/>
      <c r="L643" s="216"/>
      <c r="M643" s="216"/>
      <c r="N643" s="216"/>
      <c r="O643" s="216"/>
      <c r="P643" s="216"/>
      <c r="Q643" s="216"/>
      <c r="R643" s="216"/>
      <c r="S643" s="216"/>
      <c r="T643" s="216"/>
      <c r="U643" s="216"/>
      <c r="V643" s="216"/>
      <c r="W643" s="216"/>
      <c r="X643" s="216"/>
      <c r="Y643" s="216"/>
      <c r="Z643" s="216"/>
      <c r="AA643" s="216"/>
      <c r="AB643" s="216"/>
      <c r="AC643" s="216"/>
      <c r="AD643" s="216"/>
      <c r="AE643" s="216"/>
      <c r="AF643" s="216"/>
      <c r="AG643" s="216"/>
      <c r="AH643" s="216"/>
      <c r="AI643" s="216"/>
      <c r="AJ643" s="216"/>
      <c r="AK643" s="216"/>
      <c r="AL643" s="216"/>
      <c r="FY643" s="184"/>
      <c r="JJ643" s="184"/>
    </row>
    <row r="644" spans="2:270">
      <c r="B644" s="202"/>
      <c r="E644" s="216"/>
      <c r="F644" s="216"/>
      <c r="G644" s="216"/>
      <c r="H644" s="216"/>
      <c r="I644" s="216"/>
      <c r="J644" s="216"/>
      <c r="K644" s="216"/>
      <c r="L644" s="216"/>
      <c r="M644" s="216"/>
      <c r="N644" s="216"/>
      <c r="O644" s="216"/>
      <c r="P644" s="216"/>
      <c r="Q644" s="216"/>
      <c r="R644" s="216"/>
      <c r="S644" s="216"/>
      <c r="T644" s="216"/>
      <c r="U644" s="216"/>
      <c r="V644" s="216"/>
      <c r="W644" s="216"/>
      <c r="X644" s="216"/>
      <c r="Y644" s="216"/>
      <c r="Z644" s="216"/>
      <c r="AA644" s="216"/>
      <c r="AB644" s="216"/>
      <c r="AC644" s="216"/>
      <c r="AD644" s="216"/>
      <c r="AE644" s="216"/>
      <c r="AF644" s="216"/>
      <c r="AG644" s="216"/>
      <c r="AH644" s="216"/>
      <c r="AI644" s="216"/>
      <c r="AJ644" s="216"/>
      <c r="AK644" s="216"/>
      <c r="AL644" s="216"/>
      <c r="FY644" s="184"/>
      <c r="JJ644" s="184"/>
    </row>
    <row r="645" spans="2:270">
      <c r="B645" s="202"/>
      <c r="E645" s="216"/>
      <c r="F645" s="216"/>
      <c r="G645" s="216"/>
      <c r="H645" s="216"/>
      <c r="I645" s="216"/>
      <c r="J645" s="216"/>
      <c r="K645" s="216"/>
      <c r="L645" s="216"/>
      <c r="M645" s="216"/>
      <c r="N645" s="216"/>
      <c r="O645" s="216"/>
      <c r="P645" s="216"/>
      <c r="Q645" s="216"/>
      <c r="R645" s="216"/>
      <c r="S645" s="216"/>
      <c r="T645" s="216"/>
      <c r="U645" s="216"/>
      <c r="V645" s="216"/>
      <c r="W645" s="216"/>
      <c r="X645" s="216"/>
      <c r="Y645" s="216"/>
      <c r="Z645" s="216"/>
      <c r="AA645" s="216"/>
      <c r="AB645" s="216"/>
      <c r="AC645" s="216"/>
      <c r="AD645" s="216"/>
      <c r="AE645" s="216"/>
      <c r="AF645" s="216"/>
      <c r="AG645" s="216"/>
      <c r="AH645" s="216"/>
      <c r="AI645" s="216"/>
      <c r="AJ645" s="216"/>
      <c r="AK645" s="216"/>
      <c r="AL645" s="216"/>
      <c r="FY645" s="184"/>
      <c r="JJ645" s="184"/>
    </row>
    <row r="646" spans="2:270">
      <c r="B646" s="202"/>
      <c r="E646" s="216"/>
      <c r="F646" s="216"/>
      <c r="G646" s="216"/>
      <c r="H646" s="216"/>
      <c r="I646" s="216"/>
      <c r="J646" s="216"/>
      <c r="K646" s="216"/>
      <c r="L646" s="216"/>
      <c r="M646" s="216"/>
      <c r="N646" s="216"/>
      <c r="O646" s="216"/>
      <c r="P646" s="216"/>
      <c r="Q646" s="216"/>
      <c r="R646" s="216"/>
      <c r="S646" s="216"/>
      <c r="T646" s="216"/>
      <c r="U646" s="216"/>
      <c r="V646" s="216"/>
      <c r="W646" s="216"/>
      <c r="X646" s="216"/>
      <c r="Y646" s="216"/>
      <c r="Z646" s="216"/>
      <c r="AA646" s="216"/>
      <c r="AB646" s="216"/>
      <c r="AC646" s="216"/>
      <c r="AD646" s="216"/>
      <c r="AE646" s="216"/>
      <c r="AF646" s="216"/>
      <c r="AG646" s="216"/>
      <c r="AH646" s="216"/>
      <c r="AI646" s="216"/>
      <c r="AJ646" s="216"/>
      <c r="AK646" s="216"/>
      <c r="AL646" s="216"/>
      <c r="FY646" s="184"/>
      <c r="JJ646" s="184"/>
    </row>
    <row r="647" spans="2:270">
      <c r="B647" s="202"/>
      <c r="E647" s="216"/>
      <c r="F647" s="216"/>
      <c r="G647" s="216"/>
      <c r="H647" s="216"/>
      <c r="I647" s="216"/>
      <c r="J647" s="216"/>
      <c r="K647" s="216"/>
      <c r="L647" s="216"/>
      <c r="M647" s="216"/>
      <c r="N647" s="216"/>
      <c r="O647" s="216"/>
      <c r="P647" s="216"/>
      <c r="Q647" s="216"/>
      <c r="R647" s="216"/>
      <c r="S647" s="216"/>
      <c r="T647" s="216"/>
      <c r="U647" s="216"/>
      <c r="V647" s="216"/>
      <c r="W647" s="216"/>
      <c r="X647" s="216"/>
      <c r="Y647" s="216"/>
      <c r="Z647" s="216"/>
      <c r="AA647" s="216"/>
      <c r="AB647" s="216"/>
      <c r="AC647" s="216"/>
      <c r="AD647" s="216"/>
      <c r="AE647" s="216"/>
      <c r="AF647" s="216"/>
      <c r="AG647" s="216"/>
      <c r="AH647" s="216"/>
      <c r="AI647" s="216"/>
      <c r="AJ647" s="216"/>
      <c r="AK647" s="216"/>
      <c r="AL647" s="216"/>
      <c r="FY647" s="184"/>
      <c r="JJ647" s="184"/>
    </row>
    <row r="648" spans="2:270">
      <c r="B648" s="202"/>
      <c r="E648" s="216"/>
      <c r="F648" s="216"/>
      <c r="G648" s="216"/>
      <c r="H648" s="216"/>
      <c r="I648" s="216"/>
      <c r="J648" s="216"/>
      <c r="K648" s="216"/>
      <c r="L648" s="216"/>
      <c r="M648" s="216"/>
      <c r="N648" s="216"/>
      <c r="O648" s="216"/>
      <c r="P648" s="216"/>
      <c r="Q648" s="216"/>
      <c r="R648" s="216"/>
      <c r="S648" s="216"/>
      <c r="T648" s="216"/>
      <c r="U648" s="216"/>
      <c r="V648" s="216"/>
      <c r="W648" s="216"/>
      <c r="X648" s="216"/>
      <c r="Y648" s="216"/>
      <c r="Z648" s="216"/>
      <c r="AA648" s="216"/>
      <c r="AB648" s="216"/>
      <c r="AC648" s="216"/>
      <c r="AD648" s="216"/>
      <c r="AE648" s="216"/>
      <c r="AF648" s="216"/>
      <c r="AG648" s="216"/>
      <c r="AH648" s="216"/>
      <c r="AI648" s="216"/>
      <c r="AJ648" s="216"/>
      <c r="AK648" s="216"/>
      <c r="AL648" s="216"/>
      <c r="FY648" s="184"/>
      <c r="JJ648" s="184"/>
    </row>
    <row r="649" spans="2:270">
      <c r="B649" s="202"/>
      <c r="E649" s="216"/>
      <c r="F649" s="216"/>
      <c r="G649" s="216"/>
      <c r="H649" s="216"/>
      <c r="I649" s="216"/>
      <c r="J649" s="216"/>
      <c r="K649" s="216"/>
      <c r="L649" s="216"/>
      <c r="M649" s="216"/>
      <c r="N649" s="216"/>
      <c r="O649" s="216"/>
      <c r="P649" s="216"/>
      <c r="Q649" s="216"/>
      <c r="R649" s="216"/>
      <c r="S649" s="216"/>
      <c r="T649" s="216"/>
      <c r="U649" s="216"/>
      <c r="V649" s="216"/>
      <c r="W649" s="216"/>
      <c r="X649" s="216"/>
      <c r="Y649" s="216"/>
      <c r="Z649" s="216"/>
      <c r="AA649" s="216"/>
      <c r="AB649" s="216"/>
      <c r="AC649" s="216"/>
      <c r="AD649" s="216"/>
      <c r="AE649" s="216"/>
      <c r="AF649" s="216"/>
      <c r="AG649" s="216"/>
      <c r="AH649" s="216"/>
      <c r="AI649" s="216"/>
      <c r="AJ649" s="216"/>
      <c r="AK649" s="216"/>
      <c r="AL649" s="216"/>
      <c r="FY649" s="184"/>
      <c r="JJ649" s="184"/>
    </row>
    <row r="650" spans="2:270">
      <c r="B650" s="202"/>
      <c r="E650" s="216"/>
      <c r="F650" s="216"/>
      <c r="G650" s="216"/>
      <c r="H650" s="216"/>
      <c r="I650" s="216"/>
      <c r="J650" s="216"/>
      <c r="K650" s="216"/>
      <c r="L650" s="216"/>
      <c r="M650" s="216"/>
      <c r="N650" s="216"/>
      <c r="O650" s="216"/>
      <c r="P650" s="216"/>
      <c r="Q650" s="216"/>
      <c r="R650" s="216"/>
      <c r="S650" s="216"/>
      <c r="T650" s="216"/>
      <c r="U650" s="216"/>
      <c r="V650" s="216"/>
      <c r="W650" s="216"/>
      <c r="X650" s="216"/>
      <c r="Y650" s="216"/>
      <c r="Z650" s="216"/>
      <c r="AA650" s="216"/>
      <c r="AB650" s="216"/>
      <c r="AC650" s="216"/>
      <c r="AD650" s="216"/>
      <c r="AE650" s="216"/>
      <c r="AF650" s="216"/>
      <c r="AG650" s="216"/>
      <c r="AH650" s="216"/>
      <c r="AI650" s="216"/>
      <c r="AJ650" s="216"/>
      <c r="AK650" s="216"/>
      <c r="AL650" s="216"/>
      <c r="FY650" s="184"/>
      <c r="JJ650" s="184"/>
    </row>
    <row r="651" spans="2:270">
      <c r="B651" s="202"/>
      <c r="E651" s="216"/>
      <c r="F651" s="216"/>
      <c r="G651" s="216"/>
      <c r="H651" s="216"/>
      <c r="I651" s="216"/>
      <c r="J651" s="216"/>
      <c r="K651" s="216"/>
      <c r="L651" s="216"/>
      <c r="M651" s="216"/>
      <c r="N651" s="216"/>
      <c r="O651" s="216"/>
      <c r="P651" s="216"/>
      <c r="Q651" s="216"/>
      <c r="R651" s="216"/>
      <c r="S651" s="216"/>
      <c r="T651" s="216"/>
      <c r="U651" s="216"/>
      <c r="V651" s="216"/>
      <c r="W651" s="216"/>
      <c r="X651" s="216"/>
      <c r="Y651" s="216"/>
      <c r="Z651" s="216"/>
      <c r="AA651" s="216"/>
      <c r="AB651" s="216"/>
      <c r="AC651" s="216"/>
      <c r="AD651" s="216"/>
      <c r="AE651" s="216"/>
      <c r="AF651" s="216"/>
      <c r="AG651" s="216"/>
      <c r="AH651" s="216"/>
      <c r="AI651" s="216"/>
      <c r="AJ651" s="216"/>
      <c r="AK651" s="216"/>
      <c r="AL651" s="216"/>
      <c r="FY651" s="184"/>
      <c r="JJ651" s="184"/>
    </row>
    <row r="652" spans="2:270">
      <c r="B652" s="202"/>
      <c r="E652" s="216"/>
      <c r="F652" s="216"/>
      <c r="G652" s="216"/>
      <c r="H652" s="216"/>
      <c r="I652" s="216"/>
      <c r="J652" s="216"/>
      <c r="K652" s="216"/>
      <c r="L652" s="216"/>
      <c r="M652" s="216"/>
      <c r="N652" s="216"/>
      <c r="O652" s="216"/>
      <c r="P652" s="216"/>
      <c r="Q652" s="216"/>
      <c r="R652" s="216"/>
      <c r="S652" s="216"/>
      <c r="T652" s="216"/>
      <c r="U652" s="216"/>
      <c r="V652" s="216"/>
      <c r="W652" s="216"/>
      <c r="X652" s="216"/>
      <c r="Y652" s="216"/>
      <c r="Z652" s="216"/>
      <c r="AA652" s="216"/>
      <c r="AB652" s="216"/>
      <c r="AC652" s="216"/>
      <c r="AD652" s="216"/>
      <c r="AE652" s="216"/>
      <c r="AF652" s="216"/>
      <c r="AG652" s="216"/>
      <c r="AH652" s="216"/>
      <c r="AI652" s="216"/>
      <c r="AJ652" s="216"/>
      <c r="AK652" s="216"/>
      <c r="AL652" s="216"/>
      <c r="FY652" s="184"/>
      <c r="JJ652" s="184"/>
    </row>
    <row r="653" spans="2:270">
      <c r="B653" s="202"/>
      <c r="E653" s="216"/>
      <c r="F653" s="216"/>
      <c r="G653" s="216"/>
      <c r="H653" s="216"/>
      <c r="I653" s="216"/>
      <c r="J653" s="216"/>
      <c r="K653" s="216"/>
      <c r="L653" s="216"/>
      <c r="M653" s="216"/>
      <c r="N653" s="216"/>
      <c r="O653" s="216"/>
      <c r="P653" s="216"/>
      <c r="Q653" s="216"/>
      <c r="R653" s="216"/>
      <c r="S653" s="216"/>
      <c r="T653" s="216"/>
      <c r="U653" s="216"/>
      <c r="V653" s="216"/>
      <c r="W653" s="216"/>
      <c r="X653" s="216"/>
      <c r="Y653" s="216"/>
      <c r="Z653" s="216"/>
      <c r="AA653" s="216"/>
      <c r="AB653" s="216"/>
      <c r="AC653" s="216"/>
      <c r="AD653" s="216"/>
      <c r="AE653" s="216"/>
      <c r="AF653" s="216"/>
      <c r="AG653" s="216"/>
      <c r="AH653" s="216"/>
      <c r="AI653" s="216"/>
      <c r="AJ653" s="216"/>
      <c r="AK653" s="216"/>
      <c r="AL653" s="216"/>
      <c r="FY653" s="184"/>
      <c r="JJ653" s="184"/>
    </row>
    <row r="654" spans="2:270">
      <c r="B654" s="202"/>
      <c r="E654" s="216"/>
      <c r="F654" s="216"/>
      <c r="G654" s="216"/>
      <c r="H654" s="216"/>
      <c r="I654" s="216"/>
      <c r="J654" s="216"/>
      <c r="K654" s="216"/>
      <c r="L654" s="216"/>
      <c r="M654" s="216"/>
      <c r="N654" s="216"/>
      <c r="O654" s="216"/>
      <c r="P654" s="216"/>
      <c r="Q654" s="216"/>
      <c r="R654" s="216"/>
      <c r="S654" s="216"/>
      <c r="T654" s="216"/>
      <c r="U654" s="216"/>
      <c r="V654" s="216"/>
      <c r="W654" s="216"/>
      <c r="X654" s="216"/>
      <c r="Y654" s="216"/>
      <c r="Z654" s="216"/>
      <c r="AA654" s="216"/>
      <c r="AB654" s="216"/>
      <c r="AC654" s="216"/>
      <c r="AD654" s="216"/>
      <c r="AE654" s="216"/>
      <c r="AF654" s="216"/>
      <c r="AG654" s="216"/>
      <c r="AH654" s="216"/>
      <c r="AI654" s="216"/>
      <c r="AJ654" s="216"/>
      <c r="AK654" s="216"/>
      <c r="AL654" s="216"/>
      <c r="FY654" s="184"/>
      <c r="JJ654" s="184"/>
    </row>
    <row r="655" spans="2:270">
      <c r="B655" s="202"/>
      <c r="E655" s="216"/>
      <c r="F655" s="216"/>
      <c r="G655" s="216"/>
      <c r="H655" s="216"/>
      <c r="I655" s="216"/>
      <c r="J655" s="216"/>
      <c r="K655" s="216"/>
      <c r="L655" s="216"/>
      <c r="M655" s="216"/>
      <c r="N655" s="216"/>
      <c r="O655" s="216"/>
      <c r="P655" s="216"/>
      <c r="Q655" s="216"/>
      <c r="R655" s="216"/>
      <c r="S655" s="216"/>
      <c r="T655" s="216"/>
      <c r="U655" s="216"/>
      <c r="V655" s="216"/>
      <c r="W655" s="216"/>
      <c r="X655" s="216"/>
      <c r="Y655" s="216"/>
      <c r="Z655" s="216"/>
      <c r="AA655" s="216"/>
      <c r="AB655" s="216"/>
      <c r="AC655" s="216"/>
      <c r="AD655" s="216"/>
      <c r="AE655" s="216"/>
      <c r="AF655" s="216"/>
      <c r="AG655" s="216"/>
      <c r="AH655" s="216"/>
      <c r="AI655" s="216"/>
      <c r="AJ655" s="216"/>
      <c r="AK655" s="216"/>
      <c r="AL655" s="216"/>
      <c r="FY655" s="184"/>
      <c r="JJ655" s="184"/>
    </row>
    <row r="656" spans="2:270">
      <c r="B656" s="202"/>
      <c r="E656" s="216"/>
      <c r="F656" s="216"/>
      <c r="G656" s="216"/>
      <c r="H656" s="216"/>
      <c r="I656" s="216"/>
      <c r="J656" s="216"/>
      <c r="K656" s="216"/>
      <c r="L656" s="216"/>
      <c r="M656" s="216"/>
      <c r="N656" s="216"/>
      <c r="O656" s="216"/>
      <c r="P656" s="216"/>
      <c r="Q656" s="216"/>
      <c r="R656" s="216"/>
      <c r="S656" s="216"/>
      <c r="T656" s="216"/>
      <c r="U656" s="216"/>
      <c r="V656" s="216"/>
      <c r="W656" s="216"/>
      <c r="X656" s="216"/>
      <c r="Y656" s="216"/>
      <c r="Z656" s="216"/>
      <c r="AA656" s="216"/>
      <c r="AB656" s="216"/>
      <c r="AC656" s="216"/>
      <c r="AD656" s="216"/>
      <c r="AE656" s="216"/>
      <c r="AF656" s="216"/>
      <c r="AG656" s="216"/>
      <c r="AH656" s="216"/>
      <c r="AI656" s="216"/>
      <c r="AJ656" s="216"/>
      <c r="AK656" s="216"/>
      <c r="AL656" s="216"/>
      <c r="FY656" s="184"/>
      <c r="JJ656" s="184"/>
    </row>
    <row r="657" spans="2:270">
      <c r="B657" s="202"/>
      <c r="E657" s="216"/>
      <c r="F657" s="216"/>
      <c r="G657" s="216"/>
      <c r="H657" s="216"/>
      <c r="I657" s="216"/>
      <c r="J657" s="216"/>
      <c r="K657" s="216"/>
      <c r="L657" s="216"/>
      <c r="M657" s="216"/>
      <c r="N657" s="216"/>
      <c r="O657" s="216"/>
      <c r="P657" s="216"/>
      <c r="Q657" s="216"/>
      <c r="R657" s="216"/>
      <c r="S657" s="216"/>
      <c r="T657" s="216"/>
      <c r="U657" s="216"/>
      <c r="V657" s="216"/>
      <c r="W657" s="216"/>
      <c r="X657" s="216"/>
      <c r="Y657" s="216"/>
      <c r="Z657" s="216"/>
      <c r="AA657" s="216"/>
      <c r="AB657" s="216"/>
      <c r="AC657" s="216"/>
      <c r="AD657" s="216"/>
      <c r="AE657" s="216"/>
      <c r="AF657" s="216"/>
      <c r="AG657" s="216"/>
      <c r="AH657" s="216"/>
      <c r="AI657" s="216"/>
      <c r="AJ657" s="216"/>
      <c r="AK657" s="216"/>
      <c r="AL657" s="216"/>
      <c r="FY657" s="184"/>
      <c r="JJ657" s="184"/>
    </row>
    <row r="658" spans="2:270">
      <c r="B658" s="202"/>
      <c r="E658" s="216"/>
      <c r="F658" s="216"/>
      <c r="G658" s="216"/>
      <c r="H658" s="216"/>
      <c r="I658" s="216"/>
      <c r="J658" s="216"/>
      <c r="K658" s="216"/>
      <c r="L658" s="216"/>
      <c r="M658" s="216"/>
      <c r="N658" s="216"/>
      <c r="O658" s="216"/>
      <c r="P658" s="216"/>
      <c r="Q658" s="216"/>
      <c r="R658" s="216"/>
      <c r="S658" s="216"/>
      <c r="T658" s="216"/>
      <c r="U658" s="216"/>
      <c r="V658" s="216"/>
      <c r="W658" s="216"/>
      <c r="X658" s="216"/>
      <c r="Y658" s="216"/>
      <c r="Z658" s="216"/>
      <c r="AA658" s="216"/>
      <c r="AB658" s="216"/>
      <c r="AC658" s="216"/>
      <c r="AD658" s="216"/>
      <c r="AE658" s="216"/>
      <c r="AF658" s="216"/>
      <c r="AG658" s="216"/>
      <c r="AH658" s="216"/>
      <c r="AI658" s="216"/>
      <c r="AJ658" s="216"/>
      <c r="AK658" s="216"/>
      <c r="AL658" s="216"/>
      <c r="FY658" s="184"/>
      <c r="JJ658" s="184"/>
    </row>
    <row r="659" spans="2:270">
      <c r="B659" s="202"/>
      <c r="E659" s="216"/>
      <c r="F659" s="216"/>
      <c r="G659" s="216"/>
      <c r="H659" s="216"/>
      <c r="I659" s="216"/>
      <c r="J659" s="216"/>
      <c r="K659" s="216"/>
      <c r="L659" s="216"/>
      <c r="M659" s="216"/>
      <c r="N659" s="216"/>
      <c r="O659" s="216"/>
      <c r="P659" s="216"/>
      <c r="Q659" s="216"/>
      <c r="R659" s="216"/>
      <c r="S659" s="216"/>
      <c r="T659" s="216"/>
      <c r="U659" s="216"/>
      <c r="V659" s="216"/>
      <c r="W659" s="216"/>
      <c r="X659" s="216"/>
      <c r="Y659" s="216"/>
      <c r="Z659" s="216"/>
      <c r="AA659" s="216"/>
      <c r="AB659" s="216"/>
      <c r="AC659" s="216"/>
      <c r="AD659" s="216"/>
      <c r="AE659" s="216"/>
      <c r="AF659" s="216"/>
      <c r="AG659" s="216"/>
      <c r="AH659" s="216"/>
      <c r="AI659" s="216"/>
      <c r="AJ659" s="216"/>
      <c r="AK659" s="216"/>
      <c r="AL659" s="216"/>
      <c r="FY659" s="184"/>
      <c r="JJ659" s="184"/>
    </row>
    <row r="660" spans="2:270">
      <c r="B660" s="202"/>
      <c r="E660" s="216"/>
      <c r="F660" s="216"/>
      <c r="G660" s="216"/>
      <c r="H660" s="216"/>
      <c r="I660" s="216"/>
      <c r="J660" s="216"/>
      <c r="K660" s="216"/>
      <c r="L660" s="216"/>
      <c r="M660" s="216"/>
      <c r="N660" s="216"/>
      <c r="O660" s="216"/>
      <c r="P660" s="216"/>
      <c r="Q660" s="216"/>
      <c r="R660" s="216"/>
      <c r="S660" s="216"/>
      <c r="T660" s="216"/>
      <c r="U660" s="216"/>
      <c r="V660" s="216"/>
      <c r="W660" s="216"/>
      <c r="X660" s="216"/>
      <c r="Y660" s="216"/>
      <c r="Z660" s="216"/>
      <c r="AA660" s="216"/>
      <c r="AB660" s="216"/>
      <c r="AC660" s="216"/>
      <c r="AD660" s="216"/>
      <c r="AE660" s="216"/>
      <c r="AF660" s="216"/>
      <c r="AG660" s="216"/>
      <c r="AH660" s="216"/>
      <c r="AI660" s="216"/>
      <c r="AJ660" s="216"/>
      <c r="AK660" s="216"/>
      <c r="AL660" s="216"/>
      <c r="FY660" s="184"/>
      <c r="JJ660" s="184"/>
    </row>
    <row r="661" spans="2:270">
      <c r="B661" s="202"/>
      <c r="E661" s="216"/>
      <c r="F661" s="216"/>
      <c r="G661" s="216"/>
      <c r="H661" s="216"/>
      <c r="I661" s="216"/>
      <c r="J661" s="216"/>
      <c r="K661" s="216"/>
      <c r="L661" s="216"/>
      <c r="M661" s="216"/>
      <c r="N661" s="216"/>
      <c r="O661" s="216"/>
      <c r="P661" s="216"/>
      <c r="Q661" s="216"/>
      <c r="R661" s="216"/>
      <c r="S661" s="216"/>
      <c r="T661" s="216"/>
      <c r="U661" s="216"/>
      <c r="V661" s="216"/>
      <c r="W661" s="216"/>
      <c r="X661" s="216"/>
      <c r="Y661" s="216"/>
      <c r="Z661" s="216"/>
      <c r="AA661" s="216"/>
      <c r="AB661" s="216"/>
      <c r="AC661" s="216"/>
      <c r="AD661" s="216"/>
      <c r="AE661" s="216"/>
      <c r="AF661" s="216"/>
      <c r="AG661" s="216"/>
      <c r="AH661" s="216"/>
      <c r="AI661" s="216"/>
      <c r="AJ661" s="216"/>
      <c r="AK661" s="216"/>
      <c r="AL661" s="216"/>
      <c r="FY661" s="184"/>
      <c r="JJ661" s="184"/>
    </row>
    <row r="662" spans="2:270">
      <c r="B662" s="202"/>
      <c r="E662" s="216"/>
      <c r="F662" s="216"/>
      <c r="G662" s="216"/>
      <c r="H662" s="216"/>
      <c r="I662" s="216"/>
      <c r="J662" s="216"/>
      <c r="K662" s="216"/>
      <c r="L662" s="216"/>
      <c r="M662" s="216"/>
      <c r="N662" s="216"/>
      <c r="O662" s="216"/>
      <c r="P662" s="216"/>
      <c r="Q662" s="216"/>
      <c r="R662" s="216"/>
      <c r="S662" s="216"/>
      <c r="T662" s="216"/>
      <c r="U662" s="216"/>
      <c r="V662" s="216"/>
      <c r="W662" s="216"/>
      <c r="X662" s="216"/>
      <c r="Y662" s="216"/>
      <c r="Z662" s="216"/>
      <c r="AA662" s="216"/>
      <c r="AB662" s="216"/>
      <c r="AC662" s="216"/>
      <c r="AD662" s="216"/>
      <c r="AE662" s="216"/>
      <c r="AF662" s="216"/>
      <c r="AG662" s="216"/>
      <c r="AH662" s="216"/>
      <c r="AI662" s="216"/>
      <c r="AJ662" s="216"/>
      <c r="AK662" s="216"/>
      <c r="AL662" s="216"/>
      <c r="FY662" s="184"/>
      <c r="JJ662" s="184"/>
    </row>
    <row r="663" spans="2:270">
      <c r="B663" s="202"/>
      <c r="E663" s="216"/>
      <c r="F663" s="216"/>
      <c r="G663" s="216"/>
      <c r="H663" s="216"/>
      <c r="I663" s="216"/>
      <c r="J663" s="216"/>
      <c r="K663" s="216"/>
      <c r="L663" s="216"/>
      <c r="M663" s="216"/>
      <c r="N663" s="216"/>
      <c r="O663" s="216"/>
      <c r="P663" s="216"/>
      <c r="Q663" s="216"/>
      <c r="R663" s="216"/>
      <c r="S663" s="216"/>
      <c r="T663" s="216"/>
      <c r="U663" s="216"/>
      <c r="V663" s="216"/>
      <c r="W663" s="216"/>
      <c r="X663" s="216"/>
      <c r="Y663" s="216"/>
      <c r="Z663" s="216"/>
      <c r="AA663" s="216"/>
      <c r="AB663" s="216"/>
      <c r="AC663" s="216"/>
      <c r="AD663" s="216"/>
      <c r="AE663" s="216"/>
      <c r="AF663" s="216"/>
      <c r="AG663" s="216"/>
      <c r="AH663" s="216"/>
      <c r="AI663" s="216"/>
      <c r="AJ663" s="216"/>
      <c r="AK663" s="216"/>
      <c r="AL663" s="216"/>
      <c r="FY663" s="184"/>
      <c r="JJ663" s="184"/>
    </row>
    <row r="664" spans="2:270">
      <c r="B664" s="202"/>
      <c r="E664" s="216"/>
      <c r="F664" s="216"/>
      <c r="G664" s="216"/>
      <c r="H664" s="216"/>
      <c r="I664" s="216"/>
      <c r="J664" s="216"/>
      <c r="K664" s="216"/>
      <c r="L664" s="216"/>
      <c r="M664" s="216"/>
      <c r="N664" s="216"/>
      <c r="O664" s="216"/>
      <c r="P664" s="216"/>
      <c r="Q664" s="216"/>
      <c r="R664" s="216"/>
      <c r="S664" s="216"/>
      <c r="T664" s="216"/>
      <c r="U664" s="216"/>
      <c r="V664" s="216"/>
      <c r="W664" s="216"/>
      <c r="X664" s="216"/>
      <c r="Y664" s="216"/>
      <c r="Z664" s="216"/>
      <c r="AA664" s="216"/>
      <c r="AB664" s="216"/>
      <c r="AC664" s="216"/>
      <c r="AD664" s="216"/>
      <c r="AE664" s="216"/>
      <c r="AF664" s="216"/>
      <c r="AG664" s="216"/>
      <c r="AH664" s="216"/>
      <c r="AI664" s="216"/>
      <c r="AJ664" s="216"/>
      <c r="AK664" s="216"/>
      <c r="AL664" s="216"/>
      <c r="FY664" s="184"/>
      <c r="JJ664" s="184"/>
    </row>
    <row r="665" spans="2:270">
      <c r="B665" s="202"/>
      <c r="E665" s="216"/>
      <c r="F665" s="216"/>
      <c r="G665" s="216"/>
      <c r="H665" s="216"/>
      <c r="I665" s="216"/>
      <c r="J665" s="216"/>
      <c r="K665" s="216"/>
      <c r="L665" s="216"/>
      <c r="M665" s="216"/>
      <c r="N665" s="216"/>
      <c r="O665" s="216"/>
      <c r="P665" s="216"/>
      <c r="Q665" s="216"/>
      <c r="R665" s="216"/>
      <c r="S665" s="216"/>
      <c r="T665" s="216"/>
      <c r="U665" s="216"/>
      <c r="V665" s="216"/>
      <c r="W665" s="216"/>
      <c r="X665" s="216"/>
      <c r="Y665" s="216"/>
      <c r="Z665" s="216"/>
      <c r="AA665" s="216"/>
      <c r="AB665" s="216"/>
      <c r="AC665" s="216"/>
      <c r="AD665" s="216"/>
      <c r="AE665" s="216"/>
      <c r="AF665" s="216"/>
      <c r="AG665" s="216"/>
      <c r="AH665" s="216"/>
      <c r="AI665" s="216"/>
      <c r="AJ665" s="216"/>
      <c r="AK665" s="216"/>
      <c r="AL665" s="216"/>
      <c r="FY665" s="184"/>
      <c r="JJ665" s="184"/>
    </row>
    <row r="666" spans="2:270">
      <c r="B666" s="202"/>
      <c r="E666" s="216"/>
      <c r="F666" s="216"/>
      <c r="G666" s="216"/>
      <c r="H666" s="216"/>
      <c r="I666" s="216"/>
      <c r="J666" s="216"/>
      <c r="K666" s="216"/>
      <c r="L666" s="216"/>
      <c r="M666" s="216"/>
      <c r="N666" s="216"/>
      <c r="O666" s="216"/>
      <c r="P666" s="216"/>
      <c r="Q666" s="216"/>
      <c r="R666" s="216"/>
      <c r="S666" s="216"/>
      <c r="T666" s="216"/>
      <c r="U666" s="216"/>
      <c r="V666" s="216"/>
      <c r="W666" s="216"/>
      <c r="X666" s="216"/>
      <c r="Y666" s="216"/>
      <c r="Z666" s="216"/>
      <c r="AA666" s="216"/>
      <c r="AB666" s="216"/>
      <c r="AC666" s="216"/>
      <c r="AD666" s="216"/>
      <c r="AE666" s="216"/>
      <c r="AF666" s="216"/>
      <c r="AG666" s="216"/>
      <c r="AH666" s="216"/>
      <c r="AI666" s="216"/>
      <c r="AJ666" s="216"/>
      <c r="AK666" s="216"/>
      <c r="AL666" s="216"/>
      <c r="FY666" s="184"/>
      <c r="JJ666" s="184"/>
    </row>
    <row r="667" spans="2:270">
      <c r="B667" s="202"/>
      <c r="E667" s="216"/>
      <c r="F667" s="216"/>
      <c r="G667" s="216"/>
      <c r="H667" s="216"/>
      <c r="I667" s="216"/>
      <c r="J667" s="216"/>
      <c r="K667" s="216"/>
      <c r="L667" s="216"/>
      <c r="M667" s="216"/>
      <c r="N667" s="216"/>
      <c r="O667" s="216"/>
      <c r="P667" s="216"/>
      <c r="Q667" s="216"/>
      <c r="R667" s="216"/>
      <c r="S667" s="216"/>
      <c r="T667" s="216"/>
      <c r="U667" s="216"/>
      <c r="V667" s="216"/>
      <c r="W667" s="216"/>
      <c r="X667" s="216"/>
      <c r="Y667" s="216"/>
      <c r="Z667" s="216"/>
      <c r="AA667" s="216"/>
      <c r="AB667" s="216"/>
      <c r="AC667" s="216"/>
      <c r="AD667" s="216"/>
      <c r="AE667" s="216"/>
      <c r="AF667" s="216"/>
      <c r="AG667" s="216"/>
      <c r="AH667" s="216"/>
      <c r="AI667" s="216"/>
      <c r="AJ667" s="216"/>
      <c r="AK667" s="216"/>
      <c r="AL667" s="216"/>
      <c r="FY667" s="184"/>
      <c r="JJ667" s="184"/>
    </row>
    <row r="668" spans="2:270">
      <c r="B668" s="202"/>
      <c r="E668" s="216"/>
      <c r="F668" s="216"/>
      <c r="G668" s="216"/>
      <c r="H668" s="216"/>
      <c r="I668" s="216"/>
      <c r="J668" s="216"/>
      <c r="K668" s="216"/>
      <c r="L668" s="216"/>
      <c r="M668" s="216"/>
      <c r="N668" s="216"/>
      <c r="O668" s="216"/>
      <c r="P668" s="216"/>
      <c r="Q668" s="216"/>
      <c r="R668" s="216"/>
      <c r="S668" s="216"/>
      <c r="T668" s="216"/>
      <c r="U668" s="216"/>
      <c r="V668" s="216"/>
      <c r="W668" s="216"/>
      <c r="X668" s="216"/>
      <c r="Y668" s="216"/>
      <c r="Z668" s="216"/>
      <c r="AA668" s="216"/>
      <c r="AB668" s="216"/>
      <c r="AC668" s="216"/>
      <c r="AD668" s="216"/>
      <c r="AE668" s="216"/>
      <c r="AF668" s="216"/>
      <c r="AG668" s="216"/>
      <c r="AH668" s="216"/>
      <c r="AI668" s="216"/>
      <c r="AJ668" s="216"/>
      <c r="AK668" s="216"/>
      <c r="AL668" s="216"/>
      <c r="FY668" s="184"/>
      <c r="JJ668" s="184"/>
    </row>
    <row r="669" spans="2:270">
      <c r="B669" s="202"/>
      <c r="E669" s="216"/>
      <c r="F669" s="216"/>
      <c r="G669" s="216"/>
      <c r="H669" s="216"/>
      <c r="I669" s="216"/>
      <c r="J669" s="216"/>
      <c r="K669" s="216"/>
      <c r="L669" s="216"/>
      <c r="M669" s="216"/>
      <c r="N669" s="216"/>
      <c r="O669" s="216"/>
      <c r="P669" s="216"/>
      <c r="Q669" s="216"/>
      <c r="R669" s="216"/>
      <c r="S669" s="216"/>
      <c r="T669" s="216"/>
      <c r="U669" s="216"/>
      <c r="V669" s="216"/>
      <c r="W669" s="216"/>
      <c r="X669" s="216"/>
      <c r="Y669" s="216"/>
      <c r="Z669" s="216"/>
      <c r="AA669" s="216"/>
      <c r="AB669" s="216"/>
      <c r="AC669" s="216"/>
      <c r="AD669" s="216"/>
      <c r="AE669" s="216"/>
      <c r="AF669" s="216"/>
      <c r="AG669" s="216"/>
      <c r="AH669" s="216"/>
      <c r="AI669" s="216"/>
      <c r="AJ669" s="216"/>
      <c r="AK669" s="216"/>
      <c r="AL669" s="216"/>
      <c r="FY669" s="184"/>
      <c r="JJ669" s="184"/>
    </row>
    <row r="670" spans="2:270">
      <c r="B670" s="202"/>
      <c r="E670" s="216"/>
      <c r="F670" s="216"/>
      <c r="G670" s="216"/>
      <c r="H670" s="216"/>
      <c r="I670" s="216"/>
      <c r="J670" s="216"/>
      <c r="K670" s="216"/>
      <c r="L670" s="216"/>
      <c r="M670" s="216"/>
      <c r="N670" s="216"/>
      <c r="O670" s="216"/>
      <c r="P670" s="216"/>
      <c r="Q670" s="216"/>
      <c r="R670" s="216"/>
      <c r="S670" s="216"/>
      <c r="T670" s="216"/>
      <c r="U670" s="216"/>
      <c r="V670" s="216"/>
      <c r="W670" s="216"/>
      <c r="X670" s="216"/>
      <c r="Y670" s="216"/>
      <c r="Z670" s="216"/>
      <c r="AA670" s="216"/>
      <c r="AB670" s="216"/>
      <c r="AC670" s="216"/>
      <c r="AD670" s="216"/>
      <c r="AE670" s="216"/>
      <c r="AF670" s="216"/>
      <c r="AG670" s="216"/>
      <c r="AH670" s="216"/>
      <c r="AI670" s="216"/>
      <c r="AJ670" s="216"/>
      <c r="AK670" s="216"/>
      <c r="AL670" s="216"/>
      <c r="FY670" s="184"/>
      <c r="JJ670" s="184"/>
    </row>
    <row r="671" spans="2:270">
      <c r="B671" s="202"/>
      <c r="E671" s="216"/>
      <c r="F671" s="216"/>
      <c r="G671" s="216"/>
      <c r="H671" s="216"/>
      <c r="I671" s="216"/>
      <c r="J671" s="216"/>
      <c r="K671" s="216"/>
      <c r="L671" s="216"/>
      <c r="M671" s="216"/>
      <c r="N671" s="216"/>
      <c r="O671" s="216"/>
      <c r="P671" s="216"/>
      <c r="Q671" s="216"/>
      <c r="R671" s="216"/>
      <c r="S671" s="216"/>
      <c r="T671" s="216"/>
      <c r="U671" s="216"/>
      <c r="V671" s="216"/>
      <c r="W671" s="216"/>
      <c r="X671" s="216"/>
      <c r="Y671" s="216"/>
      <c r="Z671" s="216"/>
      <c r="AA671" s="216"/>
      <c r="AB671" s="216"/>
      <c r="AC671" s="216"/>
      <c r="AD671" s="216"/>
      <c r="AE671" s="216"/>
      <c r="AF671" s="216"/>
      <c r="AG671" s="216"/>
      <c r="AH671" s="216"/>
      <c r="AI671" s="216"/>
      <c r="AJ671" s="216"/>
      <c r="AK671" s="216"/>
      <c r="AL671" s="216"/>
      <c r="FY671" s="184"/>
      <c r="JJ671" s="184"/>
    </row>
    <row r="672" spans="2:270">
      <c r="B672" s="202"/>
      <c r="E672" s="216"/>
      <c r="F672" s="216"/>
      <c r="G672" s="216"/>
      <c r="H672" s="216"/>
      <c r="I672" s="216"/>
      <c r="J672" s="216"/>
      <c r="K672" s="216"/>
      <c r="L672" s="216"/>
      <c r="M672" s="216"/>
      <c r="N672" s="216"/>
      <c r="O672" s="216"/>
      <c r="P672" s="216"/>
      <c r="Q672" s="216"/>
      <c r="R672" s="216"/>
      <c r="S672" s="216"/>
      <c r="T672" s="216"/>
      <c r="U672" s="216"/>
      <c r="V672" s="216"/>
      <c r="W672" s="216"/>
      <c r="X672" s="216"/>
      <c r="Y672" s="216"/>
      <c r="Z672" s="216"/>
      <c r="AA672" s="216"/>
      <c r="AB672" s="216"/>
      <c r="AC672" s="216"/>
      <c r="AD672" s="216"/>
      <c r="AE672" s="216"/>
      <c r="AF672" s="216"/>
      <c r="AG672" s="216"/>
      <c r="AH672" s="216"/>
      <c r="AI672" s="216"/>
      <c r="AJ672" s="216"/>
      <c r="AK672" s="216"/>
      <c r="AL672" s="216"/>
      <c r="FY672" s="184"/>
      <c r="JJ672" s="184"/>
    </row>
    <row r="673" spans="2:270">
      <c r="B673" s="202"/>
      <c r="E673" s="216"/>
      <c r="F673" s="216"/>
      <c r="G673" s="216"/>
      <c r="H673" s="216"/>
      <c r="I673" s="216"/>
      <c r="J673" s="216"/>
      <c r="K673" s="216"/>
      <c r="L673" s="216"/>
      <c r="M673" s="216"/>
      <c r="N673" s="216"/>
      <c r="O673" s="216"/>
      <c r="P673" s="216"/>
      <c r="Q673" s="216"/>
      <c r="R673" s="216"/>
      <c r="S673" s="216"/>
      <c r="T673" s="216"/>
      <c r="U673" s="216"/>
      <c r="V673" s="216"/>
      <c r="W673" s="216"/>
      <c r="X673" s="216"/>
      <c r="Y673" s="216"/>
      <c r="Z673" s="216"/>
      <c r="AA673" s="216"/>
      <c r="AB673" s="216"/>
      <c r="AC673" s="216"/>
      <c r="AD673" s="216"/>
      <c r="AE673" s="216"/>
      <c r="AF673" s="216"/>
      <c r="AG673" s="216"/>
      <c r="AH673" s="216"/>
      <c r="AI673" s="216"/>
      <c r="AJ673" s="216"/>
      <c r="AK673" s="216"/>
      <c r="AL673" s="216"/>
      <c r="FY673" s="184"/>
      <c r="JJ673" s="184"/>
    </row>
    <row r="674" spans="2:270">
      <c r="B674" s="202"/>
      <c r="E674" s="216"/>
      <c r="F674" s="216"/>
      <c r="G674" s="216"/>
      <c r="H674" s="216"/>
      <c r="I674" s="216"/>
      <c r="J674" s="216"/>
      <c r="K674" s="216"/>
      <c r="L674" s="216"/>
      <c r="M674" s="216"/>
      <c r="N674" s="216"/>
      <c r="O674" s="216"/>
      <c r="P674" s="216"/>
      <c r="Q674" s="216"/>
      <c r="R674" s="216"/>
      <c r="S674" s="216"/>
      <c r="T674" s="216"/>
      <c r="U674" s="216"/>
      <c r="V674" s="216"/>
      <c r="W674" s="216"/>
      <c r="X674" s="216"/>
      <c r="Y674" s="216"/>
      <c r="Z674" s="216"/>
      <c r="AA674" s="216"/>
      <c r="AB674" s="216"/>
      <c r="AC674" s="216"/>
      <c r="AD674" s="216"/>
      <c r="AE674" s="216"/>
      <c r="AF674" s="216"/>
      <c r="AG674" s="216"/>
      <c r="AH674" s="216"/>
      <c r="AI674" s="216"/>
      <c r="AJ674" s="216"/>
      <c r="AK674" s="216"/>
      <c r="AL674" s="216"/>
      <c r="FY674" s="184"/>
      <c r="JJ674" s="184"/>
    </row>
    <row r="675" spans="2:270">
      <c r="B675" s="202"/>
      <c r="E675" s="216"/>
      <c r="F675" s="216"/>
      <c r="G675" s="216"/>
      <c r="H675" s="216"/>
      <c r="I675" s="216"/>
      <c r="J675" s="216"/>
      <c r="K675" s="216"/>
      <c r="L675" s="216"/>
      <c r="M675" s="216"/>
      <c r="N675" s="216"/>
      <c r="O675" s="216"/>
      <c r="P675" s="216"/>
      <c r="Q675" s="216"/>
      <c r="R675" s="216"/>
      <c r="S675" s="216"/>
      <c r="T675" s="216"/>
      <c r="U675" s="216"/>
      <c r="V675" s="216"/>
      <c r="W675" s="216"/>
      <c r="X675" s="216"/>
      <c r="Y675" s="216"/>
      <c r="Z675" s="216"/>
      <c r="AA675" s="216"/>
      <c r="AB675" s="216"/>
      <c r="AC675" s="216"/>
      <c r="AD675" s="216"/>
      <c r="AE675" s="216"/>
      <c r="AF675" s="216"/>
      <c r="AG675" s="216"/>
      <c r="AH675" s="216"/>
      <c r="AI675" s="216"/>
      <c r="AJ675" s="216"/>
      <c r="AK675" s="216"/>
      <c r="AL675" s="216"/>
      <c r="FY675" s="184"/>
      <c r="JJ675" s="184"/>
    </row>
    <row r="676" spans="2:270">
      <c r="B676" s="202"/>
      <c r="E676" s="216"/>
      <c r="F676" s="216"/>
      <c r="G676" s="216"/>
      <c r="H676" s="216"/>
      <c r="I676" s="216"/>
      <c r="J676" s="216"/>
      <c r="K676" s="216"/>
      <c r="L676" s="216"/>
      <c r="M676" s="216"/>
      <c r="N676" s="216"/>
      <c r="O676" s="216"/>
      <c r="P676" s="216"/>
      <c r="Q676" s="216"/>
      <c r="R676" s="216"/>
      <c r="S676" s="216"/>
      <c r="T676" s="216"/>
      <c r="U676" s="216"/>
      <c r="V676" s="216"/>
      <c r="W676" s="216"/>
      <c r="X676" s="216"/>
      <c r="Y676" s="216"/>
      <c r="Z676" s="216"/>
      <c r="AA676" s="216"/>
      <c r="AB676" s="216"/>
      <c r="AC676" s="216"/>
      <c r="AD676" s="216"/>
      <c r="AE676" s="216"/>
      <c r="AF676" s="216"/>
      <c r="AG676" s="216"/>
      <c r="AH676" s="216"/>
      <c r="AI676" s="216"/>
      <c r="AJ676" s="216"/>
      <c r="AK676" s="216"/>
      <c r="AL676" s="216"/>
      <c r="FY676" s="184"/>
      <c r="JJ676" s="184"/>
    </row>
    <row r="677" spans="2:270">
      <c r="B677" s="202"/>
      <c r="E677" s="216"/>
      <c r="F677" s="216"/>
      <c r="G677" s="216"/>
      <c r="H677" s="216"/>
      <c r="I677" s="216"/>
      <c r="J677" s="216"/>
      <c r="K677" s="216"/>
      <c r="L677" s="216"/>
      <c r="M677" s="216"/>
      <c r="N677" s="216"/>
      <c r="O677" s="216"/>
      <c r="P677" s="216"/>
      <c r="Q677" s="216"/>
      <c r="R677" s="216"/>
      <c r="S677" s="216"/>
      <c r="T677" s="216"/>
      <c r="U677" s="216"/>
      <c r="V677" s="216"/>
      <c r="W677" s="216"/>
      <c r="X677" s="216"/>
      <c r="Y677" s="216"/>
      <c r="Z677" s="216"/>
      <c r="AA677" s="216"/>
      <c r="AB677" s="216"/>
      <c r="AC677" s="216"/>
      <c r="AD677" s="216"/>
      <c r="AE677" s="216"/>
      <c r="AF677" s="216"/>
      <c r="AG677" s="216"/>
      <c r="AH677" s="216"/>
      <c r="AI677" s="216"/>
      <c r="AJ677" s="216"/>
      <c r="AK677" s="216"/>
      <c r="AL677" s="216"/>
      <c r="FY677" s="184"/>
      <c r="JJ677" s="184"/>
    </row>
    <row r="678" spans="2:270">
      <c r="B678" s="202"/>
      <c r="E678" s="216"/>
      <c r="F678" s="216"/>
      <c r="G678" s="216"/>
      <c r="H678" s="216"/>
      <c r="I678" s="216"/>
      <c r="J678" s="216"/>
      <c r="K678" s="216"/>
      <c r="L678" s="216"/>
      <c r="M678" s="216"/>
      <c r="N678" s="216"/>
      <c r="O678" s="216"/>
      <c r="P678" s="216"/>
      <c r="Q678" s="216"/>
      <c r="R678" s="216"/>
      <c r="S678" s="216"/>
      <c r="T678" s="216"/>
      <c r="U678" s="216"/>
      <c r="V678" s="216"/>
      <c r="W678" s="216"/>
      <c r="X678" s="216"/>
      <c r="Y678" s="216"/>
      <c r="Z678" s="216"/>
      <c r="AA678" s="216"/>
      <c r="AB678" s="216"/>
      <c r="AC678" s="216"/>
      <c r="AD678" s="216"/>
      <c r="AE678" s="216"/>
      <c r="AF678" s="216"/>
      <c r="AG678" s="216"/>
      <c r="AH678" s="216"/>
      <c r="AI678" s="216"/>
      <c r="AJ678" s="216"/>
      <c r="AK678" s="216"/>
      <c r="AL678" s="216"/>
      <c r="FY678" s="184"/>
      <c r="JJ678" s="184"/>
    </row>
    <row r="679" spans="2:270">
      <c r="B679" s="202"/>
      <c r="E679" s="216"/>
      <c r="F679" s="216"/>
      <c r="G679" s="216"/>
      <c r="H679" s="216"/>
      <c r="I679" s="216"/>
      <c r="J679" s="216"/>
      <c r="K679" s="216"/>
      <c r="L679" s="216"/>
      <c r="M679" s="216"/>
      <c r="N679" s="216"/>
      <c r="O679" s="216"/>
      <c r="P679" s="216"/>
      <c r="Q679" s="216"/>
      <c r="R679" s="216"/>
      <c r="S679" s="216"/>
      <c r="T679" s="216"/>
      <c r="U679" s="216"/>
      <c r="V679" s="216"/>
      <c r="W679" s="216"/>
      <c r="X679" s="216"/>
      <c r="Y679" s="216"/>
      <c r="Z679" s="216"/>
      <c r="AA679" s="216"/>
      <c r="AB679" s="216"/>
      <c r="AC679" s="216"/>
      <c r="AD679" s="216"/>
      <c r="AE679" s="216"/>
      <c r="AF679" s="216"/>
      <c r="AG679" s="216"/>
      <c r="AH679" s="216"/>
      <c r="AI679" s="216"/>
      <c r="AJ679" s="216"/>
      <c r="AK679" s="216"/>
      <c r="AL679" s="216"/>
      <c r="FY679" s="184"/>
      <c r="JJ679" s="184"/>
    </row>
    <row r="680" spans="2:270">
      <c r="B680" s="202"/>
      <c r="E680" s="216"/>
      <c r="F680" s="216"/>
      <c r="G680" s="216"/>
      <c r="H680" s="216"/>
      <c r="I680" s="216"/>
      <c r="J680" s="216"/>
      <c r="K680" s="216"/>
      <c r="L680" s="216"/>
      <c r="M680" s="216"/>
      <c r="N680" s="216"/>
      <c r="O680" s="216"/>
      <c r="P680" s="216"/>
      <c r="Q680" s="216"/>
      <c r="R680" s="216"/>
      <c r="S680" s="216"/>
      <c r="T680" s="216"/>
      <c r="U680" s="216"/>
      <c r="V680" s="216"/>
      <c r="W680" s="216"/>
      <c r="X680" s="216"/>
      <c r="Y680" s="216"/>
      <c r="Z680" s="216"/>
      <c r="AA680" s="216"/>
      <c r="AB680" s="216"/>
      <c r="AC680" s="216"/>
      <c r="AD680" s="216"/>
      <c r="AE680" s="216"/>
      <c r="AF680" s="216"/>
      <c r="AG680" s="216"/>
      <c r="AH680" s="216"/>
      <c r="AI680" s="216"/>
      <c r="AJ680" s="216"/>
      <c r="AK680" s="216"/>
      <c r="AL680" s="216"/>
      <c r="FY680" s="184"/>
      <c r="JJ680" s="184"/>
    </row>
    <row r="681" spans="2:270">
      <c r="B681" s="202"/>
      <c r="E681" s="216"/>
      <c r="F681" s="216"/>
      <c r="G681" s="216"/>
      <c r="H681" s="216"/>
      <c r="I681" s="216"/>
      <c r="J681" s="216"/>
      <c r="K681" s="216"/>
      <c r="L681" s="216"/>
      <c r="M681" s="216"/>
      <c r="N681" s="216"/>
      <c r="O681" s="216"/>
      <c r="P681" s="216"/>
      <c r="Q681" s="216"/>
      <c r="R681" s="216"/>
      <c r="S681" s="216"/>
      <c r="T681" s="216"/>
      <c r="U681" s="216"/>
      <c r="V681" s="216"/>
      <c r="W681" s="216"/>
      <c r="X681" s="216"/>
      <c r="Y681" s="216"/>
      <c r="Z681" s="216"/>
      <c r="AA681" s="216"/>
      <c r="AB681" s="216"/>
      <c r="AC681" s="216"/>
      <c r="AD681" s="216"/>
      <c r="AE681" s="216"/>
      <c r="AF681" s="216"/>
      <c r="AG681" s="216"/>
      <c r="AH681" s="216"/>
      <c r="AI681" s="216"/>
      <c r="AJ681" s="216"/>
      <c r="AK681" s="216"/>
      <c r="AL681" s="216"/>
      <c r="FY681" s="184"/>
      <c r="JJ681" s="184"/>
    </row>
    <row r="682" spans="2:270">
      <c r="B682" s="202"/>
      <c r="E682" s="216"/>
      <c r="F682" s="216"/>
      <c r="G682" s="216"/>
      <c r="H682" s="216"/>
      <c r="I682" s="216"/>
      <c r="J682" s="216"/>
      <c r="K682" s="216"/>
      <c r="L682" s="216"/>
      <c r="M682" s="216"/>
      <c r="N682" s="216"/>
      <c r="O682" s="216"/>
      <c r="P682" s="216"/>
      <c r="Q682" s="216"/>
      <c r="R682" s="216"/>
      <c r="S682" s="216"/>
      <c r="T682" s="216"/>
      <c r="U682" s="216"/>
      <c r="V682" s="216"/>
      <c r="W682" s="216"/>
      <c r="X682" s="216"/>
      <c r="Y682" s="216"/>
      <c r="Z682" s="216"/>
      <c r="AA682" s="216"/>
      <c r="AB682" s="216"/>
      <c r="AC682" s="216"/>
      <c r="AD682" s="216"/>
      <c r="AE682" s="216"/>
      <c r="AF682" s="216"/>
      <c r="AG682" s="216"/>
      <c r="AH682" s="216"/>
      <c r="AI682" s="216"/>
      <c r="AJ682" s="216"/>
      <c r="AK682" s="216"/>
      <c r="AL682" s="216"/>
      <c r="FY682" s="184"/>
      <c r="JJ682" s="184"/>
    </row>
    <row r="683" spans="2:270">
      <c r="B683" s="202"/>
      <c r="E683" s="216"/>
      <c r="F683" s="216"/>
      <c r="G683" s="216"/>
      <c r="H683" s="216"/>
      <c r="I683" s="216"/>
      <c r="J683" s="216"/>
      <c r="K683" s="216"/>
      <c r="L683" s="216"/>
      <c r="M683" s="216"/>
      <c r="N683" s="216"/>
      <c r="O683" s="216"/>
      <c r="P683" s="216"/>
      <c r="Q683" s="216"/>
      <c r="R683" s="216"/>
      <c r="S683" s="216"/>
      <c r="T683" s="216"/>
      <c r="U683" s="216"/>
      <c r="V683" s="216"/>
      <c r="W683" s="216"/>
      <c r="X683" s="216"/>
      <c r="Y683" s="216"/>
      <c r="Z683" s="216"/>
      <c r="AA683" s="216"/>
      <c r="AB683" s="216"/>
      <c r="AC683" s="216"/>
      <c r="AD683" s="216"/>
      <c r="AE683" s="216"/>
      <c r="AF683" s="216"/>
      <c r="AG683" s="216"/>
      <c r="AH683" s="216"/>
      <c r="AI683" s="216"/>
      <c r="AJ683" s="216"/>
      <c r="AK683" s="216"/>
      <c r="AL683" s="216"/>
      <c r="FY683" s="184"/>
      <c r="JJ683" s="184"/>
    </row>
    <row r="684" spans="2:270">
      <c r="B684" s="202"/>
      <c r="E684" s="216"/>
      <c r="F684" s="216"/>
      <c r="G684" s="216"/>
      <c r="H684" s="216"/>
      <c r="I684" s="216"/>
      <c r="J684" s="216"/>
      <c r="K684" s="216"/>
      <c r="L684" s="216"/>
      <c r="M684" s="216"/>
      <c r="N684" s="216"/>
      <c r="O684" s="216"/>
      <c r="P684" s="216"/>
      <c r="Q684" s="216"/>
      <c r="R684" s="216"/>
      <c r="S684" s="216"/>
      <c r="T684" s="216"/>
      <c r="U684" s="216"/>
      <c r="V684" s="216"/>
      <c r="W684" s="216"/>
      <c r="X684" s="216"/>
      <c r="Y684" s="216"/>
      <c r="Z684" s="216"/>
      <c r="AA684" s="216"/>
      <c r="AB684" s="216"/>
      <c r="AC684" s="216"/>
      <c r="AD684" s="216"/>
      <c r="AE684" s="216"/>
      <c r="AF684" s="216"/>
      <c r="AG684" s="216"/>
      <c r="AH684" s="216"/>
      <c r="AI684" s="216"/>
      <c r="AJ684" s="216"/>
      <c r="AK684" s="216"/>
      <c r="AL684" s="216"/>
      <c r="FY684" s="184"/>
      <c r="JJ684" s="184"/>
    </row>
    <row r="685" spans="2:270">
      <c r="B685" s="202"/>
      <c r="E685" s="216"/>
      <c r="F685" s="216"/>
      <c r="G685" s="216"/>
      <c r="H685" s="216"/>
      <c r="I685" s="216"/>
      <c r="J685" s="216"/>
      <c r="K685" s="216"/>
      <c r="L685" s="216"/>
      <c r="M685" s="216"/>
      <c r="N685" s="216"/>
      <c r="O685" s="216"/>
      <c r="P685" s="216"/>
      <c r="Q685" s="216"/>
      <c r="R685" s="216"/>
      <c r="S685" s="216"/>
      <c r="T685" s="216"/>
      <c r="U685" s="216"/>
      <c r="V685" s="216"/>
      <c r="W685" s="216"/>
      <c r="X685" s="216"/>
      <c r="Y685" s="216"/>
      <c r="Z685" s="216"/>
      <c r="AA685" s="216"/>
      <c r="AB685" s="216"/>
      <c r="AC685" s="216"/>
      <c r="AD685" s="216"/>
      <c r="AE685" s="216"/>
      <c r="AF685" s="216"/>
      <c r="AG685" s="216"/>
      <c r="AH685" s="216"/>
      <c r="AI685" s="216"/>
      <c r="AJ685" s="216"/>
      <c r="AK685" s="216"/>
      <c r="AL685" s="216"/>
      <c r="FY685" s="184"/>
      <c r="JJ685" s="184"/>
    </row>
    <row r="686" spans="2:270">
      <c r="B686" s="202"/>
      <c r="E686" s="216"/>
      <c r="F686" s="216"/>
      <c r="G686" s="216"/>
      <c r="H686" s="216"/>
      <c r="I686" s="216"/>
      <c r="J686" s="216"/>
      <c r="K686" s="216"/>
      <c r="L686" s="216"/>
      <c r="M686" s="216"/>
      <c r="N686" s="216"/>
      <c r="O686" s="216"/>
      <c r="P686" s="216"/>
      <c r="Q686" s="216"/>
      <c r="R686" s="216"/>
      <c r="S686" s="216"/>
      <c r="T686" s="216"/>
      <c r="U686" s="216"/>
      <c r="V686" s="216"/>
      <c r="W686" s="216"/>
      <c r="X686" s="216"/>
      <c r="Y686" s="216"/>
      <c r="Z686" s="216"/>
      <c r="AA686" s="216"/>
      <c r="AB686" s="216"/>
      <c r="AC686" s="216"/>
      <c r="AD686" s="216"/>
      <c r="AE686" s="216"/>
      <c r="AF686" s="216"/>
      <c r="AG686" s="216"/>
      <c r="AH686" s="216"/>
      <c r="AI686" s="216"/>
      <c r="AJ686" s="216"/>
      <c r="AK686" s="216"/>
      <c r="AL686" s="216"/>
      <c r="FY686" s="184"/>
      <c r="JJ686" s="184"/>
    </row>
    <row r="687" spans="2:270">
      <c r="B687" s="202"/>
      <c r="E687" s="216"/>
      <c r="F687" s="216"/>
      <c r="G687" s="216"/>
      <c r="H687" s="216"/>
      <c r="I687" s="216"/>
      <c r="J687" s="216"/>
      <c r="K687" s="216"/>
      <c r="L687" s="216"/>
      <c r="M687" s="216"/>
      <c r="N687" s="216"/>
      <c r="O687" s="216"/>
      <c r="P687" s="216"/>
      <c r="Q687" s="216"/>
      <c r="R687" s="216"/>
      <c r="S687" s="216"/>
      <c r="T687" s="216"/>
      <c r="U687" s="216"/>
      <c r="V687" s="216"/>
      <c r="W687" s="216"/>
      <c r="X687" s="216"/>
      <c r="Y687" s="216"/>
      <c r="Z687" s="216"/>
      <c r="AA687" s="216"/>
      <c r="AB687" s="216"/>
      <c r="AC687" s="216"/>
      <c r="AD687" s="216"/>
      <c r="AE687" s="216"/>
      <c r="AF687" s="216"/>
      <c r="AG687" s="216"/>
      <c r="AH687" s="216"/>
      <c r="AI687" s="216"/>
      <c r="AJ687" s="216"/>
      <c r="AK687" s="216"/>
      <c r="AL687" s="216"/>
      <c r="FY687" s="184"/>
      <c r="JJ687" s="184"/>
    </row>
    <row r="688" spans="2:270">
      <c r="B688" s="202"/>
      <c r="E688" s="216"/>
      <c r="F688" s="216"/>
      <c r="G688" s="216"/>
      <c r="H688" s="216"/>
      <c r="I688" s="216"/>
      <c r="J688" s="216"/>
      <c r="K688" s="216"/>
      <c r="L688" s="216"/>
      <c r="M688" s="216"/>
      <c r="N688" s="216"/>
      <c r="O688" s="216"/>
      <c r="P688" s="216"/>
      <c r="Q688" s="216"/>
      <c r="R688" s="216"/>
      <c r="S688" s="216"/>
      <c r="T688" s="216"/>
      <c r="U688" s="216"/>
      <c r="V688" s="216"/>
      <c r="W688" s="216"/>
      <c r="X688" s="216"/>
      <c r="Y688" s="216"/>
      <c r="Z688" s="216"/>
      <c r="AA688" s="216"/>
      <c r="AB688" s="216"/>
      <c r="AC688" s="216"/>
      <c r="AD688" s="216"/>
      <c r="AE688" s="216"/>
      <c r="AF688" s="216"/>
      <c r="AG688" s="216"/>
      <c r="AH688" s="216"/>
      <c r="AI688" s="216"/>
      <c r="AJ688" s="216"/>
      <c r="AK688" s="216"/>
      <c r="AL688" s="216"/>
      <c r="FY688" s="184"/>
      <c r="JJ688" s="184"/>
    </row>
    <row r="689" spans="2:270">
      <c r="B689" s="202"/>
      <c r="E689" s="216"/>
      <c r="F689" s="216"/>
      <c r="G689" s="216"/>
      <c r="H689" s="216"/>
      <c r="I689" s="216"/>
      <c r="J689" s="216"/>
      <c r="K689" s="216"/>
      <c r="L689" s="216"/>
      <c r="M689" s="216"/>
      <c r="N689" s="216"/>
      <c r="O689" s="216"/>
      <c r="P689" s="216"/>
      <c r="Q689" s="216"/>
      <c r="R689" s="216"/>
      <c r="S689" s="216"/>
      <c r="T689" s="216"/>
      <c r="U689" s="216"/>
      <c r="V689" s="216"/>
      <c r="W689" s="216"/>
      <c r="X689" s="216"/>
      <c r="Y689" s="216"/>
      <c r="Z689" s="216"/>
      <c r="AA689" s="216"/>
      <c r="AB689" s="216"/>
      <c r="AC689" s="216"/>
      <c r="AD689" s="216"/>
      <c r="AE689" s="216"/>
      <c r="AF689" s="216"/>
      <c r="AG689" s="216"/>
      <c r="AH689" s="216"/>
      <c r="AI689" s="216"/>
      <c r="AJ689" s="216"/>
      <c r="AK689" s="216"/>
      <c r="AL689" s="216"/>
      <c r="FY689" s="184"/>
      <c r="JJ689" s="184"/>
    </row>
    <row r="690" spans="2:270">
      <c r="B690" s="202"/>
      <c r="E690" s="216"/>
      <c r="F690" s="216"/>
      <c r="G690" s="216"/>
      <c r="H690" s="216"/>
      <c r="I690" s="216"/>
      <c r="J690" s="216"/>
      <c r="K690" s="216"/>
      <c r="L690" s="216"/>
      <c r="M690" s="216"/>
      <c r="N690" s="216"/>
      <c r="O690" s="216"/>
      <c r="P690" s="216"/>
      <c r="Q690" s="216"/>
      <c r="R690" s="216"/>
      <c r="S690" s="216"/>
      <c r="T690" s="216"/>
      <c r="U690" s="216"/>
      <c r="V690" s="216"/>
      <c r="W690" s="216"/>
      <c r="X690" s="216"/>
      <c r="Y690" s="216"/>
      <c r="Z690" s="216"/>
      <c r="AA690" s="216"/>
      <c r="AB690" s="216"/>
      <c r="AC690" s="216"/>
      <c r="AD690" s="216"/>
      <c r="AE690" s="216"/>
      <c r="AF690" s="216"/>
      <c r="AG690" s="216"/>
      <c r="AH690" s="216"/>
      <c r="AI690" s="216"/>
      <c r="AJ690" s="216"/>
      <c r="AK690" s="216"/>
      <c r="AL690" s="216"/>
      <c r="FY690" s="184"/>
      <c r="JJ690" s="184"/>
    </row>
    <row r="691" spans="2:270">
      <c r="B691" s="202"/>
      <c r="E691" s="216"/>
      <c r="F691" s="216"/>
      <c r="G691" s="216"/>
      <c r="H691" s="216"/>
      <c r="I691" s="216"/>
      <c r="J691" s="216"/>
      <c r="K691" s="216"/>
      <c r="L691" s="216"/>
      <c r="M691" s="216"/>
      <c r="N691" s="216"/>
      <c r="O691" s="216"/>
      <c r="P691" s="216"/>
      <c r="Q691" s="216"/>
      <c r="R691" s="216"/>
      <c r="S691" s="216"/>
      <c r="T691" s="216"/>
      <c r="U691" s="216"/>
      <c r="V691" s="216"/>
      <c r="W691" s="216"/>
      <c r="X691" s="216"/>
      <c r="Y691" s="216"/>
      <c r="Z691" s="216"/>
      <c r="AA691" s="216"/>
      <c r="AB691" s="216"/>
      <c r="AC691" s="216"/>
      <c r="AD691" s="216"/>
      <c r="AE691" s="216"/>
      <c r="AF691" s="216"/>
      <c r="AG691" s="216"/>
      <c r="AH691" s="216"/>
      <c r="AI691" s="216"/>
      <c r="AJ691" s="216"/>
      <c r="AK691" s="216"/>
      <c r="AL691" s="216"/>
      <c r="FY691" s="184"/>
      <c r="JJ691" s="184"/>
    </row>
    <row r="692" spans="2:270">
      <c r="B692" s="202"/>
      <c r="E692" s="216"/>
      <c r="F692" s="216"/>
      <c r="G692" s="216"/>
      <c r="H692" s="216"/>
      <c r="I692" s="216"/>
      <c r="J692" s="216"/>
      <c r="K692" s="216"/>
      <c r="L692" s="216"/>
      <c r="M692" s="216"/>
      <c r="N692" s="216"/>
      <c r="O692" s="216"/>
      <c r="P692" s="216"/>
      <c r="Q692" s="216"/>
      <c r="R692" s="216"/>
      <c r="S692" s="216"/>
      <c r="T692" s="216"/>
      <c r="U692" s="216"/>
      <c r="V692" s="216"/>
      <c r="W692" s="216"/>
      <c r="X692" s="216"/>
      <c r="Y692" s="216"/>
      <c r="Z692" s="216"/>
      <c r="AA692" s="216"/>
      <c r="AB692" s="216"/>
      <c r="AC692" s="216"/>
      <c r="AD692" s="216"/>
      <c r="AE692" s="216"/>
      <c r="AF692" s="216"/>
      <c r="AG692" s="216"/>
      <c r="AH692" s="216"/>
      <c r="AI692" s="216"/>
      <c r="AJ692" s="216"/>
      <c r="AK692" s="216"/>
      <c r="AL692" s="216"/>
      <c r="FY692" s="184"/>
      <c r="JJ692" s="184"/>
    </row>
    <row r="693" spans="2:270">
      <c r="B693" s="202"/>
      <c r="E693" s="216"/>
      <c r="F693" s="216"/>
      <c r="G693" s="216"/>
      <c r="H693" s="216"/>
      <c r="I693" s="216"/>
      <c r="J693" s="216"/>
      <c r="K693" s="216"/>
      <c r="L693" s="216"/>
      <c r="M693" s="216"/>
      <c r="N693" s="216"/>
      <c r="O693" s="216"/>
      <c r="P693" s="216"/>
      <c r="Q693" s="216"/>
      <c r="R693" s="216"/>
      <c r="S693" s="216"/>
      <c r="T693" s="216"/>
      <c r="U693" s="216"/>
      <c r="V693" s="216"/>
      <c r="W693" s="216"/>
      <c r="X693" s="216"/>
      <c r="Y693" s="216"/>
      <c r="Z693" s="216"/>
      <c r="AA693" s="216"/>
      <c r="AB693" s="216"/>
      <c r="AC693" s="216"/>
      <c r="AD693" s="216"/>
      <c r="AE693" s="216"/>
      <c r="AF693" s="216"/>
      <c r="AG693" s="216"/>
      <c r="AH693" s="216"/>
      <c r="AI693" s="216"/>
      <c r="AJ693" s="216"/>
      <c r="AK693" s="216"/>
      <c r="AL693" s="216"/>
      <c r="FY693" s="184"/>
      <c r="JJ693" s="184"/>
    </row>
    <row r="694" spans="2:270">
      <c r="B694" s="202"/>
      <c r="E694" s="216"/>
      <c r="F694" s="216"/>
      <c r="G694" s="216"/>
      <c r="H694" s="216"/>
      <c r="I694" s="216"/>
      <c r="J694" s="216"/>
      <c r="K694" s="216"/>
      <c r="L694" s="216"/>
      <c r="M694" s="216"/>
      <c r="N694" s="216"/>
      <c r="O694" s="216"/>
      <c r="P694" s="216"/>
      <c r="Q694" s="216"/>
      <c r="R694" s="216"/>
      <c r="S694" s="216"/>
      <c r="T694" s="216"/>
      <c r="U694" s="216"/>
      <c r="V694" s="216"/>
      <c r="W694" s="216"/>
      <c r="X694" s="216"/>
      <c r="Y694" s="216"/>
      <c r="Z694" s="216"/>
      <c r="AA694" s="216"/>
      <c r="AB694" s="216"/>
      <c r="AC694" s="216"/>
      <c r="AD694" s="216"/>
      <c r="AE694" s="216"/>
      <c r="AF694" s="216"/>
      <c r="AG694" s="216"/>
      <c r="AH694" s="216"/>
      <c r="AI694" s="216"/>
      <c r="AJ694" s="216"/>
      <c r="AK694" s="216"/>
      <c r="AL694" s="216"/>
      <c r="FY694" s="184"/>
      <c r="JJ694" s="184"/>
    </row>
    <row r="695" spans="2:270">
      <c r="B695" s="202"/>
      <c r="E695" s="216"/>
      <c r="F695" s="216"/>
      <c r="G695" s="216"/>
      <c r="H695" s="216"/>
      <c r="I695" s="216"/>
      <c r="J695" s="216"/>
      <c r="K695" s="216"/>
      <c r="L695" s="216"/>
      <c r="M695" s="216"/>
      <c r="N695" s="216"/>
      <c r="O695" s="216"/>
      <c r="P695" s="216"/>
      <c r="Q695" s="216"/>
      <c r="R695" s="216"/>
      <c r="S695" s="216"/>
      <c r="T695" s="216"/>
      <c r="U695" s="216"/>
      <c r="V695" s="216"/>
      <c r="W695" s="216"/>
      <c r="X695" s="216"/>
      <c r="Y695" s="216"/>
      <c r="Z695" s="216"/>
      <c r="AA695" s="216"/>
      <c r="AB695" s="216"/>
      <c r="AC695" s="216"/>
      <c r="AD695" s="216"/>
      <c r="AE695" s="216"/>
      <c r="AF695" s="216"/>
      <c r="AG695" s="216"/>
      <c r="AH695" s="216"/>
      <c r="AI695" s="216"/>
      <c r="AJ695" s="216"/>
      <c r="AK695" s="216"/>
      <c r="AL695" s="216"/>
      <c r="FY695" s="184"/>
      <c r="JJ695" s="184"/>
    </row>
    <row r="696" spans="2:270">
      <c r="B696" s="202"/>
      <c r="E696" s="216"/>
      <c r="F696" s="216"/>
      <c r="G696" s="216"/>
      <c r="H696" s="216"/>
      <c r="I696" s="216"/>
      <c r="J696" s="216"/>
      <c r="K696" s="216"/>
      <c r="L696" s="216"/>
      <c r="M696" s="216"/>
      <c r="N696" s="216"/>
      <c r="O696" s="216"/>
      <c r="P696" s="216"/>
      <c r="Q696" s="216"/>
      <c r="R696" s="216"/>
      <c r="S696" s="216"/>
      <c r="T696" s="216"/>
      <c r="U696" s="216"/>
      <c r="V696" s="216"/>
      <c r="W696" s="216"/>
      <c r="X696" s="216"/>
      <c r="Y696" s="216"/>
      <c r="Z696" s="216"/>
      <c r="AA696" s="216"/>
      <c r="AB696" s="216"/>
      <c r="AC696" s="216"/>
      <c r="AD696" s="216"/>
      <c r="AE696" s="216"/>
      <c r="AF696" s="216"/>
      <c r="AG696" s="216"/>
      <c r="AH696" s="216"/>
      <c r="AI696" s="216"/>
      <c r="AJ696" s="216"/>
      <c r="AK696" s="216"/>
      <c r="AL696" s="216"/>
      <c r="FY696" s="184"/>
      <c r="JJ696" s="184"/>
    </row>
    <row r="697" spans="2:270">
      <c r="B697" s="202"/>
      <c r="E697" s="216"/>
      <c r="F697" s="216"/>
      <c r="G697" s="216"/>
      <c r="H697" s="216"/>
      <c r="I697" s="216"/>
      <c r="J697" s="216"/>
      <c r="K697" s="216"/>
      <c r="L697" s="216"/>
      <c r="M697" s="216"/>
      <c r="N697" s="216"/>
      <c r="O697" s="216"/>
      <c r="P697" s="216"/>
      <c r="Q697" s="216"/>
      <c r="R697" s="216"/>
      <c r="S697" s="216"/>
      <c r="T697" s="216"/>
      <c r="U697" s="216"/>
      <c r="V697" s="216"/>
      <c r="W697" s="216"/>
      <c r="X697" s="216"/>
      <c r="Y697" s="216"/>
      <c r="Z697" s="216"/>
      <c r="AA697" s="216"/>
      <c r="AB697" s="216"/>
      <c r="AC697" s="216"/>
      <c r="AD697" s="216"/>
      <c r="AE697" s="216"/>
      <c r="AF697" s="216"/>
      <c r="AG697" s="216"/>
      <c r="AH697" s="216"/>
      <c r="AI697" s="216"/>
      <c r="AJ697" s="216"/>
      <c r="AK697" s="216"/>
      <c r="AL697" s="216"/>
      <c r="FY697" s="184"/>
      <c r="JJ697" s="184"/>
    </row>
    <row r="698" spans="2:270">
      <c r="B698" s="202"/>
      <c r="E698" s="216"/>
      <c r="F698" s="216"/>
      <c r="G698" s="216"/>
      <c r="H698" s="216"/>
      <c r="I698" s="216"/>
      <c r="J698" s="216"/>
      <c r="K698" s="216"/>
      <c r="L698" s="216"/>
      <c r="M698" s="216"/>
      <c r="N698" s="216"/>
      <c r="O698" s="216"/>
      <c r="P698" s="216"/>
      <c r="Q698" s="216"/>
      <c r="R698" s="216"/>
      <c r="S698" s="216"/>
      <c r="T698" s="216"/>
      <c r="U698" s="216"/>
      <c r="V698" s="216"/>
      <c r="W698" s="216"/>
      <c r="X698" s="216"/>
      <c r="Y698" s="216"/>
      <c r="Z698" s="216"/>
      <c r="AA698" s="216"/>
      <c r="AB698" s="216"/>
      <c r="AC698" s="216"/>
      <c r="AD698" s="216"/>
      <c r="AE698" s="216"/>
      <c r="AF698" s="216"/>
      <c r="AG698" s="216"/>
      <c r="AH698" s="216"/>
      <c r="AI698" s="216"/>
      <c r="AJ698" s="216"/>
      <c r="AK698" s="216"/>
      <c r="AL698" s="216"/>
      <c r="FY698" s="184"/>
      <c r="JJ698" s="184"/>
    </row>
    <row r="699" spans="2:270">
      <c r="B699" s="202"/>
      <c r="E699" s="216"/>
      <c r="F699" s="216"/>
      <c r="G699" s="216"/>
      <c r="H699" s="216"/>
      <c r="I699" s="216"/>
      <c r="J699" s="216"/>
      <c r="K699" s="216"/>
      <c r="L699" s="216"/>
      <c r="M699" s="216"/>
      <c r="N699" s="216"/>
      <c r="O699" s="216"/>
      <c r="P699" s="216"/>
      <c r="Q699" s="216"/>
      <c r="R699" s="216"/>
      <c r="S699" s="216"/>
      <c r="T699" s="216"/>
      <c r="U699" s="216"/>
      <c r="V699" s="216"/>
      <c r="W699" s="216"/>
      <c r="X699" s="216"/>
      <c r="Y699" s="216"/>
      <c r="Z699" s="216"/>
      <c r="AA699" s="216"/>
      <c r="AB699" s="216"/>
      <c r="AC699" s="216"/>
      <c r="AD699" s="216"/>
      <c r="AE699" s="216"/>
      <c r="AF699" s="216"/>
      <c r="AG699" s="216"/>
      <c r="AH699" s="216"/>
      <c r="AI699" s="216"/>
      <c r="AJ699" s="216"/>
      <c r="AK699" s="216"/>
      <c r="AL699" s="216"/>
      <c r="FY699" s="184"/>
      <c r="JJ699" s="184"/>
    </row>
    <row r="700" spans="2:270">
      <c r="B700" s="202"/>
      <c r="E700" s="216"/>
      <c r="F700" s="216"/>
      <c r="G700" s="216"/>
      <c r="H700" s="216"/>
      <c r="I700" s="216"/>
      <c r="J700" s="216"/>
      <c r="K700" s="216"/>
      <c r="L700" s="216"/>
      <c r="M700" s="216"/>
      <c r="N700" s="216"/>
      <c r="O700" s="216"/>
      <c r="P700" s="216"/>
      <c r="Q700" s="216"/>
      <c r="R700" s="216"/>
      <c r="S700" s="216"/>
      <c r="T700" s="216"/>
      <c r="U700" s="216"/>
      <c r="V700" s="216"/>
      <c r="W700" s="216"/>
      <c r="X700" s="216"/>
      <c r="Y700" s="216"/>
      <c r="Z700" s="216"/>
      <c r="AA700" s="216"/>
      <c r="AB700" s="216"/>
      <c r="AC700" s="216"/>
      <c r="AD700" s="216"/>
      <c r="AE700" s="216"/>
      <c r="AF700" s="216"/>
      <c r="AG700" s="216"/>
      <c r="AH700" s="216"/>
      <c r="AI700" s="216"/>
      <c r="AJ700" s="216"/>
      <c r="AK700" s="216"/>
      <c r="AL700" s="216"/>
      <c r="FY700" s="184"/>
      <c r="JJ700" s="184"/>
    </row>
    <row r="701" spans="2:270">
      <c r="B701" s="202"/>
      <c r="E701" s="216"/>
      <c r="F701" s="216"/>
      <c r="G701" s="216"/>
      <c r="H701" s="216"/>
      <c r="I701" s="216"/>
      <c r="J701" s="216"/>
      <c r="K701" s="216"/>
      <c r="L701" s="216"/>
      <c r="M701" s="216"/>
      <c r="N701" s="216"/>
      <c r="O701" s="216"/>
      <c r="P701" s="216"/>
      <c r="Q701" s="216"/>
      <c r="R701" s="216"/>
      <c r="S701" s="216"/>
      <c r="T701" s="216"/>
      <c r="U701" s="216"/>
      <c r="V701" s="216"/>
      <c r="W701" s="216"/>
      <c r="X701" s="216"/>
      <c r="Y701" s="216"/>
      <c r="Z701" s="216"/>
      <c r="AA701" s="216"/>
      <c r="AB701" s="216"/>
      <c r="AC701" s="216"/>
      <c r="AD701" s="216"/>
      <c r="AE701" s="216"/>
      <c r="AF701" s="216"/>
      <c r="AG701" s="216"/>
      <c r="AH701" s="216"/>
      <c r="AI701" s="216"/>
      <c r="AJ701" s="216"/>
      <c r="AK701" s="216"/>
      <c r="AL701" s="216"/>
      <c r="FY701" s="184"/>
      <c r="JJ701" s="184"/>
    </row>
    <row r="702" spans="2:270">
      <c r="B702" s="202"/>
      <c r="E702" s="216"/>
      <c r="F702" s="216"/>
      <c r="G702" s="216"/>
      <c r="H702" s="216"/>
      <c r="I702" s="216"/>
      <c r="J702" s="216"/>
      <c r="K702" s="216"/>
      <c r="L702" s="216"/>
      <c r="M702" s="216"/>
      <c r="N702" s="216"/>
      <c r="O702" s="216"/>
      <c r="P702" s="216"/>
      <c r="Q702" s="216"/>
      <c r="R702" s="216"/>
      <c r="S702" s="216"/>
      <c r="T702" s="216"/>
      <c r="U702" s="216"/>
      <c r="V702" s="216"/>
      <c r="W702" s="216"/>
      <c r="X702" s="216"/>
      <c r="Y702" s="216"/>
      <c r="Z702" s="216"/>
      <c r="AA702" s="216"/>
      <c r="AB702" s="216"/>
      <c r="AC702" s="216"/>
      <c r="AD702" s="216"/>
      <c r="AE702" s="216"/>
      <c r="AF702" s="216"/>
      <c r="AG702" s="216"/>
      <c r="AH702" s="216"/>
      <c r="AI702" s="216"/>
      <c r="AJ702" s="216"/>
      <c r="AK702" s="216"/>
      <c r="AL702" s="216"/>
      <c r="FY702" s="184"/>
      <c r="JJ702" s="184"/>
    </row>
    <row r="703" spans="2:270">
      <c r="B703" s="202"/>
      <c r="E703" s="216"/>
      <c r="F703" s="216"/>
      <c r="G703" s="216"/>
      <c r="H703" s="216"/>
      <c r="I703" s="216"/>
      <c r="J703" s="216"/>
      <c r="K703" s="216"/>
      <c r="L703" s="216"/>
      <c r="M703" s="216"/>
      <c r="N703" s="216"/>
      <c r="O703" s="216"/>
      <c r="P703" s="216"/>
      <c r="Q703" s="216"/>
      <c r="R703" s="216"/>
      <c r="S703" s="216"/>
      <c r="T703" s="216"/>
      <c r="U703" s="216"/>
      <c r="V703" s="216"/>
      <c r="W703" s="216"/>
      <c r="X703" s="216"/>
      <c r="Y703" s="216"/>
      <c r="Z703" s="216"/>
      <c r="AA703" s="216"/>
      <c r="AB703" s="216"/>
      <c r="AC703" s="216"/>
      <c r="AD703" s="216"/>
      <c r="AE703" s="216"/>
      <c r="AF703" s="216"/>
      <c r="AG703" s="216"/>
      <c r="AH703" s="216"/>
      <c r="AI703" s="216"/>
      <c r="AJ703" s="216"/>
      <c r="AK703" s="216"/>
      <c r="AL703" s="216"/>
      <c r="FY703" s="184"/>
      <c r="JJ703" s="184"/>
    </row>
    <row r="704" spans="2:270">
      <c r="B704" s="202"/>
      <c r="E704" s="216"/>
      <c r="F704" s="216"/>
      <c r="G704" s="216"/>
      <c r="H704" s="216"/>
      <c r="I704" s="216"/>
      <c r="J704" s="216"/>
      <c r="K704" s="216"/>
      <c r="L704" s="216"/>
      <c r="M704" s="216"/>
      <c r="N704" s="216"/>
      <c r="O704" s="216"/>
      <c r="P704" s="216"/>
      <c r="Q704" s="216"/>
      <c r="R704" s="216"/>
      <c r="S704" s="216"/>
      <c r="T704" s="216"/>
      <c r="U704" s="216"/>
      <c r="V704" s="216"/>
      <c r="W704" s="216"/>
      <c r="X704" s="216"/>
      <c r="Y704" s="216"/>
      <c r="Z704" s="216"/>
      <c r="AA704" s="216"/>
      <c r="AB704" s="216"/>
      <c r="AC704" s="216"/>
      <c r="AD704" s="216"/>
      <c r="AE704" s="216"/>
      <c r="AF704" s="216"/>
      <c r="AG704" s="216"/>
      <c r="AH704" s="216"/>
      <c r="AI704" s="216"/>
      <c r="AJ704" s="216"/>
      <c r="AK704" s="216"/>
      <c r="AL704" s="216"/>
      <c r="FY704" s="184"/>
      <c r="JJ704" s="184"/>
    </row>
    <row r="705" spans="2:270">
      <c r="B705" s="202"/>
      <c r="E705" s="216"/>
      <c r="F705" s="216"/>
      <c r="G705" s="216"/>
      <c r="H705" s="216"/>
      <c r="I705" s="216"/>
      <c r="J705" s="216"/>
      <c r="K705" s="216"/>
      <c r="L705" s="216"/>
      <c r="M705" s="216"/>
      <c r="N705" s="216"/>
      <c r="O705" s="216"/>
      <c r="P705" s="216"/>
      <c r="Q705" s="216"/>
      <c r="R705" s="216"/>
      <c r="S705" s="216"/>
      <c r="T705" s="216"/>
      <c r="U705" s="216"/>
      <c r="V705" s="216"/>
      <c r="W705" s="216"/>
      <c r="X705" s="216"/>
      <c r="Y705" s="216"/>
      <c r="Z705" s="216"/>
      <c r="AA705" s="216"/>
      <c r="AB705" s="216"/>
      <c r="AC705" s="216"/>
      <c r="AD705" s="216"/>
      <c r="AE705" s="216"/>
      <c r="AF705" s="216"/>
      <c r="AG705" s="216"/>
      <c r="AH705" s="216"/>
      <c r="AI705" s="216"/>
      <c r="AJ705" s="216"/>
      <c r="AK705" s="216"/>
      <c r="AL705" s="216"/>
      <c r="FY705" s="184"/>
      <c r="JJ705" s="184"/>
    </row>
    <row r="706" spans="2:270">
      <c r="B706" s="202"/>
      <c r="E706" s="216"/>
      <c r="F706" s="216"/>
      <c r="G706" s="216"/>
      <c r="H706" s="216"/>
      <c r="I706" s="216"/>
      <c r="J706" s="216"/>
      <c r="K706" s="216"/>
      <c r="L706" s="216"/>
      <c r="M706" s="216"/>
      <c r="N706" s="216"/>
      <c r="O706" s="216"/>
      <c r="P706" s="216"/>
      <c r="Q706" s="216"/>
      <c r="R706" s="216"/>
      <c r="S706" s="216"/>
      <c r="T706" s="216"/>
      <c r="U706" s="216"/>
      <c r="V706" s="216"/>
      <c r="W706" s="216"/>
      <c r="X706" s="216"/>
      <c r="Y706" s="216"/>
      <c r="Z706" s="216"/>
      <c r="AA706" s="216"/>
      <c r="AB706" s="216"/>
      <c r="AC706" s="216"/>
      <c r="AD706" s="216"/>
      <c r="AE706" s="216"/>
      <c r="AF706" s="216"/>
      <c r="AG706" s="216"/>
      <c r="AH706" s="216"/>
      <c r="AI706" s="216"/>
      <c r="AJ706" s="216"/>
      <c r="AK706" s="216"/>
      <c r="AL706" s="216"/>
      <c r="FY706" s="184"/>
      <c r="JJ706" s="184"/>
    </row>
    <row r="707" spans="2:270">
      <c r="B707" s="202"/>
      <c r="E707" s="216"/>
      <c r="F707" s="216"/>
      <c r="G707" s="216"/>
      <c r="H707" s="216"/>
      <c r="I707" s="216"/>
      <c r="J707" s="216"/>
      <c r="K707" s="216"/>
      <c r="L707" s="216"/>
      <c r="M707" s="216"/>
      <c r="N707" s="216"/>
      <c r="O707" s="216"/>
      <c r="P707" s="216"/>
      <c r="Q707" s="216"/>
      <c r="R707" s="216"/>
      <c r="S707" s="216"/>
      <c r="T707" s="216"/>
      <c r="U707" s="216"/>
      <c r="V707" s="216"/>
      <c r="W707" s="216"/>
      <c r="X707" s="216"/>
      <c r="Y707" s="216"/>
      <c r="Z707" s="216"/>
      <c r="AA707" s="216"/>
      <c r="AB707" s="216"/>
      <c r="AC707" s="216"/>
      <c r="AD707" s="216"/>
      <c r="AE707" s="216"/>
      <c r="AF707" s="216"/>
      <c r="AG707" s="216"/>
      <c r="AH707" s="216"/>
      <c r="AI707" s="216"/>
      <c r="AJ707" s="216"/>
      <c r="AK707" s="216"/>
      <c r="AL707" s="216"/>
      <c r="FY707" s="184"/>
      <c r="JJ707" s="184"/>
    </row>
    <row r="708" spans="2:270">
      <c r="B708" s="202"/>
      <c r="E708" s="216"/>
      <c r="F708" s="216"/>
      <c r="G708" s="216"/>
      <c r="H708" s="216"/>
      <c r="I708" s="216"/>
      <c r="J708" s="216"/>
      <c r="K708" s="216"/>
      <c r="L708" s="216"/>
      <c r="M708" s="216"/>
      <c r="N708" s="216"/>
      <c r="O708" s="216"/>
      <c r="P708" s="216"/>
      <c r="Q708" s="216"/>
      <c r="R708" s="216"/>
      <c r="S708" s="216"/>
      <c r="T708" s="216"/>
      <c r="U708" s="216"/>
      <c r="V708" s="216"/>
      <c r="W708" s="216"/>
      <c r="X708" s="216"/>
      <c r="Y708" s="216"/>
      <c r="Z708" s="216"/>
      <c r="AA708" s="216"/>
      <c r="AB708" s="216"/>
      <c r="AC708" s="216"/>
      <c r="AD708" s="216"/>
      <c r="AE708" s="216"/>
      <c r="AF708" s="216"/>
      <c r="AG708" s="216"/>
      <c r="AH708" s="216"/>
      <c r="AI708" s="216"/>
      <c r="AJ708" s="216"/>
      <c r="AK708" s="216"/>
      <c r="AL708" s="216"/>
      <c r="FY708" s="184"/>
      <c r="JJ708" s="184"/>
    </row>
    <row r="709" spans="2:270">
      <c r="B709" s="202"/>
      <c r="E709" s="216"/>
      <c r="F709" s="216"/>
      <c r="G709" s="216"/>
      <c r="H709" s="216"/>
      <c r="I709" s="216"/>
      <c r="J709" s="216"/>
      <c r="K709" s="216"/>
      <c r="L709" s="216"/>
      <c r="M709" s="216"/>
      <c r="N709" s="216"/>
      <c r="O709" s="216"/>
      <c r="P709" s="216"/>
      <c r="Q709" s="216"/>
      <c r="R709" s="216"/>
      <c r="S709" s="216"/>
      <c r="T709" s="216"/>
      <c r="U709" s="216"/>
      <c r="V709" s="216"/>
      <c r="W709" s="216"/>
      <c r="X709" s="216"/>
      <c r="Y709" s="216"/>
      <c r="Z709" s="216"/>
      <c r="AA709" s="216"/>
      <c r="AB709" s="216"/>
      <c r="AC709" s="216"/>
      <c r="AD709" s="216"/>
      <c r="AE709" s="216"/>
      <c r="AF709" s="216"/>
      <c r="AG709" s="216"/>
      <c r="AH709" s="216"/>
      <c r="AI709" s="216"/>
      <c r="AJ709" s="216"/>
      <c r="AK709" s="216"/>
      <c r="AL709" s="216"/>
      <c r="FY709" s="184"/>
      <c r="JJ709" s="184"/>
    </row>
    <row r="710" spans="2:270">
      <c r="B710" s="202"/>
      <c r="E710" s="216"/>
      <c r="F710" s="216"/>
      <c r="G710" s="216"/>
      <c r="H710" s="216"/>
      <c r="I710" s="216"/>
      <c r="J710" s="216"/>
      <c r="K710" s="216"/>
      <c r="L710" s="216"/>
      <c r="M710" s="216"/>
      <c r="N710" s="216"/>
      <c r="O710" s="216"/>
      <c r="P710" s="216"/>
      <c r="Q710" s="216"/>
      <c r="R710" s="216"/>
      <c r="S710" s="216"/>
      <c r="T710" s="216"/>
      <c r="U710" s="216"/>
      <c r="V710" s="216"/>
      <c r="W710" s="216"/>
      <c r="X710" s="216"/>
      <c r="Y710" s="216"/>
      <c r="Z710" s="216"/>
      <c r="AA710" s="216"/>
      <c r="AB710" s="216"/>
      <c r="AC710" s="216"/>
      <c r="AD710" s="216"/>
      <c r="AE710" s="216"/>
      <c r="AF710" s="216"/>
      <c r="AG710" s="216"/>
      <c r="AH710" s="216"/>
      <c r="AI710" s="216"/>
      <c r="AJ710" s="216"/>
      <c r="AK710" s="216"/>
      <c r="AL710" s="216"/>
      <c r="FY710" s="184"/>
      <c r="JJ710" s="184"/>
    </row>
    <row r="711" spans="2:270">
      <c r="B711" s="202"/>
      <c r="E711" s="216"/>
      <c r="F711" s="216"/>
      <c r="G711" s="216"/>
      <c r="H711" s="216"/>
      <c r="I711" s="216"/>
      <c r="J711" s="216"/>
      <c r="K711" s="216"/>
      <c r="L711" s="216"/>
      <c r="M711" s="216"/>
      <c r="N711" s="216"/>
      <c r="O711" s="216"/>
      <c r="P711" s="216"/>
      <c r="Q711" s="216"/>
      <c r="R711" s="216"/>
      <c r="S711" s="216"/>
      <c r="T711" s="216"/>
      <c r="U711" s="216"/>
      <c r="V711" s="216"/>
      <c r="W711" s="216"/>
      <c r="X711" s="216"/>
      <c r="Y711" s="216"/>
      <c r="Z711" s="216"/>
      <c r="AA711" s="216"/>
      <c r="AB711" s="216"/>
      <c r="AC711" s="216"/>
      <c r="AD711" s="216"/>
      <c r="AE711" s="216"/>
      <c r="AF711" s="216"/>
      <c r="AG711" s="216"/>
      <c r="AH711" s="216"/>
      <c r="AI711" s="216"/>
      <c r="AJ711" s="216"/>
      <c r="AK711" s="216"/>
      <c r="AL711" s="216"/>
      <c r="FY711" s="184"/>
      <c r="JJ711" s="184"/>
    </row>
    <row r="712" spans="2:270">
      <c r="B712" s="202"/>
      <c r="E712" s="216"/>
      <c r="F712" s="216"/>
      <c r="G712" s="216"/>
      <c r="H712" s="216"/>
      <c r="I712" s="216"/>
      <c r="J712" s="216"/>
      <c r="K712" s="216"/>
      <c r="L712" s="216"/>
      <c r="M712" s="216"/>
      <c r="N712" s="216"/>
      <c r="O712" s="216"/>
      <c r="P712" s="216"/>
      <c r="Q712" s="216"/>
      <c r="R712" s="216"/>
      <c r="S712" s="216"/>
      <c r="T712" s="216"/>
      <c r="U712" s="216"/>
      <c r="V712" s="216"/>
      <c r="W712" s="216"/>
      <c r="X712" s="216"/>
      <c r="Y712" s="216"/>
      <c r="Z712" s="216"/>
      <c r="AA712" s="216"/>
      <c r="AB712" s="216"/>
      <c r="AC712" s="216"/>
      <c r="AD712" s="216"/>
      <c r="AE712" s="216"/>
      <c r="AF712" s="216"/>
      <c r="AG712" s="216"/>
      <c r="AH712" s="216"/>
      <c r="AI712" s="216"/>
      <c r="AJ712" s="216"/>
      <c r="AK712" s="216"/>
      <c r="AL712" s="216"/>
      <c r="FY712" s="184"/>
      <c r="JJ712" s="184"/>
    </row>
    <row r="713" spans="2:270">
      <c r="B713" s="202"/>
      <c r="E713" s="216"/>
      <c r="F713" s="216"/>
      <c r="G713" s="216"/>
      <c r="H713" s="216"/>
      <c r="I713" s="216"/>
      <c r="J713" s="216"/>
      <c r="K713" s="216"/>
      <c r="L713" s="216"/>
      <c r="M713" s="216"/>
      <c r="N713" s="216"/>
      <c r="O713" s="216"/>
      <c r="P713" s="216"/>
      <c r="Q713" s="216"/>
      <c r="R713" s="216"/>
      <c r="S713" s="216"/>
      <c r="T713" s="216"/>
      <c r="U713" s="216"/>
      <c r="V713" s="216"/>
      <c r="W713" s="216"/>
      <c r="X713" s="216"/>
      <c r="Y713" s="216"/>
      <c r="Z713" s="216"/>
      <c r="AA713" s="216"/>
      <c r="AB713" s="216"/>
      <c r="AC713" s="216"/>
      <c r="AD713" s="216"/>
      <c r="AE713" s="216"/>
      <c r="AF713" s="216"/>
      <c r="AG713" s="216"/>
      <c r="AH713" s="216"/>
      <c r="AI713" s="216"/>
      <c r="AJ713" s="216"/>
      <c r="AK713" s="216"/>
      <c r="AL713" s="216"/>
      <c r="FY713" s="184"/>
      <c r="JJ713" s="184"/>
    </row>
    <row r="714" spans="2:270">
      <c r="B714" s="202"/>
      <c r="E714" s="216"/>
      <c r="F714" s="216"/>
      <c r="G714" s="216"/>
      <c r="H714" s="216"/>
      <c r="I714" s="216"/>
      <c r="J714" s="216"/>
      <c r="K714" s="216"/>
      <c r="L714" s="216"/>
      <c r="M714" s="216"/>
      <c r="N714" s="216"/>
      <c r="O714" s="216"/>
      <c r="P714" s="216"/>
      <c r="Q714" s="216"/>
      <c r="R714" s="216"/>
      <c r="S714" s="216"/>
      <c r="T714" s="216"/>
      <c r="U714" s="216"/>
      <c r="V714" s="216"/>
      <c r="W714" s="216"/>
      <c r="X714" s="216"/>
      <c r="Y714" s="216"/>
      <c r="Z714" s="216"/>
      <c r="AA714" s="216"/>
      <c r="AB714" s="216"/>
      <c r="AC714" s="216"/>
      <c r="AD714" s="216"/>
      <c r="AE714" s="216"/>
      <c r="AF714" s="216"/>
      <c r="AG714" s="216"/>
      <c r="AH714" s="216"/>
      <c r="AI714" s="216"/>
      <c r="AJ714" s="216"/>
      <c r="AK714" s="216"/>
      <c r="AL714" s="216"/>
      <c r="FY714" s="184"/>
      <c r="JJ714" s="184"/>
    </row>
    <row r="715" spans="2:270">
      <c r="B715" s="202"/>
      <c r="E715" s="216"/>
      <c r="F715" s="216"/>
      <c r="G715" s="216"/>
      <c r="H715" s="216"/>
      <c r="I715" s="216"/>
      <c r="J715" s="216"/>
      <c r="K715" s="216"/>
      <c r="L715" s="216"/>
      <c r="M715" s="216"/>
      <c r="N715" s="216"/>
      <c r="O715" s="216"/>
      <c r="P715" s="216"/>
      <c r="Q715" s="216"/>
      <c r="R715" s="216"/>
      <c r="S715" s="216"/>
      <c r="T715" s="216"/>
      <c r="U715" s="216"/>
      <c r="V715" s="216"/>
      <c r="W715" s="216"/>
      <c r="X715" s="216"/>
      <c r="Y715" s="216"/>
      <c r="Z715" s="216"/>
      <c r="AA715" s="216"/>
      <c r="AB715" s="216"/>
      <c r="AC715" s="216"/>
      <c r="AD715" s="216"/>
      <c r="AE715" s="216"/>
      <c r="AF715" s="216"/>
      <c r="AG715" s="216"/>
      <c r="AH715" s="216"/>
      <c r="AI715" s="216"/>
      <c r="AJ715" s="216"/>
      <c r="AK715" s="216"/>
      <c r="AL715" s="216"/>
      <c r="FY715" s="184"/>
      <c r="JJ715" s="184"/>
    </row>
    <row r="716" spans="2:270">
      <c r="B716" s="202"/>
      <c r="E716" s="216"/>
      <c r="F716" s="216"/>
      <c r="G716" s="216"/>
      <c r="H716" s="216"/>
      <c r="I716" s="216"/>
      <c r="J716" s="216"/>
      <c r="K716" s="216"/>
      <c r="L716" s="216"/>
      <c r="M716" s="216"/>
      <c r="N716" s="216"/>
      <c r="O716" s="216"/>
      <c r="P716" s="216"/>
      <c r="Q716" s="216"/>
      <c r="R716" s="216"/>
      <c r="S716" s="216"/>
      <c r="T716" s="216"/>
      <c r="U716" s="216"/>
      <c r="V716" s="216"/>
      <c r="W716" s="216"/>
      <c r="X716" s="216"/>
      <c r="Y716" s="216"/>
      <c r="Z716" s="216"/>
      <c r="AA716" s="216"/>
      <c r="AB716" s="216"/>
      <c r="AC716" s="216"/>
      <c r="AD716" s="216"/>
      <c r="AE716" s="216"/>
      <c r="AF716" s="216"/>
      <c r="AG716" s="216"/>
      <c r="AH716" s="216"/>
      <c r="AI716" s="216"/>
      <c r="AJ716" s="216"/>
      <c r="AK716" s="216"/>
      <c r="AL716" s="216"/>
      <c r="FY716" s="184"/>
      <c r="JJ716" s="184"/>
    </row>
    <row r="717" spans="2:270">
      <c r="B717" s="202"/>
      <c r="E717" s="216"/>
      <c r="F717" s="216"/>
      <c r="G717" s="216"/>
      <c r="H717" s="216"/>
      <c r="I717" s="216"/>
      <c r="J717" s="216"/>
      <c r="K717" s="216"/>
      <c r="L717" s="216"/>
      <c r="M717" s="216"/>
      <c r="N717" s="216"/>
      <c r="O717" s="216"/>
      <c r="P717" s="216"/>
      <c r="Q717" s="216"/>
      <c r="R717" s="216"/>
      <c r="S717" s="216"/>
      <c r="T717" s="216"/>
      <c r="U717" s="216"/>
      <c r="V717" s="216"/>
      <c r="W717" s="216"/>
      <c r="X717" s="216"/>
      <c r="Y717" s="216"/>
      <c r="Z717" s="216"/>
      <c r="AA717" s="216"/>
      <c r="AB717" s="216"/>
      <c r="AC717" s="216"/>
      <c r="AD717" s="216"/>
      <c r="AE717" s="216"/>
      <c r="AF717" s="216"/>
      <c r="AG717" s="216"/>
      <c r="AH717" s="216"/>
      <c r="AI717" s="216"/>
      <c r="AJ717" s="216"/>
      <c r="AK717" s="216"/>
      <c r="AL717" s="216"/>
      <c r="FY717" s="184"/>
      <c r="JJ717" s="184"/>
    </row>
    <row r="718" spans="2:270">
      <c r="B718" s="202"/>
      <c r="E718" s="216"/>
      <c r="F718" s="216"/>
      <c r="G718" s="216"/>
      <c r="H718" s="216"/>
      <c r="I718" s="216"/>
      <c r="J718" s="216"/>
      <c r="K718" s="216"/>
      <c r="L718" s="216"/>
      <c r="M718" s="216"/>
      <c r="N718" s="216"/>
      <c r="O718" s="216"/>
      <c r="P718" s="216"/>
      <c r="Q718" s="216"/>
      <c r="R718" s="216"/>
      <c r="S718" s="216"/>
      <c r="T718" s="216"/>
      <c r="U718" s="216"/>
      <c r="V718" s="216"/>
      <c r="W718" s="216"/>
      <c r="X718" s="216"/>
      <c r="Y718" s="216"/>
      <c r="Z718" s="216"/>
      <c r="AA718" s="216"/>
      <c r="AB718" s="216"/>
      <c r="AC718" s="216"/>
      <c r="AD718" s="216"/>
      <c r="AE718" s="216"/>
      <c r="AF718" s="216"/>
      <c r="AG718" s="216"/>
      <c r="AH718" s="216"/>
      <c r="AI718" s="216"/>
      <c r="AJ718" s="216"/>
      <c r="AK718" s="216"/>
      <c r="AL718" s="216"/>
      <c r="FY718" s="184"/>
      <c r="JJ718" s="184"/>
    </row>
    <row r="719" spans="2:270">
      <c r="B719" s="202"/>
      <c r="E719" s="216"/>
      <c r="F719" s="216"/>
      <c r="G719" s="216"/>
      <c r="H719" s="216"/>
      <c r="I719" s="216"/>
      <c r="J719" s="216"/>
      <c r="K719" s="216"/>
      <c r="L719" s="216"/>
      <c r="M719" s="216"/>
      <c r="N719" s="216"/>
      <c r="O719" s="216"/>
      <c r="P719" s="216"/>
      <c r="Q719" s="216"/>
      <c r="R719" s="216"/>
      <c r="S719" s="216"/>
      <c r="T719" s="216"/>
      <c r="U719" s="216"/>
      <c r="V719" s="216"/>
      <c r="W719" s="216"/>
      <c r="X719" s="216"/>
      <c r="Y719" s="216"/>
      <c r="Z719" s="216"/>
      <c r="AA719" s="216"/>
      <c r="AB719" s="216"/>
      <c r="AC719" s="216"/>
      <c r="AD719" s="216"/>
      <c r="AE719" s="216"/>
      <c r="AF719" s="216"/>
      <c r="AG719" s="216"/>
      <c r="AH719" s="216"/>
      <c r="AI719" s="216"/>
      <c r="AJ719" s="216"/>
      <c r="AK719" s="216"/>
      <c r="AL719" s="216"/>
      <c r="FY719" s="184"/>
      <c r="JJ719" s="184"/>
    </row>
    <row r="720" spans="2:270">
      <c r="B720" s="202"/>
      <c r="E720" s="216"/>
      <c r="F720" s="216"/>
      <c r="G720" s="216"/>
      <c r="H720" s="216"/>
      <c r="I720" s="216"/>
      <c r="J720" s="216"/>
      <c r="K720" s="216"/>
      <c r="L720" s="216"/>
      <c r="M720" s="216"/>
      <c r="N720" s="216"/>
      <c r="O720" s="216"/>
      <c r="P720" s="216"/>
      <c r="Q720" s="216"/>
      <c r="R720" s="216"/>
      <c r="S720" s="216"/>
      <c r="T720" s="216"/>
      <c r="U720" s="216"/>
      <c r="V720" s="216"/>
      <c r="W720" s="216"/>
      <c r="X720" s="216"/>
      <c r="Y720" s="216"/>
      <c r="Z720" s="216"/>
      <c r="AA720" s="216"/>
      <c r="AB720" s="216"/>
      <c r="AC720" s="216"/>
      <c r="AD720" s="216"/>
      <c r="AE720" s="216"/>
      <c r="AF720" s="216"/>
      <c r="AG720" s="216"/>
      <c r="AH720" s="216"/>
      <c r="AI720" s="216"/>
      <c r="AJ720" s="216"/>
      <c r="AK720" s="216"/>
      <c r="AL720" s="216"/>
      <c r="FY720" s="184"/>
      <c r="JJ720" s="184"/>
    </row>
    <row r="721" spans="2:270">
      <c r="B721" s="202"/>
      <c r="E721" s="216"/>
      <c r="F721" s="216"/>
      <c r="G721" s="216"/>
      <c r="H721" s="216"/>
      <c r="I721" s="216"/>
      <c r="J721" s="216"/>
      <c r="K721" s="216"/>
      <c r="L721" s="216"/>
      <c r="M721" s="216"/>
      <c r="N721" s="216"/>
      <c r="O721" s="216"/>
      <c r="P721" s="216"/>
      <c r="Q721" s="216"/>
      <c r="R721" s="216"/>
      <c r="S721" s="216"/>
      <c r="T721" s="216"/>
      <c r="U721" s="216"/>
      <c r="V721" s="216"/>
      <c r="W721" s="216"/>
      <c r="X721" s="216"/>
      <c r="Y721" s="216"/>
      <c r="Z721" s="216"/>
      <c r="AA721" s="216"/>
      <c r="AB721" s="216"/>
      <c r="AC721" s="216"/>
      <c r="AD721" s="216"/>
      <c r="AE721" s="216"/>
      <c r="AF721" s="216"/>
      <c r="AG721" s="216"/>
      <c r="AH721" s="216"/>
      <c r="AI721" s="216"/>
      <c r="AJ721" s="216"/>
      <c r="AK721" s="216"/>
      <c r="AL721" s="216"/>
      <c r="FY721" s="184"/>
      <c r="JJ721" s="184"/>
    </row>
    <row r="722" spans="2:270">
      <c r="B722" s="202"/>
      <c r="E722" s="216"/>
      <c r="F722" s="216"/>
      <c r="G722" s="216"/>
      <c r="H722" s="216"/>
      <c r="I722" s="216"/>
      <c r="J722" s="216"/>
      <c r="K722" s="216"/>
      <c r="L722" s="216"/>
      <c r="M722" s="216"/>
      <c r="N722" s="216"/>
      <c r="O722" s="216"/>
      <c r="P722" s="216"/>
      <c r="Q722" s="216"/>
      <c r="R722" s="216"/>
      <c r="S722" s="216"/>
      <c r="T722" s="216"/>
      <c r="U722" s="216"/>
      <c r="V722" s="216"/>
      <c r="W722" s="216"/>
      <c r="X722" s="216"/>
      <c r="Y722" s="216"/>
      <c r="Z722" s="216"/>
      <c r="AA722" s="216"/>
      <c r="AB722" s="216"/>
      <c r="AC722" s="216"/>
      <c r="AD722" s="216"/>
      <c r="AE722" s="216"/>
      <c r="AF722" s="216"/>
      <c r="AG722" s="216"/>
      <c r="AH722" s="216"/>
      <c r="AI722" s="216"/>
      <c r="AJ722" s="216"/>
      <c r="AK722" s="216"/>
      <c r="AL722" s="216"/>
      <c r="FY722" s="184"/>
      <c r="JJ722" s="184"/>
    </row>
    <row r="723" spans="2:270">
      <c r="B723" s="202"/>
      <c r="E723" s="216"/>
      <c r="F723" s="216"/>
      <c r="G723" s="216"/>
      <c r="H723" s="216"/>
      <c r="I723" s="216"/>
      <c r="J723" s="216"/>
      <c r="K723" s="216"/>
      <c r="L723" s="216"/>
      <c r="M723" s="216"/>
      <c r="N723" s="216"/>
      <c r="O723" s="216"/>
      <c r="P723" s="216"/>
      <c r="Q723" s="216"/>
      <c r="R723" s="216"/>
      <c r="S723" s="216"/>
      <c r="T723" s="216"/>
      <c r="U723" s="216"/>
      <c r="V723" s="216"/>
      <c r="W723" s="216"/>
      <c r="X723" s="216"/>
      <c r="Y723" s="216"/>
      <c r="Z723" s="216"/>
      <c r="AA723" s="216"/>
      <c r="AB723" s="216"/>
      <c r="AC723" s="216"/>
      <c r="AD723" s="216"/>
      <c r="AE723" s="216"/>
      <c r="AF723" s="216"/>
      <c r="AG723" s="216"/>
      <c r="AH723" s="216"/>
      <c r="AI723" s="216"/>
      <c r="AJ723" s="216"/>
      <c r="AK723" s="216"/>
      <c r="AL723" s="216"/>
      <c r="FY723" s="184"/>
      <c r="JJ723" s="184"/>
    </row>
    <row r="724" spans="2:270">
      <c r="B724" s="202"/>
      <c r="E724" s="216"/>
      <c r="F724" s="216"/>
      <c r="G724" s="216"/>
      <c r="H724" s="216"/>
      <c r="I724" s="216"/>
      <c r="J724" s="216"/>
      <c r="K724" s="216"/>
      <c r="L724" s="216"/>
      <c r="M724" s="216"/>
      <c r="N724" s="216"/>
      <c r="O724" s="216"/>
      <c r="P724" s="216"/>
      <c r="Q724" s="216"/>
      <c r="R724" s="216"/>
      <c r="S724" s="216"/>
      <c r="T724" s="216"/>
      <c r="U724" s="216"/>
      <c r="V724" s="216"/>
      <c r="W724" s="216"/>
      <c r="X724" s="216"/>
      <c r="Y724" s="216"/>
      <c r="Z724" s="216"/>
      <c r="AA724" s="216"/>
      <c r="AB724" s="216"/>
      <c r="AC724" s="216"/>
      <c r="AD724" s="216"/>
      <c r="AE724" s="216"/>
      <c r="AF724" s="216"/>
      <c r="AG724" s="216"/>
      <c r="AH724" s="216"/>
      <c r="AI724" s="216"/>
      <c r="AJ724" s="216"/>
      <c r="AK724" s="216"/>
      <c r="AL724" s="216"/>
      <c r="FY724" s="184"/>
      <c r="JJ724" s="184"/>
    </row>
    <row r="725" spans="2:270">
      <c r="B725" s="202"/>
      <c r="E725" s="216"/>
      <c r="F725" s="216"/>
      <c r="G725" s="216"/>
      <c r="H725" s="216"/>
      <c r="I725" s="216"/>
      <c r="J725" s="216"/>
      <c r="K725" s="216"/>
      <c r="L725" s="216"/>
      <c r="M725" s="216"/>
      <c r="N725" s="216"/>
      <c r="O725" s="216"/>
      <c r="P725" s="216"/>
      <c r="Q725" s="216"/>
      <c r="R725" s="216"/>
      <c r="S725" s="216"/>
      <c r="T725" s="216"/>
      <c r="U725" s="216"/>
      <c r="V725" s="216"/>
      <c r="W725" s="216"/>
      <c r="X725" s="216"/>
      <c r="Y725" s="216"/>
      <c r="Z725" s="216"/>
      <c r="AA725" s="216"/>
      <c r="AB725" s="216"/>
      <c r="AC725" s="216"/>
      <c r="AD725" s="216"/>
      <c r="AE725" s="216"/>
      <c r="AF725" s="216"/>
      <c r="AG725" s="216"/>
      <c r="AH725" s="216"/>
      <c r="AI725" s="216"/>
      <c r="AJ725" s="216"/>
      <c r="AK725" s="216"/>
      <c r="AL725" s="216"/>
      <c r="FY725" s="184"/>
      <c r="JJ725" s="184"/>
    </row>
    <row r="726" spans="2:270">
      <c r="B726" s="202"/>
      <c r="E726" s="216"/>
      <c r="F726" s="216"/>
      <c r="G726" s="216"/>
      <c r="H726" s="216"/>
      <c r="I726" s="216"/>
      <c r="J726" s="216"/>
      <c r="K726" s="216"/>
      <c r="L726" s="216"/>
      <c r="M726" s="216"/>
      <c r="N726" s="216"/>
      <c r="O726" s="216"/>
      <c r="P726" s="216"/>
      <c r="Q726" s="216"/>
      <c r="R726" s="216"/>
      <c r="S726" s="216"/>
      <c r="T726" s="216"/>
      <c r="U726" s="216"/>
      <c r="V726" s="216"/>
      <c r="W726" s="216"/>
      <c r="X726" s="216"/>
      <c r="Y726" s="216"/>
      <c r="Z726" s="216"/>
      <c r="AA726" s="216"/>
      <c r="AB726" s="216"/>
      <c r="AC726" s="216"/>
      <c r="AD726" s="216"/>
      <c r="AE726" s="216"/>
      <c r="AF726" s="216"/>
      <c r="AG726" s="216"/>
      <c r="AH726" s="216"/>
      <c r="AI726" s="216"/>
      <c r="AJ726" s="216"/>
      <c r="AK726" s="216"/>
      <c r="AL726" s="216"/>
      <c r="FY726" s="184"/>
      <c r="JJ726" s="184"/>
    </row>
    <row r="727" spans="2:270">
      <c r="B727" s="202"/>
      <c r="E727" s="216"/>
      <c r="F727" s="216"/>
      <c r="G727" s="216"/>
      <c r="H727" s="216"/>
      <c r="I727" s="216"/>
      <c r="J727" s="216"/>
      <c r="K727" s="216"/>
      <c r="L727" s="216"/>
      <c r="M727" s="216"/>
      <c r="N727" s="216"/>
      <c r="O727" s="216"/>
      <c r="P727" s="216"/>
      <c r="Q727" s="216"/>
      <c r="R727" s="216"/>
      <c r="S727" s="216"/>
      <c r="T727" s="216"/>
      <c r="U727" s="216"/>
      <c r="V727" s="216"/>
      <c r="W727" s="216"/>
      <c r="X727" s="216"/>
      <c r="Y727" s="216"/>
      <c r="Z727" s="216"/>
      <c r="AA727" s="216"/>
      <c r="AB727" s="216"/>
      <c r="AC727" s="216"/>
      <c r="AD727" s="216"/>
      <c r="AE727" s="216"/>
      <c r="AF727" s="216"/>
      <c r="AG727" s="216"/>
      <c r="AH727" s="216"/>
      <c r="AI727" s="216"/>
      <c r="AJ727" s="216"/>
      <c r="AK727" s="216"/>
      <c r="AL727" s="216"/>
      <c r="FY727" s="184"/>
      <c r="JJ727" s="184"/>
    </row>
    <row r="728" spans="2:270">
      <c r="B728" s="202"/>
      <c r="E728" s="216"/>
      <c r="F728" s="216"/>
      <c r="G728" s="216"/>
      <c r="H728" s="216"/>
      <c r="I728" s="216"/>
      <c r="J728" s="216"/>
      <c r="K728" s="216"/>
      <c r="L728" s="216"/>
      <c r="M728" s="216"/>
      <c r="N728" s="216"/>
      <c r="O728" s="216"/>
      <c r="P728" s="216"/>
      <c r="Q728" s="216"/>
      <c r="R728" s="216"/>
      <c r="S728" s="216"/>
      <c r="T728" s="216"/>
      <c r="U728" s="216"/>
      <c r="V728" s="216"/>
      <c r="W728" s="216"/>
      <c r="X728" s="216"/>
      <c r="Y728" s="216"/>
      <c r="Z728" s="216"/>
      <c r="AA728" s="216"/>
      <c r="AB728" s="216"/>
      <c r="AC728" s="216"/>
      <c r="AD728" s="216"/>
      <c r="AE728" s="216"/>
      <c r="AF728" s="216"/>
      <c r="AG728" s="216"/>
      <c r="AH728" s="216"/>
      <c r="AI728" s="216"/>
      <c r="AJ728" s="216"/>
      <c r="AK728" s="216"/>
      <c r="AL728" s="216"/>
      <c r="FY728" s="184"/>
      <c r="JJ728" s="184"/>
    </row>
    <row r="729" spans="2:270">
      <c r="B729" s="202"/>
      <c r="E729" s="216"/>
      <c r="F729" s="216"/>
      <c r="G729" s="216"/>
      <c r="H729" s="216"/>
      <c r="I729" s="216"/>
      <c r="J729" s="216"/>
      <c r="K729" s="216"/>
      <c r="L729" s="216"/>
      <c r="M729" s="216"/>
      <c r="N729" s="216"/>
      <c r="O729" s="216"/>
      <c r="P729" s="216"/>
      <c r="Q729" s="216"/>
      <c r="R729" s="216"/>
      <c r="S729" s="216"/>
      <c r="T729" s="216"/>
      <c r="U729" s="216"/>
      <c r="V729" s="216"/>
      <c r="W729" s="216"/>
      <c r="X729" s="216"/>
      <c r="Y729" s="216"/>
      <c r="Z729" s="216"/>
      <c r="AA729" s="216"/>
      <c r="AB729" s="216"/>
      <c r="AC729" s="216"/>
      <c r="AD729" s="216"/>
      <c r="AE729" s="216"/>
      <c r="AF729" s="216"/>
      <c r="AG729" s="216"/>
      <c r="AH729" s="216"/>
      <c r="AI729" s="216"/>
      <c r="AJ729" s="216"/>
      <c r="AK729" s="216"/>
      <c r="AL729" s="216"/>
      <c r="FY729" s="184"/>
      <c r="JJ729" s="184"/>
    </row>
    <row r="730" spans="2:270">
      <c r="B730" s="202"/>
      <c r="E730" s="216"/>
      <c r="F730" s="216"/>
      <c r="G730" s="216"/>
      <c r="H730" s="216"/>
      <c r="I730" s="216"/>
      <c r="J730" s="216"/>
      <c r="K730" s="216"/>
      <c r="L730" s="216"/>
      <c r="M730" s="216"/>
      <c r="N730" s="216"/>
      <c r="O730" s="216"/>
      <c r="P730" s="216"/>
      <c r="Q730" s="216"/>
      <c r="R730" s="216"/>
      <c r="S730" s="216"/>
      <c r="T730" s="216"/>
      <c r="U730" s="216"/>
      <c r="V730" s="216"/>
      <c r="W730" s="216"/>
      <c r="X730" s="216"/>
      <c r="Y730" s="216"/>
      <c r="Z730" s="216"/>
      <c r="AA730" s="216"/>
      <c r="AB730" s="216"/>
      <c r="AC730" s="216"/>
      <c r="AD730" s="216"/>
      <c r="AE730" s="216"/>
      <c r="AF730" s="216"/>
      <c r="AG730" s="216"/>
      <c r="AH730" s="216"/>
      <c r="AI730" s="216"/>
      <c r="AJ730" s="216"/>
      <c r="AK730" s="216"/>
      <c r="AL730" s="216"/>
      <c r="FY730" s="184"/>
      <c r="JJ730" s="184"/>
    </row>
    <row r="731" spans="2:270">
      <c r="B731" s="202"/>
      <c r="E731" s="216"/>
      <c r="F731" s="216"/>
      <c r="G731" s="216"/>
      <c r="H731" s="216"/>
      <c r="I731" s="216"/>
      <c r="J731" s="216"/>
      <c r="K731" s="216"/>
      <c r="L731" s="216"/>
      <c r="M731" s="216"/>
      <c r="N731" s="216"/>
      <c r="O731" s="216"/>
      <c r="P731" s="216"/>
      <c r="Q731" s="216"/>
      <c r="R731" s="216"/>
      <c r="S731" s="216"/>
      <c r="T731" s="216"/>
      <c r="U731" s="216"/>
      <c r="V731" s="216"/>
      <c r="W731" s="216"/>
      <c r="X731" s="216"/>
      <c r="Y731" s="216"/>
      <c r="Z731" s="216"/>
      <c r="AA731" s="216"/>
      <c r="AB731" s="216"/>
      <c r="AC731" s="216"/>
      <c r="AD731" s="216"/>
      <c r="AE731" s="216"/>
      <c r="AF731" s="216"/>
      <c r="AG731" s="216"/>
      <c r="AH731" s="216"/>
      <c r="AI731" s="216"/>
      <c r="AJ731" s="216"/>
      <c r="AK731" s="216"/>
      <c r="AL731" s="216"/>
      <c r="FY731" s="184"/>
      <c r="JJ731" s="184"/>
    </row>
    <row r="732" spans="2:270">
      <c r="B732" s="202"/>
      <c r="E732" s="216"/>
      <c r="F732" s="216"/>
      <c r="G732" s="216"/>
      <c r="H732" s="216"/>
      <c r="I732" s="216"/>
      <c r="J732" s="216"/>
      <c r="K732" s="216"/>
      <c r="L732" s="216"/>
      <c r="M732" s="216"/>
      <c r="N732" s="216"/>
      <c r="O732" s="216"/>
      <c r="P732" s="216"/>
      <c r="Q732" s="216"/>
      <c r="R732" s="216"/>
      <c r="S732" s="216"/>
      <c r="T732" s="216"/>
      <c r="U732" s="216"/>
      <c r="V732" s="216"/>
      <c r="W732" s="216"/>
      <c r="X732" s="216"/>
      <c r="Y732" s="216"/>
      <c r="Z732" s="216"/>
      <c r="AA732" s="216"/>
      <c r="AB732" s="216"/>
      <c r="AC732" s="216"/>
      <c r="AD732" s="216"/>
      <c r="AE732" s="216"/>
      <c r="AF732" s="216"/>
      <c r="AG732" s="216"/>
      <c r="AH732" s="216"/>
      <c r="AI732" s="216"/>
      <c r="AJ732" s="216"/>
      <c r="AK732" s="216"/>
      <c r="AL732" s="216"/>
      <c r="FY732" s="184"/>
      <c r="JJ732" s="184"/>
    </row>
    <row r="733" spans="2:270">
      <c r="B733" s="202"/>
      <c r="E733" s="216"/>
      <c r="F733" s="216"/>
      <c r="G733" s="216"/>
      <c r="H733" s="216"/>
      <c r="I733" s="216"/>
      <c r="J733" s="216"/>
      <c r="K733" s="216"/>
      <c r="L733" s="216"/>
      <c r="M733" s="216"/>
      <c r="N733" s="216"/>
      <c r="O733" s="216"/>
      <c r="P733" s="216"/>
      <c r="Q733" s="216"/>
      <c r="R733" s="216"/>
      <c r="S733" s="216"/>
      <c r="T733" s="216"/>
      <c r="U733" s="216"/>
      <c r="V733" s="216"/>
      <c r="W733" s="216"/>
      <c r="X733" s="216"/>
      <c r="Y733" s="216"/>
      <c r="Z733" s="216"/>
      <c r="AA733" s="216"/>
      <c r="AB733" s="216"/>
      <c r="AC733" s="216"/>
      <c r="AD733" s="216"/>
      <c r="AE733" s="216"/>
      <c r="AF733" s="216"/>
      <c r="AG733" s="216"/>
      <c r="AH733" s="216"/>
      <c r="AI733" s="216"/>
      <c r="AJ733" s="216"/>
      <c r="AK733" s="216"/>
      <c r="AL733" s="216"/>
      <c r="FY733" s="184"/>
      <c r="JJ733" s="184"/>
    </row>
    <row r="734" spans="2:270">
      <c r="B734" s="202"/>
      <c r="E734" s="216"/>
      <c r="F734" s="216"/>
      <c r="G734" s="216"/>
      <c r="H734" s="216"/>
      <c r="I734" s="216"/>
      <c r="J734" s="216"/>
      <c r="K734" s="216"/>
      <c r="L734" s="216"/>
      <c r="M734" s="216"/>
      <c r="N734" s="216"/>
      <c r="O734" s="216"/>
      <c r="P734" s="216"/>
      <c r="Q734" s="216"/>
      <c r="R734" s="216"/>
      <c r="S734" s="216"/>
      <c r="T734" s="216"/>
      <c r="U734" s="216"/>
      <c r="V734" s="216"/>
      <c r="W734" s="216"/>
      <c r="X734" s="216"/>
      <c r="Y734" s="216"/>
      <c r="Z734" s="216"/>
      <c r="AA734" s="216"/>
      <c r="AB734" s="216"/>
      <c r="AC734" s="216"/>
      <c r="AD734" s="216"/>
      <c r="AE734" s="216"/>
      <c r="AF734" s="216"/>
      <c r="AG734" s="216"/>
      <c r="AH734" s="216"/>
      <c r="AI734" s="216"/>
      <c r="AJ734" s="216"/>
      <c r="AK734" s="216"/>
      <c r="AL734" s="216"/>
      <c r="FY734" s="184"/>
      <c r="JJ734" s="184"/>
    </row>
    <row r="735" spans="2:270">
      <c r="B735" s="202"/>
      <c r="E735" s="216"/>
      <c r="F735" s="216"/>
      <c r="G735" s="216"/>
      <c r="H735" s="216"/>
      <c r="I735" s="216"/>
      <c r="J735" s="216"/>
      <c r="K735" s="216"/>
      <c r="L735" s="216"/>
      <c r="M735" s="216"/>
      <c r="N735" s="216"/>
      <c r="O735" s="216"/>
      <c r="P735" s="216"/>
      <c r="Q735" s="216"/>
      <c r="R735" s="216"/>
      <c r="S735" s="216"/>
      <c r="T735" s="216"/>
      <c r="U735" s="216"/>
      <c r="V735" s="216"/>
      <c r="W735" s="216"/>
      <c r="X735" s="216"/>
      <c r="Y735" s="216"/>
      <c r="Z735" s="216"/>
      <c r="AA735" s="216"/>
      <c r="AB735" s="216"/>
      <c r="AC735" s="216"/>
      <c r="AD735" s="216"/>
      <c r="AE735" s="216"/>
      <c r="AF735" s="216"/>
      <c r="AG735" s="216"/>
      <c r="AH735" s="216"/>
      <c r="AI735" s="216"/>
      <c r="AJ735" s="216"/>
      <c r="AK735" s="216"/>
      <c r="AL735" s="216"/>
      <c r="FY735" s="184"/>
      <c r="JJ735" s="184"/>
    </row>
    <row r="736" spans="2:270">
      <c r="B736" s="202"/>
      <c r="E736" s="216"/>
      <c r="F736" s="216"/>
      <c r="G736" s="216"/>
      <c r="H736" s="216"/>
      <c r="I736" s="216"/>
      <c r="J736" s="216"/>
      <c r="K736" s="216"/>
      <c r="L736" s="216"/>
      <c r="M736" s="216"/>
      <c r="N736" s="216"/>
      <c r="O736" s="216"/>
      <c r="P736" s="216"/>
      <c r="Q736" s="216"/>
      <c r="R736" s="216"/>
      <c r="S736" s="216"/>
      <c r="T736" s="216"/>
      <c r="U736" s="216"/>
      <c r="V736" s="216"/>
      <c r="W736" s="216"/>
      <c r="X736" s="216"/>
      <c r="Y736" s="216"/>
      <c r="Z736" s="216"/>
      <c r="AA736" s="216"/>
      <c r="AB736" s="216"/>
      <c r="AC736" s="216"/>
      <c r="AD736" s="216"/>
      <c r="AE736" s="216"/>
      <c r="AF736" s="216"/>
      <c r="AG736" s="216"/>
      <c r="AH736" s="216"/>
      <c r="AI736" s="216"/>
      <c r="AJ736" s="216"/>
      <c r="AK736" s="216"/>
      <c r="AL736" s="216"/>
      <c r="FY736" s="184"/>
      <c r="JJ736" s="184"/>
    </row>
    <row r="737" spans="2:270">
      <c r="B737" s="202"/>
      <c r="E737" s="216"/>
      <c r="F737" s="216"/>
      <c r="G737" s="216"/>
      <c r="H737" s="216"/>
      <c r="I737" s="216"/>
      <c r="J737" s="216"/>
      <c r="K737" s="216"/>
      <c r="L737" s="216"/>
      <c r="M737" s="216"/>
      <c r="N737" s="216"/>
      <c r="O737" s="216"/>
      <c r="P737" s="216"/>
      <c r="Q737" s="216"/>
      <c r="R737" s="216"/>
      <c r="S737" s="216"/>
      <c r="T737" s="216"/>
      <c r="U737" s="216"/>
      <c r="V737" s="216"/>
      <c r="W737" s="216"/>
      <c r="X737" s="216"/>
      <c r="Y737" s="216"/>
      <c r="Z737" s="216"/>
      <c r="AA737" s="216"/>
      <c r="AB737" s="216"/>
      <c r="AC737" s="216"/>
      <c r="AD737" s="216"/>
      <c r="AE737" s="216"/>
      <c r="AF737" s="216"/>
      <c r="AG737" s="216"/>
      <c r="AH737" s="216"/>
      <c r="AI737" s="216"/>
      <c r="AJ737" s="216"/>
      <c r="AK737" s="216"/>
      <c r="AL737" s="216"/>
      <c r="FY737" s="184"/>
      <c r="JJ737" s="184"/>
    </row>
    <row r="738" spans="2:270">
      <c r="B738" s="202"/>
      <c r="E738" s="216"/>
      <c r="F738" s="216"/>
      <c r="G738" s="216"/>
      <c r="H738" s="216"/>
      <c r="I738" s="216"/>
      <c r="J738" s="216"/>
      <c r="K738" s="216"/>
      <c r="L738" s="216"/>
      <c r="M738" s="216"/>
      <c r="N738" s="216"/>
      <c r="O738" s="216"/>
      <c r="P738" s="216"/>
      <c r="Q738" s="216"/>
      <c r="R738" s="216"/>
      <c r="S738" s="216"/>
      <c r="T738" s="216"/>
      <c r="U738" s="216"/>
      <c r="V738" s="216"/>
      <c r="W738" s="216"/>
      <c r="X738" s="216"/>
      <c r="Y738" s="216"/>
      <c r="Z738" s="216"/>
      <c r="AA738" s="216"/>
      <c r="AB738" s="216"/>
      <c r="AC738" s="216"/>
      <c r="AD738" s="216"/>
      <c r="AE738" s="216"/>
      <c r="AF738" s="216"/>
      <c r="AG738" s="216"/>
      <c r="AH738" s="216"/>
      <c r="AI738" s="216"/>
      <c r="AJ738" s="216"/>
      <c r="AK738" s="216"/>
      <c r="AL738" s="216"/>
      <c r="FY738" s="184"/>
      <c r="JJ738" s="184"/>
    </row>
    <row r="739" spans="2:270">
      <c r="B739" s="202"/>
      <c r="E739" s="216"/>
      <c r="F739" s="216"/>
      <c r="G739" s="216"/>
      <c r="H739" s="216"/>
      <c r="I739" s="216"/>
      <c r="J739" s="216"/>
      <c r="K739" s="216"/>
      <c r="L739" s="216"/>
      <c r="M739" s="216"/>
      <c r="N739" s="216"/>
      <c r="O739" s="216"/>
      <c r="P739" s="216"/>
      <c r="Q739" s="216"/>
      <c r="R739" s="216"/>
      <c r="S739" s="216"/>
      <c r="T739" s="216"/>
      <c r="U739" s="216"/>
      <c r="V739" s="216"/>
      <c r="W739" s="216"/>
      <c r="X739" s="216"/>
      <c r="Y739" s="216"/>
      <c r="Z739" s="216"/>
      <c r="AA739" s="216"/>
      <c r="AB739" s="216"/>
      <c r="AC739" s="216"/>
      <c r="AD739" s="216"/>
      <c r="AE739" s="216"/>
      <c r="AF739" s="216"/>
      <c r="AG739" s="216"/>
      <c r="AH739" s="216"/>
      <c r="AI739" s="216"/>
      <c r="AJ739" s="216"/>
      <c r="AK739" s="216"/>
      <c r="AL739" s="216"/>
      <c r="FY739" s="184"/>
      <c r="JJ739" s="184"/>
    </row>
    <row r="740" spans="2:270">
      <c r="B740" s="202"/>
      <c r="E740" s="216"/>
      <c r="F740" s="216"/>
      <c r="G740" s="216"/>
      <c r="H740" s="216"/>
      <c r="I740" s="216"/>
      <c r="J740" s="216"/>
      <c r="K740" s="216"/>
      <c r="L740" s="216"/>
      <c r="M740" s="216"/>
      <c r="N740" s="216"/>
      <c r="O740" s="216"/>
      <c r="P740" s="216"/>
      <c r="Q740" s="216"/>
      <c r="R740" s="216"/>
      <c r="S740" s="216"/>
      <c r="T740" s="216"/>
      <c r="U740" s="216"/>
      <c r="V740" s="216"/>
      <c r="W740" s="216"/>
      <c r="X740" s="216"/>
      <c r="Y740" s="216"/>
      <c r="Z740" s="216"/>
      <c r="AA740" s="216"/>
      <c r="AB740" s="216"/>
      <c r="AC740" s="216"/>
      <c r="AD740" s="216"/>
      <c r="AE740" s="216"/>
      <c r="AF740" s="216"/>
      <c r="AG740" s="216"/>
      <c r="AH740" s="216"/>
      <c r="AI740" s="216"/>
      <c r="AJ740" s="216"/>
      <c r="AK740" s="216"/>
      <c r="AL740" s="216"/>
      <c r="FY740" s="184"/>
      <c r="JJ740" s="184"/>
    </row>
    <row r="741" spans="2:270">
      <c r="B741" s="202"/>
      <c r="E741" s="216"/>
      <c r="F741" s="216"/>
      <c r="G741" s="216"/>
      <c r="H741" s="216"/>
      <c r="I741" s="216"/>
      <c r="J741" s="216"/>
      <c r="K741" s="216"/>
      <c r="L741" s="216"/>
      <c r="M741" s="216"/>
      <c r="N741" s="216"/>
      <c r="O741" s="216"/>
      <c r="P741" s="216"/>
      <c r="Q741" s="216"/>
      <c r="R741" s="216"/>
      <c r="S741" s="216"/>
      <c r="T741" s="216"/>
      <c r="U741" s="216"/>
      <c r="V741" s="216"/>
      <c r="W741" s="216"/>
      <c r="X741" s="216"/>
      <c r="Y741" s="216"/>
      <c r="Z741" s="216"/>
      <c r="AA741" s="216"/>
      <c r="AB741" s="216"/>
      <c r="AC741" s="216"/>
      <c r="AD741" s="216"/>
      <c r="AE741" s="216"/>
      <c r="AF741" s="216"/>
      <c r="AG741" s="216"/>
      <c r="AH741" s="216"/>
      <c r="AI741" s="216"/>
      <c r="AJ741" s="216"/>
      <c r="AK741" s="216"/>
      <c r="AL741" s="216"/>
      <c r="FY741" s="184"/>
      <c r="JJ741" s="184"/>
    </row>
    <row r="742" spans="2:270">
      <c r="B742" s="202"/>
      <c r="E742" s="216"/>
      <c r="F742" s="216"/>
      <c r="G742" s="216"/>
      <c r="H742" s="216"/>
      <c r="I742" s="216"/>
      <c r="J742" s="216"/>
      <c r="K742" s="216"/>
      <c r="L742" s="216"/>
      <c r="M742" s="216"/>
      <c r="N742" s="216"/>
      <c r="O742" s="216"/>
      <c r="P742" s="216"/>
      <c r="Q742" s="216"/>
      <c r="R742" s="216"/>
      <c r="S742" s="216"/>
      <c r="T742" s="216"/>
      <c r="U742" s="216"/>
      <c r="V742" s="216"/>
      <c r="W742" s="216"/>
      <c r="X742" s="216"/>
      <c r="Y742" s="216"/>
      <c r="Z742" s="216"/>
      <c r="AA742" s="216"/>
      <c r="AB742" s="216"/>
      <c r="AC742" s="216"/>
      <c r="AD742" s="216"/>
      <c r="AE742" s="216"/>
      <c r="AF742" s="216"/>
      <c r="AG742" s="216"/>
      <c r="AH742" s="216"/>
      <c r="AI742" s="216"/>
      <c r="AJ742" s="216"/>
      <c r="AK742" s="216"/>
      <c r="AL742" s="216"/>
      <c r="FY742" s="184"/>
      <c r="JJ742" s="184"/>
    </row>
    <row r="743" spans="2:270">
      <c r="B743" s="202"/>
      <c r="E743" s="216"/>
      <c r="F743" s="216"/>
      <c r="G743" s="216"/>
      <c r="H743" s="216"/>
      <c r="I743" s="216"/>
      <c r="J743" s="216"/>
      <c r="K743" s="216"/>
      <c r="L743" s="216"/>
      <c r="M743" s="216"/>
      <c r="N743" s="216"/>
      <c r="O743" s="216"/>
      <c r="P743" s="216"/>
      <c r="Q743" s="216"/>
      <c r="R743" s="216"/>
      <c r="S743" s="216"/>
      <c r="T743" s="216"/>
      <c r="U743" s="216"/>
      <c r="V743" s="216"/>
      <c r="W743" s="216"/>
      <c r="X743" s="216"/>
      <c r="Y743" s="216"/>
      <c r="Z743" s="216"/>
      <c r="AA743" s="216"/>
      <c r="AB743" s="216"/>
      <c r="AC743" s="216"/>
      <c r="AD743" s="216"/>
      <c r="AE743" s="216"/>
      <c r="AF743" s="216"/>
      <c r="AG743" s="216"/>
      <c r="AH743" s="216"/>
      <c r="AI743" s="216"/>
      <c r="AJ743" s="216"/>
      <c r="AK743" s="216"/>
      <c r="AL743" s="216"/>
      <c r="FY743" s="184"/>
      <c r="JJ743" s="184"/>
    </row>
    <row r="744" spans="2:270">
      <c r="B744" s="202"/>
      <c r="E744" s="216"/>
      <c r="F744" s="216"/>
      <c r="G744" s="216"/>
      <c r="H744" s="216"/>
      <c r="I744" s="216"/>
      <c r="J744" s="216"/>
      <c r="K744" s="216"/>
      <c r="L744" s="216"/>
      <c r="M744" s="216"/>
      <c r="N744" s="216"/>
      <c r="O744" s="216"/>
      <c r="P744" s="216"/>
      <c r="Q744" s="216"/>
      <c r="R744" s="216"/>
      <c r="S744" s="216"/>
      <c r="T744" s="216"/>
      <c r="U744" s="216"/>
      <c r="V744" s="216"/>
      <c r="W744" s="216"/>
      <c r="X744" s="216"/>
      <c r="Y744" s="216"/>
      <c r="Z744" s="216"/>
      <c r="AA744" s="216"/>
      <c r="AB744" s="216"/>
      <c r="AC744" s="216"/>
      <c r="AD744" s="216"/>
      <c r="AE744" s="216"/>
      <c r="AF744" s="216"/>
      <c r="AG744" s="216"/>
      <c r="AH744" s="216"/>
      <c r="AI744" s="216"/>
      <c r="AJ744" s="216"/>
      <c r="AK744" s="216"/>
      <c r="AL744" s="216"/>
      <c r="FY744" s="184"/>
      <c r="JJ744" s="184"/>
    </row>
    <row r="745" spans="2:270">
      <c r="B745" s="202"/>
      <c r="E745" s="216"/>
      <c r="F745" s="216"/>
      <c r="G745" s="216"/>
      <c r="H745" s="216"/>
      <c r="I745" s="216"/>
      <c r="J745" s="216"/>
      <c r="K745" s="216"/>
      <c r="L745" s="216"/>
      <c r="M745" s="216"/>
      <c r="N745" s="216"/>
      <c r="O745" s="216"/>
      <c r="P745" s="216"/>
      <c r="Q745" s="216"/>
      <c r="R745" s="216"/>
      <c r="S745" s="216"/>
      <c r="T745" s="216"/>
      <c r="U745" s="216"/>
      <c r="V745" s="216"/>
      <c r="W745" s="216"/>
      <c r="X745" s="216"/>
      <c r="Y745" s="216"/>
      <c r="Z745" s="216"/>
      <c r="AA745" s="216"/>
      <c r="AB745" s="216"/>
      <c r="AC745" s="216"/>
      <c r="AD745" s="216"/>
      <c r="AE745" s="216"/>
      <c r="AF745" s="216"/>
      <c r="AG745" s="216"/>
      <c r="AH745" s="216"/>
      <c r="AI745" s="216"/>
      <c r="AJ745" s="216"/>
      <c r="AK745" s="216"/>
      <c r="AL745" s="216"/>
      <c r="FY745" s="184"/>
      <c r="JJ745" s="184"/>
    </row>
    <row r="746" spans="2:270">
      <c r="B746" s="202"/>
      <c r="E746" s="216"/>
      <c r="F746" s="216"/>
      <c r="G746" s="216"/>
      <c r="H746" s="216"/>
      <c r="I746" s="216"/>
      <c r="J746" s="216"/>
      <c r="K746" s="216"/>
      <c r="L746" s="216"/>
      <c r="M746" s="216"/>
      <c r="N746" s="216"/>
      <c r="O746" s="216"/>
      <c r="P746" s="216"/>
      <c r="Q746" s="216"/>
      <c r="R746" s="216"/>
      <c r="S746" s="216"/>
      <c r="T746" s="216"/>
      <c r="U746" s="216"/>
      <c r="V746" s="216"/>
      <c r="W746" s="216"/>
      <c r="X746" s="216"/>
      <c r="Y746" s="216"/>
      <c r="Z746" s="216"/>
      <c r="AA746" s="216"/>
      <c r="AB746" s="216"/>
      <c r="AC746" s="216"/>
      <c r="AD746" s="216"/>
      <c r="AE746" s="216"/>
      <c r="AF746" s="216"/>
      <c r="AG746" s="216"/>
      <c r="AH746" s="216"/>
      <c r="AI746" s="216"/>
      <c r="AJ746" s="216"/>
      <c r="AK746" s="216"/>
      <c r="AL746" s="216"/>
      <c r="FY746" s="184"/>
      <c r="JJ746" s="184"/>
    </row>
    <row r="747" spans="2:270">
      <c r="B747" s="202"/>
      <c r="E747" s="216"/>
      <c r="F747" s="216"/>
      <c r="G747" s="216"/>
      <c r="H747" s="216"/>
      <c r="I747" s="216"/>
      <c r="J747" s="216"/>
      <c r="K747" s="216"/>
      <c r="L747" s="216"/>
      <c r="M747" s="216"/>
      <c r="N747" s="216"/>
      <c r="O747" s="216"/>
      <c r="P747" s="216"/>
      <c r="Q747" s="216"/>
      <c r="R747" s="216"/>
      <c r="S747" s="216"/>
      <c r="T747" s="216"/>
      <c r="U747" s="216"/>
      <c r="V747" s="216"/>
      <c r="W747" s="216"/>
      <c r="X747" s="216"/>
      <c r="Y747" s="216"/>
      <c r="Z747" s="216"/>
      <c r="AA747" s="216"/>
      <c r="AB747" s="216"/>
      <c r="AC747" s="216"/>
      <c r="AD747" s="216"/>
      <c r="AE747" s="216"/>
      <c r="AF747" s="216"/>
      <c r="AG747" s="216"/>
      <c r="AH747" s="216"/>
      <c r="AI747" s="216"/>
      <c r="AJ747" s="216"/>
      <c r="AK747" s="216"/>
      <c r="AL747" s="216"/>
      <c r="FY747" s="184"/>
      <c r="JJ747" s="184"/>
    </row>
    <row r="748" spans="2:270">
      <c r="B748" s="202"/>
      <c r="E748" s="216"/>
      <c r="F748" s="216"/>
      <c r="G748" s="216"/>
      <c r="H748" s="216"/>
      <c r="I748" s="216"/>
      <c r="J748" s="216"/>
      <c r="K748" s="216"/>
      <c r="L748" s="216"/>
      <c r="M748" s="216"/>
      <c r="N748" s="216"/>
      <c r="O748" s="216"/>
      <c r="P748" s="216"/>
      <c r="Q748" s="216"/>
      <c r="R748" s="216"/>
      <c r="S748" s="216"/>
      <c r="T748" s="216"/>
      <c r="U748" s="216"/>
      <c r="V748" s="216"/>
      <c r="W748" s="216"/>
      <c r="X748" s="216"/>
      <c r="Y748" s="216"/>
      <c r="Z748" s="216"/>
      <c r="AA748" s="216"/>
      <c r="AB748" s="216"/>
      <c r="AC748" s="216"/>
      <c r="AD748" s="216"/>
      <c r="AE748" s="216"/>
      <c r="AF748" s="216"/>
      <c r="AG748" s="216"/>
      <c r="AH748" s="216"/>
      <c r="AI748" s="216"/>
      <c r="AJ748" s="216"/>
      <c r="AK748" s="216"/>
      <c r="AL748" s="216"/>
      <c r="FY748" s="184"/>
      <c r="JJ748" s="184"/>
    </row>
    <row r="749" spans="2:270">
      <c r="B749" s="202"/>
      <c r="E749" s="216"/>
      <c r="F749" s="216"/>
      <c r="G749" s="216"/>
      <c r="H749" s="216"/>
      <c r="I749" s="216"/>
      <c r="J749" s="216"/>
      <c r="K749" s="216"/>
      <c r="L749" s="216"/>
      <c r="M749" s="216"/>
      <c r="N749" s="216"/>
      <c r="O749" s="216"/>
      <c r="P749" s="216"/>
      <c r="Q749" s="216"/>
      <c r="R749" s="216"/>
      <c r="S749" s="216"/>
      <c r="T749" s="216"/>
      <c r="U749" s="216"/>
      <c r="V749" s="216"/>
      <c r="W749" s="216"/>
      <c r="X749" s="216"/>
      <c r="Y749" s="216"/>
      <c r="Z749" s="216"/>
      <c r="AA749" s="216"/>
      <c r="AB749" s="216"/>
      <c r="AC749" s="216"/>
      <c r="AD749" s="216"/>
      <c r="AE749" s="216"/>
      <c r="AF749" s="216"/>
      <c r="AG749" s="216"/>
      <c r="AH749" s="216"/>
      <c r="AI749" s="216"/>
      <c r="AJ749" s="216"/>
      <c r="AK749" s="216"/>
      <c r="AL749" s="216"/>
      <c r="FY749" s="184"/>
      <c r="JJ749" s="184"/>
    </row>
    <row r="750" spans="2:270">
      <c r="B750" s="202"/>
      <c r="E750" s="216"/>
      <c r="F750" s="216"/>
      <c r="G750" s="216"/>
      <c r="H750" s="216"/>
      <c r="I750" s="216"/>
      <c r="J750" s="216"/>
      <c r="K750" s="216"/>
      <c r="L750" s="216"/>
      <c r="M750" s="216"/>
      <c r="N750" s="216"/>
      <c r="O750" s="216"/>
      <c r="P750" s="216"/>
      <c r="Q750" s="216"/>
      <c r="R750" s="216"/>
      <c r="S750" s="216"/>
      <c r="T750" s="216"/>
      <c r="U750" s="216"/>
      <c r="V750" s="216"/>
      <c r="W750" s="216"/>
      <c r="X750" s="216"/>
      <c r="Y750" s="216"/>
      <c r="Z750" s="216"/>
      <c r="AA750" s="216"/>
      <c r="AB750" s="216"/>
      <c r="AC750" s="216"/>
      <c r="AD750" s="216"/>
      <c r="AE750" s="216"/>
      <c r="AF750" s="216"/>
      <c r="AG750" s="216"/>
      <c r="AH750" s="216"/>
      <c r="AI750" s="216"/>
      <c r="AJ750" s="216"/>
      <c r="AK750" s="216"/>
      <c r="AL750" s="216"/>
      <c r="FY750" s="184"/>
      <c r="JJ750" s="184"/>
    </row>
    <row r="751" spans="2:270">
      <c r="B751" s="202"/>
      <c r="E751" s="216"/>
      <c r="F751" s="216"/>
      <c r="G751" s="216"/>
      <c r="H751" s="216"/>
      <c r="I751" s="216"/>
      <c r="J751" s="216"/>
      <c r="K751" s="216"/>
      <c r="L751" s="216"/>
      <c r="M751" s="216"/>
      <c r="N751" s="216"/>
      <c r="O751" s="216"/>
      <c r="P751" s="216"/>
      <c r="Q751" s="216"/>
      <c r="R751" s="216"/>
      <c r="S751" s="216"/>
      <c r="T751" s="216"/>
      <c r="U751" s="216"/>
      <c r="V751" s="216"/>
      <c r="W751" s="216"/>
      <c r="X751" s="216"/>
      <c r="Y751" s="216"/>
      <c r="Z751" s="216"/>
      <c r="AA751" s="216"/>
      <c r="AB751" s="216"/>
      <c r="AC751" s="216"/>
      <c r="AD751" s="216"/>
      <c r="AE751" s="216"/>
      <c r="AF751" s="216"/>
      <c r="AG751" s="216"/>
      <c r="AH751" s="216"/>
      <c r="AI751" s="216"/>
      <c r="AJ751" s="216"/>
      <c r="AK751" s="216"/>
      <c r="AL751" s="216"/>
      <c r="FY751" s="184"/>
      <c r="JJ751" s="184"/>
    </row>
    <row r="752" spans="2:270">
      <c r="B752" s="202"/>
      <c r="E752" s="216"/>
      <c r="F752" s="216"/>
      <c r="G752" s="216"/>
      <c r="H752" s="216"/>
      <c r="I752" s="216"/>
      <c r="J752" s="216"/>
      <c r="K752" s="216"/>
      <c r="L752" s="216"/>
      <c r="M752" s="216"/>
      <c r="N752" s="216"/>
      <c r="O752" s="216"/>
      <c r="P752" s="216"/>
      <c r="Q752" s="216"/>
      <c r="R752" s="216"/>
      <c r="S752" s="216"/>
      <c r="T752" s="216"/>
      <c r="U752" s="216"/>
      <c r="V752" s="216"/>
      <c r="W752" s="216"/>
      <c r="X752" s="216"/>
      <c r="Y752" s="216"/>
      <c r="Z752" s="216"/>
      <c r="AA752" s="216"/>
      <c r="AB752" s="216"/>
      <c r="AC752" s="216"/>
      <c r="AD752" s="216"/>
      <c r="AE752" s="216"/>
      <c r="AF752" s="216"/>
      <c r="AG752" s="216"/>
      <c r="AH752" s="216"/>
      <c r="AI752" s="216"/>
      <c r="AJ752" s="216"/>
      <c r="AK752" s="216"/>
      <c r="AL752" s="216"/>
      <c r="FY752" s="184"/>
      <c r="JJ752" s="184"/>
    </row>
    <row r="753" spans="2:270">
      <c r="B753" s="202"/>
      <c r="E753" s="216"/>
      <c r="F753" s="216"/>
      <c r="G753" s="216"/>
      <c r="H753" s="216"/>
      <c r="I753" s="216"/>
      <c r="J753" s="216"/>
      <c r="K753" s="216"/>
      <c r="L753" s="216"/>
      <c r="M753" s="216"/>
      <c r="N753" s="216"/>
      <c r="O753" s="216"/>
      <c r="P753" s="216"/>
      <c r="Q753" s="216"/>
      <c r="R753" s="216"/>
      <c r="S753" s="216"/>
      <c r="T753" s="216"/>
      <c r="U753" s="216"/>
      <c r="V753" s="216"/>
      <c r="W753" s="216"/>
      <c r="X753" s="216"/>
      <c r="Y753" s="216"/>
      <c r="Z753" s="216"/>
      <c r="AA753" s="216"/>
      <c r="AB753" s="216"/>
      <c r="AC753" s="216"/>
      <c r="AD753" s="216"/>
      <c r="AE753" s="216"/>
      <c r="AF753" s="216"/>
      <c r="AG753" s="216"/>
      <c r="AH753" s="216"/>
      <c r="AI753" s="216"/>
      <c r="AJ753" s="216"/>
      <c r="AK753" s="216"/>
      <c r="AL753" s="216"/>
      <c r="FY753" s="184"/>
      <c r="JJ753" s="184"/>
    </row>
    <row r="754" spans="2:270">
      <c r="B754" s="202"/>
      <c r="E754" s="216"/>
      <c r="F754" s="216"/>
      <c r="G754" s="216"/>
      <c r="H754" s="216"/>
      <c r="I754" s="216"/>
      <c r="J754" s="216"/>
      <c r="K754" s="216"/>
      <c r="L754" s="216"/>
      <c r="M754" s="216"/>
      <c r="N754" s="216"/>
      <c r="O754" s="216"/>
      <c r="P754" s="216"/>
      <c r="Q754" s="216"/>
      <c r="R754" s="216"/>
      <c r="S754" s="216"/>
      <c r="T754" s="216"/>
      <c r="U754" s="216"/>
      <c r="V754" s="216"/>
      <c r="W754" s="216"/>
      <c r="X754" s="216"/>
      <c r="Y754" s="216"/>
      <c r="Z754" s="216"/>
      <c r="AA754" s="216"/>
      <c r="AB754" s="216"/>
      <c r="AC754" s="216"/>
      <c r="AD754" s="216"/>
      <c r="AE754" s="216"/>
      <c r="AF754" s="216"/>
      <c r="AG754" s="216"/>
      <c r="AH754" s="216"/>
      <c r="AI754" s="216"/>
      <c r="AJ754" s="216"/>
      <c r="AK754" s="216"/>
      <c r="AL754" s="216"/>
      <c r="FY754" s="184"/>
      <c r="JJ754" s="184"/>
    </row>
    <row r="755" spans="2:270">
      <c r="B755" s="202"/>
      <c r="E755" s="216"/>
      <c r="F755" s="216"/>
      <c r="G755" s="216"/>
      <c r="H755" s="216"/>
      <c r="I755" s="216"/>
      <c r="J755" s="216"/>
      <c r="K755" s="216"/>
      <c r="L755" s="216"/>
      <c r="M755" s="216"/>
      <c r="N755" s="216"/>
      <c r="O755" s="216"/>
      <c r="P755" s="216"/>
      <c r="Q755" s="216"/>
      <c r="R755" s="216"/>
      <c r="S755" s="216"/>
      <c r="T755" s="216"/>
      <c r="U755" s="216"/>
      <c r="V755" s="216"/>
      <c r="W755" s="216"/>
      <c r="X755" s="216"/>
      <c r="Y755" s="216"/>
      <c r="Z755" s="216"/>
      <c r="AA755" s="216"/>
      <c r="AB755" s="216"/>
      <c r="AC755" s="216"/>
      <c r="AD755" s="216"/>
      <c r="AE755" s="216"/>
      <c r="AF755" s="216"/>
      <c r="AG755" s="216"/>
      <c r="AH755" s="216"/>
      <c r="AI755" s="216"/>
      <c r="AJ755" s="216"/>
      <c r="AK755" s="216"/>
      <c r="AL755" s="216"/>
      <c r="FY755" s="184"/>
      <c r="JJ755" s="184"/>
    </row>
    <row r="756" spans="2:270">
      <c r="B756" s="202"/>
      <c r="E756" s="216"/>
      <c r="F756" s="216"/>
      <c r="G756" s="216"/>
      <c r="H756" s="216"/>
      <c r="I756" s="216"/>
      <c r="J756" s="216"/>
      <c r="K756" s="216"/>
      <c r="L756" s="216"/>
      <c r="M756" s="216"/>
      <c r="N756" s="216"/>
      <c r="O756" s="216"/>
      <c r="P756" s="216"/>
      <c r="Q756" s="216"/>
      <c r="R756" s="216"/>
      <c r="S756" s="216"/>
      <c r="T756" s="216"/>
      <c r="U756" s="216"/>
      <c r="V756" s="216"/>
      <c r="W756" s="216"/>
      <c r="X756" s="216"/>
      <c r="Y756" s="216"/>
      <c r="Z756" s="216"/>
      <c r="AA756" s="216"/>
      <c r="AB756" s="216"/>
      <c r="AC756" s="216"/>
      <c r="AD756" s="216"/>
      <c r="AE756" s="216"/>
      <c r="AF756" s="216"/>
      <c r="AG756" s="216"/>
      <c r="AH756" s="216"/>
      <c r="AI756" s="216"/>
      <c r="AJ756" s="216"/>
      <c r="AK756" s="216"/>
      <c r="AL756" s="216"/>
      <c r="FY756" s="184"/>
      <c r="JJ756" s="184"/>
    </row>
    <row r="757" spans="2:270">
      <c r="B757" s="202"/>
      <c r="E757" s="216"/>
      <c r="F757" s="216"/>
      <c r="G757" s="216"/>
      <c r="H757" s="216"/>
      <c r="I757" s="216"/>
      <c r="J757" s="216"/>
      <c r="K757" s="216"/>
      <c r="L757" s="216"/>
      <c r="M757" s="216"/>
      <c r="N757" s="216"/>
      <c r="O757" s="216"/>
      <c r="P757" s="216"/>
      <c r="Q757" s="216"/>
      <c r="R757" s="216"/>
      <c r="S757" s="216"/>
      <c r="T757" s="216"/>
      <c r="U757" s="216"/>
      <c r="V757" s="216"/>
      <c r="W757" s="216"/>
      <c r="X757" s="216"/>
      <c r="Y757" s="216"/>
      <c r="Z757" s="216"/>
      <c r="AA757" s="216"/>
      <c r="AB757" s="216"/>
      <c r="AC757" s="216"/>
      <c r="AD757" s="216"/>
      <c r="AE757" s="216"/>
      <c r="AF757" s="216"/>
      <c r="AG757" s="216"/>
      <c r="AH757" s="216"/>
      <c r="AI757" s="216"/>
      <c r="AJ757" s="216"/>
      <c r="AK757" s="216"/>
      <c r="AL757" s="216"/>
      <c r="FY757" s="184"/>
      <c r="JJ757" s="184"/>
    </row>
    <row r="758" spans="2:270">
      <c r="B758" s="202"/>
      <c r="E758" s="216"/>
      <c r="F758" s="216"/>
      <c r="G758" s="216"/>
      <c r="H758" s="216"/>
      <c r="I758" s="216"/>
      <c r="J758" s="216"/>
      <c r="K758" s="216"/>
      <c r="L758" s="216"/>
      <c r="M758" s="216"/>
      <c r="N758" s="216"/>
      <c r="O758" s="216"/>
      <c r="P758" s="216"/>
      <c r="Q758" s="216"/>
      <c r="R758" s="216"/>
      <c r="S758" s="216"/>
      <c r="T758" s="216"/>
      <c r="U758" s="216"/>
      <c r="V758" s="216"/>
      <c r="W758" s="216"/>
      <c r="X758" s="216"/>
      <c r="Y758" s="216"/>
      <c r="Z758" s="216"/>
      <c r="AA758" s="216"/>
      <c r="AB758" s="216"/>
      <c r="AC758" s="216"/>
      <c r="AD758" s="216"/>
      <c r="AE758" s="216"/>
      <c r="AF758" s="216"/>
      <c r="AG758" s="216"/>
      <c r="AH758" s="216"/>
      <c r="AI758" s="216"/>
      <c r="AJ758" s="216"/>
      <c r="AK758" s="216"/>
      <c r="AL758" s="216"/>
      <c r="FY758" s="184"/>
      <c r="JJ758" s="184"/>
    </row>
    <row r="759" spans="2:270">
      <c r="B759" s="202"/>
      <c r="E759" s="216"/>
      <c r="F759" s="216"/>
      <c r="G759" s="216"/>
      <c r="H759" s="216"/>
      <c r="I759" s="216"/>
      <c r="J759" s="216"/>
      <c r="K759" s="216"/>
      <c r="L759" s="216"/>
      <c r="M759" s="216"/>
      <c r="N759" s="216"/>
      <c r="O759" s="216"/>
      <c r="P759" s="216"/>
      <c r="Q759" s="216"/>
      <c r="R759" s="216"/>
      <c r="S759" s="216"/>
      <c r="T759" s="216"/>
      <c r="U759" s="216"/>
      <c r="V759" s="216"/>
      <c r="W759" s="216"/>
      <c r="X759" s="216"/>
      <c r="Y759" s="216"/>
      <c r="Z759" s="216"/>
      <c r="AA759" s="216"/>
      <c r="AB759" s="216"/>
      <c r="AC759" s="216"/>
      <c r="AD759" s="216"/>
      <c r="AE759" s="216"/>
      <c r="AF759" s="216"/>
      <c r="AG759" s="216"/>
      <c r="AH759" s="216"/>
      <c r="AI759" s="216"/>
      <c r="AJ759" s="216"/>
      <c r="AK759" s="216"/>
      <c r="AL759" s="216"/>
      <c r="FY759" s="184"/>
      <c r="JJ759" s="184"/>
    </row>
    <row r="760" spans="2:270">
      <c r="B760" s="202"/>
      <c r="E760" s="216"/>
      <c r="F760" s="216"/>
      <c r="G760" s="216"/>
      <c r="H760" s="216"/>
      <c r="I760" s="216"/>
      <c r="J760" s="216"/>
      <c r="K760" s="216"/>
      <c r="L760" s="216"/>
      <c r="M760" s="216"/>
      <c r="N760" s="216"/>
      <c r="O760" s="216"/>
      <c r="P760" s="216"/>
      <c r="Q760" s="216"/>
      <c r="R760" s="216"/>
      <c r="S760" s="216"/>
      <c r="T760" s="216"/>
      <c r="U760" s="216"/>
      <c r="V760" s="216"/>
      <c r="W760" s="216"/>
      <c r="X760" s="216"/>
      <c r="Y760" s="216"/>
      <c r="Z760" s="216"/>
      <c r="AA760" s="216"/>
      <c r="AB760" s="216"/>
      <c r="AC760" s="216"/>
      <c r="AD760" s="216"/>
      <c r="AE760" s="216"/>
      <c r="AF760" s="216"/>
      <c r="AG760" s="216"/>
      <c r="AH760" s="216"/>
      <c r="AI760" s="216"/>
      <c r="AJ760" s="216"/>
      <c r="AK760" s="216"/>
      <c r="AL760" s="216"/>
      <c r="FY760" s="184"/>
      <c r="JJ760" s="184"/>
    </row>
    <row r="761" spans="2:270">
      <c r="B761" s="202"/>
      <c r="E761" s="216"/>
      <c r="F761" s="216"/>
      <c r="G761" s="216"/>
      <c r="H761" s="216"/>
      <c r="I761" s="216"/>
      <c r="J761" s="216"/>
      <c r="K761" s="216"/>
      <c r="L761" s="216"/>
      <c r="M761" s="216"/>
      <c r="N761" s="216"/>
      <c r="O761" s="216"/>
      <c r="P761" s="216"/>
      <c r="Q761" s="216"/>
      <c r="R761" s="216"/>
      <c r="S761" s="216"/>
      <c r="T761" s="216"/>
      <c r="U761" s="216"/>
      <c r="V761" s="216"/>
      <c r="W761" s="216"/>
      <c r="X761" s="216"/>
      <c r="Y761" s="216"/>
      <c r="Z761" s="216"/>
      <c r="AA761" s="216"/>
      <c r="AB761" s="216"/>
      <c r="AC761" s="216"/>
      <c r="AD761" s="216"/>
      <c r="AE761" s="216"/>
      <c r="AF761" s="216"/>
      <c r="AG761" s="216"/>
      <c r="AH761" s="216"/>
      <c r="AI761" s="216"/>
      <c r="AJ761" s="216"/>
      <c r="AK761" s="216"/>
      <c r="AL761" s="216"/>
      <c r="FY761" s="184"/>
      <c r="JJ761" s="184"/>
    </row>
    <row r="762" spans="2:270">
      <c r="B762" s="202"/>
      <c r="E762" s="216"/>
      <c r="F762" s="216"/>
      <c r="G762" s="216"/>
      <c r="H762" s="216"/>
      <c r="I762" s="216"/>
      <c r="J762" s="216"/>
      <c r="K762" s="216"/>
      <c r="L762" s="216"/>
      <c r="M762" s="216"/>
      <c r="N762" s="216"/>
      <c r="O762" s="216"/>
      <c r="P762" s="216"/>
      <c r="Q762" s="216"/>
      <c r="R762" s="216"/>
      <c r="S762" s="216"/>
      <c r="T762" s="216"/>
      <c r="U762" s="216"/>
      <c r="V762" s="216"/>
      <c r="W762" s="216"/>
      <c r="X762" s="216"/>
      <c r="Y762" s="216"/>
      <c r="Z762" s="216"/>
      <c r="AA762" s="216"/>
      <c r="AB762" s="216"/>
      <c r="AC762" s="216"/>
      <c r="AD762" s="216"/>
      <c r="AE762" s="216"/>
      <c r="AF762" s="216"/>
      <c r="AG762" s="216"/>
      <c r="AH762" s="216"/>
      <c r="AI762" s="216"/>
      <c r="AJ762" s="216"/>
      <c r="AK762" s="216"/>
      <c r="AL762" s="216"/>
      <c r="FY762" s="184"/>
      <c r="JJ762" s="184"/>
    </row>
    <row r="763" spans="2:270">
      <c r="B763" s="202"/>
      <c r="E763" s="216"/>
      <c r="F763" s="216"/>
      <c r="G763" s="216"/>
      <c r="H763" s="216"/>
      <c r="I763" s="216"/>
      <c r="J763" s="216"/>
      <c r="K763" s="216"/>
      <c r="L763" s="216"/>
      <c r="M763" s="216"/>
      <c r="N763" s="216"/>
      <c r="O763" s="216"/>
      <c r="P763" s="216"/>
      <c r="Q763" s="216"/>
      <c r="R763" s="216"/>
      <c r="S763" s="216"/>
      <c r="T763" s="216"/>
      <c r="U763" s="216"/>
      <c r="V763" s="216"/>
      <c r="W763" s="216"/>
      <c r="X763" s="216"/>
      <c r="Y763" s="216"/>
      <c r="Z763" s="216"/>
      <c r="AA763" s="216"/>
      <c r="AB763" s="216"/>
      <c r="AC763" s="216"/>
      <c r="AD763" s="216"/>
      <c r="AE763" s="216"/>
      <c r="AF763" s="216"/>
      <c r="AG763" s="216"/>
      <c r="AH763" s="216"/>
      <c r="AI763" s="216"/>
      <c r="AJ763" s="216"/>
      <c r="AK763" s="216"/>
      <c r="AL763" s="216"/>
      <c r="FY763" s="184"/>
      <c r="JJ763" s="184"/>
    </row>
    <row r="764" spans="2:270">
      <c r="B764" s="202"/>
      <c r="E764" s="216"/>
      <c r="F764" s="216"/>
      <c r="G764" s="216"/>
      <c r="H764" s="216"/>
      <c r="I764" s="216"/>
      <c r="J764" s="216"/>
      <c r="K764" s="216"/>
      <c r="L764" s="216"/>
      <c r="M764" s="216"/>
      <c r="N764" s="216"/>
      <c r="O764" s="216"/>
      <c r="P764" s="216"/>
      <c r="Q764" s="216"/>
      <c r="R764" s="216"/>
      <c r="S764" s="216"/>
      <c r="T764" s="216"/>
      <c r="U764" s="216"/>
      <c r="V764" s="216"/>
      <c r="W764" s="216"/>
      <c r="X764" s="216"/>
      <c r="Y764" s="216"/>
      <c r="Z764" s="216"/>
      <c r="AA764" s="216"/>
      <c r="AB764" s="216"/>
      <c r="AC764" s="216"/>
      <c r="AD764" s="216"/>
      <c r="AE764" s="216"/>
      <c r="AF764" s="216"/>
      <c r="AG764" s="216"/>
      <c r="AH764" s="216"/>
      <c r="AI764" s="216"/>
      <c r="AJ764" s="216"/>
      <c r="AK764" s="216"/>
      <c r="AL764" s="216"/>
      <c r="FY764" s="184"/>
      <c r="JJ764" s="184"/>
    </row>
    <row r="765" spans="2:270">
      <c r="B765" s="202"/>
      <c r="E765" s="216"/>
      <c r="F765" s="216"/>
      <c r="G765" s="216"/>
      <c r="H765" s="216"/>
      <c r="I765" s="216"/>
      <c r="J765" s="216"/>
      <c r="K765" s="216"/>
      <c r="L765" s="216"/>
      <c r="M765" s="216"/>
      <c r="N765" s="216"/>
      <c r="O765" s="216"/>
      <c r="P765" s="216"/>
      <c r="Q765" s="216"/>
      <c r="R765" s="216"/>
      <c r="S765" s="216"/>
      <c r="T765" s="216"/>
      <c r="U765" s="216"/>
      <c r="V765" s="216"/>
      <c r="W765" s="216"/>
      <c r="X765" s="216"/>
      <c r="Y765" s="216"/>
      <c r="Z765" s="216"/>
      <c r="AA765" s="216"/>
      <c r="AB765" s="216"/>
      <c r="AC765" s="216"/>
      <c r="AD765" s="216"/>
      <c r="AE765" s="216"/>
      <c r="AF765" s="216"/>
      <c r="AG765" s="216"/>
      <c r="AH765" s="216"/>
      <c r="AI765" s="216"/>
      <c r="AJ765" s="216"/>
      <c r="AK765" s="216"/>
      <c r="AL765" s="216"/>
      <c r="FY765" s="184"/>
      <c r="JJ765" s="184"/>
    </row>
    <row r="766" spans="2:270">
      <c r="B766" s="202"/>
      <c r="E766" s="216"/>
      <c r="F766" s="216"/>
      <c r="G766" s="216"/>
      <c r="H766" s="216"/>
      <c r="I766" s="216"/>
      <c r="J766" s="216"/>
      <c r="K766" s="216"/>
      <c r="L766" s="216"/>
      <c r="M766" s="216"/>
      <c r="N766" s="216"/>
      <c r="O766" s="216"/>
      <c r="P766" s="216"/>
      <c r="Q766" s="216"/>
      <c r="R766" s="216"/>
      <c r="S766" s="216"/>
      <c r="T766" s="216"/>
      <c r="U766" s="216"/>
      <c r="V766" s="216"/>
      <c r="W766" s="216"/>
      <c r="X766" s="216"/>
      <c r="Y766" s="216"/>
      <c r="Z766" s="216"/>
      <c r="AA766" s="216"/>
      <c r="AB766" s="216"/>
      <c r="AC766" s="216"/>
      <c r="AD766" s="216"/>
      <c r="AE766" s="216"/>
      <c r="AF766" s="216"/>
      <c r="AG766" s="216"/>
      <c r="AH766" s="216"/>
      <c r="AI766" s="216"/>
      <c r="AJ766" s="216"/>
      <c r="AK766" s="216"/>
      <c r="AL766" s="216"/>
      <c r="FY766" s="184"/>
      <c r="JJ766" s="184"/>
    </row>
    <row r="767" spans="2:270">
      <c r="B767" s="202"/>
      <c r="E767" s="216"/>
      <c r="F767" s="216"/>
      <c r="G767" s="216"/>
      <c r="H767" s="216"/>
      <c r="I767" s="216"/>
      <c r="J767" s="216"/>
      <c r="K767" s="216"/>
      <c r="L767" s="216"/>
      <c r="M767" s="216"/>
      <c r="N767" s="216"/>
      <c r="O767" s="216"/>
      <c r="P767" s="216"/>
      <c r="Q767" s="216"/>
      <c r="R767" s="216"/>
      <c r="S767" s="216"/>
      <c r="T767" s="216"/>
      <c r="U767" s="216"/>
      <c r="V767" s="216"/>
      <c r="W767" s="216"/>
      <c r="X767" s="216"/>
      <c r="Y767" s="216"/>
      <c r="Z767" s="216"/>
      <c r="AA767" s="216"/>
      <c r="AB767" s="216"/>
      <c r="AC767" s="216"/>
      <c r="AD767" s="216"/>
      <c r="AE767" s="216"/>
      <c r="AF767" s="216"/>
      <c r="AG767" s="216"/>
      <c r="AH767" s="216"/>
      <c r="AI767" s="216"/>
      <c r="AJ767" s="216"/>
      <c r="AK767" s="216"/>
      <c r="AL767" s="216"/>
      <c r="FY767" s="184"/>
      <c r="JJ767" s="184"/>
    </row>
    <row r="768" spans="2:270">
      <c r="B768" s="202"/>
      <c r="E768" s="216"/>
      <c r="F768" s="216"/>
      <c r="G768" s="216"/>
      <c r="H768" s="216"/>
      <c r="I768" s="216"/>
      <c r="J768" s="216"/>
      <c r="K768" s="216"/>
      <c r="L768" s="216"/>
      <c r="M768" s="216"/>
      <c r="N768" s="216"/>
      <c r="O768" s="216"/>
      <c r="P768" s="216"/>
      <c r="Q768" s="216"/>
      <c r="R768" s="216"/>
      <c r="S768" s="216"/>
      <c r="T768" s="216"/>
      <c r="U768" s="216"/>
      <c r="V768" s="216"/>
      <c r="W768" s="216"/>
      <c r="X768" s="216"/>
      <c r="Y768" s="216"/>
      <c r="Z768" s="216"/>
      <c r="AA768" s="216"/>
      <c r="AB768" s="216"/>
      <c r="AC768" s="216"/>
      <c r="AD768" s="216"/>
      <c r="AE768" s="216"/>
      <c r="AF768" s="216"/>
      <c r="AG768" s="216"/>
      <c r="AH768" s="216"/>
      <c r="AI768" s="216"/>
      <c r="AJ768" s="216"/>
      <c r="AK768" s="216"/>
      <c r="AL768" s="216"/>
      <c r="FY768" s="184"/>
      <c r="JJ768" s="184"/>
    </row>
    <row r="769" spans="2:270">
      <c r="B769" s="202"/>
      <c r="E769" s="216"/>
      <c r="F769" s="216"/>
      <c r="G769" s="216"/>
      <c r="H769" s="216"/>
      <c r="I769" s="216"/>
      <c r="J769" s="216"/>
      <c r="K769" s="216"/>
      <c r="L769" s="216"/>
      <c r="M769" s="216"/>
      <c r="N769" s="216"/>
      <c r="O769" s="216"/>
      <c r="P769" s="216"/>
      <c r="Q769" s="216"/>
      <c r="R769" s="216"/>
      <c r="S769" s="216"/>
      <c r="T769" s="216"/>
      <c r="U769" s="216"/>
      <c r="V769" s="216"/>
      <c r="W769" s="216"/>
      <c r="X769" s="216"/>
      <c r="Y769" s="216"/>
      <c r="Z769" s="216"/>
      <c r="AA769" s="216"/>
      <c r="AB769" s="216"/>
      <c r="AC769" s="216"/>
      <c r="AD769" s="216"/>
      <c r="AE769" s="216"/>
      <c r="AF769" s="216"/>
      <c r="AG769" s="216"/>
      <c r="AH769" s="216"/>
      <c r="AI769" s="216"/>
      <c r="AJ769" s="216"/>
      <c r="AK769" s="216"/>
      <c r="AL769" s="216"/>
      <c r="FY769" s="184"/>
      <c r="JJ769" s="184"/>
    </row>
    <row r="770" spans="2:270">
      <c r="B770" s="202"/>
      <c r="E770" s="216"/>
      <c r="F770" s="216"/>
      <c r="G770" s="216"/>
      <c r="H770" s="216"/>
      <c r="I770" s="216"/>
      <c r="J770" s="216"/>
      <c r="K770" s="216"/>
      <c r="L770" s="216"/>
      <c r="M770" s="216"/>
      <c r="N770" s="216"/>
      <c r="O770" s="216"/>
      <c r="P770" s="216"/>
      <c r="Q770" s="216"/>
      <c r="R770" s="216"/>
      <c r="S770" s="216"/>
      <c r="T770" s="216"/>
      <c r="U770" s="216"/>
      <c r="V770" s="216"/>
      <c r="W770" s="216"/>
      <c r="X770" s="216"/>
      <c r="Y770" s="216"/>
      <c r="Z770" s="216"/>
      <c r="AA770" s="216"/>
      <c r="AB770" s="216"/>
      <c r="AC770" s="216"/>
      <c r="AD770" s="216"/>
      <c r="AE770" s="216"/>
      <c r="AF770" s="216"/>
      <c r="AG770" s="216"/>
      <c r="AH770" s="216"/>
      <c r="AI770" s="216"/>
      <c r="AJ770" s="216"/>
      <c r="AK770" s="216"/>
      <c r="AL770" s="216"/>
      <c r="FY770" s="184"/>
      <c r="JJ770" s="184"/>
    </row>
    <row r="771" spans="2:270">
      <c r="B771" s="202"/>
      <c r="E771" s="216"/>
      <c r="F771" s="216"/>
      <c r="G771" s="216"/>
      <c r="H771" s="216"/>
      <c r="I771" s="216"/>
      <c r="J771" s="216"/>
      <c r="K771" s="216"/>
      <c r="L771" s="216"/>
      <c r="M771" s="216"/>
      <c r="N771" s="216"/>
      <c r="O771" s="216"/>
      <c r="P771" s="216"/>
      <c r="Q771" s="216"/>
      <c r="R771" s="216"/>
      <c r="S771" s="216"/>
      <c r="T771" s="216"/>
      <c r="U771" s="216"/>
      <c r="V771" s="216"/>
      <c r="W771" s="216"/>
      <c r="X771" s="216"/>
      <c r="Y771" s="216"/>
      <c r="Z771" s="216"/>
      <c r="AA771" s="216"/>
      <c r="AB771" s="216"/>
      <c r="AC771" s="216"/>
      <c r="AD771" s="216"/>
      <c r="AE771" s="216"/>
      <c r="AF771" s="216"/>
      <c r="AG771" s="216"/>
      <c r="AH771" s="216"/>
      <c r="AI771" s="216"/>
      <c r="AJ771" s="216"/>
      <c r="AK771" s="216"/>
      <c r="AL771" s="216"/>
      <c r="FY771" s="184"/>
      <c r="JJ771" s="184"/>
    </row>
    <row r="772" spans="2:270">
      <c r="B772" s="202"/>
      <c r="E772" s="216"/>
      <c r="F772" s="216"/>
      <c r="G772" s="216"/>
      <c r="H772" s="216"/>
      <c r="I772" s="216"/>
      <c r="J772" s="216"/>
      <c r="K772" s="216"/>
      <c r="L772" s="216"/>
      <c r="M772" s="216"/>
      <c r="N772" s="216"/>
      <c r="O772" s="216"/>
      <c r="P772" s="216"/>
      <c r="Q772" s="216"/>
      <c r="R772" s="216"/>
      <c r="S772" s="216"/>
      <c r="T772" s="216"/>
      <c r="U772" s="216"/>
      <c r="V772" s="216"/>
      <c r="W772" s="216"/>
      <c r="X772" s="216"/>
      <c r="Y772" s="216"/>
      <c r="Z772" s="216"/>
      <c r="AA772" s="216"/>
      <c r="AB772" s="216"/>
      <c r="AC772" s="216"/>
      <c r="AD772" s="216"/>
      <c r="AE772" s="216"/>
      <c r="AF772" s="216"/>
      <c r="AG772" s="216"/>
      <c r="AH772" s="216"/>
      <c r="AI772" s="216"/>
      <c r="AJ772" s="216"/>
      <c r="AK772" s="216"/>
      <c r="AL772" s="216"/>
      <c r="FY772" s="184"/>
      <c r="JJ772" s="184"/>
    </row>
    <row r="773" spans="2:270">
      <c r="B773" s="202"/>
      <c r="E773" s="216"/>
      <c r="F773" s="216"/>
      <c r="G773" s="216"/>
      <c r="H773" s="216"/>
      <c r="I773" s="216"/>
      <c r="J773" s="216"/>
      <c r="K773" s="216"/>
      <c r="L773" s="216"/>
      <c r="M773" s="216"/>
      <c r="N773" s="216"/>
      <c r="O773" s="216"/>
      <c r="P773" s="216"/>
      <c r="Q773" s="216"/>
      <c r="R773" s="216"/>
      <c r="S773" s="216"/>
      <c r="T773" s="216"/>
      <c r="U773" s="216"/>
      <c r="V773" s="216"/>
      <c r="W773" s="216"/>
      <c r="X773" s="216"/>
      <c r="Y773" s="216"/>
      <c r="Z773" s="216"/>
      <c r="AA773" s="216"/>
      <c r="AB773" s="216"/>
      <c r="AC773" s="216"/>
      <c r="AD773" s="216"/>
      <c r="AE773" s="216"/>
      <c r="AF773" s="216"/>
      <c r="AG773" s="216"/>
      <c r="AH773" s="216"/>
      <c r="AI773" s="216"/>
      <c r="AJ773" s="216"/>
      <c r="AK773" s="216"/>
      <c r="AL773" s="216"/>
      <c r="FY773" s="184"/>
      <c r="JJ773" s="184"/>
    </row>
    <row r="774" spans="2:270">
      <c r="B774" s="202"/>
      <c r="E774" s="216"/>
      <c r="F774" s="216"/>
      <c r="G774" s="216"/>
      <c r="H774" s="216"/>
      <c r="I774" s="216"/>
      <c r="J774" s="216"/>
      <c r="K774" s="216"/>
      <c r="L774" s="216"/>
      <c r="M774" s="216"/>
      <c r="N774" s="216"/>
      <c r="O774" s="216"/>
      <c r="P774" s="216"/>
      <c r="Q774" s="216"/>
      <c r="R774" s="216"/>
      <c r="S774" s="216"/>
      <c r="T774" s="216"/>
      <c r="U774" s="216"/>
      <c r="V774" s="216"/>
      <c r="W774" s="216"/>
      <c r="X774" s="216"/>
      <c r="Y774" s="216"/>
      <c r="Z774" s="216"/>
      <c r="AA774" s="216"/>
      <c r="AB774" s="216"/>
      <c r="AC774" s="216"/>
      <c r="AD774" s="216"/>
      <c r="AE774" s="216"/>
      <c r="AF774" s="216"/>
      <c r="AG774" s="216"/>
      <c r="AH774" s="216"/>
      <c r="AI774" s="216"/>
      <c r="AJ774" s="216"/>
      <c r="AK774" s="216"/>
      <c r="AL774" s="216"/>
      <c r="FY774" s="184"/>
      <c r="JJ774" s="184"/>
    </row>
    <row r="775" spans="2:270">
      <c r="B775" s="202"/>
      <c r="E775" s="216"/>
      <c r="F775" s="216"/>
      <c r="G775" s="216"/>
      <c r="H775" s="216"/>
      <c r="I775" s="216"/>
      <c r="J775" s="216"/>
      <c r="K775" s="216"/>
      <c r="L775" s="216"/>
      <c r="M775" s="216"/>
      <c r="N775" s="216"/>
      <c r="O775" s="216"/>
      <c r="P775" s="216"/>
      <c r="Q775" s="216"/>
      <c r="R775" s="216"/>
      <c r="S775" s="216"/>
      <c r="T775" s="216"/>
      <c r="U775" s="216"/>
      <c r="V775" s="216"/>
      <c r="W775" s="216"/>
      <c r="X775" s="216"/>
      <c r="Y775" s="216"/>
      <c r="Z775" s="216"/>
      <c r="AA775" s="216"/>
      <c r="AB775" s="216"/>
      <c r="AC775" s="216"/>
      <c r="AD775" s="216"/>
      <c r="AE775" s="216"/>
      <c r="AF775" s="216"/>
      <c r="AG775" s="216"/>
      <c r="AH775" s="216"/>
      <c r="AI775" s="216"/>
      <c r="AJ775" s="216"/>
      <c r="AK775" s="216"/>
      <c r="AL775" s="216"/>
      <c r="FY775" s="184"/>
      <c r="JJ775" s="184"/>
    </row>
    <row r="776" spans="2:270">
      <c r="B776" s="202"/>
      <c r="E776" s="216"/>
      <c r="F776" s="216"/>
      <c r="G776" s="216"/>
      <c r="H776" s="216"/>
      <c r="I776" s="216"/>
      <c r="J776" s="216"/>
      <c r="K776" s="216"/>
      <c r="L776" s="216"/>
      <c r="M776" s="216"/>
      <c r="N776" s="216"/>
      <c r="O776" s="216"/>
      <c r="P776" s="216"/>
      <c r="Q776" s="216"/>
      <c r="R776" s="216"/>
      <c r="S776" s="216"/>
      <c r="T776" s="216"/>
      <c r="U776" s="216"/>
      <c r="V776" s="216"/>
      <c r="W776" s="216"/>
      <c r="X776" s="216"/>
      <c r="Y776" s="216"/>
      <c r="Z776" s="216"/>
      <c r="AA776" s="216"/>
      <c r="AB776" s="216"/>
      <c r="AC776" s="216"/>
      <c r="AD776" s="216"/>
      <c r="AE776" s="216"/>
      <c r="AF776" s="216"/>
      <c r="AG776" s="216"/>
      <c r="AH776" s="216"/>
      <c r="AI776" s="216"/>
      <c r="AJ776" s="216"/>
      <c r="AK776" s="216"/>
      <c r="AL776" s="216"/>
      <c r="FY776" s="184"/>
      <c r="JJ776" s="184"/>
    </row>
    <row r="777" spans="2:270">
      <c r="B777" s="202"/>
      <c r="E777" s="216"/>
      <c r="F777" s="216"/>
      <c r="G777" s="216"/>
      <c r="H777" s="216"/>
      <c r="I777" s="216"/>
      <c r="J777" s="216"/>
      <c r="K777" s="216"/>
      <c r="L777" s="216"/>
      <c r="M777" s="216"/>
      <c r="N777" s="216"/>
      <c r="O777" s="216"/>
      <c r="P777" s="216"/>
      <c r="Q777" s="216"/>
      <c r="R777" s="216"/>
      <c r="S777" s="216"/>
      <c r="T777" s="216"/>
      <c r="U777" s="216"/>
      <c r="V777" s="216"/>
      <c r="W777" s="216"/>
      <c r="X777" s="216"/>
      <c r="Y777" s="216"/>
      <c r="Z777" s="216"/>
      <c r="AA777" s="216"/>
      <c r="AB777" s="216"/>
      <c r="AC777" s="216"/>
      <c r="AD777" s="216"/>
      <c r="AE777" s="216"/>
      <c r="AF777" s="216"/>
      <c r="AG777" s="216"/>
      <c r="AH777" s="216"/>
      <c r="AI777" s="216"/>
      <c r="AJ777" s="216"/>
      <c r="AK777" s="216"/>
      <c r="AL777" s="216"/>
      <c r="FY777" s="184"/>
      <c r="JJ777" s="184"/>
    </row>
    <row r="778" spans="2:270">
      <c r="B778" s="202"/>
      <c r="E778" s="216"/>
      <c r="F778" s="216"/>
      <c r="G778" s="216"/>
      <c r="H778" s="216"/>
      <c r="I778" s="216"/>
      <c r="J778" s="216"/>
      <c r="K778" s="216"/>
      <c r="L778" s="216"/>
      <c r="M778" s="216"/>
      <c r="N778" s="216"/>
      <c r="O778" s="216"/>
      <c r="P778" s="216"/>
      <c r="Q778" s="216"/>
      <c r="R778" s="216"/>
      <c r="S778" s="216"/>
      <c r="T778" s="216"/>
      <c r="U778" s="216"/>
      <c r="V778" s="216"/>
      <c r="W778" s="216"/>
      <c r="X778" s="216"/>
      <c r="Y778" s="216"/>
      <c r="Z778" s="216"/>
      <c r="AA778" s="216"/>
      <c r="AB778" s="216"/>
      <c r="AC778" s="216"/>
      <c r="AD778" s="216"/>
      <c r="AE778" s="216"/>
      <c r="AF778" s="216"/>
      <c r="AG778" s="216"/>
      <c r="AH778" s="216"/>
      <c r="AI778" s="216"/>
      <c r="AJ778" s="216"/>
      <c r="AK778" s="216"/>
      <c r="AL778" s="216"/>
      <c r="FY778" s="184"/>
      <c r="JJ778" s="184"/>
    </row>
    <row r="779" spans="2:270">
      <c r="B779" s="202"/>
      <c r="E779" s="216"/>
      <c r="F779" s="216"/>
      <c r="G779" s="216"/>
      <c r="H779" s="216"/>
      <c r="I779" s="216"/>
      <c r="J779" s="216"/>
      <c r="K779" s="216"/>
      <c r="L779" s="216"/>
      <c r="M779" s="216"/>
      <c r="N779" s="216"/>
      <c r="O779" s="216"/>
      <c r="P779" s="216"/>
      <c r="Q779" s="216"/>
      <c r="R779" s="216"/>
      <c r="S779" s="216"/>
      <c r="T779" s="216"/>
      <c r="U779" s="216"/>
      <c r="V779" s="216"/>
      <c r="W779" s="216"/>
      <c r="X779" s="216"/>
      <c r="Y779" s="216"/>
      <c r="Z779" s="216"/>
      <c r="AA779" s="216"/>
      <c r="AB779" s="216"/>
      <c r="AC779" s="216"/>
      <c r="AD779" s="216"/>
      <c r="AE779" s="216"/>
      <c r="AF779" s="216"/>
      <c r="AG779" s="216"/>
      <c r="AH779" s="216"/>
      <c r="AI779" s="216"/>
      <c r="AJ779" s="216"/>
      <c r="AK779" s="216"/>
      <c r="AL779" s="216"/>
      <c r="FY779" s="184"/>
      <c r="JJ779" s="184"/>
    </row>
    <row r="780" spans="2:270">
      <c r="B780" s="202"/>
      <c r="E780" s="216"/>
      <c r="F780" s="216"/>
      <c r="G780" s="216"/>
      <c r="H780" s="216"/>
      <c r="I780" s="216"/>
      <c r="J780" s="216"/>
      <c r="K780" s="216"/>
      <c r="L780" s="216"/>
      <c r="M780" s="216"/>
      <c r="N780" s="216"/>
      <c r="O780" s="216"/>
      <c r="P780" s="216"/>
      <c r="Q780" s="216"/>
      <c r="R780" s="216"/>
      <c r="S780" s="216"/>
      <c r="T780" s="216"/>
      <c r="U780" s="216"/>
      <c r="V780" s="216"/>
      <c r="W780" s="216"/>
      <c r="X780" s="216"/>
      <c r="Y780" s="216"/>
      <c r="Z780" s="216"/>
      <c r="AA780" s="216"/>
      <c r="AB780" s="216"/>
      <c r="AC780" s="216"/>
      <c r="AD780" s="216"/>
      <c r="AE780" s="216"/>
      <c r="AF780" s="216"/>
      <c r="AG780" s="216"/>
      <c r="AH780" s="216"/>
      <c r="AI780" s="216"/>
      <c r="AJ780" s="216"/>
      <c r="AK780" s="216"/>
      <c r="AL780" s="216"/>
      <c r="FY780" s="184"/>
      <c r="JJ780" s="184"/>
    </row>
    <row r="781" spans="2:270">
      <c r="B781" s="202"/>
      <c r="E781" s="216"/>
      <c r="F781" s="216"/>
      <c r="G781" s="216"/>
      <c r="H781" s="216"/>
      <c r="I781" s="216"/>
      <c r="J781" s="216"/>
      <c r="K781" s="216"/>
      <c r="L781" s="216"/>
      <c r="M781" s="216"/>
      <c r="N781" s="216"/>
      <c r="O781" s="216"/>
      <c r="P781" s="216"/>
      <c r="Q781" s="216"/>
      <c r="R781" s="216"/>
      <c r="S781" s="216"/>
      <c r="T781" s="216"/>
      <c r="U781" s="216"/>
      <c r="V781" s="216"/>
      <c r="W781" s="216"/>
      <c r="X781" s="216"/>
      <c r="Y781" s="216"/>
      <c r="Z781" s="216"/>
      <c r="AA781" s="216"/>
      <c r="AB781" s="216"/>
      <c r="AC781" s="216"/>
      <c r="AD781" s="216"/>
      <c r="AE781" s="216"/>
      <c r="AF781" s="216"/>
      <c r="AG781" s="216"/>
      <c r="AH781" s="216"/>
      <c r="AI781" s="216"/>
      <c r="AJ781" s="216"/>
      <c r="AK781" s="216"/>
      <c r="AL781" s="216"/>
      <c r="FY781" s="184"/>
      <c r="JJ781" s="184"/>
    </row>
    <row r="782" spans="2:270">
      <c r="B782" s="202"/>
      <c r="E782" s="216"/>
      <c r="F782" s="216"/>
      <c r="G782" s="216"/>
      <c r="H782" s="216"/>
      <c r="I782" s="216"/>
      <c r="J782" s="216"/>
      <c r="K782" s="216"/>
      <c r="L782" s="216"/>
      <c r="M782" s="216"/>
      <c r="N782" s="216"/>
      <c r="O782" s="216"/>
      <c r="P782" s="216"/>
      <c r="Q782" s="216"/>
      <c r="R782" s="216"/>
      <c r="S782" s="216"/>
      <c r="T782" s="216"/>
      <c r="U782" s="216"/>
      <c r="V782" s="216"/>
      <c r="W782" s="216"/>
      <c r="X782" s="216"/>
      <c r="Y782" s="216"/>
      <c r="Z782" s="216"/>
      <c r="AA782" s="216"/>
      <c r="AB782" s="216"/>
      <c r="AC782" s="216"/>
      <c r="AD782" s="216"/>
      <c r="AE782" s="216"/>
      <c r="AF782" s="216"/>
      <c r="AG782" s="216"/>
      <c r="AH782" s="216"/>
      <c r="AI782" s="216"/>
      <c r="AJ782" s="216"/>
      <c r="AK782" s="216"/>
      <c r="AL782" s="216"/>
      <c r="FY782" s="184"/>
      <c r="JJ782" s="184"/>
    </row>
    <row r="783" spans="2:270">
      <c r="B783" s="202"/>
      <c r="E783" s="216"/>
      <c r="F783" s="216"/>
      <c r="G783" s="216"/>
      <c r="H783" s="216"/>
      <c r="I783" s="216"/>
      <c r="J783" s="216"/>
      <c r="K783" s="216"/>
      <c r="L783" s="216"/>
      <c r="M783" s="216"/>
      <c r="N783" s="216"/>
      <c r="O783" s="216"/>
      <c r="P783" s="216"/>
      <c r="Q783" s="216"/>
      <c r="R783" s="216"/>
      <c r="S783" s="216"/>
      <c r="T783" s="216"/>
      <c r="U783" s="216"/>
      <c r="V783" s="216"/>
      <c r="W783" s="216"/>
      <c r="X783" s="216"/>
      <c r="Y783" s="216"/>
      <c r="Z783" s="216"/>
      <c r="AA783" s="216"/>
      <c r="AB783" s="216"/>
      <c r="AC783" s="216"/>
      <c r="AD783" s="216"/>
      <c r="AE783" s="216"/>
      <c r="AF783" s="216"/>
      <c r="AG783" s="216"/>
      <c r="AH783" s="216"/>
      <c r="AI783" s="216"/>
      <c r="AJ783" s="216"/>
      <c r="AK783" s="216"/>
      <c r="AL783" s="216"/>
      <c r="FY783" s="184"/>
      <c r="JJ783" s="184"/>
    </row>
    <row r="784" spans="2:270">
      <c r="B784" s="202"/>
      <c r="E784" s="216"/>
      <c r="F784" s="216"/>
      <c r="G784" s="216"/>
      <c r="H784" s="216"/>
      <c r="I784" s="216"/>
      <c r="J784" s="216"/>
      <c r="K784" s="216"/>
      <c r="L784" s="216"/>
      <c r="M784" s="216"/>
      <c r="N784" s="216"/>
      <c r="O784" s="216"/>
      <c r="P784" s="216"/>
      <c r="Q784" s="216"/>
      <c r="R784" s="216"/>
      <c r="S784" s="216"/>
      <c r="T784" s="216"/>
      <c r="U784" s="216"/>
      <c r="V784" s="216"/>
      <c r="W784" s="216"/>
      <c r="X784" s="216"/>
      <c r="Y784" s="216"/>
      <c r="Z784" s="216"/>
      <c r="AA784" s="216"/>
      <c r="AB784" s="216"/>
      <c r="AC784" s="216"/>
      <c r="AD784" s="216"/>
      <c r="AE784" s="216"/>
      <c r="AF784" s="216"/>
      <c r="AG784" s="216"/>
      <c r="AH784" s="216"/>
      <c r="AI784" s="216"/>
      <c r="AJ784" s="216"/>
      <c r="AK784" s="216"/>
      <c r="AL784" s="216"/>
      <c r="FY784" s="184"/>
      <c r="JJ784" s="184"/>
    </row>
    <row r="785" spans="2:270">
      <c r="B785" s="202"/>
      <c r="E785" s="216"/>
      <c r="F785" s="216"/>
      <c r="G785" s="216"/>
      <c r="H785" s="216"/>
      <c r="I785" s="216"/>
      <c r="J785" s="216"/>
      <c r="K785" s="216"/>
      <c r="L785" s="216"/>
      <c r="M785" s="216"/>
      <c r="N785" s="216"/>
      <c r="O785" s="216"/>
      <c r="P785" s="216"/>
      <c r="Q785" s="216"/>
      <c r="R785" s="216"/>
      <c r="S785" s="216"/>
      <c r="T785" s="216"/>
      <c r="U785" s="216"/>
      <c r="V785" s="216"/>
      <c r="W785" s="216"/>
      <c r="X785" s="216"/>
      <c r="Y785" s="216"/>
      <c r="Z785" s="216"/>
      <c r="AA785" s="216"/>
      <c r="AB785" s="216"/>
      <c r="AC785" s="216"/>
      <c r="AD785" s="216"/>
      <c r="AE785" s="216"/>
      <c r="AF785" s="216"/>
      <c r="AG785" s="216"/>
      <c r="AH785" s="216"/>
      <c r="AI785" s="216"/>
      <c r="AJ785" s="216"/>
      <c r="AK785" s="216"/>
      <c r="AL785" s="216"/>
      <c r="FY785" s="184"/>
      <c r="JJ785" s="184"/>
    </row>
    <row r="786" spans="2:270">
      <c r="B786" s="202"/>
      <c r="E786" s="216"/>
      <c r="F786" s="216"/>
      <c r="G786" s="216"/>
      <c r="H786" s="216"/>
      <c r="I786" s="216"/>
      <c r="J786" s="216"/>
      <c r="K786" s="216"/>
      <c r="L786" s="216"/>
      <c r="M786" s="216"/>
      <c r="N786" s="216"/>
      <c r="O786" s="216"/>
      <c r="P786" s="216"/>
      <c r="Q786" s="216"/>
      <c r="R786" s="216"/>
      <c r="S786" s="216"/>
      <c r="T786" s="216"/>
      <c r="U786" s="216"/>
      <c r="V786" s="216"/>
      <c r="W786" s="216"/>
      <c r="X786" s="216"/>
      <c r="Y786" s="216"/>
      <c r="Z786" s="216"/>
      <c r="AA786" s="216"/>
      <c r="AB786" s="216"/>
      <c r="AC786" s="216"/>
      <c r="AD786" s="216"/>
      <c r="AE786" s="216"/>
      <c r="AF786" s="216"/>
      <c r="AG786" s="216"/>
      <c r="AH786" s="216"/>
      <c r="AI786" s="216"/>
      <c r="AJ786" s="216"/>
      <c r="AK786" s="216"/>
      <c r="AL786" s="216"/>
      <c r="FY786" s="184"/>
      <c r="JJ786" s="184"/>
    </row>
    <row r="787" spans="2:270">
      <c r="B787" s="202"/>
      <c r="E787" s="216"/>
      <c r="F787" s="216"/>
      <c r="G787" s="216"/>
      <c r="H787" s="216"/>
      <c r="I787" s="216"/>
      <c r="J787" s="216"/>
      <c r="K787" s="216"/>
      <c r="L787" s="216"/>
      <c r="M787" s="216"/>
      <c r="N787" s="216"/>
      <c r="O787" s="216"/>
      <c r="P787" s="216"/>
      <c r="Q787" s="216"/>
      <c r="R787" s="216"/>
      <c r="S787" s="216"/>
      <c r="T787" s="216"/>
      <c r="U787" s="216"/>
      <c r="V787" s="216"/>
      <c r="W787" s="216"/>
      <c r="X787" s="216"/>
      <c r="Y787" s="216"/>
      <c r="Z787" s="216"/>
      <c r="AA787" s="216"/>
      <c r="AB787" s="216"/>
      <c r="AC787" s="216"/>
      <c r="AD787" s="216"/>
      <c r="AE787" s="216"/>
      <c r="AF787" s="216"/>
      <c r="AG787" s="216"/>
      <c r="AH787" s="216"/>
      <c r="AI787" s="216"/>
      <c r="AJ787" s="216"/>
      <c r="AK787" s="216"/>
      <c r="AL787" s="216"/>
      <c r="FY787" s="184"/>
      <c r="JJ787" s="184"/>
    </row>
    <row r="788" spans="2:270">
      <c r="B788" s="202"/>
      <c r="E788" s="216"/>
      <c r="F788" s="216"/>
      <c r="G788" s="216"/>
      <c r="H788" s="216"/>
      <c r="I788" s="216"/>
      <c r="J788" s="216"/>
      <c r="K788" s="216"/>
      <c r="L788" s="216"/>
      <c r="M788" s="216"/>
      <c r="N788" s="216"/>
      <c r="O788" s="216"/>
      <c r="P788" s="216"/>
      <c r="Q788" s="216"/>
      <c r="R788" s="216"/>
      <c r="S788" s="216"/>
      <c r="T788" s="216"/>
      <c r="U788" s="216"/>
      <c r="V788" s="216"/>
      <c r="W788" s="216"/>
      <c r="X788" s="216"/>
      <c r="Y788" s="216"/>
      <c r="Z788" s="216"/>
      <c r="AA788" s="216"/>
      <c r="AB788" s="216"/>
      <c r="AC788" s="216"/>
      <c r="AD788" s="216"/>
      <c r="AE788" s="216"/>
      <c r="AF788" s="216"/>
      <c r="AG788" s="216"/>
      <c r="AH788" s="216"/>
      <c r="AI788" s="216"/>
      <c r="AJ788" s="216"/>
      <c r="AK788" s="216"/>
      <c r="AL788" s="216"/>
      <c r="FY788" s="184"/>
      <c r="JJ788" s="184"/>
    </row>
    <row r="789" spans="2:270">
      <c r="B789" s="202"/>
      <c r="E789" s="216"/>
      <c r="F789" s="216"/>
      <c r="G789" s="216"/>
      <c r="H789" s="216"/>
      <c r="I789" s="216"/>
      <c r="J789" s="216"/>
      <c r="K789" s="216"/>
      <c r="L789" s="216"/>
      <c r="M789" s="216"/>
      <c r="N789" s="216"/>
      <c r="O789" s="216"/>
      <c r="P789" s="216"/>
      <c r="Q789" s="216"/>
      <c r="R789" s="216"/>
      <c r="S789" s="216"/>
      <c r="T789" s="216"/>
      <c r="U789" s="216"/>
      <c r="V789" s="216"/>
      <c r="W789" s="216"/>
      <c r="X789" s="216"/>
      <c r="Y789" s="216"/>
      <c r="Z789" s="216"/>
      <c r="AA789" s="216"/>
      <c r="AB789" s="216"/>
      <c r="AC789" s="216"/>
      <c r="AD789" s="216"/>
      <c r="AE789" s="216"/>
      <c r="AF789" s="216"/>
      <c r="AG789" s="216"/>
      <c r="AH789" s="216"/>
      <c r="AI789" s="216"/>
      <c r="AJ789" s="216"/>
      <c r="AK789" s="216"/>
      <c r="AL789" s="216"/>
      <c r="FY789" s="184"/>
      <c r="JJ789" s="184"/>
    </row>
    <row r="790" spans="2:270">
      <c r="B790" s="202"/>
      <c r="E790" s="216"/>
      <c r="F790" s="216"/>
      <c r="G790" s="216"/>
      <c r="H790" s="216"/>
      <c r="I790" s="216"/>
      <c r="J790" s="216"/>
      <c r="K790" s="216"/>
      <c r="L790" s="216"/>
      <c r="M790" s="216"/>
      <c r="N790" s="216"/>
      <c r="O790" s="216"/>
      <c r="P790" s="216"/>
      <c r="Q790" s="216"/>
      <c r="R790" s="216"/>
      <c r="S790" s="216"/>
      <c r="T790" s="216"/>
      <c r="U790" s="216"/>
      <c r="V790" s="216"/>
      <c r="W790" s="216"/>
      <c r="X790" s="216"/>
      <c r="Y790" s="216"/>
      <c r="Z790" s="216"/>
      <c r="AA790" s="216"/>
      <c r="AB790" s="216"/>
      <c r="AC790" s="216"/>
      <c r="AD790" s="216"/>
      <c r="AE790" s="216"/>
      <c r="AF790" s="216"/>
      <c r="AG790" s="216"/>
      <c r="AH790" s="216"/>
      <c r="AI790" s="216"/>
      <c r="AJ790" s="216"/>
      <c r="AK790" s="216"/>
      <c r="AL790" s="216"/>
      <c r="FY790" s="184"/>
      <c r="JJ790" s="184"/>
    </row>
    <row r="791" spans="2:270">
      <c r="B791" s="202"/>
      <c r="E791" s="216"/>
      <c r="F791" s="216"/>
      <c r="G791" s="216"/>
      <c r="H791" s="216"/>
      <c r="I791" s="216"/>
      <c r="J791" s="216"/>
      <c r="K791" s="216"/>
      <c r="L791" s="216"/>
      <c r="M791" s="216"/>
      <c r="N791" s="216"/>
      <c r="O791" s="216"/>
      <c r="P791" s="216"/>
      <c r="Q791" s="216"/>
      <c r="R791" s="216"/>
      <c r="S791" s="216"/>
      <c r="T791" s="216"/>
      <c r="U791" s="216"/>
      <c r="V791" s="216"/>
      <c r="W791" s="216"/>
      <c r="X791" s="216"/>
      <c r="Y791" s="216"/>
      <c r="Z791" s="216"/>
      <c r="AA791" s="216"/>
      <c r="AB791" s="216"/>
      <c r="AC791" s="216"/>
      <c r="AD791" s="216"/>
      <c r="AE791" s="216"/>
      <c r="AF791" s="216"/>
      <c r="AG791" s="216"/>
      <c r="AH791" s="216"/>
      <c r="AI791" s="216"/>
      <c r="AJ791" s="216"/>
      <c r="AK791" s="216"/>
      <c r="AL791" s="216"/>
      <c r="FY791" s="184"/>
      <c r="JJ791" s="184"/>
    </row>
    <row r="792" spans="2:270">
      <c r="B792" s="202"/>
      <c r="E792" s="216"/>
      <c r="F792" s="216"/>
      <c r="G792" s="216"/>
      <c r="H792" s="216"/>
      <c r="I792" s="216"/>
      <c r="J792" s="216"/>
      <c r="K792" s="216"/>
      <c r="L792" s="216"/>
      <c r="M792" s="216"/>
      <c r="N792" s="216"/>
      <c r="O792" s="216"/>
      <c r="P792" s="216"/>
      <c r="Q792" s="216"/>
      <c r="R792" s="216"/>
      <c r="S792" s="216"/>
      <c r="T792" s="216"/>
      <c r="U792" s="216"/>
      <c r="V792" s="216"/>
      <c r="W792" s="216"/>
      <c r="X792" s="216"/>
      <c r="Y792" s="216"/>
      <c r="Z792" s="216"/>
      <c r="AA792" s="216"/>
      <c r="AB792" s="216"/>
      <c r="AC792" s="216"/>
      <c r="AD792" s="216"/>
      <c r="AE792" s="216"/>
      <c r="AF792" s="216"/>
      <c r="AG792" s="216"/>
      <c r="AH792" s="216"/>
      <c r="AI792" s="216"/>
      <c r="AJ792" s="216"/>
      <c r="AK792" s="216"/>
      <c r="AL792" s="216"/>
      <c r="FY792" s="184"/>
      <c r="JJ792" s="184"/>
    </row>
    <row r="793" spans="2:270">
      <c r="B793" s="202"/>
      <c r="E793" s="216"/>
      <c r="F793" s="216"/>
      <c r="G793" s="216"/>
      <c r="H793" s="216"/>
      <c r="I793" s="216"/>
      <c r="J793" s="216"/>
      <c r="K793" s="216"/>
      <c r="L793" s="216"/>
      <c r="M793" s="216"/>
      <c r="N793" s="216"/>
      <c r="O793" s="216"/>
      <c r="P793" s="216"/>
      <c r="Q793" s="216"/>
      <c r="R793" s="216"/>
      <c r="S793" s="216"/>
      <c r="T793" s="216"/>
      <c r="U793" s="216"/>
      <c r="V793" s="216"/>
      <c r="W793" s="216"/>
      <c r="X793" s="216"/>
      <c r="Y793" s="216"/>
      <c r="Z793" s="216"/>
      <c r="AA793" s="216"/>
      <c r="AB793" s="216"/>
      <c r="AC793" s="216"/>
      <c r="AD793" s="216"/>
      <c r="AE793" s="216"/>
      <c r="AF793" s="216"/>
      <c r="AG793" s="216"/>
      <c r="AH793" s="216"/>
      <c r="AI793" s="216"/>
      <c r="AJ793" s="216"/>
      <c r="AK793" s="216"/>
      <c r="AL793" s="216"/>
      <c r="FY793" s="184"/>
      <c r="JJ793" s="184"/>
    </row>
    <row r="794" spans="2:270">
      <c r="B794" s="202"/>
      <c r="E794" s="216"/>
      <c r="F794" s="216"/>
      <c r="G794" s="216"/>
      <c r="H794" s="216"/>
      <c r="I794" s="216"/>
      <c r="J794" s="216"/>
      <c r="K794" s="216"/>
      <c r="L794" s="216"/>
      <c r="M794" s="216"/>
      <c r="N794" s="216"/>
      <c r="O794" s="216"/>
      <c r="P794" s="216"/>
      <c r="Q794" s="216"/>
      <c r="R794" s="216"/>
      <c r="S794" s="216"/>
      <c r="T794" s="216"/>
      <c r="U794" s="216"/>
      <c r="V794" s="216"/>
      <c r="W794" s="216"/>
      <c r="X794" s="216"/>
      <c r="Y794" s="216"/>
      <c r="Z794" s="216"/>
      <c r="AA794" s="216"/>
      <c r="AB794" s="216"/>
      <c r="AC794" s="216"/>
      <c r="AD794" s="216"/>
      <c r="AE794" s="216"/>
      <c r="AF794" s="216"/>
      <c r="AG794" s="216"/>
      <c r="AH794" s="216"/>
      <c r="AI794" s="216"/>
      <c r="AJ794" s="216"/>
      <c r="AK794" s="216"/>
      <c r="AL794" s="216"/>
      <c r="FY794" s="184"/>
      <c r="JJ794" s="184"/>
    </row>
    <row r="795" spans="2:270">
      <c r="B795" s="202"/>
      <c r="E795" s="216"/>
      <c r="F795" s="216"/>
      <c r="G795" s="216"/>
      <c r="H795" s="216"/>
      <c r="I795" s="216"/>
      <c r="J795" s="216"/>
      <c r="K795" s="216"/>
      <c r="L795" s="216"/>
      <c r="M795" s="216"/>
      <c r="N795" s="216"/>
      <c r="O795" s="216"/>
      <c r="P795" s="216"/>
      <c r="Q795" s="216"/>
      <c r="R795" s="216"/>
      <c r="S795" s="216"/>
      <c r="T795" s="216"/>
      <c r="U795" s="216"/>
      <c r="V795" s="216"/>
      <c r="W795" s="216"/>
      <c r="X795" s="216"/>
      <c r="Y795" s="216"/>
      <c r="Z795" s="216"/>
      <c r="AA795" s="216"/>
      <c r="AB795" s="216"/>
      <c r="AC795" s="216"/>
      <c r="AD795" s="216"/>
      <c r="AE795" s="216"/>
      <c r="AF795" s="216"/>
      <c r="AG795" s="216"/>
      <c r="AH795" s="216"/>
      <c r="AI795" s="216"/>
      <c r="AJ795" s="216"/>
      <c r="AK795" s="216"/>
      <c r="AL795" s="216"/>
      <c r="FY795" s="184"/>
      <c r="JJ795" s="184"/>
    </row>
    <row r="796" spans="2:270">
      <c r="B796" s="202"/>
      <c r="E796" s="216"/>
      <c r="F796" s="216"/>
      <c r="G796" s="216"/>
      <c r="H796" s="216"/>
      <c r="I796" s="216"/>
      <c r="J796" s="216"/>
      <c r="K796" s="216"/>
      <c r="L796" s="216"/>
      <c r="M796" s="216"/>
      <c r="N796" s="216"/>
      <c r="O796" s="216"/>
      <c r="P796" s="216"/>
      <c r="Q796" s="216"/>
      <c r="R796" s="216"/>
      <c r="S796" s="216"/>
      <c r="T796" s="216"/>
      <c r="U796" s="216"/>
      <c r="V796" s="216"/>
      <c r="W796" s="216"/>
      <c r="X796" s="216"/>
      <c r="Y796" s="216"/>
      <c r="Z796" s="216"/>
      <c r="AA796" s="216"/>
      <c r="AB796" s="216"/>
      <c r="AC796" s="216"/>
      <c r="AD796" s="216"/>
      <c r="AE796" s="216"/>
      <c r="AF796" s="216"/>
      <c r="AG796" s="216"/>
      <c r="AH796" s="216"/>
      <c r="AI796" s="216"/>
      <c r="AJ796" s="216"/>
      <c r="AK796" s="216"/>
      <c r="AL796" s="216"/>
      <c r="FY796" s="184"/>
      <c r="JJ796" s="184"/>
    </row>
    <row r="797" spans="2:270">
      <c r="B797" s="202"/>
      <c r="E797" s="216"/>
      <c r="F797" s="216"/>
      <c r="G797" s="216"/>
      <c r="H797" s="216"/>
      <c r="I797" s="216"/>
      <c r="J797" s="216"/>
      <c r="K797" s="216"/>
      <c r="L797" s="216"/>
      <c r="M797" s="216"/>
      <c r="N797" s="216"/>
      <c r="O797" s="216"/>
      <c r="P797" s="216"/>
      <c r="Q797" s="216"/>
      <c r="R797" s="216"/>
      <c r="S797" s="216"/>
      <c r="T797" s="216"/>
      <c r="U797" s="216"/>
      <c r="V797" s="216"/>
      <c r="W797" s="216"/>
      <c r="X797" s="216"/>
      <c r="Y797" s="216"/>
      <c r="Z797" s="216"/>
      <c r="AA797" s="216"/>
      <c r="AB797" s="216"/>
      <c r="AC797" s="216"/>
      <c r="AD797" s="216"/>
      <c r="AE797" s="216"/>
      <c r="AF797" s="216"/>
      <c r="AG797" s="216"/>
      <c r="AH797" s="216"/>
      <c r="AI797" s="216"/>
      <c r="AJ797" s="216"/>
      <c r="AK797" s="216"/>
      <c r="AL797" s="216"/>
      <c r="FY797" s="184"/>
      <c r="JJ797" s="184"/>
    </row>
    <row r="798" spans="2:270">
      <c r="B798" s="202"/>
      <c r="E798" s="216"/>
      <c r="F798" s="216"/>
      <c r="G798" s="216"/>
      <c r="H798" s="216"/>
      <c r="I798" s="216"/>
      <c r="J798" s="216"/>
      <c r="K798" s="216"/>
      <c r="L798" s="216"/>
      <c r="M798" s="216"/>
      <c r="N798" s="216"/>
      <c r="O798" s="216"/>
      <c r="P798" s="216"/>
      <c r="Q798" s="216"/>
      <c r="R798" s="216"/>
      <c r="S798" s="216"/>
      <c r="T798" s="216"/>
      <c r="U798" s="216"/>
      <c r="V798" s="216"/>
      <c r="W798" s="216"/>
      <c r="X798" s="216"/>
      <c r="Y798" s="216"/>
      <c r="Z798" s="216"/>
      <c r="AA798" s="216"/>
      <c r="AB798" s="216"/>
      <c r="AC798" s="216"/>
      <c r="AD798" s="216"/>
      <c r="AE798" s="216"/>
      <c r="AF798" s="216"/>
      <c r="AG798" s="216"/>
      <c r="AH798" s="216"/>
      <c r="AI798" s="216"/>
      <c r="AJ798" s="216"/>
      <c r="AK798" s="216"/>
      <c r="AL798" s="216"/>
      <c r="FY798" s="184"/>
      <c r="JJ798" s="184"/>
    </row>
    <row r="799" spans="2:270">
      <c r="B799" s="202"/>
      <c r="E799" s="216"/>
      <c r="F799" s="216"/>
      <c r="G799" s="216"/>
      <c r="H799" s="216"/>
      <c r="I799" s="216"/>
      <c r="J799" s="216"/>
      <c r="K799" s="216"/>
      <c r="L799" s="216"/>
      <c r="M799" s="216"/>
      <c r="N799" s="216"/>
      <c r="O799" s="216"/>
      <c r="P799" s="216"/>
      <c r="Q799" s="216"/>
      <c r="R799" s="216"/>
      <c r="S799" s="216"/>
      <c r="T799" s="216"/>
      <c r="U799" s="216"/>
      <c r="V799" s="216"/>
      <c r="W799" s="216"/>
      <c r="X799" s="216"/>
      <c r="Y799" s="216"/>
      <c r="Z799" s="216"/>
      <c r="AA799" s="216"/>
      <c r="AB799" s="216"/>
      <c r="AC799" s="216"/>
      <c r="AD799" s="216"/>
      <c r="AE799" s="216"/>
      <c r="AF799" s="216"/>
      <c r="AG799" s="216"/>
      <c r="AH799" s="216"/>
      <c r="AI799" s="216"/>
      <c r="AJ799" s="216"/>
      <c r="AK799" s="216"/>
      <c r="AL799" s="216"/>
      <c r="FY799" s="184"/>
      <c r="JJ799" s="184"/>
    </row>
    <row r="800" spans="2:270">
      <c r="B800" s="202"/>
      <c r="E800" s="216"/>
      <c r="F800" s="216"/>
      <c r="G800" s="216"/>
      <c r="H800" s="216"/>
      <c r="I800" s="216"/>
      <c r="J800" s="216"/>
      <c r="K800" s="216"/>
      <c r="L800" s="216"/>
      <c r="M800" s="216"/>
      <c r="N800" s="216"/>
      <c r="O800" s="216"/>
      <c r="P800" s="216"/>
      <c r="Q800" s="216"/>
      <c r="R800" s="216"/>
      <c r="S800" s="216"/>
      <c r="T800" s="216"/>
      <c r="U800" s="216"/>
      <c r="V800" s="216"/>
      <c r="W800" s="216"/>
      <c r="X800" s="216"/>
      <c r="Y800" s="216"/>
      <c r="Z800" s="216"/>
      <c r="AA800" s="216"/>
      <c r="AB800" s="216"/>
      <c r="AC800" s="216"/>
      <c r="AD800" s="216"/>
      <c r="AE800" s="216"/>
      <c r="AF800" s="216"/>
      <c r="AG800" s="216"/>
      <c r="AH800" s="216"/>
      <c r="AI800" s="216"/>
      <c r="AJ800" s="216"/>
      <c r="AK800" s="216"/>
      <c r="AL800" s="216"/>
      <c r="FY800" s="184"/>
      <c r="JJ800" s="184"/>
    </row>
    <row r="801" spans="2:270">
      <c r="B801" s="202"/>
      <c r="E801" s="216"/>
      <c r="F801" s="216"/>
      <c r="G801" s="216"/>
      <c r="H801" s="216"/>
      <c r="I801" s="216"/>
      <c r="J801" s="216"/>
      <c r="K801" s="216"/>
      <c r="L801" s="216"/>
      <c r="M801" s="216"/>
      <c r="N801" s="216"/>
      <c r="O801" s="216"/>
      <c r="P801" s="216"/>
      <c r="Q801" s="216"/>
      <c r="R801" s="216"/>
      <c r="S801" s="216"/>
      <c r="T801" s="216"/>
      <c r="U801" s="216"/>
      <c r="V801" s="216"/>
      <c r="W801" s="216"/>
      <c r="X801" s="216"/>
      <c r="Y801" s="216"/>
      <c r="Z801" s="216"/>
      <c r="AA801" s="216"/>
      <c r="AB801" s="216"/>
      <c r="AC801" s="216"/>
      <c r="AD801" s="216"/>
      <c r="AE801" s="216"/>
      <c r="AF801" s="216"/>
      <c r="AG801" s="216"/>
      <c r="AH801" s="216"/>
      <c r="AI801" s="216"/>
      <c r="AJ801" s="216"/>
      <c r="AK801" s="216"/>
      <c r="AL801" s="216"/>
      <c r="FY801" s="184"/>
      <c r="JJ801" s="184"/>
    </row>
    <row r="802" spans="2:270">
      <c r="B802" s="202"/>
      <c r="E802" s="216"/>
      <c r="F802" s="216"/>
      <c r="G802" s="216"/>
      <c r="H802" s="216"/>
      <c r="I802" s="216"/>
      <c r="J802" s="216"/>
      <c r="K802" s="216"/>
      <c r="L802" s="216"/>
      <c r="M802" s="216"/>
      <c r="N802" s="216"/>
      <c r="O802" s="216"/>
      <c r="P802" s="216"/>
      <c r="Q802" s="216"/>
      <c r="R802" s="216"/>
      <c r="S802" s="216"/>
      <c r="T802" s="216"/>
      <c r="U802" s="216"/>
      <c r="V802" s="216"/>
      <c r="W802" s="216"/>
      <c r="X802" s="216"/>
      <c r="Y802" s="216"/>
      <c r="Z802" s="216"/>
      <c r="AA802" s="216"/>
      <c r="AB802" s="216"/>
      <c r="AC802" s="216"/>
      <c r="AD802" s="216"/>
      <c r="AE802" s="216"/>
      <c r="AF802" s="216"/>
      <c r="AG802" s="216"/>
      <c r="AH802" s="216"/>
      <c r="AI802" s="216"/>
      <c r="AJ802" s="216"/>
      <c r="AK802" s="216"/>
      <c r="AL802" s="216"/>
      <c r="FY802" s="184"/>
      <c r="JJ802" s="184"/>
    </row>
    <row r="803" spans="2:270">
      <c r="B803" s="202"/>
      <c r="E803" s="216"/>
      <c r="F803" s="216"/>
      <c r="G803" s="216"/>
      <c r="H803" s="216"/>
      <c r="I803" s="216"/>
      <c r="J803" s="216"/>
      <c r="K803" s="216"/>
      <c r="L803" s="216"/>
      <c r="M803" s="216"/>
      <c r="N803" s="216"/>
      <c r="O803" s="216"/>
      <c r="P803" s="216"/>
      <c r="Q803" s="216"/>
      <c r="R803" s="216"/>
      <c r="S803" s="216"/>
      <c r="T803" s="216"/>
      <c r="U803" s="216"/>
      <c r="V803" s="216"/>
      <c r="W803" s="216"/>
      <c r="X803" s="216"/>
      <c r="Y803" s="216"/>
      <c r="Z803" s="216"/>
      <c r="AA803" s="216"/>
      <c r="AB803" s="216"/>
      <c r="AC803" s="216"/>
      <c r="AD803" s="216"/>
      <c r="AE803" s="216"/>
      <c r="AF803" s="216"/>
      <c r="AG803" s="216"/>
      <c r="AH803" s="216"/>
      <c r="AI803" s="216"/>
      <c r="AJ803" s="216"/>
      <c r="AK803" s="216"/>
      <c r="AL803" s="216"/>
      <c r="FY803" s="184"/>
      <c r="JJ803" s="184"/>
    </row>
    <row r="804" spans="2:270">
      <c r="B804" s="202"/>
      <c r="E804" s="216"/>
      <c r="F804" s="216"/>
      <c r="G804" s="216"/>
      <c r="H804" s="216"/>
      <c r="I804" s="216"/>
      <c r="J804" s="216"/>
      <c r="K804" s="216"/>
      <c r="L804" s="216"/>
      <c r="M804" s="216"/>
      <c r="N804" s="216"/>
      <c r="O804" s="216"/>
      <c r="P804" s="216"/>
      <c r="Q804" s="216"/>
      <c r="R804" s="216"/>
      <c r="S804" s="216"/>
      <c r="T804" s="216"/>
      <c r="U804" s="216"/>
      <c r="V804" s="216"/>
      <c r="W804" s="216"/>
      <c r="X804" s="216"/>
      <c r="Y804" s="216"/>
      <c r="Z804" s="216"/>
      <c r="AA804" s="216"/>
      <c r="AB804" s="216"/>
      <c r="AC804" s="216"/>
      <c r="AD804" s="216"/>
      <c r="AE804" s="216"/>
      <c r="AF804" s="216"/>
      <c r="AG804" s="216"/>
      <c r="AH804" s="216"/>
      <c r="AI804" s="216"/>
      <c r="AJ804" s="216"/>
      <c r="AK804" s="216"/>
      <c r="AL804" s="216"/>
      <c r="FY804" s="184"/>
      <c r="JJ804" s="184"/>
    </row>
    <row r="805" spans="2:270">
      <c r="B805" s="202"/>
      <c r="E805" s="216"/>
      <c r="F805" s="216"/>
      <c r="G805" s="216"/>
      <c r="H805" s="216"/>
      <c r="I805" s="216"/>
      <c r="J805" s="216"/>
      <c r="K805" s="216"/>
      <c r="L805" s="216"/>
      <c r="M805" s="216"/>
      <c r="N805" s="216"/>
      <c r="O805" s="216"/>
      <c r="P805" s="216"/>
      <c r="Q805" s="216"/>
      <c r="R805" s="216"/>
      <c r="S805" s="216"/>
      <c r="T805" s="216"/>
      <c r="U805" s="216"/>
      <c r="V805" s="216"/>
      <c r="W805" s="216"/>
      <c r="X805" s="216"/>
      <c r="Y805" s="216"/>
      <c r="Z805" s="216"/>
      <c r="AA805" s="216"/>
      <c r="AB805" s="216"/>
      <c r="AC805" s="216"/>
      <c r="AD805" s="216"/>
      <c r="AE805" s="216"/>
      <c r="AF805" s="216"/>
      <c r="AG805" s="216"/>
      <c r="AH805" s="216"/>
      <c r="AI805" s="216"/>
      <c r="AJ805" s="216"/>
      <c r="AK805" s="216"/>
      <c r="AL805" s="216"/>
      <c r="FY805" s="184"/>
      <c r="JJ805" s="184"/>
    </row>
    <row r="806" spans="2:270">
      <c r="B806" s="202"/>
      <c r="E806" s="216"/>
      <c r="F806" s="216"/>
      <c r="G806" s="216"/>
      <c r="H806" s="216"/>
      <c r="I806" s="216"/>
      <c r="J806" s="216"/>
      <c r="K806" s="216"/>
      <c r="L806" s="216"/>
      <c r="M806" s="216"/>
      <c r="N806" s="216"/>
      <c r="O806" s="216"/>
      <c r="P806" s="216"/>
      <c r="Q806" s="216"/>
      <c r="R806" s="216"/>
      <c r="S806" s="216"/>
      <c r="T806" s="216"/>
      <c r="U806" s="216"/>
      <c r="V806" s="216"/>
      <c r="W806" s="216"/>
      <c r="X806" s="216"/>
      <c r="Y806" s="216"/>
      <c r="Z806" s="216"/>
      <c r="AA806" s="216"/>
      <c r="AB806" s="216"/>
      <c r="AC806" s="216"/>
      <c r="AD806" s="216"/>
      <c r="AE806" s="216"/>
      <c r="AF806" s="216"/>
      <c r="AG806" s="216"/>
      <c r="AH806" s="216"/>
      <c r="AI806" s="216"/>
      <c r="AJ806" s="216"/>
      <c r="AK806" s="216"/>
      <c r="AL806" s="216"/>
      <c r="FY806" s="184"/>
      <c r="JJ806" s="184"/>
    </row>
    <row r="807" spans="2:270">
      <c r="B807" s="202"/>
      <c r="E807" s="216"/>
      <c r="F807" s="216"/>
      <c r="G807" s="216"/>
      <c r="H807" s="216"/>
      <c r="I807" s="216"/>
      <c r="J807" s="216"/>
      <c r="K807" s="216"/>
      <c r="L807" s="216"/>
      <c r="M807" s="216"/>
      <c r="N807" s="216"/>
      <c r="O807" s="216"/>
      <c r="P807" s="216"/>
      <c r="Q807" s="216"/>
      <c r="R807" s="216"/>
      <c r="S807" s="216"/>
      <c r="T807" s="216"/>
      <c r="U807" s="216"/>
      <c r="V807" s="216"/>
      <c r="W807" s="216"/>
      <c r="X807" s="216"/>
      <c r="Y807" s="216"/>
      <c r="Z807" s="216"/>
      <c r="AA807" s="216"/>
      <c r="AB807" s="216"/>
      <c r="AC807" s="216"/>
      <c r="AD807" s="216"/>
      <c r="AE807" s="216"/>
      <c r="AF807" s="216"/>
      <c r="AG807" s="216"/>
      <c r="AH807" s="216"/>
      <c r="AI807" s="216"/>
      <c r="AJ807" s="216"/>
      <c r="AK807" s="216"/>
      <c r="AL807" s="216"/>
      <c r="FY807" s="184"/>
      <c r="JJ807" s="184"/>
    </row>
    <row r="808" spans="2:270">
      <c r="B808" s="202"/>
      <c r="E808" s="216"/>
      <c r="F808" s="216"/>
      <c r="G808" s="216"/>
      <c r="H808" s="216"/>
      <c r="I808" s="216"/>
      <c r="J808" s="216"/>
      <c r="K808" s="216"/>
      <c r="L808" s="216"/>
      <c r="M808" s="216"/>
      <c r="N808" s="216"/>
      <c r="O808" s="216"/>
      <c r="P808" s="216"/>
      <c r="Q808" s="216"/>
      <c r="R808" s="216"/>
      <c r="S808" s="216"/>
      <c r="T808" s="216"/>
      <c r="U808" s="216"/>
      <c r="V808" s="216"/>
      <c r="W808" s="216"/>
      <c r="X808" s="216"/>
      <c r="Y808" s="216"/>
      <c r="Z808" s="216"/>
      <c r="AA808" s="216"/>
      <c r="AB808" s="216"/>
      <c r="AC808" s="216"/>
      <c r="AD808" s="216"/>
      <c r="AE808" s="216"/>
      <c r="AF808" s="216"/>
      <c r="AG808" s="216"/>
      <c r="AH808" s="216"/>
      <c r="AI808" s="216"/>
      <c r="AJ808" s="216"/>
      <c r="AK808" s="216"/>
      <c r="AL808" s="216"/>
      <c r="FY808" s="184"/>
      <c r="JJ808" s="184"/>
    </row>
    <row r="809" spans="2:270">
      <c r="B809" s="202"/>
      <c r="E809" s="216"/>
      <c r="F809" s="216"/>
      <c r="G809" s="216"/>
      <c r="H809" s="216"/>
      <c r="I809" s="216"/>
      <c r="J809" s="216"/>
      <c r="K809" s="216"/>
      <c r="L809" s="216"/>
      <c r="M809" s="216"/>
      <c r="N809" s="216"/>
      <c r="O809" s="216"/>
      <c r="P809" s="216"/>
      <c r="Q809" s="216"/>
      <c r="R809" s="216"/>
      <c r="S809" s="216"/>
      <c r="T809" s="216"/>
      <c r="U809" s="216"/>
      <c r="V809" s="216"/>
      <c r="W809" s="216"/>
      <c r="X809" s="216"/>
      <c r="Y809" s="216"/>
      <c r="Z809" s="216"/>
      <c r="AA809" s="216"/>
      <c r="AB809" s="216"/>
      <c r="AC809" s="216"/>
      <c r="AD809" s="216"/>
      <c r="AE809" s="216"/>
      <c r="AF809" s="216"/>
      <c r="AG809" s="216"/>
      <c r="AH809" s="216"/>
      <c r="AI809" s="216"/>
      <c r="AJ809" s="216"/>
      <c r="AK809" s="216"/>
      <c r="AL809" s="216"/>
      <c r="FY809" s="184"/>
      <c r="JJ809" s="184"/>
    </row>
    <row r="810" spans="2:270">
      <c r="B810" s="202"/>
      <c r="E810" s="216"/>
      <c r="F810" s="216"/>
      <c r="G810" s="216"/>
      <c r="H810" s="216"/>
      <c r="I810" s="216"/>
      <c r="J810" s="216"/>
      <c r="K810" s="216"/>
      <c r="L810" s="216"/>
      <c r="M810" s="216"/>
      <c r="N810" s="216"/>
      <c r="O810" s="216"/>
      <c r="P810" s="216"/>
      <c r="Q810" s="216"/>
      <c r="R810" s="216"/>
      <c r="S810" s="216"/>
      <c r="T810" s="216"/>
      <c r="U810" s="216"/>
      <c r="V810" s="216"/>
      <c r="W810" s="216"/>
      <c r="X810" s="216"/>
      <c r="Y810" s="216"/>
      <c r="Z810" s="216"/>
      <c r="AA810" s="216"/>
      <c r="AB810" s="216"/>
      <c r="AC810" s="216"/>
      <c r="AD810" s="216"/>
      <c r="AE810" s="216"/>
      <c r="AF810" s="216"/>
      <c r="AG810" s="216"/>
      <c r="AH810" s="216"/>
      <c r="AI810" s="216"/>
      <c r="AJ810" s="216"/>
      <c r="AK810" s="216"/>
      <c r="AL810" s="216"/>
      <c r="FY810" s="184"/>
      <c r="JJ810" s="184"/>
    </row>
    <row r="811" spans="2:270">
      <c r="B811" s="202"/>
      <c r="E811" s="216"/>
      <c r="F811" s="216"/>
      <c r="G811" s="216"/>
      <c r="H811" s="216"/>
      <c r="I811" s="216"/>
      <c r="J811" s="216"/>
      <c r="K811" s="216"/>
      <c r="L811" s="216"/>
      <c r="M811" s="216"/>
      <c r="N811" s="216"/>
      <c r="O811" s="216"/>
      <c r="P811" s="216"/>
      <c r="Q811" s="216"/>
      <c r="R811" s="216"/>
      <c r="S811" s="216"/>
      <c r="T811" s="216"/>
      <c r="U811" s="216"/>
      <c r="V811" s="216"/>
      <c r="W811" s="216"/>
      <c r="X811" s="216"/>
      <c r="Y811" s="216"/>
      <c r="Z811" s="216"/>
      <c r="AA811" s="216"/>
      <c r="AB811" s="216"/>
      <c r="AC811" s="216"/>
      <c r="AD811" s="216"/>
      <c r="AE811" s="216"/>
      <c r="AF811" s="216"/>
      <c r="AG811" s="216"/>
      <c r="AH811" s="216"/>
      <c r="AI811" s="216"/>
      <c r="AJ811" s="216"/>
      <c r="AK811" s="216"/>
      <c r="AL811" s="216"/>
      <c r="FY811" s="184"/>
      <c r="JJ811" s="184"/>
    </row>
    <row r="812" spans="2:270">
      <c r="B812" s="202"/>
      <c r="E812" s="216"/>
      <c r="F812" s="216"/>
      <c r="G812" s="216"/>
      <c r="H812" s="216"/>
      <c r="I812" s="216"/>
      <c r="J812" s="216"/>
      <c r="K812" s="216"/>
      <c r="L812" s="216"/>
      <c r="M812" s="216"/>
      <c r="N812" s="216"/>
      <c r="O812" s="216"/>
      <c r="P812" s="216"/>
      <c r="Q812" s="216"/>
      <c r="R812" s="216"/>
      <c r="S812" s="216"/>
      <c r="T812" s="216"/>
      <c r="U812" s="216"/>
      <c r="V812" s="216"/>
      <c r="W812" s="216"/>
      <c r="X812" s="216"/>
      <c r="Y812" s="216"/>
      <c r="Z812" s="216"/>
      <c r="AA812" s="216"/>
      <c r="AB812" s="216"/>
      <c r="AC812" s="216"/>
      <c r="AD812" s="216"/>
      <c r="AE812" s="216"/>
      <c r="AF812" s="216"/>
      <c r="AG812" s="216"/>
      <c r="AH812" s="216"/>
      <c r="AI812" s="216"/>
      <c r="AJ812" s="216"/>
      <c r="AK812" s="216"/>
      <c r="AL812" s="216"/>
      <c r="FY812" s="184"/>
      <c r="JJ812" s="184"/>
    </row>
    <row r="813" spans="2:270">
      <c r="B813" s="202"/>
      <c r="E813" s="216"/>
      <c r="F813" s="216"/>
      <c r="G813" s="216"/>
      <c r="H813" s="216"/>
      <c r="I813" s="216"/>
      <c r="J813" s="216"/>
      <c r="K813" s="216"/>
      <c r="L813" s="216"/>
      <c r="M813" s="216"/>
      <c r="N813" s="216"/>
      <c r="O813" s="216"/>
      <c r="P813" s="216"/>
      <c r="Q813" s="216"/>
      <c r="R813" s="216"/>
      <c r="S813" s="216"/>
      <c r="T813" s="216"/>
      <c r="U813" s="216"/>
      <c r="V813" s="216"/>
      <c r="W813" s="216"/>
      <c r="X813" s="216"/>
      <c r="Y813" s="216"/>
      <c r="Z813" s="216"/>
      <c r="AA813" s="216"/>
      <c r="AB813" s="216"/>
      <c r="AC813" s="216"/>
      <c r="AD813" s="216"/>
      <c r="AE813" s="216"/>
      <c r="AF813" s="216"/>
      <c r="AG813" s="216"/>
      <c r="AH813" s="216"/>
      <c r="AI813" s="216"/>
      <c r="AJ813" s="216"/>
      <c r="AK813" s="216"/>
      <c r="AL813" s="216"/>
      <c r="FY813" s="184"/>
      <c r="JJ813" s="184"/>
    </row>
    <row r="814" spans="2:270">
      <c r="B814" s="202"/>
      <c r="E814" s="216"/>
      <c r="F814" s="216"/>
      <c r="G814" s="216"/>
      <c r="H814" s="216"/>
      <c r="I814" s="216"/>
      <c r="J814" s="216"/>
      <c r="K814" s="216"/>
      <c r="L814" s="216"/>
      <c r="M814" s="216"/>
      <c r="N814" s="216"/>
      <c r="O814" s="216"/>
      <c r="P814" s="216"/>
      <c r="Q814" s="216"/>
      <c r="R814" s="216"/>
      <c r="S814" s="216"/>
      <c r="T814" s="216"/>
      <c r="U814" s="216"/>
      <c r="V814" s="216"/>
      <c r="W814" s="216"/>
      <c r="X814" s="216"/>
      <c r="Y814" s="216"/>
      <c r="Z814" s="216"/>
      <c r="AA814" s="216"/>
      <c r="AB814" s="216"/>
      <c r="AC814" s="216"/>
      <c r="AD814" s="216"/>
      <c r="AE814" s="216"/>
      <c r="AF814" s="216"/>
      <c r="AG814" s="216"/>
      <c r="AH814" s="216"/>
      <c r="AI814" s="216"/>
      <c r="AJ814" s="216"/>
      <c r="AK814" s="216"/>
      <c r="AL814" s="216"/>
      <c r="FY814" s="184"/>
      <c r="JJ814" s="184"/>
    </row>
    <row r="815" spans="2:270">
      <c r="B815" s="202"/>
      <c r="E815" s="216"/>
      <c r="F815" s="216"/>
      <c r="G815" s="216"/>
      <c r="H815" s="216"/>
      <c r="I815" s="216"/>
      <c r="J815" s="216"/>
      <c r="K815" s="216"/>
      <c r="L815" s="216"/>
      <c r="M815" s="216"/>
      <c r="N815" s="216"/>
      <c r="O815" s="216"/>
      <c r="P815" s="216"/>
      <c r="Q815" s="216"/>
      <c r="R815" s="216"/>
      <c r="S815" s="216"/>
      <c r="T815" s="216"/>
      <c r="U815" s="216"/>
      <c r="V815" s="216"/>
      <c r="W815" s="216"/>
      <c r="X815" s="216"/>
      <c r="Y815" s="216"/>
      <c r="Z815" s="216"/>
      <c r="AA815" s="216"/>
      <c r="AB815" s="216"/>
      <c r="AC815" s="216"/>
      <c r="AD815" s="216"/>
      <c r="AE815" s="216"/>
      <c r="AF815" s="216"/>
      <c r="AG815" s="216"/>
      <c r="AH815" s="216"/>
      <c r="AI815" s="216"/>
      <c r="AJ815" s="216"/>
      <c r="AK815" s="216"/>
      <c r="AL815" s="216"/>
      <c r="FY815" s="184"/>
      <c r="JJ815" s="184"/>
    </row>
    <row r="816" spans="2:270">
      <c r="B816" s="202"/>
      <c r="E816" s="216"/>
      <c r="F816" s="216"/>
      <c r="G816" s="216"/>
      <c r="H816" s="216"/>
      <c r="I816" s="216"/>
      <c r="J816" s="216"/>
      <c r="K816" s="216"/>
      <c r="L816" s="216"/>
      <c r="M816" s="216"/>
      <c r="N816" s="216"/>
      <c r="O816" s="216"/>
      <c r="P816" s="216"/>
      <c r="Q816" s="216"/>
      <c r="R816" s="216"/>
      <c r="S816" s="216"/>
      <c r="T816" s="216"/>
      <c r="U816" s="216"/>
      <c r="V816" s="216"/>
      <c r="W816" s="216"/>
      <c r="X816" s="216"/>
      <c r="Y816" s="216"/>
      <c r="Z816" s="216"/>
      <c r="AA816" s="216"/>
      <c r="AB816" s="216"/>
      <c r="AC816" s="216"/>
      <c r="AD816" s="216"/>
      <c r="AE816" s="216"/>
      <c r="AF816" s="216"/>
      <c r="AG816" s="216"/>
      <c r="AH816" s="216"/>
      <c r="AI816" s="216"/>
      <c r="AJ816" s="216"/>
      <c r="AK816" s="216"/>
      <c r="AL816" s="216"/>
      <c r="FY816" s="184"/>
      <c r="JJ816" s="184"/>
    </row>
    <row r="817" spans="2:270">
      <c r="B817" s="202"/>
      <c r="E817" s="216"/>
      <c r="F817" s="216"/>
      <c r="G817" s="216"/>
      <c r="H817" s="216"/>
      <c r="I817" s="216"/>
      <c r="J817" s="216"/>
      <c r="K817" s="216"/>
      <c r="L817" s="216"/>
      <c r="M817" s="216"/>
      <c r="N817" s="216"/>
      <c r="O817" s="216"/>
      <c r="P817" s="216"/>
      <c r="Q817" s="216"/>
      <c r="R817" s="216"/>
      <c r="S817" s="216"/>
      <c r="T817" s="216"/>
      <c r="U817" s="216"/>
      <c r="V817" s="216"/>
      <c r="W817" s="216"/>
      <c r="X817" s="216"/>
      <c r="Y817" s="216"/>
      <c r="Z817" s="216"/>
      <c r="AA817" s="216"/>
      <c r="AB817" s="216"/>
      <c r="AC817" s="216"/>
      <c r="AD817" s="216"/>
      <c r="AE817" s="216"/>
      <c r="AF817" s="216"/>
      <c r="AG817" s="216"/>
      <c r="AH817" s="216"/>
      <c r="AI817" s="216"/>
      <c r="AJ817" s="216"/>
      <c r="AK817" s="216"/>
      <c r="AL817" s="216"/>
      <c r="FY817" s="184"/>
      <c r="JJ817" s="184"/>
    </row>
    <row r="818" spans="2:270">
      <c r="B818" s="202"/>
      <c r="E818" s="216"/>
      <c r="F818" s="216"/>
      <c r="G818" s="216"/>
      <c r="H818" s="216"/>
      <c r="I818" s="216"/>
      <c r="J818" s="216"/>
      <c r="K818" s="216"/>
      <c r="L818" s="216"/>
      <c r="M818" s="216"/>
      <c r="N818" s="216"/>
      <c r="O818" s="216"/>
      <c r="P818" s="216"/>
      <c r="Q818" s="216"/>
      <c r="R818" s="216"/>
      <c r="S818" s="216"/>
      <c r="T818" s="216"/>
      <c r="U818" s="216"/>
      <c r="V818" s="216"/>
      <c r="W818" s="216"/>
      <c r="X818" s="216"/>
      <c r="Y818" s="216"/>
      <c r="Z818" s="216"/>
      <c r="AA818" s="216"/>
      <c r="AB818" s="216"/>
      <c r="AC818" s="216"/>
      <c r="AD818" s="216"/>
      <c r="AE818" s="216"/>
      <c r="AF818" s="216"/>
      <c r="AG818" s="216"/>
      <c r="AH818" s="216"/>
      <c r="AI818" s="216"/>
      <c r="AJ818" s="216"/>
      <c r="AK818" s="216"/>
      <c r="AL818" s="216"/>
      <c r="FY818" s="184"/>
      <c r="JJ818" s="184"/>
    </row>
    <row r="819" spans="2:270">
      <c r="B819" s="202"/>
      <c r="E819" s="216"/>
      <c r="F819" s="216"/>
      <c r="G819" s="216"/>
      <c r="H819" s="216"/>
      <c r="I819" s="216"/>
      <c r="J819" s="216"/>
      <c r="K819" s="216"/>
      <c r="L819" s="216"/>
      <c r="M819" s="216"/>
      <c r="N819" s="216"/>
      <c r="O819" s="216"/>
      <c r="P819" s="216"/>
      <c r="Q819" s="216"/>
      <c r="R819" s="216"/>
      <c r="S819" s="216"/>
      <c r="T819" s="216"/>
      <c r="U819" s="216"/>
      <c r="V819" s="216"/>
      <c r="W819" s="216"/>
      <c r="X819" s="216"/>
      <c r="Y819" s="216"/>
      <c r="Z819" s="216"/>
      <c r="AA819" s="216"/>
      <c r="AB819" s="216"/>
      <c r="AC819" s="216"/>
      <c r="AD819" s="216"/>
      <c r="AE819" s="216"/>
      <c r="AF819" s="216"/>
      <c r="AG819" s="216"/>
      <c r="AH819" s="216"/>
      <c r="AI819" s="216"/>
      <c r="AJ819" s="216"/>
      <c r="AK819" s="216"/>
      <c r="AL819" s="216"/>
      <c r="FY819" s="184"/>
      <c r="JJ819" s="184"/>
    </row>
    <row r="820" spans="2:270">
      <c r="B820" s="202"/>
      <c r="E820" s="216"/>
      <c r="F820" s="216"/>
      <c r="G820" s="216"/>
      <c r="H820" s="216"/>
      <c r="I820" s="216"/>
      <c r="J820" s="216"/>
      <c r="K820" s="216"/>
      <c r="L820" s="216"/>
      <c r="M820" s="216"/>
      <c r="N820" s="216"/>
      <c r="O820" s="216"/>
      <c r="P820" s="216"/>
      <c r="Q820" s="216"/>
      <c r="R820" s="216"/>
      <c r="S820" s="216"/>
      <c r="T820" s="216"/>
      <c r="U820" s="216"/>
      <c r="V820" s="216"/>
      <c r="W820" s="216"/>
      <c r="X820" s="216"/>
      <c r="Y820" s="216"/>
      <c r="Z820" s="216"/>
      <c r="AA820" s="216"/>
      <c r="AB820" s="216"/>
      <c r="AC820" s="216"/>
      <c r="AD820" s="216"/>
      <c r="AE820" s="216"/>
      <c r="AF820" s="216"/>
      <c r="AG820" s="216"/>
      <c r="AH820" s="216"/>
      <c r="AI820" s="216"/>
      <c r="AJ820" s="216"/>
      <c r="AK820" s="216"/>
      <c r="AL820" s="216"/>
      <c r="FY820" s="184"/>
      <c r="JJ820" s="184"/>
    </row>
    <row r="821" spans="2:270">
      <c r="B821" s="202"/>
      <c r="E821" s="216"/>
      <c r="F821" s="216"/>
      <c r="G821" s="216"/>
      <c r="H821" s="216"/>
      <c r="I821" s="216"/>
      <c r="J821" s="216"/>
      <c r="K821" s="216"/>
      <c r="L821" s="216"/>
      <c r="M821" s="216"/>
      <c r="N821" s="216"/>
      <c r="O821" s="216"/>
      <c r="P821" s="216"/>
      <c r="Q821" s="216"/>
      <c r="R821" s="216"/>
      <c r="S821" s="216"/>
      <c r="T821" s="216"/>
      <c r="U821" s="216"/>
      <c r="V821" s="216"/>
      <c r="W821" s="216"/>
      <c r="X821" s="216"/>
      <c r="Y821" s="216"/>
      <c r="Z821" s="216"/>
      <c r="AA821" s="216"/>
      <c r="AB821" s="216"/>
      <c r="AC821" s="216"/>
      <c r="AD821" s="216"/>
      <c r="AE821" s="216"/>
      <c r="AF821" s="216"/>
      <c r="AG821" s="216"/>
      <c r="AH821" s="216"/>
      <c r="AI821" s="216"/>
      <c r="AJ821" s="216"/>
      <c r="AK821" s="216"/>
      <c r="AL821" s="216"/>
      <c r="FY821" s="184"/>
      <c r="JJ821" s="184"/>
    </row>
    <row r="822" spans="2:270">
      <c r="B822" s="202"/>
      <c r="E822" s="216"/>
      <c r="F822" s="216"/>
      <c r="G822" s="216"/>
      <c r="H822" s="216"/>
      <c r="I822" s="216"/>
      <c r="J822" s="216"/>
      <c r="K822" s="216"/>
      <c r="L822" s="216"/>
      <c r="M822" s="216"/>
      <c r="N822" s="216"/>
      <c r="O822" s="216"/>
      <c r="P822" s="216"/>
      <c r="Q822" s="216"/>
      <c r="R822" s="216"/>
      <c r="S822" s="216"/>
      <c r="T822" s="216"/>
      <c r="U822" s="216"/>
      <c r="V822" s="216"/>
      <c r="W822" s="216"/>
      <c r="X822" s="216"/>
      <c r="Y822" s="216"/>
      <c r="Z822" s="216"/>
      <c r="AA822" s="216"/>
      <c r="AB822" s="216"/>
      <c r="AC822" s="216"/>
      <c r="AD822" s="216"/>
      <c r="AE822" s="216"/>
      <c r="AF822" s="216"/>
      <c r="AG822" s="216"/>
      <c r="AH822" s="216"/>
      <c r="AI822" s="216"/>
      <c r="AJ822" s="216"/>
      <c r="AK822" s="216"/>
      <c r="AL822" s="216"/>
      <c r="FY822" s="184"/>
      <c r="JJ822" s="184"/>
    </row>
    <row r="823" spans="2:270">
      <c r="B823" s="202"/>
      <c r="E823" s="216"/>
      <c r="F823" s="216"/>
      <c r="G823" s="216"/>
      <c r="H823" s="216"/>
      <c r="I823" s="216"/>
      <c r="J823" s="216"/>
      <c r="K823" s="216"/>
      <c r="L823" s="216"/>
      <c r="M823" s="216"/>
      <c r="N823" s="216"/>
      <c r="O823" s="216"/>
      <c r="P823" s="216"/>
      <c r="Q823" s="216"/>
      <c r="R823" s="216"/>
      <c r="S823" s="216"/>
      <c r="T823" s="216"/>
      <c r="U823" s="216"/>
      <c r="V823" s="216"/>
      <c r="W823" s="216"/>
      <c r="X823" s="216"/>
      <c r="Y823" s="216"/>
      <c r="Z823" s="216"/>
      <c r="AA823" s="216"/>
      <c r="AB823" s="216"/>
      <c r="AC823" s="216"/>
      <c r="AD823" s="216"/>
      <c r="AE823" s="216"/>
      <c r="AF823" s="216"/>
      <c r="AG823" s="216"/>
      <c r="AH823" s="216"/>
      <c r="AI823" s="216"/>
      <c r="AJ823" s="216"/>
      <c r="AK823" s="216"/>
      <c r="AL823" s="216"/>
      <c r="FY823" s="184"/>
      <c r="JJ823" s="184"/>
    </row>
    <row r="824" spans="2:270">
      <c r="B824" s="202"/>
      <c r="E824" s="216"/>
      <c r="F824" s="216"/>
      <c r="G824" s="216"/>
      <c r="H824" s="216"/>
      <c r="I824" s="216"/>
      <c r="J824" s="216"/>
      <c r="K824" s="216"/>
      <c r="L824" s="216"/>
      <c r="M824" s="216"/>
      <c r="N824" s="216"/>
      <c r="O824" s="216"/>
      <c r="P824" s="216"/>
      <c r="Q824" s="216"/>
      <c r="R824" s="216"/>
      <c r="S824" s="216"/>
      <c r="T824" s="216"/>
      <c r="U824" s="216"/>
      <c r="V824" s="216"/>
      <c r="W824" s="216"/>
      <c r="X824" s="216"/>
      <c r="Y824" s="216"/>
      <c r="Z824" s="216"/>
      <c r="AA824" s="216"/>
      <c r="AB824" s="216"/>
      <c r="AC824" s="216"/>
      <c r="AD824" s="216"/>
      <c r="AE824" s="216"/>
      <c r="AF824" s="216"/>
      <c r="AG824" s="216"/>
      <c r="AH824" s="216"/>
      <c r="AI824" s="216"/>
      <c r="AJ824" s="216"/>
      <c r="AK824" s="216"/>
      <c r="AL824" s="216"/>
      <c r="FY824" s="184"/>
      <c r="JJ824" s="184"/>
    </row>
    <row r="825" spans="2:270">
      <c r="B825" s="202"/>
      <c r="E825" s="216"/>
      <c r="F825" s="216"/>
      <c r="G825" s="216"/>
      <c r="H825" s="216"/>
      <c r="I825" s="216"/>
      <c r="J825" s="216"/>
      <c r="K825" s="216"/>
      <c r="L825" s="216"/>
      <c r="M825" s="216"/>
      <c r="N825" s="216"/>
      <c r="O825" s="216"/>
      <c r="P825" s="216"/>
      <c r="Q825" s="216"/>
      <c r="R825" s="216"/>
      <c r="S825" s="216"/>
      <c r="T825" s="216"/>
      <c r="U825" s="216"/>
      <c r="V825" s="216"/>
      <c r="W825" s="216"/>
      <c r="X825" s="216"/>
      <c r="Y825" s="216"/>
      <c r="Z825" s="216"/>
      <c r="AA825" s="216"/>
      <c r="AB825" s="216"/>
      <c r="AC825" s="216"/>
      <c r="AD825" s="216"/>
      <c r="AE825" s="216"/>
      <c r="AF825" s="216"/>
      <c r="AG825" s="216"/>
      <c r="AH825" s="216"/>
      <c r="AI825" s="216"/>
      <c r="AJ825" s="216"/>
      <c r="AK825" s="216"/>
      <c r="AL825" s="216"/>
      <c r="FY825" s="184"/>
      <c r="JJ825" s="184"/>
    </row>
    <row r="826" spans="2:270">
      <c r="B826" s="202"/>
      <c r="E826" s="216"/>
      <c r="F826" s="216"/>
      <c r="G826" s="216"/>
      <c r="H826" s="216"/>
      <c r="I826" s="216"/>
      <c r="J826" s="216"/>
      <c r="K826" s="216"/>
      <c r="L826" s="216"/>
      <c r="M826" s="216"/>
      <c r="N826" s="216"/>
      <c r="O826" s="216"/>
      <c r="P826" s="216"/>
      <c r="Q826" s="216"/>
      <c r="R826" s="216"/>
      <c r="S826" s="216"/>
      <c r="T826" s="216"/>
      <c r="U826" s="216"/>
      <c r="V826" s="216"/>
      <c r="W826" s="216"/>
      <c r="X826" s="216"/>
      <c r="Y826" s="216"/>
      <c r="Z826" s="216"/>
      <c r="AA826" s="216"/>
      <c r="AB826" s="216"/>
      <c r="AC826" s="216"/>
      <c r="AD826" s="216"/>
      <c r="AE826" s="216"/>
      <c r="AF826" s="216"/>
      <c r="AG826" s="216"/>
      <c r="AH826" s="216"/>
      <c r="AI826" s="216"/>
      <c r="AJ826" s="216"/>
      <c r="AK826" s="216"/>
      <c r="AL826" s="216"/>
      <c r="FY826" s="184"/>
      <c r="JJ826" s="184"/>
    </row>
    <row r="827" spans="2:270">
      <c r="B827" s="202"/>
      <c r="E827" s="216"/>
      <c r="F827" s="216"/>
      <c r="G827" s="216"/>
      <c r="H827" s="216"/>
      <c r="I827" s="216"/>
      <c r="J827" s="216"/>
      <c r="K827" s="216"/>
      <c r="L827" s="216"/>
      <c r="M827" s="216"/>
      <c r="N827" s="216"/>
      <c r="O827" s="216"/>
      <c r="P827" s="216"/>
      <c r="Q827" s="216"/>
      <c r="R827" s="216"/>
      <c r="S827" s="216"/>
      <c r="T827" s="216"/>
      <c r="U827" s="216"/>
      <c r="V827" s="216"/>
      <c r="W827" s="216"/>
      <c r="X827" s="216"/>
      <c r="Y827" s="216"/>
      <c r="Z827" s="216"/>
      <c r="AA827" s="216"/>
      <c r="AB827" s="216"/>
      <c r="AC827" s="216"/>
      <c r="AD827" s="216"/>
      <c r="AE827" s="216"/>
      <c r="AF827" s="216"/>
      <c r="AG827" s="216"/>
      <c r="AH827" s="216"/>
      <c r="AI827" s="216"/>
      <c r="AJ827" s="216"/>
      <c r="AK827" s="216"/>
      <c r="AL827" s="216"/>
      <c r="FY827" s="184"/>
      <c r="JJ827" s="184"/>
    </row>
    <row r="828" spans="2:270">
      <c r="B828" s="202"/>
      <c r="E828" s="216"/>
      <c r="F828" s="216"/>
      <c r="G828" s="216"/>
      <c r="H828" s="216"/>
      <c r="I828" s="216"/>
      <c r="J828" s="216"/>
      <c r="K828" s="216"/>
      <c r="L828" s="216"/>
      <c r="M828" s="216"/>
      <c r="N828" s="216"/>
      <c r="O828" s="216"/>
      <c r="P828" s="216"/>
      <c r="Q828" s="216"/>
      <c r="R828" s="216"/>
      <c r="S828" s="216"/>
      <c r="T828" s="216"/>
      <c r="U828" s="216"/>
      <c r="V828" s="216"/>
      <c r="W828" s="216"/>
      <c r="X828" s="216"/>
      <c r="Y828" s="216"/>
      <c r="Z828" s="216"/>
      <c r="AA828" s="216"/>
      <c r="AB828" s="216"/>
      <c r="AC828" s="216"/>
      <c r="AD828" s="216"/>
      <c r="AE828" s="216"/>
      <c r="AF828" s="216"/>
      <c r="AG828" s="216"/>
      <c r="AH828" s="216"/>
      <c r="AI828" s="216"/>
      <c r="AJ828" s="216"/>
      <c r="AK828" s="216"/>
      <c r="AL828" s="216"/>
      <c r="FY828" s="184"/>
      <c r="JJ828" s="184"/>
    </row>
    <row r="829" spans="2:270">
      <c r="B829" s="202"/>
      <c r="E829" s="216"/>
      <c r="F829" s="216"/>
      <c r="G829" s="216"/>
      <c r="H829" s="216"/>
      <c r="I829" s="216"/>
      <c r="J829" s="216"/>
      <c r="K829" s="216"/>
      <c r="L829" s="216"/>
      <c r="M829" s="216"/>
      <c r="N829" s="216"/>
      <c r="O829" s="216"/>
      <c r="P829" s="216"/>
      <c r="Q829" s="216"/>
      <c r="R829" s="216"/>
      <c r="S829" s="216"/>
      <c r="T829" s="216"/>
      <c r="U829" s="216"/>
      <c r="V829" s="216"/>
      <c r="W829" s="216"/>
      <c r="X829" s="216"/>
      <c r="Y829" s="216"/>
      <c r="Z829" s="216"/>
      <c r="AA829" s="216"/>
      <c r="AB829" s="216"/>
      <c r="AC829" s="216"/>
      <c r="AD829" s="216"/>
      <c r="AE829" s="216"/>
      <c r="AF829" s="216"/>
      <c r="AG829" s="216"/>
      <c r="AH829" s="216"/>
      <c r="AI829" s="216"/>
      <c r="AJ829" s="216"/>
      <c r="AK829" s="216"/>
      <c r="AL829" s="216"/>
      <c r="FY829" s="184"/>
      <c r="JJ829" s="184"/>
    </row>
    <row r="830" spans="2:270">
      <c r="B830" s="202"/>
      <c r="E830" s="216"/>
      <c r="F830" s="216"/>
      <c r="G830" s="216"/>
      <c r="H830" s="216"/>
      <c r="I830" s="216"/>
      <c r="J830" s="216"/>
      <c r="K830" s="216"/>
      <c r="L830" s="216"/>
      <c r="M830" s="216"/>
      <c r="N830" s="216"/>
      <c r="O830" s="216"/>
      <c r="P830" s="216"/>
      <c r="Q830" s="216"/>
      <c r="R830" s="216"/>
      <c r="S830" s="216"/>
      <c r="T830" s="216"/>
      <c r="U830" s="216"/>
      <c r="V830" s="216"/>
      <c r="W830" s="216"/>
      <c r="X830" s="216"/>
      <c r="Y830" s="216"/>
      <c r="Z830" s="216"/>
      <c r="AA830" s="216"/>
      <c r="AB830" s="216"/>
      <c r="AC830" s="216"/>
      <c r="AD830" s="216"/>
      <c r="AE830" s="216"/>
      <c r="AF830" s="216"/>
      <c r="AG830" s="216"/>
      <c r="AH830" s="216"/>
      <c r="AI830" s="216"/>
      <c r="AJ830" s="216"/>
      <c r="AK830" s="216"/>
      <c r="AL830" s="216"/>
      <c r="FY830" s="184"/>
      <c r="JJ830" s="184"/>
    </row>
    <row r="831" spans="2:270">
      <c r="B831" s="202"/>
      <c r="E831" s="216"/>
      <c r="F831" s="216"/>
      <c r="G831" s="216"/>
      <c r="H831" s="216"/>
      <c r="I831" s="216"/>
      <c r="J831" s="216"/>
      <c r="K831" s="216"/>
      <c r="L831" s="216"/>
      <c r="M831" s="216"/>
      <c r="N831" s="216"/>
      <c r="O831" s="216"/>
      <c r="P831" s="216"/>
      <c r="Q831" s="216"/>
      <c r="R831" s="216"/>
      <c r="S831" s="216"/>
      <c r="T831" s="216"/>
      <c r="U831" s="216"/>
      <c r="V831" s="216"/>
      <c r="W831" s="216"/>
      <c r="X831" s="216"/>
      <c r="Y831" s="216"/>
      <c r="Z831" s="216"/>
      <c r="AA831" s="216"/>
      <c r="AB831" s="216"/>
      <c r="AC831" s="216"/>
      <c r="AD831" s="216"/>
      <c r="AE831" s="216"/>
      <c r="AF831" s="216"/>
      <c r="AG831" s="216"/>
      <c r="AH831" s="216"/>
      <c r="AI831" s="216"/>
      <c r="AJ831" s="216"/>
      <c r="AK831" s="216"/>
      <c r="AL831" s="216"/>
      <c r="FY831" s="184"/>
      <c r="JJ831" s="184"/>
    </row>
    <row r="832" spans="2:270">
      <c r="B832" s="202"/>
      <c r="E832" s="216"/>
      <c r="F832" s="216"/>
      <c r="G832" s="216"/>
      <c r="H832" s="216"/>
      <c r="I832" s="216"/>
      <c r="J832" s="216"/>
      <c r="K832" s="216"/>
      <c r="L832" s="216"/>
      <c r="M832" s="216"/>
      <c r="N832" s="216"/>
      <c r="O832" s="216"/>
      <c r="P832" s="216"/>
      <c r="Q832" s="216"/>
      <c r="R832" s="216"/>
      <c r="S832" s="216"/>
      <c r="T832" s="216"/>
      <c r="U832" s="216"/>
      <c r="V832" s="216"/>
      <c r="W832" s="216"/>
      <c r="X832" s="216"/>
      <c r="Y832" s="216"/>
      <c r="Z832" s="216"/>
      <c r="AA832" s="216"/>
      <c r="AB832" s="216"/>
      <c r="AC832" s="216"/>
      <c r="AD832" s="216"/>
      <c r="AE832" s="216"/>
      <c r="AF832" s="216"/>
      <c r="AG832" s="216"/>
      <c r="AH832" s="216"/>
      <c r="AI832" s="216"/>
      <c r="AJ832" s="216"/>
      <c r="AK832" s="216"/>
      <c r="AL832" s="216"/>
      <c r="FY832" s="184"/>
      <c r="JJ832" s="184"/>
    </row>
    <row r="833" spans="2:270">
      <c r="B833" s="202"/>
      <c r="E833" s="216"/>
      <c r="F833" s="216"/>
      <c r="G833" s="216"/>
      <c r="H833" s="216"/>
      <c r="I833" s="216"/>
      <c r="J833" s="216"/>
      <c r="K833" s="216"/>
      <c r="L833" s="216"/>
      <c r="M833" s="216"/>
      <c r="N833" s="216"/>
      <c r="O833" s="216"/>
      <c r="P833" s="216"/>
      <c r="Q833" s="216"/>
      <c r="R833" s="216"/>
      <c r="S833" s="216"/>
      <c r="T833" s="216"/>
      <c r="U833" s="216"/>
      <c r="V833" s="216"/>
      <c r="W833" s="216"/>
      <c r="X833" s="216"/>
      <c r="Y833" s="216"/>
      <c r="Z833" s="216"/>
      <c r="AA833" s="216"/>
      <c r="AB833" s="216"/>
      <c r="AC833" s="216"/>
      <c r="AD833" s="216"/>
      <c r="AE833" s="216"/>
      <c r="AF833" s="216"/>
      <c r="AG833" s="216"/>
      <c r="AH833" s="216"/>
      <c r="AI833" s="216"/>
      <c r="AJ833" s="216"/>
      <c r="AK833" s="216"/>
      <c r="AL833" s="216"/>
      <c r="FY833" s="184"/>
      <c r="JJ833" s="184"/>
    </row>
    <row r="834" spans="2:270">
      <c r="B834" s="202"/>
      <c r="E834" s="216"/>
      <c r="F834" s="216"/>
      <c r="G834" s="216"/>
      <c r="H834" s="216"/>
      <c r="I834" s="216"/>
      <c r="J834" s="216"/>
      <c r="K834" s="216"/>
      <c r="L834" s="216"/>
      <c r="M834" s="216"/>
      <c r="N834" s="216"/>
      <c r="O834" s="216"/>
      <c r="P834" s="216"/>
      <c r="Q834" s="216"/>
      <c r="R834" s="216"/>
      <c r="S834" s="216"/>
      <c r="T834" s="216"/>
      <c r="U834" s="216"/>
      <c r="V834" s="216"/>
      <c r="W834" s="216"/>
      <c r="X834" s="216"/>
      <c r="Y834" s="216"/>
      <c r="Z834" s="216"/>
      <c r="AA834" s="216"/>
      <c r="AB834" s="216"/>
      <c r="AC834" s="216"/>
      <c r="AD834" s="216"/>
      <c r="AE834" s="216"/>
      <c r="AF834" s="216"/>
      <c r="AG834" s="216"/>
      <c r="AH834" s="216"/>
      <c r="AI834" s="216"/>
      <c r="AJ834" s="216"/>
      <c r="AK834" s="216"/>
      <c r="AL834" s="216"/>
      <c r="FY834" s="184"/>
      <c r="JJ834" s="184"/>
    </row>
    <row r="835" spans="2:270">
      <c r="B835" s="202"/>
      <c r="E835" s="216"/>
      <c r="F835" s="216"/>
      <c r="G835" s="216"/>
      <c r="H835" s="216"/>
      <c r="I835" s="216"/>
      <c r="J835" s="216"/>
      <c r="K835" s="216"/>
      <c r="L835" s="216"/>
      <c r="M835" s="216"/>
      <c r="N835" s="216"/>
      <c r="O835" s="216"/>
      <c r="P835" s="216"/>
      <c r="Q835" s="216"/>
      <c r="R835" s="216"/>
      <c r="S835" s="216"/>
      <c r="T835" s="216"/>
      <c r="U835" s="216"/>
      <c r="V835" s="216"/>
      <c r="W835" s="216"/>
      <c r="X835" s="216"/>
      <c r="Y835" s="216"/>
      <c r="Z835" s="216"/>
      <c r="AA835" s="216"/>
      <c r="AB835" s="216"/>
      <c r="AC835" s="216"/>
      <c r="AD835" s="216"/>
      <c r="AE835" s="216"/>
      <c r="AF835" s="216"/>
      <c r="AG835" s="216"/>
      <c r="AH835" s="216"/>
      <c r="AI835" s="216"/>
      <c r="AJ835" s="216"/>
      <c r="AK835" s="216"/>
      <c r="AL835" s="216"/>
      <c r="FY835" s="184"/>
      <c r="JJ835" s="184"/>
    </row>
    <row r="836" spans="2:270">
      <c r="B836" s="202"/>
      <c r="E836" s="216"/>
      <c r="F836" s="216"/>
      <c r="G836" s="216"/>
      <c r="H836" s="216"/>
      <c r="I836" s="216"/>
      <c r="J836" s="216"/>
      <c r="K836" s="216"/>
      <c r="L836" s="216"/>
      <c r="M836" s="216"/>
      <c r="N836" s="216"/>
      <c r="O836" s="216"/>
      <c r="P836" s="216"/>
      <c r="Q836" s="216"/>
      <c r="R836" s="216"/>
      <c r="S836" s="216"/>
      <c r="T836" s="216"/>
      <c r="U836" s="216"/>
      <c r="V836" s="216"/>
      <c r="W836" s="216"/>
      <c r="X836" s="216"/>
      <c r="Y836" s="216"/>
      <c r="Z836" s="216"/>
      <c r="AA836" s="216"/>
      <c r="AB836" s="216"/>
      <c r="AC836" s="216"/>
      <c r="AD836" s="216"/>
      <c r="AE836" s="216"/>
      <c r="AF836" s="216"/>
      <c r="AG836" s="216"/>
      <c r="AH836" s="216"/>
      <c r="AI836" s="216"/>
      <c r="AJ836" s="216"/>
      <c r="AK836" s="216"/>
      <c r="AL836" s="216"/>
      <c r="FY836" s="184"/>
      <c r="JJ836" s="184"/>
    </row>
    <row r="837" spans="2:270">
      <c r="B837" s="202"/>
      <c r="E837" s="216"/>
      <c r="F837" s="216"/>
      <c r="G837" s="216"/>
      <c r="H837" s="216"/>
      <c r="I837" s="216"/>
      <c r="J837" s="216"/>
      <c r="K837" s="216"/>
      <c r="L837" s="216"/>
      <c r="M837" s="216"/>
      <c r="N837" s="216"/>
      <c r="O837" s="216"/>
      <c r="P837" s="216"/>
      <c r="Q837" s="216"/>
      <c r="R837" s="216"/>
      <c r="S837" s="216"/>
      <c r="T837" s="216"/>
      <c r="U837" s="216"/>
      <c r="V837" s="216"/>
      <c r="W837" s="216"/>
      <c r="X837" s="216"/>
      <c r="Y837" s="216"/>
      <c r="Z837" s="216"/>
      <c r="AA837" s="216"/>
      <c r="AB837" s="216"/>
      <c r="AC837" s="216"/>
      <c r="AD837" s="216"/>
      <c r="AE837" s="216"/>
      <c r="AF837" s="216"/>
      <c r="AG837" s="216"/>
      <c r="AH837" s="216"/>
      <c r="AI837" s="216"/>
      <c r="AJ837" s="216"/>
      <c r="AK837" s="216"/>
      <c r="AL837" s="216"/>
      <c r="FY837" s="184"/>
      <c r="JJ837" s="184"/>
    </row>
    <row r="838" spans="2:270">
      <c r="B838" s="202"/>
      <c r="E838" s="216"/>
      <c r="F838" s="216"/>
      <c r="G838" s="216"/>
      <c r="H838" s="216"/>
      <c r="I838" s="216"/>
      <c r="J838" s="216"/>
      <c r="K838" s="216"/>
      <c r="L838" s="216"/>
      <c r="M838" s="216"/>
      <c r="N838" s="216"/>
      <c r="O838" s="216"/>
      <c r="P838" s="216"/>
      <c r="Q838" s="216"/>
      <c r="R838" s="216"/>
      <c r="S838" s="216"/>
      <c r="T838" s="216"/>
      <c r="U838" s="216"/>
      <c r="V838" s="216"/>
      <c r="W838" s="216"/>
      <c r="X838" s="216"/>
      <c r="Y838" s="216"/>
      <c r="Z838" s="216"/>
      <c r="AA838" s="216"/>
      <c r="AB838" s="216"/>
      <c r="AC838" s="216"/>
      <c r="AD838" s="216"/>
      <c r="AE838" s="216"/>
      <c r="AF838" s="216"/>
      <c r="AG838" s="216"/>
      <c r="AH838" s="216"/>
      <c r="AI838" s="216"/>
      <c r="AJ838" s="216"/>
      <c r="AK838" s="216"/>
      <c r="AL838" s="216"/>
      <c r="FY838" s="184"/>
      <c r="JJ838" s="184"/>
    </row>
    <row r="839" spans="2:270">
      <c r="B839" s="202"/>
      <c r="E839" s="216"/>
      <c r="F839" s="216"/>
      <c r="G839" s="216"/>
      <c r="H839" s="216"/>
      <c r="I839" s="216"/>
      <c r="J839" s="216"/>
      <c r="K839" s="216"/>
      <c r="L839" s="216"/>
      <c r="M839" s="216"/>
      <c r="N839" s="216"/>
      <c r="O839" s="216"/>
      <c r="P839" s="216"/>
      <c r="Q839" s="216"/>
      <c r="R839" s="216"/>
      <c r="S839" s="216"/>
      <c r="T839" s="216"/>
      <c r="U839" s="216"/>
      <c r="V839" s="216"/>
      <c r="W839" s="216"/>
      <c r="X839" s="216"/>
      <c r="Y839" s="216"/>
      <c r="Z839" s="216"/>
      <c r="AA839" s="216"/>
      <c r="AB839" s="216"/>
      <c r="AC839" s="216"/>
      <c r="AD839" s="216"/>
      <c r="AE839" s="216"/>
      <c r="AF839" s="216"/>
      <c r="AG839" s="216"/>
      <c r="AH839" s="216"/>
      <c r="AI839" s="216"/>
      <c r="AJ839" s="216"/>
      <c r="AK839" s="216"/>
      <c r="AL839" s="216"/>
      <c r="FY839" s="184"/>
      <c r="JJ839" s="184"/>
    </row>
    <row r="840" spans="2:270">
      <c r="B840" s="202"/>
      <c r="E840" s="216"/>
      <c r="F840" s="216"/>
      <c r="G840" s="216"/>
      <c r="H840" s="216"/>
      <c r="I840" s="216"/>
      <c r="J840" s="216"/>
      <c r="K840" s="216"/>
      <c r="L840" s="216"/>
      <c r="M840" s="216"/>
      <c r="N840" s="216"/>
      <c r="O840" s="216"/>
      <c r="P840" s="216"/>
      <c r="Q840" s="216"/>
      <c r="R840" s="216"/>
      <c r="S840" s="216"/>
      <c r="T840" s="216"/>
      <c r="U840" s="216"/>
      <c r="V840" s="216"/>
      <c r="W840" s="216"/>
      <c r="X840" s="216"/>
      <c r="Y840" s="216"/>
      <c r="Z840" s="216"/>
      <c r="AA840" s="216"/>
      <c r="AB840" s="216"/>
      <c r="AC840" s="216"/>
      <c r="AD840" s="216"/>
      <c r="AE840" s="216"/>
      <c r="AF840" s="216"/>
      <c r="AG840" s="216"/>
      <c r="AH840" s="216"/>
      <c r="AI840" s="216"/>
      <c r="AJ840" s="216"/>
      <c r="AK840" s="216"/>
      <c r="AL840" s="216"/>
      <c r="FY840" s="184"/>
      <c r="JJ840" s="184"/>
    </row>
    <row r="841" spans="2:270">
      <c r="B841" s="202"/>
      <c r="E841" s="216"/>
      <c r="F841" s="216"/>
      <c r="G841" s="216"/>
      <c r="H841" s="216"/>
      <c r="I841" s="216"/>
      <c r="J841" s="216"/>
      <c r="K841" s="216"/>
      <c r="L841" s="216"/>
      <c r="M841" s="216"/>
      <c r="N841" s="216"/>
      <c r="O841" s="216"/>
      <c r="P841" s="216"/>
      <c r="Q841" s="216"/>
      <c r="R841" s="216"/>
      <c r="S841" s="216"/>
      <c r="T841" s="216"/>
      <c r="U841" s="216"/>
      <c r="V841" s="216"/>
      <c r="W841" s="216"/>
      <c r="X841" s="216"/>
      <c r="Y841" s="216"/>
      <c r="Z841" s="216"/>
      <c r="AA841" s="216"/>
      <c r="AB841" s="216"/>
      <c r="AC841" s="216"/>
      <c r="AD841" s="216"/>
      <c r="AE841" s="216"/>
      <c r="AF841" s="216"/>
      <c r="AG841" s="216"/>
      <c r="AH841" s="216"/>
      <c r="AI841" s="216"/>
      <c r="AJ841" s="216"/>
      <c r="AK841" s="216"/>
      <c r="AL841" s="216"/>
      <c r="FY841" s="184"/>
      <c r="JJ841" s="184"/>
    </row>
    <row r="842" spans="2:270">
      <c r="B842" s="202"/>
      <c r="E842" s="216"/>
      <c r="F842" s="216"/>
      <c r="G842" s="216"/>
      <c r="H842" s="216"/>
      <c r="I842" s="216"/>
      <c r="J842" s="216"/>
      <c r="K842" s="216"/>
      <c r="L842" s="216"/>
      <c r="M842" s="216"/>
      <c r="N842" s="216"/>
      <c r="O842" s="216"/>
      <c r="P842" s="216"/>
      <c r="Q842" s="216"/>
      <c r="R842" s="216"/>
      <c r="S842" s="216"/>
      <c r="T842" s="216"/>
      <c r="U842" s="216"/>
      <c r="V842" s="216"/>
      <c r="W842" s="216"/>
      <c r="X842" s="216"/>
      <c r="Y842" s="216"/>
      <c r="Z842" s="216"/>
      <c r="AA842" s="216"/>
      <c r="AB842" s="216"/>
      <c r="AC842" s="216"/>
      <c r="AD842" s="216"/>
      <c r="AE842" s="216"/>
      <c r="AF842" s="216"/>
      <c r="AG842" s="216"/>
      <c r="AH842" s="216"/>
      <c r="AI842" s="216"/>
      <c r="AJ842" s="216"/>
      <c r="AK842" s="216"/>
      <c r="AL842" s="216"/>
      <c r="FY842" s="184"/>
      <c r="JJ842" s="184"/>
    </row>
    <row r="843" spans="2:270">
      <c r="B843" s="202"/>
      <c r="E843" s="216"/>
      <c r="F843" s="216"/>
      <c r="G843" s="216"/>
      <c r="H843" s="216"/>
      <c r="I843" s="216"/>
      <c r="J843" s="216"/>
      <c r="K843" s="216"/>
      <c r="L843" s="216"/>
      <c r="M843" s="216"/>
      <c r="N843" s="216"/>
      <c r="O843" s="216"/>
      <c r="P843" s="216"/>
      <c r="Q843" s="216"/>
      <c r="R843" s="216"/>
      <c r="S843" s="216"/>
      <c r="T843" s="216"/>
      <c r="U843" s="216"/>
      <c r="V843" s="216"/>
      <c r="W843" s="216"/>
      <c r="X843" s="216"/>
      <c r="Y843" s="216"/>
      <c r="Z843" s="216"/>
      <c r="AA843" s="216"/>
      <c r="AB843" s="216"/>
      <c r="AC843" s="216"/>
      <c r="AD843" s="216"/>
      <c r="AE843" s="216"/>
      <c r="AF843" s="216"/>
      <c r="AG843" s="216"/>
      <c r="AH843" s="216"/>
      <c r="AI843" s="216"/>
      <c r="AJ843" s="216"/>
      <c r="AK843" s="216"/>
      <c r="AL843" s="216"/>
      <c r="FY843" s="184"/>
      <c r="JJ843" s="184"/>
    </row>
    <row r="844" spans="2:270">
      <c r="B844" s="202"/>
      <c r="E844" s="216"/>
      <c r="F844" s="216"/>
      <c r="G844" s="216"/>
      <c r="H844" s="216"/>
      <c r="I844" s="216"/>
      <c r="J844" s="216"/>
      <c r="K844" s="216"/>
      <c r="L844" s="216"/>
      <c r="M844" s="216"/>
      <c r="N844" s="216"/>
      <c r="O844" s="216"/>
      <c r="P844" s="216"/>
      <c r="Q844" s="216"/>
      <c r="R844" s="216"/>
      <c r="S844" s="216"/>
      <c r="T844" s="216"/>
      <c r="U844" s="216"/>
      <c r="V844" s="216"/>
      <c r="W844" s="216"/>
      <c r="X844" s="216"/>
      <c r="Y844" s="216"/>
      <c r="Z844" s="216"/>
      <c r="AA844" s="216"/>
      <c r="AB844" s="216"/>
      <c r="AC844" s="216"/>
      <c r="AD844" s="216"/>
      <c r="AE844" s="216"/>
      <c r="AF844" s="216"/>
      <c r="AG844" s="216"/>
      <c r="AH844" s="216"/>
      <c r="AI844" s="216"/>
      <c r="AJ844" s="216"/>
      <c r="AK844" s="216"/>
      <c r="AL844" s="216"/>
      <c r="FY844" s="184"/>
      <c r="JJ844" s="184"/>
    </row>
    <row r="845" spans="2:270">
      <c r="B845" s="202"/>
      <c r="E845" s="216"/>
      <c r="F845" s="216"/>
      <c r="G845" s="216"/>
      <c r="H845" s="216"/>
      <c r="I845" s="216"/>
      <c r="J845" s="216"/>
      <c r="K845" s="216"/>
      <c r="L845" s="216"/>
      <c r="M845" s="216"/>
      <c r="N845" s="216"/>
      <c r="O845" s="216"/>
      <c r="P845" s="216"/>
      <c r="Q845" s="216"/>
      <c r="R845" s="216"/>
      <c r="S845" s="216"/>
      <c r="T845" s="216"/>
      <c r="U845" s="216"/>
      <c r="V845" s="216"/>
      <c r="W845" s="216"/>
      <c r="X845" s="216"/>
      <c r="Y845" s="216"/>
      <c r="Z845" s="216"/>
      <c r="AA845" s="216"/>
      <c r="AB845" s="216"/>
      <c r="AC845" s="216"/>
      <c r="AD845" s="216"/>
      <c r="AE845" s="216"/>
      <c r="AF845" s="216"/>
      <c r="AG845" s="216"/>
      <c r="AH845" s="216"/>
      <c r="AI845" s="216"/>
      <c r="AJ845" s="216"/>
      <c r="AK845" s="216"/>
      <c r="AL845" s="216"/>
      <c r="FY845" s="184"/>
      <c r="JJ845" s="184"/>
    </row>
    <row r="846" spans="2:270">
      <c r="B846" s="202"/>
      <c r="E846" s="216"/>
      <c r="F846" s="216"/>
      <c r="G846" s="216"/>
      <c r="H846" s="216"/>
      <c r="I846" s="216"/>
      <c r="J846" s="216"/>
      <c r="K846" s="216"/>
      <c r="L846" s="216"/>
      <c r="M846" s="216"/>
      <c r="N846" s="216"/>
      <c r="O846" s="216"/>
      <c r="P846" s="216"/>
      <c r="Q846" s="216"/>
      <c r="R846" s="216"/>
      <c r="S846" s="216"/>
      <c r="T846" s="216"/>
      <c r="U846" s="216"/>
      <c r="V846" s="216"/>
      <c r="W846" s="216"/>
      <c r="X846" s="216"/>
      <c r="Y846" s="216"/>
      <c r="Z846" s="216"/>
      <c r="AA846" s="216"/>
      <c r="AB846" s="216"/>
      <c r="AC846" s="216"/>
      <c r="AD846" s="216"/>
      <c r="AE846" s="216"/>
      <c r="AF846" s="216"/>
      <c r="AG846" s="216"/>
      <c r="AH846" s="216"/>
      <c r="AI846" s="216"/>
      <c r="AJ846" s="216"/>
      <c r="AK846" s="216"/>
      <c r="AL846" s="216"/>
      <c r="FY846" s="184"/>
      <c r="JJ846" s="184"/>
    </row>
    <row r="847" spans="2:270">
      <c r="B847" s="202"/>
      <c r="E847" s="216"/>
      <c r="F847" s="216"/>
      <c r="G847" s="216"/>
      <c r="H847" s="216"/>
      <c r="I847" s="216"/>
      <c r="J847" s="216"/>
      <c r="K847" s="216"/>
      <c r="L847" s="216"/>
      <c r="M847" s="216"/>
      <c r="N847" s="216"/>
      <c r="O847" s="216"/>
      <c r="P847" s="216"/>
      <c r="Q847" s="216"/>
      <c r="R847" s="216"/>
      <c r="S847" s="216"/>
      <c r="T847" s="216"/>
      <c r="U847" s="216"/>
      <c r="V847" s="216"/>
      <c r="W847" s="216"/>
      <c r="X847" s="216"/>
      <c r="Y847" s="216"/>
      <c r="Z847" s="216"/>
      <c r="AA847" s="216"/>
      <c r="AB847" s="216"/>
      <c r="AC847" s="216"/>
      <c r="AD847" s="216"/>
      <c r="AE847" s="216"/>
      <c r="AF847" s="216"/>
      <c r="AG847" s="216"/>
      <c r="AH847" s="216"/>
      <c r="AI847" s="216"/>
      <c r="AJ847" s="216"/>
      <c r="AK847" s="216"/>
      <c r="AL847" s="216"/>
      <c r="FY847" s="184"/>
      <c r="JJ847" s="184"/>
    </row>
    <row r="848" spans="2:270">
      <c r="B848" s="202"/>
      <c r="E848" s="216"/>
      <c r="F848" s="216"/>
      <c r="G848" s="216"/>
      <c r="H848" s="216"/>
      <c r="I848" s="216"/>
      <c r="J848" s="216"/>
      <c r="K848" s="216"/>
      <c r="L848" s="216"/>
      <c r="M848" s="216"/>
      <c r="N848" s="216"/>
      <c r="O848" s="216"/>
      <c r="P848" s="216"/>
      <c r="Q848" s="216"/>
      <c r="R848" s="216"/>
      <c r="S848" s="216"/>
      <c r="T848" s="216"/>
      <c r="U848" s="216"/>
      <c r="V848" s="216"/>
      <c r="W848" s="216"/>
      <c r="X848" s="216"/>
      <c r="Y848" s="216"/>
      <c r="Z848" s="216"/>
      <c r="AA848" s="216"/>
      <c r="AB848" s="216"/>
      <c r="AC848" s="216"/>
      <c r="AD848" s="216"/>
      <c r="AE848" s="216"/>
      <c r="AF848" s="216"/>
      <c r="AG848" s="216"/>
      <c r="AH848" s="216"/>
      <c r="AI848" s="216"/>
      <c r="AJ848" s="216"/>
      <c r="AK848" s="216"/>
      <c r="AL848" s="216"/>
      <c r="FY848" s="184"/>
      <c r="JJ848" s="184"/>
    </row>
    <row r="849" spans="2:270">
      <c r="B849" s="202"/>
      <c r="E849" s="216"/>
      <c r="F849" s="216"/>
      <c r="G849" s="216"/>
      <c r="H849" s="216"/>
      <c r="I849" s="216"/>
      <c r="J849" s="216"/>
      <c r="K849" s="216"/>
      <c r="L849" s="216"/>
      <c r="M849" s="216"/>
      <c r="N849" s="216"/>
      <c r="O849" s="216"/>
      <c r="P849" s="216"/>
      <c r="Q849" s="216"/>
      <c r="R849" s="216"/>
      <c r="S849" s="216"/>
      <c r="T849" s="216"/>
      <c r="U849" s="216"/>
      <c r="V849" s="216"/>
      <c r="W849" s="216"/>
      <c r="X849" s="216"/>
      <c r="Y849" s="216"/>
      <c r="Z849" s="216"/>
      <c r="AA849" s="216"/>
      <c r="AB849" s="216"/>
      <c r="AC849" s="216"/>
      <c r="AD849" s="216"/>
      <c r="AE849" s="216"/>
      <c r="AF849" s="216"/>
      <c r="AG849" s="216"/>
      <c r="AH849" s="216"/>
      <c r="AI849" s="216"/>
      <c r="AJ849" s="216"/>
      <c r="AK849" s="216"/>
      <c r="AL849" s="216"/>
      <c r="FY849" s="184"/>
      <c r="JJ849" s="184"/>
    </row>
    <row r="850" spans="2:270">
      <c r="B850" s="202"/>
      <c r="E850" s="216"/>
      <c r="F850" s="216"/>
      <c r="G850" s="216"/>
      <c r="H850" s="216"/>
      <c r="I850" s="216"/>
      <c r="J850" s="216"/>
      <c r="K850" s="216"/>
      <c r="L850" s="216"/>
      <c r="M850" s="216"/>
      <c r="N850" s="216"/>
      <c r="O850" s="216"/>
      <c r="P850" s="216"/>
      <c r="Q850" s="216"/>
      <c r="R850" s="216"/>
      <c r="S850" s="216"/>
      <c r="T850" s="216"/>
      <c r="U850" s="216"/>
      <c r="V850" s="216"/>
      <c r="W850" s="216"/>
      <c r="X850" s="216"/>
      <c r="Y850" s="216"/>
      <c r="Z850" s="216"/>
      <c r="AA850" s="216"/>
      <c r="AB850" s="216"/>
      <c r="AC850" s="216"/>
      <c r="AD850" s="216"/>
      <c r="AE850" s="216"/>
      <c r="AF850" s="216"/>
      <c r="AG850" s="216"/>
      <c r="AH850" s="216"/>
      <c r="AI850" s="216"/>
      <c r="AJ850" s="216"/>
      <c r="AK850" s="216"/>
      <c r="AL850" s="216"/>
      <c r="FY850" s="184"/>
      <c r="JJ850" s="184"/>
    </row>
    <row r="851" spans="2:270">
      <c r="B851" s="202"/>
      <c r="E851" s="216"/>
      <c r="F851" s="216"/>
      <c r="G851" s="216"/>
      <c r="H851" s="216"/>
      <c r="I851" s="216"/>
      <c r="J851" s="216"/>
      <c r="K851" s="216"/>
      <c r="L851" s="216"/>
      <c r="M851" s="216"/>
      <c r="N851" s="216"/>
      <c r="O851" s="216"/>
      <c r="P851" s="216"/>
      <c r="Q851" s="216"/>
      <c r="R851" s="216"/>
      <c r="S851" s="216"/>
      <c r="T851" s="216"/>
      <c r="U851" s="216"/>
      <c r="V851" s="216"/>
      <c r="W851" s="216"/>
      <c r="X851" s="216"/>
      <c r="Y851" s="216"/>
      <c r="Z851" s="216"/>
      <c r="AA851" s="216"/>
      <c r="AB851" s="216"/>
      <c r="AC851" s="216"/>
      <c r="AD851" s="216"/>
      <c r="AE851" s="216"/>
      <c r="AF851" s="216"/>
      <c r="AG851" s="216"/>
      <c r="AH851" s="216"/>
      <c r="AI851" s="216"/>
      <c r="AJ851" s="216"/>
      <c r="AK851" s="216"/>
      <c r="AL851" s="216"/>
      <c r="FY851" s="184"/>
      <c r="JJ851" s="184"/>
    </row>
    <row r="852" spans="2:270">
      <c r="B852" s="202"/>
      <c r="E852" s="216"/>
      <c r="F852" s="216"/>
      <c r="G852" s="216"/>
      <c r="H852" s="216"/>
      <c r="I852" s="216"/>
      <c r="J852" s="216"/>
      <c r="K852" s="216"/>
      <c r="L852" s="216"/>
      <c r="M852" s="216"/>
      <c r="N852" s="216"/>
      <c r="O852" s="216"/>
      <c r="P852" s="216"/>
      <c r="Q852" s="216"/>
      <c r="R852" s="216"/>
      <c r="S852" s="216"/>
      <c r="T852" s="216"/>
      <c r="U852" s="216"/>
      <c r="V852" s="216"/>
      <c r="W852" s="216"/>
      <c r="X852" s="216"/>
      <c r="Y852" s="216"/>
      <c r="Z852" s="216"/>
      <c r="AA852" s="216"/>
      <c r="AB852" s="216"/>
      <c r="AC852" s="216"/>
      <c r="AD852" s="216"/>
      <c r="AE852" s="216"/>
      <c r="AF852" s="216"/>
      <c r="AG852" s="216"/>
      <c r="AH852" s="216"/>
      <c r="AI852" s="216"/>
      <c r="AJ852" s="216"/>
      <c r="AK852" s="216"/>
      <c r="AL852" s="216"/>
      <c r="FY852" s="184"/>
      <c r="JJ852" s="184"/>
    </row>
    <row r="853" spans="2:270">
      <c r="B853" s="202"/>
      <c r="E853" s="216"/>
      <c r="F853" s="216"/>
      <c r="G853" s="216"/>
      <c r="H853" s="216"/>
      <c r="I853" s="216"/>
      <c r="J853" s="216"/>
      <c r="K853" s="216"/>
      <c r="L853" s="216"/>
      <c r="M853" s="216"/>
      <c r="N853" s="216"/>
      <c r="O853" s="216"/>
      <c r="P853" s="216"/>
      <c r="Q853" s="216"/>
      <c r="R853" s="216"/>
      <c r="S853" s="216"/>
      <c r="T853" s="216"/>
      <c r="U853" s="216"/>
      <c r="V853" s="216"/>
      <c r="W853" s="216"/>
      <c r="X853" s="216"/>
      <c r="Y853" s="216"/>
      <c r="Z853" s="216"/>
      <c r="AA853" s="216"/>
      <c r="AB853" s="216"/>
      <c r="AC853" s="216"/>
      <c r="AD853" s="216"/>
      <c r="AE853" s="216"/>
      <c r="AF853" s="216"/>
      <c r="AG853" s="216"/>
      <c r="AH853" s="216"/>
      <c r="AI853" s="216"/>
      <c r="AJ853" s="216"/>
      <c r="AK853" s="216"/>
      <c r="AL853" s="216"/>
      <c r="FY853" s="184"/>
      <c r="JJ853" s="184"/>
    </row>
    <row r="854" spans="2:270">
      <c r="B854" s="202"/>
      <c r="E854" s="216"/>
      <c r="F854" s="216"/>
      <c r="G854" s="216"/>
      <c r="H854" s="216"/>
      <c r="I854" s="216"/>
      <c r="J854" s="216"/>
      <c r="K854" s="216"/>
      <c r="L854" s="216"/>
      <c r="M854" s="216"/>
      <c r="N854" s="216"/>
      <c r="O854" s="216"/>
      <c r="P854" s="216"/>
      <c r="Q854" s="216"/>
      <c r="R854" s="216"/>
      <c r="S854" s="216"/>
      <c r="T854" s="216"/>
      <c r="U854" s="216"/>
      <c r="V854" s="216"/>
      <c r="W854" s="216"/>
      <c r="X854" s="216"/>
      <c r="Y854" s="216"/>
      <c r="Z854" s="216"/>
      <c r="AA854" s="216"/>
      <c r="AB854" s="216"/>
      <c r="AC854" s="216"/>
      <c r="AD854" s="216"/>
      <c r="AE854" s="216"/>
      <c r="AF854" s="216"/>
      <c r="AG854" s="216"/>
      <c r="AH854" s="216"/>
      <c r="AI854" s="216"/>
      <c r="AJ854" s="216"/>
      <c r="AK854" s="216"/>
      <c r="AL854" s="216"/>
      <c r="FY854" s="184"/>
      <c r="JJ854" s="184"/>
    </row>
    <row r="855" spans="2:270">
      <c r="B855" s="202"/>
      <c r="E855" s="216"/>
      <c r="F855" s="216"/>
      <c r="G855" s="216"/>
      <c r="H855" s="216"/>
      <c r="I855" s="216"/>
      <c r="J855" s="216"/>
      <c r="K855" s="216"/>
      <c r="L855" s="216"/>
      <c r="M855" s="216"/>
      <c r="N855" s="216"/>
      <c r="O855" s="216"/>
      <c r="P855" s="216"/>
      <c r="Q855" s="216"/>
      <c r="R855" s="216"/>
      <c r="S855" s="216"/>
      <c r="T855" s="216"/>
      <c r="U855" s="216"/>
      <c r="V855" s="216"/>
      <c r="W855" s="216"/>
      <c r="X855" s="216"/>
      <c r="Y855" s="216"/>
      <c r="Z855" s="216"/>
      <c r="AA855" s="216"/>
      <c r="AB855" s="216"/>
      <c r="AC855" s="216"/>
      <c r="AD855" s="216"/>
      <c r="AE855" s="216"/>
      <c r="AF855" s="216"/>
      <c r="AG855" s="216"/>
      <c r="AH855" s="216"/>
      <c r="AI855" s="216"/>
      <c r="AJ855" s="216"/>
      <c r="AK855" s="216"/>
      <c r="AL855" s="216"/>
      <c r="FY855" s="184"/>
      <c r="JJ855" s="184"/>
    </row>
    <row r="856" spans="2:270">
      <c r="B856" s="202"/>
      <c r="E856" s="216"/>
      <c r="F856" s="216"/>
      <c r="G856" s="216"/>
      <c r="H856" s="216"/>
      <c r="I856" s="216"/>
      <c r="J856" s="216"/>
      <c r="K856" s="216"/>
      <c r="L856" s="216"/>
      <c r="M856" s="216"/>
      <c r="N856" s="216"/>
      <c r="O856" s="216"/>
      <c r="P856" s="216"/>
      <c r="Q856" s="216"/>
      <c r="R856" s="216"/>
      <c r="S856" s="216"/>
      <c r="T856" s="216"/>
      <c r="U856" s="216"/>
      <c r="V856" s="216"/>
      <c r="W856" s="216"/>
      <c r="X856" s="216"/>
      <c r="Y856" s="216"/>
      <c r="Z856" s="216"/>
      <c r="AA856" s="216"/>
      <c r="AB856" s="216"/>
      <c r="AC856" s="216"/>
      <c r="AD856" s="216"/>
      <c r="AE856" s="216"/>
      <c r="AF856" s="216"/>
      <c r="AG856" s="216"/>
      <c r="AH856" s="216"/>
      <c r="AI856" s="216"/>
      <c r="AJ856" s="216"/>
      <c r="AK856" s="216"/>
      <c r="AL856" s="216"/>
      <c r="FY856" s="184"/>
      <c r="JJ856" s="184"/>
    </row>
    <row r="857" spans="2:270">
      <c r="B857" s="202"/>
      <c r="E857" s="216"/>
      <c r="F857" s="216"/>
      <c r="G857" s="216"/>
      <c r="H857" s="216"/>
      <c r="I857" s="216"/>
      <c r="J857" s="216"/>
      <c r="K857" s="216"/>
      <c r="L857" s="216"/>
      <c r="M857" s="216"/>
      <c r="N857" s="216"/>
      <c r="O857" s="216"/>
      <c r="P857" s="216"/>
      <c r="Q857" s="216"/>
      <c r="R857" s="216"/>
      <c r="S857" s="216"/>
      <c r="T857" s="216"/>
      <c r="U857" s="216"/>
      <c r="V857" s="216"/>
      <c r="W857" s="216"/>
      <c r="X857" s="216"/>
      <c r="Y857" s="216"/>
      <c r="Z857" s="216"/>
      <c r="AA857" s="216"/>
      <c r="AB857" s="216"/>
      <c r="AC857" s="216"/>
      <c r="AD857" s="216"/>
      <c r="AE857" s="216"/>
      <c r="AF857" s="216"/>
      <c r="AG857" s="216"/>
      <c r="AH857" s="216"/>
      <c r="AI857" s="216"/>
      <c r="AJ857" s="216"/>
      <c r="AK857" s="216"/>
      <c r="AL857" s="216"/>
      <c r="FY857" s="184"/>
      <c r="JJ857" s="184"/>
    </row>
    <row r="858" spans="2:270">
      <c r="B858" s="202"/>
      <c r="E858" s="216"/>
      <c r="F858" s="216"/>
      <c r="G858" s="216"/>
      <c r="H858" s="216"/>
      <c r="I858" s="216"/>
      <c r="J858" s="216"/>
      <c r="K858" s="216"/>
      <c r="L858" s="216"/>
      <c r="M858" s="216"/>
      <c r="N858" s="216"/>
      <c r="O858" s="216"/>
      <c r="P858" s="216"/>
      <c r="Q858" s="216"/>
      <c r="R858" s="216"/>
      <c r="S858" s="216"/>
      <c r="T858" s="216"/>
      <c r="U858" s="216"/>
      <c r="V858" s="216"/>
      <c r="W858" s="216"/>
      <c r="X858" s="216"/>
      <c r="Y858" s="216"/>
      <c r="Z858" s="216"/>
      <c r="AA858" s="216"/>
      <c r="AB858" s="216"/>
      <c r="AC858" s="216"/>
      <c r="AD858" s="216"/>
      <c r="AE858" s="216"/>
      <c r="AF858" s="216"/>
      <c r="AG858" s="216"/>
      <c r="AH858" s="216"/>
      <c r="AI858" s="216"/>
      <c r="AJ858" s="216"/>
      <c r="AK858" s="216"/>
      <c r="AL858" s="216"/>
      <c r="FY858" s="184"/>
      <c r="JJ858" s="184"/>
    </row>
    <row r="859" spans="2:270">
      <c r="B859" s="202"/>
      <c r="E859" s="216"/>
      <c r="F859" s="216"/>
      <c r="G859" s="216"/>
      <c r="H859" s="216"/>
      <c r="I859" s="216"/>
      <c r="J859" s="216"/>
      <c r="K859" s="216"/>
      <c r="L859" s="216"/>
      <c r="M859" s="216"/>
      <c r="N859" s="216"/>
      <c r="O859" s="216"/>
      <c r="P859" s="216"/>
      <c r="Q859" s="216"/>
      <c r="R859" s="216"/>
      <c r="S859" s="216"/>
      <c r="T859" s="216"/>
      <c r="U859" s="216"/>
      <c r="V859" s="216"/>
      <c r="W859" s="216"/>
      <c r="X859" s="216"/>
      <c r="Y859" s="216"/>
      <c r="Z859" s="216"/>
      <c r="AA859" s="216"/>
      <c r="AB859" s="216"/>
      <c r="AC859" s="216"/>
      <c r="AD859" s="216"/>
      <c r="AE859" s="216"/>
      <c r="AF859" s="216"/>
      <c r="AG859" s="216"/>
      <c r="AH859" s="216"/>
      <c r="AI859" s="216"/>
      <c r="AJ859" s="216"/>
      <c r="AK859" s="216"/>
      <c r="AL859" s="216"/>
      <c r="FY859" s="184"/>
      <c r="JJ859" s="184"/>
    </row>
    <row r="860" spans="2:270">
      <c r="B860" s="202"/>
      <c r="E860" s="216"/>
      <c r="F860" s="216"/>
      <c r="G860" s="216"/>
      <c r="H860" s="216"/>
      <c r="I860" s="216"/>
      <c r="J860" s="216"/>
      <c r="K860" s="216"/>
      <c r="L860" s="216"/>
      <c r="M860" s="216"/>
      <c r="N860" s="216"/>
      <c r="O860" s="216"/>
      <c r="P860" s="216"/>
      <c r="Q860" s="216"/>
      <c r="R860" s="216"/>
      <c r="S860" s="216"/>
      <c r="T860" s="216"/>
      <c r="U860" s="216"/>
      <c r="V860" s="216"/>
      <c r="W860" s="216"/>
      <c r="X860" s="216"/>
      <c r="Y860" s="216"/>
      <c r="Z860" s="216"/>
      <c r="AA860" s="216"/>
      <c r="AB860" s="216"/>
      <c r="AC860" s="216"/>
      <c r="AD860" s="216"/>
      <c r="AE860" s="216"/>
      <c r="AF860" s="216"/>
      <c r="AG860" s="216"/>
      <c r="AH860" s="216"/>
      <c r="AI860" s="216"/>
      <c r="AJ860" s="216"/>
      <c r="AK860" s="216"/>
      <c r="AL860" s="216"/>
      <c r="FY860" s="184"/>
      <c r="JJ860" s="184"/>
    </row>
    <row r="861" spans="2:270">
      <c r="B861" s="202"/>
      <c r="E861" s="216"/>
      <c r="F861" s="216"/>
      <c r="G861" s="216"/>
      <c r="H861" s="216"/>
      <c r="I861" s="216"/>
      <c r="J861" s="216"/>
      <c r="K861" s="216"/>
      <c r="L861" s="216"/>
      <c r="M861" s="216"/>
      <c r="N861" s="216"/>
      <c r="O861" s="216"/>
      <c r="P861" s="216"/>
      <c r="Q861" s="216"/>
      <c r="R861" s="216"/>
      <c r="S861" s="216"/>
      <c r="T861" s="216"/>
      <c r="U861" s="216"/>
      <c r="V861" s="216"/>
      <c r="W861" s="216"/>
      <c r="X861" s="216"/>
      <c r="Y861" s="216"/>
      <c r="Z861" s="216"/>
      <c r="AA861" s="216"/>
      <c r="AB861" s="216"/>
      <c r="AC861" s="216"/>
      <c r="AD861" s="216"/>
      <c r="AE861" s="216"/>
      <c r="AF861" s="216"/>
      <c r="AG861" s="216"/>
      <c r="AH861" s="216"/>
      <c r="AI861" s="216"/>
      <c r="AJ861" s="216"/>
      <c r="AK861" s="216"/>
      <c r="AL861" s="216"/>
      <c r="FY861" s="184"/>
      <c r="JJ861" s="184"/>
    </row>
    <row r="862" spans="2:270">
      <c r="B862" s="202"/>
      <c r="E862" s="216"/>
      <c r="F862" s="216"/>
      <c r="G862" s="216"/>
      <c r="H862" s="216"/>
      <c r="I862" s="216"/>
      <c r="J862" s="216"/>
      <c r="K862" s="216"/>
      <c r="L862" s="216"/>
      <c r="M862" s="216"/>
      <c r="N862" s="216"/>
      <c r="O862" s="216"/>
      <c r="P862" s="216"/>
      <c r="Q862" s="216"/>
      <c r="R862" s="216"/>
      <c r="S862" s="216"/>
      <c r="T862" s="216"/>
      <c r="U862" s="216"/>
      <c r="V862" s="216"/>
      <c r="W862" s="216"/>
      <c r="X862" s="216"/>
      <c r="Y862" s="216"/>
      <c r="Z862" s="216"/>
      <c r="AA862" s="216"/>
      <c r="AB862" s="216"/>
      <c r="AC862" s="216"/>
      <c r="AD862" s="216"/>
      <c r="AE862" s="216"/>
      <c r="AF862" s="216"/>
      <c r="AG862" s="216"/>
      <c r="AH862" s="216"/>
      <c r="AI862" s="216"/>
      <c r="AJ862" s="216"/>
      <c r="AK862" s="216"/>
      <c r="AL862" s="216"/>
      <c r="FY862" s="184"/>
      <c r="JJ862" s="184"/>
    </row>
    <row r="863" spans="2:270">
      <c r="B863" s="202"/>
      <c r="E863" s="216"/>
      <c r="F863" s="216"/>
      <c r="G863" s="216"/>
      <c r="H863" s="216"/>
      <c r="I863" s="216"/>
      <c r="J863" s="216"/>
      <c r="K863" s="216"/>
      <c r="L863" s="216"/>
      <c r="M863" s="216"/>
      <c r="N863" s="216"/>
      <c r="O863" s="216"/>
      <c r="P863" s="216"/>
      <c r="Q863" s="216"/>
      <c r="R863" s="216"/>
      <c r="S863" s="216"/>
      <c r="T863" s="216"/>
      <c r="U863" s="216"/>
      <c r="V863" s="216"/>
      <c r="W863" s="216"/>
      <c r="X863" s="216"/>
      <c r="Y863" s="216"/>
      <c r="Z863" s="216"/>
      <c r="AA863" s="216"/>
      <c r="AB863" s="216"/>
      <c r="AC863" s="216"/>
      <c r="AD863" s="216"/>
      <c r="AE863" s="216"/>
      <c r="AF863" s="216"/>
      <c r="AG863" s="216"/>
      <c r="AH863" s="216"/>
      <c r="AI863" s="216"/>
      <c r="AJ863" s="216"/>
      <c r="AK863" s="216"/>
      <c r="AL863" s="216"/>
      <c r="FY863" s="184"/>
      <c r="JJ863" s="184"/>
    </row>
    <row r="864" spans="2:270">
      <c r="B864" s="202"/>
      <c r="E864" s="216"/>
      <c r="F864" s="216"/>
      <c r="G864" s="216"/>
      <c r="H864" s="216"/>
      <c r="I864" s="216"/>
      <c r="J864" s="216"/>
      <c r="K864" s="216"/>
      <c r="L864" s="216"/>
      <c r="M864" s="216"/>
      <c r="N864" s="216"/>
      <c r="O864" s="216"/>
      <c r="P864" s="216"/>
      <c r="Q864" s="216"/>
      <c r="R864" s="216"/>
      <c r="S864" s="216"/>
      <c r="T864" s="216"/>
      <c r="U864" s="216"/>
      <c r="V864" s="216"/>
      <c r="W864" s="216"/>
      <c r="X864" s="216"/>
      <c r="Y864" s="216"/>
      <c r="Z864" s="216"/>
      <c r="AA864" s="216"/>
      <c r="AB864" s="216"/>
      <c r="AC864" s="216"/>
      <c r="AD864" s="216"/>
      <c r="AE864" s="216"/>
      <c r="AF864" s="216"/>
      <c r="AG864" s="216"/>
      <c r="AH864" s="216"/>
      <c r="AI864" s="216"/>
      <c r="AJ864" s="216"/>
      <c r="AK864" s="216"/>
      <c r="AL864" s="216"/>
      <c r="FY864" s="184"/>
      <c r="JJ864" s="184"/>
    </row>
    <row r="865" spans="2:270">
      <c r="B865" s="202"/>
      <c r="E865" s="216"/>
      <c r="F865" s="216"/>
      <c r="G865" s="216"/>
      <c r="H865" s="216"/>
      <c r="I865" s="216"/>
      <c r="J865" s="216"/>
      <c r="K865" s="216"/>
      <c r="L865" s="216"/>
      <c r="M865" s="216"/>
      <c r="N865" s="216"/>
      <c r="O865" s="216"/>
      <c r="P865" s="216"/>
      <c r="Q865" s="216"/>
      <c r="R865" s="216"/>
      <c r="S865" s="216"/>
      <c r="T865" s="216"/>
      <c r="U865" s="216"/>
      <c r="V865" s="216"/>
      <c r="W865" s="216"/>
      <c r="X865" s="216"/>
      <c r="Y865" s="216"/>
      <c r="Z865" s="216"/>
      <c r="AA865" s="216"/>
      <c r="AB865" s="216"/>
      <c r="AC865" s="216"/>
      <c r="AD865" s="216"/>
      <c r="AE865" s="216"/>
      <c r="AF865" s="216"/>
      <c r="AG865" s="216"/>
      <c r="AH865" s="216"/>
      <c r="AI865" s="216"/>
      <c r="AJ865" s="216"/>
      <c r="AK865" s="216"/>
      <c r="AL865" s="216"/>
      <c r="FY865" s="184"/>
      <c r="JJ865" s="184"/>
    </row>
    <row r="866" spans="2:270">
      <c r="B866" s="202"/>
      <c r="E866" s="216"/>
      <c r="F866" s="216"/>
      <c r="G866" s="216"/>
      <c r="H866" s="216"/>
      <c r="I866" s="216"/>
      <c r="J866" s="216"/>
      <c r="K866" s="216"/>
      <c r="L866" s="216"/>
      <c r="M866" s="216"/>
      <c r="N866" s="216"/>
      <c r="O866" s="216"/>
      <c r="P866" s="216"/>
      <c r="Q866" s="216"/>
      <c r="R866" s="216"/>
      <c r="S866" s="216"/>
      <c r="T866" s="216"/>
      <c r="U866" s="216"/>
      <c r="V866" s="216"/>
      <c r="W866" s="216"/>
      <c r="X866" s="216"/>
      <c r="Y866" s="216"/>
      <c r="Z866" s="216"/>
      <c r="AA866" s="216"/>
      <c r="AB866" s="216"/>
      <c r="AC866" s="216"/>
      <c r="AD866" s="216"/>
      <c r="AE866" s="216"/>
      <c r="AF866" s="216"/>
      <c r="AG866" s="216"/>
      <c r="AH866" s="216"/>
      <c r="AI866" s="216"/>
      <c r="AJ866" s="216"/>
      <c r="AK866" s="216"/>
      <c r="AL866" s="216"/>
      <c r="FY866" s="184"/>
      <c r="JJ866" s="184"/>
    </row>
    <row r="867" spans="2:270">
      <c r="B867" s="202"/>
      <c r="E867" s="216"/>
      <c r="F867" s="216"/>
      <c r="G867" s="216"/>
      <c r="H867" s="216"/>
      <c r="I867" s="216"/>
      <c r="J867" s="216"/>
      <c r="K867" s="216"/>
      <c r="L867" s="216"/>
      <c r="M867" s="216"/>
      <c r="N867" s="216"/>
      <c r="O867" s="216"/>
      <c r="P867" s="216"/>
      <c r="Q867" s="216"/>
      <c r="R867" s="216"/>
      <c r="S867" s="216"/>
      <c r="T867" s="216"/>
      <c r="U867" s="216"/>
      <c r="V867" s="216"/>
      <c r="W867" s="216"/>
      <c r="X867" s="216"/>
      <c r="Y867" s="216"/>
      <c r="Z867" s="216"/>
      <c r="AA867" s="216"/>
      <c r="AB867" s="216"/>
      <c r="AC867" s="216"/>
      <c r="AD867" s="216"/>
      <c r="AE867" s="216"/>
      <c r="AF867" s="216"/>
      <c r="AG867" s="216"/>
      <c r="AH867" s="216"/>
      <c r="AI867" s="216"/>
      <c r="AJ867" s="216"/>
      <c r="AK867" s="216"/>
      <c r="AL867" s="216"/>
      <c r="FY867" s="184"/>
      <c r="JJ867" s="184"/>
    </row>
    <row r="868" spans="2:270">
      <c r="B868" s="202"/>
      <c r="E868" s="216"/>
      <c r="F868" s="216"/>
      <c r="G868" s="216"/>
      <c r="H868" s="216"/>
      <c r="I868" s="216"/>
      <c r="J868" s="216"/>
      <c r="K868" s="216"/>
      <c r="L868" s="216"/>
      <c r="M868" s="216"/>
      <c r="N868" s="216"/>
      <c r="O868" s="216"/>
      <c r="P868" s="216"/>
      <c r="Q868" s="216"/>
      <c r="R868" s="216"/>
      <c r="S868" s="216"/>
      <c r="T868" s="216"/>
      <c r="U868" s="216"/>
      <c r="V868" s="216"/>
      <c r="W868" s="216"/>
      <c r="X868" s="216"/>
      <c r="Y868" s="216"/>
      <c r="Z868" s="216"/>
      <c r="AA868" s="216"/>
      <c r="AB868" s="216"/>
      <c r="AC868" s="216"/>
      <c r="AD868" s="216"/>
      <c r="AE868" s="216"/>
      <c r="AF868" s="216"/>
      <c r="AG868" s="216"/>
      <c r="AH868" s="216"/>
      <c r="AI868" s="216"/>
      <c r="AJ868" s="216"/>
      <c r="AK868" s="216"/>
      <c r="AL868" s="216"/>
      <c r="FY868" s="184"/>
      <c r="JJ868" s="184"/>
    </row>
    <row r="869" spans="2:270">
      <c r="B869" s="202"/>
      <c r="E869" s="216"/>
      <c r="F869" s="216"/>
      <c r="G869" s="216"/>
      <c r="H869" s="216"/>
      <c r="I869" s="216"/>
      <c r="J869" s="216"/>
      <c r="K869" s="216"/>
      <c r="L869" s="216"/>
      <c r="M869" s="216"/>
      <c r="N869" s="216"/>
      <c r="O869" s="216"/>
      <c r="P869" s="216"/>
      <c r="Q869" s="216"/>
      <c r="R869" s="216"/>
      <c r="S869" s="216"/>
      <c r="T869" s="216"/>
      <c r="U869" s="216"/>
      <c r="V869" s="216"/>
      <c r="W869" s="216"/>
      <c r="X869" s="216"/>
      <c r="Y869" s="216"/>
      <c r="Z869" s="216"/>
      <c r="AA869" s="216"/>
      <c r="AB869" s="216"/>
      <c r="AC869" s="216"/>
      <c r="AD869" s="216"/>
      <c r="AE869" s="216"/>
      <c r="AF869" s="216"/>
      <c r="AG869" s="216"/>
      <c r="AH869" s="216"/>
      <c r="AI869" s="216"/>
      <c r="AJ869" s="216"/>
      <c r="AK869" s="216"/>
      <c r="AL869" s="216"/>
      <c r="FY869" s="184"/>
      <c r="JJ869" s="184"/>
    </row>
    <row r="870" spans="2:270">
      <c r="B870" s="202"/>
      <c r="E870" s="216"/>
      <c r="F870" s="216"/>
      <c r="G870" s="216"/>
      <c r="H870" s="216"/>
      <c r="I870" s="216"/>
      <c r="J870" s="216"/>
      <c r="K870" s="216"/>
      <c r="L870" s="216"/>
      <c r="M870" s="216"/>
      <c r="N870" s="216"/>
      <c r="O870" s="216"/>
      <c r="P870" s="216"/>
      <c r="Q870" s="216"/>
      <c r="R870" s="216"/>
      <c r="S870" s="216"/>
      <c r="T870" s="216"/>
      <c r="U870" s="216"/>
      <c r="V870" s="216"/>
      <c r="W870" s="216"/>
      <c r="X870" s="216"/>
      <c r="Y870" s="216"/>
      <c r="Z870" s="216"/>
      <c r="AA870" s="216"/>
      <c r="AB870" s="216"/>
      <c r="AC870" s="216"/>
      <c r="AD870" s="216"/>
      <c r="AE870" s="216"/>
      <c r="AF870" s="216"/>
      <c r="AG870" s="216"/>
      <c r="AH870" s="216"/>
      <c r="AI870" s="216"/>
      <c r="AJ870" s="216"/>
      <c r="AK870" s="216"/>
      <c r="AL870" s="216"/>
      <c r="FY870" s="184"/>
      <c r="JJ870" s="184"/>
    </row>
    <row r="871" spans="2:270">
      <c r="B871" s="202"/>
      <c r="E871" s="216"/>
      <c r="F871" s="216"/>
      <c r="G871" s="216"/>
      <c r="H871" s="216"/>
      <c r="I871" s="216"/>
      <c r="J871" s="216"/>
      <c r="K871" s="216"/>
      <c r="L871" s="216"/>
      <c r="M871" s="216"/>
      <c r="N871" s="216"/>
      <c r="O871" s="216"/>
      <c r="P871" s="216"/>
      <c r="Q871" s="216"/>
      <c r="R871" s="216"/>
      <c r="S871" s="216"/>
      <c r="T871" s="216"/>
      <c r="U871" s="216"/>
      <c r="V871" s="216"/>
      <c r="W871" s="216"/>
      <c r="X871" s="216"/>
      <c r="Y871" s="216"/>
      <c r="Z871" s="216"/>
      <c r="AA871" s="216"/>
      <c r="AB871" s="216"/>
      <c r="AC871" s="216"/>
      <c r="AD871" s="216"/>
      <c r="AE871" s="216"/>
      <c r="AF871" s="216"/>
      <c r="AG871" s="216"/>
      <c r="AH871" s="216"/>
      <c r="AI871" s="216"/>
      <c r="AJ871" s="216"/>
      <c r="AK871" s="216"/>
      <c r="AL871" s="216"/>
      <c r="FY871" s="184"/>
      <c r="JJ871" s="184"/>
    </row>
    <row r="872" spans="2:270">
      <c r="B872" s="202"/>
      <c r="E872" s="216"/>
      <c r="F872" s="216"/>
      <c r="G872" s="216"/>
      <c r="H872" s="216"/>
      <c r="I872" s="216"/>
      <c r="J872" s="216"/>
      <c r="K872" s="216"/>
      <c r="L872" s="216"/>
      <c r="M872" s="216"/>
      <c r="N872" s="216"/>
      <c r="O872" s="216"/>
      <c r="P872" s="216"/>
      <c r="Q872" s="216"/>
      <c r="R872" s="216"/>
      <c r="S872" s="216"/>
      <c r="T872" s="216"/>
      <c r="U872" s="216"/>
      <c r="V872" s="216"/>
      <c r="W872" s="216"/>
      <c r="X872" s="216"/>
      <c r="Y872" s="216"/>
      <c r="Z872" s="216"/>
      <c r="AA872" s="216"/>
      <c r="AB872" s="216"/>
      <c r="AC872" s="216"/>
      <c r="AD872" s="216"/>
      <c r="AE872" s="216"/>
      <c r="AF872" s="216"/>
      <c r="AG872" s="216"/>
      <c r="AH872" s="216"/>
      <c r="AI872" s="216"/>
      <c r="AJ872" s="216"/>
      <c r="AK872" s="216"/>
      <c r="AL872" s="216"/>
      <c r="FY872" s="184"/>
      <c r="JJ872" s="184"/>
    </row>
    <row r="873" spans="2:270">
      <c r="B873" s="202"/>
      <c r="E873" s="216"/>
      <c r="F873" s="216"/>
      <c r="G873" s="216"/>
      <c r="H873" s="216"/>
      <c r="I873" s="216"/>
      <c r="J873" s="216"/>
      <c r="K873" s="216"/>
      <c r="L873" s="216"/>
      <c r="M873" s="216"/>
      <c r="N873" s="216"/>
      <c r="O873" s="216"/>
      <c r="P873" s="216"/>
      <c r="Q873" s="216"/>
      <c r="R873" s="216"/>
      <c r="S873" s="216"/>
      <c r="T873" s="216"/>
      <c r="U873" s="216"/>
      <c r="V873" s="216"/>
      <c r="W873" s="216"/>
      <c r="X873" s="216"/>
      <c r="Y873" s="216"/>
      <c r="Z873" s="216"/>
      <c r="AA873" s="216"/>
      <c r="AB873" s="216"/>
      <c r="AC873" s="216"/>
      <c r="AD873" s="216"/>
      <c r="AE873" s="216"/>
      <c r="AF873" s="216"/>
      <c r="AG873" s="216"/>
      <c r="AH873" s="216"/>
      <c r="AI873" s="216"/>
      <c r="AJ873" s="216"/>
      <c r="AK873" s="216"/>
      <c r="AL873" s="216"/>
      <c r="FY873" s="184"/>
      <c r="JJ873" s="184"/>
    </row>
    <row r="874" spans="2:270">
      <c r="B874" s="202"/>
      <c r="E874" s="216"/>
      <c r="F874" s="216"/>
      <c r="G874" s="216"/>
      <c r="H874" s="216"/>
      <c r="I874" s="216"/>
      <c r="J874" s="216"/>
      <c r="K874" s="216"/>
      <c r="L874" s="216"/>
      <c r="M874" s="216"/>
      <c r="N874" s="216"/>
      <c r="O874" s="216"/>
      <c r="P874" s="216"/>
      <c r="Q874" s="216"/>
      <c r="R874" s="216"/>
      <c r="S874" s="216"/>
      <c r="T874" s="216"/>
      <c r="U874" s="216"/>
      <c r="V874" s="216"/>
      <c r="W874" s="216"/>
      <c r="X874" s="216"/>
      <c r="Y874" s="216"/>
      <c r="Z874" s="216"/>
      <c r="AA874" s="216"/>
      <c r="AB874" s="216"/>
      <c r="AC874" s="216"/>
      <c r="AD874" s="216"/>
      <c r="AE874" s="216"/>
      <c r="AF874" s="216"/>
      <c r="AG874" s="216"/>
      <c r="AH874" s="216"/>
      <c r="AI874" s="216"/>
      <c r="AJ874" s="216"/>
      <c r="AK874" s="216"/>
      <c r="AL874" s="216"/>
      <c r="FY874" s="184"/>
      <c r="JJ874" s="184"/>
    </row>
    <row r="875" spans="2:270">
      <c r="B875" s="202"/>
      <c r="E875" s="216"/>
      <c r="F875" s="216"/>
      <c r="G875" s="216"/>
      <c r="H875" s="216"/>
      <c r="I875" s="216"/>
      <c r="J875" s="216"/>
      <c r="K875" s="216"/>
      <c r="L875" s="216"/>
      <c r="M875" s="216"/>
      <c r="N875" s="216"/>
      <c r="O875" s="216"/>
      <c r="P875" s="216"/>
      <c r="Q875" s="216"/>
      <c r="R875" s="216"/>
      <c r="S875" s="216"/>
      <c r="T875" s="216"/>
      <c r="U875" s="216"/>
      <c r="V875" s="216"/>
      <c r="W875" s="216"/>
      <c r="X875" s="216"/>
      <c r="Y875" s="216"/>
      <c r="Z875" s="216"/>
      <c r="AA875" s="216"/>
      <c r="AB875" s="216"/>
      <c r="AC875" s="216"/>
      <c r="AD875" s="216"/>
      <c r="AE875" s="216"/>
      <c r="AF875" s="216"/>
      <c r="AG875" s="216"/>
      <c r="AH875" s="216"/>
      <c r="AI875" s="216"/>
      <c r="AJ875" s="216"/>
      <c r="AK875" s="216"/>
      <c r="AL875" s="216"/>
      <c r="FY875" s="184"/>
      <c r="JJ875" s="184"/>
    </row>
    <row r="876" spans="2:270">
      <c r="B876" s="202"/>
      <c r="E876" s="216"/>
      <c r="F876" s="216"/>
      <c r="G876" s="216"/>
      <c r="H876" s="216"/>
      <c r="I876" s="216"/>
      <c r="J876" s="216"/>
      <c r="K876" s="216"/>
      <c r="L876" s="216"/>
      <c r="M876" s="216"/>
      <c r="N876" s="216"/>
      <c r="O876" s="216"/>
      <c r="P876" s="216"/>
      <c r="Q876" s="216"/>
      <c r="R876" s="216"/>
      <c r="S876" s="216"/>
      <c r="T876" s="216"/>
      <c r="U876" s="216"/>
      <c r="V876" s="216"/>
      <c r="W876" s="216"/>
      <c r="X876" s="216"/>
      <c r="Y876" s="216"/>
      <c r="Z876" s="216"/>
      <c r="AA876" s="216"/>
      <c r="AB876" s="216"/>
      <c r="AC876" s="216"/>
      <c r="AD876" s="216"/>
      <c r="AE876" s="216"/>
      <c r="AF876" s="216"/>
      <c r="AG876" s="216"/>
      <c r="AH876" s="216"/>
      <c r="AI876" s="216"/>
      <c r="AJ876" s="216"/>
      <c r="AK876" s="216"/>
      <c r="AL876" s="216"/>
      <c r="FY876" s="184"/>
      <c r="JJ876" s="184"/>
    </row>
    <row r="877" spans="2:270">
      <c r="B877" s="202"/>
      <c r="E877" s="216"/>
      <c r="F877" s="216"/>
      <c r="G877" s="216"/>
      <c r="H877" s="216"/>
      <c r="I877" s="216"/>
      <c r="J877" s="216"/>
      <c r="K877" s="216"/>
      <c r="L877" s="216"/>
      <c r="M877" s="216"/>
      <c r="N877" s="216"/>
      <c r="O877" s="216"/>
      <c r="P877" s="216"/>
      <c r="Q877" s="216"/>
      <c r="R877" s="216"/>
      <c r="S877" s="216"/>
      <c r="T877" s="216"/>
      <c r="U877" s="216"/>
      <c r="V877" s="216"/>
      <c r="W877" s="216"/>
      <c r="X877" s="216"/>
      <c r="Y877" s="216"/>
      <c r="Z877" s="216"/>
      <c r="AA877" s="216"/>
      <c r="AB877" s="216"/>
      <c r="AC877" s="216"/>
      <c r="AD877" s="216"/>
      <c r="AE877" s="216"/>
      <c r="AF877" s="216"/>
      <c r="AG877" s="216"/>
      <c r="AH877" s="216"/>
      <c r="AI877" s="216"/>
      <c r="AJ877" s="216"/>
      <c r="AK877" s="216"/>
      <c r="AL877" s="216"/>
      <c r="FY877" s="184"/>
      <c r="JJ877" s="184"/>
    </row>
    <row r="878" spans="2:270">
      <c r="B878" s="202"/>
      <c r="E878" s="216"/>
      <c r="F878" s="216"/>
      <c r="G878" s="216"/>
      <c r="H878" s="216"/>
      <c r="I878" s="216"/>
      <c r="J878" s="216"/>
      <c r="K878" s="216"/>
      <c r="L878" s="216"/>
      <c r="M878" s="216"/>
      <c r="N878" s="216"/>
      <c r="O878" s="216"/>
      <c r="P878" s="216"/>
      <c r="Q878" s="216"/>
      <c r="R878" s="216"/>
      <c r="S878" s="216"/>
      <c r="T878" s="216"/>
      <c r="U878" s="216"/>
      <c r="V878" s="216"/>
      <c r="W878" s="216"/>
      <c r="X878" s="216"/>
      <c r="Y878" s="216"/>
      <c r="Z878" s="216"/>
      <c r="AA878" s="216"/>
      <c r="AB878" s="216"/>
      <c r="AC878" s="216"/>
      <c r="AD878" s="216"/>
      <c r="AE878" s="216"/>
      <c r="AF878" s="216"/>
      <c r="AG878" s="216"/>
      <c r="AH878" s="216"/>
      <c r="AI878" s="216"/>
      <c r="AJ878" s="216"/>
      <c r="AK878" s="216"/>
      <c r="AL878" s="216"/>
      <c r="FY878" s="184"/>
      <c r="JJ878" s="184"/>
    </row>
    <row r="879" spans="2:270">
      <c r="B879" s="202"/>
      <c r="E879" s="216"/>
      <c r="F879" s="216"/>
      <c r="G879" s="216"/>
      <c r="H879" s="216"/>
      <c r="I879" s="216"/>
      <c r="J879" s="216"/>
      <c r="K879" s="216"/>
      <c r="L879" s="216"/>
      <c r="M879" s="216"/>
      <c r="N879" s="216"/>
      <c r="O879" s="216"/>
      <c r="P879" s="216"/>
      <c r="Q879" s="216"/>
      <c r="R879" s="216"/>
      <c r="S879" s="216"/>
      <c r="T879" s="216"/>
      <c r="U879" s="216"/>
      <c r="V879" s="216"/>
      <c r="W879" s="216"/>
      <c r="X879" s="216"/>
      <c r="Y879" s="216"/>
      <c r="Z879" s="216"/>
      <c r="AA879" s="216"/>
      <c r="AB879" s="216"/>
      <c r="AC879" s="216"/>
      <c r="AD879" s="216"/>
      <c r="AE879" s="216"/>
      <c r="AF879" s="216"/>
      <c r="AG879" s="216"/>
      <c r="AH879" s="216"/>
      <c r="AI879" s="216"/>
      <c r="AJ879" s="216"/>
      <c r="AK879" s="216"/>
      <c r="AL879" s="216"/>
      <c r="FY879" s="184"/>
      <c r="JJ879" s="184"/>
    </row>
    <row r="880" spans="2:270">
      <c r="B880" s="202"/>
      <c r="E880" s="216"/>
      <c r="F880" s="216"/>
      <c r="G880" s="216"/>
      <c r="H880" s="216"/>
      <c r="I880" s="216"/>
      <c r="J880" s="216"/>
      <c r="K880" s="216"/>
      <c r="L880" s="216"/>
      <c r="M880" s="216"/>
      <c r="N880" s="216"/>
      <c r="O880" s="216"/>
      <c r="P880" s="216"/>
      <c r="Q880" s="216"/>
      <c r="R880" s="216"/>
      <c r="S880" s="216"/>
      <c r="T880" s="216"/>
      <c r="U880" s="216"/>
      <c r="V880" s="216"/>
      <c r="W880" s="216"/>
      <c r="X880" s="216"/>
      <c r="Y880" s="216"/>
      <c r="Z880" s="216"/>
      <c r="AA880" s="216"/>
      <c r="AB880" s="216"/>
      <c r="AC880" s="216"/>
      <c r="AD880" s="216"/>
      <c r="AE880" s="216"/>
      <c r="AF880" s="216"/>
      <c r="AG880" s="216"/>
      <c r="AH880" s="216"/>
      <c r="AI880" s="216"/>
      <c r="AJ880" s="216"/>
      <c r="AK880" s="216"/>
      <c r="AL880" s="216"/>
      <c r="FY880" s="184"/>
      <c r="JJ880" s="184"/>
    </row>
    <row r="881" spans="2:270">
      <c r="B881" s="202"/>
      <c r="E881" s="216"/>
      <c r="F881" s="216"/>
      <c r="G881" s="216"/>
      <c r="H881" s="216"/>
      <c r="I881" s="216"/>
      <c r="J881" s="216"/>
      <c r="K881" s="216"/>
      <c r="L881" s="216"/>
      <c r="M881" s="216"/>
      <c r="N881" s="216"/>
      <c r="O881" s="216"/>
      <c r="P881" s="216"/>
      <c r="Q881" s="216"/>
      <c r="R881" s="216"/>
      <c r="S881" s="216"/>
      <c r="T881" s="216"/>
      <c r="U881" s="216"/>
      <c r="V881" s="216"/>
      <c r="W881" s="216"/>
      <c r="X881" s="216"/>
      <c r="Y881" s="216"/>
      <c r="Z881" s="216"/>
      <c r="AA881" s="216"/>
      <c r="AB881" s="216"/>
      <c r="AC881" s="216"/>
      <c r="AD881" s="216"/>
      <c r="AE881" s="216"/>
      <c r="AF881" s="216"/>
      <c r="AG881" s="216"/>
      <c r="AH881" s="216"/>
      <c r="AI881" s="216"/>
      <c r="AJ881" s="216"/>
      <c r="AK881" s="216"/>
      <c r="AL881" s="216"/>
      <c r="FY881" s="184"/>
      <c r="JJ881" s="184"/>
    </row>
    <row r="882" spans="2:270">
      <c r="B882" s="202"/>
      <c r="E882" s="216"/>
      <c r="F882" s="216"/>
      <c r="G882" s="216"/>
      <c r="H882" s="216"/>
      <c r="I882" s="216"/>
      <c r="J882" s="216"/>
      <c r="K882" s="216"/>
      <c r="L882" s="216"/>
      <c r="M882" s="216"/>
      <c r="N882" s="216"/>
      <c r="O882" s="216"/>
      <c r="P882" s="216"/>
      <c r="Q882" s="216"/>
      <c r="R882" s="216"/>
      <c r="S882" s="216"/>
      <c r="T882" s="216"/>
      <c r="U882" s="216"/>
      <c r="V882" s="216"/>
      <c r="W882" s="216"/>
      <c r="X882" s="216"/>
      <c r="Y882" s="216"/>
      <c r="Z882" s="216"/>
      <c r="AA882" s="216"/>
      <c r="AB882" s="216"/>
      <c r="AC882" s="216"/>
      <c r="AD882" s="216"/>
      <c r="AE882" s="216"/>
      <c r="AF882" s="216"/>
      <c r="AG882" s="216"/>
      <c r="AH882" s="216"/>
      <c r="AI882" s="216"/>
      <c r="AJ882" s="216"/>
      <c r="AK882" s="216"/>
      <c r="AL882" s="216"/>
      <c r="FY882" s="184"/>
      <c r="JJ882" s="184"/>
    </row>
    <row r="883" spans="2:270">
      <c r="B883" s="202"/>
      <c r="E883" s="216"/>
      <c r="F883" s="216"/>
      <c r="G883" s="216"/>
      <c r="H883" s="216"/>
      <c r="I883" s="216"/>
      <c r="J883" s="216"/>
      <c r="K883" s="216"/>
      <c r="L883" s="216"/>
      <c r="M883" s="216"/>
      <c r="N883" s="216"/>
      <c r="O883" s="216"/>
      <c r="P883" s="216"/>
      <c r="Q883" s="216"/>
      <c r="R883" s="216"/>
      <c r="S883" s="216"/>
      <c r="T883" s="216"/>
      <c r="U883" s="216"/>
      <c r="V883" s="216"/>
      <c r="W883" s="216"/>
      <c r="X883" s="216"/>
      <c r="Y883" s="216"/>
      <c r="Z883" s="216"/>
      <c r="AA883" s="216"/>
      <c r="AB883" s="216"/>
      <c r="AC883" s="216"/>
      <c r="AD883" s="216"/>
      <c r="AE883" s="216"/>
      <c r="AF883" s="216"/>
      <c r="AG883" s="216"/>
      <c r="AH883" s="216"/>
      <c r="AI883" s="216"/>
      <c r="AJ883" s="216"/>
      <c r="AK883" s="216"/>
      <c r="AL883" s="216"/>
      <c r="FY883" s="184"/>
      <c r="JJ883" s="184"/>
    </row>
    <row r="884" spans="2:270">
      <c r="B884" s="202"/>
      <c r="E884" s="216"/>
      <c r="F884" s="216"/>
      <c r="G884" s="216"/>
      <c r="H884" s="216"/>
      <c r="I884" s="216"/>
      <c r="J884" s="216"/>
      <c r="K884" s="216"/>
      <c r="L884" s="216"/>
      <c r="M884" s="216"/>
      <c r="N884" s="216"/>
      <c r="O884" s="216"/>
      <c r="P884" s="216"/>
      <c r="Q884" s="216"/>
      <c r="R884" s="216"/>
      <c r="S884" s="216"/>
      <c r="T884" s="216"/>
      <c r="U884" s="216"/>
      <c r="V884" s="216"/>
      <c r="W884" s="216"/>
      <c r="X884" s="216"/>
      <c r="Y884" s="216"/>
      <c r="Z884" s="216"/>
      <c r="AA884" s="216"/>
      <c r="AB884" s="216"/>
      <c r="AC884" s="216"/>
      <c r="AD884" s="216"/>
      <c r="AE884" s="216"/>
      <c r="AF884" s="216"/>
      <c r="AG884" s="216"/>
      <c r="AH884" s="216"/>
      <c r="AI884" s="216"/>
      <c r="AJ884" s="216"/>
      <c r="AK884" s="216"/>
      <c r="AL884" s="216"/>
      <c r="FY884" s="184"/>
      <c r="JJ884" s="184"/>
    </row>
    <row r="885" spans="2:270">
      <c r="B885" s="202"/>
      <c r="E885" s="216"/>
      <c r="F885" s="216"/>
      <c r="G885" s="216"/>
      <c r="H885" s="216"/>
      <c r="I885" s="216"/>
      <c r="J885" s="216"/>
      <c r="K885" s="216"/>
      <c r="L885" s="216"/>
      <c r="M885" s="216"/>
      <c r="N885" s="216"/>
      <c r="O885" s="216"/>
      <c r="P885" s="216"/>
      <c r="Q885" s="216"/>
      <c r="R885" s="216"/>
      <c r="S885" s="216"/>
      <c r="T885" s="216"/>
      <c r="U885" s="216"/>
      <c r="V885" s="216"/>
      <c r="W885" s="216"/>
      <c r="X885" s="216"/>
      <c r="Y885" s="216"/>
      <c r="Z885" s="216"/>
      <c r="AA885" s="216"/>
      <c r="AB885" s="216"/>
      <c r="AC885" s="216"/>
      <c r="AD885" s="216"/>
      <c r="AE885" s="216"/>
      <c r="AF885" s="216"/>
      <c r="AG885" s="216"/>
      <c r="AH885" s="216"/>
      <c r="AI885" s="216"/>
      <c r="AJ885" s="216"/>
      <c r="AK885" s="216"/>
      <c r="AL885" s="216"/>
      <c r="FY885" s="184"/>
      <c r="JJ885" s="184"/>
    </row>
    <row r="886" spans="2:270">
      <c r="B886" s="202"/>
      <c r="E886" s="216"/>
      <c r="F886" s="216"/>
      <c r="G886" s="216"/>
      <c r="H886" s="216"/>
      <c r="I886" s="216"/>
      <c r="J886" s="216"/>
      <c r="K886" s="216"/>
      <c r="L886" s="216"/>
      <c r="M886" s="216"/>
      <c r="N886" s="216"/>
      <c r="O886" s="216"/>
      <c r="P886" s="216"/>
      <c r="Q886" s="216"/>
      <c r="R886" s="216"/>
      <c r="S886" s="216"/>
      <c r="T886" s="216"/>
      <c r="U886" s="216"/>
      <c r="V886" s="216"/>
      <c r="W886" s="216"/>
      <c r="X886" s="216"/>
      <c r="Y886" s="216"/>
      <c r="Z886" s="216"/>
      <c r="AA886" s="216"/>
      <c r="AB886" s="216"/>
      <c r="AC886" s="216"/>
      <c r="AD886" s="216"/>
      <c r="AE886" s="216"/>
      <c r="AF886" s="216"/>
      <c r="AG886" s="216"/>
      <c r="AH886" s="216"/>
      <c r="AI886" s="216"/>
      <c r="AJ886" s="216"/>
      <c r="AK886" s="216"/>
      <c r="AL886" s="216"/>
      <c r="FY886" s="184"/>
      <c r="JJ886" s="184"/>
    </row>
    <row r="887" spans="2:270">
      <c r="B887" s="202"/>
      <c r="E887" s="216"/>
      <c r="F887" s="216"/>
      <c r="G887" s="216"/>
      <c r="H887" s="216"/>
      <c r="I887" s="216"/>
      <c r="J887" s="216"/>
      <c r="K887" s="216"/>
      <c r="L887" s="216"/>
      <c r="M887" s="216"/>
      <c r="N887" s="216"/>
      <c r="O887" s="216"/>
      <c r="P887" s="216"/>
      <c r="Q887" s="216"/>
      <c r="R887" s="216"/>
      <c r="S887" s="216"/>
      <c r="T887" s="216"/>
      <c r="U887" s="216"/>
      <c r="V887" s="216"/>
      <c r="W887" s="216"/>
      <c r="X887" s="216"/>
      <c r="Y887" s="216"/>
      <c r="Z887" s="216"/>
      <c r="AA887" s="216"/>
      <c r="AB887" s="216"/>
      <c r="AC887" s="216"/>
      <c r="AD887" s="216"/>
      <c r="AE887" s="216"/>
      <c r="AF887" s="216"/>
      <c r="AG887" s="216"/>
      <c r="AH887" s="216"/>
      <c r="AI887" s="216"/>
      <c r="AJ887" s="216"/>
      <c r="AK887" s="216"/>
      <c r="AL887" s="216"/>
      <c r="FY887" s="184"/>
      <c r="JJ887" s="184"/>
    </row>
    <row r="888" spans="2:270">
      <c r="B888" s="202"/>
      <c r="E888" s="216"/>
      <c r="F888" s="216"/>
      <c r="G888" s="216"/>
      <c r="H888" s="216"/>
      <c r="I888" s="216"/>
      <c r="J888" s="216"/>
      <c r="K888" s="216"/>
      <c r="L888" s="216"/>
      <c r="M888" s="216"/>
      <c r="N888" s="216"/>
      <c r="O888" s="216"/>
      <c r="P888" s="216"/>
      <c r="Q888" s="216"/>
      <c r="R888" s="216"/>
      <c r="S888" s="216"/>
      <c r="T888" s="216"/>
      <c r="U888" s="216"/>
      <c r="V888" s="216"/>
      <c r="W888" s="216"/>
      <c r="X888" s="216"/>
      <c r="Y888" s="216"/>
      <c r="Z888" s="216"/>
      <c r="AA888" s="216"/>
      <c r="AB888" s="216"/>
      <c r="AC888" s="216"/>
      <c r="AD888" s="216"/>
      <c r="AE888" s="216"/>
      <c r="AF888" s="216"/>
      <c r="AG888" s="216"/>
      <c r="AH888" s="216"/>
      <c r="AI888" s="216"/>
      <c r="AJ888" s="216"/>
      <c r="AK888" s="216"/>
      <c r="AL888" s="216"/>
      <c r="FY888" s="184"/>
      <c r="JJ888" s="184"/>
    </row>
    <row r="889" spans="2:270">
      <c r="B889" s="202"/>
      <c r="E889" s="216"/>
      <c r="F889" s="216"/>
      <c r="G889" s="216"/>
      <c r="H889" s="216"/>
      <c r="I889" s="216"/>
      <c r="J889" s="216"/>
      <c r="K889" s="216"/>
      <c r="L889" s="216"/>
      <c r="M889" s="216"/>
      <c r="N889" s="216"/>
      <c r="O889" s="216"/>
      <c r="P889" s="216"/>
      <c r="Q889" s="216"/>
      <c r="R889" s="216"/>
      <c r="S889" s="216"/>
      <c r="T889" s="216"/>
      <c r="U889" s="216"/>
      <c r="V889" s="216"/>
      <c r="W889" s="216"/>
      <c r="X889" s="216"/>
      <c r="Y889" s="216"/>
      <c r="Z889" s="216"/>
      <c r="AA889" s="216"/>
      <c r="AB889" s="216"/>
      <c r="AC889" s="216"/>
      <c r="AD889" s="216"/>
      <c r="AE889" s="216"/>
      <c r="AF889" s="216"/>
      <c r="AG889" s="216"/>
      <c r="AH889" s="216"/>
      <c r="AI889" s="216"/>
      <c r="AJ889" s="216"/>
      <c r="AK889" s="216"/>
      <c r="AL889" s="216"/>
      <c r="FY889" s="184"/>
      <c r="JJ889" s="184"/>
    </row>
    <row r="890" spans="2:270">
      <c r="B890" s="202"/>
      <c r="E890" s="216"/>
      <c r="F890" s="216"/>
      <c r="G890" s="216"/>
      <c r="H890" s="216"/>
      <c r="I890" s="216"/>
      <c r="J890" s="216"/>
      <c r="K890" s="216"/>
      <c r="L890" s="216"/>
      <c r="M890" s="216"/>
      <c r="N890" s="216"/>
      <c r="O890" s="216"/>
      <c r="P890" s="216"/>
      <c r="Q890" s="216"/>
      <c r="R890" s="216"/>
      <c r="S890" s="216"/>
      <c r="T890" s="216"/>
      <c r="U890" s="216"/>
      <c r="V890" s="216"/>
      <c r="W890" s="216"/>
      <c r="X890" s="216"/>
      <c r="Y890" s="216"/>
      <c r="Z890" s="216"/>
      <c r="AA890" s="216"/>
      <c r="AB890" s="216"/>
      <c r="AC890" s="216"/>
      <c r="AD890" s="216"/>
      <c r="AE890" s="216"/>
      <c r="AF890" s="216"/>
      <c r="AG890" s="216"/>
      <c r="AH890" s="216"/>
      <c r="AI890" s="216"/>
      <c r="AJ890" s="216"/>
      <c r="AK890" s="216"/>
      <c r="AL890" s="216"/>
      <c r="FY890" s="184"/>
      <c r="JJ890" s="184"/>
    </row>
    <row r="891" spans="2:270">
      <c r="B891" s="202"/>
      <c r="E891" s="216"/>
      <c r="F891" s="216"/>
      <c r="G891" s="216"/>
      <c r="H891" s="216"/>
      <c r="I891" s="216"/>
      <c r="J891" s="216"/>
      <c r="K891" s="216"/>
      <c r="L891" s="216"/>
      <c r="M891" s="216"/>
      <c r="N891" s="216"/>
      <c r="O891" s="216"/>
      <c r="P891" s="216"/>
      <c r="Q891" s="216"/>
      <c r="R891" s="216"/>
      <c r="S891" s="216"/>
      <c r="T891" s="216"/>
      <c r="U891" s="216"/>
      <c r="V891" s="216"/>
      <c r="W891" s="216"/>
      <c r="X891" s="216"/>
      <c r="Y891" s="216"/>
      <c r="Z891" s="216"/>
      <c r="AA891" s="216"/>
      <c r="AB891" s="216"/>
      <c r="AC891" s="216"/>
      <c r="AD891" s="216"/>
      <c r="AE891" s="216"/>
      <c r="AF891" s="216"/>
      <c r="AG891" s="216"/>
      <c r="AH891" s="216"/>
      <c r="AI891" s="216"/>
      <c r="AJ891" s="216"/>
      <c r="AK891" s="216"/>
      <c r="AL891" s="216"/>
      <c r="FY891" s="184"/>
      <c r="JJ891" s="184"/>
    </row>
    <row r="892" spans="2:270">
      <c r="B892" s="202"/>
      <c r="E892" s="216"/>
      <c r="F892" s="216"/>
      <c r="G892" s="216"/>
      <c r="H892" s="216"/>
      <c r="I892" s="216"/>
      <c r="J892" s="216"/>
      <c r="K892" s="216"/>
      <c r="L892" s="216"/>
      <c r="M892" s="216"/>
      <c r="N892" s="216"/>
      <c r="O892" s="216"/>
      <c r="P892" s="216"/>
      <c r="Q892" s="216"/>
      <c r="R892" s="216"/>
      <c r="S892" s="216"/>
      <c r="T892" s="216"/>
      <c r="U892" s="216"/>
      <c r="V892" s="216"/>
      <c r="W892" s="216"/>
      <c r="X892" s="216"/>
      <c r="Y892" s="216"/>
      <c r="Z892" s="216"/>
      <c r="AA892" s="216"/>
      <c r="AB892" s="216"/>
      <c r="AC892" s="216"/>
      <c r="AD892" s="216"/>
      <c r="AE892" s="216"/>
      <c r="AF892" s="216"/>
      <c r="AG892" s="216"/>
      <c r="AH892" s="216"/>
      <c r="AI892" s="216"/>
      <c r="AJ892" s="216"/>
      <c r="AK892" s="216"/>
      <c r="AL892" s="216"/>
      <c r="FY892" s="184"/>
      <c r="JJ892" s="184"/>
    </row>
    <row r="893" spans="2:270">
      <c r="B893" s="202"/>
      <c r="E893" s="216"/>
      <c r="F893" s="216"/>
      <c r="G893" s="216"/>
      <c r="H893" s="216"/>
      <c r="I893" s="216"/>
      <c r="J893" s="216"/>
      <c r="K893" s="216"/>
      <c r="L893" s="216"/>
      <c r="M893" s="216"/>
      <c r="N893" s="216"/>
      <c r="O893" s="216"/>
      <c r="P893" s="216"/>
      <c r="Q893" s="216"/>
      <c r="R893" s="216"/>
      <c r="S893" s="216"/>
      <c r="T893" s="216"/>
      <c r="U893" s="216"/>
      <c r="V893" s="216"/>
      <c r="W893" s="216"/>
      <c r="X893" s="216"/>
      <c r="Y893" s="216"/>
      <c r="Z893" s="216"/>
      <c r="AA893" s="216"/>
      <c r="AB893" s="216"/>
      <c r="AC893" s="216"/>
      <c r="AD893" s="216"/>
      <c r="AE893" s="216"/>
      <c r="AF893" s="216"/>
      <c r="AG893" s="216"/>
      <c r="AH893" s="216"/>
      <c r="AI893" s="216"/>
      <c r="AJ893" s="216"/>
      <c r="AK893" s="216"/>
      <c r="AL893" s="216"/>
      <c r="FY893" s="184"/>
      <c r="JJ893" s="184"/>
    </row>
    <row r="894" spans="2:270">
      <c r="B894" s="202"/>
      <c r="E894" s="216"/>
      <c r="F894" s="216"/>
      <c r="G894" s="216"/>
      <c r="H894" s="216"/>
      <c r="I894" s="216"/>
      <c r="J894" s="216"/>
      <c r="K894" s="216"/>
      <c r="L894" s="216"/>
      <c r="M894" s="216"/>
      <c r="N894" s="216"/>
      <c r="O894" s="216"/>
      <c r="P894" s="216"/>
      <c r="Q894" s="216"/>
      <c r="R894" s="216"/>
      <c r="S894" s="216"/>
      <c r="T894" s="216"/>
      <c r="U894" s="216"/>
      <c r="V894" s="216"/>
      <c r="W894" s="216"/>
      <c r="X894" s="216"/>
      <c r="Y894" s="216"/>
      <c r="Z894" s="216"/>
      <c r="AA894" s="216"/>
      <c r="AB894" s="216"/>
      <c r="AC894" s="216"/>
      <c r="AD894" s="216"/>
      <c r="AE894" s="216"/>
      <c r="AF894" s="216"/>
      <c r="AG894" s="216"/>
      <c r="AH894" s="216"/>
      <c r="AI894" s="216"/>
      <c r="AJ894" s="216"/>
      <c r="AK894" s="216"/>
      <c r="AL894" s="216"/>
      <c r="FY894" s="184"/>
      <c r="JJ894" s="184"/>
    </row>
    <row r="895" spans="2:270">
      <c r="B895" s="202"/>
      <c r="E895" s="216"/>
      <c r="F895" s="216"/>
      <c r="G895" s="216"/>
      <c r="H895" s="216"/>
      <c r="I895" s="216"/>
      <c r="J895" s="216"/>
      <c r="K895" s="216"/>
      <c r="L895" s="216"/>
      <c r="M895" s="216"/>
      <c r="N895" s="216"/>
      <c r="O895" s="216"/>
      <c r="P895" s="216"/>
      <c r="Q895" s="216"/>
      <c r="R895" s="216"/>
      <c r="S895" s="216"/>
      <c r="T895" s="216"/>
      <c r="U895" s="216"/>
      <c r="V895" s="216"/>
      <c r="W895" s="216"/>
      <c r="X895" s="216"/>
      <c r="Y895" s="216"/>
      <c r="Z895" s="216"/>
      <c r="AA895" s="216"/>
      <c r="AB895" s="216"/>
      <c r="AC895" s="216"/>
      <c r="AD895" s="216"/>
      <c r="AE895" s="216"/>
      <c r="AF895" s="216"/>
      <c r="AG895" s="216"/>
      <c r="AH895" s="216"/>
      <c r="AI895" s="216"/>
      <c r="AJ895" s="216"/>
      <c r="AK895" s="216"/>
      <c r="AL895" s="216"/>
      <c r="FY895" s="184"/>
      <c r="JJ895" s="184"/>
    </row>
    <row r="896" spans="2:270">
      <c r="B896" s="202"/>
      <c r="E896" s="216"/>
      <c r="F896" s="216"/>
      <c r="G896" s="216"/>
      <c r="H896" s="216"/>
      <c r="I896" s="216"/>
      <c r="J896" s="216"/>
      <c r="K896" s="216"/>
      <c r="L896" s="216"/>
      <c r="M896" s="216"/>
      <c r="N896" s="216"/>
      <c r="O896" s="216"/>
      <c r="P896" s="216"/>
      <c r="Q896" s="216"/>
      <c r="R896" s="216"/>
      <c r="S896" s="216"/>
      <c r="T896" s="216"/>
      <c r="U896" s="216"/>
      <c r="V896" s="216"/>
      <c r="W896" s="216"/>
      <c r="X896" s="216"/>
      <c r="Y896" s="216"/>
      <c r="Z896" s="216"/>
      <c r="AA896" s="216"/>
      <c r="AB896" s="216"/>
      <c r="AC896" s="216"/>
      <c r="AD896" s="216"/>
      <c r="AE896" s="216"/>
      <c r="AF896" s="216"/>
      <c r="AG896" s="216"/>
      <c r="AH896" s="216"/>
      <c r="AI896" s="216"/>
      <c r="AJ896" s="216"/>
      <c r="AK896" s="216"/>
      <c r="AL896" s="216"/>
      <c r="FY896" s="184"/>
      <c r="JJ896" s="184"/>
    </row>
    <row r="897" spans="2:270">
      <c r="B897" s="202"/>
      <c r="E897" s="216"/>
      <c r="F897" s="216"/>
      <c r="G897" s="216"/>
      <c r="H897" s="216"/>
      <c r="I897" s="216"/>
      <c r="J897" s="216"/>
      <c r="K897" s="216"/>
      <c r="L897" s="216"/>
      <c r="M897" s="216"/>
      <c r="N897" s="216"/>
      <c r="O897" s="216"/>
      <c r="P897" s="216"/>
      <c r="Q897" s="216"/>
      <c r="R897" s="216"/>
      <c r="S897" s="216"/>
      <c r="T897" s="216"/>
      <c r="U897" s="216"/>
      <c r="V897" s="216"/>
      <c r="W897" s="216"/>
      <c r="X897" s="216"/>
      <c r="Y897" s="216"/>
      <c r="Z897" s="216"/>
      <c r="AA897" s="216"/>
      <c r="AB897" s="216"/>
      <c r="AC897" s="216"/>
      <c r="AD897" s="216"/>
      <c r="AE897" s="216"/>
      <c r="AF897" s="216"/>
      <c r="AG897" s="216"/>
      <c r="AH897" s="216"/>
      <c r="AI897" s="216"/>
      <c r="AJ897" s="216"/>
      <c r="AK897" s="216"/>
      <c r="AL897" s="216"/>
      <c r="FY897" s="184"/>
      <c r="JJ897" s="184"/>
    </row>
    <row r="898" spans="2:270">
      <c r="B898" s="202"/>
      <c r="E898" s="216"/>
      <c r="F898" s="216"/>
      <c r="G898" s="216"/>
      <c r="H898" s="216"/>
      <c r="I898" s="216"/>
      <c r="J898" s="216"/>
      <c r="K898" s="216"/>
      <c r="L898" s="216"/>
      <c r="M898" s="216"/>
      <c r="N898" s="216"/>
      <c r="O898" s="216"/>
      <c r="P898" s="216"/>
      <c r="Q898" s="216"/>
      <c r="R898" s="216"/>
      <c r="S898" s="216"/>
      <c r="T898" s="216"/>
      <c r="U898" s="216"/>
      <c r="V898" s="216"/>
      <c r="W898" s="216"/>
      <c r="X898" s="216"/>
      <c r="Y898" s="216"/>
      <c r="Z898" s="216"/>
      <c r="AA898" s="216"/>
      <c r="AB898" s="216"/>
      <c r="AC898" s="216"/>
      <c r="AD898" s="216"/>
      <c r="AE898" s="216"/>
      <c r="AF898" s="216"/>
      <c r="AG898" s="216"/>
      <c r="AH898" s="216"/>
      <c r="AI898" s="216"/>
      <c r="AJ898" s="216"/>
      <c r="AK898" s="216"/>
      <c r="AL898" s="216"/>
      <c r="FY898" s="184"/>
      <c r="JJ898" s="184"/>
    </row>
    <row r="899" spans="2:270">
      <c r="B899" s="202"/>
      <c r="E899" s="216"/>
      <c r="F899" s="216"/>
      <c r="G899" s="216"/>
      <c r="H899" s="216"/>
      <c r="I899" s="216"/>
      <c r="J899" s="216"/>
      <c r="K899" s="216"/>
      <c r="L899" s="216"/>
      <c r="M899" s="216"/>
      <c r="N899" s="216"/>
      <c r="O899" s="216"/>
      <c r="P899" s="216"/>
      <c r="Q899" s="216"/>
      <c r="R899" s="216"/>
      <c r="S899" s="216"/>
      <c r="T899" s="216"/>
      <c r="U899" s="216"/>
      <c r="V899" s="216"/>
      <c r="W899" s="216"/>
      <c r="X899" s="216"/>
      <c r="Y899" s="216"/>
      <c r="Z899" s="216"/>
      <c r="AA899" s="216"/>
      <c r="AB899" s="216"/>
      <c r="AC899" s="216"/>
      <c r="AD899" s="216"/>
      <c r="AE899" s="216"/>
      <c r="AF899" s="216"/>
      <c r="AG899" s="216"/>
      <c r="AH899" s="216"/>
      <c r="AI899" s="216"/>
      <c r="AJ899" s="216"/>
      <c r="AK899" s="216"/>
      <c r="AL899" s="216"/>
      <c r="FY899" s="184"/>
      <c r="JJ899" s="184"/>
    </row>
    <row r="900" spans="2:270">
      <c r="B900" s="202"/>
      <c r="E900" s="216"/>
      <c r="F900" s="216"/>
      <c r="G900" s="216"/>
      <c r="H900" s="216"/>
      <c r="I900" s="216"/>
      <c r="J900" s="216"/>
      <c r="K900" s="216"/>
      <c r="L900" s="216"/>
      <c r="M900" s="216"/>
      <c r="N900" s="216"/>
      <c r="O900" s="216"/>
      <c r="P900" s="216"/>
      <c r="Q900" s="216"/>
      <c r="R900" s="216"/>
      <c r="S900" s="216"/>
      <c r="T900" s="216"/>
      <c r="U900" s="216"/>
      <c r="V900" s="216"/>
      <c r="W900" s="216"/>
      <c r="X900" s="216"/>
      <c r="Y900" s="216"/>
      <c r="Z900" s="216"/>
      <c r="AA900" s="216"/>
      <c r="AB900" s="216"/>
      <c r="AC900" s="216"/>
      <c r="AD900" s="216"/>
      <c r="AE900" s="216"/>
      <c r="AF900" s="216"/>
      <c r="AG900" s="216"/>
      <c r="AH900" s="216"/>
      <c r="AI900" s="216"/>
      <c r="AJ900" s="216"/>
      <c r="AK900" s="216"/>
      <c r="AL900" s="216"/>
      <c r="FY900" s="184"/>
      <c r="JJ900" s="184"/>
    </row>
    <row r="901" spans="2:270">
      <c r="B901" s="202"/>
      <c r="E901" s="216"/>
      <c r="F901" s="216"/>
      <c r="G901" s="216"/>
      <c r="H901" s="216"/>
      <c r="I901" s="216"/>
      <c r="J901" s="216"/>
      <c r="K901" s="216"/>
      <c r="L901" s="216"/>
      <c r="M901" s="216"/>
      <c r="N901" s="216"/>
      <c r="O901" s="216"/>
      <c r="P901" s="216"/>
      <c r="Q901" s="216"/>
      <c r="R901" s="216"/>
      <c r="S901" s="216"/>
      <c r="T901" s="216"/>
      <c r="U901" s="216"/>
      <c r="V901" s="216"/>
      <c r="W901" s="216"/>
      <c r="X901" s="216"/>
      <c r="Y901" s="216"/>
      <c r="Z901" s="216"/>
      <c r="AA901" s="216"/>
      <c r="AB901" s="216"/>
      <c r="AC901" s="216"/>
      <c r="AD901" s="216"/>
      <c r="AE901" s="216"/>
      <c r="AF901" s="216"/>
      <c r="AG901" s="216"/>
      <c r="AH901" s="216"/>
      <c r="AI901" s="216"/>
      <c r="AJ901" s="216"/>
      <c r="AK901" s="216"/>
      <c r="AL901" s="216"/>
      <c r="FY901" s="184"/>
      <c r="JJ901" s="184"/>
    </row>
    <row r="902" spans="2:270">
      <c r="B902" s="202"/>
      <c r="E902" s="216"/>
      <c r="F902" s="216"/>
      <c r="G902" s="216"/>
      <c r="H902" s="216"/>
      <c r="I902" s="216"/>
      <c r="J902" s="216"/>
      <c r="K902" s="216"/>
      <c r="L902" s="216"/>
      <c r="M902" s="216"/>
      <c r="N902" s="216"/>
      <c r="O902" s="216"/>
      <c r="P902" s="216"/>
      <c r="Q902" s="216"/>
      <c r="R902" s="216"/>
      <c r="S902" s="216"/>
      <c r="T902" s="216"/>
      <c r="U902" s="216"/>
      <c r="V902" s="216"/>
      <c r="W902" s="216"/>
      <c r="X902" s="216"/>
      <c r="Y902" s="216"/>
      <c r="Z902" s="216"/>
      <c r="AA902" s="216"/>
      <c r="AB902" s="216"/>
      <c r="AC902" s="216"/>
      <c r="AD902" s="216"/>
      <c r="AE902" s="216"/>
      <c r="AF902" s="216"/>
      <c r="AG902" s="216"/>
      <c r="AH902" s="216"/>
      <c r="AI902" s="216"/>
      <c r="AJ902" s="216"/>
      <c r="AK902" s="216"/>
      <c r="AL902" s="216"/>
      <c r="FY902" s="184"/>
      <c r="JJ902" s="184"/>
    </row>
    <row r="903" spans="2:270">
      <c r="B903" s="202"/>
      <c r="E903" s="216"/>
      <c r="F903" s="216"/>
      <c r="G903" s="216"/>
      <c r="H903" s="216"/>
      <c r="I903" s="216"/>
      <c r="J903" s="216"/>
      <c r="K903" s="216"/>
      <c r="L903" s="216"/>
      <c r="M903" s="216"/>
      <c r="N903" s="216"/>
      <c r="O903" s="216"/>
      <c r="P903" s="216"/>
      <c r="Q903" s="216"/>
      <c r="R903" s="216"/>
      <c r="S903" s="216"/>
      <c r="T903" s="216"/>
      <c r="U903" s="216"/>
      <c r="V903" s="216"/>
      <c r="W903" s="216"/>
      <c r="X903" s="216"/>
      <c r="Y903" s="216"/>
      <c r="Z903" s="216"/>
      <c r="AA903" s="216"/>
      <c r="AB903" s="216"/>
      <c r="AC903" s="216"/>
      <c r="AD903" s="216"/>
      <c r="AE903" s="216"/>
      <c r="AF903" s="216"/>
      <c r="AG903" s="216"/>
      <c r="AH903" s="216"/>
      <c r="AI903" s="216"/>
      <c r="AJ903" s="216"/>
      <c r="AK903" s="216"/>
      <c r="AL903" s="216"/>
      <c r="FY903" s="184"/>
      <c r="JJ903" s="184"/>
    </row>
    <row r="904" spans="2:270">
      <c r="B904" s="202"/>
      <c r="E904" s="216"/>
      <c r="F904" s="216"/>
      <c r="G904" s="216"/>
      <c r="H904" s="216"/>
      <c r="I904" s="216"/>
      <c r="J904" s="216"/>
      <c r="K904" s="216"/>
      <c r="L904" s="216"/>
      <c r="M904" s="216"/>
      <c r="N904" s="216"/>
      <c r="O904" s="216"/>
      <c r="P904" s="216"/>
      <c r="Q904" s="216"/>
      <c r="R904" s="216"/>
      <c r="S904" s="216"/>
      <c r="T904" s="216"/>
      <c r="U904" s="216"/>
      <c r="V904" s="216"/>
      <c r="W904" s="216"/>
      <c r="X904" s="216"/>
      <c r="Y904" s="216"/>
      <c r="Z904" s="216"/>
      <c r="AA904" s="216"/>
      <c r="AB904" s="216"/>
      <c r="AC904" s="216"/>
      <c r="AD904" s="216"/>
      <c r="AE904" s="216"/>
      <c r="AF904" s="216"/>
      <c r="AG904" s="216"/>
      <c r="AH904" s="216"/>
      <c r="AI904" s="216"/>
      <c r="AJ904" s="216"/>
      <c r="AK904" s="216"/>
      <c r="AL904" s="216"/>
      <c r="FY904" s="184"/>
      <c r="JJ904" s="184"/>
    </row>
    <row r="905" spans="2:270">
      <c r="B905" s="202"/>
      <c r="E905" s="216"/>
      <c r="F905" s="216"/>
      <c r="G905" s="216"/>
      <c r="H905" s="216"/>
      <c r="I905" s="216"/>
      <c r="J905" s="216"/>
      <c r="K905" s="216"/>
      <c r="L905" s="216"/>
      <c r="M905" s="216"/>
      <c r="N905" s="216"/>
      <c r="O905" s="216"/>
      <c r="P905" s="216"/>
      <c r="Q905" s="216"/>
      <c r="R905" s="216"/>
      <c r="S905" s="216"/>
      <c r="T905" s="216"/>
      <c r="U905" s="216"/>
      <c r="V905" s="216"/>
      <c r="W905" s="216"/>
      <c r="X905" s="216"/>
      <c r="Y905" s="216"/>
      <c r="Z905" s="216"/>
      <c r="AA905" s="216"/>
      <c r="AB905" s="216"/>
      <c r="AC905" s="216"/>
      <c r="AD905" s="216"/>
      <c r="AE905" s="216"/>
      <c r="AF905" s="216"/>
      <c r="AG905" s="216"/>
      <c r="AH905" s="216"/>
      <c r="AI905" s="216"/>
      <c r="AJ905" s="216"/>
      <c r="AK905" s="216"/>
      <c r="AL905" s="216"/>
      <c r="FY905" s="184"/>
      <c r="JJ905" s="184"/>
    </row>
    <row r="906" spans="2:270">
      <c r="B906" s="202"/>
      <c r="E906" s="216"/>
      <c r="F906" s="216"/>
      <c r="G906" s="216"/>
      <c r="H906" s="216"/>
      <c r="I906" s="216"/>
      <c r="J906" s="216"/>
      <c r="K906" s="216"/>
      <c r="L906" s="216"/>
      <c r="M906" s="216"/>
      <c r="N906" s="216"/>
      <c r="O906" s="216"/>
      <c r="P906" s="216"/>
      <c r="Q906" s="216"/>
      <c r="R906" s="216"/>
      <c r="S906" s="216"/>
      <c r="T906" s="216"/>
      <c r="U906" s="216"/>
      <c r="V906" s="216"/>
      <c r="W906" s="216"/>
      <c r="X906" s="216"/>
      <c r="Y906" s="216"/>
      <c r="Z906" s="216"/>
      <c r="AA906" s="216"/>
      <c r="AB906" s="216"/>
      <c r="AC906" s="216"/>
      <c r="AD906" s="216"/>
      <c r="AE906" s="216"/>
      <c r="AF906" s="216"/>
      <c r="AG906" s="216"/>
      <c r="AH906" s="216"/>
      <c r="AI906" s="216"/>
      <c r="AJ906" s="216"/>
      <c r="AK906" s="216"/>
      <c r="AL906" s="216"/>
      <c r="FY906" s="184"/>
      <c r="JJ906" s="184"/>
    </row>
    <row r="907" spans="2:270">
      <c r="B907" s="202"/>
      <c r="E907" s="216"/>
      <c r="F907" s="216"/>
      <c r="G907" s="216"/>
      <c r="H907" s="216"/>
      <c r="I907" s="216"/>
      <c r="J907" s="216"/>
      <c r="K907" s="216"/>
      <c r="L907" s="216"/>
      <c r="M907" s="216"/>
      <c r="N907" s="216"/>
      <c r="O907" s="216"/>
      <c r="P907" s="216"/>
      <c r="Q907" s="216"/>
      <c r="R907" s="216"/>
      <c r="S907" s="216"/>
      <c r="T907" s="216"/>
      <c r="U907" s="216"/>
      <c r="V907" s="216"/>
      <c r="W907" s="216"/>
      <c r="X907" s="216"/>
      <c r="Y907" s="216"/>
      <c r="Z907" s="216"/>
      <c r="AA907" s="216"/>
      <c r="AB907" s="216"/>
      <c r="AC907" s="216"/>
      <c r="AD907" s="216"/>
      <c r="AE907" s="216"/>
      <c r="AF907" s="216"/>
      <c r="AG907" s="216"/>
      <c r="AH907" s="216"/>
      <c r="AI907" s="216"/>
      <c r="AJ907" s="216"/>
      <c r="AK907" s="216"/>
      <c r="AL907" s="216"/>
      <c r="FY907" s="184"/>
      <c r="JJ907" s="184"/>
    </row>
    <row r="908" spans="2:270">
      <c r="B908" s="202"/>
      <c r="E908" s="216"/>
      <c r="F908" s="216"/>
      <c r="G908" s="216"/>
      <c r="H908" s="216"/>
      <c r="I908" s="216"/>
      <c r="J908" s="216"/>
      <c r="K908" s="216"/>
      <c r="L908" s="216"/>
      <c r="M908" s="216"/>
      <c r="N908" s="216"/>
      <c r="O908" s="216"/>
      <c r="P908" s="216"/>
      <c r="Q908" s="216"/>
      <c r="R908" s="216"/>
      <c r="S908" s="216"/>
      <c r="T908" s="216"/>
      <c r="U908" s="216"/>
      <c r="V908" s="216"/>
      <c r="W908" s="216"/>
      <c r="X908" s="216"/>
      <c r="Y908" s="216"/>
      <c r="Z908" s="216"/>
      <c r="AA908" s="216"/>
      <c r="AB908" s="216"/>
      <c r="AC908" s="216"/>
      <c r="AD908" s="216"/>
      <c r="AE908" s="216"/>
      <c r="AF908" s="216"/>
      <c r="AG908" s="216"/>
      <c r="AH908" s="216"/>
      <c r="AI908" s="216"/>
      <c r="AJ908" s="216"/>
      <c r="AK908" s="216"/>
      <c r="AL908" s="216"/>
      <c r="FY908" s="184"/>
      <c r="JJ908" s="184"/>
    </row>
    <row r="909" spans="2:270">
      <c r="B909" s="202"/>
      <c r="E909" s="216"/>
      <c r="F909" s="216"/>
      <c r="G909" s="216"/>
      <c r="H909" s="216"/>
      <c r="I909" s="216"/>
      <c r="J909" s="216"/>
      <c r="K909" s="216"/>
      <c r="L909" s="216"/>
      <c r="M909" s="216"/>
      <c r="N909" s="216"/>
      <c r="O909" s="216"/>
      <c r="P909" s="216"/>
      <c r="Q909" s="216"/>
      <c r="R909" s="216"/>
      <c r="S909" s="216"/>
      <c r="T909" s="216"/>
      <c r="U909" s="216"/>
      <c r="V909" s="216"/>
      <c r="W909" s="216"/>
      <c r="X909" s="216"/>
      <c r="Y909" s="216"/>
      <c r="Z909" s="216"/>
      <c r="AA909" s="216"/>
      <c r="AB909" s="216"/>
      <c r="AC909" s="216"/>
      <c r="AD909" s="216"/>
      <c r="AE909" s="216"/>
      <c r="AF909" s="216"/>
      <c r="AG909" s="216"/>
      <c r="AH909" s="216"/>
      <c r="AI909" s="216"/>
      <c r="AJ909" s="216"/>
      <c r="AK909" s="216"/>
      <c r="AL909" s="216"/>
      <c r="FY909" s="184"/>
      <c r="JJ909" s="184"/>
    </row>
    <row r="910" spans="2:270">
      <c r="B910" s="202"/>
      <c r="E910" s="216"/>
      <c r="F910" s="216"/>
      <c r="G910" s="216"/>
      <c r="H910" s="216"/>
      <c r="I910" s="216"/>
      <c r="J910" s="216"/>
      <c r="K910" s="216"/>
      <c r="L910" s="216"/>
      <c r="M910" s="216"/>
      <c r="N910" s="216"/>
      <c r="O910" s="216"/>
      <c r="P910" s="216"/>
      <c r="Q910" s="216"/>
      <c r="R910" s="216"/>
      <c r="S910" s="216"/>
      <c r="T910" s="216"/>
      <c r="U910" s="216"/>
      <c r="V910" s="216"/>
      <c r="W910" s="216"/>
      <c r="X910" s="216"/>
      <c r="Y910" s="216"/>
      <c r="Z910" s="216"/>
      <c r="AA910" s="216"/>
      <c r="AB910" s="216"/>
      <c r="AC910" s="216"/>
      <c r="AD910" s="216"/>
      <c r="AE910" s="216"/>
      <c r="AF910" s="216"/>
      <c r="AG910" s="216"/>
      <c r="AH910" s="216"/>
      <c r="AI910" s="216"/>
      <c r="AJ910" s="216"/>
      <c r="AK910" s="216"/>
      <c r="AL910" s="216"/>
      <c r="FY910" s="184"/>
      <c r="JJ910" s="184"/>
    </row>
    <row r="911" spans="2:270">
      <c r="B911" s="202"/>
      <c r="E911" s="216"/>
      <c r="F911" s="216"/>
      <c r="G911" s="216"/>
      <c r="H911" s="216"/>
      <c r="I911" s="216"/>
      <c r="J911" s="216"/>
      <c r="K911" s="216"/>
      <c r="L911" s="216"/>
      <c r="M911" s="216"/>
      <c r="N911" s="216"/>
      <c r="O911" s="216"/>
      <c r="P911" s="216"/>
      <c r="Q911" s="216"/>
      <c r="R911" s="216"/>
      <c r="S911" s="216"/>
      <c r="T911" s="216"/>
      <c r="U911" s="216"/>
      <c r="V911" s="216"/>
      <c r="W911" s="216"/>
      <c r="X911" s="216"/>
      <c r="Y911" s="216"/>
      <c r="Z911" s="216"/>
      <c r="AA911" s="216"/>
      <c r="AB911" s="216"/>
      <c r="AC911" s="216"/>
      <c r="AD911" s="216"/>
      <c r="AE911" s="216"/>
      <c r="AF911" s="216"/>
      <c r="AG911" s="216"/>
      <c r="AH911" s="216"/>
      <c r="AI911" s="216"/>
      <c r="AJ911" s="216"/>
      <c r="AK911" s="216"/>
      <c r="AL911" s="216"/>
      <c r="FY911" s="184"/>
      <c r="JJ911" s="184"/>
    </row>
    <row r="912" spans="2:270">
      <c r="B912" s="202"/>
      <c r="E912" s="216"/>
      <c r="F912" s="216"/>
      <c r="G912" s="216"/>
      <c r="H912" s="216"/>
      <c r="I912" s="216"/>
      <c r="J912" s="216"/>
      <c r="K912" s="216"/>
      <c r="L912" s="216"/>
      <c r="M912" s="216"/>
      <c r="N912" s="216"/>
      <c r="O912" s="216"/>
      <c r="P912" s="216"/>
      <c r="Q912" s="216"/>
      <c r="R912" s="216"/>
      <c r="S912" s="216"/>
      <c r="T912" s="216"/>
      <c r="U912" s="216"/>
      <c r="V912" s="216"/>
      <c r="W912" s="216"/>
      <c r="X912" s="216"/>
      <c r="Y912" s="216"/>
      <c r="Z912" s="216"/>
      <c r="AA912" s="216"/>
      <c r="AB912" s="216"/>
      <c r="AC912" s="216"/>
      <c r="AD912" s="216"/>
      <c r="AE912" s="216"/>
      <c r="AF912" s="216"/>
      <c r="AG912" s="216"/>
      <c r="AH912" s="216"/>
      <c r="AI912" s="216"/>
      <c r="AJ912" s="216"/>
      <c r="AK912" s="216"/>
      <c r="AL912" s="216"/>
      <c r="FY912" s="184"/>
      <c r="JJ912" s="184"/>
    </row>
    <row r="913" spans="2:270">
      <c r="B913" s="202"/>
      <c r="E913" s="216"/>
      <c r="F913" s="216"/>
      <c r="G913" s="216"/>
      <c r="H913" s="216"/>
      <c r="I913" s="216"/>
      <c r="J913" s="216"/>
      <c r="K913" s="216"/>
      <c r="L913" s="216"/>
      <c r="M913" s="216"/>
      <c r="N913" s="216"/>
      <c r="O913" s="216"/>
      <c r="P913" s="216"/>
      <c r="Q913" s="216"/>
      <c r="R913" s="216"/>
      <c r="S913" s="216"/>
      <c r="T913" s="216"/>
      <c r="U913" s="216"/>
      <c r="V913" s="216"/>
      <c r="W913" s="216"/>
      <c r="X913" s="216"/>
      <c r="Y913" s="216"/>
      <c r="Z913" s="216"/>
      <c r="AA913" s="216"/>
      <c r="AB913" s="216"/>
      <c r="AC913" s="216"/>
      <c r="AD913" s="216"/>
      <c r="AE913" s="216"/>
      <c r="AF913" s="216"/>
      <c r="AG913" s="216"/>
      <c r="AH913" s="216"/>
      <c r="AI913" s="216"/>
      <c r="AJ913" s="216"/>
      <c r="AK913" s="216"/>
      <c r="AL913" s="216"/>
      <c r="FY913" s="184"/>
      <c r="JJ913" s="184"/>
    </row>
    <row r="914" spans="2:270">
      <c r="B914" s="202"/>
      <c r="E914" s="216"/>
      <c r="F914" s="216"/>
      <c r="G914" s="216"/>
      <c r="H914" s="216"/>
      <c r="I914" s="216"/>
      <c r="J914" s="216"/>
      <c r="K914" s="216"/>
      <c r="L914" s="216"/>
      <c r="M914" s="216"/>
      <c r="N914" s="216"/>
      <c r="O914" s="216"/>
      <c r="P914" s="216"/>
      <c r="Q914" s="216"/>
      <c r="R914" s="216"/>
      <c r="S914" s="216"/>
      <c r="T914" s="216"/>
      <c r="U914" s="216"/>
      <c r="V914" s="216"/>
      <c r="W914" s="216"/>
      <c r="X914" s="216"/>
      <c r="Y914" s="216"/>
      <c r="Z914" s="216"/>
      <c r="AA914" s="216"/>
      <c r="AB914" s="216"/>
      <c r="AC914" s="216"/>
      <c r="AD914" s="216"/>
      <c r="AE914" s="216"/>
      <c r="AF914" s="216"/>
      <c r="AG914" s="216"/>
      <c r="AH914" s="216"/>
      <c r="AI914" s="216"/>
      <c r="AJ914" s="216"/>
      <c r="AK914" s="216"/>
      <c r="AL914" s="216"/>
      <c r="FY914" s="184"/>
      <c r="JJ914" s="184"/>
    </row>
    <row r="915" spans="2:270">
      <c r="B915" s="202"/>
      <c r="E915" s="216"/>
      <c r="F915" s="216"/>
      <c r="G915" s="216"/>
      <c r="H915" s="216"/>
      <c r="I915" s="216"/>
      <c r="J915" s="216"/>
      <c r="K915" s="216"/>
      <c r="L915" s="216"/>
      <c r="M915" s="216"/>
      <c r="N915" s="216"/>
      <c r="O915" s="216"/>
      <c r="P915" s="216"/>
      <c r="Q915" s="216"/>
      <c r="R915" s="216"/>
      <c r="S915" s="216"/>
      <c r="T915" s="216"/>
      <c r="U915" s="216"/>
      <c r="V915" s="216"/>
      <c r="W915" s="216"/>
      <c r="X915" s="216"/>
      <c r="Y915" s="216"/>
      <c r="Z915" s="216"/>
      <c r="AA915" s="216"/>
      <c r="AB915" s="216"/>
      <c r="AC915" s="216"/>
      <c r="AD915" s="216"/>
      <c r="AE915" s="216"/>
      <c r="AF915" s="216"/>
      <c r="AG915" s="216"/>
      <c r="AH915" s="216"/>
      <c r="AI915" s="216"/>
      <c r="AJ915" s="216"/>
      <c r="AK915" s="216"/>
      <c r="AL915" s="216"/>
      <c r="FY915" s="184"/>
      <c r="JJ915" s="184"/>
    </row>
    <row r="916" spans="2:270">
      <c r="B916" s="202"/>
      <c r="E916" s="216"/>
      <c r="F916" s="216"/>
      <c r="G916" s="216"/>
      <c r="H916" s="216"/>
      <c r="I916" s="216"/>
      <c r="J916" s="216"/>
      <c r="K916" s="216"/>
      <c r="L916" s="216"/>
      <c r="M916" s="216"/>
      <c r="N916" s="216"/>
      <c r="O916" s="216"/>
      <c r="P916" s="216"/>
      <c r="Q916" s="216"/>
      <c r="R916" s="216"/>
      <c r="S916" s="216"/>
      <c r="T916" s="216"/>
      <c r="U916" s="216"/>
      <c r="V916" s="216"/>
      <c r="W916" s="216"/>
      <c r="X916" s="216"/>
      <c r="Y916" s="216"/>
      <c r="Z916" s="216"/>
      <c r="AA916" s="216"/>
      <c r="AB916" s="216"/>
      <c r="AC916" s="216"/>
      <c r="AD916" s="216"/>
      <c r="AE916" s="216"/>
      <c r="AF916" s="216"/>
      <c r="AG916" s="216"/>
      <c r="AH916" s="216"/>
      <c r="AI916" s="216"/>
      <c r="AJ916" s="216"/>
      <c r="AK916" s="216"/>
      <c r="AL916" s="216"/>
      <c r="FY916" s="184"/>
      <c r="JJ916" s="184"/>
    </row>
    <row r="917" spans="2:270">
      <c r="B917" s="202"/>
      <c r="E917" s="216"/>
      <c r="F917" s="216"/>
      <c r="G917" s="216"/>
      <c r="H917" s="216"/>
      <c r="I917" s="216"/>
      <c r="J917" s="216"/>
      <c r="K917" s="216"/>
      <c r="L917" s="216"/>
      <c r="M917" s="216"/>
      <c r="N917" s="216"/>
      <c r="O917" s="216"/>
      <c r="P917" s="216"/>
      <c r="Q917" s="216"/>
      <c r="R917" s="216"/>
      <c r="S917" s="216"/>
      <c r="T917" s="216"/>
      <c r="U917" s="216"/>
      <c r="V917" s="216"/>
      <c r="W917" s="216"/>
      <c r="X917" s="216"/>
      <c r="Y917" s="216"/>
      <c r="Z917" s="216"/>
      <c r="AA917" s="216"/>
      <c r="AB917" s="216"/>
      <c r="AC917" s="216"/>
      <c r="AD917" s="216"/>
      <c r="AE917" s="216"/>
      <c r="AF917" s="216"/>
      <c r="AG917" s="216"/>
      <c r="AH917" s="216"/>
      <c r="AI917" s="216"/>
      <c r="AJ917" s="216"/>
      <c r="AK917" s="216"/>
      <c r="AL917" s="216"/>
      <c r="FY917" s="184"/>
      <c r="JJ917" s="184"/>
    </row>
    <row r="918" spans="2:270">
      <c r="B918" s="202"/>
      <c r="E918" s="216"/>
      <c r="F918" s="216"/>
      <c r="G918" s="216"/>
      <c r="H918" s="216"/>
      <c r="I918" s="216"/>
      <c r="J918" s="216"/>
      <c r="K918" s="216"/>
      <c r="L918" s="216"/>
      <c r="M918" s="216"/>
      <c r="N918" s="216"/>
      <c r="O918" s="216"/>
      <c r="P918" s="216"/>
      <c r="Q918" s="216"/>
      <c r="R918" s="216"/>
      <c r="S918" s="216"/>
      <c r="T918" s="216"/>
      <c r="U918" s="216"/>
      <c r="V918" s="216"/>
      <c r="W918" s="216"/>
      <c r="X918" s="216"/>
      <c r="Y918" s="216"/>
      <c r="Z918" s="216"/>
      <c r="AA918" s="216"/>
      <c r="AB918" s="216"/>
      <c r="AC918" s="216"/>
      <c r="AD918" s="216"/>
      <c r="AE918" s="216"/>
      <c r="AF918" s="216"/>
      <c r="AG918" s="216"/>
      <c r="AH918" s="216"/>
      <c r="AI918" s="216"/>
      <c r="AJ918" s="216"/>
      <c r="AK918" s="216"/>
      <c r="AL918" s="216"/>
      <c r="FY918" s="184"/>
      <c r="JJ918" s="184"/>
    </row>
    <row r="919" spans="2:270">
      <c r="B919" s="202"/>
      <c r="E919" s="216"/>
      <c r="F919" s="216"/>
      <c r="G919" s="216"/>
      <c r="H919" s="216"/>
      <c r="I919" s="216"/>
      <c r="J919" s="216"/>
      <c r="K919" s="216"/>
      <c r="L919" s="216"/>
      <c r="M919" s="216"/>
      <c r="N919" s="216"/>
      <c r="O919" s="216"/>
      <c r="P919" s="216"/>
      <c r="Q919" s="216"/>
      <c r="R919" s="216"/>
      <c r="S919" s="216"/>
      <c r="T919" s="216"/>
      <c r="U919" s="216"/>
      <c r="V919" s="216"/>
      <c r="W919" s="216"/>
      <c r="X919" s="216"/>
      <c r="Y919" s="216"/>
      <c r="Z919" s="216"/>
      <c r="AA919" s="216"/>
      <c r="AB919" s="216"/>
      <c r="AC919" s="216"/>
      <c r="AD919" s="216"/>
      <c r="AE919" s="216"/>
      <c r="AF919" s="216"/>
      <c r="AG919" s="216"/>
      <c r="AH919" s="216"/>
      <c r="AI919" s="216"/>
      <c r="AJ919" s="216"/>
      <c r="AK919" s="216"/>
      <c r="AL919" s="216"/>
      <c r="FY919" s="184"/>
      <c r="JJ919" s="184"/>
    </row>
    <row r="920" spans="2:270">
      <c r="B920" s="202"/>
      <c r="E920" s="216"/>
      <c r="F920" s="216"/>
      <c r="G920" s="216"/>
      <c r="H920" s="216"/>
      <c r="I920" s="216"/>
      <c r="J920" s="216"/>
      <c r="K920" s="216"/>
      <c r="L920" s="216"/>
      <c r="M920" s="216"/>
      <c r="N920" s="216"/>
      <c r="O920" s="216"/>
      <c r="P920" s="216"/>
      <c r="Q920" s="216"/>
      <c r="R920" s="216"/>
      <c r="S920" s="216"/>
      <c r="T920" s="216"/>
      <c r="U920" s="216"/>
      <c r="V920" s="216"/>
      <c r="W920" s="216"/>
      <c r="X920" s="216"/>
      <c r="Y920" s="216"/>
      <c r="Z920" s="216"/>
      <c r="AA920" s="216"/>
      <c r="AB920" s="216"/>
      <c r="AC920" s="216"/>
      <c r="AD920" s="216"/>
      <c r="AE920" s="216"/>
      <c r="AF920" s="216"/>
      <c r="AG920" s="216"/>
      <c r="AH920" s="216"/>
      <c r="AI920" s="216"/>
      <c r="AJ920" s="216"/>
      <c r="AK920" s="216"/>
      <c r="AL920" s="216"/>
      <c r="FY920" s="184"/>
      <c r="JJ920" s="184"/>
    </row>
    <row r="921" spans="2:270">
      <c r="B921" s="202"/>
      <c r="E921" s="216"/>
      <c r="F921" s="216"/>
      <c r="G921" s="216"/>
      <c r="H921" s="216"/>
      <c r="I921" s="216"/>
      <c r="J921" s="216"/>
      <c r="K921" s="216"/>
      <c r="L921" s="216"/>
      <c r="M921" s="216"/>
      <c r="N921" s="216"/>
      <c r="O921" s="216"/>
      <c r="P921" s="216"/>
      <c r="Q921" s="216"/>
      <c r="R921" s="216"/>
      <c r="S921" s="216"/>
      <c r="T921" s="216"/>
      <c r="U921" s="216"/>
      <c r="V921" s="216"/>
      <c r="W921" s="216"/>
      <c r="X921" s="216"/>
      <c r="Y921" s="216"/>
      <c r="Z921" s="216"/>
      <c r="AA921" s="216"/>
      <c r="AB921" s="216"/>
      <c r="AC921" s="216"/>
      <c r="AD921" s="216"/>
      <c r="AE921" s="216"/>
      <c r="AF921" s="216"/>
      <c r="AG921" s="216"/>
      <c r="AH921" s="216"/>
      <c r="AI921" s="216"/>
      <c r="AJ921" s="216"/>
      <c r="AK921" s="216"/>
      <c r="AL921" s="216"/>
      <c r="FY921" s="184"/>
      <c r="JJ921" s="184"/>
    </row>
    <row r="922" spans="2:270">
      <c r="B922" s="202"/>
      <c r="E922" s="216"/>
      <c r="F922" s="216"/>
      <c r="G922" s="216"/>
      <c r="H922" s="216"/>
      <c r="I922" s="216"/>
      <c r="J922" s="216"/>
      <c r="K922" s="216"/>
      <c r="L922" s="216"/>
      <c r="M922" s="216"/>
      <c r="N922" s="216"/>
      <c r="O922" s="216"/>
      <c r="P922" s="216"/>
      <c r="Q922" s="216"/>
      <c r="R922" s="216"/>
      <c r="S922" s="216"/>
      <c r="T922" s="216"/>
      <c r="U922" s="216"/>
      <c r="V922" s="216"/>
      <c r="W922" s="216"/>
      <c r="X922" s="216"/>
      <c r="Y922" s="216"/>
      <c r="Z922" s="216"/>
      <c r="AA922" s="216"/>
      <c r="AB922" s="216"/>
      <c r="AC922" s="216"/>
      <c r="AD922" s="216"/>
      <c r="AE922" s="216"/>
      <c r="AF922" s="216"/>
      <c r="AG922" s="216"/>
      <c r="AH922" s="216"/>
      <c r="AI922" s="216"/>
      <c r="AJ922" s="216"/>
      <c r="AK922" s="216"/>
      <c r="AL922" s="216"/>
      <c r="FY922" s="184"/>
      <c r="JJ922" s="184"/>
    </row>
    <row r="923" spans="2:270">
      <c r="B923" s="202"/>
      <c r="E923" s="216"/>
      <c r="F923" s="216"/>
      <c r="G923" s="216"/>
      <c r="H923" s="216"/>
      <c r="I923" s="216"/>
      <c r="J923" s="216"/>
      <c r="K923" s="216"/>
      <c r="L923" s="216"/>
      <c r="M923" s="216"/>
      <c r="N923" s="216"/>
      <c r="O923" s="216"/>
      <c r="P923" s="216"/>
      <c r="Q923" s="216"/>
      <c r="R923" s="216"/>
      <c r="S923" s="216"/>
      <c r="T923" s="216"/>
      <c r="U923" s="216"/>
      <c r="V923" s="216"/>
      <c r="W923" s="216"/>
      <c r="X923" s="216"/>
      <c r="Y923" s="216"/>
      <c r="Z923" s="216"/>
      <c r="AA923" s="216"/>
      <c r="AB923" s="216"/>
      <c r="AC923" s="216"/>
      <c r="AD923" s="216"/>
      <c r="AE923" s="216"/>
      <c r="AF923" s="216"/>
      <c r="AG923" s="216"/>
      <c r="AH923" s="216"/>
      <c r="AI923" s="216"/>
      <c r="AJ923" s="216"/>
      <c r="AK923" s="216"/>
      <c r="AL923" s="216"/>
      <c r="FY923" s="184"/>
      <c r="JJ923" s="184"/>
    </row>
    <row r="924" spans="2:270">
      <c r="B924" s="202"/>
      <c r="E924" s="216"/>
      <c r="F924" s="216"/>
      <c r="G924" s="216"/>
      <c r="H924" s="216"/>
      <c r="I924" s="216"/>
      <c r="J924" s="216"/>
      <c r="K924" s="216"/>
      <c r="L924" s="216"/>
      <c r="M924" s="216"/>
      <c r="N924" s="216"/>
      <c r="O924" s="216"/>
      <c r="P924" s="216"/>
      <c r="Q924" s="216"/>
      <c r="R924" s="216"/>
      <c r="S924" s="216"/>
      <c r="T924" s="216"/>
      <c r="U924" s="216"/>
      <c r="V924" s="216"/>
      <c r="W924" s="216"/>
      <c r="X924" s="216"/>
      <c r="Y924" s="216"/>
      <c r="Z924" s="216"/>
      <c r="AA924" s="216"/>
      <c r="AB924" s="216"/>
      <c r="AC924" s="216"/>
      <c r="AD924" s="216"/>
      <c r="AE924" s="216"/>
      <c r="AF924" s="216"/>
      <c r="AG924" s="216"/>
      <c r="AH924" s="216"/>
      <c r="AI924" s="216"/>
      <c r="AJ924" s="216"/>
      <c r="AK924" s="216"/>
      <c r="AL924" s="216"/>
      <c r="FY924" s="184"/>
      <c r="JJ924" s="184"/>
    </row>
    <row r="925" spans="2:270">
      <c r="B925" s="202"/>
      <c r="E925" s="216"/>
      <c r="F925" s="216"/>
      <c r="G925" s="216"/>
      <c r="H925" s="216"/>
      <c r="I925" s="216"/>
      <c r="J925" s="216"/>
      <c r="K925" s="216"/>
      <c r="L925" s="216"/>
      <c r="M925" s="216"/>
      <c r="N925" s="216"/>
      <c r="O925" s="216"/>
      <c r="P925" s="216"/>
      <c r="Q925" s="216"/>
      <c r="R925" s="216"/>
      <c r="S925" s="216"/>
      <c r="T925" s="216"/>
      <c r="U925" s="216"/>
      <c r="V925" s="216"/>
      <c r="W925" s="216"/>
      <c r="X925" s="216"/>
      <c r="Y925" s="216"/>
      <c r="Z925" s="216"/>
      <c r="AA925" s="216"/>
      <c r="AB925" s="216"/>
      <c r="AC925" s="216"/>
      <c r="AD925" s="216"/>
      <c r="AE925" s="216"/>
      <c r="AF925" s="216"/>
      <c r="AG925" s="216"/>
      <c r="AH925" s="216"/>
      <c r="AI925" s="216"/>
      <c r="AJ925" s="216"/>
      <c r="AK925" s="216"/>
      <c r="AL925" s="216"/>
      <c r="FY925" s="184"/>
      <c r="JJ925" s="184"/>
    </row>
    <row r="926" spans="2:270">
      <c r="B926" s="202"/>
      <c r="E926" s="216"/>
      <c r="F926" s="216"/>
      <c r="G926" s="216"/>
      <c r="H926" s="216"/>
      <c r="I926" s="216"/>
      <c r="J926" s="216"/>
      <c r="K926" s="216"/>
      <c r="L926" s="216"/>
      <c r="M926" s="216"/>
      <c r="N926" s="216"/>
      <c r="O926" s="216"/>
      <c r="P926" s="216"/>
      <c r="Q926" s="216"/>
      <c r="R926" s="216"/>
      <c r="S926" s="216"/>
      <c r="T926" s="216"/>
      <c r="U926" s="216"/>
      <c r="V926" s="216"/>
      <c r="W926" s="216"/>
      <c r="X926" s="216"/>
      <c r="Y926" s="216"/>
      <c r="Z926" s="216"/>
      <c r="AA926" s="216"/>
      <c r="AB926" s="216"/>
      <c r="AC926" s="216"/>
      <c r="AD926" s="216"/>
      <c r="AE926" s="216"/>
      <c r="AF926" s="216"/>
      <c r="AG926" s="216"/>
      <c r="AH926" s="216"/>
      <c r="AI926" s="216"/>
      <c r="AJ926" s="216"/>
      <c r="AK926" s="216"/>
      <c r="AL926" s="216"/>
      <c r="FY926" s="184"/>
      <c r="JJ926" s="184"/>
    </row>
    <row r="927" spans="2:270">
      <c r="B927" s="202"/>
      <c r="E927" s="216"/>
      <c r="F927" s="216"/>
      <c r="G927" s="216"/>
      <c r="H927" s="216"/>
      <c r="I927" s="216"/>
      <c r="J927" s="216"/>
      <c r="K927" s="216"/>
      <c r="L927" s="216"/>
      <c r="M927" s="216"/>
      <c r="N927" s="216"/>
      <c r="O927" s="216"/>
      <c r="P927" s="216"/>
      <c r="Q927" s="216"/>
      <c r="R927" s="216"/>
      <c r="S927" s="216"/>
      <c r="T927" s="216"/>
      <c r="U927" s="216"/>
      <c r="V927" s="216"/>
      <c r="W927" s="216"/>
      <c r="X927" s="216"/>
      <c r="Y927" s="216"/>
      <c r="Z927" s="216"/>
      <c r="AA927" s="216"/>
      <c r="AB927" s="216"/>
      <c r="AC927" s="216"/>
      <c r="AD927" s="216"/>
      <c r="AE927" s="216"/>
      <c r="AF927" s="216"/>
      <c r="AG927" s="216"/>
      <c r="AH927" s="216"/>
      <c r="AI927" s="216"/>
      <c r="AJ927" s="216"/>
      <c r="AK927" s="216"/>
      <c r="AL927" s="216"/>
      <c r="FY927" s="184"/>
      <c r="JJ927" s="184"/>
    </row>
    <row r="928" spans="2:270">
      <c r="B928" s="202"/>
      <c r="E928" s="216"/>
      <c r="F928" s="216"/>
      <c r="G928" s="216"/>
      <c r="H928" s="216"/>
      <c r="I928" s="216"/>
      <c r="J928" s="216"/>
      <c r="K928" s="216"/>
      <c r="L928" s="216"/>
      <c r="M928" s="216"/>
      <c r="N928" s="216"/>
      <c r="O928" s="216"/>
      <c r="P928" s="216"/>
      <c r="Q928" s="216"/>
      <c r="R928" s="216"/>
      <c r="S928" s="216"/>
      <c r="T928" s="216"/>
      <c r="U928" s="216"/>
      <c r="V928" s="216"/>
      <c r="W928" s="216"/>
      <c r="X928" s="216"/>
      <c r="Y928" s="216"/>
      <c r="Z928" s="216"/>
      <c r="AA928" s="216"/>
      <c r="AB928" s="216"/>
      <c r="AC928" s="216"/>
      <c r="AD928" s="216"/>
      <c r="AE928" s="216"/>
      <c r="AF928" s="216"/>
      <c r="AG928" s="216"/>
      <c r="AH928" s="216"/>
      <c r="AI928" s="216"/>
      <c r="AJ928" s="216"/>
      <c r="AK928" s="216"/>
      <c r="AL928" s="216"/>
      <c r="FY928" s="184"/>
      <c r="JJ928" s="184"/>
    </row>
    <row r="929" spans="2:270">
      <c r="B929" s="202"/>
      <c r="E929" s="216"/>
      <c r="F929" s="216"/>
      <c r="G929" s="216"/>
      <c r="H929" s="216"/>
      <c r="I929" s="216"/>
      <c r="J929" s="216"/>
      <c r="K929" s="216"/>
      <c r="L929" s="216"/>
      <c r="M929" s="216"/>
      <c r="N929" s="216"/>
      <c r="O929" s="216"/>
      <c r="P929" s="216"/>
      <c r="Q929" s="216"/>
      <c r="R929" s="216"/>
      <c r="S929" s="216"/>
      <c r="T929" s="216"/>
      <c r="U929" s="216"/>
      <c r="V929" s="216"/>
      <c r="W929" s="216"/>
      <c r="X929" s="216"/>
      <c r="Y929" s="216"/>
      <c r="Z929" s="216"/>
      <c r="AA929" s="216"/>
      <c r="AB929" s="216"/>
      <c r="AC929" s="216"/>
      <c r="AD929" s="216"/>
      <c r="AE929" s="216"/>
      <c r="AF929" s="216"/>
      <c r="AG929" s="216"/>
      <c r="AH929" s="216"/>
      <c r="AI929" s="216"/>
      <c r="AJ929" s="216"/>
      <c r="AK929" s="216"/>
      <c r="AL929" s="216"/>
      <c r="FY929" s="184"/>
      <c r="JJ929" s="184"/>
    </row>
    <row r="930" spans="2:270">
      <c r="B930" s="202"/>
      <c r="E930" s="216"/>
      <c r="F930" s="216"/>
      <c r="G930" s="216"/>
      <c r="H930" s="216"/>
      <c r="I930" s="216"/>
      <c r="J930" s="216"/>
      <c r="K930" s="216"/>
      <c r="L930" s="216"/>
      <c r="M930" s="216"/>
      <c r="N930" s="216"/>
      <c r="O930" s="216"/>
      <c r="P930" s="216"/>
      <c r="Q930" s="216"/>
      <c r="R930" s="216"/>
      <c r="S930" s="216"/>
      <c r="T930" s="216"/>
      <c r="U930" s="216"/>
      <c r="V930" s="216"/>
      <c r="W930" s="216"/>
      <c r="X930" s="216"/>
      <c r="Y930" s="216"/>
      <c r="Z930" s="216"/>
      <c r="AA930" s="216"/>
      <c r="AB930" s="216"/>
      <c r="AC930" s="216"/>
      <c r="AD930" s="216"/>
      <c r="AE930" s="216"/>
      <c r="AF930" s="216"/>
      <c r="AG930" s="216"/>
      <c r="AH930" s="216"/>
      <c r="AI930" s="216"/>
      <c r="AJ930" s="216"/>
      <c r="AK930" s="216"/>
      <c r="AL930" s="216"/>
      <c r="FY930" s="184"/>
      <c r="JJ930" s="184"/>
    </row>
    <row r="931" spans="2:270">
      <c r="B931" s="202"/>
      <c r="E931" s="216"/>
      <c r="F931" s="216"/>
      <c r="G931" s="216"/>
      <c r="H931" s="216"/>
      <c r="I931" s="216"/>
      <c r="J931" s="216"/>
      <c r="K931" s="216"/>
      <c r="L931" s="216"/>
      <c r="M931" s="216"/>
      <c r="N931" s="216"/>
      <c r="O931" s="216"/>
      <c r="P931" s="216"/>
      <c r="Q931" s="216"/>
      <c r="R931" s="216"/>
      <c r="S931" s="216"/>
      <c r="T931" s="216"/>
      <c r="U931" s="216"/>
      <c r="V931" s="216"/>
      <c r="W931" s="216"/>
      <c r="X931" s="216"/>
      <c r="Y931" s="216"/>
      <c r="Z931" s="216"/>
      <c r="AA931" s="216"/>
      <c r="AB931" s="216"/>
      <c r="AC931" s="216"/>
      <c r="AD931" s="216"/>
      <c r="AE931" s="216"/>
      <c r="AF931" s="216"/>
      <c r="AG931" s="216"/>
      <c r="AH931" s="216"/>
      <c r="AI931" s="216"/>
      <c r="AJ931" s="216"/>
      <c r="AK931" s="216"/>
      <c r="AL931" s="216"/>
      <c r="FY931" s="184"/>
      <c r="JJ931" s="184"/>
    </row>
    <row r="932" spans="2:270">
      <c r="B932" s="202"/>
      <c r="E932" s="216"/>
      <c r="F932" s="216"/>
      <c r="G932" s="216"/>
      <c r="H932" s="216"/>
      <c r="I932" s="216"/>
      <c r="J932" s="216"/>
      <c r="K932" s="216"/>
      <c r="L932" s="216"/>
      <c r="M932" s="216"/>
      <c r="N932" s="216"/>
      <c r="O932" s="216"/>
      <c r="P932" s="216"/>
      <c r="Q932" s="216"/>
      <c r="R932" s="216"/>
      <c r="S932" s="216"/>
      <c r="T932" s="216"/>
      <c r="U932" s="216"/>
      <c r="V932" s="216"/>
      <c r="W932" s="216"/>
      <c r="X932" s="216"/>
      <c r="Y932" s="216"/>
      <c r="Z932" s="216"/>
      <c r="AA932" s="216"/>
      <c r="AB932" s="216"/>
      <c r="AC932" s="216"/>
      <c r="AD932" s="216"/>
      <c r="AE932" s="216"/>
      <c r="AF932" s="216"/>
      <c r="AG932" s="216"/>
      <c r="AH932" s="216"/>
      <c r="AI932" s="216"/>
      <c r="AJ932" s="216"/>
      <c r="AK932" s="216"/>
      <c r="AL932" s="216"/>
      <c r="FY932" s="184"/>
      <c r="JJ932" s="184"/>
    </row>
    <row r="933" spans="2:270">
      <c r="B933" s="202"/>
      <c r="E933" s="216"/>
      <c r="F933" s="216"/>
      <c r="G933" s="216"/>
      <c r="H933" s="216"/>
      <c r="I933" s="216"/>
      <c r="J933" s="216"/>
      <c r="K933" s="216"/>
      <c r="L933" s="216"/>
      <c r="M933" s="216"/>
      <c r="N933" s="216"/>
      <c r="O933" s="216"/>
      <c r="P933" s="216"/>
      <c r="Q933" s="216"/>
      <c r="R933" s="216"/>
      <c r="S933" s="216"/>
      <c r="T933" s="216"/>
      <c r="U933" s="216"/>
      <c r="V933" s="216"/>
      <c r="W933" s="216"/>
      <c r="X933" s="216"/>
      <c r="Y933" s="216"/>
      <c r="Z933" s="216"/>
      <c r="AA933" s="216"/>
      <c r="AB933" s="216"/>
      <c r="AC933" s="216"/>
      <c r="AD933" s="216"/>
      <c r="AE933" s="216"/>
      <c r="AF933" s="216"/>
      <c r="AG933" s="216"/>
      <c r="AH933" s="216"/>
      <c r="AI933" s="216"/>
      <c r="AJ933" s="216"/>
      <c r="AK933" s="216"/>
      <c r="AL933" s="216"/>
      <c r="FY933" s="184"/>
      <c r="JJ933" s="184"/>
    </row>
    <row r="934" spans="2:270">
      <c r="B934" s="202"/>
      <c r="E934" s="216"/>
      <c r="F934" s="216"/>
      <c r="G934" s="216"/>
      <c r="H934" s="216"/>
      <c r="I934" s="216"/>
      <c r="J934" s="216"/>
      <c r="K934" s="216"/>
      <c r="L934" s="216"/>
      <c r="M934" s="216"/>
      <c r="N934" s="216"/>
      <c r="O934" s="216"/>
      <c r="P934" s="216"/>
      <c r="Q934" s="216"/>
      <c r="R934" s="216"/>
      <c r="S934" s="216"/>
      <c r="T934" s="216"/>
      <c r="U934" s="216"/>
      <c r="V934" s="216"/>
      <c r="W934" s="216"/>
      <c r="X934" s="216"/>
      <c r="Y934" s="216"/>
      <c r="Z934" s="216"/>
      <c r="AA934" s="216"/>
      <c r="AB934" s="216"/>
      <c r="AC934" s="216"/>
      <c r="AD934" s="216"/>
      <c r="AE934" s="216"/>
      <c r="AF934" s="216"/>
      <c r="AG934" s="216"/>
      <c r="AH934" s="216"/>
      <c r="AI934" s="216"/>
      <c r="AJ934" s="216"/>
      <c r="AK934" s="216"/>
      <c r="AL934" s="216"/>
      <c r="FY934" s="184"/>
      <c r="JJ934" s="184"/>
    </row>
    <row r="935" spans="2:270">
      <c r="B935" s="202"/>
      <c r="E935" s="216"/>
      <c r="F935" s="216"/>
      <c r="G935" s="216"/>
      <c r="H935" s="216"/>
      <c r="I935" s="216"/>
      <c r="J935" s="216"/>
      <c r="K935" s="216"/>
      <c r="L935" s="216"/>
      <c r="M935" s="216"/>
      <c r="N935" s="216"/>
      <c r="O935" s="216"/>
      <c r="P935" s="216"/>
      <c r="Q935" s="216"/>
      <c r="R935" s="216"/>
      <c r="S935" s="216"/>
      <c r="T935" s="216"/>
      <c r="U935" s="216"/>
      <c r="V935" s="216"/>
      <c r="W935" s="216"/>
      <c r="X935" s="216"/>
      <c r="Y935" s="216"/>
      <c r="Z935" s="216"/>
      <c r="AA935" s="216"/>
      <c r="AB935" s="216"/>
      <c r="AC935" s="216"/>
      <c r="AD935" s="216"/>
      <c r="AE935" s="216"/>
      <c r="AF935" s="216"/>
      <c r="AG935" s="216"/>
      <c r="AH935" s="216"/>
      <c r="AI935" s="216"/>
      <c r="AJ935" s="216"/>
      <c r="AK935" s="216"/>
      <c r="AL935" s="216"/>
      <c r="FY935" s="184"/>
      <c r="JJ935" s="184"/>
    </row>
    <row r="936" spans="2:270">
      <c r="B936" s="202"/>
      <c r="E936" s="216"/>
      <c r="F936" s="216"/>
      <c r="G936" s="216"/>
      <c r="H936" s="216"/>
      <c r="I936" s="216"/>
      <c r="J936" s="216"/>
      <c r="K936" s="216"/>
      <c r="L936" s="216"/>
      <c r="M936" s="216"/>
      <c r="N936" s="216"/>
      <c r="O936" s="216"/>
      <c r="P936" s="216"/>
      <c r="Q936" s="216"/>
      <c r="R936" s="216"/>
      <c r="S936" s="216"/>
      <c r="T936" s="216"/>
      <c r="U936" s="216"/>
      <c r="V936" s="216"/>
      <c r="W936" s="216"/>
      <c r="X936" s="216"/>
      <c r="Y936" s="216"/>
      <c r="Z936" s="216"/>
      <c r="AA936" s="216"/>
      <c r="AB936" s="216"/>
      <c r="AC936" s="216"/>
      <c r="AD936" s="216"/>
      <c r="AE936" s="216"/>
      <c r="AF936" s="216"/>
      <c r="AG936" s="216"/>
      <c r="AH936" s="216"/>
      <c r="AI936" s="216"/>
      <c r="AJ936" s="216"/>
      <c r="AK936" s="216"/>
      <c r="AL936" s="216"/>
      <c r="FY936" s="184"/>
      <c r="JJ936" s="184"/>
    </row>
    <row r="937" spans="2:270">
      <c r="B937" s="202"/>
      <c r="E937" s="216"/>
      <c r="F937" s="216"/>
      <c r="G937" s="216"/>
      <c r="H937" s="216"/>
      <c r="I937" s="216"/>
      <c r="J937" s="216"/>
      <c r="K937" s="216"/>
      <c r="L937" s="216"/>
      <c r="M937" s="216"/>
      <c r="N937" s="216"/>
      <c r="O937" s="216"/>
      <c r="P937" s="216"/>
      <c r="Q937" s="216"/>
      <c r="R937" s="216"/>
      <c r="S937" s="216"/>
      <c r="T937" s="216"/>
      <c r="U937" s="216"/>
      <c r="V937" s="216"/>
      <c r="W937" s="216"/>
      <c r="X937" s="216"/>
      <c r="Y937" s="216"/>
      <c r="Z937" s="216"/>
      <c r="AA937" s="216"/>
      <c r="AB937" s="216"/>
      <c r="AC937" s="216"/>
      <c r="AD937" s="216"/>
      <c r="AE937" s="216"/>
      <c r="AF937" s="216"/>
      <c r="AG937" s="216"/>
      <c r="AH937" s="216"/>
      <c r="AI937" s="216"/>
      <c r="AJ937" s="216"/>
      <c r="AK937" s="216"/>
      <c r="AL937" s="216"/>
      <c r="FY937" s="184"/>
      <c r="JJ937" s="184"/>
    </row>
    <row r="938" spans="2:270">
      <c r="B938" s="202"/>
      <c r="E938" s="216"/>
      <c r="F938" s="216"/>
      <c r="G938" s="216"/>
      <c r="H938" s="216"/>
      <c r="I938" s="216"/>
      <c r="J938" s="216"/>
      <c r="K938" s="216"/>
      <c r="L938" s="216"/>
      <c r="M938" s="216"/>
      <c r="N938" s="216"/>
      <c r="O938" s="216"/>
      <c r="P938" s="216"/>
      <c r="Q938" s="216"/>
      <c r="R938" s="216"/>
      <c r="S938" s="216"/>
      <c r="T938" s="216"/>
      <c r="U938" s="216"/>
      <c r="V938" s="216"/>
      <c r="W938" s="216"/>
      <c r="X938" s="216"/>
      <c r="Y938" s="216"/>
      <c r="Z938" s="216"/>
      <c r="AA938" s="216"/>
      <c r="AB938" s="216"/>
      <c r="AC938" s="216"/>
      <c r="AD938" s="216"/>
      <c r="AE938" s="216"/>
      <c r="AF938" s="216"/>
      <c r="AG938" s="216"/>
      <c r="AH938" s="216"/>
      <c r="AI938" s="216"/>
      <c r="AJ938" s="216"/>
      <c r="AK938" s="216"/>
      <c r="AL938" s="216"/>
      <c r="FY938" s="184"/>
      <c r="JJ938" s="184"/>
    </row>
    <row r="939" spans="2:270">
      <c r="B939" s="202"/>
      <c r="E939" s="216"/>
      <c r="F939" s="216"/>
      <c r="G939" s="216"/>
      <c r="H939" s="216"/>
      <c r="I939" s="216"/>
      <c r="J939" s="216"/>
      <c r="K939" s="216"/>
      <c r="L939" s="216"/>
      <c r="M939" s="216"/>
      <c r="N939" s="216"/>
      <c r="O939" s="216"/>
      <c r="P939" s="216"/>
      <c r="Q939" s="216"/>
      <c r="R939" s="216"/>
      <c r="S939" s="216"/>
      <c r="T939" s="216"/>
      <c r="U939" s="216"/>
      <c r="V939" s="216"/>
      <c r="W939" s="216"/>
      <c r="X939" s="216"/>
      <c r="Y939" s="216"/>
      <c r="Z939" s="216"/>
      <c r="AA939" s="216"/>
      <c r="AB939" s="216"/>
      <c r="AC939" s="216"/>
      <c r="AD939" s="216"/>
      <c r="AE939" s="216"/>
      <c r="AF939" s="216"/>
      <c r="AG939" s="216"/>
      <c r="AH939" s="216"/>
      <c r="AI939" s="216"/>
      <c r="AJ939" s="216"/>
      <c r="AK939" s="216"/>
      <c r="AL939" s="216"/>
      <c r="FY939" s="184"/>
      <c r="JJ939" s="184"/>
    </row>
    <row r="940" spans="2:270">
      <c r="B940" s="202"/>
      <c r="E940" s="216"/>
      <c r="F940" s="216"/>
      <c r="G940" s="216"/>
      <c r="H940" s="216"/>
      <c r="I940" s="216"/>
      <c r="J940" s="216"/>
      <c r="K940" s="216"/>
      <c r="L940" s="216"/>
      <c r="M940" s="216"/>
      <c r="N940" s="216"/>
      <c r="O940" s="216"/>
      <c r="P940" s="216"/>
      <c r="Q940" s="216"/>
      <c r="R940" s="216"/>
      <c r="S940" s="216"/>
      <c r="T940" s="216"/>
      <c r="U940" s="216"/>
      <c r="V940" s="216"/>
      <c r="W940" s="216"/>
      <c r="X940" s="216"/>
      <c r="Y940" s="216"/>
      <c r="Z940" s="216"/>
      <c r="AA940" s="216"/>
      <c r="AB940" s="216"/>
      <c r="AC940" s="216"/>
      <c r="AD940" s="216"/>
      <c r="AE940" s="216"/>
      <c r="AF940" s="216"/>
      <c r="AG940" s="216"/>
      <c r="AH940" s="216"/>
      <c r="AI940" s="216"/>
      <c r="AJ940" s="216"/>
      <c r="AK940" s="216"/>
      <c r="AL940" s="216"/>
      <c r="FY940" s="184"/>
      <c r="JJ940" s="184"/>
    </row>
    <row r="941" spans="2:270">
      <c r="B941" s="202"/>
      <c r="E941" s="216"/>
      <c r="F941" s="216"/>
      <c r="G941" s="216"/>
      <c r="H941" s="216"/>
      <c r="I941" s="216"/>
      <c r="J941" s="216"/>
      <c r="K941" s="216"/>
      <c r="L941" s="216"/>
      <c r="M941" s="216"/>
      <c r="N941" s="216"/>
      <c r="O941" s="216"/>
      <c r="P941" s="216"/>
      <c r="Q941" s="216"/>
      <c r="R941" s="216"/>
      <c r="S941" s="216"/>
      <c r="T941" s="216"/>
      <c r="U941" s="216"/>
      <c r="V941" s="216"/>
      <c r="W941" s="216"/>
      <c r="X941" s="216"/>
      <c r="Y941" s="216"/>
      <c r="Z941" s="216"/>
      <c r="AA941" s="216"/>
      <c r="AB941" s="216"/>
      <c r="AC941" s="216"/>
      <c r="AD941" s="216"/>
      <c r="AE941" s="216"/>
      <c r="AF941" s="216"/>
      <c r="AG941" s="216"/>
      <c r="AH941" s="216"/>
      <c r="AI941" s="216"/>
      <c r="AJ941" s="216"/>
      <c r="AK941" s="216"/>
      <c r="AL941" s="216"/>
      <c r="FY941" s="184"/>
      <c r="JJ941" s="184"/>
    </row>
    <row r="942" spans="2:270">
      <c r="B942" s="202"/>
      <c r="E942" s="216"/>
      <c r="F942" s="216"/>
      <c r="G942" s="216"/>
      <c r="H942" s="216"/>
      <c r="I942" s="216"/>
      <c r="J942" s="216"/>
      <c r="K942" s="216"/>
      <c r="L942" s="216"/>
      <c r="M942" s="216"/>
      <c r="N942" s="216"/>
      <c r="O942" s="216"/>
      <c r="P942" s="216"/>
      <c r="Q942" s="216"/>
      <c r="R942" s="216"/>
      <c r="S942" s="216"/>
      <c r="T942" s="216"/>
      <c r="U942" s="216"/>
      <c r="V942" s="216"/>
      <c r="W942" s="216"/>
      <c r="X942" s="216"/>
      <c r="Y942" s="216"/>
      <c r="Z942" s="216"/>
      <c r="AA942" s="216"/>
      <c r="AB942" s="216"/>
      <c r="AC942" s="216"/>
      <c r="AD942" s="216"/>
      <c r="AE942" s="216"/>
      <c r="AF942" s="216"/>
      <c r="AG942" s="216"/>
      <c r="AH942" s="216"/>
      <c r="AI942" s="216"/>
      <c r="AJ942" s="216"/>
      <c r="AK942" s="216"/>
      <c r="AL942" s="216"/>
      <c r="FY942" s="184"/>
      <c r="JJ942" s="184"/>
    </row>
    <row r="943" spans="2:270">
      <c r="B943" s="202"/>
      <c r="E943" s="216"/>
      <c r="F943" s="216"/>
      <c r="G943" s="216"/>
      <c r="H943" s="216"/>
      <c r="I943" s="216"/>
      <c r="J943" s="216"/>
      <c r="K943" s="216"/>
      <c r="L943" s="216"/>
      <c r="M943" s="216"/>
      <c r="N943" s="216"/>
      <c r="O943" s="216"/>
      <c r="P943" s="216"/>
      <c r="Q943" s="216"/>
      <c r="R943" s="216"/>
      <c r="S943" s="216"/>
      <c r="T943" s="216"/>
      <c r="U943" s="216"/>
      <c r="V943" s="216"/>
      <c r="W943" s="216"/>
      <c r="X943" s="216"/>
      <c r="Y943" s="216"/>
      <c r="Z943" s="216"/>
      <c r="AA943" s="216"/>
      <c r="AB943" s="216"/>
      <c r="AC943" s="216"/>
      <c r="AD943" s="216"/>
      <c r="AE943" s="216"/>
      <c r="AF943" s="216"/>
      <c r="AG943" s="216"/>
      <c r="AH943" s="216"/>
      <c r="AI943" s="216"/>
      <c r="AJ943" s="216"/>
      <c r="AK943" s="216"/>
      <c r="AL943" s="216"/>
      <c r="FY943" s="184"/>
      <c r="JJ943" s="184"/>
    </row>
    <row r="944" spans="2:270">
      <c r="B944" s="202"/>
      <c r="E944" s="216"/>
      <c r="F944" s="216"/>
      <c r="G944" s="216"/>
      <c r="H944" s="216"/>
      <c r="I944" s="216"/>
      <c r="J944" s="216"/>
      <c r="K944" s="216"/>
      <c r="L944" s="216"/>
      <c r="M944" s="216"/>
      <c r="N944" s="216"/>
      <c r="O944" s="216"/>
      <c r="P944" s="216"/>
      <c r="Q944" s="216"/>
      <c r="R944" s="216"/>
      <c r="S944" s="216"/>
      <c r="T944" s="216"/>
      <c r="U944" s="216"/>
      <c r="V944" s="216"/>
      <c r="W944" s="216"/>
      <c r="X944" s="216"/>
      <c r="Y944" s="216"/>
      <c r="Z944" s="216"/>
      <c r="AA944" s="216"/>
      <c r="AB944" s="216"/>
      <c r="AC944" s="216"/>
      <c r="AD944" s="216"/>
      <c r="AE944" s="216"/>
      <c r="AF944" s="216"/>
      <c r="AG944" s="216"/>
      <c r="AH944" s="216"/>
      <c r="AI944" s="216"/>
      <c r="AJ944" s="216"/>
      <c r="AK944" s="216"/>
      <c r="AL944" s="216"/>
      <c r="FY944" s="184"/>
      <c r="JJ944" s="184"/>
    </row>
    <row r="945" spans="2:270">
      <c r="B945" s="202"/>
      <c r="E945" s="216"/>
      <c r="F945" s="216"/>
      <c r="G945" s="216"/>
      <c r="H945" s="216"/>
      <c r="I945" s="216"/>
      <c r="J945" s="216"/>
      <c r="K945" s="216"/>
      <c r="L945" s="216"/>
      <c r="M945" s="216"/>
      <c r="N945" s="216"/>
      <c r="O945" s="216"/>
      <c r="P945" s="216"/>
      <c r="Q945" s="216"/>
      <c r="R945" s="216"/>
      <c r="S945" s="216"/>
      <c r="T945" s="216"/>
      <c r="U945" s="216"/>
      <c r="V945" s="216"/>
      <c r="W945" s="216"/>
      <c r="X945" s="216"/>
      <c r="Y945" s="216"/>
      <c r="Z945" s="216"/>
      <c r="AA945" s="216"/>
      <c r="AB945" s="216"/>
      <c r="AC945" s="216"/>
      <c r="AD945" s="216"/>
      <c r="AE945" s="216"/>
      <c r="AF945" s="216"/>
      <c r="AG945" s="216"/>
      <c r="AH945" s="216"/>
      <c r="AI945" s="216"/>
      <c r="AJ945" s="216"/>
      <c r="AK945" s="216"/>
      <c r="AL945" s="216"/>
      <c r="FY945" s="184"/>
      <c r="JJ945" s="184"/>
    </row>
    <row r="946" spans="2:270">
      <c r="B946" s="202"/>
      <c r="E946" s="216"/>
      <c r="F946" s="216"/>
      <c r="G946" s="216"/>
      <c r="H946" s="216"/>
      <c r="I946" s="216"/>
      <c r="J946" s="216"/>
      <c r="K946" s="216"/>
      <c r="L946" s="216"/>
      <c r="M946" s="216"/>
      <c r="N946" s="216"/>
      <c r="O946" s="216"/>
      <c r="P946" s="216"/>
      <c r="Q946" s="216"/>
      <c r="R946" s="216"/>
      <c r="S946" s="216"/>
      <c r="T946" s="216"/>
      <c r="U946" s="216"/>
      <c r="V946" s="216"/>
      <c r="W946" s="216"/>
      <c r="X946" s="216"/>
      <c r="Y946" s="216"/>
      <c r="Z946" s="216"/>
      <c r="AA946" s="216"/>
      <c r="AB946" s="216"/>
      <c r="AC946" s="216"/>
      <c r="AD946" s="216"/>
      <c r="AE946" s="216"/>
      <c r="AF946" s="216"/>
      <c r="AG946" s="216"/>
      <c r="AH946" s="216"/>
      <c r="AI946" s="216"/>
      <c r="AJ946" s="216"/>
      <c r="AK946" s="216"/>
      <c r="AL946" s="216"/>
      <c r="FY946" s="184"/>
      <c r="JJ946" s="184"/>
    </row>
    <row r="947" spans="2:270">
      <c r="B947" s="202"/>
      <c r="E947" s="216"/>
      <c r="F947" s="216"/>
      <c r="G947" s="216"/>
      <c r="H947" s="216"/>
      <c r="I947" s="216"/>
      <c r="J947" s="216"/>
      <c r="K947" s="216"/>
      <c r="L947" s="216"/>
      <c r="M947" s="216"/>
      <c r="N947" s="216"/>
      <c r="O947" s="216"/>
      <c r="P947" s="216"/>
      <c r="Q947" s="216"/>
      <c r="R947" s="216"/>
      <c r="S947" s="216"/>
      <c r="T947" s="216"/>
      <c r="U947" s="216"/>
      <c r="V947" s="216"/>
      <c r="W947" s="216"/>
      <c r="X947" s="216"/>
      <c r="Y947" s="216"/>
      <c r="Z947" s="216"/>
      <c r="AA947" s="216"/>
      <c r="AB947" s="216"/>
      <c r="AC947" s="216"/>
      <c r="AD947" s="216"/>
      <c r="AE947" s="216"/>
      <c r="AF947" s="216"/>
      <c r="AG947" s="216"/>
      <c r="AH947" s="216"/>
      <c r="AI947" s="216"/>
      <c r="AJ947" s="216"/>
      <c r="AK947" s="216"/>
      <c r="AL947" s="216"/>
      <c r="FY947" s="184"/>
      <c r="JJ947" s="184"/>
    </row>
    <row r="948" spans="2:270">
      <c r="B948" s="202"/>
      <c r="E948" s="216"/>
      <c r="F948" s="216"/>
      <c r="G948" s="216"/>
      <c r="H948" s="216"/>
      <c r="I948" s="216"/>
      <c r="J948" s="216"/>
      <c r="K948" s="216"/>
      <c r="L948" s="216"/>
      <c r="M948" s="216"/>
      <c r="N948" s="216"/>
      <c r="O948" s="216"/>
      <c r="P948" s="216"/>
      <c r="Q948" s="216"/>
      <c r="R948" s="216"/>
      <c r="S948" s="216"/>
      <c r="T948" s="216"/>
      <c r="U948" s="216"/>
      <c r="V948" s="216"/>
      <c r="W948" s="216"/>
      <c r="X948" s="216"/>
      <c r="Y948" s="216"/>
      <c r="Z948" s="216"/>
      <c r="AA948" s="216"/>
      <c r="AB948" s="216"/>
      <c r="AC948" s="216"/>
      <c r="AD948" s="216"/>
      <c r="AE948" s="216"/>
      <c r="AF948" s="216"/>
      <c r="AG948" s="216"/>
      <c r="AH948" s="216"/>
      <c r="AI948" s="216"/>
      <c r="AJ948" s="216"/>
      <c r="AK948" s="216"/>
      <c r="AL948" s="216"/>
      <c r="FY948" s="184"/>
      <c r="JJ948" s="184"/>
    </row>
    <row r="949" spans="2:270">
      <c r="B949" s="202"/>
      <c r="E949" s="216"/>
      <c r="F949" s="216"/>
      <c r="G949" s="216"/>
      <c r="H949" s="216"/>
      <c r="I949" s="216"/>
      <c r="J949" s="216"/>
      <c r="K949" s="216"/>
      <c r="L949" s="216"/>
      <c r="M949" s="216"/>
      <c r="N949" s="216"/>
      <c r="O949" s="216"/>
      <c r="P949" s="216"/>
      <c r="Q949" s="216"/>
      <c r="R949" s="216"/>
      <c r="S949" s="216"/>
      <c r="T949" s="216"/>
      <c r="U949" s="216"/>
      <c r="V949" s="216"/>
      <c r="W949" s="216"/>
      <c r="X949" s="216"/>
      <c r="Y949" s="216"/>
      <c r="Z949" s="216"/>
      <c r="AA949" s="216"/>
      <c r="AB949" s="216"/>
      <c r="AC949" s="216"/>
      <c r="AD949" s="216"/>
      <c r="AE949" s="216"/>
      <c r="AF949" s="216"/>
      <c r="AG949" s="216"/>
      <c r="AH949" s="216"/>
      <c r="AI949" s="216"/>
      <c r="AJ949" s="216"/>
      <c r="AK949" s="216"/>
      <c r="AL949" s="216"/>
      <c r="FY949" s="184"/>
      <c r="JJ949" s="184"/>
    </row>
    <row r="950" spans="2:270">
      <c r="B950" s="202"/>
      <c r="E950" s="216"/>
      <c r="F950" s="216"/>
      <c r="G950" s="216"/>
      <c r="H950" s="216"/>
      <c r="I950" s="216"/>
      <c r="J950" s="216"/>
      <c r="K950" s="216"/>
      <c r="L950" s="216"/>
      <c r="M950" s="216"/>
      <c r="N950" s="216"/>
      <c r="O950" s="216"/>
      <c r="P950" s="216"/>
      <c r="Q950" s="216"/>
      <c r="R950" s="216"/>
      <c r="S950" s="216"/>
      <c r="T950" s="216"/>
      <c r="U950" s="216"/>
      <c r="V950" s="216"/>
      <c r="W950" s="216"/>
      <c r="X950" s="216"/>
      <c r="Y950" s="216"/>
      <c r="Z950" s="216"/>
      <c r="AA950" s="216"/>
      <c r="AB950" s="216"/>
      <c r="AC950" s="216"/>
      <c r="AD950" s="216"/>
      <c r="AE950" s="216"/>
      <c r="AF950" s="216"/>
      <c r="AG950" s="216"/>
      <c r="AH950" s="216"/>
      <c r="AI950" s="216"/>
      <c r="AJ950" s="216"/>
      <c r="AK950" s="216"/>
      <c r="AL950" s="216"/>
      <c r="FY950" s="184"/>
      <c r="JJ950" s="184"/>
    </row>
    <row r="951" spans="2:270">
      <c r="B951" s="202"/>
      <c r="E951" s="216"/>
      <c r="F951" s="216"/>
      <c r="G951" s="216"/>
      <c r="H951" s="216"/>
      <c r="I951" s="216"/>
      <c r="J951" s="216"/>
      <c r="K951" s="216"/>
      <c r="L951" s="216"/>
      <c r="M951" s="216"/>
      <c r="N951" s="216"/>
      <c r="O951" s="216"/>
      <c r="P951" s="216"/>
      <c r="Q951" s="216"/>
      <c r="R951" s="216"/>
      <c r="S951" s="216"/>
      <c r="T951" s="216"/>
      <c r="U951" s="216"/>
      <c r="V951" s="216"/>
      <c r="W951" s="216"/>
      <c r="X951" s="216"/>
      <c r="Y951" s="216"/>
      <c r="Z951" s="216"/>
      <c r="AA951" s="216"/>
      <c r="AB951" s="216"/>
      <c r="AC951" s="216"/>
      <c r="AD951" s="216"/>
      <c r="AE951" s="216"/>
      <c r="AF951" s="216"/>
      <c r="AG951" s="216"/>
      <c r="AH951" s="216"/>
      <c r="AI951" s="216"/>
      <c r="AJ951" s="216"/>
      <c r="AK951" s="216"/>
      <c r="AL951" s="216"/>
      <c r="FY951" s="184"/>
      <c r="JJ951" s="184"/>
    </row>
    <row r="952" spans="2:270">
      <c r="B952" s="202"/>
      <c r="E952" s="216"/>
      <c r="F952" s="216"/>
      <c r="G952" s="216"/>
      <c r="H952" s="216"/>
      <c r="I952" s="216"/>
      <c r="J952" s="216"/>
      <c r="K952" s="216"/>
      <c r="L952" s="216"/>
      <c r="M952" s="216"/>
      <c r="N952" s="216"/>
      <c r="O952" s="216"/>
      <c r="P952" s="216"/>
      <c r="Q952" s="216"/>
      <c r="R952" s="216"/>
      <c r="S952" s="216"/>
      <c r="T952" s="216"/>
      <c r="U952" s="216"/>
      <c r="V952" s="216"/>
      <c r="W952" s="216"/>
      <c r="X952" s="216"/>
      <c r="Y952" s="216"/>
      <c r="Z952" s="216"/>
      <c r="AA952" s="216"/>
      <c r="AB952" s="216"/>
      <c r="AC952" s="216"/>
      <c r="AD952" s="216"/>
      <c r="AE952" s="216"/>
      <c r="AF952" s="216"/>
      <c r="AG952" s="216"/>
      <c r="AH952" s="216"/>
      <c r="AI952" s="216"/>
      <c r="AJ952" s="216"/>
      <c r="AK952" s="216"/>
      <c r="AL952" s="216"/>
      <c r="FY952" s="184"/>
      <c r="JJ952" s="184"/>
    </row>
    <row r="953" spans="2:270">
      <c r="B953" s="202"/>
      <c r="E953" s="216"/>
      <c r="F953" s="216"/>
      <c r="G953" s="216"/>
      <c r="H953" s="216"/>
      <c r="I953" s="216"/>
      <c r="J953" s="216"/>
      <c r="K953" s="216"/>
      <c r="L953" s="216"/>
      <c r="M953" s="216"/>
      <c r="N953" s="216"/>
      <c r="O953" s="216"/>
      <c r="P953" s="216"/>
      <c r="Q953" s="216"/>
      <c r="R953" s="216"/>
      <c r="S953" s="216"/>
      <c r="T953" s="216"/>
      <c r="U953" s="216"/>
      <c r="V953" s="216"/>
      <c r="W953" s="216"/>
      <c r="X953" s="216"/>
      <c r="Y953" s="216"/>
      <c r="Z953" s="216"/>
      <c r="AA953" s="216"/>
      <c r="AB953" s="216"/>
      <c r="AC953" s="216"/>
      <c r="AD953" s="216"/>
      <c r="AE953" s="216"/>
      <c r="AF953" s="216"/>
      <c r="AG953" s="216"/>
      <c r="AH953" s="216"/>
      <c r="AI953" s="216"/>
      <c r="AJ953" s="216"/>
      <c r="AK953" s="216"/>
      <c r="AL953" s="216"/>
      <c r="FY953" s="184"/>
      <c r="JJ953" s="184"/>
    </row>
    <row r="954" spans="2:270">
      <c r="B954" s="202"/>
      <c r="E954" s="216"/>
      <c r="F954" s="216"/>
      <c r="G954" s="216"/>
      <c r="H954" s="216"/>
      <c r="I954" s="216"/>
      <c r="J954" s="216"/>
      <c r="K954" s="216"/>
      <c r="L954" s="216"/>
      <c r="M954" s="216"/>
      <c r="N954" s="216"/>
      <c r="O954" s="216"/>
      <c r="P954" s="216"/>
      <c r="Q954" s="216"/>
      <c r="R954" s="216"/>
      <c r="S954" s="216"/>
      <c r="T954" s="216"/>
      <c r="U954" s="216"/>
      <c r="V954" s="216"/>
      <c r="W954" s="216"/>
      <c r="X954" s="216"/>
      <c r="Y954" s="216"/>
      <c r="Z954" s="216"/>
      <c r="AA954" s="216"/>
      <c r="AB954" s="216"/>
      <c r="AC954" s="216"/>
      <c r="AD954" s="216"/>
      <c r="AE954" s="216"/>
      <c r="AF954" s="216"/>
      <c r="AG954" s="216"/>
      <c r="AH954" s="216"/>
      <c r="AI954" s="216"/>
      <c r="AJ954" s="216"/>
      <c r="AK954" s="216"/>
      <c r="AL954" s="216"/>
      <c r="FY954" s="184"/>
      <c r="JJ954" s="184"/>
    </row>
    <row r="955" spans="2:270">
      <c r="B955" s="202"/>
      <c r="E955" s="216"/>
      <c r="F955" s="216"/>
      <c r="G955" s="216"/>
      <c r="H955" s="216"/>
      <c r="I955" s="216"/>
      <c r="J955" s="216"/>
      <c r="K955" s="216"/>
      <c r="L955" s="216"/>
      <c r="M955" s="216"/>
      <c r="N955" s="216"/>
      <c r="O955" s="216"/>
      <c r="P955" s="216"/>
      <c r="Q955" s="216"/>
      <c r="R955" s="216"/>
      <c r="S955" s="216"/>
      <c r="T955" s="216"/>
      <c r="U955" s="216"/>
      <c r="V955" s="216"/>
      <c r="W955" s="216"/>
      <c r="X955" s="216"/>
      <c r="Y955" s="216"/>
      <c r="Z955" s="216"/>
      <c r="AA955" s="216"/>
      <c r="AB955" s="216"/>
      <c r="AC955" s="216"/>
      <c r="AD955" s="216"/>
      <c r="AE955" s="216"/>
      <c r="AF955" s="216"/>
      <c r="AG955" s="216"/>
      <c r="AH955" s="216"/>
      <c r="AI955" s="216"/>
      <c r="AJ955" s="216"/>
      <c r="AK955" s="216"/>
      <c r="AL955" s="216"/>
      <c r="FY955" s="184"/>
      <c r="JJ955" s="184"/>
    </row>
    <row r="956" spans="2:270">
      <c r="B956" s="202"/>
      <c r="E956" s="216"/>
      <c r="F956" s="216"/>
      <c r="G956" s="216"/>
      <c r="H956" s="216"/>
      <c r="I956" s="216"/>
      <c r="J956" s="216"/>
      <c r="K956" s="216"/>
      <c r="L956" s="216"/>
      <c r="M956" s="216"/>
      <c r="N956" s="216"/>
      <c r="O956" s="216"/>
      <c r="P956" s="216"/>
      <c r="Q956" s="216"/>
      <c r="R956" s="216"/>
      <c r="S956" s="216"/>
      <c r="T956" s="216"/>
      <c r="U956" s="216"/>
      <c r="V956" s="216"/>
      <c r="W956" s="216"/>
      <c r="X956" s="216"/>
      <c r="Y956" s="216"/>
      <c r="Z956" s="216"/>
      <c r="AA956" s="216"/>
      <c r="AB956" s="216"/>
      <c r="AC956" s="216"/>
      <c r="AD956" s="216"/>
      <c r="AE956" s="216"/>
      <c r="AF956" s="216"/>
      <c r="AG956" s="216"/>
      <c r="AH956" s="216"/>
      <c r="AI956" s="216"/>
      <c r="AJ956" s="216"/>
      <c r="AK956" s="216"/>
      <c r="AL956" s="216"/>
      <c r="FY956" s="184"/>
      <c r="JJ956" s="184"/>
    </row>
    <row r="957" spans="2:270">
      <c r="B957" s="202"/>
      <c r="E957" s="216"/>
      <c r="F957" s="216"/>
      <c r="G957" s="216"/>
      <c r="H957" s="216"/>
      <c r="I957" s="216"/>
      <c r="J957" s="216"/>
      <c r="K957" s="216"/>
      <c r="L957" s="216"/>
      <c r="M957" s="216"/>
      <c r="N957" s="216"/>
      <c r="O957" s="216"/>
      <c r="P957" s="216"/>
      <c r="Q957" s="216"/>
      <c r="R957" s="216"/>
      <c r="S957" s="216"/>
      <c r="T957" s="216"/>
      <c r="U957" s="216"/>
      <c r="V957" s="216"/>
      <c r="W957" s="216"/>
      <c r="X957" s="216"/>
      <c r="Y957" s="216"/>
      <c r="Z957" s="216"/>
      <c r="AA957" s="216"/>
      <c r="AB957" s="216"/>
      <c r="AC957" s="216"/>
      <c r="AD957" s="216"/>
      <c r="AE957" s="216"/>
      <c r="AF957" s="216"/>
      <c r="AG957" s="216"/>
      <c r="AH957" s="216"/>
      <c r="AI957" s="216"/>
      <c r="AJ957" s="216"/>
      <c r="AK957" s="216"/>
      <c r="AL957" s="216"/>
      <c r="FY957" s="184"/>
      <c r="JJ957" s="184"/>
    </row>
    <row r="958" spans="2:270">
      <c r="B958" s="202"/>
      <c r="E958" s="216"/>
      <c r="F958" s="216"/>
      <c r="G958" s="216"/>
      <c r="H958" s="216"/>
      <c r="I958" s="216"/>
      <c r="J958" s="216"/>
      <c r="K958" s="216"/>
      <c r="L958" s="216"/>
      <c r="M958" s="216"/>
      <c r="N958" s="216"/>
      <c r="O958" s="216"/>
      <c r="P958" s="216"/>
      <c r="Q958" s="216"/>
      <c r="R958" s="216"/>
      <c r="S958" s="216"/>
      <c r="T958" s="216"/>
      <c r="U958" s="216"/>
      <c r="V958" s="216"/>
      <c r="W958" s="216"/>
      <c r="X958" s="216"/>
      <c r="Y958" s="216"/>
      <c r="Z958" s="216"/>
      <c r="AA958" s="216"/>
      <c r="AB958" s="216"/>
      <c r="AC958" s="216"/>
      <c r="AD958" s="216"/>
      <c r="AE958" s="216"/>
      <c r="AF958" s="216"/>
      <c r="AG958" s="216"/>
      <c r="AH958" s="216"/>
      <c r="AI958" s="216"/>
      <c r="AJ958" s="216"/>
      <c r="AK958" s="216"/>
      <c r="AL958" s="216"/>
      <c r="FY958" s="184"/>
      <c r="JJ958" s="184"/>
    </row>
    <row r="959" spans="2:270">
      <c r="B959" s="202"/>
      <c r="E959" s="216"/>
      <c r="F959" s="216"/>
      <c r="G959" s="216"/>
      <c r="H959" s="216"/>
      <c r="I959" s="216"/>
      <c r="J959" s="216"/>
      <c r="K959" s="216"/>
      <c r="L959" s="216"/>
      <c r="M959" s="216"/>
      <c r="N959" s="216"/>
      <c r="O959" s="216"/>
      <c r="P959" s="216"/>
      <c r="Q959" s="216"/>
      <c r="R959" s="216"/>
      <c r="S959" s="216"/>
      <c r="T959" s="216"/>
      <c r="U959" s="216"/>
      <c r="V959" s="216"/>
      <c r="W959" s="216"/>
      <c r="X959" s="216"/>
      <c r="Y959" s="216"/>
      <c r="Z959" s="216"/>
      <c r="AA959" s="216"/>
      <c r="AB959" s="216"/>
      <c r="AC959" s="216"/>
      <c r="AD959" s="216"/>
      <c r="AE959" s="216"/>
      <c r="AF959" s="216"/>
      <c r="AG959" s="216"/>
      <c r="AH959" s="216"/>
      <c r="AI959" s="216"/>
      <c r="AJ959" s="216"/>
      <c r="AK959" s="216"/>
      <c r="AL959" s="216"/>
      <c r="FY959" s="184"/>
      <c r="JJ959" s="184"/>
    </row>
    <row r="960" spans="2:270">
      <c r="B960" s="202"/>
      <c r="E960" s="216"/>
      <c r="F960" s="216"/>
      <c r="G960" s="216"/>
      <c r="H960" s="216"/>
      <c r="I960" s="216"/>
      <c r="J960" s="216"/>
      <c r="K960" s="216"/>
      <c r="L960" s="216"/>
      <c r="M960" s="216"/>
      <c r="N960" s="216"/>
      <c r="O960" s="216"/>
      <c r="P960" s="216"/>
      <c r="Q960" s="216"/>
      <c r="R960" s="216"/>
      <c r="S960" s="216"/>
      <c r="T960" s="216"/>
      <c r="U960" s="216"/>
      <c r="V960" s="216"/>
      <c r="W960" s="216"/>
      <c r="X960" s="216"/>
      <c r="Y960" s="216"/>
      <c r="Z960" s="216"/>
      <c r="AA960" s="216"/>
      <c r="AB960" s="216"/>
      <c r="AC960" s="216"/>
      <c r="AD960" s="216"/>
      <c r="AE960" s="216"/>
      <c r="AF960" s="216"/>
      <c r="AG960" s="216"/>
      <c r="AH960" s="216"/>
      <c r="AI960" s="216"/>
      <c r="AJ960" s="216"/>
      <c r="AK960" s="216"/>
      <c r="AL960" s="216"/>
      <c r="FY960" s="184"/>
      <c r="JJ960" s="184"/>
    </row>
    <row r="961" spans="2:270">
      <c r="B961" s="202"/>
      <c r="E961" s="216"/>
      <c r="F961" s="216"/>
      <c r="G961" s="216"/>
      <c r="H961" s="216"/>
      <c r="I961" s="216"/>
      <c r="J961" s="216"/>
      <c r="K961" s="216"/>
      <c r="L961" s="216"/>
      <c r="M961" s="216"/>
      <c r="N961" s="216"/>
      <c r="O961" s="216"/>
      <c r="P961" s="216"/>
      <c r="Q961" s="216"/>
      <c r="R961" s="216"/>
      <c r="S961" s="216"/>
      <c r="T961" s="216"/>
      <c r="U961" s="216"/>
      <c r="V961" s="216"/>
      <c r="W961" s="216"/>
      <c r="X961" s="216"/>
      <c r="Y961" s="216"/>
      <c r="Z961" s="216"/>
      <c r="AA961" s="216"/>
      <c r="AB961" s="216"/>
      <c r="AC961" s="216"/>
      <c r="AD961" s="216"/>
      <c r="AE961" s="216"/>
      <c r="AF961" s="216"/>
      <c r="AG961" s="216"/>
      <c r="AH961" s="216"/>
      <c r="AI961" s="216"/>
      <c r="AJ961" s="216"/>
      <c r="AK961" s="216"/>
      <c r="AL961" s="216"/>
      <c r="FY961" s="184"/>
      <c r="JJ961" s="184"/>
    </row>
    <row r="962" spans="2:270">
      <c r="B962" s="202"/>
      <c r="E962" s="216"/>
      <c r="F962" s="216"/>
      <c r="G962" s="216"/>
      <c r="H962" s="216"/>
      <c r="I962" s="216"/>
      <c r="J962" s="216"/>
      <c r="K962" s="216"/>
      <c r="L962" s="216"/>
      <c r="M962" s="216"/>
      <c r="N962" s="216"/>
      <c r="O962" s="216"/>
      <c r="P962" s="216"/>
      <c r="Q962" s="216"/>
      <c r="R962" s="216"/>
      <c r="S962" s="216"/>
      <c r="T962" s="216"/>
      <c r="U962" s="216"/>
      <c r="V962" s="216"/>
      <c r="W962" s="216"/>
      <c r="X962" s="216"/>
      <c r="Y962" s="216"/>
      <c r="Z962" s="216"/>
      <c r="AA962" s="216"/>
      <c r="AB962" s="216"/>
      <c r="AC962" s="216"/>
      <c r="AD962" s="216"/>
      <c r="AE962" s="216"/>
      <c r="AF962" s="216"/>
      <c r="AG962" s="216"/>
      <c r="AH962" s="216"/>
      <c r="AI962" s="216"/>
      <c r="AJ962" s="216"/>
      <c r="AK962" s="216"/>
      <c r="AL962" s="216"/>
      <c r="FY962" s="184"/>
      <c r="JJ962" s="184"/>
    </row>
    <row r="963" spans="2:270">
      <c r="B963" s="202"/>
      <c r="E963" s="216"/>
      <c r="F963" s="216"/>
      <c r="G963" s="216"/>
      <c r="H963" s="216"/>
      <c r="I963" s="216"/>
      <c r="J963" s="216"/>
      <c r="K963" s="216"/>
      <c r="L963" s="216"/>
      <c r="M963" s="216"/>
      <c r="N963" s="216"/>
      <c r="O963" s="216"/>
      <c r="P963" s="216"/>
      <c r="Q963" s="216"/>
      <c r="R963" s="216"/>
      <c r="S963" s="216"/>
      <c r="T963" s="216"/>
      <c r="U963" s="216"/>
      <c r="V963" s="216"/>
      <c r="W963" s="216"/>
      <c r="X963" s="216"/>
      <c r="Y963" s="216"/>
      <c r="Z963" s="216"/>
      <c r="AA963" s="216"/>
      <c r="AB963" s="216"/>
      <c r="AC963" s="216"/>
      <c r="AD963" s="216"/>
      <c r="AE963" s="216"/>
      <c r="AF963" s="216"/>
      <c r="AG963" s="216"/>
      <c r="AH963" s="216"/>
      <c r="AI963" s="216"/>
      <c r="AJ963" s="216"/>
      <c r="AK963" s="216"/>
      <c r="AL963" s="216"/>
      <c r="FY963" s="184"/>
      <c r="JJ963" s="184"/>
    </row>
    <row r="964" spans="2:270">
      <c r="B964" s="202"/>
      <c r="E964" s="216"/>
      <c r="F964" s="216"/>
      <c r="G964" s="216"/>
      <c r="H964" s="216"/>
      <c r="I964" s="216"/>
      <c r="J964" s="216"/>
      <c r="K964" s="216"/>
      <c r="L964" s="216"/>
      <c r="M964" s="216"/>
      <c r="N964" s="216"/>
      <c r="O964" s="216"/>
      <c r="P964" s="216"/>
      <c r="Q964" s="216"/>
      <c r="R964" s="216"/>
      <c r="S964" s="216"/>
      <c r="T964" s="216"/>
      <c r="U964" s="216"/>
      <c r="V964" s="216"/>
      <c r="W964" s="216"/>
      <c r="X964" s="216"/>
      <c r="Y964" s="216"/>
      <c r="Z964" s="216"/>
      <c r="AA964" s="216"/>
      <c r="AB964" s="216"/>
      <c r="AC964" s="216"/>
      <c r="AD964" s="216"/>
      <c r="AE964" s="216"/>
      <c r="AF964" s="216"/>
      <c r="AG964" s="216"/>
      <c r="AH964" s="216"/>
      <c r="AI964" s="216"/>
      <c r="AJ964" s="216"/>
      <c r="AK964" s="216"/>
      <c r="AL964" s="216"/>
      <c r="FY964" s="184"/>
      <c r="JJ964" s="184"/>
    </row>
    <row r="965" spans="2:270">
      <c r="B965" s="202"/>
      <c r="E965" s="216"/>
      <c r="F965" s="216"/>
      <c r="G965" s="216"/>
      <c r="H965" s="216"/>
      <c r="I965" s="216"/>
      <c r="J965" s="216"/>
      <c r="K965" s="216"/>
      <c r="L965" s="216"/>
      <c r="M965" s="216"/>
      <c r="N965" s="216"/>
      <c r="O965" s="216"/>
      <c r="P965" s="216"/>
      <c r="Q965" s="216"/>
      <c r="R965" s="216"/>
      <c r="S965" s="216"/>
      <c r="T965" s="216"/>
      <c r="U965" s="216"/>
      <c r="V965" s="216"/>
      <c r="W965" s="216"/>
      <c r="X965" s="216"/>
      <c r="Y965" s="216"/>
      <c r="Z965" s="216"/>
      <c r="AA965" s="216"/>
      <c r="AB965" s="216"/>
      <c r="AC965" s="216"/>
      <c r="AD965" s="216"/>
      <c r="AE965" s="216"/>
      <c r="AF965" s="216"/>
      <c r="AG965" s="216"/>
      <c r="AH965" s="216"/>
      <c r="AI965" s="216"/>
      <c r="AJ965" s="216"/>
      <c r="AK965" s="216"/>
      <c r="AL965" s="216"/>
      <c r="FY965" s="184"/>
      <c r="JJ965" s="184"/>
    </row>
    <row r="966" spans="2:270">
      <c r="B966" s="202"/>
      <c r="E966" s="216"/>
      <c r="F966" s="216"/>
      <c r="G966" s="216"/>
      <c r="H966" s="216"/>
      <c r="I966" s="216"/>
      <c r="J966" s="216"/>
      <c r="K966" s="216"/>
      <c r="L966" s="216"/>
      <c r="M966" s="216"/>
      <c r="N966" s="216"/>
      <c r="O966" s="216"/>
      <c r="P966" s="216"/>
      <c r="Q966" s="216"/>
      <c r="R966" s="216"/>
      <c r="S966" s="216"/>
      <c r="T966" s="216"/>
      <c r="U966" s="216"/>
      <c r="V966" s="216"/>
      <c r="W966" s="216"/>
      <c r="X966" s="216"/>
      <c r="Y966" s="216"/>
      <c r="Z966" s="216"/>
      <c r="AA966" s="216"/>
      <c r="AB966" s="216"/>
      <c r="AC966" s="216"/>
      <c r="AD966" s="216"/>
      <c r="AE966" s="216"/>
      <c r="AF966" s="216"/>
      <c r="AG966" s="216"/>
      <c r="AH966" s="216"/>
      <c r="AI966" s="216"/>
      <c r="AJ966" s="216"/>
      <c r="AK966" s="216"/>
      <c r="AL966" s="216"/>
      <c r="FY966" s="184"/>
      <c r="JJ966" s="184"/>
    </row>
    <row r="967" spans="2:270">
      <c r="B967" s="202"/>
      <c r="E967" s="216"/>
      <c r="F967" s="216"/>
      <c r="G967" s="216"/>
      <c r="H967" s="216"/>
      <c r="I967" s="216"/>
      <c r="J967" s="216"/>
      <c r="K967" s="216"/>
      <c r="L967" s="216"/>
      <c r="M967" s="216"/>
      <c r="N967" s="216"/>
      <c r="O967" s="216"/>
      <c r="P967" s="216"/>
      <c r="Q967" s="216"/>
      <c r="R967" s="216"/>
      <c r="S967" s="216"/>
      <c r="T967" s="216"/>
      <c r="U967" s="216"/>
      <c r="V967" s="216"/>
      <c r="W967" s="216"/>
      <c r="X967" s="216"/>
      <c r="Y967" s="216"/>
      <c r="Z967" s="216"/>
      <c r="AA967" s="216"/>
      <c r="AB967" s="216"/>
      <c r="AC967" s="216"/>
      <c r="AD967" s="216"/>
      <c r="AE967" s="216"/>
      <c r="AF967" s="216"/>
      <c r="AG967" s="216"/>
      <c r="AH967" s="216"/>
      <c r="AI967" s="216"/>
      <c r="AJ967" s="216"/>
      <c r="AK967" s="216"/>
      <c r="AL967" s="216"/>
      <c r="FY967" s="184"/>
      <c r="JJ967" s="184"/>
    </row>
    <row r="968" spans="2:270">
      <c r="B968" s="202"/>
      <c r="E968" s="216"/>
      <c r="F968" s="216"/>
      <c r="G968" s="216"/>
      <c r="H968" s="216"/>
      <c r="I968" s="216"/>
      <c r="J968" s="216"/>
      <c r="K968" s="216"/>
      <c r="L968" s="216"/>
      <c r="M968" s="216"/>
      <c r="N968" s="216"/>
      <c r="O968" s="216"/>
      <c r="P968" s="216"/>
      <c r="Q968" s="216"/>
      <c r="R968" s="216"/>
      <c r="S968" s="216"/>
      <c r="T968" s="216"/>
      <c r="U968" s="216"/>
      <c r="V968" s="216"/>
      <c r="W968" s="216"/>
      <c r="X968" s="216"/>
      <c r="Y968" s="216"/>
      <c r="Z968" s="216"/>
      <c r="AA968" s="216"/>
      <c r="AB968" s="216"/>
      <c r="AC968" s="216"/>
      <c r="AD968" s="216"/>
      <c r="AE968" s="216"/>
      <c r="AF968" s="216"/>
      <c r="AG968" s="216"/>
      <c r="AH968" s="216"/>
      <c r="AI968" s="216"/>
      <c r="AJ968" s="216"/>
      <c r="AK968" s="216"/>
      <c r="AL968" s="216"/>
      <c r="FY968" s="184"/>
      <c r="JJ968" s="184"/>
    </row>
    <row r="969" spans="2:270">
      <c r="B969" s="202"/>
      <c r="E969" s="216"/>
      <c r="F969" s="216"/>
      <c r="G969" s="216"/>
      <c r="H969" s="216"/>
      <c r="I969" s="216"/>
      <c r="J969" s="216"/>
      <c r="K969" s="216"/>
      <c r="L969" s="216"/>
      <c r="M969" s="216"/>
      <c r="N969" s="216"/>
      <c r="O969" s="216"/>
      <c r="P969" s="216"/>
      <c r="Q969" s="216"/>
      <c r="R969" s="216"/>
      <c r="S969" s="216"/>
      <c r="T969" s="216"/>
      <c r="U969" s="216"/>
      <c r="V969" s="216"/>
      <c r="W969" s="216"/>
      <c r="X969" s="216"/>
      <c r="Y969" s="216"/>
      <c r="Z969" s="216"/>
      <c r="AA969" s="216"/>
      <c r="AB969" s="216"/>
      <c r="AC969" s="216"/>
      <c r="AD969" s="216"/>
      <c r="AE969" s="216"/>
      <c r="AF969" s="216"/>
      <c r="AG969" s="216"/>
      <c r="AH969" s="216"/>
      <c r="AI969" s="216"/>
      <c r="AJ969" s="216"/>
      <c r="AK969" s="216"/>
      <c r="AL969" s="216"/>
      <c r="FY969" s="184"/>
      <c r="JJ969" s="184"/>
    </row>
    <row r="970" spans="2:270">
      <c r="B970" s="202"/>
      <c r="E970" s="216"/>
      <c r="F970" s="216"/>
      <c r="G970" s="216"/>
      <c r="H970" s="216"/>
      <c r="I970" s="216"/>
      <c r="J970" s="216"/>
      <c r="K970" s="216"/>
      <c r="L970" s="216"/>
      <c r="M970" s="216"/>
      <c r="N970" s="216"/>
      <c r="O970" s="216"/>
      <c r="P970" s="216"/>
      <c r="Q970" s="216"/>
      <c r="R970" s="216"/>
      <c r="S970" s="216"/>
      <c r="T970" s="216"/>
      <c r="U970" s="216"/>
      <c r="V970" s="216"/>
      <c r="W970" s="216"/>
      <c r="X970" s="216"/>
      <c r="Y970" s="216"/>
      <c r="Z970" s="216"/>
      <c r="AA970" s="216"/>
      <c r="AB970" s="216"/>
      <c r="AC970" s="216"/>
      <c r="AD970" s="216"/>
      <c r="AE970" s="216"/>
      <c r="AF970" s="216"/>
      <c r="AG970" s="216"/>
      <c r="AH970" s="216"/>
      <c r="AI970" s="216"/>
      <c r="AJ970" s="216"/>
      <c r="AK970" s="216"/>
      <c r="AL970" s="216"/>
      <c r="FY970" s="184"/>
      <c r="JJ970" s="184"/>
    </row>
    <row r="971" spans="2:270">
      <c r="B971" s="202"/>
      <c r="E971" s="216"/>
      <c r="F971" s="216"/>
      <c r="G971" s="216"/>
      <c r="H971" s="216"/>
      <c r="I971" s="216"/>
      <c r="J971" s="216"/>
      <c r="K971" s="216"/>
      <c r="L971" s="216"/>
      <c r="M971" s="216"/>
      <c r="N971" s="216"/>
      <c r="O971" s="216"/>
      <c r="P971" s="216"/>
      <c r="Q971" s="216"/>
      <c r="R971" s="216"/>
      <c r="S971" s="216"/>
      <c r="T971" s="216"/>
      <c r="U971" s="216"/>
      <c r="V971" s="216"/>
      <c r="W971" s="216"/>
      <c r="X971" s="216"/>
      <c r="Y971" s="216"/>
      <c r="Z971" s="216"/>
      <c r="AA971" s="216"/>
      <c r="AB971" s="216"/>
      <c r="AC971" s="216"/>
      <c r="AD971" s="216"/>
      <c r="AE971" s="216"/>
      <c r="AF971" s="216"/>
      <c r="AG971" s="216"/>
      <c r="AH971" s="216"/>
      <c r="AI971" s="216"/>
      <c r="AJ971" s="216"/>
      <c r="AK971" s="216"/>
      <c r="AL971" s="216"/>
      <c r="FY971" s="184"/>
      <c r="JJ971" s="184"/>
    </row>
    <row r="972" spans="2:270">
      <c r="B972" s="202"/>
      <c r="E972" s="216"/>
      <c r="F972" s="216"/>
      <c r="G972" s="216"/>
      <c r="H972" s="216"/>
      <c r="I972" s="216"/>
      <c r="J972" s="216"/>
      <c r="K972" s="216"/>
      <c r="L972" s="216"/>
      <c r="M972" s="216"/>
      <c r="N972" s="216"/>
      <c r="O972" s="216"/>
      <c r="P972" s="216"/>
      <c r="Q972" s="216"/>
      <c r="R972" s="216"/>
      <c r="S972" s="216"/>
      <c r="T972" s="216"/>
      <c r="U972" s="216"/>
      <c r="V972" s="216"/>
      <c r="W972" s="216"/>
      <c r="X972" s="216"/>
      <c r="Y972" s="216"/>
      <c r="Z972" s="216"/>
      <c r="AA972" s="216"/>
      <c r="AB972" s="216"/>
      <c r="AC972" s="216"/>
      <c r="AD972" s="216"/>
      <c r="AE972" s="216"/>
      <c r="AF972" s="216"/>
      <c r="AG972" s="216"/>
      <c r="AH972" s="216"/>
      <c r="AI972" s="216"/>
      <c r="AJ972" s="216"/>
      <c r="AK972" s="216"/>
      <c r="AL972" s="216"/>
      <c r="FY972" s="184"/>
      <c r="JJ972" s="184"/>
    </row>
    <row r="973" spans="2:270">
      <c r="B973" s="202"/>
      <c r="E973" s="216"/>
      <c r="F973" s="216"/>
      <c r="G973" s="216"/>
      <c r="H973" s="216"/>
      <c r="I973" s="216"/>
      <c r="J973" s="216"/>
      <c r="K973" s="216"/>
      <c r="L973" s="216"/>
      <c r="M973" s="216"/>
      <c r="N973" s="216"/>
      <c r="O973" s="216"/>
      <c r="P973" s="216"/>
      <c r="Q973" s="216"/>
      <c r="R973" s="216"/>
      <c r="S973" s="216"/>
      <c r="T973" s="216"/>
      <c r="U973" s="216"/>
      <c r="V973" s="216"/>
      <c r="W973" s="216"/>
      <c r="X973" s="216"/>
      <c r="Y973" s="216"/>
      <c r="Z973" s="216"/>
      <c r="AA973" s="216"/>
      <c r="AB973" s="216"/>
      <c r="AC973" s="216"/>
      <c r="AD973" s="216"/>
      <c r="AE973" s="216"/>
      <c r="AF973" s="216"/>
      <c r="AG973" s="216"/>
      <c r="AH973" s="216"/>
      <c r="AI973" s="216"/>
      <c r="AJ973" s="216"/>
      <c r="AK973" s="216"/>
      <c r="AL973" s="216"/>
      <c r="FY973" s="184"/>
      <c r="JJ973" s="184"/>
    </row>
    <row r="974" spans="2:270">
      <c r="B974" s="202"/>
      <c r="E974" s="216"/>
      <c r="F974" s="216"/>
      <c r="G974" s="216"/>
      <c r="H974" s="216"/>
      <c r="I974" s="216"/>
      <c r="J974" s="216"/>
      <c r="K974" s="216"/>
      <c r="L974" s="216"/>
      <c r="M974" s="216"/>
      <c r="N974" s="216"/>
      <c r="O974" s="216"/>
      <c r="P974" s="216"/>
      <c r="Q974" s="216"/>
      <c r="R974" s="216"/>
      <c r="S974" s="216"/>
      <c r="T974" s="216"/>
      <c r="U974" s="216"/>
      <c r="V974" s="216"/>
      <c r="W974" s="216"/>
      <c r="X974" s="216"/>
      <c r="Y974" s="216"/>
      <c r="Z974" s="216"/>
      <c r="AA974" s="216"/>
      <c r="AB974" s="216"/>
      <c r="AC974" s="216"/>
      <c r="AD974" s="216"/>
      <c r="AE974" s="216"/>
      <c r="AF974" s="216"/>
      <c r="AG974" s="216"/>
      <c r="AH974" s="216"/>
      <c r="AI974" s="216"/>
      <c r="AJ974" s="216"/>
      <c r="AK974" s="216"/>
      <c r="AL974" s="216"/>
      <c r="FY974" s="184"/>
      <c r="JJ974" s="184"/>
    </row>
    <row r="975" spans="2:270">
      <c r="B975" s="202"/>
      <c r="E975" s="216"/>
      <c r="F975" s="216"/>
      <c r="G975" s="216"/>
      <c r="H975" s="216"/>
      <c r="I975" s="216"/>
      <c r="J975" s="216"/>
      <c r="K975" s="216"/>
      <c r="L975" s="216"/>
      <c r="M975" s="216"/>
      <c r="N975" s="216"/>
      <c r="O975" s="216"/>
      <c r="P975" s="216"/>
      <c r="Q975" s="216"/>
      <c r="R975" s="216"/>
      <c r="S975" s="216"/>
      <c r="T975" s="216"/>
      <c r="U975" s="216"/>
      <c r="V975" s="216"/>
      <c r="W975" s="216"/>
      <c r="X975" s="216"/>
      <c r="Y975" s="216"/>
      <c r="Z975" s="216"/>
      <c r="AA975" s="216"/>
      <c r="AB975" s="216"/>
      <c r="AC975" s="216"/>
      <c r="AD975" s="216"/>
      <c r="AE975" s="216"/>
      <c r="AF975" s="216"/>
      <c r="AG975" s="216"/>
      <c r="AH975" s="216"/>
      <c r="AI975" s="216"/>
      <c r="AJ975" s="216"/>
      <c r="AK975" s="216"/>
      <c r="AL975" s="216"/>
      <c r="FY975" s="184"/>
      <c r="JJ975" s="184"/>
    </row>
    <row r="976" spans="2:270">
      <c r="B976" s="202"/>
      <c r="E976" s="216"/>
      <c r="F976" s="216"/>
      <c r="G976" s="216"/>
      <c r="H976" s="216"/>
      <c r="I976" s="216"/>
      <c r="J976" s="216"/>
      <c r="K976" s="216"/>
      <c r="L976" s="216"/>
      <c r="M976" s="216"/>
      <c r="N976" s="216"/>
      <c r="O976" s="216"/>
      <c r="P976" s="216"/>
      <c r="Q976" s="216"/>
      <c r="R976" s="216"/>
      <c r="S976" s="216"/>
      <c r="T976" s="216"/>
      <c r="U976" s="216"/>
      <c r="V976" s="216"/>
      <c r="W976" s="216"/>
      <c r="X976" s="216"/>
      <c r="Y976" s="216"/>
      <c r="Z976" s="216"/>
      <c r="AA976" s="216"/>
      <c r="AB976" s="216"/>
      <c r="AC976" s="216"/>
      <c r="AD976" s="216"/>
      <c r="AE976" s="216"/>
      <c r="AF976" s="216"/>
      <c r="AG976" s="216"/>
      <c r="AH976" s="216"/>
      <c r="AI976" s="216"/>
      <c r="AJ976" s="216"/>
      <c r="AK976" s="216"/>
      <c r="AL976" s="216"/>
      <c r="FY976" s="184"/>
      <c r="JJ976" s="184"/>
    </row>
    <row r="977" spans="2:270">
      <c r="B977" s="202"/>
      <c r="E977" s="216"/>
      <c r="F977" s="216"/>
      <c r="G977" s="216"/>
      <c r="H977" s="216"/>
      <c r="I977" s="216"/>
      <c r="J977" s="216"/>
      <c r="K977" s="216"/>
      <c r="L977" s="216"/>
      <c r="M977" s="216"/>
      <c r="N977" s="216"/>
      <c r="O977" s="216"/>
      <c r="P977" s="216"/>
      <c r="Q977" s="216"/>
      <c r="R977" s="216"/>
      <c r="S977" s="216"/>
      <c r="T977" s="216"/>
      <c r="U977" s="216"/>
      <c r="V977" s="216"/>
      <c r="W977" s="216"/>
      <c r="X977" s="216"/>
      <c r="Y977" s="216"/>
      <c r="Z977" s="216"/>
      <c r="AA977" s="216"/>
      <c r="AB977" s="216"/>
      <c r="AC977" s="216"/>
      <c r="AD977" s="216"/>
      <c r="AE977" s="216"/>
      <c r="AF977" s="216"/>
      <c r="AG977" s="216"/>
      <c r="AH977" s="216"/>
      <c r="AI977" s="216"/>
      <c r="AJ977" s="216"/>
      <c r="AK977" s="216"/>
      <c r="AL977" s="216"/>
      <c r="FY977" s="184"/>
      <c r="JJ977" s="184"/>
    </row>
    <row r="978" spans="2:270">
      <c r="B978" s="202"/>
      <c r="E978" s="216"/>
      <c r="F978" s="216"/>
      <c r="G978" s="216"/>
      <c r="H978" s="216"/>
      <c r="I978" s="216"/>
      <c r="J978" s="216"/>
      <c r="K978" s="216"/>
      <c r="L978" s="216"/>
      <c r="M978" s="216"/>
      <c r="N978" s="216"/>
      <c r="O978" s="216"/>
      <c r="P978" s="216"/>
      <c r="Q978" s="216"/>
      <c r="R978" s="216"/>
      <c r="S978" s="216"/>
      <c r="T978" s="216"/>
      <c r="U978" s="216"/>
      <c r="V978" s="216"/>
      <c r="W978" s="216"/>
      <c r="X978" s="216"/>
      <c r="Y978" s="216"/>
      <c r="Z978" s="216"/>
      <c r="AA978" s="216"/>
      <c r="AB978" s="216"/>
      <c r="AC978" s="216"/>
      <c r="AD978" s="216"/>
      <c r="AE978" s="216"/>
      <c r="AF978" s="216"/>
      <c r="AG978" s="216"/>
      <c r="AH978" s="216"/>
      <c r="AI978" s="216"/>
      <c r="AJ978" s="216"/>
      <c r="AK978" s="216"/>
      <c r="AL978" s="216"/>
      <c r="FY978" s="184"/>
      <c r="JJ978" s="184"/>
    </row>
    <row r="979" spans="2:270">
      <c r="B979" s="202"/>
      <c r="E979" s="216"/>
      <c r="F979" s="216"/>
      <c r="G979" s="216"/>
      <c r="H979" s="216"/>
      <c r="I979" s="216"/>
      <c r="J979" s="216"/>
      <c r="K979" s="216"/>
      <c r="L979" s="216"/>
      <c r="M979" s="216"/>
      <c r="N979" s="216"/>
      <c r="O979" s="216"/>
      <c r="P979" s="216"/>
      <c r="Q979" s="216"/>
      <c r="R979" s="216"/>
      <c r="S979" s="216"/>
      <c r="T979" s="216"/>
      <c r="U979" s="216"/>
      <c r="V979" s="216"/>
      <c r="W979" s="216"/>
      <c r="X979" s="216"/>
      <c r="Y979" s="216"/>
      <c r="Z979" s="216"/>
      <c r="AA979" s="216"/>
      <c r="AB979" s="216"/>
      <c r="AC979" s="216"/>
      <c r="AD979" s="216"/>
      <c r="AE979" s="216"/>
      <c r="AF979" s="216"/>
      <c r="AG979" s="216"/>
      <c r="AH979" s="216"/>
      <c r="AI979" s="216"/>
      <c r="AJ979" s="216"/>
      <c r="AK979" s="216"/>
      <c r="AL979" s="216"/>
      <c r="FY979" s="184"/>
      <c r="JJ979" s="184"/>
    </row>
    <row r="980" spans="2:270">
      <c r="B980" s="202"/>
      <c r="E980" s="216"/>
      <c r="F980" s="216"/>
      <c r="G980" s="216"/>
      <c r="H980" s="216"/>
      <c r="I980" s="216"/>
      <c r="J980" s="216"/>
      <c r="K980" s="216"/>
      <c r="L980" s="216"/>
      <c r="M980" s="216"/>
      <c r="N980" s="216"/>
      <c r="O980" s="216"/>
      <c r="P980" s="216"/>
      <c r="Q980" s="216"/>
      <c r="R980" s="216"/>
      <c r="S980" s="216"/>
      <c r="T980" s="216"/>
      <c r="U980" s="216"/>
      <c r="V980" s="216"/>
      <c r="W980" s="216"/>
      <c r="X980" s="216"/>
      <c r="Y980" s="216"/>
      <c r="Z980" s="216"/>
      <c r="AA980" s="216"/>
      <c r="AB980" s="216"/>
      <c r="AC980" s="216"/>
      <c r="AD980" s="216"/>
      <c r="AE980" s="216"/>
      <c r="AF980" s="216"/>
      <c r="AG980" s="216"/>
      <c r="AH980" s="216"/>
      <c r="AI980" s="216"/>
      <c r="AJ980" s="216"/>
      <c r="AK980" s="216"/>
      <c r="AL980" s="216"/>
      <c r="FY980" s="184"/>
      <c r="JJ980" s="184"/>
    </row>
    <row r="981" spans="2:270">
      <c r="B981" s="202"/>
      <c r="E981" s="216"/>
      <c r="F981" s="216"/>
      <c r="G981" s="216"/>
      <c r="H981" s="216"/>
      <c r="I981" s="216"/>
      <c r="J981" s="216"/>
      <c r="K981" s="216"/>
      <c r="L981" s="216"/>
      <c r="M981" s="216"/>
      <c r="N981" s="216"/>
      <c r="O981" s="216"/>
      <c r="P981" s="216"/>
      <c r="Q981" s="216"/>
      <c r="R981" s="216"/>
      <c r="S981" s="216"/>
      <c r="T981" s="216"/>
      <c r="U981" s="216"/>
      <c r="V981" s="216"/>
      <c r="W981" s="216"/>
      <c r="X981" s="216"/>
      <c r="Y981" s="216"/>
      <c r="Z981" s="216"/>
      <c r="AA981" s="216"/>
      <c r="AB981" s="216"/>
      <c r="AC981" s="216"/>
      <c r="AD981" s="216"/>
      <c r="AE981" s="216"/>
      <c r="AF981" s="216"/>
      <c r="AG981" s="216"/>
      <c r="AH981" s="216"/>
      <c r="AI981" s="216"/>
      <c r="AJ981" s="216"/>
      <c r="AK981" s="216"/>
      <c r="AL981" s="216"/>
      <c r="FY981" s="184"/>
      <c r="JJ981" s="184"/>
    </row>
    <row r="982" spans="2:270">
      <c r="B982" s="202"/>
      <c r="E982" s="216"/>
      <c r="F982" s="216"/>
      <c r="G982" s="216"/>
      <c r="H982" s="216"/>
      <c r="I982" s="216"/>
      <c r="J982" s="216"/>
      <c r="K982" s="216"/>
      <c r="L982" s="216"/>
      <c r="M982" s="216"/>
      <c r="N982" s="216"/>
      <c r="O982" s="216"/>
      <c r="P982" s="216"/>
      <c r="Q982" s="216"/>
      <c r="R982" s="216"/>
      <c r="S982" s="216"/>
      <c r="T982" s="216"/>
      <c r="U982" s="216"/>
      <c r="V982" s="216"/>
      <c r="W982" s="216"/>
      <c r="X982" s="216"/>
      <c r="Y982" s="216"/>
      <c r="Z982" s="216"/>
      <c r="AA982" s="216"/>
      <c r="AB982" s="216"/>
      <c r="AC982" s="216"/>
      <c r="AD982" s="216"/>
      <c r="AE982" s="216"/>
      <c r="AF982" s="216"/>
      <c r="AG982" s="216"/>
      <c r="AH982" s="216"/>
      <c r="AI982" s="216"/>
      <c r="AJ982" s="216"/>
      <c r="AK982" s="216"/>
      <c r="AL982" s="216"/>
      <c r="FY982" s="184"/>
      <c r="JJ982" s="184"/>
    </row>
    <row r="983" spans="2:270">
      <c r="B983" s="202"/>
      <c r="E983" s="216"/>
      <c r="F983" s="216"/>
      <c r="G983" s="216"/>
      <c r="H983" s="216"/>
      <c r="I983" s="216"/>
      <c r="J983" s="216"/>
      <c r="K983" s="216"/>
      <c r="L983" s="216"/>
      <c r="M983" s="216"/>
      <c r="N983" s="216"/>
      <c r="O983" s="216"/>
      <c r="P983" s="216"/>
      <c r="Q983" s="216"/>
      <c r="R983" s="216"/>
      <c r="S983" s="216"/>
      <c r="T983" s="216"/>
      <c r="U983" s="216"/>
      <c r="V983" s="216"/>
      <c r="W983" s="216"/>
      <c r="X983" s="216"/>
      <c r="Y983" s="216"/>
      <c r="Z983" s="216"/>
      <c r="AA983" s="216"/>
      <c r="AB983" s="216"/>
      <c r="AC983" s="216"/>
      <c r="AD983" s="216"/>
      <c r="AE983" s="216"/>
      <c r="AF983" s="216"/>
      <c r="AG983" s="216"/>
      <c r="AH983" s="216"/>
      <c r="AI983" s="216"/>
      <c r="AJ983" s="216"/>
      <c r="AK983" s="216"/>
      <c r="AL983" s="216"/>
      <c r="FY983" s="184"/>
      <c r="JJ983" s="184"/>
    </row>
    <row r="984" spans="2:270">
      <c r="B984" s="202"/>
      <c r="E984" s="216"/>
      <c r="F984" s="216"/>
      <c r="G984" s="216"/>
      <c r="H984" s="216"/>
      <c r="I984" s="216"/>
      <c r="J984" s="216"/>
      <c r="K984" s="216"/>
      <c r="L984" s="216"/>
      <c r="M984" s="216"/>
      <c r="N984" s="216"/>
      <c r="O984" s="216"/>
      <c r="P984" s="216"/>
      <c r="Q984" s="216"/>
      <c r="R984" s="216"/>
      <c r="S984" s="216"/>
      <c r="T984" s="216"/>
      <c r="U984" s="216"/>
      <c r="V984" s="216"/>
      <c r="W984" s="216"/>
      <c r="X984" s="216"/>
      <c r="Y984" s="216"/>
      <c r="Z984" s="216"/>
      <c r="AA984" s="216"/>
      <c r="AB984" s="216"/>
      <c r="AC984" s="216"/>
      <c r="AD984" s="216"/>
      <c r="AE984" s="216"/>
      <c r="AF984" s="216"/>
      <c r="AG984" s="216"/>
      <c r="AH984" s="216"/>
      <c r="AI984" s="216"/>
      <c r="AJ984" s="216"/>
      <c r="AK984" s="216"/>
      <c r="AL984" s="216"/>
      <c r="FY984" s="184"/>
      <c r="JJ984" s="184"/>
    </row>
    <row r="985" spans="2:270">
      <c r="B985" s="202"/>
      <c r="E985" s="216"/>
      <c r="F985" s="216"/>
      <c r="G985" s="216"/>
      <c r="H985" s="216"/>
      <c r="I985" s="216"/>
      <c r="J985" s="216"/>
      <c r="K985" s="216"/>
      <c r="L985" s="216"/>
      <c r="M985" s="216"/>
      <c r="N985" s="216"/>
      <c r="O985" s="216"/>
      <c r="P985" s="216"/>
      <c r="Q985" s="216"/>
      <c r="R985" s="216"/>
      <c r="S985" s="216"/>
      <c r="T985" s="216"/>
      <c r="U985" s="216"/>
      <c r="V985" s="216"/>
      <c r="W985" s="216"/>
      <c r="X985" s="216"/>
      <c r="Y985" s="216"/>
      <c r="Z985" s="216"/>
      <c r="AA985" s="216"/>
      <c r="AB985" s="216"/>
      <c r="AC985" s="216"/>
      <c r="AD985" s="216"/>
      <c r="AE985" s="216"/>
      <c r="AF985" s="216"/>
      <c r="AG985" s="216"/>
      <c r="AH985" s="216"/>
      <c r="AI985" s="216"/>
      <c r="AJ985" s="216"/>
      <c r="AK985" s="216"/>
      <c r="AL985" s="216"/>
      <c r="FY985" s="184"/>
      <c r="JJ985" s="184"/>
    </row>
    <row r="986" spans="2:270">
      <c r="B986" s="202"/>
      <c r="E986" s="216"/>
      <c r="F986" s="216"/>
      <c r="G986" s="216"/>
      <c r="H986" s="216"/>
      <c r="I986" s="216"/>
      <c r="J986" s="216"/>
      <c r="K986" s="216"/>
      <c r="L986" s="216"/>
      <c r="M986" s="216"/>
      <c r="N986" s="216"/>
      <c r="O986" s="216"/>
      <c r="P986" s="216"/>
      <c r="Q986" s="216"/>
      <c r="R986" s="216"/>
      <c r="S986" s="216"/>
      <c r="T986" s="216"/>
      <c r="U986" s="216"/>
      <c r="V986" s="216"/>
      <c r="W986" s="216"/>
      <c r="X986" s="216"/>
      <c r="Y986" s="216"/>
      <c r="Z986" s="216"/>
      <c r="AA986" s="216"/>
      <c r="AB986" s="216"/>
      <c r="AC986" s="216"/>
      <c r="AD986" s="216"/>
      <c r="AE986" s="216"/>
      <c r="AF986" s="216"/>
      <c r="AG986" s="216"/>
      <c r="AH986" s="216"/>
      <c r="AI986" s="216"/>
      <c r="AJ986" s="216"/>
      <c r="AK986" s="216"/>
      <c r="AL986" s="216"/>
      <c r="FY986" s="184"/>
      <c r="JJ986" s="184"/>
    </row>
    <row r="987" spans="2:270">
      <c r="B987" s="202"/>
      <c r="E987" s="216"/>
      <c r="F987" s="216"/>
      <c r="G987" s="216"/>
      <c r="H987" s="216"/>
      <c r="I987" s="216"/>
      <c r="J987" s="216"/>
      <c r="K987" s="216"/>
      <c r="L987" s="216"/>
      <c r="M987" s="216"/>
      <c r="N987" s="216"/>
      <c r="O987" s="216"/>
      <c r="P987" s="216"/>
      <c r="Q987" s="216"/>
      <c r="R987" s="216"/>
      <c r="S987" s="216"/>
      <c r="T987" s="216"/>
      <c r="U987" s="216"/>
      <c r="V987" s="216"/>
      <c r="W987" s="216"/>
      <c r="X987" s="216"/>
      <c r="Y987" s="216"/>
      <c r="Z987" s="216"/>
      <c r="AA987" s="216"/>
      <c r="AB987" s="216"/>
      <c r="AC987" s="216"/>
      <c r="AD987" s="216"/>
      <c r="AE987" s="216"/>
      <c r="AF987" s="216"/>
      <c r="AG987" s="216"/>
      <c r="AH987" s="216"/>
      <c r="AI987" s="216"/>
      <c r="AJ987" s="216"/>
      <c r="AK987" s="216"/>
      <c r="AL987" s="216"/>
      <c r="FY987" s="184"/>
      <c r="JJ987" s="184"/>
    </row>
    <row r="988" spans="2:270">
      <c r="B988" s="202"/>
      <c r="E988" s="216"/>
      <c r="F988" s="216"/>
      <c r="G988" s="216"/>
      <c r="H988" s="216"/>
      <c r="I988" s="216"/>
      <c r="J988" s="216"/>
      <c r="K988" s="216"/>
      <c r="L988" s="216"/>
      <c r="M988" s="216"/>
      <c r="N988" s="216"/>
      <c r="O988" s="216"/>
      <c r="P988" s="216"/>
      <c r="Q988" s="216"/>
      <c r="R988" s="216"/>
      <c r="S988" s="216"/>
      <c r="T988" s="216"/>
      <c r="U988" s="216"/>
      <c r="V988" s="216"/>
      <c r="W988" s="216"/>
      <c r="X988" s="216"/>
      <c r="Y988" s="216"/>
      <c r="Z988" s="216"/>
      <c r="AA988" s="216"/>
      <c r="AB988" s="216"/>
      <c r="AC988" s="216"/>
      <c r="AD988" s="216"/>
      <c r="AE988" s="216"/>
      <c r="AF988" s="216"/>
      <c r="AG988" s="216"/>
      <c r="AH988" s="216"/>
      <c r="AI988" s="216"/>
      <c r="AJ988" s="216"/>
      <c r="AK988" s="216"/>
      <c r="AL988" s="216"/>
      <c r="FY988" s="184"/>
      <c r="JJ988" s="184"/>
    </row>
    <row r="989" spans="2:270">
      <c r="B989" s="202"/>
      <c r="E989" s="216"/>
      <c r="F989" s="216"/>
      <c r="G989" s="216"/>
      <c r="H989" s="216"/>
      <c r="I989" s="216"/>
      <c r="J989" s="216"/>
      <c r="K989" s="216"/>
      <c r="L989" s="216"/>
      <c r="M989" s="216"/>
      <c r="N989" s="216"/>
      <c r="O989" s="216"/>
      <c r="P989" s="216"/>
      <c r="Q989" s="216"/>
      <c r="R989" s="216"/>
      <c r="S989" s="216"/>
      <c r="T989" s="216"/>
      <c r="U989" s="216"/>
      <c r="V989" s="216"/>
      <c r="W989" s="216"/>
      <c r="X989" s="216"/>
      <c r="Y989" s="216"/>
      <c r="Z989" s="216"/>
      <c r="AA989" s="216"/>
      <c r="AB989" s="216"/>
      <c r="AC989" s="216"/>
      <c r="AD989" s="216"/>
      <c r="AE989" s="216"/>
      <c r="AF989" s="216"/>
      <c r="AG989" s="216"/>
      <c r="AH989" s="216"/>
      <c r="AI989" s="216"/>
      <c r="AJ989" s="216"/>
      <c r="AK989" s="216"/>
      <c r="AL989" s="216"/>
      <c r="FY989" s="184"/>
      <c r="JJ989" s="184"/>
    </row>
    <row r="990" spans="2:270">
      <c r="B990" s="202"/>
      <c r="E990" s="216"/>
      <c r="F990" s="216"/>
      <c r="G990" s="216"/>
      <c r="H990" s="216"/>
      <c r="I990" s="216"/>
      <c r="J990" s="216"/>
      <c r="K990" s="216"/>
      <c r="L990" s="216"/>
      <c r="M990" s="216"/>
      <c r="N990" s="216"/>
      <c r="O990" s="216"/>
      <c r="P990" s="216"/>
      <c r="Q990" s="216"/>
      <c r="R990" s="216"/>
      <c r="S990" s="216"/>
      <c r="T990" s="216"/>
      <c r="U990" s="216"/>
      <c r="V990" s="216"/>
      <c r="W990" s="216"/>
      <c r="X990" s="216"/>
      <c r="Y990" s="216"/>
      <c r="Z990" s="216"/>
      <c r="AA990" s="216"/>
      <c r="AB990" s="216"/>
      <c r="AC990" s="216"/>
      <c r="AD990" s="216"/>
      <c r="AE990" s="216"/>
      <c r="AF990" s="216"/>
      <c r="AG990" s="216"/>
      <c r="AH990" s="216"/>
      <c r="AI990" s="216"/>
      <c r="AJ990" s="216"/>
      <c r="AK990" s="216"/>
      <c r="AL990" s="216"/>
      <c r="FY990" s="184"/>
      <c r="JJ990" s="184"/>
    </row>
    <row r="991" spans="2:270">
      <c r="B991" s="202"/>
      <c r="E991" s="216"/>
      <c r="F991" s="216"/>
      <c r="G991" s="216"/>
      <c r="H991" s="216"/>
      <c r="I991" s="216"/>
      <c r="J991" s="216"/>
      <c r="K991" s="216"/>
      <c r="L991" s="216"/>
      <c r="M991" s="216"/>
      <c r="N991" s="216"/>
      <c r="O991" s="216"/>
      <c r="P991" s="216"/>
      <c r="Q991" s="216"/>
      <c r="R991" s="216"/>
      <c r="S991" s="216"/>
      <c r="T991" s="216"/>
      <c r="U991" s="216"/>
      <c r="V991" s="216"/>
      <c r="W991" s="216"/>
      <c r="X991" s="216"/>
      <c r="Y991" s="216"/>
      <c r="Z991" s="216"/>
      <c r="AA991" s="216"/>
      <c r="AB991" s="216"/>
      <c r="AC991" s="216"/>
      <c r="AD991" s="216"/>
      <c r="AE991" s="216"/>
      <c r="AF991" s="216"/>
      <c r="AG991" s="216"/>
      <c r="AH991" s="216"/>
      <c r="AI991" s="216"/>
      <c r="AJ991" s="216"/>
      <c r="AK991" s="216"/>
      <c r="AL991" s="216"/>
      <c r="FY991" s="184"/>
      <c r="JJ991" s="184"/>
    </row>
    <row r="992" spans="2:270">
      <c r="B992" s="202"/>
      <c r="E992" s="216"/>
      <c r="F992" s="216"/>
      <c r="G992" s="216"/>
      <c r="H992" s="216"/>
      <c r="I992" s="216"/>
      <c r="J992" s="216"/>
      <c r="K992" s="216"/>
      <c r="L992" s="216"/>
      <c r="M992" s="216"/>
      <c r="N992" s="216"/>
      <c r="O992" s="216"/>
      <c r="P992" s="216"/>
      <c r="Q992" s="216"/>
      <c r="R992" s="216"/>
      <c r="S992" s="216"/>
      <c r="T992" s="216"/>
      <c r="U992" s="216"/>
      <c r="V992" s="216"/>
      <c r="W992" s="216"/>
      <c r="X992" s="216"/>
      <c r="Y992" s="216"/>
      <c r="Z992" s="216"/>
      <c r="AA992" s="216"/>
      <c r="AB992" s="216"/>
      <c r="AC992" s="216"/>
      <c r="AD992" s="216"/>
      <c r="AE992" s="216"/>
      <c r="AF992" s="216"/>
      <c r="AG992" s="216"/>
      <c r="AH992" s="216"/>
      <c r="AI992" s="216"/>
      <c r="AJ992" s="216"/>
      <c r="AK992" s="216"/>
      <c r="AL992" s="216"/>
      <c r="FY992" s="184"/>
      <c r="JJ992" s="184"/>
    </row>
    <row r="993" spans="2:270">
      <c r="B993" s="202"/>
      <c r="E993" s="216"/>
      <c r="F993" s="216"/>
      <c r="G993" s="216"/>
      <c r="H993" s="216"/>
      <c r="I993" s="216"/>
      <c r="J993" s="216"/>
      <c r="K993" s="216"/>
      <c r="L993" s="216"/>
      <c r="M993" s="216"/>
      <c r="N993" s="216"/>
      <c r="O993" s="216"/>
      <c r="P993" s="216"/>
      <c r="Q993" s="216"/>
      <c r="R993" s="216"/>
      <c r="S993" s="216"/>
      <c r="T993" s="216"/>
      <c r="U993" s="216"/>
      <c r="V993" s="216"/>
      <c r="W993" s="216"/>
      <c r="X993" s="216"/>
      <c r="Y993" s="216"/>
      <c r="Z993" s="216"/>
      <c r="AA993" s="216"/>
      <c r="AB993" s="216"/>
      <c r="AC993" s="216"/>
      <c r="AD993" s="216"/>
      <c r="AE993" s="216"/>
      <c r="AF993" s="216"/>
      <c r="AG993" s="216"/>
      <c r="AH993" s="216"/>
      <c r="AI993" s="216"/>
      <c r="AJ993" s="216"/>
      <c r="AK993" s="216"/>
      <c r="AL993" s="216"/>
      <c r="FY993" s="184"/>
      <c r="JJ993" s="184"/>
    </row>
    <row r="994" spans="2:270">
      <c r="B994" s="202"/>
      <c r="E994" s="216"/>
      <c r="F994" s="216"/>
      <c r="G994" s="216"/>
      <c r="H994" s="216"/>
      <c r="I994" s="216"/>
      <c r="J994" s="216"/>
      <c r="K994" s="216"/>
      <c r="L994" s="216"/>
      <c r="M994" s="216"/>
      <c r="N994" s="216"/>
      <c r="O994" s="216"/>
      <c r="P994" s="216"/>
      <c r="Q994" s="216"/>
      <c r="R994" s="216"/>
      <c r="S994" s="216"/>
      <c r="T994" s="216"/>
      <c r="U994" s="216"/>
      <c r="V994" s="216"/>
      <c r="W994" s="216"/>
      <c r="X994" s="216"/>
      <c r="Y994" s="216"/>
      <c r="Z994" s="216"/>
      <c r="AA994" s="216"/>
      <c r="AB994" s="216"/>
      <c r="AC994" s="216"/>
      <c r="AD994" s="216"/>
      <c r="AE994" s="216"/>
      <c r="AF994" s="216"/>
      <c r="AG994" s="216"/>
      <c r="AH994" s="216"/>
      <c r="AI994" s="216"/>
      <c r="AJ994" s="216"/>
      <c r="AK994" s="216"/>
      <c r="AL994" s="216"/>
      <c r="FY994" s="184"/>
      <c r="JJ994" s="184"/>
    </row>
    <row r="995" spans="2:270">
      <c r="B995" s="202"/>
      <c r="E995" s="216"/>
      <c r="F995" s="216"/>
      <c r="G995" s="216"/>
      <c r="H995" s="216"/>
      <c r="I995" s="216"/>
      <c r="J995" s="216"/>
      <c r="K995" s="216"/>
      <c r="L995" s="216"/>
      <c r="M995" s="216"/>
      <c r="N995" s="216"/>
      <c r="O995" s="216"/>
      <c r="P995" s="216"/>
      <c r="Q995" s="216"/>
      <c r="R995" s="216"/>
      <c r="S995" s="216"/>
      <c r="T995" s="216"/>
      <c r="U995" s="216"/>
      <c r="V995" s="216"/>
      <c r="W995" s="216"/>
      <c r="X995" s="216"/>
      <c r="Y995" s="216"/>
      <c r="Z995" s="216"/>
      <c r="AA995" s="216"/>
      <c r="AB995" s="216"/>
      <c r="AC995" s="216"/>
      <c r="AD995" s="216"/>
      <c r="AE995" s="216"/>
      <c r="AF995" s="216"/>
      <c r="AG995" s="216"/>
      <c r="AH995" s="216"/>
      <c r="AI995" s="216"/>
      <c r="AJ995" s="216"/>
      <c r="AK995" s="216"/>
      <c r="AL995" s="216"/>
      <c r="FY995" s="184"/>
      <c r="JJ995" s="184"/>
    </row>
    <row r="996" spans="2:270">
      <c r="B996" s="202"/>
      <c r="E996" s="216"/>
      <c r="F996" s="216"/>
      <c r="G996" s="216"/>
      <c r="H996" s="216"/>
      <c r="I996" s="216"/>
      <c r="J996" s="216"/>
      <c r="K996" s="216"/>
      <c r="L996" s="216"/>
      <c r="M996" s="216"/>
      <c r="N996" s="216"/>
      <c r="O996" s="216"/>
      <c r="P996" s="216"/>
      <c r="Q996" s="216"/>
      <c r="R996" s="216"/>
      <c r="S996" s="216"/>
      <c r="T996" s="216"/>
      <c r="U996" s="216"/>
      <c r="V996" s="216"/>
      <c r="W996" s="216"/>
      <c r="X996" s="216"/>
      <c r="Y996" s="216"/>
      <c r="Z996" s="216"/>
      <c r="AA996" s="216"/>
      <c r="AB996" s="216"/>
      <c r="AC996" s="216"/>
      <c r="AD996" s="216"/>
      <c r="AE996" s="216"/>
      <c r="AF996" s="216"/>
      <c r="AG996" s="216"/>
      <c r="AH996" s="216"/>
      <c r="AI996" s="216"/>
      <c r="AJ996" s="216"/>
      <c r="AK996" s="216"/>
      <c r="AL996" s="216"/>
      <c r="FY996" s="184"/>
      <c r="JJ996" s="184"/>
    </row>
    <row r="997" spans="2:270">
      <c r="B997" s="202"/>
      <c r="E997" s="216"/>
      <c r="F997" s="216"/>
      <c r="G997" s="216"/>
      <c r="H997" s="216"/>
      <c r="I997" s="216"/>
      <c r="J997" s="216"/>
      <c r="K997" s="216"/>
      <c r="L997" s="216"/>
      <c r="M997" s="216"/>
      <c r="N997" s="216"/>
      <c r="O997" s="216"/>
      <c r="P997" s="216"/>
      <c r="Q997" s="216"/>
      <c r="R997" s="216"/>
      <c r="S997" s="216"/>
      <c r="T997" s="216"/>
      <c r="U997" s="216"/>
      <c r="V997" s="216"/>
      <c r="W997" s="216"/>
      <c r="X997" s="216"/>
      <c r="Y997" s="216"/>
      <c r="Z997" s="216"/>
      <c r="AA997" s="216"/>
      <c r="AB997" s="216"/>
      <c r="AC997" s="216"/>
      <c r="AD997" s="216"/>
      <c r="AE997" s="216"/>
      <c r="AF997" s="216"/>
      <c r="AG997" s="216"/>
      <c r="AH997" s="216"/>
      <c r="AI997" s="216"/>
      <c r="AJ997" s="216"/>
      <c r="AK997" s="216"/>
      <c r="AL997" s="216"/>
      <c r="FY997" s="184"/>
      <c r="JJ997" s="184"/>
    </row>
    <row r="998" spans="2:270">
      <c r="B998" s="202"/>
      <c r="E998" s="216"/>
      <c r="F998" s="216"/>
      <c r="G998" s="216"/>
      <c r="H998" s="216"/>
      <c r="I998" s="216"/>
      <c r="J998" s="216"/>
      <c r="K998" s="216"/>
      <c r="L998" s="216"/>
      <c r="M998" s="216"/>
      <c r="N998" s="216"/>
      <c r="O998" s="216"/>
      <c r="P998" s="216"/>
      <c r="Q998" s="216"/>
      <c r="R998" s="216"/>
      <c r="S998" s="216"/>
      <c r="T998" s="216"/>
      <c r="U998" s="216"/>
      <c r="V998" s="216"/>
      <c r="W998" s="216"/>
      <c r="X998" s="216"/>
      <c r="Y998" s="216"/>
      <c r="Z998" s="216"/>
      <c r="AA998" s="216"/>
      <c r="AB998" s="216"/>
      <c r="AC998" s="216"/>
      <c r="AD998" s="216"/>
      <c r="AE998" s="216"/>
      <c r="AF998" s="216"/>
      <c r="AG998" s="216"/>
      <c r="AH998" s="216"/>
      <c r="AI998" s="216"/>
      <c r="AJ998" s="216"/>
      <c r="AK998" s="216"/>
      <c r="AL998" s="216"/>
      <c r="FY998" s="184"/>
      <c r="JJ998" s="184"/>
    </row>
    <row r="999" spans="2:270">
      <c r="B999" s="202"/>
      <c r="E999" s="216"/>
      <c r="F999" s="216"/>
      <c r="G999" s="216"/>
      <c r="H999" s="216"/>
      <c r="I999" s="216"/>
      <c r="J999" s="216"/>
      <c r="K999" s="216"/>
      <c r="L999" s="216"/>
      <c r="M999" s="216"/>
      <c r="N999" s="216"/>
      <c r="O999" s="216"/>
      <c r="P999" s="216"/>
      <c r="Q999" s="216"/>
      <c r="R999" s="216"/>
      <c r="S999" s="216"/>
      <c r="T999" s="216"/>
      <c r="U999" s="216"/>
      <c r="V999" s="216"/>
      <c r="W999" s="216"/>
      <c r="X999" s="216"/>
      <c r="Y999" s="216"/>
      <c r="Z999" s="216"/>
      <c r="AA999" s="216"/>
      <c r="AB999" s="216"/>
      <c r="AC999" s="216"/>
      <c r="AD999" s="216"/>
      <c r="AE999" s="216"/>
      <c r="AF999" s="216"/>
      <c r="AG999" s="216"/>
      <c r="AH999" s="216"/>
      <c r="AI999" s="216"/>
      <c r="AJ999" s="216"/>
      <c r="AK999" s="216"/>
      <c r="AL999" s="216"/>
      <c r="FY999" s="184"/>
      <c r="JJ999" s="184"/>
    </row>
    <row r="1000" spans="2:270">
      <c r="B1000" s="202"/>
      <c r="E1000" s="216"/>
      <c r="F1000" s="216"/>
      <c r="G1000" s="216"/>
      <c r="H1000" s="216"/>
      <c r="I1000" s="216"/>
      <c r="J1000" s="216"/>
      <c r="K1000" s="216"/>
      <c r="L1000" s="216"/>
      <c r="M1000" s="216"/>
      <c r="N1000" s="216"/>
      <c r="O1000" s="216"/>
      <c r="P1000" s="216"/>
      <c r="Q1000" s="216"/>
      <c r="R1000" s="216"/>
      <c r="S1000" s="216"/>
      <c r="T1000" s="216"/>
      <c r="U1000" s="216"/>
      <c r="V1000" s="216"/>
      <c r="W1000" s="216"/>
      <c r="X1000" s="216"/>
      <c r="Y1000" s="216"/>
      <c r="Z1000" s="216"/>
      <c r="AA1000" s="216"/>
      <c r="AB1000" s="216"/>
      <c r="AC1000" s="216"/>
      <c r="AD1000" s="216"/>
      <c r="AE1000" s="216"/>
      <c r="AF1000" s="216"/>
      <c r="AG1000" s="216"/>
      <c r="AH1000" s="216"/>
      <c r="AI1000" s="216"/>
      <c r="AJ1000" s="216"/>
      <c r="AK1000" s="216"/>
      <c r="AL1000" s="216"/>
      <c r="FY1000" s="184"/>
      <c r="JJ1000" s="184"/>
    </row>
    <row r="1001" spans="2:270">
      <c r="B1001" s="202"/>
      <c r="E1001" s="216"/>
      <c r="F1001" s="216"/>
      <c r="G1001" s="216"/>
      <c r="H1001" s="216"/>
      <c r="I1001" s="216"/>
      <c r="J1001" s="216"/>
      <c r="K1001" s="216"/>
      <c r="L1001" s="216"/>
      <c r="M1001" s="216"/>
      <c r="N1001" s="216"/>
      <c r="O1001" s="216"/>
      <c r="P1001" s="216"/>
      <c r="Q1001" s="216"/>
      <c r="R1001" s="216"/>
      <c r="S1001" s="216"/>
      <c r="T1001" s="216"/>
      <c r="U1001" s="216"/>
      <c r="V1001" s="216"/>
      <c r="W1001" s="216"/>
      <c r="X1001" s="216"/>
      <c r="Y1001" s="216"/>
      <c r="Z1001" s="216"/>
      <c r="AA1001" s="216"/>
      <c r="AB1001" s="216"/>
      <c r="AC1001" s="216"/>
      <c r="AD1001" s="216"/>
      <c r="AE1001" s="216"/>
      <c r="AF1001" s="216"/>
      <c r="AG1001" s="216"/>
      <c r="AH1001" s="216"/>
      <c r="AI1001" s="216"/>
      <c r="AJ1001" s="216"/>
      <c r="AK1001" s="216"/>
      <c r="AL1001" s="216"/>
      <c r="FY1001" s="184"/>
      <c r="JJ1001" s="184"/>
    </row>
    <row r="1002" spans="2:270">
      <c r="B1002" s="202"/>
      <c r="E1002" s="216"/>
      <c r="F1002" s="216"/>
      <c r="G1002" s="216"/>
      <c r="H1002" s="216"/>
      <c r="I1002" s="216"/>
      <c r="J1002" s="216"/>
      <c r="K1002" s="216"/>
      <c r="L1002" s="216"/>
      <c r="M1002" s="216"/>
      <c r="N1002" s="216"/>
      <c r="O1002" s="216"/>
      <c r="P1002" s="216"/>
      <c r="Q1002" s="216"/>
      <c r="R1002" s="216"/>
      <c r="S1002" s="216"/>
      <c r="T1002" s="216"/>
      <c r="U1002" s="216"/>
      <c r="V1002" s="216"/>
      <c r="W1002" s="216"/>
      <c r="X1002" s="216"/>
      <c r="Y1002" s="216"/>
      <c r="Z1002" s="216"/>
      <c r="AA1002" s="216"/>
      <c r="AB1002" s="216"/>
      <c r="AC1002" s="216"/>
      <c r="AD1002" s="216"/>
      <c r="AE1002" s="216"/>
      <c r="AF1002" s="216"/>
      <c r="AG1002" s="216"/>
      <c r="AH1002" s="216"/>
      <c r="AI1002" s="216"/>
      <c r="AJ1002" s="216"/>
      <c r="AK1002" s="216"/>
      <c r="AL1002" s="216"/>
      <c r="FY1002" s="184"/>
      <c r="JJ1002" s="184"/>
    </row>
    <row r="1003" spans="2:270">
      <c r="B1003" s="202"/>
      <c r="E1003" s="216"/>
      <c r="F1003" s="216"/>
      <c r="G1003" s="216"/>
      <c r="H1003" s="216"/>
      <c r="I1003" s="216"/>
      <c r="J1003" s="216"/>
      <c r="K1003" s="216"/>
      <c r="L1003" s="216"/>
      <c r="M1003" s="216"/>
      <c r="N1003" s="216"/>
      <c r="O1003" s="216"/>
      <c r="P1003" s="216"/>
      <c r="Q1003" s="216"/>
      <c r="R1003" s="216"/>
      <c r="S1003" s="216"/>
      <c r="T1003" s="216"/>
      <c r="U1003" s="216"/>
      <c r="V1003" s="216"/>
      <c r="W1003" s="216"/>
      <c r="X1003" s="216"/>
      <c r="Y1003" s="216"/>
      <c r="Z1003" s="216"/>
      <c r="AA1003" s="216"/>
      <c r="AB1003" s="216"/>
      <c r="AC1003" s="216"/>
      <c r="AD1003" s="216"/>
      <c r="AE1003" s="216"/>
      <c r="AF1003" s="216"/>
      <c r="AG1003" s="216"/>
      <c r="AH1003" s="216"/>
      <c r="AI1003" s="216"/>
      <c r="AJ1003" s="216"/>
      <c r="AK1003" s="216"/>
      <c r="AL1003" s="216"/>
      <c r="FY1003" s="184"/>
      <c r="JJ1003" s="184"/>
    </row>
    <row r="1004" spans="2:270">
      <c r="B1004" s="202"/>
      <c r="E1004" s="216"/>
      <c r="F1004" s="216"/>
      <c r="G1004" s="216"/>
      <c r="H1004" s="216"/>
      <c r="I1004" s="216"/>
      <c r="J1004" s="216"/>
      <c r="K1004" s="216"/>
      <c r="L1004" s="216"/>
      <c r="M1004" s="216"/>
      <c r="N1004" s="216"/>
      <c r="O1004" s="216"/>
      <c r="P1004" s="216"/>
      <c r="Q1004" s="216"/>
      <c r="R1004" s="216"/>
      <c r="S1004" s="216"/>
      <c r="T1004" s="216"/>
      <c r="U1004" s="216"/>
      <c r="V1004" s="216"/>
      <c r="W1004" s="216"/>
      <c r="X1004" s="216"/>
      <c r="Y1004" s="216"/>
      <c r="Z1004" s="216"/>
      <c r="AA1004" s="216"/>
      <c r="AB1004" s="216"/>
      <c r="AC1004" s="216"/>
      <c r="AD1004" s="216"/>
      <c r="AE1004" s="216"/>
      <c r="AF1004" s="216"/>
      <c r="AG1004" s="216"/>
      <c r="AH1004" s="216"/>
      <c r="AI1004" s="216"/>
      <c r="AJ1004" s="216"/>
      <c r="AK1004" s="216"/>
      <c r="AL1004" s="216"/>
      <c r="FY1004" s="184"/>
      <c r="JJ1004" s="184"/>
    </row>
    <row r="1005" spans="2:270">
      <c r="B1005" s="202"/>
      <c r="E1005" s="216"/>
      <c r="F1005" s="216"/>
      <c r="G1005" s="216"/>
      <c r="H1005" s="216"/>
      <c r="I1005" s="216"/>
      <c r="J1005" s="216"/>
      <c r="K1005" s="216"/>
      <c r="L1005" s="216"/>
      <c r="M1005" s="216"/>
      <c r="N1005" s="216"/>
      <c r="O1005" s="216"/>
      <c r="P1005" s="216"/>
      <c r="Q1005" s="216"/>
      <c r="R1005" s="216"/>
      <c r="S1005" s="216"/>
      <c r="T1005" s="216"/>
      <c r="U1005" s="216"/>
      <c r="V1005" s="216"/>
      <c r="W1005" s="216"/>
      <c r="X1005" s="216"/>
      <c r="Y1005" s="216"/>
      <c r="Z1005" s="216"/>
      <c r="AA1005" s="216"/>
      <c r="AB1005" s="216"/>
      <c r="AC1005" s="216"/>
      <c r="AD1005" s="216"/>
      <c r="AE1005" s="216"/>
      <c r="AF1005" s="216"/>
      <c r="AG1005" s="216"/>
      <c r="AH1005" s="216"/>
      <c r="AI1005" s="216"/>
      <c r="AJ1005" s="216"/>
      <c r="AK1005" s="216"/>
      <c r="AL1005" s="216"/>
      <c r="FY1005" s="184"/>
      <c r="JJ1005" s="184"/>
    </row>
    <row r="1006" spans="2:270">
      <c r="B1006" s="202"/>
      <c r="E1006" s="216"/>
      <c r="F1006" s="216"/>
      <c r="G1006" s="216"/>
      <c r="H1006" s="216"/>
      <c r="I1006" s="216"/>
      <c r="J1006" s="216"/>
      <c r="K1006" s="216"/>
      <c r="L1006" s="216"/>
      <c r="M1006" s="216"/>
      <c r="N1006" s="216"/>
      <c r="O1006" s="216"/>
      <c r="P1006" s="216"/>
      <c r="Q1006" s="216"/>
      <c r="R1006" s="216"/>
      <c r="S1006" s="216"/>
      <c r="T1006" s="216"/>
      <c r="U1006" s="216"/>
      <c r="V1006" s="216"/>
      <c r="W1006" s="216"/>
      <c r="X1006" s="216"/>
      <c r="Y1006" s="216"/>
      <c r="Z1006" s="216"/>
      <c r="AA1006" s="216"/>
      <c r="AB1006" s="216"/>
      <c r="AC1006" s="216"/>
      <c r="AD1006" s="216"/>
      <c r="AE1006" s="216"/>
      <c r="AF1006" s="216"/>
      <c r="AG1006" s="216"/>
      <c r="AH1006" s="216"/>
      <c r="AI1006" s="216"/>
      <c r="AJ1006" s="216"/>
      <c r="AK1006" s="216"/>
      <c r="AL1006" s="216"/>
      <c r="FY1006" s="184"/>
      <c r="JJ1006" s="184"/>
    </row>
    <row r="1007" spans="2:270">
      <c r="B1007" s="202"/>
      <c r="E1007" s="216"/>
      <c r="F1007" s="216"/>
      <c r="G1007" s="216"/>
      <c r="H1007" s="216"/>
      <c r="I1007" s="216"/>
      <c r="J1007" s="216"/>
      <c r="K1007" s="216"/>
      <c r="L1007" s="216"/>
      <c r="M1007" s="216"/>
      <c r="N1007" s="216"/>
      <c r="O1007" s="216"/>
      <c r="P1007" s="216"/>
      <c r="Q1007" s="216"/>
      <c r="R1007" s="216"/>
      <c r="S1007" s="216"/>
      <c r="T1007" s="216"/>
      <c r="U1007" s="216"/>
      <c r="V1007" s="216"/>
      <c r="W1007" s="216"/>
      <c r="X1007" s="216"/>
      <c r="Y1007" s="216"/>
      <c r="Z1007" s="216"/>
      <c r="AA1007" s="216"/>
      <c r="AB1007" s="216"/>
      <c r="AC1007" s="216"/>
      <c r="AD1007" s="216"/>
      <c r="AE1007" s="216"/>
      <c r="AF1007" s="216"/>
      <c r="AG1007" s="216"/>
      <c r="AH1007" s="216"/>
      <c r="AI1007" s="216"/>
      <c r="AJ1007" s="216"/>
      <c r="AK1007" s="216"/>
      <c r="AL1007" s="216"/>
      <c r="FY1007" s="184"/>
      <c r="JJ1007" s="184"/>
    </row>
    <row r="1008" spans="2:270">
      <c r="B1008" s="202"/>
      <c r="E1008" s="216"/>
      <c r="F1008" s="216"/>
      <c r="G1008" s="216"/>
      <c r="H1008" s="216"/>
      <c r="I1008" s="216"/>
      <c r="J1008" s="216"/>
      <c r="K1008" s="216"/>
      <c r="L1008" s="216"/>
      <c r="M1008" s="216"/>
      <c r="N1008" s="216"/>
      <c r="O1008" s="216"/>
      <c r="P1008" s="216"/>
      <c r="Q1008" s="216"/>
      <c r="R1008" s="216"/>
      <c r="S1008" s="216"/>
      <c r="T1008" s="216"/>
      <c r="U1008" s="216"/>
      <c r="V1008" s="216"/>
      <c r="W1008" s="216"/>
      <c r="X1008" s="216"/>
      <c r="Y1008" s="216"/>
      <c r="Z1008" s="216"/>
      <c r="AA1008" s="216"/>
      <c r="AB1008" s="216"/>
      <c r="AC1008" s="216"/>
      <c r="AD1008" s="216"/>
      <c r="AE1008" s="216"/>
      <c r="AF1008" s="216"/>
      <c r="AG1008" s="216"/>
      <c r="AH1008" s="216"/>
      <c r="AI1008" s="216"/>
      <c r="AJ1008" s="216"/>
      <c r="AK1008" s="216"/>
      <c r="AL1008" s="216"/>
      <c r="FY1008" s="184"/>
      <c r="JJ1008" s="184"/>
    </row>
    <row r="1009" spans="2:270">
      <c r="B1009" s="202"/>
      <c r="E1009" s="216"/>
      <c r="F1009" s="216"/>
      <c r="G1009" s="216"/>
      <c r="H1009" s="216"/>
      <c r="I1009" s="216"/>
      <c r="J1009" s="216"/>
      <c r="K1009" s="216"/>
      <c r="L1009" s="216"/>
      <c r="M1009" s="216"/>
      <c r="N1009" s="216"/>
      <c r="O1009" s="216"/>
      <c r="P1009" s="216"/>
      <c r="Q1009" s="216"/>
      <c r="R1009" s="216"/>
      <c r="S1009" s="216"/>
      <c r="T1009" s="216"/>
      <c r="U1009" s="216"/>
      <c r="V1009" s="216"/>
      <c r="W1009" s="216"/>
      <c r="X1009" s="216"/>
      <c r="Y1009" s="216"/>
      <c r="Z1009" s="216"/>
      <c r="AA1009" s="216"/>
      <c r="AB1009" s="216"/>
      <c r="AC1009" s="216"/>
      <c r="AD1009" s="216"/>
      <c r="AE1009" s="216"/>
      <c r="AF1009" s="216"/>
      <c r="AG1009" s="216"/>
      <c r="AH1009" s="216"/>
      <c r="AI1009" s="216"/>
      <c r="AJ1009" s="216"/>
      <c r="AK1009" s="216"/>
      <c r="AL1009" s="216"/>
      <c r="FY1009" s="184"/>
      <c r="JJ1009" s="184"/>
    </row>
    <row r="1010" spans="2:270">
      <c r="B1010" s="202"/>
      <c r="E1010" s="216"/>
      <c r="F1010" s="216"/>
      <c r="G1010" s="216"/>
      <c r="H1010" s="216"/>
      <c r="I1010" s="216"/>
      <c r="J1010" s="216"/>
      <c r="K1010" s="216"/>
      <c r="L1010" s="216"/>
      <c r="M1010" s="216"/>
      <c r="N1010" s="216"/>
      <c r="O1010" s="216"/>
      <c r="P1010" s="216"/>
      <c r="Q1010" s="216"/>
      <c r="R1010" s="216"/>
      <c r="S1010" s="216"/>
      <c r="T1010" s="216"/>
      <c r="U1010" s="216"/>
      <c r="V1010" s="216"/>
      <c r="W1010" s="216"/>
      <c r="X1010" s="216"/>
      <c r="Y1010" s="216"/>
      <c r="Z1010" s="216"/>
      <c r="AA1010" s="216"/>
      <c r="AB1010" s="216"/>
      <c r="AC1010" s="216"/>
      <c r="AD1010" s="216"/>
      <c r="AE1010" s="216"/>
      <c r="AF1010" s="216"/>
      <c r="AG1010" s="216"/>
      <c r="AH1010" s="216"/>
      <c r="AI1010" s="216"/>
      <c r="AJ1010" s="216"/>
      <c r="AK1010" s="216"/>
      <c r="AL1010" s="216"/>
      <c r="FY1010" s="184"/>
      <c r="JJ1010" s="184"/>
    </row>
    <row r="1011" spans="2:270">
      <c r="B1011" s="202"/>
      <c r="E1011" s="216"/>
      <c r="F1011" s="216"/>
      <c r="G1011" s="216"/>
      <c r="H1011" s="216"/>
      <c r="I1011" s="216"/>
      <c r="J1011" s="216"/>
      <c r="K1011" s="216"/>
      <c r="L1011" s="216"/>
      <c r="M1011" s="216"/>
      <c r="N1011" s="216"/>
      <c r="O1011" s="216"/>
      <c r="P1011" s="216"/>
      <c r="Q1011" s="216"/>
      <c r="R1011" s="216"/>
      <c r="S1011" s="216"/>
      <c r="T1011" s="216"/>
      <c r="U1011" s="216"/>
      <c r="V1011" s="216"/>
      <c r="W1011" s="216"/>
      <c r="X1011" s="216"/>
      <c r="Y1011" s="216"/>
      <c r="Z1011" s="216"/>
      <c r="AA1011" s="216"/>
      <c r="AB1011" s="216"/>
      <c r="AC1011" s="216"/>
      <c r="AD1011" s="216"/>
      <c r="AE1011" s="216"/>
      <c r="AF1011" s="216"/>
      <c r="AG1011" s="216"/>
      <c r="AH1011" s="216"/>
      <c r="AI1011" s="216"/>
      <c r="AJ1011" s="216"/>
      <c r="AK1011" s="216"/>
      <c r="AL1011" s="216"/>
      <c r="FY1011" s="184"/>
      <c r="JJ1011" s="184"/>
    </row>
    <row r="1012" spans="2:270">
      <c r="B1012" s="202"/>
      <c r="E1012" s="216"/>
      <c r="F1012" s="216"/>
      <c r="G1012" s="216"/>
      <c r="H1012" s="216"/>
      <c r="I1012" s="216"/>
      <c r="J1012" s="216"/>
      <c r="K1012" s="216"/>
      <c r="L1012" s="216"/>
      <c r="M1012" s="216"/>
      <c r="N1012" s="216"/>
      <c r="O1012" s="216"/>
      <c r="P1012" s="216"/>
      <c r="Q1012" s="216"/>
      <c r="R1012" s="216"/>
      <c r="S1012" s="216"/>
      <c r="T1012" s="216"/>
      <c r="U1012" s="216"/>
      <c r="V1012" s="216"/>
      <c r="W1012" s="216"/>
      <c r="X1012" s="216"/>
      <c r="Y1012" s="216"/>
      <c r="Z1012" s="216"/>
      <c r="AA1012" s="216"/>
      <c r="AB1012" s="216"/>
      <c r="AC1012" s="216"/>
      <c r="AD1012" s="216"/>
      <c r="AE1012" s="216"/>
      <c r="AF1012" s="216"/>
      <c r="AG1012" s="216"/>
      <c r="AH1012" s="216"/>
      <c r="AI1012" s="216"/>
      <c r="AJ1012" s="216"/>
      <c r="AK1012" s="216"/>
      <c r="AL1012" s="216"/>
      <c r="FY1012" s="184"/>
      <c r="JJ1012" s="184"/>
    </row>
    <row r="1013" spans="2:270">
      <c r="B1013" s="202"/>
      <c r="E1013" s="216"/>
      <c r="F1013" s="216"/>
      <c r="G1013" s="216"/>
      <c r="H1013" s="216"/>
      <c r="I1013" s="216"/>
      <c r="J1013" s="216"/>
      <c r="K1013" s="216"/>
      <c r="L1013" s="216"/>
      <c r="M1013" s="216"/>
      <c r="N1013" s="216"/>
      <c r="O1013" s="216"/>
      <c r="P1013" s="216"/>
      <c r="Q1013" s="216"/>
      <c r="R1013" s="216"/>
      <c r="S1013" s="216"/>
      <c r="T1013" s="216"/>
      <c r="U1013" s="216"/>
      <c r="V1013" s="216"/>
      <c r="W1013" s="216"/>
      <c r="X1013" s="216"/>
      <c r="Y1013" s="216"/>
      <c r="Z1013" s="216"/>
      <c r="AA1013" s="216"/>
      <c r="AB1013" s="216"/>
      <c r="AC1013" s="216"/>
      <c r="AD1013" s="216"/>
      <c r="AE1013" s="216"/>
      <c r="AF1013" s="216"/>
      <c r="AG1013" s="216"/>
      <c r="AH1013" s="216"/>
      <c r="AI1013" s="216"/>
      <c r="AJ1013" s="216"/>
      <c r="AK1013" s="216"/>
      <c r="AL1013" s="216"/>
      <c r="FY1013" s="184"/>
      <c r="JJ1013" s="184"/>
    </row>
    <row r="1014" spans="2:270">
      <c r="B1014" s="202"/>
      <c r="E1014" s="216"/>
      <c r="F1014" s="216"/>
      <c r="G1014" s="216"/>
      <c r="H1014" s="216"/>
      <c r="I1014" s="216"/>
      <c r="J1014" s="216"/>
      <c r="K1014" s="216"/>
      <c r="L1014" s="216"/>
      <c r="M1014" s="216"/>
      <c r="N1014" s="216"/>
      <c r="O1014" s="216"/>
      <c r="P1014" s="216"/>
      <c r="Q1014" s="216"/>
      <c r="R1014" s="216"/>
      <c r="S1014" s="216"/>
      <c r="T1014" s="216"/>
      <c r="U1014" s="216"/>
      <c r="V1014" s="216"/>
      <c r="W1014" s="216"/>
      <c r="X1014" s="216"/>
      <c r="Y1014" s="216"/>
      <c r="Z1014" s="216"/>
      <c r="AA1014" s="216"/>
      <c r="AB1014" s="216"/>
      <c r="AC1014" s="216"/>
      <c r="AD1014" s="216"/>
      <c r="AE1014" s="216"/>
      <c r="AF1014" s="216"/>
      <c r="AG1014" s="216"/>
      <c r="AH1014" s="216"/>
      <c r="AI1014" s="216"/>
      <c r="AJ1014" s="216"/>
      <c r="AK1014" s="216"/>
      <c r="AL1014" s="216"/>
      <c r="FY1014" s="184"/>
      <c r="JJ1014" s="184"/>
    </row>
    <row r="1015" spans="2:270">
      <c r="B1015" s="202"/>
      <c r="E1015" s="216"/>
      <c r="F1015" s="216"/>
      <c r="G1015" s="216"/>
      <c r="H1015" s="216"/>
      <c r="I1015" s="216"/>
      <c r="J1015" s="216"/>
      <c r="K1015" s="216"/>
      <c r="L1015" s="216"/>
      <c r="M1015" s="216"/>
      <c r="N1015" s="216"/>
      <c r="O1015" s="216"/>
      <c r="P1015" s="216"/>
      <c r="Q1015" s="216"/>
      <c r="R1015" s="216"/>
      <c r="S1015" s="216"/>
      <c r="T1015" s="216"/>
      <c r="U1015" s="216"/>
      <c r="V1015" s="216"/>
      <c r="W1015" s="216"/>
      <c r="X1015" s="216"/>
      <c r="Y1015" s="216"/>
      <c r="Z1015" s="216"/>
      <c r="AA1015" s="216"/>
      <c r="AB1015" s="216"/>
      <c r="AC1015" s="216"/>
      <c r="AD1015" s="216"/>
      <c r="AE1015" s="216"/>
      <c r="AF1015" s="216"/>
      <c r="AG1015" s="216"/>
      <c r="AH1015" s="216"/>
      <c r="AI1015" s="216"/>
      <c r="AJ1015" s="216"/>
      <c r="AK1015" s="216"/>
      <c r="AL1015" s="216"/>
      <c r="FY1015" s="184"/>
      <c r="JJ1015" s="184"/>
    </row>
    <row r="1016" spans="2:270">
      <c r="B1016" s="202"/>
      <c r="E1016" s="216"/>
      <c r="F1016" s="216"/>
      <c r="G1016" s="216"/>
      <c r="H1016" s="216"/>
      <c r="I1016" s="216"/>
      <c r="J1016" s="216"/>
      <c r="K1016" s="216"/>
      <c r="L1016" s="216"/>
      <c r="M1016" s="216"/>
      <c r="N1016" s="216"/>
      <c r="O1016" s="216"/>
      <c r="P1016" s="216"/>
      <c r="Q1016" s="216"/>
      <c r="R1016" s="216"/>
      <c r="S1016" s="216"/>
      <c r="T1016" s="216"/>
      <c r="U1016" s="216"/>
      <c r="V1016" s="216"/>
      <c r="W1016" s="216"/>
      <c r="X1016" s="216"/>
      <c r="Y1016" s="216"/>
      <c r="Z1016" s="216"/>
      <c r="AA1016" s="216"/>
      <c r="AB1016" s="216"/>
      <c r="AC1016" s="216"/>
      <c r="AD1016" s="216"/>
      <c r="AE1016" s="216"/>
      <c r="AF1016" s="216"/>
      <c r="AG1016" s="216"/>
      <c r="AH1016" s="216"/>
      <c r="AI1016" s="216"/>
      <c r="AJ1016" s="216"/>
      <c r="AK1016" s="216"/>
      <c r="AL1016" s="216"/>
      <c r="FY1016" s="184"/>
      <c r="JJ1016" s="184"/>
    </row>
    <row r="1017" spans="2:270">
      <c r="B1017" s="202"/>
      <c r="E1017" s="216"/>
      <c r="F1017" s="216"/>
      <c r="G1017" s="216"/>
      <c r="H1017" s="216"/>
      <c r="I1017" s="216"/>
      <c r="J1017" s="216"/>
      <c r="K1017" s="216"/>
      <c r="L1017" s="216"/>
      <c r="M1017" s="216"/>
      <c r="N1017" s="216"/>
      <c r="O1017" s="216"/>
      <c r="P1017" s="216"/>
      <c r="Q1017" s="216"/>
      <c r="R1017" s="216"/>
      <c r="S1017" s="216"/>
      <c r="T1017" s="216"/>
      <c r="U1017" s="216"/>
      <c r="V1017" s="216"/>
      <c r="W1017" s="216"/>
      <c r="X1017" s="216"/>
      <c r="Y1017" s="216"/>
      <c r="Z1017" s="216"/>
      <c r="AA1017" s="216"/>
      <c r="AB1017" s="216"/>
      <c r="AC1017" s="216"/>
      <c r="AD1017" s="216"/>
      <c r="AE1017" s="216"/>
      <c r="AF1017" s="216"/>
      <c r="AG1017" s="216"/>
      <c r="AH1017" s="216"/>
      <c r="AI1017" s="216"/>
      <c r="AJ1017" s="216"/>
      <c r="AK1017" s="216"/>
      <c r="AL1017" s="216"/>
      <c r="FY1017" s="184"/>
      <c r="JJ1017" s="184"/>
    </row>
    <row r="1018" spans="2:270">
      <c r="B1018" s="202"/>
      <c r="E1018" s="216"/>
      <c r="F1018" s="216"/>
      <c r="G1018" s="216"/>
      <c r="H1018" s="216"/>
      <c r="I1018" s="216"/>
      <c r="J1018" s="216"/>
      <c r="K1018" s="216"/>
      <c r="L1018" s="216"/>
      <c r="M1018" s="216"/>
      <c r="N1018" s="216"/>
      <c r="O1018" s="216"/>
      <c r="P1018" s="216"/>
      <c r="Q1018" s="216"/>
      <c r="R1018" s="216"/>
      <c r="S1018" s="216"/>
      <c r="T1018" s="216"/>
      <c r="U1018" s="216"/>
      <c r="V1018" s="216"/>
      <c r="W1018" s="216"/>
      <c r="X1018" s="216"/>
      <c r="Y1018" s="216"/>
      <c r="Z1018" s="216"/>
      <c r="AA1018" s="216"/>
      <c r="AB1018" s="216"/>
      <c r="AC1018" s="216"/>
      <c r="AD1018" s="216"/>
      <c r="AE1018" s="216"/>
      <c r="AF1018" s="216"/>
      <c r="AG1018" s="216"/>
      <c r="AH1018" s="216"/>
      <c r="AI1018" s="216"/>
      <c r="AJ1018" s="216"/>
      <c r="AK1018" s="216"/>
      <c r="AL1018" s="216"/>
      <c r="FY1018" s="184"/>
      <c r="JJ1018" s="184"/>
    </row>
    <row r="1019" spans="2:270">
      <c r="B1019" s="202"/>
      <c r="E1019" s="216"/>
      <c r="F1019" s="216"/>
      <c r="G1019" s="216"/>
      <c r="H1019" s="216"/>
      <c r="I1019" s="216"/>
      <c r="J1019" s="216"/>
      <c r="K1019" s="216"/>
      <c r="L1019" s="216"/>
      <c r="M1019" s="216"/>
      <c r="N1019" s="216"/>
      <c r="O1019" s="216"/>
      <c r="P1019" s="216"/>
      <c r="Q1019" s="216"/>
      <c r="R1019" s="216"/>
      <c r="S1019" s="216"/>
      <c r="T1019" s="216"/>
      <c r="U1019" s="216"/>
      <c r="V1019" s="216"/>
      <c r="W1019" s="216"/>
      <c r="X1019" s="216"/>
      <c r="Y1019" s="216"/>
      <c r="Z1019" s="216"/>
      <c r="AA1019" s="216"/>
      <c r="AB1019" s="216"/>
      <c r="AC1019" s="216"/>
      <c r="AD1019" s="216"/>
      <c r="AE1019" s="216"/>
      <c r="AF1019" s="216"/>
      <c r="AG1019" s="216"/>
      <c r="AH1019" s="216"/>
      <c r="AI1019" s="216"/>
      <c r="AJ1019" s="216"/>
      <c r="AK1019" s="216"/>
      <c r="AL1019" s="216"/>
      <c r="FY1019" s="184"/>
      <c r="JJ1019" s="184"/>
    </row>
    <row r="1020" spans="2:270">
      <c r="B1020" s="202"/>
      <c r="E1020" s="216"/>
      <c r="F1020" s="216"/>
      <c r="G1020" s="216"/>
      <c r="H1020" s="216"/>
      <c r="I1020" s="216"/>
      <c r="J1020" s="216"/>
      <c r="K1020" s="216"/>
      <c r="L1020" s="216"/>
      <c r="M1020" s="216"/>
      <c r="N1020" s="216"/>
      <c r="O1020" s="216"/>
      <c r="P1020" s="216"/>
      <c r="Q1020" s="216"/>
      <c r="R1020" s="216"/>
      <c r="S1020" s="216"/>
      <c r="T1020" s="216"/>
      <c r="U1020" s="216"/>
      <c r="V1020" s="216"/>
      <c r="W1020" s="216"/>
      <c r="X1020" s="216"/>
      <c r="Y1020" s="216"/>
      <c r="Z1020" s="216"/>
      <c r="AA1020" s="216"/>
      <c r="AB1020" s="216"/>
      <c r="AC1020" s="216"/>
      <c r="AD1020" s="216"/>
      <c r="AE1020" s="216"/>
      <c r="AF1020" s="216"/>
      <c r="AG1020" s="216"/>
      <c r="AH1020" s="216"/>
      <c r="AI1020" s="216"/>
      <c r="AJ1020" s="216"/>
      <c r="AK1020" s="216"/>
      <c r="AL1020" s="216"/>
      <c r="FY1020" s="184"/>
      <c r="JJ1020" s="184"/>
    </row>
    <row r="1021" spans="2:270">
      <c r="B1021" s="202"/>
      <c r="E1021" s="216"/>
      <c r="F1021" s="216"/>
      <c r="G1021" s="216"/>
      <c r="H1021" s="216"/>
      <c r="I1021" s="216"/>
      <c r="J1021" s="216"/>
      <c r="K1021" s="216"/>
      <c r="L1021" s="216"/>
      <c r="M1021" s="216"/>
      <c r="N1021" s="216"/>
      <c r="O1021" s="216"/>
      <c r="P1021" s="216"/>
      <c r="Q1021" s="216"/>
      <c r="R1021" s="216"/>
      <c r="S1021" s="216"/>
      <c r="T1021" s="216"/>
      <c r="U1021" s="216"/>
      <c r="V1021" s="216"/>
      <c r="W1021" s="216"/>
      <c r="X1021" s="216"/>
      <c r="Y1021" s="216"/>
      <c r="Z1021" s="216"/>
      <c r="AA1021" s="216"/>
      <c r="AB1021" s="216"/>
      <c r="AC1021" s="216"/>
      <c r="AD1021" s="216"/>
      <c r="AE1021" s="216"/>
      <c r="AF1021" s="216"/>
      <c r="AG1021" s="216"/>
      <c r="AH1021" s="216"/>
      <c r="AI1021" s="216"/>
      <c r="AJ1021" s="216"/>
      <c r="AK1021" s="216"/>
      <c r="AL1021" s="216"/>
      <c r="FY1021" s="184"/>
      <c r="JJ1021" s="184"/>
    </row>
    <row r="1022" spans="2:270">
      <c r="B1022" s="202"/>
      <c r="E1022" s="216"/>
      <c r="F1022" s="216"/>
      <c r="G1022" s="216"/>
      <c r="H1022" s="216"/>
      <c r="I1022" s="216"/>
      <c r="J1022" s="216"/>
      <c r="K1022" s="216"/>
      <c r="L1022" s="216"/>
      <c r="M1022" s="216"/>
      <c r="N1022" s="216"/>
      <c r="O1022" s="216"/>
      <c r="P1022" s="216"/>
      <c r="Q1022" s="216"/>
      <c r="R1022" s="216"/>
      <c r="S1022" s="216"/>
      <c r="T1022" s="216"/>
      <c r="U1022" s="216"/>
      <c r="V1022" s="216"/>
      <c r="W1022" s="216"/>
      <c r="X1022" s="216"/>
      <c r="Y1022" s="216"/>
      <c r="Z1022" s="216"/>
      <c r="AA1022" s="216"/>
      <c r="AB1022" s="216"/>
      <c r="AC1022" s="216"/>
      <c r="AD1022" s="216"/>
      <c r="AE1022" s="216"/>
      <c r="AF1022" s="216"/>
      <c r="AG1022" s="216"/>
      <c r="AH1022" s="216"/>
      <c r="AI1022" s="216"/>
      <c r="AJ1022" s="216"/>
      <c r="AK1022" s="216"/>
      <c r="AL1022" s="216"/>
      <c r="FY1022" s="184"/>
      <c r="JJ1022" s="184"/>
    </row>
    <row r="1023" spans="2:270">
      <c r="B1023" s="202"/>
      <c r="E1023" s="216"/>
      <c r="F1023" s="216"/>
      <c r="G1023" s="216"/>
      <c r="H1023" s="216"/>
      <c r="I1023" s="216"/>
      <c r="J1023" s="216"/>
      <c r="K1023" s="216"/>
      <c r="L1023" s="216"/>
      <c r="M1023" s="216"/>
      <c r="N1023" s="216"/>
      <c r="O1023" s="216"/>
      <c r="P1023" s="216"/>
      <c r="Q1023" s="216"/>
      <c r="R1023" s="216"/>
      <c r="S1023" s="216"/>
      <c r="T1023" s="216"/>
      <c r="U1023" s="216"/>
      <c r="V1023" s="216"/>
      <c r="W1023" s="216"/>
      <c r="X1023" s="216"/>
      <c r="Y1023" s="216"/>
      <c r="Z1023" s="216"/>
      <c r="AA1023" s="216"/>
      <c r="AB1023" s="216"/>
      <c r="AC1023" s="216"/>
      <c r="AD1023" s="216"/>
      <c r="AE1023" s="216"/>
      <c r="AF1023" s="216"/>
      <c r="AG1023" s="216"/>
      <c r="AH1023" s="216"/>
      <c r="AI1023" s="216"/>
      <c r="AJ1023" s="216"/>
      <c r="AK1023" s="216"/>
      <c r="AL1023" s="216"/>
      <c r="FY1023" s="184"/>
      <c r="JJ1023" s="184"/>
    </row>
    <row r="1024" spans="2:270">
      <c r="B1024" s="202"/>
      <c r="E1024" s="216"/>
      <c r="F1024" s="216"/>
      <c r="G1024" s="216"/>
      <c r="H1024" s="216"/>
      <c r="I1024" s="216"/>
      <c r="J1024" s="216"/>
      <c r="K1024" s="216"/>
      <c r="L1024" s="216"/>
      <c r="M1024" s="216"/>
      <c r="N1024" s="216"/>
      <c r="O1024" s="216"/>
      <c r="P1024" s="216"/>
      <c r="Q1024" s="216"/>
      <c r="R1024" s="216"/>
      <c r="S1024" s="216"/>
      <c r="T1024" s="216"/>
      <c r="U1024" s="216"/>
      <c r="V1024" s="216"/>
      <c r="W1024" s="216"/>
      <c r="X1024" s="216"/>
      <c r="Y1024" s="216"/>
      <c r="Z1024" s="216"/>
      <c r="AA1024" s="216"/>
      <c r="AB1024" s="216"/>
      <c r="AC1024" s="216"/>
      <c r="AD1024" s="216"/>
      <c r="AE1024" s="216"/>
      <c r="AF1024" s="216"/>
      <c r="AG1024" s="216"/>
      <c r="AH1024" s="216"/>
      <c r="AI1024" s="216"/>
      <c r="AJ1024" s="216"/>
      <c r="AK1024" s="216"/>
      <c r="AL1024" s="216"/>
      <c r="FY1024" s="184"/>
      <c r="JJ1024" s="184"/>
    </row>
    <row r="1025" spans="2:270">
      <c r="B1025" s="202"/>
      <c r="E1025" s="216"/>
      <c r="F1025" s="216"/>
      <c r="G1025" s="216"/>
      <c r="H1025" s="216"/>
      <c r="I1025" s="216"/>
      <c r="J1025" s="216"/>
      <c r="K1025" s="216"/>
      <c r="L1025" s="216"/>
      <c r="M1025" s="216"/>
      <c r="N1025" s="216"/>
      <c r="O1025" s="216"/>
      <c r="P1025" s="216"/>
      <c r="Q1025" s="216"/>
      <c r="R1025" s="216"/>
      <c r="S1025" s="216"/>
      <c r="T1025" s="216"/>
      <c r="U1025" s="216"/>
      <c r="V1025" s="216"/>
      <c r="W1025" s="216"/>
      <c r="X1025" s="216"/>
      <c r="Y1025" s="216"/>
      <c r="Z1025" s="216"/>
      <c r="AA1025" s="216"/>
      <c r="AB1025" s="216"/>
      <c r="AC1025" s="216"/>
      <c r="AD1025" s="216"/>
      <c r="AE1025" s="216"/>
      <c r="AF1025" s="216"/>
      <c r="AG1025" s="216"/>
      <c r="AH1025" s="216"/>
      <c r="AI1025" s="216"/>
      <c r="AJ1025" s="216"/>
      <c r="AK1025" s="216"/>
      <c r="AL1025" s="216"/>
      <c r="FY1025" s="184"/>
      <c r="JJ1025" s="184"/>
    </row>
    <row r="1026" spans="2:270">
      <c r="B1026" s="202"/>
      <c r="E1026" s="216"/>
      <c r="F1026" s="216"/>
      <c r="G1026" s="216"/>
      <c r="H1026" s="216"/>
      <c r="I1026" s="216"/>
      <c r="J1026" s="216"/>
      <c r="K1026" s="216"/>
      <c r="L1026" s="216"/>
      <c r="M1026" s="216"/>
      <c r="N1026" s="216"/>
      <c r="O1026" s="216"/>
      <c r="P1026" s="216"/>
      <c r="Q1026" s="216"/>
      <c r="R1026" s="216"/>
      <c r="S1026" s="216"/>
      <c r="T1026" s="216"/>
      <c r="U1026" s="216"/>
      <c r="V1026" s="216"/>
      <c r="W1026" s="216"/>
      <c r="X1026" s="216"/>
      <c r="Y1026" s="216"/>
      <c r="Z1026" s="216"/>
      <c r="AA1026" s="216"/>
      <c r="AB1026" s="216"/>
      <c r="AC1026" s="216"/>
      <c r="AD1026" s="216"/>
      <c r="AE1026" s="216"/>
      <c r="AF1026" s="216"/>
      <c r="AG1026" s="216"/>
      <c r="AH1026" s="216"/>
      <c r="AI1026" s="216"/>
      <c r="AJ1026" s="216"/>
      <c r="AK1026" s="216"/>
      <c r="AL1026" s="216"/>
      <c r="FY1026" s="184"/>
      <c r="JJ1026" s="184"/>
    </row>
    <row r="1027" spans="2:270">
      <c r="B1027" s="202"/>
      <c r="E1027" s="216"/>
      <c r="F1027" s="216"/>
      <c r="G1027" s="216"/>
      <c r="H1027" s="216"/>
      <c r="I1027" s="216"/>
      <c r="J1027" s="216"/>
      <c r="K1027" s="216"/>
      <c r="L1027" s="216"/>
      <c r="M1027" s="216"/>
      <c r="N1027" s="216"/>
      <c r="O1027" s="216"/>
      <c r="P1027" s="216"/>
      <c r="Q1027" s="216"/>
      <c r="R1027" s="216"/>
      <c r="S1027" s="216"/>
      <c r="T1027" s="216"/>
      <c r="U1027" s="216"/>
      <c r="V1027" s="216"/>
      <c r="W1027" s="216"/>
      <c r="X1027" s="216"/>
      <c r="Y1027" s="216"/>
      <c r="Z1027" s="216"/>
      <c r="AA1027" s="216"/>
      <c r="AB1027" s="216"/>
      <c r="AC1027" s="216"/>
      <c r="AD1027" s="216"/>
      <c r="AE1027" s="216"/>
      <c r="AF1027" s="216"/>
      <c r="AG1027" s="216"/>
      <c r="AH1027" s="216"/>
      <c r="AI1027" s="216"/>
      <c r="AJ1027" s="216"/>
      <c r="AK1027" s="216"/>
      <c r="AL1027" s="216"/>
      <c r="FY1027" s="184"/>
      <c r="JJ1027" s="184"/>
    </row>
    <row r="1028" spans="2:270">
      <c r="B1028" s="202"/>
      <c r="E1028" s="216"/>
      <c r="F1028" s="216"/>
      <c r="G1028" s="216"/>
      <c r="H1028" s="216"/>
      <c r="I1028" s="216"/>
      <c r="J1028" s="216"/>
      <c r="K1028" s="216"/>
      <c r="L1028" s="216"/>
      <c r="M1028" s="216"/>
      <c r="N1028" s="216"/>
      <c r="O1028" s="216"/>
      <c r="P1028" s="216"/>
      <c r="Q1028" s="216"/>
      <c r="R1028" s="216"/>
      <c r="S1028" s="216"/>
      <c r="T1028" s="216"/>
      <c r="U1028" s="216"/>
      <c r="V1028" s="216"/>
      <c r="W1028" s="216"/>
      <c r="X1028" s="216"/>
      <c r="Y1028" s="216"/>
      <c r="Z1028" s="216"/>
      <c r="AA1028" s="216"/>
      <c r="AB1028" s="216"/>
      <c r="AC1028" s="216"/>
      <c r="AD1028" s="216"/>
      <c r="AE1028" s="216"/>
      <c r="AF1028" s="216"/>
      <c r="AG1028" s="216"/>
      <c r="AH1028" s="216"/>
      <c r="AI1028" s="216"/>
      <c r="AJ1028" s="216"/>
      <c r="AK1028" s="216"/>
      <c r="AL1028" s="216"/>
      <c r="FY1028" s="184"/>
      <c r="JJ1028" s="184"/>
    </row>
    <row r="1029" spans="2:270">
      <c r="B1029" s="202"/>
      <c r="E1029" s="216"/>
      <c r="F1029" s="216"/>
      <c r="G1029" s="216"/>
      <c r="H1029" s="216"/>
      <c r="I1029" s="216"/>
      <c r="J1029" s="216"/>
      <c r="K1029" s="216"/>
      <c r="L1029" s="216"/>
      <c r="M1029" s="216"/>
      <c r="N1029" s="216"/>
      <c r="O1029" s="216"/>
      <c r="P1029" s="216"/>
      <c r="Q1029" s="216"/>
      <c r="R1029" s="216"/>
      <c r="S1029" s="216"/>
      <c r="T1029" s="216"/>
      <c r="U1029" s="216"/>
      <c r="V1029" s="216"/>
      <c r="W1029" s="216"/>
      <c r="X1029" s="216"/>
      <c r="Y1029" s="216"/>
      <c r="Z1029" s="216"/>
      <c r="AA1029" s="216"/>
      <c r="AB1029" s="216"/>
      <c r="AC1029" s="216"/>
      <c r="AD1029" s="216"/>
      <c r="AE1029" s="216"/>
      <c r="AF1029" s="216"/>
      <c r="AG1029" s="216"/>
      <c r="AH1029" s="216"/>
      <c r="AI1029" s="216"/>
      <c r="AJ1029" s="216"/>
      <c r="AK1029" s="216"/>
      <c r="AL1029" s="216"/>
      <c r="FY1029" s="184"/>
      <c r="JJ1029" s="184"/>
    </row>
    <row r="1030" spans="2:270">
      <c r="B1030" s="202"/>
      <c r="E1030" s="216"/>
      <c r="F1030" s="216"/>
      <c r="G1030" s="216"/>
      <c r="H1030" s="216"/>
      <c r="I1030" s="216"/>
      <c r="J1030" s="216"/>
      <c r="K1030" s="216"/>
      <c r="L1030" s="216"/>
      <c r="M1030" s="216"/>
      <c r="N1030" s="216"/>
      <c r="O1030" s="216"/>
      <c r="P1030" s="216"/>
      <c r="Q1030" s="216"/>
      <c r="R1030" s="216"/>
      <c r="S1030" s="216"/>
      <c r="T1030" s="216"/>
      <c r="U1030" s="216"/>
      <c r="V1030" s="216"/>
      <c r="W1030" s="216"/>
      <c r="X1030" s="216"/>
      <c r="Y1030" s="216"/>
      <c r="Z1030" s="216"/>
      <c r="AA1030" s="216"/>
      <c r="AB1030" s="216"/>
      <c r="AC1030" s="216"/>
      <c r="AD1030" s="216"/>
      <c r="AE1030" s="216"/>
      <c r="AF1030" s="216"/>
      <c r="AG1030" s="216"/>
      <c r="AH1030" s="216"/>
      <c r="AI1030" s="216"/>
      <c r="AJ1030" s="216"/>
      <c r="AK1030" s="216"/>
      <c r="AL1030" s="216"/>
      <c r="FY1030" s="184"/>
      <c r="JJ1030" s="184"/>
    </row>
    <row r="1031" spans="2:270">
      <c r="B1031" s="202"/>
      <c r="E1031" s="216"/>
      <c r="F1031" s="216"/>
      <c r="G1031" s="216"/>
      <c r="H1031" s="216"/>
      <c r="I1031" s="216"/>
      <c r="J1031" s="216"/>
      <c r="K1031" s="216"/>
      <c r="L1031" s="216"/>
      <c r="M1031" s="216"/>
      <c r="N1031" s="216"/>
      <c r="O1031" s="216"/>
      <c r="P1031" s="216"/>
      <c r="Q1031" s="216"/>
      <c r="R1031" s="216"/>
      <c r="S1031" s="216"/>
      <c r="T1031" s="216"/>
      <c r="U1031" s="216"/>
      <c r="V1031" s="216"/>
      <c r="W1031" s="216"/>
      <c r="X1031" s="216"/>
      <c r="Y1031" s="216"/>
      <c r="Z1031" s="216"/>
      <c r="AA1031" s="216"/>
      <c r="AB1031" s="216"/>
      <c r="AC1031" s="216"/>
      <c r="AD1031" s="216"/>
      <c r="AE1031" s="216"/>
      <c r="AF1031" s="216"/>
      <c r="AG1031" s="216"/>
      <c r="AH1031" s="216"/>
      <c r="AI1031" s="216"/>
      <c r="AJ1031" s="216"/>
      <c r="AK1031" s="216"/>
      <c r="AL1031" s="216"/>
      <c r="FY1031" s="184"/>
      <c r="JJ1031" s="184"/>
    </row>
    <row r="1032" spans="2:270">
      <c r="B1032" s="202"/>
      <c r="E1032" s="216"/>
      <c r="F1032" s="216"/>
      <c r="G1032" s="216"/>
      <c r="H1032" s="216"/>
      <c r="I1032" s="216"/>
      <c r="J1032" s="216"/>
      <c r="K1032" s="216"/>
      <c r="L1032" s="216"/>
      <c r="M1032" s="216"/>
      <c r="N1032" s="216"/>
      <c r="O1032" s="216"/>
      <c r="P1032" s="216"/>
      <c r="Q1032" s="216"/>
      <c r="R1032" s="216"/>
      <c r="S1032" s="216"/>
      <c r="T1032" s="216"/>
      <c r="U1032" s="216"/>
      <c r="V1032" s="216"/>
      <c r="W1032" s="216"/>
      <c r="X1032" s="216"/>
      <c r="Y1032" s="216"/>
      <c r="Z1032" s="216"/>
      <c r="AA1032" s="216"/>
      <c r="AB1032" s="216"/>
      <c r="AC1032" s="216"/>
      <c r="AD1032" s="216"/>
      <c r="AE1032" s="216"/>
      <c r="AF1032" s="216"/>
      <c r="AG1032" s="216"/>
      <c r="AH1032" s="216"/>
      <c r="AI1032" s="216"/>
      <c r="AJ1032" s="216"/>
      <c r="AK1032" s="216"/>
      <c r="AL1032" s="216"/>
      <c r="FY1032" s="184"/>
      <c r="JJ1032" s="184"/>
    </row>
    <row r="1033" spans="2:270">
      <c r="B1033" s="202"/>
      <c r="E1033" s="216"/>
      <c r="F1033" s="216"/>
      <c r="G1033" s="216"/>
      <c r="H1033" s="216"/>
      <c r="I1033" s="216"/>
      <c r="J1033" s="216"/>
      <c r="K1033" s="216"/>
      <c r="L1033" s="216"/>
      <c r="M1033" s="216"/>
      <c r="N1033" s="216"/>
      <c r="O1033" s="216"/>
      <c r="P1033" s="216"/>
      <c r="Q1033" s="216"/>
      <c r="R1033" s="216"/>
      <c r="S1033" s="216"/>
      <c r="T1033" s="216"/>
      <c r="U1033" s="216"/>
      <c r="V1033" s="216"/>
      <c r="W1033" s="216"/>
      <c r="X1033" s="216"/>
      <c r="Y1033" s="216"/>
      <c r="Z1033" s="216"/>
      <c r="AA1033" s="216"/>
      <c r="AB1033" s="216"/>
      <c r="AC1033" s="216"/>
      <c r="AD1033" s="216"/>
      <c r="AE1033" s="216"/>
      <c r="AF1033" s="216"/>
      <c r="AG1033" s="216"/>
      <c r="AH1033" s="216"/>
      <c r="AI1033" s="216"/>
      <c r="AJ1033" s="216"/>
      <c r="AK1033" s="216"/>
      <c r="AL1033" s="216"/>
      <c r="FY1033" s="184"/>
      <c r="JJ1033" s="184"/>
    </row>
    <row r="1034" spans="2:270">
      <c r="B1034" s="202"/>
      <c r="E1034" s="216"/>
      <c r="F1034" s="216"/>
      <c r="G1034" s="216"/>
      <c r="H1034" s="216"/>
      <c r="I1034" s="216"/>
      <c r="J1034" s="216"/>
      <c r="K1034" s="216"/>
      <c r="L1034" s="216"/>
      <c r="M1034" s="216"/>
      <c r="N1034" s="216"/>
      <c r="O1034" s="216"/>
      <c r="P1034" s="216"/>
      <c r="Q1034" s="216"/>
      <c r="R1034" s="216"/>
      <c r="S1034" s="216"/>
      <c r="T1034" s="216"/>
      <c r="U1034" s="216"/>
      <c r="V1034" s="216"/>
      <c r="W1034" s="216"/>
      <c r="X1034" s="216"/>
      <c r="Y1034" s="216"/>
      <c r="Z1034" s="216"/>
      <c r="AA1034" s="216"/>
      <c r="AB1034" s="216"/>
      <c r="AC1034" s="216"/>
      <c r="AD1034" s="216"/>
      <c r="AE1034" s="216"/>
      <c r="AF1034" s="216"/>
      <c r="AG1034" s="216"/>
      <c r="AH1034" s="216"/>
      <c r="AI1034" s="216"/>
      <c r="AJ1034" s="216"/>
      <c r="AK1034" s="216"/>
      <c r="AL1034" s="216"/>
      <c r="FY1034" s="184"/>
      <c r="JJ1034" s="184"/>
    </row>
    <row r="1035" spans="2:270">
      <c r="B1035" s="202"/>
      <c r="E1035" s="216"/>
      <c r="F1035" s="216"/>
      <c r="G1035" s="216"/>
      <c r="H1035" s="216"/>
      <c r="I1035" s="216"/>
      <c r="J1035" s="216"/>
      <c r="K1035" s="216"/>
      <c r="L1035" s="216"/>
      <c r="M1035" s="216"/>
      <c r="N1035" s="216"/>
      <c r="O1035" s="216"/>
      <c r="P1035" s="216"/>
      <c r="Q1035" s="216"/>
      <c r="R1035" s="216"/>
      <c r="S1035" s="216"/>
      <c r="T1035" s="216"/>
      <c r="U1035" s="216"/>
      <c r="V1035" s="216"/>
      <c r="W1035" s="216"/>
      <c r="X1035" s="216"/>
      <c r="Y1035" s="216"/>
      <c r="Z1035" s="216"/>
      <c r="AA1035" s="216"/>
      <c r="AB1035" s="216"/>
      <c r="AC1035" s="216"/>
      <c r="AD1035" s="216"/>
      <c r="AE1035" s="216"/>
      <c r="AF1035" s="216"/>
      <c r="AG1035" s="216"/>
      <c r="AH1035" s="216"/>
      <c r="AI1035" s="216"/>
      <c r="AJ1035" s="216"/>
      <c r="AK1035" s="216"/>
      <c r="AL1035" s="216"/>
      <c r="FY1035" s="184"/>
      <c r="JJ1035" s="184"/>
    </row>
    <row r="1036" spans="2:270">
      <c r="B1036" s="202"/>
      <c r="E1036" s="216"/>
      <c r="F1036" s="216"/>
      <c r="G1036" s="216"/>
      <c r="H1036" s="216"/>
      <c r="I1036" s="216"/>
      <c r="J1036" s="216"/>
      <c r="K1036" s="216"/>
      <c r="L1036" s="216"/>
      <c r="M1036" s="216"/>
      <c r="N1036" s="216"/>
      <c r="O1036" s="216"/>
      <c r="P1036" s="216"/>
      <c r="Q1036" s="216"/>
      <c r="R1036" s="216"/>
      <c r="S1036" s="216"/>
      <c r="T1036" s="216"/>
      <c r="U1036" s="216"/>
      <c r="V1036" s="216"/>
      <c r="W1036" s="216"/>
      <c r="X1036" s="216"/>
      <c r="Y1036" s="216"/>
      <c r="Z1036" s="216"/>
      <c r="AA1036" s="216"/>
      <c r="AB1036" s="216"/>
      <c r="AC1036" s="216"/>
      <c r="AD1036" s="216"/>
      <c r="AE1036" s="216"/>
      <c r="AF1036" s="216"/>
      <c r="AG1036" s="216"/>
      <c r="AH1036" s="216"/>
      <c r="AI1036" s="216"/>
      <c r="AJ1036" s="216"/>
      <c r="AK1036" s="216"/>
      <c r="AL1036" s="216"/>
      <c r="FY1036" s="184"/>
      <c r="JJ1036" s="184"/>
    </row>
    <row r="1037" spans="2:270">
      <c r="B1037" s="202"/>
      <c r="E1037" s="216"/>
      <c r="F1037" s="216"/>
      <c r="G1037" s="216"/>
      <c r="H1037" s="216"/>
      <c r="I1037" s="216"/>
      <c r="J1037" s="216"/>
      <c r="K1037" s="216"/>
      <c r="L1037" s="216"/>
      <c r="M1037" s="216"/>
      <c r="N1037" s="216"/>
      <c r="O1037" s="216"/>
      <c r="P1037" s="216"/>
      <c r="Q1037" s="216"/>
      <c r="R1037" s="216"/>
      <c r="S1037" s="216"/>
      <c r="T1037" s="216"/>
      <c r="U1037" s="216"/>
      <c r="V1037" s="216"/>
      <c r="W1037" s="216"/>
      <c r="X1037" s="216"/>
      <c r="Y1037" s="216"/>
      <c r="Z1037" s="216"/>
      <c r="AA1037" s="216"/>
      <c r="AB1037" s="216"/>
      <c r="AC1037" s="216"/>
      <c r="AD1037" s="216"/>
      <c r="AE1037" s="216"/>
      <c r="AF1037" s="216"/>
      <c r="AG1037" s="216"/>
      <c r="AH1037" s="216"/>
      <c r="AI1037" s="216"/>
      <c r="AJ1037" s="216"/>
      <c r="AK1037" s="216"/>
      <c r="AL1037" s="216"/>
      <c r="FY1037" s="184"/>
      <c r="JJ1037" s="184"/>
    </row>
    <row r="1038" spans="2:270">
      <c r="B1038" s="202"/>
      <c r="E1038" s="216"/>
      <c r="F1038" s="216"/>
      <c r="G1038" s="216"/>
      <c r="H1038" s="216"/>
      <c r="I1038" s="216"/>
      <c r="J1038" s="216"/>
      <c r="K1038" s="216"/>
      <c r="L1038" s="216"/>
      <c r="M1038" s="216"/>
      <c r="N1038" s="216"/>
      <c r="O1038" s="216"/>
      <c r="P1038" s="216"/>
      <c r="Q1038" s="216"/>
      <c r="R1038" s="216"/>
      <c r="S1038" s="216"/>
      <c r="T1038" s="216"/>
      <c r="U1038" s="216"/>
      <c r="V1038" s="216"/>
      <c r="W1038" s="216"/>
      <c r="X1038" s="216"/>
      <c r="Y1038" s="216"/>
      <c r="Z1038" s="216"/>
      <c r="AA1038" s="216"/>
      <c r="AB1038" s="216"/>
      <c r="AC1038" s="216"/>
      <c r="AD1038" s="216"/>
      <c r="AE1038" s="216"/>
      <c r="AF1038" s="216"/>
      <c r="AG1038" s="216"/>
      <c r="AH1038" s="216"/>
      <c r="AI1038" s="216"/>
      <c r="AJ1038" s="216"/>
      <c r="AK1038" s="216"/>
      <c r="AL1038" s="216"/>
      <c r="FY1038" s="184"/>
      <c r="JJ1038" s="184"/>
    </row>
    <row r="1039" spans="2:270">
      <c r="B1039" s="202"/>
      <c r="E1039" s="216"/>
      <c r="F1039" s="216"/>
      <c r="G1039" s="216"/>
      <c r="H1039" s="216"/>
      <c r="I1039" s="216"/>
      <c r="J1039" s="216"/>
      <c r="K1039" s="216"/>
      <c r="L1039" s="216"/>
      <c r="M1039" s="216"/>
      <c r="N1039" s="216"/>
      <c r="O1039" s="216"/>
      <c r="P1039" s="216"/>
      <c r="Q1039" s="216"/>
      <c r="R1039" s="216"/>
      <c r="S1039" s="216"/>
      <c r="T1039" s="216"/>
      <c r="U1039" s="216"/>
      <c r="V1039" s="216"/>
      <c r="W1039" s="216"/>
      <c r="X1039" s="216"/>
      <c r="Y1039" s="216"/>
      <c r="Z1039" s="216"/>
      <c r="AA1039" s="216"/>
      <c r="AB1039" s="216"/>
      <c r="AC1039" s="216"/>
      <c r="AD1039" s="216"/>
      <c r="AE1039" s="216"/>
      <c r="AF1039" s="216"/>
      <c r="AG1039" s="216"/>
      <c r="AH1039" s="216"/>
      <c r="AI1039" s="216"/>
      <c r="AJ1039" s="216"/>
      <c r="AK1039" s="216"/>
      <c r="AL1039" s="216"/>
      <c r="FY1039" s="184"/>
      <c r="JJ1039" s="184"/>
    </row>
    <row r="1040" spans="2:270">
      <c r="B1040" s="202"/>
      <c r="E1040" s="216"/>
      <c r="F1040" s="216"/>
      <c r="G1040" s="216"/>
      <c r="H1040" s="216"/>
      <c r="I1040" s="216"/>
      <c r="J1040" s="216"/>
      <c r="K1040" s="216"/>
      <c r="L1040" s="216"/>
      <c r="M1040" s="216"/>
      <c r="N1040" s="216"/>
      <c r="O1040" s="216"/>
      <c r="P1040" s="216"/>
      <c r="Q1040" s="216"/>
      <c r="R1040" s="216"/>
      <c r="S1040" s="216"/>
      <c r="T1040" s="216"/>
      <c r="U1040" s="216"/>
      <c r="V1040" s="216"/>
      <c r="W1040" s="216"/>
      <c r="X1040" s="216"/>
      <c r="Y1040" s="216"/>
      <c r="Z1040" s="216"/>
      <c r="AA1040" s="216"/>
      <c r="AB1040" s="216"/>
      <c r="AC1040" s="216"/>
      <c r="AD1040" s="216"/>
      <c r="AE1040" s="216"/>
      <c r="AF1040" s="216"/>
      <c r="AG1040" s="216"/>
      <c r="AH1040" s="216"/>
      <c r="AI1040" s="216"/>
      <c r="AJ1040" s="216"/>
      <c r="AK1040" s="216"/>
      <c r="AL1040" s="216"/>
      <c r="FY1040" s="184"/>
      <c r="JJ1040" s="184"/>
    </row>
    <row r="1041" spans="2:270">
      <c r="B1041" s="202"/>
      <c r="E1041" s="216"/>
      <c r="F1041" s="216"/>
      <c r="G1041" s="216"/>
      <c r="H1041" s="216"/>
      <c r="I1041" s="216"/>
      <c r="J1041" s="216"/>
      <c r="K1041" s="216"/>
      <c r="L1041" s="216"/>
      <c r="M1041" s="216"/>
      <c r="N1041" s="216"/>
      <c r="O1041" s="216"/>
      <c r="P1041" s="216"/>
      <c r="Q1041" s="216"/>
      <c r="R1041" s="216"/>
      <c r="S1041" s="216"/>
      <c r="T1041" s="216"/>
      <c r="U1041" s="216"/>
      <c r="V1041" s="216"/>
      <c r="W1041" s="216"/>
      <c r="X1041" s="216"/>
      <c r="Y1041" s="216"/>
      <c r="Z1041" s="216"/>
      <c r="AA1041" s="216"/>
      <c r="AB1041" s="216"/>
      <c r="AC1041" s="216"/>
      <c r="AD1041" s="216"/>
      <c r="AE1041" s="216"/>
      <c r="AF1041" s="216"/>
      <c r="AG1041" s="216"/>
      <c r="AH1041" s="216"/>
      <c r="AI1041" s="216"/>
      <c r="AJ1041" s="216"/>
      <c r="AK1041" s="216"/>
      <c r="AL1041" s="216"/>
      <c r="FY1041" s="184"/>
      <c r="JJ1041" s="184"/>
    </row>
    <row r="1042" spans="2:270">
      <c r="B1042" s="202"/>
      <c r="E1042" s="216"/>
      <c r="F1042" s="216"/>
      <c r="G1042" s="216"/>
      <c r="H1042" s="216"/>
      <c r="I1042" s="216"/>
      <c r="J1042" s="216"/>
      <c r="K1042" s="216"/>
      <c r="L1042" s="216"/>
      <c r="M1042" s="216"/>
      <c r="N1042" s="216"/>
      <c r="O1042" s="216"/>
      <c r="P1042" s="216"/>
      <c r="Q1042" s="216"/>
      <c r="R1042" s="216"/>
      <c r="S1042" s="216"/>
      <c r="T1042" s="216"/>
      <c r="U1042" s="216"/>
      <c r="V1042" s="216"/>
      <c r="W1042" s="216"/>
      <c r="X1042" s="216"/>
      <c r="Y1042" s="216"/>
      <c r="Z1042" s="216"/>
      <c r="AA1042" s="216"/>
      <c r="AB1042" s="216"/>
      <c r="AC1042" s="216"/>
      <c r="AD1042" s="216"/>
      <c r="AE1042" s="216"/>
      <c r="AF1042" s="216"/>
      <c r="AG1042" s="216"/>
      <c r="AH1042" s="216"/>
      <c r="AI1042" s="216"/>
      <c r="AJ1042" s="216"/>
      <c r="AK1042" s="216"/>
      <c r="AL1042" s="216"/>
      <c r="FY1042" s="184"/>
      <c r="JJ1042" s="184"/>
    </row>
    <row r="1043" spans="2:270">
      <c r="B1043" s="202"/>
      <c r="E1043" s="216"/>
      <c r="F1043" s="216"/>
      <c r="G1043" s="216"/>
      <c r="H1043" s="216"/>
      <c r="I1043" s="216"/>
      <c r="J1043" s="216"/>
      <c r="K1043" s="216"/>
      <c r="L1043" s="216"/>
      <c r="M1043" s="216"/>
      <c r="N1043" s="216"/>
      <c r="O1043" s="216"/>
      <c r="P1043" s="216"/>
      <c r="Q1043" s="216"/>
      <c r="R1043" s="216"/>
      <c r="S1043" s="216"/>
      <c r="T1043" s="216"/>
      <c r="U1043" s="216"/>
      <c r="V1043" s="216"/>
      <c r="W1043" s="216"/>
      <c r="X1043" s="216"/>
      <c r="Y1043" s="216"/>
      <c r="Z1043" s="216"/>
      <c r="AA1043" s="216"/>
      <c r="AB1043" s="216"/>
      <c r="AC1043" s="216"/>
      <c r="AD1043" s="216"/>
      <c r="AE1043" s="216"/>
      <c r="AF1043" s="216"/>
      <c r="AG1043" s="216"/>
      <c r="AH1043" s="216"/>
      <c r="AI1043" s="216"/>
      <c r="AJ1043" s="216"/>
      <c r="AK1043" s="216"/>
      <c r="AL1043" s="216"/>
      <c r="FY1043" s="184"/>
      <c r="JJ1043" s="184"/>
    </row>
    <row r="1044" spans="2:270">
      <c r="B1044" s="202"/>
      <c r="E1044" s="216"/>
      <c r="F1044" s="216"/>
      <c r="G1044" s="216"/>
      <c r="H1044" s="216"/>
      <c r="I1044" s="216"/>
      <c r="J1044" s="216"/>
      <c r="K1044" s="216"/>
      <c r="L1044" s="216"/>
      <c r="M1044" s="216"/>
      <c r="N1044" s="216"/>
      <c r="O1044" s="216"/>
      <c r="P1044" s="216"/>
      <c r="Q1044" s="216"/>
      <c r="R1044" s="216"/>
      <c r="S1044" s="216"/>
      <c r="T1044" s="216"/>
      <c r="U1044" s="216"/>
      <c r="V1044" s="216"/>
      <c r="W1044" s="216"/>
      <c r="X1044" s="216"/>
      <c r="Y1044" s="216"/>
      <c r="Z1044" s="216"/>
      <c r="AA1044" s="216"/>
      <c r="AB1044" s="216"/>
      <c r="AC1044" s="216"/>
      <c r="AD1044" s="216"/>
      <c r="AE1044" s="216"/>
      <c r="AF1044" s="216"/>
      <c r="AG1044" s="216"/>
      <c r="AH1044" s="216"/>
      <c r="AI1044" s="216"/>
      <c r="AJ1044" s="216"/>
      <c r="AK1044" s="216"/>
      <c r="AL1044" s="216"/>
      <c r="FY1044" s="184"/>
      <c r="JJ1044" s="184"/>
    </row>
    <row r="1045" spans="2:270">
      <c r="B1045" s="202"/>
      <c r="E1045" s="216"/>
      <c r="F1045" s="216"/>
      <c r="G1045" s="216"/>
      <c r="H1045" s="216"/>
      <c r="I1045" s="216"/>
      <c r="J1045" s="216"/>
      <c r="K1045" s="216"/>
      <c r="L1045" s="216"/>
      <c r="M1045" s="216"/>
      <c r="N1045" s="216"/>
      <c r="O1045" s="216"/>
      <c r="P1045" s="216"/>
      <c r="Q1045" s="216"/>
      <c r="R1045" s="216"/>
      <c r="S1045" s="216"/>
      <c r="T1045" s="216"/>
      <c r="U1045" s="216"/>
      <c r="V1045" s="216"/>
      <c r="W1045" s="216"/>
      <c r="X1045" s="216"/>
      <c r="Y1045" s="216"/>
      <c r="Z1045" s="216"/>
      <c r="AA1045" s="216"/>
      <c r="AB1045" s="216"/>
      <c r="AC1045" s="216"/>
      <c r="AD1045" s="216"/>
      <c r="AE1045" s="216"/>
      <c r="AF1045" s="216"/>
      <c r="AG1045" s="216"/>
      <c r="AH1045" s="216"/>
      <c r="AI1045" s="216"/>
      <c r="AJ1045" s="216"/>
      <c r="AK1045" s="216"/>
      <c r="AL1045" s="216"/>
      <c r="FY1045" s="184"/>
      <c r="JJ1045" s="184"/>
    </row>
    <row r="1046" spans="2:270">
      <c r="B1046" s="202"/>
      <c r="E1046" s="216"/>
      <c r="F1046" s="216"/>
      <c r="G1046" s="216"/>
      <c r="H1046" s="216"/>
      <c r="I1046" s="216"/>
      <c r="J1046" s="216"/>
      <c r="K1046" s="216"/>
      <c r="L1046" s="216"/>
      <c r="M1046" s="216"/>
      <c r="N1046" s="216"/>
      <c r="O1046" s="216"/>
      <c r="P1046" s="216"/>
      <c r="Q1046" s="216"/>
      <c r="R1046" s="216"/>
      <c r="S1046" s="216"/>
      <c r="T1046" s="216"/>
      <c r="U1046" s="216"/>
      <c r="V1046" s="216"/>
      <c r="W1046" s="216"/>
      <c r="X1046" s="216"/>
      <c r="Y1046" s="216"/>
      <c r="Z1046" s="216"/>
      <c r="AA1046" s="216"/>
      <c r="AB1046" s="216"/>
      <c r="AC1046" s="216"/>
      <c r="AD1046" s="216"/>
      <c r="AE1046" s="216"/>
      <c r="AF1046" s="216"/>
      <c r="AG1046" s="216"/>
      <c r="AH1046" s="216"/>
      <c r="AI1046" s="216"/>
      <c r="AJ1046" s="216"/>
      <c r="AK1046" s="216"/>
      <c r="AL1046" s="216"/>
      <c r="FY1046" s="184"/>
      <c r="JJ1046" s="184"/>
    </row>
    <row r="1047" spans="2:270">
      <c r="B1047" s="202"/>
      <c r="E1047" s="216"/>
      <c r="F1047" s="216"/>
      <c r="G1047" s="216"/>
      <c r="H1047" s="216"/>
      <c r="I1047" s="216"/>
      <c r="J1047" s="216"/>
      <c r="K1047" s="216"/>
      <c r="L1047" s="216"/>
      <c r="M1047" s="216"/>
      <c r="N1047" s="216"/>
      <c r="O1047" s="216"/>
      <c r="P1047" s="216"/>
      <c r="Q1047" s="216"/>
      <c r="R1047" s="216"/>
      <c r="S1047" s="216"/>
      <c r="T1047" s="216"/>
      <c r="U1047" s="216"/>
      <c r="V1047" s="216"/>
      <c r="W1047" s="216"/>
      <c r="X1047" s="216"/>
      <c r="Y1047" s="216"/>
      <c r="Z1047" s="216"/>
      <c r="AA1047" s="216"/>
      <c r="AB1047" s="216"/>
      <c r="AC1047" s="216"/>
      <c r="AD1047" s="216"/>
      <c r="AE1047" s="216"/>
      <c r="AF1047" s="216"/>
      <c r="AG1047" s="216"/>
      <c r="AH1047" s="216"/>
      <c r="AI1047" s="216"/>
      <c r="AJ1047" s="216"/>
      <c r="AK1047" s="216"/>
      <c r="AL1047" s="216"/>
      <c r="FY1047" s="184"/>
      <c r="JJ1047" s="184"/>
    </row>
    <row r="1048" spans="2:270">
      <c r="B1048" s="202"/>
      <c r="E1048" s="216"/>
      <c r="F1048" s="216"/>
      <c r="G1048" s="216"/>
      <c r="H1048" s="216"/>
      <c r="I1048" s="216"/>
      <c r="J1048" s="216"/>
      <c r="K1048" s="216"/>
      <c r="L1048" s="216"/>
      <c r="M1048" s="216"/>
      <c r="N1048" s="216"/>
      <c r="O1048" s="216"/>
      <c r="P1048" s="216"/>
      <c r="Q1048" s="216"/>
      <c r="R1048" s="216"/>
      <c r="S1048" s="216"/>
      <c r="T1048" s="216"/>
      <c r="U1048" s="216"/>
      <c r="V1048" s="216"/>
      <c r="W1048" s="216"/>
      <c r="X1048" s="216"/>
      <c r="Y1048" s="216"/>
      <c r="Z1048" s="216"/>
      <c r="AA1048" s="216"/>
      <c r="AB1048" s="216"/>
      <c r="AC1048" s="216"/>
      <c r="AD1048" s="216"/>
      <c r="AE1048" s="216"/>
      <c r="AF1048" s="216"/>
      <c r="AG1048" s="216"/>
      <c r="AH1048" s="216"/>
      <c r="AI1048" s="216"/>
      <c r="AJ1048" s="216"/>
      <c r="AK1048" s="216"/>
      <c r="AL1048" s="216"/>
      <c r="FY1048" s="184"/>
      <c r="JJ1048" s="184"/>
    </row>
    <row r="1049" spans="2:270">
      <c r="B1049" s="202"/>
      <c r="E1049" s="216"/>
      <c r="F1049" s="216"/>
      <c r="G1049" s="216"/>
      <c r="H1049" s="216"/>
      <c r="I1049" s="216"/>
      <c r="J1049" s="216"/>
      <c r="K1049" s="216"/>
      <c r="L1049" s="216"/>
      <c r="M1049" s="216"/>
      <c r="N1049" s="216"/>
      <c r="O1049" s="216"/>
      <c r="P1049" s="216"/>
      <c r="Q1049" s="216"/>
      <c r="R1049" s="216"/>
      <c r="S1049" s="216"/>
      <c r="T1049" s="216"/>
      <c r="U1049" s="216"/>
      <c r="V1049" s="216"/>
      <c r="W1049" s="216"/>
      <c r="X1049" s="216"/>
      <c r="Y1049" s="216"/>
      <c r="Z1049" s="216"/>
      <c r="AA1049" s="216"/>
      <c r="AB1049" s="216"/>
      <c r="AC1049" s="216"/>
      <c r="AD1049" s="216"/>
      <c r="AE1049" s="216"/>
      <c r="AF1049" s="216"/>
      <c r="AG1049" s="216"/>
      <c r="AH1049" s="216"/>
      <c r="AI1049" s="216"/>
      <c r="AJ1049" s="216"/>
      <c r="AK1049" s="216"/>
      <c r="AL1049" s="216"/>
      <c r="FY1049" s="184"/>
      <c r="JJ1049" s="184"/>
    </row>
    <row r="1050" spans="2:270">
      <c r="B1050" s="202"/>
      <c r="E1050" s="216"/>
      <c r="F1050" s="216"/>
      <c r="G1050" s="216"/>
      <c r="H1050" s="216"/>
      <c r="I1050" s="216"/>
      <c r="J1050" s="216"/>
      <c r="K1050" s="216"/>
      <c r="L1050" s="216"/>
      <c r="M1050" s="216"/>
      <c r="N1050" s="216"/>
      <c r="O1050" s="216"/>
      <c r="P1050" s="216"/>
      <c r="Q1050" s="216"/>
      <c r="R1050" s="216"/>
      <c r="S1050" s="216"/>
      <c r="T1050" s="216"/>
      <c r="U1050" s="216"/>
      <c r="V1050" s="216"/>
      <c r="W1050" s="216"/>
      <c r="X1050" s="216"/>
      <c r="Y1050" s="216"/>
      <c r="Z1050" s="216"/>
      <c r="AA1050" s="216"/>
      <c r="AB1050" s="216"/>
      <c r="AC1050" s="216"/>
      <c r="AD1050" s="216"/>
      <c r="AE1050" s="216"/>
      <c r="AF1050" s="216"/>
      <c r="AG1050" s="216"/>
      <c r="AH1050" s="216"/>
      <c r="AI1050" s="216"/>
      <c r="AJ1050" s="216"/>
      <c r="AK1050" s="216"/>
      <c r="AL1050" s="216"/>
      <c r="FY1050" s="184"/>
      <c r="JJ1050" s="184"/>
    </row>
    <row r="1051" spans="2:270">
      <c r="B1051" s="202"/>
      <c r="E1051" s="216"/>
      <c r="F1051" s="216"/>
      <c r="G1051" s="216"/>
      <c r="H1051" s="216"/>
      <c r="I1051" s="216"/>
      <c r="J1051" s="216"/>
      <c r="K1051" s="216"/>
      <c r="L1051" s="216"/>
      <c r="M1051" s="216"/>
      <c r="N1051" s="216"/>
      <c r="O1051" s="216"/>
      <c r="P1051" s="216"/>
      <c r="Q1051" s="216"/>
      <c r="R1051" s="216"/>
      <c r="S1051" s="216"/>
      <c r="T1051" s="216"/>
      <c r="U1051" s="216"/>
      <c r="V1051" s="216"/>
      <c r="W1051" s="216"/>
      <c r="X1051" s="216"/>
      <c r="Y1051" s="216"/>
      <c r="Z1051" s="216"/>
      <c r="AA1051" s="216"/>
      <c r="AB1051" s="216"/>
      <c r="AC1051" s="216"/>
      <c r="AD1051" s="216"/>
      <c r="AE1051" s="216"/>
      <c r="AF1051" s="216"/>
      <c r="AG1051" s="216"/>
      <c r="AH1051" s="216"/>
      <c r="AI1051" s="216"/>
      <c r="AJ1051" s="216"/>
      <c r="AK1051" s="216"/>
      <c r="AL1051" s="216"/>
      <c r="FY1051" s="184"/>
      <c r="JJ1051" s="184"/>
    </row>
    <row r="1052" spans="2:270">
      <c r="B1052" s="202"/>
      <c r="E1052" s="216"/>
      <c r="F1052" s="216"/>
      <c r="G1052" s="216"/>
      <c r="H1052" s="216"/>
      <c r="I1052" s="216"/>
      <c r="J1052" s="216"/>
      <c r="K1052" s="216"/>
      <c r="L1052" s="216"/>
      <c r="M1052" s="216"/>
      <c r="N1052" s="216"/>
      <c r="O1052" s="216"/>
      <c r="P1052" s="216"/>
      <c r="Q1052" s="216"/>
      <c r="R1052" s="216"/>
      <c r="S1052" s="216"/>
      <c r="T1052" s="216"/>
      <c r="U1052" s="216"/>
      <c r="V1052" s="216"/>
      <c r="W1052" s="216"/>
      <c r="X1052" s="216"/>
      <c r="Y1052" s="216"/>
      <c r="Z1052" s="216"/>
      <c r="AA1052" s="216"/>
      <c r="AB1052" s="216"/>
      <c r="AC1052" s="216"/>
      <c r="AD1052" s="216"/>
      <c r="AE1052" s="216"/>
      <c r="AF1052" s="216"/>
      <c r="AG1052" s="216"/>
      <c r="AH1052" s="216"/>
      <c r="AI1052" s="216"/>
      <c r="AJ1052" s="216"/>
      <c r="AK1052" s="216"/>
      <c r="AL1052" s="216"/>
      <c r="FY1052" s="184"/>
      <c r="JJ1052" s="184"/>
    </row>
    <row r="1053" spans="2:270">
      <c r="B1053" s="202"/>
      <c r="E1053" s="216"/>
      <c r="F1053" s="216"/>
      <c r="G1053" s="216"/>
      <c r="H1053" s="216"/>
      <c r="I1053" s="216"/>
      <c r="J1053" s="216"/>
      <c r="K1053" s="216"/>
      <c r="L1053" s="216"/>
      <c r="M1053" s="216"/>
      <c r="N1053" s="216"/>
      <c r="O1053" s="216"/>
      <c r="P1053" s="216"/>
      <c r="Q1053" s="216"/>
      <c r="R1053" s="216"/>
      <c r="S1053" s="216"/>
      <c r="T1053" s="216"/>
      <c r="U1053" s="216"/>
      <c r="V1053" s="216"/>
      <c r="W1053" s="216"/>
      <c r="X1053" s="216"/>
      <c r="Y1053" s="216"/>
      <c r="Z1053" s="216"/>
      <c r="AA1053" s="216"/>
      <c r="AB1053" s="216"/>
      <c r="AC1053" s="216"/>
      <c r="AD1053" s="216"/>
      <c r="AE1053" s="216"/>
      <c r="AF1053" s="216"/>
      <c r="AG1053" s="216"/>
      <c r="AH1053" s="216"/>
      <c r="AI1053" s="216"/>
      <c r="AJ1053" s="216"/>
      <c r="AK1053" s="216"/>
      <c r="AL1053" s="216"/>
      <c r="FY1053" s="184"/>
      <c r="JJ1053" s="184"/>
    </row>
    <row r="1054" spans="2:270">
      <c r="B1054" s="202"/>
      <c r="E1054" s="216"/>
      <c r="F1054" s="216"/>
      <c r="G1054" s="216"/>
      <c r="H1054" s="216"/>
      <c r="I1054" s="216"/>
      <c r="J1054" s="216"/>
      <c r="K1054" s="216"/>
      <c r="L1054" s="216"/>
      <c r="M1054" s="216"/>
      <c r="N1054" s="216"/>
      <c r="O1054" s="216"/>
      <c r="P1054" s="216"/>
      <c r="Q1054" s="216"/>
      <c r="R1054" s="216"/>
      <c r="S1054" s="216"/>
      <c r="T1054" s="216"/>
      <c r="U1054" s="216"/>
      <c r="V1054" s="216"/>
      <c r="W1054" s="216"/>
      <c r="X1054" s="216"/>
      <c r="Y1054" s="216"/>
      <c r="Z1054" s="216"/>
      <c r="AA1054" s="216"/>
      <c r="AB1054" s="216"/>
      <c r="AC1054" s="216"/>
      <c r="AD1054" s="216"/>
      <c r="AE1054" s="216"/>
      <c r="AF1054" s="216"/>
      <c r="AG1054" s="216"/>
      <c r="AH1054" s="216"/>
      <c r="AI1054" s="216"/>
      <c r="AJ1054" s="216"/>
      <c r="AK1054" s="216"/>
      <c r="AL1054" s="216"/>
      <c r="FY1054" s="184"/>
      <c r="JJ1054" s="184"/>
    </row>
    <row r="1055" spans="2:270">
      <c r="B1055" s="202"/>
      <c r="E1055" s="216"/>
      <c r="F1055" s="216"/>
      <c r="G1055" s="216"/>
      <c r="H1055" s="216"/>
      <c r="I1055" s="216"/>
      <c r="J1055" s="216"/>
      <c r="K1055" s="216"/>
      <c r="L1055" s="216"/>
      <c r="M1055" s="216"/>
      <c r="N1055" s="216"/>
      <c r="O1055" s="216"/>
      <c r="P1055" s="216"/>
      <c r="Q1055" s="216"/>
      <c r="R1055" s="216"/>
      <c r="S1055" s="216"/>
      <c r="T1055" s="216"/>
      <c r="U1055" s="216"/>
      <c r="V1055" s="216"/>
      <c r="W1055" s="216"/>
      <c r="X1055" s="216"/>
      <c r="Y1055" s="216"/>
      <c r="Z1055" s="216"/>
      <c r="AA1055" s="216"/>
      <c r="AB1055" s="216"/>
      <c r="AC1055" s="216"/>
      <c r="AD1055" s="216"/>
      <c r="AE1055" s="216"/>
      <c r="AF1055" s="216"/>
      <c r="AG1055" s="216"/>
      <c r="AH1055" s="216"/>
      <c r="AI1055" s="216"/>
      <c r="AJ1055" s="216"/>
      <c r="AK1055" s="216"/>
      <c r="AL1055" s="216"/>
      <c r="FY1055" s="184"/>
      <c r="JJ1055" s="184"/>
    </row>
    <row r="1056" spans="2:270">
      <c r="B1056" s="202"/>
      <c r="E1056" s="216"/>
      <c r="F1056" s="216"/>
      <c r="G1056" s="216"/>
      <c r="H1056" s="216"/>
      <c r="I1056" s="216"/>
      <c r="J1056" s="216"/>
      <c r="K1056" s="216"/>
      <c r="L1056" s="216"/>
      <c r="M1056" s="216"/>
      <c r="N1056" s="216"/>
      <c r="O1056" s="216"/>
      <c r="P1056" s="216"/>
      <c r="Q1056" s="216"/>
      <c r="R1056" s="216"/>
      <c r="S1056" s="216"/>
      <c r="T1056" s="216"/>
      <c r="U1056" s="216"/>
      <c r="V1056" s="216"/>
      <c r="W1056" s="216"/>
      <c r="X1056" s="216"/>
      <c r="Y1056" s="216"/>
      <c r="Z1056" s="216"/>
      <c r="AA1056" s="216"/>
      <c r="AB1056" s="216"/>
      <c r="AC1056" s="216"/>
      <c r="AD1056" s="216"/>
      <c r="AE1056" s="216"/>
      <c r="AF1056" s="216"/>
      <c r="AG1056" s="216"/>
      <c r="AH1056" s="216"/>
      <c r="AI1056" s="216"/>
      <c r="AJ1056" s="216"/>
      <c r="AK1056" s="216"/>
      <c r="AL1056" s="216"/>
      <c r="FY1056" s="184"/>
      <c r="JJ1056" s="184"/>
    </row>
    <row r="1057" spans="2:270">
      <c r="B1057" s="202"/>
      <c r="E1057" s="216"/>
      <c r="F1057" s="216"/>
      <c r="G1057" s="216"/>
      <c r="H1057" s="216"/>
      <c r="I1057" s="216"/>
      <c r="J1057" s="216"/>
      <c r="K1057" s="216"/>
      <c r="L1057" s="216"/>
      <c r="M1057" s="216"/>
      <c r="N1057" s="216"/>
      <c r="O1057" s="216"/>
      <c r="P1057" s="216"/>
      <c r="Q1057" s="216"/>
      <c r="R1057" s="216"/>
      <c r="S1057" s="216"/>
      <c r="T1057" s="216"/>
      <c r="U1057" s="216"/>
      <c r="V1057" s="216"/>
      <c r="W1057" s="216"/>
      <c r="X1057" s="216"/>
      <c r="Y1057" s="216"/>
      <c r="Z1057" s="216"/>
      <c r="AA1057" s="216"/>
      <c r="AB1057" s="216"/>
      <c r="AC1057" s="216"/>
      <c r="AD1057" s="216"/>
      <c r="AE1057" s="216"/>
      <c r="AF1057" s="216"/>
      <c r="AG1057" s="216"/>
      <c r="AH1057" s="216"/>
      <c r="AI1057" s="216"/>
      <c r="AJ1057" s="216"/>
      <c r="AK1057" s="216"/>
      <c r="AL1057" s="216"/>
      <c r="FY1057" s="184"/>
      <c r="JJ1057" s="184"/>
    </row>
    <row r="1058" spans="2:270">
      <c r="B1058" s="202"/>
      <c r="E1058" s="216"/>
      <c r="F1058" s="216"/>
      <c r="G1058" s="216"/>
      <c r="H1058" s="216"/>
      <c r="I1058" s="216"/>
      <c r="J1058" s="216"/>
      <c r="K1058" s="216"/>
      <c r="L1058" s="216"/>
      <c r="M1058" s="216"/>
      <c r="N1058" s="216"/>
      <c r="O1058" s="216"/>
      <c r="P1058" s="216"/>
      <c r="Q1058" s="216"/>
      <c r="R1058" s="216"/>
      <c r="S1058" s="216"/>
      <c r="T1058" s="216"/>
      <c r="U1058" s="216"/>
      <c r="V1058" s="216"/>
      <c r="W1058" s="216"/>
      <c r="X1058" s="216"/>
      <c r="Y1058" s="216"/>
      <c r="Z1058" s="216"/>
      <c r="AA1058" s="216"/>
      <c r="AB1058" s="216"/>
      <c r="AC1058" s="216"/>
      <c r="AD1058" s="216"/>
      <c r="AE1058" s="216"/>
      <c r="AF1058" s="216"/>
      <c r="AG1058" s="216"/>
      <c r="AH1058" s="216"/>
      <c r="AI1058" s="216"/>
      <c r="AJ1058" s="216"/>
      <c r="AK1058" s="216"/>
      <c r="AL1058" s="216"/>
      <c r="FY1058" s="184"/>
      <c r="JJ1058" s="184"/>
    </row>
    <row r="1059" spans="2:270">
      <c r="B1059" s="202"/>
      <c r="E1059" s="216"/>
      <c r="F1059" s="216"/>
      <c r="G1059" s="216"/>
      <c r="H1059" s="216"/>
      <c r="I1059" s="216"/>
      <c r="J1059" s="216"/>
      <c r="K1059" s="216"/>
      <c r="L1059" s="216"/>
      <c r="M1059" s="216"/>
      <c r="N1059" s="216"/>
      <c r="O1059" s="216"/>
      <c r="P1059" s="216"/>
      <c r="Q1059" s="216"/>
      <c r="R1059" s="216"/>
      <c r="S1059" s="216"/>
      <c r="T1059" s="216"/>
      <c r="U1059" s="216"/>
      <c r="V1059" s="216"/>
      <c r="W1059" s="216"/>
      <c r="X1059" s="216"/>
      <c r="Y1059" s="216"/>
      <c r="Z1059" s="216"/>
      <c r="AA1059" s="216"/>
      <c r="AB1059" s="216"/>
      <c r="AC1059" s="216"/>
      <c r="AD1059" s="216"/>
      <c r="AE1059" s="216"/>
      <c r="AF1059" s="216"/>
      <c r="AG1059" s="216"/>
      <c r="AH1059" s="216"/>
      <c r="AI1059" s="216"/>
      <c r="AJ1059" s="216"/>
      <c r="AK1059" s="216"/>
      <c r="AL1059" s="216"/>
      <c r="FY1059" s="184"/>
      <c r="JJ1059" s="184"/>
    </row>
    <row r="1060" spans="2:270">
      <c r="B1060" s="202"/>
      <c r="E1060" s="216"/>
      <c r="F1060" s="216"/>
      <c r="G1060" s="216"/>
      <c r="H1060" s="216"/>
      <c r="I1060" s="216"/>
      <c r="J1060" s="216"/>
      <c r="K1060" s="216"/>
      <c r="L1060" s="216"/>
      <c r="M1060" s="216"/>
      <c r="N1060" s="216"/>
      <c r="O1060" s="216"/>
      <c r="P1060" s="216"/>
      <c r="Q1060" s="216"/>
      <c r="R1060" s="216"/>
      <c r="S1060" s="216"/>
      <c r="T1060" s="216"/>
      <c r="U1060" s="216"/>
      <c r="V1060" s="216"/>
      <c r="W1060" s="216"/>
      <c r="X1060" s="216"/>
      <c r="Y1060" s="216"/>
      <c r="Z1060" s="216"/>
      <c r="AA1060" s="216"/>
      <c r="AB1060" s="216"/>
      <c r="AC1060" s="216"/>
      <c r="AD1060" s="216"/>
      <c r="AE1060" s="216"/>
      <c r="AF1060" s="216"/>
      <c r="AG1060" s="216"/>
      <c r="AH1060" s="216"/>
      <c r="AI1060" s="216"/>
      <c r="AJ1060" s="216"/>
      <c r="AK1060" s="216"/>
      <c r="AL1060" s="216"/>
      <c r="FY1060" s="184"/>
      <c r="JJ1060" s="184"/>
    </row>
    <row r="1061" spans="2:270">
      <c r="B1061" s="202"/>
      <c r="E1061" s="216"/>
      <c r="F1061" s="216"/>
      <c r="G1061" s="216"/>
      <c r="H1061" s="216"/>
      <c r="I1061" s="216"/>
      <c r="J1061" s="216"/>
      <c r="K1061" s="216"/>
      <c r="L1061" s="216"/>
      <c r="M1061" s="216"/>
      <c r="N1061" s="216"/>
      <c r="O1061" s="216"/>
      <c r="P1061" s="216"/>
      <c r="Q1061" s="216"/>
      <c r="R1061" s="216"/>
      <c r="S1061" s="216"/>
      <c r="T1061" s="216"/>
      <c r="U1061" s="216"/>
      <c r="V1061" s="216"/>
      <c r="W1061" s="216"/>
      <c r="X1061" s="216"/>
      <c r="Y1061" s="216"/>
      <c r="Z1061" s="216"/>
      <c r="AA1061" s="216"/>
      <c r="AB1061" s="216"/>
      <c r="AC1061" s="216"/>
      <c r="AD1061" s="216"/>
      <c r="AE1061" s="216"/>
      <c r="AF1061" s="216"/>
      <c r="AG1061" s="216"/>
      <c r="AH1061" s="216"/>
      <c r="AI1061" s="216"/>
      <c r="AJ1061" s="216"/>
      <c r="AK1061" s="216"/>
      <c r="AL1061" s="216"/>
      <c r="FY1061" s="184"/>
      <c r="JJ1061" s="184"/>
    </row>
    <row r="1062" spans="2:270">
      <c r="B1062" s="202"/>
      <c r="E1062" s="216"/>
      <c r="F1062" s="216"/>
      <c r="G1062" s="216"/>
      <c r="H1062" s="216"/>
      <c r="I1062" s="216"/>
      <c r="J1062" s="216"/>
      <c r="K1062" s="216"/>
      <c r="L1062" s="216"/>
      <c r="M1062" s="216"/>
      <c r="N1062" s="216"/>
      <c r="O1062" s="216"/>
      <c r="P1062" s="216"/>
      <c r="Q1062" s="216"/>
      <c r="R1062" s="216"/>
      <c r="S1062" s="216"/>
      <c r="T1062" s="216"/>
      <c r="U1062" s="216"/>
      <c r="V1062" s="216"/>
      <c r="W1062" s="216"/>
      <c r="X1062" s="216"/>
      <c r="Y1062" s="216"/>
      <c r="Z1062" s="216"/>
      <c r="AA1062" s="216"/>
      <c r="AB1062" s="216"/>
      <c r="AC1062" s="216"/>
      <c r="AD1062" s="216"/>
      <c r="AE1062" s="216"/>
      <c r="AF1062" s="216"/>
      <c r="AG1062" s="216"/>
      <c r="AH1062" s="216"/>
      <c r="AI1062" s="216"/>
      <c r="AJ1062" s="216"/>
      <c r="AK1062" s="216"/>
      <c r="AL1062" s="216"/>
      <c r="FY1062" s="184"/>
      <c r="JJ1062" s="184"/>
    </row>
    <row r="1063" spans="2:270">
      <c r="B1063" s="202"/>
      <c r="E1063" s="216"/>
      <c r="F1063" s="216"/>
      <c r="G1063" s="216"/>
      <c r="H1063" s="216"/>
      <c r="I1063" s="216"/>
      <c r="J1063" s="216"/>
      <c r="K1063" s="216"/>
      <c r="L1063" s="216"/>
      <c r="M1063" s="216"/>
      <c r="N1063" s="216"/>
      <c r="O1063" s="216"/>
      <c r="P1063" s="216"/>
      <c r="Q1063" s="216"/>
      <c r="R1063" s="216"/>
      <c r="S1063" s="216"/>
      <c r="T1063" s="216"/>
      <c r="U1063" s="216"/>
      <c r="V1063" s="216"/>
      <c r="W1063" s="216"/>
      <c r="X1063" s="216"/>
      <c r="Y1063" s="216"/>
      <c r="Z1063" s="216"/>
      <c r="AA1063" s="216"/>
      <c r="AB1063" s="216"/>
      <c r="AC1063" s="216"/>
      <c r="AD1063" s="216"/>
      <c r="AE1063" s="216"/>
      <c r="AF1063" s="216"/>
      <c r="AG1063" s="216"/>
      <c r="AH1063" s="216"/>
      <c r="AI1063" s="216"/>
      <c r="AJ1063" s="216"/>
      <c r="AK1063" s="216"/>
      <c r="AL1063" s="216"/>
      <c r="FY1063" s="184"/>
      <c r="JJ1063" s="184"/>
    </row>
    <row r="1064" spans="2:270">
      <c r="B1064" s="202"/>
      <c r="E1064" s="216"/>
      <c r="F1064" s="216"/>
      <c r="G1064" s="216"/>
      <c r="H1064" s="216"/>
      <c r="I1064" s="216"/>
      <c r="J1064" s="216"/>
      <c r="K1064" s="216"/>
      <c r="L1064" s="216"/>
      <c r="M1064" s="216"/>
      <c r="N1064" s="216"/>
      <c r="O1064" s="216"/>
      <c r="P1064" s="216"/>
      <c r="Q1064" s="216"/>
      <c r="R1064" s="216"/>
      <c r="S1064" s="216"/>
      <c r="T1064" s="216"/>
      <c r="U1064" s="216"/>
      <c r="V1064" s="216"/>
      <c r="W1064" s="216"/>
      <c r="X1064" s="216"/>
      <c r="Y1064" s="216"/>
      <c r="Z1064" s="216"/>
      <c r="AA1064" s="216"/>
      <c r="AB1064" s="216"/>
      <c r="AC1064" s="216"/>
      <c r="AD1064" s="216"/>
      <c r="AE1064" s="216"/>
      <c r="AF1064" s="216"/>
      <c r="AG1064" s="216"/>
      <c r="AH1064" s="216"/>
      <c r="AI1064" s="216"/>
      <c r="AJ1064" s="216"/>
      <c r="AK1064" s="216"/>
      <c r="AL1064" s="216"/>
      <c r="FY1064" s="184"/>
      <c r="JJ1064" s="184"/>
    </row>
    <row r="1065" spans="2:270">
      <c r="B1065" s="202"/>
      <c r="E1065" s="216"/>
      <c r="F1065" s="216"/>
      <c r="G1065" s="216"/>
      <c r="H1065" s="216"/>
      <c r="I1065" s="216"/>
      <c r="J1065" s="216"/>
      <c r="K1065" s="216"/>
      <c r="L1065" s="216"/>
      <c r="M1065" s="216"/>
      <c r="N1065" s="216"/>
      <c r="O1065" s="216"/>
      <c r="P1065" s="216"/>
      <c r="Q1065" s="216"/>
      <c r="R1065" s="216"/>
      <c r="S1065" s="216"/>
      <c r="T1065" s="216"/>
      <c r="U1065" s="216"/>
      <c r="V1065" s="216"/>
      <c r="W1065" s="216"/>
      <c r="X1065" s="216"/>
      <c r="Y1065" s="216"/>
      <c r="Z1065" s="216"/>
      <c r="AA1065" s="216"/>
      <c r="AB1065" s="216"/>
      <c r="AC1065" s="216"/>
      <c r="AD1065" s="216"/>
      <c r="AE1065" s="216"/>
      <c r="AF1065" s="216"/>
      <c r="AG1065" s="216"/>
      <c r="AH1065" s="216"/>
      <c r="AI1065" s="216"/>
      <c r="AJ1065" s="216"/>
      <c r="AK1065" s="216"/>
      <c r="AL1065" s="216"/>
      <c r="FY1065" s="184"/>
      <c r="JJ1065" s="184"/>
    </row>
    <row r="1066" spans="2:270">
      <c r="B1066" s="202"/>
      <c r="E1066" s="216"/>
      <c r="F1066" s="216"/>
      <c r="G1066" s="216"/>
      <c r="H1066" s="216"/>
      <c r="I1066" s="216"/>
      <c r="J1066" s="216"/>
      <c r="K1066" s="216"/>
      <c r="L1066" s="216"/>
      <c r="M1066" s="216"/>
      <c r="N1066" s="216"/>
      <c r="O1066" s="216"/>
      <c r="P1066" s="216"/>
      <c r="Q1066" s="216"/>
      <c r="R1066" s="216"/>
      <c r="S1066" s="216"/>
      <c r="T1066" s="216"/>
      <c r="U1066" s="216"/>
      <c r="V1066" s="216"/>
      <c r="W1066" s="216"/>
      <c r="X1066" s="216"/>
      <c r="Y1066" s="216"/>
      <c r="Z1066" s="216"/>
      <c r="AA1066" s="216"/>
      <c r="AB1066" s="216"/>
      <c r="AC1066" s="216"/>
      <c r="AD1066" s="216"/>
      <c r="AE1066" s="216"/>
      <c r="AF1066" s="216"/>
      <c r="AG1066" s="216"/>
      <c r="AH1066" s="216"/>
      <c r="AI1066" s="216"/>
      <c r="AJ1066" s="216"/>
      <c r="AK1066" s="216"/>
      <c r="AL1066" s="216"/>
      <c r="FY1066" s="184"/>
      <c r="JJ1066" s="184"/>
    </row>
    <row r="1067" spans="2:270">
      <c r="B1067" s="202"/>
      <c r="E1067" s="216"/>
      <c r="F1067" s="216"/>
      <c r="G1067" s="216"/>
      <c r="H1067" s="216"/>
      <c r="I1067" s="216"/>
      <c r="J1067" s="216"/>
      <c r="K1067" s="216"/>
      <c r="L1067" s="216"/>
      <c r="M1067" s="216"/>
      <c r="N1067" s="216"/>
      <c r="O1067" s="216"/>
      <c r="P1067" s="216"/>
      <c r="Q1067" s="216"/>
      <c r="R1067" s="216"/>
      <c r="S1067" s="216"/>
      <c r="T1067" s="216"/>
      <c r="U1067" s="216"/>
      <c r="V1067" s="216"/>
      <c r="W1067" s="216"/>
      <c r="X1067" s="216"/>
      <c r="Y1067" s="216"/>
      <c r="Z1067" s="216"/>
      <c r="AA1067" s="216"/>
      <c r="AB1067" s="216"/>
      <c r="AC1067" s="216"/>
      <c r="AD1067" s="216"/>
      <c r="AE1067" s="216"/>
      <c r="AF1067" s="216"/>
      <c r="AG1067" s="216"/>
      <c r="AH1067" s="216"/>
      <c r="AI1067" s="216"/>
      <c r="AJ1067" s="216"/>
      <c r="AK1067" s="216"/>
      <c r="AL1067" s="216"/>
      <c r="FY1067" s="184"/>
      <c r="JJ1067" s="184"/>
    </row>
    <row r="1068" spans="2:270">
      <c r="B1068" s="202"/>
      <c r="E1068" s="216"/>
      <c r="F1068" s="216"/>
      <c r="G1068" s="216"/>
      <c r="H1068" s="216"/>
      <c r="I1068" s="216"/>
      <c r="J1068" s="216"/>
      <c r="K1068" s="216"/>
      <c r="L1068" s="216"/>
      <c r="M1068" s="216"/>
      <c r="N1068" s="216"/>
      <c r="O1068" s="216"/>
      <c r="P1068" s="216"/>
      <c r="Q1068" s="216"/>
      <c r="R1068" s="216"/>
      <c r="S1068" s="216"/>
      <c r="T1068" s="216"/>
      <c r="U1068" s="216"/>
      <c r="V1068" s="216"/>
      <c r="W1068" s="216"/>
      <c r="X1068" s="216"/>
      <c r="Y1068" s="216"/>
      <c r="Z1068" s="216"/>
      <c r="AA1068" s="216"/>
      <c r="AB1068" s="216"/>
      <c r="AC1068" s="216"/>
      <c r="AD1068" s="216"/>
      <c r="AE1068" s="216"/>
      <c r="AF1068" s="216"/>
      <c r="AG1068" s="216"/>
      <c r="AH1068" s="216"/>
      <c r="AI1068" s="216"/>
      <c r="AJ1068" s="216"/>
      <c r="AK1068" s="216"/>
      <c r="AL1068" s="216"/>
      <c r="FY1068" s="184"/>
      <c r="JJ1068" s="184"/>
    </row>
    <row r="1069" spans="2:270">
      <c r="B1069" s="202"/>
      <c r="E1069" s="216"/>
      <c r="F1069" s="216"/>
      <c r="G1069" s="216"/>
      <c r="H1069" s="216"/>
      <c r="I1069" s="216"/>
      <c r="J1069" s="216"/>
      <c r="K1069" s="216"/>
      <c r="L1069" s="216"/>
      <c r="M1069" s="216"/>
      <c r="N1069" s="216"/>
      <c r="O1069" s="216"/>
      <c r="P1069" s="216"/>
      <c r="Q1069" s="216"/>
      <c r="R1069" s="216"/>
      <c r="S1069" s="216"/>
      <c r="T1069" s="216"/>
      <c r="U1069" s="216"/>
      <c r="V1069" s="216"/>
      <c r="W1069" s="216"/>
      <c r="X1069" s="216"/>
      <c r="Y1069" s="216"/>
      <c r="Z1069" s="216"/>
      <c r="AA1069" s="216"/>
      <c r="AB1069" s="216"/>
      <c r="AC1069" s="216"/>
      <c r="AD1069" s="216"/>
      <c r="AE1069" s="216"/>
      <c r="AF1069" s="216"/>
      <c r="AG1069" s="216"/>
      <c r="AH1069" s="216"/>
      <c r="AI1069" s="216"/>
      <c r="AJ1069" s="216"/>
      <c r="AK1069" s="216"/>
      <c r="AL1069" s="216"/>
      <c r="FY1069" s="184"/>
      <c r="JJ1069" s="184"/>
    </row>
    <row r="1070" spans="2:270">
      <c r="B1070" s="202"/>
      <c r="E1070" s="216"/>
      <c r="F1070" s="216"/>
      <c r="G1070" s="216"/>
      <c r="H1070" s="216"/>
      <c r="I1070" s="216"/>
      <c r="J1070" s="216"/>
      <c r="K1070" s="216"/>
      <c r="L1070" s="216"/>
      <c r="M1070" s="216"/>
      <c r="N1070" s="216"/>
      <c r="O1070" s="216"/>
      <c r="P1070" s="216"/>
      <c r="Q1070" s="216"/>
      <c r="R1070" s="216"/>
      <c r="S1070" s="216"/>
      <c r="T1070" s="216"/>
      <c r="U1070" s="216"/>
      <c r="V1070" s="216"/>
      <c r="W1070" s="216"/>
      <c r="X1070" s="216"/>
      <c r="Y1070" s="216"/>
      <c r="Z1070" s="216"/>
      <c r="AA1070" s="216"/>
      <c r="AB1070" s="216"/>
      <c r="AC1070" s="216"/>
      <c r="AD1070" s="216"/>
      <c r="AE1070" s="216"/>
      <c r="AF1070" s="216"/>
      <c r="AG1070" s="216"/>
      <c r="AH1070" s="216"/>
      <c r="AI1070" s="216"/>
      <c r="AJ1070" s="216"/>
      <c r="AK1070" s="216"/>
      <c r="AL1070" s="216"/>
      <c r="FY1070" s="184"/>
      <c r="JJ1070" s="184"/>
    </row>
    <row r="1071" spans="2:270">
      <c r="B1071" s="202"/>
      <c r="E1071" s="216"/>
      <c r="F1071" s="216"/>
      <c r="G1071" s="216"/>
      <c r="H1071" s="216"/>
      <c r="I1071" s="216"/>
      <c r="J1071" s="216"/>
      <c r="K1071" s="216"/>
      <c r="L1071" s="216"/>
      <c r="M1071" s="216"/>
      <c r="N1071" s="216"/>
      <c r="O1071" s="216"/>
      <c r="P1071" s="216"/>
      <c r="Q1071" s="216"/>
      <c r="R1071" s="216"/>
      <c r="S1071" s="216"/>
      <c r="T1071" s="216"/>
      <c r="U1071" s="216"/>
      <c r="V1071" s="216"/>
      <c r="W1071" s="216"/>
      <c r="X1071" s="216"/>
      <c r="Y1071" s="216"/>
      <c r="Z1071" s="216"/>
      <c r="AA1071" s="216"/>
      <c r="AB1071" s="216"/>
      <c r="AC1071" s="216"/>
      <c r="AD1071" s="216"/>
      <c r="AE1071" s="216"/>
      <c r="AF1071" s="216"/>
      <c r="AG1071" s="216"/>
      <c r="AH1071" s="216"/>
      <c r="AI1071" s="216"/>
      <c r="AJ1071" s="216"/>
      <c r="AK1071" s="216"/>
      <c r="AL1071" s="216"/>
      <c r="FY1071" s="184"/>
      <c r="JJ1071" s="184"/>
    </row>
    <row r="1072" spans="2:270">
      <c r="B1072" s="202"/>
      <c r="E1072" s="216"/>
      <c r="F1072" s="216"/>
      <c r="G1072" s="216"/>
      <c r="H1072" s="216"/>
      <c r="I1072" s="216"/>
      <c r="J1072" s="216"/>
      <c r="K1072" s="216"/>
      <c r="L1072" s="216"/>
      <c r="M1072" s="216"/>
      <c r="N1072" s="216"/>
      <c r="O1072" s="216"/>
      <c r="P1072" s="216"/>
      <c r="Q1072" s="216"/>
      <c r="R1072" s="216"/>
      <c r="S1072" s="216"/>
      <c r="T1072" s="216"/>
      <c r="U1072" s="216"/>
      <c r="V1072" s="216"/>
      <c r="W1072" s="216"/>
      <c r="X1072" s="216"/>
      <c r="Y1072" s="216"/>
      <c r="Z1072" s="216"/>
      <c r="AA1072" s="216"/>
      <c r="AB1072" s="216"/>
      <c r="AC1072" s="216"/>
      <c r="AD1072" s="216"/>
      <c r="AE1072" s="216"/>
      <c r="AF1072" s="216"/>
      <c r="AG1072" s="216"/>
      <c r="AH1072" s="216"/>
      <c r="AI1072" s="216"/>
      <c r="AJ1072" s="216"/>
      <c r="AK1072" s="216"/>
      <c r="AL1072" s="216"/>
      <c r="FY1072" s="184"/>
      <c r="JJ1072" s="184"/>
    </row>
    <row r="1073" spans="2:270">
      <c r="B1073" s="202"/>
      <c r="E1073" s="216"/>
      <c r="F1073" s="216"/>
      <c r="G1073" s="216"/>
      <c r="H1073" s="216"/>
      <c r="I1073" s="216"/>
      <c r="J1073" s="216"/>
      <c r="K1073" s="216"/>
      <c r="L1073" s="216"/>
      <c r="M1073" s="216"/>
      <c r="N1073" s="216"/>
      <c r="O1073" s="216"/>
      <c r="P1073" s="216"/>
      <c r="Q1073" s="216"/>
      <c r="R1073" s="216"/>
      <c r="S1073" s="216"/>
      <c r="T1073" s="216"/>
      <c r="U1073" s="216"/>
      <c r="V1073" s="216"/>
      <c r="W1073" s="216"/>
      <c r="X1073" s="216"/>
      <c r="Y1073" s="216"/>
      <c r="Z1073" s="216"/>
      <c r="AA1073" s="216"/>
      <c r="AB1073" s="216"/>
      <c r="AC1073" s="216"/>
      <c r="AD1073" s="216"/>
      <c r="AE1073" s="216"/>
      <c r="AF1073" s="216"/>
      <c r="AG1073" s="216"/>
      <c r="AH1073" s="216"/>
      <c r="AI1073" s="216"/>
      <c r="AJ1073" s="216"/>
      <c r="AK1073" s="216"/>
      <c r="AL1073" s="216"/>
      <c r="FY1073" s="184"/>
      <c r="JJ1073" s="184"/>
    </row>
    <row r="1074" spans="2:270">
      <c r="B1074" s="202"/>
      <c r="E1074" s="216"/>
      <c r="F1074" s="216"/>
      <c r="G1074" s="216"/>
      <c r="H1074" s="216"/>
      <c r="I1074" s="216"/>
      <c r="J1074" s="216"/>
      <c r="K1074" s="216"/>
      <c r="L1074" s="216"/>
      <c r="M1074" s="216"/>
      <c r="N1074" s="216"/>
      <c r="O1074" s="216"/>
      <c r="P1074" s="216"/>
      <c r="Q1074" s="216"/>
      <c r="R1074" s="216"/>
      <c r="S1074" s="216"/>
      <c r="T1074" s="216"/>
      <c r="U1074" s="216"/>
      <c r="V1074" s="216"/>
      <c r="W1074" s="216"/>
      <c r="X1074" s="216"/>
      <c r="Y1074" s="216"/>
      <c r="Z1074" s="216"/>
      <c r="AA1074" s="216"/>
      <c r="AB1074" s="216"/>
      <c r="AC1074" s="216"/>
      <c r="AD1074" s="216"/>
      <c r="AE1074" s="216"/>
      <c r="AF1074" s="216"/>
      <c r="AG1074" s="216"/>
      <c r="AH1074" s="216"/>
      <c r="AI1074" s="216"/>
      <c r="AJ1074" s="216"/>
      <c r="AK1074" s="216"/>
      <c r="AL1074" s="216"/>
      <c r="FY1074" s="184"/>
      <c r="JJ1074" s="184"/>
    </row>
    <row r="1075" spans="2:270">
      <c r="B1075" s="202"/>
      <c r="E1075" s="216"/>
      <c r="F1075" s="216"/>
      <c r="G1075" s="216"/>
      <c r="H1075" s="216"/>
      <c r="I1075" s="216"/>
      <c r="J1075" s="216"/>
      <c r="K1075" s="216"/>
      <c r="L1075" s="216"/>
      <c r="M1075" s="216"/>
      <c r="N1075" s="216"/>
      <c r="O1075" s="216"/>
      <c r="P1075" s="216"/>
      <c r="Q1075" s="216"/>
      <c r="R1075" s="216"/>
      <c r="S1075" s="216"/>
      <c r="T1075" s="216"/>
      <c r="U1075" s="216"/>
      <c r="V1075" s="216"/>
      <c r="W1075" s="216"/>
      <c r="X1075" s="216"/>
      <c r="Y1075" s="216"/>
      <c r="Z1075" s="216"/>
      <c r="AA1075" s="216"/>
      <c r="AB1075" s="216"/>
      <c r="AC1075" s="216"/>
      <c r="AD1075" s="216"/>
      <c r="AE1075" s="216"/>
      <c r="AF1075" s="216"/>
      <c r="AG1075" s="216"/>
      <c r="AH1075" s="216"/>
      <c r="AI1075" s="216"/>
      <c r="AJ1075" s="216"/>
      <c r="AK1075" s="216"/>
      <c r="AL1075" s="216"/>
      <c r="FY1075" s="184"/>
      <c r="JJ1075" s="184"/>
    </row>
    <row r="1076" spans="2:270">
      <c r="B1076" s="202"/>
      <c r="E1076" s="216"/>
      <c r="F1076" s="216"/>
      <c r="G1076" s="216"/>
      <c r="H1076" s="216"/>
      <c r="I1076" s="216"/>
      <c r="J1076" s="216"/>
      <c r="K1076" s="216"/>
      <c r="L1076" s="216"/>
      <c r="M1076" s="216"/>
      <c r="N1076" s="216"/>
      <c r="O1076" s="216"/>
      <c r="P1076" s="216"/>
      <c r="Q1076" s="216"/>
      <c r="R1076" s="216"/>
      <c r="S1076" s="216"/>
      <c r="T1076" s="216"/>
      <c r="U1076" s="216"/>
      <c r="V1076" s="216"/>
      <c r="W1076" s="216"/>
      <c r="X1076" s="216"/>
      <c r="Y1076" s="216"/>
      <c r="Z1076" s="216"/>
      <c r="AA1076" s="216"/>
      <c r="AB1076" s="216"/>
      <c r="AC1076" s="216"/>
      <c r="AD1076" s="216"/>
      <c r="AE1076" s="216"/>
      <c r="AF1076" s="216"/>
      <c r="AG1076" s="216"/>
      <c r="AH1076" s="216"/>
      <c r="AI1076" s="216"/>
      <c r="AJ1076" s="216"/>
      <c r="AK1076" s="216"/>
      <c r="AL1076" s="216"/>
      <c r="FY1076" s="184"/>
      <c r="JJ1076" s="184"/>
    </row>
    <row r="1077" spans="2:270">
      <c r="B1077" s="202"/>
      <c r="E1077" s="216"/>
      <c r="F1077" s="216"/>
      <c r="G1077" s="216"/>
      <c r="H1077" s="216"/>
      <c r="I1077" s="216"/>
      <c r="J1077" s="216"/>
      <c r="K1077" s="216"/>
      <c r="L1077" s="216"/>
      <c r="M1077" s="216"/>
      <c r="N1077" s="216"/>
      <c r="O1077" s="216"/>
      <c r="P1077" s="216"/>
      <c r="Q1077" s="216"/>
      <c r="R1077" s="216"/>
      <c r="S1077" s="216"/>
      <c r="T1077" s="216"/>
      <c r="U1077" s="216"/>
      <c r="V1077" s="216"/>
      <c r="W1077" s="216"/>
      <c r="X1077" s="216"/>
      <c r="Y1077" s="216"/>
      <c r="Z1077" s="216"/>
      <c r="AA1077" s="216"/>
      <c r="AB1077" s="216"/>
      <c r="AC1077" s="216"/>
      <c r="AD1077" s="216"/>
      <c r="AE1077" s="216"/>
      <c r="AF1077" s="216"/>
      <c r="AG1077" s="216"/>
      <c r="AH1077" s="216"/>
      <c r="AI1077" s="216"/>
      <c r="AJ1077" s="216"/>
      <c r="AK1077" s="216"/>
      <c r="AL1077" s="216"/>
      <c r="FY1077" s="184"/>
      <c r="JJ1077" s="184"/>
    </row>
    <row r="1078" spans="2:270">
      <c r="B1078" s="202"/>
      <c r="E1078" s="216"/>
      <c r="F1078" s="216"/>
      <c r="G1078" s="216"/>
      <c r="H1078" s="216"/>
      <c r="I1078" s="216"/>
      <c r="J1078" s="216"/>
      <c r="K1078" s="216"/>
      <c r="L1078" s="216"/>
      <c r="M1078" s="216"/>
      <c r="N1078" s="216"/>
      <c r="O1078" s="216"/>
      <c r="P1078" s="216"/>
      <c r="Q1078" s="216"/>
      <c r="R1078" s="216"/>
      <c r="S1078" s="216"/>
      <c r="T1078" s="216"/>
      <c r="U1078" s="216"/>
      <c r="V1078" s="216"/>
      <c r="W1078" s="216"/>
      <c r="X1078" s="216"/>
      <c r="Y1078" s="216"/>
      <c r="Z1078" s="216"/>
      <c r="AA1078" s="216"/>
      <c r="AB1078" s="216"/>
      <c r="AC1078" s="216"/>
      <c r="AD1078" s="216"/>
      <c r="AE1078" s="216"/>
      <c r="AF1078" s="216"/>
      <c r="AG1078" s="216"/>
      <c r="AH1078" s="216"/>
      <c r="AI1078" s="216"/>
      <c r="AJ1078" s="216"/>
      <c r="AK1078" s="216"/>
      <c r="AL1078" s="216"/>
      <c r="FY1078" s="184"/>
      <c r="JJ1078" s="184"/>
    </row>
    <row r="1079" spans="2:270">
      <c r="B1079" s="202"/>
      <c r="E1079" s="216"/>
      <c r="F1079" s="216"/>
      <c r="G1079" s="216"/>
      <c r="H1079" s="216"/>
      <c r="I1079" s="216"/>
      <c r="J1079" s="216"/>
      <c r="K1079" s="216"/>
      <c r="L1079" s="216"/>
      <c r="M1079" s="216"/>
      <c r="N1079" s="216"/>
      <c r="O1079" s="216"/>
      <c r="P1079" s="216"/>
      <c r="Q1079" s="216"/>
      <c r="R1079" s="216"/>
      <c r="S1079" s="216"/>
      <c r="T1079" s="216"/>
      <c r="U1079" s="216"/>
      <c r="V1079" s="216"/>
      <c r="W1079" s="216"/>
      <c r="X1079" s="216"/>
      <c r="Y1079" s="216"/>
      <c r="Z1079" s="216"/>
      <c r="AA1079" s="216"/>
      <c r="AB1079" s="216"/>
      <c r="AC1079" s="216"/>
      <c r="AD1079" s="216"/>
      <c r="AE1079" s="216"/>
      <c r="AF1079" s="216"/>
      <c r="AG1079" s="216"/>
      <c r="AH1079" s="216"/>
      <c r="AI1079" s="216"/>
      <c r="AJ1079" s="216"/>
      <c r="AK1079" s="216"/>
      <c r="AL1079" s="216"/>
      <c r="FY1079" s="184"/>
      <c r="JJ1079" s="184"/>
    </row>
    <row r="1080" spans="2:270">
      <c r="B1080" s="202"/>
      <c r="E1080" s="216"/>
      <c r="F1080" s="216"/>
      <c r="G1080" s="216"/>
      <c r="H1080" s="216"/>
      <c r="I1080" s="216"/>
      <c r="J1080" s="216"/>
      <c r="K1080" s="216"/>
      <c r="L1080" s="216"/>
      <c r="M1080" s="216"/>
      <c r="N1080" s="216"/>
      <c r="O1080" s="216"/>
      <c r="P1080" s="216"/>
      <c r="Q1080" s="216"/>
      <c r="R1080" s="216"/>
      <c r="S1080" s="216"/>
      <c r="T1080" s="216"/>
      <c r="U1080" s="216"/>
      <c r="V1080" s="216"/>
      <c r="W1080" s="216"/>
      <c r="X1080" s="216"/>
      <c r="Y1080" s="216"/>
      <c r="Z1080" s="216"/>
      <c r="AA1080" s="216"/>
      <c r="AB1080" s="216"/>
      <c r="AC1080" s="216"/>
      <c r="AD1080" s="216"/>
      <c r="AE1080" s="216"/>
      <c r="AF1080" s="216"/>
      <c r="AG1080" s="216"/>
      <c r="AH1080" s="216"/>
      <c r="AI1080" s="216"/>
      <c r="AJ1080" s="216"/>
      <c r="AK1080" s="216"/>
      <c r="AL1080" s="216"/>
      <c r="FY1080" s="184"/>
      <c r="JJ1080" s="184"/>
    </row>
    <row r="1081" spans="2:270">
      <c r="B1081" s="202"/>
      <c r="E1081" s="216"/>
      <c r="F1081" s="216"/>
      <c r="G1081" s="216"/>
      <c r="H1081" s="216"/>
      <c r="I1081" s="216"/>
      <c r="J1081" s="216"/>
      <c r="K1081" s="216"/>
      <c r="L1081" s="216"/>
      <c r="M1081" s="216"/>
      <c r="N1081" s="216"/>
      <c r="O1081" s="216"/>
      <c r="P1081" s="216"/>
      <c r="Q1081" s="216"/>
      <c r="R1081" s="216"/>
      <c r="S1081" s="216"/>
      <c r="T1081" s="216"/>
      <c r="U1081" s="216"/>
      <c r="V1081" s="216"/>
      <c r="W1081" s="216"/>
      <c r="X1081" s="216"/>
      <c r="Y1081" s="216"/>
      <c r="Z1081" s="216"/>
      <c r="AA1081" s="216"/>
      <c r="AB1081" s="216"/>
      <c r="AC1081" s="216"/>
      <c r="AD1081" s="216"/>
      <c r="AE1081" s="216"/>
      <c r="AF1081" s="216"/>
      <c r="AG1081" s="216"/>
      <c r="AH1081" s="216"/>
      <c r="AI1081" s="216"/>
      <c r="AJ1081" s="216"/>
      <c r="AK1081" s="216"/>
      <c r="AL1081" s="216"/>
      <c r="FY1081" s="184"/>
      <c r="JJ1081" s="184"/>
    </row>
    <row r="1082" spans="2:270">
      <c r="B1082" s="202"/>
      <c r="E1082" s="216"/>
      <c r="F1082" s="216"/>
      <c r="G1082" s="216"/>
      <c r="H1082" s="216"/>
      <c r="I1082" s="216"/>
      <c r="J1082" s="216"/>
      <c r="K1082" s="216"/>
      <c r="L1082" s="216"/>
      <c r="M1082" s="216"/>
      <c r="N1082" s="216"/>
      <c r="O1082" s="216"/>
      <c r="P1082" s="216"/>
      <c r="Q1082" s="216"/>
      <c r="R1082" s="216"/>
      <c r="S1082" s="216"/>
      <c r="T1082" s="216"/>
      <c r="U1082" s="216"/>
      <c r="V1082" s="216"/>
      <c r="W1082" s="216"/>
      <c r="X1082" s="216"/>
      <c r="Y1082" s="216"/>
      <c r="Z1082" s="216"/>
      <c r="AA1082" s="216"/>
      <c r="AB1082" s="216"/>
      <c r="AC1082" s="216"/>
      <c r="AD1082" s="216"/>
      <c r="AE1082" s="216"/>
      <c r="AF1082" s="216"/>
      <c r="AG1082" s="216"/>
      <c r="AH1082" s="216"/>
      <c r="AI1082" s="216"/>
      <c r="AJ1082" s="216"/>
      <c r="AK1082" s="216"/>
      <c r="AL1082" s="216"/>
      <c r="FY1082" s="184"/>
      <c r="JJ1082" s="184"/>
    </row>
    <row r="1083" spans="2:270">
      <c r="B1083" s="202"/>
      <c r="E1083" s="216"/>
      <c r="F1083" s="216"/>
      <c r="G1083" s="216"/>
      <c r="H1083" s="216"/>
      <c r="I1083" s="216"/>
      <c r="J1083" s="216"/>
      <c r="K1083" s="216"/>
      <c r="L1083" s="216"/>
      <c r="M1083" s="216"/>
      <c r="N1083" s="216"/>
      <c r="O1083" s="216"/>
      <c r="P1083" s="216"/>
      <c r="Q1083" s="216"/>
      <c r="R1083" s="216"/>
      <c r="S1083" s="216"/>
      <c r="T1083" s="216"/>
      <c r="U1083" s="216"/>
      <c r="V1083" s="216"/>
      <c r="W1083" s="216"/>
      <c r="X1083" s="216"/>
      <c r="Y1083" s="216"/>
      <c r="Z1083" s="216"/>
      <c r="AA1083" s="216"/>
      <c r="AB1083" s="216"/>
      <c r="AC1083" s="216"/>
      <c r="AD1083" s="216"/>
      <c r="AE1083" s="216"/>
      <c r="AF1083" s="216"/>
      <c r="AG1083" s="216"/>
      <c r="AH1083" s="216"/>
      <c r="AI1083" s="216"/>
      <c r="AJ1083" s="216"/>
      <c r="AK1083" s="216"/>
      <c r="AL1083" s="216"/>
      <c r="FY1083" s="184"/>
      <c r="JJ1083" s="184"/>
    </row>
    <row r="1084" spans="2:270">
      <c r="B1084" s="202"/>
      <c r="E1084" s="216"/>
      <c r="F1084" s="216"/>
      <c r="G1084" s="216"/>
      <c r="H1084" s="216"/>
      <c r="I1084" s="216"/>
      <c r="J1084" s="216"/>
      <c r="K1084" s="216"/>
      <c r="L1084" s="216"/>
      <c r="M1084" s="216"/>
      <c r="N1084" s="216"/>
      <c r="O1084" s="216"/>
      <c r="P1084" s="216"/>
      <c r="Q1084" s="216"/>
      <c r="R1084" s="216"/>
      <c r="S1084" s="216"/>
      <c r="T1084" s="216"/>
      <c r="U1084" s="216"/>
      <c r="V1084" s="216"/>
      <c r="W1084" s="216"/>
      <c r="X1084" s="216"/>
      <c r="Y1084" s="216"/>
      <c r="Z1084" s="216"/>
      <c r="AA1084" s="216"/>
      <c r="AB1084" s="216"/>
      <c r="AC1084" s="216"/>
      <c r="AD1084" s="216"/>
      <c r="AE1084" s="216"/>
      <c r="AF1084" s="216"/>
      <c r="AG1084" s="216"/>
      <c r="AH1084" s="216"/>
      <c r="AI1084" s="216"/>
      <c r="AJ1084" s="216"/>
      <c r="AK1084" s="216"/>
      <c r="AL1084" s="216"/>
      <c r="FY1084" s="184"/>
      <c r="JJ1084" s="184"/>
    </row>
    <row r="1085" spans="2:270">
      <c r="B1085" s="202"/>
      <c r="E1085" s="216"/>
      <c r="F1085" s="216"/>
      <c r="G1085" s="216"/>
      <c r="H1085" s="216"/>
      <c r="I1085" s="216"/>
      <c r="J1085" s="216"/>
      <c r="K1085" s="216"/>
      <c r="L1085" s="216"/>
      <c r="M1085" s="216"/>
      <c r="N1085" s="216"/>
      <c r="O1085" s="216"/>
      <c r="P1085" s="216"/>
      <c r="Q1085" s="216"/>
      <c r="R1085" s="216"/>
      <c r="S1085" s="216"/>
      <c r="T1085" s="216"/>
      <c r="U1085" s="216"/>
      <c r="V1085" s="216"/>
      <c r="W1085" s="216"/>
      <c r="X1085" s="216"/>
      <c r="Y1085" s="216"/>
      <c r="Z1085" s="216"/>
      <c r="AA1085" s="216"/>
      <c r="AB1085" s="216"/>
      <c r="AC1085" s="216"/>
      <c r="AD1085" s="216"/>
      <c r="AE1085" s="216"/>
      <c r="AF1085" s="216"/>
      <c r="AG1085" s="216"/>
      <c r="AH1085" s="216"/>
      <c r="AI1085" s="216"/>
      <c r="AJ1085" s="216"/>
      <c r="AK1085" s="216"/>
      <c r="AL1085" s="216"/>
      <c r="FY1085" s="184"/>
      <c r="JJ1085" s="184"/>
    </row>
    <row r="1086" spans="2:270">
      <c r="B1086" s="202"/>
      <c r="E1086" s="216"/>
      <c r="F1086" s="216"/>
      <c r="G1086" s="216"/>
      <c r="H1086" s="216"/>
      <c r="I1086" s="216"/>
      <c r="J1086" s="216"/>
      <c r="K1086" s="216"/>
      <c r="L1086" s="216"/>
      <c r="M1086" s="216"/>
      <c r="N1086" s="216"/>
      <c r="O1086" s="216"/>
      <c r="P1086" s="216"/>
      <c r="Q1086" s="216"/>
      <c r="R1086" s="216"/>
      <c r="S1086" s="216"/>
      <c r="T1086" s="216"/>
      <c r="U1086" s="216"/>
      <c r="V1086" s="216"/>
      <c r="W1086" s="216"/>
      <c r="X1086" s="216"/>
      <c r="Y1086" s="216"/>
      <c r="Z1086" s="216"/>
      <c r="AA1086" s="216"/>
      <c r="AB1086" s="216"/>
      <c r="AC1086" s="216"/>
      <c r="AD1086" s="216"/>
      <c r="AE1086" s="216"/>
      <c r="AF1086" s="216"/>
      <c r="AG1086" s="216"/>
      <c r="AH1086" s="216"/>
      <c r="AI1086" s="216"/>
      <c r="AJ1086" s="216"/>
      <c r="AK1086" s="216"/>
      <c r="AL1086" s="216"/>
      <c r="FY1086" s="184"/>
      <c r="JJ1086" s="184"/>
    </row>
    <row r="1087" spans="2:270">
      <c r="B1087" s="202"/>
      <c r="E1087" s="216"/>
      <c r="F1087" s="216"/>
      <c r="G1087" s="216"/>
      <c r="H1087" s="216"/>
      <c r="I1087" s="216"/>
      <c r="J1087" s="216"/>
      <c r="K1087" s="216"/>
      <c r="L1087" s="216"/>
      <c r="M1087" s="216"/>
      <c r="N1087" s="216"/>
      <c r="O1087" s="216"/>
      <c r="P1087" s="216"/>
      <c r="Q1087" s="216"/>
      <c r="R1087" s="216"/>
      <c r="S1087" s="216"/>
      <c r="T1087" s="216"/>
      <c r="U1087" s="216"/>
      <c r="V1087" s="216"/>
      <c r="W1087" s="216"/>
      <c r="X1087" s="216"/>
      <c r="Y1087" s="216"/>
      <c r="Z1087" s="216"/>
      <c r="AA1087" s="216"/>
      <c r="AB1087" s="216"/>
      <c r="AC1087" s="216"/>
      <c r="AD1087" s="216"/>
      <c r="AE1087" s="216"/>
      <c r="AF1087" s="216"/>
      <c r="AG1087" s="216"/>
      <c r="AH1087" s="216"/>
      <c r="AI1087" s="216"/>
      <c r="AJ1087" s="216"/>
      <c r="AK1087" s="216"/>
      <c r="AL1087" s="216"/>
      <c r="FY1087" s="184"/>
      <c r="JJ1087" s="184"/>
    </row>
    <row r="1088" spans="2:270">
      <c r="B1088" s="202"/>
      <c r="E1088" s="216"/>
      <c r="F1088" s="216"/>
      <c r="G1088" s="216"/>
      <c r="H1088" s="216"/>
      <c r="I1088" s="216"/>
      <c r="J1088" s="216"/>
      <c r="K1088" s="216"/>
      <c r="L1088" s="216"/>
      <c r="M1088" s="216"/>
      <c r="N1088" s="216"/>
      <c r="O1088" s="216"/>
      <c r="P1088" s="216"/>
      <c r="Q1088" s="216"/>
      <c r="R1088" s="216"/>
      <c r="S1088" s="216"/>
      <c r="T1088" s="216"/>
      <c r="U1088" s="216"/>
      <c r="V1088" s="216"/>
      <c r="W1088" s="216"/>
      <c r="X1088" s="216"/>
      <c r="Y1088" s="216"/>
      <c r="Z1088" s="216"/>
      <c r="AA1088" s="216"/>
      <c r="AB1088" s="216"/>
      <c r="AC1088" s="216"/>
      <c r="AD1088" s="216"/>
      <c r="AE1088" s="216"/>
      <c r="AF1088" s="216"/>
      <c r="AG1088" s="216"/>
      <c r="AH1088" s="216"/>
      <c r="AI1088" s="216"/>
      <c r="AJ1088" s="216"/>
      <c r="AK1088" s="216"/>
      <c r="AL1088" s="216"/>
      <c r="FY1088" s="184"/>
      <c r="JJ1088" s="184"/>
    </row>
    <row r="1089" spans="2:270">
      <c r="B1089" s="202"/>
      <c r="E1089" s="216"/>
      <c r="F1089" s="216"/>
      <c r="G1089" s="216"/>
      <c r="H1089" s="216"/>
      <c r="I1089" s="216"/>
      <c r="J1089" s="216"/>
      <c r="K1089" s="216"/>
      <c r="L1089" s="216"/>
      <c r="M1089" s="216"/>
      <c r="N1089" s="216"/>
      <c r="O1089" s="216"/>
      <c r="P1089" s="216"/>
      <c r="Q1089" s="216"/>
      <c r="R1089" s="216"/>
      <c r="S1089" s="216"/>
      <c r="T1089" s="216"/>
      <c r="U1089" s="216"/>
      <c r="V1089" s="216"/>
      <c r="W1089" s="216"/>
      <c r="X1089" s="216"/>
      <c r="Y1089" s="216"/>
      <c r="Z1089" s="216"/>
      <c r="AA1089" s="216"/>
      <c r="AB1089" s="216"/>
      <c r="AC1089" s="216"/>
      <c r="AD1089" s="216"/>
      <c r="AE1089" s="216"/>
      <c r="AF1089" s="216"/>
      <c r="AG1089" s="216"/>
      <c r="AH1089" s="216"/>
      <c r="AI1089" s="216"/>
      <c r="AJ1089" s="216"/>
      <c r="AK1089" s="216"/>
      <c r="AL1089" s="216"/>
      <c r="FY1089" s="184"/>
      <c r="JJ1089" s="184"/>
    </row>
    <row r="1090" spans="2:270">
      <c r="B1090" s="202"/>
      <c r="E1090" s="216"/>
      <c r="F1090" s="216"/>
      <c r="G1090" s="216"/>
      <c r="H1090" s="216"/>
      <c r="I1090" s="216"/>
      <c r="J1090" s="216"/>
      <c r="K1090" s="216"/>
      <c r="L1090" s="216"/>
      <c r="M1090" s="216"/>
      <c r="N1090" s="216"/>
      <c r="O1090" s="216"/>
      <c r="P1090" s="216"/>
      <c r="Q1090" s="216"/>
      <c r="R1090" s="216"/>
      <c r="S1090" s="216"/>
      <c r="T1090" s="216"/>
      <c r="U1090" s="216"/>
      <c r="V1090" s="216"/>
      <c r="W1090" s="216"/>
      <c r="X1090" s="216"/>
      <c r="Y1090" s="216"/>
      <c r="Z1090" s="216"/>
      <c r="AA1090" s="216"/>
      <c r="AB1090" s="216"/>
      <c r="AC1090" s="216"/>
      <c r="AD1090" s="216"/>
      <c r="AE1090" s="216"/>
      <c r="AF1090" s="216"/>
      <c r="AG1090" s="216"/>
      <c r="AH1090" s="216"/>
      <c r="AI1090" s="216"/>
      <c r="AJ1090" s="216"/>
      <c r="AK1090" s="216"/>
      <c r="AL1090" s="216"/>
      <c r="FY1090" s="184"/>
      <c r="JJ1090" s="184"/>
    </row>
    <row r="1091" spans="2:270">
      <c r="B1091" s="202"/>
      <c r="E1091" s="216"/>
      <c r="F1091" s="216"/>
      <c r="G1091" s="216"/>
      <c r="H1091" s="216"/>
      <c r="I1091" s="216"/>
      <c r="J1091" s="216"/>
      <c r="K1091" s="216"/>
      <c r="L1091" s="216"/>
      <c r="M1091" s="216"/>
      <c r="N1091" s="216"/>
      <c r="O1091" s="216"/>
      <c r="P1091" s="216"/>
      <c r="Q1091" s="216"/>
      <c r="R1091" s="216"/>
      <c r="S1091" s="216"/>
      <c r="T1091" s="216"/>
      <c r="U1091" s="216"/>
      <c r="V1091" s="216"/>
      <c r="W1091" s="216"/>
      <c r="X1091" s="216"/>
      <c r="Y1091" s="216"/>
      <c r="Z1091" s="216"/>
      <c r="AA1091" s="216"/>
      <c r="AB1091" s="216"/>
      <c r="AC1091" s="216"/>
      <c r="AD1091" s="216"/>
      <c r="AE1091" s="216"/>
      <c r="AF1091" s="216"/>
      <c r="AG1091" s="216"/>
      <c r="AH1091" s="216"/>
      <c r="AI1091" s="216"/>
      <c r="AJ1091" s="216"/>
      <c r="AK1091" s="216"/>
      <c r="AL1091" s="216"/>
      <c r="FY1091" s="184"/>
      <c r="JJ1091" s="184"/>
    </row>
    <row r="1092" spans="2:270">
      <c r="B1092" s="202"/>
      <c r="E1092" s="216"/>
      <c r="F1092" s="216"/>
      <c r="G1092" s="216"/>
      <c r="H1092" s="216"/>
      <c r="I1092" s="216"/>
      <c r="J1092" s="216"/>
      <c r="K1092" s="216"/>
      <c r="L1092" s="216"/>
      <c r="M1092" s="216"/>
      <c r="N1092" s="216"/>
      <c r="O1092" s="216"/>
      <c r="P1092" s="216"/>
      <c r="Q1092" s="216"/>
      <c r="R1092" s="216"/>
      <c r="S1092" s="216"/>
      <c r="T1092" s="216"/>
      <c r="U1092" s="216"/>
      <c r="V1092" s="216"/>
      <c r="W1092" s="216"/>
      <c r="X1092" s="216"/>
      <c r="Y1092" s="216"/>
      <c r="Z1092" s="216"/>
      <c r="AA1092" s="216"/>
      <c r="AB1092" s="216"/>
      <c r="AC1092" s="216"/>
      <c r="AD1092" s="216"/>
      <c r="AE1092" s="216"/>
      <c r="AF1092" s="216"/>
      <c r="AG1092" s="216"/>
      <c r="AH1092" s="216"/>
      <c r="AI1092" s="216"/>
      <c r="AJ1092" s="216"/>
      <c r="AK1092" s="216"/>
      <c r="AL1092" s="216"/>
      <c r="FY1092" s="184"/>
      <c r="JJ1092" s="184"/>
    </row>
    <row r="1093" spans="2:270">
      <c r="B1093" s="202"/>
      <c r="E1093" s="216"/>
      <c r="F1093" s="216"/>
      <c r="G1093" s="216"/>
      <c r="H1093" s="216"/>
      <c r="I1093" s="216"/>
      <c r="J1093" s="216"/>
      <c r="K1093" s="216"/>
      <c r="L1093" s="216"/>
      <c r="M1093" s="216"/>
      <c r="N1093" s="216"/>
      <c r="O1093" s="216"/>
      <c r="P1093" s="216"/>
      <c r="Q1093" s="216"/>
      <c r="R1093" s="216"/>
      <c r="S1093" s="216"/>
      <c r="T1093" s="216"/>
      <c r="U1093" s="216"/>
      <c r="V1093" s="216"/>
      <c r="W1093" s="216"/>
      <c r="X1093" s="216"/>
      <c r="Y1093" s="216"/>
      <c r="Z1093" s="216"/>
      <c r="AA1093" s="216"/>
      <c r="AB1093" s="216"/>
      <c r="AC1093" s="216"/>
      <c r="AD1093" s="216"/>
      <c r="AE1093" s="216"/>
      <c r="AF1093" s="216"/>
      <c r="AG1093" s="216"/>
      <c r="AH1093" s="216"/>
      <c r="AI1093" s="216"/>
      <c r="AJ1093" s="216"/>
      <c r="AK1093" s="216"/>
      <c r="AL1093" s="216"/>
      <c r="FY1093" s="184"/>
      <c r="JJ1093" s="184"/>
    </row>
    <row r="1094" spans="2:270">
      <c r="B1094" s="202"/>
      <c r="E1094" s="216"/>
      <c r="F1094" s="216"/>
      <c r="G1094" s="216"/>
      <c r="H1094" s="216"/>
      <c r="I1094" s="216"/>
      <c r="J1094" s="216"/>
      <c r="K1094" s="216"/>
      <c r="L1094" s="216"/>
      <c r="M1094" s="216"/>
      <c r="N1094" s="216"/>
      <c r="O1094" s="216"/>
      <c r="P1094" s="216"/>
      <c r="Q1094" s="216"/>
      <c r="R1094" s="216"/>
      <c r="S1094" s="216"/>
      <c r="T1094" s="216"/>
      <c r="U1094" s="216"/>
      <c r="V1094" s="216"/>
      <c r="W1094" s="216"/>
      <c r="X1094" s="216"/>
      <c r="Y1094" s="216"/>
      <c r="Z1094" s="216"/>
      <c r="AA1094" s="216"/>
      <c r="AB1094" s="216"/>
      <c r="AC1094" s="216"/>
      <c r="AD1094" s="216"/>
      <c r="AE1094" s="216"/>
      <c r="AF1094" s="216"/>
      <c r="AG1094" s="216"/>
      <c r="AH1094" s="216"/>
      <c r="AI1094" s="216"/>
      <c r="AJ1094" s="216"/>
      <c r="AK1094" s="216"/>
      <c r="AL1094" s="216"/>
      <c r="FY1094" s="184"/>
      <c r="JJ1094" s="184"/>
    </row>
    <row r="1095" spans="2:270">
      <c r="B1095" s="202"/>
      <c r="E1095" s="216"/>
      <c r="F1095" s="216"/>
      <c r="G1095" s="216"/>
      <c r="H1095" s="216"/>
      <c r="I1095" s="216"/>
      <c r="J1095" s="216"/>
      <c r="K1095" s="216"/>
      <c r="L1095" s="216"/>
      <c r="M1095" s="216"/>
      <c r="N1095" s="216"/>
      <c r="O1095" s="216"/>
      <c r="P1095" s="216"/>
      <c r="Q1095" s="216"/>
      <c r="R1095" s="216"/>
      <c r="S1095" s="216"/>
      <c r="T1095" s="216"/>
      <c r="U1095" s="216"/>
      <c r="V1095" s="216"/>
      <c r="W1095" s="216"/>
      <c r="X1095" s="216"/>
      <c r="Y1095" s="216"/>
      <c r="Z1095" s="216"/>
      <c r="AA1095" s="216"/>
      <c r="AB1095" s="216"/>
      <c r="AC1095" s="216"/>
      <c r="AD1095" s="216"/>
      <c r="AE1095" s="216"/>
      <c r="AF1095" s="216"/>
      <c r="AG1095" s="216"/>
      <c r="AH1095" s="216"/>
      <c r="AI1095" s="216"/>
      <c r="AJ1095" s="216"/>
      <c r="AK1095" s="216"/>
      <c r="AL1095" s="216"/>
      <c r="FY1095" s="184"/>
      <c r="JJ1095" s="184"/>
    </row>
    <row r="1096" spans="2:270">
      <c r="B1096" s="202"/>
      <c r="E1096" s="216"/>
      <c r="F1096" s="216"/>
      <c r="G1096" s="216"/>
      <c r="H1096" s="216"/>
      <c r="I1096" s="216"/>
      <c r="J1096" s="216"/>
      <c r="K1096" s="216"/>
      <c r="L1096" s="216"/>
      <c r="M1096" s="216"/>
      <c r="N1096" s="216"/>
      <c r="O1096" s="216"/>
      <c r="P1096" s="216"/>
      <c r="Q1096" s="216"/>
      <c r="R1096" s="216"/>
      <c r="S1096" s="216"/>
      <c r="T1096" s="216"/>
      <c r="U1096" s="216"/>
      <c r="V1096" s="216"/>
      <c r="W1096" s="216"/>
      <c r="X1096" s="216"/>
      <c r="Y1096" s="216"/>
      <c r="Z1096" s="216"/>
      <c r="AA1096" s="216"/>
      <c r="AB1096" s="216"/>
      <c r="AC1096" s="216"/>
      <c r="AD1096" s="216"/>
      <c r="AE1096" s="216"/>
      <c r="AF1096" s="216"/>
      <c r="AG1096" s="216"/>
      <c r="AH1096" s="216"/>
      <c r="AI1096" s="216"/>
      <c r="AJ1096" s="216"/>
      <c r="AK1096" s="216"/>
      <c r="AL1096" s="216"/>
      <c r="FY1096" s="184"/>
      <c r="JJ1096" s="184"/>
    </row>
    <row r="1097" spans="2:270">
      <c r="B1097" s="202"/>
      <c r="E1097" s="216"/>
      <c r="F1097" s="216"/>
      <c r="G1097" s="216"/>
      <c r="H1097" s="216"/>
      <c r="I1097" s="216"/>
      <c r="J1097" s="216"/>
      <c r="K1097" s="216"/>
      <c r="L1097" s="216"/>
      <c r="M1097" s="216"/>
      <c r="N1097" s="216"/>
      <c r="O1097" s="216"/>
      <c r="P1097" s="216"/>
      <c r="Q1097" s="216"/>
      <c r="R1097" s="216"/>
      <c r="S1097" s="216"/>
      <c r="T1097" s="216"/>
      <c r="U1097" s="216"/>
      <c r="V1097" s="216"/>
      <c r="W1097" s="216"/>
      <c r="X1097" s="216"/>
      <c r="Y1097" s="216"/>
      <c r="Z1097" s="216"/>
      <c r="AA1097" s="216"/>
      <c r="AB1097" s="216"/>
      <c r="AC1097" s="216"/>
      <c r="AD1097" s="216"/>
      <c r="AE1097" s="216"/>
      <c r="AF1097" s="216"/>
      <c r="AG1097" s="216"/>
      <c r="AH1097" s="216"/>
      <c r="AI1097" s="216"/>
      <c r="AJ1097" s="216"/>
      <c r="AK1097" s="216"/>
      <c r="AL1097" s="216"/>
      <c r="FY1097" s="184"/>
      <c r="JJ1097" s="184"/>
    </row>
    <row r="1098" spans="2:270">
      <c r="B1098" s="202"/>
      <c r="E1098" s="216"/>
      <c r="F1098" s="216"/>
      <c r="G1098" s="216"/>
      <c r="H1098" s="216"/>
      <c r="I1098" s="216"/>
      <c r="J1098" s="216"/>
      <c r="K1098" s="216"/>
      <c r="L1098" s="216"/>
      <c r="M1098" s="216"/>
      <c r="N1098" s="216"/>
      <c r="O1098" s="216"/>
      <c r="P1098" s="216"/>
      <c r="Q1098" s="216"/>
      <c r="R1098" s="216"/>
      <c r="S1098" s="216"/>
      <c r="T1098" s="216"/>
      <c r="U1098" s="216"/>
      <c r="V1098" s="216"/>
      <c r="W1098" s="216"/>
      <c r="X1098" s="216"/>
      <c r="Y1098" s="216"/>
      <c r="Z1098" s="216"/>
      <c r="AA1098" s="216"/>
      <c r="AB1098" s="216"/>
      <c r="AC1098" s="216"/>
      <c r="AD1098" s="216"/>
      <c r="AE1098" s="216"/>
      <c r="AF1098" s="216"/>
      <c r="AG1098" s="216"/>
      <c r="AH1098" s="216"/>
      <c r="AI1098" s="216"/>
      <c r="AJ1098" s="216"/>
      <c r="AK1098" s="216"/>
      <c r="AL1098" s="216"/>
      <c r="FY1098" s="184"/>
      <c r="JJ1098" s="184"/>
    </row>
    <row r="1099" spans="2:270">
      <c r="B1099" s="202"/>
      <c r="E1099" s="216"/>
      <c r="F1099" s="216"/>
      <c r="G1099" s="216"/>
      <c r="H1099" s="216"/>
      <c r="I1099" s="216"/>
      <c r="J1099" s="216"/>
      <c r="K1099" s="216"/>
      <c r="L1099" s="216"/>
      <c r="M1099" s="216"/>
      <c r="N1099" s="216"/>
      <c r="O1099" s="216"/>
      <c r="P1099" s="216"/>
      <c r="Q1099" s="216"/>
      <c r="R1099" s="216"/>
      <c r="S1099" s="216"/>
      <c r="T1099" s="216"/>
      <c r="U1099" s="216"/>
      <c r="V1099" s="216"/>
      <c r="W1099" s="216"/>
      <c r="X1099" s="216"/>
      <c r="Y1099" s="216"/>
      <c r="Z1099" s="216"/>
      <c r="AA1099" s="216"/>
      <c r="AB1099" s="216"/>
      <c r="AC1099" s="216"/>
      <c r="AD1099" s="216"/>
      <c r="AE1099" s="216"/>
      <c r="AF1099" s="216"/>
      <c r="AG1099" s="216"/>
      <c r="AH1099" s="216"/>
      <c r="AI1099" s="216"/>
      <c r="AJ1099" s="216"/>
      <c r="AK1099" s="216"/>
      <c r="AL1099" s="216"/>
      <c r="FY1099" s="184"/>
      <c r="JJ1099" s="184"/>
    </row>
    <row r="1100" spans="2:270">
      <c r="B1100" s="202"/>
      <c r="E1100" s="216"/>
      <c r="F1100" s="216"/>
      <c r="G1100" s="216"/>
      <c r="H1100" s="216"/>
      <c r="I1100" s="216"/>
      <c r="J1100" s="216"/>
      <c r="K1100" s="216"/>
      <c r="L1100" s="216"/>
      <c r="M1100" s="216"/>
      <c r="N1100" s="216"/>
      <c r="O1100" s="216"/>
      <c r="P1100" s="216"/>
      <c r="Q1100" s="216"/>
      <c r="R1100" s="216"/>
      <c r="S1100" s="216"/>
      <c r="T1100" s="216"/>
      <c r="U1100" s="216"/>
      <c r="V1100" s="216"/>
      <c r="W1100" s="216"/>
      <c r="X1100" s="216"/>
      <c r="Y1100" s="216"/>
      <c r="Z1100" s="216"/>
      <c r="AA1100" s="216"/>
      <c r="AB1100" s="216"/>
      <c r="AC1100" s="216"/>
      <c r="AD1100" s="216"/>
      <c r="AE1100" s="216"/>
      <c r="AF1100" s="216"/>
      <c r="AG1100" s="216"/>
      <c r="AH1100" s="216"/>
      <c r="AI1100" s="216"/>
      <c r="AJ1100" s="216"/>
      <c r="AK1100" s="216"/>
      <c r="AL1100" s="216"/>
      <c r="FY1100" s="184"/>
      <c r="JJ1100" s="184"/>
    </row>
    <row r="1101" spans="2:270">
      <c r="B1101" s="202"/>
      <c r="E1101" s="216"/>
      <c r="F1101" s="216"/>
      <c r="G1101" s="216"/>
      <c r="H1101" s="216"/>
      <c r="I1101" s="216"/>
      <c r="J1101" s="216"/>
      <c r="K1101" s="216"/>
      <c r="L1101" s="216"/>
      <c r="M1101" s="216"/>
      <c r="N1101" s="216"/>
      <c r="O1101" s="216"/>
      <c r="P1101" s="216"/>
      <c r="Q1101" s="216"/>
      <c r="R1101" s="216"/>
      <c r="S1101" s="216"/>
      <c r="T1101" s="216"/>
      <c r="U1101" s="216"/>
      <c r="V1101" s="216"/>
      <c r="W1101" s="216"/>
      <c r="X1101" s="216"/>
      <c r="Y1101" s="216"/>
      <c r="Z1101" s="216"/>
      <c r="AA1101" s="216"/>
      <c r="AB1101" s="216"/>
      <c r="AC1101" s="216"/>
      <c r="AD1101" s="216"/>
      <c r="AE1101" s="216"/>
      <c r="AF1101" s="216"/>
      <c r="AG1101" s="216"/>
      <c r="AH1101" s="216"/>
      <c r="AI1101" s="216"/>
      <c r="AJ1101" s="216"/>
      <c r="AK1101" s="216"/>
      <c r="AL1101" s="216"/>
      <c r="FY1101" s="184"/>
      <c r="JJ1101" s="184"/>
    </row>
    <row r="1102" spans="2:270">
      <c r="B1102" s="202"/>
      <c r="E1102" s="216"/>
      <c r="F1102" s="216"/>
      <c r="G1102" s="216"/>
      <c r="H1102" s="216"/>
      <c r="I1102" s="216"/>
      <c r="J1102" s="216"/>
      <c r="K1102" s="216"/>
      <c r="L1102" s="216"/>
      <c r="M1102" s="216"/>
      <c r="N1102" s="216"/>
      <c r="O1102" s="216"/>
      <c r="P1102" s="216"/>
      <c r="Q1102" s="216"/>
      <c r="R1102" s="216"/>
      <c r="S1102" s="216"/>
      <c r="T1102" s="216"/>
      <c r="U1102" s="216"/>
      <c r="V1102" s="216"/>
      <c r="W1102" s="216"/>
      <c r="X1102" s="216"/>
      <c r="Y1102" s="216"/>
      <c r="Z1102" s="216"/>
      <c r="AA1102" s="216"/>
      <c r="AB1102" s="216"/>
      <c r="AC1102" s="216"/>
      <c r="AD1102" s="216"/>
      <c r="AE1102" s="216"/>
      <c r="AF1102" s="216"/>
      <c r="AG1102" s="216"/>
      <c r="AH1102" s="216"/>
      <c r="AI1102" s="216"/>
      <c r="AJ1102" s="216"/>
      <c r="AK1102" s="216"/>
      <c r="AL1102" s="216"/>
      <c r="FY1102" s="184"/>
      <c r="JJ1102" s="184"/>
    </row>
    <row r="1103" spans="2:270">
      <c r="B1103" s="202"/>
      <c r="E1103" s="216"/>
      <c r="F1103" s="216"/>
      <c r="G1103" s="216"/>
      <c r="H1103" s="216"/>
      <c r="I1103" s="216"/>
      <c r="J1103" s="216"/>
      <c r="K1103" s="216"/>
      <c r="L1103" s="216"/>
      <c r="M1103" s="216"/>
      <c r="N1103" s="216"/>
      <c r="O1103" s="216"/>
      <c r="P1103" s="216"/>
      <c r="Q1103" s="216"/>
      <c r="R1103" s="216"/>
      <c r="S1103" s="216"/>
      <c r="T1103" s="216"/>
      <c r="U1103" s="216"/>
      <c r="V1103" s="216"/>
      <c r="W1103" s="216"/>
      <c r="X1103" s="216"/>
      <c r="Y1103" s="216"/>
      <c r="Z1103" s="216"/>
      <c r="AA1103" s="216"/>
      <c r="AB1103" s="216"/>
      <c r="AC1103" s="216"/>
      <c r="AD1103" s="216"/>
      <c r="AE1103" s="216"/>
      <c r="AF1103" s="216"/>
      <c r="AG1103" s="216"/>
      <c r="AH1103" s="216"/>
      <c r="AI1103" s="216"/>
      <c r="AJ1103" s="216"/>
      <c r="AK1103" s="216"/>
      <c r="AL1103" s="216"/>
      <c r="FY1103" s="184"/>
      <c r="JJ1103" s="184"/>
    </row>
    <row r="1104" spans="2:270">
      <c r="B1104" s="202"/>
      <c r="E1104" s="216"/>
      <c r="F1104" s="216"/>
      <c r="G1104" s="216"/>
      <c r="H1104" s="216"/>
      <c r="I1104" s="216"/>
      <c r="J1104" s="216"/>
      <c r="K1104" s="216"/>
      <c r="L1104" s="216"/>
      <c r="M1104" s="216"/>
      <c r="N1104" s="216"/>
      <c r="O1104" s="216"/>
      <c r="P1104" s="216"/>
      <c r="Q1104" s="216"/>
      <c r="R1104" s="216"/>
      <c r="S1104" s="216"/>
      <c r="T1104" s="216"/>
      <c r="U1104" s="216"/>
      <c r="V1104" s="216"/>
      <c r="W1104" s="216"/>
      <c r="X1104" s="216"/>
      <c r="Y1104" s="216"/>
      <c r="Z1104" s="216"/>
      <c r="AA1104" s="216"/>
      <c r="AB1104" s="216"/>
      <c r="AC1104" s="216"/>
      <c r="AD1104" s="216"/>
      <c r="AE1104" s="216"/>
      <c r="AF1104" s="216"/>
      <c r="AG1104" s="216"/>
      <c r="AH1104" s="216"/>
      <c r="AI1104" s="216"/>
      <c r="AJ1104" s="216"/>
      <c r="AK1104" s="216"/>
      <c r="AL1104" s="216"/>
      <c r="FY1104" s="184"/>
      <c r="JJ1104" s="184"/>
    </row>
    <row r="1105" spans="2:270">
      <c r="B1105" s="202"/>
      <c r="E1105" s="216"/>
      <c r="F1105" s="216"/>
      <c r="G1105" s="216"/>
      <c r="H1105" s="216"/>
      <c r="I1105" s="216"/>
      <c r="J1105" s="216"/>
      <c r="K1105" s="216"/>
      <c r="L1105" s="216"/>
      <c r="M1105" s="216"/>
      <c r="N1105" s="216"/>
      <c r="O1105" s="216"/>
      <c r="P1105" s="216"/>
      <c r="Q1105" s="216"/>
      <c r="R1105" s="216"/>
      <c r="S1105" s="216"/>
      <c r="T1105" s="216"/>
      <c r="U1105" s="216"/>
      <c r="V1105" s="216"/>
      <c r="W1105" s="216"/>
      <c r="X1105" s="216"/>
      <c r="Y1105" s="216"/>
      <c r="Z1105" s="216"/>
      <c r="AA1105" s="216"/>
      <c r="AB1105" s="216"/>
      <c r="AC1105" s="216"/>
      <c r="AD1105" s="216"/>
      <c r="AE1105" s="216"/>
      <c r="AF1105" s="216"/>
      <c r="AG1105" s="216"/>
      <c r="AH1105" s="216"/>
      <c r="AI1105" s="216"/>
      <c r="AJ1105" s="216"/>
      <c r="AK1105" s="216"/>
      <c r="AL1105" s="216"/>
      <c r="FY1105" s="184"/>
      <c r="JJ1105" s="184"/>
    </row>
    <row r="1106" spans="2:270">
      <c r="B1106" s="202"/>
      <c r="E1106" s="216"/>
      <c r="F1106" s="216"/>
      <c r="G1106" s="216"/>
      <c r="H1106" s="216"/>
      <c r="I1106" s="216"/>
      <c r="J1106" s="216"/>
      <c r="K1106" s="216"/>
      <c r="L1106" s="216"/>
      <c r="M1106" s="216"/>
      <c r="N1106" s="216"/>
      <c r="O1106" s="216"/>
      <c r="P1106" s="216"/>
      <c r="Q1106" s="216"/>
      <c r="R1106" s="216"/>
      <c r="S1106" s="216"/>
      <c r="T1106" s="216"/>
      <c r="U1106" s="216"/>
      <c r="V1106" s="216"/>
      <c r="W1106" s="216"/>
      <c r="X1106" s="216"/>
      <c r="Y1106" s="216"/>
      <c r="Z1106" s="216"/>
      <c r="AA1106" s="216"/>
      <c r="AB1106" s="216"/>
      <c r="AC1106" s="216"/>
      <c r="AD1106" s="216"/>
      <c r="AE1106" s="216"/>
      <c r="AF1106" s="216"/>
      <c r="AG1106" s="216"/>
      <c r="AH1106" s="216"/>
      <c r="AI1106" s="216"/>
      <c r="AJ1106" s="216"/>
      <c r="AK1106" s="216"/>
      <c r="AL1106" s="216"/>
      <c r="FY1106" s="184"/>
      <c r="JJ1106" s="184"/>
    </row>
    <row r="1107" spans="2:270">
      <c r="B1107" s="202"/>
      <c r="E1107" s="216"/>
      <c r="F1107" s="216"/>
      <c r="G1107" s="216"/>
      <c r="H1107" s="216"/>
      <c r="I1107" s="216"/>
      <c r="J1107" s="216"/>
      <c r="K1107" s="216"/>
      <c r="L1107" s="216"/>
      <c r="M1107" s="216"/>
      <c r="N1107" s="216"/>
      <c r="O1107" s="216"/>
      <c r="P1107" s="216"/>
      <c r="Q1107" s="216"/>
      <c r="R1107" s="216"/>
      <c r="S1107" s="216"/>
      <c r="T1107" s="216"/>
      <c r="U1107" s="216"/>
      <c r="V1107" s="216"/>
      <c r="W1107" s="216"/>
      <c r="X1107" s="216"/>
      <c r="Y1107" s="216"/>
      <c r="Z1107" s="216"/>
      <c r="AA1107" s="216"/>
      <c r="AB1107" s="216"/>
      <c r="AC1107" s="216"/>
      <c r="AD1107" s="216"/>
      <c r="AE1107" s="216"/>
      <c r="AF1107" s="216"/>
      <c r="AG1107" s="216"/>
      <c r="AH1107" s="216"/>
      <c r="AI1107" s="216"/>
      <c r="AJ1107" s="216"/>
      <c r="AK1107" s="216"/>
      <c r="AL1107" s="216"/>
      <c r="FY1107" s="184"/>
      <c r="JJ1107" s="184"/>
    </row>
    <row r="1108" spans="2:270">
      <c r="B1108" s="202"/>
      <c r="E1108" s="216"/>
      <c r="F1108" s="216"/>
      <c r="G1108" s="216"/>
      <c r="H1108" s="216"/>
      <c r="I1108" s="216"/>
      <c r="J1108" s="216"/>
      <c r="K1108" s="216"/>
      <c r="L1108" s="216"/>
      <c r="M1108" s="216"/>
      <c r="N1108" s="216"/>
      <c r="O1108" s="216"/>
      <c r="P1108" s="216"/>
      <c r="Q1108" s="216"/>
      <c r="R1108" s="216"/>
      <c r="S1108" s="216"/>
      <c r="T1108" s="216"/>
      <c r="U1108" s="216"/>
      <c r="V1108" s="216"/>
      <c r="W1108" s="216"/>
      <c r="X1108" s="216"/>
      <c r="Y1108" s="216"/>
      <c r="Z1108" s="216"/>
      <c r="AA1108" s="216"/>
      <c r="AB1108" s="216"/>
      <c r="AC1108" s="216"/>
      <c r="AD1108" s="216"/>
      <c r="AE1108" s="216"/>
      <c r="AF1108" s="216"/>
      <c r="AG1108" s="216"/>
      <c r="AH1108" s="216"/>
      <c r="AI1108" s="216"/>
      <c r="AJ1108" s="216"/>
      <c r="AK1108" s="216"/>
      <c r="AL1108" s="216"/>
      <c r="FY1108" s="184"/>
      <c r="JJ1108" s="184"/>
    </row>
    <row r="1109" spans="2:270">
      <c r="B1109" s="202"/>
      <c r="E1109" s="216"/>
      <c r="F1109" s="216"/>
      <c r="G1109" s="216"/>
      <c r="H1109" s="216"/>
      <c r="I1109" s="216"/>
      <c r="J1109" s="216"/>
      <c r="K1109" s="216"/>
      <c r="L1109" s="216"/>
      <c r="M1109" s="216"/>
      <c r="N1109" s="216"/>
      <c r="O1109" s="216"/>
      <c r="P1109" s="216"/>
      <c r="Q1109" s="216"/>
      <c r="R1109" s="216"/>
      <c r="S1109" s="216"/>
      <c r="T1109" s="216"/>
      <c r="U1109" s="216"/>
      <c r="V1109" s="216"/>
      <c r="W1109" s="216"/>
      <c r="X1109" s="216"/>
      <c r="Y1109" s="216"/>
      <c r="Z1109" s="216"/>
      <c r="AA1109" s="216"/>
      <c r="AB1109" s="216"/>
      <c r="AC1109" s="216"/>
      <c r="AD1109" s="216"/>
      <c r="AE1109" s="216"/>
      <c r="AF1109" s="216"/>
      <c r="AG1109" s="216"/>
      <c r="AH1109" s="216"/>
      <c r="AI1109" s="216"/>
      <c r="AJ1109" s="216"/>
      <c r="AK1109" s="216"/>
      <c r="AL1109" s="216"/>
      <c r="FY1109" s="184"/>
      <c r="JJ1109" s="184"/>
    </row>
    <row r="1110" spans="2:270">
      <c r="B1110" s="202"/>
      <c r="E1110" s="216"/>
      <c r="F1110" s="216"/>
      <c r="G1110" s="216"/>
      <c r="H1110" s="216"/>
      <c r="I1110" s="216"/>
      <c r="J1110" s="216"/>
      <c r="K1110" s="216"/>
      <c r="L1110" s="216"/>
      <c r="M1110" s="216"/>
      <c r="N1110" s="216"/>
      <c r="O1110" s="216"/>
      <c r="P1110" s="216"/>
      <c r="Q1110" s="216"/>
      <c r="R1110" s="216"/>
      <c r="S1110" s="216"/>
      <c r="T1110" s="216"/>
      <c r="U1110" s="216"/>
      <c r="V1110" s="216"/>
      <c r="W1110" s="216"/>
      <c r="X1110" s="216"/>
      <c r="Y1110" s="216"/>
      <c r="Z1110" s="216"/>
      <c r="AA1110" s="216"/>
      <c r="AB1110" s="216"/>
      <c r="AC1110" s="216"/>
      <c r="AD1110" s="216"/>
      <c r="AE1110" s="216"/>
      <c r="AF1110" s="216"/>
      <c r="AG1110" s="216"/>
      <c r="AH1110" s="216"/>
      <c r="AI1110" s="216"/>
      <c r="AJ1110" s="216"/>
      <c r="AK1110" s="216"/>
      <c r="AL1110" s="216"/>
      <c r="FY1110" s="184"/>
      <c r="JJ1110" s="184"/>
    </row>
    <row r="1111" spans="2:270">
      <c r="B1111" s="202"/>
      <c r="E1111" s="216"/>
      <c r="F1111" s="216"/>
      <c r="G1111" s="216"/>
      <c r="H1111" s="216"/>
      <c r="I1111" s="216"/>
      <c r="J1111" s="216"/>
      <c r="K1111" s="216"/>
      <c r="L1111" s="216"/>
      <c r="M1111" s="216"/>
      <c r="N1111" s="216"/>
      <c r="O1111" s="216"/>
      <c r="P1111" s="216"/>
      <c r="Q1111" s="216"/>
      <c r="R1111" s="216"/>
      <c r="S1111" s="216"/>
      <c r="T1111" s="216"/>
      <c r="U1111" s="216"/>
      <c r="V1111" s="216"/>
      <c r="W1111" s="216"/>
      <c r="X1111" s="216"/>
      <c r="Y1111" s="216"/>
      <c r="Z1111" s="216"/>
      <c r="AA1111" s="216"/>
      <c r="AB1111" s="216"/>
      <c r="AC1111" s="216"/>
      <c r="AD1111" s="216"/>
      <c r="AE1111" s="216"/>
      <c r="AF1111" s="216"/>
      <c r="AG1111" s="216"/>
      <c r="AH1111" s="216"/>
      <c r="AI1111" s="216"/>
      <c r="AJ1111" s="216"/>
      <c r="AK1111" s="216"/>
      <c r="AL1111" s="216"/>
      <c r="FY1111" s="184"/>
      <c r="JJ1111" s="184"/>
    </row>
    <row r="1112" spans="2:270">
      <c r="B1112" s="202"/>
      <c r="E1112" s="216"/>
      <c r="F1112" s="216"/>
      <c r="G1112" s="216"/>
      <c r="H1112" s="216"/>
      <c r="I1112" s="216"/>
      <c r="J1112" s="216"/>
      <c r="K1112" s="216"/>
      <c r="L1112" s="216"/>
      <c r="M1112" s="216"/>
      <c r="N1112" s="216"/>
      <c r="O1112" s="216"/>
      <c r="P1112" s="216"/>
      <c r="Q1112" s="216"/>
      <c r="R1112" s="216"/>
      <c r="S1112" s="216"/>
      <c r="T1112" s="216"/>
      <c r="U1112" s="216"/>
      <c r="V1112" s="216"/>
      <c r="W1112" s="216"/>
      <c r="X1112" s="216"/>
      <c r="Y1112" s="216"/>
      <c r="Z1112" s="216"/>
      <c r="AA1112" s="216"/>
      <c r="AB1112" s="216"/>
      <c r="AC1112" s="216"/>
      <c r="AD1112" s="216"/>
      <c r="AE1112" s="216"/>
      <c r="AF1112" s="216"/>
      <c r="AG1112" s="216"/>
      <c r="AH1112" s="216"/>
      <c r="AI1112" s="216"/>
      <c r="AJ1112" s="216"/>
      <c r="AK1112" s="216"/>
      <c r="AL1112" s="216"/>
      <c r="FY1112" s="184"/>
      <c r="JJ1112" s="184"/>
    </row>
    <row r="1113" spans="2:270">
      <c r="B1113" s="202"/>
      <c r="E1113" s="216"/>
      <c r="F1113" s="216"/>
      <c r="G1113" s="216"/>
      <c r="H1113" s="216"/>
      <c r="I1113" s="216"/>
      <c r="J1113" s="216"/>
      <c r="K1113" s="216"/>
      <c r="L1113" s="216"/>
      <c r="M1113" s="216"/>
      <c r="N1113" s="216"/>
      <c r="O1113" s="216"/>
      <c r="P1113" s="216"/>
      <c r="Q1113" s="216"/>
      <c r="R1113" s="216"/>
      <c r="S1113" s="216"/>
      <c r="T1113" s="216"/>
      <c r="U1113" s="216"/>
      <c r="V1113" s="216"/>
      <c r="W1113" s="216"/>
      <c r="X1113" s="216"/>
      <c r="Y1113" s="216"/>
      <c r="Z1113" s="216"/>
      <c r="AA1113" s="216"/>
      <c r="AB1113" s="216"/>
      <c r="AC1113" s="216"/>
      <c r="AD1113" s="216"/>
      <c r="AE1113" s="216"/>
      <c r="AF1113" s="216"/>
      <c r="AG1113" s="216"/>
      <c r="AH1113" s="216"/>
      <c r="AI1113" s="216"/>
      <c r="AJ1113" s="216"/>
      <c r="AK1113" s="216"/>
      <c r="AL1113" s="216"/>
      <c r="FY1113" s="184"/>
      <c r="JJ1113" s="184"/>
    </row>
    <row r="1114" spans="2:270">
      <c r="B1114" s="202"/>
      <c r="E1114" s="216"/>
      <c r="F1114" s="216"/>
      <c r="G1114" s="216"/>
      <c r="H1114" s="216"/>
      <c r="I1114" s="216"/>
      <c r="J1114" s="216"/>
      <c r="K1114" s="216"/>
      <c r="L1114" s="216"/>
      <c r="M1114" s="216"/>
      <c r="N1114" s="216"/>
      <c r="O1114" s="216"/>
      <c r="P1114" s="216"/>
      <c r="Q1114" s="216"/>
      <c r="R1114" s="216"/>
      <c r="S1114" s="216"/>
      <c r="T1114" s="216"/>
      <c r="U1114" s="216"/>
      <c r="V1114" s="216"/>
      <c r="W1114" s="216"/>
      <c r="X1114" s="216"/>
      <c r="Y1114" s="216"/>
      <c r="Z1114" s="216"/>
      <c r="AA1114" s="216"/>
      <c r="AB1114" s="216"/>
      <c r="AC1114" s="216"/>
      <c r="AD1114" s="216"/>
      <c r="AE1114" s="216"/>
      <c r="AF1114" s="216"/>
      <c r="AG1114" s="216"/>
      <c r="AH1114" s="216"/>
      <c r="AI1114" s="216"/>
      <c r="AJ1114" s="216"/>
      <c r="AK1114" s="216"/>
      <c r="AL1114" s="216"/>
      <c r="FY1114" s="184"/>
      <c r="JJ1114" s="184"/>
    </row>
    <row r="1115" spans="2:270">
      <c r="B1115" s="202"/>
      <c r="E1115" s="216"/>
      <c r="F1115" s="216"/>
      <c r="G1115" s="216"/>
      <c r="H1115" s="216"/>
      <c r="I1115" s="216"/>
      <c r="J1115" s="216"/>
      <c r="K1115" s="216"/>
      <c r="L1115" s="216"/>
      <c r="M1115" s="216"/>
      <c r="N1115" s="216"/>
      <c r="O1115" s="216"/>
      <c r="P1115" s="216"/>
      <c r="Q1115" s="216"/>
      <c r="R1115" s="216"/>
      <c r="S1115" s="216"/>
      <c r="T1115" s="216"/>
      <c r="U1115" s="216"/>
      <c r="V1115" s="216"/>
      <c r="W1115" s="216"/>
      <c r="X1115" s="216"/>
      <c r="Y1115" s="216"/>
      <c r="Z1115" s="216"/>
      <c r="AA1115" s="216"/>
      <c r="AB1115" s="216"/>
      <c r="AC1115" s="216"/>
      <c r="AD1115" s="216"/>
      <c r="AE1115" s="216"/>
      <c r="AF1115" s="216"/>
      <c r="AG1115" s="216"/>
      <c r="AH1115" s="216"/>
      <c r="AI1115" s="216"/>
      <c r="AJ1115" s="216"/>
      <c r="AK1115" s="216"/>
      <c r="AL1115" s="216"/>
      <c r="FY1115" s="184"/>
      <c r="JJ1115" s="184"/>
    </row>
    <row r="1116" spans="2:270">
      <c r="B1116" s="202"/>
      <c r="E1116" s="216"/>
      <c r="F1116" s="216"/>
      <c r="G1116" s="216"/>
      <c r="H1116" s="216"/>
      <c r="I1116" s="216"/>
      <c r="J1116" s="216"/>
      <c r="K1116" s="216"/>
      <c r="L1116" s="216"/>
      <c r="M1116" s="216"/>
      <c r="N1116" s="216"/>
      <c r="O1116" s="216"/>
      <c r="P1116" s="216"/>
      <c r="Q1116" s="216"/>
      <c r="R1116" s="216"/>
      <c r="S1116" s="216"/>
      <c r="T1116" s="216"/>
      <c r="U1116" s="216"/>
      <c r="V1116" s="216"/>
      <c r="W1116" s="216"/>
      <c r="X1116" s="216"/>
      <c r="Y1116" s="216"/>
      <c r="Z1116" s="216"/>
      <c r="AA1116" s="216"/>
      <c r="AB1116" s="216"/>
      <c r="AC1116" s="216"/>
      <c r="AD1116" s="216"/>
      <c r="AE1116" s="216"/>
      <c r="AF1116" s="216"/>
      <c r="AG1116" s="216"/>
      <c r="AH1116" s="216"/>
      <c r="AI1116" s="216"/>
      <c r="AJ1116" s="216"/>
      <c r="AK1116" s="216"/>
      <c r="AL1116" s="216"/>
      <c r="FY1116" s="184"/>
      <c r="JJ1116" s="184"/>
    </row>
    <row r="1117" spans="2:270">
      <c r="B1117" s="202"/>
      <c r="E1117" s="216"/>
      <c r="F1117" s="216"/>
      <c r="G1117" s="216"/>
      <c r="H1117" s="216"/>
      <c r="I1117" s="216"/>
      <c r="J1117" s="216"/>
      <c r="K1117" s="216"/>
      <c r="L1117" s="216"/>
      <c r="M1117" s="216"/>
      <c r="N1117" s="216"/>
      <c r="O1117" s="216"/>
      <c r="P1117" s="216"/>
      <c r="Q1117" s="216"/>
      <c r="R1117" s="216"/>
      <c r="S1117" s="216"/>
      <c r="T1117" s="216"/>
      <c r="U1117" s="216"/>
      <c r="V1117" s="216"/>
      <c r="W1117" s="216"/>
      <c r="X1117" s="216"/>
      <c r="Y1117" s="216"/>
      <c r="Z1117" s="216"/>
      <c r="AA1117" s="216"/>
      <c r="AB1117" s="216"/>
      <c r="AC1117" s="216"/>
      <c r="AD1117" s="216"/>
      <c r="AE1117" s="216"/>
      <c r="AF1117" s="216"/>
      <c r="AG1117" s="216"/>
      <c r="AH1117" s="216"/>
      <c r="AI1117" s="216"/>
      <c r="AJ1117" s="216"/>
      <c r="AK1117" s="216"/>
      <c r="AL1117" s="216"/>
      <c r="FY1117" s="184"/>
      <c r="JJ1117" s="184"/>
    </row>
    <row r="1118" spans="2:270">
      <c r="B1118" s="202"/>
      <c r="E1118" s="216"/>
      <c r="F1118" s="216"/>
      <c r="G1118" s="216"/>
      <c r="H1118" s="216"/>
      <c r="I1118" s="216"/>
      <c r="J1118" s="216"/>
      <c r="K1118" s="216"/>
      <c r="L1118" s="216"/>
      <c r="M1118" s="216"/>
      <c r="N1118" s="216"/>
      <c r="O1118" s="216"/>
      <c r="P1118" s="216"/>
      <c r="Q1118" s="216"/>
      <c r="R1118" s="216"/>
      <c r="S1118" s="216"/>
      <c r="T1118" s="216"/>
      <c r="U1118" s="216"/>
      <c r="V1118" s="216"/>
      <c r="W1118" s="216"/>
      <c r="X1118" s="216"/>
      <c r="Y1118" s="216"/>
      <c r="Z1118" s="216"/>
      <c r="AA1118" s="216"/>
      <c r="AB1118" s="216"/>
      <c r="AC1118" s="216"/>
      <c r="AD1118" s="216"/>
      <c r="AE1118" s="216"/>
      <c r="AF1118" s="216"/>
      <c r="AG1118" s="216"/>
      <c r="AH1118" s="216"/>
      <c r="AI1118" s="216"/>
      <c r="AJ1118" s="216"/>
      <c r="AK1118" s="216"/>
      <c r="AL1118" s="216"/>
      <c r="FY1118" s="184"/>
      <c r="JJ1118" s="184"/>
    </row>
    <row r="1119" spans="2:270">
      <c r="B1119" s="202"/>
      <c r="E1119" s="216"/>
      <c r="F1119" s="216"/>
      <c r="G1119" s="216"/>
      <c r="H1119" s="216"/>
      <c r="I1119" s="216"/>
      <c r="J1119" s="216"/>
      <c r="K1119" s="216"/>
      <c r="L1119" s="216"/>
      <c r="M1119" s="216"/>
      <c r="N1119" s="216"/>
      <c r="O1119" s="216"/>
      <c r="P1119" s="216"/>
      <c r="Q1119" s="216"/>
      <c r="R1119" s="216"/>
      <c r="S1119" s="216"/>
      <c r="T1119" s="216"/>
      <c r="U1119" s="216"/>
      <c r="V1119" s="216"/>
      <c r="W1119" s="216"/>
      <c r="X1119" s="216"/>
      <c r="Y1119" s="216"/>
      <c r="Z1119" s="216"/>
      <c r="AA1119" s="216"/>
      <c r="AB1119" s="216"/>
      <c r="AC1119" s="216"/>
      <c r="AD1119" s="216"/>
      <c r="AE1119" s="216"/>
      <c r="AF1119" s="216"/>
      <c r="AG1119" s="216"/>
      <c r="AH1119" s="216"/>
      <c r="AI1119" s="216"/>
      <c r="AJ1119" s="216"/>
      <c r="AK1119" s="216"/>
      <c r="AL1119" s="216"/>
      <c r="FY1119" s="184"/>
      <c r="JJ1119" s="184"/>
    </row>
    <row r="1120" spans="2:270">
      <c r="B1120" s="202"/>
      <c r="E1120" s="216"/>
      <c r="F1120" s="216"/>
      <c r="G1120" s="216"/>
      <c r="H1120" s="216"/>
      <c r="I1120" s="216"/>
      <c r="J1120" s="216"/>
      <c r="K1120" s="216"/>
      <c r="L1120" s="216"/>
      <c r="M1120" s="216"/>
      <c r="N1120" s="216"/>
      <c r="O1120" s="216"/>
      <c r="P1120" s="216"/>
      <c r="Q1120" s="216"/>
      <c r="R1120" s="216"/>
      <c r="S1120" s="216"/>
      <c r="T1120" s="216"/>
      <c r="U1120" s="216"/>
      <c r="V1120" s="216"/>
      <c r="W1120" s="216"/>
      <c r="X1120" s="216"/>
      <c r="Y1120" s="216"/>
      <c r="Z1120" s="216"/>
      <c r="AA1120" s="216"/>
      <c r="AB1120" s="216"/>
      <c r="AC1120" s="216"/>
      <c r="AD1120" s="216"/>
      <c r="AE1120" s="216"/>
      <c r="AF1120" s="216"/>
      <c r="AG1120" s="216"/>
      <c r="AH1120" s="216"/>
      <c r="AI1120" s="216"/>
      <c r="AJ1120" s="216"/>
      <c r="AK1120" s="216"/>
      <c r="AL1120" s="216"/>
      <c r="FY1120" s="184"/>
      <c r="JJ1120" s="184"/>
    </row>
    <row r="1121" spans="2:270">
      <c r="B1121" s="202"/>
      <c r="E1121" s="216"/>
      <c r="F1121" s="216"/>
      <c r="G1121" s="216"/>
      <c r="H1121" s="216"/>
      <c r="I1121" s="216"/>
      <c r="J1121" s="216"/>
      <c r="K1121" s="216"/>
      <c r="L1121" s="216"/>
      <c r="M1121" s="216"/>
      <c r="N1121" s="216"/>
      <c r="O1121" s="216"/>
      <c r="P1121" s="216"/>
      <c r="Q1121" s="216"/>
      <c r="R1121" s="216"/>
      <c r="S1121" s="216"/>
      <c r="T1121" s="216"/>
      <c r="U1121" s="216"/>
      <c r="V1121" s="216"/>
      <c r="W1121" s="216"/>
      <c r="X1121" s="216"/>
      <c r="Y1121" s="216"/>
      <c r="Z1121" s="216"/>
      <c r="AA1121" s="216"/>
      <c r="AB1121" s="216"/>
      <c r="AC1121" s="216"/>
      <c r="AD1121" s="216"/>
      <c r="AE1121" s="216"/>
      <c r="AF1121" s="216"/>
      <c r="AG1121" s="216"/>
      <c r="AH1121" s="216"/>
      <c r="AI1121" s="216"/>
      <c r="AJ1121" s="216"/>
      <c r="AK1121" s="216"/>
      <c r="AL1121" s="216"/>
      <c r="FY1121" s="184"/>
      <c r="JJ1121" s="184"/>
    </row>
    <row r="1122" spans="2:270">
      <c r="B1122" s="202"/>
      <c r="E1122" s="216"/>
      <c r="F1122" s="216"/>
      <c r="G1122" s="216"/>
      <c r="H1122" s="216"/>
      <c r="I1122" s="216"/>
      <c r="J1122" s="216"/>
      <c r="K1122" s="216"/>
      <c r="L1122" s="216"/>
      <c r="M1122" s="216"/>
      <c r="N1122" s="216"/>
      <c r="O1122" s="216"/>
      <c r="P1122" s="216"/>
      <c r="Q1122" s="216"/>
      <c r="R1122" s="216"/>
      <c r="S1122" s="216"/>
      <c r="T1122" s="216"/>
      <c r="U1122" s="216"/>
      <c r="V1122" s="216"/>
      <c r="W1122" s="216"/>
      <c r="X1122" s="216"/>
      <c r="Y1122" s="216"/>
      <c r="Z1122" s="216"/>
      <c r="AA1122" s="216"/>
      <c r="AB1122" s="216"/>
      <c r="AC1122" s="216"/>
      <c r="AD1122" s="216"/>
      <c r="AE1122" s="216"/>
      <c r="AF1122" s="216"/>
      <c r="AG1122" s="216"/>
      <c r="AH1122" s="216"/>
      <c r="AI1122" s="216"/>
      <c r="AJ1122" s="216"/>
      <c r="AK1122" s="216"/>
      <c r="AL1122" s="216"/>
      <c r="FY1122" s="184"/>
      <c r="JJ1122" s="184"/>
    </row>
    <row r="1123" spans="2:270">
      <c r="B1123" s="202"/>
      <c r="E1123" s="216"/>
      <c r="F1123" s="216"/>
      <c r="G1123" s="216"/>
      <c r="H1123" s="216"/>
      <c r="I1123" s="216"/>
      <c r="J1123" s="216"/>
      <c r="K1123" s="216"/>
      <c r="L1123" s="216"/>
      <c r="M1123" s="216"/>
      <c r="N1123" s="216"/>
      <c r="O1123" s="216"/>
      <c r="P1123" s="216"/>
      <c r="Q1123" s="216"/>
      <c r="R1123" s="216"/>
      <c r="S1123" s="216"/>
      <c r="T1123" s="216"/>
      <c r="U1123" s="216"/>
      <c r="V1123" s="216"/>
      <c r="W1123" s="216"/>
      <c r="X1123" s="216"/>
      <c r="Y1123" s="216"/>
      <c r="Z1123" s="216"/>
      <c r="AA1123" s="216"/>
      <c r="AB1123" s="216"/>
      <c r="AC1123" s="216"/>
      <c r="AD1123" s="216"/>
      <c r="AE1123" s="216"/>
      <c r="AF1123" s="216"/>
      <c r="AG1123" s="216"/>
      <c r="AH1123" s="216"/>
      <c r="AI1123" s="216"/>
      <c r="AJ1123" s="216"/>
      <c r="AK1123" s="216"/>
      <c r="AL1123" s="216"/>
      <c r="FY1123" s="184"/>
      <c r="JJ1123" s="184"/>
    </row>
    <row r="1124" spans="2:270">
      <c r="B1124" s="202"/>
      <c r="E1124" s="216"/>
      <c r="F1124" s="216"/>
      <c r="G1124" s="216"/>
      <c r="H1124" s="216"/>
      <c r="I1124" s="216"/>
      <c r="J1124" s="216"/>
      <c r="K1124" s="216"/>
      <c r="L1124" s="216"/>
      <c r="M1124" s="216"/>
      <c r="N1124" s="216"/>
      <c r="O1124" s="216"/>
      <c r="P1124" s="216"/>
      <c r="Q1124" s="216"/>
      <c r="R1124" s="216"/>
      <c r="S1124" s="216"/>
      <c r="T1124" s="216"/>
      <c r="U1124" s="216"/>
      <c r="V1124" s="216"/>
      <c r="W1124" s="216"/>
      <c r="X1124" s="216"/>
      <c r="Y1124" s="216"/>
      <c r="Z1124" s="216"/>
      <c r="AA1124" s="216"/>
      <c r="AB1124" s="216"/>
      <c r="AC1124" s="216"/>
      <c r="AD1124" s="216"/>
      <c r="AE1124" s="216"/>
      <c r="AF1124" s="216"/>
      <c r="AG1124" s="216"/>
      <c r="AH1124" s="216"/>
      <c r="AI1124" s="216"/>
      <c r="AJ1124" s="216"/>
      <c r="AK1124" s="216"/>
      <c r="AL1124" s="216"/>
      <c r="FY1124" s="184"/>
      <c r="JJ1124" s="184"/>
    </row>
    <row r="1125" spans="2:270">
      <c r="B1125" s="202"/>
      <c r="E1125" s="216"/>
      <c r="F1125" s="216"/>
      <c r="G1125" s="216"/>
      <c r="H1125" s="216"/>
      <c r="I1125" s="216"/>
      <c r="J1125" s="216"/>
      <c r="K1125" s="216"/>
      <c r="L1125" s="216"/>
      <c r="M1125" s="216"/>
      <c r="N1125" s="216"/>
      <c r="O1125" s="216"/>
      <c r="P1125" s="216"/>
      <c r="Q1125" s="216"/>
      <c r="R1125" s="216"/>
      <c r="S1125" s="216"/>
      <c r="T1125" s="216"/>
      <c r="U1125" s="216"/>
      <c r="V1125" s="216"/>
      <c r="W1125" s="216"/>
      <c r="X1125" s="216"/>
      <c r="Y1125" s="216"/>
      <c r="Z1125" s="216"/>
      <c r="AA1125" s="216"/>
      <c r="AB1125" s="216"/>
      <c r="AC1125" s="216"/>
      <c r="AD1125" s="216"/>
      <c r="AE1125" s="216"/>
      <c r="AF1125" s="216"/>
      <c r="AG1125" s="216"/>
      <c r="AH1125" s="216"/>
      <c r="AI1125" s="216"/>
      <c r="AJ1125" s="216"/>
      <c r="AK1125" s="216"/>
      <c r="AL1125" s="216"/>
      <c r="FY1125" s="184"/>
      <c r="JJ1125" s="184"/>
    </row>
    <row r="1126" spans="2:270">
      <c r="B1126" s="202"/>
      <c r="E1126" s="216"/>
      <c r="F1126" s="216"/>
      <c r="G1126" s="216"/>
      <c r="H1126" s="216"/>
      <c r="I1126" s="216"/>
      <c r="J1126" s="216"/>
      <c r="K1126" s="216"/>
      <c r="L1126" s="216"/>
      <c r="M1126" s="216"/>
      <c r="N1126" s="216"/>
      <c r="O1126" s="216"/>
      <c r="P1126" s="216"/>
      <c r="Q1126" s="216"/>
      <c r="R1126" s="216"/>
      <c r="S1126" s="216"/>
      <c r="T1126" s="216"/>
      <c r="U1126" s="216"/>
      <c r="V1126" s="216"/>
      <c r="W1126" s="216"/>
      <c r="X1126" s="216"/>
      <c r="Y1126" s="216"/>
      <c r="Z1126" s="216"/>
      <c r="AA1126" s="216"/>
      <c r="AB1126" s="216"/>
      <c r="AC1126" s="216"/>
      <c r="AD1126" s="216"/>
      <c r="AE1126" s="216"/>
      <c r="AF1126" s="216"/>
      <c r="AG1126" s="216"/>
      <c r="AH1126" s="216"/>
      <c r="AI1126" s="216"/>
      <c r="AJ1126" s="216"/>
      <c r="AK1126" s="216"/>
      <c r="AL1126" s="216"/>
      <c r="FY1126" s="184"/>
      <c r="JJ1126" s="184"/>
    </row>
    <row r="1127" spans="2:270">
      <c r="B1127" s="202"/>
      <c r="E1127" s="216"/>
      <c r="F1127" s="216"/>
      <c r="G1127" s="216"/>
      <c r="H1127" s="216"/>
      <c r="I1127" s="216"/>
      <c r="J1127" s="216"/>
      <c r="K1127" s="216"/>
      <c r="L1127" s="216"/>
      <c r="M1127" s="216"/>
      <c r="N1127" s="216"/>
      <c r="O1127" s="216"/>
      <c r="P1127" s="216"/>
      <c r="Q1127" s="216"/>
      <c r="R1127" s="216"/>
      <c r="S1127" s="216"/>
      <c r="T1127" s="216"/>
      <c r="U1127" s="216"/>
      <c r="V1127" s="216"/>
      <c r="W1127" s="216"/>
      <c r="X1127" s="216"/>
      <c r="Y1127" s="216"/>
      <c r="Z1127" s="216"/>
      <c r="AA1127" s="216"/>
      <c r="AB1127" s="216"/>
      <c r="AC1127" s="216"/>
      <c r="AD1127" s="216"/>
      <c r="AE1127" s="216"/>
      <c r="AF1127" s="216"/>
      <c r="AG1127" s="216"/>
      <c r="AH1127" s="216"/>
      <c r="AI1127" s="216"/>
      <c r="AJ1127" s="216"/>
      <c r="AK1127" s="216"/>
      <c r="AL1127" s="216"/>
      <c r="FY1127" s="184"/>
      <c r="JJ1127" s="184"/>
    </row>
    <row r="1128" spans="2:270">
      <c r="B1128" s="202"/>
      <c r="E1128" s="216"/>
      <c r="F1128" s="216"/>
      <c r="G1128" s="216"/>
      <c r="H1128" s="216"/>
      <c r="I1128" s="216"/>
      <c r="J1128" s="216"/>
      <c r="K1128" s="216"/>
      <c r="L1128" s="216"/>
      <c r="M1128" s="216"/>
      <c r="N1128" s="216"/>
      <c r="O1128" s="216"/>
      <c r="P1128" s="216"/>
      <c r="Q1128" s="216"/>
      <c r="R1128" s="216"/>
      <c r="S1128" s="216"/>
      <c r="T1128" s="216"/>
      <c r="U1128" s="216"/>
      <c r="V1128" s="216"/>
      <c r="W1128" s="216"/>
      <c r="X1128" s="216"/>
      <c r="Y1128" s="216"/>
      <c r="Z1128" s="216"/>
      <c r="AA1128" s="216"/>
      <c r="AB1128" s="216"/>
      <c r="AC1128" s="216"/>
      <c r="AD1128" s="216"/>
      <c r="AE1128" s="216"/>
      <c r="AF1128" s="216"/>
      <c r="AG1128" s="216"/>
      <c r="AH1128" s="216"/>
      <c r="AI1128" s="216"/>
      <c r="AJ1128" s="216"/>
      <c r="AK1128" s="216"/>
      <c r="AL1128" s="216"/>
      <c r="FY1128" s="184"/>
      <c r="JJ1128" s="184"/>
    </row>
    <row r="1129" spans="2:270">
      <c r="B1129" s="202"/>
      <c r="E1129" s="216"/>
      <c r="F1129" s="216"/>
      <c r="G1129" s="216"/>
      <c r="H1129" s="216"/>
      <c r="I1129" s="216"/>
      <c r="J1129" s="216"/>
      <c r="K1129" s="216"/>
      <c r="L1129" s="216"/>
      <c r="M1129" s="216"/>
      <c r="N1129" s="216"/>
      <c r="O1129" s="216"/>
      <c r="P1129" s="216"/>
      <c r="Q1129" s="216"/>
      <c r="R1129" s="216"/>
      <c r="S1129" s="216"/>
      <c r="T1129" s="216"/>
      <c r="U1129" s="216"/>
      <c r="V1129" s="216"/>
      <c r="W1129" s="216"/>
      <c r="X1129" s="216"/>
      <c r="Y1129" s="216"/>
      <c r="Z1129" s="216"/>
      <c r="AA1129" s="216"/>
      <c r="AB1129" s="216"/>
      <c r="AC1129" s="216"/>
      <c r="AD1129" s="216"/>
      <c r="AE1129" s="216"/>
      <c r="AF1129" s="216"/>
      <c r="AG1129" s="216"/>
      <c r="AH1129" s="216"/>
      <c r="AI1129" s="216"/>
      <c r="AJ1129" s="216"/>
      <c r="AK1129" s="216"/>
      <c r="AL1129" s="216"/>
      <c r="FY1129" s="184"/>
      <c r="JJ1129" s="184"/>
    </row>
    <row r="1130" spans="2:270">
      <c r="B1130" s="202"/>
      <c r="E1130" s="216"/>
      <c r="F1130" s="216"/>
      <c r="G1130" s="216"/>
      <c r="H1130" s="216"/>
      <c r="I1130" s="216"/>
      <c r="J1130" s="216"/>
      <c r="K1130" s="216"/>
      <c r="L1130" s="216"/>
      <c r="M1130" s="216"/>
      <c r="N1130" s="216"/>
      <c r="O1130" s="216"/>
      <c r="P1130" s="216"/>
      <c r="Q1130" s="216"/>
      <c r="R1130" s="216"/>
      <c r="S1130" s="216"/>
      <c r="T1130" s="216"/>
      <c r="U1130" s="216"/>
      <c r="V1130" s="216"/>
      <c r="W1130" s="216"/>
      <c r="X1130" s="216"/>
      <c r="Y1130" s="216"/>
      <c r="Z1130" s="216"/>
      <c r="AA1130" s="216"/>
      <c r="AB1130" s="216"/>
      <c r="AC1130" s="216"/>
      <c r="AD1130" s="216"/>
      <c r="AE1130" s="216"/>
      <c r="AF1130" s="216"/>
      <c r="AG1130" s="216"/>
      <c r="AH1130" s="216"/>
      <c r="AI1130" s="216"/>
      <c r="AJ1130" s="216"/>
      <c r="AK1130" s="216"/>
      <c r="AL1130" s="216"/>
      <c r="FY1130" s="184"/>
      <c r="JJ1130" s="184"/>
    </row>
    <row r="1131" spans="2:270">
      <c r="B1131" s="202"/>
      <c r="E1131" s="216"/>
      <c r="F1131" s="216"/>
      <c r="G1131" s="216"/>
      <c r="H1131" s="216"/>
      <c r="I1131" s="216"/>
      <c r="J1131" s="216"/>
      <c r="K1131" s="216"/>
      <c r="L1131" s="216"/>
      <c r="M1131" s="216"/>
      <c r="N1131" s="216"/>
      <c r="O1131" s="216"/>
      <c r="P1131" s="216"/>
      <c r="Q1131" s="216"/>
      <c r="R1131" s="216"/>
      <c r="S1131" s="216"/>
      <c r="T1131" s="216"/>
      <c r="U1131" s="216"/>
      <c r="V1131" s="216"/>
      <c r="W1131" s="216"/>
      <c r="X1131" s="216"/>
      <c r="Y1131" s="216"/>
      <c r="Z1131" s="216"/>
      <c r="AA1131" s="216"/>
      <c r="AB1131" s="216"/>
      <c r="AC1131" s="216"/>
      <c r="AD1131" s="216"/>
      <c r="AE1131" s="216"/>
      <c r="AF1131" s="216"/>
      <c r="AG1131" s="216"/>
      <c r="AH1131" s="216"/>
      <c r="AI1131" s="216"/>
      <c r="AJ1131" s="216"/>
      <c r="AK1131" s="216"/>
      <c r="AL1131" s="216"/>
      <c r="FY1131" s="184"/>
      <c r="JJ1131" s="184"/>
    </row>
    <row r="1132" spans="2:270">
      <c r="B1132" s="202"/>
      <c r="E1132" s="216"/>
      <c r="F1132" s="216"/>
      <c r="G1132" s="216"/>
      <c r="H1132" s="216"/>
      <c r="I1132" s="216"/>
      <c r="J1132" s="216"/>
      <c r="K1132" s="216"/>
      <c r="L1132" s="216"/>
      <c r="M1132" s="216"/>
      <c r="N1132" s="216"/>
      <c r="O1132" s="216"/>
      <c r="P1132" s="216"/>
      <c r="Q1132" s="216"/>
      <c r="R1132" s="216"/>
      <c r="S1132" s="216"/>
      <c r="T1132" s="216"/>
      <c r="U1132" s="216"/>
      <c r="V1132" s="216"/>
      <c r="W1132" s="216"/>
      <c r="X1132" s="216"/>
      <c r="Y1132" s="216"/>
      <c r="Z1132" s="216"/>
      <c r="AA1132" s="216"/>
      <c r="AB1132" s="216"/>
      <c r="AC1132" s="216"/>
      <c r="AD1132" s="216"/>
      <c r="AE1132" s="216"/>
      <c r="AF1132" s="216"/>
      <c r="AG1132" s="216"/>
      <c r="AH1132" s="216"/>
      <c r="AI1132" s="216"/>
      <c r="AJ1132" s="216"/>
      <c r="AK1132" s="216"/>
      <c r="AL1132" s="216"/>
      <c r="FY1132" s="184"/>
      <c r="JJ1132" s="184"/>
    </row>
    <row r="1133" spans="2:270">
      <c r="B1133" s="202"/>
      <c r="E1133" s="216"/>
      <c r="F1133" s="216"/>
      <c r="G1133" s="216"/>
      <c r="H1133" s="216"/>
      <c r="I1133" s="216"/>
      <c r="J1133" s="216"/>
      <c r="K1133" s="216"/>
      <c r="L1133" s="216"/>
      <c r="M1133" s="216"/>
      <c r="N1133" s="216"/>
      <c r="O1133" s="216"/>
      <c r="P1133" s="216"/>
      <c r="Q1133" s="216"/>
      <c r="R1133" s="216"/>
      <c r="S1133" s="216"/>
      <c r="T1133" s="216"/>
      <c r="U1133" s="216"/>
      <c r="V1133" s="216"/>
      <c r="W1133" s="216"/>
      <c r="X1133" s="216"/>
      <c r="Y1133" s="216"/>
      <c r="Z1133" s="216"/>
      <c r="AA1133" s="216"/>
      <c r="AB1133" s="216"/>
      <c r="AC1133" s="216"/>
      <c r="AD1133" s="216"/>
      <c r="AE1133" s="216"/>
      <c r="AF1133" s="216"/>
      <c r="AG1133" s="216"/>
      <c r="AH1133" s="216"/>
      <c r="AI1133" s="216"/>
      <c r="AJ1133" s="216"/>
      <c r="AK1133" s="216"/>
      <c r="AL1133" s="216"/>
      <c r="FY1133" s="184"/>
      <c r="JJ1133" s="184"/>
    </row>
    <row r="1134" spans="2:270">
      <c r="B1134" s="202"/>
      <c r="E1134" s="216"/>
      <c r="F1134" s="216"/>
      <c r="G1134" s="216"/>
      <c r="H1134" s="216"/>
      <c r="I1134" s="216"/>
      <c r="J1134" s="216"/>
      <c r="K1134" s="216"/>
      <c r="L1134" s="216"/>
      <c r="M1134" s="216"/>
      <c r="N1134" s="216"/>
      <c r="O1134" s="216"/>
      <c r="P1134" s="216"/>
      <c r="Q1134" s="216"/>
      <c r="R1134" s="216"/>
      <c r="S1134" s="216"/>
      <c r="T1134" s="216"/>
      <c r="U1134" s="216"/>
      <c r="V1134" s="216"/>
      <c r="W1134" s="216"/>
      <c r="X1134" s="216"/>
      <c r="Y1134" s="216"/>
      <c r="Z1134" s="216"/>
      <c r="AA1134" s="216"/>
      <c r="AB1134" s="216"/>
      <c r="AC1134" s="216"/>
      <c r="AD1134" s="216"/>
      <c r="AE1134" s="216"/>
      <c r="AF1134" s="216"/>
      <c r="AG1134" s="216"/>
      <c r="AH1134" s="216"/>
      <c r="AI1134" s="216"/>
      <c r="AJ1134" s="216"/>
      <c r="AK1134" s="216"/>
      <c r="AL1134" s="216"/>
      <c r="FY1134" s="184"/>
      <c r="JJ1134" s="184"/>
    </row>
    <row r="1135" spans="2:270">
      <c r="B1135" s="202"/>
      <c r="E1135" s="216"/>
      <c r="F1135" s="216"/>
      <c r="G1135" s="216"/>
      <c r="H1135" s="216"/>
      <c r="I1135" s="216"/>
      <c r="J1135" s="216"/>
      <c r="K1135" s="216"/>
      <c r="L1135" s="216"/>
      <c r="M1135" s="216"/>
      <c r="N1135" s="216"/>
      <c r="O1135" s="216"/>
      <c r="P1135" s="216"/>
      <c r="Q1135" s="216"/>
      <c r="R1135" s="216"/>
      <c r="S1135" s="216"/>
      <c r="T1135" s="216"/>
      <c r="U1135" s="216"/>
      <c r="V1135" s="216"/>
      <c r="W1135" s="216"/>
      <c r="X1135" s="216"/>
      <c r="Y1135" s="216"/>
      <c r="Z1135" s="216"/>
      <c r="AA1135" s="216"/>
      <c r="AB1135" s="216"/>
      <c r="AC1135" s="216"/>
      <c r="AD1135" s="216"/>
      <c r="AE1135" s="216"/>
      <c r="AF1135" s="216"/>
      <c r="AG1135" s="216"/>
      <c r="AH1135" s="216"/>
      <c r="AI1135" s="216"/>
      <c r="AJ1135" s="216"/>
      <c r="AK1135" s="216"/>
      <c r="AL1135" s="216"/>
      <c r="FY1135" s="184"/>
      <c r="JJ1135" s="184"/>
    </row>
    <row r="1136" spans="2:270">
      <c r="B1136" s="202"/>
      <c r="E1136" s="216"/>
      <c r="F1136" s="216"/>
      <c r="G1136" s="216"/>
      <c r="H1136" s="216"/>
      <c r="I1136" s="216"/>
      <c r="J1136" s="216"/>
      <c r="K1136" s="216"/>
      <c r="L1136" s="216"/>
      <c r="M1136" s="216"/>
      <c r="N1136" s="216"/>
      <c r="O1136" s="216"/>
      <c r="P1136" s="216"/>
      <c r="Q1136" s="216"/>
      <c r="R1136" s="216"/>
      <c r="S1136" s="216"/>
      <c r="T1136" s="216"/>
      <c r="U1136" s="216"/>
      <c r="V1136" s="216"/>
      <c r="W1136" s="216"/>
      <c r="X1136" s="216"/>
      <c r="Y1136" s="216"/>
      <c r="Z1136" s="216"/>
      <c r="AA1136" s="216"/>
      <c r="AB1136" s="216"/>
      <c r="AC1136" s="216"/>
      <c r="AD1136" s="216"/>
      <c r="AE1136" s="216"/>
      <c r="AF1136" s="216"/>
      <c r="AG1136" s="216"/>
      <c r="AH1136" s="216"/>
      <c r="AI1136" s="216"/>
      <c r="AJ1136" s="216"/>
      <c r="AK1136" s="216"/>
      <c r="AL1136" s="216"/>
      <c r="FY1136" s="184"/>
      <c r="JJ1136" s="184"/>
    </row>
    <row r="1137" spans="2:270">
      <c r="B1137" s="202"/>
      <c r="E1137" s="216"/>
      <c r="F1137" s="216"/>
      <c r="G1137" s="216"/>
      <c r="H1137" s="216"/>
      <c r="I1137" s="216"/>
      <c r="J1137" s="216"/>
      <c r="K1137" s="216"/>
      <c r="L1137" s="216"/>
      <c r="M1137" s="216"/>
      <c r="N1137" s="216"/>
      <c r="O1137" s="216"/>
      <c r="P1137" s="216"/>
      <c r="Q1137" s="216"/>
      <c r="R1137" s="216"/>
      <c r="S1137" s="216"/>
      <c r="T1137" s="216"/>
      <c r="U1137" s="216"/>
      <c r="V1137" s="216"/>
      <c r="W1137" s="216"/>
      <c r="X1137" s="216"/>
      <c r="Y1137" s="216"/>
      <c r="Z1137" s="216"/>
      <c r="AA1137" s="216"/>
      <c r="AB1137" s="216"/>
      <c r="AC1137" s="216"/>
      <c r="AD1137" s="216"/>
      <c r="AE1137" s="216"/>
      <c r="AF1137" s="216"/>
      <c r="AG1137" s="216"/>
      <c r="AH1137" s="216"/>
      <c r="AI1137" s="216"/>
      <c r="AJ1137" s="216"/>
      <c r="AK1137" s="216"/>
      <c r="AL1137" s="216"/>
      <c r="FY1137" s="184"/>
      <c r="JJ1137" s="184"/>
    </row>
    <row r="1138" spans="2:270">
      <c r="B1138" s="202"/>
      <c r="E1138" s="216"/>
      <c r="F1138" s="216"/>
      <c r="G1138" s="216"/>
      <c r="H1138" s="216"/>
      <c r="I1138" s="216"/>
      <c r="J1138" s="216"/>
      <c r="K1138" s="216"/>
      <c r="L1138" s="216"/>
      <c r="M1138" s="216"/>
      <c r="N1138" s="216"/>
      <c r="O1138" s="216"/>
      <c r="P1138" s="216"/>
      <c r="Q1138" s="216"/>
      <c r="R1138" s="216"/>
      <c r="S1138" s="216"/>
      <c r="T1138" s="216"/>
      <c r="U1138" s="216"/>
      <c r="V1138" s="216"/>
      <c r="W1138" s="216"/>
      <c r="X1138" s="216"/>
      <c r="Y1138" s="216"/>
      <c r="Z1138" s="216"/>
      <c r="AA1138" s="216"/>
      <c r="AB1138" s="216"/>
      <c r="AC1138" s="216"/>
      <c r="AD1138" s="216"/>
      <c r="AE1138" s="216"/>
      <c r="AF1138" s="216"/>
      <c r="AG1138" s="216"/>
      <c r="AH1138" s="216"/>
      <c r="AI1138" s="216"/>
      <c r="AJ1138" s="216"/>
      <c r="AK1138" s="216"/>
      <c r="AL1138" s="216"/>
      <c r="FY1138" s="184"/>
      <c r="JJ1138" s="184"/>
    </row>
    <row r="1139" spans="2:270">
      <c r="B1139" s="202"/>
      <c r="E1139" s="216"/>
      <c r="F1139" s="216"/>
      <c r="G1139" s="216"/>
      <c r="H1139" s="216"/>
      <c r="I1139" s="216"/>
      <c r="J1139" s="216"/>
      <c r="K1139" s="216"/>
      <c r="L1139" s="216"/>
      <c r="M1139" s="216"/>
      <c r="N1139" s="216"/>
      <c r="O1139" s="216"/>
      <c r="P1139" s="216"/>
      <c r="Q1139" s="216"/>
      <c r="R1139" s="216"/>
      <c r="S1139" s="216"/>
      <c r="T1139" s="216"/>
      <c r="U1139" s="216"/>
      <c r="V1139" s="216"/>
      <c r="W1139" s="216"/>
      <c r="X1139" s="216"/>
      <c r="Y1139" s="216"/>
      <c r="Z1139" s="216"/>
      <c r="AA1139" s="216"/>
      <c r="AB1139" s="216"/>
      <c r="AC1139" s="216"/>
      <c r="AD1139" s="216"/>
      <c r="AE1139" s="216"/>
      <c r="AF1139" s="216"/>
      <c r="AG1139" s="216"/>
      <c r="AH1139" s="216"/>
      <c r="AI1139" s="216"/>
      <c r="AJ1139" s="216"/>
      <c r="AK1139" s="216"/>
      <c r="AL1139" s="216"/>
      <c r="FY1139" s="184"/>
      <c r="JJ1139" s="184"/>
    </row>
    <row r="1140" spans="2:270">
      <c r="B1140" s="202"/>
      <c r="E1140" s="216"/>
      <c r="F1140" s="216"/>
      <c r="G1140" s="216"/>
      <c r="H1140" s="216"/>
      <c r="I1140" s="216"/>
      <c r="J1140" s="216"/>
      <c r="K1140" s="216"/>
      <c r="L1140" s="216"/>
      <c r="M1140" s="216"/>
      <c r="N1140" s="216"/>
      <c r="O1140" s="216"/>
      <c r="P1140" s="216"/>
      <c r="Q1140" s="216"/>
      <c r="R1140" s="216"/>
      <c r="S1140" s="216"/>
      <c r="T1140" s="216"/>
      <c r="U1140" s="216"/>
      <c r="V1140" s="216"/>
      <c r="W1140" s="216"/>
      <c r="X1140" s="216"/>
      <c r="Y1140" s="216"/>
      <c r="Z1140" s="216"/>
      <c r="AA1140" s="216"/>
      <c r="AB1140" s="216"/>
      <c r="AC1140" s="216"/>
      <c r="AD1140" s="216"/>
      <c r="AE1140" s="216"/>
      <c r="AF1140" s="216"/>
      <c r="AG1140" s="216"/>
      <c r="AH1140" s="216"/>
      <c r="AI1140" s="216"/>
      <c r="AJ1140" s="216"/>
      <c r="AK1140" s="216"/>
      <c r="AL1140" s="216"/>
      <c r="FY1140" s="184"/>
      <c r="JJ1140" s="184"/>
    </row>
    <row r="1141" spans="2:270">
      <c r="B1141" s="202"/>
      <c r="E1141" s="216"/>
      <c r="F1141" s="216"/>
      <c r="G1141" s="216"/>
      <c r="H1141" s="216"/>
      <c r="I1141" s="216"/>
      <c r="J1141" s="216"/>
      <c r="K1141" s="216"/>
      <c r="L1141" s="216"/>
      <c r="M1141" s="216"/>
      <c r="N1141" s="216"/>
      <c r="O1141" s="216"/>
      <c r="P1141" s="216"/>
      <c r="Q1141" s="216"/>
      <c r="R1141" s="216"/>
      <c r="S1141" s="216"/>
      <c r="T1141" s="216"/>
      <c r="U1141" s="216"/>
      <c r="V1141" s="216"/>
      <c r="W1141" s="216"/>
      <c r="X1141" s="216"/>
      <c r="Y1141" s="216"/>
      <c r="Z1141" s="216"/>
      <c r="AA1141" s="216"/>
      <c r="AB1141" s="216"/>
      <c r="AC1141" s="216"/>
      <c r="AD1141" s="216"/>
      <c r="AE1141" s="216"/>
      <c r="AF1141" s="216"/>
      <c r="AG1141" s="216"/>
      <c r="AH1141" s="216"/>
      <c r="AI1141" s="216"/>
      <c r="AJ1141" s="216"/>
      <c r="AK1141" s="216"/>
      <c r="AL1141" s="216"/>
      <c r="FY1141" s="184"/>
      <c r="JJ1141" s="184"/>
    </row>
    <row r="1142" spans="2:270">
      <c r="B1142" s="202"/>
      <c r="E1142" s="216"/>
      <c r="F1142" s="216"/>
      <c r="G1142" s="216"/>
      <c r="H1142" s="216"/>
      <c r="I1142" s="216"/>
      <c r="J1142" s="216"/>
      <c r="K1142" s="216"/>
      <c r="L1142" s="216"/>
      <c r="M1142" s="216"/>
      <c r="N1142" s="216"/>
      <c r="O1142" s="216"/>
      <c r="P1142" s="216"/>
      <c r="Q1142" s="216"/>
      <c r="R1142" s="216"/>
      <c r="S1142" s="216"/>
      <c r="T1142" s="216"/>
      <c r="U1142" s="216"/>
      <c r="V1142" s="216"/>
      <c r="W1142" s="216"/>
      <c r="X1142" s="216"/>
      <c r="Y1142" s="216"/>
      <c r="Z1142" s="216"/>
      <c r="AA1142" s="216"/>
      <c r="AB1142" s="216"/>
      <c r="AC1142" s="216"/>
      <c r="AD1142" s="216"/>
      <c r="AE1142" s="216"/>
      <c r="AF1142" s="216"/>
      <c r="AG1142" s="216"/>
      <c r="AH1142" s="216"/>
      <c r="AI1142" s="216"/>
      <c r="AJ1142" s="216"/>
      <c r="AK1142" s="216"/>
      <c r="AL1142" s="216"/>
      <c r="FY1142" s="184"/>
      <c r="JJ1142" s="184"/>
    </row>
    <row r="1143" spans="2:270">
      <c r="B1143" s="202"/>
      <c r="E1143" s="216"/>
      <c r="F1143" s="216"/>
      <c r="G1143" s="216"/>
      <c r="H1143" s="216"/>
      <c r="I1143" s="216"/>
      <c r="J1143" s="216"/>
      <c r="K1143" s="216"/>
      <c r="L1143" s="216"/>
      <c r="M1143" s="216"/>
      <c r="N1143" s="216"/>
      <c r="O1143" s="216"/>
      <c r="P1143" s="216"/>
      <c r="Q1143" s="216"/>
      <c r="R1143" s="216"/>
      <c r="S1143" s="216"/>
      <c r="T1143" s="216"/>
      <c r="U1143" s="216"/>
      <c r="V1143" s="216"/>
      <c r="W1143" s="216"/>
      <c r="X1143" s="216"/>
      <c r="Y1143" s="216"/>
      <c r="Z1143" s="216"/>
      <c r="AA1143" s="216"/>
      <c r="AB1143" s="216"/>
      <c r="AC1143" s="216"/>
      <c r="AD1143" s="216"/>
      <c r="AE1143" s="216"/>
      <c r="AF1143" s="216"/>
      <c r="AG1143" s="216"/>
      <c r="AH1143" s="216"/>
      <c r="AI1143" s="216"/>
      <c r="AJ1143" s="216"/>
      <c r="AK1143" s="216"/>
      <c r="AL1143" s="216"/>
      <c r="FY1143" s="184"/>
      <c r="JJ1143" s="184"/>
    </row>
    <row r="1144" spans="2:270">
      <c r="B1144" s="202"/>
      <c r="E1144" s="216"/>
      <c r="F1144" s="216"/>
      <c r="G1144" s="216"/>
      <c r="H1144" s="216"/>
      <c r="I1144" s="216"/>
      <c r="J1144" s="216"/>
      <c r="K1144" s="216"/>
      <c r="L1144" s="216"/>
      <c r="M1144" s="216"/>
      <c r="N1144" s="216"/>
      <c r="O1144" s="216"/>
      <c r="P1144" s="216"/>
      <c r="Q1144" s="216"/>
      <c r="R1144" s="216"/>
      <c r="S1144" s="216"/>
      <c r="T1144" s="216"/>
      <c r="U1144" s="216"/>
      <c r="V1144" s="216"/>
      <c r="W1144" s="216"/>
      <c r="X1144" s="216"/>
      <c r="Y1144" s="216"/>
      <c r="Z1144" s="216"/>
      <c r="AA1144" s="216"/>
      <c r="AB1144" s="216"/>
      <c r="AC1144" s="216"/>
      <c r="AD1144" s="216"/>
      <c r="AE1144" s="216"/>
      <c r="AF1144" s="216"/>
      <c r="AG1144" s="216"/>
      <c r="AH1144" s="216"/>
      <c r="AI1144" s="216"/>
      <c r="AJ1144" s="216"/>
      <c r="AK1144" s="216"/>
      <c r="AL1144" s="216"/>
      <c r="FY1144" s="184"/>
      <c r="JJ1144" s="184"/>
    </row>
    <row r="1145" spans="2:270">
      <c r="B1145" s="202"/>
      <c r="E1145" s="216"/>
      <c r="F1145" s="216"/>
      <c r="G1145" s="216"/>
      <c r="H1145" s="216"/>
      <c r="I1145" s="216"/>
      <c r="J1145" s="216"/>
      <c r="K1145" s="216"/>
      <c r="L1145" s="216"/>
      <c r="M1145" s="216"/>
      <c r="N1145" s="216"/>
      <c r="O1145" s="216"/>
      <c r="P1145" s="216"/>
      <c r="Q1145" s="216"/>
      <c r="R1145" s="216"/>
      <c r="S1145" s="216"/>
      <c r="T1145" s="216"/>
      <c r="U1145" s="216"/>
      <c r="V1145" s="216"/>
      <c r="W1145" s="216"/>
      <c r="X1145" s="216"/>
      <c r="Y1145" s="216"/>
      <c r="Z1145" s="216"/>
      <c r="AA1145" s="216"/>
      <c r="AB1145" s="216"/>
      <c r="AC1145" s="216"/>
      <c r="AD1145" s="216"/>
      <c r="AE1145" s="216"/>
      <c r="AF1145" s="216"/>
      <c r="AG1145" s="216"/>
      <c r="AH1145" s="216"/>
      <c r="AI1145" s="216"/>
      <c r="AJ1145" s="216"/>
      <c r="AK1145" s="216"/>
      <c r="AL1145" s="216"/>
      <c r="FY1145" s="184"/>
      <c r="JJ1145" s="184"/>
    </row>
    <row r="1146" spans="2:270">
      <c r="B1146" s="202"/>
      <c r="E1146" s="216"/>
      <c r="F1146" s="216"/>
      <c r="G1146" s="216"/>
      <c r="H1146" s="216"/>
      <c r="I1146" s="216"/>
      <c r="J1146" s="216"/>
      <c r="K1146" s="216"/>
      <c r="L1146" s="216"/>
      <c r="M1146" s="216"/>
      <c r="N1146" s="216"/>
      <c r="O1146" s="216"/>
      <c r="P1146" s="216"/>
      <c r="Q1146" s="216"/>
      <c r="R1146" s="216"/>
      <c r="S1146" s="216"/>
      <c r="T1146" s="216"/>
      <c r="U1146" s="216"/>
      <c r="V1146" s="216"/>
      <c r="W1146" s="216"/>
      <c r="X1146" s="216"/>
      <c r="Y1146" s="216"/>
      <c r="Z1146" s="216"/>
      <c r="AA1146" s="216"/>
      <c r="AB1146" s="216"/>
      <c r="AC1146" s="216"/>
      <c r="AD1146" s="216"/>
      <c r="AE1146" s="216"/>
      <c r="AF1146" s="216"/>
      <c r="AG1146" s="216"/>
      <c r="AH1146" s="216"/>
      <c r="AI1146" s="216"/>
      <c r="AJ1146" s="216"/>
      <c r="AK1146" s="216"/>
      <c r="AL1146" s="216"/>
      <c r="FY1146" s="184"/>
      <c r="JJ1146" s="184"/>
    </row>
    <row r="1147" spans="2:270">
      <c r="B1147" s="202"/>
      <c r="E1147" s="216"/>
      <c r="F1147" s="216"/>
      <c r="G1147" s="216"/>
      <c r="H1147" s="216"/>
      <c r="I1147" s="216"/>
      <c r="J1147" s="216"/>
      <c r="K1147" s="216"/>
      <c r="L1147" s="216"/>
      <c r="M1147" s="216"/>
      <c r="N1147" s="216"/>
      <c r="O1147" s="216"/>
      <c r="P1147" s="216"/>
      <c r="Q1147" s="216"/>
      <c r="R1147" s="216"/>
      <c r="S1147" s="216"/>
      <c r="T1147" s="216"/>
      <c r="U1147" s="216"/>
      <c r="V1147" s="216"/>
      <c r="W1147" s="216"/>
      <c r="X1147" s="216"/>
      <c r="Y1147" s="216"/>
      <c r="Z1147" s="216"/>
      <c r="AA1147" s="216"/>
      <c r="AB1147" s="216"/>
      <c r="AC1147" s="216"/>
      <c r="AD1147" s="216"/>
      <c r="AE1147" s="216"/>
      <c r="AF1147" s="216"/>
      <c r="AG1147" s="216"/>
      <c r="AH1147" s="216"/>
      <c r="AI1147" s="216"/>
      <c r="AJ1147" s="216"/>
      <c r="AK1147" s="216"/>
      <c r="AL1147" s="216"/>
      <c r="FY1147" s="184"/>
      <c r="JJ1147" s="184"/>
    </row>
    <row r="1148" spans="2:270">
      <c r="B1148" s="202"/>
      <c r="E1148" s="216"/>
      <c r="F1148" s="216"/>
      <c r="G1148" s="216"/>
      <c r="H1148" s="216"/>
      <c r="I1148" s="216"/>
      <c r="J1148" s="216"/>
      <c r="K1148" s="216"/>
      <c r="L1148" s="216"/>
      <c r="M1148" s="216"/>
      <c r="N1148" s="216"/>
      <c r="O1148" s="216"/>
      <c r="P1148" s="216"/>
      <c r="Q1148" s="216"/>
      <c r="R1148" s="216"/>
      <c r="S1148" s="216"/>
      <c r="T1148" s="216"/>
      <c r="U1148" s="216"/>
      <c r="V1148" s="216"/>
      <c r="W1148" s="216"/>
      <c r="X1148" s="216"/>
      <c r="Y1148" s="216"/>
      <c r="Z1148" s="216"/>
      <c r="AA1148" s="216"/>
      <c r="AB1148" s="216"/>
      <c r="AC1148" s="216"/>
      <c r="AD1148" s="216"/>
      <c r="AE1148" s="216"/>
      <c r="AF1148" s="216"/>
      <c r="AG1148" s="216"/>
      <c r="AH1148" s="216"/>
      <c r="AI1148" s="216"/>
      <c r="AJ1148" s="216"/>
      <c r="AK1148" s="216"/>
      <c r="AL1148" s="216"/>
      <c r="FY1148" s="184"/>
      <c r="JJ1148" s="184"/>
    </row>
    <row r="1149" spans="2:270">
      <c r="B1149" s="202"/>
      <c r="E1149" s="216"/>
      <c r="F1149" s="216"/>
      <c r="G1149" s="216"/>
      <c r="H1149" s="216"/>
      <c r="I1149" s="216"/>
      <c r="J1149" s="216"/>
      <c r="K1149" s="216"/>
      <c r="L1149" s="216"/>
      <c r="M1149" s="216"/>
      <c r="N1149" s="216"/>
      <c r="O1149" s="216"/>
      <c r="P1149" s="216"/>
      <c r="Q1149" s="216"/>
      <c r="R1149" s="216"/>
      <c r="S1149" s="216"/>
      <c r="T1149" s="216"/>
      <c r="U1149" s="216"/>
      <c r="V1149" s="216"/>
      <c r="W1149" s="216"/>
      <c r="X1149" s="216"/>
      <c r="Y1149" s="216"/>
      <c r="Z1149" s="216"/>
      <c r="AA1149" s="216"/>
      <c r="AB1149" s="216"/>
      <c r="AC1149" s="216"/>
      <c r="AD1149" s="216"/>
      <c r="AE1149" s="216"/>
      <c r="AF1149" s="216"/>
      <c r="AG1149" s="216"/>
      <c r="AH1149" s="216"/>
      <c r="AI1149" s="216"/>
      <c r="AJ1149" s="216"/>
      <c r="AK1149" s="216"/>
      <c r="AL1149" s="216"/>
      <c r="FY1149" s="184"/>
      <c r="JJ1149" s="184"/>
    </row>
    <row r="1150" spans="2:270">
      <c r="B1150" s="202"/>
      <c r="E1150" s="216"/>
      <c r="F1150" s="216"/>
      <c r="G1150" s="216"/>
      <c r="H1150" s="216"/>
      <c r="I1150" s="216"/>
      <c r="J1150" s="216"/>
      <c r="K1150" s="216"/>
      <c r="L1150" s="216"/>
      <c r="M1150" s="216"/>
      <c r="N1150" s="216"/>
      <c r="O1150" s="216"/>
      <c r="P1150" s="216"/>
      <c r="Q1150" s="216"/>
      <c r="R1150" s="216"/>
      <c r="S1150" s="216"/>
      <c r="T1150" s="216"/>
      <c r="U1150" s="216"/>
      <c r="V1150" s="216"/>
      <c r="W1150" s="216"/>
      <c r="X1150" s="216"/>
      <c r="Y1150" s="216"/>
      <c r="Z1150" s="216"/>
      <c r="AA1150" s="216"/>
      <c r="AB1150" s="216"/>
      <c r="AC1150" s="216"/>
      <c r="AD1150" s="216"/>
      <c r="AE1150" s="216"/>
      <c r="AF1150" s="216"/>
      <c r="AG1150" s="216"/>
      <c r="AH1150" s="216"/>
      <c r="AI1150" s="216"/>
      <c r="AJ1150" s="216"/>
      <c r="AK1150" s="216"/>
      <c r="AL1150" s="216"/>
      <c r="FY1150" s="184"/>
      <c r="JJ1150" s="184"/>
    </row>
    <row r="1151" spans="2:270">
      <c r="B1151" s="202"/>
      <c r="E1151" s="216"/>
      <c r="F1151" s="216"/>
      <c r="G1151" s="216"/>
      <c r="H1151" s="216"/>
      <c r="I1151" s="216"/>
      <c r="J1151" s="216"/>
      <c r="K1151" s="216"/>
      <c r="L1151" s="216"/>
      <c r="M1151" s="216"/>
      <c r="N1151" s="216"/>
      <c r="O1151" s="216"/>
      <c r="P1151" s="216"/>
      <c r="Q1151" s="216"/>
      <c r="R1151" s="216"/>
      <c r="S1151" s="216"/>
      <c r="T1151" s="216"/>
      <c r="U1151" s="216"/>
      <c r="V1151" s="216"/>
      <c r="W1151" s="216"/>
      <c r="X1151" s="216"/>
      <c r="Y1151" s="216"/>
      <c r="Z1151" s="216"/>
      <c r="AA1151" s="216"/>
      <c r="AB1151" s="216"/>
      <c r="AC1151" s="216"/>
      <c r="AD1151" s="216"/>
      <c r="AE1151" s="216"/>
      <c r="AF1151" s="216"/>
      <c r="AG1151" s="216"/>
      <c r="AH1151" s="216"/>
      <c r="AI1151" s="216"/>
      <c r="AJ1151" s="216"/>
      <c r="AK1151" s="216"/>
      <c r="AL1151" s="216"/>
      <c r="FY1151" s="184"/>
      <c r="JJ1151" s="184"/>
    </row>
    <row r="1152" spans="2:270">
      <c r="B1152" s="202"/>
      <c r="E1152" s="216"/>
      <c r="F1152" s="216"/>
      <c r="G1152" s="216"/>
      <c r="H1152" s="216"/>
      <c r="I1152" s="216"/>
      <c r="J1152" s="216"/>
      <c r="K1152" s="216"/>
      <c r="L1152" s="216"/>
      <c r="M1152" s="216"/>
      <c r="N1152" s="216"/>
      <c r="O1152" s="216"/>
      <c r="P1152" s="216"/>
      <c r="Q1152" s="216"/>
      <c r="R1152" s="216"/>
      <c r="S1152" s="216"/>
      <c r="T1152" s="216"/>
      <c r="U1152" s="216"/>
      <c r="V1152" s="216"/>
      <c r="W1152" s="216"/>
      <c r="X1152" s="216"/>
      <c r="Y1152" s="216"/>
      <c r="Z1152" s="216"/>
      <c r="AA1152" s="216"/>
      <c r="AB1152" s="216"/>
      <c r="AC1152" s="216"/>
      <c r="AD1152" s="216"/>
      <c r="AE1152" s="216"/>
      <c r="AF1152" s="216"/>
      <c r="AG1152" s="216"/>
      <c r="AH1152" s="216"/>
      <c r="AI1152" s="216"/>
      <c r="AJ1152" s="216"/>
      <c r="AK1152" s="216"/>
      <c r="AL1152" s="216"/>
      <c r="FY1152" s="184"/>
      <c r="JJ1152" s="184"/>
    </row>
    <row r="1153" spans="2:270">
      <c r="B1153" s="202"/>
      <c r="E1153" s="216"/>
      <c r="F1153" s="216"/>
      <c r="G1153" s="216"/>
      <c r="H1153" s="216"/>
      <c r="I1153" s="216"/>
      <c r="J1153" s="216"/>
      <c r="K1153" s="216"/>
      <c r="L1153" s="216"/>
      <c r="M1153" s="216"/>
      <c r="N1153" s="216"/>
      <c r="O1153" s="216"/>
      <c r="P1153" s="216"/>
      <c r="Q1153" s="216"/>
      <c r="R1153" s="216"/>
      <c r="S1153" s="216"/>
      <c r="T1153" s="216"/>
      <c r="U1153" s="216"/>
      <c r="V1153" s="216"/>
      <c r="W1153" s="216"/>
      <c r="X1153" s="216"/>
      <c r="Y1153" s="216"/>
      <c r="Z1153" s="216"/>
      <c r="AA1153" s="216"/>
      <c r="AB1153" s="216"/>
      <c r="AC1153" s="216"/>
      <c r="AD1153" s="216"/>
      <c r="AE1153" s="216"/>
      <c r="AF1153" s="216"/>
      <c r="AG1153" s="216"/>
      <c r="AH1153" s="216"/>
      <c r="AI1153" s="216"/>
      <c r="AJ1153" s="216"/>
      <c r="AK1153" s="216"/>
      <c r="AL1153" s="216"/>
      <c r="FY1153" s="184"/>
      <c r="JJ1153" s="184"/>
    </row>
    <row r="1154" spans="2:270">
      <c r="B1154" s="202"/>
      <c r="E1154" s="216"/>
      <c r="F1154" s="216"/>
      <c r="G1154" s="216"/>
      <c r="H1154" s="216"/>
      <c r="I1154" s="216"/>
      <c r="J1154" s="216"/>
      <c r="K1154" s="216"/>
      <c r="L1154" s="216"/>
      <c r="M1154" s="216"/>
      <c r="N1154" s="216"/>
      <c r="O1154" s="216"/>
      <c r="P1154" s="216"/>
      <c r="Q1154" s="216"/>
      <c r="R1154" s="216"/>
      <c r="S1154" s="216"/>
      <c r="T1154" s="216"/>
      <c r="U1154" s="216"/>
      <c r="V1154" s="216"/>
      <c r="W1154" s="216"/>
      <c r="X1154" s="216"/>
      <c r="Y1154" s="216"/>
      <c r="Z1154" s="216"/>
      <c r="AA1154" s="216"/>
      <c r="AB1154" s="216"/>
      <c r="AC1154" s="216"/>
      <c r="AD1154" s="216"/>
      <c r="AE1154" s="216"/>
      <c r="AF1154" s="216"/>
      <c r="AG1154" s="216"/>
      <c r="AH1154" s="216"/>
      <c r="AI1154" s="216"/>
      <c r="AJ1154" s="216"/>
      <c r="AK1154" s="216"/>
      <c r="AL1154" s="216"/>
      <c r="FY1154" s="184"/>
      <c r="JJ1154" s="184"/>
    </row>
    <row r="1155" spans="2:270">
      <c r="B1155" s="202"/>
      <c r="E1155" s="216"/>
      <c r="F1155" s="216"/>
      <c r="G1155" s="216"/>
      <c r="H1155" s="216"/>
      <c r="I1155" s="216"/>
      <c r="J1155" s="216"/>
      <c r="K1155" s="216"/>
      <c r="L1155" s="216"/>
      <c r="M1155" s="216"/>
      <c r="N1155" s="216"/>
      <c r="O1155" s="216"/>
      <c r="P1155" s="216"/>
      <c r="Q1155" s="216"/>
      <c r="R1155" s="216"/>
      <c r="S1155" s="216"/>
      <c r="T1155" s="216"/>
      <c r="U1155" s="216"/>
      <c r="V1155" s="216"/>
      <c r="W1155" s="216"/>
      <c r="X1155" s="216"/>
      <c r="Y1155" s="216"/>
      <c r="Z1155" s="216"/>
      <c r="AA1155" s="216"/>
      <c r="AB1155" s="216"/>
      <c r="AC1155" s="216"/>
      <c r="AD1155" s="216"/>
      <c r="AE1155" s="216"/>
      <c r="AF1155" s="216"/>
      <c r="AG1155" s="216"/>
      <c r="AH1155" s="216"/>
      <c r="AI1155" s="216"/>
      <c r="AJ1155" s="216"/>
      <c r="AK1155" s="216"/>
      <c r="AL1155" s="216"/>
      <c r="FY1155" s="184"/>
      <c r="JJ1155" s="184"/>
    </row>
    <row r="1156" spans="2:270">
      <c r="B1156" s="202"/>
      <c r="E1156" s="216"/>
      <c r="F1156" s="216"/>
      <c r="G1156" s="216"/>
      <c r="H1156" s="216"/>
      <c r="I1156" s="216"/>
      <c r="J1156" s="216"/>
      <c r="K1156" s="216"/>
      <c r="L1156" s="216"/>
      <c r="M1156" s="216"/>
      <c r="N1156" s="216"/>
      <c r="O1156" s="216"/>
      <c r="P1156" s="216"/>
      <c r="Q1156" s="216"/>
      <c r="R1156" s="216"/>
      <c r="S1156" s="216"/>
      <c r="T1156" s="216"/>
      <c r="U1156" s="216"/>
      <c r="V1156" s="216"/>
      <c r="W1156" s="216"/>
      <c r="X1156" s="216"/>
      <c r="Y1156" s="216"/>
      <c r="Z1156" s="216"/>
      <c r="AA1156" s="216"/>
      <c r="AB1156" s="216"/>
      <c r="AC1156" s="216"/>
      <c r="AD1156" s="216"/>
      <c r="AE1156" s="216"/>
      <c r="AF1156" s="216"/>
      <c r="AG1156" s="216"/>
      <c r="AH1156" s="216"/>
      <c r="AI1156" s="216"/>
      <c r="AJ1156" s="216"/>
      <c r="AK1156" s="216"/>
      <c r="AL1156" s="216"/>
      <c r="FY1156" s="184"/>
      <c r="JJ1156" s="184"/>
    </row>
    <row r="1157" spans="2:270">
      <c r="B1157" s="202"/>
      <c r="E1157" s="216"/>
      <c r="F1157" s="216"/>
      <c r="G1157" s="216"/>
      <c r="H1157" s="216"/>
      <c r="I1157" s="216"/>
      <c r="J1157" s="216"/>
      <c r="K1157" s="216"/>
      <c r="L1157" s="216"/>
      <c r="M1157" s="216"/>
      <c r="N1157" s="216"/>
      <c r="O1157" s="216"/>
      <c r="P1157" s="216"/>
      <c r="Q1157" s="216"/>
      <c r="R1157" s="216"/>
      <c r="S1157" s="216"/>
      <c r="T1157" s="216"/>
      <c r="U1157" s="216"/>
      <c r="V1157" s="216"/>
      <c r="W1157" s="216"/>
      <c r="X1157" s="216"/>
      <c r="Y1157" s="216"/>
      <c r="Z1157" s="216"/>
      <c r="AA1157" s="216"/>
      <c r="AB1157" s="216"/>
      <c r="AC1157" s="216"/>
      <c r="AD1157" s="216"/>
      <c r="AE1157" s="216"/>
      <c r="AF1157" s="216"/>
      <c r="AG1157" s="216"/>
      <c r="AH1157" s="216"/>
      <c r="AI1157" s="216"/>
      <c r="AJ1157" s="216"/>
      <c r="AK1157" s="216"/>
      <c r="AL1157" s="216"/>
      <c r="FY1157" s="184"/>
      <c r="JJ1157" s="184"/>
    </row>
    <row r="1158" spans="2:270">
      <c r="B1158" s="202"/>
      <c r="E1158" s="216"/>
      <c r="F1158" s="216"/>
      <c r="G1158" s="216"/>
      <c r="H1158" s="216"/>
      <c r="I1158" s="216"/>
      <c r="J1158" s="216"/>
      <c r="K1158" s="216"/>
      <c r="L1158" s="216"/>
      <c r="M1158" s="216"/>
      <c r="N1158" s="216"/>
      <c r="O1158" s="216"/>
      <c r="P1158" s="216"/>
      <c r="Q1158" s="216"/>
      <c r="R1158" s="216"/>
      <c r="S1158" s="216"/>
      <c r="T1158" s="216"/>
      <c r="U1158" s="216"/>
      <c r="V1158" s="216"/>
      <c r="W1158" s="216"/>
      <c r="X1158" s="216"/>
      <c r="Y1158" s="216"/>
      <c r="Z1158" s="216"/>
      <c r="AA1158" s="216"/>
      <c r="AB1158" s="216"/>
      <c r="AC1158" s="216"/>
      <c r="AD1158" s="216"/>
      <c r="AE1158" s="216"/>
      <c r="AF1158" s="216"/>
      <c r="AG1158" s="216"/>
      <c r="AH1158" s="216"/>
      <c r="AI1158" s="216"/>
      <c r="AJ1158" s="216"/>
      <c r="AK1158" s="216"/>
      <c r="AL1158" s="216"/>
      <c r="FY1158" s="184"/>
      <c r="JJ1158" s="184"/>
    </row>
    <row r="1159" spans="2:270">
      <c r="B1159" s="202"/>
      <c r="E1159" s="216"/>
      <c r="F1159" s="216"/>
      <c r="G1159" s="216"/>
      <c r="H1159" s="216"/>
      <c r="I1159" s="216"/>
      <c r="J1159" s="216"/>
      <c r="K1159" s="216"/>
      <c r="L1159" s="216"/>
      <c r="M1159" s="216"/>
      <c r="N1159" s="216"/>
      <c r="O1159" s="216"/>
      <c r="P1159" s="216"/>
      <c r="Q1159" s="216"/>
      <c r="R1159" s="216"/>
      <c r="S1159" s="216"/>
      <c r="T1159" s="216"/>
      <c r="U1159" s="216"/>
      <c r="V1159" s="216"/>
      <c r="W1159" s="216"/>
      <c r="X1159" s="216"/>
      <c r="Y1159" s="216"/>
      <c r="Z1159" s="216"/>
      <c r="AA1159" s="216"/>
      <c r="AB1159" s="216"/>
      <c r="AC1159" s="216"/>
      <c r="AD1159" s="216"/>
      <c r="AE1159" s="216"/>
      <c r="AF1159" s="216"/>
      <c r="AG1159" s="216"/>
      <c r="AH1159" s="216"/>
      <c r="AI1159" s="216"/>
      <c r="AJ1159" s="216"/>
      <c r="AK1159" s="216"/>
      <c r="AL1159" s="216"/>
      <c r="FY1159" s="184"/>
      <c r="JJ1159" s="184"/>
    </row>
    <row r="1160" spans="2:270">
      <c r="B1160" s="202"/>
      <c r="E1160" s="216"/>
      <c r="F1160" s="216"/>
      <c r="G1160" s="216"/>
      <c r="H1160" s="216"/>
      <c r="I1160" s="216"/>
      <c r="J1160" s="216"/>
      <c r="K1160" s="216"/>
      <c r="L1160" s="216"/>
      <c r="M1160" s="216"/>
      <c r="N1160" s="216"/>
      <c r="O1160" s="216"/>
      <c r="P1160" s="216"/>
      <c r="Q1160" s="216"/>
      <c r="R1160" s="216"/>
      <c r="S1160" s="216"/>
      <c r="T1160" s="216"/>
      <c r="U1160" s="216"/>
      <c r="V1160" s="216"/>
      <c r="W1160" s="216"/>
      <c r="X1160" s="216"/>
      <c r="Y1160" s="216"/>
      <c r="Z1160" s="216"/>
      <c r="AA1160" s="216"/>
      <c r="AB1160" s="216"/>
      <c r="AC1160" s="216"/>
      <c r="AD1160" s="216"/>
      <c r="AE1160" s="216"/>
      <c r="AF1160" s="216"/>
      <c r="AG1160" s="216"/>
      <c r="AH1160" s="216"/>
      <c r="AI1160" s="216"/>
      <c r="AJ1160" s="216"/>
      <c r="AK1160" s="216"/>
      <c r="AL1160" s="216"/>
      <c r="FY1160" s="184"/>
      <c r="JJ1160" s="184"/>
    </row>
    <row r="1161" spans="2:270">
      <c r="B1161" s="202"/>
      <c r="E1161" s="216"/>
      <c r="F1161" s="216"/>
      <c r="G1161" s="216"/>
      <c r="H1161" s="216"/>
      <c r="I1161" s="216"/>
      <c r="J1161" s="216"/>
      <c r="K1161" s="216"/>
      <c r="L1161" s="216"/>
      <c r="M1161" s="216"/>
      <c r="N1161" s="216"/>
      <c r="O1161" s="216"/>
      <c r="P1161" s="216"/>
      <c r="Q1161" s="216"/>
      <c r="R1161" s="216"/>
      <c r="S1161" s="216"/>
      <c r="T1161" s="216"/>
      <c r="U1161" s="216"/>
      <c r="V1161" s="216"/>
      <c r="W1161" s="216"/>
      <c r="X1161" s="216"/>
      <c r="Y1161" s="216"/>
      <c r="Z1161" s="216"/>
      <c r="AA1161" s="216"/>
      <c r="AB1161" s="216"/>
      <c r="AC1161" s="216"/>
      <c r="AD1161" s="216"/>
      <c r="AE1161" s="216"/>
      <c r="AF1161" s="216"/>
      <c r="AG1161" s="216"/>
      <c r="AH1161" s="216"/>
      <c r="AI1161" s="216"/>
      <c r="AJ1161" s="216"/>
      <c r="AK1161" s="216"/>
      <c r="AL1161" s="216"/>
      <c r="FY1161" s="184"/>
      <c r="JJ1161" s="184"/>
    </row>
    <row r="1162" spans="2:270">
      <c r="B1162" s="202"/>
      <c r="E1162" s="216"/>
      <c r="F1162" s="216"/>
      <c r="G1162" s="216"/>
      <c r="H1162" s="216"/>
      <c r="I1162" s="216"/>
      <c r="J1162" s="216"/>
      <c r="K1162" s="216"/>
      <c r="L1162" s="216"/>
      <c r="M1162" s="216"/>
      <c r="N1162" s="216"/>
      <c r="O1162" s="216"/>
      <c r="P1162" s="216"/>
      <c r="Q1162" s="216"/>
      <c r="R1162" s="216"/>
      <c r="S1162" s="216"/>
      <c r="T1162" s="216"/>
      <c r="U1162" s="216"/>
      <c r="V1162" s="216"/>
      <c r="W1162" s="216"/>
      <c r="X1162" s="216"/>
      <c r="Y1162" s="216"/>
      <c r="Z1162" s="216"/>
      <c r="AA1162" s="216"/>
      <c r="AB1162" s="216"/>
      <c r="AC1162" s="216"/>
      <c r="AD1162" s="216"/>
      <c r="AE1162" s="216"/>
      <c r="AF1162" s="216"/>
      <c r="AG1162" s="216"/>
      <c r="AH1162" s="216"/>
      <c r="AI1162" s="216"/>
      <c r="AJ1162" s="216"/>
      <c r="AK1162" s="216"/>
      <c r="AL1162" s="216"/>
      <c r="FY1162" s="184"/>
      <c r="JJ1162" s="184"/>
    </row>
    <row r="1163" spans="2:270">
      <c r="B1163" s="202"/>
      <c r="E1163" s="216"/>
      <c r="F1163" s="216"/>
      <c r="G1163" s="216"/>
      <c r="H1163" s="216"/>
      <c r="I1163" s="216"/>
      <c r="J1163" s="216"/>
      <c r="K1163" s="216"/>
      <c r="L1163" s="216"/>
      <c r="M1163" s="216"/>
      <c r="N1163" s="216"/>
      <c r="O1163" s="216"/>
      <c r="P1163" s="216"/>
      <c r="Q1163" s="216"/>
      <c r="R1163" s="216"/>
      <c r="S1163" s="216"/>
      <c r="T1163" s="216"/>
      <c r="U1163" s="216"/>
      <c r="V1163" s="216"/>
      <c r="W1163" s="216"/>
      <c r="X1163" s="216"/>
      <c r="Y1163" s="216"/>
      <c r="Z1163" s="216"/>
      <c r="AA1163" s="216"/>
      <c r="AB1163" s="216"/>
      <c r="AC1163" s="216"/>
      <c r="AD1163" s="216"/>
      <c r="AE1163" s="216"/>
      <c r="AF1163" s="216"/>
      <c r="AG1163" s="216"/>
      <c r="AH1163" s="216"/>
      <c r="AI1163" s="216"/>
      <c r="AJ1163" s="216"/>
      <c r="AK1163" s="216"/>
      <c r="AL1163" s="216"/>
      <c r="FY1163" s="184"/>
      <c r="JJ1163" s="184"/>
    </row>
    <row r="1164" spans="2:270">
      <c r="B1164" s="202"/>
      <c r="E1164" s="216"/>
      <c r="F1164" s="216"/>
      <c r="G1164" s="216"/>
      <c r="H1164" s="216"/>
      <c r="I1164" s="216"/>
      <c r="J1164" s="216"/>
      <c r="K1164" s="216"/>
      <c r="L1164" s="216"/>
      <c r="M1164" s="216"/>
      <c r="N1164" s="216"/>
      <c r="O1164" s="216"/>
      <c r="P1164" s="216"/>
      <c r="Q1164" s="216"/>
      <c r="R1164" s="216"/>
      <c r="S1164" s="216"/>
      <c r="T1164" s="216"/>
      <c r="U1164" s="216"/>
      <c r="V1164" s="216"/>
      <c r="W1164" s="216"/>
      <c r="X1164" s="216"/>
      <c r="Y1164" s="216"/>
      <c r="Z1164" s="216"/>
      <c r="AA1164" s="216"/>
      <c r="AB1164" s="216"/>
      <c r="AC1164" s="216"/>
      <c r="AD1164" s="216"/>
      <c r="AE1164" s="216"/>
      <c r="AF1164" s="216"/>
      <c r="AG1164" s="216"/>
      <c r="AH1164" s="216"/>
      <c r="AI1164" s="216"/>
      <c r="AJ1164" s="216"/>
      <c r="AK1164" s="216"/>
      <c r="AL1164" s="216"/>
      <c r="FY1164" s="184"/>
      <c r="JJ1164" s="184"/>
    </row>
    <row r="1165" spans="2:270">
      <c r="B1165" s="202"/>
      <c r="E1165" s="216"/>
      <c r="F1165" s="216"/>
      <c r="G1165" s="216"/>
      <c r="H1165" s="216"/>
      <c r="I1165" s="216"/>
      <c r="J1165" s="216"/>
      <c r="K1165" s="216"/>
      <c r="L1165" s="216"/>
      <c r="M1165" s="216"/>
      <c r="N1165" s="216"/>
      <c r="O1165" s="216"/>
      <c r="P1165" s="216"/>
      <c r="Q1165" s="216"/>
      <c r="R1165" s="216"/>
      <c r="S1165" s="216"/>
      <c r="T1165" s="216"/>
      <c r="U1165" s="216"/>
      <c r="V1165" s="216"/>
      <c r="W1165" s="216"/>
      <c r="X1165" s="216"/>
      <c r="Y1165" s="216"/>
      <c r="Z1165" s="216"/>
      <c r="AA1165" s="216"/>
      <c r="AB1165" s="216"/>
      <c r="AC1165" s="216"/>
      <c r="AD1165" s="216"/>
      <c r="AE1165" s="216"/>
      <c r="AF1165" s="216"/>
      <c r="AG1165" s="216"/>
      <c r="AH1165" s="216"/>
      <c r="AI1165" s="216"/>
      <c r="AJ1165" s="216"/>
      <c r="AK1165" s="216"/>
      <c r="AL1165" s="216"/>
      <c r="FY1165" s="184"/>
      <c r="JJ1165" s="184"/>
    </row>
    <row r="1166" spans="2:270">
      <c r="B1166" s="202"/>
      <c r="E1166" s="216"/>
      <c r="F1166" s="216"/>
      <c r="G1166" s="216"/>
      <c r="H1166" s="216"/>
      <c r="I1166" s="216"/>
      <c r="J1166" s="216"/>
      <c r="K1166" s="216"/>
      <c r="L1166" s="216"/>
      <c r="M1166" s="216"/>
      <c r="N1166" s="216"/>
      <c r="O1166" s="216"/>
      <c r="P1166" s="216"/>
      <c r="Q1166" s="216"/>
      <c r="R1166" s="216"/>
      <c r="S1166" s="216"/>
      <c r="T1166" s="216"/>
      <c r="U1166" s="216"/>
      <c r="V1166" s="216"/>
      <c r="W1166" s="216"/>
      <c r="X1166" s="216"/>
      <c r="Y1166" s="216"/>
      <c r="Z1166" s="216"/>
      <c r="AA1166" s="216"/>
      <c r="AB1166" s="216"/>
      <c r="AC1166" s="216"/>
      <c r="AD1166" s="216"/>
      <c r="AE1166" s="216"/>
      <c r="AF1166" s="216"/>
      <c r="AG1166" s="216"/>
      <c r="AH1166" s="216"/>
      <c r="AI1166" s="216"/>
      <c r="AJ1166" s="216"/>
      <c r="AK1166" s="216"/>
      <c r="AL1166" s="216"/>
      <c r="FY1166" s="184"/>
      <c r="JJ1166" s="184"/>
    </row>
    <row r="1167" spans="2:270">
      <c r="B1167" s="202"/>
      <c r="E1167" s="216"/>
      <c r="F1167" s="216"/>
      <c r="G1167" s="216"/>
      <c r="H1167" s="216"/>
      <c r="I1167" s="216"/>
      <c r="J1167" s="216"/>
      <c r="K1167" s="216"/>
      <c r="L1167" s="216"/>
      <c r="M1167" s="216"/>
      <c r="N1167" s="216"/>
      <c r="O1167" s="216"/>
      <c r="P1167" s="216"/>
      <c r="Q1167" s="216"/>
      <c r="R1167" s="216"/>
      <c r="S1167" s="216"/>
      <c r="T1167" s="216"/>
      <c r="U1167" s="216"/>
      <c r="V1167" s="216"/>
      <c r="W1167" s="216"/>
      <c r="X1167" s="216"/>
      <c r="Y1167" s="216"/>
      <c r="Z1167" s="216"/>
      <c r="AA1167" s="216"/>
      <c r="AB1167" s="216"/>
      <c r="AC1167" s="216"/>
      <c r="AD1167" s="216"/>
      <c r="AE1167" s="216"/>
      <c r="AF1167" s="216"/>
      <c r="AG1167" s="216"/>
      <c r="AH1167" s="216"/>
      <c r="AI1167" s="216"/>
      <c r="AJ1167" s="216"/>
      <c r="AK1167" s="216"/>
      <c r="AL1167" s="216"/>
      <c r="FY1167" s="184"/>
      <c r="JJ1167" s="184"/>
    </row>
    <row r="1168" spans="2:270">
      <c r="B1168" s="202"/>
      <c r="E1168" s="216"/>
      <c r="F1168" s="216"/>
      <c r="G1168" s="216"/>
      <c r="H1168" s="216"/>
      <c r="I1168" s="216"/>
      <c r="J1168" s="216"/>
      <c r="K1168" s="216"/>
      <c r="L1168" s="216"/>
      <c r="M1168" s="216"/>
      <c r="N1168" s="216"/>
      <c r="O1168" s="216"/>
      <c r="P1168" s="216"/>
      <c r="Q1168" s="216"/>
      <c r="R1168" s="216"/>
      <c r="S1168" s="216"/>
      <c r="T1168" s="216"/>
      <c r="U1168" s="216"/>
      <c r="V1168" s="216"/>
      <c r="W1168" s="216"/>
      <c r="X1168" s="216"/>
      <c r="Y1168" s="216"/>
      <c r="Z1168" s="216"/>
      <c r="AA1168" s="216"/>
      <c r="AB1168" s="216"/>
      <c r="AC1168" s="216"/>
      <c r="AD1168" s="216"/>
      <c r="AE1168" s="216"/>
      <c r="AF1168" s="216"/>
      <c r="AG1168" s="216"/>
      <c r="AH1168" s="216"/>
      <c r="AI1168" s="216"/>
      <c r="AJ1168" s="216"/>
      <c r="AK1168" s="216"/>
      <c r="AL1168" s="216"/>
      <c r="FY1168" s="184"/>
      <c r="JJ1168" s="184"/>
    </row>
    <row r="1169" spans="2:270">
      <c r="B1169" s="202"/>
      <c r="E1169" s="216"/>
      <c r="F1169" s="216"/>
      <c r="G1169" s="216"/>
      <c r="H1169" s="216"/>
      <c r="I1169" s="216"/>
      <c r="J1169" s="216"/>
      <c r="K1169" s="216"/>
      <c r="L1169" s="216"/>
      <c r="M1169" s="216"/>
      <c r="N1169" s="216"/>
      <c r="O1169" s="216"/>
      <c r="P1169" s="216"/>
      <c r="Q1169" s="216"/>
      <c r="R1169" s="216"/>
      <c r="S1169" s="216"/>
      <c r="T1169" s="216"/>
      <c r="U1169" s="216"/>
      <c r="V1169" s="216"/>
      <c r="W1169" s="216"/>
      <c r="X1169" s="216"/>
      <c r="Y1169" s="216"/>
      <c r="Z1169" s="216"/>
      <c r="AA1169" s="216"/>
      <c r="AB1169" s="216"/>
      <c r="AC1169" s="216"/>
      <c r="AD1169" s="216"/>
      <c r="AE1169" s="216"/>
      <c r="AF1169" s="216"/>
      <c r="AG1169" s="216"/>
      <c r="AH1169" s="216"/>
      <c r="AI1169" s="216"/>
      <c r="AJ1169" s="216"/>
      <c r="AK1169" s="216"/>
      <c r="AL1169" s="216"/>
      <c r="FY1169" s="184"/>
      <c r="JJ1169" s="184"/>
    </row>
    <row r="1170" spans="2:270">
      <c r="B1170" s="202"/>
      <c r="E1170" s="216"/>
      <c r="F1170" s="216"/>
      <c r="G1170" s="216"/>
      <c r="H1170" s="216"/>
      <c r="I1170" s="216"/>
      <c r="J1170" s="216"/>
      <c r="K1170" s="216"/>
      <c r="L1170" s="216"/>
      <c r="M1170" s="216"/>
      <c r="N1170" s="216"/>
      <c r="O1170" s="216"/>
      <c r="P1170" s="216"/>
      <c r="Q1170" s="216"/>
      <c r="R1170" s="216"/>
      <c r="S1170" s="216"/>
      <c r="T1170" s="216"/>
      <c r="U1170" s="216"/>
      <c r="V1170" s="216"/>
      <c r="W1170" s="216"/>
      <c r="X1170" s="216"/>
      <c r="Y1170" s="216"/>
      <c r="Z1170" s="216"/>
      <c r="AA1170" s="216"/>
      <c r="AB1170" s="216"/>
      <c r="AC1170" s="216"/>
      <c r="AD1170" s="216"/>
      <c r="AE1170" s="216"/>
      <c r="AF1170" s="216"/>
      <c r="AG1170" s="216"/>
      <c r="AH1170" s="216"/>
      <c r="AI1170" s="216"/>
      <c r="AJ1170" s="216"/>
      <c r="AK1170" s="216"/>
      <c r="AL1170" s="216"/>
      <c r="FY1170" s="184"/>
      <c r="JJ1170" s="184"/>
    </row>
    <row r="1171" spans="2:270">
      <c r="B1171" s="202"/>
      <c r="E1171" s="216"/>
      <c r="F1171" s="216"/>
      <c r="G1171" s="216"/>
      <c r="H1171" s="216"/>
      <c r="I1171" s="216"/>
      <c r="J1171" s="216"/>
      <c r="K1171" s="216"/>
      <c r="L1171" s="216"/>
      <c r="M1171" s="216"/>
      <c r="N1171" s="216"/>
      <c r="O1171" s="216"/>
      <c r="P1171" s="216"/>
      <c r="Q1171" s="216"/>
      <c r="R1171" s="216"/>
      <c r="S1171" s="216"/>
      <c r="T1171" s="216"/>
      <c r="U1171" s="216"/>
      <c r="V1171" s="216"/>
      <c r="W1171" s="216"/>
      <c r="X1171" s="216"/>
      <c r="Y1171" s="216"/>
      <c r="Z1171" s="216"/>
      <c r="AA1171" s="216"/>
      <c r="AB1171" s="216"/>
      <c r="AC1171" s="216"/>
      <c r="AD1171" s="216"/>
      <c r="AE1171" s="216"/>
      <c r="AF1171" s="216"/>
      <c r="AG1171" s="216"/>
      <c r="AH1171" s="216"/>
      <c r="AI1171" s="216"/>
      <c r="AJ1171" s="216"/>
      <c r="AK1171" s="216"/>
      <c r="AL1171" s="216"/>
      <c r="FY1171" s="184"/>
      <c r="JJ1171" s="184"/>
    </row>
    <row r="1172" spans="2:270">
      <c r="B1172" s="202"/>
      <c r="E1172" s="216"/>
      <c r="F1172" s="216"/>
      <c r="G1172" s="216"/>
      <c r="H1172" s="216"/>
      <c r="I1172" s="216"/>
      <c r="J1172" s="216"/>
      <c r="K1172" s="216"/>
      <c r="L1172" s="216"/>
      <c r="M1172" s="216"/>
      <c r="N1172" s="216"/>
      <c r="O1172" s="216"/>
      <c r="P1172" s="216"/>
      <c r="Q1172" s="216"/>
      <c r="R1172" s="216"/>
      <c r="S1172" s="216"/>
      <c r="T1172" s="216"/>
      <c r="U1172" s="216"/>
      <c r="V1172" s="216"/>
      <c r="W1172" s="216"/>
      <c r="X1172" s="216"/>
      <c r="Y1172" s="216"/>
      <c r="Z1172" s="216"/>
      <c r="AA1172" s="216"/>
      <c r="AB1172" s="216"/>
      <c r="AC1172" s="216"/>
      <c r="AD1172" s="216"/>
      <c r="AE1172" s="216"/>
      <c r="AF1172" s="216"/>
      <c r="AG1172" s="216"/>
      <c r="AH1172" s="216"/>
      <c r="AI1172" s="216"/>
      <c r="AJ1172" s="216"/>
      <c r="AK1172" s="216"/>
      <c r="AL1172" s="216"/>
      <c r="FY1172" s="184"/>
      <c r="JJ1172" s="184"/>
    </row>
    <row r="1173" spans="2:270">
      <c r="B1173" s="202"/>
      <c r="E1173" s="216"/>
      <c r="F1173" s="216"/>
      <c r="G1173" s="216"/>
      <c r="H1173" s="216"/>
      <c r="I1173" s="216"/>
      <c r="J1173" s="216"/>
      <c r="K1173" s="216"/>
      <c r="L1173" s="216"/>
      <c r="M1173" s="216"/>
      <c r="N1173" s="216"/>
      <c r="O1173" s="216"/>
      <c r="P1173" s="216"/>
      <c r="Q1173" s="216"/>
      <c r="R1173" s="216"/>
      <c r="S1173" s="216"/>
      <c r="T1173" s="216"/>
      <c r="U1173" s="216"/>
      <c r="V1173" s="216"/>
      <c r="W1173" s="216"/>
      <c r="X1173" s="216"/>
      <c r="Y1173" s="216"/>
      <c r="Z1173" s="216"/>
      <c r="AA1173" s="216"/>
      <c r="AB1173" s="216"/>
      <c r="AC1173" s="216"/>
      <c r="AD1173" s="216"/>
      <c r="AE1173" s="216"/>
      <c r="AF1173" s="216"/>
      <c r="AG1173" s="216"/>
      <c r="AH1173" s="216"/>
      <c r="AI1173" s="216"/>
      <c r="AJ1173" s="216"/>
      <c r="AK1173" s="216"/>
      <c r="AL1173" s="216"/>
      <c r="FY1173" s="184"/>
      <c r="JJ1173" s="184"/>
    </row>
    <row r="1174" spans="2:270">
      <c r="B1174" s="202"/>
      <c r="E1174" s="216"/>
      <c r="F1174" s="216"/>
      <c r="G1174" s="216"/>
      <c r="H1174" s="216"/>
      <c r="I1174" s="216"/>
      <c r="J1174" s="216"/>
      <c r="K1174" s="216"/>
      <c r="L1174" s="216"/>
      <c r="M1174" s="216"/>
      <c r="N1174" s="216"/>
      <c r="O1174" s="216"/>
      <c r="P1174" s="216"/>
      <c r="Q1174" s="216"/>
      <c r="R1174" s="216"/>
      <c r="S1174" s="216"/>
      <c r="T1174" s="216"/>
      <c r="U1174" s="216"/>
      <c r="V1174" s="216"/>
      <c r="W1174" s="216"/>
      <c r="X1174" s="216"/>
      <c r="Y1174" s="216"/>
      <c r="Z1174" s="216"/>
      <c r="AA1174" s="216"/>
      <c r="AB1174" s="216"/>
      <c r="AC1174" s="216"/>
      <c r="AD1174" s="216"/>
      <c r="AE1174" s="216"/>
      <c r="AF1174" s="216"/>
      <c r="AG1174" s="216"/>
      <c r="AH1174" s="216"/>
      <c r="AI1174" s="216"/>
      <c r="AJ1174" s="216"/>
      <c r="AK1174" s="216"/>
      <c r="AL1174" s="216"/>
      <c r="FY1174" s="184"/>
      <c r="JJ1174" s="184"/>
    </row>
    <row r="1175" spans="2:270">
      <c r="B1175" s="202"/>
      <c r="E1175" s="216"/>
      <c r="F1175" s="216"/>
      <c r="G1175" s="216"/>
      <c r="H1175" s="216"/>
      <c r="I1175" s="216"/>
      <c r="J1175" s="216"/>
      <c r="K1175" s="216"/>
      <c r="L1175" s="216"/>
      <c r="M1175" s="216"/>
      <c r="N1175" s="216"/>
      <c r="O1175" s="216"/>
      <c r="P1175" s="216"/>
      <c r="Q1175" s="216"/>
      <c r="R1175" s="216"/>
      <c r="S1175" s="216"/>
      <c r="T1175" s="216"/>
      <c r="U1175" s="216"/>
      <c r="V1175" s="216"/>
      <c r="W1175" s="216"/>
      <c r="X1175" s="216"/>
      <c r="Y1175" s="216"/>
      <c r="Z1175" s="216"/>
      <c r="AA1175" s="216"/>
      <c r="AB1175" s="216"/>
      <c r="AC1175" s="216"/>
      <c r="AD1175" s="216"/>
      <c r="AE1175" s="216"/>
      <c r="AF1175" s="216"/>
      <c r="AG1175" s="216"/>
      <c r="AH1175" s="216"/>
      <c r="AI1175" s="216"/>
      <c r="AJ1175" s="216"/>
      <c r="AK1175" s="216"/>
      <c r="AL1175" s="216"/>
      <c r="FY1175" s="184"/>
      <c r="JJ1175" s="184"/>
    </row>
    <row r="1176" spans="2:270">
      <c r="B1176" s="202"/>
      <c r="E1176" s="216"/>
      <c r="F1176" s="216"/>
      <c r="G1176" s="216"/>
      <c r="H1176" s="216"/>
      <c r="I1176" s="216"/>
      <c r="J1176" s="216"/>
      <c r="K1176" s="216"/>
      <c r="L1176" s="216"/>
      <c r="M1176" s="216"/>
      <c r="N1176" s="216"/>
      <c r="O1176" s="216"/>
      <c r="P1176" s="216"/>
      <c r="Q1176" s="216"/>
      <c r="R1176" s="216"/>
      <c r="S1176" s="216"/>
      <c r="T1176" s="216"/>
      <c r="U1176" s="216"/>
      <c r="V1176" s="216"/>
      <c r="W1176" s="216"/>
      <c r="X1176" s="216"/>
      <c r="Y1176" s="216"/>
      <c r="Z1176" s="216"/>
      <c r="AA1176" s="216"/>
      <c r="AB1176" s="216"/>
      <c r="AC1176" s="216"/>
      <c r="AD1176" s="216"/>
      <c r="AE1176" s="216"/>
      <c r="AF1176" s="216"/>
      <c r="AG1176" s="216"/>
      <c r="AH1176" s="216"/>
      <c r="AI1176" s="216"/>
      <c r="AJ1176" s="216"/>
      <c r="AK1176" s="216"/>
      <c r="AL1176" s="216"/>
      <c r="FY1176" s="184"/>
      <c r="JJ1176" s="184"/>
    </row>
    <row r="1177" spans="2:270">
      <c r="B1177" s="202"/>
      <c r="E1177" s="216"/>
      <c r="F1177" s="216"/>
      <c r="G1177" s="216"/>
      <c r="H1177" s="216"/>
      <c r="I1177" s="216"/>
      <c r="J1177" s="216"/>
      <c r="K1177" s="216"/>
      <c r="L1177" s="216"/>
      <c r="M1177" s="216"/>
      <c r="N1177" s="216"/>
      <c r="O1177" s="216"/>
      <c r="P1177" s="216"/>
      <c r="Q1177" s="216"/>
      <c r="R1177" s="216"/>
      <c r="S1177" s="216"/>
      <c r="T1177" s="216"/>
      <c r="U1177" s="216"/>
      <c r="V1177" s="216"/>
      <c r="W1177" s="216"/>
      <c r="X1177" s="216"/>
      <c r="Y1177" s="216"/>
      <c r="Z1177" s="216"/>
      <c r="AA1177" s="216"/>
      <c r="AB1177" s="216"/>
      <c r="AC1177" s="216"/>
      <c r="AD1177" s="216"/>
      <c r="AE1177" s="216"/>
      <c r="AF1177" s="216"/>
      <c r="AG1177" s="216"/>
      <c r="AH1177" s="216"/>
      <c r="AI1177" s="216"/>
      <c r="AJ1177" s="216"/>
      <c r="AK1177" s="216"/>
      <c r="AL1177" s="216"/>
      <c r="FY1177" s="184"/>
      <c r="JJ1177" s="184"/>
    </row>
    <row r="1178" spans="2:270">
      <c r="B1178" s="202"/>
      <c r="E1178" s="216"/>
      <c r="F1178" s="216"/>
      <c r="G1178" s="216"/>
      <c r="H1178" s="216"/>
      <c r="I1178" s="216"/>
      <c r="J1178" s="216"/>
      <c r="K1178" s="216"/>
      <c r="L1178" s="216"/>
      <c r="M1178" s="216"/>
      <c r="N1178" s="216"/>
      <c r="O1178" s="216"/>
      <c r="P1178" s="216"/>
      <c r="Q1178" s="216"/>
      <c r="R1178" s="216"/>
      <c r="S1178" s="216"/>
      <c r="T1178" s="216"/>
      <c r="U1178" s="216"/>
      <c r="V1178" s="216"/>
      <c r="W1178" s="216"/>
      <c r="X1178" s="216"/>
      <c r="Y1178" s="216"/>
      <c r="Z1178" s="216"/>
      <c r="AA1178" s="216"/>
      <c r="AB1178" s="216"/>
      <c r="AC1178" s="216"/>
      <c r="AD1178" s="216"/>
      <c r="AE1178" s="216"/>
      <c r="AF1178" s="216"/>
      <c r="AG1178" s="216"/>
      <c r="AH1178" s="216"/>
      <c r="AI1178" s="216"/>
      <c r="AJ1178" s="216"/>
      <c r="AK1178" s="216"/>
      <c r="AL1178" s="216"/>
      <c r="FY1178" s="184"/>
      <c r="JJ1178" s="184"/>
    </row>
    <row r="1179" spans="2:270">
      <c r="B1179" s="202"/>
      <c r="E1179" s="216"/>
      <c r="F1179" s="216"/>
      <c r="G1179" s="216"/>
      <c r="H1179" s="216"/>
      <c r="I1179" s="216"/>
      <c r="J1179" s="216"/>
      <c r="K1179" s="216"/>
      <c r="L1179" s="216"/>
      <c r="M1179" s="216"/>
      <c r="N1179" s="216"/>
      <c r="O1179" s="216"/>
      <c r="P1179" s="216"/>
      <c r="Q1179" s="216"/>
      <c r="R1179" s="216"/>
      <c r="S1179" s="216"/>
      <c r="T1179" s="216"/>
      <c r="U1179" s="216"/>
      <c r="V1179" s="216"/>
      <c r="W1179" s="216"/>
      <c r="X1179" s="216"/>
      <c r="Y1179" s="216"/>
      <c r="Z1179" s="216"/>
      <c r="AA1179" s="216"/>
      <c r="AB1179" s="216"/>
      <c r="AC1179" s="216"/>
      <c r="AD1179" s="216"/>
      <c r="AE1179" s="216"/>
      <c r="AF1179" s="216"/>
      <c r="AG1179" s="216"/>
      <c r="AH1179" s="216"/>
      <c r="AI1179" s="216"/>
      <c r="AJ1179" s="216"/>
      <c r="AK1179" s="216"/>
      <c r="AL1179" s="216"/>
      <c r="FY1179" s="184"/>
      <c r="JJ1179" s="184"/>
    </row>
    <row r="1180" spans="2:270">
      <c r="B1180" s="202"/>
      <c r="E1180" s="216"/>
      <c r="F1180" s="216"/>
      <c r="G1180" s="216"/>
      <c r="H1180" s="216"/>
      <c r="I1180" s="216"/>
      <c r="J1180" s="216"/>
      <c r="K1180" s="216"/>
      <c r="L1180" s="216"/>
      <c r="M1180" s="216"/>
      <c r="N1180" s="216"/>
      <c r="O1180" s="216"/>
      <c r="P1180" s="216"/>
      <c r="Q1180" s="216"/>
      <c r="R1180" s="216"/>
      <c r="S1180" s="216"/>
      <c r="T1180" s="216"/>
      <c r="U1180" s="216"/>
      <c r="V1180" s="216"/>
      <c r="W1180" s="216"/>
      <c r="X1180" s="216"/>
      <c r="Y1180" s="216"/>
      <c r="Z1180" s="216"/>
      <c r="AA1180" s="216"/>
      <c r="AB1180" s="216"/>
      <c r="AC1180" s="216"/>
      <c r="AD1180" s="216"/>
      <c r="AE1180" s="216"/>
      <c r="AF1180" s="216"/>
      <c r="AG1180" s="216"/>
      <c r="AH1180" s="216"/>
      <c r="AI1180" s="216"/>
      <c r="AJ1180" s="216"/>
      <c r="AK1180" s="216"/>
      <c r="AL1180" s="216"/>
      <c r="FY1180" s="184"/>
      <c r="JJ1180" s="184"/>
    </row>
    <row r="1181" spans="2:270">
      <c r="B1181" s="202"/>
      <c r="E1181" s="216"/>
      <c r="F1181" s="216"/>
      <c r="G1181" s="216"/>
      <c r="H1181" s="216"/>
      <c r="I1181" s="216"/>
      <c r="J1181" s="216"/>
      <c r="K1181" s="216"/>
      <c r="L1181" s="216"/>
      <c r="M1181" s="216"/>
      <c r="N1181" s="216"/>
      <c r="O1181" s="216"/>
      <c r="P1181" s="216"/>
      <c r="Q1181" s="216"/>
      <c r="R1181" s="216"/>
      <c r="S1181" s="216"/>
      <c r="T1181" s="216"/>
      <c r="U1181" s="216"/>
      <c r="V1181" s="216"/>
      <c r="W1181" s="216"/>
      <c r="X1181" s="216"/>
      <c r="Y1181" s="216"/>
      <c r="Z1181" s="216"/>
      <c r="AA1181" s="216"/>
      <c r="AB1181" s="216"/>
      <c r="AC1181" s="216"/>
      <c r="AD1181" s="216"/>
      <c r="AE1181" s="216"/>
      <c r="AF1181" s="216"/>
      <c r="AG1181" s="216"/>
      <c r="AH1181" s="216"/>
      <c r="AI1181" s="216"/>
      <c r="AJ1181" s="216"/>
      <c r="AK1181" s="216"/>
      <c r="AL1181" s="216"/>
      <c r="FY1181" s="184"/>
      <c r="JJ1181" s="184"/>
    </row>
    <row r="1182" spans="2:270">
      <c r="B1182" s="202"/>
      <c r="E1182" s="216"/>
      <c r="F1182" s="216"/>
      <c r="G1182" s="216"/>
      <c r="H1182" s="216"/>
      <c r="I1182" s="216"/>
      <c r="J1182" s="216"/>
      <c r="K1182" s="216"/>
      <c r="L1182" s="216"/>
      <c r="M1182" s="216"/>
      <c r="N1182" s="216"/>
      <c r="O1182" s="216"/>
      <c r="P1182" s="216"/>
      <c r="Q1182" s="216"/>
      <c r="R1182" s="216"/>
      <c r="S1182" s="216"/>
      <c r="T1182" s="216"/>
      <c r="U1182" s="216"/>
      <c r="V1182" s="216"/>
      <c r="W1182" s="216"/>
      <c r="X1182" s="216"/>
      <c r="Y1182" s="216"/>
      <c r="Z1182" s="216"/>
      <c r="AA1182" s="216"/>
      <c r="AB1182" s="216"/>
      <c r="AC1182" s="216"/>
      <c r="AD1182" s="216"/>
      <c r="AE1182" s="216"/>
      <c r="AF1182" s="216"/>
      <c r="AG1182" s="216"/>
      <c r="AH1182" s="216"/>
      <c r="AI1182" s="216"/>
      <c r="AJ1182" s="216"/>
      <c r="AK1182" s="216"/>
      <c r="AL1182" s="216"/>
      <c r="FY1182" s="184"/>
      <c r="JJ1182" s="184"/>
    </row>
    <row r="1183" spans="2:270">
      <c r="B1183" s="202"/>
      <c r="E1183" s="216"/>
      <c r="F1183" s="216"/>
      <c r="G1183" s="216"/>
      <c r="H1183" s="216"/>
      <c r="I1183" s="216"/>
      <c r="J1183" s="216"/>
      <c r="K1183" s="216"/>
      <c r="L1183" s="216"/>
      <c r="M1183" s="216"/>
      <c r="N1183" s="216"/>
      <c r="O1183" s="216"/>
      <c r="P1183" s="216"/>
      <c r="Q1183" s="216"/>
      <c r="R1183" s="216"/>
      <c r="S1183" s="216"/>
      <c r="T1183" s="216"/>
      <c r="U1183" s="216"/>
      <c r="V1183" s="216"/>
      <c r="W1183" s="216"/>
      <c r="X1183" s="216"/>
      <c r="Y1183" s="216"/>
      <c r="Z1183" s="216"/>
      <c r="AA1183" s="216"/>
      <c r="AB1183" s="216"/>
      <c r="AC1183" s="216"/>
      <c r="AD1183" s="216"/>
      <c r="AE1183" s="216"/>
      <c r="AF1183" s="216"/>
      <c r="AG1183" s="216"/>
      <c r="AH1183" s="216"/>
      <c r="AI1183" s="216"/>
      <c r="AJ1183" s="216"/>
      <c r="AK1183" s="216"/>
      <c r="AL1183" s="216"/>
      <c r="FY1183" s="184"/>
      <c r="JJ1183" s="184"/>
    </row>
    <row r="1184" spans="2:270">
      <c r="B1184" s="202"/>
      <c r="E1184" s="216"/>
      <c r="F1184" s="216"/>
      <c r="G1184" s="216"/>
      <c r="H1184" s="216"/>
      <c r="I1184" s="216"/>
      <c r="J1184" s="216"/>
      <c r="K1184" s="216"/>
      <c r="L1184" s="216"/>
      <c r="M1184" s="216"/>
      <c r="N1184" s="216"/>
      <c r="O1184" s="216"/>
      <c r="P1184" s="216"/>
      <c r="Q1184" s="216"/>
      <c r="R1184" s="216"/>
      <c r="S1184" s="216"/>
      <c r="T1184" s="216"/>
      <c r="U1184" s="216"/>
      <c r="V1184" s="216"/>
      <c r="W1184" s="216"/>
      <c r="X1184" s="216"/>
      <c r="Y1184" s="216"/>
      <c r="Z1184" s="216"/>
      <c r="AA1184" s="216"/>
      <c r="AB1184" s="216"/>
      <c r="AC1184" s="216"/>
      <c r="AD1184" s="216"/>
      <c r="AE1184" s="216"/>
      <c r="AF1184" s="216"/>
      <c r="AG1184" s="216"/>
      <c r="AH1184" s="216"/>
      <c r="AI1184" s="216"/>
      <c r="AJ1184" s="216"/>
      <c r="AK1184" s="216"/>
      <c r="AL1184" s="216"/>
      <c r="FY1184" s="184"/>
      <c r="JJ1184" s="184"/>
    </row>
    <row r="1185" spans="2:270">
      <c r="B1185" s="202"/>
      <c r="E1185" s="216"/>
      <c r="F1185" s="216"/>
      <c r="G1185" s="216"/>
      <c r="H1185" s="216"/>
      <c r="I1185" s="216"/>
      <c r="J1185" s="216"/>
      <c r="K1185" s="216"/>
      <c r="L1185" s="216"/>
      <c r="M1185" s="216"/>
      <c r="N1185" s="216"/>
      <c r="O1185" s="216"/>
      <c r="P1185" s="216"/>
      <c r="Q1185" s="216"/>
      <c r="R1185" s="216"/>
      <c r="S1185" s="216"/>
      <c r="T1185" s="216"/>
      <c r="U1185" s="216"/>
      <c r="V1185" s="216"/>
      <c r="W1185" s="216"/>
      <c r="X1185" s="216"/>
      <c r="Y1185" s="216"/>
      <c r="Z1185" s="216"/>
      <c r="AA1185" s="216"/>
      <c r="AB1185" s="216"/>
      <c r="AC1185" s="216"/>
      <c r="AD1185" s="216"/>
      <c r="AE1185" s="216"/>
      <c r="AF1185" s="216"/>
      <c r="AG1185" s="216"/>
      <c r="AH1185" s="216"/>
      <c r="AI1185" s="216"/>
      <c r="AJ1185" s="216"/>
      <c r="AK1185" s="216"/>
      <c r="AL1185" s="216"/>
      <c r="FY1185" s="184"/>
      <c r="JJ1185" s="184"/>
    </row>
    <row r="1186" spans="2:270">
      <c r="B1186" s="202"/>
      <c r="E1186" s="216"/>
      <c r="F1186" s="216"/>
      <c r="G1186" s="216"/>
      <c r="H1186" s="216"/>
      <c r="I1186" s="216"/>
      <c r="J1186" s="216"/>
      <c r="K1186" s="216"/>
      <c r="L1186" s="216"/>
      <c r="M1186" s="216"/>
      <c r="N1186" s="216"/>
      <c r="O1186" s="216"/>
      <c r="P1186" s="216"/>
      <c r="Q1186" s="216"/>
      <c r="R1186" s="216"/>
      <c r="S1186" s="216"/>
      <c r="T1186" s="216"/>
      <c r="U1186" s="216"/>
      <c r="V1186" s="216"/>
      <c r="W1186" s="216"/>
      <c r="X1186" s="216"/>
      <c r="Y1186" s="216"/>
      <c r="Z1186" s="216"/>
      <c r="AA1186" s="216"/>
      <c r="AB1186" s="216"/>
      <c r="AC1186" s="216"/>
      <c r="AD1186" s="216"/>
      <c r="AE1186" s="216"/>
      <c r="AF1186" s="216"/>
      <c r="AG1186" s="216"/>
      <c r="AH1186" s="216"/>
      <c r="AI1186" s="216"/>
      <c r="AJ1186" s="216"/>
      <c r="AK1186" s="216"/>
      <c r="AL1186" s="216"/>
      <c r="FY1186" s="184"/>
      <c r="JJ1186" s="184"/>
    </row>
    <row r="1187" spans="2:270">
      <c r="B1187" s="202"/>
      <c r="E1187" s="216"/>
      <c r="F1187" s="216"/>
      <c r="G1187" s="216"/>
      <c r="H1187" s="216"/>
      <c r="I1187" s="216"/>
      <c r="J1187" s="216"/>
      <c r="K1187" s="216"/>
      <c r="L1187" s="216"/>
      <c r="M1187" s="216"/>
      <c r="N1187" s="216"/>
      <c r="O1187" s="216"/>
      <c r="P1187" s="216"/>
      <c r="Q1187" s="216"/>
      <c r="R1187" s="216"/>
      <c r="S1187" s="216"/>
      <c r="T1187" s="216"/>
      <c r="U1187" s="216"/>
      <c r="V1187" s="216"/>
      <c r="W1187" s="216"/>
      <c r="X1187" s="216"/>
      <c r="Y1187" s="216"/>
      <c r="Z1187" s="216"/>
      <c r="AA1187" s="216"/>
      <c r="AB1187" s="216"/>
      <c r="AC1187" s="216"/>
      <c r="AD1187" s="216"/>
      <c r="AE1187" s="216"/>
      <c r="AF1187" s="216"/>
      <c r="AG1187" s="216"/>
      <c r="AH1187" s="216"/>
      <c r="AI1187" s="216"/>
      <c r="AJ1187" s="216"/>
      <c r="AK1187" s="216"/>
      <c r="AL1187" s="216"/>
      <c r="FY1187" s="184"/>
      <c r="JJ1187" s="184"/>
    </row>
    <row r="1188" spans="2:270">
      <c r="B1188" s="202"/>
      <c r="E1188" s="216"/>
      <c r="F1188" s="216"/>
      <c r="G1188" s="216"/>
      <c r="H1188" s="216"/>
      <c r="I1188" s="216"/>
      <c r="J1188" s="216"/>
      <c r="K1188" s="216"/>
      <c r="L1188" s="216"/>
      <c r="M1188" s="216"/>
      <c r="N1188" s="216"/>
      <c r="O1188" s="216"/>
      <c r="P1188" s="216"/>
      <c r="Q1188" s="216"/>
      <c r="R1188" s="216"/>
      <c r="S1188" s="216"/>
      <c r="T1188" s="216"/>
      <c r="U1188" s="216"/>
      <c r="V1188" s="216"/>
      <c r="W1188" s="216"/>
      <c r="X1188" s="216"/>
      <c r="Y1188" s="216"/>
      <c r="Z1188" s="216"/>
      <c r="AA1188" s="216"/>
      <c r="AB1188" s="216"/>
      <c r="AC1188" s="216"/>
      <c r="AD1188" s="216"/>
      <c r="AE1188" s="216"/>
      <c r="AF1188" s="216"/>
      <c r="AG1188" s="216"/>
      <c r="AH1188" s="216"/>
      <c r="AI1188" s="216"/>
      <c r="AJ1188" s="216"/>
      <c r="AK1188" s="216"/>
      <c r="AL1188" s="216"/>
      <c r="FY1188" s="184"/>
      <c r="JJ1188" s="184"/>
    </row>
    <row r="1189" spans="2:270">
      <c r="B1189" s="202"/>
      <c r="E1189" s="216"/>
      <c r="F1189" s="216"/>
      <c r="G1189" s="216"/>
      <c r="H1189" s="216"/>
      <c r="I1189" s="216"/>
      <c r="J1189" s="216"/>
      <c r="K1189" s="216"/>
      <c r="L1189" s="216"/>
      <c r="M1189" s="216"/>
      <c r="N1189" s="216"/>
      <c r="O1189" s="216"/>
      <c r="P1189" s="216"/>
      <c r="Q1189" s="216"/>
      <c r="R1189" s="216"/>
      <c r="S1189" s="216"/>
      <c r="T1189" s="216"/>
      <c r="U1189" s="216"/>
      <c r="V1189" s="216"/>
      <c r="W1189" s="216"/>
      <c r="X1189" s="216"/>
      <c r="Y1189" s="216"/>
      <c r="Z1189" s="216"/>
      <c r="AA1189" s="216"/>
      <c r="AB1189" s="216"/>
      <c r="AC1189" s="216"/>
      <c r="AD1189" s="216"/>
      <c r="AE1189" s="216"/>
      <c r="AF1189" s="216"/>
      <c r="AG1189" s="216"/>
      <c r="AH1189" s="216"/>
      <c r="AI1189" s="216"/>
      <c r="AJ1189" s="216"/>
      <c r="AK1189" s="216"/>
      <c r="AL1189" s="216"/>
      <c r="FY1189" s="184"/>
      <c r="JJ1189" s="184"/>
    </row>
    <row r="1190" spans="2:270">
      <c r="B1190" s="202"/>
      <c r="E1190" s="216"/>
      <c r="F1190" s="216"/>
      <c r="G1190" s="216"/>
      <c r="H1190" s="216"/>
      <c r="I1190" s="216"/>
      <c r="J1190" s="216"/>
      <c r="K1190" s="216"/>
      <c r="L1190" s="216"/>
      <c r="M1190" s="216"/>
      <c r="N1190" s="216"/>
      <c r="O1190" s="216"/>
      <c r="P1190" s="216"/>
      <c r="Q1190" s="216"/>
      <c r="R1190" s="216"/>
      <c r="S1190" s="216"/>
      <c r="T1190" s="216"/>
      <c r="U1190" s="216"/>
      <c r="V1190" s="216"/>
      <c r="W1190" s="216"/>
      <c r="X1190" s="216"/>
      <c r="Y1190" s="216"/>
      <c r="Z1190" s="216"/>
      <c r="AA1190" s="216"/>
      <c r="AB1190" s="216"/>
      <c r="AC1190" s="216"/>
      <c r="AD1190" s="216"/>
      <c r="AE1190" s="216"/>
      <c r="AF1190" s="216"/>
      <c r="AG1190" s="216"/>
      <c r="AH1190" s="216"/>
      <c r="AI1190" s="216"/>
      <c r="AJ1190" s="216"/>
      <c r="AK1190" s="216"/>
      <c r="AL1190" s="216"/>
      <c r="FY1190" s="184"/>
      <c r="JJ1190" s="184"/>
    </row>
    <row r="1191" spans="2:270">
      <c r="B1191" s="202"/>
      <c r="E1191" s="216"/>
      <c r="F1191" s="216"/>
      <c r="G1191" s="216"/>
      <c r="H1191" s="216"/>
      <c r="I1191" s="216"/>
      <c r="J1191" s="216"/>
      <c r="K1191" s="216"/>
      <c r="L1191" s="216"/>
      <c r="M1191" s="216"/>
      <c r="N1191" s="216"/>
      <c r="O1191" s="216"/>
      <c r="P1191" s="216"/>
      <c r="Q1191" s="216"/>
      <c r="R1191" s="216"/>
      <c r="S1191" s="216"/>
      <c r="T1191" s="216"/>
      <c r="U1191" s="216"/>
      <c r="V1191" s="216"/>
      <c r="W1191" s="216"/>
      <c r="X1191" s="216"/>
      <c r="Y1191" s="216"/>
      <c r="Z1191" s="216"/>
      <c r="AA1191" s="216"/>
      <c r="AB1191" s="216"/>
      <c r="AC1191" s="216"/>
      <c r="AD1191" s="216"/>
      <c r="AE1191" s="216"/>
      <c r="AF1191" s="216"/>
      <c r="AG1191" s="216"/>
      <c r="AH1191" s="216"/>
      <c r="AI1191" s="216"/>
      <c r="AJ1191" s="216"/>
      <c r="AK1191" s="216"/>
      <c r="AL1191" s="216"/>
      <c r="FY1191" s="184"/>
      <c r="JJ1191" s="184"/>
    </row>
    <row r="1192" spans="2:270">
      <c r="B1192" s="202"/>
      <c r="E1192" s="216"/>
      <c r="F1192" s="216"/>
      <c r="G1192" s="216"/>
      <c r="H1192" s="216"/>
      <c r="I1192" s="216"/>
      <c r="J1192" s="216"/>
      <c r="K1192" s="216"/>
      <c r="L1192" s="216"/>
      <c r="M1192" s="216"/>
      <c r="N1192" s="216"/>
      <c r="O1192" s="216"/>
      <c r="P1192" s="216"/>
      <c r="Q1192" s="216"/>
      <c r="R1192" s="216"/>
      <c r="S1192" s="216"/>
      <c r="T1192" s="216"/>
      <c r="U1192" s="216"/>
      <c r="V1192" s="216"/>
      <c r="W1192" s="216"/>
      <c r="X1192" s="216"/>
      <c r="Y1192" s="216"/>
      <c r="Z1192" s="216"/>
      <c r="AA1192" s="216"/>
      <c r="AB1192" s="216"/>
      <c r="AC1192" s="216"/>
      <c r="AD1192" s="216"/>
      <c r="AE1192" s="216"/>
      <c r="AF1192" s="216"/>
      <c r="AG1192" s="216"/>
      <c r="AH1192" s="216"/>
      <c r="AI1192" s="216"/>
      <c r="AJ1192" s="216"/>
      <c r="AK1192" s="216"/>
      <c r="AL1192" s="216"/>
      <c r="FY1192" s="184"/>
      <c r="JJ1192" s="184"/>
    </row>
    <row r="1193" spans="2:270">
      <c r="B1193" s="202"/>
      <c r="E1193" s="216"/>
      <c r="F1193" s="216"/>
      <c r="G1193" s="216"/>
      <c r="H1193" s="216"/>
      <c r="I1193" s="216"/>
      <c r="J1193" s="216"/>
      <c r="K1193" s="216"/>
      <c r="L1193" s="216"/>
      <c r="M1193" s="216"/>
      <c r="N1193" s="216"/>
      <c r="O1193" s="216"/>
      <c r="P1193" s="216"/>
      <c r="Q1193" s="216"/>
      <c r="R1193" s="216"/>
      <c r="S1193" s="216"/>
      <c r="T1193" s="216"/>
      <c r="U1193" s="216"/>
      <c r="V1193" s="216"/>
      <c r="W1193" s="216"/>
      <c r="X1193" s="216"/>
      <c r="Y1193" s="216"/>
      <c r="Z1193" s="216"/>
      <c r="AA1193" s="216"/>
      <c r="AB1193" s="216"/>
      <c r="AC1193" s="216"/>
      <c r="AD1193" s="216"/>
      <c r="AE1193" s="216"/>
      <c r="AF1193" s="216"/>
      <c r="AG1193" s="216"/>
      <c r="AH1193" s="216"/>
      <c r="AI1193" s="216"/>
      <c r="AJ1193" s="216"/>
      <c r="AK1193" s="216"/>
      <c r="AL1193" s="216"/>
      <c r="FY1193" s="184"/>
      <c r="JJ1193" s="184"/>
    </row>
    <row r="1194" spans="2:270">
      <c r="B1194" s="202"/>
      <c r="E1194" s="216"/>
      <c r="F1194" s="216"/>
      <c r="G1194" s="216"/>
      <c r="H1194" s="216"/>
      <c r="I1194" s="216"/>
      <c r="J1194" s="216"/>
      <c r="K1194" s="216"/>
      <c r="L1194" s="216"/>
      <c r="M1194" s="216"/>
      <c r="N1194" s="216"/>
      <c r="O1194" s="216"/>
      <c r="P1194" s="216"/>
      <c r="Q1194" s="216"/>
      <c r="R1194" s="216"/>
      <c r="S1194" s="216"/>
      <c r="T1194" s="216"/>
      <c r="U1194" s="216"/>
      <c r="V1194" s="216"/>
      <c r="W1194" s="216"/>
      <c r="X1194" s="216"/>
      <c r="Y1194" s="216"/>
      <c r="Z1194" s="216"/>
      <c r="AA1194" s="216"/>
      <c r="AB1194" s="216"/>
      <c r="AC1194" s="216"/>
      <c r="AD1194" s="216"/>
      <c r="AE1194" s="216"/>
      <c r="AF1194" s="216"/>
      <c r="AG1194" s="216"/>
      <c r="AH1194" s="216"/>
      <c r="AI1194" s="216"/>
      <c r="AJ1194" s="216"/>
      <c r="AK1194" s="216"/>
      <c r="AL1194" s="216"/>
      <c r="FY1194" s="184"/>
      <c r="JJ1194" s="184"/>
    </row>
    <row r="1195" spans="2:270">
      <c r="B1195" s="202"/>
      <c r="E1195" s="216"/>
      <c r="F1195" s="216"/>
      <c r="G1195" s="216"/>
      <c r="H1195" s="216"/>
      <c r="I1195" s="216"/>
      <c r="J1195" s="216"/>
      <c r="K1195" s="216"/>
      <c r="L1195" s="216"/>
      <c r="M1195" s="216"/>
      <c r="N1195" s="216"/>
      <c r="O1195" s="216"/>
      <c r="P1195" s="216"/>
      <c r="Q1195" s="216"/>
      <c r="R1195" s="216"/>
      <c r="S1195" s="216"/>
      <c r="T1195" s="216"/>
      <c r="U1195" s="216"/>
      <c r="V1195" s="216"/>
      <c r="W1195" s="216"/>
      <c r="X1195" s="216"/>
      <c r="Y1195" s="216"/>
      <c r="Z1195" s="216"/>
      <c r="AA1195" s="216"/>
      <c r="AB1195" s="216"/>
      <c r="AC1195" s="216"/>
      <c r="AD1195" s="216"/>
      <c r="AE1195" s="216"/>
      <c r="AF1195" s="216"/>
      <c r="AG1195" s="216"/>
      <c r="AH1195" s="216"/>
      <c r="AI1195" s="216"/>
      <c r="AJ1195" s="216"/>
      <c r="AK1195" s="216"/>
      <c r="AL1195" s="216"/>
      <c r="FY1195" s="184"/>
      <c r="JJ1195" s="184"/>
    </row>
    <row r="1196" spans="2:270">
      <c r="B1196" s="202"/>
      <c r="E1196" s="216"/>
      <c r="F1196" s="216"/>
      <c r="G1196" s="216"/>
      <c r="H1196" s="216"/>
      <c r="I1196" s="216"/>
      <c r="J1196" s="216"/>
      <c r="K1196" s="216"/>
      <c r="L1196" s="216"/>
      <c r="M1196" s="216"/>
      <c r="N1196" s="216"/>
      <c r="O1196" s="216"/>
      <c r="P1196" s="216"/>
      <c r="Q1196" s="216"/>
      <c r="R1196" s="216"/>
      <c r="S1196" s="216"/>
      <c r="T1196" s="216"/>
      <c r="U1196" s="216"/>
      <c r="V1196" s="216"/>
      <c r="W1196" s="216"/>
      <c r="X1196" s="216"/>
      <c r="Y1196" s="216"/>
      <c r="Z1196" s="216"/>
      <c r="AA1196" s="216"/>
      <c r="AB1196" s="216"/>
      <c r="AC1196" s="216"/>
      <c r="AD1196" s="216"/>
      <c r="AE1196" s="216"/>
      <c r="AF1196" s="216"/>
      <c r="AG1196" s="216"/>
      <c r="AH1196" s="216"/>
      <c r="AI1196" s="216"/>
      <c r="AJ1196" s="216"/>
      <c r="AK1196" s="216"/>
      <c r="AL1196" s="216"/>
      <c r="FY1196" s="184"/>
      <c r="JJ1196" s="184"/>
    </row>
    <row r="1197" spans="2:270">
      <c r="B1197" s="202"/>
      <c r="E1197" s="216"/>
      <c r="F1197" s="216"/>
      <c r="G1197" s="216"/>
      <c r="H1197" s="216"/>
      <c r="I1197" s="216"/>
      <c r="J1197" s="216"/>
      <c r="K1197" s="216"/>
      <c r="L1197" s="216"/>
      <c r="M1197" s="216"/>
      <c r="N1197" s="216"/>
      <c r="O1197" s="216"/>
      <c r="P1197" s="216"/>
      <c r="Q1197" s="216"/>
      <c r="R1197" s="216"/>
      <c r="S1197" s="216"/>
      <c r="T1197" s="216"/>
      <c r="U1197" s="216"/>
      <c r="V1197" s="216"/>
      <c r="W1197" s="216"/>
      <c r="X1197" s="216"/>
      <c r="Y1197" s="216"/>
      <c r="Z1197" s="216"/>
      <c r="AA1197" s="216"/>
      <c r="AB1197" s="216"/>
      <c r="AC1197" s="216"/>
      <c r="AD1197" s="216"/>
      <c r="AE1197" s="216"/>
      <c r="AF1197" s="216"/>
      <c r="AG1197" s="216"/>
      <c r="AH1197" s="216"/>
      <c r="AI1197" s="216"/>
      <c r="AJ1197" s="216"/>
      <c r="AK1197" s="216"/>
      <c r="AL1197" s="216"/>
      <c r="FY1197" s="184"/>
      <c r="JJ1197" s="184"/>
    </row>
    <row r="1198" spans="2:270">
      <c r="B1198" s="202"/>
      <c r="E1198" s="216"/>
      <c r="F1198" s="216"/>
      <c r="G1198" s="216"/>
      <c r="H1198" s="216"/>
      <c r="I1198" s="216"/>
      <c r="J1198" s="216"/>
      <c r="K1198" s="216"/>
      <c r="L1198" s="216"/>
      <c r="M1198" s="216"/>
      <c r="N1198" s="216"/>
      <c r="O1198" s="216"/>
      <c r="P1198" s="216"/>
      <c r="Q1198" s="216"/>
      <c r="R1198" s="216"/>
      <c r="S1198" s="216"/>
      <c r="T1198" s="216"/>
      <c r="U1198" s="216"/>
      <c r="V1198" s="216"/>
      <c r="W1198" s="216"/>
      <c r="X1198" s="216"/>
      <c r="Y1198" s="216"/>
      <c r="Z1198" s="216"/>
      <c r="AA1198" s="216"/>
      <c r="AB1198" s="216"/>
      <c r="AC1198" s="216"/>
      <c r="AD1198" s="216"/>
      <c r="AE1198" s="216"/>
      <c r="AF1198" s="216"/>
      <c r="AG1198" s="216"/>
      <c r="AH1198" s="216"/>
      <c r="AI1198" s="216"/>
      <c r="AJ1198" s="216"/>
      <c r="AK1198" s="216"/>
      <c r="AL1198" s="216"/>
      <c r="FY1198" s="184"/>
      <c r="JJ1198" s="184"/>
    </row>
    <row r="1199" spans="2:270">
      <c r="B1199" s="202"/>
      <c r="E1199" s="216"/>
      <c r="F1199" s="216"/>
      <c r="G1199" s="216"/>
      <c r="H1199" s="216"/>
      <c r="I1199" s="216"/>
      <c r="J1199" s="216"/>
      <c r="K1199" s="216"/>
      <c r="L1199" s="216"/>
      <c r="M1199" s="216"/>
      <c r="N1199" s="216"/>
      <c r="O1199" s="216"/>
      <c r="P1199" s="216"/>
      <c r="Q1199" s="216"/>
      <c r="R1199" s="216"/>
      <c r="S1199" s="216"/>
      <c r="T1199" s="216"/>
      <c r="U1199" s="216"/>
      <c r="V1199" s="216"/>
      <c r="W1199" s="216"/>
      <c r="X1199" s="216"/>
      <c r="Y1199" s="216"/>
      <c r="Z1199" s="216"/>
      <c r="AA1199" s="216"/>
      <c r="AB1199" s="216"/>
      <c r="AC1199" s="216"/>
      <c r="AD1199" s="216"/>
      <c r="AE1199" s="216"/>
      <c r="AF1199" s="216"/>
      <c r="AG1199" s="216"/>
      <c r="AH1199" s="216"/>
      <c r="AI1199" s="216"/>
      <c r="AJ1199" s="216"/>
      <c r="AK1199" s="216"/>
      <c r="AL1199" s="216"/>
      <c r="FY1199" s="184"/>
      <c r="JJ1199" s="184"/>
    </row>
    <row r="1200" spans="2:270">
      <c r="B1200" s="202"/>
      <c r="E1200" s="216"/>
      <c r="F1200" s="216"/>
      <c r="G1200" s="216"/>
      <c r="H1200" s="216"/>
      <c r="I1200" s="216"/>
      <c r="J1200" s="216"/>
      <c r="K1200" s="216"/>
      <c r="L1200" s="216"/>
      <c r="M1200" s="216"/>
      <c r="N1200" s="216"/>
      <c r="O1200" s="216"/>
      <c r="P1200" s="216"/>
      <c r="Q1200" s="216"/>
      <c r="R1200" s="216"/>
      <c r="S1200" s="216"/>
      <c r="T1200" s="216"/>
      <c r="U1200" s="216"/>
      <c r="V1200" s="216"/>
      <c r="W1200" s="216"/>
      <c r="X1200" s="216"/>
      <c r="Y1200" s="216"/>
      <c r="Z1200" s="216"/>
      <c r="AA1200" s="216"/>
      <c r="AB1200" s="216"/>
      <c r="AC1200" s="216"/>
      <c r="AD1200" s="216"/>
      <c r="AE1200" s="216"/>
      <c r="AF1200" s="216"/>
      <c r="AG1200" s="216"/>
      <c r="AH1200" s="216"/>
      <c r="AI1200" s="216"/>
      <c r="AJ1200" s="216"/>
      <c r="AK1200" s="216"/>
      <c r="AL1200" s="216"/>
      <c r="FY1200" s="184"/>
      <c r="JJ1200" s="184"/>
    </row>
    <row r="1201" spans="2:270">
      <c r="B1201" s="202"/>
      <c r="E1201" s="216"/>
      <c r="F1201" s="216"/>
      <c r="G1201" s="216"/>
      <c r="H1201" s="216"/>
      <c r="I1201" s="216"/>
      <c r="J1201" s="216"/>
      <c r="K1201" s="216"/>
      <c r="L1201" s="216"/>
      <c r="M1201" s="216"/>
      <c r="N1201" s="216"/>
      <c r="O1201" s="216"/>
      <c r="P1201" s="216"/>
      <c r="Q1201" s="216"/>
      <c r="R1201" s="216"/>
      <c r="S1201" s="216"/>
      <c r="T1201" s="216"/>
      <c r="U1201" s="216"/>
      <c r="V1201" s="216"/>
      <c r="W1201" s="216"/>
      <c r="X1201" s="216"/>
      <c r="Y1201" s="216"/>
      <c r="Z1201" s="216"/>
      <c r="AA1201" s="216"/>
      <c r="AB1201" s="216"/>
      <c r="AC1201" s="216"/>
      <c r="AD1201" s="216"/>
      <c r="AE1201" s="216"/>
      <c r="AF1201" s="216"/>
      <c r="AG1201" s="216"/>
      <c r="AH1201" s="216"/>
      <c r="AI1201" s="216"/>
      <c r="AJ1201" s="216"/>
      <c r="AK1201" s="216"/>
      <c r="AL1201" s="216"/>
      <c r="FY1201" s="184"/>
      <c r="JJ1201" s="184"/>
    </row>
    <row r="1202" spans="2:270">
      <c r="B1202" s="202"/>
      <c r="E1202" s="216"/>
      <c r="F1202" s="216"/>
      <c r="G1202" s="216"/>
      <c r="H1202" s="216"/>
      <c r="I1202" s="216"/>
      <c r="J1202" s="216"/>
      <c r="K1202" s="216"/>
      <c r="L1202" s="216"/>
      <c r="M1202" s="216"/>
      <c r="N1202" s="216"/>
      <c r="O1202" s="216"/>
      <c r="P1202" s="216"/>
      <c r="Q1202" s="216"/>
      <c r="R1202" s="216"/>
      <c r="S1202" s="216"/>
      <c r="T1202" s="216"/>
      <c r="U1202" s="216"/>
      <c r="V1202" s="216"/>
      <c r="W1202" s="216"/>
      <c r="X1202" s="216"/>
      <c r="Y1202" s="216"/>
      <c r="Z1202" s="216"/>
      <c r="AA1202" s="216"/>
      <c r="AB1202" s="216"/>
      <c r="AC1202" s="216"/>
      <c r="AD1202" s="216"/>
      <c r="AE1202" s="216"/>
      <c r="AF1202" s="216"/>
      <c r="AG1202" s="216"/>
      <c r="AH1202" s="216"/>
      <c r="AI1202" s="216"/>
      <c r="AJ1202" s="216"/>
      <c r="AK1202" s="216"/>
      <c r="AL1202" s="216"/>
      <c r="FY1202" s="184"/>
      <c r="JJ1202" s="184"/>
    </row>
    <row r="1203" spans="2:270">
      <c r="B1203" s="202"/>
      <c r="E1203" s="216"/>
      <c r="F1203" s="216"/>
      <c r="G1203" s="216"/>
      <c r="H1203" s="216"/>
      <c r="I1203" s="216"/>
      <c r="J1203" s="216"/>
      <c r="K1203" s="216"/>
      <c r="L1203" s="216"/>
      <c r="M1203" s="216"/>
      <c r="N1203" s="216"/>
      <c r="O1203" s="216"/>
      <c r="P1203" s="216"/>
      <c r="Q1203" s="216"/>
      <c r="R1203" s="216"/>
      <c r="S1203" s="216"/>
      <c r="T1203" s="216"/>
      <c r="U1203" s="216"/>
      <c r="V1203" s="216"/>
      <c r="W1203" s="216"/>
      <c r="X1203" s="216"/>
      <c r="Y1203" s="216"/>
      <c r="Z1203" s="216"/>
      <c r="AA1203" s="216"/>
      <c r="AB1203" s="216"/>
      <c r="AC1203" s="216"/>
      <c r="AD1203" s="216"/>
      <c r="AE1203" s="216"/>
      <c r="AF1203" s="216"/>
      <c r="AG1203" s="216"/>
      <c r="AH1203" s="216"/>
      <c r="AI1203" s="216"/>
      <c r="AJ1203" s="216"/>
      <c r="AK1203" s="216"/>
      <c r="AL1203" s="216"/>
      <c r="FY1203" s="184"/>
      <c r="JJ1203" s="184"/>
    </row>
    <row r="1204" spans="2:270">
      <c r="B1204" s="202"/>
      <c r="E1204" s="216"/>
      <c r="F1204" s="216"/>
      <c r="G1204" s="216"/>
      <c r="H1204" s="216"/>
      <c r="I1204" s="216"/>
      <c r="J1204" s="216"/>
      <c r="K1204" s="216"/>
      <c r="L1204" s="216"/>
      <c r="M1204" s="216"/>
      <c r="N1204" s="216"/>
      <c r="O1204" s="216"/>
      <c r="P1204" s="216"/>
      <c r="Q1204" s="216"/>
      <c r="R1204" s="216"/>
      <c r="S1204" s="216"/>
      <c r="T1204" s="216"/>
      <c r="U1204" s="216"/>
      <c r="V1204" s="216"/>
      <c r="W1204" s="216"/>
      <c r="X1204" s="216"/>
      <c r="Y1204" s="216"/>
      <c r="Z1204" s="216"/>
      <c r="AA1204" s="216"/>
      <c r="AB1204" s="216"/>
      <c r="AC1204" s="216"/>
      <c r="AD1204" s="216"/>
      <c r="AE1204" s="216"/>
      <c r="AF1204" s="216"/>
      <c r="AG1204" s="216"/>
      <c r="AH1204" s="216"/>
      <c r="AI1204" s="216"/>
      <c r="AJ1204" s="216"/>
      <c r="AK1204" s="216"/>
      <c r="AL1204" s="216"/>
      <c r="FY1204" s="184"/>
      <c r="JJ1204" s="184"/>
    </row>
    <row r="1205" spans="2:270">
      <c r="B1205" s="202"/>
      <c r="E1205" s="216"/>
      <c r="F1205" s="216"/>
      <c r="G1205" s="216"/>
      <c r="H1205" s="216"/>
      <c r="I1205" s="216"/>
      <c r="J1205" s="216"/>
      <c r="K1205" s="216"/>
      <c r="L1205" s="216"/>
      <c r="M1205" s="216"/>
      <c r="N1205" s="216"/>
      <c r="O1205" s="216"/>
      <c r="P1205" s="216"/>
      <c r="Q1205" s="216"/>
      <c r="R1205" s="216"/>
      <c r="S1205" s="216"/>
      <c r="T1205" s="216"/>
      <c r="U1205" s="216"/>
      <c r="V1205" s="216"/>
      <c r="W1205" s="216"/>
      <c r="X1205" s="216"/>
      <c r="Y1205" s="216"/>
      <c r="Z1205" s="216"/>
      <c r="AA1205" s="216"/>
      <c r="AB1205" s="216"/>
      <c r="AC1205" s="216"/>
      <c r="AD1205" s="216"/>
      <c r="AE1205" s="216"/>
      <c r="AF1205" s="216"/>
      <c r="AG1205" s="216"/>
      <c r="AH1205" s="216"/>
      <c r="AI1205" s="216"/>
      <c r="AJ1205" s="216"/>
      <c r="AK1205" s="216"/>
      <c r="AL1205" s="216"/>
      <c r="FY1205" s="184"/>
      <c r="JJ1205" s="184"/>
    </row>
    <row r="1206" spans="2:270">
      <c r="B1206" s="202"/>
      <c r="E1206" s="216"/>
      <c r="F1206" s="216"/>
      <c r="G1206" s="216"/>
      <c r="H1206" s="216"/>
      <c r="I1206" s="216"/>
      <c r="J1206" s="216"/>
      <c r="K1206" s="216"/>
      <c r="L1206" s="216"/>
      <c r="M1206" s="216"/>
      <c r="N1206" s="216"/>
      <c r="O1206" s="216"/>
      <c r="P1206" s="216"/>
      <c r="Q1206" s="216"/>
      <c r="R1206" s="216"/>
      <c r="S1206" s="216"/>
      <c r="T1206" s="216"/>
      <c r="U1206" s="216"/>
      <c r="V1206" s="216"/>
      <c r="W1206" s="216"/>
      <c r="X1206" s="216"/>
      <c r="Y1206" s="216"/>
      <c r="Z1206" s="216"/>
      <c r="AA1206" s="216"/>
      <c r="AB1206" s="216"/>
      <c r="AC1206" s="216"/>
      <c r="AD1206" s="216"/>
      <c r="AE1206" s="216"/>
      <c r="AF1206" s="216"/>
      <c r="AG1206" s="216"/>
      <c r="AH1206" s="216"/>
      <c r="AI1206" s="216"/>
      <c r="AJ1206" s="216"/>
      <c r="AK1206" s="216"/>
      <c r="AL1206" s="216"/>
      <c r="FY1206" s="184"/>
      <c r="JJ1206" s="184"/>
    </row>
    <row r="1207" spans="2:270">
      <c r="B1207" s="202"/>
      <c r="E1207" s="216"/>
      <c r="F1207" s="216"/>
      <c r="G1207" s="216"/>
      <c r="H1207" s="216"/>
      <c r="I1207" s="216"/>
      <c r="J1207" s="216"/>
      <c r="K1207" s="216"/>
      <c r="L1207" s="216"/>
      <c r="M1207" s="216"/>
      <c r="N1207" s="216"/>
      <c r="O1207" s="216"/>
      <c r="P1207" s="216"/>
      <c r="Q1207" s="216"/>
      <c r="R1207" s="216"/>
      <c r="S1207" s="216"/>
      <c r="T1207" s="216"/>
      <c r="U1207" s="216"/>
      <c r="V1207" s="216"/>
      <c r="W1207" s="216"/>
      <c r="X1207" s="216"/>
      <c r="Y1207" s="216"/>
      <c r="Z1207" s="216"/>
      <c r="AA1207" s="216"/>
      <c r="AB1207" s="216"/>
      <c r="AC1207" s="216"/>
      <c r="AD1207" s="216"/>
      <c r="AE1207" s="216"/>
      <c r="AF1207" s="216"/>
      <c r="AG1207" s="216"/>
      <c r="AH1207" s="216"/>
      <c r="AI1207" s="216"/>
      <c r="AJ1207" s="216"/>
      <c r="AK1207" s="216"/>
      <c r="AL1207" s="216"/>
      <c r="FY1207" s="184"/>
      <c r="JJ1207" s="184"/>
    </row>
    <row r="1208" spans="2:270">
      <c r="B1208" s="202"/>
      <c r="E1208" s="216"/>
      <c r="F1208" s="216"/>
      <c r="G1208" s="216"/>
      <c r="H1208" s="216"/>
      <c r="I1208" s="216"/>
      <c r="J1208" s="216"/>
      <c r="K1208" s="216"/>
      <c r="L1208" s="216"/>
      <c r="M1208" s="216"/>
      <c r="N1208" s="216"/>
      <c r="O1208" s="216"/>
      <c r="P1208" s="216"/>
      <c r="Q1208" s="216"/>
      <c r="R1208" s="216"/>
      <c r="S1208" s="216"/>
      <c r="T1208" s="216"/>
      <c r="U1208" s="216"/>
      <c r="V1208" s="216"/>
      <c r="W1208" s="216"/>
      <c r="X1208" s="216"/>
      <c r="Y1208" s="216"/>
      <c r="Z1208" s="216"/>
      <c r="AA1208" s="216"/>
      <c r="AB1208" s="216"/>
      <c r="AC1208" s="216"/>
      <c r="AD1208" s="216"/>
      <c r="AE1208" s="216"/>
      <c r="AF1208" s="216"/>
      <c r="AG1208" s="216"/>
      <c r="AH1208" s="216"/>
      <c r="AI1208" s="216"/>
      <c r="AJ1208" s="216"/>
      <c r="AK1208" s="216"/>
      <c r="AL1208" s="216"/>
      <c r="FY1208" s="184"/>
      <c r="JJ1208" s="184"/>
    </row>
    <row r="1209" spans="2:270">
      <c r="B1209" s="202"/>
      <c r="E1209" s="216"/>
      <c r="F1209" s="216"/>
      <c r="G1209" s="216"/>
      <c r="H1209" s="216"/>
      <c r="I1209" s="216"/>
      <c r="J1209" s="216"/>
      <c r="K1209" s="216"/>
      <c r="L1209" s="216"/>
      <c r="M1209" s="216"/>
      <c r="N1209" s="216"/>
      <c r="O1209" s="216"/>
      <c r="P1209" s="216"/>
      <c r="Q1209" s="216"/>
      <c r="R1209" s="216"/>
      <c r="S1209" s="216"/>
      <c r="T1209" s="216"/>
      <c r="U1209" s="216"/>
      <c r="V1209" s="216"/>
      <c r="W1209" s="216"/>
      <c r="X1209" s="216"/>
      <c r="Y1209" s="216"/>
      <c r="Z1209" s="216"/>
      <c r="AA1209" s="216"/>
      <c r="AB1209" s="216"/>
      <c r="AC1209" s="216"/>
      <c r="AD1209" s="216"/>
      <c r="AE1209" s="216"/>
      <c r="AF1209" s="216"/>
      <c r="AG1209" s="216"/>
      <c r="AH1209" s="216"/>
      <c r="AI1209" s="216"/>
      <c r="AJ1209" s="216"/>
      <c r="AK1209" s="216"/>
      <c r="AL1209" s="216"/>
      <c r="FY1209" s="184"/>
      <c r="JJ1209" s="184"/>
    </row>
    <row r="1210" spans="2:270">
      <c r="B1210" s="202"/>
      <c r="E1210" s="216"/>
      <c r="F1210" s="216"/>
      <c r="G1210" s="216"/>
      <c r="H1210" s="216"/>
      <c r="I1210" s="216"/>
      <c r="J1210" s="216"/>
      <c r="K1210" s="216"/>
      <c r="L1210" s="216"/>
      <c r="M1210" s="216"/>
      <c r="N1210" s="216"/>
      <c r="O1210" s="216"/>
      <c r="P1210" s="216"/>
      <c r="Q1210" s="216"/>
      <c r="R1210" s="216"/>
      <c r="S1210" s="216"/>
      <c r="T1210" s="216"/>
      <c r="U1210" s="216"/>
      <c r="V1210" s="216"/>
      <c r="W1210" s="216"/>
      <c r="X1210" s="216"/>
      <c r="Y1210" s="216"/>
      <c r="Z1210" s="216"/>
      <c r="AA1210" s="216"/>
      <c r="AB1210" s="216"/>
      <c r="AC1210" s="216"/>
      <c r="AD1210" s="216"/>
      <c r="AE1210" s="216"/>
      <c r="AF1210" s="216"/>
      <c r="AG1210" s="216"/>
      <c r="AH1210" s="216"/>
      <c r="AI1210" s="216"/>
      <c r="AJ1210" s="216"/>
      <c r="AK1210" s="216"/>
      <c r="AL1210" s="216"/>
      <c r="FY1210" s="184"/>
      <c r="JJ1210" s="184"/>
    </row>
    <row r="1211" spans="2:270">
      <c r="B1211" s="202"/>
      <c r="E1211" s="216"/>
      <c r="F1211" s="216"/>
      <c r="G1211" s="216"/>
      <c r="H1211" s="216"/>
      <c r="I1211" s="216"/>
      <c r="J1211" s="216"/>
      <c r="K1211" s="216"/>
      <c r="L1211" s="216"/>
      <c r="M1211" s="216"/>
      <c r="N1211" s="216"/>
      <c r="O1211" s="216"/>
      <c r="P1211" s="216"/>
      <c r="Q1211" s="216"/>
      <c r="R1211" s="216"/>
      <c r="S1211" s="216"/>
      <c r="T1211" s="216"/>
      <c r="U1211" s="216"/>
      <c r="V1211" s="216"/>
      <c r="W1211" s="216"/>
      <c r="X1211" s="216"/>
      <c r="Y1211" s="216"/>
      <c r="Z1211" s="216"/>
      <c r="AA1211" s="216"/>
      <c r="AB1211" s="216"/>
      <c r="AC1211" s="216"/>
      <c r="AD1211" s="216"/>
      <c r="AE1211" s="216"/>
      <c r="AF1211" s="216"/>
      <c r="AG1211" s="216"/>
      <c r="AH1211" s="216"/>
      <c r="AI1211" s="216"/>
      <c r="AJ1211" s="216"/>
      <c r="AK1211" s="216"/>
      <c r="AL1211" s="216"/>
      <c r="FY1211" s="184"/>
      <c r="JJ1211" s="184"/>
    </row>
    <row r="1212" spans="2:270">
      <c r="B1212" s="202"/>
      <c r="E1212" s="216"/>
      <c r="F1212" s="216"/>
      <c r="G1212" s="216"/>
      <c r="H1212" s="216"/>
      <c r="I1212" s="216"/>
      <c r="J1212" s="216"/>
      <c r="K1212" s="216"/>
      <c r="L1212" s="216"/>
      <c r="M1212" s="216"/>
      <c r="N1212" s="216"/>
      <c r="O1212" s="216"/>
      <c r="P1212" s="216"/>
      <c r="Q1212" s="216"/>
      <c r="R1212" s="216"/>
      <c r="S1212" s="216"/>
      <c r="T1212" s="216"/>
      <c r="U1212" s="216"/>
      <c r="V1212" s="216"/>
      <c r="W1212" s="216"/>
      <c r="X1212" s="216"/>
      <c r="Y1212" s="216"/>
      <c r="Z1212" s="216"/>
      <c r="AA1212" s="216"/>
      <c r="AB1212" s="216"/>
      <c r="AC1212" s="216"/>
      <c r="AD1212" s="216"/>
      <c r="AE1212" s="216"/>
      <c r="AF1212" s="216"/>
      <c r="AG1212" s="216"/>
      <c r="AH1212" s="216"/>
      <c r="AI1212" s="216"/>
      <c r="AJ1212" s="216"/>
      <c r="AK1212" s="216"/>
      <c r="AL1212" s="216"/>
      <c r="FY1212" s="184"/>
      <c r="JJ1212" s="184"/>
    </row>
    <row r="1213" spans="2:270">
      <c r="B1213" s="202"/>
      <c r="E1213" s="216"/>
      <c r="F1213" s="216"/>
      <c r="G1213" s="216"/>
      <c r="H1213" s="216"/>
      <c r="I1213" s="216"/>
      <c r="J1213" s="216"/>
      <c r="K1213" s="216"/>
      <c r="L1213" s="216"/>
      <c r="M1213" s="216"/>
      <c r="N1213" s="216"/>
      <c r="O1213" s="216"/>
      <c r="P1213" s="216"/>
      <c r="Q1213" s="216"/>
      <c r="R1213" s="216"/>
      <c r="S1213" s="216"/>
      <c r="T1213" s="216"/>
      <c r="U1213" s="216"/>
      <c r="V1213" s="216"/>
      <c r="W1213" s="216"/>
      <c r="X1213" s="216"/>
      <c r="Y1213" s="216"/>
      <c r="Z1213" s="216"/>
      <c r="AA1213" s="216"/>
      <c r="AB1213" s="216"/>
      <c r="AC1213" s="216"/>
      <c r="AD1213" s="216"/>
      <c r="AE1213" s="216"/>
      <c r="AF1213" s="216"/>
      <c r="AG1213" s="216"/>
      <c r="AH1213" s="216"/>
      <c r="AI1213" s="216"/>
      <c r="AJ1213" s="216"/>
      <c r="AK1213" s="216"/>
      <c r="AL1213" s="216"/>
      <c r="FY1213" s="184"/>
      <c r="JJ1213" s="184"/>
    </row>
    <row r="1214" spans="2:270">
      <c r="B1214" s="202"/>
      <c r="E1214" s="216"/>
      <c r="F1214" s="216"/>
      <c r="G1214" s="216"/>
      <c r="H1214" s="216"/>
      <c r="I1214" s="216"/>
      <c r="J1214" s="216"/>
      <c r="K1214" s="216"/>
      <c r="L1214" s="216"/>
      <c r="M1214" s="216"/>
      <c r="N1214" s="216"/>
      <c r="O1214" s="216"/>
      <c r="P1214" s="216"/>
      <c r="Q1214" s="216"/>
      <c r="R1214" s="216"/>
      <c r="S1214" s="216"/>
      <c r="T1214" s="216"/>
      <c r="U1214" s="216"/>
      <c r="V1214" s="216"/>
      <c r="W1214" s="216"/>
      <c r="X1214" s="216"/>
      <c r="Y1214" s="216"/>
      <c r="Z1214" s="216"/>
      <c r="AA1214" s="216"/>
      <c r="AB1214" s="216"/>
      <c r="AC1214" s="216"/>
      <c r="AD1214" s="216"/>
      <c r="AE1214" s="216"/>
      <c r="AF1214" s="216"/>
      <c r="AG1214" s="216"/>
      <c r="AH1214" s="216"/>
      <c r="AI1214" s="216"/>
      <c r="AJ1214" s="216"/>
      <c r="AK1214" s="216"/>
      <c r="AL1214" s="216"/>
      <c r="FY1214" s="184"/>
      <c r="JJ1214" s="184"/>
    </row>
    <row r="1215" spans="2:270">
      <c r="B1215" s="202"/>
      <c r="E1215" s="216"/>
      <c r="F1215" s="216"/>
      <c r="G1215" s="216"/>
      <c r="H1215" s="216"/>
      <c r="I1215" s="216"/>
      <c r="J1215" s="216"/>
      <c r="K1215" s="216"/>
      <c r="L1215" s="216"/>
      <c r="M1215" s="216"/>
      <c r="N1215" s="216"/>
      <c r="O1215" s="216"/>
      <c r="P1215" s="216"/>
      <c r="Q1215" s="216"/>
      <c r="R1215" s="216"/>
      <c r="S1215" s="216"/>
      <c r="T1215" s="216"/>
      <c r="U1215" s="216"/>
      <c r="V1215" s="216"/>
      <c r="W1215" s="216"/>
      <c r="X1215" s="216"/>
      <c r="Y1215" s="216"/>
      <c r="Z1215" s="216"/>
      <c r="AA1215" s="216"/>
      <c r="AB1215" s="216"/>
      <c r="AC1215" s="216"/>
      <c r="AD1215" s="216"/>
      <c r="AE1215" s="216"/>
      <c r="AF1215" s="216"/>
      <c r="AG1215" s="216"/>
      <c r="AH1215" s="216"/>
      <c r="AI1215" s="216"/>
      <c r="AJ1215" s="216"/>
      <c r="AK1215" s="216"/>
      <c r="AL1215" s="216"/>
      <c r="FY1215" s="184"/>
      <c r="JJ1215" s="184"/>
    </row>
    <row r="1216" spans="2:270">
      <c r="B1216" s="202"/>
      <c r="E1216" s="216"/>
      <c r="F1216" s="216"/>
      <c r="G1216" s="216"/>
      <c r="H1216" s="216"/>
      <c r="I1216" s="216"/>
      <c r="J1216" s="216"/>
      <c r="K1216" s="216"/>
      <c r="L1216" s="216"/>
      <c r="M1216" s="216"/>
      <c r="N1216" s="216"/>
      <c r="O1216" s="216"/>
      <c r="P1216" s="216"/>
      <c r="Q1216" s="216"/>
      <c r="R1216" s="216"/>
      <c r="S1216" s="216"/>
      <c r="T1216" s="216"/>
      <c r="U1216" s="216"/>
      <c r="V1216" s="216"/>
      <c r="W1216" s="216"/>
      <c r="X1216" s="216"/>
      <c r="Y1216" s="216"/>
      <c r="Z1216" s="216"/>
      <c r="AA1216" s="216"/>
      <c r="AB1216" s="216"/>
      <c r="AC1216" s="216"/>
      <c r="AD1216" s="216"/>
      <c r="AE1216" s="216"/>
      <c r="AF1216" s="216"/>
      <c r="AG1216" s="216"/>
      <c r="AH1216" s="216"/>
      <c r="AI1216" s="216"/>
      <c r="AJ1216" s="216"/>
      <c r="AK1216" s="216"/>
      <c r="AL1216" s="216"/>
      <c r="FY1216" s="184"/>
      <c r="JJ1216" s="184"/>
    </row>
    <row r="1217" spans="2:270">
      <c r="B1217" s="202"/>
      <c r="E1217" s="216"/>
      <c r="F1217" s="216"/>
      <c r="G1217" s="216"/>
      <c r="H1217" s="216"/>
      <c r="I1217" s="216"/>
      <c r="J1217" s="216"/>
      <c r="K1217" s="216"/>
      <c r="L1217" s="216"/>
      <c r="M1217" s="216"/>
      <c r="N1217" s="216"/>
      <c r="O1217" s="216"/>
      <c r="P1217" s="216"/>
      <c r="Q1217" s="216"/>
      <c r="R1217" s="216"/>
      <c r="S1217" s="216"/>
      <c r="T1217" s="216"/>
      <c r="U1217" s="216"/>
      <c r="V1217" s="216"/>
      <c r="W1217" s="216"/>
      <c r="X1217" s="216"/>
      <c r="Y1217" s="216"/>
      <c r="Z1217" s="216"/>
      <c r="AA1217" s="216"/>
      <c r="AB1217" s="216"/>
      <c r="AC1217" s="216"/>
      <c r="AD1217" s="216"/>
      <c r="AE1217" s="216"/>
      <c r="AF1217" s="216"/>
      <c r="AG1217" s="216"/>
      <c r="AH1217" s="216"/>
      <c r="AI1217" s="216"/>
      <c r="AJ1217" s="216"/>
      <c r="AK1217" s="216"/>
      <c r="AL1217" s="216"/>
      <c r="FY1217" s="184"/>
      <c r="JJ1217" s="184"/>
    </row>
    <row r="1218" spans="2:270">
      <c r="B1218" s="202"/>
      <c r="E1218" s="216"/>
      <c r="F1218" s="216"/>
      <c r="G1218" s="216"/>
      <c r="H1218" s="216"/>
      <c r="I1218" s="216"/>
      <c r="J1218" s="216"/>
      <c r="K1218" s="216"/>
      <c r="L1218" s="216"/>
      <c r="M1218" s="216"/>
      <c r="N1218" s="216"/>
      <c r="O1218" s="216"/>
      <c r="P1218" s="216"/>
      <c r="Q1218" s="216"/>
      <c r="R1218" s="216"/>
      <c r="S1218" s="216"/>
      <c r="T1218" s="216"/>
      <c r="U1218" s="216"/>
      <c r="V1218" s="216"/>
      <c r="W1218" s="216"/>
      <c r="X1218" s="216"/>
      <c r="Y1218" s="216"/>
      <c r="Z1218" s="216"/>
      <c r="AA1218" s="216"/>
      <c r="AB1218" s="216"/>
      <c r="AC1218" s="216"/>
      <c r="AD1218" s="216"/>
      <c r="AE1218" s="216"/>
      <c r="AF1218" s="216"/>
      <c r="AG1218" s="216"/>
      <c r="AH1218" s="216"/>
      <c r="AI1218" s="216"/>
      <c r="AJ1218" s="216"/>
      <c r="AK1218" s="216"/>
      <c r="AL1218" s="216"/>
      <c r="FY1218" s="184"/>
      <c r="JJ1218" s="184"/>
    </row>
    <row r="1219" spans="2:270">
      <c r="B1219" s="202"/>
      <c r="E1219" s="216"/>
      <c r="F1219" s="216"/>
      <c r="G1219" s="216"/>
      <c r="H1219" s="216"/>
      <c r="I1219" s="216"/>
      <c r="J1219" s="216"/>
      <c r="K1219" s="216"/>
      <c r="L1219" s="216"/>
      <c r="M1219" s="216"/>
      <c r="N1219" s="216"/>
      <c r="O1219" s="216"/>
      <c r="P1219" s="216"/>
      <c r="Q1219" s="216"/>
      <c r="R1219" s="216"/>
      <c r="S1219" s="216"/>
      <c r="T1219" s="216"/>
      <c r="U1219" s="216"/>
      <c r="V1219" s="216"/>
      <c r="W1219" s="216"/>
      <c r="X1219" s="216"/>
      <c r="Y1219" s="216"/>
      <c r="Z1219" s="216"/>
      <c r="AA1219" s="216"/>
      <c r="AB1219" s="216"/>
      <c r="AC1219" s="216"/>
      <c r="AD1219" s="216"/>
      <c r="AE1219" s="216"/>
      <c r="AF1219" s="216"/>
      <c r="AG1219" s="216"/>
      <c r="AH1219" s="216"/>
      <c r="AI1219" s="216"/>
      <c r="AJ1219" s="216"/>
      <c r="AK1219" s="216"/>
      <c r="AL1219" s="216"/>
      <c r="FY1219" s="184"/>
      <c r="JJ1219" s="184"/>
    </row>
    <row r="1220" spans="2:270">
      <c r="B1220" s="202"/>
      <c r="E1220" s="216"/>
      <c r="F1220" s="216"/>
      <c r="G1220" s="216"/>
      <c r="H1220" s="216"/>
      <c r="I1220" s="216"/>
      <c r="J1220" s="216"/>
      <c r="K1220" s="216"/>
      <c r="L1220" s="216"/>
      <c r="M1220" s="216"/>
      <c r="N1220" s="216"/>
      <c r="O1220" s="216"/>
      <c r="P1220" s="216"/>
      <c r="Q1220" s="216"/>
      <c r="R1220" s="216"/>
      <c r="S1220" s="216"/>
      <c r="T1220" s="216"/>
      <c r="U1220" s="216"/>
      <c r="V1220" s="216"/>
      <c r="W1220" s="216"/>
      <c r="X1220" s="216"/>
      <c r="Y1220" s="216"/>
      <c r="Z1220" s="216"/>
      <c r="AA1220" s="216"/>
      <c r="AB1220" s="216"/>
      <c r="AC1220" s="216"/>
      <c r="AD1220" s="216"/>
      <c r="AE1220" s="216"/>
      <c r="AF1220" s="216"/>
      <c r="AG1220" s="216"/>
      <c r="AH1220" s="216"/>
      <c r="AI1220" s="216"/>
      <c r="AJ1220" s="216"/>
      <c r="AK1220" s="216"/>
      <c r="AL1220" s="216"/>
      <c r="FY1220" s="184"/>
      <c r="JJ1220" s="184"/>
    </row>
    <row r="1221" spans="2:270">
      <c r="B1221" s="202"/>
      <c r="E1221" s="216"/>
      <c r="F1221" s="216"/>
      <c r="G1221" s="216"/>
      <c r="H1221" s="216"/>
      <c r="I1221" s="216"/>
      <c r="J1221" s="216"/>
      <c r="K1221" s="216"/>
      <c r="L1221" s="216"/>
      <c r="M1221" s="216"/>
      <c r="N1221" s="216"/>
      <c r="O1221" s="216"/>
      <c r="P1221" s="216"/>
      <c r="Q1221" s="216"/>
      <c r="R1221" s="216"/>
      <c r="S1221" s="216"/>
      <c r="T1221" s="216"/>
      <c r="U1221" s="216"/>
      <c r="V1221" s="216"/>
      <c r="W1221" s="216"/>
      <c r="X1221" s="216"/>
      <c r="Y1221" s="216"/>
      <c r="Z1221" s="216"/>
      <c r="AA1221" s="216"/>
      <c r="AB1221" s="216"/>
      <c r="AC1221" s="216"/>
      <c r="AD1221" s="216"/>
      <c r="AE1221" s="216"/>
      <c r="AF1221" s="216"/>
      <c r="AG1221" s="216"/>
      <c r="AH1221" s="216"/>
      <c r="AI1221" s="216"/>
      <c r="AJ1221" s="216"/>
      <c r="AK1221" s="216"/>
      <c r="AL1221" s="216"/>
      <c r="FY1221" s="184"/>
      <c r="JJ1221" s="184"/>
    </row>
    <row r="1222" spans="2:270">
      <c r="B1222" s="202"/>
      <c r="E1222" s="216"/>
      <c r="F1222" s="216"/>
      <c r="G1222" s="216"/>
      <c r="H1222" s="216"/>
      <c r="I1222" s="216"/>
      <c r="J1222" s="216"/>
      <c r="K1222" s="216"/>
      <c r="L1222" s="216"/>
      <c r="M1222" s="216"/>
      <c r="N1222" s="216"/>
      <c r="O1222" s="216"/>
      <c r="P1222" s="216"/>
      <c r="Q1222" s="216"/>
      <c r="R1222" s="216"/>
      <c r="S1222" s="216"/>
      <c r="T1222" s="216"/>
      <c r="U1222" s="216"/>
      <c r="V1222" s="216"/>
      <c r="W1222" s="216"/>
      <c r="X1222" s="216"/>
      <c r="Y1222" s="216"/>
      <c r="Z1222" s="216"/>
      <c r="AA1222" s="216"/>
      <c r="AB1222" s="216"/>
      <c r="AC1222" s="216"/>
      <c r="AD1222" s="216"/>
      <c r="AE1222" s="216"/>
      <c r="AF1222" s="216"/>
      <c r="AG1222" s="216"/>
      <c r="AH1222" s="216"/>
      <c r="AI1222" s="216"/>
      <c r="AJ1222" s="216"/>
      <c r="AK1222" s="216"/>
      <c r="AL1222" s="216"/>
      <c r="FY1222" s="184"/>
      <c r="JJ1222" s="184"/>
    </row>
    <row r="1223" spans="2:270">
      <c r="B1223" s="202"/>
      <c r="E1223" s="216"/>
      <c r="F1223" s="216"/>
      <c r="G1223" s="216"/>
      <c r="H1223" s="216"/>
      <c r="I1223" s="216"/>
      <c r="J1223" s="216"/>
      <c r="K1223" s="216"/>
      <c r="L1223" s="216"/>
      <c r="M1223" s="216"/>
      <c r="N1223" s="216"/>
      <c r="O1223" s="216"/>
      <c r="P1223" s="216"/>
      <c r="Q1223" s="216"/>
      <c r="R1223" s="216"/>
      <c r="S1223" s="216"/>
      <c r="T1223" s="216"/>
      <c r="U1223" s="216"/>
      <c r="V1223" s="216"/>
      <c r="W1223" s="216"/>
      <c r="X1223" s="216"/>
      <c r="Y1223" s="216"/>
      <c r="Z1223" s="216"/>
      <c r="AA1223" s="216"/>
      <c r="AB1223" s="216"/>
      <c r="AC1223" s="216"/>
      <c r="AD1223" s="216"/>
      <c r="AE1223" s="216"/>
      <c r="AF1223" s="216"/>
      <c r="AG1223" s="216"/>
      <c r="AH1223" s="216"/>
      <c r="AI1223" s="216"/>
      <c r="AJ1223" s="216"/>
      <c r="AK1223" s="216"/>
      <c r="AL1223" s="216"/>
      <c r="FY1223" s="184"/>
      <c r="JJ1223" s="184"/>
    </row>
    <row r="1224" spans="2:270">
      <c r="B1224" s="202"/>
      <c r="E1224" s="216"/>
      <c r="F1224" s="216"/>
      <c r="G1224" s="216"/>
      <c r="H1224" s="216"/>
      <c r="I1224" s="216"/>
      <c r="J1224" s="216"/>
      <c r="K1224" s="216"/>
      <c r="L1224" s="216"/>
      <c r="M1224" s="216"/>
      <c r="N1224" s="216"/>
      <c r="O1224" s="216"/>
      <c r="P1224" s="216"/>
      <c r="Q1224" s="216"/>
      <c r="R1224" s="216"/>
      <c r="S1224" s="216"/>
      <c r="T1224" s="216"/>
      <c r="U1224" s="216"/>
      <c r="V1224" s="216"/>
      <c r="W1224" s="216"/>
      <c r="X1224" s="216"/>
      <c r="Y1224" s="216"/>
      <c r="Z1224" s="216"/>
      <c r="AA1224" s="216"/>
      <c r="AB1224" s="216"/>
      <c r="AC1224" s="216"/>
      <c r="AD1224" s="216"/>
      <c r="AE1224" s="216"/>
      <c r="AF1224" s="216"/>
      <c r="AG1224" s="216"/>
      <c r="AH1224" s="216"/>
      <c r="AI1224" s="216"/>
      <c r="AJ1224" s="216"/>
      <c r="AK1224" s="216"/>
      <c r="AL1224" s="216"/>
      <c r="FY1224" s="184"/>
      <c r="JJ1224" s="184"/>
    </row>
    <row r="1225" spans="2:270">
      <c r="B1225" s="202"/>
      <c r="E1225" s="216"/>
      <c r="F1225" s="216"/>
      <c r="G1225" s="216"/>
      <c r="H1225" s="216"/>
      <c r="I1225" s="216"/>
      <c r="J1225" s="216"/>
      <c r="K1225" s="216"/>
      <c r="L1225" s="216"/>
      <c r="M1225" s="216"/>
      <c r="N1225" s="216"/>
      <c r="O1225" s="216"/>
      <c r="P1225" s="216"/>
      <c r="Q1225" s="216"/>
      <c r="R1225" s="216"/>
      <c r="S1225" s="216"/>
      <c r="T1225" s="216"/>
      <c r="U1225" s="216"/>
      <c r="V1225" s="216"/>
      <c r="W1225" s="216"/>
      <c r="X1225" s="216"/>
      <c r="Y1225" s="216"/>
      <c r="Z1225" s="216"/>
      <c r="AA1225" s="216"/>
      <c r="AB1225" s="216"/>
      <c r="AC1225" s="216"/>
      <c r="AD1225" s="216"/>
      <c r="AE1225" s="216"/>
      <c r="AF1225" s="216"/>
      <c r="AG1225" s="216"/>
      <c r="AH1225" s="216"/>
      <c r="AI1225" s="216"/>
      <c r="AJ1225" s="216"/>
      <c r="AK1225" s="216"/>
      <c r="AL1225" s="216"/>
      <c r="FY1225" s="184"/>
      <c r="JJ1225" s="184"/>
    </row>
    <row r="1226" spans="2:270">
      <c r="B1226" s="202"/>
      <c r="E1226" s="216"/>
      <c r="F1226" s="216"/>
      <c r="G1226" s="216"/>
      <c r="H1226" s="216"/>
      <c r="I1226" s="216"/>
      <c r="J1226" s="216"/>
      <c r="K1226" s="216"/>
      <c r="L1226" s="216"/>
      <c r="M1226" s="216"/>
      <c r="N1226" s="216"/>
      <c r="O1226" s="216"/>
      <c r="P1226" s="216"/>
      <c r="Q1226" s="216"/>
      <c r="R1226" s="216"/>
      <c r="S1226" s="216"/>
      <c r="T1226" s="216"/>
      <c r="U1226" s="216"/>
      <c r="V1226" s="216"/>
      <c r="W1226" s="216"/>
      <c r="X1226" s="216"/>
      <c r="Y1226" s="216"/>
      <c r="Z1226" s="216"/>
      <c r="AA1226" s="216"/>
      <c r="AB1226" s="216"/>
      <c r="AC1226" s="216"/>
      <c r="AD1226" s="216"/>
      <c r="AE1226" s="216"/>
      <c r="AF1226" s="216"/>
      <c r="AG1226" s="216"/>
      <c r="AH1226" s="216"/>
      <c r="AI1226" s="216"/>
      <c r="AJ1226" s="216"/>
      <c r="AK1226" s="216"/>
      <c r="AL1226" s="216"/>
      <c r="FY1226" s="184"/>
      <c r="JJ1226" s="184"/>
    </row>
    <row r="1227" spans="2:270">
      <c r="B1227" s="202"/>
      <c r="E1227" s="216"/>
      <c r="F1227" s="216"/>
      <c r="G1227" s="216"/>
      <c r="H1227" s="216"/>
      <c r="I1227" s="216"/>
      <c r="J1227" s="216"/>
      <c r="K1227" s="216"/>
      <c r="L1227" s="216"/>
      <c r="M1227" s="216"/>
      <c r="N1227" s="216"/>
      <c r="O1227" s="216"/>
      <c r="P1227" s="216"/>
      <c r="Q1227" s="216"/>
      <c r="R1227" s="216"/>
      <c r="S1227" s="216"/>
      <c r="T1227" s="216"/>
      <c r="U1227" s="216"/>
      <c r="V1227" s="216"/>
      <c r="W1227" s="216"/>
      <c r="X1227" s="216"/>
      <c r="Y1227" s="216"/>
      <c r="Z1227" s="216"/>
      <c r="AA1227" s="216"/>
      <c r="AB1227" s="216"/>
      <c r="AC1227" s="216"/>
      <c r="AD1227" s="216"/>
      <c r="AE1227" s="216"/>
      <c r="AF1227" s="216"/>
      <c r="AG1227" s="216"/>
      <c r="AH1227" s="216"/>
      <c r="AI1227" s="216"/>
      <c r="AJ1227" s="216"/>
      <c r="AK1227" s="216"/>
      <c r="AL1227" s="216"/>
      <c r="FY1227" s="184"/>
      <c r="JJ1227" s="184"/>
    </row>
    <row r="1228" spans="2:270">
      <c r="B1228" s="202"/>
      <c r="E1228" s="216"/>
      <c r="F1228" s="216"/>
      <c r="G1228" s="216"/>
      <c r="H1228" s="216"/>
      <c r="I1228" s="216"/>
      <c r="J1228" s="216"/>
      <c r="K1228" s="216"/>
      <c r="L1228" s="216"/>
      <c r="M1228" s="216"/>
      <c r="N1228" s="216"/>
      <c r="O1228" s="216"/>
      <c r="P1228" s="216"/>
      <c r="Q1228" s="216"/>
      <c r="R1228" s="216"/>
      <c r="S1228" s="216"/>
      <c r="T1228" s="216"/>
      <c r="U1228" s="216"/>
      <c r="V1228" s="216"/>
      <c r="W1228" s="216"/>
      <c r="X1228" s="216"/>
      <c r="Y1228" s="216"/>
      <c r="Z1228" s="216"/>
      <c r="AA1228" s="216"/>
      <c r="AB1228" s="216"/>
      <c r="AC1228" s="216"/>
      <c r="AD1228" s="216"/>
      <c r="AE1228" s="216"/>
      <c r="AF1228" s="216"/>
      <c r="AG1228" s="216"/>
      <c r="AH1228" s="216"/>
      <c r="AI1228" s="216"/>
      <c r="AJ1228" s="216"/>
      <c r="AK1228" s="216"/>
      <c r="AL1228" s="216"/>
      <c r="FY1228" s="184"/>
      <c r="JJ1228" s="184"/>
    </row>
    <row r="1229" spans="2:270">
      <c r="B1229" s="202"/>
      <c r="E1229" s="216"/>
      <c r="F1229" s="216"/>
      <c r="G1229" s="216"/>
      <c r="H1229" s="216"/>
      <c r="I1229" s="216"/>
      <c r="J1229" s="216"/>
      <c r="K1229" s="216"/>
      <c r="L1229" s="216"/>
      <c r="M1229" s="216"/>
      <c r="N1229" s="216"/>
      <c r="O1229" s="216"/>
      <c r="P1229" s="216"/>
      <c r="Q1229" s="216"/>
      <c r="R1229" s="216"/>
      <c r="S1229" s="216"/>
      <c r="T1229" s="216"/>
      <c r="U1229" s="216"/>
      <c r="V1229" s="216"/>
      <c r="W1229" s="216"/>
      <c r="X1229" s="216"/>
      <c r="Y1229" s="216"/>
      <c r="Z1229" s="216"/>
      <c r="AA1229" s="216"/>
      <c r="AB1229" s="216"/>
      <c r="AC1229" s="216"/>
      <c r="AD1229" s="216"/>
      <c r="AE1229" s="216"/>
      <c r="AF1229" s="216"/>
      <c r="AG1229" s="216"/>
      <c r="AH1229" s="216"/>
      <c r="AI1229" s="216"/>
      <c r="AJ1229" s="216"/>
      <c r="AK1229" s="216"/>
      <c r="AL1229" s="216"/>
      <c r="FY1229" s="184"/>
      <c r="JJ1229" s="184"/>
    </row>
    <row r="1230" spans="2:270">
      <c r="B1230" s="202"/>
      <c r="E1230" s="216"/>
      <c r="F1230" s="216"/>
      <c r="G1230" s="216"/>
      <c r="H1230" s="216"/>
      <c r="I1230" s="216"/>
      <c r="J1230" s="216"/>
      <c r="K1230" s="216"/>
      <c r="L1230" s="216"/>
      <c r="M1230" s="216"/>
      <c r="N1230" s="216"/>
      <c r="O1230" s="216"/>
      <c r="P1230" s="216"/>
      <c r="Q1230" s="216"/>
      <c r="R1230" s="216"/>
      <c r="S1230" s="216"/>
      <c r="T1230" s="216"/>
      <c r="U1230" s="216"/>
      <c r="V1230" s="216"/>
      <c r="W1230" s="216"/>
      <c r="X1230" s="216"/>
      <c r="Y1230" s="216"/>
      <c r="Z1230" s="216"/>
      <c r="AA1230" s="216"/>
      <c r="AB1230" s="216"/>
      <c r="AC1230" s="216"/>
      <c r="AD1230" s="216"/>
      <c r="AE1230" s="216"/>
      <c r="AF1230" s="216"/>
      <c r="AG1230" s="216"/>
      <c r="AH1230" s="216"/>
      <c r="AI1230" s="216"/>
      <c r="AJ1230" s="216"/>
      <c r="AK1230" s="216"/>
      <c r="AL1230" s="216"/>
      <c r="FY1230" s="184"/>
      <c r="JJ1230" s="184"/>
    </row>
    <row r="1231" spans="2:270">
      <c r="B1231" s="202"/>
      <c r="E1231" s="216"/>
      <c r="F1231" s="216"/>
      <c r="G1231" s="216"/>
      <c r="H1231" s="216"/>
      <c r="I1231" s="216"/>
      <c r="J1231" s="216"/>
      <c r="K1231" s="216"/>
      <c r="L1231" s="216"/>
      <c r="M1231" s="216"/>
      <c r="N1231" s="216"/>
      <c r="O1231" s="216"/>
      <c r="P1231" s="216"/>
      <c r="Q1231" s="216"/>
      <c r="R1231" s="216"/>
      <c r="S1231" s="216"/>
      <c r="T1231" s="216"/>
      <c r="U1231" s="216"/>
      <c r="V1231" s="216"/>
      <c r="W1231" s="216"/>
      <c r="X1231" s="216"/>
      <c r="Y1231" s="216"/>
      <c r="Z1231" s="216"/>
      <c r="AA1231" s="216"/>
      <c r="AB1231" s="216"/>
      <c r="AC1231" s="216"/>
      <c r="AD1231" s="216"/>
      <c r="AE1231" s="216"/>
      <c r="AF1231" s="216"/>
      <c r="AG1231" s="216"/>
      <c r="AH1231" s="216"/>
      <c r="AI1231" s="216"/>
      <c r="AJ1231" s="216"/>
      <c r="AK1231" s="216"/>
      <c r="AL1231" s="216"/>
      <c r="FY1231" s="184"/>
      <c r="JJ1231" s="184"/>
    </row>
    <row r="1232" spans="2:270">
      <c r="B1232" s="202"/>
      <c r="E1232" s="216"/>
      <c r="F1232" s="216"/>
      <c r="G1232" s="216"/>
      <c r="H1232" s="216"/>
      <c r="I1232" s="216"/>
      <c r="J1232" s="216"/>
      <c r="K1232" s="216"/>
      <c r="L1232" s="216"/>
      <c r="M1232" s="216"/>
      <c r="N1232" s="216"/>
      <c r="O1232" s="216"/>
      <c r="P1232" s="216"/>
      <c r="Q1232" s="216"/>
      <c r="R1232" s="216"/>
      <c r="S1232" s="216"/>
      <c r="T1232" s="216"/>
      <c r="U1232" s="216"/>
      <c r="V1232" s="216"/>
      <c r="W1232" s="216"/>
      <c r="X1232" s="216"/>
      <c r="Y1232" s="216"/>
      <c r="Z1232" s="216"/>
      <c r="AA1232" s="216"/>
      <c r="AB1232" s="216"/>
      <c r="AC1232" s="216"/>
      <c r="AD1232" s="216"/>
      <c r="AE1232" s="216"/>
      <c r="AF1232" s="216"/>
      <c r="AG1232" s="216"/>
      <c r="AH1232" s="216"/>
      <c r="AI1232" s="216"/>
      <c r="AJ1232" s="216"/>
      <c r="AK1232" s="216"/>
      <c r="AL1232" s="216"/>
      <c r="FY1232" s="184"/>
      <c r="JJ1232" s="184"/>
    </row>
    <row r="1233" spans="2:270">
      <c r="B1233" s="202"/>
      <c r="E1233" s="216"/>
      <c r="F1233" s="216"/>
      <c r="G1233" s="216"/>
      <c r="H1233" s="216"/>
      <c r="I1233" s="216"/>
      <c r="J1233" s="216"/>
      <c r="K1233" s="216"/>
      <c r="L1233" s="216"/>
      <c r="M1233" s="216"/>
      <c r="N1233" s="216"/>
      <c r="O1233" s="216"/>
      <c r="P1233" s="216"/>
      <c r="Q1233" s="216"/>
      <c r="R1233" s="216"/>
      <c r="S1233" s="216"/>
      <c r="T1233" s="216"/>
      <c r="U1233" s="216"/>
      <c r="V1233" s="216"/>
      <c r="W1233" s="216"/>
      <c r="X1233" s="216"/>
      <c r="Y1233" s="216"/>
      <c r="Z1233" s="216"/>
      <c r="AA1233" s="216"/>
      <c r="AB1233" s="216"/>
      <c r="AC1233" s="216"/>
      <c r="AD1233" s="216"/>
      <c r="AE1233" s="216"/>
      <c r="AF1233" s="216"/>
      <c r="AG1233" s="216"/>
      <c r="AH1233" s="216"/>
      <c r="AI1233" s="216"/>
      <c r="AJ1233" s="216"/>
      <c r="AK1233" s="216"/>
      <c r="AL1233" s="216"/>
      <c r="FY1233" s="184"/>
      <c r="JJ1233" s="184"/>
    </row>
    <row r="1234" spans="2:270">
      <c r="B1234" s="202"/>
      <c r="E1234" s="216"/>
      <c r="F1234" s="216"/>
      <c r="G1234" s="216"/>
      <c r="H1234" s="216"/>
      <c r="I1234" s="216"/>
      <c r="J1234" s="216"/>
      <c r="K1234" s="216"/>
      <c r="L1234" s="216"/>
      <c r="M1234" s="216"/>
      <c r="N1234" s="216"/>
      <c r="O1234" s="216"/>
      <c r="P1234" s="216"/>
      <c r="Q1234" s="216"/>
      <c r="R1234" s="216"/>
      <c r="S1234" s="216"/>
      <c r="T1234" s="216"/>
      <c r="U1234" s="216"/>
      <c r="V1234" s="216"/>
      <c r="W1234" s="216"/>
      <c r="X1234" s="216"/>
      <c r="Y1234" s="216"/>
      <c r="Z1234" s="216"/>
      <c r="AA1234" s="216"/>
      <c r="AB1234" s="216"/>
      <c r="AC1234" s="216"/>
      <c r="AD1234" s="216"/>
      <c r="AE1234" s="216"/>
      <c r="AF1234" s="216"/>
      <c r="AG1234" s="216"/>
      <c r="AH1234" s="216"/>
      <c r="AI1234" s="216"/>
      <c r="AJ1234" s="216"/>
      <c r="AK1234" s="216"/>
      <c r="AL1234" s="216"/>
      <c r="FY1234" s="184"/>
      <c r="JJ1234" s="184"/>
    </row>
    <row r="1235" spans="2:270">
      <c r="B1235" s="202"/>
      <c r="E1235" s="216"/>
      <c r="F1235" s="216"/>
      <c r="G1235" s="216"/>
      <c r="H1235" s="216"/>
      <c r="I1235" s="216"/>
      <c r="J1235" s="216"/>
      <c r="K1235" s="216"/>
      <c r="L1235" s="216"/>
      <c r="M1235" s="216"/>
      <c r="N1235" s="216"/>
      <c r="O1235" s="216"/>
      <c r="P1235" s="216"/>
      <c r="Q1235" s="216"/>
      <c r="R1235" s="216"/>
      <c r="S1235" s="216"/>
      <c r="T1235" s="216"/>
      <c r="U1235" s="216"/>
      <c r="V1235" s="216"/>
      <c r="W1235" s="216"/>
      <c r="X1235" s="216"/>
      <c r="Y1235" s="216"/>
      <c r="Z1235" s="216"/>
      <c r="AA1235" s="216"/>
      <c r="AB1235" s="216"/>
      <c r="AC1235" s="216"/>
      <c r="AD1235" s="216"/>
      <c r="AE1235" s="216"/>
      <c r="AF1235" s="216"/>
      <c r="AG1235" s="216"/>
      <c r="AH1235" s="216"/>
      <c r="AI1235" s="216"/>
      <c r="AJ1235" s="216"/>
      <c r="AK1235" s="216"/>
      <c r="AL1235" s="216"/>
      <c r="FY1235" s="184"/>
      <c r="JJ1235" s="184"/>
    </row>
    <row r="1236" spans="2:270">
      <c r="B1236" s="202"/>
      <c r="E1236" s="216"/>
      <c r="F1236" s="216"/>
      <c r="G1236" s="216"/>
      <c r="H1236" s="216"/>
      <c r="I1236" s="216"/>
      <c r="J1236" s="216"/>
      <c r="K1236" s="216"/>
      <c r="L1236" s="216"/>
      <c r="M1236" s="216"/>
      <c r="N1236" s="216"/>
      <c r="O1236" s="216"/>
      <c r="P1236" s="216"/>
      <c r="Q1236" s="216"/>
      <c r="R1236" s="216"/>
      <c r="S1236" s="216"/>
      <c r="T1236" s="216"/>
      <c r="U1236" s="216"/>
      <c r="V1236" s="216"/>
      <c r="W1236" s="216"/>
      <c r="X1236" s="216"/>
      <c r="Y1236" s="216"/>
      <c r="Z1236" s="216"/>
      <c r="AA1236" s="216"/>
      <c r="AB1236" s="216"/>
      <c r="AC1236" s="216"/>
      <c r="AD1236" s="216"/>
      <c r="AE1236" s="216"/>
      <c r="AF1236" s="216"/>
      <c r="AG1236" s="216"/>
      <c r="AH1236" s="216"/>
      <c r="AI1236" s="216"/>
      <c r="AJ1236" s="216"/>
      <c r="AK1236" s="216"/>
      <c r="AL1236" s="216"/>
      <c r="FY1236" s="184"/>
      <c r="JJ1236" s="184"/>
    </row>
    <row r="1237" spans="2:270">
      <c r="B1237" s="202"/>
      <c r="E1237" s="216"/>
      <c r="F1237" s="216"/>
      <c r="G1237" s="216"/>
      <c r="H1237" s="216"/>
      <c r="I1237" s="216"/>
      <c r="J1237" s="216"/>
      <c r="K1237" s="216"/>
      <c r="L1237" s="216"/>
      <c r="M1237" s="216"/>
      <c r="N1237" s="216"/>
      <c r="O1237" s="216"/>
      <c r="P1237" s="216"/>
      <c r="Q1237" s="216"/>
      <c r="R1237" s="216"/>
      <c r="S1237" s="216"/>
      <c r="T1237" s="216"/>
      <c r="U1237" s="216"/>
      <c r="V1237" s="216"/>
      <c r="W1237" s="216"/>
      <c r="X1237" s="216"/>
      <c r="Y1237" s="216"/>
      <c r="Z1237" s="216"/>
      <c r="AA1237" s="216"/>
      <c r="AB1237" s="216"/>
      <c r="AC1237" s="216"/>
      <c r="AD1237" s="216"/>
      <c r="AE1237" s="216"/>
      <c r="AF1237" s="216"/>
      <c r="AG1237" s="216"/>
      <c r="AH1237" s="216"/>
      <c r="AI1237" s="216"/>
      <c r="AJ1237" s="216"/>
      <c r="AK1237" s="216"/>
      <c r="AL1237" s="216"/>
      <c r="FY1237" s="184"/>
      <c r="JJ1237" s="184"/>
    </row>
    <row r="1238" spans="2:270">
      <c r="B1238" s="202"/>
      <c r="E1238" s="216"/>
      <c r="F1238" s="216"/>
      <c r="G1238" s="216"/>
      <c r="H1238" s="216"/>
      <c r="I1238" s="216"/>
      <c r="J1238" s="216"/>
      <c r="K1238" s="216"/>
      <c r="L1238" s="216"/>
      <c r="M1238" s="216"/>
      <c r="N1238" s="216"/>
      <c r="O1238" s="216"/>
      <c r="P1238" s="216"/>
      <c r="Q1238" s="216"/>
      <c r="R1238" s="216"/>
      <c r="S1238" s="216"/>
      <c r="T1238" s="216"/>
      <c r="U1238" s="216"/>
      <c r="V1238" s="216"/>
      <c r="W1238" s="216"/>
      <c r="X1238" s="216"/>
      <c r="Y1238" s="216"/>
      <c r="Z1238" s="216"/>
      <c r="AA1238" s="216"/>
      <c r="AB1238" s="216"/>
      <c r="AC1238" s="216"/>
      <c r="AD1238" s="216"/>
      <c r="AE1238" s="216"/>
      <c r="AF1238" s="216"/>
      <c r="AG1238" s="216"/>
      <c r="AH1238" s="216"/>
      <c r="AI1238" s="216"/>
      <c r="AJ1238" s="216"/>
      <c r="AK1238" s="216"/>
      <c r="AL1238" s="216"/>
      <c r="FY1238" s="184"/>
      <c r="JJ1238" s="184"/>
    </row>
    <row r="1239" spans="2:270">
      <c r="B1239" s="202"/>
      <c r="E1239" s="216"/>
      <c r="F1239" s="216"/>
      <c r="G1239" s="216"/>
      <c r="H1239" s="216"/>
      <c r="I1239" s="216"/>
      <c r="J1239" s="216"/>
      <c r="K1239" s="216"/>
      <c r="L1239" s="216"/>
      <c r="M1239" s="216"/>
      <c r="N1239" s="216"/>
      <c r="O1239" s="216"/>
      <c r="P1239" s="216"/>
      <c r="Q1239" s="216"/>
      <c r="R1239" s="216"/>
      <c r="S1239" s="216"/>
      <c r="T1239" s="216"/>
      <c r="U1239" s="216"/>
      <c r="V1239" s="216"/>
      <c r="W1239" s="216"/>
      <c r="X1239" s="216"/>
      <c r="Y1239" s="216"/>
      <c r="Z1239" s="216"/>
      <c r="AA1239" s="216"/>
      <c r="AB1239" s="216"/>
      <c r="AC1239" s="216"/>
      <c r="AD1239" s="216"/>
      <c r="AE1239" s="216"/>
      <c r="AF1239" s="216"/>
      <c r="AG1239" s="216"/>
      <c r="AH1239" s="216"/>
      <c r="AI1239" s="216"/>
      <c r="AJ1239" s="216"/>
      <c r="AK1239" s="216"/>
      <c r="AL1239" s="216"/>
      <c r="FY1239" s="184"/>
      <c r="JJ1239" s="184"/>
    </row>
    <row r="1240" spans="2:270">
      <c r="B1240" s="202"/>
      <c r="E1240" s="216"/>
      <c r="F1240" s="216"/>
      <c r="G1240" s="216"/>
      <c r="H1240" s="216"/>
      <c r="I1240" s="216"/>
      <c r="J1240" s="216"/>
      <c r="K1240" s="216"/>
      <c r="L1240" s="216"/>
      <c r="M1240" s="216"/>
      <c r="N1240" s="216"/>
      <c r="O1240" s="216"/>
      <c r="P1240" s="216"/>
      <c r="Q1240" s="216"/>
      <c r="R1240" s="216"/>
      <c r="S1240" s="216"/>
      <c r="T1240" s="216"/>
      <c r="U1240" s="216"/>
      <c r="V1240" s="216"/>
      <c r="W1240" s="216"/>
      <c r="X1240" s="216"/>
      <c r="Y1240" s="216"/>
      <c r="Z1240" s="216"/>
      <c r="AA1240" s="216"/>
      <c r="AB1240" s="216"/>
      <c r="AC1240" s="216"/>
      <c r="AD1240" s="216"/>
      <c r="AE1240" s="216"/>
      <c r="AF1240" s="216"/>
      <c r="AG1240" s="216"/>
      <c r="AH1240" s="216"/>
      <c r="AI1240" s="216"/>
      <c r="AJ1240" s="216"/>
      <c r="AK1240" s="216"/>
      <c r="AL1240" s="216"/>
      <c r="FY1240" s="184"/>
      <c r="JJ1240" s="184"/>
    </row>
    <row r="1241" spans="2:270">
      <c r="B1241" s="202"/>
      <c r="E1241" s="216"/>
      <c r="F1241" s="216"/>
      <c r="G1241" s="216"/>
      <c r="H1241" s="216"/>
      <c r="I1241" s="216"/>
      <c r="J1241" s="216"/>
      <c r="K1241" s="216"/>
      <c r="L1241" s="216"/>
      <c r="M1241" s="216"/>
      <c r="N1241" s="216"/>
      <c r="O1241" s="216"/>
      <c r="P1241" s="216"/>
      <c r="Q1241" s="216"/>
      <c r="R1241" s="216"/>
      <c r="S1241" s="216"/>
      <c r="T1241" s="216"/>
      <c r="U1241" s="216"/>
      <c r="V1241" s="216"/>
      <c r="W1241" s="216"/>
      <c r="X1241" s="216"/>
      <c r="Y1241" s="216"/>
      <c r="Z1241" s="216"/>
      <c r="AA1241" s="216"/>
      <c r="AB1241" s="216"/>
      <c r="AC1241" s="216"/>
      <c r="AD1241" s="216"/>
      <c r="AE1241" s="216"/>
      <c r="AF1241" s="216"/>
      <c r="AG1241" s="216"/>
      <c r="AH1241" s="216"/>
      <c r="AI1241" s="216"/>
      <c r="AJ1241" s="216"/>
      <c r="AK1241" s="216"/>
      <c r="AL1241" s="216"/>
      <c r="FY1241" s="184"/>
      <c r="JJ1241" s="184"/>
    </row>
    <row r="1242" spans="2:270">
      <c r="B1242" s="202"/>
      <c r="E1242" s="216"/>
      <c r="F1242" s="216"/>
      <c r="G1242" s="216"/>
      <c r="H1242" s="216"/>
      <c r="I1242" s="216"/>
      <c r="J1242" s="216"/>
      <c r="K1242" s="216"/>
      <c r="L1242" s="216"/>
      <c r="M1242" s="216"/>
      <c r="N1242" s="216"/>
      <c r="O1242" s="216"/>
      <c r="P1242" s="216"/>
      <c r="Q1242" s="216"/>
      <c r="R1242" s="216"/>
      <c r="S1242" s="216"/>
      <c r="T1242" s="216"/>
      <c r="U1242" s="216"/>
      <c r="V1242" s="216"/>
      <c r="W1242" s="216"/>
      <c r="X1242" s="216"/>
      <c r="Y1242" s="216"/>
      <c r="Z1242" s="216"/>
      <c r="AA1242" s="216"/>
      <c r="AB1242" s="216"/>
      <c r="AC1242" s="216"/>
      <c r="AD1242" s="216"/>
      <c r="AE1242" s="216"/>
      <c r="AF1242" s="216"/>
      <c r="AG1242" s="216"/>
      <c r="AH1242" s="216"/>
      <c r="AI1242" s="216"/>
      <c r="AJ1242" s="216"/>
      <c r="AK1242" s="216"/>
      <c r="AL1242" s="216"/>
      <c r="FY1242" s="184"/>
      <c r="JJ1242" s="184"/>
    </row>
    <row r="1243" spans="2:270">
      <c r="B1243" s="202"/>
      <c r="E1243" s="216"/>
      <c r="F1243" s="216"/>
      <c r="G1243" s="216"/>
      <c r="H1243" s="216"/>
      <c r="I1243" s="216"/>
      <c r="J1243" s="216"/>
      <c r="K1243" s="216"/>
      <c r="L1243" s="216"/>
      <c r="M1243" s="216"/>
      <c r="N1243" s="216"/>
      <c r="O1243" s="216"/>
      <c r="P1243" s="216"/>
      <c r="Q1243" s="216"/>
      <c r="R1243" s="216"/>
      <c r="S1243" s="216"/>
      <c r="T1243" s="216"/>
      <c r="U1243" s="216"/>
      <c r="V1243" s="216"/>
      <c r="W1243" s="216"/>
      <c r="X1243" s="216"/>
      <c r="Y1243" s="216"/>
      <c r="Z1243" s="216"/>
      <c r="AA1243" s="216"/>
      <c r="AB1243" s="216"/>
      <c r="AC1243" s="216"/>
      <c r="AD1243" s="216"/>
      <c r="AE1243" s="216"/>
      <c r="AF1243" s="216"/>
      <c r="AG1243" s="216"/>
      <c r="AH1243" s="216"/>
      <c r="AI1243" s="216"/>
      <c r="AJ1243" s="216"/>
      <c r="AK1243" s="216"/>
      <c r="AL1243" s="216"/>
      <c r="FY1243" s="184"/>
      <c r="JJ1243" s="184"/>
    </row>
    <row r="1244" spans="2:270">
      <c r="B1244" s="202"/>
      <c r="E1244" s="216"/>
      <c r="F1244" s="216"/>
      <c r="G1244" s="216"/>
      <c r="H1244" s="216"/>
      <c r="I1244" s="216"/>
      <c r="J1244" s="216"/>
      <c r="K1244" s="216"/>
      <c r="L1244" s="216"/>
      <c r="M1244" s="216"/>
      <c r="N1244" s="216"/>
      <c r="O1244" s="216"/>
      <c r="P1244" s="216"/>
      <c r="Q1244" s="216"/>
      <c r="R1244" s="216"/>
      <c r="S1244" s="216"/>
      <c r="T1244" s="216"/>
      <c r="U1244" s="216"/>
      <c r="V1244" s="216"/>
      <c r="W1244" s="216"/>
      <c r="X1244" s="216"/>
      <c r="Y1244" s="216"/>
      <c r="Z1244" s="216"/>
      <c r="AA1244" s="216"/>
      <c r="AB1244" s="216"/>
      <c r="AC1244" s="216"/>
      <c r="AD1244" s="216"/>
      <c r="AE1244" s="216"/>
      <c r="AF1244" s="216"/>
      <c r="AG1244" s="216"/>
      <c r="AH1244" s="216"/>
      <c r="AI1244" s="216"/>
      <c r="AJ1244" s="216"/>
      <c r="AK1244" s="216"/>
      <c r="AL1244" s="216"/>
      <c r="FY1244" s="184"/>
      <c r="JJ1244" s="184"/>
    </row>
    <row r="1245" spans="2:270">
      <c r="B1245" s="202"/>
      <c r="E1245" s="216"/>
      <c r="F1245" s="216"/>
      <c r="G1245" s="216"/>
      <c r="H1245" s="216"/>
      <c r="I1245" s="216"/>
      <c r="J1245" s="216"/>
      <c r="K1245" s="216"/>
      <c r="L1245" s="216"/>
      <c r="M1245" s="216"/>
      <c r="N1245" s="216"/>
      <c r="O1245" s="216"/>
      <c r="P1245" s="216"/>
      <c r="Q1245" s="216"/>
      <c r="R1245" s="216"/>
      <c r="S1245" s="216"/>
      <c r="T1245" s="216"/>
      <c r="U1245" s="216"/>
      <c r="V1245" s="216"/>
      <c r="W1245" s="216"/>
      <c r="X1245" s="216"/>
      <c r="Y1245" s="216"/>
      <c r="Z1245" s="216"/>
      <c r="AA1245" s="216"/>
      <c r="AB1245" s="216"/>
      <c r="AC1245" s="216"/>
      <c r="AD1245" s="216"/>
      <c r="AE1245" s="216"/>
      <c r="AF1245" s="216"/>
      <c r="AG1245" s="216"/>
      <c r="AH1245" s="216"/>
      <c r="AI1245" s="216"/>
      <c r="AJ1245" s="216"/>
      <c r="AK1245" s="216"/>
      <c r="AL1245" s="216"/>
      <c r="FY1245" s="184"/>
      <c r="JJ1245" s="184"/>
    </row>
    <row r="1246" spans="2:270">
      <c r="B1246" s="202"/>
      <c r="E1246" s="216"/>
      <c r="F1246" s="216"/>
      <c r="G1246" s="216"/>
      <c r="H1246" s="216"/>
      <c r="I1246" s="216"/>
      <c r="J1246" s="216"/>
      <c r="K1246" s="216"/>
      <c r="L1246" s="216"/>
      <c r="M1246" s="216"/>
      <c r="N1246" s="216"/>
      <c r="O1246" s="216"/>
      <c r="P1246" s="216"/>
      <c r="Q1246" s="216"/>
      <c r="R1246" s="216"/>
      <c r="S1246" s="216"/>
      <c r="T1246" s="216"/>
      <c r="U1246" s="216"/>
      <c r="V1246" s="216"/>
      <c r="W1246" s="216"/>
      <c r="X1246" s="216"/>
      <c r="Y1246" s="216"/>
      <c r="Z1246" s="216"/>
      <c r="AA1246" s="216"/>
      <c r="AB1246" s="216"/>
      <c r="AC1246" s="216"/>
      <c r="AD1246" s="216"/>
      <c r="AE1246" s="216"/>
      <c r="AF1246" s="216"/>
      <c r="AG1246" s="216"/>
      <c r="AH1246" s="216"/>
      <c r="AI1246" s="216"/>
      <c r="AJ1246" s="216"/>
      <c r="AK1246" s="216"/>
      <c r="AL1246" s="216"/>
      <c r="FY1246" s="184"/>
      <c r="JJ1246" s="184"/>
    </row>
    <row r="1247" spans="2:270">
      <c r="B1247" s="202"/>
      <c r="E1247" s="216"/>
      <c r="F1247" s="216"/>
      <c r="G1247" s="216"/>
      <c r="H1247" s="216"/>
      <c r="I1247" s="216"/>
      <c r="J1247" s="216"/>
      <c r="K1247" s="216"/>
      <c r="L1247" s="216"/>
      <c r="M1247" s="216"/>
      <c r="N1247" s="216"/>
      <c r="O1247" s="216"/>
      <c r="P1247" s="216"/>
      <c r="Q1247" s="216"/>
      <c r="R1247" s="216"/>
      <c r="S1247" s="216"/>
      <c r="T1247" s="216"/>
      <c r="U1247" s="216"/>
      <c r="V1247" s="216"/>
      <c r="W1247" s="216"/>
      <c r="X1247" s="216"/>
      <c r="Y1247" s="216"/>
      <c r="Z1247" s="216"/>
      <c r="AA1247" s="216"/>
      <c r="AB1247" s="216"/>
      <c r="AC1247" s="216"/>
      <c r="AD1247" s="216"/>
      <c r="AE1247" s="216"/>
      <c r="AF1247" s="216"/>
      <c r="AG1247" s="216"/>
      <c r="AH1247" s="216"/>
      <c r="AI1247" s="216"/>
      <c r="AJ1247" s="216"/>
      <c r="AK1247" s="216"/>
      <c r="AL1247" s="216"/>
      <c r="FY1247" s="184"/>
      <c r="JJ1247" s="184"/>
    </row>
    <row r="1248" spans="2:270">
      <c r="B1248" s="202"/>
      <c r="E1248" s="216"/>
      <c r="F1248" s="216"/>
      <c r="G1248" s="216"/>
      <c r="H1248" s="216"/>
      <c r="I1248" s="216"/>
      <c r="J1248" s="216"/>
      <c r="K1248" s="216"/>
      <c r="L1248" s="216"/>
      <c r="M1248" s="216"/>
      <c r="N1248" s="216"/>
      <c r="O1248" s="216"/>
      <c r="P1248" s="216"/>
      <c r="Q1248" s="216"/>
      <c r="R1248" s="216"/>
      <c r="S1248" s="216"/>
      <c r="T1248" s="216"/>
      <c r="U1248" s="216"/>
      <c r="V1248" s="216"/>
      <c r="W1248" s="216"/>
      <c r="X1248" s="216"/>
      <c r="Y1248" s="216"/>
      <c r="Z1248" s="216"/>
      <c r="AA1248" s="216"/>
      <c r="AB1248" s="216"/>
      <c r="AC1248" s="216"/>
      <c r="AD1248" s="216"/>
      <c r="AE1248" s="216"/>
      <c r="AF1248" s="216"/>
      <c r="AG1248" s="216"/>
      <c r="AH1248" s="216"/>
      <c r="AI1248" s="216"/>
      <c r="AJ1248" s="216"/>
      <c r="AK1248" s="216"/>
      <c r="AL1248" s="216"/>
      <c r="FY1248" s="184"/>
      <c r="JJ1248" s="184"/>
    </row>
    <row r="1249" spans="2:270">
      <c r="B1249" s="202"/>
      <c r="E1249" s="216"/>
      <c r="F1249" s="216"/>
      <c r="G1249" s="216"/>
      <c r="H1249" s="216"/>
      <c r="I1249" s="216"/>
      <c r="J1249" s="216"/>
      <c r="K1249" s="216"/>
      <c r="L1249" s="216"/>
      <c r="M1249" s="216"/>
      <c r="N1249" s="216"/>
      <c r="O1249" s="216"/>
      <c r="P1249" s="216"/>
      <c r="Q1249" s="216"/>
      <c r="R1249" s="216"/>
      <c r="S1249" s="216"/>
      <c r="T1249" s="216"/>
      <c r="U1249" s="216"/>
      <c r="V1249" s="216"/>
      <c r="W1249" s="216"/>
      <c r="X1249" s="216"/>
      <c r="Y1249" s="216"/>
      <c r="Z1249" s="216"/>
      <c r="AA1249" s="216"/>
      <c r="AB1249" s="216"/>
      <c r="AC1249" s="216"/>
      <c r="AD1249" s="216"/>
      <c r="AE1249" s="216"/>
      <c r="AF1249" s="216"/>
      <c r="AG1249" s="216"/>
      <c r="AH1249" s="216"/>
      <c r="AI1249" s="216"/>
      <c r="AJ1249" s="216"/>
      <c r="AK1249" s="216"/>
      <c r="AL1249" s="216"/>
      <c r="FY1249" s="184"/>
      <c r="JJ1249" s="184"/>
    </row>
    <row r="1250" spans="2:270">
      <c r="B1250" s="202"/>
      <c r="E1250" s="216"/>
      <c r="F1250" s="216"/>
      <c r="G1250" s="216"/>
      <c r="H1250" s="216"/>
      <c r="I1250" s="216"/>
      <c r="J1250" s="216"/>
      <c r="K1250" s="216"/>
      <c r="L1250" s="216"/>
      <c r="M1250" s="216"/>
      <c r="N1250" s="216"/>
      <c r="O1250" s="216"/>
      <c r="P1250" s="216"/>
      <c r="Q1250" s="216"/>
      <c r="R1250" s="216"/>
      <c r="S1250" s="216"/>
      <c r="T1250" s="216"/>
      <c r="U1250" s="216"/>
      <c r="V1250" s="216"/>
      <c r="W1250" s="216"/>
      <c r="X1250" s="216"/>
      <c r="Y1250" s="216"/>
      <c r="Z1250" s="216"/>
      <c r="AA1250" s="216"/>
      <c r="AB1250" s="216"/>
      <c r="AC1250" s="216"/>
      <c r="AD1250" s="216"/>
      <c r="AE1250" s="216"/>
      <c r="AF1250" s="216"/>
      <c r="AG1250" s="216"/>
      <c r="AH1250" s="216"/>
      <c r="AI1250" s="216"/>
      <c r="AJ1250" s="216"/>
      <c r="AK1250" s="216"/>
      <c r="AL1250" s="216"/>
      <c r="FY1250" s="184"/>
      <c r="JJ1250" s="184"/>
    </row>
    <row r="1251" spans="2:270">
      <c r="B1251" s="202"/>
      <c r="E1251" s="216"/>
      <c r="F1251" s="216"/>
      <c r="G1251" s="216"/>
      <c r="H1251" s="216"/>
      <c r="I1251" s="216"/>
      <c r="J1251" s="216"/>
      <c r="K1251" s="216"/>
      <c r="L1251" s="216"/>
      <c r="M1251" s="216"/>
      <c r="N1251" s="216"/>
      <c r="O1251" s="216"/>
      <c r="P1251" s="216"/>
      <c r="Q1251" s="216"/>
      <c r="R1251" s="216"/>
      <c r="S1251" s="216"/>
      <c r="T1251" s="216"/>
      <c r="U1251" s="216"/>
      <c r="V1251" s="216"/>
      <c r="W1251" s="216"/>
      <c r="X1251" s="216"/>
      <c r="Y1251" s="216"/>
      <c r="Z1251" s="216"/>
      <c r="AA1251" s="216"/>
      <c r="AB1251" s="216"/>
      <c r="AC1251" s="216"/>
      <c r="AD1251" s="216"/>
      <c r="AE1251" s="216"/>
      <c r="AF1251" s="216"/>
      <c r="AG1251" s="216"/>
      <c r="AH1251" s="216"/>
      <c r="AI1251" s="216"/>
      <c r="AJ1251" s="216"/>
      <c r="AK1251" s="216"/>
      <c r="AL1251" s="216"/>
      <c r="FY1251" s="184"/>
      <c r="JJ1251" s="184"/>
    </row>
    <row r="1252" spans="2:270">
      <c r="B1252" s="202"/>
      <c r="E1252" s="216"/>
      <c r="F1252" s="216"/>
      <c r="G1252" s="216"/>
      <c r="H1252" s="216"/>
      <c r="I1252" s="216"/>
      <c r="J1252" s="216"/>
      <c r="K1252" s="216"/>
      <c r="L1252" s="216"/>
      <c r="M1252" s="216"/>
      <c r="N1252" s="216"/>
      <c r="O1252" s="216"/>
      <c r="P1252" s="216"/>
      <c r="Q1252" s="216"/>
      <c r="R1252" s="216"/>
      <c r="S1252" s="216"/>
      <c r="T1252" s="216"/>
      <c r="U1252" s="216"/>
      <c r="V1252" s="216"/>
      <c r="W1252" s="216"/>
      <c r="X1252" s="216"/>
      <c r="Y1252" s="216"/>
      <c r="Z1252" s="216"/>
      <c r="AA1252" s="216"/>
      <c r="AB1252" s="216"/>
      <c r="AC1252" s="216"/>
      <c r="AD1252" s="216"/>
      <c r="AE1252" s="216"/>
      <c r="AF1252" s="216"/>
      <c r="AG1252" s="216"/>
      <c r="AH1252" s="216"/>
      <c r="AI1252" s="216"/>
      <c r="AJ1252" s="216"/>
      <c r="AK1252" s="216"/>
      <c r="AL1252" s="216"/>
      <c r="FY1252" s="184"/>
      <c r="JJ1252" s="184"/>
    </row>
    <row r="1253" spans="2:270">
      <c r="B1253" s="202"/>
      <c r="E1253" s="216"/>
      <c r="F1253" s="216"/>
      <c r="G1253" s="216"/>
      <c r="H1253" s="216"/>
      <c r="I1253" s="216"/>
      <c r="J1253" s="216"/>
      <c r="K1253" s="216"/>
      <c r="L1253" s="216"/>
      <c r="M1253" s="216"/>
      <c r="N1253" s="216"/>
      <c r="O1253" s="216"/>
      <c r="P1253" s="216"/>
      <c r="Q1253" s="216"/>
      <c r="R1253" s="216"/>
      <c r="S1253" s="216"/>
      <c r="T1253" s="216"/>
      <c r="U1253" s="216"/>
      <c r="V1253" s="216"/>
      <c r="W1253" s="216"/>
      <c r="X1253" s="216"/>
      <c r="Y1253" s="216"/>
      <c r="Z1253" s="216"/>
      <c r="AA1253" s="216"/>
      <c r="AB1253" s="216"/>
      <c r="AC1253" s="216"/>
      <c r="AD1253" s="216"/>
      <c r="AE1253" s="216"/>
      <c r="AF1253" s="216"/>
      <c r="AG1253" s="216"/>
      <c r="AH1253" s="216"/>
      <c r="AI1253" s="216"/>
      <c r="AJ1253" s="216"/>
      <c r="AK1253" s="216"/>
      <c r="AL1253" s="216"/>
      <c r="FY1253" s="184"/>
      <c r="JJ1253" s="184"/>
    </row>
    <row r="1254" spans="2:270">
      <c r="B1254" s="202"/>
      <c r="E1254" s="216"/>
      <c r="F1254" s="216"/>
      <c r="G1254" s="216"/>
      <c r="H1254" s="216"/>
      <c r="I1254" s="216"/>
      <c r="J1254" s="216"/>
      <c r="K1254" s="216"/>
      <c r="L1254" s="216"/>
      <c r="M1254" s="216"/>
      <c r="N1254" s="216"/>
      <c r="O1254" s="216"/>
      <c r="P1254" s="216"/>
      <c r="Q1254" s="216"/>
      <c r="R1254" s="216"/>
      <c r="S1254" s="216"/>
      <c r="T1254" s="216"/>
      <c r="U1254" s="216"/>
      <c r="V1254" s="216"/>
      <c r="W1254" s="216"/>
      <c r="X1254" s="216"/>
      <c r="Y1254" s="216"/>
      <c r="Z1254" s="216"/>
      <c r="AA1254" s="216"/>
      <c r="AB1254" s="216"/>
      <c r="AC1254" s="216"/>
      <c r="AD1254" s="216"/>
      <c r="AE1254" s="216"/>
      <c r="AF1254" s="216"/>
      <c r="AG1254" s="216"/>
      <c r="AH1254" s="216"/>
      <c r="AI1254" s="216"/>
      <c r="AJ1254" s="216"/>
      <c r="AK1254" s="216"/>
      <c r="AL1254" s="216"/>
      <c r="FY1254" s="184"/>
      <c r="JJ1254" s="184"/>
    </row>
    <row r="1255" spans="2:270">
      <c r="B1255" s="202"/>
      <c r="E1255" s="216"/>
      <c r="F1255" s="216"/>
      <c r="G1255" s="216"/>
      <c r="H1255" s="216"/>
      <c r="I1255" s="216"/>
      <c r="J1255" s="216"/>
      <c r="K1255" s="216"/>
      <c r="L1255" s="216"/>
      <c r="M1255" s="216"/>
      <c r="N1255" s="216"/>
      <c r="O1255" s="216"/>
      <c r="P1255" s="216"/>
      <c r="Q1255" s="216"/>
      <c r="R1255" s="216"/>
      <c r="S1255" s="216"/>
      <c r="T1255" s="216"/>
      <c r="U1255" s="216"/>
      <c r="V1255" s="216"/>
      <c r="W1255" s="216"/>
      <c r="X1255" s="216"/>
      <c r="Y1255" s="216"/>
      <c r="Z1255" s="216"/>
      <c r="AA1255" s="216"/>
      <c r="AB1255" s="216"/>
      <c r="AC1255" s="216"/>
      <c r="AD1255" s="216"/>
      <c r="AE1255" s="216"/>
      <c r="AF1255" s="216"/>
      <c r="AG1255" s="216"/>
      <c r="AH1255" s="216"/>
      <c r="AI1255" s="216"/>
      <c r="AJ1255" s="216"/>
      <c r="AK1255" s="216"/>
      <c r="AL1255" s="216"/>
      <c r="FY1255" s="184"/>
      <c r="JJ1255" s="184"/>
    </row>
    <row r="1256" spans="2:270">
      <c r="B1256" s="202"/>
      <c r="E1256" s="216"/>
      <c r="F1256" s="216"/>
      <c r="G1256" s="216"/>
      <c r="H1256" s="216"/>
      <c r="I1256" s="216"/>
      <c r="J1256" s="216"/>
      <c r="K1256" s="216"/>
      <c r="L1256" s="216"/>
      <c r="M1256" s="216"/>
      <c r="N1256" s="216"/>
      <c r="O1256" s="216"/>
      <c r="P1256" s="216"/>
      <c r="Q1256" s="216"/>
      <c r="R1256" s="216"/>
      <c r="S1256" s="216"/>
      <c r="T1256" s="216"/>
      <c r="U1256" s="216"/>
      <c r="V1256" s="216"/>
      <c r="W1256" s="216"/>
      <c r="X1256" s="216"/>
      <c r="Y1256" s="216"/>
      <c r="Z1256" s="216"/>
      <c r="AA1256" s="216"/>
      <c r="AB1256" s="216"/>
      <c r="AC1256" s="216"/>
      <c r="AD1256" s="216"/>
      <c r="AE1256" s="216"/>
      <c r="AF1256" s="216"/>
      <c r="AG1256" s="216"/>
      <c r="AH1256" s="216"/>
      <c r="AI1256" s="216"/>
      <c r="AJ1256" s="216"/>
      <c r="AK1256" s="216"/>
      <c r="AL1256" s="216"/>
      <c r="FY1256" s="184"/>
      <c r="JJ1256" s="184"/>
    </row>
    <row r="1257" spans="2:270">
      <c r="B1257" s="202"/>
      <c r="E1257" s="216"/>
      <c r="F1257" s="216"/>
      <c r="G1257" s="216"/>
      <c r="H1257" s="216"/>
      <c r="I1257" s="216"/>
      <c r="J1257" s="216"/>
      <c r="K1257" s="216"/>
      <c r="L1257" s="216"/>
      <c r="M1257" s="216"/>
      <c r="N1257" s="216"/>
      <c r="O1257" s="216"/>
      <c r="P1257" s="216"/>
      <c r="Q1257" s="216"/>
      <c r="R1257" s="216"/>
      <c r="S1257" s="216"/>
      <c r="T1257" s="216"/>
      <c r="U1257" s="216"/>
      <c r="V1257" s="216"/>
      <c r="W1257" s="216"/>
      <c r="X1257" s="216"/>
      <c r="Y1257" s="216"/>
      <c r="Z1257" s="216"/>
      <c r="AA1257" s="216"/>
      <c r="AB1257" s="216"/>
      <c r="AC1257" s="216"/>
      <c r="AD1257" s="216"/>
      <c r="AE1257" s="216"/>
      <c r="AF1257" s="216"/>
      <c r="AG1257" s="216"/>
      <c r="AH1257" s="216"/>
      <c r="AI1257" s="216"/>
      <c r="AJ1257" s="216"/>
      <c r="AK1257" s="216"/>
      <c r="AL1257" s="216"/>
      <c r="FY1257" s="184"/>
      <c r="JJ1257" s="184"/>
    </row>
    <row r="1258" spans="2:270">
      <c r="B1258" s="202"/>
      <c r="E1258" s="216"/>
      <c r="F1258" s="216"/>
      <c r="G1258" s="216"/>
      <c r="H1258" s="216"/>
      <c r="I1258" s="216"/>
      <c r="J1258" s="216"/>
      <c r="K1258" s="216"/>
      <c r="L1258" s="216"/>
      <c r="M1258" s="216"/>
      <c r="N1258" s="216"/>
      <c r="O1258" s="216"/>
      <c r="P1258" s="216"/>
      <c r="Q1258" s="216"/>
      <c r="R1258" s="216"/>
      <c r="S1258" s="216"/>
      <c r="T1258" s="216"/>
      <c r="U1258" s="216"/>
      <c r="V1258" s="216"/>
      <c r="W1258" s="216"/>
      <c r="X1258" s="216"/>
      <c r="Y1258" s="216"/>
      <c r="Z1258" s="216"/>
      <c r="AA1258" s="216"/>
      <c r="AB1258" s="216"/>
      <c r="AC1258" s="216"/>
      <c r="AD1258" s="216"/>
      <c r="AE1258" s="216"/>
      <c r="AF1258" s="216"/>
      <c r="AG1258" s="216"/>
      <c r="AH1258" s="216"/>
      <c r="AI1258" s="216"/>
      <c r="AJ1258" s="216"/>
      <c r="AK1258" s="216"/>
      <c r="AL1258" s="216"/>
      <c r="FY1258" s="184"/>
      <c r="JJ1258" s="184"/>
    </row>
    <row r="1259" spans="2:270">
      <c r="B1259" s="202"/>
      <c r="E1259" s="216"/>
      <c r="F1259" s="216"/>
      <c r="G1259" s="216"/>
      <c r="H1259" s="216"/>
      <c r="I1259" s="216"/>
      <c r="J1259" s="216"/>
      <c r="K1259" s="216"/>
      <c r="L1259" s="216"/>
      <c r="M1259" s="216"/>
      <c r="N1259" s="216"/>
      <c r="O1259" s="216"/>
      <c r="P1259" s="216"/>
      <c r="Q1259" s="216"/>
      <c r="R1259" s="216"/>
      <c r="S1259" s="216"/>
      <c r="T1259" s="216"/>
      <c r="U1259" s="216"/>
      <c r="V1259" s="216"/>
      <c r="W1259" s="216"/>
      <c r="X1259" s="216"/>
      <c r="Y1259" s="216"/>
      <c r="Z1259" s="216"/>
      <c r="AA1259" s="216"/>
      <c r="AB1259" s="216"/>
      <c r="AC1259" s="216"/>
      <c r="AD1259" s="216"/>
      <c r="AE1259" s="216"/>
      <c r="AF1259" s="216"/>
      <c r="AG1259" s="216"/>
      <c r="AH1259" s="216"/>
      <c r="AI1259" s="216"/>
      <c r="AJ1259" s="216"/>
      <c r="AK1259" s="216"/>
      <c r="AL1259" s="216"/>
      <c r="FY1259" s="184"/>
      <c r="JJ1259" s="184"/>
    </row>
    <row r="1260" spans="2:270">
      <c r="B1260" s="202"/>
      <c r="E1260" s="216"/>
      <c r="F1260" s="216"/>
      <c r="G1260" s="216"/>
      <c r="H1260" s="216"/>
      <c r="I1260" s="216"/>
      <c r="J1260" s="216"/>
      <c r="K1260" s="216"/>
      <c r="L1260" s="216"/>
      <c r="M1260" s="216"/>
      <c r="N1260" s="216"/>
      <c r="O1260" s="216"/>
      <c r="P1260" s="216"/>
      <c r="Q1260" s="216"/>
      <c r="R1260" s="216"/>
      <c r="S1260" s="216"/>
      <c r="T1260" s="216"/>
      <c r="U1260" s="216"/>
      <c r="V1260" s="216"/>
      <c r="W1260" s="216"/>
      <c r="X1260" s="216"/>
      <c r="Y1260" s="216"/>
      <c r="Z1260" s="216"/>
      <c r="AA1260" s="216"/>
      <c r="AB1260" s="216"/>
      <c r="AC1260" s="216"/>
      <c r="AD1260" s="216"/>
      <c r="AE1260" s="216"/>
      <c r="AF1260" s="216"/>
      <c r="AG1260" s="216"/>
      <c r="AH1260" s="216"/>
      <c r="AI1260" s="216"/>
      <c r="AJ1260" s="216"/>
      <c r="AK1260" s="216"/>
      <c r="AL1260" s="216"/>
      <c r="FY1260" s="184"/>
      <c r="JJ1260" s="184"/>
    </row>
    <row r="1261" spans="2:270">
      <c r="B1261" s="202"/>
      <c r="E1261" s="216"/>
      <c r="F1261" s="216"/>
      <c r="G1261" s="216"/>
      <c r="H1261" s="216"/>
      <c r="I1261" s="216"/>
      <c r="J1261" s="216"/>
      <c r="K1261" s="216"/>
      <c r="L1261" s="216"/>
      <c r="M1261" s="216"/>
      <c r="N1261" s="216"/>
      <c r="O1261" s="216"/>
      <c r="P1261" s="216"/>
      <c r="Q1261" s="216"/>
      <c r="R1261" s="216"/>
      <c r="S1261" s="216"/>
      <c r="T1261" s="216"/>
      <c r="U1261" s="216"/>
      <c r="V1261" s="216"/>
      <c r="W1261" s="216"/>
      <c r="X1261" s="216"/>
      <c r="Y1261" s="216"/>
      <c r="Z1261" s="216"/>
      <c r="AA1261" s="216"/>
      <c r="AB1261" s="216"/>
      <c r="AC1261" s="216"/>
      <c r="AD1261" s="216"/>
      <c r="AE1261" s="216"/>
      <c r="AF1261" s="216"/>
      <c r="AG1261" s="216"/>
      <c r="AH1261" s="216"/>
      <c r="AI1261" s="216"/>
      <c r="AJ1261" s="216"/>
      <c r="AK1261" s="216"/>
      <c r="AL1261" s="216"/>
      <c r="FY1261" s="184"/>
      <c r="JJ1261" s="184"/>
    </row>
    <row r="1262" spans="2:270">
      <c r="B1262" s="202"/>
      <c r="E1262" s="216"/>
      <c r="F1262" s="216"/>
      <c r="G1262" s="216"/>
      <c r="H1262" s="216"/>
      <c r="I1262" s="216"/>
      <c r="J1262" s="216"/>
      <c r="K1262" s="216"/>
      <c r="L1262" s="216"/>
      <c r="M1262" s="216"/>
      <c r="N1262" s="216"/>
      <c r="O1262" s="216"/>
      <c r="P1262" s="216"/>
      <c r="Q1262" s="216"/>
      <c r="R1262" s="216"/>
      <c r="S1262" s="216"/>
      <c r="T1262" s="216"/>
      <c r="U1262" s="216"/>
      <c r="V1262" s="216"/>
      <c r="W1262" s="216"/>
      <c r="X1262" s="216"/>
      <c r="Y1262" s="216"/>
      <c r="Z1262" s="216"/>
      <c r="AA1262" s="216"/>
      <c r="AB1262" s="216"/>
      <c r="AC1262" s="216"/>
      <c r="AD1262" s="216"/>
      <c r="AE1262" s="216"/>
      <c r="AF1262" s="216"/>
      <c r="AG1262" s="216"/>
      <c r="AH1262" s="216"/>
      <c r="AI1262" s="216"/>
      <c r="AJ1262" s="216"/>
      <c r="AK1262" s="216"/>
      <c r="AL1262" s="216"/>
      <c r="FY1262" s="184"/>
      <c r="JJ1262" s="184"/>
    </row>
    <row r="1263" spans="2:270">
      <c r="B1263" s="202"/>
      <c r="E1263" s="216"/>
      <c r="F1263" s="216"/>
      <c r="G1263" s="216"/>
      <c r="H1263" s="216"/>
      <c r="I1263" s="216"/>
      <c r="J1263" s="216"/>
      <c r="K1263" s="216"/>
      <c r="L1263" s="216"/>
      <c r="M1263" s="216"/>
      <c r="N1263" s="216"/>
      <c r="O1263" s="216"/>
      <c r="P1263" s="216"/>
      <c r="Q1263" s="216"/>
      <c r="R1263" s="216"/>
      <c r="S1263" s="216"/>
      <c r="T1263" s="216"/>
      <c r="U1263" s="216"/>
      <c r="V1263" s="216"/>
      <c r="W1263" s="216"/>
      <c r="X1263" s="216"/>
      <c r="Y1263" s="216"/>
      <c r="Z1263" s="216"/>
      <c r="AA1263" s="216"/>
      <c r="AB1263" s="216"/>
      <c r="AC1263" s="216"/>
      <c r="AD1263" s="216"/>
      <c r="AE1263" s="216"/>
      <c r="AF1263" s="216"/>
      <c r="AG1263" s="216"/>
      <c r="AH1263" s="216"/>
      <c r="AI1263" s="216"/>
      <c r="AJ1263" s="216"/>
      <c r="AK1263" s="216"/>
      <c r="AL1263" s="216"/>
      <c r="FY1263" s="184"/>
      <c r="JJ1263" s="184"/>
    </row>
    <row r="1264" spans="2:270">
      <c r="B1264" s="202"/>
      <c r="E1264" s="216"/>
      <c r="F1264" s="216"/>
      <c r="G1264" s="216"/>
      <c r="H1264" s="216"/>
      <c r="I1264" s="216"/>
      <c r="J1264" s="216"/>
      <c r="K1264" s="216"/>
      <c r="L1264" s="216"/>
      <c r="M1264" s="216"/>
      <c r="N1264" s="216"/>
      <c r="O1264" s="216"/>
      <c r="P1264" s="216"/>
      <c r="Q1264" s="216"/>
      <c r="R1264" s="216"/>
      <c r="S1264" s="216"/>
      <c r="T1264" s="216"/>
      <c r="U1264" s="216"/>
      <c r="V1264" s="216"/>
      <c r="W1264" s="216"/>
      <c r="X1264" s="216"/>
      <c r="Y1264" s="216"/>
      <c r="Z1264" s="216"/>
      <c r="AA1264" s="216"/>
      <c r="AB1264" s="216"/>
      <c r="AC1264" s="216"/>
      <c r="AD1264" s="216"/>
      <c r="AE1264" s="216"/>
      <c r="AF1264" s="216"/>
      <c r="AG1264" s="216"/>
      <c r="AH1264" s="216"/>
      <c r="AI1264" s="216"/>
      <c r="AJ1264" s="216"/>
      <c r="AK1264" s="216"/>
      <c r="AL1264" s="216"/>
      <c r="FY1264" s="184"/>
      <c r="JJ1264" s="184"/>
    </row>
    <row r="1265" spans="2:270">
      <c r="B1265" s="202"/>
      <c r="E1265" s="216"/>
      <c r="F1265" s="216"/>
      <c r="G1265" s="216"/>
      <c r="H1265" s="216"/>
      <c r="I1265" s="216"/>
      <c r="J1265" s="216"/>
      <c r="K1265" s="216"/>
      <c r="L1265" s="216"/>
      <c r="M1265" s="216"/>
      <c r="N1265" s="216"/>
      <c r="O1265" s="216"/>
      <c r="P1265" s="216"/>
      <c r="Q1265" s="216"/>
      <c r="R1265" s="216"/>
      <c r="S1265" s="216"/>
      <c r="T1265" s="216"/>
      <c r="U1265" s="216"/>
      <c r="V1265" s="216"/>
      <c r="W1265" s="216"/>
      <c r="X1265" s="216"/>
      <c r="Y1265" s="216"/>
      <c r="Z1265" s="216"/>
      <c r="AA1265" s="216"/>
      <c r="AB1265" s="216"/>
      <c r="AC1265" s="216"/>
      <c r="AD1265" s="216"/>
      <c r="AE1265" s="216"/>
      <c r="AF1265" s="216"/>
      <c r="AG1265" s="216"/>
      <c r="AH1265" s="216"/>
      <c r="AI1265" s="216"/>
      <c r="AJ1265" s="216"/>
      <c r="AK1265" s="216"/>
      <c r="AL1265" s="216"/>
      <c r="FY1265" s="184"/>
      <c r="JJ1265" s="184"/>
    </row>
    <row r="1266" spans="2:270">
      <c r="B1266" s="202"/>
      <c r="E1266" s="216"/>
      <c r="F1266" s="216"/>
      <c r="G1266" s="216"/>
      <c r="H1266" s="216"/>
      <c r="I1266" s="216"/>
      <c r="J1266" s="216"/>
      <c r="K1266" s="216"/>
      <c r="L1266" s="216"/>
      <c r="M1266" s="216"/>
      <c r="N1266" s="216"/>
      <c r="O1266" s="216"/>
      <c r="P1266" s="216"/>
      <c r="Q1266" s="216"/>
      <c r="R1266" s="216"/>
      <c r="S1266" s="216"/>
      <c r="T1266" s="216"/>
      <c r="U1266" s="216"/>
      <c r="V1266" s="216"/>
      <c r="W1266" s="216"/>
      <c r="X1266" s="216"/>
      <c r="Y1266" s="216"/>
      <c r="Z1266" s="216"/>
      <c r="AA1266" s="216"/>
      <c r="AB1266" s="216"/>
      <c r="AC1266" s="216"/>
      <c r="AD1266" s="216"/>
      <c r="AE1266" s="216"/>
      <c r="AF1266" s="216"/>
      <c r="AG1266" s="216"/>
      <c r="AH1266" s="216"/>
      <c r="AI1266" s="216"/>
      <c r="AJ1266" s="216"/>
      <c r="AK1266" s="216"/>
      <c r="AL1266" s="216"/>
      <c r="FY1266" s="184"/>
      <c r="JJ1266" s="184"/>
    </row>
    <row r="1267" spans="2:270">
      <c r="B1267" s="202"/>
      <c r="E1267" s="216"/>
      <c r="F1267" s="216"/>
      <c r="G1267" s="216"/>
      <c r="H1267" s="216"/>
      <c r="I1267" s="216"/>
      <c r="J1267" s="216"/>
      <c r="K1267" s="216"/>
      <c r="L1267" s="216"/>
      <c r="M1267" s="216"/>
      <c r="N1267" s="216"/>
      <c r="O1267" s="216"/>
      <c r="P1267" s="216"/>
      <c r="Q1267" s="216"/>
      <c r="R1267" s="216"/>
      <c r="S1267" s="216"/>
      <c r="T1267" s="216"/>
      <c r="U1267" s="216"/>
      <c r="V1267" s="216"/>
      <c r="W1267" s="216"/>
      <c r="X1267" s="216"/>
      <c r="Y1267" s="216"/>
      <c r="Z1267" s="216"/>
      <c r="AA1267" s="216"/>
      <c r="AB1267" s="216"/>
      <c r="AC1267" s="216"/>
      <c r="AD1267" s="216"/>
      <c r="AE1267" s="216"/>
      <c r="AF1267" s="216"/>
      <c r="AG1267" s="216"/>
      <c r="AH1267" s="216"/>
      <c r="AI1267" s="216"/>
      <c r="AJ1267" s="216"/>
      <c r="AK1267" s="216"/>
      <c r="AL1267" s="216"/>
      <c r="FY1267" s="184"/>
      <c r="JJ1267" s="184"/>
    </row>
    <row r="1268" spans="2:270">
      <c r="B1268" s="202"/>
      <c r="E1268" s="216"/>
      <c r="F1268" s="216"/>
      <c r="G1268" s="216"/>
      <c r="H1268" s="216"/>
      <c r="I1268" s="216"/>
      <c r="J1268" s="216"/>
      <c r="K1268" s="216"/>
      <c r="L1268" s="216"/>
      <c r="M1268" s="216"/>
      <c r="N1268" s="216"/>
      <c r="O1268" s="216"/>
      <c r="P1268" s="216"/>
      <c r="Q1268" s="216"/>
      <c r="R1268" s="216"/>
      <c r="S1268" s="216"/>
      <c r="T1268" s="216"/>
      <c r="U1268" s="216"/>
      <c r="V1268" s="216"/>
      <c r="W1268" s="216"/>
      <c r="X1268" s="216"/>
      <c r="Y1268" s="216"/>
      <c r="Z1268" s="216"/>
      <c r="AA1268" s="216"/>
      <c r="AB1268" s="216"/>
      <c r="AC1268" s="216"/>
      <c r="AD1268" s="216"/>
      <c r="AE1268" s="216"/>
      <c r="AF1268" s="216"/>
      <c r="AG1268" s="216"/>
      <c r="AH1268" s="216"/>
      <c r="AI1268" s="216"/>
      <c r="AJ1268" s="216"/>
      <c r="AK1268" s="216"/>
      <c r="AL1268" s="216"/>
      <c r="FY1268" s="184"/>
      <c r="JJ1268" s="184"/>
    </row>
    <row r="1269" spans="2:270">
      <c r="B1269" s="202"/>
      <c r="E1269" s="216"/>
      <c r="F1269" s="216"/>
      <c r="G1269" s="216"/>
      <c r="H1269" s="216"/>
      <c r="I1269" s="216"/>
      <c r="J1269" s="216"/>
      <c r="K1269" s="216"/>
      <c r="L1269" s="216"/>
      <c r="M1269" s="216"/>
      <c r="N1269" s="216"/>
      <c r="O1269" s="216"/>
      <c r="P1269" s="216"/>
      <c r="Q1269" s="216"/>
      <c r="R1269" s="216"/>
      <c r="S1269" s="216"/>
      <c r="T1269" s="216"/>
      <c r="U1269" s="216"/>
      <c r="V1269" s="216"/>
      <c r="W1269" s="216"/>
      <c r="X1269" s="216"/>
      <c r="Y1269" s="216"/>
      <c r="Z1269" s="216"/>
      <c r="AA1269" s="216"/>
      <c r="AB1269" s="216"/>
      <c r="AC1269" s="216"/>
      <c r="AD1269" s="216"/>
      <c r="AE1269" s="216"/>
      <c r="AF1269" s="216"/>
      <c r="AG1269" s="216"/>
      <c r="AH1269" s="216"/>
      <c r="AI1269" s="216"/>
      <c r="AJ1269" s="216"/>
      <c r="AK1269" s="216"/>
      <c r="AL1269" s="216"/>
      <c r="FY1269" s="184"/>
      <c r="JJ1269" s="184"/>
    </row>
    <row r="1270" spans="2:270">
      <c r="B1270" s="202"/>
      <c r="E1270" s="216"/>
      <c r="F1270" s="216"/>
      <c r="G1270" s="216"/>
      <c r="H1270" s="216"/>
      <c r="I1270" s="216"/>
      <c r="J1270" s="216"/>
      <c r="K1270" s="216"/>
      <c r="L1270" s="216"/>
      <c r="M1270" s="216"/>
      <c r="N1270" s="216"/>
      <c r="O1270" s="216"/>
      <c r="P1270" s="216"/>
      <c r="Q1270" s="216"/>
      <c r="R1270" s="216"/>
      <c r="S1270" s="216"/>
      <c r="T1270" s="216"/>
      <c r="U1270" s="216"/>
      <c r="V1270" s="216"/>
      <c r="W1270" s="216"/>
      <c r="X1270" s="216"/>
      <c r="Y1270" s="216"/>
      <c r="Z1270" s="216"/>
      <c r="AA1270" s="216"/>
      <c r="AB1270" s="216"/>
      <c r="AC1270" s="216"/>
      <c r="AD1270" s="216"/>
      <c r="AE1270" s="216"/>
      <c r="AF1270" s="216"/>
      <c r="AG1270" s="216"/>
      <c r="AH1270" s="216"/>
      <c r="AI1270" s="216"/>
      <c r="AJ1270" s="216"/>
      <c r="AK1270" s="216"/>
      <c r="AL1270" s="216"/>
      <c r="FY1270" s="184"/>
      <c r="JJ1270" s="184"/>
    </row>
    <row r="1271" spans="2:270">
      <c r="B1271" s="202"/>
      <c r="E1271" s="216"/>
      <c r="F1271" s="216"/>
      <c r="G1271" s="216"/>
      <c r="H1271" s="216"/>
      <c r="I1271" s="216"/>
      <c r="J1271" s="216"/>
      <c r="K1271" s="216"/>
      <c r="L1271" s="216"/>
      <c r="M1271" s="216"/>
      <c r="N1271" s="216"/>
      <c r="O1271" s="216"/>
      <c r="P1271" s="216"/>
      <c r="Q1271" s="216"/>
      <c r="R1271" s="216"/>
      <c r="S1271" s="216"/>
      <c r="T1271" s="216"/>
      <c r="U1271" s="216"/>
      <c r="V1271" s="216"/>
      <c r="W1271" s="216"/>
      <c r="X1271" s="216"/>
      <c r="Y1271" s="216"/>
      <c r="Z1271" s="216"/>
      <c r="AA1271" s="216"/>
      <c r="AB1271" s="216"/>
      <c r="AC1271" s="216"/>
      <c r="AD1271" s="216"/>
      <c r="AE1271" s="216"/>
      <c r="AF1271" s="216"/>
      <c r="AG1271" s="216"/>
      <c r="AH1271" s="216"/>
      <c r="AI1271" s="216"/>
      <c r="AJ1271" s="216"/>
      <c r="AK1271" s="216"/>
      <c r="AL1271" s="216"/>
      <c r="FY1271" s="184"/>
      <c r="JJ1271" s="184"/>
    </row>
    <row r="1272" spans="2:270">
      <c r="B1272" s="202"/>
      <c r="E1272" s="216"/>
      <c r="F1272" s="216"/>
      <c r="G1272" s="216"/>
      <c r="H1272" s="216"/>
      <c r="I1272" s="216"/>
      <c r="J1272" s="216"/>
      <c r="K1272" s="216"/>
      <c r="L1272" s="216"/>
      <c r="M1272" s="216"/>
      <c r="N1272" s="216"/>
      <c r="O1272" s="216"/>
      <c r="P1272" s="216"/>
      <c r="Q1272" s="216"/>
      <c r="R1272" s="216"/>
      <c r="S1272" s="216"/>
      <c r="T1272" s="216"/>
      <c r="U1272" s="216"/>
      <c r="V1272" s="216"/>
      <c r="W1272" s="216"/>
      <c r="X1272" s="216"/>
      <c r="Y1272" s="216"/>
      <c r="Z1272" s="216"/>
      <c r="AA1272" s="216"/>
      <c r="AB1272" s="216"/>
      <c r="AC1272" s="216"/>
      <c r="AD1272" s="216"/>
      <c r="AE1272" s="216"/>
      <c r="AF1272" s="216"/>
      <c r="AG1272" s="216"/>
      <c r="AH1272" s="216"/>
      <c r="AI1272" s="216"/>
      <c r="AJ1272" s="216"/>
      <c r="AK1272" s="216"/>
      <c r="AL1272" s="216"/>
      <c r="FY1272" s="184"/>
      <c r="JJ1272" s="184"/>
    </row>
    <row r="1273" spans="2:270">
      <c r="B1273" s="202"/>
      <c r="E1273" s="216"/>
      <c r="F1273" s="216"/>
      <c r="G1273" s="216"/>
      <c r="H1273" s="216"/>
      <c r="I1273" s="216"/>
      <c r="J1273" s="216"/>
      <c r="K1273" s="216"/>
      <c r="L1273" s="216"/>
      <c r="M1273" s="216"/>
      <c r="N1273" s="216"/>
      <c r="O1273" s="216"/>
      <c r="P1273" s="216"/>
      <c r="Q1273" s="216"/>
      <c r="R1273" s="216"/>
      <c r="S1273" s="216"/>
      <c r="T1273" s="216"/>
      <c r="U1273" s="216"/>
      <c r="V1273" s="216"/>
      <c r="W1273" s="216"/>
      <c r="X1273" s="216"/>
      <c r="Y1273" s="216"/>
      <c r="Z1273" s="216"/>
      <c r="AA1273" s="216"/>
      <c r="AB1273" s="216"/>
      <c r="AC1273" s="216"/>
      <c r="AD1273" s="216"/>
      <c r="AE1273" s="216"/>
      <c r="AF1273" s="216"/>
      <c r="AG1273" s="216"/>
      <c r="AH1273" s="216"/>
      <c r="AI1273" s="216"/>
      <c r="AJ1273" s="216"/>
      <c r="AK1273" s="216"/>
      <c r="AL1273" s="216"/>
      <c r="FY1273" s="184"/>
      <c r="JJ1273" s="184"/>
    </row>
    <row r="1274" spans="2:270">
      <c r="B1274" s="202"/>
      <c r="E1274" s="216"/>
      <c r="F1274" s="216"/>
      <c r="G1274" s="216"/>
      <c r="H1274" s="216"/>
      <c r="I1274" s="216"/>
      <c r="J1274" s="216"/>
      <c r="K1274" s="216"/>
      <c r="L1274" s="216"/>
      <c r="M1274" s="216"/>
      <c r="N1274" s="216"/>
      <c r="O1274" s="216"/>
      <c r="P1274" s="216"/>
      <c r="Q1274" s="216"/>
      <c r="R1274" s="216"/>
      <c r="S1274" s="216"/>
      <c r="T1274" s="216"/>
      <c r="U1274" s="216"/>
      <c r="V1274" s="216"/>
      <c r="W1274" s="216"/>
      <c r="X1274" s="216"/>
      <c r="Y1274" s="216"/>
      <c r="Z1274" s="216"/>
      <c r="AA1274" s="216"/>
      <c r="AB1274" s="216"/>
      <c r="AC1274" s="216"/>
      <c r="AD1274" s="216"/>
      <c r="AE1274" s="216"/>
      <c r="AF1274" s="216"/>
      <c r="AG1274" s="216"/>
      <c r="AH1274" s="216"/>
      <c r="AI1274" s="216"/>
      <c r="AJ1274" s="216"/>
      <c r="AK1274" s="216"/>
      <c r="AL1274" s="216"/>
      <c r="FY1274" s="184"/>
      <c r="JJ1274" s="184"/>
    </row>
    <row r="1275" spans="2:270">
      <c r="B1275" s="202"/>
      <c r="E1275" s="216"/>
      <c r="F1275" s="216"/>
      <c r="G1275" s="216"/>
      <c r="H1275" s="216"/>
      <c r="I1275" s="216"/>
      <c r="J1275" s="216"/>
      <c r="K1275" s="216"/>
      <c r="L1275" s="216"/>
      <c r="M1275" s="216"/>
      <c r="N1275" s="216"/>
      <c r="O1275" s="216"/>
      <c r="P1275" s="216"/>
      <c r="Q1275" s="216"/>
      <c r="R1275" s="216"/>
      <c r="S1275" s="216"/>
      <c r="T1275" s="216"/>
      <c r="U1275" s="216"/>
      <c r="V1275" s="216"/>
      <c r="W1275" s="216"/>
      <c r="X1275" s="216"/>
      <c r="Y1275" s="216"/>
      <c r="Z1275" s="216"/>
      <c r="AA1275" s="216"/>
      <c r="AB1275" s="216"/>
      <c r="AC1275" s="216"/>
      <c r="AD1275" s="216"/>
      <c r="AE1275" s="216"/>
      <c r="AF1275" s="216"/>
      <c r="AG1275" s="216"/>
      <c r="AH1275" s="216"/>
      <c r="AI1275" s="216"/>
      <c r="AJ1275" s="216"/>
      <c r="AK1275" s="216"/>
      <c r="AL1275" s="216"/>
      <c r="FY1275" s="184"/>
      <c r="JJ1275" s="184"/>
    </row>
    <row r="1276" spans="2:270">
      <c r="B1276" s="202"/>
      <c r="E1276" s="216"/>
      <c r="F1276" s="216"/>
      <c r="G1276" s="216"/>
      <c r="H1276" s="216"/>
      <c r="I1276" s="216"/>
      <c r="J1276" s="216"/>
      <c r="K1276" s="216"/>
      <c r="L1276" s="216"/>
      <c r="M1276" s="216"/>
      <c r="N1276" s="216"/>
      <c r="O1276" s="216"/>
      <c r="P1276" s="216"/>
      <c r="Q1276" s="216"/>
      <c r="R1276" s="216"/>
      <c r="S1276" s="216"/>
      <c r="T1276" s="216"/>
      <c r="U1276" s="216"/>
      <c r="V1276" s="216"/>
      <c r="W1276" s="216"/>
      <c r="X1276" s="216"/>
      <c r="Y1276" s="216"/>
      <c r="Z1276" s="216"/>
      <c r="AA1276" s="216"/>
      <c r="AB1276" s="216"/>
      <c r="AC1276" s="216"/>
      <c r="AD1276" s="216"/>
      <c r="AE1276" s="216"/>
      <c r="AF1276" s="216"/>
      <c r="AG1276" s="216"/>
      <c r="AH1276" s="216"/>
      <c r="AI1276" s="216"/>
      <c r="AJ1276" s="216"/>
      <c r="AK1276" s="216"/>
      <c r="AL1276" s="216"/>
      <c r="FY1276" s="184"/>
      <c r="JJ1276" s="184"/>
    </row>
    <row r="1277" spans="2:270">
      <c r="B1277" s="202"/>
      <c r="E1277" s="216"/>
      <c r="F1277" s="216"/>
      <c r="G1277" s="216"/>
      <c r="H1277" s="216"/>
      <c r="I1277" s="216"/>
      <c r="J1277" s="216"/>
      <c r="K1277" s="216"/>
      <c r="L1277" s="216"/>
      <c r="M1277" s="216"/>
      <c r="N1277" s="216"/>
      <c r="O1277" s="216"/>
      <c r="P1277" s="216"/>
      <c r="Q1277" s="216"/>
      <c r="R1277" s="216"/>
      <c r="S1277" s="216"/>
      <c r="T1277" s="216"/>
      <c r="U1277" s="216"/>
      <c r="V1277" s="216"/>
      <c r="W1277" s="216"/>
      <c r="X1277" s="216"/>
      <c r="Y1277" s="216"/>
      <c r="Z1277" s="216"/>
      <c r="AA1277" s="216"/>
      <c r="AB1277" s="216"/>
      <c r="AC1277" s="216"/>
      <c r="AD1277" s="216"/>
      <c r="AE1277" s="216"/>
      <c r="AF1277" s="216"/>
      <c r="AG1277" s="216"/>
      <c r="AH1277" s="216"/>
      <c r="AI1277" s="216"/>
      <c r="AJ1277" s="216"/>
      <c r="AK1277" s="216"/>
      <c r="AL1277" s="216"/>
      <c r="FY1277" s="184"/>
      <c r="JJ1277" s="184"/>
    </row>
    <row r="1278" spans="2:270">
      <c r="B1278" s="202"/>
      <c r="E1278" s="216"/>
      <c r="F1278" s="216"/>
      <c r="G1278" s="216"/>
      <c r="H1278" s="216"/>
      <c r="I1278" s="216"/>
      <c r="J1278" s="216"/>
      <c r="K1278" s="216"/>
      <c r="L1278" s="216"/>
      <c r="M1278" s="216"/>
      <c r="N1278" s="216"/>
      <c r="O1278" s="216"/>
      <c r="P1278" s="216"/>
      <c r="Q1278" s="216"/>
      <c r="R1278" s="216"/>
      <c r="S1278" s="216"/>
      <c r="T1278" s="216"/>
      <c r="U1278" s="216"/>
      <c r="V1278" s="216"/>
      <c r="W1278" s="216"/>
      <c r="X1278" s="216"/>
      <c r="Y1278" s="216"/>
      <c r="Z1278" s="216"/>
      <c r="AA1278" s="216"/>
      <c r="AB1278" s="216"/>
      <c r="AC1278" s="216"/>
      <c r="AD1278" s="216"/>
      <c r="AE1278" s="216"/>
      <c r="AF1278" s="216"/>
      <c r="AG1278" s="216"/>
      <c r="AH1278" s="216"/>
      <c r="AI1278" s="216"/>
      <c r="AJ1278" s="216"/>
      <c r="AK1278" s="216"/>
      <c r="AL1278" s="216"/>
      <c r="FY1278" s="184"/>
      <c r="JJ1278" s="184"/>
    </row>
    <row r="1279" spans="2:270">
      <c r="B1279" s="202"/>
      <c r="E1279" s="216"/>
      <c r="F1279" s="216"/>
      <c r="G1279" s="216"/>
      <c r="H1279" s="216"/>
      <c r="I1279" s="216"/>
      <c r="J1279" s="216"/>
      <c r="K1279" s="216"/>
      <c r="L1279" s="216"/>
      <c r="M1279" s="216"/>
      <c r="N1279" s="216"/>
      <c r="O1279" s="216"/>
      <c r="P1279" s="216"/>
      <c r="Q1279" s="216"/>
      <c r="R1279" s="216"/>
      <c r="S1279" s="216"/>
      <c r="T1279" s="216"/>
      <c r="U1279" s="216"/>
      <c r="V1279" s="216"/>
      <c r="W1279" s="216"/>
      <c r="X1279" s="216"/>
      <c r="Y1279" s="216"/>
      <c r="Z1279" s="216"/>
      <c r="AA1279" s="216"/>
      <c r="AB1279" s="216"/>
      <c r="AC1279" s="216"/>
      <c r="AD1279" s="216"/>
      <c r="AE1279" s="216"/>
      <c r="AF1279" s="216"/>
      <c r="AG1279" s="216"/>
      <c r="AH1279" s="216"/>
      <c r="AI1279" s="216"/>
      <c r="AJ1279" s="216"/>
      <c r="AK1279" s="216"/>
      <c r="AL1279" s="216"/>
      <c r="FY1279" s="184"/>
      <c r="JJ1279" s="184"/>
    </row>
    <row r="1280" spans="2:270">
      <c r="B1280" s="202"/>
      <c r="E1280" s="216"/>
      <c r="F1280" s="216"/>
      <c r="G1280" s="216"/>
      <c r="H1280" s="216"/>
      <c r="I1280" s="216"/>
      <c r="J1280" s="216"/>
      <c r="K1280" s="216"/>
      <c r="L1280" s="216"/>
      <c r="M1280" s="216"/>
      <c r="N1280" s="216"/>
      <c r="O1280" s="216"/>
      <c r="P1280" s="216"/>
      <c r="Q1280" s="216"/>
      <c r="R1280" s="216"/>
      <c r="S1280" s="216"/>
      <c r="T1280" s="216"/>
      <c r="U1280" s="216"/>
      <c r="V1280" s="216"/>
      <c r="W1280" s="216"/>
      <c r="X1280" s="216"/>
      <c r="Y1280" s="216"/>
      <c r="Z1280" s="216"/>
      <c r="AA1280" s="216"/>
      <c r="AB1280" s="216"/>
      <c r="AC1280" s="216"/>
      <c r="AD1280" s="216"/>
      <c r="AE1280" s="216"/>
      <c r="AF1280" s="216"/>
      <c r="AG1280" s="216"/>
      <c r="AH1280" s="216"/>
      <c r="AI1280" s="216"/>
      <c r="AJ1280" s="216"/>
      <c r="AK1280" s="216"/>
      <c r="AL1280" s="216"/>
      <c r="FY1280" s="184"/>
      <c r="JJ1280" s="184"/>
    </row>
    <row r="1281" spans="2:270">
      <c r="B1281" s="202"/>
      <c r="E1281" s="216"/>
      <c r="F1281" s="216"/>
      <c r="G1281" s="216"/>
      <c r="H1281" s="216"/>
      <c r="I1281" s="216"/>
      <c r="J1281" s="216"/>
      <c r="K1281" s="216"/>
      <c r="L1281" s="216"/>
      <c r="M1281" s="216"/>
      <c r="N1281" s="216"/>
      <c r="O1281" s="216"/>
      <c r="P1281" s="216"/>
      <c r="Q1281" s="216"/>
      <c r="R1281" s="216"/>
      <c r="S1281" s="216"/>
      <c r="T1281" s="216"/>
      <c r="U1281" s="216"/>
      <c r="V1281" s="216"/>
      <c r="W1281" s="216"/>
      <c r="X1281" s="216"/>
      <c r="Y1281" s="216"/>
      <c r="Z1281" s="216"/>
      <c r="AA1281" s="216"/>
      <c r="AB1281" s="216"/>
      <c r="AC1281" s="216"/>
      <c r="AD1281" s="216"/>
      <c r="AE1281" s="216"/>
      <c r="AF1281" s="216"/>
      <c r="AG1281" s="216"/>
      <c r="AH1281" s="216"/>
      <c r="AI1281" s="216"/>
      <c r="AJ1281" s="216"/>
      <c r="AK1281" s="216"/>
      <c r="AL1281" s="216"/>
      <c r="FY1281" s="184"/>
      <c r="JJ1281" s="184"/>
    </row>
    <row r="1282" spans="2:270">
      <c r="B1282" s="202"/>
      <c r="E1282" s="216"/>
      <c r="F1282" s="216"/>
      <c r="G1282" s="216"/>
      <c r="H1282" s="216"/>
      <c r="I1282" s="216"/>
      <c r="J1282" s="216"/>
      <c r="K1282" s="216"/>
      <c r="L1282" s="216"/>
      <c r="M1282" s="216"/>
      <c r="N1282" s="216"/>
      <c r="O1282" s="216"/>
      <c r="P1282" s="216"/>
      <c r="Q1282" s="216"/>
      <c r="R1282" s="216"/>
      <c r="S1282" s="216"/>
      <c r="T1282" s="216"/>
      <c r="U1282" s="216"/>
      <c r="V1282" s="216"/>
      <c r="W1282" s="216"/>
      <c r="X1282" s="216"/>
      <c r="Y1282" s="216"/>
      <c r="Z1282" s="216"/>
      <c r="AA1282" s="216"/>
      <c r="AB1282" s="216"/>
      <c r="AC1282" s="216"/>
      <c r="AD1282" s="216"/>
      <c r="AE1282" s="216"/>
      <c r="AF1282" s="216"/>
      <c r="AG1282" s="216"/>
      <c r="AH1282" s="216"/>
      <c r="AI1282" s="216"/>
      <c r="AJ1282" s="216"/>
      <c r="AK1282" s="216"/>
      <c r="AL1282" s="216"/>
      <c r="FY1282" s="184"/>
      <c r="JJ1282" s="184"/>
    </row>
    <row r="1283" spans="2:270">
      <c r="B1283" s="202"/>
      <c r="E1283" s="216"/>
      <c r="F1283" s="216"/>
      <c r="G1283" s="216"/>
      <c r="H1283" s="216"/>
      <c r="I1283" s="216"/>
      <c r="J1283" s="216"/>
      <c r="K1283" s="216"/>
      <c r="L1283" s="216"/>
      <c r="M1283" s="216"/>
      <c r="N1283" s="216"/>
      <c r="O1283" s="216"/>
      <c r="P1283" s="216"/>
      <c r="Q1283" s="216"/>
      <c r="R1283" s="216"/>
      <c r="S1283" s="216"/>
      <c r="T1283" s="216"/>
      <c r="U1283" s="216"/>
      <c r="V1283" s="216"/>
      <c r="W1283" s="216"/>
      <c r="X1283" s="216"/>
      <c r="Y1283" s="216"/>
      <c r="Z1283" s="216"/>
      <c r="AA1283" s="216"/>
      <c r="AB1283" s="216"/>
      <c r="AC1283" s="216"/>
      <c r="AD1283" s="216"/>
      <c r="AE1283" s="216"/>
      <c r="AF1283" s="216"/>
      <c r="AG1283" s="216"/>
      <c r="AH1283" s="216"/>
      <c r="AI1283" s="216"/>
      <c r="AJ1283" s="216"/>
      <c r="AK1283" s="216"/>
      <c r="AL1283" s="216"/>
      <c r="FY1283" s="184"/>
      <c r="JJ1283" s="184"/>
    </row>
    <row r="1284" spans="2:270">
      <c r="B1284" s="202"/>
      <c r="E1284" s="216"/>
      <c r="F1284" s="216"/>
      <c r="G1284" s="216"/>
      <c r="H1284" s="216"/>
      <c r="I1284" s="216"/>
      <c r="J1284" s="216"/>
      <c r="K1284" s="216"/>
      <c r="L1284" s="216"/>
      <c r="M1284" s="216"/>
      <c r="N1284" s="216"/>
      <c r="O1284" s="216"/>
      <c r="P1284" s="216"/>
      <c r="Q1284" s="216"/>
      <c r="R1284" s="216"/>
      <c r="S1284" s="216"/>
      <c r="T1284" s="216"/>
      <c r="U1284" s="216"/>
      <c r="V1284" s="216"/>
      <c r="W1284" s="216"/>
      <c r="X1284" s="216"/>
      <c r="Y1284" s="216"/>
      <c r="Z1284" s="216"/>
      <c r="AA1284" s="216"/>
      <c r="AB1284" s="216"/>
      <c r="AC1284" s="216"/>
      <c r="AD1284" s="216"/>
      <c r="AE1284" s="216"/>
      <c r="AF1284" s="216"/>
      <c r="AG1284" s="216"/>
      <c r="AH1284" s="216"/>
      <c r="AI1284" s="216"/>
      <c r="AJ1284" s="216"/>
      <c r="AK1284" s="216"/>
      <c r="AL1284" s="216"/>
      <c r="FY1284" s="184"/>
      <c r="JJ1284" s="184"/>
    </row>
    <row r="1285" spans="2:270">
      <c r="B1285" s="202"/>
      <c r="E1285" s="216"/>
      <c r="F1285" s="216"/>
      <c r="G1285" s="216"/>
      <c r="H1285" s="216"/>
      <c r="I1285" s="216"/>
      <c r="J1285" s="216"/>
      <c r="K1285" s="216"/>
      <c r="L1285" s="216"/>
      <c r="M1285" s="216"/>
      <c r="N1285" s="216"/>
      <c r="O1285" s="216"/>
      <c r="P1285" s="216"/>
      <c r="Q1285" s="216"/>
      <c r="R1285" s="216"/>
      <c r="S1285" s="216"/>
      <c r="T1285" s="216"/>
      <c r="U1285" s="216"/>
      <c r="V1285" s="216"/>
      <c r="W1285" s="216"/>
      <c r="X1285" s="216"/>
      <c r="Y1285" s="216"/>
      <c r="Z1285" s="216"/>
      <c r="AA1285" s="216"/>
      <c r="AB1285" s="216"/>
      <c r="AC1285" s="216"/>
      <c r="AD1285" s="216"/>
      <c r="AE1285" s="216"/>
      <c r="AF1285" s="216"/>
      <c r="AG1285" s="216"/>
      <c r="AH1285" s="216"/>
      <c r="AI1285" s="216"/>
      <c r="AJ1285" s="216"/>
      <c r="AK1285" s="216"/>
      <c r="AL1285" s="216"/>
      <c r="FY1285" s="184"/>
      <c r="JJ1285" s="184"/>
    </row>
    <row r="1286" spans="2:270">
      <c r="B1286" s="202"/>
      <c r="E1286" s="216"/>
      <c r="F1286" s="216"/>
      <c r="G1286" s="216"/>
      <c r="H1286" s="216"/>
      <c r="I1286" s="216"/>
      <c r="J1286" s="216"/>
      <c r="K1286" s="216"/>
      <c r="L1286" s="216"/>
      <c r="M1286" s="216"/>
      <c r="N1286" s="216"/>
      <c r="O1286" s="216"/>
      <c r="P1286" s="216"/>
      <c r="Q1286" s="216"/>
      <c r="R1286" s="216"/>
      <c r="S1286" s="216"/>
      <c r="T1286" s="216"/>
      <c r="U1286" s="216"/>
      <c r="V1286" s="216"/>
      <c r="W1286" s="216"/>
      <c r="X1286" s="216"/>
      <c r="Y1286" s="216"/>
      <c r="Z1286" s="216"/>
      <c r="AA1286" s="216"/>
      <c r="AB1286" s="216"/>
      <c r="AC1286" s="216"/>
      <c r="AD1286" s="216"/>
      <c r="AE1286" s="216"/>
      <c r="AF1286" s="216"/>
      <c r="AG1286" s="216"/>
      <c r="AH1286" s="216"/>
      <c r="AI1286" s="216"/>
      <c r="AJ1286" s="216"/>
      <c r="AK1286" s="216"/>
      <c r="AL1286" s="216"/>
      <c r="FY1286" s="184"/>
      <c r="JJ1286" s="184"/>
    </row>
    <row r="1287" spans="2:270">
      <c r="B1287" s="202"/>
      <c r="E1287" s="216"/>
      <c r="F1287" s="216"/>
      <c r="G1287" s="216"/>
      <c r="H1287" s="216"/>
      <c r="I1287" s="216"/>
      <c r="J1287" s="216"/>
      <c r="K1287" s="216"/>
      <c r="L1287" s="216"/>
      <c r="M1287" s="216"/>
      <c r="N1287" s="216"/>
      <c r="O1287" s="216"/>
      <c r="P1287" s="216"/>
      <c r="Q1287" s="216"/>
      <c r="R1287" s="216"/>
      <c r="S1287" s="216"/>
      <c r="T1287" s="216"/>
      <c r="U1287" s="216"/>
      <c r="V1287" s="216"/>
      <c r="W1287" s="216"/>
      <c r="X1287" s="216"/>
      <c r="Y1287" s="216"/>
      <c r="Z1287" s="216"/>
      <c r="AA1287" s="216"/>
      <c r="AB1287" s="216"/>
      <c r="AC1287" s="216"/>
      <c r="AD1287" s="216"/>
      <c r="AE1287" s="216"/>
      <c r="AF1287" s="216"/>
      <c r="AG1287" s="216"/>
      <c r="AH1287" s="216"/>
      <c r="AI1287" s="216"/>
      <c r="AJ1287" s="216"/>
      <c r="AK1287" s="216"/>
      <c r="AL1287" s="216"/>
      <c r="FY1287" s="184"/>
      <c r="JJ1287" s="184"/>
    </row>
    <row r="1288" spans="2:270">
      <c r="B1288" s="202"/>
      <c r="E1288" s="216"/>
      <c r="F1288" s="216"/>
      <c r="G1288" s="216"/>
      <c r="H1288" s="216"/>
      <c r="I1288" s="216"/>
      <c r="J1288" s="216"/>
      <c r="K1288" s="216"/>
      <c r="L1288" s="216"/>
      <c r="M1288" s="216"/>
      <c r="N1288" s="216"/>
      <c r="O1288" s="216"/>
      <c r="P1288" s="216"/>
      <c r="Q1288" s="216"/>
      <c r="R1288" s="216"/>
      <c r="S1288" s="216"/>
      <c r="T1288" s="216"/>
      <c r="U1288" s="216"/>
      <c r="V1288" s="216"/>
      <c r="W1288" s="216"/>
      <c r="X1288" s="216"/>
      <c r="Y1288" s="216"/>
      <c r="Z1288" s="216"/>
      <c r="AA1288" s="216"/>
      <c r="AB1288" s="216"/>
      <c r="AC1288" s="216"/>
      <c r="AD1288" s="216"/>
      <c r="AE1288" s="216"/>
      <c r="AF1288" s="216"/>
      <c r="AG1288" s="216"/>
      <c r="AH1288" s="216"/>
      <c r="AI1288" s="216"/>
      <c r="AJ1288" s="216"/>
      <c r="AK1288" s="216"/>
      <c r="AL1288" s="216"/>
      <c r="FY1288" s="184"/>
      <c r="JJ1288" s="184"/>
    </row>
    <row r="1289" spans="2:270">
      <c r="B1289" s="202"/>
      <c r="E1289" s="216"/>
      <c r="F1289" s="216"/>
      <c r="G1289" s="216"/>
      <c r="H1289" s="216"/>
      <c r="I1289" s="216"/>
      <c r="J1289" s="216"/>
      <c r="K1289" s="216"/>
      <c r="L1289" s="216"/>
      <c r="M1289" s="216"/>
      <c r="N1289" s="216"/>
      <c r="O1289" s="216"/>
      <c r="P1289" s="216"/>
      <c r="Q1289" s="216"/>
      <c r="R1289" s="216"/>
      <c r="S1289" s="216"/>
      <c r="T1289" s="216"/>
      <c r="U1289" s="216"/>
      <c r="V1289" s="216"/>
      <c r="W1289" s="216"/>
      <c r="X1289" s="216"/>
      <c r="Y1289" s="216"/>
      <c r="Z1289" s="216"/>
      <c r="AA1289" s="216"/>
      <c r="AB1289" s="216"/>
      <c r="AC1289" s="216"/>
      <c r="AD1289" s="216"/>
      <c r="AE1289" s="216"/>
      <c r="AF1289" s="216"/>
      <c r="AG1289" s="216"/>
      <c r="AH1289" s="216"/>
      <c r="AI1289" s="216"/>
      <c r="AJ1289" s="216"/>
      <c r="AK1289" s="216"/>
      <c r="AL1289" s="216"/>
      <c r="FY1289" s="184"/>
      <c r="JJ1289" s="184"/>
    </row>
    <row r="1290" spans="2:270">
      <c r="B1290" s="202"/>
      <c r="E1290" s="216"/>
      <c r="F1290" s="216"/>
      <c r="G1290" s="216"/>
      <c r="H1290" s="216"/>
      <c r="I1290" s="216"/>
      <c r="J1290" s="216"/>
      <c r="K1290" s="216"/>
      <c r="L1290" s="216"/>
      <c r="M1290" s="216"/>
      <c r="N1290" s="216"/>
      <c r="O1290" s="216"/>
      <c r="P1290" s="216"/>
      <c r="Q1290" s="216"/>
      <c r="R1290" s="216"/>
      <c r="S1290" s="216"/>
      <c r="T1290" s="216"/>
      <c r="U1290" s="216"/>
      <c r="V1290" s="216"/>
      <c r="W1290" s="216"/>
      <c r="X1290" s="216"/>
      <c r="Y1290" s="216"/>
      <c r="Z1290" s="216"/>
      <c r="AA1290" s="216"/>
      <c r="AB1290" s="216"/>
      <c r="AC1290" s="216"/>
      <c r="AD1290" s="216"/>
      <c r="AE1290" s="216"/>
      <c r="AF1290" s="216"/>
      <c r="AG1290" s="216"/>
      <c r="AH1290" s="216"/>
      <c r="AI1290" s="216"/>
      <c r="AJ1290" s="216"/>
      <c r="AK1290" s="216"/>
      <c r="AL1290" s="216"/>
      <c r="FY1290" s="184"/>
      <c r="JJ1290" s="184"/>
    </row>
    <row r="1291" spans="2:270">
      <c r="B1291" s="202"/>
      <c r="E1291" s="216"/>
      <c r="F1291" s="216"/>
      <c r="G1291" s="216"/>
      <c r="H1291" s="216"/>
      <c r="I1291" s="216"/>
      <c r="J1291" s="216"/>
      <c r="K1291" s="216"/>
      <c r="L1291" s="216"/>
      <c r="M1291" s="216"/>
      <c r="N1291" s="216"/>
      <c r="O1291" s="216"/>
      <c r="P1291" s="216"/>
      <c r="Q1291" s="216"/>
      <c r="R1291" s="216"/>
      <c r="S1291" s="216"/>
      <c r="T1291" s="216"/>
      <c r="U1291" s="216"/>
      <c r="V1291" s="216"/>
      <c r="W1291" s="216"/>
      <c r="X1291" s="216"/>
      <c r="Y1291" s="216"/>
      <c r="Z1291" s="216"/>
      <c r="AA1291" s="216"/>
      <c r="AB1291" s="216"/>
      <c r="AC1291" s="216"/>
      <c r="AD1291" s="216"/>
      <c r="AE1291" s="216"/>
      <c r="AF1291" s="216"/>
      <c r="AG1291" s="216"/>
      <c r="AH1291" s="216"/>
      <c r="AI1291" s="216"/>
      <c r="AJ1291" s="216"/>
      <c r="AK1291" s="216"/>
      <c r="AL1291" s="216"/>
      <c r="FY1291" s="184"/>
      <c r="JJ1291" s="184"/>
    </row>
    <row r="1292" spans="2:270">
      <c r="B1292" s="202"/>
      <c r="E1292" s="216"/>
      <c r="F1292" s="216"/>
      <c r="G1292" s="216"/>
      <c r="H1292" s="216"/>
      <c r="I1292" s="216"/>
      <c r="J1292" s="216"/>
      <c r="K1292" s="216"/>
      <c r="L1292" s="216"/>
      <c r="M1292" s="216"/>
      <c r="N1292" s="216"/>
      <c r="O1292" s="216"/>
      <c r="P1292" s="216"/>
      <c r="Q1292" s="216"/>
      <c r="R1292" s="216"/>
      <c r="S1292" s="216"/>
      <c r="T1292" s="216"/>
      <c r="U1292" s="216"/>
      <c r="V1292" s="216"/>
      <c r="W1292" s="216"/>
      <c r="X1292" s="216"/>
      <c r="Y1292" s="216"/>
      <c r="Z1292" s="216"/>
      <c r="AA1292" s="216"/>
      <c r="AB1292" s="216"/>
      <c r="AC1292" s="216"/>
      <c r="AD1292" s="216"/>
      <c r="AE1292" s="216"/>
      <c r="AF1292" s="216"/>
      <c r="AG1292" s="216"/>
      <c r="AH1292" s="216"/>
      <c r="AI1292" s="216"/>
      <c r="AJ1292" s="216"/>
      <c r="AK1292" s="216"/>
      <c r="AL1292" s="216"/>
      <c r="FY1292" s="184"/>
      <c r="JJ1292" s="184"/>
    </row>
    <row r="1293" spans="2:270">
      <c r="B1293" s="202"/>
      <c r="E1293" s="216"/>
      <c r="F1293" s="216"/>
      <c r="G1293" s="216"/>
      <c r="H1293" s="216"/>
      <c r="I1293" s="216"/>
      <c r="J1293" s="216"/>
      <c r="K1293" s="216"/>
      <c r="L1293" s="216"/>
      <c r="M1293" s="216"/>
      <c r="N1293" s="216"/>
      <c r="O1293" s="216"/>
      <c r="P1293" s="216"/>
      <c r="Q1293" s="216"/>
      <c r="R1293" s="216"/>
      <c r="S1293" s="216"/>
      <c r="T1293" s="216"/>
      <c r="U1293" s="216"/>
      <c r="V1293" s="216"/>
      <c r="W1293" s="216"/>
      <c r="X1293" s="216"/>
      <c r="Y1293" s="216"/>
      <c r="Z1293" s="216"/>
      <c r="AA1293" s="216"/>
      <c r="AB1293" s="216"/>
      <c r="AC1293" s="216"/>
      <c r="AD1293" s="216"/>
      <c r="AE1293" s="216"/>
      <c r="AF1293" s="216"/>
      <c r="AG1293" s="216"/>
      <c r="AH1293" s="216"/>
      <c r="AI1293" s="216"/>
      <c r="AJ1293" s="216"/>
      <c r="AK1293" s="216"/>
      <c r="AL1293" s="216"/>
      <c r="FY1293" s="184"/>
      <c r="JJ1293" s="184"/>
    </row>
    <row r="1294" spans="2:270">
      <c r="B1294" s="202"/>
      <c r="E1294" s="216"/>
      <c r="F1294" s="216"/>
      <c r="G1294" s="216"/>
      <c r="H1294" s="216"/>
      <c r="I1294" s="216"/>
      <c r="J1294" s="216"/>
      <c r="K1294" s="216"/>
      <c r="L1294" s="216"/>
      <c r="M1294" s="216"/>
      <c r="N1294" s="216"/>
      <c r="O1294" s="216"/>
      <c r="P1294" s="216"/>
      <c r="Q1294" s="216"/>
      <c r="R1294" s="216"/>
      <c r="S1294" s="216"/>
      <c r="T1294" s="216"/>
      <c r="U1294" s="216"/>
      <c r="V1294" s="216"/>
      <c r="W1294" s="216"/>
      <c r="X1294" s="216"/>
      <c r="Y1294" s="216"/>
      <c r="Z1294" s="216"/>
      <c r="AA1294" s="216"/>
      <c r="AB1294" s="216"/>
      <c r="AC1294" s="216"/>
      <c r="AD1294" s="216"/>
      <c r="AE1294" s="216"/>
      <c r="AF1294" s="216"/>
      <c r="AG1294" s="216"/>
      <c r="AH1294" s="216"/>
      <c r="AI1294" s="216"/>
      <c r="AJ1294" s="216"/>
      <c r="AK1294" s="216"/>
      <c r="AL1294" s="216"/>
      <c r="FY1294" s="184"/>
      <c r="JJ1294" s="184"/>
    </row>
    <row r="1295" spans="2:270">
      <c r="B1295" s="202"/>
      <c r="E1295" s="216"/>
      <c r="F1295" s="216"/>
      <c r="G1295" s="216"/>
      <c r="H1295" s="216"/>
      <c r="I1295" s="216"/>
      <c r="J1295" s="216"/>
      <c r="K1295" s="216"/>
      <c r="L1295" s="216"/>
      <c r="M1295" s="216"/>
      <c r="N1295" s="216"/>
      <c r="O1295" s="216"/>
      <c r="P1295" s="216"/>
      <c r="Q1295" s="216"/>
      <c r="R1295" s="216"/>
      <c r="S1295" s="216"/>
      <c r="T1295" s="216"/>
      <c r="U1295" s="216"/>
      <c r="V1295" s="216"/>
      <c r="W1295" s="216"/>
      <c r="X1295" s="216"/>
      <c r="Y1295" s="216"/>
      <c r="Z1295" s="216"/>
      <c r="AA1295" s="216"/>
      <c r="AB1295" s="216"/>
      <c r="AC1295" s="216"/>
      <c r="AD1295" s="216"/>
      <c r="AE1295" s="216"/>
      <c r="AF1295" s="216"/>
      <c r="AG1295" s="216"/>
      <c r="AH1295" s="216"/>
      <c r="AI1295" s="216"/>
      <c r="AJ1295" s="216"/>
      <c r="AK1295" s="216"/>
      <c r="AL1295" s="216"/>
      <c r="FY1295" s="184"/>
      <c r="JJ1295" s="184"/>
    </row>
    <row r="1296" spans="2:270">
      <c r="B1296" s="202"/>
      <c r="E1296" s="216"/>
      <c r="F1296" s="216"/>
      <c r="G1296" s="216"/>
      <c r="H1296" s="216"/>
      <c r="I1296" s="216"/>
      <c r="J1296" s="216"/>
      <c r="K1296" s="216"/>
      <c r="L1296" s="216"/>
      <c r="M1296" s="216"/>
      <c r="N1296" s="216"/>
      <c r="O1296" s="216"/>
      <c r="P1296" s="216"/>
      <c r="Q1296" s="216"/>
      <c r="R1296" s="216"/>
      <c r="S1296" s="216"/>
      <c r="T1296" s="216"/>
      <c r="U1296" s="216"/>
      <c r="V1296" s="216"/>
      <c r="W1296" s="216"/>
      <c r="X1296" s="216"/>
      <c r="Y1296" s="216"/>
      <c r="Z1296" s="216"/>
      <c r="AA1296" s="216"/>
      <c r="AB1296" s="216"/>
      <c r="AC1296" s="216"/>
      <c r="AD1296" s="216"/>
      <c r="AE1296" s="216"/>
      <c r="AF1296" s="216"/>
      <c r="AG1296" s="216"/>
      <c r="AH1296" s="216"/>
      <c r="AI1296" s="216"/>
      <c r="AJ1296" s="216"/>
      <c r="AK1296" s="216"/>
      <c r="AL1296" s="216"/>
      <c r="FY1296" s="184"/>
      <c r="JJ1296" s="184"/>
    </row>
    <row r="1297" spans="2:270">
      <c r="B1297" s="202"/>
      <c r="E1297" s="216"/>
      <c r="F1297" s="216"/>
      <c r="G1297" s="216"/>
      <c r="H1297" s="216"/>
      <c r="I1297" s="216"/>
      <c r="J1297" s="216"/>
      <c r="K1297" s="216"/>
      <c r="L1297" s="216"/>
      <c r="M1297" s="216"/>
      <c r="N1297" s="216"/>
      <c r="O1297" s="216"/>
      <c r="P1297" s="216"/>
      <c r="Q1297" s="216"/>
      <c r="R1297" s="216"/>
      <c r="S1297" s="216"/>
      <c r="T1297" s="216"/>
      <c r="U1297" s="216"/>
      <c r="V1297" s="216"/>
      <c r="W1297" s="216"/>
      <c r="X1297" s="216"/>
      <c r="Y1297" s="216"/>
      <c r="Z1297" s="216"/>
      <c r="AA1297" s="216"/>
      <c r="AB1297" s="216"/>
      <c r="AC1297" s="216"/>
      <c r="AD1297" s="216"/>
      <c r="AE1297" s="216"/>
      <c r="AF1297" s="216"/>
      <c r="AG1297" s="216"/>
      <c r="AH1297" s="216"/>
      <c r="AI1297" s="216"/>
      <c r="AJ1297" s="216"/>
      <c r="AK1297" s="216"/>
      <c r="AL1297" s="216"/>
      <c r="FY1297" s="184"/>
      <c r="JJ1297" s="184"/>
    </row>
    <row r="1298" spans="2:270">
      <c r="B1298" s="202"/>
      <c r="E1298" s="216"/>
      <c r="F1298" s="216"/>
      <c r="G1298" s="216"/>
      <c r="H1298" s="216"/>
      <c r="I1298" s="216"/>
      <c r="J1298" s="216"/>
      <c r="K1298" s="216"/>
      <c r="L1298" s="216"/>
      <c r="M1298" s="216"/>
      <c r="N1298" s="216"/>
      <c r="O1298" s="216"/>
      <c r="P1298" s="216"/>
      <c r="Q1298" s="216"/>
      <c r="R1298" s="216"/>
      <c r="S1298" s="216"/>
      <c r="T1298" s="216"/>
      <c r="U1298" s="216"/>
      <c r="V1298" s="216"/>
      <c r="W1298" s="216"/>
      <c r="X1298" s="216"/>
      <c r="Y1298" s="216"/>
      <c r="Z1298" s="216"/>
      <c r="AA1298" s="216"/>
      <c r="AB1298" s="216"/>
      <c r="AC1298" s="216"/>
      <c r="AD1298" s="216"/>
      <c r="AE1298" s="216"/>
      <c r="AF1298" s="216"/>
      <c r="AG1298" s="216"/>
      <c r="AH1298" s="216"/>
      <c r="AI1298" s="216"/>
      <c r="AJ1298" s="216"/>
      <c r="AK1298" s="216"/>
      <c r="AL1298" s="216"/>
      <c r="FY1298" s="184"/>
      <c r="JJ1298" s="184"/>
    </row>
    <row r="1299" spans="2:270">
      <c r="B1299" s="202"/>
      <c r="E1299" s="216"/>
      <c r="F1299" s="216"/>
      <c r="G1299" s="216"/>
      <c r="H1299" s="216"/>
      <c r="I1299" s="216"/>
      <c r="J1299" s="216"/>
      <c r="K1299" s="216"/>
      <c r="L1299" s="216"/>
      <c r="M1299" s="216"/>
      <c r="N1299" s="216"/>
      <c r="O1299" s="216"/>
      <c r="P1299" s="216"/>
      <c r="Q1299" s="216"/>
      <c r="R1299" s="216"/>
      <c r="S1299" s="216"/>
      <c r="T1299" s="216"/>
      <c r="U1299" s="216"/>
      <c r="V1299" s="216"/>
      <c r="W1299" s="216"/>
      <c r="X1299" s="216"/>
      <c r="Y1299" s="216"/>
      <c r="Z1299" s="216"/>
      <c r="AA1299" s="216"/>
      <c r="AB1299" s="216"/>
      <c r="AC1299" s="216"/>
      <c r="AD1299" s="216"/>
      <c r="AE1299" s="216"/>
      <c r="AF1299" s="216"/>
      <c r="AG1299" s="216"/>
      <c r="AH1299" s="216"/>
      <c r="AI1299" s="216"/>
      <c r="AJ1299" s="216"/>
      <c r="AK1299" s="216"/>
      <c r="AL1299" s="216"/>
      <c r="FY1299" s="184"/>
      <c r="JJ1299" s="184"/>
    </row>
    <row r="1300" spans="2:270">
      <c r="B1300" s="202"/>
      <c r="E1300" s="216"/>
      <c r="F1300" s="216"/>
      <c r="G1300" s="216"/>
      <c r="H1300" s="216"/>
      <c r="I1300" s="216"/>
      <c r="J1300" s="216"/>
      <c r="K1300" s="216"/>
      <c r="L1300" s="216"/>
      <c r="M1300" s="216"/>
      <c r="N1300" s="216"/>
      <c r="O1300" s="216"/>
      <c r="P1300" s="216"/>
      <c r="Q1300" s="216"/>
      <c r="R1300" s="216"/>
      <c r="S1300" s="216"/>
      <c r="T1300" s="216"/>
      <c r="U1300" s="216"/>
      <c r="V1300" s="216"/>
      <c r="W1300" s="216"/>
      <c r="X1300" s="216"/>
      <c r="Y1300" s="216"/>
      <c r="Z1300" s="216"/>
      <c r="AA1300" s="216"/>
      <c r="AB1300" s="216"/>
      <c r="AC1300" s="216"/>
      <c r="AD1300" s="216"/>
      <c r="AE1300" s="216"/>
      <c r="AF1300" s="216"/>
      <c r="AG1300" s="216"/>
      <c r="AH1300" s="216"/>
      <c r="AI1300" s="216"/>
      <c r="AJ1300" s="216"/>
      <c r="AK1300" s="216"/>
      <c r="AL1300" s="216"/>
      <c r="FY1300" s="184"/>
      <c r="JJ1300" s="184"/>
    </row>
    <row r="1301" spans="2:270">
      <c r="B1301" s="202"/>
      <c r="E1301" s="216"/>
      <c r="F1301" s="216"/>
      <c r="G1301" s="216"/>
      <c r="H1301" s="216"/>
      <c r="I1301" s="216"/>
      <c r="J1301" s="216"/>
      <c r="K1301" s="216"/>
      <c r="L1301" s="216"/>
      <c r="M1301" s="216"/>
      <c r="N1301" s="216"/>
      <c r="O1301" s="216"/>
      <c r="P1301" s="216"/>
      <c r="Q1301" s="216"/>
      <c r="R1301" s="216"/>
      <c r="S1301" s="216"/>
      <c r="T1301" s="216"/>
      <c r="U1301" s="216"/>
      <c r="V1301" s="216"/>
      <c r="W1301" s="216"/>
      <c r="X1301" s="216"/>
      <c r="Y1301" s="216"/>
      <c r="Z1301" s="216"/>
      <c r="AA1301" s="216"/>
      <c r="AB1301" s="216"/>
      <c r="AC1301" s="216"/>
      <c r="AD1301" s="216"/>
      <c r="AE1301" s="216"/>
      <c r="AF1301" s="216"/>
      <c r="AG1301" s="216"/>
      <c r="AH1301" s="216"/>
      <c r="AI1301" s="216"/>
      <c r="AJ1301" s="216"/>
      <c r="AK1301" s="216"/>
      <c r="AL1301" s="216"/>
      <c r="FY1301" s="184"/>
      <c r="JJ1301" s="184"/>
    </row>
    <row r="1302" spans="2:270">
      <c r="B1302" s="202"/>
      <c r="E1302" s="216"/>
      <c r="F1302" s="216"/>
      <c r="G1302" s="216"/>
      <c r="H1302" s="216"/>
      <c r="I1302" s="216"/>
      <c r="J1302" s="216"/>
      <c r="K1302" s="216"/>
      <c r="L1302" s="216"/>
      <c r="M1302" s="216"/>
      <c r="N1302" s="216"/>
      <c r="O1302" s="216"/>
      <c r="P1302" s="216"/>
      <c r="Q1302" s="216"/>
      <c r="R1302" s="216"/>
      <c r="S1302" s="216"/>
      <c r="T1302" s="216"/>
      <c r="U1302" s="216"/>
      <c r="V1302" s="216"/>
      <c r="W1302" s="216"/>
      <c r="X1302" s="216"/>
      <c r="Y1302" s="216"/>
      <c r="Z1302" s="216"/>
      <c r="AA1302" s="216"/>
      <c r="AB1302" s="216"/>
      <c r="AC1302" s="216"/>
      <c r="AD1302" s="216"/>
      <c r="AE1302" s="216"/>
      <c r="AF1302" s="216"/>
      <c r="AG1302" s="216"/>
      <c r="AH1302" s="216"/>
      <c r="AI1302" s="216"/>
      <c r="AJ1302" s="216"/>
      <c r="AK1302" s="216"/>
      <c r="AL1302" s="216"/>
      <c r="FY1302" s="184"/>
      <c r="JJ1302" s="184"/>
    </row>
    <row r="1303" spans="2:270">
      <c r="B1303" s="202"/>
      <c r="E1303" s="216"/>
      <c r="F1303" s="216"/>
      <c r="G1303" s="216"/>
      <c r="H1303" s="216"/>
      <c r="I1303" s="216"/>
      <c r="J1303" s="216"/>
      <c r="K1303" s="216"/>
      <c r="L1303" s="216"/>
      <c r="M1303" s="216"/>
      <c r="N1303" s="216"/>
      <c r="O1303" s="216"/>
      <c r="P1303" s="216"/>
      <c r="Q1303" s="216"/>
      <c r="R1303" s="216"/>
      <c r="S1303" s="216"/>
      <c r="T1303" s="216"/>
      <c r="U1303" s="216"/>
      <c r="V1303" s="216"/>
      <c r="W1303" s="216"/>
      <c r="X1303" s="216"/>
      <c r="Y1303" s="216"/>
      <c r="Z1303" s="216"/>
      <c r="AA1303" s="216"/>
      <c r="AB1303" s="216"/>
      <c r="AC1303" s="216"/>
      <c r="AD1303" s="216"/>
      <c r="AE1303" s="216"/>
      <c r="AF1303" s="216"/>
      <c r="AG1303" s="216"/>
      <c r="AH1303" s="216"/>
      <c r="AI1303" s="216"/>
      <c r="AJ1303" s="216"/>
      <c r="AK1303" s="216"/>
      <c r="AL1303" s="216"/>
      <c r="FY1303" s="184"/>
      <c r="JJ1303" s="184"/>
    </row>
    <row r="1304" spans="2:270">
      <c r="B1304" s="202"/>
      <c r="E1304" s="216"/>
      <c r="F1304" s="216"/>
      <c r="G1304" s="216"/>
      <c r="H1304" s="216"/>
      <c r="I1304" s="216"/>
      <c r="J1304" s="216"/>
      <c r="K1304" s="216"/>
      <c r="L1304" s="216"/>
      <c r="M1304" s="216"/>
      <c r="N1304" s="216"/>
      <c r="O1304" s="216"/>
      <c r="P1304" s="216"/>
      <c r="Q1304" s="216"/>
      <c r="R1304" s="216"/>
      <c r="S1304" s="216"/>
      <c r="T1304" s="216"/>
      <c r="U1304" s="216"/>
      <c r="V1304" s="216"/>
      <c r="W1304" s="216"/>
      <c r="X1304" s="216"/>
      <c r="Y1304" s="216"/>
      <c r="Z1304" s="216"/>
      <c r="AA1304" s="216"/>
      <c r="AB1304" s="216"/>
      <c r="AC1304" s="216"/>
      <c r="AD1304" s="216"/>
      <c r="AE1304" s="216"/>
      <c r="AF1304" s="216"/>
      <c r="AG1304" s="216"/>
      <c r="AH1304" s="216"/>
      <c r="AI1304" s="216"/>
      <c r="AJ1304" s="216"/>
      <c r="AK1304" s="216"/>
      <c r="AL1304" s="216"/>
      <c r="FY1304" s="184"/>
      <c r="JJ1304" s="184"/>
    </row>
    <row r="1305" spans="2:270">
      <c r="B1305" s="202"/>
      <c r="E1305" s="216"/>
      <c r="F1305" s="216"/>
      <c r="G1305" s="216"/>
      <c r="H1305" s="216"/>
      <c r="I1305" s="216"/>
      <c r="J1305" s="216"/>
      <c r="K1305" s="216"/>
      <c r="L1305" s="216"/>
      <c r="M1305" s="216"/>
      <c r="N1305" s="216"/>
      <c r="O1305" s="216"/>
      <c r="P1305" s="216"/>
      <c r="Q1305" s="216"/>
      <c r="R1305" s="216"/>
      <c r="S1305" s="216"/>
      <c r="T1305" s="216"/>
      <c r="U1305" s="216"/>
      <c r="V1305" s="216"/>
      <c r="W1305" s="216"/>
      <c r="X1305" s="216"/>
      <c r="Y1305" s="216"/>
      <c r="Z1305" s="216"/>
      <c r="AA1305" s="216"/>
      <c r="AB1305" s="216"/>
      <c r="AC1305" s="216"/>
      <c r="AD1305" s="216"/>
      <c r="AE1305" s="216"/>
      <c r="AF1305" s="216"/>
      <c r="AG1305" s="216"/>
      <c r="AH1305" s="216"/>
      <c r="AI1305" s="216"/>
      <c r="AJ1305" s="216"/>
      <c r="AK1305" s="216"/>
      <c r="AL1305" s="216"/>
      <c r="FY1305" s="184"/>
      <c r="JJ1305" s="184"/>
    </row>
    <row r="1306" spans="2:270">
      <c r="B1306" s="202"/>
      <c r="E1306" s="216"/>
      <c r="F1306" s="216"/>
      <c r="G1306" s="216"/>
      <c r="H1306" s="216"/>
      <c r="I1306" s="216"/>
      <c r="J1306" s="216"/>
      <c r="K1306" s="216"/>
      <c r="L1306" s="216"/>
      <c r="M1306" s="216"/>
      <c r="N1306" s="216"/>
      <c r="O1306" s="216"/>
      <c r="P1306" s="216"/>
      <c r="Q1306" s="216"/>
      <c r="R1306" s="216"/>
      <c r="S1306" s="216"/>
      <c r="T1306" s="216"/>
      <c r="U1306" s="216"/>
      <c r="V1306" s="216"/>
      <c r="W1306" s="216"/>
      <c r="X1306" s="216"/>
      <c r="Y1306" s="216"/>
      <c r="Z1306" s="216"/>
      <c r="AA1306" s="216"/>
      <c r="AB1306" s="216"/>
      <c r="AC1306" s="216"/>
      <c r="AD1306" s="216"/>
      <c r="AE1306" s="216"/>
      <c r="AF1306" s="216"/>
      <c r="AG1306" s="216"/>
      <c r="AH1306" s="216"/>
      <c r="AI1306" s="216"/>
      <c r="AJ1306" s="216"/>
      <c r="AK1306" s="216"/>
      <c r="AL1306" s="216"/>
      <c r="FY1306" s="184"/>
      <c r="JJ1306" s="184"/>
    </row>
    <row r="1307" spans="2:270">
      <c r="B1307" s="202"/>
      <c r="E1307" s="216"/>
      <c r="F1307" s="216"/>
      <c r="G1307" s="216"/>
      <c r="H1307" s="216"/>
      <c r="I1307" s="216"/>
      <c r="J1307" s="216"/>
      <c r="K1307" s="216"/>
      <c r="L1307" s="216"/>
      <c r="M1307" s="216"/>
      <c r="N1307" s="216"/>
      <c r="O1307" s="216"/>
      <c r="P1307" s="216"/>
      <c r="Q1307" s="216"/>
      <c r="R1307" s="216"/>
      <c r="S1307" s="216"/>
      <c r="T1307" s="216"/>
      <c r="U1307" s="216"/>
      <c r="V1307" s="216"/>
      <c r="W1307" s="216"/>
      <c r="X1307" s="216"/>
      <c r="Y1307" s="216"/>
      <c r="Z1307" s="216"/>
      <c r="AA1307" s="216"/>
      <c r="AB1307" s="216"/>
      <c r="AC1307" s="216"/>
      <c r="AD1307" s="216"/>
      <c r="AE1307" s="216"/>
      <c r="AF1307" s="216"/>
      <c r="AG1307" s="216"/>
      <c r="AH1307" s="216"/>
      <c r="AI1307" s="216"/>
      <c r="AJ1307" s="216"/>
      <c r="AK1307" s="216"/>
      <c r="AL1307" s="216"/>
      <c r="FY1307" s="184"/>
      <c r="JJ1307" s="184"/>
    </row>
    <row r="1308" spans="2:270">
      <c r="B1308" s="202"/>
      <c r="E1308" s="216"/>
      <c r="F1308" s="216"/>
      <c r="G1308" s="216"/>
      <c r="H1308" s="216"/>
      <c r="I1308" s="216"/>
      <c r="J1308" s="216"/>
      <c r="K1308" s="216"/>
      <c r="L1308" s="216"/>
      <c r="M1308" s="216"/>
      <c r="N1308" s="216"/>
      <c r="O1308" s="216"/>
      <c r="P1308" s="216"/>
      <c r="Q1308" s="216"/>
      <c r="R1308" s="216"/>
      <c r="S1308" s="216"/>
      <c r="T1308" s="216"/>
      <c r="U1308" s="216"/>
      <c r="V1308" s="216"/>
      <c r="W1308" s="216"/>
      <c r="X1308" s="216"/>
      <c r="Y1308" s="216"/>
      <c r="Z1308" s="216"/>
      <c r="AA1308" s="216"/>
      <c r="AB1308" s="216"/>
      <c r="AC1308" s="216"/>
      <c r="AD1308" s="216"/>
      <c r="AE1308" s="216"/>
      <c r="AF1308" s="216"/>
      <c r="AG1308" s="216"/>
      <c r="AH1308" s="216"/>
      <c r="AI1308" s="216"/>
      <c r="AJ1308" s="216"/>
      <c r="AK1308" s="216"/>
      <c r="AL1308" s="216"/>
      <c r="FY1308" s="184"/>
      <c r="JJ1308" s="184"/>
    </row>
    <row r="1309" spans="2:270">
      <c r="B1309" s="202"/>
      <c r="E1309" s="216"/>
      <c r="F1309" s="216"/>
      <c r="G1309" s="216"/>
      <c r="H1309" s="216"/>
      <c r="I1309" s="216"/>
      <c r="J1309" s="216"/>
      <c r="K1309" s="216"/>
      <c r="L1309" s="216"/>
      <c r="M1309" s="216"/>
      <c r="N1309" s="216"/>
      <c r="O1309" s="216"/>
      <c r="P1309" s="216"/>
      <c r="Q1309" s="216"/>
      <c r="R1309" s="216"/>
      <c r="S1309" s="216"/>
      <c r="T1309" s="216"/>
      <c r="U1309" s="216"/>
      <c r="V1309" s="216"/>
      <c r="W1309" s="216"/>
      <c r="X1309" s="216"/>
      <c r="Y1309" s="216"/>
      <c r="Z1309" s="216"/>
      <c r="AA1309" s="216"/>
      <c r="AB1309" s="216"/>
      <c r="AC1309" s="216"/>
      <c r="AD1309" s="216"/>
      <c r="AE1309" s="216"/>
      <c r="AF1309" s="216"/>
      <c r="AG1309" s="216"/>
      <c r="AH1309" s="216"/>
      <c r="AI1309" s="216"/>
      <c r="AJ1309" s="216"/>
      <c r="AK1309" s="216"/>
      <c r="AL1309" s="216"/>
      <c r="FY1309" s="184"/>
      <c r="JJ1309" s="184"/>
    </row>
    <row r="1310" spans="2:270">
      <c r="B1310" s="202"/>
      <c r="E1310" s="216"/>
      <c r="F1310" s="216"/>
      <c r="G1310" s="216"/>
      <c r="H1310" s="216"/>
      <c r="I1310" s="216"/>
      <c r="J1310" s="216"/>
      <c r="K1310" s="216"/>
      <c r="L1310" s="216"/>
      <c r="M1310" s="216"/>
      <c r="N1310" s="216"/>
      <c r="O1310" s="216"/>
      <c r="P1310" s="216"/>
      <c r="Q1310" s="216"/>
      <c r="R1310" s="216"/>
      <c r="S1310" s="216"/>
      <c r="T1310" s="216"/>
      <c r="U1310" s="216"/>
      <c r="V1310" s="216"/>
      <c r="W1310" s="216"/>
      <c r="X1310" s="216"/>
      <c r="Y1310" s="216"/>
      <c r="Z1310" s="216"/>
      <c r="AA1310" s="216"/>
      <c r="AB1310" s="216"/>
      <c r="AC1310" s="216"/>
      <c r="AD1310" s="216"/>
      <c r="AE1310" s="216"/>
      <c r="AF1310" s="216"/>
      <c r="AG1310" s="216"/>
      <c r="AH1310" s="216"/>
      <c r="AI1310" s="216"/>
      <c r="AJ1310" s="216"/>
      <c r="AK1310" s="216"/>
      <c r="AL1310" s="216"/>
      <c r="FY1310" s="184"/>
      <c r="JJ1310" s="184"/>
    </row>
    <row r="1311" spans="2:270">
      <c r="B1311" s="202"/>
      <c r="E1311" s="216"/>
      <c r="F1311" s="216"/>
      <c r="G1311" s="216"/>
      <c r="H1311" s="216"/>
      <c r="I1311" s="216"/>
      <c r="J1311" s="216"/>
      <c r="K1311" s="216"/>
      <c r="L1311" s="216"/>
      <c r="M1311" s="216"/>
      <c r="N1311" s="216"/>
      <c r="O1311" s="216"/>
      <c r="P1311" s="216"/>
      <c r="Q1311" s="216"/>
      <c r="R1311" s="216"/>
      <c r="S1311" s="216"/>
      <c r="T1311" s="216"/>
      <c r="U1311" s="216"/>
      <c r="V1311" s="216"/>
      <c r="W1311" s="216"/>
      <c r="X1311" s="216"/>
      <c r="Y1311" s="216"/>
      <c r="Z1311" s="216"/>
      <c r="AA1311" s="216"/>
      <c r="AB1311" s="216"/>
      <c r="AC1311" s="216"/>
      <c r="AD1311" s="216"/>
      <c r="AE1311" s="216"/>
      <c r="AF1311" s="216"/>
      <c r="AG1311" s="216"/>
      <c r="AH1311" s="216"/>
      <c r="AI1311" s="216"/>
      <c r="AJ1311" s="216"/>
      <c r="AK1311" s="216"/>
      <c r="AL1311" s="216"/>
      <c r="FY1311" s="184"/>
      <c r="JJ1311" s="184"/>
    </row>
    <row r="1312" spans="2:270">
      <c r="B1312" s="202"/>
      <c r="E1312" s="216"/>
      <c r="F1312" s="216"/>
      <c r="G1312" s="216"/>
      <c r="H1312" s="216"/>
      <c r="I1312" s="216"/>
      <c r="J1312" s="216"/>
      <c r="K1312" s="216"/>
      <c r="L1312" s="216"/>
      <c r="M1312" s="216"/>
      <c r="N1312" s="216"/>
      <c r="O1312" s="216"/>
      <c r="P1312" s="216"/>
      <c r="Q1312" s="216"/>
      <c r="R1312" s="216"/>
      <c r="S1312" s="216"/>
      <c r="T1312" s="216"/>
      <c r="U1312" s="216"/>
      <c r="V1312" s="216"/>
      <c r="W1312" s="216"/>
      <c r="X1312" s="216"/>
      <c r="Y1312" s="216"/>
      <c r="Z1312" s="216"/>
      <c r="AA1312" s="216"/>
      <c r="AB1312" s="216"/>
      <c r="AC1312" s="216"/>
      <c r="AD1312" s="216"/>
      <c r="AE1312" s="216"/>
      <c r="AF1312" s="216"/>
      <c r="AG1312" s="216"/>
      <c r="AH1312" s="216"/>
      <c r="AI1312" s="216"/>
      <c r="AJ1312" s="216"/>
      <c r="AK1312" s="216"/>
      <c r="AL1312" s="216"/>
      <c r="FY1312" s="184"/>
      <c r="JJ1312" s="184"/>
    </row>
    <row r="1313" spans="2:270">
      <c r="B1313" s="202"/>
      <c r="E1313" s="216"/>
      <c r="F1313" s="216"/>
      <c r="G1313" s="216"/>
      <c r="H1313" s="216"/>
      <c r="I1313" s="216"/>
      <c r="J1313" s="216"/>
      <c r="K1313" s="216"/>
      <c r="L1313" s="216"/>
      <c r="M1313" s="216"/>
      <c r="N1313" s="216"/>
      <c r="O1313" s="216"/>
      <c r="P1313" s="216"/>
      <c r="Q1313" s="216"/>
      <c r="R1313" s="216"/>
      <c r="S1313" s="216"/>
      <c r="T1313" s="216"/>
      <c r="U1313" s="216"/>
      <c r="V1313" s="216"/>
      <c r="W1313" s="216"/>
      <c r="X1313" s="216"/>
      <c r="Y1313" s="216"/>
      <c r="Z1313" s="216"/>
      <c r="AA1313" s="216"/>
      <c r="AB1313" s="216"/>
      <c r="AC1313" s="216"/>
      <c r="AD1313" s="216"/>
      <c r="AE1313" s="216"/>
      <c r="AF1313" s="216"/>
      <c r="AG1313" s="216"/>
      <c r="AH1313" s="216"/>
      <c r="AI1313" s="216"/>
      <c r="AJ1313" s="216"/>
      <c r="AK1313" s="216"/>
      <c r="AL1313" s="216"/>
      <c r="FY1313" s="184"/>
      <c r="JJ1313" s="184"/>
    </row>
    <row r="1314" spans="2:270">
      <c r="B1314" s="202"/>
      <c r="E1314" s="216"/>
      <c r="F1314" s="216"/>
      <c r="G1314" s="216"/>
      <c r="H1314" s="216"/>
      <c r="I1314" s="216"/>
      <c r="J1314" s="216"/>
      <c r="K1314" s="216"/>
      <c r="L1314" s="216"/>
      <c r="M1314" s="216"/>
      <c r="N1314" s="216"/>
      <c r="O1314" s="216"/>
      <c r="P1314" s="216"/>
      <c r="Q1314" s="216"/>
      <c r="R1314" s="216"/>
      <c r="S1314" s="216"/>
      <c r="T1314" s="216"/>
      <c r="U1314" s="216"/>
      <c r="V1314" s="216"/>
      <c r="W1314" s="216"/>
      <c r="X1314" s="216"/>
      <c r="Y1314" s="216"/>
      <c r="Z1314" s="216"/>
      <c r="AA1314" s="216"/>
      <c r="AB1314" s="216"/>
      <c r="AC1314" s="216"/>
      <c r="AD1314" s="216"/>
      <c r="AE1314" s="216"/>
      <c r="AF1314" s="216"/>
      <c r="AG1314" s="216"/>
      <c r="AH1314" s="216"/>
      <c r="AI1314" s="216"/>
      <c r="AJ1314" s="216"/>
      <c r="AK1314" s="216"/>
      <c r="AL1314" s="216"/>
      <c r="FY1314" s="184"/>
      <c r="JJ1314" s="184"/>
    </row>
    <row r="1315" spans="2:270">
      <c r="B1315" s="202"/>
      <c r="E1315" s="216"/>
      <c r="F1315" s="216"/>
      <c r="G1315" s="216"/>
      <c r="H1315" s="216"/>
      <c r="I1315" s="216"/>
      <c r="J1315" s="216"/>
      <c r="K1315" s="216"/>
      <c r="L1315" s="216"/>
      <c r="M1315" s="216"/>
      <c r="N1315" s="216"/>
      <c r="O1315" s="216"/>
      <c r="P1315" s="216"/>
      <c r="Q1315" s="216"/>
      <c r="R1315" s="216"/>
      <c r="S1315" s="216"/>
      <c r="T1315" s="216"/>
      <c r="U1315" s="216"/>
      <c r="V1315" s="216"/>
      <c r="W1315" s="216"/>
      <c r="X1315" s="216"/>
      <c r="Y1315" s="216"/>
      <c r="Z1315" s="216"/>
      <c r="AA1315" s="216"/>
      <c r="AB1315" s="216"/>
      <c r="AC1315" s="216"/>
      <c r="AD1315" s="216"/>
      <c r="AE1315" s="216"/>
      <c r="AF1315" s="216"/>
      <c r="AG1315" s="216"/>
      <c r="AH1315" s="216"/>
      <c r="AI1315" s="216"/>
      <c r="AJ1315" s="216"/>
      <c r="AK1315" s="216"/>
      <c r="AL1315" s="216"/>
      <c r="FY1315" s="184"/>
      <c r="JJ1315" s="184"/>
    </row>
    <row r="1316" spans="2:270">
      <c r="B1316" s="202"/>
      <c r="E1316" s="216"/>
      <c r="F1316" s="216"/>
      <c r="G1316" s="216"/>
      <c r="H1316" s="216"/>
      <c r="I1316" s="216"/>
      <c r="J1316" s="216"/>
      <c r="K1316" s="216"/>
      <c r="L1316" s="216"/>
      <c r="M1316" s="216"/>
      <c r="N1316" s="216"/>
      <c r="O1316" s="216"/>
      <c r="P1316" s="216"/>
      <c r="Q1316" s="216"/>
      <c r="R1316" s="216"/>
      <c r="S1316" s="216"/>
      <c r="T1316" s="216"/>
      <c r="U1316" s="216"/>
      <c r="V1316" s="216"/>
      <c r="W1316" s="216"/>
      <c r="X1316" s="216"/>
      <c r="Y1316" s="216"/>
      <c r="Z1316" s="216"/>
      <c r="AA1316" s="216"/>
      <c r="AB1316" s="216"/>
      <c r="AC1316" s="216"/>
      <c r="AD1316" s="216"/>
      <c r="AE1316" s="216"/>
      <c r="AF1316" s="216"/>
      <c r="AG1316" s="216"/>
      <c r="AH1316" s="216"/>
      <c r="AI1316" s="216"/>
      <c r="AJ1316" s="216"/>
      <c r="AK1316" s="216"/>
      <c r="AL1316" s="216"/>
      <c r="FY1316" s="184"/>
      <c r="JJ1316" s="184"/>
    </row>
    <row r="1317" spans="2:270">
      <c r="B1317" s="202"/>
      <c r="E1317" s="216"/>
      <c r="F1317" s="216"/>
      <c r="G1317" s="216"/>
      <c r="H1317" s="216"/>
      <c r="I1317" s="216"/>
      <c r="J1317" s="216"/>
      <c r="K1317" s="216"/>
      <c r="L1317" s="216"/>
      <c r="M1317" s="216"/>
      <c r="N1317" s="216"/>
      <c r="O1317" s="216"/>
      <c r="P1317" s="216"/>
      <c r="Q1317" s="216"/>
      <c r="R1317" s="216"/>
      <c r="S1317" s="216"/>
      <c r="T1317" s="216"/>
      <c r="U1317" s="216"/>
      <c r="V1317" s="216"/>
      <c r="W1317" s="216"/>
      <c r="X1317" s="216"/>
      <c r="Y1317" s="216"/>
      <c r="Z1317" s="216"/>
      <c r="AA1317" s="216"/>
      <c r="AB1317" s="216"/>
      <c r="AC1317" s="216"/>
      <c r="AD1317" s="216"/>
      <c r="AE1317" s="216"/>
      <c r="AF1317" s="216"/>
      <c r="AG1317" s="216"/>
      <c r="AH1317" s="216"/>
      <c r="AI1317" s="216"/>
      <c r="AJ1317" s="216"/>
      <c r="AK1317" s="216"/>
      <c r="AL1317" s="216"/>
      <c r="FY1317" s="184"/>
      <c r="JJ1317" s="184"/>
    </row>
    <row r="1318" spans="2:270">
      <c r="B1318" s="202"/>
      <c r="E1318" s="216"/>
      <c r="F1318" s="216"/>
      <c r="G1318" s="216"/>
      <c r="H1318" s="216"/>
      <c r="I1318" s="216"/>
      <c r="J1318" s="216"/>
      <c r="K1318" s="216"/>
      <c r="L1318" s="216"/>
      <c r="M1318" s="216"/>
      <c r="N1318" s="216"/>
      <c r="O1318" s="216"/>
      <c r="P1318" s="216"/>
      <c r="Q1318" s="216"/>
      <c r="R1318" s="216"/>
      <c r="S1318" s="216"/>
      <c r="T1318" s="216"/>
      <c r="U1318" s="216"/>
      <c r="V1318" s="216"/>
      <c r="W1318" s="216"/>
      <c r="X1318" s="216"/>
      <c r="Y1318" s="216"/>
      <c r="Z1318" s="216"/>
      <c r="AA1318" s="216"/>
      <c r="AB1318" s="216"/>
      <c r="AC1318" s="216"/>
      <c r="AD1318" s="216"/>
      <c r="AE1318" s="216"/>
      <c r="AF1318" s="216"/>
      <c r="AG1318" s="216"/>
      <c r="AH1318" s="216"/>
      <c r="AI1318" s="216"/>
      <c r="AJ1318" s="216"/>
      <c r="AK1318" s="216"/>
      <c r="AL1318" s="216"/>
      <c r="FY1318" s="184"/>
      <c r="JJ1318" s="184"/>
    </row>
    <row r="1319" spans="2:270">
      <c r="B1319" s="202"/>
      <c r="E1319" s="216"/>
      <c r="F1319" s="216"/>
      <c r="G1319" s="216"/>
      <c r="H1319" s="216"/>
      <c r="I1319" s="216"/>
      <c r="J1319" s="216"/>
      <c r="K1319" s="216"/>
      <c r="L1319" s="216"/>
      <c r="M1319" s="216"/>
      <c r="N1319" s="216"/>
      <c r="O1319" s="216"/>
      <c r="P1319" s="216"/>
      <c r="Q1319" s="216"/>
      <c r="R1319" s="216"/>
      <c r="S1319" s="216"/>
      <c r="T1319" s="216"/>
      <c r="U1319" s="216"/>
      <c r="V1319" s="216"/>
      <c r="W1319" s="216"/>
      <c r="X1319" s="216"/>
      <c r="Y1319" s="216"/>
      <c r="Z1319" s="216"/>
      <c r="AA1319" s="216"/>
      <c r="AB1319" s="216"/>
      <c r="AC1319" s="216"/>
      <c r="AD1319" s="216"/>
      <c r="AE1319" s="216"/>
      <c r="AF1319" s="216"/>
      <c r="AG1319" s="216"/>
      <c r="AH1319" s="216"/>
      <c r="AI1319" s="216"/>
      <c r="AJ1319" s="216"/>
      <c r="AK1319" s="216"/>
      <c r="AL1319" s="216"/>
      <c r="FY1319" s="184"/>
      <c r="JJ1319" s="184"/>
    </row>
    <row r="1320" spans="2:270">
      <c r="B1320" s="202"/>
      <c r="E1320" s="216"/>
      <c r="F1320" s="216"/>
      <c r="G1320" s="216"/>
      <c r="H1320" s="216"/>
      <c r="I1320" s="216"/>
      <c r="J1320" s="216"/>
      <c r="K1320" s="216"/>
      <c r="L1320" s="216"/>
      <c r="M1320" s="216"/>
      <c r="N1320" s="216"/>
      <c r="O1320" s="216"/>
      <c r="P1320" s="216"/>
      <c r="Q1320" s="216"/>
      <c r="R1320" s="216"/>
      <c r="S1320" s="216"/>
      <c r="T1320" s="216"/>
      <c r="U1320" s="216"/>
      <c r="V1320" s="216"/>
      <c r="W1320" s="216"/>
      <c r="X1320" s="216"/>
      <c r="Y1320" s="216"/>
      <c r="Z1320" s="216"/>
      <c r="AA1320" s="216"/>
      <c r="AB1320" s="216"/>
      <c r="AC1320" s="216"/>
      <c r="AD1320" s="216"/>
      <c r="AE1320" s="216"/>
      <c r="AF1320" s="216"/>
      <c r="AG1320" s="216"/>
      <c r="AH1320" s="216"/>
      <c r="AI1320" s="216"/>
      <c r="AJ1320" s="216"/>
      <c r="AK1320" s="216"/>
      <c r="AL1320" s="216"/>
      <c r="FY1320" s="184"/>
      <c r="JJ1320" s="184"/>
    </row>
    <row r="1321" spans="2:270">
      <c r="B1321" s="202"/>
      <c r="E1321" s="216"/>
      <c r="F1321" s="216"/>
      <c r="G1321" s="216"/>
      <c r="H1321" s="216"/>
      <c r="I1321" s="216"/>
      <c r="J1321" s="216"/>
      <c r="K1321" s="216"/>
      <c r="L1321" s="216"/>
      <c r="M1321" s="216"/>
      <c r="N1321" s="216"/>
      <c r="O1321" s="216"/>
      <c r="P1321" s="216"/>
      <c r="Q1321" s="216"/>
      <c r="R1321" s="216"/>
      <c r="S1321" s="216"/>
      <c r="T1321" s="216"/>
      <c r="U1321" s="216"/>
      <c r="V1321" s="216"/>
      <c r="W1321" s="216"/>
      <c r="X1321" s="216"/>
      <c r="Y1321" s="216"/>
      <c r="Z1321" s="216"/>
      <c r="AA1321" s="216"/>
      <c r="AB1321" s="216"/>
      <c r="AC1321" s="216"/>
      <c r="AD1321" s="216"/>
      <c r="AE1321" s="216"/>
      <c r="AF1321" s="216"/>
      <c r="AG1321" s="216"/>
      <c r="AH1321" s="216"/>
      <c r="AI1321" s="216"/>
      <c r="AJ1321" s="216"/>
      <c r="AK1321" s="216"/>
      <c r="AL1321" s="216"/>
      <c r="FY1321" s="184"/>
      <c r="JJ1321" s="184"/>
    </row>
    <row r="1322" spans="2:270">
      <c r="B1322" s="202"/>
      <c r="E1322" s="216"/>
      <c r="F1322" s="216"/>
      <c r="G1322" s="216"/>
      <c r="H1322" s="216"/>
      <c r="I1322" s="216"/>
      <c r="J1322" s="216"/>
      <c r="K1322" s="216"/>
      <c r="L1322" s="216"/>
      <c r="M1322" s="216"/>
      <c r="N1322" s="216"/>
      <c r="O1322" s="216"/>
      <c r="P1322" s="216"/>
      <c r="Q1322" s="216"/>
      <c r="R1322" s="216"/>
      <c r="S1322" s="216"/>
      <c r="T1322" s="216"/>
      <c r="U1322" s="216"/>
      <c r="V1322" s="216"/>
      <c r="W1322" s="216"/>
      <c r="X1322" s="216"/>
      <c r="Y1322" s="216"/>
      <c r="Z1322" s="216"/>
      <c r="AA1322" s="216"/>
      <c r="AB1322" s="216"/>
      <c r="AC1322" s="216"/>
      <c r="AD1322" s="216"/>
      <c r="AE1322" s="216"/>
      <c r="AF1322" s="216"/>
      <c r="AG1322" s="216"/>
      <c r="AH1322" s="216"/>
      <c r="AI1322" s="216"/>
      <c r="AJ1322" s="216"/>
      <c r="AK1322" s="216"/>
      <c r="AL1322" s="216"/>
      <c r="FY1322" s="184"/>
      <c r="JJ1322" s="184"/>
    </row>
    <row r="1323" spans="2:270">
      <c r="B1323" s="202"/>
      <c r="E1323" s="216"/>
      <c r="F1323" s="216"/>
      <c r="G1323" s="216"/>
      <c r="H1323" s="216"/>
      <c r="I1323" s="216"/>
      <c r="J1323" s="216"/>
      <c r="K1323" s="216"/>
      <c r="L1323" s="216"/>
      <c r="M1323" s="216"/>
      <c r="N1323" s="216"/>
      <c r="O1323" s="216"/>
      <c r="P1323" s="216"/>
      <c r="Q1323" s="216"/>
      <c r="R1323" s="216"/>
      <c r="S1323" s="216"/>
      <c r="T1323" s="216"/>
      <c r="U1323" s="216"/>
      <c r="V1323" s="216"/>
      <c r="W1323" s="216"/>
      <c r="X1323" s="216"/>
      <c r="Y1323" s="216"/>
      <c r="Z1323" s="216"/>
      <c r="AA1323" s="216"/>
      <c r="AB1323" s="216"/>
      <c r="AC1323" s="216"/>
      <c r="AD1323" s="216"/>
      <c r="AE1323" s="216"/>
      <c r="AF1323" s="216"/>
      <c r="AG1323" s="216"/>
      <c r="AH1323" s="216"/>
      <c r="AI1323" s="216"/>
      <c r="AJ1323" s="216"/>
      <c r="AK1323" s="216"/>
      <c r="AL1323" s="216"/>
      <c r="FY1323" s="184"/>
      <c r="JJ1323" s="184"/>
    </row>
    <row r="1324" spans="2:270">
      <c r="B1324" s="202"/>
      <c r="E1324" s="216"/>
      <c r="F1324" s="216"/>
      <c r="G1324" s="216"/>
      <c r="H1324" s="216"/>
      <c r="I1324" s="216"/>
      <c r="J1324" s="216"/>
      <c r="K1324" s="216"/>
      <c r="L1324" s="216"/>
      <c r="M1324" s="216"/>
      <c r="N1324" s="216"/>
      <c r="O1324" s="216"/>
      <c r="P1324" s="216"/>
      <c r="Q1324" s="216"/>
      <c r="R1324" s="216"/>
      <c r="S1324" s="216"/>
      <c r="T1324" s="216"/>
      <c r="U1324" s="216"/>
      <c r="V1324" s="216"/>
      <c r="W1324" s="216"/>
      <c r="X1324" s="216"/>
      <c r="Y1324" s="216"/>
      <c r="Z1324" s="216"/>
      <c r="AA1324" s="216"/>
      <c r="AB1324" s="216"/>
      <c r="AC1324" s="216"/>
      <c r="AD1324" s="216"/>
      <c r="AE1324" s="216"/>
      <c r="AF1324" s="216"/>
      <c r="AG1324" s="216"/>
      <c r="AH1324" s="216"/>
      <c r="AI1324" s="216"/>
      <c r="AJ1324" s="216"/>
      <c r="AK1324" s="216"/>
      <c r="AL1324" s="216"/>
      <c r="FY1324" s="184"/>
      <c r="JJ1324" s="184"/>
    </row>
    <row r="1325" spans="2:270">
      <c r="B1325" s="202"/>
      <c r="E1325" s="216"/>
      <c r="F1325" s="216"/>
      <c r="G1325" s="216"/>
      <c r="H1325" s="216"/>
      <c r="I1325" s="216"/>
      <c r="J1325" s="216"/>
      <c r="K1325" s="216"/>
      <c r="L1325" s="216"/>
      <c r="M1325" s="216"/>
      <c r="N1325" s="216"/>
      <c r="O1325" s="216"/>
      <c r="P1325" s="216"/>
      <c r="Q1325" s="216"/>
      <c r="R1325" s="216"/>
      <c r="S1325" s="216"/>
      <c r="T1325" s="216"/>
      <c r="U1325" s="216"/>
      <c r="V1325" s="216"/>
      <c r="W1325" s="216"/>
      <c r="X1325" s="216"/>
      <c r="Y1325" s="216"/>
      <c r="Z1325" s="216"/>
      <c r="AA1325" s="216"/>
      <c r="AB1325" s="216"/>
      <c r="AC1325" s="216"/>
      <c r="AD1325" s="216"/>
      <c r="AE1325" s="216"/>
      <c r="AF1325" s="216"/>
      <c r="AG1325" s="216"/>
      <c r="AH1325" s="216"/>
      <c r="AI1325" s="216"/>
      <c r="AJ1325" s="216"/>
      <c r="AK1325" s="216"/>
      <c r="AL1325" s="216"/>
      <c r="FY1325" s="184"/>
      <c r="JJ1325" s="184"/>
    </row>
    <row r="1326" spans="2:270">
      <c r="B1326" s="202"/>
      <c r="E1326" s="216"/>
      <c r="F1326" s="216"/>
      <c r="G1326" s="216"/>
      <c r="H1326" s="216"/>
      <c r="I1326" s="216"/>
      <c r="J1326" s="216"/>
      <c r="K1326" s="216"/>
      <c r="L1326" s="216"/>
      <c r="M1326" s="216"/>
      <c r="N1326" s="216"/>
      <c r="O1326" s="216"/>
      <c r="P1326" s="216"/>
      <c r="Q1326" s="216"/>
      <c r="R1326" s="216"/>
      <c r="S1326" s="216"/>
      <c r="T1326" s="216"/>
      <c r="U1326" s="216"/>
      <c r="V1326" s="216"/>
      <c r="W1326" s="216"/>
      <c r="X1326" s="216"/>
      <c r="Y1326" s="216"/>
      <c r="Z1326" s="216"/>
      <c r="AA1326" s="216"/>
      <c r="AB1326" s="216"/>
      <c r="AC1326" s="216"/>
      <c r="AD1326" s="216"/>
      <c r="AE1326" s="216"/>
      <c r="AF1326" s="216"/>
      <c r="AG1326" s="216"/>
      <c r="AH1326" s="216"/>
      <c r="AI1326" s="216"/>
      <c r="AJ1326" s="216"/>
      <c r="AK1326" s="216"/>
      <c r="AL1326" s="216"/>
      <c r="FY1326" s="184"/>
      <c r="JJ1326" s="184"/>
    </row>
    <row r="1327" spans="2:270">
      <c r="B1327" s="202"/>
      <c r="E1327" s="216"/>
      <c r="F1327" s="216"/>
      <c r="G1327" s="216"/>
      <c r="H1327" s="216"/>
      <c r="I1327" s="216"/>
      <c r="J1327" s="216"/>
      <c r="K1327" s="216"/>
      <c r="L1327" s="216"/>
      <c r="M1327" s="216"/>
      <c r="N1327" s="216"/>
      <c r="O1327" s="216"/>
      <c r="P1327" s="216"/>
      <c r="Q1327" s="216"/>
      <c r="R1327" s="216"/>
      <c r="S1327" s="216"/>
      <c r="T1327" s="216"/>
      <c r="U1327" s="216"/>
      <c r="V1327" s="216"/>
      <c r="W1327" s="216"/>
      <c r="X1327" s="216"/>
      <c r="Y1327" s="216"/>
      <c r="Z1327" s="216"/>
      <c r="AA1327" s="216"/>
      <c r="AB1327" s="216"/>
      <c r="AC1327" s="216"/>
      <c r="AD1327" s="216"/>
      <c r="AE1327" s="216"/>
      <c r="AF1327" s="216"/>
      <c r="AG1327" s="216"/>
      <c r="AH1327" s="216"/>
      <c r="AI1327" s="216"/>
      <c r="AJ1327" s="216"/>
      <c r="AK1327" s="216"/>
      <c r="AL1327" s="216"/>
      <c r="FY1327" s="184"/>
      <c r="JJ1327" s="184"/>
    </row>
    <row r="1328" spans="2:270">
      <c r="B1328" s="202"/>
      <c r="E1328" s="216"/>
      <c r="F1328" s="216"/>
      <c r="G1328" s="216"/>
      <c r="H1328" s="216"/>
      <c r="I1328" s="216"/>
      <c r="J1328" s="216"/>
      <c r="K1328" s="216"/>
      <c r="L1328" s="216"/>
      <c r="M1328" s="216"/>
      <c r="N1328" s="216"/>
      <c r="O1328" s="216"/>
      <c r="P1328" s="216"/>
      <c r="Q1328" s="216"/>
      <c r="R1328" s="216"/>
      <c r="S1328" s="216"/>
      <c r="T1328" s="216"/>
      <c r="U1328" s="216"/>
      <c r="V1328" s="216"/>
      <c r="W1328" s="216"/>
      <c r="X1328" s="216"/>
      <c r="Y1328" s="216"/>
      <c r="Z1328" s="216"/>
      <c r="AA1328" s="216"/>
      <c r="AB1328" s="216"/>
      <c r="AC1328" s="216"/>
      <c r="AD1328" s="216"/>
      <c r="AE1328" s="216"/>
      <c r="AF1328" s="216"/>
      <c r="AG1328" s="216"/>
      <c r="AH1328" s="216"/>
      <c r="AI1328" s="216"/>
      <c r="AJ1328" s="216"/>
      <c r="AK1328" s="216"/>
      <c r="AL1328" s="216"/>
      <c r="FY1328" s="184"/>
      <c r="JJ1328" s="184"/>
    </row>
    <row r="1329" spans="2:270">
      <c r="B1329" s="202"/>
      <c r="E1329" s="216"/>
      <c r="F1329" s="216"/>
      <c r="G1329" s="216"/>
      <c r="H1329" s="216"/>
      <c r="I1329" s="216"/>
      <c r="J1329" s="216"/>
      <c r="K1329" s="216"/>
      <c r="L1329" s="216"/>
      <c r="M1329" s="216"/>
      <c r="N1329" s="216"/>
      <c r="O1329" s="216"/>
      <c r="P1329" s="216"/>
      <c r="Q1329" s="216"/>
      <c r="R1329" s="216"/>
      <c r="S1329" s="216"/>
      <c r="T1329" s="216"/>
      <c r="U1329" s="216"/>
      <c r="V1329" s="216"/>
      <c r="W1329" s="216"/>
      <c r="X1329" s="216"/>
      <c r="Y1329" s="216"/>
      <c r="Z1329" s="216"/>
      <c r="AA1329" s="216"/>
      <c r="AB1329" s="216"/>
      <c r="AC1329" s="216"/>
      <c r="AD1329" s="216"/>
      <c r="AE1329" s="216"/>
      <c r="AF1329" s="216"/>
      <c r="AG1329" s="216"/>
      <c r="AH1329" s="216"/>
      <c r="AI1329" s="216"/>
      <c r="AJ1329" s="216"/>
      <c r="AK1329" s="216"/>
      <c r="AL1329" s="216"/>
      <c r="FY1329" s="184"/>
      <c r="JJ1329" s="184"/>
    </row>
    <row r="1330" spans="2:270">
      <c r="B1330" s="202"/>
      <c r="E1330" s="216"/>
      <c r="F1330" s="216"/>
      <c r="G1330" s="216"/>
      <c r="H1330" s="216"/>
      <c r="I1330" s="216"/>
      <c r="J1330" s="216"/>
      <c r="K1330" s="216"/>
      <c r="L1330" s="216"/>
      <c r="M1330" s="216"/>
      <c r="N1330" s="216"/>
      <c r="O1330" s="216"/>
      <c r="P1330" s="216"/>
      <c r="Q1330" s="216"/>
      <c r="R1330" s="216"/>
      <c r="S1330" s="216"/>
      <c r="T1330" s="216"/>
      <c r="U1330" s="216"/>
      <c r="V1330" s="216"/>
      <c r="W1330" s="216"/>
      <c r="X1330" s="216"/>
      <c r="Y1330" s="216"/>
      <c r="Z1330" s="216"/>
      <c r="AA1330" s="216"/>
      <c r="AB1330" s="216"/>
      <c r="AC1330" s="216"/>
      <c r="AD1330" s="216"/>
      <c r="AE1330" s="216"/>
      <c r="AF1330" s="216"/>
      <c r="AG1330" s="216"/>
      <c r="AH1330" s="216"/>
      <c r="AI1330" s="216"/>
      <c r="AJ1330" s="216"/>
      <c r="AK1330" s="216"/>
      <c r="AL1330" s="216"/>
      <c r="FY1330" s="184"/>
      <c r="JJ1330" s="184"/>
    </row>
    <row r="1331" spans="2:270">
      <c r="B1331" s="202"/>
      <c r="E1331" s="216"/>
      <c r="F1331" s="216"/>
      <c r="G1331" s="216"/>
      <c r="H1331" s="216"/>
      <c r="I1331" s="216"/>
      <c r="J1331" s="216"/>
      <c r="K1331" s="216"/>
      <c r="L1331" s="216"/>
      <c r="M1331" s="216"/>
      <c r="N1331" s="216"/>
      <c r="O1331" s="216"/>
      <c r="P1331" s="216"/>
      <c r="Q1331" s="216"/>
      <c r="R1331" s="216"/>
      <c r="S1331" s="216"/>
      <c r="T1331" s="216"/>
      <c r="U1331" s="216"/>
      <c r="V1331" s="216"/>
      <c r="W1331" s="216"/>
      <c r="X1331" s="216"/>
      <c r="Y1331" s="216"/>
      <c r="Z1331" s="216"/>
      <c r="AA1331" s="216"/>
      <c r="AB1331" s="216"/>
      <c r="AC1331" s="216"/>
      <c r="AD1331" s="216"/>
      <c r="AE1331" s="216"/>
      <c r="AF1331" s="216"/>
      <c r="AG1331" s="216"/>
      <c r="AH1331" s="216"/>
      <c r="AI1331" s="216"/>
      <c r="AJ1331" s="216"/>
      <c r="AK1331" s="216"/>
      <c r="AL1331" s="216"/>
      <c r="FY1331" s="184"/>
      <c r="JJ1331" s="184"/>
    </row>
    <row r="1332" spans="2:270">
      <c r="B1332" s="202"/>
      <c r="E1332" s="216"/>
      <c r="F1332" s="216"/>
      <c r="G1332" s="216"/>
      <c r="H1332" s="216"/>
      <c r="I1332" s="216"/>
      <c r="J1332" s="216"/>
      <c r="K1332" s="216"/>
      <c r="L1332" s="216"/>
      <c r="M1332" s="216"/>
      <c r="N1332" s="216"/>
      <c r="O1332" s="216"/>
      <c r="P1332" s="216"/>
      <c r="Q1332" s="216"/>
      <c r="R1332" s="216"/>
      <c r="S1332" s="216"/>
      <c r="T1332" s="216"/>
      <c r="U1332" s="216"/>
      <c r="V1332" s="216"/>
      <c r="W1332" s="216"/>
      <c r="X1332" s="216"/>
      <c r="Y1332" s="216"/>
      <c r="Z1332" s="216"/>
      <c r="AA1332" s="216"/>
      <c r="AB1332" s="216"/>
      <c r="AC1332" s="216"/>
      <c r="AD1332" s="216"/>
      <c r="AE1332" s="216"/>
      <c r="AF1332" s="216"/>
      <c r="AG1332" s="216"/>
      <c r="AH1332" s="216"/>
      <c r="AI1332" s="216"/>
      <c r="AJ1332" s="216"/>
      <c r="AK1332" s="216"/>
      <c r="AL1332" s="216"/>
      <c r="FY1332" s="184"/>
      <c r="JJ1332" s="184"/>
    </row>
    <row r="1333" spans="2:270">
      <c r="B1333" s="202"/>
      <c r="E1333" s="216"/>
      <c r="F1333" s="216"/>
      <c r="G1333" s="216"/>
      <c r="H1333" s="216"/>
      <c r="I1333" s="216"/>
      <c r="J1333" s="216"/>
      <c r="K1333" s="216"/>
      <c r="L1333" s="216"/>
      <c r="M1333" s="216"/>
      <c r="N1333" s="216"/>
      <c r="O1333" s="216"/>
      <c r="P1333" s="216"/>
      <c r="Q1333" s="216"/>
      <c r="R1333" s="216"/>
      <c r="S1333" s="216"/>
      <c r="T1333" s="216"/>
      <c r="U1333" s="216"/>
      <c r="V1333" s="216"/>
      <c r="W1333" s="216"/>
      <c r="X1333" s="216"/>
      <c r="Y1333" s="216"/>
      <c r="Z1333" s="216"/>
      <c r="AA1333" s="216"/>
      <c r="AB1333" s="216"/>
      <c r="AC1333" s="216"/>
      <c r="AD1333" s="216"/>
      <c r="AE1333" s="216"/>
      <c r="AF1333" s="216"/>
      <c r="AG1333" s="216"/>
      <c r="AH1333" s="216"/>
      <c r="AI1333" s="216"/>
      <c r="AJ1333" s="216"/>
      <c r="AK1333" s="216"/>
      <c r="AL1333" s="216"/>
      <c r="FY1333" s="184"/>
      <c r="JJ1333" s="184"/>
    </row>
    <row r="1334" spans="2:270">
      <c r="B1334" s="202"/>
      <c r="E1334" s="216"/>
      <c r="F1334" s="216"/>
      <c r="G1334" s="216"/>
      <c r="H1334" s="216"/>
      <c r="I1334" s="216"/>
      <c r="J1334" s="216"/>
      <c r="K1334" s="216"/>
      <c r="L1334" s="216"/>
      <c r="M1334" s="216"/>
      <c r="N1334" s="216"/>
      <c r="O1334" s="216"/>
      <c r="P1334" s="216"/>
      <c r="Q1334" s="216"/>
      <c r="R1334" s="216"/>
      <c r="S1334" s="216"/>
      <c r="T1334" s="216"/>
      <c r="U1334" s="216"/>
      <c r="V1334" s="216"/>
      <c r="W1334" s="216"/>
      <c r="X1334" s="216"/>
      <c r="Y1334" s="216"/>
      <c r="Z1334" s="216"/>
      <c r="AA1334" s="216"/>
      <c r="AB1334" s="216"/>
      <c r="AC1334" s="216"/>
      <c r="AD1334" s="216"/>
      <c r="AE1334" s="216"/>
      <c r="AF1334" s="216"/>
      <c r="AG1334" s="216"/>
      <c r="AH1334" s="216"/>
      <c r="AI1334" s="216"/>
      <c r="AJ1334" s="216"/>
      <c r="AK1334" s="216"/>
      <c r="AL1334" s="216"/>
      <c r="FY1334" s="184"/>
      <c r="JJ1334" s="184"/>
    </row>
    <row r="1335" spans="2:270">
      <c r="B1335" s="202"/>
      <c r="E1335" s="216"/>
      <c r="F1335" s="216"/>
      <c r="G1335" s="216"/>
      <c r="H1335" s="216"/>
      <c r="I1335" s="216"/>
      <c r="J1335" s="216"/>
      <c r="K1335" s="216"/>
      <c r="L1335" s="216"/>
      <c r="M1335" s="216"/>
      <c r="N1335" s="216"/>
      <c r="O1335" s="216"/>
      <c r="P1335" s="216"/>
      <c r="Q1335" s="216"/>
      <c r="R1335" s="216"/>
      <c r="S1335" s="216"/>
      <c r="T1335" s="216"/>
      <c r="U1335" s="216"/>
      <c r="V1335" s="216"/>
      <c r="W1335" s="216"/>
      <c r="X1335" s="216"/>
      <c r="Y1335" s="216"/>
      <c r="Z1335" s="216"/>
      <c r="AA1335" s="216"/>
      <c r="AB1335" s="216"/>
      <c r="AC1335" s="216"/>
      <c r="AD1335" s="216"/>
      <c r="AE1335" s="216"/>
      <c r="AF1335" s="216"/>
      <c r="AG1335" s="216"/>
      <c r="AH1335" s="216"/>
      <c r="AI1335" s="216"/>
      <c r="AJ1335" s="216"/>
      <c r="AK1335" s="216"/>
      <c r="AL1335" s="216"/>
      <c r="FY1335" s="184"/>
      <c r="JJ1335" s="184"/>
    </row>
    <row r="1336" spans="2:270">
      <c r="B1336" s="202"/>
      <c r="E1336" s="216"/>
      <c r="F1336" s="216"/>
      <c r="G1336" s="216"/>
      <c r="H1336" s="216"/>
      <c r="I1336" s="216"/>
      <c r="J1336" s="216"/>
      <c r="K1336" s="216"/>
      <c r="L1336" s="216"/>
      <c r="M1336" s="216"/>
      <c r="N1336" s="216"/>
      <c r="O1336" s="216"/>
      <c r="P1336" s="216"/>
      <c r="Q1336" s="216"/>
      <c r="R1336" s="216"/>
      <c r="S1336" s="216"/>
      <c r="T1336" s="216"/>
      <c r="U1336" s="216"/>
      <c r="V1336" s="216"/>
      <c r="W1336" s="216"/>
      <c r="X1336" s="216"/>
      <c r="Y1336" s="216"/>
      <c r="Z1336" s="216"/>
      <c r="AA1336" s="216"/>
      <c r="AB1336" s="216"/>
      <c r="AC1336" s="216"/>
      <c r="AD1336" s="216"/>
      <c r="AE1336" s="216"/>
      <c r="AF1336" s="216"/>
      <c r="AG1336" s="216"/>
      <c r="AH1336" s="216"/>
      <c r="AI1336" s="216"/>
      <c r="AJ1336" s="216"/>
      <c r="AK1336" s="216"/>
      <c r="AL1336" s="216"/>
      <c r="FY1336" s="184"/>
      <c r="JJ1336" s="184"/>
    </row>
    <row r="1337" spans="2:270">
      <c r="B1337" s="202"/>
      <c r="E1337" s="216"/>
      <c r="F1337" s="216"/>
      <c r="G1337" s="216"/>
      <c r="H1337" s="216"/>
      <c r="I1337" s="216"/>
      <c r="J1337" s="216"/>
      <c r="K1337" s="216"/>
      <c r="L1337" s="216"/>
      <c r="M1337" s="216"/>
      <c r="N1337" s="216"/>
      <c r="O1337" s="216"/>
      <c r="P1337" s="216"/>
      <c r="Q1337" s="216"/>
      <c r="R1337" s="216"/>
      <c r="S1337" s="216"/>
      <c r="T1337" s="216"/>
      <c r="U1337" s="216"/>
      <c r="V1337" s="216"/>
      <c r="W1337" s="216"/>
      <c r="X1337" s="216"/>
      <c r="Y1337" s="216"/>
      <c r="Z1337" s="216"/>
      <c r="AA1337" s="216"/>
      <c r="AB1337" s="216"/>
      <c r="AC1337" s="216"/>
      <c r="AD1337" s="216"/>
      <c r="AE1337" s="216"/>
      <c r="AF1337" s="216"/>
      <c r="AG1337" s="216"/>
      <c r="AH1337" s="216"/>
      <c r="AI1337" s="216"/>
      <c r="AJ1337" s="216"/>
      <c r="AK1337" s="216"/>
      <c r="AL1337" s="216"/>
      <c r="FY1337" s="184"/>
      <c r="JJ1337" s="184"/>
    </row>
    <row r="1338" spans="2:270">
      <c r="B1338" s="202"/>
      <c r="E1338" s="216"/>
      <c r="F1338" s="216"/>
      <c r="G1338" s="216"/>
      <c r="H1338" s="216"/>
      <c r="I1338" s="216"/>
      <c r="J1338" s="216"/>
      <c r="K1338" s="216"/>
      <c r="L1338" s="216"/>
      <c r="M1338" s="216"/>
      <c r="N1338" s="216"/>
      <c r="O1338" s="216"/>
      <c r="P1338" s="216"/>
      <c r="Q1338" s="216"/>
      <c r="R1338" s="216"/>
      <c r="S1338" s="216"/>
      <c r="T1338" s="216"/>
      <c r="U1338" s="216"/>
      <c r="V1338" s="216"/>
      <c r="W1338" s="216"/>
      <c r="X1338" s="216"/>
      <c r="Y1338" s="216"/>
      <c r="Z1338" s="216"/>
      <c r="AA1338" s="216"/>
      <c r="AB1338" s="216"/>
      <c r="AC1338" s="216"/>
      <c r="AD1338" s="216"/>
      <c r="AE1338" s="216"/>
      <c r="AF1338" s="216"/>
      <c r="AG1338" s="216"/>
      <c r="AH1338" s="216"/>
      <c r="AI1338" s="216"/>
      <c r="AJ1338" s="216"/>
      <c r="AK1338" s="216"/>
      <c r="AL1338" s="216"/>
      <c r="FY1338" s="184"/>
      <c r="JJ1338" s="184"/>
    </row>
    <row r="1339" spans="2:270">
      <c r="B1339" s="202"/>
      <c r="E1339" s="216"/>
      <c r="F1339" s="216"/>
      <c r="G1339" s="216"/>
      <c r="H1339" s="216"/>
      <c r="I1339" s="216"/>
      <c r="J1339" s="216"/>
      <c r="K1339" s="216"/>
      <c r="L1339" s="216"/>
      <c r="M1339" s="216"/>
      <c r="N1339" s="216"/>
      <c r="O1339" s="216"/>
      <c r="P1339" s="216"/>
      <c r="Q1339" s="216"/>
      <c r="R1339" s="216"/>
      <c r="S1339" s="216"/>
      <c r="T1339" s="216"/>
      <c r="U1339" s="216"/>
      <c r="V1339" s="216"/>
      <c r="W1339" s="216"/>
      <c r="X1339" s="216"/>
      <c r="Y1339" s="216"/>
      <c r="Z1339" s="216"/>
      <c r="AA1339" s="216"/>
      <c r="AB1339" s="216"/>
      <c r="AC1339" s="216"/>
      <c r="AD1339" s="216"/>
      <c r="AE1339" s="216"/>
      <c r="AF1339" s="216"/>
      <c r="AG1339" s="216"/>
      <c r="AH1339" s="216"/>
      <c r="AI1339" s="216"/>
      <c r="AJ1339" s="216"/>
      <c r="AK1339" s="216"/>
      <c r="AL1339" s="216"/>
      <c r="FY1339" s="184"/>
      <c r="JJ1339" s="184"/>
    </row>
    <row r="1340" spans="2:270">
      <c r="B1340" s="202"/>
      <c r="E1340" s="216"/>
      <c r="F1340" s="216"/>
      <c r="G1340" s="216"/>
      <c r="H1340" s="216"/>
      <c r="I1340" s="216"/>
      <c r="J1340" s="216"/>
      <c r="K1340" s="216"/>
      <c r="L1340" s="216"/>
      <c r="M1340" s="216"/>
      <c r="N1340" s="216"/>
      <c r="O1340" s="216"/>
      <c r="P1340" s="216"/>
      <c r="Q1340" s="216"/>
      <c r="R1340" s="216"/>
      <c r="S1340" s="216"/>
      <c r="T1340" s="216"/>
      <c r="U1340" s="216"/>
      <c r="V1340" s="216"/>
      <c r="W1340" s="216"/>
      <c r="X1340" s="216"/>
      <c r="Y1340" s="216"/>
      <c r="Z1340" s="216"/>
      <c r="AA1340" s="216"/>
      <c r="AB1340" s="216"/>
      <c r="AC1340" s="216"/>
      <c r="AD1340" s="216"/>
      <c r="AE1340" s="216"/>
      <c r="AF1340" s="216"/>
      <c r="AG1340" s="216"/>
      <c r="AH1340" s="216"/>
      <c r="AI1340" s="216"/>
      <c r="AJ1340" s="216"/>
      <c r="AK1340" s="216"/>
      <c r="AL1340" s="216"/>
      <c r="FY1340" s="184"/>
      <c r="JJ1340" s="184"/>
    </row>
    <row r="1341" spans="2:270">
      <c r="B1341" s="202"/>
      <c r="E1341" s="216"/>
      <c r="F1341" s="216"/>
      <c r="G1341" s="216"/>
      <c r="H1341" s="216"/>
      <c r="I1341" s="216"/>
      <c r="J1341" s="216"/>
      <c r="K1341" s="216"/>
      <c r="L1341" s="216"/>
      <c r="M1341" s="216"/>
      <c r="N1341" s="216"/>
      <c r="O1341" s="216"/>
      <c r="P1341" s="216"/>
      <c r="Q1341" s="216"/>
      <c r="R1341" s="216"/>
      <c r="S1341" s="216"/>
      <c r="T1341" s="216"/>
      <c r="U1341" s="216"/>
      <c r="V1341" s="216"/>
      <c r="W1341" s="216"/>
      <c r="X1341" s="216"/>
      <c r="Y1341" s="216"/>
      <c r="Z1341" s="216"/>
      <c r="AA1341" s="216"/>
      <c r="AB1341" s="216"/>
      <c r="AC1341" s="216"/>
      <c r="AD1341" s="216"/>
      <c r="AE1341" s="216"/>
      <c r="AF1341" s="216"/>
      <c r="AG1341" s="216"/>
      <c r="AH1341" s="216"/>
      <c r="AI1341" s="216"/>
      <c r="AJ1341" s="216"/>
      <c r="AK1341" s="216"/>
      <c r="AL1341" s="216"/>
      <c r="FY1341" s="184"/>
      <c r="JJ1341" s="184"/>
    </row>
    <row r="1342" spans="2:270">
      <c r="B1342" s="202"/>
      <c r="E1342" s="216"/>
      <c r="F1342" s="216"/>
      <c r="G1342" s="216"/>
      <c r="H1342" s="216"/>
      <c r="I1342" s="216"/>
      <c r="J1342" s="216"/>
      <c r="K1342" s="216"/>
      <c r="L1342" s="216"/>
      <c r="M1342" s="216"/>
      <c r="N1342" s="216"/>
      <c r="O1342" s="216"/>
      <c r="P1342" s="216"/>
      <c r="Q1342" s="216"/>
      <c r="R1342" s="216"/>
      <c r="S1342" s="216"/>
      <c r="T1342" s="216"/>
      <c r="U1342" s="216"/>
      <c r="V1342" s="216"/>
      <c r="W1342" s="216"/>
      <c r="X1342" s="216"/>
      <c r="Y1342" s="216"/>
      <c r="Z1342" s="216"/>
      <c r="AA1342" s="216"/>
      <c r="AB1342" s="216"/>
      <c r="AC1342" s="216"/>
      <c r="AD1342" s="216"/>
      <c r="AE1342" s="216"/>
      <c r="AF1342" s="216"/>
      <c r="AG1342" s="216"/>
      <c r="AH1342" s="216"/>
      <c r="AI1342" s="216"/>
      <c r="AJ1342" s="216"/>
      <c r="AK1342" s="216"/>
      <c r="AL1342" s="216"/>
      <c r="FY1342" s="184"/>
      <c r="JJ1342" s="184"/>
    </row>
    <row r="1343" spans="2:270">
      <c r="B1343" s="202"/>
      <c r="E1343" s="216"/>
      <c r="F1343" s="216"/>
      <c r="G1343" s="216"/>
      <c r="H1343" s="216"/>
      <c r="I1343" s="216"/>
      <c r="J1343" s="216"/>
      <c r="K1343" s="216"/>
      <c r="L1343" s="216"/>
      <c r="M1343" s="216"/>
      <c r="N1343" s="216"/>
      <c r="O1343" s="216"/>
      <c r="P1343" s="216"/>
      <c r="Q1343" s="216"/>
      <c r="R1343" s="216"/>
      <c r="S1343" s="216"/>
      <c r="T1343" s="216"/>
      <c r="U1343" s="216"/>
      <c r="V1343" s="216"/>
      <c r="W1343" s="216"/>
      <c r="X1343" s="216"/>
      <c r="Y1343" s="216"/>
      <c r="Z1343" s="216"/>
      <c r="AA1343" s="216"/>
      <c r="AB1343" s="216"/>
      <c r="AC1343" s="216"/>
      <c r="AD1343" s="216"/>
      <c r="AE1343" s="216"/>
      <c r="AF1343" s="216"/>
      <c r="AG1343" s="216"/>
      <c r="AH1343" s="216"/>
      <c r="AI1343" s="216"/>
      <c r="AJ1343" s="216"/>
      <c r="AK1343" s="216"/>
      <c r="AL1343" s="216"/>
      <c r="FY1343" s="184"/>
      <c r="JJ1343" s="184"/>
    </row>
    <row r="1344" spans="2:270">
      <c r="B1344" s="202"/>
      <c r="E1344" s="216"/>
      <c r="F1344" s="216"/>
      <c r="G1344" s="216"/>
      <c r="H1344" s="216"/>
      <c r="I1344" s="216"/>
      <c r="J1344" s="216"/>
      <c r="K1344" s="216"/>
      <c r="L1344" s="216"/>
      <c r="M1344" s="216"/>
      <c r="N1344" s="216"/>
      <c r="O1344" s="216"/>
      <c r="P1344" s="216"/>
      <c r="Q1344" s="216"/>
      <c r="R1344" s="216"/>
      <c r="S1344" s="216"/>
      <c r="T1344" s="216"/>
      <c r="U1344" s="216"/>
      <c r="V1344" s="216"/>
      <c r="W1344" s="216"/>
      <c r="X1344" s="216"/>
      <c r="Y1344" s="216"/>
      <c r="Z1344" s="216"/>
      <c r="AA1344" s="216"/>
      <c r="AB1344" s="216"/>
      <c r="AC1344" s="216"/>
      <c r="AD1344" s="216"/>
      <c r="AE1344" s="216"/>
      <c r="AF1344" s="216"/>
      <c r="AG1344" s="216"/>
      <c r="AH1344" s="216"/>
      <c r="AI1344" s="216"/>
      <c r="AJ1344" s="216"/>
      <c r="AK1344" s="216"/>
      <c r="AL1344" s="216"/>
      <c r="FY1344" s="184"/>
      <c r="JJ1344" s="184"/>
    </row>
    <row r="1345" spans="2:270">
      <c r="B1345" s="202"/>
      <c r="E1345" s="216"/>
      <c r="F1345" s="216"/>
      <c r="G1345" s="216"/>
      <c r="H1345" s="216"/>
      <c r="I1345" s="216"/>
      <c r="J1345" s="216"/>
      <c r="K1345" s="216"/>
      <c r="L1345" s="216"/>
      <c r="M1345" s="216"/>
      <c r="N1345" s="216"/>
      <c r="O1345" s="216"/>
      <c r="P1345" s="216"/>
      <c r="Q1345" s="216"/>
      <c r="R1345" s="216"/>
      <c r="S1345" s="216"/>
      <c r="T1345" s="216"/>
      <c r="U1345" s="216"/>
      <c r="V1345" s="216"/>
      <c r="W1345" s="216"/>
      <c r="X1345" s="216"/>
      <c r="Y1345" s="216"/>
      <c r="Z1345" s="216"/>
      <c r="AA1345" s="216"/>
      <c r="AB1345" s="216"/>
      <c r="AC1345" s="216"/>
      <c r="AD1345" s="216"/>
      <c r="AE1345" s="216"/>
      <c r="AF1345" s="216"/>
      <c r="AG1345" s="216"/>
      <c r="AH1345" s="216"/>
      <c r="AI1345" s="216"/>
      <c r="AJ1345" s="216"/>
      <c r="AK1345" s="216"/>
      <c r="AL1345" s="216"/>
      <c r="FY1345" s="184"/>
      <c r="JJ1345" s="184"/>
    </row>
    <row r="1346" spans="2:270">
      <c r="B1346" s="202"/>
      <c r="E1346" s="216"/>
      <c r="F1346" s="216"/>
      <c r="G1346" s="216"/>
      <c r="H1346" s="216"/>
      <c r="I1346" s="216"/>
      <c r="J1346" s="216"/>
      <c r="K1346" s="216"/>
      <c r="L1346" s="216"/>
      <c r="M1346" s="216"/>
      <c r="N1346" s="216"/>
      <c r="O1346" s="216"/>
      <c r="P1346" s="216"/>
      <c r="Q1346" s="216"/>
      <c r="R1346" s="216"/>
      <c r="S1346" s="216"/>
      <c r="T1346" s="216"/>
      <c r="U1346" s="216"/>
      <c r="V1346" s="216"/>
      <c r="W1346" s="216"/>
      <c r="X1346" s="216"/>
      <c r="Y1346" s="216"/>
      <c r="Z1346" s="216"/>
      <c r="AA1346" s="216"/>
      <c r="AB1346" s="216"/>
      <c r="AC1346" s="216"/>
      <c r="AD1346" s="216"/>
      <c r="AE1346" s="216"/>
      <c r="AF1346" s="216"/>
      <c r="AG1346" s="216"/>
      <c r="AH1346" s="216"/>
      <c r="AI1346" s="216"/>
      <c r="AJ1346" s="216"/>
      <c r="AK1346" s="216"/>
      <c r="AL1346" s="216"/>
      <c r="FY1346" s="184"/>
      <c r="JJ1346" s="184"/>
    </row>
    <row r="1347" spans="2:270">
      <c r="B1347" s="202"/>
      <c r="E1347" s="216"/>
      <c r="F1347" s="216"/>
      <c r="G1347" s="216"/>
      <c r="H1347" s="216"/>
      <c r="I1347" s="216"/>
      <c r="J1347" s="216"/>
      <c r="K1347" s="216"/>
      <c r="L1347" s="216"/>
      <c r="M1347" s="216"/>
      <c r="N1347" s="216"/>
      <c r="O1347" s="216"/>
      <c r="P1347" s="216"/>
      <c r="Q1347" s="216"/>
      <c r="R1347" s="216"/>
      <c r="S1347" s="216"/>
      <c r="T1347" s="216"/>
      <c r="U1347" s="216"/>
      <c r="V1347" s="216"/>
      <c r="W1347" s="216"/>
      <c r="X1347" s="216"/>
      <c r="Y1347" s="216"/>
      <c r="Z1347" s="216"/>
      <c r="AA1347" s="216"/>
      <c r="AB1347" s="216"/>
      <c r="AC1347" s="216"/>
      <c r="AD1347" s="216"/>
      <c r="AE1347" s="216"/>
      <c r="AF1347" s="216"/>
      <c r="AG1347" s="216"/>
      <c r="AH1347" s="216"/>
      <c r="AI1347" s="216"/>
      <c r="AJ1347" s="216"/>
      <c r="AK1347" s="216"/>
      <c r="AL1347" s="216"/>
      <c r="FY1347" s="184"/>
      <c r="JJ1347" s="184"/>
    </row>
    <row r="1348" spans="2:270">
      <c r="B1348" s="202"/>
      <c r="E1348" s="216"/>
      <c r="F1348" s="216"/>
      <c r="G1348" s="216"/>
      <c r="H1348" s="216"/>
      <c r="I1348" s="216"/>
      <c r="J1348" s="216"/>
      <c r="K1348" s="216"/>
      <c r="L1348" s="216"/>
      <c r="M1348" s="216"/>
      <c r="N1348" s="216"/>
      <c r="O1348" s="216"/>
      <c r="P1348" s="216"/>
      <c r="Q1348" s="216"/>
      <c r="R1348" s="216"/>
      <c r="S1348" s="216"/>
      <c r="T1348" s="216"/>
      <c r="U1348" s="216"/>
      <c r="V1348" s="216"/>
      <c r="W1348" s="216"/>
      <c r="X1348" s="216"/>
      <c r="Y1348" s="216"/>
      <c r="Z1348" s="216"/>
      <c r="AA1348" s="216"/>
      <c r="AB1348" s="216"/>
      <c r="AC1348" s="216"/>
      <c r="AD1348" s="216"/>
      <c r="AE1348" s="216"/>
      <c r="AF1348" s="216"/>
      <c r="AG1348" s="216"/>
      <c r="AH1348" s="216"/>
      <c r="AI1348" s="216"/>
      <c r="AJ1348" s="216"/>
      <c r="AK1348" s="216"/>
      <c r="AL1348" s="216"/>
      <c r="FY1348" s="184"/>
      <c r="JJ1348" s="184"/>
    </row>
    <row r="1349" spans="2:270">
      <c r="B1349" s="202"/>
      <c r="E1349" s="216"/>
      <c r="F1349" s="216"/>
      <c r="G1349" s="216"/>
      <c r="H1349" s="216"/>
      <c r="I1349" s="216"/>
      <c r="J1349" s="216"/>
      <c r="K1349" s="216"/>
      <c r="L1349" s="216"/>
      <c r="M1349" s="216"/>
      <c r="N1349" s="216"/>
      <c r="O1349" s="216"/>
      <c r="P1349" s="216"/>
      <c r="Q1349" s="216"/>
      <c r="R1349" s="216"/>
      <c r="S1349" s="216"/>
      <c r="T1349" s="216"/>
      <c r="U1349" s="216"/>
      <c r="V1349" s="216"/>
      <c r="W1349" s="216"/>
      <c r="X1349" s="216"/>
      <c r="Y1349" s="216"/>
      <c r="Z1349" s="216"/>
      <c r="AA1349" s="216"/>
      <c r="AB1349" s="216"/>
      <c r="AC1349" s="216"/>
      <c r="AD1349" s="216"/>
      <c r="AE1349" s="216"/>
      <c r="AF1349" s="216"/>
      <c r="AG1349" s="216"/>
      <c r="AH1349" s="216"/>
      <c r="AI1349" s="216"/>
      <c r="AJ1349" s="216"/>
      <c r="AK1349" s="216"/>
      <c r="AL1349" s="216"/>
      <c r="FY1349" s="184"/>
      <c r="JJ1349" s="184"/>
    </row>
    <row r="1350" spans="2:270">
      <c r="B1350" s="202"/>
      <c r="E1350" s="216"/>
      <c r="F1350" s="216"/>
      <c r="G1350" s="216"/>
      <c r="H1350" s="216"/>
      <c r="I1350" s="216"/>
      <c r="J1350" s="216"/>
      <c r="K1350" s="216"/>
      <c r="L1350" s="216"/>
      <c r="M1350" s="216"/>
      <c r="N1350" s="216"/>
      <c r="O1350" s="216"/>
      <c r="P1350" s="216"/>
      <c r="Q1350" s="216"/>
      <c r="R1350" s="216"/>
      <c r="S1350" s="216"/>
      <c r="T1350" s="216"/>
      <c r="U1350" s="216"/>
      <c r="V1350" s="216"/>
      <c r="W1350" s="216"/>
      <c r="X1350" s="216"/>
      <c r="Y1350" s="216"/>
      <c r="Z1350" s="216"/>
      <c r="AA1350" s="216"/>
      <c r="AB1350" s="216"/>
      <c r="AC1350" s="216"/>
      <c r="AD1350" s="216"/>
      <c r="AE1350" s="216"/>
      <c r="AF1350" s="216"/>
      <c r="AG1350" s="216"/>
      <c r="AH1350" s="216"/>
      <c r="AI1350" s="216"/>
      <c r="AJ1350" s="216"/>
      <c r="AK1350" s="216"/>
      <c r="AL1350" s="216"/>
      <c r="FY1350" s="184"/>
      <c r="JJ1350" s="184"/>
    </row>
    <row r="1351" spans="2:270">
      <c r="B1351" s="202"/>
      <c r="E1351" s="216"/>
      <c r="F1351" s="216"/>
      <c r="G1351" s="216"/>
      <c r="H1351" s="216"/>
      <c r="I1351" s="216"/>
      <c r="J1351" s="216"/>
      <c r="K1351" s="216"/>
      <c r="L1351" s="216"/>
      <c r="M1351" s="216"/>
      <c r="N1351" s="216"/>
      <c r="O1351" s="216"/>
      <c r="P1351" s="216"/>
      <c r="Q1351" s="216"/>
      <c r="R1351" s="216"/>
      <c r="S1351" s="216"/>
      <c r="T1351" s="216"/>
      <c r="U1351" s="216"/>
      <c r="V1351" s="216"/>
      <c r="W1351" s="216"/>
      <c r="X1351" s="216"/>
      <c r="Y1351" s="216"/>
      <c r="Z1351" s="216"/>
      <c r="AA1351" s="216"/>
      <c r="AB1351" s="216"/>
      <c r="AC1351" s="216"/>
      <c r="AD1351" s="216"/>
      <c r="AE1351" s="216"/>
      <c r="AF1351" s="216"/>
      <c r="AG1351" s="216"/>
      <c r="AH1351" s="216"/>
      <c r="AI1351" s="216"/>
      <c r="AJ1351" s="216"/>
      <c r="AK1351" s="216"/>
      <c r="AL1351" s="216"/>
      <c r="FY1351" s="184"/>
      <c r="JJ1351" s="184"/>
    </row>
    <row r="1352" spans="2:270">
      <c r="B1352" s="202"/>
      <c r="E1352" s="216"/>
      <c r="F1352" s="216"/>
      <c r="G1352" s="216"/>
      <c r="H1352" s="216"/>
      <c r="I1352" s="216"/>
      <c r="J1352" s="216"/>
      <c r="K1352" s="216"/>
      <c r="L1352" s="216"/>
      <c r="M1352" s="216"/>
      <c r="N1352" s="216"/>
      <c r="O1352" s="216"/>
      <c r="P1352" s="216"/>
      <c r="Q1352" s="216"/>
      <c r="R1352" s="216"/>
      <c r="S1352" s="216"/>
      <c r="T1352" s="216"/>
      <c r="U1352" s="216"/>
      <c r="V1352" s="216"/>
      <c r="W1352" s="216"/>
      <c r="X1352" s="216"/>
      <c r="Y1352" s="216"/>
      <c r="Z1352" s="216"/>
      <c r="AA1352" s="216"/>
      <c r="AB1352" s="216"/>
      <c r="AC1352" s="216"/>
      <c r="AD1352" s="216"/>
      <c r="AE1352" s="216"/>
      <c r="AF1352" s="216"/>
      <c r="AG1352" s="216"/>
      <c r="AH1352" s="216"/>
      <c r="AI1352" s="216"/>
      <c r="AJ1352" s="216"/>
      <c r="AK1352" s="216"/>
      <c r="AL1352" s="216"/>
      <c r="FY1352" s="184"/>
      <c r="JJ1352" s="184"/>
    </row>
    <row r="1353" spans="2:270">
      <c r="B1353" s="202"/>
      <c r="E1353" s="216"/>
      <c r="F1353" s="216"/>
      <c r="G1353" s="216"/>
      <c r="H1353" s="216"/>
      <c r="I1353" s="216"/>
      <c r="J1353" s="216"/>
      <c r="K1353" s="216"/>
      <c r="L1353" s="216"/>
      <c r="M1353" s="216"/>
      <c r="N1353" s="216"/>
      <c r="O1353" s="216"/>
      <c r="P1353" s="216"/>
      <c r="Q1353" s="216"/>
      <c r="R1353" s="216"/>
      <c r="S1353" s="216"/>
      <c r="T1353" s="216"/>
      <c r="U1353" s="216"/>
      <c r="V1353" s="216"/>
      <c r="W1353" s="216"/>
      <c r="X1353" s="216"/>
      <c r="Y1353" s="216"/>
      <c r="Z1353" s="216"/>
      <c r="AA1353" s="216"/>
      <c r="AB1353" s="216"/>
      <c r="AC1353" s="216"/>
      <c r="AD1353" s="216"/>
      <c r="AE1353" s="216"/>
      <c r="AF1353" s="216"/>
      <c r="AG1353" s="216"/>
      <c r="AH1353" s="216"/>
      <c r="AI1353" s="216"/>
      <c r="AJ1353" s="216"/>
      <c r="AK1353" s="216"/>
      <c r="AL1353" s="216"/>
      <c r="FY1353" s="184"/>
      <c r="JJ1353" s="184"/>
    </row>
    <row r="1354" spans="2:270">
      <c r="B1354" s="202"/>
      <c r="E1354" s="216"/>
      <c r="F1354" s="216"/>
      <c r="G1354" s="216"/>
      <c r="H1354" s="216"/>
      <c r="I1354" s="216"/>
      <c r="J1354" s="216"/>
      <c r="K1354" s="216"/>
      <c r="L1354" s="216"/>
      <c r="M1354" s="216"/>
      <c r="N1354" s="216"/>
      <c r="O1354" s="216"/>
      <c r="P1354" s="216"/>
      <c r="Q1354" s="216"/>
      <c r="R1354" s="216"/>
      <c r="S1354" s="216"/>
      <c r="T1354" s="216"/>
      <c r="U1354" s="216"/>
      <c r="V1354" s="216"/>
      <c r="W1354" s="216"/>
      <c r="X1354" s="216"/>
      <c r="Y1354" s="216"/>
      <c r="Z1354" s="216"/>
      <c r="AA1354" s="216"/>
      <c r="AB1354" s="216"/>
      <c r="AC1354" s="216"/>
      <c r="AD1354" s="216"/>
      <c r="AE1354" s="216"/>
      <c r="AF1354" s="216"/>
      <c r="AG1354" s="216"/>
      <c r="AH1354" s="216"/>
      <c r="AI1354" s="216"/>
      <c r="AJ1354" s="216"/>
      <c r="AK1354" s="216"/>
      <c r="AL1354" s="216"/>
      <c r="FY1354" s="184"/>
      <c r="JJ1354" s="184"/>
    </row>
    <row r="1355" spans="2:270">
      <c r="B1355" s="202"/>
      <c r="E1355" s="216"/>
      <c r="F1355" s="216"/>
      <c r="G1355" s="216"/>
      <c r="H1355" s="216"/>
      <c r="I1355" s="216"/>
      <c r="J1355" s="216"/>
      <c r="K1355" s="216"/>
      <c r="L1355" s="216"/>
      <c r="M1355" s="216"/>
      <c r="N1355" s="216"/>
      <c r="O1355" s="216"/>
      <c r="P1355" s="216"/>
      <c r="Q1355" s="216"/>
      <c r="R1355" s="216"/>
      <c r="S1355" s="216"/>
      <c r="T1355" s="216"/>
      <c r="U1355" s="216"/>
      <c r="V1355" s="216"/>
      <c r="W1355" s="216"/>
      <c r="X1355" s="216"/>
      <c r="Y1355" s="216"/>
      <c r="Z1355" s="216"/>
      <c r="AA1355" s="216"/>
      <c r="AB1355" s="216"/>
      <c r="AC1355" s="216"/>
      <c r="AD1355" s="216"/>
      <c r="AE1355" s="216"/>
      <c r="AF1355" s="216"/>
      <c r="AG1355" s="216"/>
      <c r="AH1355" s="216"/>
      <c r="AI1355" s="216"/>
      <c r="AJ1355" s="216"/>
      <c r="AK1355" s="216"/>
      <c r="AL1355" s="216"/>
      <c r="FY1355" s="184"/>
      <c r="JJ1355" s="184"/>
    </row>
    <row r="1356" spans="2:270">
      <c r="B1356" s="202"/>
      <c r="E1356" s="216"/>
      <c r="F1356" s="216"/>
      <c r="G1356" s="216"/>
      <c r="H1356" s="216"/>
      <c r="I1356" s="216"/>
      <c r="J1356" s="216"/>
      <c r="K1356" s="216"/>
      <c r="L1356" s="216"/>
      <c r="M1356" s="216"/>
      <c r="N1356" s="216"/>
      <c r="O1356" s="216"/>
      <c r="P1356" s="216"/>
      <c r="Q1356" s="216"/>
      <c r="R1356" s="216"/>
      <c r="S1356" s="216"/>
      <c r="T1356" s="216"/>
      <c r="U1356" s="216"/>
      <c r="V1356" s="216"/>
      <c r="W1356" s="216"/>
      <c r="X1356" s="216"/>
      <c r="Y1356" s="216"/>
      <c r="Z1356" s="216"/>
      <c r="AA1356" s="216"/>
      <c r="AB1356" s="216"/>
      <c r="AC1356" s="216"/>
      <c r="AD1356" s="216"/>
      <c r="AE1356" s="216"/>
      <c r="AF1356" s="216"/>
      <c r="AG1356" s="216"/>
      <c r="AH1356" s="216"/>
      <c r="AI1356" s="216"/>
      <c r="AJ1356" s="216"/>
      <c r="AK1356" s="216"/>
      <c r="AL1356" s="216"/>
      <c r="FY1356" s="184"/>
      <c r="JJ1356" s="184"/>
    </row>
    <row r="1357" spans="2:270">
      <c r="B1357" s="202"/>
      <c r="E1357" s="216"/>
      <c r="F1357" s="216"/>
      <c r="G1357" s="216"/>
      <c r="H1357" s="216"/>
      <c r="I1357" s="216"/>
      <c r="J1357" s="216"/>
      <c r="K1357" s="216"/>
      <c r="L1357" s="216"/>
      <c r="M1357" s="216"/>
      <c r="N1357" s="216"/>
      <c r="O1357" s="216"/>
      <c r="P1357" s="216"/>
      <c r="Q1357" s="216"/>
      <c r="R1357" s="216"/>
      <c r="S1357" s="216"/>
      <c r="T1357" s="216"/>
      <c r="U1357" s="216"/>
      <c r="V1357" s="216"/>
      <c r="W1357" s="216"/>
      <c r="X1357" s="216"/>
      <c r="Y1357" s="216"/>
      <c r="Z1357" s="216"/>
      <c r="AA1357" s="216"/>
      <c r="AB1357" s="216"/>
      <c r="AC1357" s="216"/>
      <c r="AD1357" s="216"/>
      <c r="AE1357" s="216"/>
      <c r="AF1357" s="216"/>
      <c r="AG1357" s="216"/>
      <c r="AH1357" s="216"/>
      <c r="AI1357" s="216"/>
      <c r="AJ1357" s="216"/>
      <c r="AK1357" s="216"/>
      <c r="AL1357" s="216"/>
      <c r="FY1357" s="184"/>
      <c r="JJ1357" s="184"/>
    </row>
    <row r="1358" spans="2:270">
      <c r="B1358" s="202"/>
      <c r="E1358" s="216"/>
      <c r="F1358" s="216"/>
      <c r="G1358" s="216"/>
      <c r="H1358" s="216"/>
      <c r="I1358" s="216"/>
      <c r="J1358" s="216"/>
      <c r="K1358" s="216"/>
      <c r="L1358" s="216"/>
      <c r="M1358" s="216"/>
      <c r="N1358" s="216"/>
      <c r="O1358" s="216"/>
      <c r="P1358" s="216"/>
      <c r="Q1358" s="216"/>
      <c r="R1358" s="216"/>
      <c r="S1358" s="216"/>
      <c r="T1358" s="216"/>
      <c r="U1358" s="216"/>
      <c r="V1358" s="216"/>
      <c r="W1358" s="216"/>
      <c r="X1358" s="216"/>
      <c r="Y1358" s="216"/>
      <c r="Z1358" s="216"/>
      <c r="AA1358" s="216"/>
      <c r="AB1358" s="216"/>
      <c r="AC1358" s="216"/>
      <c r="AD1358" s="216"/>
      <c r="AE1358" s="216"/>
      <c r="AF1358" s="216"/>
      <c r="AG1358" s="216"/>
      <c r="AH1358" s="216"/>
      <c r="AI1358" s="216"/>
      <c r="AJ1358" s="216"/>
      <c r="AK1358" s="216"/>
      <c r="AL1358" s="216"/>
      <c r="FY1358" s="184"/>
      <c r="JJ1358" s="184"/>
    </row>
    <row r="1359" spans="2:270">
      <c r="B1359" s="202"/>
      <c r="E1359" s="216"/>
      <c r="F1359" s="216"/>
      <c r="G1359" s="216"/>
      <c r="H1359" s="216"/>
      <c r="I1359" s="216"/>
      <c r="J1359" s="216"/>
      <c r="K1359" s="216"/>
      <c r="L1359" s="216"/>
      <c r="M1359" s="216"/>
      <c r="N1359" s="216"/>
      <c r="O1359" s="216"/>
      <c r="P1359" s="216"/>
      <c r="Q1359" s="216"/>
      <c r="R1359" s="216"/>
      <c r="S1359" s="216"/>
      <c r="T1359" s="216"/>
      <c r="U1359" s="216"/>
      <c r="V1359" s="216"/>
      <c r="W1359" s="216"/>
      <c r="X1359" s="216"/>
      <c r="Y1359" s="216"/>
      <c r="Z1359" s="216"/>
      <c r="AA1359" s="216"/>
      <c r="AB1359" s="216"/>
      <c r="AC1359" s="216"/>
      <c r="AD1359" s="216"/>
      <c r="AE1359" s="216"/>
      <c r="AF1359" s="216"/>
      <c r="AG1359" s="216"/>
      <c r="AH1359" s="216"/>
      <c r="AI1359" s="216"/>
      <c r="AJ1359" s="216"/>
      <c r="AK1359" s="216"/>
      <c r="AL1359" s="216"/>
      <c r="FY1359" s="184"/>
      <c r="JJ1359" s="184"/>
    </row>
    <row r="1360" spans="2:270">
      <c r="B1360" s="202"/>
      <c r="E1360" s="216"/>
      <c r="F1360" s="216"/>
      <c r="G1360" s="216"/>
      <c r="H1360" s="216"/>
      <c r="I1360" s="216"/>
      <c r="J1360" s="216"/>
      <c r="K1360" s="216"/>
      <c r="L1360" s="216"/>
      <c r="M1360" s="216"/>
      <c r="N1360" s="216"/>
      <c r="O1360" s="216"/>
      <c r="P1360" s="216"/>
      <c r="Q1360" s="216"/>
      <c r="R1360" s="216"/>
      <c r="S1360" s="216"/>
      <c r="T1360" s="216"/>
      <c r="U1360" s="216"/>
      <c r="V1360" s="216"/>
      <c r="W1360" s="216"/>
      <c r="X1360" s="216"/>
      <c r="Y1360" s="216"/>
      <c r="Z1360" s="216"/>
      <c r="AA1360" s="216"/>
      <c r="AB1360" s="216"/>
      <c r="AC1360" s="216"/>
      <c r="AD1360" s="216"/>
      <c r="AE1360" s="216"/>
      <c r="AF1360" s="216"/>
      <c r="AG1360" s="216"/>
      <c r="AH1360" s="216"/>
      <c r="AI1360" s="216"/>
      <c r="AJ1360" s="216"/>
      <c r="AK1360" s="216"/>
      <c r="AL1360" s="216"/>
      <c r="FY1360" s="184"/>
      <c r="JJ1360" s="184"/>
    </row>
    <row r="1361" spans="2:270">
      <c r="B1361" s="202"/>
      <c r="E1361" s="216"/>
      <c r="F1361" s="216"/>
      <c r="G1361" s="216"/>
      <c r="H1361" s="216"/>
      <c r="I1361" s="216"/>
      <c r="J1361" s="216"/>
      <c r="K1361" s="216"/>
      <c r="L1361" s="216"/>
      <c r="M1361" s="216"/>
      <c r="N1361" s="216"/>
      <c r="O1361" s="216"/>
      <c r="P1361" s="216"/>
      <c r="Q1361" s="216"/>
      <c r="R1361" s="216"/>
      <c r="S1361" s="216"/>
      <c r="T1361" s="216"/>
      <c r="U1361" s="216"/>
      <c r="V1361" s="216"/>
      <c r="W1361" s="216"/>
      <c r="X1361" s="216"/>
      <c r="Y1361" s="216"/>
      <c r="Z1361" s="216"/>
      <c r="AA1361" s="216"/>
      <c r="AB1361" s="216"/>
      <c r="AC1361" s="216"/>
      <c r="AD1361" s="216"/>
      <c r="AE1361" s="216"/>
      <c r="AF1361" s="216"/>
      <c r="AG1361" s="216"/>
      <c r="AH1361" s="216"/>
      <c r="AI1361" s="216"/>
      <c r="AJ1361" s="216"/>
      <c r="AK1361" s="216"/>
      <c r="AL1361" s="216"/>
      <c r="FY1361" s="184"/>
      <c r="JJ1361" s="184"/>
    </row>
    <row r="1362" spans="2:270">
      <c r="B1362" s="202"/>
      <c r="E1362" s="216"/>
      <c r="F1362" s="216"/>
      <c r="G1362" s="216"/>
      <c r="H1362" s="216"/>
      <c r="I1362" s="216"/>
      <c r="J1362" s="216"/>
      <c r="K1362" s="216"/>
      <c r="L1362" s="216"/>
      <c r="M1362" s="216"/>
      <c r="N1362" s="216"/>
      <c r="O1362" s="216"/>
      <c r="P1362" s="216"/>
      <c r="Q1362" s="216"/>
      <c r="R1362" s="216"/>
      <c r="S1362" s="216"/>
      <c r="T1362" s="216"/>
      <c r="U1362" s="216"/>
      <c r="V1362" s="216"/>
      <c r="W1362" s="216"/>
      <c r="X1362" s="216"/>
      <c r="Y1362" s="216"/>
      <c r="Z1362" s="216"/>
      <c r="AA1362" s="216"/>
      <c r="AB1362" s="216"/>
      <c r="AC1362" s="216"/>
      <c r="AD1362" s="216"/>
      <c r="AE1362" s="216"/>
      <c r="AF1362" s="216"/>
      <c r="AG1362" s="216"/>
      <c r="AH1362" s="216"/>
      <c r="AI1362" s="216"/>
      <c r="AJ1362" s="216"/>
      <c r="AK1362" s="216"/>
      <c r="AL1362" s="216"/>
      <c r="FY1362" s="184"/>
      <c r="JJ1362" s="184"/>
    </row>
    <row r="1363" spans="2:270">
      <c r="B1363" s="202"/>
      <c r="E1363" s="216"/>
      <c r="F1363" s="216"/>
      <c r="G1363" s="216"/>
      <c r="H1363" s="216"/>
      <c r="I1363" s="216"/>
      <c r="J1363" s="216"/>
      <c r="K1363" s="216"/>
      <c r="L1363" s="216"/>
      <c r="M1363" s="216"/>
      <c r="N1363" s="216"/>
      <c r="O1363" s="216"/>
      <c r="P1363" s="216"/>
      <c r="Q1363" s="216"/>
      <c r="R1363" s="216"/>
      <c r="S1363" s="216"/>
      <c r="T1363" s="216"/>
      <c r="U1363" s="216"/>
      <c r="V1363" s="216"/>
      <c r="W1363" s="216"/>
      <c r="X1363" s="216"/>
      <c r="Y1363" s="216"/>
      <c r="Z1363" s="216"/>
      <c r="AA1363" s="216"/>
      <c r="AB1363" s="216"/>
      <c r="AC1363" s="216"/>
      <c r="AD1363" s="216"/>
      <c r="AE1363" s="216"/>
      <c r="AF1363" s="216"/>
      <c r="AG1363" s="216"/>
      <c r="AH1363" s="216"/>
      <c r="AI1363" s="216"/>
      <c r="AJ1363" s="216"/>
      <c r="AK1363" s="216"/>
      <c r="AL1363" s="216"/>
      <c r="FY1363" s="184"/>
      <c r="JJ1363" s="184"/>
    </row>
    <row r="1364" spans="2:270">
      <c r="B1364" s="202"/>
      <c r="E1364" s="216"/>
      <c r="F1364" s="216"/>
      <c r="G1364" s="216"/>
      <c r="H1364" s="216"/>
      <c r="I1364" s="216"/>
      <c r="J1364" s="216"/>
      <c r="K1364" s="216"/>
      <c r="L1364" s="216"/>
      <c r="M1364" s="216"/>
      <c r="N1364" s="216"/>
      <c r="O1364" s="216"/>
      <c r="P1364" s="216"/>
      <c r="Q1364" s="216"/>
      <c r="R1364" s="216"/>
      <c r="S1364" s="216"/>
      <c r="T1364" s="216"/>
      <c r="U1364" s="216"/>
      <c r="V1364" s="216"/>
      <c r="W1364" s="216"/>
      <c r="X1364" s="216"/>
      <c r="Y1364" s="216"/>
      <c r="Z1364" s="216"/>
      <c r="AA1364" s="216"/>
      <c r="AB1364" s="216"/>
      <c r="AC1364" s="216"/>
      <c r="AD1364" s="216"/>
      <c r="AE1364" s="216"/>
      <c r="AF1364" s="216"/>
      <c r="AG1364" s="216"/>
      <c r="AH1364" s="216"/>
      <c r="AI1364" s="216"/>
      <c r="AJ1364" s="216"/>
      <c r="AK1364" s="216"/>
      <c r="AL1364" s="216"/>
      <c r="FY1364" s="184"/>
      <c r="JJ1364" s="184"/>
    </row>
    <row r="1365" spans="2:270">
      <c r="B1365" s="202"/>
      <c r="E1365" s="216"/>
      <c r="F1365" s="216"/>
      <c r="G1365" s="216"/>
      <c r="H1365" s="216"/>
      <c r="I1365" s="216"/>
      <c r="J1365" s="216"/>
      <c r="K1365" s="216"/>
      <c r="L1365" s="216"/>
      <c r="M1365" s="216"/>
      <c r="N1365" s="216"/>
      <c r="O1365" s="216"/>
      <c r="P1365" s="216"/>
      <c r="Q1365" s="216"/>
      <c r="R1365" s="216"/>
      <c r="S1365" s="216"/>
      <c r="T1365" s="216"/>
      <c r="U1365" s="216"/>
      <c r="V1365" s="216"/>
      <c r="W1365" s="216"/>
      <c r="X1365" s="216"/>
      <c r="Y1365" s="216"/>
      <c r="Z1365" s="216"/>
      <c r="AA1365" s="216"/>
      <c r="AB1365" s="216"/>
      <c r="AC1365" s="216"/>
      <c r="AD1365" s="216"/>
      <c r="AE1365" s="216"/>
      <c r="AF1365" s="216"/>
      <c r="AG1365" s="216"/>
      <c r="AH1365" s="216"/>
      <c r="AI1365" s="216"/>
      <c r="AJ1365" s="216"/>
      <c r="AK1365" s="216"/>
      <c r="AL1365" s="216"/>
      <c r="FY1365" s="184"/>
      <c r="JJ1365" s="184"/>
    </row>
    <row r="1366" spans="2:270">
      <c r="B1366" s="202"/>
      <c r="E1366" s="216"/>
      <c r="F1366" s="216"/>
      <c r="G1366" s="216"/>
      <c r="H1366" s="216"/>
      <c r="I1366" s="216"/>
      <c r="J1366" s="216"/>
      <c r="K1366" s="216"/>
      <c r="L1366" s="216"/>
      <c r="M1366" s="216"/>
      <c r="N1366" s="216"/>
      <c r="O1366" s="216"/>
      <c r="P1366" s="216"/>
      <c r="Q1366" s="216"/>
      <c r="R1366" s="216"/>
      <c r="S1366" s="216"/>
      <c r="T1366" s="216"/>
      <c r="U1366" s="216"/>
      <c r="V1366" s="216"/>
      <c r="W1366" s="216"/>
      <c r="X1366" s="216"/>
      <c r="Y1366" s="216"/>
      <c r="Z1366" s="216"/>
      <c r="AA1366" s="216"/>
      <c r="AB1366" s="216"/>
      <c r="AC1366" s="216"/>
      <c r="AD1366" s="216"/>
      <c r="AE1366" s="216"/>
      <c r="AF1366" s="216"/>
      <c r="AG1366" s="216"/>
      <c r="AH1366" s="216"/>
      <c r="AI1366" s="216"/>
      <c r="AJ1366" s="216"/>
      <c r="AK1366" s="216"/>
      <c r="AL1366" s="216"/>
      <c r="FY1366" s="184"/>
      <c r="JJ1366" s="184"/>
    </row>
    <row r="1367" spans="2:270">
      <c r="B1367" s="202"/>
      <c r="E1367" s="216"/>
      <c r="F1367" s="216"/>
      <c r="G1367" s="216"/>
      <c r="H1367" s="216"/>
      <c r="I1367" s="216"/>
      <c r="J1367" s="216"/>
      <c r="K1367" s="216"/>
      <c r="L1367" s="216"/>
      <c r="M1367" s="216"/>
      <c r="N1367" s="216"/>
      <c r="O1367" s="216"/>
      <c r="P1367" s="216"/>
      <c r="Q1367" s="216"/>
      <c r="R1367" s="216"/>
      <c r="S1367" s="216"/>
      <c r="T1367" s="216"/>
      <c r="U1367" s="216"/>
      <c r="V1367" s="216"/>
      <c r="W1367" s="216"/>
      <c r="X1367" s="216"/>
      <c r="Y1367" s="216"/>
      <c r="Z1367" s="216"/>
      <c r="AA1367" s="216"/>
      <c r="AB1367" s="216"/>
      <c r="AC1367" s="216"/>
      <c r="AD1367" s="216"/>
      <c r="AE1367" s="216"/>
      <c r="AF1367" s="216"/>
      <c r="AG1367" s="216"/>
      <c r="AH1367" s="216"/>
      <c r="AI1367" s="216"/>
      <c r="AJ1367" s="216"/>
      <c r="AK1367" s="216"/>
      <c r="AL1367" s="216"/>
      <c r="FY1367" s="184"/>
      <c r="JJ1367" s="184"/>
    </row>
    <row r="1368" spans="2:270">
      <c r="B1368" s="202"/>
      <c r="E1368" s="216"/>
      <c r="F1368" s="216"/>
      <c r="G1368" s="216"/>
      <c r="H1368" s="216"/>
      <c r="I1368" s="216"/>
      <c r="J1368" s="216"/>
      <c r="K1368" s="216"/>
      <c r="L1368" s="216"/>
      <c r="M1368" s="216"/>
      <c r="N1368" s="216"/>
      <c r="O1368" s="216"/>
      <c r="P1368" s="216"/>
      <c r="Q1368" s="216"/>
      <c r="R1368" s="216"/>
      <c r="S1368" s="216"/>
      <c r="T1368" s="216"/>
      <c r="U1368" s="216"/>
      <c r="V1368" s="216"/>
      <c r="W1368" s="216"/>
      <c r="X1368" s="216"/>
      <c r="Y1368" s="216"/>
      <c r="Z1368" s="216"/>
      <c r="AA1368" s="216"/>
      <c r="AB1368" s="216"/>
      <c r="AC1368" s="216"/>
      <c r="AD1368" s="216"/>
      <c r="AE1368" s="216"/>
      <c r="AF1368" s="216"/>
      <c r="AG1368" s="216"/>
      <c r="AH1368" s="216"/>
      <c r="AI1368" s="216"/>
      <c r="AJ1368" s="216"/>
      <c r="AK1368" s="216"/>
      <c r="AL1368" s="216"/>
      <c r="FY1368" s="184"/>
      <c r="JJ1368" s="184"/>
    </row>
    <row r="1369" spans="2:270">
      <c r="B1369" s="202"/>
      <c r="E1369" s="216"/>
      <c r="F1369" s="216"/>
      <c r="G1369" s="216"/>
      <c r="H1369" s="216"/>
      <c r="I1369" s="216"/>
      <c r="J1369" s="216"/>
      <c r="K1369" s="216"/>
      <c r="L1369" s="216"/>
      <c r="M1369" s="216"/>
      <c r="N1369" s="216"/>
      <c r="O1369" s="216"/>
      <c r="P1369" s="216"/>
      <c r="Q1369" s="216"/>
      <c r="R1369" s="216"/>
      <c r="S1369" s="216"/>
      <c r="T1369" s="216"/>
      <c r="U1369" s="216"/>
      <c r="V1369" s="216"/>
      <c r="W1369" s="216"/>
      <c r="X1369" s="216"/>
      <c r="Y1369" s="216"/>
      <c r="Z1369" s="216"/>
      <c r="AA1369" s="216"/>
      <c r="AB1369" s="216"/>
      <c r="AC1369" s="216"/>
      <c r="AD1369" s="216"/>
      <c r="AE1369" s="216"/>
      <c r="AF1369" s="216"/>
      <c r="AG1369" s="216"/>
      <c r="AH1369" s="216"/>
      <c r="AI1369" s="216"/>
      <c r="AJ1369" s="216"/>
      <c r="AK1369" s="216"/>
      <c r="AL1369" s="216"/>
      <c r="FY1369" s="184"/>
      <c r="JJ1369" s="184"/>
    </row>
    <row r="1370" spans="2:270">
      <c r="B1370" s="202"/>
      <c r="E1370" s="216"/>
      <c r="F1370" s="216"/>
      <c r="G1370" s="216"/>
      <c r="H1370" s="216"/>
      <c r="I1370" s="216"/>
      <c r="J1370" s="216"/>
      <c r="K1370" s="216"/>
      <c r="L1370" s="216"/>
      <c r="M1370" s="216"/>
      <c r="N1370" s="216"/>
      <c r="O1370" s="216"/>
      <c r="P1370" s="216"/>
      <c r="Q1370" s="216"/>
      <c r="R1370" s="216"/>
      <c r="S1370" s="216"/>
      <c r="T1370" s="216"/>
      <c r="U1370" s="216"/>
      <c r="V1370" s="216"/>
      <c r="W1370" s="216"/>
      <c r="X1370" s="216"/>
      <c r="Y1370" s="216"/>
      <c r="Z1370" s="216"/>
      <c r="AA1370" s="216"/>
      <c r="AB1370" s="216"/>
      <c r="AC1370" s="216"/>
      <c r="AD1370" s="216"/>
      <c r="AE1370" s="216"/>
      <c r="AF1370" s="216"/>
      <c r="AG1370" s="216"/>
      <c r="AH1370" s="216"/>
      <c r="AI1370" s="216"/>
      <c r="AJ1370" s="216"/>
      <c r="AK1370" s="216"/>
      <c r="AL1370" s="216"/>
      <c r="FY1370" s="184"/>
      <c r="JJ1370" s="184"/>
    </row>
    <row r="1371" spans="2:270">
      <c r="B1371" s="202"/>
      <c r="E1371" s="216"/>
      <c r="F1371" s="216"/>
      <c r="G1371" s="216"/>
      <c r="H1371" s="216"/>
      <c r="I1371" s="216"/>
      <c r="J1371" s="216"/>
      <c r="K1371" s="216"/>
      <c r="L1371" s="216"/>
      <c r="M1371" s="216"/>
      <c r="N1371" s="216"/>
      <c r="O1371" s="216"/>
      <c r="P1371" s="216"/>
      <c r="Q1371" s="216"/>
      <c r="R1371" s="216"/>
      <c r="S1371" s="216"/>
      <c r="T1371" s="216"/>
      <c r="U1371" s="216"/>
      <c r="V1371" s="216"/>
      <c r="W1371" s="216"/>
      <c r="X1371" s="216"/>
      <c r="Y1371" s="216"/>
      <c r="Z1371" s="216"/>
      <c r="AA1371" s="216"/>
      <c r="AB1371" s="216"/>
      <c r="AC1371" s="216"/>
      <c r="AD1371" s="216"/>
      <c r="AE1371" s="216"/>
      <c r="AF1371" s="216"/>
      <c r="AG1371" s="216"/>
      <c r="AH1371" s="216"/>
      <c r="AI1371" s="216"/>
      <c r="AJ1371" s="216"/>
      <c r="AK1371" s="216"/>
      <c r="AL1371" s="216"/>
      <c r="FY1371" s="184"/>
      <c r="JJ1371" s="184"/>
    </row>
    <row r="1372" spans="2:270">
      <c r="B1372" s="202"/>
      <c r="E1372" s="216"/>
      <c r="F1372" s="216"/>
      <c r="G1372" s="216"/>
      <c r="H1372" s="216"/>
      <c r="I1372" s="216"/>
      <c r="J1372" s="216"/>
      <c r="K1372" s="216"/>
      <c r="L1372" s="216"/>
      <c r="M1372" s="216"/>
      <c r="N1372" s="216"/>
      <c r="O1372" s="216"/>
      <c r="P1372" s="216"/>
      <c r="Q1372" s="216"/>
      <c r="R1372" s="216"/>
      <c r="S1372" s="216"/>
      <c r="T1372" s="216"/>
      <c r="U1372" s="216"/>
      <c r="V1372" s="216"/>
      <c r="W1372" s="216"/>
      <c r="X1372" s="216"/>
      <c r="Y1372" s="216"/>
      <c r="Z1372" s="216"/>
      <c r="AA1372" s="216"/>
      <c r="AB1372" s="216"/>
      <c r="AC1372" s="216"/>
      <c r="AD1372" s="216"/>
      <c r="AE1372" s="216"/>
      <c r="AF1372" s="216"/>
      <c r="AG1372" s="216"/>
      <c r="AH1372" s="216"/>
      <c r="AI1372" s="216"/>
      <c r="AJ1372" s="216"/>
      <c r="AK1372" s="216"/>
      <c r="AL1372" s="216"/>
      <c r="FY1372" s="184"/>
      <c r="JJ1372" s="184"/>
    </row>
    <row r="1373" spans="2:270">
      <c r="B1373" s="202"/>
      <c r="E1373" s="216"/>
      <c r="F1373" s="216"/>
      <c r="G1373" s="216"/>
      <c r="H1373" s="216"/>
      <c r="I1373" s="216"/>
      <c r="J1373" s="216"/>
      <c r="K1373" s="216"/>
      <c r="L1373" s="216"/>
      <c r="M1373" s="216"/>
      <c r="N1373" s="216"/>
      <c r="O1373" s="216"/>
      <c r="P1373" s="216"/>
      <c r="Q1373" s="216"/>
      <c r="R1373" s="216"/>
      <c r="S1373" s="216"/>
      <c r="T1373" s="216"/>
      <c r="U1373" s="216"/>
      <c r="V1373" s="216"/>
      <c r="W1373" s="216"/>
      <c r="X1373" s="216"/>
      <c r="Y1373" s="216"/>
      <c r="Z1373" s="216"/>
      <c r="AA1373" s="216"/>
      <c r="AB1373" s="216"/>
      <c r="AC1373" s="216"/>
      <c r="AD1373" s="216"/>
      <c r="AE1373" s="216"/>
      <c r="AF1373" s="216"/>
      <c r="AG1373" s="216"/>
      <c r="AH1373" s="216"/>
      <c r="AI1373" s="216"/>
      <c r="AJ1373" s="216"/>
      <c r="AK1373" s="216"/>
      <c r="AL1373" s="216"/>
      <c r="FY1373" s="184"/>
      <c r="JJ1373" s="184"/>
    </row>
    <row r="1374" spans="2:270">
      <c r="B1374" s="202"/>
      <c r="E1374" s="216"/>
      <c r="F1374" s="216"/>
      <c r="G1374" s="216"/>
      <c r="H1374" s="216"/>
      <c r="I1374" s="216"/>
      <c r="J1374" s="216"/>
      <c r="K1374" s="216"/>
      <c r="L1374" s="216"/>
      <c r="M1374" s="216"/>
      <c r="N1374" s="216"/>
      <c r="O1374" s="216"/>
      <c r="P1374" s="216"/>
      <c r="Q1374" s="216"/>
      <c r="R1374" s="216"/>
      <c r="S1374" s="216"/>
      <c r="T1374" s="216"/>
      <c r="U1374" s="216"/>
      <c r="V1374" s="216"/>
      <c r="W1374" s="216"/>
      <c r="X1374" s="216"/>
      <c r="Y1374" s="216"/>
      <c r="Z1374" s="216"/>
      <c r="AA1374" s="216"/>
      <c r="AB1374" s="216"/>
      <c r="AC1374" s="216"/>
      <c r="AD1374" s="216"/>
      <c r="AE1374" s="216"/>
      <c r="AF1374" s="216"/>
      <c r="AG1374" s="216"/>
      <c r="AH1374" s="216"/>
      <c r="AI1374" s="216"/>
      <c r="AJ1374" s="216"/>
      <c r="AK1374" s="216"/>
      <c r="AL1374" s="216"/>
      <c r="FY1374" s="184"/>
      <c r="JJ1374" s="184"/>
    </row>
    <row r="1375" spans="2:270">
      <c r="B1375" s="202"/>
      <c r="E1375" s="216"/>
      <c r="F1375" s="216"/>
      <c r="G1375" s="216"/>
      <c r="H1375" s="216"/>
      <c r="I1375" s="216"/>
      <c r="J1375" s="216"/>
      <c r="K1375" s="216"/>
      <c r="L1375" s="216"/>
      <c r="M1375" s="216"/>
      <c r="N1375" s="216"/>
      <c r="O1375" s="216"/>
      <c r="P1375" s="216"/>
      <c r="Q1375" s="216"/>
      <c r="R1375" s="216"/>
      <c r="S1375" s="216"/>
      <c r="T1375" s="216"/>
      <c r="U1375" s="216"/>
      <c r="V1375" s="216"/>
      <c r="W1375" s="216"/>
      <c r="X1375" s="216"/>
      <c r="Y1375" s="216"/>
      <c r="Z1375" s="216"/>
      <c r="AA1375" s="216"/>
      <c r="AB1375" s="216"/>
      <c r="AC1375" s="216"/>
      <c r="AD1375" s="216"/>
      <c r="AE1375" s="216"/>
      <c r="AF1375" s="216"/>
      <c r="AG1375" s="216"/>
      <c r="AH1375" s="216"/>
      <c r="AI1375" s="216"/>
      <c r="AJ1375" s="216"/>
      <c r="AK1375" s="216"/>
      <c r="AL1375" s="216"/>
      <c r="FY1375" s="184"/>
      <c r="JJ1375" s="184"/>
    </row>
    <row r="1376" spans="2:270">
      <c r="B1376" s="202"/>
      <c r="E1376" s="216"/>
      <c r="F1376" s="216"/>
      <c r="G1376" s="216"/>
      <c r="H1376" s="216"/>
      <c r="I1376" s="216"/>
      <c r="J1376" s="216"/>
      <c r="K1376" s="216"/>
      <c r="L1376" s="216"/>
      <c r="M1376" s="216"/>
      <c r="N1376" s="216"/>
      <c r="O1376" s="216"/>
      <c r="P1376" s="216"/>
      <c r="Q1376" s="216"/>
      <c r="R1376" s="216"/>
      <c r="S1376" s="216"/>
      <c r="T1376" s="216"/>
      <c r="U1376" s="216"/>
      <c r="V1376" s="216"/>
      <c r="W1376" s="216"/>
      <c r="X1376" s="216"/>
      <c r="Y1376" s="216"/>
      <c r="Z1376" s="216"/>
      <c r="AA1376" s="216"/>
      <c r="AB1376" s="216"/>
      <c r="AC1376" s="216"/>
      <c r="AD1376" s="216"/>
      <c r="AE1376" s="216"/>
      <c r="AF1376" s="216"/>
      <c r="AG1376" s="216"/>
      <c r="AH1376" s="216"/>
      <c r="AI1376" s="216"/>
      <c r="AJ1376" s="216"/>
      <c r="AK1376" s="216"/>
      <c r="AL1376" s="216"/>
      <c r="FY1376" s="184"/>
      <c r="JJ1376" s="184"/>
    </row>
    <row r="1377" spans="2:270">
      <c r="B1377" s="202"/>
      <c r="E1377" s="216"/>
      <c r="F1377" s="216"/>
      <c r="G1377" s="216"/>
      <c r="H1377" s="216"/>
      <c r="I1377" s="216"/>
      <c r="J1377" s="216"/>
      <c r="K1377" s="216"/>
      <c r="L1377" s="216"/>
      <c r="M1377" s="216"/>
      <c r="N1377" s="216"/>
      <c r="O1377" s="216"/>
      <c r="P1377" s="216"/>
      <c r="Q1377" s="216"/>
      <c r="R1377" s="216"/>
      <c r="S1377" s="216"/>
      <c r="T1377" s="216"/>
      <c r="U1377" s="216"/>
      <c r="V1377" s="216"/>
      <c r="W1377" s="216"/>
      <c r="X1377" s="216"/>
      <c r="Y1377" s="216"/>
      <c r="Z1377" s="216"/>
      <c r="AA1377" s="216"/>
      <c r="AB1377" s="216"/>
      <c r="AC1377" s="216"/>
      <c r="AD1377" s="216"/>
      <c r="AE1377" s="216"/>
      <c r="AF1377" s="216"/>
      <c r="AG1377" s="216"/>
      <c r="AH1377" s="216"/>
      <c r="AI1377" s="216"/>
      <c r="AJ1377" s="216"/>
      <c r="AK1377" s="216"/>
      <c r="AL1377" s="216"/>
      <c r="FY1377" s="184"/>
      <c r="JJ1377" s="184"/>
    </row>
    <row r="1378" spans="2:270">
      <c r="B1378" s="202"/>
      <c r="E1378" s="216"/>
      <c r="F1378" s="216"/>
      <c r="G1378" s="216"/>
      <c r="H1378" s="216"/>
      <c r="I1378" s="216"/>
      <c r="J1378" s="216"/>
      <c r="K1378" s="216"/>
      <c r="L1378" s="216"/>
      <c r="M1378" s="216"/>
      <c r="N1378" s="216"/>
      <c r="O1378" s="216"/>
      <c r="P1378" s="216"/>
      <c r="Q1378" s="216"/>
      <c r="R1378" s="216"/>
      <c r="S1378" s="216"/>
      <c r="T1378" s="216"/>
      <c r="U1378" s="216"/>
      <c r="V1378" s="216"/>
      <c r="W1378" s="216"/>
      <c r="X1378" s="216"/>
      <c r="Y1378" s="216"/>
      <c r="Z1378" s="216"/>
      <c r="AA1378" s="216"/>
      <c r="AB1378" s="216"/>
      <c r="AC1378" s="216"/>
      <c r="AD1378" s="216"/>
      <c r="AE1378" s="216"/>
      <c r="AF1378" s="216"/>
      <c r="AG1378" s="216"/>
      <c r="AH1378" s="216"/>
      <c r="AI1378" s="216"/>
      <c r="AJ1378" s="216"/>
      <c r="AK1378" s="216"/>
      <c r="AL1378" s="216"/>
      <c r="FY1378" s="184"/>
      <c r="JJ1378" s="184"/>
    </row>
    <row r="1379" spans="2:270">
      <c r="B1379" s="202"/>
      <c r="E1379" s="216"/>
      <c r="F1379" s="216"/>
      <c r="G1379" s="216"/>
      <c r="H1379" s="216"/>
      <c r="I1379" s="216"/>
      <c r="J1379" s="216"/>
      <c r="K1379" s="216"/>
      <c r="L1379" s="216"/>
      <c r="M1379" s="216"/>
      <c r="N1379" s="216"/>
      <c r="O1379" s="216"/>
      <c r="P1379" s="216"/>
      <c r="Q1379" s="216"/>
      <c r="R1379" s="216"/>
      <c r="S1379" s="216"/>
      <c r="T1379" s="216"/>
      <c r="U1379" s="216"/>
      <c r="V1379" s="216"/>
      <c r="W1379" s="216"/>
      <c r="X1379" s="216"/>
      <c r="Y1379" s="216"/>
      <c r="Z1379" s="216"/>
      <c r="AA1379" s="216"/>
      <c r="AB1379" s="216"/>
      <c r="AC1379" s="216"/>
      <c r="AD1379" s="216"/>
      <c r="AE1379" s="216"/>
      <c r="AF1379" s="216"/>
      <c r="AG1379" s="216"/>
      <c r="AH1379" s="216"/>
      <c r="AI1379" s="216"/>
      <c r="AJ1379" s="216"/>
      <c r="AK1379" s="216"/>
      <c r="AL1379" s="216"/>
      <c r="FY1379" s="184"/>
      <c r="JJ1379" s="184"/>
    </row>
    <row r="1380" spans="2:270">
      <c r="B1380" s="202"/>
      <c r="E1380" s="216"/>
      <c r="F1380" s="216"/>
      <c r="G1380" s="216"/>
      <c r="H1380" s="216"/>
      <c r="I1380" s="216"/>
      <c r="J1380" s="216"/>
      <c r="K1380" s="216"/>
      <c r="L1380" s="216"/>
      <c r="M1380" s="216"/>
      <c r="N1380" s="216"/>
      <c r="O1380" s="216"/>
      <c r="P1380" s="216"/>
      <c r="Q1380" s="216"/>
      <c r="R1380" s="216"/>
      <c r="S1380" s="216"/>
      <c r="T1380" s="216"/>
      <c r="U1380" s="216"/>
      <c r="V1380" s="216"/>
      <c r="W1380" s="216"/>
      <c r="X1380" s="216"/>
      <c r="Y1380" s="216"/>
      <c r="Z1380" s="216"/>
      <c r="AA1380" s="216"/>
      <c r="AB1380" s="216"/>
      <c r="AC1380" s="216"/>
      <c r="AD1380" s="216"/>
      <c r="AE1380" s="216"/>
      <c r="AF1380" s="216"/>
      <c r="AG1380" s="216"/>
      <c r="AH1380" s="216"/>
      <c r="AI1380" s="216"/>
      <c r="AJ1380" s="216"/>
      <c r="AK1380" s="216"/>
      <c r="AL1380" s="216"/>
      <c r="FY1380" s="184"/>
      <c r="JJ1380" s="184"/>
    </row>
    <row r="1381" spans="2:270">
      <c r="B1381" s="202"/>
      <c r="E1381" s="216"/>
      <c r="F1381" s="216"/>
      <c r="G1381" s="216"/>
      <c r="H1381" s="216"/>
      <c r="I1381" s="216"/>
      <c r="J1381" s="216"/>
      <c r="K1381" s="216"/>
      <c r="L1381" s="216"/>
      <c r="M1381" s="216"/>
      <c r="N1381" s="216"/>
      <c r="O1381" s="216"/>
      <c r="P1381" s="216"/>
      <c r="Q1381" s="216"/>
      <c r="R1381" s="216"/>
      <c r="S1381" s="216"/>
      <c r="T1381" s="216"/>
      <c r="U1381" s="216"/>
      <c r="V1381" s="216"/>
      <c r="W1381" s="216"/>
      <c r="X1381" s="216"/>
      <c r="Y1381" s="216"/>
      <c r="Z1381" s="216"/>
      <c r="AA1381" s="216"/>
      <c r="AB1381" s="216"/>
      <c r="AC1381" s="216"/>
      <c r="AD1381" s="216"/>
      <c r="AE1381" s="216"/>
      <c r="AF1381" s="216"/>
      <c r="AG1381" s="216"/>
      <c r="AH1381" s="216"/>
      <c r="AI1381" s="216"/>
      <c r="AJ1381" s="216"/>
      <c r="AK1381" s="216"/>
      <c r="AL1381" s="216"/>
      <c r="FY1381" s="184"/>
      <c r="JJ1381" s="184"/>
    </row>
    <row r="1382" spans="2:270">
      <c r="B1382" s="202"/>
      <c r="E1382" s="216"/>
      <c r="F1382" s="216"/>
      <c r="G1382" s="216"/>
      <c r="H1382" s="216"/>
      <c r="I1382" s="216"/>
      <c r="J1382" s="216"/>
      <c r="K1382" s="216"/>
      <c r="L1382" s="216"/>
      <c r="M1382" s="216"/>
      <c r="N1382" s="216"/>
      <c r="O1382" s="216"/>
      <c r="P1382" s="216"/>
      <c r="Q1382" s="216"/>
      <c r="R1382" s="216"/>
      <c r="S1382" s="216"/>
      <c r="T1382" s="216"/>
      <c r="U1382" s="216"/>
      <c r="V1382" s="216"/>
      <c r="W1382" s="216"/>
      <c r="X1382" s="216"/>
      <c r="Y1382" s="216"/>
      <c r="Z1382" s="216"/>
      <c r="AA1382" s="216"/>
      <c r="AB1382" s="216"/>
      <c r="AC1382" s="216"/>
      <c r="AD1382" s="216"/>
      <c r="AE1382" s="216"/>
      <c r="AF1382" s="216"/>
      <c r="AG1382" s="216"/>
      <c r="AH1382" s="216"/>
      <c r="AI1382" s="216"/>
      <c r="AJ1382" s="216"/>
      <c r="AK1382" s="216"/>
      <c r="AL1382" s="216"/>
      <c r="FY1382" s="184"/>
      <c r="JJ1382" s="184"/>
    </row>
    <row r="1383" spans="2:270">
      <c r="B1383" s="202"/>
      <c r="E1383" s="216"/>
      <c r="F1383" s="216"/>
      <c r="G1383" s="216"/>
      <c r="H1383" s="216"/>
      <c r="I1383" s="216"/>
      <c r="J1383" s="216"/>
      <c r="K1383" s="216"/>
      <c r="L1383" s="216"/>
      <c r="M1383" s="216"/>
      <c r="N1383" s="216"/>
      <c r="O1383" s="216"/>
      <c r="P1383" s="216"/>
      <c r="Q1383" s="216"/>
      <c r="R1383" s="216"/>
      <c r="S1383" s="216"/>
      <c r="T1383" s="216"/>
      <c r="U1383" s="216"/>
      <c r="V1383" s="216"/>
      <c r="W1383" s="216"/>
      <c r="X1383" s="216"/>
      <c r="Y1383" s="216"/>
      <c r="Z1383" s="216"/>
      <c r="AA1383" s="216"/>
      <c r="AB1383" s="216"/>
      <c r="AC1383" s="216"/>
      <c r="AD1383" s="216"/>
      <c r="AE1383" s="216"/>
      <c r="AF1383" s="216"/>
      <c r="AG1383" s="216"/>
      <c r="AH1383" s="216"/>
      <c r="AI1383" s="216"/>
      <c r="AJ1383" s="216"/>
      <c r="AK1383" s="216"/>
      <c r="AL1383" s="216"/>
      <c r="FY1383" s="184"/>
      <c r="JJ1383" s="184"/>
    </row>
    <row r="1384" spans="2:270">
      <c r="B1384" s="202"/>
      <c r="E1384" s="216"/>
      <c r="F1384" s="216"/>
      <c r="G1384" s="216"/>
      <c r="H1384" s="216"/>
      <c r="I1384" s="216"/>
      <c r="J1384" s="216"/>
      <c r="K1384" s="216"/>
      <c r="L1384" s="216"/>
      <c r="M1384" s="216"/>
      <c r="N1384" s="216"/>
      <c r="O1384" s="216"/>
      <c r="P1384" s="216"/>
      <c r="Q1384" s="216"/>
      <c r="R1384" s="216"/>
      <c r="S1384" s="216"/>
      <c r="T1384" s="216"/>
      <c r="U1384" s="216"/>
      <c r="V1384" s="216"/>
      <c r="W1384" s="216"/>
      <c r="X1384" s="216"/>
      <c r="Y1384" s="216"/>
      <c r="Z1384" s="216"/>
      <c r="AA1384" s="216"/>
      <c r="AB1384" s="216"/>
      <c r="AC1384" s="216"/>
      <c r="AD1384" s="216"/>
      <c r="AE1384" s="216"/>
      <c r="AF1384" s="216"/>
      <c r="AG1384" s="216"/>
      <c r="AH1384" s="216"/>
      <c r="AI1384" s="216"/>
      <c r="AJ1384" s="216"/>
      <c r="AK1384" s="216"/>
      <c r="AL1384" s="216"/>
      <c r="FY1384" s="184"/>
      <c r="JJ1384" s="184"/>
    </row>
    <row r="1385" spans="2:270">
      <c r="B1385" s="202"/>
      <c r="E1385" s="216"/>
      <c r="F1385" s="216"/>
      <c r="G1385" s="216"/>
      <c r="H1385" s="216"/>
      <c r="I1385" s="216"/>
      <c r="J1385" s="216"/>
      <c r="K1385" s="216"/>
      <c r="L1385" s="216"/>
      <c r="M1385" s="216"/>
      <c r="N1385" s="216"/>
      <c r="O1385" s="216"/>
      <c r="P1385" s="216"/>
      <c r="Q1385" s="216"/>
      <c r="R1385" s="216"/>
      <c r="S1385" s="216"/>
      <c r="T1385" s="216"/>
      <c r="U1385" s="216"/>
      <c r="V1385" s="216"/>
      <c r="W1385" s="216"/>
      <c r="X1385" s="216"/>
      <c r="Y1385" s="216"/>
      <c r="Z1385" s="216"/>
      <c r="AA1385" s="216"/>
      <c r="AB1385" s="216"/>
      <c r="AC1385" s="216"/>
      <c r="AD1385" s="216"/>
      <c r="AE1385" s="216"/>
      <c r="AF1385" s="216"/>
      <c r="AG1385" s="216"/>
      <c r="AH1385" s="216"/>
      <c r="AI1385" s="216"/>
      <c r="AJ1385" s="216"/>
      <c r="AK1385" s="216"/>
      <c r="AL1385" s="216"/>
      <c r="FY1385" s="184"/>
      <c r="JJ1385" s="184"/>
    </row>
    <row r="1386" spans="2:270">
      <c r="B1386" s="202"/>
      <c r="E1386" s="216"/>
      <c r="F1386" s="216"/>
      <c r="G1386" s="216"/>
      <c r="H1386" s="216"/>
      <c r="I1386" s="216"/>
      <c r="J1386" s="216"/>
      <c r="K1386" s="216"/>
      <c r="L1386" s="216"/>
      <c r="M1386" s="216"/>
      <c r="N1386" s="216"/>
      <c r="O1386" s="216"/>
      <c r="P1386" s="216"/>
      <c r="Q1386" s="216"/>
      <c r="R1386" s="216"/>
      <c r="S1386" s="216"/>
      <c r="T1386" s="216"/>
      <c r="U1386" s="216"/>
      <c r="V1386" s="216"/>
      <c r="W1386" s="216"/>
      <c r="X1386" s="216"/>
      <c r="Y1386" s="216"/>
      <c r="Z1386" s="216"/>
      <c r="AA1386" s="216"/>
      <c r="AB1386" s="216"/>
      <c r="AC1386" s="216"/>
      <c r="AD1386" s="216"/>
      <c r="AE1386" s="216"/>
      <c r="AF1386" s="216"/>
      <c r="AG1386" s="216"/>
      <c r="AH1386" s="216"/>
      <c r="AI1386" s="216"/>
      <c r="AJ1386" s="216"/>
      <c r="AK1386" s="216"/>
      <c r="AL1386" s="216"/>
      <c r="FY1386" s="184"/>
      <c r="JJ1386" s="184"/>
    </row>
    <row r="1387" spans="2:270">
      <c r="B1387" s="202"/>
      <c r="E1387" s="216"/>
      <c r="F1387" s="216"/>
      <c r="G1387" s="216"/>
      <c r="H1387" s="216"/>
      <c r="I1387" s="216"/>
      <c r="J1387" s="216"/>
      <c r="K1387" s="216"/>
      <c r="L1387" s="216"/>
      <c r="M1387" s="216"/>
      <c r="N1387" s="216"/>
      <c r="O1387" s="216"/>
      <c r="P1387" s="216"/>
      <c r="Q1387" s="216"/>
      <c r="R1387" s="216"/>
      <c r="S1387" s="216"/>
      <c r="T1387" s="216"/>
      <c r="U1387" s="216"/>
      <c r="V1387" s="216"/>
      <c r="W1387" s="216"/>
      <c r="X1387" s="216"/>
      <c r="Y1387" s="216"/>
      <c r="Z1387" s="216"/>
      <c r="AA1387" s="216"/>
      <c r="AB1387" s="216"/>
      <c r="AC1387" s="216"/>
      <c r="AD1387" s="216"/>
      <c r="AE1387" s="216"/>
      <c r="AF1387" s="216"/>
      <c r="AG1387" s="216"/>
      <c r="AH1387" s="216"/>
      <c r="AI1387" s="216"/>
      <c r="AJ1387" s="216"/>
      <c r="AK1387" s="216"/>
      <c r="AL1387" s="216"/>
      <c r="FY1387" s="184"/>
      <c r="JJ1387" s="184"/>
    </row>
    <row r="1388" spans="2:270">
      <c r="B1388" s="202"/>
      <c r="E1388" s="216"/>
      <c r="F1388" s="216"/>
      <c r="G1388" s="216"/>
      <c r="H1388" s="216"/>
      <c r="I1388" s="216"/>
      <c r="J1388" s="216"/>
      <c r="K1388" s="216"/>
      <c r="L1388" s="216"/>
      <c r="M1388" s="216"/>
      <c r="N1388" s="216"/>
      <c r="O1388" s="216"/>
      <c r="P1388" s="216"/>
      <c r="Q1388" s="216"/>
      <c r="R1388" s="216"/>
      <c r="S1388" s="216"/>
      <c r="T1388" s="216"/>
      <c r="U1388" s="216"/>
      <c r="V1388" s="216"/>
      <c r="W1388" s="216"/>
      <c r="X1388" s="216"/>
      <c r="Y1388" s="216"/>
      <c r="Z1388" s="216"/>
      <c r="AA1388" s="216"/>
      <c r="AB1388" s="216"/>
      <c r="AC1388" s="216"/>
      <c r="AD1388" s="216"/>
      <c r="AE1388" s="216"/>
      <c r="AF1388" s="216"/>
      <c r="AG1388" s="216"/>
      <c r="AH1388" s="216"/>
      <c r="AI1388" s="216"/>
      <c r="AJ1388" s="216"/>
      <c r="AK1388" s="216"/>
      <c r="AL1388" s="216"/>
      <c r="FY1388" s="184"/>
      <c r="JJ1388" s="184"/>
    </row>
    <row r="1389" spans="2:270">
      <c r="B1389" s="202"/>
      <c r="E1389" s="216"/>
      <c r="F1389" s="216"/>
      <c r="G1389" s="216"/>
      <c r="H1389" s="216"/>
      <c r="I1389" s="216"/>
      <c r="J1389" s="216"/>
      <c r="K1389" s="216"/>
      <c r="L1389" s="216"/>
      <c r="M1389" s="216"/>
      <c r="N1389" s="216"/>
      <c r="O1389" s="216"/>
      <c r="P1389" s="216"/>
      <c r="Q1389" s="216"/>
      <c r="R1389" s="216"/>
      <c r="S1389" s="216"/>
      <c r="T1389" s="216"/>
      <c r="U1389" s="216"/>
      <c r="V1389" s="216"/>
      <c r="W1389" s="216"/>
      <c r="X1389" s="216"/>
      <c r="Y1389" s="216"/>
      <c r="Z1389" s="216"/>
      <c r="AA1389" s="216"/>
      <c r="AB1389" s="216"/>
      <c r="AC1389" s="216"/>
      <c r="AD1389" s="216"/>
      <c r="AE1389" s="216"/>
      <c r="AF1389" s="216"/>
      <c r="AG1389" s="216"/>
      <c r="AH1389" s="216"/>
      <c r="AI1389" s="216"/>
      <c r="AJ1389" s="216"/>
      <c r="AK1389" s="216"/>
      <c r="AL1389" s="216"/>
      <c r="FY1389" s="184"/>
      <c r="JJ1389" s="184"/>
    </row>
    <row r="1390" spans="2:270">
      <c r="B1390" s="202"/>
      <c r="E1390" s="216"/>
      <c r="F1390" s="216"/>
      <c r="G1390" s="216"/>
      <c r="H1390" s="216"/>
      <c r="I1390" s="216"/>
      <c r="J1390" s="216"/>
      <c r="K1390" s="216"/>
      <c r="L1390" s="216"/>
      <c r="M1390" s="216"/>
      <c r="N1390" s="216"/>
      <c r="O1390" s="216"/>
      <c r="P1390" s="216"/>
      <c r="Q1390" s="216"/>
      <c r="R1390" s="216"/>
      <c r="S1390" s="216"/>
      <c r="T1390" s="216"/>
      <c r="U1390" s="216"/>
      <c r="V1390" s="216"/>
      <c r="W1390" s="216"/>
      <c r="X1390" s="216"/>
      <c r="Y1390" s="216"/>
      <c r="Z1390" s="216"/>
      <c r="AA1390" s="216"/>
      <c r="AB1390" s="216"/>
      <c r="AC1390" s="216"/>
      <c r="AD1390" s="216"/>
      <c r="AE1390" s="216"/>
      <c r="AF1390" s="216"/>
      <c r="AG1390" s="216"/>
      <c r="AH1390" s="216"/>
      <c r="AI1390" s="216"/>
      <c r="AJ1390" s="216"/>
      <c r="AK1390" s="216"/>
      <c r="AL1390" s="216"/>
      <c r="FY1390" s="184"/>
      <c r="JJ1390" s="184"/>
    </row>
    <row r="1391" spans="2:270">
      <c r="B1391" s="202"/>
      <c r="E1391" s="216"/>
      <c r="F1391" s="216"/>
      <c r="G1391" s="216"/>
      <c r="H1391" s="216"/>
      <c r="I1391" s="216"/>
      <c r="J1391" s="216"/>
      <c r="K1391" s="216"/>
      <c r="L1391" s="216"/>
      <c r="M1391" s="216"/>
      <c r="N1391" s="216"/>
      <c r="O1391" s="216"/>
      <c r="P1391" s="216"/>
      <c r="Q1391" s="216"/>
      <c r="R1391" s="216"/>
      <c r="S1391" s="216"/>
      <c r="T1391" s="216"/>
      <c r="U1391" s="216"/>
      <c r="V1391" s="216"/>
      <c r="W1391" s="216"/>
      <c r="X1391" s="216"/>
      <c r="Y1391" s="216"/>
      <c r="Z1391" s="216"/>
      <c r="AA1391" s="216"/>
      <c r="AB1391" s="216"/>
      <c r="AC1391" s="216"/>
      <c r="AD1391" s="216"/>
      <c r="AE1391" s="216"/>
      <c r="AF1391" s="216"/>
      <c r="AG1391" s="216"/>
      <c r="AH1391" s="216"/>
      <c r="AI1391" s="216"/>
      <c r="AJ1391" s="216"/>
      <c r="AK1391" s="216"/>
      <c r="AL1391" s="216"/>
      <c r="FY1391" s="184"/>
      <c r="JJ1391" s="184"/>
    </row>
    <row r="1392" spans="2:270">
      <c r="B1392" s="202"/>
      <c r="E1392" s="216"/>
      <c r="F1392" s="216"/>
      <c r="G1392" s="216"/>
      <c r="H1392" s="216"/>
      <c r="I1392" s="216"/>
      <c r="J1392" s="216"/>
      <c r="K1392" s="216"/>
      <c r="L1392" s="216"/>
      <c r="M1392" s="216"/>
      <c r="N1392" s="216"/>
      <c r="O1392" s="216"/>
      <c r="P1392" s="216"/>
      <c r="Q1392" s="216"/>
      <c r="R1392" s="216"/>
      <c r="S1392" s="216"/>
      <c r="T1392" s="216"/>
      <c r="U1392" s="216"/>
      <c r="V1392" s="216"/>
      <c r="W1392" s="216"/>
      <c r="X1392" s="216"/>
      <c r="Y1392" s="216"/>
      <c r="Z1392" s="216"/>
      <c r="AA1392" s="216"/>
      <c r="AB1392" s="216"/>
      <c r="AC1392" s="216"/>
      <c r="AD1392" s="216"/>
      <c r="AE1392" s="216"/>
      <c r="AF1392" s="216"/>
      <c r="AG1392" s="216"/>
      <c r="AH1392" s="216"/>
      <c r="AI1392" s="216"/>
      <c r="AJ1392" s="216"/>
      <c r="AK1392" s="216"/>
      <c r="AL1392" s="216"/>
      <c r="FY1392" s="184"/>
      <c r="JJ1392" s="184"/>
    </row>
    <row r="1393" spans="2:270">
      <c r="B1393" s="202"/>
      <c r="E1393" s="216"/>
      <c r="F1393" s="216"/>
      <c r="G1393" s="216"/>
      <c r="H1393" s="216"/>
      <c r="I1393" s="216"/>
      <c r="J1393" s="216"/>
      <c r="K1393" s="216"/>
      <c r="L1393" s="216"/>
      <c r="M1393" s="216"/>
      <c r="N1393" s="216"/>
      <c r="O1393" s="216"/>
      <c r="P1393" s="216"/>
      <c r="Q1393" s="216"/>
      <c r="R1393" s="216"/>
      <c r="S1393" s="216"/>
      <c r="T1393" s="216"/>
      <c r="U1393" s="216"/>
      <c r="V1393" s="216"/>
      <c r="W1393" s="216"/>
      <c r="X1393" s="216"/>
      <c r="Y1393" s="216"/>
      <c r="Z1393" s="216"/>
      <c r="AA1393" s="216"/>
      <c r="AB1393" s="216"/>
      <c r="AC1393" s="216"/>
      <c r="AD1393" s="216"/>
      <c r="AE1393" s="216"/>
      <c r="AF1393" s="216"/>
      <c r="AG1393" s="216"/>
      <c r="AH1393" s="216"/>
      <c r="AI1393" s="216"/>
      <c r="AJ1393" s="216"/>
      <c r="AK1393" s="216"/>
      <c r="AL1393" s="216"/>
      <c r="FY1393" s="184"/>
      <c r="JJ1393" s="184"/>
    </row>
    <row r="1394" spans="2:270">
      <c r="B1394" s="202"/>
      <c r="E1394" s="216"/>
      <c r="F1394" s="216"/>
      <c r="G1394" s="216"/>
      <c r="H1394" s="216"/>
      <c r="I1394" s="216"/>
      <c r="J1394" s="216"/>
      <c r="K1394" s="216"/>
      <c r="L1394" s="216"/>
      <c r="M1394" s="216"/>
      <c r="N1394" s="216"/>
      <c r="O1394" s="216"/>
      <c r="P1394" s="216"/>
      <c r="Q1394" s="216"/>
      <c r="R1394" s="216"/>
      <c r="S1394" s="216"/>
      <c r="T1394" s="216"/>
      <c r="U1394" s="216"/>
      <c r="V1394" s="216"/>
      <c r="W1394" s="216"/>
      <c r="X1394" s="216"/>
      <c r="Y1394" s="216"/>
      <c r="Z1394" s="216"/>
      <c r="AA1394" s="216"/>
      <c r="AB1394" s="216"/>
      <c r="AC1394" s="216"/>
      <c r="AD1394" s="216"/>
      <c r="AE1394" s="216"/>
      <c r="AF1394" s="216"/>
      <c r="AG1394" s="216"/>
      <c r="AH1394" s="216"/>
      <c r="AI1394" s="216"/>
      <c r="AJ1394" s="216"/>
      <c r="AK1394" s="216"/>
      <c r="AL1394" s="216"/>
      <c r="FY1394" s="184"/>
      <c r="JJ1394" s="184"/>
    </row>
    <row r="1395" spans="2:270">
      <c r="B1395" s="202"/>
      <c r="E1395" s="216"/>
      <c r="F1395" s="216"/>
      <c r="G1395" s="216"/>
      <c r="H1395" s="216"/>
      <c r="I1395" s="216"/>
      <c r="J1395" s="216"/>
      <c r="K1395" s="216"/>
      <c r="L1395" s="216"/>
      <c r="M1395" s="216"/>
      <c r="N1395" s="216"/>
      <c r="O1395" s="216"/>
      <c r="P1395" s="216"/>
      <c r="Q1395" s="216"/>
      <c r="R1395" s="216"/>
      <c r="S1395" s="216"/>
      <c r="T1395" s="216"/>
      <c r="U1395" s="216"/>
      <c r="V1395" s="216"/>
      <c r="W1395" s="216"/>
      <c r="X1395" s="216"/>
      <c r="Y1395" s="216"/>
      <c r="Z1395" s="216"/>
      <c r="AA1395" s="216"/>
      <c r="AB1395" s="216"/>
      <c r="AC1395" s="216"/>
      <c r="AD1395" s="216"/>
      <c r="AE1395" s="216"/>
      <c r="AF1395" s="216"/>
      <c r="AG1395" s="216"/>
      <c r="AH1395" s="216"/>
      <c r="AI1395" s="216"/>
      <c r="AJ1395" s="216"/>
      <c r="AK1395" s="216"/>
      <c r="AL1395" s="216"/>
      <c r="FY1395" s="184"/>
      <c r="JJ1395" s="184"/>
    </row>
    <row r="1396" spans="2:270">
      <c r="B1396" s="202"/>
      <c r="E1396" s="216"/>
      <c r="F1396" s="216"/>
      <c r="G1396" s="216"/>
      <c r="H1396" s="216"/>
      <c r="I1396" s="216"/>
      <c r="J1396" s="216"/>
      <c r="K1396" s="216"/>
      <c r="L1396" s="216"/>
      <c r="M1396" s="216"/>
      <c r="N1396" s="216"/>
      <c r="O1396" s="216"/>
      <c r="P1396" s="216"/>
      <c r="Q1396" s="216"/>
      <c r="R1396" s="216"/>
      <c r="S1396" s="216"/>
      <c r="T1396" s="216"/>
      <c r="U1396" s="216"/>
      <c r="V1396" s="216"/>
      <c r="W1396" s="216"/>
      <c r="X1396" s="216"/>
      <c r="Y1396" s="216"/>
      <c r="Z1396" s="216"/>
      <c r="AA1396" s="216"/>
      <c r="AB1396" s="216"/>
      <c r="AC1396" s="216"/>
      <c r="AD1396" s="216"/>
      <c r="AE1396" s="216"/>
      <c r="AF1396" s="216"/>
      <c r="AG1396" s="216"/>
      <c r="AH1396" s="216"/>
      <c r="AI1396" s="216"/>
      <c r="AJ1396" s="216"/>
      <c r="AK1396" s="216"/>
      <c r="AL1396" s="216"/>
      <c r="FY1396" s="184"/>
      <c r="JJ1396" s="184"/>
    </row>
    <row r="1397" spans="2:270">
      <c r="B1397" s="202"/>
      <c r="E1397" s="216"/>
      <c r="F1397" s="216"/>
      <c r="G1397" s="216"/>
      <c r="H1397" s="216"/>
      <c r="I1397" s="216"/>
      <c r="J1397" s="216"/>
      <c r="K1397" s="216"/>
      <c r="L1397" s="216"/>
      <c r="M1397" s="216"/>
      <c r="N1397" s="216"/>
      <c r="O1397" s="216"/>
      <c r="P1397" s="216"/>
      <c r="Q1397" s="216"/>
      <c r="R1397" s="216"/>
      <c r="S1397" s="216"/>
      <c r="T1397" s="216"/>
      <c r="U1397" s="216"/>
      <c r="V1397" s="216"/>
      <c r="W1397" s="216"/>
      <c r="X1397" s="216"/>
      <c r="Y1397" s="216"/>
      <c r="Z1397" s="216"/>
      <c r="AA1397" s="216"/>
      <c r="AB1397" s="216"/>
      <c r="AC1397" s="216"/>
      <c r="AD1397" s="216"/>
      <c r="AE1397" s="216"/>
      <c r="AF1397" s="216"/>
      <c r="AG1397" s="216"/>
      <c r="AH1397" s="216"/>
      <c r="AI1397" s="216"/>
      <c r="AJ1397" s="216"/>
      <c r="AK1397" s="216"/>
      <c r="AL1397" s="216"/>
      <c r="FY1397" s="184"/>
      <c r="JJ1397" s="184"/>
    </row>
    <row r="1398" spans="2:270">
      <c r="B1398" s="202"/>
      <c r="E1398" s="216"/>
      <c r="F1398" s="216"/>
      <c r="G1398" s="216"/>
      <c r="H1398" s="216"/>
      <c r="I1398" s="216"/>
      <c r="J1398" s="216"/>
      <c r="K1398" s="216"/>
      <c r="L1398" s="216"/>
      <c r="M1398" s="216"/>
      <c r="N1398" s="216"/>
      <c r="O1398" s="216"/>
      <c r="P1398" s="216"/>
      <c r="Q1398" s="216"/>
      <c r="R1398" s="216"/>
      <c r="S1398" s="216"/>
      <c r="T1398" s="216"/>
      <c r="U1398" s="216"/>
      <c r="V1398" s="216"/>
      <c r="W1398" s="216"/>
      <c r="X1398" s="216"/>
      <c r="Y1398" s="216"/>
      <c r="Z1398" s="216"/>
      <c r="AA1398" s="216"/>
      <c r="AB1398" s="216"/>
      <c r="AC1398" s="216"/>
      <c r="AD1398" s="216"/>
      <c r="AE1398" s="216"/>
      <c r="AF1398" s="216"/>
      <c r="AG1398" s="216"/>
      <c r="AH1398" s="216"/>
      <c r="AI1398" s="216"/>
      <c r="AJ1398" s="216"/>
      <c r="AK1398" s="216"/>
      <c r="AL1398" s="216"/>
      <c r="FY1398" s="184"/>
      <c r="JJ1398" s="184"/>
    </row>
    <row r="1399" spans="2:270">
      <c r="B1399" s="202"/>
      <c r="E1399" s="216"/>
      <c r="F1399" s="216"/>
      <c r="G1399" s="216"/>
      <c r="H1399" s="216"/>
      <c r="I1399" s="216"/>
      <c r="J1399" s="216"/>
      <c r="K1399" s="216"/>
      <c r="L1399" s="216"/>
      <c r="M1399" s="216"/>
      <c r="N1399" s="216"/>
      <c r="O1399" s="216"/>
      <c r="P1399" s="216"/>
      <c r="Q1399" s="216"/>
      <c r="R1399" s="216"/>
      <c r="S1399" s="216"/>
      <c r="T1399" s="216"/>
      <c r="U1399" s="216"/>
      <c r="V1399" s="216"/>
      <c r="W1399" s="216"/>
      <c r="X1399" s="216"/>
      <c r="Y1399" s="216"/>
      <c r="Z1399" s="216"/>
      <c r="AA1399" s="216"/>
      <c r="AB1399" s="216"/>
      <c r="AC1399" s="216"/>
      <c r="AD1399" s="216"/>
      <c r="AE1399" s="216"/>
      <c r="AF1399" s="216"/>
      <c r="AG1399" s="216"/>
      <c r="AH1399" s="216"/>
      <c r="AI1399" s="216"/>
      <c r="AJ1399" s="216"/>
      <c r="AK1399" s="216"/>
      <c r="AL1399" s="216"/>
      <c r="FY1399" s="184"/>
      <c r="JJ1399" s="184"/>
    </row>
    <row r="1400" spans="2:270">
      <c r="B1400" s="202"/>
      <c r="E1400" s="216"/>
      <c r="F1400" s="216"/>
      <c r="G1400" s="216"/>
      <c r="H1400" s="216"/>
      <c r="I1400" s="216"/>
      <c r="J1400" s="216"/>
      <c r="K1400" s="216"/>
      <c r="L1400" s="216"/>
      <c r="M1400" s="216"/>
      <c r="N1400" s="216"/>
      <c r="O1400" s="216"/>
      <c r="P1400" s="216"/>
      <c r="Q1400" s="216"/>
      <c r="R1400" s="216"/>
      <c r="S1400" s="216"/>
      <c r="T1400" s="216"/>
      <c r="U1400" s="216"/>
      <c r="V1400" s="216"/>
      <c r="W1400" s="216"/>
      <c r="X1400" s="216"/>
      <c r="Y1400" s="216"/>
      <c r="Z1400" s="216"/>
      <c r="AA1400" s="216"/>
      <c r="AB1400" s="216"/>
      <c r="AC1400" s="216"/>
      <c r="AD1400" s="216"/>
      <c r="AE1400" s="216"/>
      <c r="AF1400" s="216"/>
      <c r="AG1400" s="216"/>
      <c r="AH1400" s="216"/>
      <c r="AI1400" s="216"/>
      <c r="AJ1400" s="216"/>
      <c r="AK1400" s="216"/>
      <c r="AL1400" s="216"/>
      <c r="FY1400" s="184"/>
      <c r="JJ1400" s="184"/>
    </row>
    <row r="1401" spans="2:270">
      <c r="B1401" s="202"/>
      <c r="E1401" s="216"/>
      <c r="F1401" s="216"/>
      <c r="G1401" s="216"/>
      <c r="H1401" s="216"/>
      <c r="I1401" s="216"/>
      <c r="J1401" s="216"/>
      <c r="K1401" s="216"/>
      <c r="L1401" s="216"/>
      <c r="M1401" s="216"/>
      <c r="N1401" s="216"/>
      <c r="O1401" s="216"/>
      <c r="P1401" s="216"/>
      <c r="Q1401" s="216"/>
      <c r="R1401" s="216"/>
      <c r="S1401" s="216"/>
      <c r="T1401" s="216"/>
      <c r="U1401" s="216"/>
      <c r="V1401" s="216"/>
      <c r="W1401" s="216"/>
      <c r="X1401" s="216"/>
      <c r="Y1401" s="216"/>
      <c r="Z1401" s="216"/>
      <c r="AA1401" s="216"/>
      <c r="AB1401" s="216"/>
      <c r="AC1401" s="216"/>
      <c r="AD1401" s="216"/>
      <c r="AE1401" s="216"/>
      <c r="AF1401" s="216"/>
      <c r="AG1401" s="216"/>
      <c r="AH1401" s="216"/>
      <c r="AI1401" s="216"/>
      <c r="AJ1401" s="216"/>
      <c r="AK1401" s="216"/>
      <c r="AL1401" s="216"/>
      <c r="FY1401" s="184"/>
      <c r="JJ1401" s="184"/>
    </row>
    <row r="1402" spans="2:270">
      <c r="B1402" s="202"/>
      <c r="E1402" s="216"/>
      <c r="F1402" s="216"/>
      <c r="G1402" s="216"/>
      <c r="H1402" s="216"/>
      <c r="I1402" s="216"/>
      <c r="J1402" s="216"/>
      <c r="K1402" s="216"/>
      <c r="L1402" s="216"/>
      <c r="M1402" s="216"/>
      <c r="N1402" s="216"/>
      <c r="O1402" s="216"/>
      <c r="P1402" s="216"/>
      <c r="Q1402" s="216"/>
      <c r="R1402" s="216"/>
      <c r="S1402" s="216"/>
      <c r="T1402" s="216"/>
      <c r="U1402" s="216"/>
      <c r="V1402" s="216"/>
      <c r="W1402" s="216"/>
      <c r="X1402" s="216"/>
      <c r="Y1402" s="216"/>
      <c r="Z1402" s="216"/>
      <c r="AA1402" s="216"/>
      <c r="AB1402" s="216"/>
      <c r="AC1402" s="216"/>
      <c r="AD1402" s="216"/>
      <c r="AE1402" s="216"/>
      <c r="AF1402" s="216"/>
      <c r="AG1402" s="216"/>
      <c r="AH1402" s="216"/>
      <c r="AI1402" s="216"/>
      <c r="AJ1402" s="216"/>
      <c r="AK1402" s="216"/>
      <c r="AL1402" s="216"/>
      <c r="FY1402" s="184"/>
      <c r="JJ1402" s="184"/>
    </row>
    <row r="1403" spans="2:270">
      <c r="B1403" s="202"/>
      <c r="E1403" s="216"/>
      <c r="F1403" s="216"/>
      <c r="G1403" s="216"/>
      <c r="H1403" s="216"/>
      <c r="I1403" s="216"/>
      <c r="J1403" s="216"/>
      <c r="K1403" s="216"/>
      <c r="L1403" s="216"/>
      <c r="M1403" s="216"/>
      <c r="N1403" s="216"/>
      <c r="O1403" s="216"/>
      <c r="P1403" s="216"/>
      <c r="Q1403" s="216"/>
      <c r="R1403" s="216"/>
      <c r="S1403" s="216"/>
      <c r="T1403" s="216"/>
      <c r="U1403" s="216"/>
      <c r="V1403" s="216"/>
      <c r="W1403" s="216"/>
      <c r="X1403" s="216"/>
      <c r="Y1403" s="216"/>
      <c r="Z1403" s="216"/>
      <c r="AA1403" s="216"/>
      <c r="AB1403" s="216"/>
      <c r="AC1403" s="216"/>
      <c r="AD1403" s="216"/>
      <c r="AE1403" s="216"/>
      <c r="AF1403" s="216"/>
      <c r="AG1403" s="216"/>
      <c r="AH1403" s="216"/>
      <c r="AI1403" s="216"/>
      <c r="AJ1403" s="216"/>
      <c r="AK1403" s="216"/>
      <c r="AL1403" s="216"/>
      <c r="FY1403" s="184"/>
      <c r="JJ1403" s="184"/>
    </row>
    <row r="1404" spans="2:270">
      <c r="B1404" s="202"/>
      <c r="E1404" s="216"/>
      <c r="F1404" s="216"/>
      <c r="G1404" s="216"/>
      <c r="H1404" s="216"/>
      <c r="I1404" s="216"/>
      <c r="J1404" s="216"/>
      <c r="K1404" s="216"/>
      <c r="L1404" s="216"/>
      <c r="M1404" s="216"/>
      <c r="N1404" s="216"/>
      <c r="O1404" s="216"/>
      <c r="P1404" s="216"/>
      <c r="Q1404" s="216"/>
      <c r="R1404" s="216"/>
      <c r="S1404" s="216"/>
      <c r="T1404" s="216"/>
      <c r="U1404" s="216"/>
      <c r="V1404" s="216"/>
      <c r="W1404" s="216"/>
      <c r="X1404" s="216"/>
      <c r="Y1404" s="216"/>
      <c r="Z1404" s="216"/>
      <c r="AA1404" s="216"/>
      <c r="AB1404" s="216"/>
      <c r="AC1404" s="216"/>
      <c r="AD1404" s="216"/>
      <c r="AE1404" s="216"/>
      <c r="AF1404" s="216"/>
      <c r="AG1404" s="216"/>
      <c r="AH1404" s="216"/>
      <c r="AI1404" s="216"/>
      <c r="AJ1404" s="216"/>
      <c r="AK1404" s="216"/>
      <c r="AL1404" s="216"/>
      <c r="FY1404" s="184"/>
      <c r="JJ1404" s="184"/>
    </row>
    <row r="1405" spans="2:270">
      <c r="B1405" s="202"/>
      <c r="E1405" s="216"/>
      <c r="F1405" s="216"/>
      <c r="G1405" s="216"/>
      <c r="H1405" s="216"/>
      <c r="I1405" s="216"/>
      <c r="J1405" s="216"/>
      <c r="K1405" s="216"/>
      <c r="L1405" s="216"/>
      <c r="M1405" s="216"/>
      <c r="N1405" s="216"/>
      <c r="O1405" s="216"/>
      <c r="P1405" s="216"/>
      <c r="Q1405" s="216"/>
      <c r="R1405" s="216"/>
      <c r="S1405" s="216"/>
      <c r="T1405" s="216"/>
      <c r="U1405" s="216"/>
      <c r="V1405" s="216"/>
      <c r="W1405" s="216"/>
      <c r="X1405" s="216"/>
      <c r="Y1405" s="216"/>
      <c r="Z1405" s="216"/>
      <c r="AA1405" s="216"/>
      <c r="AB1405" s="216"/>
      <c r="AC1405" s="216"/>
      <c r="AD1405" s="216"/>
      <c r="AE1405" s="216"/>
      <c r="AF1405" s="216"/>
      <c r="AG1405" s="216"/>
      <c r="AH1405" s="216"/>
      <c r="AI1405" s="216"/>
      <c r="AJ1405" s="216"/>
      <c r="AK1405" s="216"/>
      <c r="AL1405" s="216"/>
      <c r="FY1405" s="184"/>
      <c r="JJ1405" s="184"/>
    </row>
    <row r="1406" spans="2:270">
      <c r="B1406" s="202"/>
      <c r="E1406" s="216"/>
      <c r="F1406" s="216"/>
      <c r="G1406" s="216"/>
      <c r="H1406" s="216"/>
      <c r="I1406" s="216"/>
      <c r="J1406" s="216"/>
      <c r="K1406" s="216"/>
      <c r="L1406" s="216"/>
      <c r="M1406" s="216"/>
      <c r="N1406" s="216"/>
      <c r="O1406" s="216"/>
      <c r="P1406" s="216"/>
      <c r="Q1406" s="216"/>
      <c r="R1406" s="216"/>
      <c r="S1406" s="216"/>
      <c r="T1406" s="216"/>
      <c r="U1406" s="216"/>
      <c r="V1406" s="216"/>
      <c r="W1406" s="216"/>
      <c r="X1406" s="216"/>
      <c r="Y1406" s="216"/>
      <c r="Z1406" s="216"/>
      <c r="AA1406" s="216"/>
      <c r="AB1406" s="216"/>
      <c r="AC1406" s="216"/>
      <c r="AD1406" s="216"/>
      <c r="AE1406" s="216"/>
      <c r="AF1406" s="216"/>
      <c r="AG1406" s="216"/>
      <c r="AH1406" s="216"/>
      <c r="AI1406" s="216"/>
      <c r="AJ1406" s="216"/>
      <c r="AK1406" s="216"/>
      <c r="AL1406" s="216"/>
      <c r="FY1406" s="184"/>
      <c r="JJ1406" s="184"/>
    </row>
    <row r="1407" spans="2:270">
      <c r="B1407" s="202"/>
      <c r="E1407" s="216"/>
      <c r="F1407" s="216"/>
      <c r="G1407" s="216"/>
      <c r="H1407" s="216"/>
      <c r="I1407" s="216"/>
      <c r="J1407" s="216"/>
      <c r="K1407" s="216"/>
      <c r="L1407" s="216"/>
      <c r="M1407" s="216"/>
      <c r="N1407" s="216"/>
      <c r="O1407" s="216"/>
      <c r="P1407" s="216"/>
      <c r="Q1407" s="216"/>
      <c r="R1407" s="216"/>
      <c r="S1407" s="216"/>
      <c r="T1407" s="216"/>
      <c r="U1407" s="216"/>
      <c r="V1407" s="216"/>
      <c r="W1407" s="216"/>
      <c r="X1407" s="216"/>
      <c r="Y1407" s="216"/>
      <c r="Z1407" s="216"/>
      <c r="AA1407" s="216"/>
      <c r="AB1407" s="216"/>
      <c r="AC1407" s="216"/>
      <c r="AD1407" s="216"/>
      <c r="AE1407" s="216"/>
      <c r="AF1407" s="216"/>
      <c r="AG1407" s="216"/>
      <c r="AH1407" s="216"/>
      <c r="AI1407" s="216"/>
      <c r="AJ1407" s="216"/>
      <c r="AK1407" s="216"/>
      <c r="AL1407" s="216"/>
      <c r="FY1407" s="184"/>
      <c r="JJ1407" s="184"/>
    </row>
    <row r="1408" spans="2:270">
      <c r="B1408" s="202"/>
      <c r="E1408" s="216"/>
      <c r="F1408" s="216"/>
      <c r="G1408" s="216"/>
      <c r="H1408" s="216"/>
      <c r="I1408" s="216"/>
      <c r="J1408" s="216"/>
      <c r="K1408" s="216"/>
      <c r="L1408" s="216"/>
      <c r="M1408" s="216"/>
      <c r="N1408" s="216"/>
      <c r="O1408" s="216"/>
      <c r="P1408" s="216"/>
      <c r="Q1408" s="216"/>
      <c r="R1408" s="216"/>
      <c r="S1408" s="216"/>
      <c r="T1408" s="216"/>
      <c r="U1408" s="216"/>
      <c r="V1408" s="216"/>
      <c r="W1408" s="216"/>
      <c r="X1408" s="216"/>
      <c r="Y1408" s="216"/>
      <c r="Z1408" s="216"/>
      <c r="AA1408" s="216"/>
      <c r="AB1408" s="216"/>
      <c r="AC1408" s="216"/>
      <c r="AD1408" s="216"/>
      <c r="AE1408" s="216"/>
      <c r="AF1408" s="216"/>
      <c r="AG1408" s="216"/>
      <c r="AH1408" s="216"/>
      <c r="AI1408" s="216"/>
      <c r="AJ1408" s="216"/>
      <c r="AK1408" s="216"/>
      <c r="AL1408" s="216"/>
      <c r="FY1408" s="184"/>
      <c r="JJ1408" s="184"/>
    </row>
    <row r="1409" spans="2:270">
      <c r="B1409" s="202"/>
      <c r="E1409" s="216"/>
      <c r="F1409" s="216"/>
      <c r="G1409" s="216"/>
      <c r="H1409" s="216"/>
      <c r="I1409" s="216"/>
      <c r="J1409" s="216"/>
      <c r="K1409" s="216"/>
      <c r="L1409" s="216"/>
      <c r="M1409" s="216"/>
      <c r="N1409" s="216"/>
      <c r="O1409" s="216"/>
      <c r="P1409" s="216"/>
      <c r="Q1409" s="216"/>
      <c r="R1409" s="216"/>
      <c r="S1409" s="216"/>
      <c r="T1409" s="216"/>
      <c r="U1409" s="216"/>
      <c r="V1409" s="216"/>
      <c r="W1409" s="216"/>
      <c r="X1409" s="216"/>
      <c r="Y1409" s="216"/>
      <c r="Z1409" s="216"/>
      <c r="AA1409" s="216"/>
      <c r="AB1409" s="216"/>
      <c r="AC1409" s="216"/>
      <c r="AD1409" s="216"/>
      <c r="AE1409" s="216"/>
      <c r="AF1409" s="216"/>
      <c r="AG1409" s="216"/>
      <c r="AH1409" s="216"/>
      <c r="AI1409" s="216"/>
      <c r="AJ1409" s="216"/>
      <c r="AK1409" s="216"/>
      <c r="AL1409" s="216"/>
      <c r="FY1409" s="184"/>
      <c r="JJ1409" s="184"/>
    </row>
    <row r="1410" spans="2:270">
      <c r="B1410" s="202"/>
      <c r="E1410" s="216"/>
      <c r="F1410" s="216"/>
      <c r="G1410" s="216"/>
      <c r="H1410" s="216"/>
      <c r="I1410" s="216"/>
      <c r="J1410" s="216"/>
      <c r="K1410" s="216"/>
      <c r="L1410" s="216"/>
      <c r="M1410" s="216"/>
      <c r="N1410" s="216"/>
      <c r="O1410" s="216"/>
      <c r="P1410" s="216"/>
      <c r="Q1410" s="216"/>
      <c r="R1410" s="216"/>
      <c r="S1410" s="216"/>
      <c r="T1410" s="216"/>
      <c r="U1410" s="216"/>
      <c r="V1410" s="216"/>
      <c r="W1410" s="216"/>
      <c r="X1410" s="216"/>
      <c r="Y1410" s="216"/>
      <c r="Z1410" s="216"/>
      <c r="AA1410" s="216"/>
      <c r="AB1410" s="216"/>
      <c r="AC1410" s="216"/>
      <c r="AD1410" s="216"/>
      <c r="AE1410" s="216"/>
      <c r="AF1410" s="216"/>
      <c r="AG1410" s="216"/>
      <c r="AH1410" s="216"/>
      <c r="AI1410" s="216"/>
      <c r="AJ1410" s="216"/>
      <c r="AK1410" s="216"/>
      <c r="AL1410" s="216"/>
      <c r="FY1410" s="184"/>
      <c r="JJ1410" s="184"/>
    </row>
    <row r="1411" spans="2:270">
      <c r="B1411" s="202"/>
      <c r="E1411" s="216"/>
      <c r="F1411" s="216"/>
      <c r="G1411" s="216"/>
      <c r="H1411" s="216"/>
      <c r="I1411" s="216"/>
      <c r="J1411" s="216"/>
      <c r="K1411" s="216"/>
      <c r="L1411" s="216"/>
      <c r="M1411" s="216"/>
      <c r="N1411" s="216"/>
      <c r="O1411" s="216"/>
      <c r="P1411" s="216"/>
      <c r="Q1411" s="216"/>
      <c r="R1411" s="216"/>
      <c r="S1411" s="216"/>
      <c r="T1411" s="216"/>
      <c r="U1411" s="216"/>
      <c r="V1411" s="216"/>
      <c r="W1411" s="216"/>
      <c r="X1411" s="216"/>
      <c r="Y1411" s="216"/>
      <c r="Z1411" s="216"/>
      <c r="AA1411" s="216"/>
      <c r="AB1411" s="216"/>
      <c r="AC1411" s="216"/>
      <c r="AD1411" s="216"/>
      <c r="AE1411" s="216"/>
      <c r="AF1411" s="216"/>
      <c r="AG1411" s="216"/>
      <c r="AH1411" s="216"/>
      <c r="AI1411" s="216"/>
      <c r="AJ1411" s="216"/>
      <c r="AK1411" s="216"/>
      <c r="AL1411" s="216"/>
      <c r="FY1411" s="184"/>
      <c r="JJ1411" s="184"/>
    </row>
    <row r="1412" spans="2:270">
      <c r="B1412" s="202"/>
      <c r="E1412" s="216"/>
      <c r="F1412" s="216"/>
      <c r="G1412" s="216"/>
      <c r="H1412" s="216"/>
      <c r="I1412" s="216"/>
      <c r="J1412" s="216"/>
      <c r="K1412" s="216"/>
      <c r="L1412" s="216"/>
      <c r="M1412" s="216"/>
      <c r="N1412" s="216"/>
      <c r="O1412" s="216"/>
      <c r="P1412" s="216"/>
      <c r="Q1412" s="216"/>
      <c r="R1412" s="216"/>
      <c r="S1412" s="216"/>
      <c r="T1412" s="216"/>
      <c r="U1412" s="216"/>
      <c r="V1412" s="216"/>
      <c r="W1412" s="216"/>
      <c r="X1412" s="216"/>
      <c r="Y1412" s="216"/>
      <c r="Z1412" s="216"/>
      <c r="AA1412" s="216"/>
      <c r="AB1412" s="216"/>
      <c r="AC1412" s="216"/>
      <c r="AD1412" s="216"/>
      <c r="AE1412" s="216"/>
      <c r="AF1412" s="216"/>
      <c r="AG1412" s="216"/>
      <c r="AH1412" s="216"/>
      <c r="AI1412" s="216"/>
      <c r="AJ1412" s="216"/>
      <c r="AK1412" s="216"/>
      <c r="AL1412" s="216"/>
      <c r="FY1412" s="184"/>
      <c r="JJ1412" s="184"/>
    </row>
    <row r="1413" spans="2:270">
      <c r="B1413" s="202"/>
      <c r="E1413" s="216"/>
      <c r="F1413" s="216"/>
      <c r="G1413" s="216"/>
      <c r="H1413" s="216"/>
      <c r="I1413" s="216"/>
      <c r="J1413" s="216"/>
      <c r="K1413" s="216"/>
      <c r="L1413" s="216"/>
      <c r="M1413" s="216"/>
      <c r="N1413" s="216"/>
      <c r="O1413" s="216"/>
      <c r="P1413" s="216"/>
      <c r="Q1413" s="216"/>
      <c r="R1413" s="216"/>
      <c r="S1413" s="216"/>
      <c r="T1413" s="216"/>
      <c r="U1413" s="216"/>
      <c r="V1413" s="216"/>
      <c r="W1413" s="216"/>
      <c r="X1413" s="216"/>
      <c r="Y1413" s="216"/>
      <c r="Z1413" s="216"/>
      <c r="AA1413" s="216"/>
      <c r="AB1413" s="216"/>
      <c r="AC1413" s="216"/>
      <c r="AD1413" s="216"/>
      <c r="AE1413" s="216"/>
      <c r="AF1413" s="216"/>
      <c r="AG1413" s="216"/>
      <c r="AH1413" s="216"/>
      <c r="AI1413" s="216"/>
      <c r="AJ1413" s="216"/>
      <c r="AK1413" s="216"/>
      <c r="AL1413" s="216"/>
      <c r="FY1413" s="184"/>
      <c r="JJ1413" s="184"/>
    </row>
    <row r="1414" spans="2:270">
      <c r="B1414" s="202"/>
      <c r="E1414" s="216"/>
      <c r="F1414" s="216"/>
      <c r="G1414" s="216"/>
      <c r="H1414" s="216"/>
      <c r="I1414" s="216"/>
      <c r="J1414" s="216"/>
      <c r="K1414" s="216"/>
      <c r="L1414" s="216"/>
      <c r="M1414" s="216"/>
      <c r="N1414" s="216"/>
      <c r="O1414" s="216"/>
      <c r="P1414" s="216"/>
      <c r="Q1414" s="216"/>
      <c r="R1414" s="216"/>
      <c r="S1414" s="216"/>
      <c r="T1414" s="216"/>
      <c r="U1414" s="216"/>
      <c r="V1414" s="216"/>
      <c r="W1414" s="216"/>
      <c r="X1414" s="216"/>
      <c r="Y1414" s="216"/>
      <c r="Z1414" s="216"/>
      <c r="AA1414" s="216"/>
      <c r="AB1414" s="216"/>
      <c r="AC1414" s="216"/>
      <c r="AD1414" s="216"/>
      <c r="AE1414" s="216"/>
      <c r="AF1414" s="216"/>
      <c r="AG1414" s="216"/>
      <c r="AH1414" s="216"/>
      <c r="AI1414" s="216"/>
      <c r="AJ1414" s="216"/>
      <c r="AK1414" s="216"/>
      <c r="AL1414" s="216"/>
      <c r="FY1414" s="184"/>
      <c r="JJ1414" s="184"/>
    </row>
    <row r="1415" spans="2:270">
      <c r="B1415" s="202"/>
      <c r="E1415" s="216"/>
      <c r="F1415" s="216"/>
      <c r="G1415" s="216"/>
      <c r="H1415" s="216"/>
      <c r="I1415" s="216"/>
      <c r="J1415" s="216"/>
      <c r="K1415" s="216"/>
      <c r="L1415" s="216"/>
      <c r="M1415" s="216"/>
      <c r="N1415" s="216"/>
      <c r="O1415" s="216"/>
      <c r="P1415" s="216"/>
      <c r="Q1415" s="216"/>
      <c r="R1415" s="216"/>
      <c r="S1415" s="216"/>
      <c r="T1415" s="216"/>
      <c r="U1415" s="216"/>
      <c r="V1415" s="216"/>
      <c r="W1415" s="216"/>
      <c r="X1415" s="216"/>
      <c r="Y1415" s="216"/>
      <c r="Z1415" s="216"/>
      <c r="AA1415" s="216"/>
      <c r="AB1415" s="216"/>
      <c r="AC1415" s="216"/>
      <c r="AD1415" s="216"/>
      <c r="AE1415" s="216"/>
      <c r="AF1415" s="216"/>
      <c r="AG1415" s="216"/>
      <c r="AH1415" s="216"/>
      <c r="AI1415" s="216"/>
      <c r="AJ1415" s="216"/>
      <c r="AK1415" s="216"/>
      <c r="AL1415" s="216"/>
      <c r="FY1415" s="184"/>
      <c r="JJ1415" s="184"/>
    </row>
    <row r="1416" spans="2:270">
      <c r="B1416" s="202"/>
      <c r="E1416" s="216"/>
      <c r="F1416" s="216"/>
      <c r="G1416" s="216"/>
      <c r="H1416" s="216"/>
      <c r="I1416" s="216"/>
      <c r="J1416" s="216"/>
      <c r="K1416" s="216"/>
      <c r="L1416" s="216"/>
      <c r="M1416" s="216"/>
      <c r="N1416" s="216"/>
      <c r="O1416" s="216"/>
      <c r="P1416" s="216"/>
      <c r="Q1416" s="216"/>
      <c r="R1416" s="216"/>
      <c r="S1416" s="216"/>
      <c r="T1416" s="216"/>
      <c r="U1416" s="216"/>
      <c r="V1416" s="216"/>
      <c r="W1416" s="216"/>
      <c r="X1416" s="216"/>
      <c r="Y1416" s="216"/>
      <c r="Z1416" s="216"/>
      <c r="AA1416" s="216"/>
      <c r="AB1416" s="216"/>
      <c r="AC1416" s="216"/>
      <c r="AD1416" s="216"/>
      <c r="AE1416" s="216"/>
      <c r="AF1416" s="216"/>
      <c r="AG1416" s="216"/>
      <c r="AH1416" s="216"/>
      <c r="AI1416" s="216"/>
      <c r="AJ1416" s="216"/>
      <c r="AK1416" s="216"/>
      <c r="AL1416" s="216"/>
      <c r="FY1416" s="184"/>
      <c r="JJ1416" s="184"/>
    </row>
    <row r="1417" spans="2:270">
      <c r="B1417" s="202"/>
      <c r="E1417" s="216"/>
      <c r="F1417" s="216"/>
      <c r="G1417" s="216"/>
      <c r="H1417" s="216"/>
      <c r="I1417" s="216"/>
      <c r="J1417" s="216"/>
      <c r="K1417" s="216"/>
      <c r="L1417" s="216"/>
      <c r="M1417" s="216"/>
      <c r="N1417" s="216"/>
      <c r="O1417" s="216"/>
      <c r="P1417" s="216"/>
      <c r="Q1417" s="216"/>
      <c r="R1417" s="216"/>
      <c r="S1417" s="216"/>
      <c r="T1417" s="216"/>
      <c r="U1417" s="216"/>
      <c r="V1417" s="216"/>
      <c r="W1417" s="216"/>
      <c r="X1417" s="216"/>
      <c r="Y1417" s="216"/>
      <c r="Z1417" s="216"/>
      <c r="AA1417" s="216"/>
      <c r="AB1417" s="216"/>
      <c r="AC1417" s="216"/>
      <c r="AD1417" s="216"/>
      <c r="AE1417" s="216"/>
      <c r="AF1417" s="216"/>
      <c r="AG1417" s="216"/>
      <c r="AH1417" s="216"/>
      <c r="AI1417" s="216"/>
      <c r="AJ1417" s="216"/>
      <c r="AK1417" s="216"/>
      <c r="AL1417" s="216"/>
      <c r="FY1417" s="184"/>
      <c r="JJ1417" s="184"/>
    </row>
    <row r="1418" spans="2:270">
      <c r="B1418" s="202"/>
      <c r="E1418" s="216"/>
      <c r="F1418" s="216"/>
      <c r="G1418" s="216"/>
      <c r="H1418" s="216"/>
      <c r="I1418" s="216"/>
      <c r="J1418" s="216"/>
      <c r="K1418" s="216"/>
      <c r="L1418" s="216"/>
      <c r="M1418" s="216"/>
      <c r="N1418" s="216"/>
      <c r="O1418" s="216"/>
      <c r="P1418" s="216"/>
      <c r="Q1418" s="216"/>
      <c r="R1418" s="216"/>
      <c r="S1418" s="216"/>
      <c r="T1418" s="216"/>
      <c r="U1418" s="216"/>
      <c r="V1418" s="216"/>
      <c r="W1418" s="216"/>
      <c r="X1418" s="216"/>
      <c r="Y1418" s="216"/>
      <c r="Z1418" s="216"/>
      <c r="AA1418" s="216"/>
      <c r="AB1418" s="216"/>
      <c r="AC1418" s="216"/>
      <c r="AD1418" s="216"/>
      <c r="AE1418" s="216"/>
      <c r="AF1418" s="216"/>
      <c r="AG1418" s="216"/>
      <c r="AH1418" s="216"/>
      <c r="AI1418" s="216"/>
      <c r="AJ1418" s="216"/>
      <c r="AK1418" s="216"/>
      <c r="AL1418" s="216"/>
      <c r="FY1418" s="184"/>
      <c r="JJ1418" s="184"/>
    </row>
    <row r="1419" spans="2:270">
      <c r="B1419" s="202"/>
      <c r="E1419" s="216"/>
      <c r="F1419" s="216"/>
      <c r="G1419" s="216"/>
      <c r="H1419" s="216"/>
      <c r="I1419" s="216"/>
      <c r="J1419" s="216"/>
      <c r="K1419" s="216"/>
      <c r="L1419" s="216"/>
      <c r="M1419" s="216"/>
      <c r="N1419" s="216"/>
      <c r="O1419" s="216"/>
      <c r="P1419" s="216"/>
      <c r="Q1419" s="216"/>
      <c r="R1419" s="216"/>
      <c r="S1419" s="216"/>
      <c r="T1419" s="216"/>
      <c r="U1419" s="216"/>
      <c r="V1419" s="216"/>
      <c r="W1419" s="216"/>
      <c r="X1419" s="216"/>
      <c r="Y1419" s="216"/>
      <c r="Z1419" s="216"/>
      <c r="AA1419" s="216"/>
      <c r="AB1419" s="216"/>
      <c r="AC1419" s="216"/>
      <c r="AD1419" s="216"/>
      <c r="AE1419" s="216"/>
      <c r="AF1419" s="216"/>
      <c r="AG1419" s="216"/>
      <c r="AH1419" s="216"/>
      <c r="AI1419" s="216"/>
      <c r="AJ1419" s="216"/>
      <c r="AK1419" s="216"/>
      <c r="AL1419" s="216"/>
      <c r="FY1419" s="184"/>
      <c r="JJ1419" s="184"/>
    </row>
    <row r="1420" spans="2:270">
      <c r="B1420" s="202"/>
      <c r="E1420" s="216"/>
      <c r="F1420" s="216"/>
      <c r="G1420" s="216"/>
      <c r="H1420" s="216"/>
      <c r="I1420" s="216"/>
      <c r="J1420" s="216"/>
      <c r="K1420" s="216"/>
      <c r="L1420" s="216"/>
      <c r="M1420" s="216"/>
      <c r="N1420" s="216"/>
      <c r="O1420" s="216"/>
      <c r="P1420" s="216"/>
      <c r="Q1420" s="216"/>
      <c r="R1420" s="216"/>
      <c r="S1420" s="216"/>
      <c r="T1420" s="216"/>
      <c r="U1420" s="216"/>
      <c r="V1420" s="216"/>
      <c r="W1420" s="216"/>
      <c r="X1420" s="216"/>
      <c r="Y1420" s="216"/>
      <c r="Z1420" s="216"/>
      <c r="AA1420" s="216"/>
      <c r="AB1420" s="216"/>
      <c r="AC1420" s="216"/>
      <c r="AD1420" s="216"/>
      <c r="AE1420" s="216"/>
      <c r="AF1420" s="216"/>
      <c r="AG1420" s="216"/>
      <c r="AH1420" s="216"/>
      <c r="AI1420" s="216"/>
      <c r="AJ1420" s="216"/>
      <c r="AK1420" s="216"/>
      <c r="AL1420" s="216"/>
      <c r="FY1420" s="184"/>
      <c r="JJ1420" s="184"/>
    </row>
    <row r="1421" spans="2:270">
      <c r="B1421" s="202"/>
      <c r="E1421" s="216"/>
      <c r="F1421" s="216"/>
      <c r="G1421" s="216"/>
      <c r="H1421" s="216"/>
      <c r="I1421" s="216"/>
      <c r="J1421" s="216"/>
      <c r="K1421" s="216"/>
      <c r="L1421" s="216"/>
      <c r="M1421" s="216"/>
      <c r="N1421" s="216"/>
      <c r="O1421" s="216"/>
      <c r="P1421" s="216"/>
      <c r="Q1421" s="216"/>
      <c r="R1421" s="216"/>
      <c r="S1421" s="216"/>
      <c r="T1421" s="216"/>
      <c r="U1421" s="216"/>
      <c r="V1421" s="216"/>
      <c r="W1421" s="216"/>
      <c r="X1421" s="216"/>
      <c r="Y1421" s="216"/>
      <c r="Z1421" s="216"/>
      <c r="AA1421" s="216"/>
      <c r="AB1421" s="216"/>
      <c r="AC1421" s="216"/>
      <c r="AD1421" s="216"/>
      <c r="AE1421" s="216"/>
      <c r="AF1421" s="216"/>
      <c r="AG1421" s="216"/>
      <c r="AH1421" s="216"/>
      <c r="AI1421" s="216"/>
      <c r="AJ1421" s="216"/>
      <c r="AK1421" s="216"/>
      <c r="AL1421" s="216"/>
      <c r="FY1421" s="184"/>
      <c r="JJ1421" s="184"/>
    </row>
    <row r="1422" spans="2:270">
      <c r="B1422" s="202"/>
      <c r="E1422" s="216"/>
      <c r="F1422" s="216"/>
      <c r="G1422" s="216"/>
      <c r="H1422" s="216"/>
      <c r="I1422" s="216"/>
      <c r="J1422" s="216"/>
      <c r="K1422" s="216"/>
      <c r="L1422" s="216"/>
      <c r="M1422" s="216"/>
      <c r="N1422" s="216"/>
      <c r="O1422" s="216"/>
      <c r="P1422" s="216"/>
      <c r="Q1422" s="216"/>
      <c r="R1422" s="216"/>
      <c r="S1422" s="216"/>
      <c r="T1422" s="216"/>
      <c r="U1422" s="216"/>
      <c r="V1422" s="216"/>
      <c r="W1422" s="216"/>
      <c r="X1422" s="216"/>
      <c r="Y1422" s="216"/>
      <c r="Z1422" s="216"/>
      <c r="AA1422" s="216"/>
      <c r="AB1422" s="216"/>
      <c r="AC1422" s="216"/>
      <c r="AD1422" s="216"/>
      <c r="AE1422" s="216"/>
      <c r="AF1422" s="216"/>
      <c r="AG1422" s="216"/>
      <c r="AH1422" s="216"/>
      <c r="AI1422" s="216"/>
      <c r="AJ1422" s="216"/>
      <c r="AK1422" s="216"/>
      <c r="AL1422" s="216"/>
      <c r="FY1422" s="184"/>
      <c r="JJ1422" s="184"/>
    </row>
    <row r="1423" spans="2:270">
      <c r="B1423" s="202"/>
      <c r="E1423" s="216"/>
      <c r="F1423" s="216"/>
      <c r="G1423" s="216"/>
      <c r="H1423" s="216"/>
      <c r="I1423" s="216"/>
      <c r="J1423" s="216"/>
      <c r="K1423" s="216"/>
      <c r="L1423" s="216"/>
      <c r="M1423" s="216"/>
      <c r="N1423" s="216"/>
      <c r="O1423" s="216"/>
      <c r="P1423" s="216"/>
      <c r="Q1423" s="216"/>
      <c r="R1423" s="216"/>
      <c r="S1423" s="216"/>
      <c r="T1423" s="216"/>
      <c r="U1423" s="216"/>
      <c r="V1423" s="216"/>
      <c r="W1423" s="216"/>
      <c r="X1423" s="216"/>
      <c r="Y1423" s="216"/>
      <c r="Z1423" s="216"/>
      <c r="AA1423" s="216"/>
      <c r="AB1423" s="216"/>
      <c r="AC1423" s="216"/>
      <c r="AD1423" s="216"/>
      <c r="AE1423" s="216"/>
      <c r="AF1423" s="216"/>
      <c r="AG1423" s="216"/>
      <c r="AH1423" s="216"/>
      <c r="AI1423" s="216"/>
      <c r="AJ1423" s="216"/>
      <c r="AK1423" s="216"/>
      <c r="AL1423" s="216"/>
      <c r="FY1423" s="184"/>
      <c r="JJ1423" s="184"/>
    </row>
    <row r="1424" spans="2:270">
      <c r="B1424" s="202"/>
      <c r="E1424" s="216"/>
      <c r="F1424" s="216"/>
      <c r="G1424" s="216"/>
      <c r="H1424" s="216"/>
      <c r="I1424" s="216"/>
      <c r="J1424" s="216"/>
      <c r="K1424" s="216"/>
      <c r="L1424" s="216"/>
      <c r="M1424" s="216"/>
      <c r="N1424" s="216"/>
      <c r="O1424" s="216"/>
      <c r="P1424" s="216"/>
      <c r="Q1424" s="216"/>
      <c r="R1424" s="216"/>
      <c r="S1424" s="216"/>
      <c r="T1424" s="216"/>
      <c r="U1424" s="216"/>
      <c r="V1424" s="216"/>
      <c r="W1424" s="216"/>
      <c r="X1424" s="216"/>
      <c r="Y1424" s="216"/>
      <c r="Z1424" s="216"/>
      <c r="AA1424" s="216"/>
      <c r="AB1424" s="216"/>
      <c r="AC1424" s="216"/>
      <c r="AD1424" s="216"/>
      <c r="AE1424" s="216"/>
      <c r="AF1424" s="216"/>
      <c r="AG1424" s="216"/>
      <c r="AH1424" s="216"/>
      <c r="AI1424" s="216"/>
      <c r="AJ1424" s="216"/>
      <c r="AK1424" s="216"/>
      <c r="AL1424" s="216"/>
      <c r="FY1424" s="184"/>
      <c r="JJ1424" s="184"/>
    </row>
    <row r="1425" spans="2:270">
      <c r="B1425" s="202"/>
      <c r="E1425" s="216"/>
      <c r="F1425" s="216"/>
      <c r="G1425" s="216"/>
      <c r="H1425" s="216"/>
      <c r="I1425" s="216"/>
      <c r="J1425" s="216"/>
      <c r="K1425" s="216"/>
      <c r="L1425" s="216"/>
      <c r="M1425" s="216"/>
      <c r="N1425" s="216"/>
      <c r="O1425" s="216"/>
      <c r="P1425" s="216"/>
      <c r="Q1425" s="216"/>
      <c r="R1425" s="216"/>
      <c r="S1425" s="216"/>
      <c r="T1425" s="216"/>
      <c r="U1425" s="216"/>
      <c r="V1425" s="216"/>
      <c r="W1425" s="216"/>
      <c r="X1425" s="216"/>
      <c r="Y1425" s="216"/>
      <c r="Z1425" s="216"/>
      <c r="AA1425" s="216"/>
      <c r="AB1425" s="216"/>
      <c r="AC1425" s="216"/>
      <c r="AD1425" s="216"/>
      <c r="AE1425" s="216"/>
      <c r="AF1425" s="216"/>
      <c r="AG1425" s="216"/>
      <c r="AH1425" s="216"/>
      <c r="AI1425" s="216"/>
      <c r="AJ1425" s="216"/>
      <c r="AK1425" s="216"/>
      <c r="AL1425" s="216"/>
      <c r="FY1425" s="184"/>
      <c r="JJ1425" s="184"/>
    </row>
    <row r="1426" spans="2:270">
      <c r="B1426" s="202"/>
      <c r="E1426" s="216"/>
      <c r="F1426" s="216"/>
      <c r="G1426" s="216"/>
      <c r="H1426" s="216"/>
      <c r="I1426" s="216"/>
      <c r="J1426" s="216"/>
      <c r="K1426" s="216"/>
      <c r="L1426" s="216"/>
      <c r="M1426" s="216"/>
      <c r="N1426" s="216"/>
      <c r="O1426" s="216"/>
      <c r="P1426" s="216"/>
      <c r="Q1426" s="216"/>
      <c r="R1426" s="216"/>
      <c r="S1426" s="216"/>
      <c r="T1426" s="216"/>
      <c r="U1426" s="216"/>
      <c r="V1426" s="216"/>
      <c r="W1426" s="216"/>
      <c r="X1426" s="216"/>
      <c r="Y1426" s="216"/>
      <c r="Z1426" s="216"/>
      <c r="AA1426" s="216"/>
      <c r="AB1426" s="216"/>
      <c r="AC1426" s="216"/>
      <c r="AD1426" s="216"/>
      <c r="AE1426" s="216"/>
      <c r="AF1426" s="216"/>
      <c r="AG1426" s="216"/>
      <c r="AH1426" s="216"/>
      <c r="AI1426" s="216"/>
      <c r="AJ1426" s="216"/>
      <c r="AK1426" s="216"/>
      <c r="AL1426" s="216"/>
      <c r="FY1426" s="184"/>
      <c r="JJ1426" s="184"/>
    </row>
    <row r="1427" spans="2:270">
      <c r="B1427" s="202"/>
      <c r="E1427" s="216"/>
      <c r="F1427" s="216"/>
      <c r="G1427" s="216"/>
      <c r="H1427" s="216"/>
      <c r="I1427" s="216"/>
      <c r="J1427" s="216"/>
      <c r="K1427" s="216"/>
      <c r="L1427" s="216"/>
      <c r="M1427" s="216"/>
      <c r="N1427" s="216"/>
      <c r="O1427" s="216"/>
      <c r="P1427" s="216"/>
      <c r="Q1427" s="216"/>
      <c r="R1427" s="216"/>
      <c r="S1427" s="216"/>
      <c r="T1427" s="216"/>
      <c r="U1427" s="216"/>
      <c r="V1427" s="216"/>
      <c r="W1427" s="216"/>
      <c r="X1427" s="216"/>
      <c r="Y1427" s="216"/>
      <c r="Z1427" s="216"/>
      <c r="AA1427" s="216"/>
      <c r="AB1427" s="216"/>
      <c r="AC1427" s="216"/>
      <c r="AD1427" s="216"/>
      <c r="AE1427" s="216"/>
      <c r="AF1427" s="216"/>
      <c r="AG1427" s="216"/>
      <c r="AH1427" s="216"/>
      <c r="AI1427" s="216"/>
      <c r="AJ1427" s="216"/>
      <c r="AK1427" s="216"/>
      <c r="AL1427" s="216"/>
      <c r="FY1427" s="184"/>
      <c r="JJ1427" s="184"/>
    </row>
    <row r="1428" spans="2:270">
      <c r="B1428" s="202"/>
      <c r="E1428" s="216"/>
      <c r="F1428" s="216"/>
      <c r="G1428" s="216"/>
      <c r="H1428" s="216"/>
      <c r="I1428" s="216"/>
      <c r="J1428" s="216"/>
      <c r="K1428" s="216"/>
      <c r="L1428" s="216"/>
      <c r="M1428" s="216"/>
      <c r="N1428" s="216"/>
      <c r="O1428" s="216"/>
      <c r="P1428" s="216"/>
      <c r="Q1428" s="216"/>
      <c r="R1428" s="216"/>
      <c r="S1428" s="216"/>
      <c r="T1428" s="216"/>
      <c r="U1428" s="216"/>
      <c r="V1428" s="216"/>
      <c r="W1428" s="216"/>
      <c r="X1428" s="216"/>
      <c r="Y1428" s="216"/>
      <c r="Z1428" s="216"/>
      <c r="AA1428" s="216"/>
      <c r="AB1428" s="216"/>
      <c r="AC1428" s="216"/>
      <c r="AD1428" s="216"/>
      <c r="AE1428" s="216"/>
      <c r="AF1428" s="216"/>
      <c r="AG1428" s="216"/>
      <c r="AH1428" s="216"/>
      <c r="AI1428" s="216"/>
      <c r="AJ1428" s="216"/>
      <c r="AK1428" s="216"/>
      <c r="AL1428" s="216"/>
      <c r="FY1428" s="184"/>
      <c r="JJ1428" s="184"/>
    </row>
    <row r="1429" spans="2:270">
      <c r="B1429" s="202"/>
      <c r="E1429" s="216"/>
      <c r="F1429" s="216"/>
      <c r="G1429" s="216"/>
      <c r="H1429" s="216"/>
      <c r="I1429" s="216"/>
      <c r="J1429" s="216"/>
      <c r="K1429" s="216"/>
      <c r="L1429" s="216"/>
      <c r="M1429" s="216"/>
      <c r="N1429" s="216"/>
      <c r="O1429" s="216"/>
      <c r="P1429" s="216"/>
      <c r="Q1429" s="216"/>
      <c r="R1429" s="216"/>
      <c r="S1429" s="216"/>
      <c r="T1429" s="216"/>
      <c r="U1429" s="216"/>
      <c r="V1429" s="216"/>
      <c r="W1429" s="216"/>
      <c r="X1429" s="216"/>
      <c r="Y1429" s="216"/>
      <c r="Z1429" s="216"/>
      <c r="AA1429" s="216"/>
      <c r="AB1429" s="216"/>
      <c r="AC1429" s="216"/>
      <c r="AD1429" s="216"/>
      <c r="AE1429" s="216"/>
      <c r="AF1429" s="216"/>
      <c r="AG1429" s="216"/>
      <c r="AH1429" s="216"/>
      <c r="AI1429" s="216"/>
      <c r="AJ1429" s="216"/>
      <c r="AK1429" s="216"/>
      <c r="AL1429" s="216"/>
      <c r="FY1429" s="184"/>
      <c r="JJ1429" s="184"/>
    </row>
    <row r="1430" spans="2:270">
      <c r="B1430" s="202"/>
      <c r="E1430" s="216"/>
      <c r="F1430" s="216"/>
      <c r="G1430" s="216"/>
      <c r="H1430" s="216"/>
      <c r="I1430" s="216"/>
      <c r="J1430" s="216"/>
      <c r="K1430" s="216"/>
      <c r="L1430" s="216"/>
      <c r="M1430" s="216"/>
      <c r="N1430" s="216"/>
      <c r="O1430" s="216"/>
      <c r="P1430" s="216"/>
      <c r="Q1430" s="216"/>
      <c r="R1430" s="216"/>
      <c r="S1430" s="216"/>
      <c r="T1430" s="216"/>
      <c r="U1430" s="216"/>
      <c r="V1430" s="216"/>
      <c r="W1430" s="216"/>
      <c r="X1430" s="216"/>
      <c r="Y1430" s="216"/>
      <c r="Z1430" s="216"/>
      <c r="AA1430" s="216"/>
      <c r="AB1430" s="216"/>
      <c r="AC1430" s="216"/>
      <c r="AD1430" s="216"/>
      <c r="AE1430" s="216"/>
      <c r="AF1430" s="216"/>
      <c r="AG1430" s="216"/>
      <c r="AH1430" s="216"/>
      <c r="AI1430" s="216"/>
      <c r="AJ1430" s="216"/>
      <c r="AK1430" s="216"/>
      <c r="AL1430" s="216"/>
      <c r="FY1430" s="184"/>
      <c r="JJ1430" s="184"/>
    </row>
    <row r="1431" spans="2:270">
      <c r="B1431" s="202"/>
      <c r="E1431" s="216"/>
      <c r="F1431" s="216"/>
      <c r="G1431" s="216"/>
      <c r="H1431" s="216"/>
      <c r="I1431" s="216"/>
      <c r="J1431" s="216"/>
      <c r="K1431" s="216"/>
      <c r="L1431" s="216"/>
      <c r="M1431" s="216"/>
      <c r="N1431" s="216"/>
      <c r="O1431" s="216"/>
      <c r="P1431" s="216"/>
      <c r="Q1431" s="216"/>
      <c r="R1431" s="216"/>
      <c r="S1431" s="216"/>
      <c r="T1431" s="216"/>
      <c r="U1431" s="216"/>
      <c r="V1431" s="216"/>
      <c r="W1431" s="216"/>
      <c r="X1431" s="216"/>
      <c r="Y1431" s="216"/>
      <c r="Z1431" s="216"/>
      <c r="AA1431" s="216"/>
      <c r="AB1431" s="216"/>
      <c r="AC1431" s="216"/>
      <c r="AD1431" s="216"/>
      <c r="AE1431" s="216"/>
      <c r="AF1431" s="216"/>
      <c r="AG1431" s="216"/>
      <c r="AH1431" s="216"/>
      <c r="AI1431" s="216"/>
      <c r="AJ1431" s="216"/>
      <c r="AK1431" s="216"/>
      <c r="AL1431" s="216"/>
      <c r="FY1431" s="184"/>
      <c r="JJ1431" s="184"/>
    </row>
    <row r="1432" spans="2:270">
      <c r="B1432" s="202"/>
      <c r="E1432" s="216"/>
      <c r="F1432" s="216"/>
      <c r="G1432" s="216"/>
      <c r="H1432" s="216"/>
      <c r="I1432" s="216"/>
      <c r="J1432" s="216"/>
      <c r="K1432" s="216"/>
      <c r="L1432" s="216"/>
      <c r="M1432" s="216"/>
      <c r="N1432" s="216"/>
      <c r="O1432" s="216"/>
      <c r="P1432" s="216"/>
      <c r="Q1432" s="216"/>
      <c r="R1432" s="216"/>
      <c r="S1432" s="216"/>
      <c r="T1432" s="216"/>
      <c r="U1432" s="216"/>
      <c r="V1432" s="216"/>
      <c r="W1432" s="216"/>
      <c r="X1432" s="216"/>
      <c r="Y1432" s="216"/>
      <c r="Z1432" s="216"/>
      <c r="AA1432" s="216"/>
      <c r="AB1432" s="216"/>
      <c r="AC1432" s="216"/>
      <c r="AD1432" s="216"/>
      <c r="AE1432" s="216"/>
      <c r="AF1432" s="216"/>
      <c r="AG1432" s="216"/>
      <c r="AH1432" s="216"/>
      <c r="AI1432" s="216"/>
      <c r="AJ1432" s="216"/>
      <c r="AK1432" s="216"/>
      <c r="AL1432" s="216"/>
      <c r="FY1432" s="184"/>
      <c r="JJ1432" s="184"/>
    </row>
    <row r="1433" spans="2:270">
      <c r="B1433" s="202"/>
      <c r="E1433" s="216"/>
      <c r="F1433" s="216"/>
      <c r="G1433" s="216"/>
      <c r="H1433" s="216"/>
      <c r="I1433" s="216"/>
      <c r="J1433" s="216"/>
      <c r="K1433" s="216"/>
      <c r="L1433" s="216"/>
      <c r="M1433" s="216"/>
      <c r="N1433" s="216"/>
      <c r="O1433" s="216"/>
      <c r="P1433" s="216"/>
      <c r="Q1433" s="216"/>
      <c r="R1433" s="216"/>
      <c r="S1433" s="216"/>
      <c r="T1433" s="216"/>
      <c r="U1433" s="216"/>
      <c r="V1433" s="216"/>
      <c r="W1433" s="216"/>
      <c r="X1433" s="216"/>
      <c r="Y1433" s="216"/>
      <c r="Z1433" s="216"/>
      <c r="AA1433" s="216"/>
      <c r="AB1433" s="216"/>
      <c r="AC1433" s="216"/>
      <c r="AD1433" s="216"/>
      <c r="AE1433" s="216"/>
      <c r="AF1433" s="216"/>
      <c r="AG1433" s="216"/>
      <c r="AH1433" s="216"/>
      <c r="AI1433" s="216"/>
      <c r="AJ1433" s="216"/>
      <c r="AK1433" s="216"/>
      <c r="AL1433" s="216"/>
      <c r="FY1433" s="184"/>
      <c r="JJ1433" s="184"/>
    </row>
    <row r="1434" spans="2:270">
      <c r="B1434" s="202"/>
      <c r="E1434" s="216"/>
      <c r="F1434" s="216"/>
      <c r="G1434" s="216"/>
      <c r="H1434" s="216"/>
      <c r="I1434" s="216"/>
      <c r="J1434" s="216"/>
      <c r="K1434" s="216"/>
      <c r="L1434" s="216"/>
      <c r="M1434" s="216"/>
      <c r="N1434" s="216"/>
      <c r="O1434" s="216"/>
      <c r="P1434" s="216"/>
      <c r="Q1434" s="216"/>
      <c r="R1434" s="216"/>
      <c r="S1434" s="216"/>
      <c r="T1434" s="216"/>
      <c r="U1434" s="216"/>
      <c r="V1434" s="216"/>
      <c r="W1434" s="216"/>
      <c r="X1434" s="216"/>
      <c r="Y1434" s="216"/>
      <c r="Z1434" s="216"/>
      <c r="AA1434" s="216"/>
      <c r="AB1434" s="216"/>
      <c r="AC1434" s="216"/>
      <c r="AD1434" s="216"/>
      <c r="AE1434" s="216"/>
      <c r="AF1434" s="216"/>
      <c r="AG1434" s="216"/>
      <c r="AH1434" s="216"/>
      <c r="AI1434" s="216"/>
      <c r="AJ1434" s="216"/>
      <c r="AK1434" s="216"/>
      <c r="AL1434" s="216"/>
      <c r="FY1434" s="184"/>
      <c r="JJ1434" s="184"/>
    </row>
    <row r="1435" spans="2:270">
      <c r="B1435" s="202"/>
      <c r="E1435" s="216"/>
      <c r="F1435" s="216"/>
      <c r="G1435" s="216"/>
      <c r="H1435" s="216"/>
      <c r="I1435" s="216"/>
      <c r="J1435" s="216"/>
      <c r="K1435" s="216"/>
      <c r="L1435" s="216"/>
      <c r="M1435" s="216"/>
      <c r="N1435" s="216"/>
      <c r="O1435" s="216"/>
      <c r="P1435" s="216"/>
      <c r="Q1435" s="216"/>
      <c r="R1435" s="216"/>
      <c r="S1435" s="216"/>
      <c r="T1435" s="216"/>
      <c r="U1435" s="216"/>
      <c r="V1435" s="216"/>
      <c r="W1435" s="216"/>
      <c r="X1435" s="216"/>
      <c r="Y1435" s="216"/>
      <c r="Z1435" s="216"/>
      <c r="AA1435" s="216"/>
      <c r="AB1435" s="216"/>
      <c r="AC1435" s="216"/>
      <c r="AD1435" s="216"/>
      <c r="AE1435" s="216"/>
      <c r="AF1435" s="216"/>
      <c r="AG1435" s="216"/>
      <c r="AH1435" s="216"/>
      <c r="AI1435" s="216"/>
      <c r="AJ1435" s="216"/>
      <c r="AK1435" s="216"/>
      <c r="AL1435" s="216"/>
      <c r="FY1435" s="184"/>
      <c r="JJ1435" s="184"/>
    </row>
    <row r="1436" spans="2:270">
      <c r="B1436" s="202"/>
      <c r="E1436" s="216"/>
      <c r="F1436" s="216"/>
      <c r="G1436" s="216"/>
      <c r="H1436" s="216"/>
      <c r="I1436" s="216"/>
      <c r="J1436" s="216"/>
      <c r="K1436" s="216"/>
      <c r="L1436" s="216"/>
      <c r="M1436" s="216"/>
      <c r="N1436" s="216"/>
      <c r="O1436" s="216"/>
      <c r="P1436" s="216"/>
      <c r="Q1436" s="216"/>
      <c r="R1436" s="216"/>
      <c r="S1436" s="216"/>
      <c r="T1436" s="216"/>
      <c r="U1436" s="216"/>
      <c r="V1436" s="216"/>
      <c r="W1436" s="216"/>
      <c r="X1436" s="216"/>
      <c r="Y1436" s="216"/>
      <c r="Z1436" s="216"/>
      <c r="AA1436" s="216"/>
      <c r="AB1436" s="216"/>
      <c r="AC1436" s="216"/>
      <c r="AD1436" s="216"/>
      <c r="AE1436" s="216"/>
      <c r="AF1436" s="216"/>
      <c r="AG1436" s="216"/>
      <c r="AH1436" s="216"/>
      <c r="AI1436" s="216"/>
      <c r="AJ1436" s="216"/>
      <c r="AK1436" s="216"/>
      <c r="AL1436" s="216"/>
      <c r="FY1436" s="184"/>
      <c r="JJ1436" s="184"/>
    </row>
    <row r="1437" spans="2:270">
      <c r="B1437" s="202"/>
      <c r="E1437" s="216"/>
      <c r="F1437" s="216"/>
      <c r="G1437" s="216"/>
      <c r="H1437" s="216"/>
      <c r="I1437" s="216"/>
      <c r="J1437" s="216"/>
      <c r="K1437" s="216"/>
      <c r="L1437" s="216"/>
      <c r="M1437" s="216"/>
      <c r="N1437" s="216"/>
      <c r="O1437" s="216"/>
      <c r="P1437" s="216"/>
      <c r="Q1437" s="216"/>
      <c r="R1437" s="216"/>
      <c r="S1437" s="216"/>
      <c r="T1437" s="216"/>
      <c r="U1437" s="216"/>
      <c r="V1437" s="216"/>
      <c r="W1437" s="216"/>
      <c r="X1437" s="216"/>
      <c r="Y1437" s="216"/>
      <c r="Z1437" s="216"/>
      <c r="AA1437" s="216"/>
      <c r="AB1437" s="216"/>
      <c r="AC1437" s="216"/>
      <c r="AD1437" s="216"/>
      <c r="AE1437" s="216"/>
      <c r="AF1437" s="216"/>
      <c r="AG1437" s="216"/>
      <c r="AH1437" s="216"/>
      <c r="AI1437" s="216"/>
      <c r="AJ1437" s="216"/>
      <c r="AK1437" s="216"/>
      <c r="AL1437" s="216"/>
      <c r="FY1437" s="184"/>
      <c r="JJ1437" s="184"/>
    </row>
    <row r="1438" spans="2:270">
      <c r="B1438" s="202"/>
      <c r="E1438" s="216"/>
      <c r="F1438" s="216"/>
      <c r="G1438" s="216"/>
      <c r="H1438" s="216"/>
      <c r="I1438" s="216"/>
      <c r="J1438" s="216"/>
      <c r="K1438" s="216"/>
      <c r="L1438" s="216"/>
      <c r="M1438" s="216"/>
      <c r="N1438" s="216"/>
      <c r="O1438" s="216"/>
      <c r="P1438" s="216"/>
      <c r="Q1438" s="216"/>
      <c r="R1438" s="216"/>
      <c r="S1438" s="216"/>
      <c r="T1438" s="216"/>
      <c r="U1438" s="216"/>
      <c r="V1438" s="216"/>
      <c r="W1438" s="216"/>
      <c r="X1438" s="216"/>
      <c r="Y1438" s="216"/>
      <c r="Z1438" s="216"/>
      <c r="AA1438" s="216"/>
      <c r="AB1438" s="216"/>
      <c r="AC1438" s="216"/>
      <c r="AD1438" s="216"/>
      <c r="AE1438" s="216"/>
      <c r="AF1438" s="216"/>
      <c r="AG1438" s="216"/>
      <c r="AH1438" s="216"/>
      <c r="AI1438" s="216"/>
      <c r="AJ1438" s="216"/>
      <c r="AK1438" s="216"/>
      <c r="AL1438" s="216"/>
      <c r="FY1438" s="184"/>
      <c r="JJ1438" s="184"/>
    </row>
    <row r="1439" spans="2:270">
      <c r="B1439" s="202"/>
      <c r="E1439" s="216"/>
      <c r="F1439" s="216"/>
      <c r="G1439" s="216"/>
      <c r="H1439" s="216"/>
      <c r="I1439" s="216"/>
      <c r="J1439" s="216"/>
      <c r="K1439" s="216"/>
      <c r="L1439" s="216"/>
      <c r="M1439" s="216"/>
      <c r="N1439" s="216"/>
      <c r="O1439" s="216"/>
      <c r="P1439" s="216"/>
      <c r="Q1439" s="216"/>
      <c r="R1439" s="216"/>
      <c r="S1439" s="216"/>
      <c r="T1439" s="216"/>
      <c r="U1439" s="216"/>
      <c r="V1439" s="216"/>
      <c r="W1439" s="216"/>
      <c r="X1439" s="216"/>
      <c r="Y1439" s="216"/>
      <c r="Z1439" s="216"/>
      <c r="AA1439" s="216"/>
      <c r="AB1439" s="216"/>
      <c r="AC1439" s="216"/>
      <c r="AD1439" s="216"/>
      <c r="AE1439" s="216"/>
      <c r="AF1439" s="216"/>
      <c r="AG1439" s="216"/>
      <c r="AH1439" s="216"/>
      <c r="AI1439" s="216"/>
      <c r="AJ1439" s="216"/>
      <c r="AK1439" s="216"/>
      <c r="AL1439" s="216"/>
      <c r="FY1439" s="184"/>
      <c r="JJ1439" s="184"/>
    </row>
    <row r="1440" spans="2:270">
      <c r="B1440" s="202"/>
      <c r="E1440" s="216"/>
      <c r="F1440" s="216"/>
      <c r="G1440" s="216"/>
      <c r="H1440" s="216"/>
      <c r="I1440" s="216"/>
      <c r="J1440" s="216"/>
      <c r="K1440" s="216"/>
      <c r="L1440" s="216"/>
      <c r="M1440" s="216"/>
      <c r="N1440" s="216"/>
      <c r="O1440" s="216"/>
      <c r="P1440" s="216"/>
      <c r="Q1440" s="216"/>
      <c r="R1440" s="216"/>
      <c r="S1440" s="216"/>
      <c r="T1440" s="216"/>
      <c r="U1440" s="216"/>
      <c r="V1440" s="216"/>
      <c r="W1440" s="216"/>
      <c r="X1440" s="216"/>
      <c r="Y1440" s="216"/>
      <c r="Z1440" s="216"/>
      <c r="AA1440" s="216"/>
      <c r="AB1440" s="216"/>
      <c r="AC1440" s="216"/>
      <c r="AD1440" s="216"/>
      <c r="AE1440" s="216"/>
      <c r="AF1440" s="216"/>
      <c r="AG1440" s="216"/>
      <c r="AH1440" s="216"/>
      <c r="AI1440" s="216"/>
      <c r="AJ1440" s="216"/>
      <c r="AK1440" s="216"/>
      <c r="AL1440" s="216"/>
      <c r="FY1440" s="184"/>
      <c r="JJ1440" s="184"/>
    </row>
    <row r="1441" spans="2:270">
      <c r="B1441" s="202"/>
      <c r="E1441" s="216"/>
      <c r="F1441" s="216"/>
      <c r="G1441" s="216"/>
      <c r="H1441" s="216"/>
      <c r="I1441" s="216"/>
      <c r="J1441" s="216"/>
      <c r="K1441" s="216"/>
      <c r="L1441" s="216"/>
      <c r="M1441" s="216"/>
      <c r="N1441" s="216"/>
      <c r="O1441" s="216"/>
      <c r="P1441" s="216"/>
      <c r="Q1441" s="216"/>
      <c r="R1441" s="216"/>
      <c r="S1441" s="216"/>
      <c r="T1441" s="216"/>
      <c r="U1441" s="216"/>
      <c r="V1441" s="216"/>
      <c r="W1441" s="216"/>
      <c r="X1441" s="216"/>
      <c r="Y1441" s="216"/>
      <c r="Z1441" s="216"/>
      <c r="AA1441" s="216"/>
      <c r="AB1441" s="216"/>
      <c r="AC1441" s="216"/>
      <c r="AD1441" s="216"/>
      <c r="AE1441" s="216"/>
      <c r="AF1441" s="216"/>
      <c r="AG1441" s="216"/>
      <c r="AH1441" s="216"/>
      <c r="AI1441" s="216"/>
      <c r="AJ1441" s="216"/>
      <c r="AK1441" s="216"/>
      <c r="AL1441" s="216"/>
      <c r="FY1441" s="184"/>
      <c r="JJ1441" s="184"/>
    </row>
    <row r="1442" spans="2:270">
      <c r="B1442" s="202"/>
      <c r="E1442" s="216"/>
      <c r="F1442" s="216"/>
      <c r="G1442" s="216"/>
      <c r="H1442" s="216"/>
      <c r="I1442" s="216"/>
      <c r="J1442" s="216"/>
      <c r="K1442" s="216"/>
      <c r="L1442" s="216"/>
      <c r="M1442" s="216"/>
      <c r="N1442" s="216"/>
      <c r="O1442" s="216"/>
      <c r="P1442" s="216"/>
      <c r="Q1442" s="216"/>
      <c r="R1442" s="216"/>
      <c r="S1442" s="216"/>
      <c r="T1442" s="216"/>
      <c r="U1442" s="216"/>
      <c r="V1442" s="216"/>
      <c r="W1442" s="216"/>
      <c r="X1442" s="216"/>
      <c r="Y1442" s="216"/>
      <c r="Z1442" s="216"/>
      <c r="AA1442" s="216"/>
      <c r="AB1442" s="216"/>
      <c r="AC1442" s="216"/>
      <c r="AD1442" s="216"/>
      <c r="AE1442" s="216"/>
      <c r="AF1442" s="216"/>
      <c r="AG1442" s="216"/>
      <c r="AH1442" s="216"/>
      <c r="AI1442" s="216"/>
      <c r="AJ1442" s="216"/>
      <c r="AK1442" s="216"/>
      <c r="AL1442" s="216"/>
      <c r="FY1442" s="184"/>
      <c r="JJ1442" s="184"/>
    </row>
    <row r="1443" spans="2:270">
      <c r="B1443" s="202"/>
      <c r="E1443" s="216"/>
      <c r="F1443" s="216"/>
      <c r="G1443" s="216"/>
      <c r="H1443" s="216"/>
      <c r="I1443" s="216"/>
      <c r="J1443" s="216"/>
      <c r="K1443" s="216"/>
      <c r="L1443" s="216"/>
      <c r="M1443" s="216"/>
      <c r="N1443" s="216"/>
      <c r="O1443" s="216"/>
      <c r="P1443" s="216"/>
      <c r="Q1443" s="216"/>
      <c r="R1443" s="216"/>
      <c r="S1443" s="216"/>
      <c r="T1443" s="216"/>
      <c r="U1443" s="216"/>
      <c r="V1443" s="216"/>
      <c r="W1443" s="216"/>
      <c r="X1443" s="216"/>
      <c r="Y1443" s="216"/>
      <c r="Z1443" s="216"/>
      <c r="AA1443" s="216"/>
      <c r="AB1443" s="216"/>
      <c r="AC1443" s="216"/>
      <c r="AD1443" s="216"/>
      <c r="AE1443" s="216"/>
      <c r="AF1443" s="216"/>
      <c r="AG1443" s="216"/>
      <c r="AH1443" s="216"/>
      <c r="AI1443" s="216"/>
      <c r="AJ1443" s="216"/>
      <c r="AK1443" s="216"/>
      <c r="AL1443" s="216"/>
      <c r="FY1443" s="184"/>
      <c r="JJ1443" s="184"/>
    </row>
    <row r="1444" spans="2:270">
      <c r="B1444" s="202"/>
      <c r="E1444" s="216"/>
      <c r="F1444" s="216"/>
      <c r="G1444" s="216"/>
      <c r="H1444" s="216"/>
      <c r="I1444" s="216"/>
      <c r="J1444" s="216"/>
      <c r="K1444" s="216"/>
      <c r="L1444" s="216"/>
      <c r="M1444" s="216"/>
      <c r="N1444" s="216"/>
      <c r="O1444" s="216"/>
      <c r="P1444" s="216"/>
      <c r="Q1444" s="216"/>
      <c r="R1444" s="216"/>
      <c r="S1444" s="216"/>
      <c r="T1444" s="216"/>
      <c r="U1444" s="216"/>
      <c r="V1444" s="216"/>
      <c r="W1444" s="216"/>
      <c r="X1444" s="216"/>
      <c r="Y1444" s="216"/>
      <c r="Z1444" s="216"/>
      <c r="AA1444" s="216"/>
      <c r="AB1444" s="216"/>
      <c r="AC1444" s="216"/>
      <c r="AD1444" s="216"/>
      <c r="AE1444" s="216"/>
      <c r="AF1444" s="216"/>
      <c r="AG1444" s="216"/>
      <c r="AH1444" s="216"/>
      <c r="AI1444" s="216"/>
      <c r="AJ1444" s="216"/>
      <c r="AK1444" s="216"/>
      <c r="AL1444" s="216"/>
      <c r="FY1444" s="184"/>
      <c r="JJ1444" s="184"/>
    </row>
    <row r="1445" spans="2:270">
      <c r="B1445" s="202"/>
      <c r="E1445" s="216"/>
      <c r="F1445" s="216"/>
      <c r="G1445" s="216"/>
      <c r="H1445" s="216"/>
      <c r="I1445" s="216"/>
      <c r="J1445" s="216"/>
      <c r="K1445" s="216"/>
      <c r="L1445" s="216"/>
      <c r="M1445" s="216"/>
      <c r="N1445" s="216"/>
      <c r="O1445" s="216"/>
      <c r="P1445" s="216"/>
      <c r="Q1445" s="216"/>
      <c r="R1445" s="216"/>
      <c r="S1445" s="216"/>
      <c r="T1445" s="216"/>
      <c r="U1445" s="216"/>
      <c r="V1445" s="216"/>
      <c r="W1445" s="216"/>
      <c r="X1445" s="216"/>
      <c r="Y1445" s="216"/>
      <c r="Z1445" s="216"/>
      <c r="AA1445" s="216"/>
      <c r="AB1445" s="216"/>
      <c r="AC1445" s="216"/>
      <c r="AD1445" s="216"/>
      <c r="AE1445" s="216"/>
      <c r="AF1445" s="216"/>
      <c r="AG1445" s="216"/>
      <c r="AH1445" s="216"/>
      <c r="AI1445" s="216"/>
      <c r="AJ1445" s="216"/>
      <c r="AK1445" s="216"/>
      <c r="AL1445" s="216"/>
      <c r="FY1445" s="184"/>
      <c r="JJ1445" s="184"/>
    </row>
    <row r="1446" spans="2:270">
      <c r="B1446" s="202"/>
      <c r="E1446" s="216"/>
      <c r="F1446" s="216"/>
      <c r="G1446" s="216"/>
      <c r="H1446" s="216"/>
      <c r="I1446" s="216"/>
      <c r="J1446" s="216"/>
      <c r="K1446" s="216"/>
      <c r="L1446" s="216"/>
      <c r="M1446" s="216"/>
      <c r="N1446" s="216"/>
      <c r="O1446" s="216"/>
      <c r="P1446" s="216"/>
      <c r="Q1446" s="216"/>
      <c r="R1446" s="216"/>
      <c r="S1446" s="216"/>
      <c r="T1446" s="216"/>
      <c r="U1446" s="216"/>
      <c r="V1446" s="216"/>
      <c r="W1446" s="216"/>
      <c r="X1446" s="216"/>
      <c r="Y1446" s="216"/>
      <c r="Z1446" s="216"/>
      <c r="AA1446" s="216"/>
      <c r="AB1446" s="216"/>
      <c r="AC1446" s="216"/>
      <c r="AD1446" s="216"/>
      <c r="AE1446" s="216"/>
      <c r="AF1446" s="216"/>
      <c r="AG1446" s="216"/>
      <c r="AH1446" s="216"/>
      <c r="AI1446" s="216"/>
      <c r="AJ1446" s="216"/>
      <c r="AK1446" s="216"/>
      <c r="AL1446" s="216"/>
      <c r="FY1446" s="184"/>
      <c r="JJ1446" s="184"/>
    </row>
    <row r="1447" spans="2:270">
      <c r="B1447" s="202"/>
      <c r="E1447" s="216"/>
      <c r="F1447" s="216"/>
      <c r="G1447" s="216"/>
      <c r="H1447" s="216"/>
      <c r="I1447" s="216"/>
      <c r="J1447" s="216"/>
      <c r="K1447" s="216"/>
      <c r="L1447" s="216"/>
      <c r="M1447" s="216"/>
      <c r="N1447" s="216"/>
      <c r="O1447" s="216"/>
      <c r="P1447" s="216"/>
      <c r="Q1447" s="216"/>
      <c r="R1447" s="216"/>
      <c r="S1447" s="216"/>
      <c r="T1447" s="216"/>
      <c r="U1447" s="216"/>
      <c r="V1447" s="216"/>
      <c r="W1447" s="216"/>
      <c r="X1447" s="216"/>
      <c r="Y1447" s="216"/>
      <c r="Z1447" s="216"/>
      <c r="AA1447" s="216"/>
      <c r="AB1447" s="216"/>
      <c r="AC1447" s="216"/>
      <c r="AD1447" s="216"/>
      <c r="AE1447" s="216"/>
      <c r="AF1447" s="216"/>
      <c r="AG1447" s="216"/>
      <c r="AH1447" s="216"/>
      <c r="AI1447" s="216"/>
      <c r="AJ1447" s="216"/>
      <c r="AK1447" s="216"/>
      <c r="AL1447" s="216"/>
      <c r="FY1447" s="184"/>
      <c r="JJ1447" s="184"/>
    </row>
    <row r="1448" spans="2:270">
      <c r="B1448" s="202"/>
      <c r="E1448" s="216"/>
      <c r="F1448" s="216"/>
      <c r="G1448" s="216"/>
      <c r="H1448" s="216"/>
      <c r="I1448" s="216"/>
      <c r="J1448" s="216"/>
      <c r="K1448" s="216"/>
      <c r="L1448" s="216"/>
      <c r="M1448" s="216"/>
      <c r="N1448" s="216"/>
      <c r="O1448" s="216"/>
      <c r="P1448" s="216"/>
      <c r="Q1448" s="216"/>
      <c r="R1448" s="216"/>
      <c r="S1448" s="216"/>
      <c r="T1448" s="216"/>
      <c r="U1448" s="216"/>
      <c r="V1448" s="216"/>
      <c r="W1448" s="216"/>
      <c r="X1448" s="216"/>
      <c r="Y1448" s="216"/>
      <c r="Z1448" s="216"/>
      <c r="AA1448" s="216"/>
      <c r="AB1448" s="216"/>
      <c r="AC1448" s="216"/>
      <c r="AD1448" s="216"/>
      <c r="AE1448" s="216"/>
      <c r="AF1448" s="216"/>
      <c r="AG1448" s="216"/>
      <c r="AH1448" s="216"/>
      <c r="AI1448" s="216"/>
      <c r="AJ1448" s="216"/>
      <c r="AK1448" s="216"/>
      <c r="AL1448" s="216"/>
      <c r="FY1448" s="184"/>
      <c r="JJ1448" s="184"/>
    </row>
    <row r="1449" spans="2:270">
      <c r="B1449" s="202"/>
      <c r="E1449" s="216"/>
      <c r="F1449" s="216"/>
      <c r="G1449" s="216"/>
      <c r="H1449" s="216"/>
      <c r="I1449" s="216"/>
      <c r="J1449" s="216"/>
      <c r="K1449" s="216"/>
      <c r="L1449" s="216"/>
      <c r="M1449" s="216"/>
      <c r="N1449" s="216"/>
      <c r="O1449" s="216"/>
      <c r="P1449" s="216"/>
      <c r="Q1449" s="216"/>
      <c r="R1449" s="216"/>
      <c r="S1449" s="216"/>
      <c r="T1449" s="216"/>
      <c r="U1449" s="216"/>
      <c r="V1449" s="216"/>
      <c r="W1449" s="216"/>
      <c r="X1449" s="216"/>
      <c r="Y1449" s="216"/>
      <c r="Z1449" s="216"/>
      <c r="AA1449" s="216"/>
      <c r="AB1449" s="216"/>
      <c r="AC1449" s="216"/>
      <c r="AD1449" s="216"/>
      <c r="AE1449" s="216"/>
      <c r="AF1449" s="216"/>
      <c r="AG1449" s="216"/>
      <c r="AH1449" s="216"/>
      <c r="AI1449" s="216"/>
      <c r="AJ1449" s="216"/>
      <c r="AK1449" s="216"/>
      <c r="AL1449" s="216"/>
      <c r="FY1449" s="184"/>
      <c r="JJ1449" s="184"/>
    </row>
    <row r="1450" spans="2:270">
      <c r="B1450" s="202"/>
      <c r="E1450" s="216"/>
      <c r="F1450" s="216"/>
      <c r="G1450" s="216"/>
      <c r="H1450" s="216"/>
      <c r="I1450" s="216"/>
      <c r="J1450" s="216"/>
      <c r="K1450" s="216"/>
      <c r="L1450" s="216"/>
      <c r="M1450" s="216"/>
      <c r="N1450" s="216"/>
      <c r="O1450" s="216"/>
      <c r="P1450" s="216"/>
      <c r="Q1450" s="216"/>
      <c r="R1450" s="216"/>
      <c r="S1450" s="216"/>
      <c r="T1450" s="216"/>
      <c r="U1450" s="216"/>
      <c r="V1450" s="216"/>
      <c r="W1450" s="216"/>
      <c r="X1450" s="216"/>
      <c r="Y1450" s="216"/>
      <c r="Z1450" s="216"/>
      <c r="AA1450" s="216"/>
      <c r="AB1450" s="216"/>
      <c r="AC1450" s="216"/>
      <c r="AD1450" s="216"/>
      <c r="AE1450" s="216"/>
      <c r="AF1450" s="216"/>
      <c r="AG1450" s="216"/>
      <c r="AH1450" s="216"/>
      <c r="AI1450" s="216"/>
      <c r="AJ1450" s="216"/>
      <c r="AK1450" s="216"/>
      <c r="AL1450" s="216"/>
      <c r="FY1450" s="184"/>
      <c r="JJ1450" s="184"/>
    </row>
    <row r="1451" spans="2:270">
      <c r="B1451" s="202"/>
      <c r="E1451" s="216"/>
      <c r="F1451" s="216"/>
      <c r="G1451" s="216"/>
      <c r="H1451" s="216"/>
      <c r="I1451" s="216"/>
      <c r="J1451" s="216"/>
      <c r="K1451" s="216"/>
      <c r="L1451" s="216"/>
      <c r="M1451" s="216"/>
      <c r="N1451" s="216"/>
      <c r="O1451" s="216"/>
      <c r="P1451" s="216"/>
      <c r="Q1451" s="216"/>
      <c r="R1451" s="216"/>
      <c r="S1451" s="216"/>
      <c r="T1451" s="216"/>
      <c r="U1451" s="216"/>
      <c r="V1451" s="216"/>
      <c r="W1451" s="216"/>
      <c r="X1451" s="216"/>
      <c r="Y1451" s="216"/>
      <c r="Z1451" s="216"/>
      <c r="AA1451" s="216"/>
      <c r="AB1451" s="216"/>
      <c r="AC1451" s="216"/>
      <c r="AD1451" s="216"/>
      <c r="AE1451" s="216"/>
      <c r="AF1451" s="216"/>
      <c r="AG1451" s="216"/>
      <c r="AH1451" s="216"/>
      <c r="AI1451" s="216"/>
      <c r="AJ1451" s="216"/>
      <c r="AK1451" s="216"/>
      <c r="AL1451" s="216"/>
      <c r="FY1451" s="184"/>
      <c r="JJ1451" s="184"/>
    </row>
    <row r="1452" spans="2:270">
      <c r="B1452" s="202"/>
      <c r="E1452" s="216"/>
      <c r="F1452" s="216"/>
      <c r="G1452" s="216"/>
      <c r="H1452" s="216"/>
      <c r="I1452" s="216"/>
      <c r="J1452" s="216"/>
      <c r="K1452" s="216"/>
      <c r="L1452" s="216"/>
      <c r="M1452" s="216"/>
      <c r="N1452" s="216"/>
      <c r="O1452" s="216"/>
      <c r="P1452" s="216"/>
      <c r="Q1452" s="216"/>
      <c r="R1452" s="216"/>
      <c r="S1452" s="216"/>
      <c r="T1452" s="216"/>
      <c r="U1452" s="216"/>
      <c r="V1452" s="216"/>
      <c r="W1452" s="216"/>
      <c r="X1452" s="216"/>
      <c r="Y1452" s="216"/>
      <c r="Z1452" s="216"/>
      <c r="AA1452" s="216"/>
      <c r="AB1452" s="216"/>
      <c r="AC1452" s="216"/>
      <c r="AD1452" s="216"/>
      <c r="AE1452" s="216"/>
      <c r="AF1452" s="216"/>
      <c r="AG1452" s="216"/>
      <c r="AH1452" s="216"/>
      <c r="AI1452" s="216"/>
      <c r="AJ1452" s="216"/>
      <c r="AK1452" s="216"/>
      <c r="AL1452" s="216"/>
      <c r="FY1452" s="184"/>
      <c r="JJ1452" s="184"/>
    </row>
    <row r="1453" spans="2:270">
      <c r="B1453" s="202"/>
      <c r="E1453" s="216"/>
      <c r="F1453" s="216"/>
      <c r="G1453" s="216"/>
      <c r="H1453" s="216"/>
      <c r="I1453" s="216"/>
      <c r="J1453" s="216"/>
      <c r="K1453" s="216"/>
      <c r="L1453" s="216"/>
      <c r="M1453" s="216"/>
      <c r="N1453" s="216"/>
      <c r="O1453" s="216"/>
      <c r="P1453" s="216"/>
      <c r="Q1453" s="216"/>
      <c r="R1453" s="216"/>
      <c r="S1453" s="216"/>
      <c r="T1453" s="216"/>
      <c r="U1453" s="216"/>
      <c r="V1453" s="216"/>
      <c r="W1453" s="216"/>
      <c r="X1453" s="216"/>
      <c r="Y1453" s="216"/>
      <c r="Z1453" s="216"/>
      <c r="AA1453" s="216"/>
      <c r="AB1453" s="216"/>
      <c r="AC1453" s="216"/>
      <c r="AD1453" s="216"/>
      <c r="AE1453" s="216"/>
      <c r="AF1453" s="216"/>
      <c r="AG1453" s="216"/>
      <c r="AH1453" s="216"/>
      <c r="AI1453" s="216"/>
      <c r="AJ1453" s="216"/>
      <c r="AK1453" s="216"/>
      <c r="AL1453" s="216"/>
      <c r="FY1453" s="184"/>
      <c r="JJ1453" s="184"/>
    </row>
    <row r="1454" spans="2:270">
      <c r="B1454" s="202"/>
      <c r="E1454" s="216"/>
      <c r="F1454" s="216"/>
      <c r="G1454" s="216"/>
      <c r="H1454" s="216"/>
      <c r="I1454" s="216"/>
      <c r="J1454" s="216"/>
      <c r="K1454" s="216"/>
      <c r="L1454" s="216"/>
      <c r="M1454" s="216"/>
      <c r="N1454" s="216"/>
      <c r="O1454" s="216"/>
      <c r="P1454" s="216"/>
      <c r="Q1454" s="216"/>
      <c r="R1454" s="216"/>
      <c r="S1454" s="216"/>
      <c r="T1454" s="216"/>
      <c r="U1454" s="216"/>
      <c r="V1454" s="216"/>
      <c r="W1454" s="216"/>
      <c r="X1454" s="216"/>
      <c r="Y1454" s="216"/>
      <c r="Z1454" s="216"/>
      <c r="AA1454" s="216"/>
      <c r="AB1454" s="216"/>
      <c r="AC1454" s="216"/>
      <c r="AD1454" s="216"/>
      <c r="AE1454" s="216"/>
      <c r="AF1454" s="216"/>
      <c r="AG1454" s="216"/>
      <c r="AH1454" s="216"/>
      <c r="AI1454" s="216"/>
      <c r="AJ1454" s="216"/>
      <c r="AK1454" s="216"/>
      <c r="AL1454" s="216"/>
      <c r="FY1454" s="184"/>
      <c r="JJ1454" s="184"/>
    </row>
    <row r="1455" spans="2:270">
      <c r="B1455" s="202"/>
      <c r="E1455" s="216"/>
      <c r="F1455" s="216"/>
      <c r="G1455" s="216"/>
      <c r="H1455" s="216"/>
      <c r="I1455" s="216"/>
      <c r="J1455" s="216"/>
      <c r="K1455" s="216"/>
      <c r="L1455" s="216"/>
      <c r="M1455" s="216"/>
      <c r="N1455" s="216"/>
      <c r="O1455" s="216"/>
      <c r="P1455" s="216"/>
      <c r="Q1455" s="216"/>
      <c r="R1455" s="216"/>
      <c r="S1455" s="216"/>
      <c r="T1455" s="216"/>
      <c r="U1455" s="216"/>
      <c r="V1455" s="216"/>
      <c r="W1455" s="216"/>
      <c r="X1455" s="216"/>
      <c r="Y1455" s="216"/>
      <c r="Z1455" s="216"/>
      <c r="AA1455" s="216"/>
      <c r="AB1455" s="216"/>
      <c r="AC1455" s="216"/>
      <c r="AD1455" s="216"/>
      <c r="AE1455" s="216"/>
      <c r="AF1455" s="216"/>
      <c r="AG1455" s="216"/>
      <c r="AH1455" s="216"/>
      <c r="AI1455" s="216"/>
      <c r="AJ1455" s="216"/>
      <c r="AK1455" s="216"/>
      <c r="AL1455" s="216"/>
      <c r="FY1455" s="184"/>
      <c r="JJ1455" s="184"/>
    </row>
    <row r="1456" spans="2:270">
      <c r="B1456" s="202"/>
      <c r="E1456" s="216"/>
      <c r="F1456" s="216"/>
      <c r="G1456" s="216"/>
      <c r="H1456" s="216"/>
      <c r="I1456" s="216"/>
      <c r="J1456" s="216"/>
      <c r="K1456" s="216"/>
      <c r="L1456" s="216"/>
      <c r="M1456" s="216"/>
      <c r="N1456" s="216"/>
      <c r="O1456" s="216"/>
      <c r="P1456" s="216"/>
      <c r="Q1456" s="216"/>
      <c r="R1456" s="216"/>
      <c r="S1456" s="216"/>
      <c r="T1456" s="216"/>
      <c r="U1456" s="216"/>
      <c r="V1456" s="216"/>
      <c r="W1456" s="216"/>
      <c r="X1456" s="216"/>
      <c r="Y1456" s="216"/>
      <c r="Z1456" s="216"/>
      <c r="AA1456" s="216"/>
      <c r="AB1456" s="216"/>
      <c r="AC1456" s="216"/>
      <c r="AD1456" s="216"/>
      <c r="AE1456" s="216"/>
      <c r="AF1456" s="216"/>
      <c r="AG1456" s="216"/>
      <c r="AH1456" s="216"/>
      <c r="AI1456" s="216"/>
      <c r="AJ1456" s="216"/>
      <c r="AK1456" s="216"/>
      <c r="AL1456" s="216"/>
      <c r="FY1456" s="184"/>
      <c r="JJ1456" s="184"/>
    </row>
    <row r="1457" spans="2:270">
      <c r="B1457" s="202"/>
      <c r="E1457" s="216"/>
      <c r="F1457" s="216"/>
      <c r="G1457" s="216"/>
      <c r="H1457" s="216"/>
      <c r="I1457" s="216"/>
      <c r="J1457" s="216"/>
      <c r="K1457" s="216"/>
      <c r="L1457" s="216"/>
      <c r="M1457" s="216"/>
      <c r="N1457" s="216"/>
      <c r="O1457" s="216"/>
      <c r="P1457" s="216"/>
      <c r="Q1457" s="216"/>
      <c r="R1457" s="216"/>
      <c r="S1457" s="216"/>
      <c r="T1457" s="216"/>
      <c r="U1457" s="216"/>
      <c r="V1457" s="216"/>
      <c r="W1457" s="216"/>
      <c r="X1457" s="216"/>
      <c r="Y1457" s="216"/>
      <c r="Z1457" s="216"/>
      <c r="AA1457" s="216"/>
      <c r="AB1457" s="216"/>
      <c r="AC1457" s="216"/>
      <c r="AD1457" s="216"/>
      <c r="AE1457" s="216"/>
      <c r="AF1457" s="216"/>
      <c r="AG1457" s="216"/>
      <c r="AH1457" s="216"/>
      <c r="AI1457" s="216"/>
      <c r="AJ1457" s="216"/>
      <c r="AK1457" s="216"/>
      <c r="AL1457" s="216"/>
      <c r="FY1457" s="184"/>
      <c r="JJ1457" s="184"/>
    </row>
    <row r="1458" spans="2:270">
      <c r="B1458" s="202"/>
      <c r="E1458" s="216"/>
      <c r="F1458" s="216"/>
      <c r="G1458" s="216"/>
      <c r="H1458" s="216"/>
      <c r="I1458" s="216"/>
      <c r="J1458" s="216"/>
      <c r="K1458" s="216"/>
      <c r="L1458" s="216"/>
      <c r="M1458" s="216"/>
      <c r="N1458" s="216"/>
      <c r="O1458" s="216"/>
      <c r="P1458" s="216"/>
      <c r="Q1458" s="216"/>
      <c r="R1458" s="216"/>
      <c r="S1458" s="216"/>
      <c r="T1458" s="216"/>
      <c r="U1458" s="216"/>
      <c r="V1458" s="216"/>
      <c r="W1458" s="216"/>
      <c r="X1458" s="216"/>
      <c r="Y1458" s="216"/>
      <c r="Z1458" s="216"/>
      <c r="AA1458" s="216"/>
      <c r="AB1458" s="216"/>
      <c r="AC1458" s="216"/>
      <c r="AD1458" s="216"/>
      <c r="AE1458" s="216"/>
      <c r="AF1458" s="216"/>
      <c r="AG1458" s="216"/>
      <c r="AH1458" s="216"/>
      <c r="AI1458" s="216"/>
      <c r="AJ1458" s="216"/>
      <c r="AK1458" s="216"/>
      <c r="AL1458" s="216"/>
      <c r="FY1458" s="184"/>
      <c r="JJ1458" s="184"/>
    </row>
    <row r="1459" spans="2:270">
      <c r="B1459" s="202"/>
      <c r="E1459" s="216"/>
      <c r="F1459" s="216"/>
      <c r="G1459" s="216"/>
      <c r="H1459" s="216"/>
      <c r="I1459" s="216"/>
      <c r="J1459" s="216"/>
      <c r="K1459" s="216"/>
      <c r="L1459" s="216"/>
      <c r="M1459" s="216"/>
      <c r="N1459" s="216"/>
      <c r="O1459" s="216"/>
      <c r="P1459" s="216"/>
      <c r="Q1459" s="216"/>
      <c r="R1459" s="216"/>
      <c r="S1459" s="216"/>
      <c r="T1459" s="216"/>
      <c r="U1459" s="216"/>
      <c r="V1459" s="216"/>
      <c r="W1459" s="216"/>
      <c r="X1459" s="216"/>
      <c r="Y1459" s="216"/>
      <c r="Z1459" s="216"/>
      <c r="AA1459" s="216"/>
      <c r="AB1459" s="216"/>
      <c r="AC1459" s="216"/>
      <c r="AD1459" s="216"/>
      <c r="AE1459" s="216"/>
      <c r="AF1459" s="216"/>
      <c r="AG1459" s="216"/>
      <c r="AH1459" s="216"/>
      <c r="AI1459" s="216"/>
      <c r="AJ1459" s="216"/>
      <c r="AK1459" s="216"/>
      <c r="AL1459" s="216"/>
      <c r="FY1459" s="184"/>
      <c r="JJ1459" s="184"/>
    </row>
    <row r="1460" spans="2:270">
      <c r="B1460" s="202"/>
      <c r="E1460" s="216"/>
      <c r="F1460" s="216"/>
      <c r="G1460" s="216"/>
      <c r="H1460" s="216"/>
      <c r="I1460" s="216"/>
      <c r="J1460" s="216"/>
      <c r="K1460" s="216"/>
      <c r="L1460" s="216"/>
      <c r="M1460" s="216"/>
      <c r="N1460" s="216"/>
      <c r="O1460" s="216"/>
      <c r="P1460" s="216"/>
      <c r="Q1460" s="216"/>
      <c r="R1460" s="216"/>
      <c r="S1460" s="216"/>
      <c r="T1460" s="216"/>
      <c r="U1460" s="216"/>
      <c r="V1460" s="216"/>
      <c r="W1460" s="216"/>
      <c r="X1460" s="216"/>
      <c r="Y1460" s="216"/>
      <c r="Z1460" s="216"/>
      <c r="AA1460" s="216"/>
      <c r="AB1460" s="216"/>
      <c r="AC1460" s="216"/>
      <c r="AD1460" s="216"/>
      <c r="AE1460" s="216"/>
      <c r="AF1460" s="216"/>
      <c r="AG1460" s="216"/>
      <c r="AH1460" s="216"/>
      <c r="AI1460" s="216"/>
      <c r="AJ1460" s="216"/>
      <c r="AK1460" s="216"/>
      <c r="AL1460" s="216"/>
      <c r="FY1460" s="184"/>
      <c r="JJ1460" s="184"/>
    </row>
    <row r="1461" spans="2:270">
      <c r="B1461" s="202"/>
      <c r="E1461" s="216"/>
      <c r="F1461" s="216"/>
      <c r="G1461" s="216"/>
      <c r="H1461" s="216"/>
      <c r="I1461" s="216"/>
      <c r="J1461" s="216"/>
      <c r="K1461" s="216"/>
      <c r="L1461" s="216"/>
      <c r="M1461" s="216"/>
      <c r="N1461" s="216"/>
      <c r="O1461" s="216"/>
      <c r="P1461" s="216"/>
      <c r="Q1461" s="216"/>
      <c r="R1461" s="216"/>
      <c r="S1461" s="216"/>
      <c r="T1461" s="216"/>
      <c r="U1461" s="216"/>
      <c r="V1461" s="216"/>
      <c r="W1461" s="216"/>
      <c r="X1461" s="216"/>
      <c r="Y1461" s="216"/>
      <c r="Z1461" s="216"/>
      <c r="AA1461" s="216"/>
      <c r="AB1461" s="216"/>
      <c r="AC1461" s="216"/>
      <c r="AD1461" s="216"/>
      <c r="AE1461" s="216"/>
      <c r="AF1461" s="216"/>
      <c r="AG1461" s="216"/>
      <c r="AH1461" s="216"/>
      <c r="AI1461" s="216"/>
      <c r="AJ1461" s="216"/>
      <c r="AK1461" s="216"/>
      <c r="AL1461" s="216"/>
      <c r="FY1461" s="184"/>
      <c r="JJ1461" s="184"/>
    </row>
    <row r="1462" spans="2:270">
      <c r="B1462" s="202"/>
      <c r="E1462" s="216"/>
      <c r="F1462" s="216"/>
      <c r="G1462" s="216"/>
      <c r="H1462" s="216"/>
      <c r="I1462" s="216"/>
      <c r="J1462" s="216"/>
      <c r="K1462" s="216"/>
      <c r="L1462" s="216"/>
      <c r="M1462" s="216"/>
      <c r="N1462" s="216"/>
      <c r="O1462" s="216"/>
      <c r="P1462" s="216"/>
      <c r="Q1462" s="216"/>
      <c r="R1462" s="216"/>
      <c r="S1462" s="216"/>
      <c r="T1462" s="216"/>
      <c r="U1462" s="216"/>
      <c r="V1462" s="216"/>
      <c r="W1462" s="216"/>
      <c r="X1462" s="216"/>
      <c r="Y1462" s="216"/>
      <c r="Z1462" s="216"/>
      <c r="AA1462" s="216"/>
      <c r="AB1462" s="216"/>
      <c r="AC1462" s="216"/>
      <c r="AD1462" s="216"/>
      <c r="AE1462" s="216"/>
      <c r="AF1462" s="216"/>
      <c r="AG1462" s="216"/>
      <c r="AH1462" s="216"/>
      <c r="AI1462" s="216"/>
      <c r="AJ1462" s="216"/>
      <c r="AK1462" s="216"/>
      <c r="AL1462" s="216"/>
      <c r="FY1462" s="184"/>
      <c r="JJ1462" s="184"/>
    </row>
    <row r="1463" spans="2:270">
      <c r="B1463" s="202"/>
      <c r="E1463" s="216"/>
      <c r="F1463" s="216"/>
      <c r="G1463" s="216"/>
      <c r="H1463" s="216"/>
      <c r="I1463" s="216"/>
      <c r="J1463" s="216"/>
      <c r="K1463" s="216"/>
      <c r="L1463" s="216"/>
      <c r="M1463" s="216"/>
      <c r="N1463" s="216"/>
      <c r="O1463" s="216"/>
      <c r="P1463" s="216"/>
      <c r="Q1463" s="216"/>
      <c r="R1463" s="216"/>
      <c r="S1463" s="216"/>
      <c r="T1463" s="216"/>
      <c r="U1463" s="216"/>
      <c r="V1463" s="216"/>
      <c r="W1463" s="216"/>
      <c r="X1463" s="216"/>
      <c r="Y1463" s="216"/>
      <c r="Z1463" s="216"/>
      <c r="AA1463" s="216"/>
      <c r="AB1463" s="216"/>
      <c r="AC1463" s="216"/>
      <c r="AD1463" s="216"/>
      <c r="AE1463" s="216"/>
      <c r="AF1463" s="216"/>
      <c r="AG1463" s="216"/>
      <c r="AH1463" s="216"/>
      <c r="AI1463" s="216"/>
      <c r="AJ1463" s="216"/>
      <c r="AK1463" s="216"/>
      <c r="AL1463" s="216"/>
      <c r="FY1463" s="184"/>
      <c r="JJ1463" s="184"/>
    </row>
    <row r="1464" spans="2:270">
      <c r="B1464" s="202"/>
      <c r="E1464" s="216"/>
      <c r="F1464" s="216"/>
      <c r="G1464" s="216"/>
      <c r="H1464" s="216"/>
      <c r="I1464" s="216"/>
      <c r="J1464" s="216"/>
      <c r="K1464" s="216"/>
      <c r="L1464" s="216"/>
      <c r="M1464" s="216"/>
      <c r="N1464" s="216"/>
      <c r="O1464" s="216"/>
      <c r="P1464" s="216"/>
      <c r="Q1464" s="216"/>
      <c r="R1464" s="216"/>
      <c r="S1464" s="216"/>
      <c r="T1464" s="216"/>
      <c r="U1464" s="216"/>
      <c r="V1464" s="216"/>
      <c r="W1464" s="216"/>
      <c r="X1464" s="216"/>
      <c r="Y1464" s="216"/>
      <c r="Z1464" s="216"/>
      <c r="AA1464" s="216"/>
      <c r="AB1464" s="216"/>
      <c r="AC1464" s="216"/>
      <c r="AD1464" s="216"/>
      <c r="AE1464" s="216"/>
      <c r="AF1464" s="216"/>
      <c r="AG1464" s="216"/>
      <c r="AH1464" s="216"/>
      <c r="AI1464" s="216"/>
      <c r="AJ1464" s="216"/>
      <c r="AK1464" s="216"/>
      <c r="AL1464" s="216"/>
      <c r="FY1464" s="184"/>
      <c r="JJ1464" s="184"/>
    </row>
    <row r="1465" spans="2:270">
      <c r="B1465" s="202"/>
      <c r="E1465" s="216"/>
      <c r="F1465" s="216"/>
      <c r="G1465" s="216"/>
      <c r="H1465" s="216"/>
      <c r="I1465" s="216"/>
      <c r="J1465" s="216"/>
      <c r="K1465" s="216"/>
      <c r="L1465" s="216"/>
      <c r="M1465" s="216"/>
      <c r="N1465" s="216"/>
      <c r="O1465" s="216"/>
      <c r="P1465" s="216"/>
      <c r="Q1465" s="216"/>
      <c r="R1465" s="216"/>
      <c r="S1465" s="216"/>
      <c r="T1465" s="216"/>
      <c r="U1465" s="216"/>
      <c r="V1465" s="216"/>
      <c r="W1465" s="216"/>
      <c r="X1465" s="216"/>
      <c r="Y1465" s="216"/>
      <c r="Z1465" s="216"/>
      <c r="AA1465" s="216"/>
      <c r="AB1465" s="216"/>
      <c r="AC1465" s="216"/>
      <c r="AD1465" s="216"/>
      <c r="AE1465" s="216"/>
      <c r="AF1465" s="216"/>
      <c r="AG1465" s="216"/>
      <c r="AH1465" s="216"/>
      <c r="AI1465" s="216"/>
      <c r="AJ1465" s="216"/>
      <c r="AK1465" s="216"/>
      <c r="AL1465" s="216"/>
      <c r="FY1465" s="184"/>
      <c r="JJ1465" s="184"/>
    </row>
    <row r="1466" spans="2:270">
      <c r="B1466" s="202"/>
      <c r="E1466" s="216"/>
      <c r="F1466" s="216"/>
      <c r="G1466" s="216"/>
      <c r="H1466" s="216"/>
      <c r="I1466" s="216"/>
      <c r="J1466" s="216"/>
      <c r="K1466" s="216"/>
      <c r="L1466" s="216"/>
      <c r="M1466" s="216"/>
      <c r="N1466" s="216"/>
      <c r="O1466" s="216"/>
      <c r="P1466" s="216"/>
      <c r="Q1466" s="216"/>
      <c r="R1466" s="216"/>
      <c r="S1466" s="216"/>
      <c r="T1466" s="216"/>
      <c r="U1466" s="216"/>
      <c r="V1466" s="216"/>
      <c r="W1466" s="216"/>
      <c r="X1466" s="216"/>
      <c r="Y1466" s="216"/>
      <c r="Z1466" s="216"/>
      <c r="AA1466" s="216"/>
      <c r="AB1466" s="216"/>
      <c r="AC1466" s="216"/>
      <c r="AD1466" s="216"/>
      <c r="AE1466" s="216"/>
      <c r="AF1466" s="216"/>
      <c r="AG1466" s="216"/>
      <c r="AH1466" s="216"/>
      <c r="AI1466" s="216"/>
      <c r="AJ1466" s="216"/>
      <c r="AK1466" s="216"/>
      <c r="AL1466" s="216"/>
      <c r="FY1466" s="184"/>
      <c r="JJ1466" s="184"/>
    </row>
    <row r="1467" spans="2:270">
      <c r="B1467" s="202"/>
      <c r="E1467" s="216"/>
      <c r="F1467" s="216"/>
      <c r="G1467" s="216"/>
      <c r="H1467" s="216"/>
      <c r="I1467" s="216"/>
      <c r="J1467" s="216"/>
      <c r="K1467" s="216"/>
      <c r="L1467" s="216"/>
      <c r="M1467" s="216"/>
      <c r="N1467" s="216"/>
      <c r="O1467" s="216"/>
      <c r="P1467" s="216"/>
      <c r="Q1467" s="216"/>
      <c r="R1467" s="216"/>
      <c r="S1467" s="216"/>
      <c r="T1467" s="216"/>
      <c r="U1467" s="216"/>
      <c r="V1467" s="216"/>
      <c r="W1467" s="216"/>
      <c r="X1467" s="216"/>
      <c r="Y1467" s="216"/>
      <c r="Z1467" s="216"/>
      <c r="AA1467" s="216"/>
      <c r="AB1467" s="216"/>
      <c r="AC1467" s="216"/>
      <c r="AD1467" s="216"/>
      <c r="AE1467" s="216"/>
      <c r="AF1467" s="216"/>
      <c r="AG1467" s="216"/>
      <c r="AH1467" s="216"/>
      <c r="AI1467" s="216"/>
      <c r="AJ1467" s="216"/>
      <c r="AK1467" s="216"/>
      <c r="AL1467" s="216"/>
      <c r="FY1467" s="184"/>
      <c r="JJ1467" s="184"/>
    </row>
    <row r="1468" spans="2:270">
      <c r="B1468" s="202"/>
      <c r="E1468" s="216"/>
      <c r="F1468" s="216"/>
      <c r="G1468" s="216"/>
      <c r="H1468" s="216"/>
      <c r="I1468" s="216"/>
      <c r="J1468" s="216"/>
      <c r="K1468" s="216"/>
      <c r="L1468" s="216"/>
      <c r="M1468" s="216"/>
      <c r="N1468" s="216"/>
      <c r="O1468" s="216"/>
      <c r="P1468" s="216"/>
      <c r="Q1468" s="216"/>
      <c r="R1468" s="216"/>
      <c r="S1468" s="216"/>
      <c r="T1468" s="216"/>
      <c r="U1468" s="216"/>
      <c r="V1468" s="216"/>
      <c r="W1468" s="216"/>
      <c r="X1468" s="216"/>
      <c r="Y1468" s="216"/>
      <c r="Z1468" s="216"/>
      <c r="AA1468" s="216"/>
      <c r="AB1468" s="216"/>
      <c r="AC1468" s="216"/>
      <c r="AD1468" s="216"/>
      <c r="AE1468" s="216"/>
      <c r="AF1468" s="216"/>
      <c r="AG1468" s="216"/>
      <c r="AH1468" s="216"/>
      <c r="AI1468" s="216"/>
      <c r="AJ1468" s="216"/>
      <c r="AK1468" s="216"/>
      <c r="AL1468" s="216"/>
      <c r="FY1468" s="184"/>
      <c r="JJ1468" s="184"/>
    </row>
    <row r="1469" spans="2:270">
      <c r="B1469" s="202"/>
      <c r="E1469" s="216"/>
      <c r="F1469" s="216"/>
      <c r="G1469" s="216"/>
      <c r="H1469" s="216"/>
      <c r="I1469" s="216"/>
      <c r="J1469" s="216"/>
      <c r="K1469" s="216"/>
      <c r="L1469" s="216"/>
      <c r="M1469" s="216"/>
      <c r="N1469" s="216"/>
      <c r="O1469" s="216"/>
      <c r="P1469" s="216"/>
      <c r="Q1469" s="216"/>
      <c r="R1469" s="216"/>
      <c r="S1469" s="216"/>
      <c r="T1469" s="216"/>
      <c r="U1469" s="216"/>
      <c r="V1469" s="216"/>
      <c r="W1469" s="216"/>
      <c r="X1469" s="216"/>
      <c r="Y1469" s="216"/>
      <c r="Z1469" s="216"/>
      <c r="AA1469" s="216"/>
      <c r="AB1469" s="216"/>
      <c r="AC1469" s="216"/>
      <c r="AD1469" s="216"/>
      <c r="AE1469" s="216"/>
      <c r="AF1469" s="216"/>
      <c r="AG1469" s="216"/>
      <c r="AH1469" s="216"/>
      <c r="AI1469" s="216"/>
      <c r="AJ1469" s="216"/>
      <c r="AK1469" s="216"/>
      <c r="AL1469" s="216"/>
      <c r="FY1469" s="184"/>
      <c r="JJ1469" s="184"/>
    </row>
    <row r="1470" spans="2:270">
      <c r="B1470" s="202"/>
      <c r="E1470" s="216"/>
      <c r="F1470" s="216"/>
      <c r="G1470" s="216"/>
      <c r="H1470" s="216"/>
      <c r="I1470" s="216"/>
      <c r="J1470" s="216"/>
      <c r="K1470" s="216"/>
      <c r="L1470" s="216"/>
      <c r="M1470" s="216"/>
      <c r="N1470" s="216"/>
      <c r="O1470" s="216"/>
      <c r="P1470" s="216"/>
      <c r="Q1470" s="216"/>
      <c r="R1470" s="216"/>
      <c r="S1470" s="216"/>
      <c r="T1470" s="216"/>
      <c r="U1470" s="216"/>
      <c r="V1470" s="216"/>
      <c r="W1470" s="216"/>
      <c r="X1470" s="216"/>
      <c r="Y1470" s="216"/>
      <c r="Z1470" s="216"/>
      <c r="AA1470" s="216"/>
      <c r="AB1470" s="216"/>
      <c r="AC1470" s="216"/>
      <c r="AD1470" s="216"/>
      <c r="AE1470" s="216"/>
      <c r="AF1470" s="216"/>
      <c r="AG1470" s="216"/>
      <c r="AH1470" s="216"/>
      <c r="AI1470" s="216"/>
      <c r="AJ1470" s="216"/>
      <c r="AK1470" s="216"/>
      <c r="AL1470" s="216"/>
      <c r="FY1470" s="184"/>
      <c r="JJ1470" s="184"/>
    </row>
    <row r="1471" spans="2:270">
      <c r="B1471" s="202"/>
      <c r="E1471" s="216"/>
      <c r="F1471" s="216"/>
      <c r="G1471" s="216"/>
      <c r="H1471" s="216"/>
      <c r="I1471" s="216"/>
      <c r="J1471" s="216"/>
      <c r="K1471" s="216"/>
      <c r="L1471" s="216"/>
      <c r="M1471" s="216"/>
      <c r="N1471" s="216"/>
      <c r="O1471" s="216"/>
      <c r="P1471" s="216"/>
      <c r="Q1471" s="216"/>
      <c r="R1471" s="216"/>
      <c r="S1471" s="216"/>
      <c r="T1471" s="216"/>
      <c r="U1471" s="216"/>
      <c r="V1471" s="216"/>
      <c r="W1471" s="216"/>
      <c r="X1471" s="216"/>
      <c r="Y1471" s="216"/>
      <c r="Z1471" s="216"/>
      <c r="AA1471" s="216"/>
      <c r="AB1471" s="216"/>
      <c r="AC1471" s="216"/>
      <c r="AD1471" s="216"/>
      <c r="AE1471" s="216"/>
      <c r="AF1471" s="216"/>
      <c r="AG1471" s="216"/>
      <c r="AH1471" s="216"/>
      <c r="AI1471" s="216"/>
      <c r="AJ1471" s="216"/>
      <c r="AK1471" s="216"/>
      <c r="AL1471" s="216"/>
      <c r="FY1471" s="184"/>
      <c r="JJ1471" s="184"/>
    </row>
    <row r="1472" spans="2:270">
      <c r="B1472" s="202"/>
      <c r="E1472" s="216"/>
      <c r="F1472" s="216"/>
      <c r="G1472" s="216"/>
      <c r="H1472" s="216"/>
      <c r="I1472" s="216"/>
      <c r="J1472" s="216"/>
      <c r="K1472" s="216"/>
      <c r="L1472" s="216"/>
      <c r="M1472" s="216"/>
      <c r="N1472" s="216"/>
      <c r="O1472" s="216"/>
      <c r="P1472" s="216"/>
      <c r="Q1472" s="216"/>
      <c r="R1472" s="216"/>
      <c r="S1472" s="216"/>
      <c r="T1472" s="216"/>
      <c r="U1472" s="216"/>
      <c r="V1472" s="216"/>
      <c r="W1472" s="216"/>
      <c r="X1472" s="216"/>
      <c r="Y1472" s="216"/>
      <c r="Z1472" s="216"/>
      <c r="AA1472" s="216"/>
      <c r="AB1472" s="216"/>
      <c r="AC1472" s="216"/>
      <c r="AD1472" s="216"/>
      <c r="AE1472" s="216"/>
      <c r="AF1472" s="216"/>
      <c r="AG1472" s="216"/>
      <c r="AH1472" s="216"/>
      <c r="AI1472" s="216"/>
      <c r="AJ1472" s="216"/>
      <c r="AK1472" s="216"/>
      <c r="AL1472" s="216"/>
      <c r="FY1472" s="184"/>
      <c r="JJ1472" s="184"/>
    </row>
    <row r="1473" spans="2:270">
      <c r="B1473" s="202"/>
      <c r="E1473" s="216"/>
      <c r="F1473" s="216"/>
      <c r="G1473" s="216"/>
      <c r="H1473" s="216"/>
      <c r="I1473" s="216"/>
      <c r="J1473" s="216"/>
      <c r="K1473" s="216"/>
      <c r="L1473" s="216"/>
      <c r="M1473" s="216"/>
      <c r="N1473" s="216"/>
      <c r="O1473" s="216"/>
      <c r="P1473" s="216"/>
      <c r="Q1473" s="216"/>
      <c r="R1473" s="216"/>
      <c r="S1473" s="216"/>
      <c r="T1473" s="216"/>
      <c r="U1473" s="216"/>
      <c r="V1473" s="216"/>
      <c r="W1473" s="216"/>
      <c r="X1473" s="216"/>
      <c r="Y1473" s="216"/>
      <c r="Z1473" s="216"/>
      <c r="AA1473" s="216"/>
      <c r="AB1473" s="216"/>
      <c r="AC1473" s="216"/>
      <c r="AD1473" s="216"/>
      <c r="AE1473" s="216"/>
      <c r="AF1473" s="216"/>
      <c r="AG1473" s="216"/>
      <c r="AH1473" s="216"/>
      <c r="AI1473" s="216"/>
      <c r="AJ1473" s="216"/>
      <c r="AK1473" s="216"/>
      <c r="AL1473" s="216"/>
      <c r="FY1473" s="184"/>
      <c r="JJ1473" s="184"/>
    </row>
    <row r="1474" spans="2:270">
      <c r="B1474" s="202"/>
      <c r="E1474" s="216"/>
      <c r="F1474" s="216"/>
      <c r="G1474" s="216"/>
      <c r="H1474" s="216"/>
      <c r="I1474" s="216"/>
      <c r="J1474" s="216"/>
      <c r="K1474" s="216"/>
      <c r="L1474" s="216"/>
      <c r="M1474" s="216"/>
      <c r="N1474" s="216"/>
      <c r="O1474" s="216"/>
      <c r="P1474" s="216"/>
      <c r="Q1474" s="216"/>
      <c r="R1474" s="216"/>
      <c r="S1474" s="216"/>
      <c r="T1474" s="216"/>
      <c r="U1474" s="216"/>
      <c r="V1474" s="216"/>
      <c r="W1474" s="216"/>
      <c r="X1474" s="216"/>
      <c r="Y1474" s="216"/>
      <c r="Z1474" s="216"/>
      <c r="AA1474" s="216"/>
      <c r="AB1474" s="216"/>
      <c r="AC1474" s="216"/>
      <c r="AD1474" s="216"/>
      <c r="AE1474" s="216"/>
      <c r="AF1474" s="216"/>
      <c r="AG1474" s="216"/>
      <c r="AH1474" s="216"/>
      <c r="AI1474" s="216"/>
      <c r="AJ1474" s="216"/>
      <c r="AK1474" s="216"/>
      <c r="AL1474" s="216"/>
      <c r="FY1474" s="184"/>
      <c r="JJ1474" s="184"/>
    </row>
    <row r="1475" spans="2:270">
      <c r="B1475" s="202"/>
      <c r="E1475" s="216"/>
      <c r="F1475" s="216"/>
      <c r="G1475" s="216"/>
      <c r="H1475" s="216"/>
      <c r="I1475" s="216"/>
      <c r="J1475" s="216"/>
      <c r="K1475" s="216"/>
      <c r="L1475" s="216"/>
      <c r="M1475" s="216"/>
      <c r="N1475" s="216"/>
      <c r="O1475" s="216"/>
      <c r="P1475" s="216"/>
      <c r="Q1475" s="216"/>
      <c r="R1475" s="216"/>
      <c r="S1475" s="216"/>
      <c r="T1475" s="216"/>
      <c r="U1475" s="216"/>
      <c r="V1475" s="216"/>
      <c r="W1475" s="216"/>
      <c r="X1475" s="216"/>
      <c r="Y1475" s="216"/>
      <c r="Z1475" s="216"/>
      <c r="AA1475" s="216"/>
      <c r="AB1475" s="216"/>
      <c r="AC1475" s="216"/>
      <c r="AD1475" s="216"/>
      <c r="AE1475" s="216"/>
      <c r="AF1475" s="216"/>
      <c r="AG1475" s="216"/>
      <c r="AH1475" s="216"/>
      <c r="AI1475" s="216"/>
      <c r="AJ1475" s="216"/>
      <c r="AK1475" s="216"/>
      <c r="AL1475" s="216"/>
      <c r="FY1475" s="184"/>
      <c r="JJ1475" s="184"/>
    </row>
    <row r="1476" spans="2:270">
      <c r="B1476" s="202"/>
      <c r="E1476" s="216"/>
      <c r="F1476" s="216"/>
      <c r="G1476" s="216"/>
      <c r="H1476" s="216"/>
      <c r="I1476" s="216"/>
      <c r="J1476" s="216"/>
      <c r="K1476" s="216"/>
      <c r="L1476" s="216"/>
      <c r="M1476" s="216"/>
      <c r="N1476" s="216"/>
      <c r="O1476" s="216"/>
      <c r="P1476" s="216"/>
      <c r="Q1476" s="216"/>
      <c r="R1476" s="216"/>
      <c r="S1476" s="216"/>
      <c r="T1476" s="216"/>
      <c r="U1476" s="216"/>
      <c r="V1476" s="216"/>
      <c r="W1476" s="216"/>
      <c r="X1476" s="216"/>
      <c r="Y1476" s="216"/>
      <c r="Z1476" s="216"/>
      <c r="AA1476" s="216"/>
      <c r="AB1476" s="216"/>
      <c r="AC1476" s="216"/>
      <c r="AD1476" s="216"/>
      <c r="AE1476" s="216"/>
      <c r="AF1476" s="216"/>
      <c r="AG1476" s="216"/>
      <c r="AH1476" s="216"/>
      <c r="AI1476" s="216"/>
      <c r="AJ1476" s="216"/>
      <c r="AK1476" s="216"/>
      <c r="AL1476" s="216"/>
      <c r="FY1476" s="184"/>
      <c r="JJ1476" s="184"/>
    </row>
    <row r="1477" spans="2:270">
      <c r="B1477" s="202"/>
      <c r="E1477" s="216"/>
      <c r="F1477" s="216"/>
      <c r="G1477" s="216"/>
      <c r="H1477" s="216"/>
      <c r="I1477" s="216"/>
      <c r="J1477" s="216"/>
      <c r="K1477" s="216"/>
      <c r="L1477" s="216"/>
      <c r="M1477" s="216"/>
      <c r="N1477" s="216"/>
      <c r="O1477" s="216"/>
      <c r="P1477" s="216"/>
      <c r="Q1477" s="216"/>
      <c r="R1477" s="216"/>
      <c r="S1477" s="216"/>
      <c r="T1477" s="216"/>
      <c r="U1477" s="216"/>
      <c r="V1477" s="216"/>
      <c r="W1477" s="216"/>
      <c r="X1477" s="216"/>
      <c r="Y1477" s="216"/>
      <c r="Z1477" s="216"/>
      <c r="AA1477" s="216"/>
      <c r="AB1477" s="216"/>
      <c r="AC1477" s="216"/>
      <c r="AD1477" s="216"/>
      <c r="AE1477" s="216"/>
      <c r="AF1477" s="216"/>
      <c r="AG1477" s="216"/>
      <c r="AH1477" s="216"/>
      <c r="AI1477" s="216"/>
      <c r="AJ1477" s="216"/>
      <c r="AK1477" s="216"/>
      <c r="AL1477" s="216"/>
      <c r="FY1477" s="184"/>
      <c r="JJ1477" s="184"/>
    </row>
    <row r="1478" spans="2:270">
      <c r="B1478" s="202"/>
      <c r="E1478" s="216"/>
      <c r="F1478" s="216"/>
      <c r="G1478" s="216"/>
      <c r="H1478" s="216"/>
      <c r="I1478" s="216"/>
      <c r="J1478" s="216"/>
      <c r="K1478" s="216"/>
      <c r="L1478" s="216"/>
      <c r="M1478" s="216"/>
      <c r="N1478" s="216"/>
      <c r="O1478" s="216"/>
      <c r="P1478" s="216"/>
      <c r="Q1478" s="216"/>
      <c r="R1478" s="216"/>
      <c r="S1478" s="216"/>
      <c r="T1478" s="216"/>
      <c r="U1478" s="216"/>
      <c r="V1478" s="216"/>
      <c r="W1478" s="216"/>
      <c r="X1478" s="216"/>
      <c r="Y1478" s="216"/>
      <c r="Z1478" s="216"/>
      <c r="AA1478" s="216"/>
      <c r="AB1478" s="216"/>
      <c r="AC1478" s="216"/>
      <c r="AD1478" s="216"/>
      <c r="AE1478" s="216"/>
      <c r="AF1478" s="216"/>
      <c r="AG1478" s="216"/>
      <c r="AH1478" s="216"/>
      <c r="AI1478" s="216"/>
      <c r="AJ1478" s="216"/>
      <c r="AK1478" s="216"/>
      <c r="AL1478" s="216"/>
      <c r="FY1478" s="184"/>
      <c r="JJ1478" s="184"/>
    </row>
    <row r="1479" spans="2:270">
      <c r="B1479" s="202"/>
      <c r="E1479" s="216"/>
      <c r="F1479" s="216"/>
      <c r="G1479" s="216"/>
      <c r="H1479" s="216"/>
      <c r="I1479" s="216"/>
      <c r="J1479" s="216"/>
      <c r="K1479" s="216"/>
      <c r="L1479" s="216"/>
      <c r="M1479" s="216"/>
      <c r="N1479" s="216"/>
      <c r="O1479" s="216"/>
      <c r="P1479" s="216"/>
      <c r="Q1479" s="216"/>
      <c r="R1479" s="216"/>
      <c r="S1479" s="216"/>
      <c r="T1479" s="216"/>
      <c r="U1479" s="216"/>
      <c r="V1479" s="216"/>
      <c r="W1479" s="216"/>
      <c r="X1479" s="216"/>
      <c r="Y1479" s="216"/>
      <c r="Z1479" s="216"/>
      <c r="AA1479" s="216"/>
      <c r="AB1479" s="216"/>
      <c r="AC1479" s="216"/>
      <c r="AD1479" s="216"/>
      <c r="AE1479" s="216"/>
      <c r="AF1479" s="216"/>
      <c r="AG1479" s="216"/>
      <c r="AH1479" s="216"/>
      <c r="AI1479" s="216"/>
      <c r="AJ1479" s="216"/>
      <c r="AK1479" s="216"/>
      <c r="AL1479" s="216"/>
      <c r="FY1479" s="184"/>
      <c r="JJ1479" s="184"/>
    </row>
    <row r="1480" spans="2:270">
      <c r="B1480" s="202"/>
      <c r="E1480" s="216"/>
      <c r="F1480" s="216"/>
      <c r="G1480" s="216"/>
      <c r="H1480" s="216"/>
      <c r="I1480" s="216"/>
      <c r="J1480" s="216"/>
      <c r="K1480" s="216"/>
      <c r="L1480" s="216"/>
      <c r="M1480" s="216"/>
      <c r="N1480" s="216"/>
      <c r="O1480" s="216"/>
      <c r="P1480" s="216"/>
      <c r="Q1480" s="216"/>
      <c r="R1480" s="216"/>
      <c r="S1480" s="216"/>
      <c r="T1480" s="216"/>
      <c r="U1480" s="216"/>
      <c r="V1480" s="216"/>
      <c r="W1480" s="216"/>
      <c r="X1480" s="216"/>
      <c r="Y1480" s="216"/>
      <c r="Z1480" s="216"/>
      <c r="AA1480" s="216"/>
      <c r="AB1480" s="216"/>
      <c r="AC1480" s="216"/>
      <c r="AD1480" s="216"/>
      <c r="AE1480" s="216"/>
      <c r="AF1480" s="216"/>
      <c r="AG1480" s="216"/>
      <c r="AH1480" s="216"/>
      <c r="AI1480" s="216"/>
      <c r="AJ1480" s="216"/>
      <c r="AK1480" s="216"/>
      <c r="AL1480" s="216"/>
      <c r="FY1480" s="184"/>
      <c r="JJ1480" s="184"/>
    </row>
    <row r="1481" spans="2:270">
      <c r="B1481" s="202"/>
      <c r="E1481" s="216"/>
      <c r="F1481" s="216"/>
      <c r="G1481" s="216"/>
      <c r="H1481" s="216"/>
      <c r="I1481" s="216"/>
      <c r="J1481" s="216"/>
      <c r="K1481" s="216"/>
      <c r="L1481" s="216"/>
      <c r="M1481" s="216"/>
      <c r="N1481" s="216"/>
      <c r="O1481" s="216"/>
      <c r="P1481" s="216"/>
      <c r="Q1481" s="216"/>
      <c r="R1481" s="216"/>
      <c r="S1481" s="216"/>
      <c r="T1481" s="216"/>
      <c r="U1481" s="216"/>
      <c r="V1481" s="216"/>
      <c r="W1481" s="216"/>
      <c r="X1481" s="216"/>
      <c r="Y1481" s="216"/>
      <c r="Z1481" s="216"/>
      <c r="AA1481" s="216"/>
      <c r="AB1481" s="216"/>
      <c r="AC1481" s="216"/>
      <c r="AD1481" s="216"/>
      <c r="AE1481" s="216"/>
      <c r="AF1481" s="216"/>
      <c r="AG1481" s="216"/>
      <c r="AH1481" s="216"/>
      <c r="AI1481" s="216"/>
      <c r="AJ1481" s="216"/>
      <c r="AK1481" s="216"/>
      <c r="AL1481" s="216"/>
      <c r="FY1481" s="184"/>
      <c r="JJ1481" s="184"/>
    </row>
    <row r="1482" spans="2:270">
      <c r="B1482" s="202"/>
      <c r="E1482" s="216"/>
      <c r="F1482" s="216"/>
      <c r="G1482" s="216"/>
      <c r="H1482" s="216"/>
      <c r="I1482" s="216"/>
      <c r="J1482" s="216"/>
      <c r="K1482" s="216"/>
      <c r="L1482" s="216"/>
      <c r="M1482" s="216"/>
      <c r="N1482" s="216"/>
      <c r="O1482" s="216"/>
      <c r="P1482" s="216"/>
      <c r="Q1482" s="216"/>
      <c r="R1482" s="216"/>
      <c r="S1482" s="216"/>
      <c r="T1482" s="216"/>
      <c r="U1482" s="216"/>
      <c r="V1482" s="216"/>
      <c r="W1482" s="216"/>
      <c r="X1482" s="216"/>
      <c r="Y1482" s="216"/>
      <c r="Z1482" s="216"/>
      <c r="AA1482" s="216"/>
      <c r="AB1482" s="216"/>
      <c r="AC1482" s="216"/>
      <c r="AD1482" s="216"/>
      <c r="AE1482" s="216"/>
      <c r="AF1482" s="216"/>
      <c r="AG1482" s="216"/>
      <c r="AH1482" s="216"/>
      <c r="AI1482" s="216"/>
      <c r="AJ1482" s="216"/>
      <c r="AK1482" s="216"/>
      <c r="AL1482" s="216"/>
      <c r="FY1482" s="184"/>
      <c r="JJ1482" s="184"/>
    </row>
    <row r="1483" spans="2:270">
      <c r="B1483" s="202"/>
      <c r="E1483" s="216"/>
      <c r="F1483" s="216"/>
      <c r="G1483" s="216"/>
      <c r="H1483" s="216"/>
      <c r="I1483" s="216"/>
      <c r="J1483" s="216"/>
      <c r="K1483" s="216"/>
      <c r="L1483" s="216"/>
      <c r="M1483" s="216"/>
      <c r="N1483" s="216"/>
      <c r="O1483" s="216"/>
      <c r="P1483" s="216"/>
      <c r="Q1483" s="216"/>
      <c r="R1483" s="216"/>
      <c r="S1483" s="216"/>
      <c r="T1483" s="216"/>
      <c r="U1483" s="216"/>
      <c r="V1483" s="216"/>
      <c r="W1483" s="216"/>
      <c r="X1483" s="216"/>
      <c r="Y1483" s="216"/>
      <c r="Z1483" s="216"/>
      <c r="AA1483" s="216"/>
      <c r="AB1483" s="216"/>
      <c r="AC1483" s="216"/>
      <c r="AD1483" s="216"/>
      <c r="AE1483" s="216"/>
      <c r="AF1483" s="216"/>
      <c r="AG1483" s="216"/>
      <c r="AH1483" s="216"/>
      <c r="AI1483" s="216"/>
      <c r="AJ1483" s="216"/>
      <c r="AK1483" s="216"/>
      <c r="AL1483" s="216"/>
      <c r="FY1483" s="184"/>
      <c r="JJ1483" s="184"/>
    </row>
    <row r="1484" spans="2:270">
      <c r="B1484" s="202"/>
      <c r="E1484" s="216"/>
      <c r="F1484" s="216"/>
      <c r="G1484" s="216"/>
      <c r="H1484" s="216"/>
      <c r="I1484" s="216"/>
      <c r="J1484" s="216"/>
      <c r="K1484" s="216"/>
      <c r="L1484" s="216"/>
      <c r="M1484" s="216"/>
      <c r="N1484" s="216"/>
      <c r="O1484" s="216"/>
      <c r="P1484" s="216"/>
      <c r="Q1484" s="216"/>
      <c r="R1484" s="216"/>
      <c r="S1484" s="216"/>
      <c r="T1484" s="216"/>
      <c r="U1484" s="216"/>
      <c r="V1484" s="216"/>
      <c r="W1484" s="216"/>
      <c r="X1484" s="216"/>
      <c r="Y1484" s="216"/>
      <c r="Z1484" s="216"/>
      <c r="AA1484" s="216"/>
      <c r="AB1484" s="216"/>
      <c r="AC1484" s="216"/>
      <c r="AD1484" s="216"/>
      <c r="AE1484" s="216"/>
      <c r="AF1484" s="216"/>
      <c r="AG1484" s="216"/>
      <c r="AH1484" s="216"/>
      <c r="AI1484" s="216"/>
      <c r="AJ1484" s="216"/>
      <c r="AK1484" s="216"/>
      <c r="AL1484" s="216"/>
      <c r="FY1484" s="184"/>
      <c r="JJ1484" s="184"/>
    </row>
    <row r="1485" spans="2:270">
      <c r="B1485" s="202"/>
      <c r="E1485" s="216"/>
      <c r="F1485" s="216"/>
      <c r="G1485" s="216"/>
      <c r="H1485" s="216"/>
      <c r="I1485" s="216"/>
      <c r="J1485" s="216"/>
      <c r="K1485" s="216"/>
      <c r="L1485" s="216"/>
      <c r="M1485" s="216"/>
      <c r="N1485" s="216"/>
      <c r="O1485" s="216"/>
      <c r="P1485" s="216"/>
      <c r="Q1485" s="216"/>
      <c r="R1485" s="216"/>
      <c r="S1485" s="216"/>
      <c r="T1485" s="216"/>
      <c r="U1485" s="216"/>
      <c r="V1485" s="216"/>
      <c r="W1485" s="216"/>
      <c r="X1485" s="216"/>
      <c r="Y1485" s="216"/>
      <c r="Z1485" s="216"/>
      <c r="AA1485" s="216"/>
      <c r="AB1485" s="216"/>
      <c r="AC1485" s="216"/>
      <c r="AD1485" s="216"/>
      <c r="AE1485" s="216"/>
      <c r="AF1485" s="216"/>
      <c r="AG1485" s="216"/>
      <c r="AH1485" s="216"/>
      <c r="AI1485" s="216"/>
      <c r="AJ1485" s="216"/>
      <c r="AK1485" s="216"/>
      <c r="AL1485" s="216"/>
      <c r="FY1485" s="184"/>
      <c r="JJ1485" s="184"/>
    </row>
    <row r="1486" spans="2:270">
      <c r="B1486" s="202"/>
      <c r="E1486" s="216"/>
      <c r="F1486" s="216"/>
      <c r="G1486" s="216"/>
      <c r="H1486" s="216"/>
      <c r="I1486" s="216"/>
      <c r="J1486" s="216"/>
      <c r="K1486" s="216"/>
      <c r="L1486" s="216"/>
      <c r="M1486" s="216"/>
      <c r="N1486" s="216"/>
      <c r="O1486" s="216"/>
      <c r="P1486" s="216"/>
      <c r="Q1486" s="216"/>
      <c r="R1486" s="216"/>
      <c r="S1486" s="216"/>
      <c r="T1486" s="216"/>
      <c r="U1486" s="216"/>
      <c r="V1486" s="216"/>
      <c r="W1486" s="216"/>
      <c r="X1486" s="216"/>
      <c r="Y1486" s="216"/>
      <c r="Z1486" s="216"/>
      <c r="AA1486" s="216"/>
      <c r="AB1486" s="216"/>
      <c r="AC1486" s="216"/>
      <c r="AD1486" s="216"/>
      <c r="AE1486" s="216"/>
      <c r="AF1486" s="216"/>
      <c r="AG1486" s="216"/>
      <c r="AH1486" s="216"/>
      <c r="AI1486" s="216"/>
      <c r="AJ1486" s="216"/>
      <c r="AK1486" s="216"/>
      <c r="AL1486" s="216"/>
      <c r="FY1486" s="184"/>
      <c r="JJ1486" s="184"/>
    </row>
    <row r="1487" spans="2:270">
      <c r="B1487" s="202"/>
      <c r="E1487" s="216"/>
      <c r="F1487" s="216"/>
      <c r="G1487" s="216"/>
      <c r="H1487" s="216"/>
      <c r="I1487" s="216"/>
      <c r="J1487" s="216"/>
      <c r="K1487" s="216"/>
      <c r="L1487" s="216"/>
      <c r="M1487" s="216"/>
      <c r="N1487" s="216"/>
      <c r="O1487" s="216"/>
      <c r="P1487" s="216"/>
      <c r="Q1487" s="216"/>
      <c r="R1487" s="216"/>
      <c r="S1487" s="216"/>
      <c r="T1487" s="216"/>
      <c r="U1487" s="216"/>
      <c r="V1487" s="216"/>
      <c r="W1487" s="216"/>
      <c r="X1487" s="216"/>
      <c r="Y1487" s="216"/>
      <c r="Z1487" s="216"/>
      <c r="AA1487" s="216"/>
      <c r="AB1487" s="216"/>
      <c r="AC1487" s="216"/>
      <c r="AD1487" s="216"/>
      <c r="AE1487" s="216"/>
      <c r="AF1487" s="216"/>
      <c r="AG1487" s="216"/>
      <c r="AH1487" s="216"/>
      <c r="AI1487" s="216"/>
      <c r="AJ1487" s="216"/>
      <c r="AK1487" s="216"/>
      <c r="AL1487" s="216"/>
      <c r="FY1487" s="184"/>
      <c r="JJ1487" s="184"/>
    </row>
    <row r="1488" spans="2:270">
      <c r="B1488" s="202"/>
      <c r="E1488" s="216"/>
      <c r="F1488" s="216"/>
      <c r="G1488" s="216"/>
      <c r="H1488" s="216"/>
      <c r="I1488" s="216"/>
      <c r="J1488" s="216"/>
      <c r="K1488" s="216"/>
      <c r="L1488" s="216"/>
      <c r="M1488" s="216"/>
      <c r="N1488" s="216"/>
      <c r="O1488" s="216"/>
      <c r="P1488" s="216"/>
      <c r="Q1488" s="216"/>
      <c r="R1488" s="216"/>
      <c r="S1488" s="216"/>
      <c r="T1488" s="216"/>
      <c r="U1488" s="216"/>
      <c r="V1488" s="216"/>
      <c r="W1488" s="216"/>
      <c r="X1488" s="216"/>
      <c r="Y1488" s="216"/>
      <c r="Z1488" s="216"/>
      <c r="AA1488" s="216"/>
      <c r="AB1488" s="216"/>
      <c r="AC1488" s="216"/>
      <c r="AD1488" s="216"/>
      <c r="AE1488" s="216"/>
      <c r="AF1488" s="216"/>
      <c r="AG1488" s="216"/>
      <c r="AH1488" s="216"/>
      <c r="AI1488" s="216"/>
      <c r="AJ1488" s="216"/>
      <c r="AK1488" s="216"/>
      <c r="AL1488" s="216"/>
      <c r="FY1488" s="184"/>
      <c r="JJ1488" s="184"/>
    </row>
    <row r="1489" spans="2:270">
      <c r="B1489" s="202"/>
      <c r="E1489" s="216"/>
      <c r="F1489" s="216"/>
      <c r="G1489" s="216"/>
      <c r="H1489" s="216"/>
      <c r="I1489" s="216"/>
      <c r="J1489" s="216"/>
      <c r="K1489" s="216"/>
      <c r="L1489" s="216"/>
      <c r="M1489" s="216"/>
      <c r="N1489" s="216"/>
      <c r="O1489" s="216"/>
      <c r="P1489" s="216"/>
      <c r="Q1489" s="216"/>
      <c r="R1489" s="216"/>
      <c r="S1489" s="216"/>
      <c r="T1489" s="216"/>
      <c r="U1489" s="216"/>
      <c r="V1489" s="216"/>
      <c r="W1489" s="216"/>
      <c r="X1489" s="216"/>
      <c r="Y1489" s="216"/>
      <c r="Z1489" s="216"/>
      <c r="AA1489" s="216"/>
      <c r="AB1489" s="216"/>
      <c r="AC1489" s="216"/>
      <c r="AD1489" s="216"/>
      <c r="AE1489" s="216"/>
      <c r="AF1489" s="216"/>
      <c r="AG1489" s="216"/>
      <c r="AH1489" s="216"/>
      <c r="AI1489" s="216"/>
      <c r="AJ1489" s="216"/>
      <c r="AK1489" s="216"/>
      <c r="AL1489" s="216"/>
      <c r="FY1489" s="184"/>
      <c r="JJ1489" s="184"/>
    </row>
    <row r="1490" spans="2:270">
      <c r="B1490" s="202"/>
      <c r="E1490" s="216"/>
      <c r="F1490" s="216"/>
      <c r="G1490" s="216"/>
      <c r="H1490" s="216"/>
      <c r="I1490" s="216"/>
      <c r="J1490" s="216"/>
      <c r="K1490" s="216"/>
      <c r="L1490" s="216"/>
      <c r="M1490" s="216"/>
      <c r="N1490" s="216"/>
      <c r="O1490" s="216"/>
      <c r="P1490" s="216"/>
      <c r="Q1490" s="216"/>
      <c r="R1490" s="216"/>
      <c r="S1490" s="216"/>
      <c r="T1490" s="216"/>
      <c r="U1490" s="216"/>
      <c r="V1490" s="216"/>
      <c r="W1490" s="216"/>
      <c r="X1490" s="216"/>
      <c r="Y1490" s="216"/>
      <c r="Z1490" s="216"/>
      <c r="AA1490" s="216"/>
      <c r="AB1490" s="216"/>
      <c r="AC1490" s="216"/>
      <c r="AD1490" s="216"/>
      <c r="AE1490" s="216"/>
      <c r="AF1490" s="216"/>
      <c r="AG1490" s="216"/>
      <c r="AH1490" s="216"/>
      <c r="AI1490" s="216"/>
      <c r="AJ1490" s="216"/>
      <c r="AK1490" s="216"/>
      <c r="AL1490" s="216"/>
      <c r="FY1490" s="184"/>
      <c r="JJ1490" s="184"/>
    </row>
    <row r="1491" spans="2:270">
      <c r="B1491" s="202"/>
      <c r="E1491" s="216"/>
      <c r="F1491" s="216"/>
      <c r="G1491" s="216"/>
      <c r="H1491" s="216"/>
      <c r="I1491" s="216"/>
      <c r="J1491" s="216"/>
      <c r="K1491" s="216"/>
      <c r="L1491" s="216"/>
      <c r="M1491" s="216"/>
      <c r="N1491" s="216"/>
      <c r="O1491" s="216"/>
      <c r="P1491" s="216"/>
      <c r="Q1491" s="216"/>
      <c r="R1491" s="216"/>
      <c r="S1491" s="216"/>
      <c r="T1491" s="216"/>
      <c r="U1491" s="216"/>
      <c r="V1491" s="216"/>
      <c r="W1491" s="216"/>
      <c r="X1491" s="216"/>
      <c r="Y1491" s="216"/>
      <c r="Z1491" s="216"/>
      <c r="AA1491" s="216"/>
      <c r="AB1491" s="216"/>
      <c r="AC1491" s="216"/>
      <c r="AD1491" s="216"/>
      <c r="AE1491" s="216"/>
      <c r="AF1491" s="216"/>
      <c r="AG1491" s="216"/>
      <c r="AH1491" s="216"/>
      <c r="AI1491" s="216"/>
      <c r="AJ1491" s="216"/>
      <c r="AK1491" s="216"/>
      <c r="AL1491" s="216"/>
      <c r="FY1491" s="184"/>
      <c r="JJ1491" s="184"/>
    </row>
    <row r="1492" spans="2:270">
      <c r="B1492" s="202"/>
      <c r="E1492" s="216"/>
      <c r="F1492" s="216"/>
      <c r="G1492" s="216"/>
      <c r="H1492" s="216"/>
      <c r="I1492" s="216"/>
      <c r="J1492" s="216"/>
      <c r="K1492" s="216"/>
      <c r="L1492" s="216"/>
      <c r="M1492" s="216"/>
      <c r="N1492" s="216"/>
      <c r="O1492" s="216"/>
      <c r="P1492" s="216"/>
      <c r="Q1492" s="216"/>
      <c r="R1492" s="216"/>
      <c r="S1492" s="216"/>
      <c r="T1492" s="216"/>
      <c r="U1492" s="216"/>
      <c r="V1492" s="216"/>
      <c r="W1492" s="216"/>
      <c r="X1492" s="216"/>
      <c r="Y1492" s="216"/>
      <c r="Z1492" s="216"/>
      <c r="AA1492" s="216"/>
      <c r="AB1492" s="216"/>
      <c r="AC1492" s="216"/>
      <c r="AD1492" s="216"/>
      <c r="AE1492" s="216"/>
      <c r="AF1492" s="216"/>
      <c r="AG1492" s="216"/>
      <c r="AH1492" s="216"/>
      <c r="AI1492" s="216"/>
      <c r="AJ1492" s="216"/>
      <c r="AK1492" s="216"/>
      <c r="AL1492" s="216"/>
      <c r="FY1492" s="184"/>
      <c r="JJ1492" s="184"/>
    </row>
    <row r="1493" spans="2:270">
      <c r="B1493" s="202"/>
      <c r="E1493" s="216"/>
      <c r="F1493" s="216"/>
      <c r="G1493" s="216"/>
      <c r="H1493" s="216"/>
      <c r="I1493" s="216"/>
      <c r="J1493" s="216"/>
      <c r="K1493" s="216"/>
      <c r="L1493" s="216"/>
      <c r="M1493" s="216"/>
      <c r="N1493" s="216"/>
      <c r="O1493" s="216"/>
      <c r="P1493" s="216"/>
      <c r="Q1493" s="216"/>
      <c r="R1493" s="216"/>
      <c r="S1493" s="216"/>
      <c r="T1493" s="216"/>
      <c r="U1493" s="216"/>
      <c r="V1493" s="216"/>
      <c r="W1493" s="216"/>
      <c r="X1493" s="216"/>
      <c r="Y1493" s="216"/>
      <c r="Z1493" s="216"/>
      <c r="AA1493" s="216"/>
      <c r="AB1493" s="216"/>
      <c r="AC1493" s="216"/>
      <c r="AD1493" s="216"/>
      <c r="AE1493" s="216"/>
      <c r="AF1493" s="216"/>
      <c r="AG1493" s="216"/>
      <c r="AH1493" s="216"/>
      <c r="AI1493" s="216"/>
      <c r="AJ1493" s="216"/>
      <c r="AK1493" s="216"/>
      <c r="AL1493" s="216"/>
      <c r="FY1493" s="184"/>
      <c r="JJ1493" s="184"/>
    </row>
    <row r="1494" spans="2:270">
      <c r="B1494" s="202"/>
      <c r="E1494" s="216"/>
      <c r="F1494" s="216"/>
      <c r="G1494" s="216"/>
      <c r="H1494" s="216"/>
      <c r="I1494" s="216"/>
      <c r="J1494" s="216"/>
      <c r="K1494" s="216"/>
      <c r="L1494" s="216"/>
      <c r="M1494" s="216"/>
      <c r="N1494" s="216"/>
      <c r="O1494" s="216"/>
      <c r="P1494" s="216"/>
      <c r="Q1494" s="216"/>
      <c r="R1494" s="216"/>
      <c r="S1494" s="216"/>
      <c r="T1494" s="216"/>
      <c r="U1494" s="216"/>
      <c r="V1494" s="216"/>
      <c r="W1494" s="216"/>
      <c r="X1494" s="216"/>
      <c r="Y1494" s="216"/>
      <c r="Z1494" s="216"/>
      <c r="AA1494" s="216"/>
      <c r="AB1494" s="216"/>
      <c r="AC1494" s="216"/>
      <c r="AD1494" s="216"/>
      <c r="AE1494" s="216"/>
      <c r="AF1494" s="216"/>
      <c r="AG1494" s="216"/>
      <c r="AH1494" s="216"/>
      <c r="AI1494" s="216"/>
      <c r="AJ1494" s="216"/>
      <c r="AK1494" s="216"/>
      <c r="AL1494" s="216"/>
      <c r="FY1494" s="184"/>
      <c r="JJ1494" s="184"/>
    </row>
    <row r="1495" spans="2:270">
      <c r="B1495" s="202"/>
      <c r="E1495" s="216"/>
      <c r="F1495" s="216"/>
      <c r="G1495" s="216"/>
      <c r="H1495" s="216"/>
      <c r="I1495" s="216"/>
      <c r="J1495" s="216"/>
      <c r="K1495" s="216"/>
      <c r="L1495" s="216"/>
      <c r="M1495" s="216"/>
      <c r="N1495" s="216"/>
      <c r="O1495" s="216"/>
      <c r="P1495" s="216"/>
      <c r="Q1495" s="216"/>
      <c r="R1495" s="216"/>
      <c r="S1495" s="216"/>
      <c r="T1495" s="216"/>
      <c r="U1495" s="216"/>
      <c r="V1495" s="216"/>
      <c r="W1495" s="216"/>
      <c r="X1495" s="216"/>
      <c r="Y1495" s="216"/>
      <c r="Z1495" s="216"/>
      <c r="AA1495" s="216"/>
      <c r="AB1495" s="216"/>
      <c r="AC1495" s="216"/>
      <c r="AD1495" s="216"/>
      <c r="AE1495" s="216"/>
      <c r="AF1495" s="216"/>
      <c r="AG1495" s="216"/>
      <c r="AH1495" s="216"/>
      <c r="AI1495" s="216"/>
      <c r="AJ1495" s="216"/>
      <c r="AK1495" s="216"/>
      <c r="AL1495" s="216"/>
      <c r="FY1495" s="184"/>
      <c r="JJ1495" s="184"/>
    </row>
    <row r="1496" spans="2:270">
      <c r="B1496" s="202"/>
      <c r="E1496" s="216"/>
      <c r="F1496" s="216"/>
      <c r="G1496" s="216"/>
      <c r="H1496" s="216"/>
      <c r="I1496" s="216"/>
      <c r="J1496" s="216"/>
      <c r="K1496" s="216"/>
      <c r="L1496" s="216"/>
      <c r="M1496" s="216"/>
      <c r="N1496" s="216"/>
      <c r="O1496" s="216"/>
      <c r="P1496" s="216"/>
      <c r="Q1496" s="216"/>
      <c r="R1496" s="216"/>
      <c r="S1496" s="216"/>
      <c r="T1496" s="216"/>
      <c r="U1496" s="216"/>
      <c r="V1496" s="216"/>
      <c r="W1496" s="216"/>
      <c r="X1496" s="216"/>
      <c r="Y1496" s="216"/>
      <c r="Z1496" s="216"/>
      <c r="AA1496" s="216"/>
      <c r="AB1496" s="216"/>
      <c r="AC1496" s="216"/>
      <c r="AD1496" s="216"/>
      <c r="AE1496" s="216"/>
      <c r="AF1496" s="216"/>
      <c r="AG1496" s="216"/>
      <c r="AH1496" s="216"/>
      <c r="AI1496" s="216"/>
      <c r="AJ1496" s="216"/>
      <c r="AK1496" s="216"/>
      <c r="AL1496" s="216"/>
      <c r="FY1496" s="184"/>
      <c r="JJ1496" s="184"/>
    </row>
    <row r="1497" spans="2:270">
      <c r="B1497" s="202"/>
      <c r="E1497" s="216"/>
      <c r="F1497" s="216"/>
      <c r="G1497" s="216"/>
      <c r="H1497" s="216"/>
      <c r="I1497" s="216"/>
      <c r="J1497" s="216"/>
      <c r="K1497" s="216"/>
      <c r="L1497" s="216"/>
      <c r="M1497" s="216"/>
      <c r="N1497" s="216"/>
      <c r="O1497" s="216"/>
      <c r="P1497" s="216"/>
      <c r="Q1497" s="216"/>
      <c r="R1497" s="216"/>
      <c r="S1497" s="216"/>
      <c r="T1497" s="216"/>
      <c r="U1497" s="216"/>
      <c r="V1497" s="216"/>
      <c r="W1497" s="216"/>
      <c r="X1497" s="216"/>
      <c r="Y1497" s="216"/>
      <c r="Z1497" s="216"/>
      <c r="AA1497" s="216"/>
      <c r="AB1497" s="216"/>
      <c r="AC1497" s="216"/>
      <c r="AD1497" s="216"/>
      <c r="AE1497" s="216"/>
      <c r="AF1497" s="216"/>
      <c r="AG1497" s="216"/>
      <c r="AH1497" s="216"/>
      <c r="AI1497" s="216"/>
      <c r="AJ1497" s="216"/>
      <c r="AK1497" s="216"/>
      <c r="AL1497" s="216"/>
      <c r="FY1497" s="184"/>
      <c r="JJ1497" s="184"/>
    </row>
    <row r="1498" spans="2:270">
      <c r="B1498" s="202"/>
      <c r="E1498" s="216"/>
      <c r="F1498" s="216"/>
      <c r="G1498" s="216"/>
      <c r="H1498" s="216"/>
      <c r="I1498" s="216"/>
      <c r="J1498" s="216"/>
      <c r="K1498" s="216"/>
      <c r="L1498" s="216"/>
      <c r="M1498" s="216"/>
      <c r="N1498" s="216"/>
      <c r="O1498" s="216"/>
      <c r="P1498" s="216"/>
      <c r="Q1498" s="216"/>
      <c r="R1498" s="216"/>
      <c r="S1498" s="216"/>
      <c r="T1498" s="216"/>
      <c r="U1498" s="216"/>
      <c r="V1498" s="216"/>
      <c r="W1498" s="216"/>
      <c r="X1498" s="216"/>
      <c r="Y1498" s="216"/>
      <c r="Z1498" s="216"/>
      <c r="AA1498" s="216"/>
      <c r="AB1498" s="216"/>
      <c r="AC1498" s="216"/>
      <c r="AD1498" s="216"/>
      <c r="AE1498" s="216"/>
      <c r="AF1498" s="216"/>
      <c r="AG1498" s="216"/>
      <c r="AH1498" s="216"/>
      <c r="AI1498" s="216"/>
      <c r="AJ1498" s="216"/>
      <c r="AK1498" s="216"/>
      <c r="AL1498" s="216"/>
      <c r="FY1498" s="184"/>
      <c r="JJ1498" s="184"/>
    </row>
    <row r="1499" spans="2:270">
      <c r="B1499" s="202"/>
      <c r="E1499" s="216"/>
      <c r="F1499" s="216"/>
      <c r="G1499" s="216"/>
      <c r="H1499" s="216"/>
      <c r="I1499" s="216"/>
      <c r="J1499" s="216"/>
      <c r="K1499" s="216"/>
      <c r="L1499" s="216"/>
      <c r="M1499" s="216"/>
      <c r="N1499" s="216"/>
      <c r="O1499" s="216"/>
      <c r="P1499" s="216"/>
      <c r="Q1499" s="216"/>
      <c r="R1499" s="216"/>
      <c r="S1499" s="216"/>
      <c r="T1499" s="216"/>
      <c r="U1499" s="216"/>
      <c r="V1499" s="216"/>
      <c r="W1499" s="216"/>
      <c r="X1499" s="216"/>
      <c r="Y1499" s="216"/>
      <c r="Z1499" s="216"/>
      <c r="AA1499" s="216"/>
      <c r="AB1499" s="216"/>
      <c r="AC1499" s="216"/>
      <c r="AD1499" s="216"/>
      <c r="AE1499" s="216"/>
      <c r="AF1499" s="216"/>
      <c r="AG1499" s="216"/>
      <c r="AH1499" s="216"/>
      <c r="AI1499" s="216"/>
      <c r="AJ1499" s="216"/>
      <c r="AK1499" s="216"/>
      <c r="AL1499" s="216"/>
      <c r="FY1499" s="184"/>
      <c r="JJ1499" s="184"/>
    </row>
    <row r="1500" spans="2:270">
      <c r="B1500" s="202"/>
      <c r="E1500" s="216"/>
      <c r="F1500" s="216"/>
      <c r="G1500" s="216"/>
      <c r="H1500" s="216"/>
      <c r="I1500" s="216"/>
      <c r="J1500" s="216"/>
      <c r="K1500" s="216"/>
      <c r="L1500" s="216"/>
      <c r="M1500" s="216"/>
      <c r="N1500" s="216"/>
      <c r="O1500" s="216"/>
      <c r="P1500" s="216"/>
      <c r="Q1500" s="216"/>
      <c r="R1500" s="216"/>
      <c r="S1500" s="216"/>
      <c r="T1500" s="216"/>
      <c r="U1500" s="216"/>
      <c r="V1500" s="216"/>
      <c r="W1500" s="216"/>
      <c r="X1500" s="216"/>
      <c r="Y1500" s="216"/>
      <c r="Z1500" s="216"/>
      <c r="AA1500" s="216"/>
      <c r="AB1500" s="216"/>
      <c r="AC1500" s="216"/>
      <c r="AD1500" s="216"/>
      <c r="AE1500" s="216"/>
      <c r="AF1500" s="216"/>
      <c r="AG1500" s="216"/>
      <c r="AH1500" s="216"/>
      <c r="AI1500" s="216"/>
      <c r="AJ1500" s="216"/>
      <c r="AK1500" s="216"/>
      <c r="AL1500" s="216"/>
      <c r="FY1500" s="184"/>
      <c r="JJ1500" s="184"/>
    </row>
    <row r="1501" spans="2:270">
      <c r="B1501" s="202"/>
      <c r="E1501" s="216"/>
      <c r="F1501" s="216"/>
      <c r="G1501" s="216"/>
      <c r="H1501" s="216"/>
      <c r="I1501" s="216"/>
      <c r="J1501" s="216"/>
      <c r="K1501" s="216"/>
      <c r="L1501" s="216"/>
      <c r="M1501" s="216"/>
      <c r="N1501" s="216"/>
      <c r="O1501" s="216"/>
      <c r="P1501" s="216"/>
      <c r="Q1501" s="216"/>
      <c r="R1501" s="216"/>
      <c r="S1501" s="216"/>
      <c r="T1501" s="216"/>
      <c r="U1501" s="216"/>
      <c r="V1501" s="216"/>
      <c r="W1501" s="216"/>
      <c r="X1501" s="216"/>
      <c r="Y1501" s="216"/>
      <c r="Z1501" s="216"/>
      <c r="AA1501" s="216"/>
      <c r="AB1501" s="216"/>
      <c r="AC1501" s="216"/>
      <c r="AD1501" s="216"/>
      <c r="AE1501" s="216"/>
      <c r="AF1501" s="216"/>
      <c r="AG1501" s="216"/>
      <c r="AH1501" s="216"/>
      <c r="AI1501" s="216"/>
      <c r="AJ1501" s="216"/>
      <c r="AK1501" s="216"/>
      <c r="AL1501" s="216"/>
      <c r="FY1501" s="184"/>
      <c r="JJ1501" s="184"/>
    </row>
    <row r="1502" spans="2:270">
      <c r="B1502" s="202"/>
      <c r="E1502" s="216"/>
      <c r="F1502" s="216"/>
      <c r="G1502" s="216"/>
      <c r="H1502" s="216"/>
      <c r="I1502" s="216"/>
      <c r="J1502" s="216"/>
      <c r="K1502" s="216"/>
      <c r="L1502" s="216"/>
      <c r="M1502" s="216"/>
      <c r="N1502" s="216"/>
      <c r="O1502" s="216"/>
      <c r="P1502" s="216"/>
      <c r="Q1502" s="216"/>
      <c r="R1502" s="216"/>
      <c r="S1502" s="216"/>
      <c r="T1502" s="216"/>
      <c r="U1502" s="216"/>
      <c r="V1502" s="216"/>
      <c r="W1502" s="216"/>
      <c r="X1502" s="216"/>
      <c r="Y1502" s="216"/>
      <c r="Z1502" s="216"/>
      <c r="AA1502" s="216"/>
      <c r="AB1502" s="216"/>
      <c r="AC1502" s="216"/>
      <c r="AD1502" s="216"/>
      <c r="AE1502" s="216"/>
      <c r="AF1502" s="216"/>
      <c r="AG1502" s="216"/>
      <c r="AH1502" s="216"/>
      <c r="AI1502" s="216"/>
      <c r="AJ1502" s="216"/>
      <c r="AK1502" s="216"/>
      <c r="AL1502" s="216"/>
      <c r="FY1502" s="184"/>
      <c r="JJ1502" s="184"/>
    </row>
    <row r="1503" spans="2:270">
      <c r="B1503" s="202"/>
      <c r="E1503" s="216"/>
      <c r="F1503" s="216"/>
      <c r="G1503" s="216"/>
      <c r="H1503" s="216"/>
      <c r="I1503" s="216"/>
      <c r="J1503" s="216"/>
      <c r="K1503" s="216"/>
      <c r="L1503" s="216"/>
      <c r="M1503" s="216"/>
      <c r="N1503" s="216"/>
      <c r="O1503" s="216"/>
      <c r="P1503" s="216"/>
      <c r="Q1503" s="216"/>
      <c r="R1503" s="216"/>
      <c r="S1503" s="216"/>
      <c r="T1503" s="216"/>
      <c r="U1503" s="216"/>
      <c r="V1503" s="216"/>
      <c r="W1503" s="216"/>
      <c r="X1503" s="216"/>
      <c r="Y1503" s="216"/>
      <c r="Z1503" s="216"/>
      <c r="AA1503" s="216"/>
      <c r="AB1503" s="216"/>
      <c r="AC1503" s="216"/>
      <c r="AD1503" s="216"/>
      <c r="AE1503" s="216"/>
      <c r="AF1503" s="216"/>
      <c r="AG1503" s="216"/>
      <c r="AH1503" s="216"/>
      <c r="AI1503" s="216"/>
      <c r="AJ1503" s="216"/>
      <c r="AK1503" s="216"/>
      <c r="AL1503" s="216"/>
      <c r="FY1503" s="184"/>
      <c r="JJ1503" s="184"/>
    </row>
    <row r="1504" spans="2:270">
      <c r="B1504" s="202"/>
      <c r="E1504" s="216"/>
      <c r="F1504" s="216"/>
      <c r="G1504" s="216"/>
      <c r="H1504" s="216"/>
      <c r="I1504" s="216"/>
      <c r="J1504" s="216"/>
      <c r="K1504" s="216"/>
      <c r="L1504" s="216"/>
      <c r="M1504" s="216"/>
      <c r="N1504" s="216"/>
      <c r="O1504" s="216"/>
      <c r="P1504" s="216"/>
      <c r="Q1504" s="216"/>
      <c r="R1504" s="216"/>
      <c r="S1504" s="216"/>
      <c r="T1504" s="216"/>
      <c r="U1504" s="216"/>
      <c r="V1504" s="216"/>
      <c r="W1504" s="216"/>
      <c r="X1504" s="216"/>
      <c r="Y1504" s="216"/>
      <c r="Z1504" s="216"/>
      <c r="AA1504" s="216"/>
      <c r="AB1504" s="216"/>
      <c r="AC1504" s="216"/>
      <c r="AD1504" s="216"/>
      <c r="AE1504" s="216"/>
      <c r="AF1504" s="216"/>
      <c r="AG1504" s="216"/>
      <c r="AH1504" s="216"/>
      <c r="AI1504" s="216"/>
      <c r="AJ1504" s="216"/>
      <c r="AK1504" s="216"/>
      <c r="AL1504" s="216"/>
      <c r="FY1504" s="184"/>
      <c r="JJ1504" s="184"/>
    </row>
    <row r="1505" spans="2:270">
      <c r="B1505" s="202"/>
      <c r="E1505" s="216"/>
      <c r="F1505" s="216"/>
      <c r="G1505" s="216"/>
      <c r="H1505" s="216"/>
      <c r="I1505" s="216"/>
      <c r="J1505" s="216"/>
      <c r="K1505" s="216"/>
      <c r="L1505" s="216"/>
      <c r="M1505" s="216"/>
      <c r="N1505" s="216"/>
      <c r="O1505" s="216"/>
      <c r="P1505" s="216"/>
      <c r="Q1505" s="216"/>
      <c r="R1505" s="216"/>
      <c r="S1505" s="216"/>
      <c r="T1505" s="216"/>
      <c r="U1505" s="216"/>
      <c r="V1505" s="216"/>
      <c r="W1505" s="216"/>
      <c r="X1505" s="216"/>
      <c r="Y1505" s="216"/>
      <c r="Z1505" s="216"/>
      <c r="AA1505" s="216"/>
      <c r="AB1505" s="216"/>
      <c r="AC1505" s="216"/>
      <c r="AD1505" s="216"/>
      <c r="AE1505" s="216"/>
      <c r="AF1505" s="216"/>
      <c r="AG1505" s="216"/>
      <c r="AH1505" s="216"/>
      <c r="AI1505" s="216"/>
      <c r="AJ1505" s="216"/>
      <c r="AK1505" s="216"/>
      <c r="AL1505" s="216"/>
      <c r="FY1505" s="184"/>
      <c r="JJ1505" s="184"/>
    </row>
    <row r="1506" spans="2:270">
      <c r="B1506" s="202"/>
      <c r="E1506" s="216"/>
      <c r="F1506" s="216"/>
      <c r="G1506" s="216"/>
      <c r="H1506" s="216"/>
      <c r="I1506" s="216"/>
      <c r="J1506" s="216"/>
      <c r="K1506" s="216"/>
      <c r="L1506" s="216"/>
      <c r="M1506" s="216"/>
      <c r="N1506" s="216"/>
      <c r="O1506" s="216"/>
      <c r="P1506" s="216"/>
      <c r="Q1506" s="216"/>
      <c r="R1506" s="216"/>
      <c r="S1506" s="216"/>
      <c r="T1506" s="216"/>
      <c r="U1506" s="216"/>
      <c r="V1506" s="216"/>
      <c r="W1506" s="216"/>
      <c r="X1506" s="216"/>
      <c r="Y1506" s="216"/>
      <c r="Z1506" s="216"/>
      <c r="AA1506" s="216"/>
      <c r="AB1506" s="216"/>
      <c r="AC1506" s="216"/>
      <c r="AD1506" s="216"/>
      <c r="AE1506" s="216"/>
      <c r="AF1506" s="216"/>
      <c r="AG1506" s="216"/>
      <c r="AH1506" s="216"/>
      <c r="AI1506" s="216"/>
      <c r="AJ1506" s="216"/>
      <c r="AK1506" s="216"/>
      <c r="AL1506" s="216"/>
      <c r="FY1506" s="184"/>
      <c r="JJ1506" s="184"/>
    </row>
    <row r="1507" spans="2:270">
      <c r="B1507" s="202"/>
      <c r="E1507" s="216"/>
      <c r="F1507" s="216"/>
      <c r="G1507" s="216"/>
      <c r="H1507" s="216"/>
      <c r="I1507" s="216"/>
      <c r="J1507" s="216"/>
      <c r="K1507" s="216"/>
      <c r="L1507" s="216"/>
      <c r="M1507" s="216"/>
      <c r="N1507" s="216"/>
      <c r="O1507" s="216"/>
      <c r="P1507" s="216"/>
      <c r="Q1507" s="216"/>
      <c r="R1507" s="216"/>
      <c r="S1507" s="216"/>
      <c r="T1507" s="216"/>
      <c r="U1507" s="216"/>
      <c r="V1507" s="216"/>
      <c r="W1507" s="216"/>
      <c r="X1507" s="216"/>
      <c r="Y1507" s="216"/>
      <c r="Z1507" s="216"/>
      <c r="AA1507" s="216"/>
      <c r="AB1507" s="216"/>
      <c r="AC1507" s="216"/>
      <c r="AD1507" s="216"/>
      <c r="AE1507" s="216"/>
      <c r="AF1507" s="216"/>
      <c r="AG1507" s="216"/>
      <c r="AH1507" s="216"/>
      <c r="AI1507" s="216"/>
      <c r="AJ1507" s="216"/>
      <c r="AK1507" s="216"/>
      <c r="AL1507" s="216"/>
      <c r="FY1507" s="184"/>
      <c r="JJ1507" s="184"/>
    </row>
    <row r="1508" spans="2:270">
      <c r="B1508" s="202"/>
      <c r="E1508" s="216"/>
      <c r="F1508" s="216"/>
      <c r="G1508" s="216"/>
      <c r="H1508" s="216"/>
      <c r="I1508" s="216"/>
      <c r="J1508" s="216"/>
      <c r="K1508" s="216"/>
      <c r="L1508" s="216"/>
      <c r="M1508" s="216"/>
      <c r="N1508" s="216"/>
      <c r="O1508" s="216"/>
      <c r="P1508" s="216"/>
      <c r="Q1508" s="216"/>
      <c r="R1508" s="216"/>
      <c r="S1508" s="216"/>
      <c r="T1508" s="216"/>
      <c r="U1508" s="216"/>
      <c r="V1508" s="216"/>
      <c r="W1508" s="216"/>
      <c r="X1508" s="216"/>
      <c r="Y1508" s="216"/>
      <c r="Z1508" s="216"/>
      <c r="AA1508" s="216"/>
      <c r="AB1508" s="216"/>
      <c r="AC1508" s="216"/>
      <c r="AD1508" s="216"/>
      <c r="AE1508" s="216"/>
      <c r="AF1508" s="216"/>
      <c r="AG1508" s="216"/>
      <c r="AH1508" s="216"/>
      <c r="AI1508" s="216"/>
      <c r="AJ1508" s="216"/>
      <c r="AK1508" s="216"/>
      <c r="AL1508" s="216"/>
      <c r="FY1508" s="184"/>
      <c r="JJ1508" s="184"/>
    </row>
    <row r="1509" spans="2:270">
      <c r="B1509" s="202"/>
      <c r="E1509" s="216"/>
      <c r="F1509" s="216"/>
      <c r="G1509" s="216"/>
      <c r="H1509" s="216"/>
      <c r="I1509" s="216"/>
      <c r="J1509" s="216"/>
      <c r="K1509" s="216"/>
      <c r="L1509" s="216"/>
      <c r="M1509" s="216"/>
      <c r="N1509" s="216"/>
      <c r="O1509" s="216"/>
      <c r="P1509" s="216"/>
      <c r="Q1509" s="216"/>
      <c r="R1509" s="216"/>
      <c r="S1509" s="216"/>
      <c r="T1509" s="216"/>
      <c r="U1509" s="216"/>
      <c r="V1509" s="216"/>
      <c r="W1509" s="216"/>
      <c r="X1509" s="216"/>
      <c r="Y1509" s="216"/>
      <c r="Z1509" s="216"/>
      <c r="AA1509" s="216"/>
      <c r="AB1509" s="216"/>
      <c r="AC1509" s="216"/>
      <c r="AD1509" s="216"/>
      <c r="AE1509" s="216"/>
      <c r="AF1509" s="216"/>
      <c r="AG1509" s="216"/>
      <c r="AH1509" s="216"/>
      <c r="AI1509" s="216"/>
      <c r="AJ1509" s="216"/>
      <c r="AK1509" s="216"/>
      <c r="AL1509" s="216"/>
      <c r="FY1509" s="184"/>
      <c r="JJ1509" s="184"/>
    </row>
    <row r="1510" spans="2:270">
      <c r="B1510" s="202"/>
      <c r="E1510" s="216"/>
      <c r="F1510" s="216"/>
      <c r="G1510" s="216"/>
      <c r="H1510" s="216"/>
      <c r="I1510" s="216"/>
      <c r="J1510" s="216"/>
      <c r="K1510" s="216"/>
      <c r="L1510" s="216"/>
      <c r="M1510" s="216"/>
      <c r="N1510" s="216"/>
      <c r="O1510" s="216"/>
      <c r="P1510" s="216"/>
      <c r="Q1510" s="216"/>
      <c r="R1510" s="216"/>
      <c r="S1510" s="216"/>
      <c r="T1510" s="216"/>
      <c r="U1510" s="216"/>
      <c r="V1510" s="216"/>
      <c r="W1510" s="216"/>
      <c r="X1510" s="216"/>
      <c r="Y1510" s="216"/>
      <c r="Z1510" s="216"/>
      <c r="AA1510" s="216"/>
      <c r="AB1510" s="216"/>
      <c r="AC1510" s="216"/>
      <c r="AD1510" s="216"/>
      <c r="AE1510" s="216"/>
      <c r="AF1510" s="216"/>
      <c r="AG1510" s="216"/>
      <c r="AH1510" s="216"/>
      <c r="AI1510" s="216"/>
      <c r="AJ1510" s="216"/>
      <c r="AK1510" s="216"/>
      <c r="AL1510" s="216"/>
      <c r="FY1510" s="184"/>
      <c r="JJ1510" s="184"/>
    </row>
    <row r="1511" spans="2:270">
      <c r="B1511" s="202"/>
      <c r="E1511" s="216"/>
      <c r="F1511" s="216"/>
      <c r="G1511" s="216"/>
      <c r="H1511" s="216"/>
      <c r="I1511" s="216"/>
      <c r="J1511" s="216"/>
      <c r="K1511" s="216"/>
      <c r="L1511" s="216"/>
      <c r="M1511" s="216"/>
      <c r="N1511" s="216"/>
      <c r="O1511" s="216"/>
      <c r="P1511" s="216"/>
      <c r="Q1511" s="216"/>
      <c r="R1511" s="216"/>
      <c r="S1511" s="216"/>
      <c r="T1511" s="216"/>
      <c r="U1511" s="216"/>
      <c r="V1511" s="216"/>
      <c r="W1511" s="216"/>
      <c r="X1511" s="216"/>
      <c r="Y1511" s="216"/>
      <c r="Z1511" s="216"/>
      <c r="AA1511" s="216"/>
      <c r="AB1511" s="216"/>
      <c r="AC1511" s="216"/>
      <c r="AD1511" s="216"/>
      <c r="AE1511" s="216"/>
      <c r="AF1511" s="216"/>
      <c r="AG1511" s="216"/>
      <c r="AH1511" s="216"/>
      <c r="AI1511" s="216"/>
      <c r="AJ1511" s="216"/>
      <c r="AK1511" s="216"/>
      <c r="AL1511" s="216"/>
      <c r="FY1511" s="184"/>
      <c r="JJ1511" s="184"/>
    </row>
    <row r="1512" spans="2:270">
      <c r="B1512" s="202"/>
      <c r="E1512" s="216"/>
      <c r="F1512" s="216"/>
      <c r="G1512" s="216"/>
      <c r="H1512" s="216"/>
      <c r="I1512" s="216"/>
      <c r="J1512" s="216"/>
      <c r="K1512" s="216"/>
      <c r="L1512" s="216"/>
      <c r="M1512" s="216"/>
      <c r="N1512" s="216"/>
      <c r="O1512" s="216"/>
      <c r="P1512" s="216"/>
      <c r="Q1512" s="216"/>
      <c r="R1512" s="216"/>
      <c r="S1512" s="216"/>
      <c r="T1512" s="216"/>
      <c r="U1512" s="216"/>
      <c r="V1512" s="216"/>
      <c r="W1512" s="216"/>
      <c r="X1512" s="216"/>
      <c r="Y1512" s="216"/>
      <c r="Z1512" s="216"/>
      <c r="AA1512" s="216"/>
      <c r="AB1512" s="216"/>
      <c r="AC1512" s="216"/>
      <c r="AD1512" s="216"/>
      <c r="AE1512" s="216"/>
      <c r="AF1512" s="216"/>
      <c r="AG1512" s="216"/>
      <c r="AH1512" s="216"/>
      <c r="AI1512" s="216"/>
      <c r="AJ1512" s="216"/>
      <c r="AK1512" s="216"/>
      <c r="AL1512" s="216"/>
      <c r="FY1512" s="184"/>
      <c r="JJ1512" s="184"/>
    </row>
    <row r="1513" spans="2:270">
      <c r="B1513" s="202"/>
      <c r="E1513" s="216"/>
      <c r="F1513" s="216"/>
      <c r="G1513" s="216"/>
      <c r="H1513" s="216"/>
      <c r="I1513" s="216"/>
      <c r="J1513" s="216"/>
      <c r="K1513" s="216"/>
      <c r="L1513" s="216"/>
      <c r="M1513" s="216"/>
      <c r="N1513" s="216"/>
      <c r="O1513" s="216"/>
      <c r="P1513" s="216"/>
      <c r="Q1513" s="216"/>
      <c r="R1513" s="216"/>
      <c r="S1513" s="216"/>
      <c r="T1513" s="216"/>
      <c r="U1513" s="216"/>
      <c r="V1513" s="216"/>
      <c r="W1513" s="216"/>
      <c r="X1513" s="216"/>
      <c r="Y1513" s="216"/>
      <c r="Z1513" s="216"/>
      <c r="AA1513" s="216"/>
      <c r="AB1513" s="216"/>
      <c r="AC1513" s="216"/>
      <c r="AD1513" s="216"/>
      <c r="AE1513" s="216"/>
      <c r="AF1513" s="216"/>
      <c r="AG1513" s="216"/>
      <c r="AH1513" s="216"/>
      <c r="AI1513" s="216"/>
      <c r="AJ1513" s="216"/>
      <c r="AK1513" s="216"/>
      <c r="AL1513" s="216"/>
      <c r="FY1513" s="184"/>
      <c r="JJ1513" s="184"/>
    </row>
    <row r="1514" spans="2:270">
      <c r="B1514" s="202"/>
      <c r="E1514" s="216"/>
      <c r="F1514" s="216"/>
      <c r="G1514" s="216"/>
      <c r="H1514" s="216"/>
      <c r="I1514" s="216"/>
      <c r="J1514" s="216"/>
      <c r="K1514" s="216"/>
      <c r="L1514" s="216"/>
      <c r="M1514" s="216"/>
      <c r="N1514" s="216"/>
      <c r="O1514" s="216"/>
      <c r="P1514" s="216"/>
      <c r="Q1514" s="216"/>
      <c r="R1514" s="216"/>
      <c r="S1514" s="216"/>
      <c r="T1514" s="216"/>
      <c r="U1514" s="216"/>
      <c r="V1514" s="216"/>
      <c r="W1514" s="216"/>
      <c r="X1514" s="216"/>
      <c r="Y1514" s="216"/>
      <c r="Z1514" s="216"/>
      <c r="AA1514" s="216"/>
      <c r="AB1514" s="216"/>
      <c r="AC1514" s="216"/>
      <c r="AD1514" s="216"/>
      <c r="AE1514" s="216"/>
      <c r="AF1514" s="216"/>
      <c r="AG1514" s="216"/>
      <c r="AH1514" s="216"/>
      <c r="AI1514" s="216"/>
      <c r="AJ1514" s="216"/>
      <c r="AK1514" s="216"/>
      <c r="AL1514" s="216"/>
      <c r="FY1514" s="184"/>
      <c r="JJ1514" s="184"/>
    </row>
    <row r="1515" spans="2:270">
      <c r="B1515" s="202"/>
      <c r="E1515" s="216"/>
      <c r="F1515" s="216"/>
      <c r="G1515" s="216"/>
      <c r="H1515" s="216"/>
      <c r="I1515" s="216"/>
      <c r="J1515" s="216"/>
      <c r="K1515" s="216"/>
      <c r="L1515" s="216"/>
      <c r="M1515" s="216"/>
      <c r="N1515" s="216"/>
      <c r="O1515" s="216"/>
      <c r="P1515" s="216"/>
      <c r="Q1515" s="216"/>
      <c r="R1515" s="216"/>
      <c r="S1515" s="216"/>
      <c r="T1515" s="216"/>
      <c r="U1515" s="216"/>
      <c r="V1515" s="216"/>
      <c r="W1515" s="216"/>
      <c r="X1515" s="216"/>
      <c r="Y1515" s="216"/>
      <c r="Z1515" s="216"/>
      <c r="AA1515" s="216"/>
      <c r="AB1515" s="216"/>
      <c r="AC1515" s="216"/>
      <c r="AD1515" s="216"/>
      <c r="AE1515" s="216"/>
      <c r="AF1515" s="216"/>
      <c r="AG1515" s="216"/>
      <c r="AH1515" s="216"/>
      <c r="AI1515" s="216"/>
      <c r="AJ1515" s="216"/>
      <c r="AK1515" s="216"/>
      <c r="AL1515" s="216"/>
      <c r="FY1515" s="184"/>
      <c r="JJ1515" s="184"/>
    </row>
    <row r="1516" spans="2:270">
      <c r="B1516" s="202"/>
      <c r="E1516" s="216"/>
      <c r="F1516" s="216"/>
      <c r="G1516" s="216"/>
      <c r="H1516" s="216"/>
      <c r="I1516" s="216"/>
      <c r="J1516" s="216"/>
      <c r="K1516" s="216"/>
      <c r="L1516" s="216"/>
      <c r="M1516" s="216"/>
      <c r="N1516" s="216"/>
      <c r="O1516" s="216"/>
      <c r="P1516" s="216"/>
      <c r="Q1516" s="216"/>
      <c r="R1516" s="216"/>
      <c r="S1516" s="216"/>
      <c r="T1516" s="216"/>
      <c r="U1516" s="216"/>
      <c r="V1516" s="216"/>
      <c r="W1516" s="216"/>
      <c r="X1516" s="216"/>
      <c r="Y1516" s="216"/>
      <c r="Z1516" s="216"/>
      <c r="AA1516" s="216"/>
      <c r="AB1516" s="216"/>
      <c r="AC1516" s="216"/>
      <c r="AD1516" s="216"/>
      <c r="AE1516" s="216"/>
      <c r="AF1516" s="216"/>
      <c r="AG1516" s="216"/>
      <c r="AH1516" s="216"/>
      <c r="AI1516" s="216"/>
      <c r="AJ1516" s="216"/>
      <c r="AK1516" s="216"/>
      <c r="AL1516" s="216"/>
      <c r="FY1516" s="184"/>
      <c r="JJ1516" s="184"/>
    </row>
    <row r="1517" spans="2:270">
      <c r="B1517" s="202"/>
      <c r="E1517" s="216"/>
      <c r="F1517" s="216"/>
      <c r="G1517" s="216"/>
      <c r="H1517" s="216"/>
      <c r="I1517" s="216"/>
      <c r="J1517" s="216"/>
      <c r="K1517" s="216"/>
      <c r="L1517" s="216"/>
      <c r="M1517" s="216"/>
      <c r="N1517" s="216"/>
      <c r="O1517" s="216"/>
      <c r="P1517" s="216"/>
      <c r="Q1517" s="216"/>
      <c r="R1517" s="216"/>
      <c r="S1517" s="216"/>
      <c r="T1517" s="216"/>
      <c r="U1517" s="216"/>
      <c r="V1517" s="216"/>
      <c r="W1517" s="216"/>
      <c r="X1517" s="216"/>
      <c r="Y1517" s="216"/>
      <c r="Z1517" s="216"/>
      <c r="AA1517" s="216"/>
      <c r="AB1517" s="216"/>
      <c r="AC1517" s="216"/>
      <c r="AD1517" s="216"/>
      <c r="AE1517" s="216"/>
      <c r="AF1517" s="216"/>
      <c r="AG1517" s="216"/>
      <c r="AH1517" s="216"/>
      <c r="AI1517" s="216"/>
      <c r="AJ1517" s="216"/>
      <c r="AK1517" s="216"/>
      <c r="AL1517" s="216"/>
      <c r="FY1517" s="184"/>
      <c r="JJ1517" s="184"/>
    </row>
    <row r="1518" spans="2:270">
      <c r="B1518" s="202"/>
      <c r="E1518" s="216"/>
      <c r="F1518" s="216"/>
      <c r="G1518" s="216"/>
      <c r="H1518" s="216"/>
      <c r="I1518" s="216"/>
      <c r="J1518" s="216"/>
      <c r="K1518" s="216"/>
      <c r="L1518" s="216"/>
      <c r="M1518" s="216"/>
      <c r="N1518" s="216"/>
      <c r="O1518" s="216"/>
      <c r="P1518" s="216"/>
      <c r="Q1518" s="216"/>
      <c r="R1518" s="216"/>
      <c r="S1518" s="216"/>
      <c r="T1518" s="216"/>
      <c r="U1518" s="216"/>
      <c r="V1518" s="216"/>
      <c r="W1518" s="216"/>
      <c r="X1518" s="216"/>
      <c r="Y1518" s="216"/>
      <c r="Z1518" s="216"/>
      <c r="AA1518" s="216"/>
      <c r="AB1518" s="216"/>
      <c r="AC1518" s="216"/>
      <c r="AD1518" s="216"/>
      <c r="AE1518" s="216"/>
      <c r="AF1518" s="216"/>
      <c r="AG1518" s="216"/>
      <c r="AH1518" s="216"/>
      <c r="AI1518" s="216"/>
      <c r="AJ1518" s="216"/>
      <c r="AK1518" s="216"/>
      <c r="AL1518" s="216"/>
      <c r="FY1518" s="184"/>
      <c r="JJ1518" s="184"/>
    </row>
    <row r="1519" spans="2:270">
      <c r="B1519" s="202"/>
      <c r="E1519" s="216"/>
      <c r="F1519" s="216"/>
      <c r="G1519" s="216"/>
      <c r="H1519" s="216"/>
      <c r="I1519" s="216"/>
      <c r="J1519" s="216"/>
      <c r="K1519" s="216"/>
      <c r="L1519" s="216"/>
      <c r="M1519" s="216"/>
      <c r="N1519" s="216"/>
      <c r="O1519" s="216"/>
      <c r="P1519" s="216"/>
      <c r="Q1519" s="216"/>
      <c r="R1519" s="216"/>
      <c r="S1519" s="216"/>
      <c r="T1519" s="216"/>
      <c r="U1519" s="216"/>
      <c r="V1519" s="216"/>
      <c r="W1519" s="216"/>
      <c r="X1519" s="216"/>
      <c r="Y1519" s="216"/>
      <c r="Z1519" s="216"/>
      <c r="AA1519" s="216"/>
      <c r="AB1519" s="216"/>
      <c r="AC1519" s="216"/>
      <c r="AD1519" s="216"/>
      <c r="AE1519" s="216"/>
      <c r="AF1519" s="216"/>
      <c r="AG1519" s="216"/>
      <c r="AH1519" s="216"/>
      <c r="AI1519" s="216"/>
      <c r="AJ1519" s="216"/>
      <c r="AK1519" s="216"/>
      <c r="AL1519" s="216"/>
      <c r="FY1519" s="184"/>
      <c r="JJ1519" s="184"/>
    </row>
    <row r="1520" spans="2:270">
      <c r="B1520" s="202"/>
      <c r="E1520" s="216"/>
      <c r="F1520" s="216"/>
      <c r="G1520" s="216"/>
      <c r="H1520" s="216"/>
      <c r="I1520" s="216"/>
      <c r="J1520" s="216"/>
      <c r="K1520" s="216"/>
      <c r="L1520" s="216"/>
      <c r="M1520" s="216"/>
      <c r="N1520" s="216"/>
      <c r="O1520" s="216"/>
      <c r="P1520" s="216"/>
      <c r="Q1520" s="216"/>
      <c r="R1520" s="216"/>
      <c r="S1520" s="216"/>
      <c r="T1520" s="216"/>
      <c r="U1520" s="216"/>
      <c r="V1520" s="216"/>
      <c r="W1520" s="216"/>
      <c r="X1520" s="216"/>
      <c r="Y1520" s="216"/>
      <c r="Z1520" s="216"/>
      <c r="AA1520" s="216"/>
      <c r="AB1520" s="216"/>
      <c r="AC1520" s="216"/>
      <c r="AD1520" s="216"/>
      <c r="AE1520" s="216"/>
      <c r="AF1520" s="216"/>
      <c r="AG1520" s="216"/>
      <c r="AH1520" s="216"/>
      <c r="AI1520" s="216"/>
      <c r="AJ1520" s="216"/>
      <c r="AK1520" s="216"/>
      <c r="AL1520" s="216"/>
      <c r="FY1520" s="184"/>
      <c r="JJ1520" s="184"/>
    </row>
    <row r="1521" spans="2:270">
      <c r="B1521" s="202"/>
      <c r="E1521" s="216"/>
      <c r="F1521" s="216"/>
      <c r="G1521" s="216"/>
      <c r="H1521" s="216"/>
      <c r="I1521" s="216"/>
      <c r="J1521" s="216"/>
      <c r="K1521" s="216"/>
      <c r="L1521" s="216"/>
      <c r="M1521" s="216"/>
      <c r="N1521" s="216"/>
      <c r="O1521" s="216"/>
      <c r="P1521" s="216"/>
      <c r="Q1521" s="216"/>
      <c r="R1521" s="216"/>
      <c r="S1521" s="216"/>
      <c r="T1521" s="216"/>
      <c r="U1521" s="216"/>
      <c r="V1521" s="216"/>
      <c r="W1521" s="216"/>
      <c r="X1521" s="216"/>
      <c r="Y1521" s="216"/>
      <c r="Z1521" s="216"/>
      <c r="AA1521" s="216"/>
      <c r="AB1521" s="216"/>
      <c r="AC1521" s="216"/>
      <c r="AD1521" s="216"/>
      <c r="AE1521" s="216"/>
      <c r="AF1521" s="216"/>
      <c r="AG1521" s="216"/>
      <c r="AH1521" s="216"/>
      <c r="AI1521" s="216"/>
      <c r="AJ1521" s="216"/>
      <c r="AK1521" s="216"/>
      <c r="AL1521" s="216"/>
      <c r="FY1521" s="184"/>
      <c r="JJ1521" s="184"/>
    </row>
    <row r="1522" spans="2:270">
      <c r="B1522" s="202"/>
      <c r="E1522" s="216"/>
      <c r="F1522" s="216"/>
      <c r="G1522" s="216"/>
      <c r="H1522" s="216"/>
      <c r="I1522" s="216"/>
      <c r="J1522" s="216"/>
      <c r="K1522" s="216"/>
      <c r="L1522" s="216"/>
      <c r="M1522" s="216"/>
      <c r="N1522" s="216"/>
      <c r="O1522" s="216"/>
      <c r="P1522" s="216"/>
      <c r="Q1522" s="216"/>
      <c r="R1522" s="216"/>
      <c r="S1522" s="216"/>
      <c r="T1522" s="216"/>
      <c r="U1522" s="216"/>
      <c r="V1522" s="216"/>
      <c r="W1522" s="216"/>
      <c r="X1522" s="216"/>
      <c r="Y1522" s="216"/>
      <c r="Z1522" s="216"/>
      <c r="AA1522" s="216"/>
      <c r="AB1522" s="216"/>
      <c r="AC1522" s="216"/>
      <c r="AD1522" s="216"/>
      <c r="AE1522" s="216"/>
      <c r="AF1522" s="216"/>
      <c r="AG1522" s="216"/>
      <c r="AH1522" s="216"/>
      <c r="AI1522" s="216"/>
      <c r="AJ1522" s="216"/>
      <c r="AK1522" s="216"/>
      <c r="AL1522" s="216"/>
      <c r="FY1522" s="184"/>
      <c r="JJ1522" s="184"/>
    </row>
    <row r="1523" spans="2:270">
      <c r="B1523" s="202"/>
      <c r="E1523" s="216"/>
      <c r="F1523" s="216"/>
      <c r="G1523" s="216"/>
      <c r="H1523" s="216"/>
      <c r="I1523" s="216"/>
      <c r="J1523" s="216"/>
      <c r="K1523" s="216"/>
      <c r="L1523" s="216"/>
      <c r="M1523" s="216"/>
      <c r="N1523" s="216"/>
      <c r="O1523" s="216"/>
      <c r="P1523" s="216"/>
      <c r="Q1523" s="216"/>
      <c r="R1523" s="216"/>
      <c r="S1523" s="216"/>
      <c r="T1523" s="216"/>
      <c r="U1523" s="216"/>
      <c r="V1523" s="216"/>
      <c r="W1523" s="216"/>
      <c r="X1523" s="216"/>
      <c r="Y1523" s="216"/>
      <c r="Z1523" s="216"/>
      <c r="AA1523" s="216"/>
      <c r="AB1523" s="216"/>
      <c r="AC1523" s="216"/>
      <c r="AD1523" s="216"/>
      <c r="AE1523" s="216"/>
      <c r="AF1523" s="216"/>
      <c r="AG1523" s="216"/>
      <c r="AH1523" s="216"/>
      <c r="AI1523" s="216"/>
      <c r="AJ1523" s="216"/>
      <c r="AK1523" s="216"/>
      <c r="AL1523" s="216"/>
      <c r="FY1523" s="184"/>
      <c r="JJ1523" s="184"/>
    </row>
    <row r="1524" spans="2:270">
      <c r="B1524" s="202"/>
      <c r="E1524" s="216"/>
      <c r="F1524" s="216"/>
      <c r="G1524" s="216"/>
      <c r="H1524" s="216"/>
      <c r="I1524" s="216"/>
      <c r="J1524" s="216"/>
      <c r="K1524" s="216"/>
      <c r="L1524" s="216"/>
      <c r="M1524" s="216"/>
      <c r="N1524" s="216"/>
      <c r="O1524" s="216"/>
      <c r="P1524" s="216"/>
      <c r="Q1524" s="216"/>
      <c r="R1524" s="216"/>
      <c r="S1524" s="216"/>
      <c r="T1524" s="216"/>
      <c r="U1524" s="216"/>
      <c r="V1524" s="216"/>
      <c r="W1524" s="216"/>
      <c r="X1524" s="216"/>
      <c r="Y1524" s="216"/>
      <c r="Z1524" s="216"/>
      <c r="AA1524" s="216"/>
      <c r="AB1524" s="216"/>
      <c r="AC1524" s="216"/>
      <c r="AD1524" s="216"/>
      <c r="AE1524" s="216"/>
      <c r="AF1524" s="216"/>
      <c r="AG1524" s="216"/>
      <c r="AH1524" s="216"/>
      <c r="AI1524" s="216"/>
      <c r="AJ1524" s="216"/>
      <c r="AK1524" s="216"/>
      <c r="AL1524" s="216"/>
      <c r="FY1524" s="184"/>
      <c r="JJ1524" s="184"/>
    </row>
    <row r="1525" spans="2:270">
      <c r="B1525" s="202"/>
      <c r="E1525" s="216"/>
      <c r="F1525" s="216"/>
      <c r="G1525" s="216"/>
      <c r="H1525" s="216"/>
      <c r="I1525" s="216"/>
      <c r="J1525" s="216"/>
      <c r="K1525" s="216"/>
      <c r="L1525" s="216"/>
      <c r="M1525" s="216"/>
      <c r="N1525" s="216"/>
      <c r="O1525" s="216"/>
      <c r="P1525" s="216"/>
      <c r="Q1525" s="216"/>
      <c r="R1525" s="216"/>
      <c r="S1525" s="216"/>
      <c r="T1525" s="216"/>
      <c r="U1525" s="216"/>
      <c r="V1525" s="216"/>
      <c r="W1525" s="216"/>
      <c r="X1525" s="216"/>
      <c r="Y1525" s="216"/>
      <c r="Z1525" s="216"/>
      <c r="AA1525" s="216"/>
      <c r="AB1525" s="216"/>
      <c r="AC1525" s="216"/>
      <c r="AD1525" s="216"/>
      <c r="AE1525" s="216"/>
      <c r="AF1525" s="216"/>
      <c r="AG1525" s="216"/>
      <c r="AH1525" s="216"/>
      <c r="AI1525" s="216"/>
      <c r="AJ1525" s="216"/>
      <c r="AK1525" s="216"/>
      <c r="AL1525" s="216"/>
      <c r="FY1525" s="184"/>
      <c r="JJ1525" s="184"/>
    </row>
    <row r="1526" spans="2:270">
      <c r="B1526" s="202"/>
      <c r="E1526" s="216"/>
      <c r="F1526" s="216"/>
      <c r="G1526" s="216"/>
      <c r="H1526" s="216"/>
      <c r="I1526" s="216"/>
      <c r="J1526" s="216"/>
      <c r="K1526" s="216"/>
      <c r="L1526" s="216"/>
      <c r="M1526" s="216"/>
      <c r="N1526" s="216"/>
      <c r="O1526" s="216"/>
      <c r="P1526" s="216"/>
      <c r="Q1526" s="216"/>
      <c r="R1526" s="216"/>
      <c r="S1526" s="216"/>
      <c r="T1526" s="216"/>
      <c r="U1526" s="216"/>
      <c r="V1526" s="216"/>
      <c r="W1526" s="216"/>
      <c r="X1526" s="216"/>
      <c r="Y1526" s="216"/>
      <c r="Z1526" s="216"/>
      <c r="AA1526" s="216"/>
      <c r="AB1526" s="216"/>
      <c r="AC1526" s="216"/>
      <c r="AD1526" s="216"/>
      <c r="AE1526" s="216"/>
      <c r="AF1526" s="216"/>
      <c r="AG1526" s="216"/>
      <c r="AH1526" s="216"/>
      <c r="AI1526" s="216"/>
      <c r="AJ1526" s="216"/>
      <c r="AK1526" s="216"/>
      <c r="AL1526" s="216"/>
      <c r="FY1526" s="184"/>
      <c r="JJ1526" s="184"/>
    </row>
    <row r="1527" spans="2:270">
      <c r="B1527" s="202"/>
      <c r="E1527" s="216"/>
      <c r="F1527" s="216"/>
      <c r="G1527" s="216"/>
      <c r="H1527" s="216"/>
      <c r="I1527" s="216"/>
      <c r="J1527" s="216"/>
      <c r="K1527" s="216"/>
      <c r="L1527" s="216"/>
      <c r="M1527" s="216"/>
      <c r="N1527" s="216"/>
      <c r="O1527" s="216"/>
      <c r="P1527" s="216"/>
      <c r="Q1527" s="216"/>
      <c r="R1527" s="216"/>
      <c r="S1527" s="216"/>
      <c r="T1527" s="216"/>
      <c r="U1527" s="216"/>
      <c r="V1527" s="216"/>
      <c r="W1527" s="216"/>
      <c r="X1527" s="216"/>
      <c r="Y1527" s="216"/>
      <c r="Z1527" s="216"/>
      <c r="AA1527" s="216"/>
      <c r="AB1527" s="216"/>
      <c r="AC1527" s="216"/>
      <c r="AD1527" s="216"/>
      <c r="AE1527" s="216"/>
      <c r="AF1527" s="216"/>
      <c r="AG1527" s="216"/>
      <c r="AH1527" s="216"/>
      <c r="AI1527" s="216"/>
      <c r="AJ1527" s="216"/>
      <c r="AK1527" s="216"/>
      <c r="AL1527" s="216"/>
      <c r="FY1527" s="184"/>
      <c r="JJ1527" s="184"/>
    </row>
    <row r="1528" spans="2:270">
      <c r="B1528" s="202"/>
      <c r="E1528" s="216"/>
      <c r="F1528" s="216"/>
      <c r="G1528" s="216"/>
      <c r="H1528" s="216"/>
      <c r="I1528" s="216"/>
      <c r="J1528" s="216"/>
      <c r="K1528" s="216"/>
      <c r="L1528" s="216"/>
      <c r="M1528" s="216"/>
      <c r="N1528" s="216"/>
      <c r="O1528" s="216"/>
      <c r="P1528" s="216"/>
      <c r="Q1528" s="216"/>
      <c r="R1528" s="216"/>
      <c r="S1528" s="216"/>
      <c r="T1528" s="216"/>
      <c r="U1528" s="216"/>
      <c r="V1528" s="216"/>
      <c r="W1528" s="216"/>
      <c r="X1528" s="216"/>
      <c r="Y1528" s="216"/>
      <c r="Z1528" s="216"/>
      <c r="AA1528" s="216"/>
      <c r="AB1528" s="216"/>
      <c r="AC1528" s="216"/>
      <c r="AD1528" s="216"/>
      <c r="AE1528" s="216"/>
      <c r="AF1528" s="216"/>
      <c r="AG1528" s="216"/>
      <c r="AH1528" s="216"/>
      <c r="AI1528" s="216"/>
      <c r="AJ1528" s="216"/>
      <c r="AK1528" s="216"/>
      <c r="AL1528" s="216"/>
      <c r="FY1528" s="184"/>
      <c r="JJ1528" s="184"/>
    </row>
    <row r="1529" spans="2:270">
      <c r="B1529" s="202"/>
      <c r="E1529" s="216"/>
      <c r="F1529" s="216"/>
      <c r="G1529" s="216"/>
      <c r="H1529" s="216"/>
      <c r="I1529" s="216"/>
      <c r="J1529" s="216"/>
      <c r="K1529" s="216"/>
      <c r="L1529" s="216"/>
      <c r="M1529" s="216"/>
      <c r="N1529" s="216"/>
      <c r="O1529" s="216"/>
      <c r="P1529" s="216"/>
      <c r="Q1529" s="216"/>
      <c r="R1529" s="216"/>
      <c r="S1529" s="216"/>
      <c r="T1529" s="216"/>
      <c r="U1529" s="216"/>
      <c r="V1529" s="216"/>
      <c r="W1529" s="216"/>
      <c r="X1529" s="216"/>
      <c r="Y1529" s="216"/>
      <c r="Z1529" s="216"/>
      <c r="AA1529" s="216"/>
      <c r="AB1529" s="216"/>
      <c r="AC1529" s="216"/>
      <c r="AD1529" s="216"/>
      <c r="AE1529" s="216"/>
      <c r="AF1529" s="216"/>
      <c r="AG1529" s="216"/>
      <c r="AH1529" s="216"/>
      <c r="AI1529" s="216"/>
      <c r="AJ1529" s="216"/>
      <c r="AK1529" s="216"/>
      <c r="AL1529" s="216"/>
      <c r="FY1529" s="184"/>
      <c r="JJ1529" s="184"/>
    </row>
    <row r="1530" spans="2:270">
      <c r="B1530" s="202"/>
      <c r="E1530" s="216"/>
      <c r="F1530" s="216"/>
      <c r="G1530" s="216"/>
      <c r="H1530" s="216"/>
      <c r="I1530" s="216"/>
      <c r="J1530" s="216"/>
      <c r="K1530" s="216"/>
      <c r="L1530" s="216"/>
      <c r="M1530" s="216"/>
      <c r="N1530" s="216"/>
      <c r="O1530" s="216"/>
      <c r="P1530" s="216"/>
      <c r="Q1530" s="216"/>
      <c r="R1530" s="216"/>
      <c r="S1530" s="216"/>
      <c r="T1530" s="216"/>
      <c r="U1530" s="216"/>
      <c r="V1530" s="216"/>
      <c r="W1530" s="216"/>
      <c r="X1530" s="216"/>
      <c r="Y1530" s="216"/>
      <c r="Z1530" s="216"/>
      <c r="AA1530" s="216"/>
      <c r="AB1530" s="216"/>
      <c r="AC1530" s="216"/>
      <c r="AD1530" s="216"/>
      <c r="AE1530" s="216"/>
      <c r="AF1530" s="216"/>
      <c r="AG1530" s="216"/>
      <c r="AH1530" s="216"/>
      <c r="AI1530" s="216"/>
      <c r="AJ1530" s="216"/>
      <c r="AK1530" s="216"/>
      <c r="AL1530" s="216"/>
      <c r="FY1530" s="184"/>
      <c r="JJ1530" s="184"/>
    </row>
    <row r="1531" spans="2:270">
      <c r="B1531" s="202"/>
      <c r="E1531" s="216"/>
      <c r="F1531" s="216"/>
      <c r="G1531" s="216"/>
      <c r="H1531" s="216"/>
      <c r="I1531" s="216"/>
      <c r="J1531" s="216"/>
      <c r="K1531" s="216"/>
      <c r="L1531" s="216"/>
      <c r="M1531" s="216"/>
      <c r="N1531" s="216"/>
      <c r="O1531" s="216"/>
      <c r="P1531" s="216"/>
      <c r="Q1531" s="216"/>
      <c r="R1531" s="216"/>
      <c r="S1531" s="216"/>
      <c r="T1531" s="216"/>
      <c r="U1531" s="216"/>
      <c r="V1531" s="216"/>
      <c r="W1531" s="216"/>
      <c r="X1531" s="216"/>
      <c r="Y1531" s="216"/>
      <c r="Z1531" s="216"/>
      <c r="AA1531" s="216"/>
      <c r="AB1531" s="216"/>
      <c r="AC1531" s="216"/>
      <c r="AD1531" s="216"/>
      <c r="AE1531" s="216"/>
      <c r="AF1531" s="216"/>
      <c r="AG1531" s="216"/>
      <c r="AH1531" s="216"/>
      <c r="AI1531" s="216"/>
      <c r="AJ1531" s="216"/>
      <c r="AK1531" s="216"/>
      <c r="AL1531" s="216"/>
      <c r="FY1531" s="184"/>
      <c r="JJ1531" s="184"/>
    </row>
    <row r="1532" spans="2:270">
      <c r="B1532" s="202"/>
      <c r="E1532" s="216"/>
      <c r="F1532" s="216"/>
      <c r="G1532" s="216"/>
      <c r="H1532" s="216"/>
      <c r="I1532" s="216"/>
      <c r="J1532" s="216"/>
      <c r="K1532" s="216"/>
      <c r="L1532" s="216"/>
      <c r="M1532" s="216"/>
      <c r="N1532" s="216"/>
      <c r="O1532" s="216"/>
      <c r="P1532" s="216"/>
      <c r="Q1532" s="216"/>
      <c r="R1532" s="216"/>
      <c r="S1532" s="216"/>
      <c r="T1532" s="216"/>
      <c r="U1532" s="216"/>
      <c r="V1532" s="216"/>
      <c r="W1532" s="216"/>
      <c r="X1532" s="216"/>
      <c r="Y1532" s="216"/>
      <c r="Z1532" s="216"/>
      <c r="AA1532" s="216"/>
      <c r="AB1532" s="216"/>
      <c r="AC1532" s="216"/>
      <c r="AD1532" s="216"/>
      <c r="AE1532" s="216"/>
      <c r="AF1532" s="216"/>
      <c r="AG1532" s="216"/>
      <c r="AH1532" s="216"/>
      <c r="AI1532" s="216"/>
      <c r="AJ1532" s="216"/>
      <c r="AK1532" s="216"/>
      <c r="AL1532" s="216"/>
      <c r="FY1532" s="184"/>
      <c r="JJ1532" s="184"/>
    </row>
    <row r="1533" spans="2:270">
      <c r="B1533" s="202"/>
      <c r="E1533" s="216"/>
      <c r="F1533" s="216"/>
      <c r="G1533" s="216"/>
      <c r="H1533" s="216"/>
      <c r="I1533" s="216"/>
      <c r="J1533" s="216"/>
      <c r="K1533" s="216"/>
      <c r="L1533" s="216"/>
      <c r="M1533" s="216"/>
      <c r="N1533" s="216"/>
      <c r="O1533" s="216"/>
      <c r="P1533" s="216"/>
      <c r="Q1533" s="216"/>
      <c r="R1533" s="216"/>
      <c r="S1533" s="216"/>
      <c r="T1533" s="216"/>
      <c r="U1533" s="216"/>
      <c r="V1533" s="216"/>
      <c r="W1533" s="216"/>
      <c r="X1533" s="216"/>
      <c r="Y1533" s="216"/>
      <c r="Z1533" s="216"/>
      <c r="AA1533" s="216"/>
      <c r="AB1533" s="216"/>
      <c r="AC1533" s="216"/>
      <c r="AD1533" s="216"/>
      <c r="AE1533" s="216"/>
      <c r="AF1533" s="216"/>
      <c r="AG1533" s="216"/>
      <c r="AH1533" s="216"/>
      <c r="AI1533" s="216"/>
      <c r="AJ1533" s="216"/>
      <c r="AK1533" s="216"/>
      <c r="AL1533" s="216"/>
      <c r="FY1533" s="184"/>
      <c r="JJ1533" s="184"/>
    </row>
    <row r="1534" spans="2:270">
      <c r="B1534" s="202"/>
      <c r="E1534" s="216"/>
      <c r="F1534" s="216"/>
      <c r="G1534" s="216"/>
      <c r="H1534" s="216"/>
      <c r="I1534" s="216"/>
      <c r="J1534" s="216"/>
      <c r="K1534" s="216"/>
      <c r="L1534" s="216"/>
      <c r="M1534" s="216"/>
      <c r="N1534" s="216"/>
      <c r="O1534" s="216"/>
      <c r="P1534" s="216"/>
      <c r="Q1534" s="216"/>
      <c r="R1534" s="216"/>
      <c r="S1534" s="216"/>
      <c r="T1534" s="216"/>
      <c r="U1534" s="216"/>
      <c r="V1534" s="216"/>
      <c r="W1534" s="216"/>
      <c r="X1534" s="216"/>
      <c r="Y1534" s="216"/>
      <c r="Z1534" s="216"/>
      <c r="AA1534" s="216"/>
      <c r="AB1534" s="216"/>
      <c r="AC1534" s="216"/>
      <c r="AD1534" s="216"/>
      <c r="AE1534" s="216"/>
      <c r="AF1534" s="216"/>
      <c r="AG1534" s="216"/>
      <c r="AH1534" s="216"/>
      <c r="AI1534" s="216"/>
      <c r="AJ1534" s="216"/>
      <c r="AK1534" s="216"/>
      <c r="AL1534" s="216"/>
      <c r="FY1534" s="184"/>
      <c r="JJ1534" s="184"/>
    </row>
    <row r="1535" spans="2:270">
      <c r="B1535" s="202"/>
      <c r="E1535" s="216"/>
      <c r="F1535" s="216"/>
      <c r="G1535" s="216"/>
      <c r="H1535" s="216"/>
      <c r="I1535" s="216"/>
      <c r="J1535" s="216"/>
      <c r="K1535" s="216"/>
      <c r="L1535" s="216"/>
      <c r="M1535" s="216"/>
      <c r="N1535" s="216"/>
      <c r="O1535" s="216"/>
      <c r="P1535" s="216"/>
      <c r="Q1535" s="216"/>
      <c r="R1535" s="216"/>
      <c r="S1535" s="216"/>
      <c r="T1535" s="216"/>
      <c r="U1535" s="216"/>
      <c r="V1535" s="216"/>
      <c r="W1535" s="216"/>
      <c r="X1535" s="216"/>
      <c r="Y1535" s="216"/>
      <c r="Z1535" s="216"/>
      <c r="AA1535" s="216"/>
      <c r="AB1535" s="216"/>
      <c r="AC1535" s="216"/>
      <c r="AD1535" s="216"/>
      <c r="AE1535" s="216"/>
      <c r="AF1535" s="216"/>
      <c r="AG1535" s="216"/>
      <c r="AH1535" s="216"/>
      <c r="AI1535" s="216"/>
      <c r="AJ1535" s="216"/>
      <c r="AK1535" s="216"/>
      <c r="AL1535" s="216"/>
      <c r="FY1535" s="184"/>
      <c r="JJ1535" s="184"/>
    </row>
    <row r="1536" spans="2:270">
      <c r="B1536" s="202"/>
      <c r="E1536" s="216"/>
      <c r="F1536" s="216"/>
      <c r="G1536" s="216"/>
      <c r="H1536" s="216"/>
      <c r="I1536" s="216"/>
      <c r="J1536" s="216"/>
      <c r="K1536" s="216"/>
      <c r="L1536" s="216"/>
      <c r="M1536" s="216"/>
      <c r="N1536" s="216"/>
      <c r="O1536" s="216"/>
      <c r="P1536" s="216"/>
      <c r="Q1536" s="216"/>
      <c r="R1536" s="216"/>
      <c r="S1536" s="216"/>
      <c r="T1536" s="216"/>
      <c r="U1536" s="216"/>
      <c r="V1536" s="216"/>
      <c r="W1536" s="216"/>
      <c r="X1536" s="216"/>
      <c r="Y1536" s="216"/>
      <c r="Z1536" s="216"/>
      <c r="AA1536" s="216"/>
      <c r="AB1536" s="216"/>
      <c r="AC1536" s="216"/>
      <c r="AD1536" s="216"/>
      <c r="AE1536" s="216"/>
      <c r="AF1536" s="216"/>
      <c r="AG1536" s="216"/>
      <c r="AH1536" s="216"/>
      <c r="AI1536" s="216"/>
      <c r="AJ1536" s="216"/>
      <c r="AK1536" s="216"/>
      <c r="AL1536" s="216"/>
      <c r="FY1536" s="184"/>
      <c r="JJ1536" s="184"/>
    </row>
    <row r="1537" spans="2:270">
      <c r="B1537" s="202"/>
      <c r="E1537" s="216"/>
      <c r="F1537" s="216"/>
      <c r="G1537" s="216"/>
      <c r="H1537" s="216"/>
      <c r="I1537" s="216"/>
      <c r="J1537" s="216"/>
      <c r="K1537" s="216"/>
      <c r="L1537" s="216"/>
      <c r="M1537" s="216"/>
      <c r="N1537" s="216"/>
      <c r="O1537" s="216"/>
      <c r="P1537" s="216"/>
      <c r="Q1537" s="216"/>
      <c r="R1537" s="216"/>
      <c r="S1537" s="216"/>
      <c r="T1537" s="216"/>
      <c r="U1537" s="216"/>
      <c r="V1537" s="216"/>
      <c r="W1537" s="216"/>
      <c r="X1537" s="216"/>
      <c r="Y1537" s="216"/>
      <c r="Z1537" s="216"/>
      <c r="AA1537" s="216"/>
      <c r="AB1537" s="216"/>
      <c r="AC1537" s="216"/>
      <c r="AD1537" s="216"/>
      <c r="AE1537" s="216"/>
      <c r="AF1537" s="216"/>
      <c r="AG1537" s="216"/>
      <c r="AH1537" s="216"/>
      <c r="AI1537" s="216"/>
      <c r="AJ1537" s="216"/>
      <c r="AK1537" s="216"/>
      <c r="AL1537" s="216"/>
      <c r="FY1537" s="184"/>
      <c r="JJ1537" s="184"/>
    </row>
    <row r="1538" spans="2:270">
      <c r="B1538" s="202"/>
      <c r="E1538" s="216"/>
      <c r="F1538" s="216"/>
      <c r="G1538" s="216"/>
      <c r="H1538" s="216"/>
      <c r="I1538" s="216"/>
      <c r="J1538" s="216"/>
      <c r="K1538" s="216"/>
      <c r="L1538" s="216"/>
      <c r="M1538" s="216"/>
      <c r="N1538" s="216"/>
      <c r="O1538" s="216"/>
      <c r="P1538" s="216"/>
      <c r="Q1538" s="216"/>
      <c r="R1538" s="216"/>
      <c r="S1538" s="216"/>
      <c r="T1538" s="216"/>
      <c r="U1538" s="216"/>
      <c r="V1538" s="216"/>
      <c r="W1538" s="216"/>
      <c r="X1538" s="216"/>
      <c r="Y1538" s="216"/>
      <c r="Z1538" s="216"/>
      <c r="AA1538" s="216"/>
      <c r="AB1538" s="216"/>
      <c r="AC1538" s="216"/>
      <c r="AD1538" s="216"/>
      <c r="AE1538" s="216"/>
      <c r="AF1538" s="216"/>
      <c r="AG1538" s="216"/>
      <c r="AH1538" s="216"/>
      <c r="AI1538" s="216"/>
      <c r="AJ1538" s="216"/>
      <c r="AK1538" s="216"/>
      <c r="AL1538" s="216"/>
      <c r="FY1538" s="184"/>
      <c r="JJ1538" s="184"/>
    </row>
    <row r="1539" spans="2:270">
      <c r="B1539" s="202"/>
      <c r="E1539" s="216"/>
      <c r="F1539" s="216"/>
      <c r="G1539" s="216"/>
      <c r="H1539" s="216"/>
      <c r="I1539" s="216"/>
      <c r="J1539" s="216"/>
      <c r="K1539" s="216"/>
      <c r="L1539" s="216"/>
      <c r="M1539" s="216"/>
      <c r="N1539" s="216"/>
      <c r="O1539" s="216"/>
      <c r="P1539" s="216"/>
      <c r="Q1539" s="216"/>
      <c r="R1539" s="216"/>
      <c r="S1539" s="216"/>
      <c r="T1539" s="216"/>
      <c r="U1539" s="216"/>
      <c r="V1539" s="216"/>
      <c r="W1539" s="216"/>
      <c r="X1539" s="216"/>
      <c r="Y1539" s="216"/>
      <c r="Z1539" s="216"/>
      <c r="AA1539" s="216"/>
      <c r="AB1539" s="216"/>
      <c r="AC1539" s="216"/>
      <c r="AD1539" s="216"/>
      <c r="AE1539" s="216"/>
      <c r="AF1539" s="216"/>
      <c r="AG1539" s="216"/>
      <c r="AH1539" s="216"/>
      <c r="AI1539" s="216"/>
      <c r="AJ1539" s="216"/>
      <c r="AK1539" s="216"/>
      <c r="AL1539" s="216"/>
      <c r="FY1539" s="184"/>
      <c r="JJ1539" s="184"/>
    </row>
    <row r="1540" spans="2:270">
      <c r="B1540" s="202"/>
      <c r="E1540" s="216"/>
      <c r="F1540" s="216"/>
      <c r="G1540" s="216"/>
      <c r="H1540" s="216"/>
      <c r="I1540" s="216"/>
      <c r="J1540" s="216"/>
      <c r="K1540" s="216"/>
      <c r="L1540" s="216"/>
      <c r="M1540" s="216"/>
      <c r="N1540" s="216"/>
      <c r="O1540" s="216"/>
      <c r="P1540" s="216"/>
      <c r="Q1540" s="216"/>
      <c r="R1540" s="216"/>
      <c r="S1540" s="216"/>
      <c r="T1540" s="216"/>
      <c r="U1540" s="216"/>
      <c r="V1540" s="216"/>
      <c r="W1540" s="216"/>
      <c r="X1540" s="216"/>
      <c r="Y1540" s="216"/>
      <c r="Z1540" s="216"/>
      <c r="AA1540" s="216"/>
      <c r="AB1540" s="216"/>
      <c r="AC1540" s="216"/>
      <c r="AD1540" s="216"/>
      <c r="AE1540" s="216"/>
      <c r="AF1540" s="216"/>
      <c r="AG1540" s="216"/>
      <c r="AH1540" s="216"/>
      <c r="AI1540" s="216"/>
      <c r="AJ1540" s="216"/>
      <c r="AK1540" s="216"/>
      <c r="AL1540" s="216"/>
      <c r="FY1540" s="184"/>
      <c r="JJ1540" s="184"/>
    </row>
    <row r="1541" spans="2:270">
      <c r="B1541" s="202"/>
      <c r="E1541" s="216"/>
      <c r="F1541" s="216"/>
      <c r="G1541" s="216"/>
      <c r="H1541" s="216"/>
      <c r="I1541" s="216"/>
      <c r="J1541" s="216"/>
      <c r="K1541" s="216"/>
      <c r="L1541" s="216"/>
      <c r="M1541" s="216"/>
      <c r="N1541" s="216"/>
      <c r="O1541" s="216"/>
      <c r="P1541" s="216"/>
      <c r="Q1541" s="216"/>
      <c r="R1541" s="216"/>
      <c r="S1541" s="216"/>
      <c r="T1541" s="216"/>
      <c r="U1541" s="216"/>
      <c r="V1541" s="216"/>
      <c r="W1541" s="216"/>
      <c r="X1541" s="216"/>
      <c r="Y1541" s="216"/>
      <c r="Z1541" s="216"/>
      <c r="AA1541" s="216"/>
      <c r="AB1541" s="216"/>
      <c r="AC1541" s="216"/>
      <c r="AD1541" s="216"/>
      <c r="AE1541" s="216"/>
      <c r="AF1541" s="216"/>
      <c r="AG1541" s="216"/>
      <c r="AH1541" s="216"/>
      <c r="AI1541" s="216"/>
      <c r="AJ1541" s="216"/>
      <c r="AK1541" s="216"/>
      <c r="AL1541" s="216"/>
      <c r="FY1541" s="184"/>
      <c r="JJ1541" s="184"/>
    </row>
    <row r="1542" spans="2:270">
      <c r="B1542" s="202"/>
      <c r="E1542" s="216"/>
      <c r="F1542" s="216"/>
      <c r="G1542" s="216"/>
      <c r="H1542" s="216"/>
      <c r="I1542" s="216"/>
      <c r="J1542" s="216"/>
      <c r="K1542" s="216"/>
      <c r="L1542" s="216"/>
      <c r="M1542" s="216"/>
      <c r="N1542" s="216"/>
      <c r="O1542" s="216"/>
      <c r="P1542" s="216"/>
      <c r="Q1542" s="216"/>
      <c r="R1542" s="216"/>
      <c r="S1542" s="216"/>
      <c r="T1542" s="216"/>
      <c r="U1542" s="216"/>
      <c r="V1542" s="216"/>
      <c r="W1542" s="216"/>
      <c r="X1542" s="216"/>
      <c r="Y1542" s="216"/>
      <c r="Z1542" s="216"/>
      <c r="AA1542" s="216"/>
      <c r="AB1542" s="216"/>
      <c r="AC1542" s="216"/>
      <c r="AD1542" s="216"/>
      <c r="AE1542" s="216"/>
      <c r="AF1542" s="216"/>
      <c r="AG1542" s="216"/>
      <c r="AH1542" s="216"/>
      <c r="AI1542" s="216"/>
      <c r="AJ1542" s="216"/>
      <c r="AK1542" s="216"/>
      <c r="AL1542" s="216"/>
      <c r="FY1542" s="184"/>
      <c r="JJ1542" s="184"/>
    </row>
    <row r="1543" spans="2:270">
      <c r="B1543" s="202"/>
      <c r="E1543" s="216"/>
      <c r="F1543" s="216"/>
      <c r="G1543" s="216"/>
      <c r="H1543" s="216"/>
      <c r="I1543" s="216"/>
      <c r="J1543" s="216"/>
      <c r="K1543" s="216"/>
      <c r="L1543" s="216"/>
      <c r="M1543" s="216"/>
      <c r="N1543" s="216"/>
      <c r="O1543" s="216"/>
      <c r="P1543" s="216"/>
      <c r="Q1543" s="216"/>
      <c r="R1543" s="216"/>
      <c r="S1543" s="216"/>
      <c r="T1543" s="216"/>
      <c r="U1543" s="216"/>
      <c r="V1543" s="216"/>
      <c r="W1543" s="216"/>
      <c r="X1543" s="216"/>
      <c r="Y1543" s="216"/>
      <c r="Z1543" s="216"/>
      <c r="AA1543" s="216"/>
      <c r="AB1543" s="216"/>
      <c r="AC1543" s="216"/>
      <c r="AD1543" s="216"/>
      <c r="AE1543" s="216"/>
      <c r="AF1543" s="216"/>
      <c r="AG1543" s="216"/>
      <c r="AH1543" s="216"/>
      <c r="AI1543" s="216"/>
      <c r="AJ1543" s="216"/>
      <c r="AK1543" s="216"/>
      <c r="AL1543" s="216"/>
      <c r="FY1543" s="184"/>
      <c r="JJ1543" s="184"/>
    </row>
    <row r="1544" spans="2:270">
      <c r="B1544" s="202"/>
      <c r="E1544" s="216"/>
      <c r="F1544" s="216"/>
      <c r="G1544" s="216"/>
      <c r="H1544" s="216"/>
      <c r="I1544" s="216"/>
      <c r="J1544" s="216"/>
      <c r="K1544" s="216"/>
      <c r="L1544" s="216"/>
      <c r="M1544" s="216"/>
      <c r="N1544" s="216"/>
      <c r="O1544" s="216"/>
      <c r="P1544" s="216"/>
      <c r="Q1544" s="216"/>
      <c r="R1544" s="216"/>
      <c r="S1544" s="216"/>
      <c r="T1544" s="216"/>
      <c r="U1544" s="216"/>
      <c r="V1544" s="216"/>
      <c r="W1544" s="216"/>
      <c r="X1544" s="216"/>
      <c r="Y1544" s="216"/>
      <c r="Z1544" s="216"/>
      <c r="AA1544" s="216"/>
      <c r="AB1544" s="216"/>
      <c r="AC1544" s="216"/>
      <c r="AD1544" s="216"/>
      <c r="AE1544" s="216"/>
      <c r="AF1544" s="216"/>
      <c r="AG1544" s="216"/>
      <c r="AH1544" s="216"/>
      <c r="AI1544" s="216"/>
      <c r="AJ1544" s="216"/>
      <c r="AK1544" s="216"/>
      <c r="AL1544" s="216"/>
      <c r="FY1544" s="184"/>
      <c r="JJ1544" s="184"/>
    </row>
    <row r="1545" spans="2:270">
      <c r="B1545" s="202"/>
      <c r="E1545" s="216"/>
      <c r="F1545" s="216"/>
      <c r="G1545" s="216"/>
      <c r="H1545" s="216"/>
      <c r="I1545" s="216"/>
      <c r="J1545" s="216"/>
      <c r="K1545" s="216"/>
      <c r="L1545" s="216"/>
      <c r="M1545" s="216"/>
      <c r="N1545" s="216"/>
      <c r="O1545" s="216"/>
      <c r="P1545" s="216"/>
      <c r="Q1545" s="216"/>
      <c r="R1545" s="216"/>
      <c r="S1545" s="216"/>
      <c r="T1545" s="216"/>
      <c r="U1545" s="216"/>
      <c r="V1545" s="216"/>
      <c r="W1545" s="216"/>
      <c r="X1545" s="216"/>
      <c r="Y1545" s="216"/>
      <c r="Z1545" s="216"/>
      <c r="AA1545" s="216"/>
      <c r="AB1545" s="216"/>
      <c r="AC1545" s="216"/>
      <c r="AD1545" s="216"/>
      <c r="AE1545" s="216"/>
      <c r="AF1545" s="216"/>
      <c r="AG1545" s="216"/>
      <c r="AH1545" s="216"/>
      <c r="AI1545" s="216"/>
      <c r="AJ1545" s="216"/>
      <c r="AK1545" s="216"/>
      <c r="AL1545" s="216"/>
      <c r="FY1545" s="184"/>
      <c r="JJ1545" s="184"/>
    </row>
    <row r="1546" spans="2:270">
      <c r="B1546" s="202"/>
      <c r="E1546" s="216"/>
      <c r="F1546" s="216"/>
      <c r="G1546" s="216"/>
      <c r="H1546" s="216"/>
      <c r="I1546" s="216"/>
      <c r="J1546" s="216"/>
      <c r="K1546" s="216"/>
      <c r="L1546" s="216"/>
      <c r="M1546" s="216"/>
      <c r="N1546" s="216"/>
      <c r="O1546" s="216"/>
      <c r="P1546" s="216"/>
      <c r="Q1546" s="216"/>
      <c r="R1546" s="216"/>
      <c r="S1546" s="216"/>
      <c r="T1546" s="216"/>
      <c r="U1546" s="216"/>
      <c r="V1546" s="216"/>
      <c r="W1546" s="216"/>
      <c r="X1546" s="216"/>
      <c r="Y1546" s="216"/>
      <c r="Z1546" s="216"/>
      <c r="AA1546" s="216"/>
      <c r="AB1546" s="216"/>
      <c r="AC1546" s="216"/>
      <c r="AD1546" s="216"/>
      <c r="AE1546" s="216"/>
      <c r="AF1546" s="216"/>
      <c r="AG1546" s="216"/>
      <c r="AH1546" s="216"/>
      <c r="AI1546" s="216"/>
      <c r="AJ1546" s="216"/>
      <c r="AK1546" s="216"/>
      <c r="AL1546" s="216"/>
      <c r="FY1546" s="184"/>
      <c r="JJ1546" s="184"/>
    </row>
    <row r="1547" spans="2:270">
      <c r="B1547" s="202"/>
      <c r="E1547" s="216"/>
      <c r="F1547" s="216"/>
      <c r="G1547" s="216"/>
      <c r="H1547" s="216"/>
      <c r="I1547" s="216"/>
      <c r="J1547" s="216"/>
      <c r="K1547" s="216"/>
      <c r="L1547" s="216"/>
      <c r="M1547" s="216"/>
      <c r="N1547" s="216"/>
      <c r="O1547" s="216"/>
      <c r="P1547" s="216"/>
      <c r="Q1547" s="216"/>
      <c r="R1547" s="216"/>
      <c r="S1547" s="216"/>
      <c r="T1547" s="216"/>
      <c r="U1547" s="216"/>
      <c r="V1547" s="216"/>
      <c r="W1547" s="216"/>
      <c r="X1547" s="216"/>
      <c r="Y1547" s="216"/>
      <c r="Z1547" s="216"/>
      <c r="AA1547" s="216"/>
      <c r="AB1547" s="216"/>
      <c r="AC1547" s="216"/>
      <c r="AD1547" s="216"/>
      <c r="AE1547" s="216"/>
      <c r="AF1547" s="216"/>
      <c r="AG1547" s="216"/>
      <c r="AH1547" s="216"/>
      <c r="AI1547" s="216"/>
      <c r="AJ1547" s="216"/>
      <c r="AK1547" s="216"/>
      <c r="AL1547" s="216"/>
      <c r="FY1547" s="184"/>
      <c r="JJ1547" s="184"/>
    </row>
    <row r="1548" spans="2:270">
      <c r="B1548" s="202"/>
      <c r="E1548" s="216"/>
      <c r="F1548" s="216"/>
      <c r="G1548" s="216"/>
      <c r="H1548" s="216"/>
      <c r="I1548" s="216"/>
      <c r="J1548" s="216"/>
      <c r="K1548" s="216"/>
      <c r="L1548" s="216"/>
      <c r="M1548" s="216"/>
      <c r="N1548" s="216"/>
      <c r="O1548" s="216"/>
      <c r="P1548" s="216"/>
      <c r="Q1548" s="216"/>
      <c r="R1548" s="216"/>
      <c r="S1548" s="216"/>
      <c r="T1548" s="216"/>
      <c r="U1548" s="216"/>
      <c r="V1548" s="216"/>
      <c r="W1548" s="216"/>
      <c r="X1548" s="216"/>
      <c r="Y1548" s="216"/>
      <c r="Z1548" s="216"/>
      <c r="AA1548" s="216"/>
      <c r="AB1548" s="216"/>
      <c r="AC1548" s="216"/>
      <c r="AD1548" s="216"/>
      <c r="AE1548" s="216"/>
      <c r="AF1548" s="216"/>
      <c r="AG1548" s="216"/>
      <c r="AH1548" s="216"/>
      <c r="AI1548" s="216"/>
      <c r="AJ1548" s="216"/>
      <c r="AK1548" s="216"/>
      <c r="AL1548" s="216"/>
      <c r="FY1548" s="184"/>
      <c r="JJ1548" s="184"/>
    </row>
    <row r="1549" spans="2:270">
      <c r="B1549" s="202"/>
      <c r="E1549" s="216"/>
      <c r="F1549" s="216"/>
      <c r="G1549" s="216"/>
      <c r="H1549" s="216"/>
      <c r="I1549" s="216"/>
      <c r="J1549" s="216"/>
      <c r="K1549" s="216"/>
      <c r="L1549" s="216"/>
      <c r="M1549" s="216"/>
      <c r="N1549" s="216"/>
      <c r="O1549" s="216"/>
      <c r="P1549" s="216"/>
      <c r="Q1549" s="216"/>
      <c r="R1549" s="216"/>
      <c r="S1549" s="216"/>
      <c r="T1549" s="216"/>
      <c r="U1549" s="216"/>
      <c r="V1549" s="216"/>
      <c r="W1549" s="216"/>
      <c r="X1549" s="216"/>
      <c r="Y1549" s="216"/>
      <c r="Z1549" s="216"/>
      <c r="AA1549" s="216"/>
      <c r="AB1549" s="216"/>
      <c r="AC1549" s="216"/>
      <c r="AD1549" s="216"/>
      <c r="AE1549" s="216"/>
      <c r="AF1549" s="216"/>
      <c r="AG1549" s="216"/>
      <c r="AH1549" s="216"/>
      <c r="AI1549" s="216"/>
      <c r="AJ1549" s="216"/>
      <c r="AK1549" s="216"/>
      <c r="AL1549" s="216"/>
      <c r="FY1549" s="184"/>
      <c r="JJ1549" s="184"/>
    </row>
    <row r="1550" spans="2:270">
      <c r="B1550" s="202"/>
      <c r="E1550" s="216"/>
      <c r="F1550" s="216"/>
      <c r="G1550" s="216"/>
      <c r="H1550" s="216"/>
      <c r="I1550" s="216"/>
      <c r="J1550" s="216"/>
      <c r="K1550" s="216"/>
      <c r="L1550" s="216"/>
      <c r="M1550" s="216"/>
      <c r="N1550" s="216"/>
      <c r="O1550" s="216"/>
      <c r="P1550" s="216"/>
      <c r="Q1550" s="216"/>
      <c r="R1550" s="216"/>
      <c r="S1550" s="216"/>
      <c r="T1550" s="216"/>
      <c r="U1550" s="216"/>
      <c r="V1550" s="216"/>
      <c r="W1550" s="216"/>
      <c r="X1550" s="216"/>
      <c r="Y1550" s="216"/>
      <c r="Z1550" s="216"/>
      <c r="AA1550" s="216"/>
      <c r="AB1550" s="216"/>
      <c r="AC1550" s="216"/>
      <c r="AD1550" s="216"/>
      <c r="AE1550" s="216"/>
      <c r="AF1550" s="216"/>
      <c r="AG1550" s="216"/>
      <c r="AH1550" s="216"/>
      <c r="AI1550" s="216"/>
      <c r="AJ1550" s="216"/>
      <c r="AK1550" s="216"/>
      <c r="AL1550" s="216"/>
      <c r="FY1550" s="184"/>
      <c r="JJ1550" s="184"/>
    </row>
    <row r="1551" spans="2:270">
      <c r="B1551" s="202"/>
      <c r="E1551" s="216"/>
      <c r="F1551" s="216"/>
      <c r="G1551" s="216"/>
      <c r="H1551" s="216"/>
      <c r="I1551" s="216"/>
      <c r="J1551" s="216"/>
      <c r="K1551" s="216"/>
      <c r="L1551" s="216"/>
      <c r="M1551" s="216"/>
      <c r="N1551" s="216"/>
      <c r="O1551" s="216"/>
      <c r="P1551" s="216"/>
      <c r="Q1551" s="216"/>
      <c r="R1551" s="216"/>
      <c r="S1551" s="216"/>
      <c r="T1551" s="216"/>
      <c r="U1551" s="216"/>
      <c r="V1551" s="216"/>
      <c r="W1551" s="216"/>
      <c r="X1551" s="216"/>
      <c r="Y1551" s="216"/>
      <c r="Z1551" s="216"/>
      <c r="AA1551" s="216"/>
      <c r="AB1551" s="216"/>
      <c r="AC1551" s="216"/>
      <c r="AD1551" s="216"/>
      <c r="AE1551" s="216"/>
      <c r="AF1551" s="216"/>
      <c r="AG1551" s="216"/>
      <c r="AH1551" s="216"/>
      <c r="AI1551" s="216"/>
      <c r="AJ1551" s="216"/>
      <c r="AK1551" s="216"/>
      <c r="AL1551" s="216"/>
      <c r="FY1551" s="184"/>
      <c r="JJ1551" s="184"/>
    </row>
    <row r="1552" spans="2:270">
      <c r="B1552" s="202"/>
      <c r="E1552" s="216"/>
      <c r="F1552" s="216"/>
      <c r="G1552" s="216"/>
      <c r="H1552" s="216"/>
      <c r="I1552" s="216"/>
      <c r="J1552" s="216"/>
      <c r="K1552" s="216"/>
      <c r="L1552" s="216"/>
      <c r="M1552" s="216"/>
      <c r="N1552" s="216"/>
      <c r="O1552" s="216"/>
      <c r="P1552" s="216"/>
      <c r="Q1552" s="216"/>
      <c r="R1552" s="216"/>
      <c r="S1552" s="216"/>
      <c r="T1552" s="216"/>
      <c r="U1552" s="216"/>
      <c r="V1552" s="216"/>
      <c r="W1552" s="216"/>
      <c r="X1552" s="216"/>
      <c r="Y1552" s="216"/>
      <c r="Z1552" s="216"/>
      <c r="AA1552" s="216"/>
      <c r="AB1552" s="216"/>
      <c r="AC1552" s="216"/>
      <c r="AD1552" s="216"/>
      <c r="AE1552" s="216"/>
      <c r="AF1552" s="216"/>
      <c r="AG1552" s="216"/>
      <c r="AH1552" s="216"/>
      <c r="AI1552" s="216"/>
      <c r="AJ1552" s="216"/>
      <c r="AK1552" s="216"/>
      <c r="AL1552" s="216"/>
      <c r="FY1552" s="184"/>
      <c r="JJ1552" s="184"/>
    </row>
    <row r="1553" spans="2:270">
      <c r="B1553" s="202"/>
      <c r="E1553" s="216"/>
      <c r="F1553" s="216"/>
      <c r="G1553" s="216"/>
      <c r="H1553" s="216"/>
      <c r="I1553" s="216"/>
      <c r="J1553" s="216"/>
      <c r="K1553" s="216"/>
      <c r="L1553" s="216"/>
      <c r="M1553" s="216"/>
      <c r="N1553" s="216"/>
      <c r="O1553" s="216"/>
      <c r="P1553" s="216"/>
      <c r="Q1553" s="216"/>
      <c r="R1553" s="216"/>
      <c r="S1553" s="216"/>
      <c r="T1553" s="216"/>
      <c r="U1553" s="216"/>
      <c r="V1553" s="216"/>
      <c r="W1553" s="216"/>
      <c r="X1553" s="216"/>
      <c r="Y1553" s="216"/>
      <c r="Z1553" s="216"/>
      <c r="AA1553" s="216"/>
      <c r="AB1553" s="216"/>
      <c r="AC1553" s="216"/>
      <c r="AD1553" s="216"/>
      <c r="AE1553" s="216"/>
      <c r="AF1553" s="216"/>
      <c r="AG1553" s="216"/>
      <c r="AH1553" s="216"/>
      <c r="AI1553" s="216"/>
      <c r="AJ1553" s="216"/>
      <c r="AK1553" s="216"/>
      <c r="AL1553" s="216"/>
      <c r="FY1553" s="184"/>
      <c r="JJ1553" s="184"/>
    </row>
    <row r="1554" spans="2:270">
      <c r="B1554" s="202"/>
      <c r="E1554" s="216"/>
      <c r="F1554" s="216"/>
      <c r="G1554" s="216"/>
      <c r="H1554" s="216"/>
      <c r="I1554" s="216"/>
      <c r="J1554" s="216"/>
      <c r="K1554" s="216"/>
      <c r="L1554" s="216"/>
      <c r="M1554" s="216"/>
      <c r="N1554" s="216"/>
      <c r="O1554" s="216"/>
      <c r="P1554" s="216"/>
      <c r="Q1554" s="216"/>
      <c r="R1554" s="216"/>
      <c r="S1554" s="216"/>
      <c r="T1554" s="216"/>
      <c r="U1554" s="216"/>
      <c r="V1554" s="216"/>
      <c r="W1554" s="216"/>
      <c r="X1554" s="216"/>
      <c r="Y1554" s="216"/>
      <c r="Z1554" s="216"/>
      <c r="AA1554" s="216"/>
      <c r="AB1554" s="216"/>
      <c r="AC1554" s="216"/>
      <c r="AD1554" s="216"/>
      <c r="AE1554" s="216"/>
      <c r="AF1554" s="216"/>
      <c r="AG1554" s="216"/>
      <c r="AH1554" s="216"/>
      <c r="AI1554" s="216"/>
      <c r="AJ1554" s="216"/>
      <c r="AK1554" s="216"/>
      <c r="AL1554" s="216"/>
      <c r="FY1554" s="184"/>
      <c r="JJ1554" s="184"/>
    </row>
    <row r="1555" spans="2:270">
      <c r="B1555" s="202"/>
      <c r="E1555" s="216"/>
      <c r="F1555" s="216"/>
      <c r="G1555" s="216"/>
      <c r="H1555" s="216"/>
      <c r="I1555" s="216"/>
      <c r="J1555" s="216"/>
      <c r="K1555" s="216"/>
      <c r="L1555" s="216"/>
      <c r="M1555" s="216"/>
      <c r="N1555" s="216"/>
      <c r="O1555" s="216"/>
      <c r="P1555" s="216"/>
      <c r="Q1555" s="216"/>
      <c r="R1555" s="216"/>
      <c r="S1555" s="216"/>
      <c r="T1555" s="216"/>
      <c r="U1555" s="216"/>
      <c r="V1555" s="216"/>
      <c r="W1555" s="216"/>
      <c r="X1555" s="216"/>
      <c r="Y1555" s="216"/>
      <c r="Z1555" s="216"/>
      <c r="AA1555" s="216"/>
      <c r="AB1555" s="216"/>
      <c r="AC1555" s="216"/>
      <c r="AD1555" s="216"/>
      <c r="AE1555" s="216"/>
      <c r="AF1555" s="216"/>
      <c r="AG1555" s="216"/>
      <c r="AH1555" s="216"/>
      <c r="AI1555" s="216"/>
      <c r="AJ1555" s="216"/>
      <c r="AK1555" s="216"/>
      <c r="AL1555" s="216"/>
      <c r="FY1555" s="184"/>
      <c r="JJ1555" s="184"/>
    </row>
    <row r="1556" spans="2:270">
      <c r="B1556" s="202"/>
      <c r="E1556" s="216"/>
      <c r="F1556" s="216"/>
      <c r="G1556" s="216"/>
      <c r="H1556" s="216"/>
      <c r="I1556" s="216"/>
      <c r="J1556" s="216"/>
      <c r="K1556" s="216"/>
      <c r="L1556" s="216"/>
      <c r="M1556" s="216"/>
      <c r="N1556" s="216"/>
      <c r="O1556" s="216"/>
      <c r="P1556" s="216"/>
      <c r="Q1556" s="216"/>
      <c r="R1556" s="216"/>
      <c r="S1556" s="216"/>
      <c r="T1556" s="216"/>
      <c r="U1556" s="216"/>
      <c r="V1556" s="216"/>
      <c r="W1556" s="216"/>
      <c r="X1556" s="216"/>
      <c r="Y1556" s="216"/>
      <c r="Z1556" s="216"/>
      <c r="AA1556" s="216"/>
      <c r="AB1556" s="216"/>
      <c r="AC1556" s="216"/>
      <c r="AD1556" s="216"/>
      <c r="AE1556" s="216"/>
      <c r="AF1556" s="216"/>
      <c r="AG1556" s="216"/>
      <c r="AH1556" s="216"/>
      <c r="AI1556" s="216"/>
      <c r="AJ1556" s="216"/>
      <c r="AK1556" s="216"/>
      <c r="AL1556" s="216"/>
      <c r="FY1556" s="184"/>
      <c r="JJ1556" s="184"/>
    </row>
    <row r="1557" spans="2:270">
      <c r="B1557" s="202"/>
      <c r="E1557" s="216"/>
      <c r="F1557" s="216"/>
      <c r="G1557" s="216"/>
      <c r="H1557" s="216"/>
      <c r="I1557" s="216"/>
      <c r="J1557" s="216"/>
      <c r="K1557" s="216"/>
      <c r="L1557" s="216"/>
      <c r="M1557" s="216"/>
      <c r="N1557" s="216"/>
      <c r="O1557" s="216"/>
      <c r="P1557" s="216"/>
      <c r="Q1557" s="216"/>
      <c r="R1557" s="216"/>
      <c r="S1557" s="216"/>
      <c r="T1557" s="216"/>
      <c r="U1557" s="216"/>
      <c r="V1557" s="216"/>
      <c r="W1557" s="216"/>
      <c r="X1557" s="216"/>
      <c r="Y1557" s="216"/>
      <c r="Z1557" s="216"/>
      <c r="AA1557" s="216"/>
      <c r="AB1557" s="216"/>
      <c r="AC1557" s="216"/>
      <c r="AD1557" s="216"/>
      <c r="AE1557" s="216"/>
      <c r="AF1557" s="216"/>
      <c r="AG1557" s="216"/>
      <c r="AH1557" s="216"/>
      <c r="AI1557" s="216"/>
      <c r="AJ1557" s="216"/>
      <c r="AK1557" s="216"/>
      <c r="AL1557" s="216"/>
      <c r="FY1557" s="184"/>
      <c r="JJ1557" s="184"/>
    </row>
    <row r="1558" spans="2:270">
      <c r="B1558" s="202"/>
      <c r="E1558" s="216"/>
      <c r="F1558" s="216"/>
      <c r="G1558" s="216"/>
      <c r="H1558" s="216"/>
      <c r="I1558" s="216"/>
      <c r="J1558" s="216"/>
      <c r="K1558" s="216"/>
      <c r="L1558" s="216"/>
      <c r="M1558" s="216"/>
      <c r="N1558" s="216"/>
      <c r="O1558" s="216"/>
      <c r="P1558" s="216"/>
      <c r="Q1558" s="216"/>
      <c r="R1558" s="216"/>
      <c r="S1558" s="216"/>
      <c r="T1558" s="216"/>
      <c r="U1558" s="216"/>
      <c r="V1558" s="216"/>
      <c r="W1558" s="216"/>
      <c r="X1558" s="216"/>
      <c r="Y1558" s="216"/>
      <c r="Z1558" s="216"/>
      <c r="AA1558" s="216"/>
      <c r="AB1558" s="216"/>
      <c r="AC1558" s="216"/>
      <c r="AD1558" s="216"/>
      <c r="AE1558" s="216"/>
      <c r="AF1558" s="216"/>
      <c r="AG1558" s="216"/>
      <c r="AH1558" s="216"/>
      <c r="AI1558" s="216"/>
      <c r="AJ1558" s="216"/>
      <c r="AK1558" s="216"/>
      <c r="AL1558" s="216"/>
      <c r="FY1558" s="184"/>
      <c r="JJ1558" s="184"/>
    </row>
    <row r="1559" spans="2:270">
      <c r="B1559" s="202"/>
      <c r="E1559" s="216"/>
      <c r="F1559" s="216"/>
      <c r="G1559" s="216"/>
      <c r="H1559" s="216"/>
      <c r="I1559" s="216"/>
      <c r="J1559" s="216"/>
      <c r="K1559" s="216"/>
      <c r="L1559" s="216"/>
      <c r="M1559" s="216"/>
      <c r="N1559" s="216"/>
      <c r="O1559" s="216"/>
      <c r="P1559" s="216"/>
      <c r="Q1559" s="216"/>
      <c r="R1559" s="216"/>
      <c r="S1559" s="216"/>
      <c r="T1559" s="216"/>
      <c r="U1559" s="216"/>
      <c r="V1559" s="216"/>
      <c r="W1559" s="216"/>
      <c r="X1559" s="216"/>
      <c r="Y1559" s="216"/>
      <c r="Z1559" s="216"/>
      <c r="AA1559" s="216"/>
      <c r="AB1559" s="216"/>
      <c r="AC1559" s="216"/>
      <c r="AD1559" s="216"/>
      <c r="AE1559" s="216"/>
      <c r="AF1559" s="216"/>
      <c r="AG1559" s="216"/>
      <c r="AH1559" s="216"/>
      <c r="AI1559" s="216"/>
      <c r="AJ1559" s="216"/>
      <c r="AK1559" s="216"/>
      <c r="AL1559" s="216"/>
      <c r="FY1559" s="184"/>
      <c r="JJ1559" s="184"/>
    </row>
    <row r="1560" spans="2:270">
      <c r="B1560" s="202"/>
      <c r="E1560" s="216"/>
      <c r="F1560" s="216"/>
      <c r="G1560" s="216"/>
      <c r="H1560" s="216"/>
      <c r="I1560" s="216"/>
      <c r="J1560" s="216"/>
      <c r="K1560" s="216"/>
      <c r="L1560" s="216"/>
      <c r="M1560" s="216"/>
      <c r="N1560" s="216"/>
      <c r="O1560" s="216"/>
      <c r="P1560" s="216"/>
      <c r="Q1560" s="216"/>
      <c r="R1560" s="216"/>
      <c r="S1560" s="216"/>
      <c r="T1560" s="216"/>
      <c r="U1560" s="216"/>
      <c r="V1560" s="216"/>
      <c r="W1560" s="216"/>
      <c r="X1560" s="216"/>
      <c r="Y1560" s="216"/>
      <c r="Z1560" s="216"/>
      <c r="AA1560" s="216"/>
      <c r="AB1560" s="216"/>
      <c r="AC1560" s="216"/>
      <c r="AD1560" s="216"/>
      <c r="AE1560" s="216"/>
      <c r="AF1560" s="216"/>
      <c r="AG1560" s="216"/>
      <c r="AH1560" s="216"/>
      <c r="AI1560" s="216"/>
      <c r="AJ1560" s="216"/>
      <c r="AK1560" s="216"/>
      <c r="AL1560" s="216"/>
      <c r="FY1560" s="184"/>
      <c r="JJ1560" s="184"/>
    </row>
    <row r="1561" spans="2:270">
      <c r="B1561" s="202"/>
      <c r="E1561" s="216"/>
      <c r="F1561" s="216"/>
      <c r="G1561" s="216"/>
      <c r="H1561" s="216"/>
      <c r="I1561" s="216"/>
      <c r="J1561" s="216"/>
      <c r="K1561" s="216"/>
      <c r="L1561" s="216"/>
      <c r="M1561" s="216"/>
      <c r="N1561" s="216"/>
      <c r="O1561" s="216"/>
      <c r="P1561" s="216"/>
      <c r="Q1561" s="216"/>
      <c r="R1561" s="216"/>
      <c r="S1561" s="216"/>
      <c r="T1561" s="216"/>
      <c r="U1561" s="216"/>
      <c r="V1561" s="216"/>
      <c r="W1561" s="216"/>
      <c r="X1561" s="216"/>
      <c r="Y1561" s="216"/>
      <c r="Z1561" s="216"/>
      <c r="AA1561" s="216"/>
      <c r="AB1561" s="216"/>
      <c r="AC1561" s="216"/>
      <c r="AD1561" s="216"/>
      <c r="AE1561" s="216"/>
      <c r="AF1561" s="216"/>
      <c r="AG1561" s="216"/>
      <c r="AH1561" s="216"/>
      <c r="AI1561" s="216"/>
      <c r="AJ1561" s="216"/>
      <c r="AK1561" s="216"/>
      <c r="AL1561" s="216"/>
      <c r="FY1561" s="184"/>
      <c r="JJ1561" s="184"/>
    </row>
    <row r="1562" spans="2:270">
      <c r="B1562" s="202"/>
      <c r="E1562" s="216"/>
      <c r="F1562" s="216"/>
      <c r="G1562" s="216"/>
      <c r="H1562" s="216"/>
      <c r="I1562" s="216"/>
      <c r="J1562" s="216"/>
      <c r="K1562" s="216"/>
      <c r="L1562" s="216"/>
      <c r="M1562" s="216"/>
      <c r="N1562" s="216"/>
      <c r="O1562" s="216"/>
      <c r="P1562" s="216"/>
      <c r="Q1562" s="216"/>
      <c r="R1562" s="216"/>
      <c r="S1562" s="216"/>
      <c r="T1562" s="216"/>
      <c r="U1562" s="216"/>
      <c r="V1562" s="216"/>
      <c r="W1562" s="216"/>
      <c r="X1562" s="216"/>
      <c r="Y1562" s="216"/>
      <c r="Z1562" s="216"/>
      <c r="AA1562" s="216"/>
      <c r="AB1562" s="216"/>
      <c r="AC1562" s="216"/>
      <c r="AD1562" s="216"/>
      <c r="AE1562" s="216"/>
      <c r="AF1562" s="216"/>
      <c r="AG1562" s="216"/>
      <c r="AH1562" s="216"/>
      <c r="AI1562" s="216"/>
      <c r="AJ1562" s="216"/>
      <c r="AK1562" s="216"/>
      <c r="AL1562" s="216"/>
      <c r="FY1562" s="184"/>
      <c r="JJ1562" s="184"/>
    </row>
    <row r="1563" spans="2:270">
      <c r="B1563" s="202"/>
      <c r="E1563" s="216"/>
      <c r="F1563" s="216"/>
      <c r="G1563" s="216"/>
      <c r="H1563" s="216"/>
      <c r="I1563" s="216"/>
      <c r="J1563" s="216"/>
      <c r="K1563" s="216"/>
      <c r="L1563" s="216"/>
      <c r="M1563" s="216"/>
      <c r="N1563" s="216"/>
      <c r="O1563" s="216"/>
      <c r="P1563" s="216"/>
      <c r="Q1563" s="216"/>
      <c r="R1563" s="216"/>
      <c r="S1563" s="216"/>
      <c r="T1563" s="216"/>
      <c r="U1563" s="216"/>
      <c r="V1563" s="216"/>
      <c r="W1563" s="216"/>
      <c r="X1563" s="216"/>
      <c r="Y1563" s="216"/>
      <c r="Z1563" s="216"/>
      <c r="AA1563" s="216"/>
      <c r="AB1563" s="216"/>
      <c r="AC1563" s="216"/>
      <c r="AD1563" s="216"/>
      <c r="AE1563" s="216"/>
      <c r="AF1563" s="216"/>
      <c r="AG1563" s="216"/>
      <c r="AH1563" s="216"/>
      <c r="AI1563" s="216"/>
      <c r="AJ1563" s="216"/>
      <c r="AK1563" s="216"/>
      <c r="AL1563" s="216"/>
      <c r="FY1563" s="184"/>
      <c r="JJ1563" s="184"/>
    </row>
    <row r="1564" spans="2:270">
      <c r="B1564" s="202"/>
      <c r="E1564" s="216"/>
      <c r="F1564" s="216"/>
      <c r="G1564" s="216"/>
      <c r="H1564" s="216"/>
      <c r="I1564" s="216"/>
      <c r="J1564" s="216"/>
      <c r="K1564" s="216"/>
      <c r="L1564" s="216"/>
      <c r="M1564" s="216"/>
      <c r="N1564" s="216"/>
      <c r="O1564" s="216"/>
      <c r="P1564" s="216"/>
      <c r="Q1564" s="216"/>
      <c r="R1564" s="216"/>
      <c r="S1564" s="216"/>
      <c r="T1564" s="216"/>
      <c r="U1564" s="216"/>
      <c r="V1564" s="216"/>
      <c r="W1564" s="216"/>
      <c r="X1564" s="216"/>
      <c r="Y1564" s="216"/>
      <c r="Z1564" s="216"/>
      <c r="AA1564" s="216"/>
      <c r="AB1564" s="216"/>
      <c r="AC1564" s="216"/>
      <c r="AD1564" s="216"/>
      <c r="AE1564" s="216"/>
      <c r="AF1564" s="216"/>
      <c r="AG1564" s="216"/>
      <c r="AH1564" s="216"/>
      <c r="AI1564" s="216"/>
      <c r="AJ1564" s="216"/>
      <c r="AK1564" s="216"/>
      <c r="AL1564" s="216"/>
      <c r="FY1564" s="184"/>
      <c r="JJ1564" s="184"/>
    </row>
    <row r="1565" spans="2:270">
      <c r="B1565" s="202"/>
      <c r="E1565" s="216"/>
      <c r="F1565" s="216"/>
      <c r="G1565" s="216"/>
      <c r="H1565" s="216"/>
      <c r="I1565" s="216"/>
      <c r="J1565" s="216"/>
      <c r="K1565" s="216"/>
      <c r="L1565" s="216"/>
      <c r="M1565" s="216"/>
      <c r="N1565" s="216"/>
      <c r="O1565" s="216"/>
      <c r="P1565" s="216"/>
      <c r="Q1565" s="216"/>
      <c r="R1565" s="216"/>
      <c r="S1565" s="216"/>
      <c r="T1565" s="216"/>
      <c r="U1565" s="216"/>
      <c r="V1565" s="216"/>
      <c r="W1565" s="216"/>
      <c r="X1565" s="216"/>
      <c r="Y1565" s="216"/>
      <c r="Z1565" s="216"/>
      <c r="AA1565" s="216"/>
      <c r="AB1565" s="216"/>
      <c r="AC1565" s="216"/>
      <c r="AD1565" s="216"/>
      <c r="AE1565" s="216"/>
      <c r="AF1565" s="216"/>
      <c r="AG1565" s="216"/>
      <c r="AH1565" s="216"/>
      <c r="AI1565" s="216"/>
      <c r="AJ1565" s="216"/>
      <c r="AK1565" s="216"/>
      <c r="AL1565" s="216"/>
      <c r="FY1565" s="184"/>
      <c r="JJ1565" s="184"/>
    </row>
    <row r="1566" spans="2:270">
      <c r="B1566" s="202"/>
      <c r="E1566" s="216"/>
      <c r="F1566" s="216"/>
      <c r="G1566" s="216"/>
      <c r="H1566" s="216"/>
      <c r="I1566" s="216"/>
      <c r="J1566" s="216"/>
      <c r="K1566" s="216"/>
      <c r="L1566" s="216"/>
      <c r="M1566" s="216"/>
      <c r="N1566" s="216"/>
      <c r="O1566" s="216"/>
      <c r="P1566" s="216"/>
      <c r="Q1566" s="216"/>
      <c r="R1566" s="216"/>
      <c r="S1566" s="216"/>
      <c r="T1566" s="216"/>
      <c r="U1566" s="216"/>
      <c r="V1566" s="216"/>
      <c r="W1566" s="216"/>
      <c r="X1566" s="216"/>
      <c r="Y1566" s="216"/>
      <c r="Z1566" s="216"/>
      <c r="AA1566" s="216"/>
      <c r="AB1566" s="216"/>
      <c r="AC1566" s="216"/>
      <c r="AD1566" s="216"/>
      <c r="AE1566" s="216"/>
      <c r="AF1566" s="216"/>
      <c r="AG1566" s="216"/>
      <c r="AH1566" s="216"/>
      <c r="AI1566" s="216"/>
      <c r="AJ1566" s="216"/>
      <c r="AK1566" s="216"/>
      <c r="AL1566" s="216"/>
      <c r="FY1566" s="184"/>
      <c r="JJ1566" s="184"/>
    </row>
    <row r="1567" spans="2:270">
      <c r="B1567" s="202"/>
      <c r="E1567" s="216"/>
      <c r="F1567" s="216"/>
      <c r="G1567" s="216"/>
      <c r="H1567" s="216"/>
      <c r="I1567" s="216"/>
      <c r="J1567" s="216"/>
      <c r="K1567" s="216"/>
      <c r="L1567" s="216"/>
      <c r="M1567" s="216"/>
      <c r="N1567" s="216"/>
      <c r="O1567" s="216"/>
      <c r="P1567" s="216"/>
      <c r="Q1567" s="216"/>
      <c r="R1567" s="216"/>
      <c r="S1567" s="216"/>
      <c r="T1567" s="216"/>
      <c r="U1567" s="216"/>
      <c r="V1567" s="216"/>
      <c r="W1567" s="216"/>
      <c r="X1567" s="216"/>
      <c r="Y1567" s="216"/>
      <c r="Z1567" s="216"/>
      <c r="AA1567" s="216"/>
      <c r="AB1567" s="216"/>
      <c r="AC1567" s="216"/>
      <c r="AD1567" s="216"/>
      <c r="AE1567" s="216"/>
      <c r="AF1567" s="216"/>
      <c r="AG1567" s="216"/>
      <c r="AH1567" s="216"/>
      <c r="AI1567" s="216"/>
      <c r="AJ1567" s="216"/>
      <c r="AK1567" s="216"/>
      <c r="AL1567" s="216"/>
      <c r="FY1567" s="184"/>
      <c r="JJ1567" s="184"/>
    </row>
    <row r="1568" spans="2:270">
      <c r="B1568" s="202"/>
      <c r="E1568" s="216"/>
      <c r="F1568" s="216"/>
      <c r="G1568" s="216"/>
      <c r="H1568" s="216"/>
      <c r="I1568" s="216"/>
      <c r="J1568" s="216"/>
      <c r="K1568" s="216"/>
      <c r="L1568" s="216"/>
      <c r="M1568" s="216"/>
      <c r="N1568" s="216"/>
      <c r="O1568" s="216"/>
      <c r="P1568" s="216"/>
      <c r="Q1568" s="216"/>
      <c r="R1568" s="216"/>
      <c r="S1568" s="216"/>
      <c r="T1568" s="216"/>
      <c r="U1568" s="216"/>
      <c r="V1568" s="216"/>
      <c r="W1568" s="216"/>
      <c r="X1568" s="216"/>
      <c r="Y1568" s="216"/>
      <c r="Z1568" s="216"/>
      <c r="AA1568" s="216"/>
      <c r="AB1568" s="216"/>
      <c r="AC1568" s="216"/>
      <c r="AD1568" s="216"/>
      <c r="AE1568" s="216"/>
      <c r="AF1568" s="216"/>
      <c r="AG1568" s="216"/>
      <c r="AH1568" s="216"/>
      <c r="AI1568" s="216"/>
      <c r="AJ1568" s="216"/>
      <c r="AK1568" s="216"/>
      <c r="AL1568" s="216"/>
      <c r="FY1568" s="184"/>
      <c r="JJ1568" s="184"/>
    </row>
    <row r="1569" spans="2:270">
      <c r="B1569" s="202"/>
      <c r="E1569" s="216"/>
      <c r="F1569" s="216"/>
      <c r="G1569" s="216"/>
      <c r="H1569" s="216"/>
      <c r="I1569" s="216"/>
      <c r="J1569" s="216"/>
      <c r="K1569" s="216"/>
      <c r="L1569" s="216"/>
      <c r="M1569" s="216"/>
      <c r="N1569" s="216"/>
      <c r="O1569" s="216"/>
      <c r="P1569" s="216"/>
      <c r="Q1569" s="216"/>
      <c r="R1569" s="216"/>
      <c r="S1569" s="216"/>
      <c r="T1569" s="216"/>
      <c r="U1569" s="216"/>
      <c r="V1569" s="216"/>
      <c r="W1569" s="216"/>
      <c r="X1569" s="216"/>
      <c r="Y1569" s="216"/>
      <c r="Z1569" s="216"/>
      <c r="AA1569" s="216"/>
      <c r="AB1569" s="216"/>
      <c r="AC1569" s="216"/>
      <c r="AD1569" s="216"/>
      <c r="AE1569" s="216"/>
      <c r="AF1569" s="216"/>
      <c r="AG1569" s="216"/>
      <c r="AH1569" s="216"/>
      <c r="AI1569" s="216"/>
      <c r="AJ1569" s="216"/>
      <c r="AK1569" s="216"/>
      <c r="AL1569" s="216"/>
      <c r="FY1569" s="184"/>
      <c r="JJ1569" s="184"/>
    </row>
    <row r="1570" spans="2:270">
      <c r="B1570" s="202"/>
      <c r="E1570" s="216"/>
      <c r="F1570" s="216"/>
      <c r="G1570" s="216"/>
      <c r="H1570" s="216"/>
      <c r="I1570" s="216"/>
      <c r="J1570" s="216"/>
      <c r="K1570" s="216"/>
      <c r="L1570" s="216"/>
      <c r="M1570" s="216"/>
      <c r="N1570" s="216"/>
      <c r="O1570" s="216"/>
      <c r="P1570" s="216"/>
      <c r="Q1570" s="216"/>
      <c r="R1570" s="216"/>
      <c r="S1570" s="216"/>
      <c r="T1570" s="216"/>
      <c r="U1570" s="216"/>
      <c r="V1570" s="216"/>
      <c r="W1570" s="216"/>
      <c r="X1570" s="216"/>
      <c r="Y1570" s="216"/>
      <c r="Z1570" s="216"/>
      <c r="AA1570" s="216"/>
      <c r="AB1570" s="216"/>
      <c r="AC1570" s="216"/>
      <c r="AD1570" s="216"/>
      <c r="AE1570" s="216"/>
      <c r="AF1570" s="216"/>
      <c r="AG1570" s="216"/>
      <c r="AH1570" s="216"/>
      <c r="AI1570" s="216"/>
      <c r="AJ1570" s="216"/>
      <c r="AK1570" s="216"/>
      <c r="AL1570" s="216"/>
      <c r="FY1570" s="184"/>
      <c r="JJ1570" s="184"/>
    </row>
    <row r="1571" spans="2:270">
      <c r="B1571" s="202"/>
      <c r="E1571" s="216"/>
      <c r="F1571" s="216"/>
      <c r="G1571" s="216"/>
      <c r="H1571" s="216"/>
      <c r="I1571" s="216"/>
      <c r="J1571" s="216"/>
      <c r="K1571" s="216"/>
      <c r="L1571" s="216"/>
      <c r="M1571" s="216"/>
      <c r="N1571" s="216"/>
      <c r="O1571" s="216"/>
      <c r="P1571" s="216"/>
      <c r="Q1571" s="216"/>
      <c r="R1571" s="216"/>
      <c r="S1571" s="216"/>
      <c r="T1571" s="216"/>
      <c r="U1571" s="216"/>
      <c r="V1571" s="216"/>
      <c r="W1571" s="216"/>
      <c r="X1571" s="216"/>
      <c r="Y1571" s="216"/>
      <c r="Z1571" s="216"/>
      <c r="AA1571" s="216"/>
      <c r="AB1571" s="216"/>
      <c r="AC1571" s="216"/>
      <c r="AD1571" s="216"/>
      <c r="AE1571" s="216"/>
      <c r="AF1571" s="216"/>
      <c r="AG1571" s="216"/>
      <c r="AH1571" s="216"/>
      <c r="AI1571" s="216"/>
      <c r="AJ1571" s="216"/>
      <c r="AK1571" s="216"/>
      <c r="AL1571" s="216"/>
      <c r="FY1571" s="184"/>
      <c r="JJ1571" s="184"/>
    </row>
    <row r="1572" spans="2:270">
      <c r="B1572" s="202"/>
      <c r="E1572" s="216"/>
      <c r="F1572" s="216"/>
      <c r="G1572" s="216"/>
      <c r="H1572" s="216"/>
      <c r="I1572" s="216"/>
      <c r="J1572" s="216"/>
      <c r="K1572" s="216"/>
      <c r="L1572" s="216"/>
      <c r="M1572" s="216"/>
      <c r="N1572" s="216"/>
      <c r="O1572" s="216"/>
      <c r="P1572" s="216"/>
      <c r="Q1572" s="216"/>
      <c r="R1572" s="216"/>
      <c r="S1572" s="216"/>
      <c r="T1572" s="216"/>
      <c r="U1572" s="216"/>
      <c r="V1572" s="216"/>
      <c r="W1572" s="216"/>
      <c r="X1572" s="216"/>
      <c r="Y1572" s="216"/>
      <c r="Z1572" s="216"/>
      <c r="AA1572" s="216"/>
      <c r="AB1572" s="216"/>
      <c r="AC1572" s="216"/>
      <c r="AD1572" s="216"/>
      <c r="AE1572" s="216"/>
      <c r="AF1572" s="216"/>
      <c r="AG1572" s="216"/>
      <c r="AH1572" s="216"/>
      <c r="AI1572" s="216"/>
      <c r="AJ1572" s="216"/>
      <c r="AK1572" s="216"/>
      <c r="AL1572" s="216"/>
      <c r="FY1572" s="184"/>
      <c r="JJ1572" s="184"/>
    </row>
    <row r="1573" spans="2:270">
      <c r="B1573" s="202"/>
      <c r="E1573" s="216"/>
      <c r="F1573" s="216"/>
      <c r="G1573" s="216"/>
      <c r="H1573" s="216"/>
      <c r="I1573" s="216"/>
      <c r="J1573" s="216"/>
      <c r="K1573" s="216"/>
      <c r="L1573" s="216"/>
      <c r="M1573" s="216"/>
      <c r="N1573" s="216"/>
      <c r="O1573" s="216"/>
      <c r="P1573" s="216"/>
      <c r="Q1573" s="216"/>
      <c r="R1573" s="216"/>
      <c r="S1573" s="216"/>
      <c r="T1573" s="216"/>
      <c r="U1573" s="216"/>
      <c r="V1573" s="216"/>
      <c r="W1573" s="216"/>
      <c r="X1573" s="216"/>
      <c r="Y1573" s="216"/>
      <c r="Z1573" s="216"/>
      <c r="AA1573" s="216"/>
      <c r="AB1573" s="216"/>
      <c r="AC1573" s="216"/>
      <c r="AD1573" s="216"/>
      <c r="AE1573" s="216"/>
      <c r="AF1573" s="216"/>
      <c r="AG1573" s="216"/>
      <c r="AH1573" s="216"/>
      <c r="AI1573" s="216"/>
      <c r="AJ1573" s="216"/>
      <c r="AK1573" s="216"/>
      <c r="AL1573" s="216"/>
      <c r="FY1573" s="184"/>
      <c r="JJ1573" s="184"/>
    </row>
    <row r="1574" spans="2:270">
      <c r="B1574" s="202"/>
      <c r="E1574" s="216"/>
      <c r="F1574" s="216"/>
      <c r="G1574" s="216"/>
      <c r="H1574" s="216"/>
      <c r="I1574" s="216"/>
      <c r="J1574" s="216"/>
      <c r="K1574" s="216"/>
      <c r="L1574" s="216"/>
      <c r="M1574" s="216"/>
      <c r="N1574" s="216"/>
      <c r="O1574" s="216"/>
      <c r="P1574" s="216"/>
      <c r="Q1574" s="216"/>
      <c r="R1574" s="216"/>
      <c r="S1574" s="216"/>
      <c r="T1574" s="216"/>
      <c r="U1574" s="216"/>
      <c r="V1574" s="216"/>
      <c r="W1574" s="216"/>
      <c r="X1574" s="216"/>
      <c r="Y1574" s="216"/>
      <c r="Z1574" s="216"/>
      <c r="AA1574" s="216"/>
      <c r="AB1574" s="216"/>
      <c r="AC1574" s="216"/>
      <c r="AD1574" s="216"/>
      <c r="AE1574" s="216"/>
      <c r="AF1574" s="216"/>
      <c r="AG1574" s="216"/>
      <c r="AH1574" s="216"/>
      <c r="AI1574" s="216"/>
      <c r="AJ1574" s="216"/>
      <c r="AK1574" s="216"/>
      <c r="AL1574" s="216"/>
      <c r="FY1574" s="184"/>
      <c r="JJ1574" s="184"/>
    </row>
    <row r="1575" spans="2:270">
      <c r="B1575" s="202"/>
      <c r="E1575" s="216"/>
      <c r="F1575" s="216"/>
      <c r="G1575" s="216"/>
      <c r="H1575" s="216"/>
      <c r="I1575" s="216"/>
      <c r="J1575" s="216"/>
      <c r="K1575" s="216"/>
      <c r="L1575" s="216"/>
      <c r="M1575" s="216"/>
      <c r="N1575" s="216"/>
      <c r="O1575" s="216"/>
      <c r="P1575" s="216"/>
      <c r="Q1575" s="216"/>
      <c r="R1575" s="216"/>
      <c r="S1575" s="216"/>
      <c r="T1575" s="216"/>
      <c r="U1575" s="216"/>
      <c r="V1575" s="216"/>
      <c r="W1575" s="216"/>
      <c r="X1575" s="216"/>
      <c r="Y1575" s="216"/>
      <c r="Z1575" s="216"/>
      <c r="AA1575" s="216"/>
      <c r="AB1575" s="216"/>
      <c r="AC1575" s="216"/>
      <c r="AD1575" s="216"/>
      <c r="AE1575" s="216"/>
      <c r="AF1575" s="216"/>
      <c r="AG1575" s="216"/>
      <c r="AH1575" s="216"/>
      <c r="AI1575" s="216"/>
      <c r="AJ1575" s="216"/>
      <c r="AK1575" s="216"/>
      <c r="AL1575" s="216"/>
      <c r="FY1575" s="184"/>
      <c r="JJ1575" s="184"/>
    </row>
    <row r="1576" spans="2:270">
      <c r="B1576" s="202"/>
      <c r="E1576" s="216"/>
      <c r="F1576" s="216"/>
      <c r="G1576" s="216"/>
      <c r="H1576" s="216"/>
      <c r="I1576" s="216"/>
      <c r="J1576" s="216"/>
      <c r="K1576" s="216"/>
      <c r="L1576" s="216"/>
      <c r="M1576" s="216"/>
      <c r="N1576" s="216"/>
      <c r="O1576" s="216"/>
      <c r="P1576" s="216"/>
      <c r="Q1576" s="216"/>
      <c r="R1576" s="216"/>
      <c r="S1576" s="216"/>
      <c r="T1576" s="216"/>
      <c r="U1576" s="216"/>
      <c r="V1576" s="216"/>
      <c r="W1576" s="216"/>
      <c r="X1576" s="216"/>
      <c r="Y1576" s="216"/>
      <c r="Z1576" s="216"/>
      <c r="AA1576" s="216"/>
      <c r="AB1576" s="216"/>
      <c r="AC1576" s="216"/>
      <c r="AD1576" s="216"/>
      <c r="AE1576" s="216"/>
      <c r="AF1576" s="216"/>
      <c r="AG1576" s="216"/>
      <c r="AH1576" s="216"/>
      <c r="AI1576" s="216"/>
      <c r="AJ1576" s="216"/>
      <c r="AK1576" s="216"/>
      <c r="AL1576" s="216"/>
      <c r="FY1576" s="184"/>
      <c r="JJ1576" s="184"/>
    </row>
    <row r="1577" spans="2:270">
      <c r="B1577" s="202"/>
      <c r="E1577" s="216"/>
      <c r="F1577" s="216"/>
      <c r="G1577" s="216"/>
      <c r="H1577" s="216"/>
      <c r="I1577" s="216"/>
      <c r="J1577" s="216"/>
      <c r="K1577" s="216"/>
      <c r="L1577" s="216"/>
      <c r="M1577" s="216"/>
      <c r="N1577" s="216"/>
      <c r="O1577" s="216"/>
      <c r="P1577" s="216"/>
      <c r="Q1577" s="216"/>
      <c r="R1577" s="216"/>
      <c r="S1577" s="216"/>
      <c r="T1577" s="216"/>
      <c r="U1577" s="216"/>
      <c r="V1577" s="216"/>
      <c r="W1577" s="216"/>
      <c r="X1577" s="216"/>
      <c r="Y1577" s="216"/>
      <c r="Z1577" s="216"/>
      <c r="AA1577" s="216"/>
      <c r="AB1577" s="216"/>
      <c r="AC1577" s="216"/>
      <c r="AD1577" s="216"/>
      <c r="AE1577" s="216"/>
      <c r="AF1577" s="216"/>
      <c r="AG1577" s="216"/>
      <c r="AH1577" s="216"/>
      <c r="AI1577" s="216"/>
      <c r="AJ1577" s="216"/>
      <c r="AK1577" s="216"/>
      <c r="AL1577" s="216"/>
      <c r="FY1577" s="184"/>
      <c r="JJ1577" s="184"/>
    </row>
    <row r="1578" spans="2:270">
      <c r="B1578" s="202"/>
      <c r="E1578" s="216"/>
      <c r="F1578" s="216"/>
      <c r="G1578" s="216"/>
      <c r="H1578" s="216"/>
      <c r="I1578" s="216"/>
      <c r="J1578" s="216"/>
      <c r="K1578" s="216"/>
      <c r="L1578" s="216"/>
      <c r="M1578" s="216"/>
      <c r="N1578" s="216"/>
      <c r="O1578" s="216"/>
      <c r="P1578" s="216"/>
      <c r="Q1578" s="216"/>
      <c r="R1578" s="216"/>
      <c r="S1578" s="216"/>
      <c r="T1578" s="216"/>
      <c r="U1578" s="216"/>
      <c r="V1578" s="216"/>
      <c r="W1578" s="216"/>
      <c r="X1578" s="216"/>
      <c r="Y1578" s="216"/>
      <c r="Z1578" s="216"/>
      <c r="AA1578" s="216"/>
      <c r="AB1578" s="216"/>
      <c r="AC1578" s="216"/>
      <c r="AD1578" s="216"/>
      <c r="AE1578" s="216"/>
      <c r="AF1578" s="216"/>
      <c r="AG1578" s="216"/>
      <c r="AH1578" s="216"/>
      <c r="AI1578" s="216"/>
      <c r="AJ1578" s="216"/>
      <c r="AK1578" s="216"/>
      <c r="AL1578" s="216"/>
      <c r="FY1578" s="184"/>
      <c r="JJ1578" s="184"/>
    </row>
    <row r="1579" spans="2:270">
      <c r="B1579" s="202"/>
      <c r="E1579" s="216"/>
      <c r="F1579" s="216"/>
      <c r="G1579" s="216"/>
      <c r="H1579" s="216"/>
      <c r="I1579" s="216"/>
      <c r="J1579" s="216"/>
      <c r="K1579" s="216"/>
      <c r="L1579" s="216"/>
      <c r="M1579" s="216"/>
      <c r="N1579" s="216"/>
      <c r="O1579" s="216"/>
      <c r="P1579" s="216"/>
      <c r="Q1579" s="216"/>
      <c r="R1579" s="216"/>
      <c r="S1579" s="216"/>
      <c r="T1579" s="216"/>
      <c r="U1579" s="216"/>
      <c r="V1579" s="216"/>
      <c r="W1579" s="216"/>
      <c r="X1579" s="216"/>
      <c r="Y1579" s="216"/>
      <c r="Z1579" s="216"/>
      <c r="AA1579" s="216"/>
      <c r="AB1579" s="216"/>
      <c r="AC1579" s="216"/>
      <c r="AD1579" s="216"/>
      <c r="AE1579" s="216"/>
      <c r="AF1579" s="216"/>
      <c r="AG1579" s="216"/>
      <c r="AH1579" s="216"/>
      <c r="AI1579" s="216"/>
      <c r="AJ1579" s="216"/>
      <c r="AK1579" s="216"/>
      <c r="AL1579" s="216"/>
      <c r="FY1579" s="184"/>
      <c r="JJ1579" s="184"/>
    </row>
    <row r="1580" spans="2:270">
      <c r="B1580" s="202"/>
      <c r="E1580" s="216"/>
      <c r="F1580" s="216"/>
      <c r="G1580" s="216"/>
      <c r="H1580" s="216"/>
      <c r="I1580" s="216"/>
      <c r="J1580" s="216"/>
      <c r="K1580" s="216"/>
      <c r="L1580" s="216"/>
      <c r="M1580" s="216"/>
      <c r="N1580" s="216"/>
      <c r="O1580" s="216"/>
      <c r="P1580" s="216"/>
      <c r="Q1580" s="216"/>
      <c r="R1580" s="216"/>
      <c r="S1580" s="216"/>
      <c r="T1580" s="216"/>
      <c r="U1580" s="216"/>
      <c r="V1580" s="216"/>
      <c r="W1580" s="216"/>
      <c r="X1580" s="216"/>
      <c r="Y1580" s="216"/>
      <c r="Z1580" s="216"/>
      <c r="AA1580" s="216"/>
      <c r="AB1580" s="216"/>
      <c r="AC1580" s="216"/>
      <c r="AD1580" s="216"/>
      <c r="AE1580" s="216"/>
      <c r="AF1580" s="216"/>
      <c r="AG1580" s="216"/>
      <c r="AH1580" s="216"/>
      <c r="AI1580" s="216"/>
      <c r="AJ1580" s="216"/>
      <c r="AK1580" s="216"/>
      <c r="AL1580" s="216"/>
      <c r="FY1580" s="184"/>
      <c r="JJ1580" s="184"/>
    </row>
    <row r="1581" spans="2:270">
      <c r="B1581" s="202"/>
      <c r="E1581" s="216"/>
      <c r="F1581" s="216"/>
      <c r="G1581" s="216"/>
      <c r="H1581" s="216"/>
      <c r="I1581" s="216"/>
      <c r="J1581" s="216"/>
      <c r="K1581" s="216"/>
      <c r="L1581" s="216"/>
      <c r="M1581" s="216"/>
      <c r="N1581" s="216"/>
      <c r="O1581" s="216"/>
      <c r="P1581" s="216"/>
      <c r="Q1581" s="216"/>
      <c r="R1581" s="216"/>
      <c r="S1581" s="216"/>
      <c r="T1581" s="216"/>
      <c r="U1581" s="216"/>
      <c r="V1581" s="216"/>
      <c r="W1581" s="216"/>
      <c r="X1581" s="216"/>
      <c r="Y1581" s="216"/>
      <c r="Z1581" s="216"/>
      <c r="AA1581" s="216"/>
      <c r="AB1581" s="216"/>
      <c r="AC1581" s="216"/>
      <c r="AD1581" s="216"/>
      <c r="AE1581" s="216"/>
      <c r="AF1581" s="216"/>
      <c r="AG1581" s="216"/>
      <c r="AH1581" s="216"/>
      <c r="AI1581" s="216"/>
      <c r="AJ1581" s="216"/>
      <c r="AK1581" s="216"/>
      <c r="AL1581" s="216"/>
      <c r="FY1581" s="184"/>
      <c r="JJ1581" s="184"/>
    </row>
    <row r="1582" spans="2:270">
      <c r="B1582" s="202"/>
      <c r="E1582" s="216"/>
      <c r="F1582" s="216"/>
      <c r="G1582" s="216"/>
      <c r="H1582" s="216"/>
      <c r="I1582" s="216"/>
      <c r="J1582" s="216"/>
      <c r="K1582" s="216"/>
      <c r="L1582" s="216"/>
      <c r="M1582" s="216"/>
      <c r="N1582" s="216"/>
      <c r="O1582" s="216"/>
      <c r="P1582" s="216"/>
      <c r="Q1582" s="216"/>
      <c r="R1582" s="216"/>
      <c r="S1582" s="216"/>
      <c r="T1582" s="216"/>
      <c r="U1582" s="216"/>
      <c r="V1582" s="216"/>
      <c r="W1582" s="216"/>
      <c r="X1582" s="216"/>
      <c r="Y1582" s="216"/>
      <c r="Z1582" s="216"/>
      <c r="AA1582" s="216"/>
      <c r="AB1582" s="216"/>
      <c r="AC1582" s="216"/>
      <c r="AD1582" s="216"/>
      <c r="AE1582" s="216"/>
      <c r="AF1582" s="216"/>
      <c r="AG1582" s="216"/>
      <c r="AH1582" s="216"/>
      <c r="AI1582" s="216"/>
      <c r="AJ1582" s="216"/>
      <c r="AK1582" s="216"/>
      <c r="AL1582" s="216"/>
      <c r="FY1582" s="184"/>
      <c r="JJ1582" s="184"/>
    </row>
    <row r="1583" spans="2:270">
      <c r="B1583" s="202"/>
      <c r="E1583" s="216"/>
      <c r="F1583" s="216"/>
      <c r="G1583" s="216"/>
      <c r="H1583" s="216"/>
      <c r="I1583" s="216"/>
      <c r="J1583" s="216"/>
      <c r="K1583" s="216"/>
      <c r="L1583" s="216"/>
      <c r="M1583" s="216"/>
      <c r="N1583" s="216"/>
      <c r="O1583" s="216"/>
      <c r="P1583" s="216"/>
      <c r="Q1583" s="216"/>
      <c r="R1583" s="216"/>
      <c r="S1583" s="216"/>
      <c r="T1583" s="216"/>
      <c r="U1583" s="216"/>
      <c r="V1583" s="216"/>
      <c r="W1583" s="216"/>
      <c r="X1583" s="216"/>
      <c r="Y1583" s="216"/>
      <c r="Z1583" s="216"/>
      <c r="AA1583" s="216"/>
      <c r="AB1583" s="216"/>
      <c r="AC1583" s="216"/>
      <c r="AD1583" s="216"/>
      <c r="AE1583" s="216"/>
      <c r="AF1583" s="216"/>
      <c r="AG1583" s="216"/>
      <c r="AH1583" s="216"/>
      <c r="AI1583" s="216"/>
      <c r="AJ1583" s="216"/>
      <c r="AK1583" s="216"/>
      <c r="AL1583" s="216"/>
      <c r="FY1583" s="184"/>
      <c r="JJ1583" s="184"/>
    </row>
    <row r="1584" spans="2:270">
      <c r="B1584" s="202"/>
      <c r="E1584" s="216"/>
      <c r="F1584" s="216"/>
      <c r="G1584" s="216"/>
      <c r="H1584" s="216"/>
      <c r="I1584" s="216"/>
      <c r="J1584" s="216"/>
      <c r="K1584" s="216"/>
      <c r="L1584" s="216"/>
      <c r="M1584" s="216"/>
      <c r="N1584" s="216"/>
      <c r="O1584" s="216"/>
      <c r="P1584" s="216"/>
      <c r="Q1584" s="216"/>
      <c r="R1584" s="216"/>
      <c r="S1584" s="216"/>
      <c r="T1584" s="216"/>
      <c r="U1584" s="216"/>
      <c r="V1584" s="216"/>
      <c r="W1584" s="216"/>
      <c r="X1584" s="216"/>
      <c r="Y1584" s="216"/>
      <c r="Z1584" s="216"/>
      <c r="AA1584" s="216"/>
      <c r="AB1584" s="216"/>
      <c r="AC1584" s="216"/>
      <c r="AD1584" s="216"/>
      <c r="AE1584" s="216"/>
      <c r="AF1584" s="216"/>
      <c r="AG1584" s="216"/>
      <c r="AH1584" s="216"/>
      <c r="AI1584" s="216"/>
      <c r="AJ1584" s="216"/>
      <c r="AK1584" s="216"/>
      <c r="AL1584" s="216"/>
      <c r="FY1584" s="184"/>
      <c r="JJ1584" s="184"/>
    </row>
    <row r="1585" spans="2:270">
      <c r="B1585" s="202"/>
      <c r="E1585" s="216"/>
      <c r="F1585" s="216"/>
      <c r="G1585" s="216"/>
      <c r="H1585" s="216"/>
      <c r="I1585" s="216"/>
      <c r="J1585" s="216"/>
      <c r="K1585" s="216"/>
      <c r="L1585" s="216"/>
      <c r="M1585" s="216"/>
      <c r="N1585" s="216"/>
      <c r="O1585" s="216"/>
      <c r="P1585" s="216"/>
      <c r="Q1585" s="216"/>
      <c r="R1585" s="216"/>
      <c r="S1585" s="216"/>
      <c r="T1585" s="216"/>
      <c r="U1585" s="216"/>
      <c r="V1585" s="216"/>
      <c r="W1585" s="216"/>
      <c r="X1585" s="216"/>
      <c r="Y1585" s="216"/>
      <c r="Z1585" s="216"/>
      <c r="AA1585" s="216"/>
      <c r="AB1585" s="216"/>
      <c r="AC1585" s="216"/>
      <c r="AD1585" s="216"/>
      <c r="AE1585" s="216"/>
      <c r="AF1585" s="216"/>
      <c r="AG1585" s="216"/>
      <c r="AH1585" s="216"/>
      <c r="AI1585" s="216"/>
      <c r="AJ1585" s="216"/>
      <c r="AK1585" s="216"/>
      <c r="AL1585" s="216"/>
      <c r="FY1585" s="184"/>
      <c r="JJ1585" s="184"/>
    </row>
    <row r="1586" spans="2:270">
      <c r="B1586" s="202"/>
      <c r="E1586" s="216"/>
      <c r="F1586" s="216"/>
      <c r="G1586" s="216"/>
      <c r="H1586" s="216"/>
      <c r="I1586" s="216"/>
      <c r="J1586" s="216"/>
      <c r="K1586" s="216"/>
      <c r="L1586" s="216"/>
      <c r="M1586" s="216"/>
      <c r="N1586" s="216"/>
      <c r="O1586" s="216"/>
      <c r="P1586" s="216"/>
      <c r="Q1586" s="216"/>
      <c r="R1586" s="216"/>
      <c r="S1586" s="216"/>
      <c r="T1586" s="216"/>
      <c r="U1586" s="216"/>
      <c r="V1586" s="216"/>
      <c r="W1586" s="216"/>
      <c r="X1586" s="216"/>
      <c r="Y1586" s="216"/>
      <c r="Z1586" s="216"/>
      <c r="AA1586" s="216"/>
      <c r="AB1586" s="216"/>
      <c r="AC1586" s="216"/>
      <c r="AD1586" s="216"/>
      <c r="AE1586" s="216"/>
      <c r="AF1586" s="216"/>
      <c r="AG1586" s="216"/>
      <c r="AH1586" s="216"/>
      <c r="AI1586" s="216"/>
      <c r="AJ1586" s="216"/>
      <c r="AK1586" s="216"/>
      <c r="AL1586" s="216"/>
      <c r="FY1586" s="184"/>
      <c r="JJ1586" s="184"/>
    </row>
    <row r="1587" spans="2:270">
      <c r="B1587" s="202"/>
      <c r="E1587" s="216"/>
      <c r="F1587" s="216"/>
      <c r="G1587" s="216"/>
      <c r="H1587" s="216"/>
      <c r="I1587" s="216"/>
      <c r="J1587" s="216"/>
      <c r="K1587" s="216"/>
      <c r="L1587" s="216"/>
      <c r="M1587" s="216"/>
      <c r="N1587" s="216"/>
      <c r="O1587" s="216"/>
      <c r="P1587" s="216"/>
      <c r="Q1587" s="216"/>
      <c r="R1587" s="216"/>
      <c r="S1587" s="216"/>
      <c r="T1587" s="216"/>
      <c r="U1587" s="216"/>
      <c r="V1587" s="216"/>
      <c r="W1587" s="216"/>
      <c r="X1587" s="216"/>
      <c r="Y1587" s="216"/>
      <c r="Z1587" s="216"/>
      <c r="AA1587" s="216"/>
      <c r="AB1587" s="216"/>
      <c r="AC1587" s="216"/>
      <c r="AD1587" s="216"/>
      <c r="AE1587" s="216"/>
      <c r="AF1587" s="216"/>
      <c r="AG1587" s="216"/>
      <c r="AH1587" s="216"/>
      <c r="AI1587" s="216"/>
      <c r="AJ1587" s="216"/>
      <c r="AK1587" s="216"/>
      <c r="AL1587" s="216"/>
      <c r="FY1587" s="184"/>
      <c r="JJ1587" s="184"/>
    </row>
    <row r="1588" spans="2:270">
      <c r="B1588" s="202"/>
      <c r="E1588" s="216"/>
      <c r="F1588" s="216"/>
      <c r="G1588" s="216"/>
      <c r="H1588" s="216"/>
      <c r="I1588" s="216"/>
      <c r="J1588" s="216"/>
      <c r="K1588" s="216"/>
      <c r="L1588" s="216"/>
      <c r="M1588" s="216"/>
      <c r="N1588" s="216"/>
      <c r="O1588" s="216"/>
      <c r="P1588" s="216"/>
      <c r="Q1588" s="216"/>
      <c r="R1588" s="216"/>
      <c r="S1588" s="216"/>
      <c r="T1588" s="216"/>
      <c r="U1588" s="216"/>
      <c r="V1588" s="216"/>
      <c r="W1588" s="216"/>
      <c r="X1588" s="216"/>
      <c r="Y1588" s="216"/>
      <c r="Z1588" s="216"/>
      <c r="AA1588" s="216"/>
      <c r="AB1588" s="216"/>
      <c r="AC1588" s="216"/>
      <c r="AD1588" s="216"/>
      <c r="AE1588" s="216"/>
      <c r="AF1588" s="216"/>
      <c r="AG1588" s="216"/>
      <c r="AH1588" s="216"/>
      <c r="AI1588" s="216"/>
      <c r="AJ1588" s="216"/>
      <c r="AK1588" s="216"/>
      <c r="AL1588" s="216"/>
      <c r="FY1588" s="184"/>
      <c r="JJ1588" s="184"/>
    </row>
    <row r="1589" spans="2:270">
      <c r="B1589" s="202"/>
      <c r="E1589" s="216"/>
      <c r="F1589" s="216"/>
      <c r="G1589" s="216"/>
      <c r="H1589" s="216"/>
      <c r="I1589" s="216"/>
      <c r="J1589" s="216"/>
      <c r="K1589" s="216"/>
      <c r="L1589" s="216"/>
      <c r="M1589" s="216"/>
      <c r="N1589" s="216"/>
      <c r="O1589" s="216"/>
      <c r="P1589" s="216"/>
      <c r="Q1589" s="216"/>
      <c r="R1589" s="216"/>
      <c r="S1589" s="216"/>
      <c r="T1589" s="216"/>
      <c r="U1589" s="216"/>
      <c r="V1589" s="216"/>
      <c r="W1589" s="216"/>
      <c r="X1589" s="216"/>
      <c r="Y1589" s="216"/>
      <c r="Z1589" s="216"/>
      <c r="AA1589" s="216"/>
      <c r="AB1589" s="216"/>
      <c r="AC1589" s="216"/>
      <c r="AD1589" s="216"/>
      <c r="AE1589" s="216"/>
      <c r="AF1589" s="216"/>
      <c r="AG1589" s="216"/>
      <c r="AH1589" s="216"/>
      <c r="AI1589" s="216"/>
      <c r="AJ1589" s="216"/>
      <c r="AK1589" s="216"/>
      <c r="AL1589" s="216"/>
      <c r="FY1589" s="184"/>
      <c r="JJ1589" s="184"/>
    </row>
    <row r="1590" spans="2:270">
      <c r="B1590" s="202"/>
      <c r="E1590" s="216"/>
      <c r="F1590" s="216"/>
      <c r="G1590" s="216"/>
      <c r="H1590" s="216"/>
      <c r="I1590" s="216"/>
      <c r="J1590" s="216"/>
      <c r="K1590" s="216"/>
      <c r="L1590" s="216"/>
      <c r="M1590" s="216"/>
      <c r="N1590" s="216"/>
      <c r="O1590" s="216"/>
      <c r="P1590" s="216"/>
      <c r="Q1590" s="216"/>
      <c r="R1590" s="216"/>
      <c r="S1590" s="216"/>
      <c r="T1590" s="216"/>
      <c r="U1590" s="216"/>
      <c r="V1590" s="216"/>
      <c r="W1590" s="216"/>
      <c r="X1590" s="216"/>
      <c r="Y1590" s="216"/>
      <c r="Z1590" s="216"/>
      <c r="AA1590" s="216"/>
      <c r="AB1590" s="216"/>
      <c r="AC1590" s="216"/>
      <c r="AD1590" s="216"/>
      <c r="AE1590" s="216"/>
      <c r="AF1590" s="216"/>
      <c r="AG1590" s="216"/>
      <c r="AH1590" s="216"/>
      <c r="AI1590" s="216"/>
      <c r="AJ1590" s="216"/>
      <c r="AK1590" s="216"/>
      <c r="AL1590" s="216"/>
      <c r="FY1590" s="184"/>
      <c r="JJ1590" s="184"/>
    </row>
    <row r="1591" spans="2:270">
      <c r="B1591" s="202"/>
      <c r="E1591" s="216"/>
      <c r="F1591" s="216"/>
      <c r="G1591" s="216"/>
      <c r="H1591" s="216"/>
      <c r="I1591" s="216"/>
      <c r="J1591" s="216"/>
      <c r="K1591" s="216"/>
      <c r="L1591" s="216"/>
      <c r="M1591" s="216"/>
      <c r="N1591" s="216"/>
      <c r="O1591" s="216"/>
      <c r="P1591" s="216"/>
      <c r="Q1591" s="216"/>
      <c r="R1591" s="216"/>
      <c r="S1591" s="216"/>
      <c r="T1591" s="216"/>
      <c r="U1591" s="216"/>
      <c r="V1591" s="216"/>
      <c r="W1591" s="216"/>
      <c r="X1591" s="216"/>
      <c r="Y1591" s="216"/>
      <c r="Z1591" s="216"/>
      <c r="AA1591" s="216"/>
      <c r="AB1591" s="216"/>
      <c r="AC1591" s="216"/>
      <c r="AD1591" s="216"/>
      <c r="AE1591" s="216"/>
      <c r="AF1591" s="216"/>
      <c r="AG1591" s="216"/>
      <c r="AH1591" s="216"/>
      <c r="AI1591" s="216"/>
      <c r="AJ1591" s="216"/>
      <c r="AK1591" s="216"/>
      <c r="AL1591" s="216"/>
      <c r="FY1591" s="184"/>
      <c r="JJ1591" s="184"/>
    </row>
    <row r="1592" spans="2:270">
      <c r="B1592" s="202"/>
      <c r="E1592" s="216"/>
      <c r="F1592" s="216"/>
      <c r="G1592" s="216"/>
      <c r="H1592" s="216"/>
      <c r="I1592" s="216"/>
      <c r="J1592" s="216"/>
      <c r="K1592" s="216"/>
      <c r="L1592" s="216"/>
      <c r="M1592" s="216"/>
      <c r="N1592" s="216"/>
      <c r="O1592" s="216"/>
      <c r="P1592" s="216"/>
      <c r="Q1592" s="216"/>
      <c r="R1592" s="216"/>
      <c r="S1592" s="216"/>
      <c r="T1592" s="216"/>
      <c r="U1592" s="216"/>
      <c r="V1592" s="216"/>
      <c r="W1592" s="216"/>
      <c r="X1592" s="216"/>
      <c r="Y1592" s="216"/>
      <c r="Z1592" s="216"/>
      <c r="AA1592" s="216"/>
      <c r="AB1592" s="216"/>
      <c r="AC1592" s="216"/>
      <c r="AD1592" s="216"/>
      <c r="AE1592" s="216"/>
      <c r="AF1592" s="216"/>
      <c r="AG1592" s="216"/>
      <c r="AH1592" s="216"/>
      <c r="AI1592" s="216"/>
      <c r="AJ1592" s="216"/>
      <c r="AK1592" s="216"/>
      <c r="AL1592" s="216"/>
      <c r="FY1592" s="184"/>
      <c r="JJ1592" s="184"/>
    </row>
    <row r="1593" spans="2:270">
      <c r="B1593" s="202"/>
      <c r="E1593" s="216"/>
      <c r="F1593" s="216"/>
      <c r="G1593" s="216"/>
      <c r="H1593" s="216"/>
      <c r="I1593" s="216"/>
      <c r="J1593" s="216"/>
      <c r="K1593" s="216"/>
      <c r="L1593" s="216"/>
      <c r="M1593" s="216"/>
      <c r="N1593" s="216"/>
      <c r="O1593" s="216"/>
      <c r="P1593" s="216"/>
      <c r="Q1593" s="216"/>
      <c r="R1593" s="216"/>
      <c r="S1593" s="216"/>
      <c r="T1593" s="216"/>
      <c r="U1593" s="216"/>
      <c r="V1593" s="216"/>
      <c r="W1593" s="216"/>
      <c r="X1593" s="216"/>
      <c r="Y1593" s="216"/>
      <c r="Z1593" s="216"/>
      <c r="AA1593" s="216"/>
      <c r="AB1593" s="216"/>
      <c r="AC1593" s="216"/>
      <c r="AD1593" s="216"/>
      <c r="AE1593" s="216"/>
      <c r="AF1593" s="216"/>
      <c r="AG1593" s="216"/>
      <c r="AH1593" s="216"/>
      <c r="AI1593" s="216"/>
      <c r="AJ1593" s="216"/>
      <c r="AK1593" s="216"/>
      <c r="AL1593" s="216"/>
      <c r="FY1593" s="184"/>
      <c r="JJ1593" s="184"/>
    </row>
    <row r="1594" spans="2:270">
      <c r="B1594" s="202"/>
      <c r="E1594" s="216"/>
      <c r="F1594" s="216"/>
      <c r="G1594" s="216"/>
      <c r="H1594" s="216"/>
      <c r="I1594" s="216"/>
      <c r="J1594" s="216"/>
      <c r="K1594" s="216"/>
      <c r="L1594" s="216"/>
      <c r="M1594" s="216"/>
      <c r="N1594" s="216"/>
      <c r="O1594" s="216"/>
      <c r="P1594" s="216"/>
      <c r="Q1594" s="216"/>
      <c r="R1594" s="216"/>
      <c r="S1594" s="216"/>
      <c r="T1594" s="216"/>
      <c r="U1594" s="216"/>
      <c r="V1594" s="216"/>
      <c r="W1594" s="216"/>
      <c r="X1594" s="216"/>
      <c r="Y1594" s="216"/>
      <c r="Z1594" s="216"/>
      <c r="AA1594" s="216"/>
      <c r="AB1594" s="216"/>
      <c r="AC1594" s="216"/>
      <c r="AD1594" s="216"/>
      <c r="AE1594" s="216"/>
      <c r="AF1594" s="216"/>
      <c r="AG1594" s="216"/>
      <c r="AH1594" s="216"/>
      <c r="AI1594" s="216"/>
      <c r="AJ1594" s="216"/>
      <c r="AK1594" s="216"/>
      <c r="AL1594" s="216"/>
      <c r="FY1594" s="184"/>
      <c r="JJ1594" s="184"/>
    </row>
    <row r="1595" spans="2:270">
      <c r="B1595" s="202"/>
      <c r="E1595" s="216"/>
      <c r="F1595" s="216"/>
      <c r="G1595" s="216"/>
      <c r="H1595" s="216"/>
      <c r="I1595" s="216"/>
      <c r="J1595" s="216"/>
      <c r="K1595" s="216"/>
      <c r="L1595" s="216"/>
      <c r="M1595" s="216"/>
      <c r="N1595" s="216"/>
      <c r="O1595" s="216"/>
      <c r="P1595" s="216"/>
      <c r="Q1595" s="216"/>
      <c r="R1595" s="216"/>
      <c r="S1595" s="216"/>
      <c r="T1595" s="216"/>
      <c r="U1595" s="216"/>
      <c r="V1595" s="216"/>
      <c r="W1595" s="216"/>
      <c r="X1595" s="216"/>
      <c r="Y1595" s="216"/>
      <c r="Z1595" s="216"/>
      <c r="AA1595" s="216"/>
      <c r="AB1595" s="216"/>
      <c r="AC1595" s="216"/>
      <c r="AD1595" s="216"/>
      <c r="AE1595" s="216"/>
      <c r="AF1595" s="216"/>
      <c r="AG1595" s="216"/>
      <c r="AH1595" s="216"/>
      <c r="AI1595" s="216"/>
      <c r="AJ1595" s="216"/>
      <c r="AK1595" s="216"/>
      <c r="AL1595" s="216"/>
      <c r="FY1595" s="184"/>
      <c r="JJ1595" s="184"/>
    </row>
    <row r="1596" spans="2:270">
      <c r="B1596" s="202"/>
      <c r="E1596" s="216"/>
      <c r="F1596" s="216"/>
      <c r="G1596" s="216"/>
      <c r="H1596" s="216"/>
      <c r="I1596" s="216"/>
      <c r="J1596" s="216"/>
      <c r="K1596" s="216"/>
      <c r="L1596" s="216"/>
      <c r="M1596" s="216"/>
      <c r="N1596" s="216"/>
      <c r="O1596" s="216"/>
      <c r="P1596" s="216"/>
      <c r="Q1596" s="216"/>
      <c r="R1596" s="216"/>
      <c r="S1596" s="216"/>
      <c r="T1596" s="216"/>
      <c r="U1596" s="216"/>
      <c r="V1596" s="216"/>
      <c r="W1596" s="216"/>
      <c r="X1596" s="216"/>
      <c r="Y1596" s="216"/>
      <c r="Z1596" s="216"/>
      <c r="AA1596" s="216"/>
      <c r="AB1596" s="216"/>
      <c r="AC1596" s="216"/>
      <c r="AD1596" s="216"/>
      <c r="AE1596" s="216"/>
      <c r="AF1596" s="216"/>
      <c r="AG1596" s="216"/>
      <c r="AH1596" s="216"/>
      <c r="AI1596" s="216"/>
      <c r="AJ1596" s="216"/>
      <c r="AK1596" s="216"/>
      <c r="AL1596" s="216"/>
      <c r="FY1596" s="184"/>
      <c r="JJ1596" s="184"/>
    </row>
    <row r="1597" spans="2:270">
      <c r="B1597" s="202"/>
      <c r="E1597" s="216"/>
      <c r="F1597" s="216"/>
      <c r="G1597" s="216"/>
      <c r="H1597" s="216"/>
      <c r="I1597" s="216"/>
      <c r="J1597" s="216"/>
      <c r="K1597" s="216"/>
      <c r="L1597" s="216"/>
      <c r="M1597" s="216"/>
      <c r="N1597" s="216"/>
      <c r="O1597" s="216"/>
      <c r="P1597" s="216"/>
      <c r="Q1597" s="216"/>
      <c r="R1597" s="216"/>
      <c r="S1597" s="216"/>
      <c r="T1597" s="216"/>
      <c r="U1597" s="216"/>
      <c r="V1597" s="216"/>
      <c r="W1597" s="216"/>
      <c r="X1597" s="216"/>
      <c r="Y1597" s="216"/>
      <c r="Z1597" s="216"/>
      <c r="AA1597" s="216"/>
      <c r="AB1597" s="216"/>
      <c r="AC1597" s="216"/>
      <c r="AD1597" s="216"/>
      <c r="AE1597" s="216"/>
      <c r="AF1597" s="216"/>
      <c r="AG1597" s="216"/>
      <c r="AH1597" s="216"/>
      <c r="AI1597" s="216"/>
      <c r="AJ1597" s="216"/>
      <c r="AK1597" s="216"/>
      <c r="AL1597" s="216"/>
      <c r="FY1597" s="184"/>
      <c r="JJ1597" s="184"/>
    </row>
    <row r="1598" spans="2:270">
      <c r="B1598" s="202"/>
      <c r="E1598" s="216"/>
      <c r="F1598" s="216"/>
      <c r="G1598" s="216"/>
      <c r="H1598" s="216"/>
      <c r="I1598" s="216"/>
      <c r="J1598" s="216"/>
      <c r="K1598" s="216"/>
      <c r="L1598" s="216"/>
      <c r="M1598" s="216"/>
      <c r="N1598" s="216"/>
      <c r="O1598" s="216"/>
      <c r="P1598" s="216"/>
      <c r="Q1598" s="216"/>
      <c r="R1598" s="216"/>
      <c r="S1598" s="216"/>
      <c r="T1598" s="216"/>
      <c r="U1598" s="216"/>
      <c r="V1598" s="216"/>
      <c r="W1598" s="216"/>
      <c r="X1598" s="216"/>
      <c r="Y1598" s="216"/>
      <c r="Z1598" s="216"/>
      <c r="AA1598" s="216"/>
      <c r="AB1598" s="216"/>
      <c r="AC1598" s="216"/>
      <c r="AD1598" s="216"/>
      <c r="AE1598" s="216"/>
      <c r="AF1598" s="216"/>
      <c r="AG1598" s="216"/>
      <c r="AH1598" s="216"/>
      <c r="AI1598" s="216"/>
      <c r="AJ1598" s="216"/>
      <c r="AK1598" s="216"/>
      <c r="AL1598" s="216"/>
      <c r="FY1598" s="184"/>
      <c r="JJ1598" s="184"/>
    </row>
    <row r="1599" spans="2:270">
      <c r="B1599" s="202"/>
      <c r="E1599" s="216"/>
      <c r="F1599" s="216"/>
      <c r="G1599" s="216"/>
      <c r="H1599" s="216"/>
      <c r="I1599" s="216"/>
      <c r="J1599" s="216"/>
      <c r="K1599" s="216"/>
      <c r="L1599" s="216"/>
      <c r="M1599" s="216"/>
      <c r="N1599" s="216"/>
      <c r="O1599" s="216"/>
      <c r="P1599" s="216"/>
      <c r="Q1599" s="216"/>
      <c r="R1599" s="216"/>
      <c r="S1599" s="216"/>
      <c r="T1599" s="216"/>
      <c r="U1599" s="216"/>
      <c r="V1599" s="216"/>
      <c r="W1599" s="216"/>
      <c r="X1599" s="216"/>
      <c r="Y1599" s="216"/>
      <c r="Z1599" s="216"/>
      <c r="AA1599" s="216"/>
      <c r="AB1599" s="216"/>
      <c r="AC1599" s="216"/>
      <c r="AD1599" s="216"/>
      <c r="AE1599" s="216"/>
      <c r="AF1599" s="216"/>
      <c r="AG1599" s="216"/>
      <c r="AH1599" s="216"/>
      <c r="AI1599" s="216"/>
      <c r="AJ1599" s="216"/>
      <c r="AK1599" s="216"/>
      <c r="AL1599" s="216"/>
      <c r="FY1599" s="184"/>
      <c r="JJ1599" s="184"/>
    </row>
    <row r="1600" spans="2:270">
      <c r="B1600" s="202"/>
      <c r="E1600" s="216"/>
      <c r="F1600" s="216"/>
      <c r="G1600" s="216"/>
      <c r="H1600" s="216"/>
      <c r="I1600" s="216"/>
      <c r="J1600" s="216"/>
      <c r="K1600" s="216"/>
      <c r="L1600" s="216"/>
      <c r="M1600" s="216"/>
      <c r="N1600" s="216"/>
      <c r="O1600" s="216"/>
      <c r="P1600" s="216"/>
      <c r="Q1600" s="216"/>
      <c r="R1600" s="216"/>
      <c r="S1600" s="216"/>
      <c r="T1600" s="216"/>
      <c r="U1600" s="216"/>
      <c r="V1600" s="216"/>
      <c r="W1600" s="216"/>
      <c r="X1600" s="216"/>
      <c r="Y1600" s="216"/>
      <c r="Z1600" s="216"/>
      <c r="AA1600" s="216"/>
      <c r="AB1600" s="216"/>
      <c r="AC1600" s="216"/>
      <c r="AD1600" s="216"/>
      <c r="AE1600" s="216"/>
      <c r="AF1600" s="216"/>
      <c r="AG1600" s="216"/>
      <c r="AH1600" s="216"/>
      <c r="AI1600" s="216"/>
      <c r="AJ1600" s="216"/>
      <c r="AK1600" s="216"/>
      <c r="AL1600" s="216"/>
      <c r="FY1600" s="184"/>
      <c r="JJ1600" s="184"/>
    </row>
    <row r="1601" spans="2:270">
      <c r="B1601" s="202"/>
      <c r="E1601" s="216"/>
      <c r="F1601" s="216"/>
      <c r="G1601" s="216"/>
      <c r="H1601" s="216"/>
      <c r="I1601" s="216"/>
      <c r="J1601" s="216"/>
      <c r="K1601" s="216"/>
      <c r="L1601" s="216"/>
      <c r="M1601" s="216"/>
      <c r="N1601" s="216"/>
      <c r="O1601" s="216"/>
      <c r="P1601" s="216"/>
      <c r="Q1601" s="216"/>
      <c r="R1601" s="216"/>
      <c r="S1601" s="216"/>
      <c r="T1601" s="216"/>
      <c r="U1601" s="216"/>
      <c r="V1601" s="216"/>
      <c r="W1601" s="216"/>
      <c r="X1601" s="216"/>
      <c r="Y1601" s="216"/>
      <c r="Z1601" s="216"/>
      <c r="AA1601" s="216"/>
      <c r="AB1601" s="216"/>
      <c r="AC1601" s="216"/>
      <c r="AD1601" s="216"/>
      <c r="AE1601" s="216"/>
      <c r="AF1601" s="216"/>
      <c r="AG1601" s="216"/>
      <c r="AH1601" s="216"/>
      <c r="AI1601" s="216"/>
      <c r="AJ1601" s="216"/>
      <c r="AK1601" s="216"/>
      <c r="AL1601" s="216"/>
      <c r="FY1601" s="184"/>
      <c r="JJ1601" s="184"/>
    </row>
    <row r="1602" spans="2:270">
      <c r="B1602" s="202"/>
      <c r="E1602" s="216"/>
      <c r="F1602" s="216"/>
      <c r="G1602" s="216"/>
      <c r="H1602" s="216"/>
      <c r="I1602" s="216"/>
      <c r="J1602" s="216"/>
      <c r="K1602" s="216"/>
      <c r="L1602" s="216"/>
      <c r="M1602" s="216"/>
      <c r="N1602" s="216"/>
      <c r="O1602" s="216"/>
      <c r="P1602" s="216"/>
      <c r="Q1602" s="216"/>
      <c r="R1602" s="216"/>
      <c r="S1602" s="216"/>
      <c r="T1602" s="216"/>
      <c r="U1602" s="216"/>
      <c r="V1602" s="216"/>
      <c r="W1602" s="216"/>
      <c r="X1602" s="216"/>
      <c r="Y1602" s="216"/>
      <c r="Z1602" s="216"/>
      <c r="AA1602" s="216"/>
      <c r="AB1602" s="216"/>
      <c r="AC1602" s="216"/>
      <c r="AD1602" s="216"/>
      <c r="AE1602" s="216"/>
      <c r="AF1602" s="216"/>
      <c r="AG1602" s="216"/>
      <c r="AH1602" s="216"/>
      <c r="AI1602" s="216"/>
      <c r="AJ1602" s="216"/>
      <c r="AK1602" s="216"/>
      <c r="AL1602" s="216"/>
      <c r="FY1602" s="184"/>
      <c r="JJ1602" s="184"/>
    </row>
    <row r="1603" spans="2:270">
      <c r="B1603" s="202"/>
      <c r="E1603" s="216"/>
      <c r="F1603" s="216"/>
      <c r="G1603" s="216"/>
      <c r="H1603" s="216"/>
      <c r="I1603" s="216"/>
      <c r="J1603" s="216"/>
      <c r="K1603" s="216"/>
      <c r="L1603" s="216"/>
      <c r="M1603" s="216"/>
      <c r="N1603" s="216"/>
      <c r="O1603" s="216"/>
      <c r="P1603" s="216"/>
      <c r="Q1603" s="216"/>
      <c r="R1603" s="216"/>
      <c r="S1603" s="216"/>
      <c r="T1603" s="216"/>
      <c r="U1603" s="216"/>
      <c r="V1603" s="216"/>
      <c r="W1603" s="216"/>
      <c r="X1603" s="216"/>
      <c r="Y1603" s="216"/>
      <c r="Z1603" s="216"/>
      <c r="AA1603" s="216"/>
      <c r="AB1603" s="216"/>
      <c r="AC1603" s="216"/>
      <c r="AD1603" s="216"/>
      <c r="AE1603" s="216"/>
      <c r="AF1603" s="216"/>
      <c r="AG1603" s="216"/>
      <c r="AH1603" s="216"/>
      <c r="AI1603" s="216"/>
      <c r="AJ1603" s="216"/>
      <c r="AK1603" s="216"/>
      <c r="AL1603" s="216"/>
      <c r="FY1603" s="184"/>
      <c r="JJ1603" s="184"/>
    </row>
    <row r="1604" spans="2:270">
      <c r="B1604" s="202"/>
      <c r="E1604" s="216"/>
      <c r="F1604" s="216"/>
      <c r="G1604" s="216"/>
      <c r="H1604" s="216"/>
      <c r="I1604" s="216"/>
      <c r="J1604" s="216"/>
      <c r="K1604" s="216"/>
      <c r="L1604" s="216"/>
      <c r="M1604" s="216"/>
      <c r="N1604" s="216"/>
      <c r="O1604" s="216"/>
      <c r="P1604" s="216"/>
      <c r="Q1604" s="216"/>
      <c r="R1604" s="216"/>
      <c r="S1604" s="216"/>
      <c r="T1604" s="216"/>
      <c r="U1604" s="216"/>
      <c r="V1604" s="216"/>
      <c r="W1604" s="216"/>
      <c r="X1604" s="216"/>
      <c r="Y1604" s="216"/>
      <c r="Z1604" s="216"/>
      <c r="AA1604" s="216"/>
      <c r="AB1604" s="216"/>
      <c r="AC1604" s="216"/>
      <c r="AD1604" s="216"/>
      <c r="AE1604" s="216"/>
      <c r="AF1604" s="216"/>
      <c r="AG1604" s="216"/>
      <c r="AH1604" s="216"/>
      <c r="AI1604" s="216"/>
      <c r="AJ1604" s="216"/>
      <c r="AK1604" s="216"/>
      <c r="AL1604" s="216"/>
      <c r="FY1604" s="184"/>
      <c r="JJ1604" s="184"/>
    </row>
    <row r="1605" spans="2:270">
      <c r="B1605" s="202"/>
      <c r="E1605" s="216"/>
      <c r="F1605" s="216"/>
      <c r="G1605" s="216"/>
      <c r="H1605" s="216"/>
      <c r="I1605" s="216"/>
      <c r="J1605" s="216"/>
      <c r="K1605" s="216"/>
      <c r="L1605" s="216"/>
      <c r="M1605" s="216"/>
      <c r="N1605" s="216"/>
      <c r="O1605" s="216"/>
      <c r="P1605" s="216"/>
      <c r="Q1605" s="216"/>
      <c r="R1605" s="216"/>
      <c r="S1605" s="216"/>
      <c r="T1605" s="216"/>
      <c r="U1605" s="216"/>
      <c r="V1605" s="216"/>
      <c r="W1605" s="216"/>
      <c r="X1605" s="216"/>
      <c r="Y1605" s="216"/>
      <c r="Z1605" s="216"/>
      <c r="AA1605" s="216"/>
      <c r="AB1605" s="216"/>
      <c r="AC1605" s="216"/>
      <c r="AD1605" s="216"/>
      <c r="AE1605" s="216"/>
      <c r="AF1605" s="216"/>
      <c r="AG1605" s="216"/>
      <c r="AH1605" s="216"/>
      <c r="AI1605" s="216"/>
      <c r="AJ1605" s="216"/>
      <c r="AK1605" s="216"/>
      <c r="AL1605" s="216"/>
      <c r="FY1605" s="184"/>
      <c r="JJ1605" s="184"/>
    </row>
    <row r="1606" spans="2:270">
      <c r="B1606" s="202"/>
      <c r="E1606" s="216"/>
      <c r="F1606" s="216"/>
      <c r="G1606" s="216"/>
      <c r="H1606" s="216"/>
      <c r="I1606" s="216"/>
      <c r="J1606" s="216"/>
      <c r="K1606" s="216"/>
      <c r="L1606" s="216"/>
      <c r="M1606" s="216"/>
      <c r="N1606" s="216"/>
      <c r="O1606" s="216"/>
      <c r="P1606" s="216"/>
      <c r="Q1606" s="216"/>
      <c r="R1606" s="216"/>
      <c r="S1606" s="216"/>
      <c r="T1606" s="216"/>
      <c r="U1606" s="216"/>
      <c r="V1606" s="216"/>
      <c r="W1606" s="216"/>
      <c r="X1606" s="216"/>
      <c r="Y1606" s="216"/>
      <c r="Z1606" s="216"/>
      <c r="AA1606" s="216"/>
      <c r="AB1606" s="216"/>
      <c r="AC1606" s="216"/>
      <c r="AD1606" s="216"/>
      <c r="AE1606" s="216"/>
      <c r="AF1606" s="216"/>
      <c r="AG1606" s="216"/>
      <c r="AH1606" s="216"/>
      <c r="AI1606" s="216"/>
      <c r="AJ1606" s="216"/>
      <c r="AK1606" s="216"/>
      <c r="AL1606" s="216"/>
      <c r="FY1606" s="184"/>
      <c r="JJ1606" s="184"/>
    </row>
    <row r="1607" spans="2:270">
      <c r="B1607" s="202"/>
      <c r="E1607" s="216"/>
      <c r="F1607" s="216"/>
      <c r="G1607" s="216"/>
      <c r="H1607" s="216"/>
      <c r="I1607" s="216"/>
      <c r="J1607" s="216"/>
      <c r="K1607" s="216"/>
      <c r="L1607" s="216"/>
      <c r="M1607" s="216"/>
      <c r="N1607" s="216"/>
      <c r="O1607" s="216"/>
      <c r="P1607" s="216"/>
      <c r="Q1607" s="216"/>
      <c r="R1607" s="216"/>
      <c r="S1607" s="216"/>
      <c r="T1607" s="216"/>
      <c r="U1607" s="216"/>
      <c r="V1607" s="216"/>
      <c r="W1607" s="216"/>
      <c r="X1607" s="216"/>
      <c r="Y1607" s="216"/>
      <c r="Z1607" s="216"/>
      <c r="AA1607" s="216"/>
      <c r="AB1607" s="216"/>
      <c r="AC1607" s="216"/>
      <c r="AD1607" s="216"/>
      <c r="AE1607" s="216"/>
      <c r="AF1607" s="216"/>
      <c r="AG1607" s="216"/>
      <c r="AH1607" s="216"/>
      <c r="AI1607" s="216"/>
      <c r="AJ1607" s="216"/>
      <c r="AK1607" s="216"/>
      <c r="AL1607" s="216"/>
      <c r="FY1607" s="184"/>
      <c r="JJ1607" s="184"/>
    </row>
    <row r="1608" spans="2:270">
      <c r="B1608" s="202"/>
      <c r="E1608" s="216"/>
      <c r="F1608" s="216"/>
      <c r="G1608" s="216"/>
      <c r="H1608" s="216"/>
      <c r="I1608" s="216"/>
      <c r="J1608" s="216"/>
      <c r="K1608" s="216"/>
      <c r="L1608" s="216"/>
      <c r="M1608" s="216"/>
      <c r="N1608" s="216"/>
      <c r="O1608" s="216"/>
      <c r="P1608" s="216"/>
      <c r="Q1608" s="216"/>
      <c r="R1608" s="216"/>
      <c r="S1608" s="216"/>
      <c r="T1608" s="216"/>
      <c r="U1608" s="216"/>
      <c r="V1608" s="216"/>
      <c r="W1608" s="216"/>
      <c r="X1608" s="216"/>
      <c r="Y1608" s="216"/>
      <c r="Z1608" s="216"/>
      <c r="AA1608" s="216"/>
      <c r="AB1608" s="216"/>
      <c r="AC1608" s="216"/>
      <c r="AD1608" s="216"/>
      <c r="AE1608" s="216"/>
      <c r="AF1608" s="216"/>
      <c r="AG1608" s="216"/>
      <c r="AH1608" s="216"/>
      <c r="AI1608" s="216"/>
      <c r="AJ1608" s="216"/>
      <c r="AK1608" s="216"/>
      <c r="AL1608" s="216"/>
      <c r="FY1608" s="184"/>
      <c r="JJ1608" s="184"/>
    </row>
    <row r="1609" spans="2:270">
      <c r="B1609" s="202"/>
      <c r="E1609" s="216"/>
      <c r="F1609" s="216"/>
      <c r="G1609" s="216"/>
      <c r="H1609" s="216"/>
      <c r="I1609" s="216"/>
      <c r="J1609" s="216"/>
      <c r="K1609" s="216"/>
      <c r="L1609" s="216"/>
      <c r="M1609" s="216"/>
      <c r="N1609" s="216"/>
      <c r="O1609" s="216"/>
      <c r="P1609" s="216"/>
      <c r="Q1609" s="216"/>
      <c r="R1609" s="216"/>
      <c r="S1609" s="216"/>
      <c r="T1609" s="216"/>
      <c r="U1609" s="216"/>
      <c r="V1609" s="216"/>
      <c r="W1609" s="216"/>
      <c r="X1609" s="216"/>
      <c r="Y1609" s="216"/>
      <c r="Z1609" s="216"/>
      <c r="AA1609" s="216"/>
      <c r="AB1609" s="216"/>
      <c r="AC1609" s="216"/>
      <c r="AD1609" s="216"/>
      <c r="AE1609" s="216"/>
      <c r="AF1609" s="216"/>
      <c r="AG1609" s="216"/>
      <c r="AH1609" s="216"/>
      <c r="AI1609" s="216"/>
      <c r="AJ1609" s="216"/>
      <c r="AK1609" s="216"/>
      <c r="AL1609" s="216"/>
      <c r="FY1609" s="184"/>
      <c r="JJ1609" s="184"/>
    </row>
    <row r="1610" spans="2:270">
      <c r="B1610" s="202"/>
      <c r="E1610" s="216"/>
      <c r="F1610" s="216"/>
      <c r="G1610" s="216"/>
      <c r="H1610" s="216"/>
      <c r="I1610" s="216"/>
      <c r="J1610" s="216"/>
      <c r="K1610" s="216"/>
      <c r="L1610" s="216"/>
      <c r="M1610" s="216"/>
      <c r="N1610" s="216"/>
      <c r="O1610" s="216"/>
      <c r="P1610" s="216"/>
      <c r="Q1610" s="216"/>
      <c r="R1610" s="216"/>
      <c r="S1610" s="216"/>
      <c r="T1610" s="216"/>
      <c r="U1610" s="216"/>
      <c r="V1610" s="216"/>
      <c r="W1610" s="216"/>
      <c r="X1610" s="216"/>
      <c r="Y1610" s="216"/>
      <c r="Z1610" s="216"/>
      <c r="AA1610" s="216"/>
      <c r="AB1610" s="216"/>
      <c r="AC1610" s="216"/>
      <c r="AD1610" s="216"/>
      <c r="AE1610" s="216"/>
      <c r="AF1610" s="216"/>
      <c r="AG1610" s="216"/>
      <c r="AH1610" s="216"/>
      <c r="AI1610" s="216"/>
      <c r="AJ1610" s="216"/>
      <c r="AK1610" s="216"/>
      <c r="AL1610" s="216"/>
      <c r="FY1610" s="184"/>
      <c r="JJ1610" s="184"/>
    </row>
    <row r="1611" spans="2:270">
      <c r="B1611" s="202"/>
      <c r="E1611" s="216"/>
      <c r="F1611" s="216"/>
      <c r="G1611" s="216"/>
      <c r="H1611" s="216"/>
      <c r="I1611" s="216"/>
      <c r="J1611" s="216"/>
      <c r="K1611" s="216"/>
      <c r="L1611" s="216"/>
      <c r="M1611" s="216"/>
      <c r="N1611" s="216"/>
      <c r="O1611" s="216"/>
      <c r="P1611" s="216"/>
      <c r="Q1611" s="216"/>
      <c r="R1611" s="216"/>
      <c r="S1611" s="216"/>
      <c r="T1611" s="216"/>
      <c r="U1611" s="216"/>
      <c r="V1611" s="216"/>
      <c r="W1611" s="216"/>
      <c r="X1611" s="216"/>
      <c r="Y1611" s="216"/>
      <c r="Z1611" s="216"/>
      <c r="AA1611" s="216"/>
      <c r="AB1611" s="216"/>
      <c r="AC1611" s="216"/>
      <c r="AD1611" s="216"/>
      <c r="AE1611" s="216"/>
      <c r="AF1611" s="216"/>
      <c r="AG1611" s="216"/>
      <c r="AH1611" s="216"/>
      <c r="AI1611" s="216"/>
      <c r="AJ1611" s="216"/>
      <c r="AK1611" s="216"/>
      <c r="AL1611" s="216"/>
      <c r="FY1611" s="184"/>
      <c r="JJ1611" s="184"/>
    </row>
    <row r="1612" spans="2:270">
      <c r="B1612" s="202"/>
      <c r="E1612" s="216"/>
      <c r="F1612" s="216"/>
      <c r="G1612" s="216"/>
      <c r="H1612" s="216"/>
      <c r="I1612" s="216"/>
      <c r="J1612" s="216"/>
      <c r="K1612" s="216"/>
      <c r="L1612" s="216"/>
      <c r="M1612" s="216"/>
      <c r="N1612" s="216"/>
      <c r="O1612" s="216"/>
      <c r="P1612" s="216"/>
      <c r="Q1612" s="216"/>
      <c r="R1612" s="216"/>
      <c r="S1612" s="216"/>
      <c r="T1612" s="216"/>
      <c r="U1612" s="216"/>
      <c r="V1612" s="216"/>
      <c r="W1612" s="216"/>
      <c r="X1612" s="216"/>
      <c r="Y1612" s="216"/>
      <c r="Z1612" s="216"/>
      <c r="AA1612" s="216"/>
      <c r="AB1612" s="216"/>
      <c r="AC1612" s="216"/>
      <c r="AD1612" s="216"/>
      <c r="AE1612" s="216"/>
      <c r="AF1612" s="216"/>
      <c r="AG1612" s="216"/>
      <c r="AH1612" s="216"/>
      <c r="AI1612" s="216"/>
      <c r="AJ1612" s="216"/>
      <c r="AK1612" s="216"/>
      <c r="AL1612" s="216"/>
      <c r="FY1612" s="184"/>
      <c r="JJ1612" s="184"/>
    </row>
    <row r="1613" spans="2:270">
      <c r="B1613" s="202"/>
      <c r="E1613" s="216"/>
      <c r="F1613" s="216"/>
      <c r="G1613" s="216"/>
      <c r="H1613" s="216"/>
      <c r="I1613" s="216"/>
      <c r="J1613" s="216"/>
      <c r="K1613" s="216"/>
      <c r="L1613" s="216"/>
      <c r="M1613" s="216"/>
      <c r="N1613" s="216"/>
      <c r="O1613" s="216"/>
      <c r="P1613" s="216"/>
      <c r="Q1613" s="216"/>
      <c r="R1613" s="216"/>
      <c r="S1613" s="216"/>
      <c r="T1613" s="216"/>
      <c r="U1613" s="216"/>
      <c r="V1613" s="216"/>
      <c r="W1613" s="216"/>
      <c r="X1613" s="216"/>
      <c r="Y1613" s="216"/>
      <c r="Z1613" s="216"/>
      <c r="AA1613" s="216"/>
      <c r="AB1613" s="216"/>
      <c r="AC1613" s="216"/>
      <c r="AD1613" s="216"/>
      <c r="AE1613" s="216"/>
      <c r="AF1613" s="216"/>
      <c r="AG1613" s="216"/>
      <c r="AH1613" s="216"/>
      <c r="AI1613" s="216"/>
      <c r="AJ1613" s="216"/>
      <c r="AK1613" s="216"/>
      <c r="AL1613" s="216"/>
      <c r="FY1613" s="184"/>
      <c r="JJ1613" s="184"/>
    </row>
    <row r="1614" spans="2:270">
      <c r="B1614" s="202"/>
      <c r="E1614" s="216"/>
      <c r="F1614" s="216"/>
      <c r="G1614" s="216"/>
      <c r="H1614" s="216"/>
      <c r="I1614" s="216"/>
      <c r="J1614" s="216"/>
      <c r="K1614" s="216"/>
      <c r="L1614" s="216"/>
      <c r="M1614" s="216"/>
      <c r="N1614" s="216"/>
      <c r="O1614" s="216"/>
      <c r="P1614" s="216"/>
      <c r="Q1614" s="216"/>
      <c r="R1614" s="216"/>
      <c r="S1614" s="216"/>
      <c r="T1614" s="216"/>
      <c r="U1614" s="216"/>
      <c r="V1614" s="216"/>
      <c r="W1614" s="216"/>
      <c r="X1614" s="216"/>
      <c r="Y1614" s="216"/>
      <c r="Z1614" s="216"/>
      <c r="AA1614" s="216"/>
      <c r="AB1614" s="216"/>
      <c r="AC1614" s="216"/>
      <c r="AD1614" s="216"/>
      <c r="AE1614" s="216"/>
      <c r="AF1614" s="216"/>
      <c r="AG1614" s="216"/>
      <c r="AH1614" s="216"/>
      <c r="AI1614" s="216"/>
      <c r="AJ1614" s="216"/>
      <c r="AK1614" s="216"/>
      <c r="AL1614" s="216"/>
      <c r="FY1614" s="184"/>
      <c r="JJ1614" s="184"/>
    </row>
    <row r="1615" spans="2:270">
      <c r="B1615" s="202"/>
      <c r="E1615" s="216"/>
      <c r="F1615" s="216"/>
      <c r="G1615" s="216"/>
      <c r="H1615" s="216"/>
      <c r="I1615" s="216"/>
      <c r="J1615" s="216"/>
      <c r="K1615" s="216"/>
      <c r="L1615" s="216"/>
      <c r="M1615" s="216"/>
      <c r="N1615" s="216"/>
      <c r="O1615" s="216"/>
      <c r="P1615" s="216"/>
      <c r="Q1615" s="216"/>
      <c r="R1615" s="216"/>
      <c r="S1615" s="216"/>
      <c r="T1615" s="216"/>
      <c r="U1615" s="216"/>
      <c r="V1615" s="216"/>
      <c r="W1615" s="216"/>
      <c r="X1615" s="216"/>
      <c r="Y1615" s="216"/>
      <c r="Z1615" s="216"/>
      <c r="AA1615" s="216"/>
      <c r="AB1615" s="216"/>
      <c r="AC1615" s="216"/>
      <c r="AD1615" s="216"/>
      <c r="AE1615" s="216"/>
      <c r="AF1615" s="216"/>
      <c r="AG1615" s="216"/>
      <c r="AH1615" s="216"/>
      <c r="AI1615" s="216"/>
      <c r="AJ1615" s="216"/>
      <c r="AK1615" s="216"/>
      <c r="AL1615" s="216"/>
      <c r="FY1615" s="184"/>
      <c r="JJ1615" s="184"/>
    </row>
    <row r="1616" spans="2:270">
      <c r="B1616" s="202"/>
      <c r="E1616" s="216"/>
      <c r="F1616" s="216"/>
      <c r="G1616" s="216"/>
      <c r="H1616" s="216"/>
      <c r="I1616" s="216"/>
      <c r="J1616" s="216"/>
      <c r="K1616" s="216"/>
      <c r="L1616" s="216"/>
      <c r="M1616" s="216"/>
      <c r="N1616" s="216"/>
      <c r="O1616" s="216"/>
      <c r="P1616" s="216"/>
      <c r="Q1616" s="216"/>
      <c r="R1616" s="216"/>
      <c r="S1616" s="216"/>
      <c r="T1616" s="216"/>
      <c r="U1616" s="216"/>
      <c r="V1616" s="216"/>
      <c r="W1616" s="216"/>
      <c r="X1616" s="216"/>
      <c r="Y1616" s="216"/>
      <c r="Z1616" s="216"/>
      <c r="AA1616" s="216"/>
      <c r="AB1616" s="216"/>
      <c r="AC1616" s="216"/>
      <c r="AD1616" s="216"/>
      <c r="AE1616" s="216"/>
      <c r="AF1616" s="216"/>
      <c r="AG1616" s="216"/>
      <c r="AH1616" s="216"/>
      <c r="AI1616" s="216"/>
      <c r="AJ1616" s="216"/>
      <c r="AK1616" s="216"/>
      <c r="AL1616" s="216"/>
      <c r="FY1616" s="184"/>
      <c r="JJ1616" s="184"/>
    </row>
    <row r="1617" spans="2:270">
      <c r="B1617" s="202"/>
      <c r="E1617" s="216"/>
      <c r="F1617" s="216"/>
      <c r="G1617" s="216"/>
      <c r="H1617" s="216"/>
      <c r="I1617" s="216"/>
      <c r="J1617" s="216"/>
      <c r="K1617" s="216"/>
      <c r="L1617" s="216"/>
      <c r="M1617" s="216"/>
      <c r="N1617" s="216"/>
      <c r="O1617" s="216"/>
      <c r="P1617" s="216"/>
      <c r="Q1617" s="216"/>
      <c r="R1617" s="216"/>
      <c r="S1617" s="216"/>
      <c r="T1617" s="216"/>
      <c r="U1617" s="216"/>
      <c r="V1617" s="216"/>
      <c r="W1617" s="216"/>
      <c r="X1617" s="216"/>
      <c r="Y1617" s="216"/>
      <c r="Z1617" s="216"/>
      <c r="AA1617" s="216"/>
      <c r="AB1617" s="216"/>
      <c r="AC1617" s="216"/>
      <c r="AD1617" s="216"/>
      <c r="AE1617" s="216"/>
      <c r="AF1617" s="216"/>
      <c r="AG1617" s="216"/>
      <c r="AH1617" s="216"/>
      <c r="AI1617" s="216"/>
      <c r="AJ1617" s="216"/>
      <c r="AK1617" s="216"/>
      <c r="AL1617" s="216"/>
      <c r="FY1617" s="184"/>
      <c r="JJ1617" s="184"/>
    </row>
    <row r="1618" spans="2:270">
      <c r="B1618" s="202"/>
      <c r="E1618" s="216"/>
      <c r="F1618" s="216"/>
      <c r="G1618" s="216"/>
      <c r="H1618" s="216"/>
      <c r="I1618" s="216"/>
      <c r="J1618" s="216"/>
      <c r="K1618" s="216"/>
      <c r="L1618" s="216"/>
      <c r="M1618" s="216"/>
      <c r="N1618" s="216"/>
      <c r="O1618" s="216"/>
      <c r="P1618" s="216"/>
      <c r="Q1618" s="216"/>
      <c r="R1618" s="216"/>
      <c r="S1618" s="216"/>
      <c r="T1618" s="216"/>
      <c r="U1618" s="216"/>
      <c r="V1618" s="216"/>
      <c r="W1618" s="216"/>
      <c r="X1618" s="216"/>
      <c r="Y1618" s="216"/>
      <c r="Z1618" s="216"/>
      <c r="AA1618" s="216"/>
      <c r="AB1618" s="216"/>
      <c r="AC1618" s="216"/>
      <c r="AD1618" s="216"/>
      <c r="AE1618" s="216"/>
      <c r="AF1618" s="216"/>
      <c r="AG1618" s="216"/>
      <c r="AH1618" s="216"/>
      <c r="AI1618" s="216"/>
      <c r="AJ1618" s="216"/>
      <c r="AK1618" s="216"/>
      <c r="AL1618" s="216"/>
      <c r="FY1618" s="184"/>
      <c r="JJ1618" s="184"/>
    </row>
    <row r="1619" spans="2:270">
      <c r="B1619" s="202"/>
      <c r="E1619" s="216"/>
      <c r="F1619" s="216"/>
      <c r="G1619" s="216"/>
      <c r="H1619" s="216"/>
      <c r="I1619" s="216"/>
      <c r="J1619" s="216"/>
      <c r="K1619" s="216"/>
      <c r="L1619" s="216"/>
      <c r="M1619" s="216"/>
      <c r="N1619" s="216"/>
      <c r="O1619" s="216"/>
      <c r="P1619" s="216"/>
      <c r="Q1619" s="216"/>
      <c r="R1619" s="216"/>
      <c r="S1619" s="216"/>
      <c r="T1619" s="216"/>
      <c r="U1619" s="216"/>
      <c r="V1619" s="216"/>
      <c r="W1619" s="216"/>
      <c r="X1619" s="216"/>
      <c r="Y1619" s="216"/>
      <c r="Z1619" s="216"/>
      <c r="AA1619" s="216"/>
      <c r="AB1619" s="216"/>
      <c r="AC1619" s="216"/>
      <c r="AD1619" s="216"/>
      <c r="AE1619" s="216"/>
      <c r="AF1619" s="216"/>
      <c r="AG1619" s="216"/>
      <c r="AH1619" s="216"/>
      <c r="AI1619" s="216"/>
      <c r="AJ1619" s="216"/>
      <c r="AK1619" s="216"/>
      <c r="AL1619" s="216"/>
      <c r="FY1619" s="184"/>
      <c r="JJ1619" s="184"/>
    </row>
    <row r="1620" spans="2:270">
      <c r="B1620" s="202"/>
      <c r="E1620" s="216"/>
      <c r="F1620" s="216"/>
      <c r="G1620" s="216"/>
      <c r="H1620" s="216"/>
      <c r="I1620" s="216"/>
      <c r="J1620" s="216"/>
      <c r="K1620" s="216"/>
      <c r="L1620" s="216"/>
      <c r="M1620" s="216"/>
      <c r="N1620" s="216"/>
      <c r="O1620" s="216"/>
      <c r="P1620" s="216"/>
      <c r="Q1620" s="216"/>
      <c r="R1620" s="216"/>
      <c r="S1620" s="216"/>
      <c r="T1620" s="216"/>
      <c r="U1620" s="216"/>
      <c r="V1620" s="216"/>
      <c r="W1620" s="216"/>
      <c r="X1620" s="216"/>
      <c r="Y1620" s="216"/>
      <c r="Z1620" s="216"/>
      <c r="AA1620" s="216"/>
      <c r="AB1620" s="216"/>
      <c r="AC1620" s="216"/>
      <c r="AD1620" s="216"/>
      <c r="AE1620" s="216"/>
      <c r="AF1620" s="216"/>
      <c r="AG1620" s="216"/>
      <c r="AH1620" s="216"/>
      <c r="AI1620" s="216"/>
      <c r="AJ1620" s="216"/>
      <c r="AK1620" s="216"/>
      <c r="AL1620" s="216"/>
      <c r="FY1620" s="184"/>
      <c r="JJ1620" s="184"/>
    </row>
    <row r="1621" spans="2:270">
      <c r="B1621" s="202"/>
      <c r="E1621" s="216"/>
      <c r="F1621" s="216"/>
      <c r="G1621" s="216"/>
      <c r="H1621" s="216"/>
      <c r="I1621" s="216"/>
      <c r="J1621" s="216"/>
      <c r="K1621" s="216"/>
      <c r="L1621" s="216"/>
      <c r="M1621" s="216"/>
      <c r="N1621" s="216"/>
      <c r="O1621" s="216"/>
      <c r="P1621" s="216"/>
      <c r="Q1621" s="216"/>
      <c r="R1621" s="216"/>
      <c r="S1621" s="216"/>
      <c r="T1621" s="216"/>
      <c r="U1621" s="216"/>
      <c r="V1621" s="216"/>
      <c r="W1621" s="216"/>
      <c r="X1621" s="216"/>
      <c r="Y1621" s="216"/>
      <c r="Z1621" s="216"/>
      <c r="AA1621" s="216"/>
      <c r="AB1621" s="216"/>
      <c r="AC1621" s="216"/>
      <c r="AD1621" s="216"/>
      <c r="AE1621" s="216"/>
      <c r="AF1621" s="216"/>
      <c r="AG1621" s="216"/>
      <c r="AH1621" s="216"/>
      <c r="AI1621" s="216"/>
      <c r="AJ1621" s="216"/>
      <c r="AK1621" s="216"/>
      <c r="AL1621" s="216"/>
      <c r="FY1621" s="184"/>
      <c r="JJ1621" s="184"/>
    </row>
    <row r="1622" spans="2:270">
      <c r="B1622" s="202"/>
      <c r="E1622" s="216"/>
      <c r="F1622" s="216"/>
      <c r="G1622" s="216"/>
      <c r="H1622" s="216"/>
      <c r="I1622" s="216"/>
      <c r="J1622" s="216"/>
      <c r="K1622" s="216"/>
      <c r="L1622" s="216"/>
      <c r="M1622" s="216"/>
      <c r="N1622" s="216"/>
      <c r="O1622" s="216"/>
      <c r="P1622" s="216"/>
      <c r="Q1622" s="216"/>
      <c r="R1622" s="216"/>
      <c r="S1622" s="216"/>
      <c r="T1622" s="216"/>
      <c r="U1622" s="216"/>
      <c r="V1622" s="216"/>
      <c r="W1622" s="216"/>
      <c r="X1622" s="216"/>
      <c r="Y1622" s="216"/>
      <c r="Z1622" s="216"/>
      <c r="AA1622" s="216"/>
      <c r="AB1622" s="216"/>
      <c r="AC1622" s="216"/>
      <c r="AD1622" s="216"/>
      <c r="AE1622" s="216"/>
      <c r="AF1622" s="216"/>
      <c r="AG1622" s="216"/>
      <c r="AH1622" s="216"/>
      <c r="AI1622" s="216"/>
      <c r="AJ1622" s="216"/>
      <c r="AK1622" s="216"/>
      <c r="AL1622" s="216"/>
      <c r="FY1622" s="184"/>
      <c r="JJ1622" s="184"/>
    </row>
    <row r="1623" spans="2:270">
      <c r="B1623" s="202"/>
      <c r="E1623" s="216"/>
      <c r="F1623" s="216"/>
      <c r="G1623" s="216"/>
      <c r="H1623" s="216"/>
      <c r="I1623" s="216"/>
      <c r="J1623" s="216"/>
      <c r="K1623" s="216"/>
      <c r="L1623" s="216"/>
      <c r="M1623" s="216"/>
      <c r="N1623" s="216"/>
      <c r="O1623" s="216"/>
      <c r="P1623" s="216"/>
      <c r="Q1623" s="216"/>
      <c r="R1623" s="216"/>
      <c r="S1623" s="216"/>
      <c r="T1623" s="216"/>
      <c r="U1623" s="216"/>
      <c r="V1623" s="216"/>
      <c r="W1623" s="216"/>
      <c r="X1623" s="216"/>
      <c r="Y1623" s="216"/>
      <c r="Z1623" s="216"/>
      <c r="AA1623" s="216"/>
      <c r="AB1623" s="216"/>
      <c r="AC1623" s="216"/>
      <c r="AD1623" s="216"/>
      <c r="AE1623" s="216"/>
      <c r="AF1623" s="216"/>
      <c r="AG1623" s="216"/>
      <c r="AH1623" s="216"/>
      <c r="AI1623" s="216"/>
      <c r="AJ1623" s="216"/>
      <c r="AK1623" s="216"/>
      <c r="AL1623" s="216"/>
      <c r="FY1623" s="184"/>
      <c r="JJ1623" s="184"/>
    </row>
    <row r="1624" spans="2:270">
      <c r="B1624" s="202"/>
      <c r="E1624" s="216"/>
      <c r="F1624" s="216"/>
      <c r="G1624" s="216"/>
      <c r="H1624" s="216"/>
      <c r="I1624" s="216"/>
      <c r="J1624" s="216"/>
      <c r="K1624" s="216"/>
      <c r="L1624" s="216"/>
      <c r="M1624" s="216"/>
      <c r="N1624" s="216"/>
      <c r="O1624" s="216"/>
      <c r="P1624" s="216"/>
      <c r="Q1624" s="216"/>
      <c r="R1624" s="216"/>
      <c r="S1624" s="216"/>
      <c r="T1624" s="216"/>
      <c r="U1624" s="216"/>
      <c r="V1624" s="216"/>
      <c r="W1624" s="216"/>
      <c r="X1624" s="216"/>
      <c r="Y1624" s="216"/>
      <c r="Z1624" s="216"/>
      <c r="AA1624" s="216"/>
      <c r="AB1624" s="216"/>
      <c r="AC1624" s="216"/>
      <c r="AD1624" s="216"/>
      <c r="AE1624" s="216"/>
      <c r="AF1624" s="216"/>
      <c r="AG1624" s="216"/>
      <c r="AH1624" s="216"/>
      <c r="AI1624" s="216"/>
      <c r="AJ1624" s="216"/>
      <c r="AK1624" s="216"/>
      <c r="AL1624" s="216"/>
      <c r="FY1624" s="184"/>
      <c r="JJ1624" s="184"/>
    </row>
    <row r="1625" spans="2:270">
      <c r="B1625" s="202"/>
      <c r="E1625" s="216"/>
      <c r="F1625" s="216"/>
      <c r="G1625" s="216"/>
      <c r="H1625" s="216"/>
      <c r="I1625" s="216"/>
      <c r="J1625" s="216"/>
      <c r="K1625" s="216"/>
      <c r="L1625" s="216"/>
      <c r="M1625" s="216"/>
      <c r="N1625" s="216"/>
      <c r="O1625" s="216"/>
      <c r="P1625" s="216"/>
      <c r="Q1625" s="216"/>
      <c r="R1625" s="216"/>
      <c r="S1625" s="216"/>
      <c r="T1625" s="216"/>
      <c r="U1625" s="216"/>
      <c r="V1625" s="216"/>
      <c r="W1625" s="216"/>
      <c r="X1625" s="216"/>
      <c r="Y1625" s="216"/>
      <c r="Z1625" s="216"/>
      <c r="AA1625" s="216"/>
      <c r="AB1625" s="216"/>
      <c r="AC1625" s="216"/>
      <c r="AD1625" s="216"/>
      <c r="AE1625" s="216"/>
      <c r="AF1625" s="216"/>
      <c r="AG1625" s="216"/>
      <c r="AH1625" s="216"/>
      <c r="AI1625" s="216"/>
      <c r="AJ1625" s="216"/>
      <c r="AK1625" s="216"/>
      <c r="AL1625" s="216"/>
      <c r="FY1625" s="184"/>
      <c r="JJ1625" s="184"/>
    </row>
    <row r="1626" spans="2:270">
      <c r="B1626" s="202"/>
      <c r="E1626" s="216"/>
      <c r="F1626" s="216"/>
      <c r="G1626" s="216"/>
      <c r="H1626" s="216"/>
      <c r="I1626" s="216"/>
      <c r="J1626" s="216"/>
      <c r="K1626" s="216"/>
      <c r="L1626" s="216"/>
      <c r="M1626" s="216"/>
      <c r="N1626" s="216"/>
      <c r="O1626" s="216"/>
      <c r="P1626" s="216"/>
      <c r="Q1626" s="216"/>
      <c r="R1626" s="216"/>
      <c r="S1626" s="216"/>
      <c r="T1626" s="216"/>
      <c r="U1626" s="216"/>
      <c r="V1626" s="216"/>
      <c r="W1626" s="216"/>
      <c r="X1626" s="216"/>
      <c r="Y1626" s="216"/>
      <c r="Z1626" s="216"/>
      <c r="AA1626" s="216"/>
      <c r="AB1626" s="216"/>
      <c r="AC1626" s="216"/>
      <c r="AD1626" s="216"/>
      <c r="AE1626" s="216"/>
      <c r="AF1626" s="216"/>
      <c r="AG1626" s="216"/>
      <c r="AH1626" s="216"/>
      <c r="AI1626" s="216"/>
      <c r="AJ1626" s="216"/>
      <c r="AK1626" s="216"/>
      <c r="AL1626" s="216"/>
      <c r="FY1626" s="184"/>
      <c r="JJ1626" s="184"/>
    </row>
    <row r="1627" spans="2:270">
      <c r="B1627" s="202"/>
      <c r="E1627" s="216"/>
      <c r="F1627" s="216"/>
      <c r="G1627" s="216"/>
      <c r="H1627" s="216"/>
      <c r="I1627" s="216"/>
      <c r="J1627" s="216"/>
      <c r="K1627" s="216"/>
      <c r="L1627" s="216"/>
      <c r="M1627" s="216"/>
      <c r="N1627" s="216"/>
      <c r="O1627" s="216"/>
      <c r="P1627" s="216"/>
      <c r="Q1627" s="216"/>
      <c r="R1627" s="216"/>
      <c r="S1627" s="216"/>
      <c r="T1627" s="216"/>
      <c r="U1627" s="216"/>
      <c r="V1627" s="216"/>
      <c r="W1627" s="216"/>
      <c r="X1627" s="216"/>
      <c r="Y1627" s="216"/>
      <c r="Z1627" s="216"/>
      <c r="AA1627" s="216"/>
      <c r="AB1627" s="216"/>
      <c r="AC1627" s="216"/>
      <c r="AD1627" s="216"/>
      <c r="AE1627" s="216"/>
      <c r="AF1627" s="216"/>
      <c r="AG1627" s="216"/>
      <c r="AH1627" s="216"/>
      <c r="AI1627" s="216"/>
      <c r="AJ1627" s="216"/>
      <c r="AK1627" s="216"/>
      <c r="AL1627" s="216"/>
      <c r="FY1627" s="184"/>
      <c r="JJ1627" s="184"/>
    </row>
    <row r="1628" spans="2:270">
      <c r="B1628" s="202"/>
      <c r="E1628" s="216"/>
      <c r="F1628" s="216"/>
      <c r="G1628" s="216"/>
      <c r="H1628" s="216"/>
      <c r="I1628" s="216"/>
      <c r="J1628" s="216"/>
      <c r="K1628" s="216"/>
      <c r="L1628" s="216"/>
      <c r="M1628" s="216"/>
      <c r="N1628" s="216"/>
      <c r="O1628" s="216"/>
      <c r="P1628" s="216"/>
      <c r="Q1628" s="216"/>
      <c r="R1628" s="216"/>
      <c r="S1628" s="216"/>
      <c r="T1628" s="216"/>
      <c r="U1628" s="216"/>
      <c r="V1628" s="216"/>
      <c r="W1628" s="216"/>
      <c r="X1628" s="216"/>
      <c r="Y1628" s="216"/>
      <c r="Z1628" s="216"/>
      <c r="AA1628" s="216"/>
      <c r="AB1628" s="216"/>
      <c r="AC1628" s="216"/>
      <c r="AD1628" s="216"/>
      <c r="AE1628" s="216"/>
      <c r="AF1628" s="216"/>
      <c r="AG1628" s="216"/>
      <c r="AH1628" s="216"/>
      <c r="AI1628" s="216"/>
      <c r="AJ1628" s="216"/>
      <c r="AK1628" s="216"/>
      <c r="AL1628" s="216"/>
      <c r="FY1628" s="184"/>
      <c r="JJ1628" s="184"/>
    </row>
    <row r="1629" spans="2:270">
      <c r="B1629" s="202"/>
      <c r="E1629" s="216"/>
      <c r="F1629" s="216"/>
      <c r="G1629" s="216"/>
      <c r="H1629" s="216"/>
      <c r="I1629" s="216"/>
      <c r="J1629" s="216"/>
      <c r="K1629" s="216"/>
      <c r="L1629" s="216"/>
      <c r="M1629" s="216"/>
      <c r="N1629" s="216"/>
      <c r="O1629" s="216"/>
      <c r="P1629" s="216"/>
      <c r="Q1629" s="216"/>
      <c r="R1629" s="216"/>
      <c r="S1629" s="216"/>
      <c r="T1629" s="216"/>
      <c r="U1629" s="216"/>
      <c r="V1629" s="216"/>
      <c r="W1629" s="216"/>
      <c r="X1629" s="216"/>
      <c r="Y1629" s="216"/>
      <c r="Z1629" s="216"/>
      <c r="AA1629" s="216"/>
      <c r="AB1629" s="216"/>
      <c r="AC1629" s="216"/>
      <c r="AD1629" s="216"/>
      <c r="AE1629" s="216"/>
      <c r="AF1629" s="216"/>
      <c r="AG1629" s="216"/>
      <c r="AH1629" s="216"/>
      <c r="AI1629" s="216"/>
      <c r="AJ1629" s="216"/>
      <c r="AK1629" s="216"/>
      <c r="AL1629" s="216"/>
      <c r="FY1629" s="184"/>
      <c r="JJ1629" s="184"/>
    </row>
    <row r="1630" spans="2:270">
      <c r="B1630" s="202"/>
      <c r="E1630" s="216"/>
      <c r="F1630" s="216"/>
      <c r="G1630" s="216"/>
      <c r="H1630" s="216"/>
      <c r="I1630" s="216"/>
      <c r="J1630" s="216"/>
      <c r="K1630" s="216"/>
      <c r="L1630" s="216"/>
      <c r="M1630" s="216"/>
      <c r="N1630" s="216"/>
      <c r="O1630" s="216"/>
      <c r="P1630" s="216"/>
      <c r="Q1630" s="216"/>
      <c r="R1630" s="216"/>
      <c r="S1630" s="216"/>
      <c r="T1630" s="216"/>
      <c r="U1630" s="216"/>
      <c r="V1630" s="216"/>
      <c r="W1630" s="216"/>
      <c r="X1630" s="216"/>
      <c r="Y1630" s="216"/>
      <c r="Z1630" s="216"/>
      <c r="AA1630" s="216"/>
      <c r="AB1630" s="216"/>
      <c r="AC1630" s="216"/>
      <c r="AD1630" s="216"/>
      <c r="AE1630" s="216"/>
      <c r="AF1630" s="216"/>
      <c r="AG1630" s="216"/>
      <c r="AH1630" s="216"/>
      <c r="AI1630" s="216"/>
      <c r="AJ1630" s="216"/>
      <c r="AK1630" s="216"/>
      <c r="AL1630" s="216"/>
      <c r="FY1630" s="184"/>
      <c r="JJ1630" s="184"/>
    </row>
    <row r="1631" spans="2:270">
      <c r="B1631" s="202"/>
      <c r="E1631" s="216"/>
      <c r="F1631" s="216"/>
      <c r="G1631" s="216"/>
      <c r="H1631" s="216"/>
      <c r="I1631" s="216"/>
      <c r="J1631" s="216"/>
      <c r="K1631" s="216"/>
      <c r="L1631" s="216"/>
      <c r="M1631" s="216"/>
      <c r="N1631" s="216"/>
      <c r="O1631" s="216"/>
      <c r="P1631" s="216"/>
      <c r="Q1631" s="216"/>
      <c r="R1631" s="216"/>
      <c r="S1631" s="216"/>
      <c r="T1631" s="216"/>
      <c r="U1631" s="216"/>
      <c r="V1631" s="216"/>
      <c r="W1631" s="216"/>
      <c r="X1631" s="216"/>
      <c r="Y1631" s="216"/>
      <c r="Z1631" s="216"/>
      <c r="AA1631" s="216"/>
      <c r="AB1631" s="216"/>
      <c r="AC1631" s="216"/>
      <c r="AD1631" s="216"/>
      <c r="AE1631" s="216"/>
      <c r="AF1631" s="216"/>
      <c r="AG1631" s="216"/>
      <c r="AH1631" s="216"/>
      <c r="AI1631" s="216"/>
      <c r="AJ1631" s="216"/>
      <c r="AK1631" s="216"/>
      <c r="AL1631" s="216"/>
      <c r="FY1631" s="184"/>
      <c r="JJ1631" s="184"/>
    </row>
    <row r="1632" spans="2:270">
      <c r="B1632" s="202"/>
      <c r="E1632" s="216"/>
      <c r="F1632" s="216"/>
      <c r="G1632" s="216"/>
      <c r="H1632" s="216"/>
      <c r="I1632" s="216"/>
      <c r="J1632" s="216"/>
      <c r="K1632" s="216"/>
      <c r="L1632" s="216"/>
      <c r="M1632" s="216"/>
      <c r="N1632" s="216"/>
      <c r="O1632" s="216"/>
      <c r="P1632" s="216"/>
      <c r="Q1632" s="216"/>
      <c r="R1632" s="216"/>
      <c r="S1632" s="216"/>
      <c r="T1632" s="216"/>
      <c r="U1632" s="216"/>
      <c r="V1632" s="216"/>
      <c r="W1632" s="216"/>
      <c r="X1632" s="216"/>
      <c r="Y1632" s="216"/>
      <c r="Z1632" s="216"/>
      <c r="AA1632" s="216"/>
      <c r="AB1632" s="216"/>
      <c r="AC1632" s="216"/>
      <c r="AD1632" s="216"/>
      <c r="AE1632" s="216"/>
      <c r="AF1632" s="216"/>
      <c r="AG1632" s="216"/>
      <c r="AH1632" s="216"/>
      <c r="AI1632" s="216"/>
      <c r="AJ1632" s="216"/>
      <c r="AK1632" s="216"/>
      <c r="AL1632" s="216"/>
      <c r="FY1632" s="184"/>
      <c r="JJ1632" s="184"/>
    </row>
    <row r="1633" spans="2:270">
      <c r="B1633" s="202"/>
      <c r="E1633" s="216"/>
      <c r="F1633" s="216"/>
      <c r="G1633" s="216"/>
      <c r="H1633" s="216"/>
      <c r="I1633" s="216"/>
      <c r="J1633" s="216"/>
      <c r="K1633" s="216"/>
      <c r="L1633" s="216"/>
      <c r="M1633" s="216"/>
      <c r="N1633" s="216"/>
      <c r="O1633" s="216"/>
      <c r="P1633" s="216"/>
      <c r="Q1633" s="216"/>
      <c r="R1633" s="216"/>
      <c r="S1633" s="216"/>
      <c r="T1633" s="216"/>
      <c r="U1633" s="216"/>
      <c r="V1633" s="216"/>
      <c r="W1633" s="216"/>
      <c r="X1633" s="216"/>
      <c r="Y1633" s="216"/>
      <c r="Z1633" s="216"/>
      <c r="AA1633" s="216"/>
      <c r="AB1633" s="216"/>
      <c r="AC1633" s="216"/>
      <c r="AD1633" s="216"/>
      <c r="AE1633" s="216"/>
      <c r="AF1633" s="216"/>
      <c r="AG1633" s="216"/>
      <c r="AH1633" s="216"/>
      <c r="AI1633" s="216"/>
      <c r="AJ1633" s="216"/>
      <c r="AK1633" s="216"/>
      <c r="AL1633" s="216"/>
      <c r="FY1633" s="184"/>
      <c r="JJ1633" s="184"/>
    </row>
    <row r="1634" spans="2:270">
      <c r="B1634" s="202"/>
      <c r="E1634" s="216"/>
      <c r="F1634" s="216"/>
      <c r="G1634" s="216"/>
      <c r="H1634" s="216"/>
      <c r="I1634" s="216"/>
      <c r="J1634" s="216"/>
      <c r="K1634" s="216"/>
      <c r="L1634" s="216"/>
      <c r="M1634" s="216"/>
      <c r="N1634" s="216"/>
      <c r="O1634" s="216"/>
      <c r="P1634" s="216"/>
      <c r="Q1634" s="216"/>
      <c r="R1634" s="216"/>
      <c r="S1634" s="216"/>
      <c r="T1634" s="216"/>
      <c r="U1634" s="216"/>
      <c r="V1634" s="216"/>
      <c r="W1634" s="216"/>
      <c r="X1634" s="216"/>
      <c r="Y1634" s="216"/>
      <c r="Z1634" s="216"/>
      <c r="AA1634" s="216"/>
      <c r="AB1634" s="216"/>
      <c r="AC1634" s="216"/>
      <c r="AD1634" s="216"/>
      <c r="AE1634" s="216"/>
      <c r="AF1634" s="216"/>
      <c r="AG1634" s="216"/>
      <c r="AH1634" s="216"/>
      <c r="AI1634" s="216"/>
      <c r="AJ1634" s="216"/>
      <c r="AK1634" s="216"/>
      <c r="AL1634" s="216"/>
      <c r="FY1634" s="184"/>
      <c r="JJ1634" s="184"/>
    </row>
    <row r="1635" spans="2:270">
      <c r="B1635" s="202"/>
      <c r="E1635" s="216"/>
      <c r="F1635" s="216"/>
      <c r="G1635" s="216"/>
      <c r="H1635" s="216"/>
      <c r="I1635" s="216"/>
      <c r="J1635" s="216"/>
      <c r="K1635" s="216"/>
      <c r="L1635" s="216"/>
      <c r="M1635" s="216"/>
      <c r="N1635" s="216"/>
      <c r="O1635" s="216"/>
      <c r="P1635" s="216"/>
      <c r="Q1635" s="216"/>
      <c r="R1635" s="216"/>
      <c r="S1635" s="216"/>
      <c r="T1635" s="216"/>
      <c r="U1635" s="216"/>
      <c r="V1635" s="216"/>
      <c r="W1635" s="216"/>
      <c r="X1635" s="216"/>
      <c r="Y1635" s="216"/>
      <c r="Z1635" s="216"/>
      <c r="AA1635" s="216"/>
      <c r="AB1635" s="216"/>
      <c r="AC1635" s="216"/>
      <c r="AD1635" s="216"/>
      <c r="AE1635" s="216"/>
      <c r="AF1635" s="216"/>
      <c r="AG1635" s="216"/>
      <c r="AH1635" s="216"/>
      <c r="AI1635" s="216"/>
      <c r="AJ1635" s="216"/>
      <c r="AK1635" s="216"/>
      <c r="AL1635" s="216"/>
      <c r="FY1635" s="184"/>
      <c r="JJ1635" s="184"/>
    </row>
    <row r="1636" spans="2:270">
      <c r="B1636" s="202"/>
      <c r="E1636" s="216"/>
      <c r="F1636" s="216"/>
      <c r="G1636" s="216"/>
      <c r="H1636" s="216"/>
      <c r="I1636" s="216"/>
      <c r="J1636" s="216"/>
      <c r="K1636" s="216"/>
      <c r="L1636" s="216"/>
      <c r="M1636" s="216"/>
      <c r="N1636" s="216"/>
      <c r="O1636" s="216"/>
      <c r="P1636" s="216"/>
      <c r="Q1636" s="216"/>
      <c r="R1636" s="216"/>
      <c r="S1636" s="216"/>
      <c r="T1636" s="216"/>
      <c r="U1636" s="216"/>
      <c r="V1636" s="216"/>
      <c r="W1636" s="216"/>
      <c r="X1636" s="216"/>
      <c r="Y1636" s="216"/>
      <c r="Z1636" s="216"/>
      <c r="AA1636" s="216"/>
      <c r="AB1636" s="216"/>
      <c r="AC1636" s="216"/>
      <c r="AD1636" s="216"/>
      <c r="AE1636" s="216"/>
      <c r="AF1636" s="216"/>
      <c r="AG1636" s="216"/>
      <c r="AH1636" s="216"/>
      <c r="AI1636" s="216"/>
      <c r="AJ1636" s="216"/>
      <c r="AK1636" s="216"/>
      <c r="AL1636" s="216"/>
      <c r="FY1636" s="184"/>
      <c r="JJ1636" s="184"/>
    </row>
    <row r="1637" spans="2:270">
      <c r="B1637" s="202"/>
      <c r="E1637" s="216"/>
      <c r="F1637" s="216"/>
      <c r="G1637" s="216"/>
      <c r="H1637" s="216"/>
      <c r="I1637" s="216"/>
      <c r="J1637" s="216"/>
      <c r="K1637" s="216"/>
      <c r="L1637" s="216"/>
      <c r="M1637" s="216"/>
      <c r="N1637" s="216"/>
      <c r="O1637" s="216"/>
      <c r="P1637" s="216"/>
      <c r="Q1637" s="216"/>
      <c r="R1637" s="216"/>
      <c r="S1637" s="216"/>
      <c r="T1637" s="216"/>
      <c r="U1637" s="216"/>
      <c r="V1637" s="216"/>
      <c r="W1637" s="216"/>
      <c r="X1637" s="216"/>
      <c r="Y1637" s="216"/>
      <c r="Z1637" s="216"/>
      <c r="AA1637" s="216"/>
      <c r="AB1637" s="216"/>
      <c r="AC1637" s="216"/>
      <c r="AD1637" s="216"/>
      <c r="AE1637" s="216"/>
      <c r="AF1637" s="216"/>
      <c r="AG1637" s="216"/>
      <c r="AH1637" s="216"/>
      <c r="AI1637" s="216"/>
      <c r="AJ1637" s="216"/>
      <c r="AK1637" s="216"/>
      <c r="AL1637" s="216"/>
      <c r="FY1637" s="184"/>
      <c r="JJ1637" s="184"/>
    </row>
    <row r="1638" spans="2:270">
      <c r="B1638" s="202"/>
      <c r="E1638" s="216"/>
      <c r="F1638" s="216"/>
      <c r="G1638" s="216"/>
      <c r="H1638" s="216"/>
      <c r="I1638" s="216"/>
      <c r="J1638" s="216"/>
      <c r="K1638" s="216"/>
      <c r="L1638" s="216"/>
      <c r="M1638" s="216"/>
      <c r="N1638" s="216"/>
      <c r="O1638" s="216"/>
      <c r="P1638" s="216"/>
      <c r="Q1638" s="216"/>
      <c r="R1638" s="216"/>
      <c r="S1638" s="216"/>
      <c r="T1638" s="216"/>
      <c r="U1638" s="216"/>
      <c r="V1638" s="216"/>
      <c r="W1638" s="216"/>
      <c r="X1638" s="216"/>
      <c r="Y1638" s="216"/>
      <c r="Z1638" s="216"/>
      <c r="AA1638" s="216"/>
      <c r="AB1638" s="216"/>
      <c r="AC1638" s="216"/>
      <c r="AD1638" s="216"/>
      <c r="AE1638" s="216"/>
      <c r="AF1638" s="216"/>
      <c r="AG1638" s="216"/>
      <c r="AH1638" s="216"/>
      <c r="AI1638" s="216"/>
      <c r="AJ1638" s="216"/>
      <c r="AK1638" s="216"/>
      <c r="AL1638" s="216"/>
      <c r="FY1638" s="184"/>
      <c r="JJ1638" s="184"/>
    </row>
    <row r="1639" spans="2:270">
      <c r="B1639" s="202"/>
      <c r="E1639" s="216"/>
      <c r="F1639" s="216"/>
      <c r="G1639" s="216"/>
      <c r="H1639" s="216"/>
      <c r="I1639" s="216"/>
      <c r="J1639" s="216"/>
      <c r="K1639" s="216"/>
      <c r="L1639" s="216"/>
      <c r="M1639" s="216"/>
      <c r="N1639" s="216"/>
      <c r="O1639" s="216"/>
      <c r="P1639" s="216"/>
      <c r="Q1639" s="216"/>
      <c r="R1639" s="216"/>
      <c r="S1639" s="216"/>
      <c r="T1639" s="216"/>
      <c r="U1639" s="216"/>
      <c r="V1639" s="216"/>
      <c r="W1639" s="216"/>
      <c r="X1639" s="216"/>
      <c r="Y1639" s="216"/>
      <c r="Z1639" s="216"/>
      <c r="AA1639" s="216"/>
      <c r="AB1639" s="216"/>
      <c r="AC1639" s="216"/>
      <c r="AD1639" s="216"/>
      <c r="AE1639" s="216"/>
      <c r="AF1639" s="216"/>
      <c r="AG1639" s="216"/>
      <c r="AH1639" s="216"/>
      <c r="AI1639" s="216"/>
      <c r="AJ1639" s="216"/>
      <c r="AK1639" s="216"/>
      <c r="AL1639" s="216"/>
      <c r="FY1639" s="184"/>
      <c r="JJ1639" s="184"/>
    </row>
    <row r="1640" spans="2:270">
      <c r="B1640" s="202"/>
      <c r="E1640" s="216"/>
      <c r="F1640" s="216"/>
      <c r="G1640" s="216"/>
      <c r="H1640" s="216"/>
      <c r="I1640" s="216"/>
      <c r="J1640" s="216"/>
      <c r="K1640" s="216"/>
      <c r="L1640" s="216"/>
      <c r="M1640" s="216"/>
      <c r="N1640" s="216"/>
      <c r="O1640" s="216"/>
      <c r="P1640" s="216"/>
      <c r="Q1640" s="216"/>
      <c r="R1640" s="216"/>
      <c r="S1640" s="216"/>
      <c r="T1640" s="216"/>
      <c r="U1640" s="216"/>
      <c r="V1640" s="216"/>
      <c r="W1640" s="216"/>
      <c r="X1640" s="216"/>
      <c r="Y1640" s="216"/>
      <c r="Z1640" s="216"/>
      <c r="AA1640" s="216"/>
      <c r="AB1640" s="216"/>
      <c r="AC1640" s="216"/>
      <c r="AD1640" s="216"/>
      <c r="AE1640" s="216"/>
      <c r="AF1640" s="216"/>
      <c r="AG1640" s="216"/>
      <c r="AH1640" s="216"/>
      <c r="AI1640" s="216"/>
      <c r="AJ1640" s="216"/>
      <c r="AK1640" s="216"/>
      <c r="AL1640" s="216"/>
      <c r="FY1640" s="184"/>
      <c r="JJ1640" s="184"/>
    </row>
    <row r="1641" spans="2:270">
      <c r="B1641" s="202"/>
      <c r="E1641" s="216"/>
      <c r="F1641" s="216"/>
      <c r="G1641" s="216"/>
      <c r="H1641" s="216"/>
      <c r="I1641" s="216"/>
      <c r="J1641" s="216"/>
      <c r="K1641" s="216"/>
      <c r="L1641" s="216"/>
      <c r="M1641" s="216"/>
      <c r="N1641" s="216"/>
      <c r="O1641" s="216"/>
      <c r="P1641" s="216"/>
      <c r="Q1641" s="216"/>
      <c r="R1641" s="216"/>
      <c r="S1641" s="216"/>
      <c r="T1641" s="216"/>
      <c r="U1641" s="216"/>
      <c r="V1641" s="216"/>
      <c r="W1641" s="216"/>
      <c r="X1641" s="216"/>
      <c r="Y1641" s="216"/>
      <c r="Z1641" s="216"/>
      <c r="AA1641" s="216"/>
      <c r="AB1641" s="216"/>
      <c r="AC1641" s="216"/>
      <c r="AD1641" s="216"/>
      <c r="AE1641" s="216"/>
      <c r="AF1641" s="216"/>
      <c r="AG1641" s="216"/>
      <c r="AH1641" s="216"/>
      <c r="AI1641" s="216"/>
      <c r="AJ1641" s="216"/>
      <c r="AK1641" s="216"/>
      <c r="AL1641" s="216"/>
      <c r="FY1641" s="184"/>
      <c r="JJ1641" s="184"/>
    </row>
    <row r="1642" spans="2:270">
      <c r="B1642" s="202"/>
      <c r="E1642" s="216"/>
      <c r="F1642" s="216"/>
      <c r="G1642" s="216"/>
      <c r="H1642" s="216"/>
      <c r="I1642" s="216"/>
      <c r="J1642" s="216"/>
      <c r="K1642" s="216"/>
      <c r="L1642" s="216"/>
      <c r="M1642" s="216"/>
      <c r="N1642" s="216"/>
      <c r="O1642" s="216"/>
      <c r="P1642" s="216"/>
      <c r="Q1642" s="216"/>
      <c r="R1642" s="216"/>
      <c r="S1642" s="216"/>
      <c r="T1642" s="216"/>
      <c r="U1642" s="216"/>
      <c r="V1642" s="216"/>
      <c r="W1642" s="216"/>
      <c r="X1642" s="216"/>
      <c r="Y1642" s="216"/>
      <c r="Z1642" s="216"/>
      <c r="AA1642" s="216"/>
      <c r="AB1642" s="216"/>
      <c r="AC1642" s="216"/>
      <c r="AD1642" s="216"/>
      <c r="AE1642" s="216"/>
      <c r="AF1642" s="216"/>
      <c r="AG1642" s="216"/>
      <c r="AH1642" s="216"/>
      <c r="AI1642" s="216"/>
      <c r="AJ1642" s="216"/>
      <c r="AK1642" s="216"/>
      <c r="AL1642" s="216"/>
      <c r="FY1642" s="184"/>
      <c r="JJ1642" s="184"/>
    </row>
    <row r="1643" spans="2:270">
      <c r="B1643" s="202"/>
      <c r="E1643" s="216"/>
      <c r="F1643" s="216"/>
      <c r="G1643" s="216"/>
      <c r="H1643" s="216"/>
      <c r="I1643" s="216"/>
      <c r="J1643" s="216"/>
      <c r="K1643" s="216"/>
      <c r="L1643" s="216"/>
      <c r="M1643" s="216"/>
      <c r="N1643" s="216"/>
      <c r="O1643" s="216"/>
      <c r="P1643" s="216"/>
      <c r="Q1643" s="216"/>
      <c r="R1643" s="216"/>
      <c r="S1643" s="216"/>
      <c r="T1643" s="216"/>
      <c r="U1643" s="216"/>
      <c r="V1643" s="216"/>
      <c r="W1643" s="216"/>
      <c r="X1643" s="216"/>
      <c r="Y1643" s="216"/>
      <c r="Z1643" s="216"/>
      <c r="AA1643" s="216"/>
      <c r="AB1643" s="216"/>
      <c r="AC1643" s="216"/>
      <c r="AD1643" s="216"/>
      <c r="AE1643" s="216"/>
      <c r="AF1643" s="216"/>
      <c r="AG1643" s="216"/>
      <c r="AH1643" s="216"/>
      <c r="AI1643" s="216"/>
      <c r="AJ1643" s="216"/>
      <c r="AK1643" s="216"/>
      <c r="AL1643" s="216"/>
      <c r="FY1643" s="184"/>
      <c r="JJ1643" s="184"/>
    </row>
    <row r="1644" spans="2:270">
      <c r="B1644" s="202"/>
      <c r="E1644" s="216"/>
      <c r="F1644" s="216"/>
      <c r="G1644" s="216"/>
      <c r="H1644" s="216"/>
      <c r="I1644" s="216"/>
      <c r="J1644" s="216"/>
      <c r="K1644" s="216"/>
      <c r="L1644" s="216"/>
      <c r="M1644" s="216"/>
      <c r="N1644" s="216"/>
      <c r="O1644" s="216"/>
      <c r="P1644" s="216"/>
      <c r="Q1644" s="216"/>
      <c r="R1644" s="216"/>
      <c r="S1644" s="216"/>
      <c r="T1644" s="216"/>
      <c r="U1644" s="216"/>
      <c r="V1644" s="216"/>
      <c r="W1644" s="216"/>
      <c r="X1644" s="216"/>
      <c r="Y1644" s="216"/>
      <c r="Z1644" s="216"/>
      <c r="AA1644" s="216"/>
      <c r="AB1644" s="216"/>
      <c r="AC1644" s="216"/>
      <c r="AD1644" s="216"/>
      <c r="AE1644" s="216"/>
      <c r="AF1644" s="216"/>
      <c r="AG1644" s="216"/>
      <c r="AH1644" s="216"/>
      <c r="AI1644" s="216"/>
      <c r="AJ1644" s="216"/>
      <c r="AK1644" s="216"/>
      <c r="AL1644" s="216"/>
      <c r="FY1644" s="184"/>
      <c r="JJ1644" s="184"/>
    </row>
    <row r="1645" spans="2:270">
      <c r="B1645" s="202"/>
      <c r="E1645" s="216"/>
      <c r="F1645" s="216"/>
      <c r="G1645" s="216"/>
      <c r="H1645" s="216"/>
      <c r="I1645" s="216"/>
      <c r="J1645" s="216"/>
      <c r="K1645" s="216"/>
      <c r="L1645" s="216"/>
      <c r="M1645" s="216"/>
      <c r="N1645" s="216"/>
      <c r="O1645" s="216"/>
      <c r="P1645" s="216"/>
      <c r="Q1645" s="216"/>
      <c r="R1645" s="216"/>
      <c r="S1645" s="216"/>
      <c r="T1645" s="216"/>
      <c r="U1645" s="216"/>
      <c r="V1645" s="216"/>
      <c r="W1645" s="216"/>
      <c r="X1645" s="216"/>
      <c r="Y1645" s="216"/>
      <c r="Z1645" s="216"/>
      <c r="AA1645" s="216"/>
      <c r="AB1645" s="216"/>
      <c r="AC1645" s="216"/>
      <c r="AD1645" s="216"/>
      <c r="AE1645" s="216"/>
      <c r="AF1645" s="216"/>
      <c r="AG1645" s="216"/>
      <c r="AH1645" s="216"/>
      <c r="AI1645" s="216"/>
      <c r="AJ1645" s="216"/>
      <c r="AK1645" s="216"/>
      <c r="AL1645" s="216"/>
      <c r="FY1645" s="184"/>
      <c r="JJ1645" s="184"/>
    </row>
    <row r="1646" spans="2:270">
      <c r="B1646" s="202"/>
      <c r="E1646" s="216"/>
      <c r="F1646" s="216"/>
      <c r="G1646" s="216"/>
      <c r="H1646" s="216"/>
      <c r="I1646" s="216"/>
      <c r="J1646" s="216"/>
      <c r="K1646" s="216"/>
      <c r="L1646" s="216"/>
      <c r="M1646" s="216"/>
      <c r="N1646" s="216"/>
      <c r="O1646" s="216"/>
      <c r="P1646" s="216"/>
      <c r="Q1646" s="216"/>
      <c r="R1646" s="216"/>
      <c r="S1646" s="216"/>
      <c r="T1646" s="216"/>
      <c r="U1646" s="216"/>
      <c r="V1646" s="216"/>
      <c r="W1646" s="216"/>
      <c r="X1646" s="216"/>
      <c r="Y1646" s="216"/>
      <c r="Z1646" s="216"/>
      <c r="AA1646" s="216"/>
      <c r="AB1646" s="216"/>
      <c r="AC1646" s="216"/>
      <c r="AD1646" s="216"/>
      <c r="AE1646" s="216"/>
      <c r="AF1646" s="216"/>
      <c r="AG1646" s="216"/>
      <c r="AH1646" s="216"/>
      <c r="AI1646" s="216"/>
      <c r="AJ1646" s="216"/>
      <c r="AK1646" s="216"/>
      <c r="AL1646" s="216"/>
      <c r="FY1646" s="184"/>
      <c r="JJ1646" s="184"/>
    </row>
    <row r="1647" spans="2:270">
      <c r="B1647" s="202"/>
      <c r="E1647" s="216"/>
      <c r="F1647" s="216"/>
      <c r="G1647" s="216"/>
      <c r="H1647" s="216"/>
      <c r="I1647" s="216"/>
      <c r="J1647" s="216"/>
      <c r="K1647" s="216"/>
      <c r="L1647" s="216"/>
      <c r="M1647" s="216"/>
      <c r="N1647" s="216"/>
      <c r="O1647" s="216"/>
      <c r="P1647" s="216"/>
      <c r="Q1647" s="216"/>
      <c r="R1647" s="216"/>
      <c r="S1647" s="216"/>
      <c r="T1647" s="216"/>
      <c r="U1647" s="216"/>
      <c r="V1647" s="216"/>
      <c r="W1647" s="216"/>
      <c r="X1647" s="216"/>
      <c r="Y1647" s="216"/>
      <c r="Z1647" s="216"/>
      <c r="AA1647" s="216"/>
      <c r="AB1647" s="216"/>
      <c r="AC1647" s="216"/>
      <c r="AD1647" s="216"/>
      <c r="AE1647" s="216"/>
      <c r="AF1647" s="216"/>
      <c r="AG1647" s="216"/>
      <c r="AH1647" s="216"/>
      <c r="AI1647" s="216"/>
      <c r="AJ1647" s="216"/>
      <c r="AK1647" s="216"/>
      <c r="AL1647" s="216"/>
      <c r="FY1647" s="184"/>
      <c r="JJ1647" s="184"/>
    </row>
    <row r="1648" spans="2:270">
      <c r="B1648" s="202"/>
      <c r="E1648" s="216"/>
      <c r="F1648" s="216"/>
      <c r="G1648" s="216"/>
      <c r="H1648" s="216"/>
      <c r="I1648" s="216"/>
      <c r="J1648" s="216"/>
      <c r="K1648" s="216"/>
      <c r="L1648" s="216"/>
      <c r="M1648" s="216"/>
      <c r="N1648" s="216"/>
      <c r="O1648" s="216"/>
      <c r="P1648" s="216"/>
      <c r="Q1648" s="216"/>
      <c r="R1648" s="216"/>
      <c r="S1648" s="216"/>
      <c r="T1648" s="216"/>
      <c r="U1648" s="216"/>
      <c r="V1648" s="216"/>
      <c r="W1648" s="216"/>
      <c r="X1648" s="216"/>
      <c r="Y1648" s="216"/>
      <c r="Z1648" s="216"/>
      <c r="AA1648" s="216"/>
      <c r="AB1648" s="216"/>
      <c r="AC1648" s="216"/>
      <c r="AD1648" s="216"/>
      <c r="AE1648" s="216"/>
      <c r="AF1648" s="216"/>
      <c r="AG1648" s="216"/>
      <c r="AH1648" s="216"/>
      <c r="AI1648" s="216"/>
      <c r="AJ1648" s="216"/>
      <c r="AK1648" s="216"/>
      <c r="AL1648" s="216"/>
      <c r="FY1648" s="184"/>
      <c r="JJ1648" s="184"/>
    </row>
    <row r="1649" spans="2:270">
      <c r="B1649" s="202"/>
      <c r="E1649" s="216"/>
      <c r="F1649" s="216"/>
      <c r="G1649" s="216"/>
      <c r="H1649" s="216"/>
      <c r="I1649" s="216"/>
      <c r="J1649" s="216"/>
      <c r="K1649" s="216"/>
      <c r="L1649" s="216"/>
      <c r="M1649" s="216"/>
      <c r="N1649" s="216"/>
      <c r="O1649" s="216"/>
      <c r="P1649" s="216"/>
      <c r="Q1649" s="216"/>
      <c r="R1649" s="216"/>
      <c r="S1649" s="216"/>
      <c r="T1649" s="216"/>
      <c r="U1649" s="216"/>
      <c r="V1649" s="216"/>
      <c r="W1649" s="216"/>
      <c r="X1649" s="216"/>
      <c r="Y1649" s="216"/>
      <c r="Z1649" s="216"/>
      <c r="AA1649" s="216"/>
      <c r="AB1649" s="216"/>
      <c r="AC1649" s="216"/>
      <c r="AD1649" s="216"/>
      <c r="AE1649" s="216"/>
      <c r="AF1649" s="216"/>
      <c r="AG1649" s="216"/>
      <c r="AH1649" s="216"/>
      <c r="AI1649" s="216"/>
      <c r="AJ1649" s="216"/>
      <c r="AK1649" s="216"/>
      <c r="AL1649" s="216"/>
      <c r="FY1649" s="184"/>
      <c r="JJ1649" s="184"/>
    </row>
    <row r="1650" spans="2:270">
      <c r="B1650" s="202"/>
      <c r="E1650" s="216"/>
      <c r="F1650" s="216"/>
      <c r="G1650" s="216"/>
      <c r="H1650" s="216"/>
      <c r="I1650" s="216"/>
      <c r="J1650" s="216"/>
      <c r="K1650" s="216"/>
      <c r="L1650" s="216"/>
      <c r="M1650" s="216"/>
      <c r="N1650" s="216"/>
      <c r="O1650" s="216"/>
      <c r="P1650" s="216"/>
      <c r="Q1650" s="216"/>
      <c r="R1650" s="216"/>
      <c r="S1650" s="216"/>
      <c r="T1650" s="216"/>
      <c r="U1650" s="216"/>
      <c r="V1650" s="216"/>
      <c r="W1650" s="216"/>
      <c r="X1650" s="216"/>
      <c r="Y1650" s="216"/>
      <c r="Z1650" s="216"/>
      <c r="AA1650" s="216"/>
      <c r="AB1650" s="216"/>
      <c r="AC1650" s="216"/>
      <c r="AD1650" s="216"/>
      <c r="AE1650" s="216"/>
      <c r="AF1650" s="216"/>
      <c r="AG1650" s="216"/>
      <c r="AH1650" s="216"/>
      <c r="AI1650" s="216"/>
      <c r="AJ1650" s="216"/>
      <c r="AK1650" s="216"/>
      <c r="AL1650" s="216"/>
      <c r="FY1650" s="184"/>
      <c r="JJ1650" s="184"/>
    </row>
    <row r="1651" spans="2:270">
      <c r="B1651" s="202"/>
      <c r="E1651" s="216"/>
      <c r="F1651" s="216"/>
      <c r="G1651" s="216"/>
      <c r="H1651" s="216"/>
      <c r="I1651" s="216"/>
      <c r="J1651" s="216"/>
      <c r="K1651" s="216"/>
      <c r="L1651" s="216"/>
      <c r="M1651" s="216"/>
      <c r="N1651" s="216"/>
      <c r="O1651" s="216"/>
      <c r="P1651" s="216"/>
      <c r="Q1651" s="216"/>
      <c r="R1651" s="216"/>
      <c r="S1651" s="216"/>
      <c r="T1651" s="216"/>
      <c r="U1651" s="216"/>
      <c r="V1651" s="216"/>
      <c r="W1651" s="216"/>
      <c r="X1651" s="216"/>
      <c r="Y1651" s="216"/>
      <c r="Z1651" s="216"/>
      <c r="AA1651" s="216"/>
      <c r="AB1651" s="216"/>
      <c r="AC1651" s="216"/>
      <c r="AD1651" s="216"/>
      <c r="AE1651" s="216"/>
      <c r="AF1651" s="216"/>
      <c r="AG1651" s="216"/>
      <c r="AH1651" s="216"/>
      <c r="AI1651" s="216"/>
      <c r="AJ1651" s="216"/>
      <c r="AK1651" s="216"/>
      <c r="AL1651" s="216"/>
      <c r="FY1651" s="184"/>
      <c r="JJ1651" s="184"/>
    </row>
    <row r="1652" spans="2:270">
      <c r="B1652" s="202"/>
      <c r="E1652" s="216"/>
      <c r="F1652" s="216"/>
      <c r="G1652" s="216"/>
      <c r="H1652" s="216"/>
      <c r="I1652" s="216"/>
      <c r="J1652" s="216"/>
      <c r="K1652" s="216"/>
      <c r="L1652" s="216"/>
      <c r="M1652" s="216"/>
      <c r="N1652" s="216"/>
      <c r="O1652" s="216"/>
      <c r="P1652" s="216"/>
      <c r="Q1652" s="216"/>
      <c r="R1652" s="216"/>
      <c r="S1652" s="216"/>
      <c r="T1652" s="216"/>
      <c r="U1652" s="216"/>
      <c r="V1652" s="216"/>
      <c r="W1652" s="216"/>
      <c r="X1652" s="216"/>
      <c r="Y1652" s="216"/>
      <c r="Z1652" s="216"/>
      <c r="AA1652" s="216"/>
      <c r="AB1652" s="216"/>
      <c r="AC1652" s="216"/>
      <c r="AD1652" s="216"/>
      <c r="AE1652" s="216"/>
      <c r="AF1652" s="216"/>
      <c r="AG1652" s="216"/>
      <c r="AH1652" s="216"/>
      <c r="AI1652" s="216"/>
      <c r="AJ1652" s="216"/>
      <c r="AK1652" s="216"/>
      <c r="AL1652" s="216"/>
      <c r="FY1652" s="184"/>
      <c r="JJ1652" s="184"/>
    </row>
    <row r="1653" spans="2:270">
      <c r="B1653" s="202"/>
      <c r="E1653" s="216"/>
      <c r="F1653" s="216"/>
      <c r="G1653" s="216"/>
      <c r="H1653" s="216"/>
      <c r="I1653" s="216"/>
      <c r="J1653" s="216"/>
      <c r="K1653" s="216"/>
      <c r="L1653" s="216"/>
      <c r="M1653" s="216"/>
      <c r="N1653" s="216"/>
      <c r="O1653" s="216"/>
      <c r="P1653" s="216"/>
      <c r="Q1653" s="216"/>
      <c r="R1653" s="216"/>
      <c r="S1653" s="216"/>
      <c r="T1653" s="216"/>
      <c r="U1653" s="216"/>
      <c r="V1653" s="216"/>
      <c r="W1653" s="216"/>
      <c r="X1653" s="216"/>
      <c r="Y1653" s="216"/>
      <c r="Z1653" s="216"/>
      <c r="AA1653" s="216"/>
      <c r="AB1653" s="216"/>
      <c r="AC1653" s="216"/>
      <c r="AD1653" s="216"/>
      <c r="AE1653" s="216"/>
      <c r="AF1653" s="216"/>
      <c r="AG1653" s="216"/>
      <c r="AH1653" s="216"/>
      <c r="AI1653" s="216"/>
      <c r="AJ1653" s="216"/>
      <c r="AK1653" s="216"/>
      <c r="AL1653" s="216"/>
      <c r="FY1653" s="184"/>
      <c r="JJ1653" s="184"/>
    </row>
    <row r="1654" spans="2:270">
      <c r="B1654" s="202"/>
      <c r="E1654" s="216"/>
      <c r="F1654" s="216"/>
      <c r="G1654" s="216"/>
      <c r="H1654" s="216"/>
      <c r="I1654" s="216"/>
      <c r="J1654" s="216"/>
      <c r="K1654" s="216"/>
      <c r="L1654" s="216"/>
      <c r="M1654" s="216"/>
      <c r="N1654" s="216"/>
      <c r="O1654" s="216"/>
      <c r="P1654" s="216"/>
      <c r="Q1654" s="216"/>
      <c r="R1654" s="216"/>
      <c r="S1654" s="216"/>
      <c r="T1654" s="216"/>
      <c r="U1654" s="216"/>
      <c r="V1654" s="216"/>
      <c r="W1654" s="216"/>
      <c r="X1654" s="216"/>
      <c r="Y1654" s="216"/>
      <c r="Z1654" s="216"/>
      <c r="AA1654" s="216"/>
      <c r="AB1654" s="216"/>
      <c r="AC1654" s="216"/>
      <c r="AD1654" s="216"/>
      <c r="AE1654" s="216"/>
      <c r="AF1654" s="216"/>
      <c r="AG1654" s="216"/>
      <c r="AH1654" s="216"/>
      <c r="AI1654" s="216"/>
      <c r="AJ1654" s="216"/>
      <c r="AK1654" s="216"/>
      <c r="AL1654" s="216"/>
      <c r="FY1654" s="184"/>
      <c r="JJ1654" s="184"/>
    </row>
    <row r="1655" spans="2:270">
      <c r="B1655" s="202"/>
      <c r="E1655" s="216"/>
      <c r="F1655" s="216"/>
      <c r="G1655" s="216"/>
      <c r="H1655" s="216"/>
      <c r="I1655" s="216"/>
      <c r="J1655" s="216"/>
      <c r="K1655" s="216"/>
      <c r="L1655" s="216"/>
      <c r="M1655" s="216"/>
      <c r="N1655" s="216"/>
      <c r="O1655" s="216"/>
      <c r="P1655" s="216"/>
      <c r="Q1655" s="216"/>
      <c r="R1655" s="216"/>
      <c r="S1655" s="216"/>
      <c r="T1655" s="216"/>
      <c r="U1655" s="216"/>
      <c r="V1655" s="216"/>
      <c r="W1655" s="216"/>
      <c r="X1655" s="216"/>
      <c r="Y1655" s="216"/>
      <c r="Z1655" s="216"/>
      <c r="AA1655" s="216"/>
      <c r="AB1655" s="216"/>
      <c r="AC1655" s="216"/>
      <c r="AD1655" s="216"/>
      <c r="AE1655" s="216"/>
      <c r="AF1655" s="216"/>
      <c r="AG1655" s="216"/>
      <c r="AH1655" s="216"/>
      <c r="AI1655" s="216"/>
      <c r="AJ1655" s="216"/>
      <c r="AK1655" s="216"/>
      <c r="AL1655" s="216"/>
      <c r="FY1655" s="184"/>
      <c r="JJ1655" s="184"/>
    </row>
    <row r="1656" spans="2:270">
      <c r="B1656" s="202"/>
      <c r="E1656" s="216"/>
      <c r="F1656" s="216"/>
      <c r="G1656" s="216"/>
      <c r="H1656" s="216"/>
      <c r="I1656" s="216"/>
      <c r="J1656" s="216"/>
      <c r="K1656" s="216"/>
      <c r="L1656" s="216"/>
      <c r="M1656" s="216"/>
      <c r="N1656" s="216"/>
      <c r="O1656" s="216"/>
      <c r="P1656" s="216"/>
      <c r="Q1656" s="216"/>
      <c r="R1656" s="216"/>
      <c r="S1656" s="216"/>
      <c r="T1656" s="216"/>
      <c r="U1656" s="216"/>
      <c r="V1656" s="216"/>
      <c r="W1656" s="216"/>
      <c r="X1656" s="216"/>
      <c r="Y1656" s="216"/>
      <c r="Z1656" s="216"/>
      <c r="AA1656" s="216"/>
      <c r="AB1656" s="216"/>
      <c r="AC1656" s="216"/>
      <c r="AD1656" s="216"/>
      <c r="AE1656" s="216"/>
      <c r="AF1656" s="216"/>
      <c r="AG1656" s="216"/>
      <c r="AH1656" s="216"/>
      <c r="AI1656" s="216"/>
      <c r="AJ1656" s="216"/>
      <c r="AK1656" s="216"/>
      <c r="AL1656" s="216"/>
      <c r="FY1656" s="184"/>
      <c r="JJ1656" s="184"/>
    </row>
    <row r="1657" spans="2:270">
      <c r="B1657" s="202"/>
      <c r="E1657" s="216"/>
      <c r="F1657" s="216"/>
      <c r="G1657" s="216"/>
      <c r="H1657" s="216"/>
      <c r="I1657" s="216"/>
      <c r="J1657" s="216"/>
      <c r="K1657" s="216"/>
      <c r="L1657" s="216"/>
      <c r="M1657" s="216"/>
      <c r="N1657" s="216"/>
      <c r="O1657" s="216"/>
      <c r="P1657" s="216"/>
      <c r="Q1657" s="216"/>
      <c r="R1657" s="216"/>
      <c r="S1657" s="216"/>
      <c r="T1657" s="216"/>
      <c r="U1657" s="216"/>
      <c r="V1657" s="216"/>
      <c r="W1657" s="216"/>
      <c r="X1657" s="216"/>
      <c r="Y1657" s="216"/>
      <c r="Z1657" s="216"/>
      <c r="AA1657" s="216"/>
      <c r="AB1657" s="216"/>
      <c r="AC1657" s="216"/>
      <c r="AD1657" s="216"/>
      <c r="AE1657" s="216"/>
      <c r="AF1657" s="216"/>
      <c r="AG1657" s="216"/>
      <c r="AH1657" s="216"/>
      <c r="AI1657" s="216"/>
      <c r="AJ1657" s="216"/>
      <c r="AK1657" s="216"/>
      <c r="AL1657" s="216"/>
      <c r="FY1657" s="184"/>
      <c r="JJ1657" s="184"/>
    </row>
    <row r="1658" spans="2:270">
      <c r="B1658" s="202"/>
      <c r="E1658" s="216"/>
      <c r="F1658" s="216"/>
      <c r="G1658" s="216"/>
      <c r="H1658" s="216"/>
      <c r="I1658" s="216"/>
      <c r="J1658" s="216"/>
      <c r="K1658" s="216"/>
      <c r="L1658" s="216"/>
      <c r="M1658" s="216"/>
      <c r="N1658" s="216"/>
      <c r="O1658" s="216"/>
      <c r="P1658" s="216"/>
      <c r="Q1658" s="216"/>
      <c r="R1658" s="216"/>
      <c r="S1658" s="216"/>
      <c r="T1658" s="216"/>
      <c r="U1658" s="216"/>
      <c r="V1658" s="216"/>
      <c r="W1658" s="216"/>
      <c r="X1658" s="216"/>
      <c r="Y1658" s="216"/>
      <c r="Z1658" s="216"/>
      <c r="AA1658" s="216"/>
      <c r="AB1658" s="216"/>
      <c r="AC1658" s="216"/>
      <c r="AD1658" s="216"/>
      <c r="AE1658" s="216"/>
      <c r="AF1658" s="216"/>
      <c r="AG1658" s="216"/>
      <c r="AH1658" s="216"/>
      <c r="AI1658" s="216"/>
      <c r="AJ1658" s="216"/>
      <c r="AK1658" s="216"/>
      <c r="AL1658" s="216"/>
      <c r="FY1658" s="184"/>
      <c r="JJ1658" s="184"/>
    </row>
    <row r="1659" spans="2:270">
      <c r="B1659" s="202"/>
      <c r="E1659" s="216"/>
      <c r="F1659" s="216"/>
      <c r="G1659" s="216"/>
      <c r="H1659" s="216"/>
      <c r="I1659" s="216"/>
      <c r="J1659" s="216"/>
      <c r="K1659" s="216"/>
      <c r="L1659" s="216"/>
      <c r="M1659" s="216"/>
      <c r="N1659" s="216"/>
      <c r="O1659" s="216"/>
      <c r="P1659" s="216"/>
      <c r="Q1659" s="216"/>
      <c r="R1659" s="216"/>
      <c r="S1659" s="216"/>
      <c r="T1659" s="216"/>
      <c r="U1659" s="216"/>
      <c r="V1659" s="216"/>
      <c r="W1659" s="216"/>
      <c r="X1659" s="216"/>
      <c r="Y1659" s="216"/>
      <c r="Z1659" s="216"/>
      <c r="AA1659" s="216"/>
      <c r="AB1659" s="216"/>
      <c r="AC1659" s="216"/>
      <c r="AD1659" s="216"/>
      <c r="AE1659" s="216"/>
      <c r="AF1659" s="216"/>
      <c r="AG1659" s="216"/>
      <c r="AH1659" s="216"/>
      <c r="AI1659" s="216"/>
      <c r="AJ1659" s="216"/>
      <c r="AK1659" s="216"/>
      <c r="AL1659" s="216"/>
      <c r="FY1659" s="184"/>
      <c r="JJ1659" s="184"/>
    </row>
    <row r="1660" spans="2:270">
      <c r="B1660" s="202"/>
      <c r="E1660" s="216"/>
      <c r="F1660" s="216"/>
      <c r="G1660" s="216"/>
      <c r="H1660" s="216"/>
      <c r="I1660" s="216"/>
      <c r="J1660" s="216"/>
      <c r="K1660" s="216"/>
      <c r="L1660" s="216"/>
      <c r="M1660" s="216"/>
      <c r="N1660" s="216"/>
      <c r="O1660" s="216"/>
      <c r="P1660" s="216"/>
      <c r="Q1660" s="216"/>
      <c r="R1660" s="216"/>
      <c r="S1660" s="216"/>
      <c r="T1660" s="216"/>
      <c r="U1660" s="216"/>
      <c r="V1660" s="216"/>
      <c r="W1660" s="216"/>
      <c r="X1660" s="216"/>
      <c r="Y1660" s="216"/>
      <c r="Z1660" s="216"/>
      <c r="AA1660" s="216"/>
      <c r="AB1660" s="216"/>
      <c r="AC1660" s="216"/>
      <c r="AD1660" s="216"/>
      <c r="AE1660" s="216"/>
      <c r="AF1660" s="216"/>
      <c r="AG1660" s="216"/>
      <c r="AH1660" s="216"/>
      <c r="AI1660" s="216"/>
      <c r="AJ1660" s="216"/>
      <c r="AK1660" s="216"/>
      <c r="AL1660" s="216"/>
      <c r="FY1660" s="184"/>
      <c r="JJ1660" s="184"/>
    </row>
    <row r="1661" spans="2:270">
      <c r="B1661" s="202"/>
      <c r="E1661" s="216"/>
      <c r="F1661" s="216"/>
      <c r="G1661" s="216"/>
      <c r="H1661" s="216"/>
      <c r="I1661" s="216"/>
      <c r="J1661" s="216"/>
      <c r="K1661" s="216"/>
      <c r="L1661" s="216"/>
      <c r="M1661" s="216"/>
      <c r="N1661" s="216"/>
      <c r="O1661" s="216"/>
      <c r="P1661" s="216"/>
      <c r="Q1661" s="216"/>
      <c r="R1661" s="216"/>
      <c r="S1661" s="216"/>
      <c r="T1661" s="216"/>
      <c r="U1661" s="216"/>
      <c r="V1661" s="216"/>
      <c r="W1661" s="216"/>
      <c r="X1661" s="216"/>
      <c r="Y1661" s="216"/>
      <c r="Z1661" s="216"/>
      <c r="AA1661" s="216"/>
      <c r="AB1661" s="216"/>
      <c r="AC1661" s="216"/>
      <c r="AD1661" s="216"/>
      <c r="AE1661" s="216"/>
      <c r="AF1661" s="216"/>
      <c r="AG1661" s="216"/>
      <c r="AH1661" s="216"/>
      <c r="AI1661" s="216"/>
      <c r="AJ1661" s="216"/>
      <c r="AK1661" s="216"/>
      <c r="AL1661" s="216"/>
      <c r="FY1661" s="184"/>
      <c r="JJ1661" s="184"/>
    </row>
    <row r="1662" spans="2:270">
      <c r="B1662" s="202"/>
      <c r="E1662" s="216"/>
      <c r="F1662" s="216"/>
      <c r="G1662" s="216"/>
      <c r="H1662" s="216"/>
      <c r="I1662" s="216"/>
      <c r="J1662" s="216"/>
      <c r="K1662" s="216"/>
      <c r="L1662" s="216"/>
      <c r="M1662" s="216"/>
      <c r="N1662" s="216"/>
      <c r="O1662" s="216"/>
      <c r="P1662" s="216"/>
      <c r="Q1662" s="216"/>
      <c r="R1662" s="216"/>
      <c r="S1662" s="216"/>
      <c r="T1662" s="216"/>
      <c r="U1662" s="216"/>
      <c r="V1662" s="216"/>
      <c r="W1662" s="216"/>
      <c r="X1662" s="216"/>
      <c r="Y1662" s="216"/>
      <c r="Z1662" s="216"/>
      <c r="AA1662" s="216"/>
      <c r="AB1662" s="216"/>
      <c r="AC1662" s="216"/>
      <c r="AD1662" s="216"/>
      <c r="AE1662" s="216"/>
      <c r="AF1662" s="216"/>
      <c r="AG1662" s="216"/>
      <c r="AH1662" s="216"/>
      <c r="AI1662" s="216"/>
      <c r="AJ1662" s="216"/>
      <c r="AK1662" s="216"/>
      <c r="AL1662" s="216"/>
      <c r="FY1662" s="184"/>
      <c r="JJ1662" s="184"/>
    </row>
    <row r="1663" spans="2:270">
      <c r="B1663" s="202"/>
      <c r="E1663" s="216"/>
      <c r="F1663" s="216"/>
      <c r="G1663" s="216"/>
      <c r="H1663" s="216"/>
      <c r="I1663" s="216"/>
      <c r="J1663" s="216"/>
      <c r="K1663" s="216"/>
      <c r="L1663" s="216"/>
      <c r="M1663" s="216"/>
      <c r="N1663" s="216"/>
      <c r="O1663" s="216"/>
      <c r="P1663" s="216"/>
      <c r="Q1663" s="216"/>
      <c r="R1663" s="216"/>
      <c r="S1663" s="216"/>
      <c r="T1663" s="216"/>
      <c r="U1663" s="216"/>
      <c r="V1663" s="216"/>
      <c r="W1663" s="216"/>
      <c r="X1663" s="216"/>
      <c r="Y1663" s="216"/>
      <c r="Z1663" s="216"/>
      <c r="AA1663" s="216"/>
      <c r="AB1663" s="216"/>
      <c r="AC1663" s="216"/>
      <c r="AD1663" s="216"/>
      <c r="AE1663" s="216"/>
      <c r="AF1663" s="216"/>
      <c r="AG1663" s="216"/>
      <c r="AH1663" s="216"/>
      <c r="AI1663" s="216"/>
      <c r="AJ1663" s="216"/>
      <c r="AK1663" s="216"/>
      <c r="AL1663" s="216"/>
      <c r="FY1663" s="184"/>
      <c r="JJ1663" s="184"/>
    </row>
    <row r="1664" spans="2:270">
      <c r="B1664" s="202"/>
      <c r="E1664" s="216"/>
      <c r="F1664" s="216"/>
      <c r="G1664" s="216"/>
      <c r="H1664" s="216"/>
      <c r="I1664" s="216"/>
      <c r="J1664" s="216"/>
      <c r="K1664" s="216"/>
      <c r="L1664" s="216"/>
      <c r="M1664" s="216"/>
      <c r="N1664" s="216"/>
      <c r="O1664" s="216"/>
      <c r="P1664" s="216"/>
      <c r="Q1664" s="216"/>
      <c r="R1664" s="216"/>
      <c r="S1664" s="216"/>
      <c r="T1664" s="216"/>
      <c r="U1664" s="216"/>
      <c r="V1664" s="216"/>
      <c r="W1664" s="216"/>
      <c r="X1664" s="216"/>
      <c r="Y1664" s="216"/>
      <c r="Z1664" s="216"/>
      <c r="AA1664" s="216"/>
      <c r="AB1664" s="216"/>
      <c r="AC1664" s="216"/>
      <c r="AD1664" s="216"/>
      <c r="AE1664" s="216"/>
      <c r="AF1664" s="216"/>
      <c r="AG1664" s="216"/>
      <c r="AH1664" s="216"/>
      <c r="AI1664" s="216"/>
      <c r="AJ1664" s="216"/>
      <c r="AK1664" s="216"/>
      <c r="AL1664" s="216"/>
      <c r="FY1664" s="184"/>
      <c r="JJ1664" s="184"/>
    </row>
    <row r="1665" spans="2:270">
      <c r="B1665" s="202"/>
      <c r="E1665" s="216"/>
      <c r="F1665" s="216"/>
      <c r="G1665" s="216"/>
      <c r="H1665" s="216"/>
      <c r="I1665" s="216"/>
      <c r="J1665" s="216"/>
      <c r="K1665" s="216"/>
      <c r="L1665" s="216"/>
      <c r="M1665" s="216"/>
      <c r="N1665" s="216"/>
      <c r="O1665" s="216"/>
      <c r="P1665" s="216"/>
      <c r="Q1665" s="216"/>
      <c r="R1665" s="216"/>
      <c r="S1665" s="216"/>
      <c r="T1665" s="216"/>
      <c r="U1665" s="216"/>
      <c r="V1665" s="216"/>
      <c r="W1665" s="216"/>
      <c r="X1665" s="216"/>
      <c r="Y1665" s="216"/>
      <c r="Z1665" s="216"/>
      <c r="AA1665" s="216"/>
      <c r="AB1665" s="216"/>
      <c r="AC1665" s="216"/>
      <c r="AD1665" s="216"/>
      <c r="AE1665" s="216"/>
      <c r="AF1665" s="216"/>
      <c r="AG1665" s="216"/>
      <c r="AH1665" s="216"/>
      <c r="AI1665" s="216"/>
      <c r="AJ1665" s="216"/>
      <c r="AK1665" s="216"/>
      <c r="AL1665" s="216"/>
      <c r="FY1665" s="184"/>
      <c r="JJ1665" s="184"/>
    </row>
    <row r="1666" spans="2:270">
      <c r="B1666" s="202"/>
      <c r="E1666" s="216"/>
      <c r="F1666" s="216"/>
      <c r="G1666" s="216"/>
      <c r="H1666" s="216"/>
      <c r="I1666" s="216"/>
      <c r="J1666" s="216"/>
      <c r="K1666" s="216"/>
      <c r="L1666" s="216"/>
      <c r="M1666" s="216"/>
      <c r="N1666" s="216"/>
      <c r="O1666" s="216"/>
      <c r="P1666" s="216"/>
      <c r="Q1666" s="216"/>
      <c r="R1666" s="216"/>
      <c r="S1666" s="216"/>
      <c r="T1666" s="216"/>
      <c r="U1666" s="216"/>
      <c r="V1666" s="216"/>
      <c r="W1666" s="216"/>
      <c r="X1666" s="216"/>
      <c r="Y1666" s="216"/>
      <c r="Z1666" s="216"/>
      <c r="AA1666" s="216"/>
      <c r="AB1666" s="216"/>
      <c r="AC1666" s="216"/>
      <c r="AD1666" s="216"/>
      <c r="AE1666" s="216"/>
      <c r="AF1666" s="216"/>
      <c r="AG1666" s="216"/>
      <c r="AH1666" s="216"/>
      <c r="AI1666" s="216"/>
      <c r="AJ1666" s="216"/>
      <c r="AK1666" s="216"/>
      <c r="AL1666" s="216"/>
      <c r="FY1666" s="184"/>
      <c r="JJ1666" s="184"/>
    </row>
    <row r="1667" spans="2:270">
      <c r="B1667" s="202"/>
      <c r="E1667" s="216"/>
      <c r="F1667" s="216"/>
      <c r="G1667" s="216"/>
      <c r="H1667" s="216"/>
      <c r="I1667" s="216"/>
      <c r="J1667" s="216"/>
      <c r="K1667" s="216"/>
      <c r="L1667" s="216"/>
      <c r="M1667" s="216"/>
      <c r="N1667" s="216"/>
      <c r="O1667" s="216"/>
      <c r="P1667" s="216"/>
      <c r="Q1667" s="216"/>
      <c r="R1667" s="216"/>
      <c r="S1667" s="216"/>
      <c r="T1667" s="216"/>
      <c r="U1667" s="216"/>
      <c r="V1667" s="216"/>
      <c r="W1667" s="216"/>
      <c r="X1667" s="216"/>
      <c r="Y1667" s="216"/>
      <c r="Z1667" s="216"/>
      <c r="AA1667" s="216"/>
      <c r="AB1667" s="216"/>
      <c r="AC1667" s="216"/>
      <c r="AD1667" s="216"/>
      <c r="AE1667" s="216"/>
      <c r="AF1667" s="216"/>
      <c r="AG1667" s="216"/>
      <c r="AH1667" s="216"/>
      <c r="AI1667" s="216"/>
      <c r="AJ1667" s="216"/>
      <c r="AK1667" s="216"/>
      <c r="AL1667" s="216"/>
      <c r="FY1667" s="184"/>
      <c r="JJ1667" s="184"/>
    </row>
    <row r="1668" spans="2:270">
      <c r="B1668" s="202"/>
      <c r="E1668" s="216"/>
      <c r="F1668" s="216"/>
      <c r="G1668" s="216"/>
      <c r="H1668" s="216"/>
      <c r="I1668" s="216"/>
      <c r="J1668" s="216"/>
      <c r="K1668" s="216"/>
      <c r="L1668" s="216"/>
      <c r="M1668" s="216"/>
      <c r="N1668" s="216"/>
      <c r="O1668" s="216"/>
      <c r="P1668" s="216"/>
      <c r="Q1668" s="216"/>
      <c r="R1668" s="216"/>
      <c r="S1668" s="216"/>
      <c r="T1668" s="216"/>
      <c r="U1668" s="216"/>
      <c r="V1668" s="216"/>
      <c r="W1668" s="216"/>
      <c r="X1668" s="216"/>
      <c r="Y1668" s="216"/>
      <c r="Z1668" s="216"/>
      <c r="AA1668" s="216"/>
      <c r="AB1668" s="216"/>
      <c r="AC1668" s="216"/>
      <c r="AD1668" s="216"/>
      <c r="AE1668" s="216"/>
      <c r="AF1668" s="216"/>
      <c r="AG1668" s="216"/>
      <c r="AH1668" s="216"/>
      <c r="AI1668" s="216"/>
      <c r="AJ1668" s="216"/>
      <c r="AK1668" s="216"/>
      <c r="AL1668" s="216"/>
      <c r="FY1668" s="184"/>
      <c r="JJ1668" s="184"/>
    </row>
    <row r="1669" spans="2:270">
      <c r="B1669" s="202"/>
      <c r="E1669" s="216"/>
      <c r="F1669" s="216"/>
      <c r="G1669" s="216"/>
      <c r="H1669" s="216"/>
      <c r="I1669" s="216"/>
      <c r="J1669" s="216"/>
      <c r="K1669" s="216"/>
      <c r="L1669" s="216"/>
      <c r="M1669" s="216"/>
      <c r="N1669" s="216"/>
      <c r="O1669" s="216"/>
      <c r="P1669" s="216"/>
      <c r="Q1669" s="216"/>
      <c r="R1669" s="216"/>
      <c r="S1669" s="216"/>
      <c r="T1669" s="216"/>
      <c r="U1669" s="216"/>
      <c r="V1669" s="216"/>
      <c r="W1669" s="216"/>
      <c r="X1669" s="216"/>
      <c r="Y1669" s="216"/>
      <c r="Z1669" s="216"/>
      <c r="AA1669" s="216"/>
      <c r="AB1669" s="216"/>
      <c r="AC1669" s="216"/>
      <c r="AD1669" s="216"/>
      <c r="AE1669" s="216"/>
      <c r="AF1669" s="216"/>
      <c r="AG1669" s="216"/>
      <c r="AH1669" s="216"/>
      <c r="AI1669" s="216"/>
      <c r="AJ1669" s="216"/>
      <c r="AK1669" s="216"/>
      <c r="AL1669" s="216"/>
      <c r="FY1669" s="184"/>
      <c r="JJ1669" s="184"/>
    </row>
    <row r="1670" spans="2:270">
      <c r="B1670" s="202"/>
      <c r="E1670" s="216"/>
      <c r="F1670" s="216"/>
      <c r="G1670" s="216"/>
      <c r="H1670" s="216"/>
      <c r="I1670" s="216"/>
      <c r="J1670" s="216"/>
      <c r="K1670" s="216"/>
      <c r="L1670" s="216"/>
      <c r="M1670" s="216"/>
      <c r="N1670" s="216"/>
      <c r="O1670" s="216"/>
      <c r="P1670" s="216"/>
      <c r="Q1670" s="216"/>
      <c r="R1670" s="216"/>
      <c r="S1670" s="216"/>
      <c r="T1670" s="216"/>
      <c r="U1670" s="216"/>
      <c r="V1670" s="216"/>
      <c r="W1670" s="216"/>
      <c r="X1670" s="216"/>
      <c r="Y1670" s="216"/>
      <c r="Z1670" s="216"/>
      <c r="AA1670" s="216"/>
      <c r="AB1670" s="216"/>
      <c r="AC1670" s="216"/>
      <c r="AD1670" s="216"/>
      <c r="AE1670" s="216"/>
      <c r="AF1670" s="216"/>
      <c r="AG1670" s="216"/>
      <c r="AH1670" s="216"/>
      <c r="AI1670" s="216"/>
      <c r="AJ1670" s="216"/>
      <c r="AK1670" s="216"/>
      <c r="AL1670" s="216"/>
      <c r="FY1670" s="184"/>
      <c r="JJ1670" s="184"/>
    </row>
    <row r="1671" spans="2:270">
      <c r="B1671" s="202"/>
      <c r="E1671" s="216"/>
      <c r="F1671" s="216"/>
      <c r="G1671" s="216"/>
      <c r="H1671" s="216"/>
      <c r="I1671" s="216"/>
      <c r="J1671" s="216"/>
      <c r="K1671" s="216"/>
      <c r="L1671" s="216"/>
      <c r="M1671" s="216"/>
      <c r="N1671" s="216"/>
      <c r="O1671" s="216"/>
      <c r="P1671" s="216"/>
      <c r="Q1671" s="216"/>
      <c r="R1671" s="216"/>
      <c r="S1671" s="216"/>
      <c r="T1671" s="216"/>
      <c r="U1671" s="216"/>
      <c r="V1671" s="216"/>
      <c r="W1671" s="216"/>
      <c r="X1671" s="216"/>
      <c r="Y1671" s="216"/>
      <c r="Z1671" s="216"/>
      <c r="AA1671" s="216"/>
      <c r="AB1671" s="216"/>
      <c r="AC1671" s="216"/>
      <c r="AD1671" s="216"/>
      <c r="AE1671" s="216"/>
      <c r="AF1671" s="216"/>
      <c r="AG1671" s="216"/>
      <c r="AH1671" s="216"/>
      <c r="AI1671" s="216"/>
      <c r="AJ1671" s="216"/>
      <c r="AK1671" s="216"/>
      <c r="AL1671" s="216"/>
      <c r="FY1671" s="184"/>
      <c r="JJ1671" s="184"/>
    </row>
    <row r="1672" spans="2:270">
      <c r="B1672" s="202"/>
      <c r="E1672" s="216"/>
      <c r="F1672" s="216"/>
      <c r="G1672" s="216"/>
      <c r="H1672" s="216"/>
      <c r="I1672" s="216"/>
      <c r="J1672" s="216"/>
      <c r="K1672" s="216"/>
      <c r="L1672" s="216"/>
      <c r="M1672" s="216"/>
      <c r="N1672" s="216"/>
      <c r="O1672" s="216"/>
      <c r="P1672" s="216"/>
      <c r="Q1672" s="216"/>
      <c r="R1672" s="216"/>
      <c r="S1672" s="216"/>
      <c r="T1672" s="216"/>
      <c r="U1672" s="216"/>
      <c r="V1672" s="216"/>
      <c r="W1672" s="216"/>
      <c r="X1672" s="216"/>
      <c r="Y1672" s="216"/>
      <c r="Z1672" s="216"/>
      <c r="AA1672" s="216"/>
      <c r="AB1672" s="216"/>
      <c r="AC1672" s="216"/>
      <c r="AD1672" s="216"/>
      <c r="AE1672" s="216"/>
      <c r="AF1672" s="216"/>
      <c r="AG1672" s="216"/>
      <c r="AH1672" s="216"/>
      <c r="AI1672" s="216"/>
      <c r="AJ1672" s="216"/>
      <c r="AK1672" s="216"/>
      <c r="AL1672" s="216"/>
      <c r="FY1672" s="184"/>
      <c r="JJ1672" s="184"/>
    </row>
    <row r="1673" spans="2:270">
      <c r="B1673" s="202"/>
      <c r="E1673" s="216"/>
      <c r="F1673" s="216"/>
      <c r="G1673" s="216"/>
      <c r="H1673" s="216"/>
      <c r="I1673" s="216"/>
      <c r="J1673" s="216"/>
      <c r="K1673" s="216"/>
      <c r="L1673" s="216"/>
      <c r="M1673" s="216"/>
      <c r="N1673" s="216"/>
      <c r="O1673" s="216"/>
      <c r="P1673" s="216"/>
      <c r="Q1673" s="216"/>
      <c r="R1673" s="216"/>
      <c r="S1673" s="216"/>
      <c r="T1673" s="216"/>
      <c r="U1673" s="216"/>
      <c r="V1673" s="216"/>
      <c r="W1673" s="216"/>
      <c r="X1673" s="216"/>
      <c r="Y1673" s="216"/>
      <c r="Z1673" s="216"/>
      <c r="AA1673" s="216"/>
      <c r="AB1673" s="216"/>
      <c r="AC1673" s="216"/>
      <c r="AD1673" s="216"/>
      <c r="AE1673" s="216"/>
      <c r="AF1673" s="216"/>
      <c r="AG1673" s="216"/>
      <c r="AH1673" s="216"/>
      <c r="AI1673" s="216"/>
      <c r="AJ1673" s="216"/>
      <c r="AK1673" s="216"/>
      <c r="AL1673" s="216"/>
      <c r="FY1673" s="184"/>
      <c r="JJ1673" s="184"/>
    </row>
    <row r="1674" spans="2:270">
      <c r="B1674" s="202"/>
      <c r="E1674" s="216"/>
      <c r="F1674" s="216"/>
      <c r="G1674" s="216"/>
      <c r="H1674" s="216"/>
      <c r="I1674" s="216"/>
      <c r="J1674" s="216"/>
      <c r="K1674" s="216"/>
      <c r="L1674" s="216"/>
      <c r="M1674" s="216"/>
      <c r="N1674" s="216"/>
      <c r="O1674" s="216"/>
      <c r="P1674" s="216"/>
      <c r="Q1674" s="216"/>
      <c r="R1674" s="216"/>
      <c r="S1674" s="216"/>
      <c r="T1674" s="216"/>
      <c r="U1674" s="216"/>
      <c r="V1674" s="216"/>
      <c r="W1674" s="216"/>
      <c r="X1674" s="216"/>
      <c r="Y1674" s="216"/>
      <c r="Z1674" s="216"/>
      <c r="AA1674" s="216"/>
      <c r="AB1674" s="216"/>
      <c r="AC1674" s="216"/>
      <c r="AD1674" s="216"/>
      <c r="AE1674" s="216"/>
      <c r="AF1674" s="216"/>
      <c r="AG1674" s="216"/>
      <c r="AH1674" s="216"/>
      <c r="AI1674" s="216"/>
      <c r="AJ1674" s="216"/>
      <c r="AK1674" s="216"/>
      <c r="AL1674" s="216"/>
      <c r="FY1674" s="184"/>
      <c r="JJ1674" s="184"/>
    </row>
    <row r="1675" spans="2:270">
      <c r="B1675" s="202"/>
      <c r="E1675" s="216"/>
      <c r="F1675" s="216"/>
      <c r="G1675" s="216"/>
      <c r="H1675" s="216"/>
      <c r="I1675" s="216"/>
      <c r="J1675" s="216"/>
      <c r="K1675" s="216"/>
      <c r="L1675" s="216"/>
      <c r="M1675" s="216"/>
      <c r="N1675" s="216"/>
      <c r="O1675" s="216"/>
      <c r="P1675" s="216"/>
      <c r="Q1675" s="216"/>
      <c r="R1675" s="216"/>
      <c r="S1675" s="216"/>
      <c r="T1675" s="216"/>
      <c r="U1675" s="216"/>
      <c r="V1675" s="216"/>
      <c r="W1675" s="216"/>
      <c r="X1675" s="216"/>
      <c r="Y1675" s="216"/>
      <c r="Z1675" s="216"/>
      <c r="AA1675" s="216"/>
      <c r="AB1675" s="216"/>
      <c r="AC1675" s="216"/>
      <c r="AD1675" s="216"/>
      <c r="AE1675" s="216"/>
      <c r="AF1675" s="216"/>
      <c r="AG1675" s="216"/>
      <c r="AH1675" s="216"/>
      <c r="AI1675" s="216"/>
      <c r="AJ1675" s="216"/>
      <c r="AK1675" s="216"/>
      <c r="AL1675" s="216"/>
      <c r="FY1675" s="184"/>
      <c r="JJ1675" s="184"/>
    </row>
    <row r="1676" spans="2:270">
      <c r="B1676" s="202"/>
      <c r="E1676" s="216"/>
      <c r="F1676" s="216"/>
      <c r="G1676" s="216"/>
      <c r="H1676" s="216"/>
      <c r="I1676" s="216"/>
      <c r="J1676" s="216"/>
      <c r="K1676" s="216"/>
      <c r="L1676" s="216"/>
      <c r="M1676" s="216"/>
      <c r="N1676" s="216"/>
      <c r="O1676" s="216"/>
      <c r="P1676" s="216"/>
      <c r="Q1676" s="216"/>
      <c r="R1676" s="216"/>
      <c r="S1676" s="216"/>
      <c r="T1676" s="216"/>
      <c r="U1676" s="216"/>
      <c r="V1676" s="216"/>
      <c r="W1676" s="216"/>
      <c r="X1676" s="216"/>
      <c r="Y1676" s="216"/>
      <c r="Z1676" s="216"/>
      <c r="AA1676" s="216"/>
      <c r="AB1676" s="216"/>
      <c r="AC1676" s="216"/>
      <c r="AD1676" s="216"/>
      <c r="AE1676" s="216"/>
      <c r="AF1676" s="216"/>
      <c r="AG1676" s="216"/>
      <c r="AH1676" s="216"/>
      <c r="AI1676" s="216"/>
      <c r="AJ1676" s="216"/>
      <c r="AK1676" s="216"/>
      <c r="AL1676" s="216"/>
      <c r="FY1676" s="184"/>
      <c r="JJ1676" s="184"/>
    </row>
    <row r="1677" spans="2:270">
      <c r="B1677" s="202"/>
      <c r="E1677" s="216"/>
      <c r="F1677" s="216"/>
      <c r="G1677" s="216"/>
      <c r="H1677" s="216"/>
      <c r="I1677" s="216"/>
      <c r="J1677" s="216"/>
      <c r="K1677" s="216"/>
      <c r="L1677" s="216"/>
      <c r="M1677" s="216"/>
      <c r="N1677" s="216"/>
      <c r="O1677" s="216"/>
      <c r="P1677" s="216"/>
      <c r="Q1677" s="216"/>
      <c r="R1677" s="216"/>
      <c r="S1677" s="216"/>
      <c r="T1677" s="216"/>
      <c r="U1677" s="216"/>
      <c r="V1677" s="216"/>
      <c r="W1677" s="216"/>
      <c r="X1677" s="216"/>
      <c r="Y1677" s="216"/>
      <c r="Z1677" s="216"/>
      <c r="AA1677" s="216"/>
      <c r="AB1677" s="216"/>
      <c r="AC1677" s="216"/>
      <c r="AD1677" s="216"/>
      <c r="AE1677" s="216"/>
      <c r="AF1677" s="216"/>
      <c r="AG1677" s="216"/>
      <c r="AH1677" s="216"/>
      <c r="AI1677" s="216"/>
      <c r="AJ1677" s="216"/>
      <c r="AK1677" s="216"/>
      <c r="AL1677" s="216"/>
      <c r="FY1677" s="184"/>
      <c r="JJ1677" s="184"/>
    </row>
    <row r="1678" spans="2:270">
      <c r="B1678" s="202"/>
      <c r="E1678" s="216"/>
      <c r="F1678" s="216"/>
      <c r="G1678" s="216"/>
      <c r="H1678" s="216"/>
      <c r="I1678" s="216"/>
      <c r="J1678" s="216"/>
      <c r="K1678" s="216"/>
      <c r="L1678" s="216"/>
      <c r="M1678" s="216"/>
      <c r="N1678" s="216"/>
      <c r="O1678" s="216"/>
      <c r="P1678" s="216"/>
      <c r="Q1678" s="216"/>
      <c r="R1678" s="216"/>
      <c r="S1678" s="216"/>
      <c r="T1678" s="216"/>
      <c r="U1678" s="216"/>
      <c r="V1678" s="216"/>
      <c r="W1678" s="216"/>
      <c r="X1678" s="216"/>
      <c r="Y1678" s="216"/>
      <c r="Z1678" s="216"/>
      <c r="AA1678" s="216"/>
      <c r="AB1678" s="216"/>
      <c r="AC1678" s="216"/>
      <c r="AD1678" s="216"/>
      <c r="AE1678" s="216"/>
      <c r="AF1678" s="216"/>
      <c r="AG1678" s="216"/>
      <c r="AH1678" s="216"/>
      <c r="AI1678" s="216"/>
      <c r="AJ1678" s="216"/>
      <c r="AK1678" s="216"/>
      <c r="AL1678" s="216"/>
      <c r="FY1678" s="184"/>
      <c r="JJ1678" s="184"/>
    </row>
    <row r="1679" spans="2:270">
      <c r="B1679" s="202"/>
      <c r="E1679" s="216"/>
      <c r="F1679" s="216"/>
      <c r="G1679" s="216"/>
      <c r="H1679" s="216"/>
      <c r="I1679" s="216"/>
      <c r="J1679" s="216"/>
      <c r="K1679" s="216"/>
      <c r="L1679" s="216"/>
      <c r="M1679" s="216"/>
      <c r="N1679" s="216"/>
      <c r="O1679" s="216"/>
      <c r="P1679" s="216"/>
      <c r="Q1679" s="216"/>
      <c r="R1679" s="216"/>
      <c r="S1679" s="216"/>
      <c r="T1679" s="216"/>
      <c r="U1679" s="216"/>
      <c r="V1679" s="216"/>
      <c r="W1679" s="216"/>
      <c r="X1679" s="216"/>
      <c r="Y1679" s="216"/>
      <c r="Z1679" s="216"/>
      <c r="AA1679" s="216"/>
      <c r="AB1679" s="216"/>
      <c r="AC1679" s="216"/>
      <c r="AD1679" s="216"/>
      <c r="AE1679" s="216"/>
      <c r="AF1679" s="216"/>
      <c r="AG1679" s="216"/>
      <c r="AH1679" s="216"/>
      <c r="AI1679" s="216"/>
      <c r="AJ1679" s="216"/>
      <c r="AK1679" s="216"/>
      <c r="AL1679" s="216"/>
      <c r="FY1679" s="184"/>
      <c r="JJ1679" s="184"/>
    </row>
    <row r="1680" spans="2:270">
      <c r="B1680" s="202"/>
      <c r="E1680" s="216"/>
      <c r="F1680" s="216"/>
      <c r="G1680" s="216"/>
      <c r="H1680" s="216"/>
      <c r="I1680" s="216"/>
      <c r="J1680" s="216"/>
      <c r="K1680" s="216"/>
      <c r="L1680" s="216"/>
      <c r="M1680" s="216"/>
      <c r="N1680" s="216"/>
      <c r="O1680" s="216"/>
      <c r="P1680" s="216"/>
      <c r="Q1680" s="216"/>
      <c r="R1680" s="216"/>
      <c r="S1680" s="216"/>
      <c r="T1680" s="216"/>
      <c r="U1680" s="216"/>
      <c r="V1680" s="216"/>
      <c r="W1680" s="216"/>
      <c r="X1680" s="216"/>
      <c r="Y1680" s="216"/>
      <c r="Z1680" s="216"/>
      <c r="AA1680" s="216"/>
      <c r="AB1680" s="216"/>
      <c r="AC1680" s="216"/>
      <c r="AD1680" s="216"/>
      <c r="AE1680" s="216"/>
      <c r="AF1680" s="216"/>
      <c r="AG1680" s="216"/>
      <c r="AH1680" s="216"/>
      <c r="AI1680" s="216"/>
      <c r="AJ1680" s="216"/>
      <c r="AK1680" s="216"/>
      <c r="AL1680" s="216"/>
      <c r="FY1680" s="184"/>
      <c r="JJ1680" s="184"/>
    </row>
    <row r="1681" spans="2:270">
      <c r="B1681" s="202"/>
      <c r="E1681" s="216"/>
      <c r="F1681" s="216"/>
      <c r="G1681" s="216"/>
      <c r="H1681" s="216"/>
      <c r="I1681" s="216"/>
      <c r="J1681" s="216"/>
      <c r="K1681" s="216"/>
      <c r="L1681" s="216"/>
      <c r="M1681" s="216"/>
      <c r="N1681" s="216"/>
      <c r="O1681" s="216"/>
      <c r="P1681" s="216"/>
      <c r="Q1681" s="216"/>
      <c r="R1681" s="216"/>
      <c r="S1681" s="216"/>
      <c r="T1681" s="216"/>
      <c r="U1681" s="216"/>
      <c r="V1681" s="216"/>
      <c r="W1681" s="216"/>
      <c r="X1681" s="216"/>
      <c r="Y1681" s="216"/>
      <c r="Z1681" s="216"/>
      <c r="AA1681" s="216"/>
      <c r="AB1681" s="216"/>
      <c r="AC1681" s="216"/>
      <c r="AD1681" s="216"/>
      <c r="AE1681" s="216"/>
      <c r="AF1681" s="216"/>
      <c r="AG1681" s="216"/>
      <c r="AH1681" s="216"/>
      <c r="AI1681" s="216"/>
      <c r="AJ1681" s="216"/>
      <c r="AK1681" s="216"/>
      <c r="AL1681" s="216"/>
      <c r="FY1681" s="184"/>
      <c r="JJ1681" s="184"/>
    </row>
    <row r="1682" spans="2:270">
      <c r="B1682" s="202"/>
      <c r="E1682" s="216"/>
      <c r="F1682" s="216"/>
      <c r="G1682" s="216"/>
      <c r="H1682" s="216"/>
      <c r="I1682" s="216"/>
      <c r="J1682" s="216"/>
      <c r="K1682" s="216"/>
      <c r="L1682" s="216"/>
      <c r="M1682" s="216"/>
      <c r="N1682" s="216"/>
      <c r="O1682" s="216"/>
      <c r="P1682" s="216"/>
      <c r="Q1682" s="216"/>
      <c r="R1682" s="216"/>
      <c r="S1682" s="216"/>
      <c r="T1682" s="216"/>
      <c r="U1682" s="216"/>
      <c r="V1682" s="216"/>
      <c r="W1682" s="216"/>
      <c r="X1682" s="216"/>
      <c r="Y1682" s="216"/>
      <c r="Z1682" s="216"/>
      <c r="AA1682" s="216"/>
      <c r="AB1682" s="216"/>
      <c r="AC1682" s="216"/>
      <c r="AD1682" s="216"/>
      <c r="AE1682" s="216"/>
      <c r="AF1682" s="216"/>
      <c r="AG1682" s="216"/>
      <c r="AH1682" s="216"/>
      <c r="AI1682" s="216"/>
      <c r="AJ1682" s="216"/>
      <c r="AK1682" s="216"/>
      <c r="AL1682" s="216"/>
      <c r="FY1682" s="184"/>
      <c r="JJ1682" s="184"/>
    </row>
    <row r="1683" spans="2:270">
      <c r="B1683" s="202"/>
      <c r="E1683" s="216"/>
      <c r="F1683" s="216"/>
      <c r="G1683" s="216"/>
      <c r="H1683" s="216"/>
      <c r="I1683" s="216"/>
      <c r="J1683" s="216"/>
      <c r="K1683" s="216"/>
      <c r="L1683" s="216"/>
      <c r="M1683" s="216"/>
      <c r="N1683" s="216"/>
      <c r="O1683" s="216"/>
      <c r="P1683" s="216"/>
      <c r="Q1683" s="216"/>
      <c r="R1683" s="216"/>
      <c r="S1683" s="216"/>
      <c r="T1683" s="216"/>
      <c r="U1683" s="216"/>
      <c r="V1683" s="216"/>
      <c r="W1683" s="216"/>
      <c r="X1683" s="216"/>
      <c r="Y1683" s="216"/>
      <c r="Z1683" s="216"/>
      <c r="AA1683" s="216"/>
      <c r="AB1683" s="216"/>
      <c r="AC1683" s="216"/>
      <c r="AD1683" s="216"/>
      <c r="AE1683" s="216"/>
      <c r="AF1683" s="216"/>
      <c r="AG1683" s="216"/>
      <c r="AH1683" s="216"/>
      <c r="AI1683" s="216"/>
      <c r="AJ1683" s="216"/>
      <c r="AK1683" s="216"/>
      <c r="AL1683" s="216"/>
      <c r="FY1683" s="184"/>
      <c r="JJ1683" s="184"/>
    </row>
    <row r="1684" spans="2:270">
      <c r="B1684" s="202"/>
      <c r="E1684" s="216"/>
      <c r="F1684" s="216"/>
      <c r="G1684" s="216"/>
      <c r="H1684" s="216"/>
      <c r="I1684" s="216"/>
      <c r="J1684" s="216"/>
      <c r="K1684" s="216"/>
      <c r="L1684" s="216"/>
      <c r="M1684" s="216"/>
      <c r="N1684" s="216"/>
      <c r="O1684" s="216"/>
      <c r="P1684" s="216"/>
      <c r="Q1684" s="216"/>
      <c r="R1684" s="216"/>
      <c r="S1684" s="216"/>
      <c r="T1684" s="216"/>
      <c r="U1684" s="216"/>
      <c r="V1684" s="216"/>
      <c r="W1684" s="216"/>
      <c r="X1684" s="216"/>
      <c r="Y1684" s="216"/>
      <c r="Z1684" s="216"/>
      <c r="AA1684" s="216"/>
      <c r="AB1684" s="216"/>
      <c r="AC1684" s="216"/>
      <c r="AD1684" s="216"/>
      <c r="AE1684" s="216"/>
      <c r="AF1684" s="216"/>
      <c r="AG1684" s="216"/>
      <c r="AH1684" s="216"/>
      <c r="AI1684" s="216"/>
      <c r="AJ1684" s="216"/>
      <c r="AK1684" s="216"/>
      <c r="AL1684" s="216"/>
      <c r="FY1684" s="184"/>
      <c r="JJ1684" s="184"/>
    </row>
    <row r="1685" spans="2:270">
      <c r="B1685" s="202"/>
      <c r="E1685" s="216"/>
      <c r="F1685" s="216"/>
      <c r="G1685" s="216"/>
      <c r="H1685" s="216"/>
      <c r="I1685" s="216"/>
      <c r="J1685" s="216"/>
      <c r="K1685" s="216"/>
      <c r="L1685" s="216"/>
      <c r="M1685" s="216"/>
      <c r="N1685" s="216"/>
      <c r="O1685" s="216"/>
      <c r="P1685" s="216"/>
      <c r="Q1685" s="216"/>
      <c r="R1685" s="216"/>
      <c r="S1685" s="216"/>
      <c r="T1685" s="216"/>
      <c r="U1685" s="216"/>
      <c r="V1685" s="216"/>
      <c r="W1685" s="216"/>
      <c r="X1685" s="216"/>
      <c r="Y1685" s="216"/>
      <c r="Z1685" s="216"/>
      <c r="AA1685" s="216"/>
      <c r="AB1685" s="216"/>
      <c r="AC1685" s="216"/>
      <c r="AD1685" s="216"/>
      <c r="AE1685" s="216"/>
      <c r="AF1685" s="216"/>
      <c r="AG1685" s="216"/>
      <c r="AH1685" s="216"/>
      <c r="AI1685" s="216"/>
      <c r="AJ1685" s="216"/>
      <c r="AK1685" s="216"/>
      <c r="AL1685" s="216"/>
      <c r="FY1685" s="184"/>
      <c r="JJ1685" s="184"/>
    </row>
    <row r="1686" spans="2:270">
      <c r="B1686" s="202"/>
      <c r="E1686" s="216"/>
      <c r="F1686" s="216"/>
      <c r="G1686" s="216"/>
      <c r="H1686" s="216"/>
      <c r="I1686" s="216"/>
      <c r="J1686" s="216"/>
      <c r="K1686" s="216"/>
      <c r="L1686" s="216"/>
      <c r="M1686" s="216"/>
      <c r="N1686" s="216"/>
      <c r="O1686" s="216"/>
      <c r="P1686" s="216"/>
      <c r="Q1686" s="216"/>
      <c r="R1686" s="216"/>
      <c r="S1686" s="216"/>
      <c r="T1686" s="216"/>
      <c r="U1686" s="216"/>
      <c r="V1686" s="216"/>
      <c r="W1686" s="216"/>
      <c r="X1686" s="216"/>
      <c r="Y1686" s="216"/>
      <c r="Z1686" s="216"/>
      <c r="AA1686" s="216"/>
      <c r="AB1686" s="216"/>
      <c r="AC1686" s="216"/>
      <c r="AD1686" s="216"/>
      <c r="AE1686" s="216"/>
      <c r="AF1686" s="216"/>
      <c r="AG1686" s="216"/>
      <c r="AH1686" s="216"/>
      <c r="AI1686" s="216"/>
      <c r="AJ1686" s="216"/>
      <c r="AK1686" s="216"/>
      <c r="AL1686" s="216"/>
      <c r="FY1686" s="184"/>
      <c r="JJ1686" s="184"/>
    </row>
    <row r="1687" spans="2:270">
      <c r="B1687" s="202"/>
      <c r="E1687" s="216"/>
      <c r="F1687" s="216"/>
      <c r="G1687" s="216"/>
      <c r="H1687" s="216"/>
      <c r="I1687" s="216"/>
      <c r="J1687" s="216"/>
      <c r="K1687" s="216"/>
      <c r="L1687" s="216"/>
      <c r="M1687" s="216"/>
      <c r="N1687" s="216"/>
      <c r="O1687" s="216"/>
      <c r="P1687" s="216"/>
      <c r="Q1687" s="216"/>
      <c r="R1687" s="216"/>
      <c r="S1687" s="216"/>
      <c r="T1687" s="216"/>
      <c r="U1687" s="216"/>
      <c r="V1687" s="216"/>
      <c r="W1687" s="216"/>
      <c r="X1687" s="216"/>
      <c r="Y1687" s="216"/>
      <c r="Z1687" s="216"/>
      <c r="AA1687" s="216"/>
      <c r="AB1687" s="216"/>
      <c r="AC1687" s="216"/>
      <c r="AD1687" s="216"/>
      <c r="AE1687" s="216"/>
      <c r="AF1687" s="216"/>
      <c r="AG1687" s="216"/>
      <c r="AH1687" s="216"/>
      <c r="AI1687" s="216"/>
      <c r="AJ1687" s="216"/>
      <c r="AK1687" s="216"/>
      <c r="AL1687" s="216"/>
      <c r="FY1687" s="184"/>
      <c r="JJ1687" s="184"/>
    </row>
    <row r="1688" spans="2:270">
      <c r="B1688" s="202"/>
      <c r="E1688" s="216"/>
      <c r="F1688" s="216"/>
      <c r="G1688" s="216"/>
      <c r="H1688" s="216"/>
      <c r="I1688" s="216"/>
      <c r="J1688" s="216"/>
      <c r="K1688" s="216"/>
      <c r="L1688" s="216"/>
      <c r="M1688" s="216"/>
      <c r="N1688" s="216"/>
      <c r="O1688" s="216"/>
      <c r="P1688" s="216"/>
      <c r="Q1688" s="216"/>
      <c r="R1688" s="216"/>
      <c r="S1688" s="216"/>
      <c r="T1688" s="216"/>
      <c r="U1688" s="216"/>
      <c r="V1688" s="216"/>
      <c r="W1688" s="216"/>
      <c r="X1688" s="216"/>
      <c r="Y1688" s="216"/>
      <c r="Z1688" s="216"/>
      <c r="AA1688" s="216"/>
      <c r="AB1688" s="216"/>
      <c r="AC1688" s="216"/>
      <c r="AD1688" s="216"/>
      <c r="AE1688" s="216"/>
      <c r="AF1688" s="216"/>
      <c r="AG1688" s="216"/>
      <c r="AH1688" s="216"/>
      <c r="AI1688" s="216"/>
      <c r="AJ1688" s="216"/>
      <c r="AK1688" s="216"/>
      <c r="AL1688" s="216"/>
      <c r="FY1688" s="184"/>
      <c r="JJ1688" s="184"/>
    </row>
    <row r="1689" spans="2:270">
      <c r="B1689" s="202"/>
      <c r="E1689" s="216"/>
      <c r="F1689" s="216"/>
      <c r="G1689" s="216"/>
      <c r="H1689" s="216"/>
      <c r="I1689" s="216"/>
      <c r="J1689" s="216"/>
      <c r="K1689" s="216"/>
      <c r="L1689" s="216"/>
      <c r="M1689" s="216"/>
      <c r="N1689" s="216"/>
      <c r="O1689" s="216"/>
      <c r="P1689" s="216"/>
      <c r="Q1689" s="216"/>
      <c r="R1689" s="216"/>
      <c r="S1689" s="216"/>
      <c r="T1689" s="216"/>
      <c r="U1689" s="216"/>
      <c r="V1689" s="216"/>
      <c r="W1689" s="216"/>
      <c r="X1689" s="216"/>
      <c r="Y1689" s="216"/>
      <c r="Z1689" s="216"/>
      <c r="AA1689" s="216"/>
      <c r="AB1689" s="216"/>
      <c r="AC1689" s="216"/>
      <c r="AD1689" s="216"/>
      <c r="AE1689" s="216"/>
      <c r="AF1689" s="216"/>
      <c r="AG1689" s="216"/>
      <c r="AH1689" s="216"/>
      <c r="AI1689" s="216"/>
      <c r="AJ1689" s="216"/>
      <c r="AK1689" s="216"/>
      <c r="AL1689" s="216"/>
      <c r="FY1689" s="184"/>
      <c r="JJ1689" s="184"/>
    </row>
    <row r="1690" spans="2:270">
      <c r="B1690" s="202"/>
      <c r="E1690" s="216"/>
      <c r="F1690" s="216"/>
      <c r="G1690" s="216"/>
      <c r="H1690" s="216"/>
      <c r="I1690" s="216"/>
      <c r="J1690" s="216"/>
      <c r="K1690" s="216"/>
      <c r="L1690" s="216"/>
      <c r="M1690" s="216"/>
      <c r="N1690" s="216"/>
      <c r="O1690" s="216"/>
      <c r="P1690" s="216"/>
      <c r="Q1690" s="216"/>
      <c r="R1690" s="216"/>
      <c r="S1690" s="216"/>
      <c r="T1690" s="216"/>
      <c r="U1690" s="216"/>
      <c r="V1690" s="216"/>
      <c r="W1690" s="216"/>
      <c r="X1690" s="216"/>
      <c r="Y1690" s="216"/>
      <c r="Z1690" s="216"/>
      <c r="AA1690" s="216"/>
      <c r="AB1690" s="216"/>
      <c r="AC1690" s="216"/>
      <c r="AD1690" s="216"/>
      <c r="AE1690" s="216"/>
      <c r="AF1690" s="216"/>
      <c r="AG1690" s="216"/>
      <c r="AH1690" s="216"/>
      <c r="AI1690" s="216"/>
      <c r="AJ1690" s="216"/>
      <c r="AK1690" s="216"/>
      <c r="AL1690" s="216"/>
      <c r="FY1690" s="184"/>
      <c r="JJ1690" s="184"/>
    </row>
    <row r="1691" spans="2:270">
      <c r="B1691" s="202"/>
      <c r="E1691" s="216"/>
      <c r="F1691" s="216"/>
      <c r="G1691" s="216"/>
      <c r="H1691" s="216"/>
      <c r="I1691" s="216"/>
      <c r="J1691" s="216"/>
      <c r="K1691" s="216"/>
      <c r="L1691" s="216"/>
      <c r="M1691" s="216"/>
      <c r="N1691" s="216"/>
      <c r="O1691" s="216"/>
      <c r="P1691" s="216"/>
      <c r="Q1691" s="216"/>
      <c r="R1691" s="216"/>
      <c r="S1691" s="216"/>
      <c r="T1691" s="216"/>
      <c r="U1691" s="216"/>
      <c r="V1691" s="216"/>
      <c r="W1691" s="216"/>
      <c r="X1691" s="216"/>
      <c r="Y1691" s="216"/>
      <c r="Z1691" s="216"/>
      <c r="AA1691" s="216"/>
      <c r="AB1691" s="216"/>
      <c r="AC1691" s="216"/>
      <c r="AD1691" s="216"/>
      <c r="AE1691" s="216"/>
      <c r="AF1691" s="216"/>
      <c r="AG1691" s="216"/>
      <c r="AH1691" s="216"/>
      <c r="AI1691" s="216"/>
      <c r="AJ1691" s="216"/>
      <c r="AK1691" s="216"/>
      <c r="AL1691" s="216"/>
      <c r="FY1691" s="184"/>
      <c r="JJ1691" s="184"/>
    </row>
    <row r="1692" spans="2:270">
      <c r="B1692" s="202"/>
      <c r="E1692" s="216"/>
      <c r="F1692" s="216"/>
      <c r="G1692" s="216"/>
      <c r="H1692" s="216"/>
      <c r="I1692" s="216"/>
      <c r="J1692" s="216"/>
      <c r="K1692" s="216"/>
      <c r="L1692" s="216"/>
      <c r="M1692" s="216"/>
      <c r="N1692" s="216"/>
      <c r="O1692" s="216"/>
      <c r="P1692" s="216"/>
      <c r="Q1692" s="216"/>
      <c r="R1692" s="216"/>
      <c r="S1692" s="216"/>
      <c r="T1692" s="216"/>
      <c r="U1692" s="216"/>
      <c r="V1692" s="216"/>
      <c r="W1692" s="216"/>
      <c r="X1692" s="216"/>
      <c r="Y1692" s="216"/>
      <c r="Z1692" s="216"/>
      <c r="AA1692" s="216"/>
      <c r="AB1692" s="216"/>
      <c r="AC1692" s="216"/>
      <c r="AD1692" s="216"/>
      <c r="AE1692" s="216"/>
      <c r="AF1692" s="216"/>
      <c r="AG1692" s="216"/>
      <c r="AH1692" s="216"/>
      <c r="AI1692" s="216"/>
      <c r="AJ1692" s="216"/>
      <c r="AK1692" s="216"/>
      <c r="AL1692" s="216"/>
      <c r="FY1692" s="184"/>
      <c r="JJ1692" s="184"/>
    </row>
    <row r="1693" spans="2:270">
      <c r="B1693" s="202"/>
      <c r="E1693" s="216"/>
      <c r="F1693" s="216"/>
      <c r="G1693" s="216"/>
      <c r="H1693" s="216"/>
      <c r="I1693" s="216"/>
      <c r="J1693" s="216"/>
      <c r="K1693" s="216"/>
      <c r="L1693" s="216"/>
      <c r="M1693" s="216"/>
      <c r="N1693" s="216"/>
      <c r="O1693" s="216"/>
      <c r="P1693" s="216"/>
      <c r="Q1693" s="216"/>
      <c r="R1693" s="216"/>
      <c r="S1693" s="216"/>
      <c r="T1693" s="216"/>
      <c r="U1693" s="216"/>
      <c r="V1693" s="216"/>
      <c r="W1693" s="216"/>
      <c r="X1693" s="216"/>
      <c r="Y1693" s="216"/>
      <c r="Z1693" s="216"/>
      <c r="AA1693" s="216"/>
      <c r="AB1693" s="216"/>
      <c r="AC1693" s="216"/>
      <c r="AD1693" s="216"/>
      <c r="AE1693" s="216"/>
      <c r="AF1693" s="216"/>
      <c r="AG1693" s="216"/>
      <c r="AH1693" s="216"/>
      <c r="AI1693" s="216"/>
      <c r="AJ1693" s="216"/>
      <c r="AK1693" s="216"/>
      <c r="AL1693" s="216"/>
      <c r="FY1693" s="184"/>
      <c r="JJ1693" s="184"/>
    </row>
    <row r="1694" spans="2:270">
      <c r="B1694" s="202"/>
      <c r="E1694" s="216"/>
      <c r="F1694" s="216"/>
      <c r="G1694" s="216"/>
      <c r="H1694" s="216"/>
      <c r="I1694" s="216"/>
      <c r="J1694" s="216"/>
      <c r="K1694" s="216"/>
      <c r="L1694" s="216"/>
      <c r="M1694" s="216"/>
      <c r="N1694" s="216"/>
      <c r="O1694" s="216"/>
      <c r="P1694" s="216"/>
      <c r="Q1694" s="216"/>
      <c r="R1694" s="216"/>
      <c r="S1694" s="216"/>
      <c r="T1694" s="216"/>
      <c r="U1694" s="216"/>
      <c r="V1694" s="216"/>
      <c r="W1694" s="216"/>
      <c r="X1694" s="216"/>
      <c r="Y1694" s="216"/>
      <c r="Z1694" s="216"/>
      <c r="AA1694" s="216"/>
      <c r="AB1694" s="216"/>
      <c r="AC1694" s="216"/>
      <c r="AD1694" s="216"/>
      <c r="AE1694" s="216"/>
      <c r="AF1694" s="216"/>
      <c r="AG1694" s="216"/>
      <c r="AH1694" s="216"/>
      <c r="AI1694" s="216"/>
      <c r="AJ1694" s="216"/>
      <c r="AK1694" s="216"/>
      <c r="AL1694" s="216"/>
      <c r="FY1694" s="184"/>
      <c r="JJ1694" s="184"/>
    </row>
    <row r="1695" spans="2:270">
      <c r="B1695" s="202"/>
      <c r="E1695" s="216"/>
      <c r="F1695" s="216"/>
      <c r="G1695" s="216"/>
      <c r="H1695" s="216"/>
      <c r="I1695" s="216"/>
      <c r="J1695" s="216"/>
      <c r="K1695" s="216"/>
      <c r="L1695" s="216"/>
      <c r="M1695" s="216"/>
      <c r="N1695" s="216"/>
      <c r="O1695" s="216"/>
      <c r="P1695" s="216"/>
      <c r="Q1695" s="216"/>
      <c r="R1695" s="216"/>
      <c r="S1695" s="216"/>
      <c r="T1695" s="216"/>
      <c r="U1695" s="216"/>
      <c r="V1695" s="216"/>
      <c r="W1695" s="216"/>
      <c r="X1695" s="216"/>
      <c r="Y1695" s="216"/>
      <c r="Z1695" s="216"/>
      <c r="AA1695" s="216"/>
      <c r="AB1695" s="216"/>
      <c r="AC1695" s="216"/>
      <c r="AD1695" s="216"/>
      <c r="AE1695" s="216"/>
      <c r="AF1695" s="216"/>
      <c r="AG1695" s="216"/>
      <c r="AH1695" s="216"/>
      <c r="AI1695" s="216"/>
      <c r="AJ1695" s="216"/>
      <c r="AK1695" s="216"/>
      <c r="AL1695" s="216"/>
      <c r="FY1695" s="184"/>
      <c r="JJ1695" s="184"/>
    </row>
    <row r="1696" spans="2:270">
      <c r="B1696" s="202"/>
      <c r="E1696" s="216"/>
      <c r="F1696" s="216"/>
      <c r="G1696" s="216"/>
      <c r="H1696" s="216"/>
      <c r="I1696" s="216"/>
      <c r="J1696" s="216"/>
      <c r="K1696" s="216"/>
      <c r="L1696" s="216"/>
      <c r="M1696" s="216"/>
      <c r="N1696" s="216"/>
      <c r="O1696" s="216"/>
      <c r="P1696" s="216"/>
      <c r="Q1696" s="216"/>
      <c r="R1696" s="216"/>
      <c r="S1696" s="216"/>
      <c r="T1696" s="216"/>
      <c r="U1696" s="216"/>
      <c r="V1696" s="216"/>
      <c r="W1696" s="216"/>
      <c r="X1696" s="216"/>
      <c r="Y1696" s="216"/>
      <c r="Z1696" s="216"/>
      <c r="AA1696" s="216"/>
      <c r="AB1696" s="216"/>
      <c r="AC1696" s="216"/>
      <c r="AD1696" s="216"/>
      <c r="AE1696" s="216"/>
      <c r="AF1696" s="216"/>
      <c r="AG1696" s="216"/>
      <c r="AH1696" s="216"/>
      <c r="AI1696" s="216"/>
      <c r="AJ1696" s="216"/>
      <c r="AK1696" s="216"/>
      <c r="AL1696" s="216"/>
      <c r="FY1696" s="184"/>
      <c r="JJ1696" s="184"/>
    </row>
    <row r="1697" spans="2:270">
      <c r="B1697" s="202"/>
      <c r="E1697" s="216"/>
      <c r="F1697" s="216"/>
      <c r="G1697" s="216"/>
      <c r="H1697" s="216"/>
      <c r="I1697" s="216"/>
      <c r="J1697" s="216"/>
      <c r="K1697" s="216"/>
      <c r="L1697" s="216"/>
      <c r="M1697" s="216"/>
      <c r="N1697" s="216"/>
      <c r="O1697" s="216"/>
      <c r="P1697" s="216"/>
      <c r="Q1697" s="216"/>
      <c r="R1697" s="216"/>
      <c r="S1697" s="216"/>
      <c r="T1697" s="216"/>
      <c r="U1697" s="216"/>
      <c r="V1697" s="216"/>
      <c r="W1697" s="216"/>
      <c r="X1697" s="216"/>
      <c r="Y1697" s="216"/>
      <c r="Z1697" s="216"/>
      <c r="AA1697" s="216"/>
      <c r="AB1697" s="216"/>
      <c r="AC1697" s="216"/>
      <c r="AD1697" s="216"/>
      <c r="AE1697" s="216"/>
      <c r="AF1697" s="216"/>
      <c r="AG1697" s="216"/>
      <c r="AH1697" s="216"/>
      <c r="AI1697" s="216"/>
      <c r="AJ1697" s="216"/>
      <c r="AK1697" s="216"/>
      <c r="AL1697" s="216"/>
      <c r="FY1697" s="184"/>
      <c r="JJ1697" s="184"/>
    </row>
    <row r="1698" spans="2:270">
      <c r="B1698" s="202"/>
      <c r="E1698" s="216"/>
      <c r="F1698" s="216"/>
      <c r="G1698" s="216"/>
      <c r="H1698" s="216"/>
      <c r="I1698" s="216"/>
      <c r="J1698" s="216"/>
      <c r="K1698" s="216"/>
      <c r="L1698" s="216"/>
      <c r="M1698" s="216"/>
      <c r="N1698" s="216"/>
      <c r="O1698" s="216"/>
      <c r="P1698" s="216"/>
      <c r="Q1698" s="216"/>
      <c r="R1698" s="216"/>
      <c r="S1698" s="216"/>
      <c r="T1698" s="216"/>
      <c r="U1698" s="216"/>
      <c r="V1698" s="216"/>
      <c r="W1698" s="216"/>
      <c r="X1698" s="216"/>
      <c r="Y1698" s="216"/>
      <c r="Z1698" s="216"/>
      <c r="AA1698" s="216"/>
      <c r="AB1698" s="216"/>
      <c r="AC1698" s="216"/>
      <c r="AD1698" s="216"/>
      <c r="AE1698" s="216"/>
      <c r="AF1698" s="216"/>
      <c r="AG1698" s="216"/>
      <c r="AH1698" s="216"/>
      <c r="AI1698" s="216"/>
      <c r="AJ1698" s="216"/>
      <c r="AK1698" s="216"/>
      <c r="AL1698" s="216"/>
      <c r="FY1698" s="184"/>
      <c r="JJ1698" s="184"/>
    </row>
    <row r="1699" spans="2:270">
      <c r="B1699" s="202"/>
      <c r="E1699" s="216"/>
      <c r="F1699" s="216"/>
      <c r="G1699" s="216"/>
      <c r="H1699" s="216"/>
      <c r="I1699" s="216"/>
      <c r="J1699" s="216"/>
      <c r="K1699" s="216"/>
      <c r="L1699" s="216"/>
      <c r="M1699" s="216"/>
      <c r="N1699" s="216"/>
      <c r="O1699" s="216"/>
      <c r="P1699" s="216"/>
      <c r="Q1699" s="216"/>
      <c r="R1699" s="216"/>
      <c r="S1699" s="216"/>
      <c r="T1699" s="216"/>
      <c r="U1699" s="216"/>
      <c r="V1699" s="216"/>
      <c r="W1699" s="216"/>
      <c r="X1699" s="216"/>
      <c r="Y1699" s="216"/>
      <c r="Z1699" s="216"/>
      <c r="AA1699" s="216"/>
      <c r="AB1699" s="216"/>
      <c r="AC1699" s="216"/>
      <c r="AD1699" s="216"/>
      <c r="AE1699" s="216"/>
      <c r="AF1699" s="216"/>
      <c r="AG1699" s="216"/>
      <c r="AH1699" s="216"/>
      <c r="AI1699" s="216"/>
      <c r="AJ1699" s="216"/>
      <c r="AK1699" s="216"/>
      <c r="AL1699" s="216"/>
      <c r="FY1699" s="184"/>
      <c r="JJ1699" s="184"/>
    </row>
    <row r="1700" spans="2:270">
      <c r="B1700" s="202"/>
      <c r="E1700" s="216"/>
      <c r="F1700" s="216"/>
      <c r="G1700" s="216"/>
      <c r="H1700" s="216"/>
      <c r="I1700" s="216"/>
      <c r="J1700" s="216"/>
      <c r="K1700" s="216"/>
      <c r="L1700" s="216"/>
      <c r="M1700" s="216"/>
      <c r="N1700" s="216"/>
      <c r="O1700" s="216"/>
      <c r="P1700" s="216"/>
      <c r="Q1700" s="216"/>
      <c r="R1700" s="216"/>
      <c r="S1700" s="216"/>
      <c r="T1700" s="216"/>
      <c r="U1700" s="216"/>
      <c r="V1700" s="216"/>
      <c r="W1700" s="216"/>
      <c r="X1700" s="216"/>
      <c r="Y1700" s="216"/>
      <c r="Z1700" s="216"/>
      <c r="AA1700" s="216"/>
      <c r="AB1700" s="216"/>
      <c r="AC1700" s="216"/>
      <c r="AD1700" s="216"/>
      <c r="AE1700" s="216"/>
      <c r="AF1700" s="216"/>
      <c r="AG1700" s="216"/>
      <c r="AH1700" s="216"/>
      <c r="AI1700" s="216"/>
      <c r="AJ1700" s="216"/>
      <c r="AK1700" s="216"/>
      <c r="AL1700" s="216"/>
      <c r="FY1700" s="184"/>
      <c r="JJ1700" s="184"/>
    </row>
    <row r="1701" spans="2:270">
      <c r="B1701" s="202"/>
      <c r="E1701" s="216"/>
      <c r="F1701" s="216"/>
      <c r="G1701" s="216"/>
      <c r="H1701" s="216"/>
      <c r="I1701" s="216"/>
      <c r="J1701" s="216"/>
      <c r="K1701" s="216"/>
      <c r="L1701" s="216"/>
      <c r="M1701" s="216"/>
      <c r="N1701" s="216"/>
      <c r="O1701" s="216"/>
      <c r="P1701" s="216"/>
      <c r="Q1701" s="216"/>
      <c r="R1701" s="216"/>
      <c r="S1701" s="216"/>
      <c r="T1701" s="216"/>
      <c r="U1701" s="216"/>
      <c r="V1701" s="216"/>
      <c r="W1701" s="216"/>
      <c r="X1701" s="216"/>
      <c r="Y1701" s="216"/>
      <c r="Z1701" s="216"/>
      <c r="AA1701" s="216"/>
      <c r="AB1701" s="216"/>
      <c r="AC1701" s="216"/>
      <c r="AD1701" s="216"/>
      <c r="AE1701" s="216"/>
      <c r="AF1701" s="216"/>
      <c r="AG1701" s="216"/>
      <c r="AH1701" s="216"/>
      <c r="AI1701" s="216"/>
      <c r="AJ1701" s="216"/>
      <c r="AK1701" s="216"/>
      <c r="AL1701" s="216"/>
      <c r="FY1701" s="184"/>
      <c r="JJ1701" s="184"/>
    </row>
    <row r="1702" spans="2:270">
      <c r="B1702" s="202"/>
      <c r="E1702" s="216"/>
      <c r="F1702" s="216"/>
      <c r="G1702" s="216"/>
      <c r="H1702" s="216"/>
      <c r="I1702" s="216"/>
      <c r="J1702" s="216"/>
      <c r="K1702" s="216"/>
      <c r="L1702" s="216"/>
      <c r="M1702" s="216"/>
      <c r="N1702" s="216"/>
      <c r="O1702" s="216"/>
      <c r="P1702" s="216"/>
      <c r="Q1702" s="216"/>
      <c r="R1702" s="216"/>
      <c r="S1702" s="216"/>
      <c r="T1702" s="216"/>
      <c r="U1702" s="216"/>
      <c r="V1702" s="216"/>
      <c r="W1702" s="216"/>
      <c r="X1702" s="216"/>
      <c r="Y1702" s="216"/>
      <c r="Z1702" s="216"/>
      <c r="AA1702" s="216"/>
      <c r="AB1702" s="216"/>
      <c r="AC1702" s="216"/>
      <c r="AD1702" s="216"/>
      <c r="AE1702" s="216"/>
      <c r="AF1702" s="216"/>
      <c r="AG1702" s="216"/>
      <c r="AH1702" s="216"/>
      <c r="AI1702" s="216"/>
      <c r="AJ1702" s="216"/>
      <c r="AK1702" s="216"/>
      <c r="AL1702" s="216"/>
      <c r="FY1702" s="184"/>
      <c r="JJ1702" s="184"/>
    </row>
    <row r="1703" spans="2:270">
      <c r="B1703" s="202"/>
      <c r="E1703" s="216"/>
      <c r="F1703" s="216"/>
      <c r="G1703" s="216"/>
      <c r="H1703" s="216"/>
      <c r="I1703" s="216"/>
      <c r="J1703" s="216"/>
      <c r="K1703" s="216"/>
      <c r="L1703" s="216"/>
      <c r="M1703" s="216"/>
      <c r="N1703" s="216"/>
      <c r="O1703" s="216"/>
      <c r="P1703" s="216"/>
      <c r="Q1703" s="216"/>
      <c r="R1703" s="216"/>
      <c r="S1703" s="216"/>
      <c r="T1703" s="216"/>
      <c r="U1703" s="216"/>
      <c r="V1703" s="216"/>
      <c r="W1703" s="216"/>
      <c r="X1703" s="216"/>
      <c r="Y1703" s="216"/>
      <c r="Z1703" s="216"/>
      <c r="AA1703" s="216"/>
      <c r="AB1703" s="216"/>
      <c r="AC1703" s="216"/>
      <c r="AD1703" s="216"/>
      <c r="AE1703" s="216"/>
      <c r="AF1703" s="216"/>
      <c r="AG1703" s="216"/>
      <c r="AH1703" s="216"/>
      <c r="AI1703" s="216"/>
      <c r="AJ1703" s="216"/>
      <c r="AK1703" s="216"/>
      <c r="AL1703" s="216"/>
      <c r="FY1703" s="184"/>
      <c r="JJ1703" s="184"/>
    </row>
    <row r="1704" spans="2:270">
      <c r="B1704" s="202"/>
      <c r="E1704" s="216"/>
      <c r="F1704" s="216"/>
      <c r="G1704" s="216"/>
      <c r="H1704" s="216"/>
      <c r="I1704" s="216"/>
      <c r="J1704" s="216"/>
      <c r="K1704" s="216"/>
      <c r="L1704" s="216"/>
      <c r="M1704" s="216"/>
      <c r="N1704" s="216"/>
      <c r="O1704" s="216"/>
      <c r="P1704" s="216"/>
      <c r="Q1704" s="216"/>
      <c r="R1704" s="216"/>
      <c r="S1704" s="216"/>
      <c r="T1704" s="216"/>
      <c r="U1704" s="216"/>
      <c r="V1704" s="216"/>
      <c r="W1704" s="216"/>
      <c r="X1704" s="216"/>
      <c r="Y1704" s="216"/>
      <c r="Z1704" s="216"/>
      <c r="AA1704" s="216"/>
      <c r="AB1704" s="216"/>
      <c r="AC1704" s="216"/>
      <c r="AD1704" s="216"/>
      <c r="AE1704" s="216"/>
      <c r="AF1704" s="216"/>
      <c r="AG1704" s="216"/>
      <c r="AH1704" s="216"/>
      <c r="AI1704" s="216"/>
      <c r="AJ1704" s="216"/>
      <c r="AK1704" s="216"/>
      <c r="AL1704" s="216"/>
      <c r="FY1704" s="184"/>
      <c r="JJ1704" s="184"/>
    </row>
    <row r="1705" spans="2:270">
      <c r="B1705" s="202"/>
      <c r="E1705" s="216"/>
      <c r="F1705" s="216"/>
      <c r="G1705" s="216"/>
      <c r="H1705" s="216"/>
      <c r="I1705" s="216"/>
      <c r="J1705" s="216"/>
      <c r="K1705" s="216"/>
      <c r="L1705" s="216"/>
      <c r="M1705" s="216"/>
      <c r="N1705" s="216"/>
      <c r="O1705" s="216"/>
      <c r="P1705" s="216"/>
      <c r="Q1705" s="216"/>
      <c r="R1705" s="216"/>
      <c r="S1705" s="216"/>
      <c r="T1705" s="216"/>
      <c r="U1705" s="216"/>
      <c r="V1705" s="216"/>
      <c r="W1705" s="216"/>
      <c r="X1705" s="216"/>
      <c r="Y1705" s="216"/>
      <c r="Z1705" s="216"/>
      <c r="AA1705" s="216"/>
      <c r="AB1705" s="216"/>
      <c r="AC1705" s="216"/>
      <c r="AD1705" s="216"/>
      <c r="AE1705" s="216"/>
      <c r="AF1705" s="216"/>
      <c r="AG1705" s="216"/>
      <c r="AH1705" s="216"/>
      <c r="AI1705" s="216"/>
      <c r="AJ1705" s="216"/>
      <c r="AK1705" s="216"/>
      <c r="AL1705" s="216"/>
      <c r="FY1705" s="184"/>
      <c r="JJ1705" s="184"/>
    </row>
    <row r="1706" spans="2:270">
      <c r="B1706" s="202"/>
      <c r="E1706" s="216"/>
      <c r="F1706" s="216"/>
      <c r="G1706" s="216"/>
      <c r="H1706" s="216"/>
      <c r="I1706" s="216"/>
      <c r="J1706" s="216"/>
      <c r="K1706" s="216"/>
      <c r="L1706" s="216"/>
      <c r="M1706" s="216"/>
      <c r="N1706" s="216"/>
      <c r="O1706" s="216"/>
      <c r="P1706" s="216"/>
      <c r="Q1706" s="216"/>
      <c r="R1706" s="216"/>
      <c r="S1706" s="216"/>
      <c r="T1706" s="216"/>
      <c r="U1706" s="216"/>
      <c r="V1706" s="216"/>
      <c r="W1706" s="216"/>
      <c r="X1706" s="216"/>
      <c r="Y1706" s="216"/>
      <c r="Z1706" s="216"/>
      <c r="AA1706" s="216"/>
      <c r="AB1706" s="216"/>
      <c r="AC1706" s="216"/>
      <c r="AD1706" s="216"/>
      <c r="AE1706" s="216"/>
      <c r="AF1706" s="216"/>
      <c r="AG1706" s="216"/>
      <c r="AH1706" s="216"/>
      <c r="AI1706" s="216"/>
      <c r="AJ1706" s="216"/>
      <c r="AK1706" s="216"/>
      <c r="AL1706" s="216"/>
      <c r="FY1706" s="184"/>
      <c r="JJ1706" s="184"/>
    </row>
    <row r="1707" spans="2:270">
      <c r="B1707" s="202"/>
      <c r="E1707" s="216"/>
      <c r="F1707" s="216"/>
      <c r="G1707" s="216"/>
      <c r="H1707" s="216"/>
      <c r="I1707" s="216"/>
      <c r="J1707" s="216"/>
      <c r="K1707" s="216"/>
      <c r="L1707" s="216"/>
      <c r="M1707" s="216"/>
      <c r="N1707" s="216"/>
      <c r="O1707" s="216"/>
      <c r="P1707" s="216"/>
      <c r="Q1707" s="216"/>
      <c r="R1707" s="216"/>
      <c r="S1707" s="216"/>
      <c r="T1707" s="216"/>
      <c r="U1707" s="216"/>
      <c r="V1707" s="216"/>
      <c r="W1707" s="216"/>
      <c r="X1707" s="216"/>
      <c r="Y1707" s="216"/>
      <c r="Z1707" s="216"/>
      <c r="AA1707" s="216"/>
      <c r="AB1707" s="216"/>
      <c r="AC1707" s="216"/>
      <c r="AD1707" s="216"/>
      <c r="AE1707" s="216"/>
      <c r="AF1707" s="216"/>
      <c r="AG1707" s="216"/>
      <c r="AH1707" s="216"/>
      <c r="AI1707" s="216"/>
      <c r="AJ1707" s="216"/>
      <c r="AK1707" s="216"/>
      <c r="AL1707" s="216"/>
      <c r="FY1707" s="184"/>
      <c r="JJ1707" s="184"/>
    </row>
    <row r="1708" spans="2:270">
      <c r="B1708" s="202"/>
      <c r="E1708" s="216"/>
      <c r="F1708" s="216"/>
      <c r="G1708" s="216"/>
      <c r="H1708" s="216"/>
      <c r="I1708" s="216"/>
      <c r="J1708" s="216"/>
      <c r="K1708" s="216"/>
      <c r="L1708" s="216"/>
      <c r="M1708" s="216"/>
      <c r="N1708" s="216"/>
      <c r="O1708" s="216"/>
      <c r="P1708" s="216"/>
      <c r="Q1708" s="216"/>
      <c r="R1708" s="216"/>
      <c r="S1708" s="216"/>
      <c r="T1708" s="216"/>
      <c r="U1708" s="216"/>
      <c r="V1708" s="216"/>
      <c r="W1708" s="216"/>
      <c r="X1708" s="216"/>
      <c r="Y1708" s="216"/>
      <c r="Z1708" s="216"/>
      <c r="AA1708" s="216"/>
      <c r="AB1708" s="216"/>
      <c r="AC1708" s="216"/>
      <c r="AD1708" s="216"/>
      <c r="AE1708" s="216"/>
      <c r="AF1708" s="216"/>
      <c r="AG1708" s="216"/>
      <c r="AH1708" s="216"/>
      <c r="AI1708" s="216"/>
      <c r="AJ1708" s="216"/>
      <c r="AK1708" s="216"/>
      <c r="AL1708" s="216"/>
      <c r="FY1708" s="184"/>
      <c r="JJ1708" s="184"/>
    </row>
    <row r="1709" spans="2:270">
      <c r="B1709" s="202"/>
      <c r="E1709" s="216"/>
      <c r="F1709" s="216"/>
      <c r="G1709" s="216"/>
      <c r="H1709" s="216"/>
      <c r="I1709" s="216"/>
      <c r="J1709" s="216"/>
      <c r="K1709" s="216"/>
      <c r="L1709" s="216"/>
      <c r="M1709" s="216"/>
      <c r="N1709" s="216"/>
      <c r="O1709" s="216"/>
      <c r="P1709" s="216"/>
      <c r="Q1709" s="216"/>
      <c r="R1709" s="216"/>
      <c r="S1709" s="216"/>
      <c r="T1709" s="216"/>
      <c r="U1709" s="216"/>
      <c r="V1709" s="216"/>
      <c r="W1709" s="216"/>
      <c r="X1709" s="216"/>
      <c r="Y1709" s="216"/>
      <c r="Z1709" s="216"/>
      <c r="AA1709" s="216"/>
      <c r="AB1709" s="216"/>
      <c r="AC1709" s="216"/>
      <c r="AD1709" s="216"/>
      <c r="AE1709" s="216"/>
      <c r="AF1709" s="216"/>
      <c r="AG1709" s="216"/>
      <c r="AH1709" s="216"/>
      <c r="AI1709" s="216"/>
      <c r="AJ1709" s="216"/>
      <c r="AK1709" s="216"/>
      <c r="AL1709" s="216"/>
      <c r="FY1709" s="184"/>
      <c r="JJ1709" s="184"/>
    </row>
    <row r="1710" spans="2:270">
      <c r="B1710" s="202"/>
      <c r="E1710" s="216"/>
      <c r="F1710" s="216"/>
      <c r="G1710" s="216"/>
      <c r="H1710" s="216"/>
      <c r="I1710" s="216"/>
      <c r="J1710" s="216"/>
      <c r="K1710" s="216"/>
      <c r="L1710" s="216"/>
      <c r="M1710" s="216"/>
      <c r="N1710" s="216"/>
      <c r="O1710" s="216"/>
      <c r="P1710" s="216"/>
      <c r="Q1710" s="216"/>
      <c r="R1710" s="216"/>
      <c r="S1710" s="216"/>
      <c r="T1710" s="216"/>
      <c r="U1710" s="216"/>
      <c r="V1710" s="216"/>
      <c r="W1710" s="216"/>
      <c r="X1710" s="216"/>
      <c r="Y1710" s="216"/>
      <c r="Z1710" s="216"/>
      <c r="AA1710" s="216"/>
      <c r="AB1710" s="216"/>
      <c r="AC1710" s="216"/>
      <c r="AD1710" s="216"/>
      <c r="AE1710" s="216"/>
      <c r="AF1710" s="216"/>
      <c r="AG1710" s="216"/>
      <c r="AH1710" s="216"/>
      <c r="AI1710" s="216"/>
      <c r="AJ1710" s="216"/>
      <c r="AK1710" s="216"/>
      <c r="AL1710" s="216"/>
      <c r="FY1710" s="184"/>
      <c r="JJ1710" s="184"/>
    </row>
    <row r="1711" spans="2:270">
      <c r="B1711" s="202"/>
      <c r="E1711" s="216"/>
      <c r="F1711" s="216"/>
      <c r="G1711" s="216"/>
      <c r="H1711" s="216"/>
      <c r="I1711" s="216"/>
      <c r="J1711" s="216"/>
      <c r="K1711" s="216"/>
      <c r="L1711" s="216"/>
      <c r="M1711" s="216"/>
      <c r="N1711" s="216"/>
      <c r="O1711" s="216"/>
      <c r="P1711" s="216"/>
      <c r="Q1711" s="216"/>
      <c r="R1711" s="216"/>
      <c r="S1711" s="216"/>
      <c r="T1711" s="216"/>
      <c r="U1711" s="216"/>
      <c r="V1711" s="216"/>
      <c r="W1711" s="216"/>
      <c r="X1711" s="216"/>
      <c r="Y1711" s="216"/>
      <c r="Z1711" s="216"/>
      <c r="AA1711" s="216"/>
      <c r="AB1711" s="216"/>
      <c r="AC1711" s="216"/>
      <c r="AD1711" s="216"/>
      <c r="AE1711" s="216"/>
      <c r="AF1711" s="216"/>
      <c r="AG1711" s="216"/>
      <c r="AH1711" s="216"/>
      <c r="AI1711" s="216"/>
      <c r="AJ1711" s="216"/>
      <c r="AK1711" s="216"/>
      <c r="AL1711" s="216"/>
      <c r="FY1711" s="184"/>
      <c r="JJ1711" s="184"/>
    </row>
    <row r="1712" spans="2:270">
      <c r="B1712" s="202"/>
      <c r="E1712" s="216"/>
      <c r="F1712" s="216"/>
      <c r="G1712" s="216"/>
      <c r="H1712" s="216"/>
      <c r="I1712" s="216"/>
      <c r="J1712" s="216"/>
      <c r="K1712" s="216"/>
      <c r="L1712" s="216"/>
      <c r="M1712" s="216"/>
      <c r="N1712" s="216"/>
      <c r="O1712" s="216"/>
      <c r="P1712" s="216"/>
      <c r="Q1712" s="216"/>
      <c r="R1712" s="216"/>
      <c r="S1712" s="216"/>
      <c r="T1712" s="216"/>
      <c r="U1712" s="216"/>
      <c r="V1712" s="216"/>
      <c r="W1712" s="216"/>
      <c r="X1712" s="216"/>
      <c r="Y1712" s="216"/>
      <c r="Z1712" s="216"/>
      <c r="AA1712" s="216"/>
      <c r="AB1712" s="216"/>
      <c r="AC1712" s="216"/>
      <c r="AD1712" s="216"/>
      <c r="AE1712" s="216"/>
      <c r="AF1712" s="216"/>
      <c r="AG1712" s="216"/>
      <c r="AH1712" s="216"/>
      <c r="AI1712" s="216"/>
      <c r="AJ1712" s="216"/>
      <c r="AK1712" s="216"/>
      <c r="AL1712" s="216"/>
      <c r="FY1712" s="184"/>
      <c r="JJ1712" s="184"/>
    </row>
    <row r="1713" spans="2:270">
      <c r="B1713" s="202"/>
      <c r="E1713" s="216"/>
      <c r="F1713" s="216"/>
      <c r="G1713" s="216"/>
      <c r="H1713" s="216"/>
      <c r="I1713" s="216"/>
      <c r="J1713" s="216"/>
      <c r="K1713" s="216"/>
      <c r="L1713" s="216"/>
      <c r="M1713" s="216"/>
      <c r="N1713" s="216"/>
      <c r="O1713" s="216"/>
      <c r="P1713" s="216"/>
      <c r="Q1713" s="216"/>
      <c r="R1713" s="216"/>
      <c r="S1713" s="216"/>
      <c r="T1713" s="216"/>
      <c r="U1713" s="216"/>
      <c r="V1713" s="216"/>
      <c r="W1713" s="216"/>
      <c r="X1713" s="216"/>
      <c r="Y1713" s="216"/>
      <c r="Z1713" s="216"/>
      <c r="AA1713" s="216"/>
      <c r="AB1713" s="216"/>
      <c r="AC1713" s="216"/>
      <c r="AD1713" s="216"/>
      <c r="AE1713" s="216"/>
      <c r="AF1713" s="216"/>
      <c r="AG1713" s="216"/>
      <c r="AH1713" s="216"/>
      <c r="AI1713" s="216"/>
      <c r="AJ1713" s="216"/>
      <c r="AK1713" s="216"/>
      <c r="AL1713" s="216"/>
      <c r="FY1713" s="184"/>
      <c r="JJ1713" s="184"/>
    </row>
    <row r="1714" spans="2:270">
      <c r="B1714" s="202"/>
      <c r="E1714" s="216"/>
      <c r="F1714" s="216"/>
      <c r="G1714" s="216"/>
      <c r="H1714" s="216"/>
      <c r="I1714" s="216"/>
      <c r="J1714" s="216"/>
      <c r="K1714" s="216"/>
      <c r="L1714" s="216"/>
      <c r="M1714" s="216"/>
      <c r="N1714" s="216"/>
      <c r="O1714" s="216"/>
      <c r="P1714" s="216"/>
      <c r="Q1714" s="216"/>
      <c r="R1714" s="216"/>
      <c r="S1714" s="216"/>
      <c r="T1714" s="216"/>
      <c r="U1714" s="216"/>
      <c r="V1714" s="216"/>
      <c r="W1714" s="216"/>
      <c r="X1714" s="216"/>
      <c r="Y1714" s="216"/>
      <c r="Z1714" s="216"/>
      <c r="AA1714" s="216"/>
      <c r="AB1714" s="216"/>
      <c r="AC1714" s="216"/>
      <c r="AD1714" s="216"/>
      <c r="AE1714" s="216"/>
      <c r="AF1714" s="216"/>
      <c r="AG1714" s="216"/>
      <c r="AH1714" s="216"/>
      <c r="AI1714" s="216"/>
      <c r="AJ1714" s="216"/>
      <c r="AK1714" s="216"/>
      <c r="AL1714" s="216"/>
      <c r="FY1714" s="184"/>
      <c r="JJ1714" s="184"/>
    </row>
    <row r="1715" spans="2:270">
      <c r="B1715" s="202"/>
      <c r="E1715" s="216"/>
      <c r="F1715" s="216"/>
      <c r="G1715" s="216"/>
      <c r="H1715" s="216"/>
      <c r="I1715" s="216"/>
      <c r="J1715" s="216"/>
      <c r="K1715" s="216"/>
      <c r="L1715" s="216"/>
      <c r="M1715" s="216"/>
      <c r="N1715" s="216"/>
      <c r="O1715" s="216"/>
      <c r="P1715" s="216"/>
      <c r="Q1715" s="216"/>
      <c r="R1715" s="216"/>
      <c r="S1715" s="216"/>
      <c r="T1715" s="216"/>
      <c r="U1715" s="216"/>
      <c r="V1715" s="216"/>
      <c r="W1715" s="216"/>
      <c r="X1715" s="216"/>
      <c r="Y1715" s="216"/>
      <c r="Z1715" s="216"/>
      <c r="AA1715" s="216"/>
      <c r="AB1715" s="216"/>
      <c r="AC1715" s="216"/>
      <c r="AD1715" s="216"/>
      <c r="AE1715" s="216"/>
      <c r="AF1715" s="216"/>
      <c r="AG1715" s="216"/>
      <c r="AH1715" s="216"/>
      <c r="AI1715" s="216"/>
      <c r="AJ1715" s="216"/>
      <c r="AK1715" s="216"/>
      <c r="AL1715" s="216"/>
      <c r="FY1715" s="184"/>
      <c r="JJ1715" s="184"/>
    </row>
    <row r="1716" spans="2:270">
      <c r="B1716" s="202"/>
      <c r="E1716" s="216"/>
      <c r="F1716" s="216"/>
      <c r="G1716" s="216"/>
      <c r="H1716" s="216"/>
      <c r="I1716" s="216"/>
      <c r="J1716" s="216"/>
      <c r="K1716" s="216"/>
      <c r="L1716" s="216"/>
      <c r="M1716" s="216"/>
      <c r="N1716" s="216"/>
      <c r="O1716" s="216"/>
      <c r="P1716" s="216"/>
      <c r="Q1716" s="216"/>
      <c r="R1716" s="216"/>
      <c r="S1716" s="216"/>
      <c r="T1716" s="216"/>
      <c r="U1716" s="216"/>
      <c r="V1716" s="216"/>
      <c r="W1716" s="216"/>
      <c r="X1716" s="216"/>
      <c r="Y1716" s="216"/>
      <c r="Z1716" s="216"/>
      <c r="AA1716" s="216"/>
      <c r="AB1716" s="216"/>
      <c r="AC1716" s="216"/>
      <c r="AD1716" s="216"/>
      <c r="AE1716" s="216"/>
      <c r="AF1716" s="216"/>
      <c r="AG1716" s="216"/>
      <c r="AH1716" s="216"/>
      <c r="AI1716" s="216"/>
      <c r="AJ1716" s="216"/>
      <c r="AK1716" s="216"/>
      <c r="AL1716" s="216"/>
      <c r="FY1716" s="184"/>
      <c r="JJ1716" s="184"/>
    </row>
    <row r="1717" spans="2:270">
      <c r="B1717" s="202"/>
      <c r="E1717" s="216"/>
      <c r="F1717" s="216"/>
      <c r="G1717" s="216"/>
      <c r="H1717" s="216"/>
      <c r="I1717" s="216"/>
      <c r="J1717" s="216"/>
      <c r="K1717" s="216"/>
      <c r="L1717" s="216"/>
      <c r="M1717" s="216"/>
      <c r="N1717" s="216"/>
      <c r="O1717" s="216"/>
      <c r="P1717" s="216"/>
      <c r="Q1717" s="216"/>
      <c r="R1717" s="216"/>
      <c r="S1717" s="216"/>
      <c r="T1717" s="216"/>
      <c r="U1717" s="216"/>
      <c r="V1717" s="216"/>
      <c r="W1717" s="216"/>
      <c r="X1717" s="216"/>
      <c r="Y1717" s="216"/>
      <c r="Z1717" s="216"/>
      <c r="AA1717" s="216"/>
      <c r="AB1717" s="216"/>
      <c r="AC1717" s="216"/>
      <c r="AD1717" s="216"/>
      <c r="AE1717" s="216"/>
      <c r="AF1717" s="216"/>
      <c r="AG1717" s="216"/>
      <c r="AH1717" s="216"/>
      <c r="AI1717" s="216"/>
      <c r="AJ1717" s="216"/>
      <c r="AK1717" s="216"/>
      <c r="AL1717" s="216"/>
      <c r="FY1717" s="184"/>
      <c r="JJ1717" s="184"/>
    </row>
    <row r="1718" spans="2:270">
      <c r="B1718" s="202"/>
      <c r="E1718" s="216"/>
      <c r="F1718" s="216"/>
      <c r="G1718" s="216"/>
      <c r="H1718" s="216"/>
      <c r="I1718" s="216"/>
      <c r="J1718" s="216"/>
      <c r="K1718" s="216"/>
      <c r="L1718" s="216"/>
      <c r="M1718" s="216"/>
      <c r="N1718" s="216"/>
      <c r="O1718" s="216"/>
      <c r="P1718" s="216"/>
      <c r="Q1718" s="216"/>
      <c r="R1718" s="216"/>
      <c r="S1718" s="216"/>
      <c r="T1718" s="216"/>
      <c r="U1718" s="216"/>
      <c r="V1718" s="216"/>
      <c r="W1718" s="216"/>
      <c r="X1718" s="216"/>
      <c r="Y1718" s="216"/>
      <c r="Z1718" s="216"/>
      <c r="AA1718" s="216"/>
      <c r="AB1718" s="216"/>
      <c r="AC1718" s="216"/>
      <c r="AD1718" s="216"/>
      <c r="AE1718" s="216"/>
      <c r="AF1718" s="216"/>
      <c r="AG1718" s="216"/>
      <c r="AH1718" s="216"/>
      <c r="AI1718" s="216"/>
      <c r="AJ1718" s="216"/>
      <c r="AK1718" s="216"/>
      <c r="AL1718" s="216"/>
      <c r="FY1718" s="184"/>
      <c r="JJ1718" s="184"/>
    </row>
    <row r="1719" spans="2:270">
      <c r="B1719" s="202"/>
      <c r="E1719" s="216"/>
      <c r="F1719" s="216"/>
      <c r="G1719" s="216"/>
      <c r="H1719" s="216"/>
      <c r="I1719" s="216"/>
      <c r="J1719" s="216"/>
      <c r="K1719" s="216"/>
      <c r="L1719" s="216"/>
      <c r="M1719" s="216"/>
      <c r="N1719" s="216"/>
      <c r="O1719" s="216"/>
      <c r="P1719" s="216"/>
      <c r="Q1719" s="216"/>
      <c r="R1719" s="216"/>
      <c r="S1719" s="216"/>
      <c r="T1719" s="216"/>
      <c r="U1719" s="216"/>
      <c r="V1719" s="216"/>
      <c r="W1719" s="216"/>
      <c r="X1719" s="216"/>
      <c r="Y1719" s="216"/>
      <c r="Z1719" s="216"/>
      <c r="AA1719" s="216"/>
      <c r="AB1719" s="216"/>
      <c r="AC1719" s="216"/>
      <c r="AD1719" s="216"/>
      <c r="AE1719" s="216"/>
      <c r="AF1719" s="216"/>
      <c r="AG1719" s="216"/>
      <c r="AH1719" s="216"/>
      <c r="AI1719" s="216"/>
      <c r="AJ1719" s="216"/>
      <c r="AK1719" s="216"/>
      <c r="AL1719" s="216"/>
      <c r="FY1719" s="184"/>
      <c r="JJ1719" s="184"/>
    </row>
    <row r="1720" spans="2:270">
      <c r="B1720" s="202"/>
      <c r="E1720" s="216"/>
      <c r="F1720" s="216"/>
      <c r="G1720" s="216"/>
      <c r="H1720" s="216"/>
      <c r="I1720" s="216"/>
      <c r="J1720" s="216"/>
      <c r="K1720" s="216"/>
      <c r="L1720" s="216"/>
      <c r="M1720" s="216"/>
      <c r="N1720" s="216"/>
      <c r="O1720" s="216"/>
      <c r="P1720" s="216"/>
      <c r="Q1720" s="216"/>
      <c r="R1720" s="216"/>
      <c r="S1720" s="216"/>
      <c r="T1720" s="216"/>
      <c r="U1720" s="216"/>
      <c r="V1720" s="216"/>
      <c r="W1720" s="216"/>
      <c r="X1720" s="216"/>
      <c r="Y1720" s="216"/>
      <c r="Z1720" s="216"/>
      <c r="AA1720" s="216"/>
      <c r="AB1720" s="216"/>
      <c r="AC1720" s="216"/>
      <c r="AD1720" s="216"/>
      <c r="AE1720" s="216"/>
      <c r="AF1720" s="216"/>
      <c r="AG1720" s="216"/>
      <c r="AH1720" s="216"/>
      <c r="AI1720" s="216"/>
      <c r="AJ1720" s="216"/>
      <c r="AK1720" s="216"/>
      <c r="AL1720" s="216"/>
      <c r="FY1720" s="184"/>
      <c r="JJ1720" s="184"/>
    </row>
    <row r="1721" spans="2:270">
      <c r="B1721" s="202"/>
      <c r="E1721" s="216"/>
      <c r="F1721" s="216"/>
      <c r="G1721" s="216"/>
      <c r="H1721" s="216"/>
      <c r="I1721" s="216"/>
      <c r="J1721" s="216"/>
      <c r="K1721" s="216"/>
      <c r="L1721" s="216"/>
      <c r="M1721" s="216"/>
      <c r="N1721" s="216"/>
      <c r="O1721" s="216"/>
      <c r="P1721" s="216"/>
      <c r="Q1721" s="216"/>
      <c r="R1721" s="216"/>
      <c r="S1721" s="216"/>
      <c r="T1721" s="216"/>
      <c r="U1721" s="216"/>
      <c r="V1721" s="216"/>
      <c r="W1721" s="216"/>
      <c r="X1721" s="216"/>
      <c r="Y1721" s="216"/>
      <c r="Z1721" s="216"/>
      <c r="AA1721" s="216"/>
      <c r="AB1721" s="216"/>
      <c r="AC1721" s="216"/>
      <c r="AD1721" s="216"/>
      <c r="AE1721" s="216"/>
      <c r="AF1721" s="216"/>
      <c r="AG1721" s="216"/>
      <c r="AH1721" s="216"/>
      <c r="AI1721" s="216"/>
      <c r="AJ1721" s="216"/>
      <c r="AK1721" s="216"/>
      <c r="AL1721" s="216"/>
      <c r="FY1721" s="184"/>
      <c r="JJ1721" s="184"/>
    </row>
    <row r="1722" spans="2:270">
      <c r="B1722" s="202"/>
      <c r="E1722" s="216"/>
      <c r="F1722" s="216"/>
      <c r="G1722" s="216"/>
      <c r="H1722" s="216"/>
      <c r="I1722" s="216"/>
      <c r="J1722" s="216"/>
      <c r="K1722" s="216"/>
      <c r="L1722" s="216"/>
      <c r="M1722" s="216"/>
      <c r="N1722" s="216"/>
      <c r="O1722" s="216"/>
      <c r="P1722" s="216"/>
      <c r="Q1722" s="216"/>
      <c r="R1722" s="216"/>
      <c r="S1722" s="216"/>
      <c r="T1722" s="216"/>
      <c r="U1722" s="216"/>
      <c r="V1722" s="216"/>
      <c r="W1722" s="216"/>
      <c r="X1722" s="216"/>
      <c r="Y1722" s="216"/>
      <c r="Z1722" s="216"/>
      <c r="AA1722" s="216"/>
      <c r="AB1722" s="216"/>
      <c r="AC1722" s="216"/>
      <c r="AD1722" s="216"/>
      <c r="AE1722" s="216"/>
      <c r="AF1722" s="216"/>
      <c r="AG1722" s="216"/>
      <c r="AH1722" s="216"/>
      <c r="AI1722" s="216"/>
      <c r="AJ1722" s="216"/>
      <c r="AK1722" s="216"/>
      <c r="AL1722" s="216"/>
      <c r="FY1722" s="184"/>
      <c r="JJ1722" s="184"/>
    </row>
    <row r="1723" spans="2:270">
      <c r="B1723" s="202"/>
      <c r="E1723" s="216"/>
      <c r="F1723" s="216"/>
      <c r="G1723" s="216"/>
      <c r="H1723" s="216"/>
      <c r="I1723" s="216"/>
      <c r="J1723" s="216"/>
      <c r="K1723" s="216"/>
      <c r="L1723" s="216"/>
      <c r="M1723" s="216"/>
      <c r="N1723" s="216"/>
      <c r="O1723" s="216"/>
      <c r="P1723" s="216"/>
      <c r="Q1723" s="216"/>
      <c r="R1723" s="216"/>
      <c r="S1723" s="216"/>
      <c r="T1723" s="216"/>
      <c r="U1723" s="216"/>
      <c r="V1723" s="216"/>
      <c r="W1723" s="216"/>
      <c r="X1723" s="216"/>
      <c r="Y1723" s="216"/>
      <c r="Z1723" s="216"/>
      <c r="AA1723" s="216"/>
      <c r="AB1723" s="216"/>
      <c r="AC1723" s="216"/>
      <c r="AD1723" s="216"/>
      <c r="AE1723" s="216"/>
      <c r="AF1723" s="216"/>
      <c r="AG1723" s="216"/>
      <c r="AH1723" s="216"/>
      <c r="AI1723" s="216"/>
      <c r="AJ1723" s="216"/>
      <c r="AK1723" s="216"/>
      <c r="AL1723" s="216"/>
      <c r="FY1723" s="184"/>
      <c r="JJ1723" s="184"/>
    </row>
    <row r="1724" spans="2:270">
      <c r="B1724" s="202"/>
      <c r="E1724" s="216"/>
      <c r="F1724" s="216"/>
      <c r="G1724" s="216"/>
      <c r="H1724" s="216"/>
      <c r="I1724" s="216"/>
      <c r="J1724" s="216"/>
      <c r="K1724" s="216"/>
      <c r="L1724" s="216"/>
      <c r="M1724" s="216"/>
      <c r="N1724" s="216"/>
      <c r="O1724" s="216"/>
      <c r="P1724" s="216"/>
      <c r="Q1724" s="216"/>
      <c r="R1724" s="216"/>
      <c r="S1724" s="216"/>
      <c r="T1724" s="216"/>
      <c r="U1724" s="216"/>
      <c r="V1724" s="216"/>
      <c r="W1724" s="216"/>
      <c r="X1724" s="216"/>
      <c r="Y1724" s="216"/>
      <c r="Z1724" s="216"/>
      <c r="AA1724" s="216"/>
      <c r="AB1724" s="216"/>
      <c r="AC1724" s="216"/>
      <c r="AD1724" s="216"/>
      <c r="AE1724" s="216"/>
      <c r="AF1724" s="216"/>
      <c r="AG1724" s="216"/>
      <c r="AH1724" s="216"/>
      <c r="AI1724" s="216"/>
      <c r="AJ1724" s="216"/>
      <c r="AK1724" s="216"/>
      <c r="AL1724" s="216"/>
      <c r="FY1724" s="184"/>
      <c r="JJ1724" s="184"/>
    </row>
    <row r="1725" spans="2:270">
      <c r="B1725" s="202"/>
      <c r="E1725" s="216"/>
      <c r="F1725" s="216"/>
      <c r="G1725" s="216"/>
      <c r="H1725" s="216"/>
      <c r="I1725" s="216"/>
      <c r="J1725" s="216"/>
      <c r="K1725" s="216"/>
      <c r="L1725" s="216"/>
      <c r="M1725" s="216"/>
      <c r="N1725" s="216"/>
      <c r="O1725" s="216"/>
      <c r="P1725" s="216"/>
      <c r="Q1725" s="216"/>
      <c r="R1725" s="216"/>
      <c r="S1725" s="216"/>
      <c r="T1725" s="216"/>
      <c r="U1725" s="216"/>
      <c r="V1725" s="216"/>
      <c r="W1725" s="216"/>
      <c r="X1725" s="216"/>
      <c r="Y1725" s="216"/>
      <c r="Z1725" s="216"/>
      <c r="AA1725" s="216"/>
      <c r="AB1725" s="216"/>
      <c r="AC1725" s="216"/>
      <c r="AD1725" s="216"/>
      <c r="AE1725" s="216"/>
      <c r="AF1725" s="216"/>
      <c r="AG1725" s="216"/>
      <c r="AH1725" s="216"/>
      <c r="AI1725" s="216"/>
      <c r="AJ1725" s="216"/>
      <c r="AK1725" s="216"/>
      <c r="AL1725" s="216"/>
      <c r="FY1725" s="184"/>
      <c r="JJ1725" s="184"/>
    </row>
    <row r="1726" spans="2:270">
      <c r="B1726" s="202"/>
      <c r="E1726" s="216"/>
      <c r="F1726" s="216"/>
      <c r="G1726" s="216"/>
      <c r="H1726" s="216"/>
      <c r="I1726" s="216"/>
      <c r="J1726" s="216"/>
      <c r="K1726" s="216"/>
      <c r="L1726" s="216"/>
      <c r="M1726" s="216"/>
      <c r="N1726" s="216"/>
      <c r="O1726" s="216"/>
      <c r="P1726" s="216"/>
      <c r="Q1726" s="216"/>
      <c r="R1726" s="216"/>
      <c r="S1726" s="216"/>
      <c r="T1726" s="216"/>
      <c r="U1726" s="216"/>
      <c r="V1726" s="216"/>
      <c r="W1726" s="216"/>
      <c r="X1726" s="216"/>
      <c r="Y1726" s="216"/>
      <c r="Z1726" s="216"/>
      <c r="AA1726" s="216"/>
      <c r="AB1726" s="216"/>
      <c r="AC1726" s="216"/>
      <c r="AD1726" s="216"/>
      <c r="AE1726" s="216"/>
      <c r="AF1726" s="216"/>
      <c r="AG1726" s="216"/>
      <c r="AH1726" s="216"/>
      <c r="AI1726" s="216"/>
      <c r="AJ1726" s="216"/>
      <c r="AK1726" s="216"/>
      <c r="AL1726" s="216"/>
      <c r="FY1726" s="184"/>
      <c r="JJ1726" s="184"/>
    </row>
    <row r="1727" spans="2:270">
      <c r="B1727" s="202"/>
      <c r="E1727" s="216"/>
      <c r="F1727" s="216"/>
      <c r="G1727" s="216"/>
      <c r="H1727" s="216"/>
      <c r="I1727" s="216"/>
      <c r="J1727" s="216"/>
      <c r="K1727" s="216"/>
      <c r="L1727" s="216"/>
      <c r="M1727" s="216"/>
      <c r="N1727" s="216"/>
      <c r="O1727" s="216"/>
      <c r="P1727" s="216"/>
      <c r="Q1727" s="216"/>
      <c r="R1727" s="216"/>
      <c r="S1727" s="216"/>
      <c r="T1727" s="216"/>
      <c r="U1727" s="216"/>
      <c r="V1727" s="216"/>
      <c r="W1727" s="216"/>
      <c r="X1727" s="216"/>
      <c r="Y1727" s="216"/>
      <c r="Z1727" s="216"/>
      <c r="AA1727" s="216"/>
      <c r="AB1727" s="216"/>
      <c r="AC1727" s="216"/>
      <c r="AD1727" s="216"/>
      <c r="AE1727" s="216"/>
      <c r="AF1727" s="216"/>
      <c r="AG1727" s="216"/>
      <c r="AH1727" s="216"/>
      <c r="AI1727" s="216"/>
      <c r="AJ1727" s="216"/>
      <c r="AK1727" s="216"/>
      <c r="AL1727" s="216"/>
      <c r="FY1727" s="184"/>
      <c r="JJ1727" s="184"/>
    </row>
    <row r="1728" spans="2:270">
      <c r="B1728" s="202"/>
      <c r="E1728" s="216"/>
      <c r="F1728" s="216"/>
      <c r="G1728" s="216"/>
      <c r="H1728" s="216"/>
      <c r="I1728" s="216"/>
      <c r="J1728" s="216"/>
      <c r="K1728" s="216"/>
      <c r="L1728" s="216"/>
      <c r="M1728" s="216"/>
      <c r="N1728" s="216"/>
      <c r="O1728" s="216"/>
      <c r="P1728" s="216"/>
      <c r="Q1728" s="216"/>
      <c r="R1728" s="216"/>
      <c r="S1728" s="216"/>
      <c r="T1728" s="216"/>
      <c r="U1728" s="216"/>
      <c r="V1728" s="216"/>
      <c r="W1728" s="216"/>
      <c r="X1728" s="216"/>
      <c r="Y1728" s="216"/>
      <c r="Z1728" s="216"/>
      <c r="AA1728" s="216"/>
      <c r="AB1728" s="216"/>
      <c r="AC1728" s="216"/>
      <c r="AD1728" s="216"/>
      <c r="AE1728" s="216"/>
      <c r="AF1728" s="216"/>
      <c r="AG1728" s="216"/>
      <c r="AH1728" s="216"/>
      <c r="AI1728" s="216"/>
      <c r="AJ1728" s="216"/>
      <c r="AK1728" s="216"/>
      <c r="AL1728" s="216"/>
      <c r="FY1728" s="184"/>
      <c r="JJ1728" s="184"/>
    </row>
    <row r="1729" spans="2:270">
      <c r="B1729" s="202"/>
      <c r="E1729" s="216"/>
      <c r="F1729" s="216"/>
      <c r="G1729" s="216"/>
      <c r="H1729" s="216"/>
      <c r="I1729" s="216"/>
      <c r="J1729" s="216"/>
      <c r="K1729" s="216"/>
      <c r="L1729" s="216"/>
      <c r="M1729" s="216"/>
      <c r="N1729" s="216"/>
      <c r="O1729" s="216"/>
      <c r="P1729" s="216"/>
      <c r="Q1729" s="216"/>
      <c r="R1729" s="216"/>
      <c r="S1729" s="216"/>
      <c r="T1729" s="216"/>
      <c r="U1729" s="216"/>
      <c r="V1729" s="216"/>
      <c r="W1729" s="216"/>
      <c r="X1729" s="216"/>
      <c r="Y1729" s="216"/>
      <c r="Z1729" s="216"/>
      <c r="AA1729" s="216"/>
      <c r="AB1729" s="216"/>
      <c r="AC1729" s="216"/>
      <c r="AD1729" s="216"/>
      <c r="AE1729" s="216"/>
      <c r="AF1729" s="216"/>
      <c r="AG1729" s="216"/>
      <c r="AH1729" s="216"/>
      <c r="AI1729" s="216"/>
      <c r="AJ1729" s="216"/>
      <c r="AK1729" s="216"/>
      <c r="AL1729" s="216"/>
      <c r="FY1729" s="184"/>
      <c r="JJ1729" s="184"/>
    </row>
    <row r="1730" spans="2:270">
      <c r="B1730" s="202"/>
      <c r="E1730" s="216"/>
      <c r="F1730" s="216"/>
      <c r="G1730" s="216"/>
      <c r="H1730" s="216"/>
      <c r="I1730" s="216"/>
      <c r="J1730" s="216"/>
      <c r="K1730" s="216"/>
      <c r="L1730" s="216"/>
      <c r="M1730" s="216"/>
      <c r="N1730" s="216"/>
      <c r="O1730" s="216"/>
      <c r="P1730" s="216"/>
      <c r="Q1730" s="216"/>
      <c r="R1730" s="216"/>
      <c r="S1730" s="216"/>
      <c r="T1730" s="216"/>
      <c r="U1730" s="216"/>
      <c r="V1730" s="216"/>
      <c r="W1730" s="216"/>
      <c r="X1730" s="216"/>
      <c r="Y1730" s="216"/>
      <c r="Z1730" s="216"/>
      <c r="AA1730" s="216"/>
      <c r="AB1730" s="216"/>
      <c r="AC1730" s="216"/>
      <c r="AD1730" s="216"/>
      <c r="AE1730" s="216"/>
      <c r="AF1730" s="216"/>
      <c r="AG1730" s="216"/>
      <c r="AH1730" s="216"/>
      <c r="AI1730" s="216"/>
      <c r="AJ1730" s="216"/>
      <c r="AK1730" s="216"/>
      <c r="AL1730" s="216"/>
      <c r="FY1730" s="184"/>
      <c r="JJ1730" s="184"/>
    </row>
    <row r="1731" spans="2:270">
      <c r="B1731" s="202"/>
      <c r="E1731" s="216"/>
      <c r="F1731" s="216"/>
      <c r="G1731" s="216"/>
      <c r="H1731" s="216"/>
      <c r="I1731" s="216"/>
      <c r="J1731" s="216"/>
      <c r="K1731" s="216"/>
      <c r="L1731" s="216"/>
      <c r="M1731" s="216"/>
      <c r="N1731" s="216"/>
      <c r="O1731" s="216"/>
      <c r="P1731" s="216"/>
      <c r="Q1731" s="216"/>
      <c r="R1731" s="216"/>
      <c r="S1731" s="216"/>
      <c r="T1731" s="216"/>
      <c r="U1731" s="216"/>
      <c r="V1731" s="216"/>
      <c r="W1731" s="216"/>
      <c r="X1731" s="216"/>
      <c r="Y1731" s="216"/>
      <c r="Z1731" s="216"/>
      <c r="AA1731" s="216"/>
      <c r="AB1731" s="216"/>
      <c r="AC1731" s="216"/>
      <c r="AD1731" s="216"/>
      <c r="AE1731" s="216"/>
      <c r="AF1731" s="216"/>
      <c r="AG1731" s="216"/>
      <c r="AH1731" s="216"/>
      <c r="AI1731" s="216"/>
      <c r="AJ1731" s="216"/>
      <c r="AK1731" s="216"/>
      <c r="AL1731" s="216"/>
      <c r="FY1731" s="184"/>
      <c r="JJ1731" s="184"/>
    </row>
    <row r="1732" spans="2:270">
      <c r="B1732" s="202"/>
      <c r="E1732" s="216"/>
      <c r="F1732" s="216"/>
      <c r="G1732" s="216"/>
      <c r="H1732" s="216"/>
      <c r="I1732" s="216"/>
      <c r="J1732" s="216"/>
      <c r="K1732" s="216"/>
      <c r="L1732" s="216"/>
      <c r="M1732" s="216"/>
      <c r="N1732" s="216"/>
      <c r="O1732" s="216"/>
      <c r="P1732" s="216"/>
      <c r="Q1732" s="216"/>
      <c r="R1732" s="216"/>
      <c r="S1732" s="216"/>
      <c r="T1732" s="216"/>
      <c r="U1732" s="216"/>
      <c r="V1732" s="216"/>
      <c r="W1732" s="216"/>
      <c r="X1732" s="216"/>
      <c r="Y1732" s="216"/>
      <c r="Z1732" s="216"/>
      <c r="AA1732" s="216"/>
      <c r="AB1732" s="216"/>
      <c r="AC1732" s="216"/>
      <c r="AD1732" s="216"/>
      <c r="AE1732" s="216"/>
      <c r="AF1732" s="216"/>
      <c r="AG1732" s="216"/>
      <c r="AH1732" s="216"/>
      <c r="AI1732" s="216"/>
      <c r="AJ1732" s="216"/>
      <c r="AK1732" s="216"/>
      <c r="AL1732" s="216"/>
      <c r="FY1732" s="184"/>
      <c r="JJ1732" s="184"/>
    </row>
    <row r="1733" spans="2:270">
      <c r="B1733" s="202"/>
      <c r="E1733" s="216"/>
      <c r="F1733" s="216"/>
      <c r="G1733" s="216"/>
      <c r="H1733" s="216"/>
      <c r="I1733" s="216"/>
      <c r="J1733" s="216"/>
      <c r="K1733" s="216"/>
      <c r="L1733" s="216"/>
      <c r="M1733" s="216"/>
      <c r="N1733" s="216"/>
      <c r="O1733" s="216"/>
      <c r="P1733" s="216"/>
      <c r="Q1733" s="216"/>
      <c r="R1733" s="216"/>
      <c r="S1733" s="216"/>
      <c r="T1733" s="216"/>
      <c r="U1733" s="216"/>
      <c r="V1733" s="216"/>
      <c r="W1733" s="216"/>
      <c r="X1733" s="216"/>
      <c r="Y1733" s="216"/>
      <c r="Z1733" s="216"/>
      <c r="AA1733" s="216"/>
      <c r="AB1733" s="216"/>
      <c r="AC1733" s="216"/>
      <c r="AD1733" s="216"/>
      <c r="AE1733" s="216"/>
      <c r="AF1733" s="216"/>
      <c r="AG1733" s="216"/>
      <c r="AH1733" s="216"/>
      <c r="AI1733" s="216"/>
      <c r="AJ1733" s="216"/>
      <c r="AK1733" s="216"/>
      <c r="AL1733" s="216"/>
      <c r="FY1733" s="184"/>
      <c r="JJ1733" s="184"/>
    </row>
    <row r="1734" spans="2:270">
      <c r="B1734" s="202"/>
      <c r="E1734" s="216"/>
      <c r="F1734" s="216"/>
      <c r="G1734" s="216"/>
      <c r="H1734" s="216"/>
      <c r="I1734" s="216"/>
      <c r="J1734" s="216"/>
      <c r="K1734" s="216"/>
      <c r="L1734" s="216"/>
      <c r="M1734" s="216"/>
      <c r="N1734" s="216"/>
      <c r="O1734" s="216"/>
      <c r="P1734" s="216"/>
      <c r="Q1734" s="216"/>
      <c r="R1734" s="216"/>
      <c r="S1734" s="216"/>
      <c r="T1734" s="216"/>
      <c r="U1734" s="216"/>
      <c r="V1734" s="216"/>
      <c r="W1734" s="216"/>
      <c r="X1734" s="216"/>
      <c r="Y1734" s="216"/>
      <c r="Z1734" s="216"/>
      <c r="AA1734" s="216"/>
      <c r="AB1734" s="216"/>
      <c r="AC1734" s="216"/>
      <c r="AD1734" s="216"/>
      <c r="AE1734" s="216"/>
      <c r="AF1734" s="216"/>
      <c r="AG1734" s="216"/>
      <c r="AH1734" s="216"/>
      <c r="AI1734" s="216"/>
      <c r="AJ1734" s="216"/>
      <c r="AK1734" s="216"/>
      <c r="AL1734" s="216"/>
      <c r="FY1734" s="184"/>
      <c r="JJ1734" s="184"/>
    </row>
    <row r="1735" spans="2:270">
      <c r="B1735" s="202"/>
      <c r="E1735" s="216"/>
      <c r="F1735" s="216"/>
      <c r="G1735" s="216"/>
      <c r="H1735" s="216"/>
      <c r="I1735" s="216"/>
      <c r="J1735" s="216"/>
      <c r="K1735" s="216"/>
      <c r="L1735" s="216"/>
      <c r="M1735" s="216"/>
      <c r="N1735" s="216"/>
      <c r="O1735" s="216"/>
      <c r="P1735" s="216"/>
      <c r="Q1735" s="216"/>
      <c r="R1735" s="216"/>
      <c r="S1735" s="216"/>
      <c r="T1735" s="216"/>
      <c r="U1735" s="216"/>
      <c r="V1735" s="216"/>
      <c r="W1735" s="216"/>
      <c r="X1735" s="216"/>
      <c r="Y1735" s="216"/>
      <c r="Z1735" s="216"/>
      <c r="AA1735" s="216"/>
      <c r="AB1735" s="216"/>
      <c r="AC1735" s="216"/>
      <c r="AD1735" s="216"/>
      <c r="AE1735" s="216"/>
      <c r="AF1735" s="216"/>
      <c r="AG1735" s="216"/>
      <c r="AH1735" s="216"/>
      <c r="AI1735" s="216"/>
      <c r="AJ1735" s="216"/>
      <c r="AK1735" s="216"/>
      <c r="AL1735" s="216"/>
      <c r="FY1735" s="184"/>
      <c r="JJ1735" s="184"/>
    </row>
    <row r="1736" spans="2:270">
      <c r="B1736" s="202"/>
      <c r="E1736" s="216"/>
      <c r="F1736" s="216"/>
      <c r="G1736" s="216"/>
      <c r="H1736" s="216"/>
      <c r="I1736" s="216"/>
      <c r="J1736" s="216"/>
      <c r="K1736" s="216"/>
      <c r="L1736" s="216"/>
      <c r="M1736" s="216"/>
      <c r="N1736" s="216"/>
      <c r="O1736" s="216"/>
      <c r="P1736" s="216"/>
      <c r="Q1736" s="216"/>
      <c r="R1736" s="216"/>
      <c r="S1736" s="216"/>
      <c r="T1736" s="216"/>
      <c r="U1736" s="216"/>
      <c r="V1736" s="216"/>
      <c r="W1736" s="216"/>
      <c r="X1736" s="216"/>
      <c r="Y1736" s="216"/>
      <c r="Z1736" s="216"/>
      <c r="AA1736" s="216"/>
      <c r="AB1736" s="216"/>
      <c r="AC1736" s="216"/>
      <c r="AD1736" s="216"/>
      <c r="AE1736" s="216"/>
      <c r="AF1736" s="216"/>
      <c r="AG1736" s="216"/>
      <c r="AH1736" s="216"/>
      <c r="AI1736" s="216"/>
      <c r="AJ1736" s="216"/>
      <c r="AK1736" s="216"/>
      <c r="AL1736" s="216"/>
      <c r="FY1736" s="184"/>
      <c r="JJ1736" s="184"/>
    </row>
    <row r="1737" spans="2:270">
      <c r="B1737" s="202"/>
      <c r="E1737" s="216"/>
      <c r="F1737" s="216"/>
      <c r="G1737" s="216"/>
      <c r="H1737" s="216"/>
      <c r="I1737" s="216"/>
      <c r="J1737" s="216"/>
      <c r="K1737" s="216"/>
      <c r="L1737" s="216"/>
      <c r="M1737" s="216"/>
      <c r="N1737" s="216"/>
      <c r="O1737" s="216"/>
      <c r="P1737" s="216"/>
      <c r="Q1737" s="216"/>
      <c r="R1737" s="216"/>
      <c r="S1737" s="216"/>
      <c r="T1737" s="216"/>
      <c r="U1737" s="216"/>
      <c r="V1737" s="216"/>
      <c r="W1737" s="216"/>
      <c r="X1737" s="216"/>
      <c r="Y1737" s="216"/>
      <c r="Z1737" s="216"/>
      <c r="AA1737" s="216"/>
      <c r="AB1737" s="216"/>
      <c r="AC1737" s="216"/>
      <c r="AD1737" s="216"/>
      <c r="AE1737" s="216"/>
      <c r="AF1737" s="216"/>
      <c r="AG1737" s="216"/>
      <c r="AH1737" s="216"/>
      <c r="AI1737" s="216"/>
      <c r="AJ1737" s="216"/>
      <c r="AK1737" s="216"/>
      <c r="AL1737" s="216"/>
      <c r="FY1737" s="184"/>
      <c r="JJ1737" s="184"/>
    </row>
    <row r="1738" spans="2:270">
      <c r="B1738" s="202"/>
      <c r="E1738" s="216"/>
      <c r="F1738" s="216"/>
      <c r="G1738" s="216"/>
      <c r="H1738" s="216"/>
      <c r="I1738" s="216"/>
      <c r="J1738" s="216"/>
      <c r="K1738" s="216"/>
      <c r="L1738" s="216"/>
      <c r="M1738" s="216"/>
      <c r="N1738" s="216"/>
      <c r="O1738" s="216"/>
      <c r="P1738" s="216"/>
      <c r="Q1738" s="216"/>
      <c r="R1738" s="216"/>
      <c r="S1738" s="216"/>
      <c r="T1738" s="216"/>
      <c r="U1738" s="216"/>
      <c r="V1738" s="216"/>
      <c r="W1738" s="216"/>
      <c r="X1738" s="216"/>
      <c r="Y1738" s="216"/>
      <c r="Z1738" s="216"/>
      <c r="AA1738" s="216"/>
      <c r="AB1738" s="216"/>
      <c r="AC1738" s="216"/>
      <c r="AD1738" s="216"/>
      <c r="AE1738" s="216"/>
      <c r="AF1738" s="216"/>
      <c r="AG1738" s="216"/>
      <c r="AH1738" s="216"/>
      <c r="AI1738" s="216"/>
      <c r="AJ1738" s="216"/>
      <c r="AK1738" s="216"/>
      <c r="AL1738" s="216"/>
      <c r="FY1738" s="184"/>
      <c r="JJ1738" s="184"/>
    </row>
    <row r="1739" spans="2:270">
      <c r="B1739" s="202"/>
      <c r="E1739" s="216"/>
      <c r="F1739" s="216"/>
      <c r="G1739" s="216"/>
      <c r="H1739" s="216"/>
      <c r="I1739" s="216"/>
      <c r="J1739" s="216"/>
      <c r="K1739" s="216"/>
      <c r="L1739" s="216"/>
      <c r="M1739" s="216"/>
      <c r="N1739" s="216"/>
      <c r="O1739" s="216"/>
      <c r="P1739" s="216"/>
      <c r="Q1739" s="216"/>
      <c r="R1739" s="216"/>
      <c r="S1739" s="216"/>
      <c r="T1739" s="216"/>
      <c r="U1739" s="216"/>
      <c r="V1739" s="216"/>
      <c r="W1739" s="216"/>
      <c r="X1739" s="216"/>
      <c r="Y1739" s="216"/>
      <c r="Z1739" s="216"/>
      <c r="AA1739" s="216"/>
      <c r="AB1739" s="216"/>
      <c r="AC1739" s="216"/>
      <c r="AD1739" s="216"/>
      <c r="AE1739" s="216"/>
      <c r="AF1739" s="216"/>
      <c r="AG1739" s="216"/>
      <c r="AH1739" s="216"/>
      <c r="AI1739" s="216"/>
      <c r="AJ1739" s="216"/>
      <c r="AK1739" s="216"/>
      <c r="AL1739" s="216"/>
      <c r="FY1739" s="184"/>
      <c r="JJ1739" s="184"/>
    </row>
    <row r="1740" spans="2:270">
      <c r="B1740" s="202"/>
      <c r="E1740" s="216"/>
      <c r="F1740" s="216"/>
      <c r="G1740" s="216"/>
      <c r="H1740" s="216"/>
      <c r="I1740" s="216"/>
      <c r="J1740" s="216"/>
      <c r="K1740" s="216"/>
      <c r="L1740" s="216"/>
      <c r="M1740" s="216"/>
      <c r="N1740" s="216"/>
      <c r="O1740" s="216"/>
      <c r="P1740" s="216"/>
      <c r="Q1740" s="216"/>
      <c r="R1740" s="216"/>
      <c r="S1740" s="216"/>
      <c r="T1740" s="216"/>
      <c r="U1740" s="216"/>
      <c r="V1740" s="216"/>
      <c r="W1740" s="216"/>
      <c r="X1740" s="216"/>
      <c r="Y1740" s="216"/>
      <c r="Z1740" s="216"/>
      <c r="AA1740" s="216"/>
      <c r="AB1740" s="216"/>
      <c r="AC1740" s="216"/>
      <c r="AD1740" s="216"/>
      <c r="AE1740" s="216"/>
      <c r="AF1740" s="216"/>
      <c r="AG1740" s="216"/>
      <c r="AH1740" s="216"/>
      <c r="AI1740" s="216"/>
      <c r="AJ1740" s="216"/>
      <c r="AK1740" s="216"/>
      <c r="AL1740" s="216"/>
      <c r="FY1740" s="184"/>
      <c r="JJ1740" s="184"/>
    </row>
    <row r="1741" spans="2:270">
      <c r="B1741" s="202"/>
      <c r="E1741" s="216"/>
      <c r="F1741" s="216"/>
      <c r="G1741" s="216"/>
      <c r="H1741" s="216"/>
      <c r="I1741" s="216"/>
      <c r="J1741" s="216"/>
      <c r="K1741" s="216"/>
      <c r="L1741" s="216"/>
      <c r="M1741" s="216"/>
      <c r="N1741" s="216"/>
      <c r="O1741" s="216"/>
      <c r="P1741" s="216"/>
      <c r="Q1741" s="216"/>
      <c r="R1741" s="216"/>
      <c r="S1741" s="216"/>
      <c r="T1741" s="216"/>
      <c r="U1741" s="216"/>
      <c r="V1741" s="216"/>
      <c r="W1741" s="216"/>
      <c r="X1741" s="216"/>
      <c r="Y1741" s="216"/>
      <c r="Z1741" s="216"/>
      <c r="AA1741" s="216"/>
      <c r="AB1741" s="216"/>
      <c r="AC1741" s="216"/>
      <c r="AD1741" s="216"/>
      <c r="AE1741" s="216"/>
      <c r="AF1741" s="216"/>
      <c r="AG1741" s="216"/>
      <c r="AH1741" s="216"/>
      <c r="AI1741" s="216"/>
      <c r="AJ1741" s="216"/>
      <c r="AK1741" s="216"/>
      <c r="AL1741" s="216"/>
      <c r="FY1741" s="184"/>
      <c r="JJ1741" s="184"/>
    </row>
    <row r="1742" spans="2:270">
      <c r="B1742" s="202"/>
      <c r="E1742" s="216"/>
      <c r="F1742" s="216"/>
      <c r="G1742" s="216"/>
      <c r="H1742" s="216"/>
      <c r="I1742" s="216"/>
      <c r="J1742" s="216"/>
      <c r="K1742" s="216"/>
      <c r="L1742" s="216"/>
      <c r="M1742" s="216"/>
      <c r="N1742" s="216"/>
      <c r="O1742" s="216"/>
      <c r="P1742" s="216"/>
      <c r="Q1742" s="216"/>
      <c r="R1742" s="216"/>
      <c r="S1742" s="216"/>
      <c r="T1742" s="216"/>
      <c r="U1742" s="216"/>
      <c r="V1742" s="216"/>
      <c r="W1742" s="216"/>
      <c r="X1742" s="216"/>
      <c r="Y1742" s="216"/>
      <c r="Z1742" s="216"/>
      <c r="AA1742" s="216"/>
      <c r="AB1742" s="216"/>
      <c r="AC1742" s="216"/>
      <c r="AD1742" s="216"/>
      <c r="AE1742" s="216"/>
      <c r="AF1742" s="216"/>
      <c r="AG1742" s="216"/>
      <c r="AH1742" s="216"/>
      <c r="AI1742" s="216"/>
      <c r="AJ1742" s="216"/>
      <c r="AK1742" s="216"/>
      <c r="AL1742" s="216"/>
      <c r="FY1742" s="184"/>
      <c r="JJ1742" s="184"/>
    </row>
    <row r="1743" spans="2:270">
      <c r="B1743" s="202"/>
      <c r="E1743" s="216"/>
      <c r="F1743" s="216"/>
      <c r="G1743" s="216"/>
      <c r="H1743" s="216"/>
      <c r="I1743" s="216"/>
      <c r="J1743" s="216"/>
      <c r="K1743" s="216"/>
      <c r="L1743" s="216"/>
      <c r="M1743" s="216"/>
      <c r="N1743" s="216"/>
      <c r="O1743" s="216"/>
      <c r="P1743" s="216"/>
      <c r="Q1743" s="216"/>
      <c r="R1743" s="216"/>
      <c r="S1743" s="216"/>
      <c r="T1743" s="216"/>
      <c r="U1743" s="216"/>
      <c r="V1743" s="216"/>
      <c r="W1743" s="216"/>
      <c r="X1743" s="216"/>
      <c r="Y1743" s="216"/>
      <c r="Z1743" s="216"/>
      <c r="AA1743" s="216"/>
      <c r="AB1743" s="216"/>
      <c r="AC1743" s="216"/>
      <c r="AD1743" s="216"/>
      <c r="AE1743" s="216"/>
      <c r="AF1743" s="216"/>
      <c r="AG1743" s="216"/>
      <c r="AH1743" s="216"/>
      <c r="AI1743" s="216"/>
      <c r="AJ1743" s="216"/>
      <c r="AK1743" s="216"/>
      <c r="AL1743" s="216"/>
      <c r="FY1743" s="184"/>
      <c r="JJ1743" s="184"/>
    </row>
    <row r="1744" spans="2:270">
      <c r="B1744" s="202"/>
      <c r="E1744" s="216"/>
      <c r="F1744" s="216"/>
      <c r="G1744" s="216"/>
      <c r="H1744" s="216"/>
      <c r="I1744" s="216"/>
      <c r="J1744" s="216"/>
      <c r="K1744" s="216"/>
      <c r="L1744" s="216"/>
      <c r="M1744" s="216"/>
      <c r="N1744" s="216"/>
      <c r="O1744" s="216"/>
      <c r="P1744" s="216"/>
      <c r="Q1744" s="216"/>
      <c r="R1744" s="216"/>
      <c r="S1744" s="216"/>
      <c r="T1744" s="216"/>
      <c r="U1744" s="216"/>
      <c r="V1744" s="216"/>
      <c r="W1744" s="216"/>
      <c r="X1744" s="216"/>
      <c r="Y1744" s="216"/>
      <c r="Z1744" s="216"/>
      <c r="AA1744" s="216"/>
      <c r="AB1744" s="216"/>
      <c r="AC1744" s="216"/>
      <c r="AD1744" s="216"/>
      <c r="AE1744" s="216"/>
      <c r="AF1744" s="216"/>
      <c r="AG1744" s="216"/>
      <c r="AH1744" s="216"/>
      <c r="AI1744" s="216"/>
      <c r="AJ1744" s="216"/>
      <c r="AK1744" s="216"/>
      <c r="AL1744" s="216"/>
      <c r="FY1744" s="184"/>
      <c r="JJ1744" s="184"/>
    </row>
    <row r="1745" spans="2:270">
      <c r="B1745" s="202"/>
      <c r="E1745" s="216"/>
      <c r="F1745" s="216"/>
      <c r="G1745" s="216"/>
      <c r="H1745" s="216"/>
      <c r="I1745" s="216"/>
      <c r="J1745" s="216"/>
      <c r="K1745" s="216"/>
      <c r="L1745" s="216"/>
      <c r="M1745" s="216"/>
      <c r="N1745" s="216"/>
      <c r="O1745" s="216"/>
      <c r="P1745" s="216"/>
      <c r="Q1745" s="216"/>
      <c r="R1745" s="216"/>
      <c r="S1745" s="216"/>
      <c r="T1745" s="216"/>
      <c r="U1745" s="216"/>
      <c r="V1745" s="216"/>
      <c r="W1745" s="216"/>
      <c r="X1745" s="216"/>
      <c r="Y1745" s="216"/>
      <c r="Z1745" s="216"/>
      <c r="AA1745" s="216"/>
      <c r="AB1745" s="216"/>
      <c r="AC1745" s="216"/>
      <c r="AD1745" s="216"/>
      <c r="AE1745" s="216"/>
      <c r="AF1745" s="216"/>
      <c r="AG1745" s="216"/>
      <c r="AH1745" s="216"/>
      <c r="AI1745" s="216"/>
      <c r="AJ1745" s="216"/>
      <c r="AK1745" s="216"/>
      <c r="AL1745" s="216"/>
      <c r="FY1745" s="184"/>
      <c r="JJ1745" s="184"/>
    </row>
    <row r="1746" spans="2:270">
      <c r="B1746" s="202"/>
      <c r="E1746" s="216"/>
      <c r="F1746" s="216"/>
      <c r="G1746" s="216"/>
      <c r="H1746" s="216"/>
      <c r="I1746" s="216"/>
      <c r="J1746" s="216"/>
      <c r="K1746" s="216"/>
      <c r="L1746" s="216"/>
      <c r="M1746" s="216"/>
      <c r="N1746" s="216"/>
      <c r="O1746" s="216"/>
      <c r="P1746" s="216"/>
      <c r="Q1746" s="216"/>
      <c r="R1746" s="216"/>
      <c r="S1746" s="216"/>
      <c r="T1746" s="216"/>
      <c r="U1746" s="216"/>
      <c r="V1746" s="216"/>
      <c r="W1746" s="216"/>
      <c r="X1746" s="216"/>
      <c r="Y1746" s="216"/>
      <c r="Z1746" s="216"/>
      <c r="AA1746" s="216"/>
      <c r="AB1746" s="216"/>
      <c r="AC1746" s="216"/>
      <c r="AD1746" s="216"/>
      <c r="AE1746" s="216"/>
      <c r="AF1746" s="216"/>
      <c r="AG1746" s="216"/>
      <c r="AH1746" s="216"/>
      <c r="AI1746" s="216"/>
      <c r="AJ1746" s="216"/>
      <c r="AK1746" s="216"/>
      <c r="AL1746" s="216"/>
      <c r="FY1746" s="184"/>
      <c r="JJ1746" s="184"/>
    </row>
    <row r="1747" spans="2:270">
      <c r="B1747" s="202"/>
      <c r="E1747" s="216"/>
      <c r="F1747" s="216"/>
      <c r="G1747" s="216"/>
      <c r="H1747" s="216"/>
      <c r="I1747" s="216"/>
      <c r="J1747" s="216"/>
      <c r="K1747" s="216"/>
      <c r="L1747" s="216"/>
      <c r="M1747" s="216"/>
      <c r="N1747" s="216"/>
      <c r="O1747" s="216"/>
      <c r="P1747" s="216"/>
      <c r="Q1747" s="216"/>
      <c r="R1747" s="216"/>
      <c r="S1747" s="216"/>
      <c r="T1747" s="216"/>
      <c r="U1747" s="216"/>
      <c r="V1747" s="216"/>
      <c r="W1747" s="216"/>
      <c r="X1747" s="216"/>
      <c r="Y1747" s="216"/>
      <c r="Z1747" s="216"/>
      <c r="AA1747" s="216"/>
      <c r="AB1747" s="216"/>
      <c r="AC1747" s="216"/>
      <c r="AD1747" s="216"/>
      <c r="AE1747" s="216"/>
      <c r="AF1747" s="216"/>
      <c r="AG1747" s="216"/>
      <c r="AH1747" s="216"/>
      <c r="AI1747" s="216"/>
      <c r="AJ1747" s="216"/>
      <c r="AK1747" s="216"/>
      <c r="AL1747" s="216"/>
      <c r="FY1747" s="184"/>
      <c r="JJ1747" s="184"/>
    </row>
    <row r="1748" spans="2:270">
      <c r="B1748" s="202"/>
      <c r="E1748" s="216"/>
      <c r="F1748" s="216"/>
      <c r="G1748" s="216"/>
      <c r="H1748" s="216"/>
      <c r="I1748" s="216"/>
      <c r="J1748" s="216"/>
      <c r="K1748" s="216"/>
      <c r="L1748" s="216"/>
      <c r="M1748" s="216"/>
      <c r="N1748" s="216"/>
      <c r="O1748" s="216"/>
      <c r="P1748" s="216"/>
      <c r="Q1748" s="216"/>
      <c r="R1748" s="216"/>
      <c r="S1748" s="216"/>
      <c r="T1748" s="216"/>
      <c r="U1748" s="216"/>
      <c r="V1748" s="216"/>
      <c r="W1748" s="216"/>
      <c r="X1748" s="216"/>
      <c r="Y1748" s="216"/>
      <c r="Z1748" s="216"/>
      <c r="AA1748" s="216"/>
      <c r="AB1748" s="216"/>
      <c r="AC1748" s="216"/>
      <c r="AD1748" s="216"/>
      <c r="AE1748" s="216"/>
      <c r="AF1748" s="216"/>
      <c r="AG1748" s="216"/>
      <c r="AH1748" s="216"/>
      <c r="AI1748" s="216"/>
      <c r="AJ1748" s="216"/>
      <c r="AK1748" s="216"/>
      <c r="AL1748" s="216"/>
      <c r="FY1748" s="184"/>
      <c r="JJ1748" s="184"/>
    </row>
    <row r="1749" spans="2:270">
      <c r="B1749" s="202"/>
      <c r="E1749" s="216"/>
      <c r="F1749" s="216"/>
      <c r="G1749" s="216"/>
      <c r="H1749" s="216"/>
      <c r="I1749" s="216"/>
      <c r="J1749" s="216"/>
      <c r="K1749" s="216"/>
      <c r="L1749" s="216"/>
      <c r="M1749" s="216"/>
      <c r="N1749" s="216"/>
      <c r="O1749" s="216"/>
      <c r="P1749" s="216"/>
      <c r="Q1749" s="216"/>
      <c r="R1749" s="216"/>
      <c r="S1749" s="216"/>
      <c r="T1749" s="216"/>
      <c r="U1749" s="216"/>
      <c r="V1749" s="216"/>
      <c r="W1749" s="216"/>
      <c r="X1749" s="216"/>
      <c r="Y1749" s="216"/>
      <c r="Z1749" s="216"/>
      <c r="AA1749" s="216"/>
      <c r="AB1749" s="216"/>
      <c r="AC1749" s="216"/>
      <c r="AD1749" s="216"/>
      <c r="AE1749" s="216"/>
      <c r="AF1749" s="216"/>
      <c r="AG1749" s="216"/>
      <c r="AH1749" s="216"/>
      <c r="AI1749" s="216"/>
      <c r="AJ1749" s="216"/>
      <c r="AK1749" s="216"/>
      <c r="AL1749" s="216"/>
      <c r="FY1749" s="184"/>
      <c r="JJ1749" s="184"/>
    </row>
    <row r="1750" spans="2:270">
      <c r="B1750" s="202"/>
      <c r="E1750" s="216"/>
      <c r="F1750" s="216"/>
      <c r="G1750" s="216"/>
      <c r="H1750" s="216"/>
      <c r="I1750" s="216"/>
      <c r="J1750" s="216"/>
      <c r="K1750" s="216"/>
      <c r="L1750" s="216"/>
      <c r="M1750" s="216"/>
      <c r="N1750" s="216"/>
      <c r="O1750" s="216"/>
      <c r="P1750" s="216"/>
      <c r="Q1750" s="216"/>
      <c r="R1750" s="216"/>
      <c r="S1750" s="216"/>
      <c r="T1750" s="216"/>
      <c r="U1750" s="216"/>
      <c r="V1750" s="216"/>
      <c r="W1750" s="216"/>
      <c r="X1750" s="216"/>
      <c r="Y1750" s="216"/>
      <c r="Z1750" s="216"/>
      <c r="AA1750" s="216"/>
      <c r="AB1750" s="216"/>
      <c r="AC1750" s="216"/>
      <c r="AD1750" s="216"/>
      <c r="AE1750" s="216"/>
      <c r="AF1750" s="216"/>
      <c r="AG1750" s="216"/>
      <c r="AH1750" s="216"/>
      <c r="AI1750" s="216"/>
      <c r="AJ1750" s="216"/>
      <c r="AK1750" s="216"/>
      <c r="AL1750" s="216"/>
      <c r="FY1750" s="184"/>
      <c r="JJ1750" s="184"/>
    </row>
    <row r="1751" spans="2:270">
      <c r="B1751" s="202"/>
      <c r="E1751" s="216"/>
      <c r="F1751" s="216"/>
      <c r="G1751" s="216"/>
      <c r="H1751" s="216"/>
      <c r="I1751" s="216"/>
      <c r="J1751" s="216"/>
      <c r="K1751" s="216"/>
      <c r="L1751" s="216"/>
      <c r="M1751" s="216"/>
      <c r="N1751" s="216"/>
      <c r="O1751" s="216"/>
      <c r="P1751" s="216"/>
      <c r="Q1751" s="216"/>
      <c r="R1751" s="216"/>
      <c r="S1751" s="216"/>
      <c r="T1751" s="216"/>
      <c r="U1751" s="216"/>
      <c r="V1751" s="216"/>
      <c r="W1751" s="216"/>
      <c r="X1751" s="216"/>
      <c r="Y1751" s="216"/>
      <c r="Z1751" s="216"/>
      <c r="AA1751" s="216"/>
      <c r="AB1751" s="216"/>
      <c r="AC1751" s="216"/>
      <c r="AD1751" s="216"/>
      <c r="AE1751" s="216"/>
      <c r="AF1751" s="216"/>
      <c r="AG1751" s="216"/>
      <c r="AH1751" s="216"/>
      <c r="AI1751" s="216"/>
      <c r="AJ1751" s="216"/>
      <c r="AK1751" s="216"/>
      <c r="AL1751" s="216"/>
      <c r="FY1751" s="184"/>
      <c r="JJ1751" s="184"/>
    </row>
    <row r="1752" spans="2:270">
      <c r="B1752" s="202"/>
      <c r="E1752" s="216"/>
      <c r="F1752" s="216"/>
      <c r="G1752" s="216"/>
      <c r="H1752" s="216"/>
      <c r="I1752" s="216"/>
      <c r="J1752" s="216"/>
      <c r="K1752" s="216"/>
      <c r="L1752" s="216"/>
      <c r="M1752" s="216"/>
      <c r="N1752" s="216"/>
      <c r="O1752" s="216"/>
      <c r="P1752" s="216"/>
      <c r="Q1752" s="216"/>
      <c r="R1752" s="216"/>
      <c r="S1752" s="216"/>
      <c r="T1752" s="216"/>
      <c r="U1752" s="216"/>
      <c r="V1752" s="216"/>
      <c r="W1752" s="216"/>
      <c r="X1752" s="216"/>
      <c r="Y1752" s="216"/>
      <c r="Z1752" s="216"/>
      <c r="AA1752" s="216"/>
      <c r="AB1752" s="216"/>
      <c r="AC1752" s="216"/>
      <c r="AD1752" s="216"/>
      <c r="AE1752" s="216"/>
      <c r="AF1752" s="216"/>
      <c r="AG1752" s="216"/>
      <c r="AH1752" s="216"/>
      <c r="AI1752" s="216"/>
      <c r="AJ1752" s="216"/>
      <c r="AK1752" s="216"/>
      <c r="AL1752" s="216"/>
      <c r="FY1752" s="184"/>
      <c r="JJ1752" s="184"/>
    </row>
    <row r="1753" spans="2:270">
      <c r="B1753" s="202"/>
      <c r="E1753" s="216"/>
      <c r="F1753" s="216"/>
      <c r="G1753" s="216"/>
      <c r="H1753" s="216"/>
      <c r="I1753" s="216"/>
      <c r="J1753" s="216"/>
      <c r="K1753" s="216"/>
      <c r="L1753" s="216"/>
      <c r="M1753" s="216"/>
      <c r="N1753" s="216"/>
      <c r="O1753" s="216"/>
      <c r="P1753" s="216"/>
      <c r="Q1753" s="216"/>
      <c r="R1753" s="216"/>
      <c r="S1753" s="216"/>
      <c r="T1753" s="216"/>
      <c r="U1753" s="216"/>
      <c r="V1753" s="216"/>
      <c r="W1753" s="216"/>
      <c r="X1753" s="216"/>
      <c r="Y1753" s="216"/>
      <c r="Z1753" s="216"/>
      <c r="AA1753" s="216"/>
      <c r="AB1753" s="216"/>
      <c r="AC1753" s="216"/>
      <c r="AD1753" s="216"/>
      <c r="AE1753" s="216"/>
      <c r="AF1753" s="216"/>
      <c r="AG1753" s="216"/>
      <c r="AH1753" s="216"/>
      <c r="AI1753" s="216"/>
      <c r="AJ1753" s="216"/>
      <c r="AK1753" s="216"/>
      <c r="AL1753" s="216"/>
      <c r="FY1753" s="184"/>
      <c r="JJ1753" s="184"/>
    </row>
    <row r="1754" spans="2:270">
      <c r="B1754" s="202"/>
      <c r="E1754" s="216"/>
      <c r="F1754" s="216"/>
      <c r="G1754" s="216"/>
      <c r="H1754" s="216"/>
      <c r="I1754" s="216"/>
      <c r="J1754" s="216"/>
      <c r="K1754" s="216"/>
      <c r="L1754" s="216"/>
      <c r="M1754" s="216"/>
      <c r="N1754" s="216"/>
      <c r="O1754" s="216"/>
      <c r="P1754" s="216"/>
      <c r="Q1754" s="216"/>
      <c r="R1754" s="216"/>
      <c r="S1754" s="216"/>
      <c r="T1754" s="216"/>
      <c r="U1754" s="216"/>
      <c r="V1754" s="216"/>
      <c r="W1754" s="216"/>
      <c r="X1754" s="216"/>
      <c r="Y1754" s="216"/>
      <c r="Z1754" s="216"/>
      <c r="AA1754" s="216"/>
      <c r="AB1754" s="216"/>
      <c r="AC1754" s="216"/>
      <c r="AD1754" s="216"/>
      <c r="AE1754" s="216"/>
      <c r="AF1754" s="216"/>
      <c r="AG1754" s="216"/>
      <c r="AH1754" s="216"/>
      <c r="AI1754" s="216"/>
      <c r="AJ1754" s="216"/>
      <c r="AK1754" s="216"/>
      <c r="AL1754" s="216"/>
      <c r="FY1754" s="184"/>
      <c r="JJ1754" s="184"/>
    </row>
    <row r="1755" spans="2:270">
      <c r="B1755" s="202"/>
      <c r="E1755" s="216"/>
      <c r="F1755" s="216"/>
      <c r="G1755" s="216"/>
      <c r="H1755" s="216"/>
      <c r="I1755" s="216"/>
      <c r="J1755" s="216"/>
      <c r="K1755" s="216"/>
      <c r="L1755" s="216"/>
      <c r="M1755" s="216"/>
      <c r="N1755" s="216"/>
      <c r="O1755" s="216"/>
      <c r="P1755" s="216"/>
      <c r="Q1755" s="216"/>
      <c r="R1755" s="216"/>
      <c r="S1755" s="216"/>
      <c r="T1755" s="216"/>
      <c r="U1755" s="216"/>
      <c r="V1755" s="216"/>
      <c r="W1755" s="216"/>
      <c r="X1755" s="216"/>
      <c r="Y1755" s="216"/>
      <c r="Z1755" s="216"/>
      <c r="AA1755" s="216"/>
      <c r="AB1755" s="216"/>
      <c r="AC1755" s="216"/>
      <c r="AD1755" s="216"/>
      <c r="AE1755" s="216"/>
      <c r="AF1755" s="216"/>
      <c r="AG1755" s="216"/>
      <c r="AH1755" s="216"/>
      <c r="AI1755" s="216"/>
      <c r="AJ1755" s="216"/>
      <c r="AK1755" s="216"/>
      <c r="AL1755" s="216"/>
      <c r="FY1755" s="184"/>
      <c r="JJ1755" s="184"/>
    </row>
    <row r="1756" spans="2:270">
      <c r="B1756" s="202"/>
      <c r="E1756" s="216"/>
      <c r="F1756" s="216"/>
      <c r="G1756" s="216"/>
      <c r="H1756" s="216"/>
      <c r="I1756" s="216"/>
      <c r="J1756" s="216"/>
      <c r="K1756" s="216"/>
      <c r="L1756" s="216"/>
      <c r="M1756" s="216"/>
      <c r="N1756" s="216"/>
      <c r="O1756" s="216"/>
      <c r="P1756" s="216"/>
      <c r="Q1756" s="216"/>
      <c r="R1756" s="216"/>
      <c r="S1756" s="216"/>
      <c r="T1756" s="216"/>
      <c r="U1756" s="216"/>
      <c r="V1756" s="216"/>
      <c r="W1756" s="216"/>
      <c r="X1756" s="216"/>
      <c r="Y1756" s="216"/>
      <c r="Z1756" s="216"/>
      <c r="AA1756" s="216"/>
      <c r="AB1756" s="216"/>
      <c r="AC1756" s="216"/>
      <c r="AD1756" s="216"/>
      <c r="AE1756" s="216"/>
      <c r="AF1756" s="216"/>
      <c r="AG1756" s="216"/>
      <c r="AH1756" s="216"/>
      <c r="AI1756" s="216"/>
      <c r="AJ1756" s="216"/>
      <c r="AK1756" s="216"/>
      <c r="AL1756" s="216"/>
      <c r="FY1756" s="184"/>
      <c r="JJ1756" s="184"/>
    </row>
    <row r="1757" spans="2:270">
      <c r="B1757" s="202"/>
      <c r="E1757" s="216"/>
      <c r="F1757" s="216"/>
      <c r="G1757" s="216"/>
      <c r="H1757" s="216"/>
      <c r="I1757" s="216"/>
      <c r="J1757" s="216"/>
      <c r="K1757" s="216"/>
      <c r="L1757" s="216"/>
      <c r="M1757" s="216"/>
      <c r="N1757" s="216"/>
      <c r="O1757" s="216"/>
      <c r="P1757" s="216"/>
      <c r="Q1757" s="216"/>
      <c r="R1757" s="216"/>
      <c r="S1757" s="216"/>
      <c r="T1757" s="216"/>
      <c r="U1757" s="216"/>
      <c r="V1757" s="216"/>
      <c r="W1757" s="216"/>
      <c r="X1757" s="216"/>
      <c r="Y1757" s="216"/>
      <c r="Z1757" s="216"/>
      <c r="AA1757" s="216"/>
      <c r="AB1757" s="216"/>
      <c r="AC1757" s="216"/>
      <c r="AD1757" s="216"/>
      <c r="AE1757" s="216"/>
      <c r="AF1757" s="216"/>
      <c r="AG1757" s="216"/>
      <c r="AH1757" s="216"/>
      <c r="AI1757" s="216"/>
      <c r="AJ1757" s="216"/>
      <c r="AK1757" s="216"/>
      <c r="AL1757" s="216"/>
      <c r="FY1757" s="184"/>
      <c r="JJ1757" s="184"/>
    </row>
    <row r="1758" spans="2:270">
      <c r="B1758" s="202"/>
      <c r="E1758" s="216"/>
      <c r="F1758" s="216"/>
      <c r="G1758" s="216"/>
      <c r="H1758" s="216"/>
      <c r="I1758" s="216"/>
      <c r="J1758" s="216"/>
      <c r="K1758" s="216"/>
      <c r="L1758" s="216"/>
      <c r="M1758" s="216"/>
      <c r="N1758" s="216"/>
      <c r="O1758" s="216"/>
      <c r="P1758" s="216"/>
      <c r="Q1758" s="216"/>
      <c r="R1758" s="216"/>
      <c r="S1758" s="216"/>
      <c r="T1758" s="216"/>
      <c r="U1758" s="216"/>
      <c r="V1758" s="216"/>
      <c r="W1758" s="216"/>
      <c r="X1758" s="216"/>
      <c r="Y1758" s="216"/>
      <c r="Z1758" s="216"/>
      <c r="AA1758" s="216"/>
      <c r="AB1758" s="216"/>
      <c r="AC1758" s="216"/>
      <c r="AD1758" s="216"/>
      <c r="AE1758" s="216"/>
      <c r="AF1758" s="216"/>
      <c r="AG1758" s="216"/>
      <c r="AH1758" s="216"/>
      <c r="AI1758" s="216"/>
      <c r="AJ1758" s="216"/>
      <c r="AK1758" s="216"/>
      <c r="AL1758" s="216"/>
      <c r="FY1758" s="184"/>
      <c r="JJ1758" s="184"/>
    </row>
    <row r="1759" spans="2:270">
      <c r="B1759" s="202"/>
      <c r="E1759" s="216"/>
      <c r="F1759" s="216"/>
      <c r="G1759" s="216"/>
      <c r="H1759" s="216"/>
      <c r="I1759" s="216"/>
      <c r="J1759" s="216"/>
      <c r="K1759" s="216"/>
      <c r="L1759" s="216"/>
      <c r="M1759" s="216"/>
      <c r="N1759" s="216"/>
      <c r="O1759" s="216"/>
      <c r="P1759" s="216"/>
      <c r="Q1759" s="216"/>
      <c r="R1759" s="216"/>
      <c r="S1759" s="216"/>
      <c r="T1759" s="216"/>
      <c r="U1759" s="216"/>
      <c r="V1759" s="216"/>
      <c r="W1759" s="216"/>
      <c r="X1759" s="216"/>
      <c r="Y1759" s="216"/>
      <c r="Z1759" s="216"/>
      <c r="AA1759" s="216"/>
      <c r="AB1759" s="216"/>
      <c r="AC1759" s="216"/>
      <c r="AD1759" s="216"/>
      <c r="AE1759" s="216"/>
      <c r="AF1759" s="216"/>
      <c r="AG1759" s="216"/>
      <c r="AH1759" s="216"/>
      <c r="AI1759" s="216"/>
      <c r="AJ1759" s="216"/>
      <c r="AK1759" s="216"/>
      <c r="AL1759" s="216"/>
      <c r="FY1759" s="184"/>
      <c r="JJ1759" s="184"/>
    </row>
    <row r="1760" spans="2:270">
      <c r="B1760" s="202"/>
      <c r="E1760" s="216"/>
      <c r="F1760" s="216"/>
      <c r="G1760" s="216"/>
      <c r="H1760" s="216"/>
      <c r="I1760" s="216"/>
      <c r="J1760" s="216"/>
      <c r="K1760" s="216"/>
      <c r="L1760" s="216"/>
      <c r="M1760" s="216"/>
      <c r="N1760" s="216"/>
      <c r="O1760" s="216"/>
      <c r="P1760" s="216"/>
      <c r="Q1760" s="216"/>
      <c r="R1760" s="216"/>
      <c r="S1760" s="216"/>
      <c r="T1760" s="216"/>
      <c r="U1760" s="216"/>
      <c r="V1760" s="216"/>
      <c r="W1760" s="216"/>
      <c r="X1760" s="216"/>
      <c r="Y1760" s="216"/>
      <c r="Z1760" s="216"/>
      <c r="AA1760" s="216"/>
      <c r="AB1760" s="216"/>
      <c r="AC1760" s="216"/>
      <c r="AD1760" s="216"/>
      <c r="AE1760" s="216"/>
      <c r="AF1760" s="216"/>
      <c r="AG1760" s="216"/>
      <c r="AH1760" s="216"/>
      <c r="AI1760" s="216"/>
      <c r="AJ1760" s="216"/>
      <c r="AK1760" s="216"/>
      <c r="AL1760" s="216"/>
      <c r="FY1760" s="184"/>
      <c r="JJ1760" s="184"/>
    </row>
    <row r="1761" spans="2:270">
      <c r="B1761" s="202"/>
      <c r="E1761" s="216"/>
      <c r="F1761" s="216"/>
      <c r="G1761" s="216"/>
      <c r="H1761" s="216"/>
      <c r="I1761" s="216"/>
      <c r="J1761" s="216"/>
      <c r="K1761" s="216"/>
      <c r="L1761" s="216"/>
      <c r="M1761" s="216"/>
      <c r="N1761" s="216"/>
      <c r="O1761" s="216"/>
      <c r="P1761" s="216"/>
      <c r="Q1761" s="216"/>
      <c r="R1761" s="216"/>
      <c r="S1761" s="216"/>
      <c r="T1761" s="216"/>
      <c r="U1761" s="216"/>
      <c r="V1761" s="216"/>
      <c r="W1761" s="216"/>
      <c r="X1761" s="216"/>
      <c r="Y1761" s="216"/>
      <c r="Z1761" s="216"/>
      <c r="AA1761" s="216"/>
      <c r="AB1761" s="216"/>
      <c r="AC1761" s="216"/>
      <c r="AD1761" s="216"/>
      <c r="AE1761" s="216"/>
      <c r="AF1761" s="216"/>
      <c r="AG1761" s="216"/>
      <c r="AH1761" s="216"/>
      <c r="AI1761" s="216"/>
      <c r="AJ1761" s="216"/>
      <c r="AK1761" s="216"/>
      <c r="AL1761" s="216"/>
      <c r="FY1761" s="184"/>
      <c r="JJ1761" s="184"/>
    </row>
    <row r="1762" spans="2:270">
      <c r="B1762" s="202"/>
      <c r="E1762" s="216"/>
      <c r="F1762" s="216"/>
      <c r="G1762" s="216"/>
      <c r="H1762" s="216"/>
      <c r="I1762" s="216"/>
      <c r="J1762" s="216"/>
      <c r="K1762" s="216"/>
      <c r="L1762" s="216"/>
      <c r="M1762" s="216"/>
      <c r="N1762" s="216"/>
      <c r="O1762" s="216"/>
      <c r="P1762" s="216"/>
      <c r="Q1762" s="216"/>
      <c r="R1762" s="216"/>
      <c r="S1762" s="216"/>
      <c r="T1762" s="216"/>
      <c r="U1762" s="216"/>
      <c r="V1762" s="216"/>
      <c r="W1762" s="216"/>
      <c r="X1762" s="216"/>
      <c r="Y1762" s="216"/>
      <c r="Z1762" s="216"/>
      <c r="AA1762" s="216"/>
      <c r="AB1762" s="216"/>
      <c r="AC1762" s="216"/>
      <c r="AD1762" s="216"/>
      <c r="AE1762" s="216"/>
      <c r="AF1762" s="216"/>
      <c r="AG1762" s="216"/>
      <c r="AH1762" s="216"/>
      <c r="AI1762" s="216"/>
      <c r="AJ1762" s="216"/>
      <c r="AK1762" s="216"/>
      <c r="AL1762" s="216"/>
      <c r="FY1762" s="184"/>
      <c r="JJ1762" s="184"/>
    </row>
    <row r="1763" spans="2:270">
      <c r="B1763" s="202"/>
      <c r="E1763" s="216"/>
      <c r="F1763" s="216"/>
      <c r="G1763" s="216"/>
      <c r="H1763" s="216"/>
      <c r="I1763" s="216"/>
      <c r="J1763" s="216"/>
      <c r="K1763" s="216"/>
      <c r="L1763" s="216"/>
      <c r="M1763" s="216"/>
      <c r="N1763" s="216"/>
      <c r="O1763" s="216"/>
      <c r="P1763" s="216"/>
      <c r="Q1763" s="216"/>
      <c r="R1763" s="216"/>
      <c r="S1763" s="216"/>
      <c r="T1763" s="216"/>
      <c r="U1763" s="216"/>
      <c r="V1763" s="216"/>
      <c r="W1763" s="216"/>
      <c r="X1763" s="216"/>
      <c r="Y1763" s="216"/>
      <c r="Z1763" s="216"/>
      <c r="AA1763" s="216"/>
      <c r="AB1763" s="216"/>
      <c r="AC1763" s="216"/>
      <c r="AD1763" s="216"/>
      <c r="AE1763" s="216"/>
      <c r="AF1763" s="216"/>
      <c r="AG1763" s="216"/>
      <c r="AH1763" s="216"/>
      <c r="AI1763" s="216"/>
      <c r="AJ1763" s="216"/>
      <c r="AK1763" s="216"/>
      <c r="AL1763" s="216"/>
      <c r="FY1763" s="184"/>
      <c r="JJ1763" s="184"/>
    </row>
    <row r="1764" spans="2:270">
      <c r="B1764" s="202"/>
      <c r="E1764" s="216"/>
      <c r="F1764" s="216"/>
      <c r="G1764" s="216"/>
      <c r="H1764" s="216"/>
      <c r="I1764" s="216"/>
      <c r="J1764" s="216"/>
      <c r="K1764" s="216"/>
      <c r="L1764" s="216"/>
      <c r="M1764" s="216"/>
      <c r="N1764" s="216"/>
      <c r="O1764" s="216"/>
      <c r="P1764" s="216"/>
      <c r="Q1764" s="216"/>
      <c r="R1764" s="216"/>
      <c r="S1764" s="216"/>
      <c r="T1764" s="216"/>
      <c r="U1764" s="216"/>
      <c r="V1764" s="216"/>
      <c r="W1764" s="216"/>
      <c r="X1764" s="216"/>
      <c r="Y1764" s="216"/>
      <c r="Z1764" s="216"/>
      <c r="AA1764" s="216"/>
      <c r="AB1764" s="216"/>
      <c r="AC1764" s="216"/>
      <c r="AD1764" s="216"/>
      <c r="AE1764" s="216"/>
      <c r="AF1764" s="216"/>
      <c r="AG1764" s="216"/>
      <c r="AH1764" s="216"/>
      <c r="AI1764" s="216"/>
      <c r="AJ1764" s="216"/>
      <c r="AK1764" s="216"/>
      <c r="AL1764" s="216"/>
      <c r="FY1764" s="184"/>
      <c r="JJ1764" s="184"/>
    </row>
    <row r="1765" spans="2:270">
      <c r="B1765" s="202"/>
      <c r="E1765" s="216"/>
      <c r="F1765" s="216"/>
      <c r="G1765" s="216"/>
      <c r="H1765" s="216"/>
      <c r="I1765" s="216"/>
      <c r="J1765" s="216"/>
      <c r="K1765" s="216"/>
      <c r="L1765" s="216"/>
      <c r="M1765" s="216"/>
      <c r="N1765" s="216"/>
      <c r="O1765" s="216"/>
      <c r="P1765" s="216"/>
      <c r="Q1765" s="216"/>
      <c r="R1765" s="216"/>
      <c r="S1765" s="216"/>
      <c r="T1765" s="216"/>
      <c r="U1765" s="216"/>
      <c r="V1765" s="216"/>
      <c r="W1765" s="216"/>
      <c r="X1765" s="216"/>
      <c r="Y1765" s="216"/>
      <c r="Z1765" s="216"/>
      <c r="AA1765" s="216"/>
      <c r="AB1765" s="216"/>
      <c r="AC1765" s="216"/>
      <c r="AD1765" s="216"/>
      <c r="AE1765" s="216"/>
      <c r="AF1765" s="216"/>
      <c r="AG1765" s="216"/>
      <c r="AH1765" s="216"/>
      <c r="AI1765" s="216"/>
      <c r="AJ1765" s="216"/>
      <c r="AK1765" s="216"/>
      <c r="AL1765" s="216"/>
      <c r="FY1765" s="184"/>
      <c r="JJ1765" s="184"/>
    </row>
    <row r="1766" spans="2:270">
      <c r="B1766" s="202"/>
      <c r="E1766" s="216"/>
      <c r="F1766" s="216"/>
      <c r="G1766" s="216"/>
      <c r="H1766" s="216"/>
      <c r="I1766" s="216"/>
      <c r="J1766" s="216"/>
      <c r="K1766" s="216"/>
      <c r="L1766" s="216"/>
      <c r="M1766" s="216"/>
      <c r="N1766" s="216"/>
      <c r="O1766" s="216"/>
      <c r="P1766" s="216"/>
      <c r="Q1766" s="216"/>
      <c r="R1766" s="216"/>
      <c r="S1766" s="216"/>
      <c r="T1766" s="216"/>
      <c r="U1766" s="216"/>
      <c r="V1766" s="216"/>
      <c r="W1766" s="216"/>
      <c r="X1766" s="216"/>
      <c r="Y1766" s="216"/>
      <c r="Z1766" s="216"/>
      <c r="AA1766" s="216"/>
      <c r="AB1766" s="216"/>
      <c r="AC1766" s="216"/>
      <c r="AD1766" s="216"/>
      <c r="AE1766" s="216"/>
      <c r="AF1766" s="216"/>
      <c r="AG1766" s="216"/>
      <c r="AH1766" s="216"/>
      <c r="AI1766" s="216"/>
      <c r="AJ1766" s="216"/>
      <c r="AK1766" s="216"/>
      <c r="AL1766" s="216"/>
      <c r="FY1766" s="184"/>
      <c r="JJ1766" s="184"/>
    </row>
    <row r="1767" spans="2:270">
      <c r="B1767" s="202"/>
      <c r="E1767" s="216"/>
      <c r="F1767" s="216"/>
      <c r="G1767" s="216"/>
      <c r="H1767" s="216"/>
      <c r="I1767" s="216"/>
      <c r="J1767" s="216"/>
      <c r="K1767" s="216"/>
      <c r="L1767" s="216"/>
      <c r="M1767" s="216"/>
      <c r="N1767" s="216"/>
      <c r="O1767" s="216"/>
      <c r="P1767" s="216"/>
      <c r="Q1767" s="216"/>
      <c r="R1767" s="216"/>
      <c r="S1767" s="216"/>
      <c r="T1767" s="216"/>
      <c r="U1767" s="216"/>
      <c r="V1767" s="216"/>
      <c r="W1767" s="216"/>
      <c r="X1767" s="216"/>
      <c r="Y1767" s="216"/>
      <c r="Z1767" s="216"/>
      <c r="AA1767" s="216"/>
      <c r="AB1767" s="216"/>
      <c r="AC1767" s="216"/>
      <c r="AD1767" s="216"/>
      <c r="AE1767" s="216"/>
      <c r="AF1767" s="216"/>
      <c r="AG1767" s="216"/>
      <c r="AH1767" s="216"/>
      <c r="AI1767" s="216"/>
      <c r="AJ1767" s="216"/>
      <c r="AK1767" s="216"/>
      <c r="AL1767" s="216"/>
      <c r="FY1767" s="184"/>
      <c r="JJ1767" s="184"/>
    </row>
    <row r="1768" spans="2:270">
      <c r="B1768" s="202"/>
      <c r="E1768" s="216"/>
      <c r="F1768" s="216"/>
      <c r="G1768" s="216"/>
      <c r="H1768" s="216"/>
      <c r="I1768" s="216"/>
      <c r="J1768" s="216"/>
      <c r="K1768" s="216"/>
      <c r="L1768" s="216"/>
      <c r="M1768" s="216"/>
      <c r="N1768" s="216"/>
      <c r="O1768" s="216"/>
      <c r="P1768" s="216"/>
      <c r="Q1768" s="216"/>
      <c r="R1768" s="216"/>
      <c r="S1768" s="216"/>
      <c r="T1768" s="216"/>
      <c r="U1768" s="216"/>
      <c r="V1768" s="216"/>
      <c r="W1768" s="216"/>
      <c r="X1768" s="216"/>
      <c r="Y1768" s="216"/>
      <c r="Z1768" s="216"/>
      <c r="AA1768" s="216"/>
      <c r="AB1768" s="216"/>
      <c r="AC1768" s="216"/>
      <c r="AD1768" s="216"/>
      <c r="AE1768" s="216"/>
      <c r="AF1768" s="216"/>
      <c r="AG1768" s="216"/>
      <c r="AH1768" s="216"/>
      <c r="AI1768" s="216"/>
      <c r="AJ1768" s="216"/>
      <c r="AK1768" s="216"/>
      <c r="AL1768" s="216"/>
      <c r="FY1768" s="184"/>
      <c r="JJ1768" s="184"/>
    </row>
    <row r="1769" spans="2:270">
      <c r="B1769" s="202"/>
      <c r="E1769" s="216"/>
      <c r="F1769" s="216"/>
      <c r="G1769" s="216"/>
      <c r="H1769" s="216"/>
      <c r="I1769" s="216"/>
      <c r="J1769" s="216"/>
      <c r="K1769" s="216"/>
      <c r="L1769" s="216"/>
      <c r="M1769" s="216"/>
      <c r="N1769" s="216"/>
      <c r="O1769" s="216"/>
      <c r="P1769" s="216"/>
      <c r="Q1769" s="216"/>
      <c r="R1769" s="216"/>
      <c r="S1769" s="216"/>
      <c r="T1769" s="216"/>
      <c r="U1769" s="216"/>
      <c r="V1769" s="216"/>
      <c r="W1769" s="216"/>
      <c r="X1769" s="216"/>
      <c r="Y1769" s="216"/>
      <c r="Z1769" s="216"/>
      <c r="AA1769" s="216"/>
      <c r="AB1769" s="216"/>
      <c r="AC1769" s="216"/>
      <c r="AD1769" s="216"/>
      <c r="AE1769" s="216"/>
      <c r="AF1769" s="216"/>
      <c r="AG1769" s="216"/>
      <c r="AH1769" s="216"/>
      <c r="AI1769" s="216"/>
      <c r="AJ1769" s="216"/>
      <c r="AK1769" s="216"/>
      <c r="AL1769" s="216"/>
      <c r="FY1769" s="184"/>
      <c r="JJ1769" s="184"/>
    </row>
    <row r="1770" spans="2:270">
      <c r="B1770" s="202"/>
      <c r="E1770" s="216"/>
      <c r="F1770" s="216"/>
      <c r="G1770" s="216"/>
      <c r="H1770" s="216"/>
      <c r="I1770" s="216"/>
      <c r="J1770" s="216"/>
      <c r="K1770" s="216"/>
      <c r="L1770" s="216"/>
      <c r="M1770" s="216"/>
      <c r="N1770" s="216"/>
      <c r="O1770" s="216"/>
      <c r="P1770" s="216"/>
      <c r="Q1770" s="216"/>
      <c r="R1770" s="216"/>
      <c r="S1770" s="216"/>
      <c r="T1770" s="216"/>
      <c r="U1770" s="216"/>
      <c r="V1770" s="216"/>
      <c r="W1770" s="216"/>
      <c r="X1770" s="216"/>
      <c r="Y1770" s="216"/>
      <c r="Z1770" s="216"/>
      <c r="AA1770" s="216"/>
      <c r="AB1770" s="216"/>
      <c r="AC1770" s="216"/>
      <c r="AD1770" s="216"/>
      <c r="AE1770" s="216"/>
      <c r="AF1770" s="216"/>
      <c r="AG1770" s="216"/>
      <c r="AH1770" s="216"/>
      <c r="AI1770" s="216"/>
      <c r="AJ1770" s="216"/>
      <c r="AK1770" s="216"/>
      <c r="AL1770" s="216"/>
      <c r="FY1770" s="184"/>
      <c r="JJ1770" s="184"/>
    </row>
    <row r="1771" spans="2:270">
      <c r="B1771" s="202"/>
      <c r="E1771" s="216"/>
      <c r="F1771" s="216"/>
      <c r="G1771" s="216"/>
      <c r="H1771" s="216"/>
      <c r="I1771" s="216"/>
      <c r="J1771" s="216"/>
      <c r="K1771" s="216"/>
      <c r="L1771" s="216"/>
      <c r="M1771" s="216"/>
      <c r="N1771" s="216"/>
      <c r="O1771" s="216"/>
      <c r="P1771" s="216"/>
      <c r="Q1771" s="216"/>
      <c r="R1771" s="216"/>
      <c r="S1771" s="216"/>
      <c r="T1771" s="216"/>
      <c r="U1771" s="216"/>
      <c r="V1771" s="216"/>
      <c r="W1771" s="216"/>
      <c r="X1771" s="216"/>
      <c r="Y1771" s="216"/>
      <c r="Z1771" s="216"/>
      <c r="AA1771" s="216"/>
      <c r="AB1771" s="216"/>
      <c r="AC1771" s="216"/>
      <c r="AD1771" s="216"/>
      <c r="AE1771" s="216"/>
      <c r="AF1771" s="216"/>
      <c r="AG1771" s="216"/>
      <c r="AH1771" s="216"/>
      <c r="AI1771" s="216"/>
      <c r="AJ1771" s="216"/>
      <c r="AK1771" s="216"/>
      <c r="AL1771" s="216"/>
      <c r="FY1771" s="184"/>
      <c r="JJ1771" s="184"/>
    </row>
    <row r="1772" spans="2:270">
      <c r="B1772" s="202"/>
      <c r="E1772" s="216"/>
      <c r="F1772" s="216"/>
      <c r="G1772" s="216"/>
      <c r="H1772" s="216"/>
      <c r="I1772" s="216"/>
      <c r="J1772" s="216"/>
      <c r="K1772" s="216"/>
      <c r="L1772" s="216"/>
      <c r="M1772" s="216"/>
      <c r="N1772" s="216"/>
      <c r="O1772" s="216"/>
      <c r="P1772" s="216"/>
      <c r="Q1772" s="216"/>
      <c r="R1772" s="216"/>
      <c r="S1772" s="216"/>
      <c r="T1772" s="216"/>
      <c r="U1772" s="216"/>
      <c r="V1772" s="216"/>
      <c r="W1772" s="216"/>
      <c r="X1772" s="216"/>
      <c r="Y1772" s="216"/>
      <c r="Z1772" s="216"/>
      <c r="AA1772" s="216"/>
      <c r="AB1772" s="216"/>
      <c r="AC1772" s="216"/>
      <c r="AD1772" s="216"/>
      <c r="AE1772" s="216"/>
      <c r="AF1772" s="216"/>
      <c r="AG1772" s="216"/>
      <c r="AH1772" s="216"/>
      <c r="AI1772" s="216"/>
      <c r="AJ1772" s="216"/>
      <c r="AK1772" s="216"/>
      <c r="AL1772" s="216"/>
      <c r="FY1772" s="184"/>
      <c r="JJ1772" s="184"/>
    </row>
    <row r="1773" spans="2:270">
      <c r="B1773" s="202"/>
      <c r="E1773" s="216"/>
      <c r="F1773" s="216"/>
      <c r="G1773" s="216"/>
      <c r="H1773" s="216"/>
      <c r="I1773" s="216"/>
      <c r="J1773" s="216"/>
      <c r="K1773" s="216"/>
      <c r="L1773" s="216"/>
      <c r="M1773" s="216"/>
      <c r="N1773" s="216"/>
      <c r="O1773" s="216"/>
      <c r="P1773" s="216"/>
      <c r="Q1773" s="216"/>
      <c r="R1773" s="216"/>
      <c r="S1773" s="216"/>
      <c r="T1773" s="216"/>
      <c r="U1773" s="216"/>
      <c r="V1773" s="216"/>
      <c r="W1773" s="216"/>
      <c r="X1773" s="216"/>
      <c r="Y1773" s="216"/>
      <c r="Z1773" s="216"/>
      <c r="AA1773" s="216"/>
      <c r="AB1773" s="216"/>
      <c r="AC1773" s="216"/>
      <c r="AD1773" s="216"/>
      <c r="AE1773" s="216"/>
      <c r="AF1773" s="216"/>
      <c r="AG1773" s="216"/>
      <c r="AH1773" s="216"/>
      <c r="AI1773" s="216"/>
      <c r="AJ1773" s="216"/>
      <c r="AK1773" s="216"/>
      <c r="AL1773" s="216"/>
      <c r="FY1773" s="184"/>
      <c r="JJ1773" s="184"/>
    </row>
    <row r="1774" spans="2:270">
      <c r="B1774" s="202"/>
      <c r="E1774" s="216"/>
      <c r="F1774" s="216"/>
      <c r="G1774" s="216"/>
      <c r="H1774" s="216"/>
      <c r="I1774" s="216"/>
      <c r="J1774" s="216"/>
      <c r="K1774" s="216"/>
      <c r="L1774" s="216"/>
      <c r="M1774" s="216"/>
      <c r="N1774" s="216"/>
      <c r="O1774" s="216"/>
      <c r="P1774" s="216"/>
      <c r="Q1774" s="216"/>
      <c r="R1774" s="216"/>
      <c r="S1774" s="216"/>
      <c r="T1774" s="216"/>
      <c r="U1774" s="216"/>
      <c r="V1774" s="216"/>
      <c r="W1774" s="216"/>
      <c r="X1774" s="216"/>
      <c r="Y1774" s="216"/>
      <c r="Z1774" s="216"/>
      <c r="AA1774" s="216"/>
      <c r="AB1774" s="216"/>
      <c r="AC1774" s="216"/>
      <c r="AD1774" s="216"/>
      <c r="AE1774" s="216"/>
      <c r="AF1774" s="216"/>
      <c r="AG1774" s="216"/>
      <c r="AH1774" s="216"/>
      <c r="AI1774" s="216"/>
      <c r="AJ1774" s="216"/>
      <c r="AK1774" s="216"/>
      <c r="AL1774" s="216"/>
      <c r="FY1774" s="184"/>
      <c r="JJ1774" s="184"/>
    </row>
    <row r="1775" spans="2:270">
      <c r="B1775" s="202"/>
      <c r="E1775" s="216"/>
      <c r="F1775" s="216"/>
      <c r="G1775" s="216"/>
      <c r="H1775" s="216"/>
      <c r="I1775" s="216"/>
      <c r="J1775" s="216"/>
      <c r="K1775" s="216"/>
      <c r="L1775" s="216"/>
      <c r="M1775" s="216"/>
      <c r="N1775" s="216"/>
      <c r="O1775" s="216"/>
      <c r="P1775" s="216"/>
      <c r="Q1775" s="216"/>
      <c r="R1775" s="216"/>
      <c r="S1775" s="216"/>
      <c r="T1775" s="216"/>
      <c r="U1775" s="216"/>
      <c r="V1775" s="216"/>
      <c r="W1775" s="216"/>
      <c r="X1775" s="216"/>
      <c r="Y1775" s="216"/>
      <c r="Z1775" s="216"/>
      <c r="AA1775" s="216"/>
      <c r="AB1775" s="216"/>
      <c r="AC1775" s="216"/>
      <c r="AD1775" s="216"/>
      <c r="AE1775" s="216"/>
      <c r="AF1775" s="216"/>
      <c r="AG1775" s="216"/>
      <c r="AH1775" s="216"/>
      <c r="AI1775" s="216"/>
      <c r="AJ1775" s="216"/>
      <c r="AK1775" s="216"/>
      <c r="AL1775" s="216"/>
      <c r="FY1775" s="184"/>
      <c r="JJ1775" s="184"/>
    </row>
    <row r="1776" spans="2:270">
      <c r="B1776" s="202"/>
      <c r="E1776" s="216"/>
      <c r="F1776" s="216"/>
      <c r="G1776" s="216"/>
      <c r="H1776" s="216"/>
      <c r="I1776" s="216"/>
      <c r="J1776" s="216"/>
      <c r="K1776" s="216"/>
      <c r="L1776" s="216"/>
      <c r="M1776" s="216"/>
      <c r="N1776" s="216"/>
      <c r="O1776" s="216"/>
      <c r="P1776" s="216"/>
      <c r="Q1776" s="216"/>
      <c r="R1776" s="216"/>
      <c r="S1776" s="216"/>
      <c r="T1776" s="216"/>
      <c r="U1776" s="216"/>
      <c r="V1776" s="216"/>
      <c r="W1776" s="216"/>
      <c r="X1776" s="216"/>
      <c r="Y1776" s="216"/>
      <c r="Z1776" s="216"/>
      <c r="AA1776" s="216"/>
      <c r="AB1776" s="216"/>
      <c r="AC1776" s="216"/>
      <c r="AD1776" s="216"/>
      <c r="AE1776" s="216"/>
      <c r="AF1776" s="216"/>
      <c r="AG1776" s="216"/>
      <c r="AH1776" s="216"/>
      <c r="AI1776" s="216"/>
      <c r="AJ1776" s="216"/>
      <c r="AK1776" s="216"/>
      <c r="AL1776" s="216"/>
      <c r="FY1776" s="184"/>
      <c r="JJ1776" s="184"/>
    </row>
    <row r="1777" spans="2:270">
      <c r="B1777" s="202"/>
      <c r="E1777" s="216"/>
      <c r="F1777" s="216"/>
      <c r="G1777" s="216"/>
      <c r="H1777" s="216"/>
      <c r="I1777" s="216"/>
      <c r="J1777" s="216"/>
      <c r="K1777" s="216"/>
      <c r="L1777" s="216"/>
      <c r="M1777" s="216"/>
      <c r="N1777" s="216"/>
      <c r="O1777" s="216"/>
      <c r="P1777" s="216"/>
      <c r="Q1777" s="216"/>
      <c r="R1777" s="216"/>
      <c r="S1777" s="216"/>
      <c r="T1777" s="216"/>
      <c r="U1777" s="216"/>
      <c r="V1777" s="216"/>
      <c r="W1777" s="216"/>
      <c r="X1777" s="216"/>
      <c r="Y1777" s="216"/>
      <c r="Z1777" s="216"/>
      <c r="AA1777" s="216"/>
      <c r="AB1777" s="216"/>
      <c r="AC1777" s="216"/>
      <c r="AD1777" s="216"/>
      <c r="AE1777" s="216"/>
      <c r="AF1777" s="216"/>
      <c r="AG1777" s="216"/>
      <c r="AH1777" s="216"/>
      <c r="AI1777" s="216"/>
      <c r="AJ1777" s="216"/>
      <c r="AK1777" s="216"/>
      <c r="AL1777" s="216"/>
      <c r="FY1777" s="184"/>
      <c r="JJ1777" s="184"/>
    </row>
    <row r="1778" spans="2:270">
      <c r="B1778" s="202"/>
      <c r="E1778" s="216"/>
      <c r="F1778" s="216"/>
      <c r="G1778" s="216"/>
      <c r="H1778" s="216"/>
      <c r="I1778" s="216"/>
      <c r="J1778" s="216"/>
      <c r="K1778" s="216"/>
      <c r="L1778" s="216"/>
      <c r="M1778" s="216"/>
      <c r="N1778" s="216"/>
      <c r="O1778" s="216"/>
      <c r="P1778" s="216"/>
      <c r="Q1778" s="216"/>
      <c r="R1778" s="216"/>
      <c r="S1778" s="216"/>
      <c r="T1778" s="216"/>
      <c r="U1778" s="216"/>
      <c r="V1778" s="216"/>
      <c r="W1778" s="216"/>
      <c r="X1778" s="216"/>
      <c r="Y1778" s="216"/>
      <c r="Z1778" s="216"/>
      <c r="AA1778" s="216"/>
      <c r="AB1778" s="216"/>
      <c r="AC1778" s="216"/>
      <c r="AD1778" s="216"/>
      <c r="AE1778" s="216"/>
      <c r="AF1778" s="216"/>
      <c r="AG1778" s="216"/>
      <c r="AH1778" s="216"/>
      <c r="AI1778" s="216"/>
      <c r="AJ1778" s="216"/>
      <c r="AK1778" s="216"/>
      <c r="AL1778" s="216"/>
      <c r="FY1778" s="184"/>
      <c r="JJ1778" s="184"/>
    </row>
    <row r="1779" spans="2:270">
      <c r="B1779" s="202"/>
      <c r="E1779" s="216"/>
      <c r="F1779" s="216"/>
      <c r="G1779" s="216"/>
      <c r="H1779" s="216"/>
      <c r="I1779" s="216"/>
      <c r="J1779" s="216"/>
      <c r="K1779" s="216"/>
      <c r="L1779" s="216"/>
      <c r="M1779" s="216"/>
      <c r="N1779" s="216"/>
      <c r="O1779" s="216"/>
      <c r="P1779" s="216"/>
      <c r="Q1779" s="216"/>
      <c r="R1779" s="216"/>
      <c r="S1779" s="216"/>
      <c r="T1779" s="216"/>
      <c r="U1779" s="216"/>
      <c r="V1779" s="216"/>
      <c r="W1779" s="216"/>
      <c r="X1779" s="216"/>
      <c r="Y1779" s="216"/>
      <c r="Z1779" s="216"/>
      <c r="AA1779" s="216"/>
      <c r="AB1779" s="216"/>
      <c r="AC1779" s="216"/>
      <c r="AD1779" s="216"/>
      <c r="AE1779" s="216"/>
      <c r="AF1779" s="216"/>
      <c r="AG1779" s="216"/>
      <c r="AH1779" s="216"/>
      <c r="AI1779" s="216"/>
      <c r="AJ1779" s="216"/>
      <c r="AK1779" s="216"/>
      <c r="AL1779" s="216"/>
      <c r="FY1779" s="184"/>
      <c r="JJ1779" s="184"/>
    </row>
    <row r="1780" spans="2:270">
      <c r="B1780" s="202"/>
      <c r="E1780" s="216"/>
      <c r="F1780" s="216"/>
      <c r="G1780" s="216"/>
      <c r="H1780" s="216"/>
      <c r="I1780" s="216"/>
      <c r="J1780" s="216"/>
      <c r="K1780" s="216"/>
      <c r="L1780" s="216"/>
      <c r="M1780" s="216"/>
      <c r="N1780" s="216"/>
      <c r="O1780" s="216"/>
      <c r="P1780" s="216"/>
      <c r="Q1780" s="216"/>
      <c r="R1780" s="216"/>
      <c r="S1780" s="216"/>
      <c r="T1780" s="216"/>
      <c r="U1780" s="216"/>
      <c r="V1780" s="216"/>
      <c r="W1780" s="216"/>
      <c r="X1780" s="216"/>
      <c r="Y1780" s="216"/>
      <c r="Z1780" s="216"/>
      <c r="AA1780" s="216"/>
      <c r="AB1780" s="216"/>
      <c r="AC1780" s="216"/>
      <c r="AD1780" s="216"/>
      <c r="AE1780" s="216"/>
      <c r="AF1780" s="216"/>
      <c r="AG1780" s="216"/>
      <c r="AH1780" s="216"/>
      <c r="AI1780" s="216"/>
      <c r="AJ1780" s="216"/>
      <c r="AK1780" s="216"/>
      <c r="AL1780" s="216"/>
      <c r="FY1780" s="184"/>
      <c r="JJ1780" s="184"/>
    </row>
    <row r="1781" spans="2:270">
      <c r="B1781" s="202"/>
      <c r="E1781" s="216"/>
      <c r="F1781" s="216"/>
      <c r="G1781" s="216"/>
      <c r="H1781" s="216"/>
      <c r="I1781" s="216"/>
      <c r="J1781" s="216"/>
      <c r="K1781" s="216"/>
      <c r="L1781" s="216"/>
      <c r="M1781" s="216"/>
      <c r="N1781" s="216"/>
      <c r="O1781" s="216"/>
      <c r="P1781" s="216"/>
      <c r="Q1781" s="216"/>
      <c r="R1781" s="216"/>
      <c r="S1781" s="216"/>
      <c r="T1781" s="216"/>
      <c r="U1781" s="216"/>
      <c r="V1781" s="216"/>
      <c r="W1781" s="216"/>
      <c r="X1781" s="216"/>
      <c r="Y1781" s="216"/>
      <c r="Z1781" s="216"/>
      <c r="AA1781" s="216"/>
      <c r="AB1781" s="216"/>
      <c r="AC1781" s="216"/>
      <c r="AD1781" s="216"/>
      <c r="AE1781" s="216"/>
      <c r="AF1781" s="216"/>
      <c r="AG1781" s="216"/>
      <c r="AH1781" s="216"/>
      <c r="AI1781" s="216"/>
      <c r="AJ1781" s="216"/>
      <c r="AK1781" s="216"/>
      <c r="AL1781" s="216"/>
      <c r="FY1781" s="184"/>
      <c r="JJ1781" s="184"/>
    </row>
    <row r="1782" spans="2:270">
      <c r="B1782" s="202"/>
      <c r="E1782" s="216"/>
      <c r="F1782" s="216"/>
      <c r="G1782" s="216"/>
      <c r="H1782" s="216"/>
      <c r="I1782" s="216"/>
      <c r="J1782" s="216"/>
      <c r="K1782" s="216"/>
      <c r="L1782" s="216"/>
      <c r="M1782" s="216"/>
      <c r="N1782" s="216"/>
      <c r="O1782" s="216"/>
      <c r="P1782" s="216"/>
      <c r="Q1782" s="216"/>
      <c r="R1782" s="216"/>
      <c r="S1782" s="216"/>
      <c r="T1782" s="216"/>
      <c r="U1782" s="216"/>
      <c r="V1782" s="216"/>
      <c r="W1782" s="216"/>
      <c r="X1782" s="216"/>
      <c r="Y1782" s="216"/>
      <c r="Z1782" s="216"/>
      <c r="AA1782" s="216"/>
      <c r="AB1782" s="216"/>
      <c r="AC1782" s="216"/>
      <c r="AD1782" s="216"/>
      <c r="AE1782" s="216"/>
      <c r="AF1782" s="216"/>
      <c r="AG1782" s="216"/>
      <c r="AH1782" s="216"/>
      <c r="AI1782" s="216"/>
      <c r="AJ1782" s="216"/>
      <c r="AK1782" s="216"/>
      <c r="AL1782" s="216"/>
      <c r="FY1782" s="184"/>
      <c r="JJ1782" s="184"/>
    </row>
    <row r="1783" spans="2:270">
      <c r="B1783" s="202"/>
      <c r="E1783" s="216"/>
      <c r="F1783" s="216"/>
      <c r="G1783" s="216"/>
      <c r="H1783" s="216"/>
      <c r="I1783" s="216"/>
      <c r="J1783" s="216"/>
      <c r="K1783" s="216"/>
      <c r="L1783" s="216"/>
      <c r="M1783" s="216"/>
      <c r="N1783" s="216"/>
      <c r="O1783" s="216"/>
      <c r="P1783" s="216"/>
      <c r="Q1783" s="216"/>
      <c r="R1783" s="216"/>
      <c r="S1783" s="216"/>
      <c r="T1783" s="216"/>
      <c r="U1783" s="216"/>
      <c r="V1783" s="216"/>
      <c r="W1783" s="216"/>
      <c r="X1783" s="216"/>
      <c r="Y1783" s="216"/>
      <c r="Z1783" s="216"/>
      <c r="AA1783" s="216"/>
      <c r="AB1783" s="216"/>
      <c r="AC1783" s="216"/>
      <c r="AD1783" s="216"/>
      <c r="AE1783" s="216"/>
      <c r="AF1783" s="216"/>
      <c r="AG1783" s="216"/>
      <c r="AH1783" s="216"/>
      <c r="AI1783" s="216"/>
      <c r="AJ1783" s="216"/>
      <c r="AK1783" s="216"/>
      <c r="AL1783" s="216"/>
      <c r="FY1783" s="184"/>
      <c r="JJ1783" s="184"/>
    </row>
    <row r="1784" spans="2:270">
      <c r="B1784" s="202"/>
      <c r="E1784" s="216"/>
      <c r="F1784" s="216"/>
      <c r="G1784" s="216"/>
      <c r="H1784" s="216"/>
      <c r="I1784" s="216"/>
      <c r="J1784" s="216"/>
      <c r="K1784" s="216"/>
      <c r="L1784" s="216"/>
      <c r="M1784" s="216"/>
      <c r="N1784" s="216"/>
      <c r="O1784" s="216"/>
      <c r="P1784" s="216"/>
      <c r="Q1784" s="216"/>
      <c r="R1784" s="216"/>
      <c r="S1784" s="216"/>
      <c r="T1784" s="216"/>
      <c r="U1784" s="216"/>
      <c r="V1784" s="216"/>
      <c r="W1784" s="216"/>
      <c r="X1784" s="216"/>
      <c r="Y1784" s="216"/>
      <c r="Z1784" s="216"/>
      <c r="AA1784" s="216"/>
      <c r="AB1784" s="216"/>
      <c r="AC1784" s="216"/>
      <c r="AD1784" s="216"/>
      <c r="AE1784" s="216"/>
      <c r="AF1784" s="216"/>
      <c r="AG1784" s="216"/>
      <c r="AH1784" s="216"/>
      <c r="AI1784" s="216"/>
      <c r="AJ1784" s="216"/>
      <c r="AK1784" s="216"/>
      <c r="AL1784" s="216"/>
      <c r="FY1784" s="184"/>
      <c r="JJ1784" s="184"/>
    </row>
    <row r="1785" spans="2:270">
      <c r="B1785" s="202"/>
      <c r="E1785" s="216"/>
      <c r="F1785" s="216"/>
      <c r="G1785" s="216"/>
      <c r="H1785" s="216"/>
      <c r="I1785" s="216"/>
      <c r="J1785" s="216"/>
      <c r="K1785" s="216"/>
      <c r="L1785" s="216"/>
      <c r="M1785" s="216"/>
      <c r="N1785" s="216"/>
      <c r="O1785" s="216"/>
      <c r="P1785" s="216"/>
      <c r="Q1785" s="216"/>
      <c r="R1785" s="216"/>
      <c r="S1785" s="216"/>
      <c r="T1785" s="216"/>
      <c r="U1785" s="216"/>
      <c r="V1785" s="216"/>
      <c r="W1785" s="216"/>
      <c r="X1785" s="216"/>
      <c r="Y1785" s="216"/>
      <c r="Z1785" s="216"/>
      <c r="AA1785" s="216"/>
      <c r="AB1785" s="216"/>
      <c r="AC1785" s="216"/>
      <c r="AD1785" s="216"/>
      <c r="AE1785" s="216"/>
      <c r="AF1785" s="216"/>
      <c r="AG1785" s="216"/>
      <c r="AH1785" s="216"/>
      <c r="AI1785" s="216"/>
      <c r="AJ1785" s="216"/>
      <c r="AK1785" s="216"/>
      <c r="AL1785" s="216"/>
      <c r="FY1785" s="184"/>
      <c r="JJ1785" s="184"/>
    </row>
    <row r="1786" spans="2:270">
      <c r="B1786" s="202"/>
      <c r="E1786" s="216"/>
      <c r="F1786" s="216"/>
      <c r="G1786" s="216"/>
      <c r="H1786" s="216"/>
      <c r="I1786" s="216"/>
      <c r="J1786" s="216"/>
      <c r="K1786" s="216"/>
      <c r="L1786" s="216"/>
      <c r="M1786" s="216"/>
      <c r="N1786" s="216"/>
      <c r="O1786" s="216"/>
      <c r="P1786" s="216"/>
      <c r="Q1786" s="216"/>
      <c r="R1786" s="216"/>
      <c r="S1786" s="216"/>
      <c r="T1786" s="216"/>
      <c r="U1786" s="216"/>
      <c r="V1786" s="216"/>
      <c r="W1786" s="216"/>
      <c r="X1786" s="216"/>
      <c r="Y1786" s="216"/>
      <c r="Z1786" s="216"/>
      <c r="AA1786" s="216"/>
      <c r="AB1786" s="216"/>
      <c r="AC1786" s="216"/>
      <c r="AD1786" s="216"/>
      <c r="AE1786" s="216"/>
      <c r="AF1786" s="216"/>
      <c r="AG1786" s="216"/>
      <c r="AH1786" s="216"/>
      <c r="AI1786" s="216"/>
      <c r="AJ1786" s="216"/>
      <c r="AK1786" s="216"/>
      <c r="AL1786" s="216"/>
      <c r="FY1786" s="184"/>
      <c r="JJ1786" s="184"/>
    </row>
    <row r="1787" spans="2:270">
      <c r="B1787" s="202"/>
      <c r="E1787" s="216"/>
      <c r="F1787" s="216"/>
      <c r="G1787" s="216"/>
      <c r="H1787" s="216"/>
      <c r="I1787" s="216"/>
      <c r="J1787" s="216"/>
      <c r="K1787" s="216"/>
      <c r="L1787" s="216"/>
      <c r="M1787" s="216"/>
      <c r="N1787" s="216"/>
      <c r="O1787" s="216"/>
      <c r="P1787" s="216"/>
      <c r="Q1787" s="216"/>
      <c r="R1787" s="216"/>
      <c r="S1787" s="216"/>
      <c r="T1787" s="216"/>
      <c r="U1787" s="216"/>
      <c r="V1787" s="216"/>
      <c r="W1787" s="216"/>
      <c r="X1787" s="216"/>
      <c r="Y1787" s="216"/>
      <c r="Z1787" s="216"/>
      <c r="AA1787" s="216"/>
      <c r="AB1787" s="216"/>
      <c r="AC1787" s="216"/>
      <c r="AD1787" s="216"/>
      <c r="AE1787" s="216"/>
      <c r="AF1787" s="216"/>
      <c r="AG1787" s="216"/>
      <c r="AH1787" s="216"/>
      <c r="AI1787" s="216"/>
      <c r="AJ1787" s="216"/>
      <c r="AK1787" s="216"/>
      <c r="AL1787" s="216"/>
      <c r="FY1787" s="184"/>
      <c r="JJ1787" s="184"/>
    </row>
    <row r="1788" spans="2:270">
      <c r="B1788" s="202"/>
      <c r="E1788" s="216"/>
      <c r="F1788" s="216"/>
      <c r="G1788" s="216"/>
      <c r="H1788" s="216"/>
      <c r="I1788" s="216"/>
      <c r="J1788" s="216"/>
      <c r="K1788" s="216"/>
      <c r="L1788" s="216"/>
      <c r="M1788" s="216"/>
      <c r="N1788" s="216"/>
      <c r="O1788" s="216"/>
      <c r="P1788" s="216"/>
      <c r="Q1788" s="216"/>
      <c r="R1788" s="216"/>
      <c r="S1788" s="216"/>
      <c r="T1788" s="216"/>
      <c r="U1788" s="216"/>
      <c r="V1788" s="216"/>
      <c r="W1788" s="216"/>
      <c r="X1788" s="216"/>
      <c r="Y1788" s="216"/>
      <c r="Z1788" s="216"/>
      <c r="AA1788" s="216"/>
      <c r="AB1788" s="216"/>
      <c r="AC1788" s="216"/>
      <c r="AD1788" s="216"/>
      <c r="AE1788" s="216"/>
      <c r="AF1788" s="216"/>
      <c r="AG1788" s="216"/>
      <c r="AH1788" s="216"/>
      <c r="AI1788" s="216"/>
      <c r="AJ1788" s="216"/>
      <c r="AK1788" s="216"/>
      <c r="AL1788" s="216"/>
      <c r="FY1788" s="184"/>
      <c r="JJ1788" s="184"/>
    </row>
    <row r="1789" spans="2:270">
      <c r="B1789" s="202"/>
      <c r="E1789" s="216"/>
      <c r="F1789" s="216"/>
      <c r="G1789" s="216"/>
      <c r="H1789" s="216"/>
      <c r="I1789" s="216"/>
      <c r="J1789" s="216"/>
      <c r="K1789" s="216"/>
      <c r="L1789" s="216"/>
      <c r="M1789" s="216"/>
      <c r="N1789" s="216"/>
      <c r="O1789" s="216"/>
      <c r="P1789" s="216"/>
      <c r="Q1789" s="216"/>
      <c r="R1789" s="216"/>
      <c r="S1789" s="216"/>
      <c r="T1789" s="216"/>
      <c r="U1789" s="216"/>
      <c r="V1789" s="216"/>
      <c r="W1789" s="216"/>
      <c r="X1789" s="216"/>
      <c r="Y1789" s="216"/>
      <c r="Z1789" s="216"/>
      <c r="AA1789" s="216"/>
      <c r="AB1789" s="216"/>
      <c r="AC1789" s="216"/>
      <c r="AD1789" s="216"/>
      <c r="AE1789" s="216"/>
      <c r="AF1789" s="216"/>
      <c r="AG1789" s="216"/>
      <c r="AH1789" s="216"/>
      <c r="AI1789" s="216"/>
      <c r="AJ1789" s="216"/>
      <c r="AK1789" s="216"/>
      <c r="AL1789" s="216"/>
      <c r="FY1789" s="184"/>
      <c r="JJ1789" s="184"/>
    </row>
    <row r="1790" spans="2:270">
      <c r="B1790" s="202"/>
      <c r="E1790" s="216"/>
      <c r="F1790" s="216"/>
      <c r="G1790" s="216"/>
      <c r="H1790" s="216"/>
      <c r="I1790" s="216"/>
      <c r="J1790" s="216"/>
      <c r="K1790" s="216"/>
      <c r="L1790" s="216"/>
      <c r="M1790" s="216"/>
      <c r="N1790" s="216"/>
      <c r="O1790" s="216"/>
      <c r="P1790" s="216"/>
      <c r="Q1790" s="216"/>
      <c r="R1790" s="216"/>
      <c r="S1790" s="216"/>
      <c r="T1790" s="216"/>
      <c r="U1790" s="216"/>
      <c r="V1790" s="216"/>
      <c r="W1790" s="216"/>
      <c r="X1790" s="216"/>
      <c r="Y1790" s="216"/>
      <c r="Z1790" s="216"/>
      <c r="AA1790" s="216"/>
      <c r="AB1790" s="216"/>
      <c r="AC1790" s="216"/>
      <c r="AD1790" s="216"/>
      <c r="AE1790" s="216"/>
      <c r="AF1790" s="216"/>
      <c r="AG1790" s="216"/>
      <c r="AH1790" s="216"/>
      <c r="AI1790" s="216"/>
      <c r="AJ1790" s="216"/>
      <c r="AK1790" s="216"/>
      <c r="AL1790" s="216"/>
      <c r="FY1790" s="184"/>
      <c r="JJ1790" s="184"/>
    </row>
    <row r="1791" spans="2:270">
      <c r="B1791" s="202"/>
      <c r="E1791" s="216"/>
      <c r="F1791" s="216"/>
      <c r="G1791" s="216"/>
      <c r="H1791" s="216"/>
      <c r="I1791" s="216"/>
      <c r="J1791" s="216"/>
      <c r="K1791" s="216"/>
      <c r="L1791" s="216"/>
      <c r="M1791" s="216"/>
      <c r="N1791" s="216"/>
      <c r="O1791" s="216"/>
      <c r="P1791" s="216"/>
      <c r="Q1791" s="216"/>
      <c r="R1791" s="216"/>
      <c r="S1791" s="216"/>
      <c r="T1791" s="216"/>
      <c r="U1791" s="216"/>
      <c r="V1791" s="216"/>
      <c r="W1791" s="216"/>
      <c r="X1791" s="216"/>
      <c r="Y1791" s="216"/>
      <c r="Z1791" s="216"/>
      <c r="AA1791" s="216"/>
      <c r="AB1791" s="216"/>
      <c r="AC1791" s="216"/>
      <c r="AD1791" s="216"/>
      <c r="AE1791" s="216"/>
      <c r="AF1791" s="216"/>
      <c r="AG1791" s="216"/>
      <c r="AH1791" s="216"/>
      <c r="AI1791" s="216"/>
      <c r="AJ1791" s="216"/>
      <c r="AK1791" s="216"/>
      <c r="AL1791" s="216"/>
      <c r="FY1791" s="184"/>
      <c r="JJ1791" s="184"/>
    </row>
    <row r="1792" spans="2:270">
      <c r="B1792" s="202"/>
      <c r="E1792" s="216"/>
      <c r="F1792" s="216"/>
      <c r="G1792" s="216"/>
      <c r="H1792" s="216"/>
      <c r="I1792" s="216"/>
      <c r="J1792" s="216"/>
      <c r="K1792" s="216"/>
      <c r="L1792" s="216"/>
      <c r="M1792" s="216"/>
      <c r="N1792" s="216"/>
      <c r="O1792" s="216"/>
      <c r="P1792" s="216"/>
      <c r="Q1792" s="216"/>
      <c r="R1792" s="216"/>
      <c r="S1792" s="216"/>
      <c r="T1792" s="216"/>
      <c r="U1792" s="216"/>
      <c r="V1792" s="216"/>
      <c r="W1792" s="216"/>
      <c r="X1792" s="216"/>
      <c r="Y1792" s="216"/>
      <c r="Z1792" s="216"/>
      <c r="AA1792" s="216"/>
      <c r="AB1792" s="216"/>
      <c r="AC1792" s="216"/>
      <c r="AD1792" s="216"/>
      <c r="AE1792" s="216"/>
      <c r="AF1792" s="216"/>
      <c r="AG1792" s="216"/>
      <c r="AH1792" s="216"/>
      <c r="AI1792" s="216"/>
      <c r="AJ1792" s="216"/>
      <c r="AK1792" s="216"/>
      <c r="AL1792" s="216"/>
      <c r="FY1792" s="184"/>
      <c r="JJ1792" s="184"/>
    </row>
    <row r="1793" spans="2:270">
      <c r="B1793" s="202"/>
      <c r="E1793" s="216"/>
      <c r="F1793" s="216"/>
      <c r="G1793" s="216"/>
      <c r="H1793" s="216"/>
      <c r="I1793" s="216"/>
      <c r="J1793" s="216"/>
      <c r="K1793" s="216"/>
      <c r="L1793" s="216"/>
      <c r="M1793" s="216"/>
      <c r="N1793" s="216"/>
      <c r="O1793" s="216"/>
      <c r="P1793" s="216"/>
      <c r="Q1793" s="216"/>
      <c r="R1793" s="216"/>
      <c r="S1793" s="216"/>
      <c r="T1793" s="216"/>
      <c r="U1793" s="216"/>
      <c r="V1793" s="216"/>
      <c r="W1793" s="216"/>
      <c r="X1793" s="216"/>
      <c r="Y1793" s="216"/>
      <c r="Z1793" s="216"/>
      <c r="AA1793" s="216"/>
      <c r="AB1793" s="216"/>
      <c r="AC1793" s="216"/>
      <c r="AD1793" s="216"/>
      <c r="AE1793" s="216"/>
      <c r="AF1793" s="216"/>
      <c r="AG1793" s="216"/>
      <c r="AH1793" s="216"/>
      <c r="AI1793" s="216"/>
      <c r="AJ1793" s="216"/>
      <c r="AK1793" s="216"/>
      <c r="AL1793" s="216"/>
      <c r="FY1793" s="184"/>
      <c r="JJ1793" s="184"/>
    </row>
    <row r="1794" spans="2:270">
      <c r="B1794" s="202"/>
      <c r="E1794" s="216"/>
      <c r="F1794" s="216"/>
      <c r="G1794" s="216"/>
      <c r="H1794" s="216"/>
      <c r="I1794" s="216"/>
      <c r="J1794" s="216"/>
      <c r="K1794" s="216"/>
      <c r="L1794" s="216"/>
      <c r="M1794" s="216"/>
      <c r="N1794" s="216"/>
      <c r="O1794" s="216"/>
      <c r="P1794" s="216"/>
      <c r="Q1794" s="216"/>
      <c r="R1794" s="216"/>
      <c r="S1794" s="216"/>
      <c r="T1794" s="216"/>
      <c r="U1794" s="216"/>
      <c r="V1794" s="216"/>
      <c r="W1794" s="216"/>
      <c r="X1794" s="216"/>
      <c r="Y1794" s="216"/>
      <c r="Z1794" s="216"/>
      <c r="AA1794" s="216"/>
      <c r="AB1794" s="216"/>
      <c r="AC1794" s="216"/>
      <c r="AD1794" s="216"/>
      <c r="AE1794" s="216"/>
      <c r="AF1794" s="216"/>
      <c r="AG1794" s="216"/>
      <c r="AH1794" s="216"/>
      <c r="AI1794" s="216"/>
      <c r="AJ1794" s="216"/>
      <c r="AK1794" s="216"/>
      <c r="AL1794" s="216"/>
      <c r="FY1794" s="184"/>
      <c r="JJ1794" s="184"/>
    </row>
    <row r="1795" spans="2:270">
      <c r="B1795" s="202"/>
      <c r="E1795" s="216"/>
      <c r="F1795" s="216"/>
      <c r="G1795" s="216"/>
      <c r="H1795" s="216"/>
      <c r="I1795" s="216"/>
      <c r="J1795" s="216"/>
      <c r="K1795" s="216"/>
      <c r="L1795" s="216"/>
      <c r="M1795" s="216"/>
      <c r="N1795" s="216"/>
      <c r="O1795" s="216"/>
      <c r="P1795" s="216"/>
      <c r="Q1795" s="216"/>
      <c r="R1795" s="216"/>
      <c r="S1795" s="216"/>
      <c r="T1795" s="216"/>
      <c r="U1795" s="216"/>
      <c r="V1795" s="216"/>
      <c r="W1795" s="216"/>
      <c r="X1795" s="216"/>
      <c r="Y1795" s="216"/>
      <c r="Z1795" s="216"/>
      <c r="AA1795" s="216"/>
      <c r="AB1795" s="216"/>
      <c r="AC1795" s="216"/>
      <c r="AD1795" s="216"/>
      <c r="AE1795" s="216"/>
      <c r="AF1795" s="216"/>
      <c r="AG1795" s="216"/>
      <c r="AH1795" s="216"/>
      <c r="AI1795" s="216"/>
      <c r="AJ1795" s="216"/>
      <c r="AK1795" s="216"/>
      <c r="AL1795" s="216"/>
      <c r="FY1795" s="184"/>
      <c r="JJ1795" s="184"/>
    </row>
    <row r="1796" spans="2:270">
      <c r="B1796" s="202"/>
      <c r="E1796" s="216"/>
      <c r="F1796" s="216"/>
      <c r="G1796" s="216"/>
      <c r="H1796" s="216"/>
      <c r="I1796" s="216"/>
      <c r="J1796" s="216"/>
      <c r="K1796" s="216"/>
      <c r="L1796" s="216"/>
      <c r="M1796" s="216"/>
      <c r="N1796" s="216"/>
      <c r="O1796" s="216"/>
      <c r="P1796" s="216"/>
      <c r="Q1796" s="216"/>
      <c r="R1796" s="216"/>
      <c r="S1796" s="216"/>
      <c r="T1796" s="216"/>
      <c r="U1796" s="216"/>
      <c r="V1796" s="216"/>
      <c r="W1796" s="216"/>
      <c r="X1796" s="216"/>
      <c r="Y1796" s="216"/>
      <c r="Z1796" s="216"/>
      <c r="AA1796" s="216"/>
      <c r="AB1796" s="216"/>
      <c r="AC1796" s="216"/>
      <c r="AD1796" s="216"/>
      <c r="AE1796" s="216"/>
      <c r="AF1796" s="216"/>
      <c r="AG1796" s="216"/>
      <c r="AH1796" s="216"/>
      <c r="AI1796" s="216"/>
      <c r="AJ1796" s="216"/>
      <c r="AK1796" s="216"/>
      <c r="AL1796" s="216"/>
      <c r="FY1796" s="184"/>
      <c r="JJ1796" s="184"/>
    </row>
    <row r="1797" spans="2:270">
      <c r="B1797" s="202"/>
      <c r="E1797" s="216"/>
      <c r="F1797" s="216"/>
      <c r="G1797" s="216"/>
      <c r="H1797" s="216"/>
      <c r="I1797" s="216"/>
      <c r="J1797" s="216"/>
      <c r="K1797" s="216"/>
      <c r="L1797" s="216"/>
      <c r="M1797" s="216"/>
      <c r="N1797" s="216"/>
      <c r="O1797" s="216"/>
      <c r="P1797" s="216"/>
      <c r="Q1797" s="216"/>
      <c r="R1797" s="216"/>
      <c r="S1797" s="216"/>
      <c r="T1797" s="216"/>
      <c r="U1797" s="216"/>
      <c r="V1797" s="216"/>
      <c r="W1797" s="216"/>
      <c r="X1797" s="216"/>
      <c r="Y1797" s="216"/>
      <c r="Z1797" s="216"/>
      <c r="AA1797" s="216"/>
      <c r="AB1797" s="216"/>
      <c r="AC1797" s="216"/>
      <c r="AD1797" s="216"/>
      <c r="AE1797" s="216"/>
      <c r="AF1797" s="216"/>
      <c r="AG1797" s="216"/>
      <c r="AH1797" s="216"/>
      <c r="AI1797" s="216"/>
      <c r="AJ1797" s="216"/>
      <c r="AK1797" s="216"/>
      <c r="AL1797" s="216"/>
      <c r="FY1797" s="184"/>
      <c r="JJ1797" s="184"/>
    </row>
    <row r="1798" spans="2:270">
      <c r="B1798" s="202"/>
      <c r="E1798" s="216"/>
      <c r="F1798" s="216"/>
      <c r="G1798" s="216"/>
      <c r="H1798" s="216"/>
      <c r="I1798" s="216"/>
      <c r="J1798" s="216"/>
      <c r="K1798" s="216"/>
      <c r="L1798" s="216"/>
      <c r="M1798" s="216"/>
      <c r="N1798" s="216"/>
      <c r="O1798" s="216"/>
      <c r="P1798" s="216"/>
      <c r="Q1798" s="216"/>
      <c r="R1798" s="216"/>
      <c r="S1798" s="216"/>
      <c r="T1798" s="216"/>
      <c r="U1798" s="216"/>
      <c r="V1798" s="216"/>
      <c r="W1798" s="216"/>
      <c r="X1798" s="216"/>
      <c r="Y1798" s="216"/>
      <c r="Z1798" s="216"/>
      <c r="AA1798" s="216"/>
      <c r="AB1798" s="216"/>
      <c r="AC1798" s="216"/>
      <c r="AD1798" s="216"/>
      <c r="AE1798" s="216"/>
      <c r="AF1798" s="216"/>
      <c r="AG1798" s="216"/>
      <c r="AH1798" s="216"/>
      <c r="AI1798" s="216"/>
      <c r="AJ1798" s="216"/>
      <c r="AK1798" s="216"/>
      <c r="AL1798" s="216"/>
      <c r="FY1798" s="184"/>
      <c r="JJ1798" s="184"/>
    </row>
    <row r="1799" spans="2:270">
      <c r="B1799" s="202"/>
      <c r="E1799" s="216"/>
      <c r="F1799" s="216"/>
      <c r="G1799" s="216"/>
      <c r="H1799" s="216"/>
      <c r="I1799" s="216"/>
      <c r="J1799" s="216"/>
      <c r="K1799" s="216"/>
      <c r="L1799" s="216"/>
      <c r="M1799" s="216"/>
      <c r="N1799" s="216"/>
      <c r="O1799" s="216"/>
      <c r="P1799" s="216"/>
      <c r="Q1799" s="216"/>
      <c r="R1799" s="216"/>
      <c r="S1799" s="216"/>
      <c r="T1799" s="216"/>
      <c r="U1799" s="216"/>
      <c r="V1799" s="216"/>
      <c r="W1799" s="216"/>
      <c r="X1799" s="216"/>
      <c r="Y1799" s="216"/>
      <c r="Z1799" s="216"/>
      <c r="AA1799" s="216"/>
      <c r="AB1799" s="216"/>
      <c r="AC1799" s="216"/>
      <c r="AD1799" s="216"/>
      <c r="AE1799" s="216"/>
      <c r="AF1799" s="216"/>
      <c r="AG1799" s="216"/>
      <c r="AH1799" s="216"/>
      <c r="AI1799" s="216"/>
      <c r="AJ1799" s="216"/>
      <c r="AK1799" s="216"/>
      <c r="AL1799" s="216"/>
      <c r="FY1799" s="184"/>
      <c r="JJ1799" s="184"/>
    </row>
    <row r="1800" spans="2:270">
      <c r="B1800" s="202"/>
      <c r="E1800" s="216"/>
      <c r="F1800" s="216"/>
      <c r="G1800" s="216"/>
      <c r="H1800" s="216"/>
      <c r="I1800" s="216"/>
      <c r="J1800" s="216"/>
      <c r="K1800" s="216"/>
      <c r="L1800" s="216"/>
      <c r="M1800" s="216"/>
      <c r="N1800" s="216"/>
      <c r="O1800" s="216"/>
      <c r="P1800" s="216"/>
      <c r="Q1800" s="216"/>
      <c r="R1800" s="216"/>
      <c r="S1800" s="216"/>
      <c r="T1800" s="216"/>
      <c r="U1800" s="216"/>
      <c r="V1800" s="216"/>
      <c r="W1800" s="216"/>
      <c r="X1800" s="216"/>
      <c r="Y1800" s="216"/>
      <c r="Z1800" s="216"/>
      <c r="AA1800" s="216"/>
      <c r="AB1800" s="216"/>
      <c r="AC1800" s="216"/>
      <c r="AD1800" s="216"/>
      <c r="AE1800" s="216"/>
      <c r="AF1800" s="216"/>
      <c r="AG1800" s="216"/>
      <c r="AH1800" s="216"/>
      <c r="AI1800" s="216"/>
      <c r="AJ1800" s="216"/>
      <c r="AK1800" s="216"/>
      <c r="AL1800" s="216"/>
      <c r="FY1800" s="184"/>
      <c r="JJ1800" s="184"/>
    </row>
    <row r="1801" spans="2:270">
      <c r="B1801" s="202"/>
      <c r="E1801" s="216"/>
      <c r="F1801" s="216"/>
      <c r="G1801" s="216"/>
      <c r="H1801" s="216"/>
      <c r="I1801" s="216"/>
      <c r="J1801" s="216"/>
      <c r="K1801" s="216"/>
      <c r="L1801" s="216"/>
      <c r="M1801" s="216"/>
      <c r="N1801" s="216"/>
      <c r="O1801" s="216"/>
      <c r="P1801" s="216"/>
      <c r="Q1801" s="216"/>
      <c r="R1801" s="216"/>
      <c r="S1801" s="216"/>
      <c r="T1801" s="216"/>
      <c r="U1801" s="216"/>
      <c r="V1801" s="216"/>
      <c r="W1801" s="216"/>
      <c r="X1801" s="216"/>
      <c r="Y1801" s="216"/>
      <c r="Z1801" s="216"/>
      <c r="AA1801" s="216"/>
      <c r="AB1801" s="216"/>
      <c r="AC1801" s="216"/>
      <c r="AD1801" s="216"/>
      <c r="AE1801" s="216"/>
      <c r="AF1801" s="216"/>
      <c r="AG1801" s="216"/>
      <c r="AH1801" s="216"/>
      <c r="AI1801" s="216"/>
      <c r="AJ1801" s="216"/>
      <c r="AK1801" s="216"/>
      <c r="AL1801" s="216"/>
      <c r="FY1801" s="184"/>
      <c r="JJ1801" s="184"/>
    </row>
    <row r="1802" spans="2:270">
      <c r="B1802" s="202"/>
      <c r="E1802" s="216"/>
      <c r="F1802" s="216"/>
      <c r="G1802" s="216"/>
      <c r="H1802" s="216"/>
      <c r="I1802" s="216"/>
      <c r="J1802" s="216"/>
      <c r="K1802" s="216"/>
      <c r="L1802" s="216"/>
      <c r="M1802" s="216"/>
      <c r="N1802" s="216"/>
      <c r="O1802" s="216"/>
      <c r="P1802" s="216"/>
      <c r="Q1802" s="216"/>
      <c r="R1802" s="216"/>
      <c r="S1802" s="216"/>
      <c r="T1802" s="216"/>
      <c r="U1802" s="216"/>
      <c r="V1802" s="216"/>
      <c r="W1802" s="216"/>
      <c r="X1802" s="216"/>
      <c r="Y1802" s="216"/>
      <c r="Z1802" s="216"/>
      <c r="AA1802" s="216"/>
      <c r="AB1802" s="216"/>
      <c r="AC1802" s="216"/>
      <c r="AD1802" s="216"/>
      <c r="AE1802" s="216"/>
      <c r="AF1802" s="216"/>
      <c r="AG1802" s="216"/>
      <c r="AH1802" s="216"/>
      <c r="AI1802" s="216"/>
      <c r="AJ1802" s="216"/>
      <c r="AK1802" s="216"/>
      <c r="AL1802" s="216"/>
      <c r="FY1802" s="184"/>
      <c r="JJ1802" s="184"/>
    </row>
    <row r="1803" spans="2:270">
      <c r="B1803" s="202"/>
      <c r="E1803" s="216"/>
      <c r="F1803" s="216"/>
      <c r="G1803" s="216"/>
      <c r="H1803" s="216"/>
      <c r="I1803" s="216"/>
      <c r="J1803" s="216"/>
      <c r="K1803" s="216"/>
      <c r="L1803" s="216"/>
      <c r="M1803" s="216"/>
      <c r="N1803" s="216"/>
      <c r="O1803" s="216"/>
      <c r="P1803" s="216"/>
      <c r="Q1803" s="216"/>
      <c r="R1803" s="216"/>
      <c r="S1803" s="216"/>
      <c r="T1803" s="216"/>
      <c r="U1803" s="216"/>
      <c r="V1803" s="216"/>
      <c r="W1803" s="216"/>
      <c r="X1803" s="216"/>
      <c r="Y1803" s="216"/>
      <c r="Z1803" s="216"/>
      <c r="AA1803" s="216"/>
      <c r="AB1803" s="216"/>
      <c r="AC1803" s="216"/>
      <c r="AD1803" s="216"/>
      <c r="AE1803" s="216"/>
      <c r="AF1803" s="216"/>
      <c r="AG1803" s="216"/>
      <c r="AH1803" s="216"/>
      <c r="AI1803" s="216"/>
      <c r="AJ1803" s="216"/>
      <c r="AK1803" s="216"/>
      <c r="AL1803" s="216"/>
      <c r="FY1803" s="184"/>
      <c r="JJ1803" s="184"/>
    </row>
    <row r="1804" spans="2:270">
      <c r="B1804" s="202"/>
      <c r="E1804" s="216"/>
      <c r="F1804" s="216"/>
      <c r="G1804" s="216"/>
      <c r="H1804" s="216"/>
      <c r="I1804" s="216"/>
      <c r="J1804" s="216"/>
      <c r="K1804" s="216"/>
      <c r="L1804" s="216"/>
      <c r="M1804" s="216"/>
      <c r="N1804" s="216"/>
      <c r="O1804" s="216"/>
      <c r="P1804" s="216"/>
      <c r="Q1804" s="216"/>
      <c r="R1804" s="216"/>
      <c r="S1804" s="216"/>
      <c r="T1804" s="216"/>
      <c r="U1804" s="216"/>
      <c r="V1804" s="216"/>
      <c r="W1804" s="216"/>
      <c r="X1804" s="216"/>
      <c r="Y1804" s="216"/>
      <c r="Z1804" s="216"/>
      <c r="AA1804" s="216"/>
      <c r="AB1804" s="216"/>
      <c r="AC1804" s="216"/>
      <c r="AD1804" s="216"/>
      <c r="AE1804" s="216"/>
      <c r="AF1804" s="216"/>
      <c r="AG1804" s="216"/>
      <c r="AH1804" s="216"/>
      <c r="AI1804" s="216"/>
      <c r="AJ1804" s="216"/>
      <c r="AK1804" s="216"/>
      <c r="AL1804" s="216"/>
      <c r="FY1804" s="184"/>
      <c r="JJ1804" s="184"/>
    </row>
    <row r="1805" spans="2:270">
      <c r="B1805" s="202"/>
      <c r="E1805" s="216"/>
      <c r="F1805" s="216"/>
      <c r="G1805" s="216"/>
      <c r="H1805" s="216"/>
      <c r="I1805" s="216"/>
      <c r="J1805" s="216"/>
      <c r="K1805" s="216"/>
      <c r="L1805" s="216"/>
      <c r="M1805" s="216"/>
      <c r="N1805" s="216"/>
      <c r="O1805" s="216"/>
      <c r="P1805" s="216"/>
      <c r="Q1805" s="216"/>
      <c r="R1805" s="216"/>
      <c r="S1805" s="216"/>
      <c r="T1805" s="216"/>
      <c r="U1805" s="216"/>
      <c r="V1805" s="216"/>
      <c r="W1805" s="216"/>
      <c r="X1805" s="216"/>
      <c r="Y1805" s="216"/>
      <c r="Z1805" s="216"/>
      <c r="AA1805" s="216"/>
      <c r="AB1805" s="216"/>
      <c r="AC1805" s="216"/>
      <c r="AD1805" s="216"/>
      <c r="AE1805" s="216"/>
      <c r="AF1805" s="216"/>
      <c r="AG1805" s="216"/>
      <c r="AH1805" s="216"/>
      <c r="AI1805" s="216"/>
      <c r="AJ1805" s="216"/>
      <c r="AK1805" s="216"/>
      <c r="AL1805" s="216"/>
      <c r="FY1805" s="184"/>
      <c r="JJ1805" s="184"/>
    </row>
    <row r="1806" spans="2:270">
      <c r="B1806" s="202"/>
      <c r="E1806" s="216"/>
      <c r="F1806" s="216"/>
      <c r="G1806" s="216"/>
      <c r="H1806" s="216"/>
      <c r="I1806" s="216"/>
      <c r="J1806" s="216"/>
      <c r="K1806" s="216"/>
      <c r="L1806" s="216"/>
      <c r="M1806" s="216"/>
      <c r="N1806" s="216"/>
      <c r="O1806" s="216"/>
      <c r="P1806" s="216"/>
      <c r="Q1806" s="216"/>
      <c r="R1806" s="216"/>
      <c r="S1806" s="216"/>
      <c r="T1806" s="216"/>
      <c r="U1806" s="216"/>
      <c r="V1806" s="216"/>
      <c r="W1806" s="216"/>
      <c r="X1806" s="216"/>
      <c r="Y1806" s="216"/>
      <c r="Z1806" s="216"/>
      <c r="AA1806" s="216"/>
      <c r="AB1806" s="216"/>
      <c r="AC1806" s="216"/>
      <c r="AD1806" s="216"/>
      <c r="AE1806" s="216"/>
      <c r="AF1806" s="216"/>
      <c r="AG1806" s="216"/>
      <c r="AH1806" s="216"/>
      <c r="AI1806" s="216"/>
      <c r="AJ1806" s="216"/>
      <c r="AK1806" s="216"/>
      <c r="AL1806" s="216"/>
      <c r="FY1806" s="184"/>
      <c r="JJ1806" s="184"/>
    </row>
    <row r="1807" spans="2:270">
      <c r="B1807" s="202"/>
      <c r="E1807" s="216"/>
      <c r="F1807" s="216"/>
      <c r="G1807" s="216"/>
      <c r="H1807" s="216"/>
      <c r="I1807" s="216"/>
      <c r="J1807" s="216"/>
      <c r="K1807" s="216"/>
      <c r="L1807" s="216"/>
      <c r="M1807" s="216"/>
      <c r="N1807" s="216"/>
      <c r="O1807" s="216"/>
      <c r="P1807" s="216"/>
      <c r="Q1807" s="216"/>
      <c r="R1807" s="216"/>
      <c r="S1807" s="216"/>
      <c r="T1807" s="216"/>
      <c r="U1807" s="216"/>
      <c r="V1807" s="216"/>
      <c r="W1807" s="216"/>
      <c r="X1807" s="216"/>
      <c r="Y1807" s="216"/>
      <c r="Z1807" s="216"/>
      <c r="AA1807" s="216"/>
      <c r="AB1807" s="216"/>
      <c r="AC1807" s="216"/>
      <c r="AD1807" s="216"/>
      <c r="AE1807" s="216"/>
      <c r="AF1807" s="216"/>
      <c r="AG1807" s="216"/>
      <c r="AH1807" s="216"/>
      <c r="AI1807" s="216"/>
      <c r="AJ1807" s="216"/>
      <c r="AK1807" s="216"/>
      <c r="AL1807" s="216"/>
      <c r="FY1807" s="184"/>
      <c r="JJ1807" s="184"/>
    </row>
    <row r="1808" spans="2:270">
      <c r="B1808" s="202"/>
      <c r="E1808" s="216"/>
      <c r="F1808" s="216"/>
      <c r="G1808" s="216"/>
      <c r="H1808" s="216"/>
      <c r="I1808" s="216"/>
      <c r="J1808" s="216"/>
      <c r="K1808" s="216"/>
      <c r="L1808" s="216"/>
      <c r="M1808" s="216"/>
      <c r="N1808" s="216"/>
      <c r="O1808" s="216"/>
      <c r="P1808" s="216"/>
      <c r="Q1808" s="216"/>
      <c r="R1808" s="216"/>
      <c r="S1808" s="216"/>
      <c r="T1808" s="216"/>
      <c r="U1808" s="216"/>
      <c r="V1808" s="216"/>
      <c r="W1808" s="216"/>
      <c r="X1808" s="216"/>
      <c r="Y1808" s="216"/>
      <c r="Z1808" s="216"/>
      <c r="AA1808" s="216"/>
      <c r="AB1808" s="216"/>
      <c r="AC1808" s="216"/>
      <c r="AD1808" s="216"/>
      <c r="AE1808" s="216"/>
      <c r="AF1808" s="216"/>
      <c r="AG1808" s="216"/>
      <c r="AH1808" s="216"/>
      <c r="AI1808" s="216"/>
      <c r="AJ1808" s="216"/>
      <c r="AK1808" s="216"/>
      <c r="AL1808" s="216"/>
      <c r="FY1808" s="184"/>
      <c r="JJ1808" s="184"/>
    </row>
    <row r="1809" spans="2:270">
      <c r="B1809" s="202"/>
      <c r="E1809" s="216"/>
      <c r="F1809" s="216"/>
      <c r="G1809" s="216"/>
      <c r="H1809" s="216"/>
      <c r="I1809" s="216"/>
      <c r="J1809" s="216"/>
      <c r="K1809" s="216"/>
      <c r="L1809" s="216"/>
      <c r="M1809" s="216"/>
      <c r="N1809" s="216"/>
      <c r="O1809" s="216"/>
      <c r="P1809" s="216"/>
      <c r="Q1809" s="216"/>
      <c r="R1809" s="216"/>
      <c r="S1809" s="216"/>
      <c r="T1809" s="216"/>
      <c r="U1809" s="216"/>
      <c r="V1809" s="216"/>
      <c r="W1809" s="216"/>
      <c r="X1809" s="216"/>
      <c r="Y1809" s="216"/>
      <c r="Z1809" s="216"/>
      <c r="AA1809" s="216"/>
      <c r="AB1809" s="216"/>
      <c r="AC1809" s="216"/>
      <c r="AD1809" s="216"/>
      <c r="AE1809" s="216"/>
      <c r="AF1809" s="216"/>
      <c r="AG1809" s="216"/>
      <c r="AH1809" s="216"/>
      <c r="AI1809" s="216"/>
      <c r="AJ1809" s="216"/>
      <c r="AK1809" s="216"/>
      <c r="AL1809" s="216"/>
      <c r="FY1809" s="184"/>
      <c r="JJ1809" s="184"/>
    </row>
    <row r="1810" spans="2:270">
      <c r="B1810" s="202"/>
      <c r="E1810" s="216"/>
      <c r="F1810" s="216"/>
      <c r="G1810" s="216"/>
      <c r="H1810" s="216"/>
      <c r="I1810" s="216"/>
      <c r="J1810" s="216"/>
      <c r="K1810" s="216"/>
      <c r="L1810" s="216"/>
      <c r="M1810" s="216"/>
      <c r="N1810" s="216"/>
      <c r="O1810" s="216"/>
      <c r="P1810" s="216"/>
      <c r="Q1810" s="216"/>
      <c r="R1810" s="216"/>
      <c r="S1810" s="216"/>
      <c r="T1810" s="216"/>
      <c r="U1810" s="216"/>
      <c r="V1810" s="216"/>
      <c r="W1810" s="216"/>
      <c r="X1810" s="216"/>
      <c r="Y1810" s="216"/>
      <c r="Z1810" s="216"/>
      <c r="AA1810" s="216"/>
      <c r="AB1810" s="216"/>
      <c r="AC1810" s="216"/>
      <c r="AD1810" s="216"/>
      <c r="AE1810" s="216"/>
      <c r="AF1810" s="216"/>
      <c r="AG1810" s="216"/>
      <c r="AH1810" s="216"/>
      <c r="AI1810" s="216"/>
      <c r="AJ1810" s="216"/>
      <c r="AK1810" s="216"/>
      <c r="AL1810" s="216"/>
      <c r="FY1810" s="184"/>
      <c r="JJ1810" s="184"/>
    </row>
    <row r="1811" spans="2:270">
      <c r="B1811" s="202"/>
      <c r="E1811" s="216"/>
      <c r="F1811" s="216"/>
      <c r="G1811" s="216"/>
      <c r="H1811" s="216"/>
      <c r="I1811" s="216"/>
      <c r="J1811" s="216"/>
      <c r="K1811" s="216"/>
      <c r="L1811" s="216"/>
      <c r="M1811" s="216"/>
      <c r="N1811" s="216"/>
      <c r="O1811" s="216"/>
      <c r="P1811" s="216"/>
      <c r="Q1811" s="216"/>
      <c r="R1811" s="216"/>
      <c r="S1811" s="216"/>
      <c r="T1811" s="216"/>
      <c r="U1811" s="216"/>
      <c r="V1811" s="216"/>
      <c r="W1811" s="216"/>
      <c r="X1811" s="216"/>
      <c r="Y1811" s="216"/>
      <c r="Z1811" s="216"/>
      <c r="AA1811" s="216"/>
      <c r="AB1811" s="216"/>
      <c r="AC1811" s="216"/>
      <c r="AD1811" s="216"/>
      <c r="AE1811" s="216"/>
      <c r="AF1811" s="216"/>
      <c r="AG1811" s="216"/>
      <c r="AH1811" s="216"/>
      <c r="AI1811" s="216"/>
      <c r="AJ1811" s="216"/>
      <c r="AK1811" s="216"/>
      <c r="AL1811" s="216"/>
      <c r="FY1811" s="184"/>
      <c r="JJ1811" s="184"/>
    </row>
    <row r="1812" spans="2:270">
      <c r="B1812" s="202"/>
      <c r="E1812" s="216"/>
      <c r="F1812" s="216"/>
      <c r="G1812" s="216"/>
      <c r="H1812" s="216"/>
      <c r="I1812" s="216"/>
      <c r="J1812" s="216"/>
      <c r="K1812" s="216"/>
      <c r="L1812" s="216"/>
      <c r="M1812" s="216"/>
      <c r="N1812" s="216"/>
      <c r="O1812" s="216"/>
      <c r="P1812" s="216"/>
      <c r="Q1812" s="216"/>
      <c r="R1812" s="216"/>
      <c r="S1812" s="216"/>
      <c r="T1812" s="216"/>
      <c r="U1812" s="216"/>
      <c r="V1812" s="216"/>
      <c r="W1812" s="216"/>
      <c r="X1812" s="216"/>
      <c r="Y1812" s="216"/>
      <c r="Z1812" s="216"/>
      <c r="AA1812" s="216"/>
      <c r="AB1812" s="216"/>
      <c r="AC1812" s="216"/>
      <c r="AD1812" s="216"/>
      <c r="AE1812" s="216"/>
      <c r="AF1812" s="216"/>
      <c r="AG1812" s="216"/>
      <c r="AH1812" s="216"/>
      <c r="AI1812" s="216"/>
      <c r="AJ1812" s="216"/>
      <c r="AK1812" s="216"/>
      <c r="AL1812" s="216"/>
      <c r="FY1812" s="184"/>
      <c r="JJ1812" s="184"/>
    </row>
    <row r="1813" spans="2:270">
      <c r="B1813" s="202"/>
      <c r="E1813" s="216"/>
      <c r="F1813" s="216"/>
      <c r="G1813" s="216"/>
      <c r="H1813" s="216"/>
      <c r="I1813" s="216"/>
      <c r="J1813" s="216"/>
      <c r="K1813" s="216"/>
      <c r="L1813" s="216"/>
      <c r="M1813" s="216"/>
      <c r="N1813" s="216"/>
      <c r="O1813" s="216"/>
      <c r="P1813" s="216"/>
      <c r="Q1813" s="216"/>
      <c r="R1813" s="216"/>
      <c r="S1813" s="216"/>
      <c r="T1813" s="216"/>
      <c r="U1813" s="216"/>
      <c r="V1813" s="216"/>
      <c r="W1813" s="216"/>
      <c r="X1813" s="216"/>
      <c r="Y1813" s="216"/>
      <c r="Z1813" s="216"/>
      <c r="AA1813" s="216"/>
      <c r="AB1813" s="216"/>
      <c r="AC1813" s="216"/>
      <c r="AD1813" s="216"/>
      <c r="AE1813" s="216"/>
      <c r="AF1813" s="216"/>
      <c r="AG1813" s="216"/>
      <c r="AH1813" s="216"/>
      <c r="AI1813" s="216"/>
      <c r="AJ1813" s="216"/>
      <c r="AK1813" s="216"/>
      <c r="AL1813" s="216"/>
      <c r="FY1813" s="184"/>
      <c r="JJ1813" s="184"/>
    </row>
    <row r="1814" spans="2:270">
      <c r="B1814" s="202"/>
      <c r="E1814" s="216"/>
      <c r="F1814" s="216"/>
      <c r="G1814" s="216"/>
      <c r="H1814" s="216"/>
      <c r="I1814" s="216"/>
      <c r="J1814" s="216"/>
      <c r="K1814" s="216"/>
      <c r="L1814" s="216"/>
      <c r="M1814" s="216"/>
      <c r="N1814" s="216"/>
      <c r="O1814" s="216"/>
      <c r="P1814" s="216"/>
      <c r="Q1814" s="216"/>
      <c r="R1814" s="216"/>
      <c r="S1814" s="216"/>
      <c r="T1814" s="216"/>
      <c r="U1814" s="216"/>
      <c r="V1814" s="216"/>
      <c r="W1814" s="216"/>
      <c r="X1814" s="216"/>
      <c r="Y1814" s="216"/>
      <c r="Z1814" s="216"/>
      <c r="AA1814" s="216"/>
      <c r="AB1814" s="216"/>
      <c r="AC1814" s="216"/>
      <c r="AD1814" s="216"/>
      <c r="AE1814" s="216"/>
      <c r="AF1814" s="216"/>
      <c r="AG1814" s="216"/>
      <c r="AH1814" s="216"/>
      <c r="AI1814" s="216"/>
      <c r="AJ1814" s="216"/>
      <c r="AK1814" s="216"/>
      <c r="AL1814" s="216"/>
      <c r="FY1814" s="184"/>
      <c r="JJ1814" s="184"/>
    </row>
    <row r="1815" spans="2:270">
      <c r="B1815" s="202"/>
      <c r="E1815" s="216"/>
      <c r="F1815" s="216"/>
      <c r="G1815" s="216"/>
      <c r="H1815" s="216"/>
      <c r="I1815" s="216"/>
      <c r="J1815" s="216"/>
      <c r="K1815" s="216"/>
      <c r="L1815" s="216"/>
      <c r="M1815" s="216"/>
      <c r="N1815" s="216"/>
      <c r="O1815" s="216"/>
      <c r="P1815" s="216"/>
      <c r="Q1815" s="216"/>
      <c r="R1815" s="216"/>
      <c r="S1815" s="216"/>
      <c r="T1815" s="216"/>
      <c r="U1815" s="216"/>
      <c r="V1815" s="216"/>
      <c r="W1815" s="216"/>
      <c r="X1815" s="216"/>
      <c r="Y1815" s="216"/>
      <c r="Z1815" s="216"/>
      <c r="AA1815" s="216"/>
      <c r="AB1815" s="216"/>
      <c r="AC1815" s="216"/>
      <c r="AD1815" s="216"/>
      <c r="AE1815" s="216"/>
      <c r="AF1815" s="216"/>
      <c r="AG1815" s="216"/>
      <c r="AH1815" s="216"/>
      <c r="AI1815" s="216"/>
      <c r="AJ1815" s="216"/>
      <c r="AK1815" s="216"/>
      <c r="AL1815" s="216"/>
      <c r="FY1815" s="184"/>
      <c r="JJ1815" s="184"/>
    </row>
    <row r="1816" spans="2:270">
      <c r="B1816" s="202"/>
      <c r="E1816" s="216"/>
      <c r="F1816" s="216"/>
      <c r="G1816" s="216"/>
      <c r="H1816" s="216"/>
      <c r="I1816" s="216"/>
      <c r="J1816" s="216"/>
      <c r="K1816" s="216"/>
      <c r="L1816" s="216"/>
      <c r="M1816" s="216"/>
      <c r="N1816" s="216"/>
      <c r="O1816" s="216"/>
      <c r="P1816" s="216"/>
      <c r="Q1816" s="216"/>
      <c r="R1816" s="216"/>
      <c r="S1816" s="216"/>
      <c r="T1816" s="216"/>
      <c r="U1816" s="216"/>
      <c r="V1816" s="216"/>
      <c r="W1816" s="216"/>
      <c r="X1816" s="216"/>
      <c r="Y1816" s="216"/>
      <c r="Z1816" s="216"/>
      <c r="AA1816" s="216"/>
      <c r="AB1816" s="216"/>
      <c r="AC1816" s="216"/>
      <c r="AD1816" s="216"/>
      <c r="AE1816" s="216"/>
      <c r="AF1816" s="216"/>
      <c r="AG1816" s="216"/>
      <c r="AH1816" s="216"/>
      <c r="AI1816" s="216"/>
      <c r="AJ1816" s="216"/>
      <c r="AK1816" s="216"/>
      <c r="AL1816" s="216"/>
      <c r="FY1816" s="184"/>
      <c r="JJ1816" s="184"/>
    </row>
    <row r="1817" spans="2:270">
      <c r="B1817" s="202"/>
      <c r="E1817" s="216"/>
      <c r="F1817" s="216"/>
      <c r="G1817" s="216"/>
      <c r="H1817" s="216"/>
      <c r="I1817" s="216"/>
      <c r="J1817" s="216"/>
      <c r="K1817" s="216"/>
      <c r="L1817" s="216"/>
      <c r="M1817" s="216"/>
      <c r="N1817" s="216"/>
      <c r="O1817" s="216"/>
      <c r="P1817" s="216"/>
      <c r="Q1817" s="216"/>
      <c r="R1817" s="216"/>
      <c r="S1817" s="216"/>
      <c r="T1817" s="216"/>
      <c r="U1817" s="216"/>
      <c r="V1817" s="216"/>
      <c r="W1817" s="216"/>
      <c r="X1817" s="216"/>
      <c r="Y1817" s="216"/>
      <c r="Z1817" s="216"/>
      <c r="AA1817" s="216"/>
      <c r="AB1817" s="216"/>
      <c r="AC1817" s="216"/>
      <c r="AD1817" s="216"/>
      <c r="AE1817" s="216"/>
      <c r="AF1817" s="216"/>
      <c r="AG1817" s="216"/>
      <c r="AH1817" s="216"/>
      <c r="AI1817" s="216"/>
      <c r="AJ1817" s="216"/>
      <c r="AK1817" s="216"/>
      <c r="AL1817" s="216"/>
      <c r="FY1817" s="184"/>
      <c r="JJ1817" s="184"/>
    </row>
    <row r="1818" spans="2:270">
      <c r="B1818" s="202"/>
      <c r="E1818" s="216"/>
      <c r="F1818" s="216"/>
      <c r="G1818" s="216"/>
      <c r="H1818" s="216"/>
      <c r="I1818" s="216"/>
      <c r="J1818" s="216"/>
      <c r="K1818" s="216"/>
      <c r="L1818" s="216"/>
      <c r="M1818" s="216"/>
      <c r="N1818" s="216"/>
      <c r="O1818" s="216"/>
      <c r="P1818" s="216"/>
      <c r="Q1818" s="216"/>
      <c r="R1818" s="216"/>
      <c r="S1818" s="216"/>
      <c r="T1818" s="216"/>
      <c r="U1818" s="216"/>
      <c r="V1818" s="216"/>
      <c r="W1818" s="216"/>
      <c r="X1818" s="216"/>
      <c r="Y1818" s="216"/>
      <c r="Z1818" s="216"/>
      <c r="AA1818" s="216"/>
      <c r="AB1818" s="216"/>
      <c r="AC1818" s="216"/>
      <c r="AD1818" s="216"/>
      <c r="AE1818" s="216"/>
      <c r="AF1818" s="216"/>
      <c r="AG1818" s="216"/>
      <c r="AH1818" s="216"/>
      <c r="AI1818" s="216"/>
      <c r="AJ1818" s="216"/>
      <c r="AK1818" s="216"/>
      <c r="AL1818" s="216"/>
      <c r="FY1818" s="184"/>
      <c r="JJ1818" s="184"/>
    </row>
    <row r="1819" spans="2:270">
      <c r="B1819" s="202"/>
      <c r="E1819" s="216"/>
      <c r="F1819" s="216"/>
      <c r="G1819" s="216"/>
      <c r="H1819" s="216"/>
      <c r="I1819" s="216"/>
      <c r="J1819" s="216"/>
      <c r="K1819" s="216"/>
      <c r="L1819" s="216"/>
      <c r="M1819" s="216"/>
      <c r="N1819" s="216"/>
      <c r="O1819" s="216"/>
      <c r="P1819" s="216"/>
      <c r="Q1819" s="216"/>
      <c r="R1819" s="216"/>
      <c r="S1819" s="216"/>
      <c r="T1819" s="216"/>
      <c r="U1819" s="216"/>
      <c r="V1819" s="216"/>
      <c r="W1819" s="216"/>
      <c r="X1819" s="216"/>
      <c r="Y1819" s="216"/>
      <c r="Z1819" s="216"/>
      <c r="AA1819" s="216"/>
      <c r="AB1819" s="216"/>
      <c r="AC1819" s="216"/>
      <c r="AD1819" s="216"/>
      <c r="AE1819" s="216"/>
      <c r="AF1819" s="216"/>
      <c r="AG1819" s="216"/>
      <c r="AH1819" s="216"/>
      <c r="AI1819" s="216"/>
      <c r="AJ1819" s="216"/>
      <c r="AK1819" s="216"/>
      <c r="AL1819" s="216"/>
      <c r="FY1819" s="184"/>
      <c r="JJ1819" s="184"/>
    </row>
    <row r="1820" spans="2:270">
      <c r="B1820" s="202"/>
      <c r="E1820" s="216"/>
      <c r="F1820" s="216"/>
      <c r="G1820" s="216"/>
      <c r="H1820" s="216"/>
      <c r="I1820" s="216"/>
      <c r="J1820" s="216"/>
      <c r="K1820" s="216"/>
      <c r="L1820" s="216"/>
      <c r="M1820" s="216"/>
      <c r="N1820" s="216"/>
      <c r="O1820" s="216"/>
      <c r="P1820" s="216"/>
      <c r="Q1820" s="216"/>
      <c r="R1820" s="216"/>
      <c r="S1820" s="216"/>
      <c r="T1820" s="216"/>
      <c r="U1820" s="216"/>
      <c r="V1820" s="216"/>
      <c r="W1820" s="216"/>
      <c r="X1820" s="216"/>
      <c r="Y1820" s="216"/>
      <c r="Z1820" s="216"/>
      <c r="AA1820" s="216"/>
      <c r="AB1820" s="216"/>
      <c r="AC1820" s="216"/>
      <c r="AD1820" s="216"/>
      <c r="AE1820" s="216"/>
      <c r="AF1820" s="216"/>
      <c r="AG1820" s="216"/>
      <c r="AH1820" s="216"/>
      <c r="AI1820" s="216"/>
      <c r="AJ1820" s="216"/>
      <c r="AK1820" s="216"/>
      <c r="AL1820" s="216"/>
      <c r="FY1820" s="184"/>
      <c r="JJ1820" s="184"/>
    </row>
    <row r="1821" spans="2:270">
      <c r="B1821" s="202"/>
      <c r="E1821" s="216"/>
      <c r="F1821" s="216"/>
      <c r="G1821" s="216"/>
      <c r="H1821" s="216"/>
      <c r="I1821" s="216"/>
      <c r="J1821" s="216"/>
      <c r="K1821" s="216"/>
      <c r="L1821" s="216"/>
      <c r="M1821" s="216"/>
      <c r="N1821" s="216"/>
      <c r="O1821" s="216"/>
      <c r="P1821" s="216"/>
      <c r="Q1821" s="216"/>
      <c r="R1821" s="216"/>
      <c r="S1821" s="216"/>
      <c r="T1821" s="216"/>
      <c r="U1821" s="216"/>
      <c r="V1821" s="216"/>
      <c r="W1821" s="216"/>
      <c r="X1821" s="216"/>
      <c r="Y1821" s="216"/>
      <c r="Z1821" s="216"/>
      <c r="AA1821" s="216"/>
      <c r="AB1821" s="216"/>
      <c r="AC1821" s="216"/>
      <c r="AD1821" s="216"/>
      <c r="AE1821" s="216"/>
      <c r="AF1821" s="216"/>
      <c r="AG1821" s="216"/>
      <c r="AH1821" s="216"/>
      <c r="AI1821" s="216"/>
      <c r="AJ1821" s="216"/>
      <c r="AK1821" s="216"/>
      <c r="AL1821" s="216"/>
      <c r="FY1821" s="184"/>
      <c r="JJ1821" s="184"/>
    </row>
    <row r="1822" spans="2:270">
      <c r="B1822" s="202"/>
      <c r="E1822" s="216"/>
      <c r="F1822" s="216"/>
      <c r="G1822" s="216"/>
      <c r="H1822" s="216"/>
      <c r="I1822" s="216"/>
      <c r="J1822" s="216"/>
      <c r="K1822" s="216"/>
      <c r="L1822" s="216"/>
      <c r="M1822" s="216"/>
      <c r="N1822" s="216"/>
      <c r="O1822" s="216"/>
      <c r="P1822" s="216"/>
      <c r="Q1822" s="216"/>
      <c r="R1822" s="216"/>
      <c r="S1822" s="216"/>
      <c r="T1822" s="216"/>
      <c r="U1822" s="216"/>
      <c r="V1822" s="216"/>
      <c r="W1822" s="216"/>
      <c r="X1822" s="216"/>
      <c r="Y1822" s="216"/>
      <c r="Z1822" s="216"/>
      <c r="AA1822" s="216"/>
      <c r="AB1822" s="216"/>
      <c r="AC1822" s="216"/>
      <c r="AD1822" s="216"/>
      <c r="AE1822" s="216"/>
      <c r="AF1822" s="216"/>
      <c r="AG1822" s="216"/>
      <c r="AH1822" s="216"/>
      <c r="AI1822" s="216"/>
      <c r="AJ1822" s="216"/>
      <c r="AK1822" s="216"/>
      <c r="AL1822" s="216"/>
      <c r="FY1822" s="184"/>
      <c r="JJ1822" s="184"/>
    </row>
    <row r="1823" spans="2:270">
      <c r="B1823" s="202"/>
      <c r="E1823" s="216"/>
      <c r="F1823" s="216"/>
      <c r="G1823" s="216"/>
      <c r="H1823" s="216"/>
      <c r="I1823" s="216"/>
      <c r="J1823" s="216"/>
      <c r="K1823" s="216"/>
      <c r="L1823" s="216"/>
      <c r="M1823" s="216"/>
      <c r="N1823" s="216"/>
      <c r="O1823" s="216"/>
      <c r="P1823" s="216"/>
      <c r="Q1823" s="216"/>
      <c r="R1823" s="216"/>
      <c r="S1823" s="216"/>
      <c r="T1823" s="216"/>
      <c r="U1823" s="216"/>
      <c r="V1823" s="216"/>
      <c r="W1823" s="216"/>
      <c r="X1823" s="216"/>
      <c r="Y1823" s="216"/>
      <c r="Z1823" s="216"/>
      <c r="AA1823" s="216"/>
      <c r="AB1823" s="216"/>
      <c r="AC1823" s="216"/>
      <c r="AD1823" s="216"/>
      <c r="AE1823" s="216"/>
      <c r="AF1823" s="216"/>
      <c r="AG1823" s="216"/>
      <c r="AH1823" s="216"/>
      <c r="AI1823" s="216"/>
      <c r="AJ1823" s="216"/>
      <c r="AK1823" s="216"/>
      <c r="AL1823" s="216"/>
      <c r="FY1823" s="184"/>
      <c r="JJ1823" s="184"/>
    </row>
    <row r="1824" spans="2:270">
      <c r="B1824" s="202"/>
      <c r="E1824" s="216"/>
      <c r="F1824" s="216"/>
      <c r="G1824" s="216"/>
      <c r="H1824" s="216"/>
      <c r="I1824" s="216"/>
      <c r="J1824" s="216"/>
      <c r="K1824" s="216"/>
      <c r="L1824" s="216"/>
      <c r="M1824" s="216"/>
      <c r="N1824" s="216"/>
      <c r="O1824" s="216"/>
      <c r="P1824" s="216"/>
      <c r="Q1824" s="216"/>
      <c r="R1824" s="216"/>
      <c r="S1824" s="216"/>
      <c r="T1824" s="216"/>
      <c r="U1824" s="216"/>
      <c r="V1824" s="216"/>
      <c r="W1824" s="216"/>
      <c r="X1824" s="216"/>
      <c r="Y1824" s="216"/>
      <c r="Z1824" s="216"/>
      <c r="AA1824" s="216"/>
      <c r="AB1824" s="216"/>
      <c r="AC1824" s="216"/>
      <c r="AD1824" s="216"/>
      <c r="AE1824" s="216"/>
      <c r="AF1824" s="216"/>
      <c r="AG1824" s="216"/>
      <c r="AH1824" s="216"/>
      <c r="AI1824" s="216"/>
      <c r="AJ1824" s="216"/>
      <c r="AK1824" s="216"/>
      <c r="AL1824" s="216"/>
      <c r="FY1824" s="184"/>
      <c r="JJ1824" s="184"/>
    </row>
    <row r="1825" spans="2:270">
      <c r="B1825" s="202"/>
      <c r="E1825" s="216"/>
      <c r="F1825" s="216"/>
      <c r="G1825" s="216"/>
      <c r="H1825" s="216"/>
      <c r="I1825" s="216"/>
      <c r="J1825" s="216"/>
      <c r="K1825" s="216"/>
      <c r="L1825" s="216"/>
      <c r="M1825" s="216"/>
      <c r="N1825" s="216"/>
      <c r="O1825" s="216"/>
      <c r="P1825" s="216"/>
      <c r="Q1825" s="216"/>
      <c r="R1825" s="216"/>
      <c r="S1825" s="216"/>
      <c r="T1825" s="216"/>
      <c r="U1825" s="216"/>
      <c r="V1825" s="216"/>
      <c r="W1825" s="216"/>
      <c r="X1825" s="216"/>
      <c r="Y1825" s="216"/>
      <c r="Z1825" s="216"/>
      <c r="AA1825" s="216"/>
      <c r="AB1825" s="216"/>
      <c r="AC1825" s="216"/>
      <c r="AD1825" s="216"/>
      <c r="AE1825" s="216"/>
      <c r="AF1825" s="216"/>
      <c r="AG1825" s="216"/>
      <c r="AH1825" s="216"/>
      <c r="AI1825" s="216"/>
      <c r="AJ1825" s="216"/>
      <c r="AK1825" s="216"/>
      <c r="AL1825" s="216"/>
      <c r="FY1825" s="184"/>
      <c r="JJ1825" s="184"/>
    </row>
    <row r="1826" spans="2:270">
      <c r="B1826" s="202"/>
      <c r="E1826" s="216"/>
      <c r="F1826" s="216"/>
      <c r="G1826" s="216"/>
      <c r="H1826" s="216"/>
      <c r="I1826" s="216"/>
      <c r="J1826" s="216"/>
      <c r="K1826" s="216"/>
      <c r="L1826" s="216"/>
      <c r="M1826" s="216"/>
      <c r="N1826" s="216"/>
      <c r="O1826" s="216"/>
      <c r="P1826" s="216"/>
      <c r="Q1826" s="216"/>
      <c r="R1826" s="216"/>
      <c r="S1826" s="216"/>
      <c r="T1826" s="216"/>
      <c r="U1826" s="216"/>
      <c r="V1826" s="216"/>
      <c r="W1826" s="216"/>
      <c r="X1826" s="216"/>
      <c r="Y1826" s="216"/>
      <c r="Z1826" s="216"/>
      <c r="AA1826" s="216"/>
      <c r="AB1826" s="216"/>
      <c r="AC1826" s="216"/>
      <c r="AD1826" s="216"/>
      <c r="AE1826" s="216"/>
      <c r="AF1826" s="216"/>
      <c r="AG1826" s="216"/>
      <c r="AH1826" s="216"/>
      <c r="AI1826" s="216"/>
      <c r="AJ1826" s="216"/>
      <c r="AK1826" s="216"/>
      <c r="AL1826" s="216"/>
      <c r="FY1826" s="184"/>
      <c r="JJ1826" s="184"/>
    </row>
    <row r="1827" spans="2:270">
      <c r="B1827" s="202"/>
      <c r="E1827" s="216"/>
      <c r="F1827" s="216"/>
      <c r="G1827" s="216"/>
      <c r="H1827" s="216"/>
      <c r="I1827" s="216"/>
      <c r="J1827" s="216"/>
      <c r="K1827" s="216"/>
      <c r="L1827" s="216"/>
      <c r="M1827" s="216"/>
      <c r="N1827" s="216"/>
      <c r="O1827" s="216"/>
      <c r="P1827" s="216"/>
      <c r="Q1827" s="216"/>
      <c r="R1827" s="216"/>
      <c r="S1827" s="216"/>
      <c r="T1827" s="216"/>
      <c r="U1827" s="216"/>
      <c r="V1827" s="216"/>
      <c r="W1827" s="216"/>
      <c r="X1827" s="216"/>
      <c r="Y1827" s="216"/>
      <c r="Z1827" s="216"/>
      <c r="AA1827" s="216"/>
      <c r="AB1827" s="216"/>
      <c r="AC1827" s="216"/>
      <c r="AD1827" s="216"/>
      <c r="AE1827" s="216"/>
      <c r="AF1827" s="216"/>
      <c r="AG1827" s="216"/>
      <c r="AH1827" s="216"/>
      <c r="AI1827" s="216"/>
      <c r="AJ1827" s="216"/>
      <c r="AK1827" s="216"/>
      <c r="AL1827" s="216"/>
      <c r="FY1827" s="184"/>
      <c r="JJ1827" s="184"/>
    </row>
    <row r="1828" spans="2:270">
      <c r="B1828" s="202"/>
      <c r="E1828" s="216"/>
      <c r="F1828" s="216"/>
      <c r="G1828" s="216"/>
      <c r="H1828" s="216"/>
      <c r="I1828" s="216"/>
      <c r="J1828" s="216"/>
      <c r="K1828" s="216"/>
      <c r="L1828" s="216"/>
      <c r="M1828" s="216"/>
      <c r="N1828" s="216"/>
      <c r="O1828" s="216"/>
      <c r="P1828" s="216"/>
      <c r="Q1828" s="216"/>
      <c r="R1828" s="216"/>
      <c r="S1828" s="216"/>
      <c r="T1828" s="216"/>
      <c r="U1828" s="216"/>
      <c r="V1828" s="216"/>
      <c r="W1828" s="216"/>
      <c r="X1828" s="216"/>
      <c r="Y1828" s="216"/>
      <c r="Z1828" s="216"/>
      <c r="AA1828" s="216"/>
      <c r="AB1828" s="216"/>
      <c r="AC1828" s="216"/>
      <c r="AD1828" s="216"/>
      <c r="AE1828" s="216"/>
      <c r="AF1828" s="216"/>
      <c r="AG1828" s="216"/>
      <c r="AH1828" s="216"/>
      <c r="AI1828" s="216"/>
      <c r="AJ1828" s="216"/>
      <c r="AK1828" s="216"/>
      <c r="AL1828" s="216"/>
      <c r="FY1828" s="184"/>
      <c r="JJ1828" s="184"/>
    </row>
    <row r="1829" spans="2:270">
      <c r="B1829" s="202"/>
      <c r="E1829" s="216"/>
      <c r="F1829" s="216"/>
      <c r="G1829" s="216"/>
      <c r="H1829" s="216"/>
      <c r="I1829" s="216"/>
      <c r="J1829" s="216"/>
      <c r="K1829" s="216"/>
      <c r="L1829" s="216"/>
      <c r="M1829" s="216"/>
      <c r="N1829" s="216"/>
      <c r="O1829" s="216"/>
      <c r="P1829" s="216"/>
      <c r="Q1829" s="216"/>
      <c r="R1829" s="216"/>
      <c r="S1829" s="216"/>
      <c r="T1829" s="216"/>
      <c r="U1829" s="216"/>
      <c r="V1829" s="216"/>
      <c r="W1829" s="216"/>
      <c r="X1829" s="216"/>
      <c r="Y1829" s="216"/>
      <c r="Z1829" s="216"/>
      <c r="AA1829" s="216"/>
      <c r="AB1829" s="216"/>
      <c r="AC1829" s="216"/>
      <c r="AD1829" s="216"/>
      <c r="AE1829" s="216"/>
      <c r="AF1829" s="216"/>
      <c r="AG1829" s="216"/>
      <c r="AH1829" s="216"/>
      <c r="AI1829" s="216"/>
      <c r="AJ1829" s="216"/>
      <c r="AK1829" s="216"/>
      <c r="AL1829" s="216"/>
      <c r="FY1829" s="184"/>
      <c r="JJ1829" s="184"/>
    </row>
    <row r="1830" spans="2:270">
      <c r="B1830" s="202"/>
      <c r="E1830" s="216"/>
      <c r="F1830" s="216"/>
      <c r="G1830" s="216"/>
      <c r="H1830" s="216"/>
      <c r="I1830" s="216"/>
      <c r="J1830" s="216"/>
      <c r="K1830" s="216"/>
      <c r="L1830" s="216"/>
      <c r="M1830" s="216"/>
      <c r="N1830" s="216"/>
      <c r="O1830" s="216"/>
      <c r="P1830" s="216"/>
      <c r="Q1830" s="216"/>
      <c r="R1830" s="216"/>
      <c r="S1830" s="216"/>
      <c r="T1830" s="216"/>
      <c r="U1830" s="216"/>
      <c r="V1830" s="216"/>
      <c r="W1830" s="216"/>
      <c r="X1830" s="216"/>
      <c r="Y1830" s="216"/>
      <c r="Z1830" s="216"/>
      <c r="AA1830" s="216"/>
      <c r="AB1830" s="216"/>
      <c r="AC1830" s="216"/>
      <c r="AD1830" s="216"/>
      <c r="AE1830" s="216"/>
      <c r="AF1830" s="216"/>
      <c r="AG1830" s="216"/>
      <c r="AH1830" s="216"/>
      <c r="AI1830" s="216"/>
      <c r="AJ1830" s="216"/>
      <c r="AK1830" s="216"/>
      <c r="AL1830" s="216"/>
      <c r="FY1830" s="184"/>
      <c r="JJ1830" s="184"/>
    </row>
    <row r="1831" spans="2:270">
      <c r="B1831" s="202"/>
      <c r="E1831" s="216"/>
      <c r="F1831" s="216"/>
      <c r="G1831" s="216"/>
      <c r="H1831" s="216"/>
      <c r="I1831" s="216"/>
      <c r="J1831" s="216"/>
      <c r="K1831" s="216"/>
      <c r="L1831" s="216"/>
      <c r="M1831" s="216"/>
      <c r="N1831" s="216"/>
      <c r="O1831" s="216"/>
      <c r="P1831" s="216"/>
      <c r="Q1831" s="216"/>
      <c r="R1831" s="216"/>
      <c r="S1831" s="216"/>
      <c r="T1831" s="216"/>
      <c r="U1831" s="216"/>
      <c r="V1831" s="216"/>
      <c r="W1831" s="216"/>
      <c r="X1831" s="216"/>
      <c r="Y1831" s="216"/>
      <c r="Z1831" s="216"/>
      <c r="AA1831" s="216"/>
      <c r="AB1831" s="216"/>
      <c r="AC1831" s="216"/>
      <c r="AD1831" s="216"/>
      <c r="AE1831" s="216"/>
      <c r="AF1831" s="216"/>
      <c r="AG1831" s="216"/>
      <c r="AH1831" s="216"/>
      <c r="AI1831" s="216"/>
      <c r="AJ1831" s="216"/>
      <c r="AK1831" s="216"/>
      <c r="AL1831" s="216"/>
      <c r="FY1831" s="184"/>
      <c r="JJ1831" s="184"/>
    </row>
    <row r="1832" spans="2:270">
      <c r="B1832" s="202"/>
      <c r="E1832" s="216"/>
      <c r="F1832" s="216"/>
      <c r="G1832" s="216"/>
      <c r="H1832" s="216"/>
      <c r="I1832" s="216"/>
      <c r="J1832" s="216"/>
      <c r="K1832" s="216"/>
      <c r="L1832" s="216"/>
      <c r="M1832" s="216"/>
      <c r="N1832" s="216"/>
      <c r="O1832" s="216"/>
      <c r="P1832" s="216"/>
      <c r="Q1832" s="216"/>
      <c r="R1832" s="216"/>
      <c r="S1832" s="216"/>
      <c r="T1832" s="216"/>
      <c r="U1832" s="216"/>
      <c r="V1832" s="216"/>
      <c r="W1832" s="216"/>
      <c r="X1832" s="216"/>
      <c r="Y1832" s="216"/>
      <c r="Z1832" s="216"/>
      <c r="AA1832" s="216"/>
      <c r="AB1832" s="216"/>
      <c r="AC1832" s="216"/>
      <c r="AD1832" s="216"/>
      <c r="AE1832" s="216"/>
      <c r="AF1832" s="216"/>
      <c r="AG1832" s="216"/>
      <c r="AH1832" s="216"/>
      <c r="AI1832" s="216"/>
      <c r="AJ1832" s="216"/>
      <c r="AK1832" s="216"/>
      <c r="AL1832" s="216"/>
      <c r="FY1832" s="184"/>
      <c r="JJ1832" s="184"/>
    </row>
    <row r="1833" spans="2:270">
      <c r="B1833" s="202"/>
      <c r="E1833" s="216"/>
      <c r="F1833" s="216"/>
      <c r="G1833" s="216"/>
      <c r="H1833" s="216"/>
      <c r="I1833" s="216"/>
      <c r="J1833" s="216"/>
      <c r="K1833" s="216"/>
      <c r="L1833" s="216"/>
      <c r="M1833" s="216"/>
      <c r="N1833" s="216"/>
      <c r="O1833" s="216"/>
      <c r="P1833" s="216"/>
      <c r="Q1833" s="216"/>
      <c r="R1833" s="216"/>
      <c r="S1833" s="216"/>
      <c r="T1833" s="216"/>
      <c r="U1833" s="216"/>
      <c r="V1833" s="216"/>
      <c r="W1833" s="216"/>
      <c r="X1833" s="216"/>
      <c r="Y1833" s="216"/>
      <c r="Z1833" s="216"/>
      <c r="AA1833" s="216"/>
      <c r="AB1833" s="216"/>
      <c r="AC1833" s="216"/>
      <c r="AD1833" s="216"/>
      <c r="AE1833" s="216"/>
      <c r="AF1833" s="216"/>
      <c r="AG1833" s="216"/>
      <c r="AH1833" s="216"/>
      <c r="AI1833" s="216"/>
      <c r="AJ1833" s="216"/>
      <c r="AK1833" s="216"/>
      <c r="AL1833" s="216"/>
      <c r="FY1833" s="184"/>
      <c r="JJ1833" s="184"/>
    </row>
    <row r="1834" spans="2:270">
      <c r="B1834" s="202"/>
      <c r="E1834" s="216"/>
      <c r="F1834" s="216"/>
      <c r="G1834" s="216"/>
      <c r="H1834" s="216"/>
      <c r="I1834" s="216"/>
      <c r="J1834" s="216"/>
      <c r="K1834" s="216"/>
      <c r="L1834" s="216"/>
      <c r="M1834" s="216"/>
      <c r="N1834" s="216"/>
      <c r="O1834" s="216"/>
      <c r="P1834" s="216"/>
      <c r="Q1834" s="216"/>
      <c r="R1834" s="216"/>
      <c r="S1834" s="216"/>
      <c r="T1834" s="216"/>
      <c r="U1834" s="216"/>
      <c r="V1834" s="216"/>
      <c r="W1834" s="216"/>
      <c r="X1834" s="216"/>
      <c r="Y1834" s="216"/>
      <c r="Z1834" s="216"/>
      <c r="AA1834" s="216"/>
      <c r="AB1834" s="216"/>
      <c r="AC1834" s="216"/>
      <c r="AD1834" s="216"/>
      <c r="AE1834" s="216"/>
      <c r="AF1834" s="216"/>
      <c r="AG1834" s="216"/>
      <c r="AH1834" s="216"/>
      <c r="AI1834" s="216"/>
      <c r="AJ1834" s="216"/>
      <c r="AK1834" s="216"/>
      <c r="AL1834" s="216"/>
      <c r="FY1834" s="184"/>
      <c r="JJ1834" s="184"/>
    </row>
    <row r="1835" spans="2:270">
      <c r="B1835" s="202"/>
      <c r="E1835" s="216"/>
      <c r="F1835" s="216"/>
      <c r="G1835" s="216"/>
      <c r="H1835" s="216"/>
      <c r="I1835" s="216"/>
      <c r="J1835" s="216"/>
      <c r="K1835" s="216"/>
      <c r="L1835" s="216"/>
      <c r="M1835" s="216"/>
      <c r="N1835" s="216"/>
      <c r="O1835" s="216"/>
      <c r="P1835" s="216"/>
      <c r="Q1835" s="216"/>
      <c r="R1835" s="216"/>
      <c r="S1835" s="216"/>
      <c r="T1835" s="216"/>
      <c r="U1835" s="216"/>
      <c r="V1835" s="216"/>
      <c r="W1835" s="216"/>
      <c r="X1835" s="216"/>
      <c r="Y1835" s="216"/>
      <c r="Z1835" s="216"/>
      <c r="AA1835" s="216"/>
      <c r="AB1835" s="216"/>
      <c r="AC1835" s="216"/>
      <c r="AD1835" s="216"/>
      <c r="AE1835" s="216"/>
      <c r="AF1835" s="216"/>
      <c r="AG1835" s="216"/>
      <c r="AH1835" s="216"/>
      <c r="AI1835" s="216"/>
      <c r="AJ1835" s="216"/>
      <c r="AK1835" s="216"/>
      <c r="AL1835" s="216"/>
      <c r="FY1835" s="184"/>
      <c r="JJ1835" s="184"/>
    </row>
    <row r="1836" spans="2:270">
      <c r="B1836" s="202"/>
      <c r="E1836" s="216"/>
      <c r="F1836" s="216"/>
      <c r="G1836" s="216"/>
      <c r="H1836" s="216"/>
      <c r="I1836" s="216"/>
      <c r="J1836" s="216"/>
      <c r="K1836" s="216"/>
      <c r="L1836" s="216"/>
      <c r="M1836" s="216"/>
      <c r="N1836" s="216"/>
      <c r="O1836" s="216"/>
      <c r="P1836" s="216"/>
      <c r="Q1836" s="216"/>
      <c r="R1836" s="216"/>
      <c r="S1836" s="216"/>
      <c r="T1836" s="216"/>
      <c r="U1836" s="216"/>
      <c r="V1836" s="216"/>
      <c r="W1836" s="216"/>
      <c r="X1836" s="216"/>
      <c r="Y1836" s="216"/>
      <c r="Z1836" s="216"/>
      <c r="AA1836" s="216"/>
      <c r="AB1836" s="216"/>
      <c r="AC1836" s="216"/>
      <c r="AD1836" s="216"/>
      <c r="AE1836" s="216"/>
      <c r="AF1836" s="216"/>
      <c r="AG1836" s="216"/>
      <c r="AH1836" s="216"/>
      <c r="AI1836" s="216"/>
      <c r="AJ1836" s="216"/>
      <c r="AK1836" s="216"/>
      <c r="AL1836" s="216"/>
      <c r="FY1836" s="184"/>
      <c r="JJ1836" s="184"/>
    </row>
    <row r="1837" spans="2:270">
      <c r="B1837" s="202"/>
      <c r="E1837" s="216"/>
      <c r="F1837" s="216"/>
      <c r="G1837" s="216"/>
      <c r="H1837" s="216"/>
      <c r="I1837" s="216"/>
      <c r="J1837" s="216"/>
      <c r="K1837" s="216"/>
      <c r="L1837" s="216"/>
      <c r="M1837" s="216"/>
      <c r="N1837" s="216"/>
      <c r="O1837" s="216"/>
      <c r="P1837" s="216"/>
      <c r="Q1837" s="216"/>
      <c r="R1837" s="216"/>
      <c r="S1837" s="216"/>
      <c r="T1837" s="216"/>
      <c r="U1837" s="216"/>
      <c r="V1837" s="216"/>
      <c r="W1837" s="216"/>
      <c r="X1837" s="216"/>
      <c r="Y1837" s="216"/>
      <c r="Z1837" s="216"/>
      <c r="AA1837" s="216"/>
      <c r="AB1837" s="216"/>
      <c r="AC1837" s="216"/>
      <c r="AD1837" s="216"/>
      <c r="AE1837" s="216"/>
      <c r="AF1837" s="216"/>
      <c r="AG1837" s="216"/>
      <c r="AH1837" s="216"/>
      <c r="AI1837" s="216"/>
      <c r="AJ1837" s="216"/>
      <c r="AK1837" s="216"/>
      <c r="AL1837" s="216"/>
      <c r="FY1837" s="184"/>
      <c r="JJ1837" s="184"/>
    </row>
    <row r="1838" spans="2:270">
      <c r="B1838" s="202"/>
      <c r="E1838" s="216"/>
      <c r="F1838" s="216"/>
      <c r="G1838" s="216"/>
      <c r="H1838" s="216"/>
      <c r="I1838" s="216"/>
      <c r="J1838" s="216"/>
      <c r="K1838" s="216"/>
      <c r="L1838" s="216"/>
      <c r="M1838" s="216"/>
      <c r="N1838" s="216"/>
      <c r="O1838" s="216"/>
      <c r="P1838" s="216"/>
      <c r="Q1838" s="216"/>
      <c r="R1838" s="216"/>
      <c r="S1838" s="216"/>
      <c r="T1838" s="216"/>
      <c r="U1838" s="216"/>
      <c r="V1838" s="216"/>
      <c r="W1838" s="216"/>
      <c r="X1838" s="216"/>
      <c r="Y1838" s="216"/>
      <c r="Z1838" s="216"/>
      <c r="AA1838" s="216"/>
      <c r="AB1838" s="216"/>
      <c r="AC1838" s="216"/>
      <c r="AD1838" s="216"/>
      <c r="AE1838" s="216"/>
      <c r="AF1838" s="216"/>
      <c r="AG1838" s="216"/>
      <c r="AH1838" s="216"/>
      <c r="AI1838" s="216"/>
      <c r="AJ1838" s="216"/>
      <c r="AK1838" s="216"/>
      <c r="AL1838" s="216"/>
      <c r="FY1838" s="184"/>
      <c r="JJ1838" s="184"/>
    </row>
    <row r="1839" spans="2:270">
      <c r="B1839" s="202"/>
      <c r="E1839" s="216"/>
      <c r="F1839" s="216"/>
      <c r="G1839" s="216"/>
      <c r="H1839" s="216"/>
      <c r="I1839" s="216"/>
      <c r="J1839" s="216"/>
      <c r="K1839" s="216"/>
      <c r="L1839" s="216"/>
      <c r="M1839" s="216"/>
      <c r="N1839" s="216"/>
      <c r="O1839" s="216"/>
      <c r="P1839" s="216"/>
      <c r="Q1839" s="216"/>
      <c r="R1839" s="216"/>
      <c r="S1839" s="216"/>
      <c r="T1839" s="216"/>
      <c r="U1839" s="216"/>
      <c r="V1839" s="216"/>
      <c r="W1839" s="216"/>
      <c r="X1839" s="216"/>
      <c r="Y1839" s="216"/>
      <c r="Z1839" s="216"/>
      <c r="AA1839" s="216"/>
      <c r="AB1839" s="216"/>
      <c r="AC1839" s="216"/>
      <c r="AD1839" s="216"/>
      <c r="AE1839" s="216"/>
      <c r="AF1839" s="216"/>
      <c r="AG1839" s="216"/>
      <c r="AH1839" s="216"/>
      <c r="AI1839" s="216"/>
      <c r="AJ1839" s="216"/>
      <c r="AK1839" s="216"/>
      <c r="AL1839" s="216"/>
      <c r="FY1839" s="184"/>
      <c r="JJ1839" s="184"/>
    </row>
    <row r="1840" spans="2:270">
      <c r="B1840" s="202"/>
      <c r="E1840" s="216"/>
      <c r="F1840" s="216"/>
      <c r="G1840" s="216"/>
      <c r="H1840" s="216"/>
      <c r="I1840" s="216"/>
      <c r="J1840" s="216"/>
      <c r="K1840" s="216"/>
      <c r="L1840" s="216"/>
      <c r="M1840" s="216"/>
      <c r="N1840" s="216"/>
      <c r="O1840" s="216"/>
      <c r="P1840" s="216"/>
      <c r="Q1840" s="216"/>
      <c r="R1840" s="216"/>
      <c r="S1840" s="216"/>
      <c r="T1840" s="216"/>
      <c r="U1840" s="216"/>
      <c r="V1840" s="216"/>
      <c r="W1840" s="216"/>
      <c r="X1840" s="216"/>
      <c r="Y1840" s="216"/>
      <c r="Z1840" s="216"/>
      <c r="AA1840" s="216"/>
      <c r="AB1840" s="216"/>
      <c r="AC1840" s="216"/>
      <c r="AD1840" s="216"/>
      <c r="AE1840" s="216"/>
      <c r="AF1840" s="216"/>
      <c r="AG1840" s="216"/>
      <c r="AH1840" s="216"/>
      <c r="AI1840" s="216"/>
      <c r="AJ1840" s="216"/>
      <c r="AK1840" s="216"/>
      <c r="AL1840" s="216"/>
      <c r="FY1840" s="184"/>
      <c r="JJ1840" s="184"/>
    </row>
    <row r="1841" spans="2:270">
      <c r="B1841" s="202"/>
      <c r="E1841" s="216"/>
      <c r="F1841" s="216"/>
      <c r="G1841" s="216"/>
      <c r="H1841" s="216"/>
      <c r="I1841" s="216"/>
      <c r="J1841" s="216"/>
      <c r="K1841" s="216"/>
      <c r="L1841" s="216"/>
      <c r="M1841" s="216"/>
      <c r="N1841" s="216"/>
      <c r="O1841" s="216"/>
      <c r="P1841" s="216"/>
      <c r="Q1841" s="216"/>
      <c r="R1841" s="216"/>
      <c r="S1841" s="216"/>
      <c r="T1841" s="216"/>
      <c r="U1841" s="216"/>
      <c r="V1841" s="216"/>
      <c r="W1841" s="216"/>
      <c r="X1841" s="216"/>
      <c r="Y1841" s="216"/>
      <c r="Z1841" s="216"/>
      <c r="AA1841" s="216"/>
      <c r="AB1841" s="216"/>
      <c r="AC1841" s="216"/>
      <c r="AD1841" s="216"/>
      <c r="AE1841" s="216"/>
      <c r="AF1841" s="216"/>
      <c r="AG1841" s="216"/>
      <c r="AH1841" s="216"/>
      <c r="AI1841" s="216"/>
      <c r="AJ1841" s="216"/>
      <c r="AK1841" s="216"/>
      <c r="AL1841" s="216"/>
      <c r="FY1841" s="184"/>
      <c r="JJ1841" s="184"/>
    </row>
    <row r="1842" spans="2:270">
      <c r="B1842" s="202"/>
      <c r="E1842" s="216"/>
      <c r="F1842" s="216"/>
      <c r="G1842" s="216"/>
      <c r="H1842" s="216"/>
      <c r="I1842" s="216"/>
      <c r="J1842" s="216"/>
      <c r="K1842" s="216"/>
      <c r="L1842" s="216"/>
      <c r="M1842" s="216"/>
      <c r="N1842" s="216"/>
      <c r="O1842" s="216"/>
      <c r="P1842" s="216"/>
      <c r="Q1842" s="216"/>
      <c r="R1842" s="216"/>
      <c r="S1842" s="216"/>
      <c r="T1842" s="216"/>
      <c r="U1842" s="216"/>
      <c r="V1842" s="216"/>
      <c r="W1842" s="216"/>
      <c r="X1842" s="216"/>
      <c r="Y1842" s="216"/>
      <c r="Z1842" s="216"/>
      <c r="AA1842" s="216"/>
      <c r="AB1842" s="216"/>
      <c r="AC1842" s="216"/>
      <c r="AD1842" s="216"/>
      <c r="AE1842" s="216"/>
      <c r="AF1842" s="216"/>
      <c r="AG1842" s="216"/>
      <c r="AH1842" s="216"/>
      <c r="AI1842" s="216"/>
      <c r="AJ1842" s="216"/>
      <c r="AK1842" s="216"/>
      <c r="AL1842" s="216"/>
      <c r="FY1842" s="184"/>
      <c r="JJ1842" s="184"/>
    </row>
    <row r="1843" spans="2:270">
      <c r="B1843" s="202"/>
      <c r="E1843" s="216"/>
      <c r="F1843" s="216"/>
      <c r="G1843" s="216"/>
      <c r="H1843" s="216"/>
      <c r="I1843" s="216"/>
      <c r="J1843" s="216"/>
      <c r="K1843" s="216"/>
      <c r="L1843" s="216"/>
      <c r="M1843" s="216"/>
      <c r="N1843" s="216"/>
      <c r="O1843" s="216"/>
      <c r="P1843" s="216"/>
      <c r="Q1843" s="216"/>
      <c r="R1843" s="216"/>
      <c r="S1843" s="216"/>
      <c r="T1843" s="216"/>
      <c r="U1843" s="216"/>
      <c r="V1843" s="216"/>
      <c r="W1843" s="216"/>
      <c r="X1843" s="216"/>
      <c r="Y1843" s="216"/>
      <c r="Z1843" s="216"/>
      <c r="AA1843" s="216"/>
      <c r="AB1843" s="216"/>
      <c r="AC1843" s="216"/>
      <c r="AD1843" s="216"/>
      <c r="AE1843" s="216"/>
      <c r="AF1843" s="216"/>
      <c r="AG1843" s="216"/>
      <c r="AH1843" s="216"/>
      <c r="AI1843" s="216"/>
      <c r="AJ1843" s="216"/>
      <c r="AK1843" s="216"/>
      <c r="AL1843" s="216"/>
      <c r="FY1843" s="184"/>
      <c r="JJ1843" s="184"/>
    </row>
    <row r="1844" spans="2:270">
      <c r="B1844" s="202"/>
      <c r="E1844" s="216"/>
      <c r="F1844" s="216"/>
      <c r="G1844" s="216"/>
      <c r="H1844" s="216"/>
      <c r="I1844" s="216"/>
      <c r="J1844" s="216"/>
      <c r="K1844" s="216"/>
      <c r="L1844" s="216"/>
      <c r="M1844" s="216"/>
      <c r="N1844" s="216"/>
      <c r="O1844" s="216"/>
      <c r="P1844" s="216"/>
      <c r="Q1844" s="216"/>
      <c r="R1844" s="216"/>
      <c r="S1844" s="216"/>
      <c r="T1844" s="216"/>
      <c r="U1844" s="216"/>
      <c r="V1844" s="216"/>
      <c r="W1844" s="216"/>
      <c r="X1844" s="216"/>
      <c r="Y1844" s="216"/>
      <c r="Z1844" s="216"/>
      <c r="AA1844" s="216"/>
      <c r="AB1844" s="216"/>
      <c r="AC1844" s="216"/>
      <c r="AD1844" s="216"/>
      <c r="AE1844" s="216"/>
      <c r="AF1844" s="216"/>
      <c r="AG1844" s="216"/>
      <c r="AH1844" s="216"/>
      <c r="AI1844" s="216"/>
      <c r="AJ1844" s="216"/>
      <c r="AK1844" s="216"/>
      <c r="AL1844" s="216"/>
      <c r="FY1844" s="184"/>
      <c r="JJ1844" s="184"/>
    </row>
    <row r="1845" spans="2:270">
      <c r="B1845" s="202"/>
      <c r="E1845" s="216"/>
      <c r="F1845" s="216"/>
      <c r="G1845" s="216"/>
      <c r="H1845" s="216"/>
      <c r="I1845" s="216"/>
      <c r="J1845" s="216"/>
      <c r="K1845" s="216"/>
      <c r="L1845" s="216"/>
      <c r="M1845" s="216"/>
      <c r="N1845" s="216"/>
      <c r="O1845" s="216"/>
      <c r="P1845" s="216"/>
      <c r="Q1845" s="216"/>
      <c r="R1845" s="216"/>
      <c r="S1845" s="216"/>
      <c r="T1845" s="216"/>
      <c r="U1845" s="216"/>
      <c r="V1845" s="216"/>
      <c r="W1845" s="216"/>
      <c r="X1845" s="216"/>
      <c r="Y1845" s="216"/>
      <c r="Z1845" s="216"/>
      <c r="AA1845" s="216"/>
      <c r="AB1845" s="216"/>
      <c r="AC1845" s="216"/>
      <c r="AD1845" s="216"/>
      <c r="AE1845" s="216"/>
      <c r="AF1845" s="216"/>
      <c r="AG1845" s="216"/>
      <c r="AH1845" s="216"/>
      <c r="AI1845" s="216"/>
      <c r="AJ1845" s="216"/>
      <c r="AK1845" s="216"/>
      <c r="AL1845" s="216"/>
      <c r="FY1845" s="184"/>
      <c r="JJ1845" s="184"/>
    </row>
    <row r="1846" spans="2:270">
      <c r="B1846" s="202"/>
      <c r="E1846" s="216"/>
      <c r="F1846" s="216"/>
      <c r="G1846" s="216"/>
      <c r="H1846" s="216"/>
      <c r="I1846" s="216"/>
      <c r="J1846" s="216"/>
      <c r="K1846" s="216"/>
      <c r="L1846" s="216"/>
      <c r="M1846" s="216"/>
      <c r="N1846" s="216"/>
      <c r="O1846" s="216"/>
      <c r="P1846" s="216"/>
      <c r="Q1846" s="216"/>
      <c r="R1846" s="216"/>
      <c r="S1846" s="216"/>
      <c r="T1846" s="216"/>
      <c r="U1846" s="216"/>
      <c r="V1846" s="216"/>
      <c r="W1846" s="216"/>
      <c r="X1846" s="216"/>
      <c r="Y1846" s="216"/>
      <c r="Z1846" s="216"/>
      <c r="AA1846" s="216"/>
      <c r="AB1846" s="216"/>
      <c r="AC1846" s="216"/>
      <c r="AD1846" s="216"/>
      <c r="AE1846" s="216"/>
      <c r="AF1846" s="216"/>
      <c r="AG1846" s="216"/>
      <c r="AH1846" s="216"/>
      <c r="AI1846" s="216"/>
      <c r="AJ1846" s="216"/>
      <c r="AK1846" s="216"/>
      <c r="AL1846" s="216"/>
      <c r="FY1846" s="184"/>
      <c r="JJ1846" s="184"/>
    </row>
    <row r="1847" spans="2:270">
      <c r="B1847" s="202"/>
      <c r="E1847" s="216"/>
      <c r="F1847" s="216"/>
      <c r="G1847" s="216"/>
      <c r="H1847" s="216"/>
      <c r="I1847" s="216"/>
      <c r="J1847" s="216"/>
      <c r="K1847" s="216"/>
      <c r="L1847" s="216"/>
      <c r="M1847" s="216"/>
      <c r="N1847" s="216"/>
      <c r="O1847" s="216"/>
      <c r="P1847" s="216"/>
      <c r="Q1847" s="216"/>
      <c r="R1847" s="216"/>
      <c r="S1847" s="216"/>
      <c r="T1847" s="216"/>
      <c r="U1847" s="216"/>
      <c r="V1847" s="216"/>
      <c r="W1847" s="216"/>
      <c r="X1847" s="216"/>
      <c r="Y1847" s="216"/>
      <c r="Z1847" s="216"/>
      <c r="AA1847" s="216"/>
      <c r="AB1847" s="216"/>
      <c r="AC1847" s="216"/>
      <c r="AD1847" s="216"/>
      <c r="AE1847" s="216"/>
      <c r="AF1847" s="216"/>
      <c r="AG1847" s="216"/>
      <c r="AH1847" s="216"/>
      <c r="AI1847" s="216"/>
      <c r="AJ1847" s="216"/>
      <c r="AK1847" s="216"/>
      <c r="AL1847" s="216"/>
      <c r="FY1847" s="184"/>
      <c r="JJ1847" s="184"/>
    </row>
    <row r="1848" spans="2:270">
      <c r="B1848" s="202"/>
      <c r="E1848" s="216"/>
      <c r="F1848" s="216"/>
      <c r="G1848" s="216"/>
      <c r="H1848" s="216"/>
      <c r="I1848" s="216"/>
      <c r="J1848" s="216"/>
      <c r="K1848" s="216"/>
      <c r="L1848" s="216"/>
      <c r="M1848" s="216"/>
      <c r="N1848" s="216"/>
      <c r="O1848" s="216"/>
      <c r="P1848" s="216"/>
      <c r="Q1848" s="216"/>
      <c r="R1848" s="216"/>
      <c r="S1848" s="216"/>
      <c r="T1848" s="216"/>
      <c r="U1848" s="216"/>
      <c r="V1848" s="216"/>
      <c r="W1848" s="216"/>
      <c r="X1848" s="216"/>
      <c r="Y1848" s="216"/>
      <c r="Z1848" s="216"/>
      <c r="AA1848" s="216"/>
      <c r="AB1848" s="216"/>
      <c r="AC1848" s="216"/>
      <c r="AD1848" s="216"/>
      <c r="AE1848" s="216"/>
      <c r="AF1848" s="216"/>
      <c r="AG1848" s="216"/>
      <c r="AH1848" s="216"/>
      <c r="AI1848" s="216"/>
      <c r="AJ1848" s="216"/>
      <c r="AK1848" s="216"/>
      <c r="AL1848" s="216"/>
      <c r="FY1848" s="184"/>
      <c r="JJ1848" s="184"/>
    </row>
    <row r="1849" spans="2:270">
      <c r="B1849" s="202"/>
      <c r="E1849" s="216"/>
      <c r="F1849" s="216"/>
      <c r="G1849" s="216"/>
      <c r="H1849" s="216"/>
      <c r="I1849" s="216"/>
      <c r="J1849" s="216"/>
      <c r="K1849" s="216"/>
      <c r="L1849" s="216"/>
      <c r="M1849" s="216"/>
      <c r="N1849" s="216"/>
      <c r="O1849" s="216"/>
      <c r="P1849" s="216"/>
      <c r="Q1849" s="216"/>
      <c r="R1849" s="216"/>
      <c r="S1849" s="216"/>
      <c r="T1849" s="216"/>
      <c r="U1849" s="216"/>
      <c r="V1849" s="216"/>
      <c r="W1849" s="216"/>
      <c r="X1849" s="216"/>
      <c r="Y1849" s="216"/>
      <c r="Z1849" s="216"/>
      <c r="AA1849" s="216"/>
      <c r="AB1849" s="216"/>
      <c r="AC1849" s="216"/>
      <c r="AD1849" s="216"/>
      <c r="AE1849" s="216"/>
      <c r="AF1849" s="216"/>
      <c r="AG1849" s="216"/>
      <c r="AH1849" s="216"/>
      <c r="AI1849" s="216"/>
      <c r="AJ1849" s="216"/>
      <c r="AK1849" s="216"/>
      <c r="AL1849" s="216"/>
      <c r="FY1849" s="184"/>
      <c r="JJ1849" s="184"/>
    </row>
    <row r="1850" spans="2:270">
      <c r="B1850" s="202"/>
      <c r="E1850" s="216"/>
      <c r="F1850" s="216"/>
      <c r="G1850" s="216"/>
      <c r="H1850" s="216"/>
      <c r="I1850" s="216"/>
      <c r="J1850" s="216"/>
      <c r="K1850" s="216"/>
      <c r="L1850" s="216"/>
      <c r="M1850" s="216"/>
      <c r="N1850" s="216"/>
      <c r="O1850" s="216"/>
      <c r="P1850" s="216"/>
      <c r="Q1850" s="216"/>
      <c r="R1850" s="216"/>
      <c r="S1850" s="216"/>
      <c r="T1850" s="216"/>
      <c r="U1850" s="216"/>
      <c r="V1850" s="216"/>
      <c r="W1850" s="216"/>
      <c r="X1850" s="216"/>
      <c r="Y1850" s="216"/>
      <c r="Z1850" s="216"/>
      <c r="AA1850" s="216"/>
      <c r="AB1850" s="216"/>
      <c r="AC1850" s="216"/>
      <c r="AD1850" s="216"/>
      <c r="AE1850" s="216"/>
      <c r="AF1850" s="216"/>
      <c r="AG1850" s="216"/>
      <c r="AH1850" s="216"/>
      <c r="AI1850" s="216"/>
      <c r="AJ1850" s="216"/>
      <c r="AK1850" s="216"/>
      <c r="AL1850" s="216"/>
      <c r="FY1850" s="184"/>
      <c r="JJ1850" s="184"/>
    </row>
    <row r="1851" spans="2:270">
      <c r="B1851" s="202"/>
      <c r="E1851" s="216"/>
      <c r="F1851" s="216"/>
      <c r="G1851" s="216"/>
      <c r="H1851" s="216"/>
      <c r="I1851" s="216"/>
      <c r="J1851" s="216"/>
      <c r="K1851" s="216"/>
      <c r="L1851" s="216"/>
      <c r="M1851" s="216"/>
      <c r="N1851" s="216"/>
      <c r="O1851" s="216"/>
      <c r="P1851" s="216"/>
      <c r="Q1851" s="216"/>
      <c r="R1851" s="216"/>
      <c r="S1851" s="216"/>
      <c r="T1851" s="216"/>
      <c r="U1851" s="216"/>
      <c r="V1851" s="216"/>
      <c r="W1851" s="216"/>
      <c r="X1851" s="216"/>
      <c r="Y1851" s="216"/>
      <c r="Z1851" s="216"/>
      <c r="AA1851" s="216"/>
      <c r="AB1851" s="216"/>
      <c r="AC1851" s="216"/>
      <c r="AD1851" s="216"/>
      <c r="AE1851" s="216"/>
      <c r="AF1851" s="216"/>
      <c r="AG1851" s="216"/>
      <c r="AH1851" s="216"/>
      <c r="AI1851" s="216"/>
      <c r="AJ1851" s="216"/>
      <c r="AK1851" s="216"/>
      <c r="AL1851" s="216"/>
      <c r="FY1851" s="184"/>
      <c r="JJ1851" s="184"/>
    </row>
    <row r="1852" spans="2:270">
      <c r="B1852" s="202"/>
      <c r="E1852" s="216"/>
      <c r="F1852" s="216"/>
      <c r="G1852" s="216"/>
      <c r="H1852" s="216"/>
      <c r="I1852" s="216"/>
      <c r="J1852" s="216"/>
      <c r="K1852" s="216"/>
      <c r="L1852" s="216"/>
      <c r="M1852" s="216"/>
      <c r="N1852" s="216"/>
      <c r="O1852" s="216"/>
      <c r="P1852" s="216"/>
      <c r="Q1852" s="216"/>
      <c r="R1852" s="216"/>
      <c r="S1852" s="216"/>
      <c r="T1852" s="216"/>
      <c r="U1852" s="216"/>
      <c r="V1852" s="216"/>
      <c r="W1852" s="216"/>
      <c r="X1852" s="216"/>
      <c r="Y1852" s="216"/>
      <c r="Z1852" s="216"/>
      <c r="AA1852" s="216"/>
      <c r="AB1852" s="216"/>
      <c r="AC1852" s="216"/>
      <c r="AD1852" s="216"/>
      <c r="AE1852" s="216"/>
      <c r="AF1852" s="216"/>
      <c r="AG1852" s="216"/>
      <c r="AH1852" s="216"/>
      <c r="AI1852" s="216"/>
      <c r="AJ1852" s="216"/>
      <c r="AK1852" s="216"/>
      <c r="AL1852" s="216"/>
      <c r="FY1852" s="184"/>
      <c r="JJ1852" s="184"/>
    </row>
    <row r="1853" spans="2:270">
      <c r="B1853" s="202"/>
      <c r="E1853" s="216"/>
      <c r="F1853" s="216"/>
      <c r="G1853" s="216"/>
      <c r="H1853" s="216"/>
      <c r="I1853" s="216"/>
      <c r="J1853" s="216"/>
      <c r="K1853" s="216"/>
      <c r="L1853" s="216"/>
      <c r="M1853" s="216"/>
      <c r="N1853" s="216"/>
      <c r="O1853" s="216"/>
      <c r="P1853" s="216"/>
      <c r="Q1853" s="216"/>
      <c r="R1853" s="216"/>
      <c r="S1853" s="216"/>
      <c r="T1853" s="216"/>
      <c r="U1853" s="216"/>
      <c r="V1853" s="216"/>
      <c r="W1853" s="216"/>
      <c r="X1853" s="216"/>
      <c r="Y1853" s="216"/>
      <c r="Z1853" s="216"/>
      <c r="AA1853" s="216"/>
      <c r="AB1853" s="216"/>
      <c r="AC1853" s="216"/>
      <c r="AD1853" s="216"/>
      <c r="AE1853" s="216"/>
      <c r="AF1853" s="216"/>
      <c r="AG1853" s="216"/>
      <c r="AH1853" s="216"/>
      <c r="AI1853" s="216"/>
      <c r="AJ1853" s="216"/>
      <c r="AK1853" s="216"/>
      <c r="AL1853" s="216"/>
      <c r="FY1853" s="184"/>
      <c r="JJ1853" s="184"/>
    </row>
    <row r="1854" spans="2:270">
      <c r="B1854" s="202"/>
      <c r="E1854" s="216"/>
      <c r="F1854" s="216"/>
      <c r="G1854" s="216"/>
      <c r="H1854" s="216"/>
      <c r="I1854" s="216"/>
      <c r="J1854" s="216"/>
      <c r="K1854" s="216"/>
      <c r="L1854" s="216"/>
      <c r="M1854" s="216"/>
      <c r="N1854" s="216"/>
      <c r="O1854" s="216"/>
      <c r="P1854" s="216"/>
      <c r="Q1854" s="216"/>
      <c r="R1854" s="216"/>
      <c r="S1854" s="216"/>
      <c r="T1854" s="216"/>
      <c r="U1854" s="216"/>
      <c r="V1854" s="216"/>
      <c r="W1854" s="216"/>
      <c r="X1854" s="216"/>
      <c r="Y1854" s="216"/>
      <c r="Z1854" s="216"/>
      <c r="AA1854" s="216"/>
      <c r="AB1854" s="216"/>
      <c r="AC1854" s="216"/>
      <c r="AD1854" s="216"/>
      <c r="AE1854" s="216"/>
      <c r="AF1854" s="216"/>
      <c r="AG1854" s="216"/>
      <c r="AH1854" s="216"/>
      <c r="AI1854" s="216"/>
      <c r="AJ1854" s="216"/>
      <c r="AK1854" s="216"/>
      <c r="AL1854" s="216"/>
      <c r="FY1854" s="184"/>
      <c r="JJ1854" s="184"/>
    </row>
    <row r="1855" spans="2:270">
      <c r="B1855" s="202"/>
      <c r="E1855" s="216"/>
      <c r="F1855" s="216"/>
      <c r="G1855" s="216"/>
      <c r="H1855" s="216"/>
      <c r="I1855" s="216"/>
      <c r="J1855" s="216"/>
      <c r="K1855" s="216"/>
      <c r="L1855" s="216"/>
      <c r="M1855" s="216"/>
      <c r="N1855" s="216"/>
      <c r="O1855" s="216"/>
      <c r="P1855" s="216"/>
      <c r="Q1855" s="216"/>
      <c r="R1855" s="216"/>
      <c r="S1855" s="216"/>
      <c r="T1855" s="216"/>
      <c r="U1855" s="216"/>
      <c r="V1855" s="216"/>
      <c r="W1855" s="216"/>
      <c r="X1855" s="216"/>
      <c r="Y1855" s="216"/>
      <c r="Z1855" s="216"/>
      <c r="AA1855" s="216"/>
      <c r="AB1855" s="216"/>
      <c r="AC1855" s="216"/>
      <c r="AD1855" s="216"/>
      <c r="AE1855" s="216"/>
      <c r="AF1855" s="216"/>
      <c r="AG1855" s="216"/>
      <c r="AH1855" s="216"/>
      <c r="AI1855" s="216"/>
      <c r="AJ1855" s="216"/>
      <c r="AK1855" s="216"/>
      <c r="AL1855" s="216"/>
      <c r="FY1855" s="184"/>
      <c r="JJ1855" s="184"/>
    </row>
    <row r="1856" spans="2:270">
      <c r="B1856" s="202"/>
      <c r="E1856" s="216"/>
      <c r="F1856" s="216"/>
      <c r="G1856" s="216"/>
      <c r="H1856" s="216"/>
      <c r="I1856" s="216"/>
      <c r="J1856" s="216"/>
      <c r="K1856" s="216"/>
      <c r="L1856" s="216"/>
      <c r="M1856" s="216"/>
      <c r="N1856" s="216"/>
      <c r="O1856" s="216"/>
      <c r="P1856" s="216"/>
      <c r="Q1856" s="216"/>
      <c r="R1856" s="216"/>
      <c r="S1856" s="216"/>
      <c r="T1856" s="216"/>
      <c r="U1856" s="216"/>
      <c r="V1856" s="216"/>
      <c r="W1856" s="216"/>
      <c r="X1856" s="216"/>
      <c r="Y1856" s="216"/>
      <c r="Z1856" s="216"/>
      <c r="AA1856" s="216"/>
      <c r="AB1856" s="216"/>
      <c r="AC1856" s="216"/>
      <c r="AD1856" s="216"/>
      <c r="AE1856" s="216"/>
      <c r="AF1856" s="216"/>
      <c r="AG1856" s="216"/>
      <c r="AH1856" s="216"/>
      <c r="AI1856" s="216"/>
      <c r="AJ1856" s="216"/>
      <c r="AK1856" s="216"/>
      <c r="AL1856" s="216"/>
      <c r="FY1856" s="184"/>
      <c r="JJ1856" s="184"/>
    </row>
    <row r="1857" spans="2:270">
      <c r="B1857" s="202"/>
      <c r="E1857" s="216"/>
      <c r="F1857" s="216"/>
      <c r="G1857" s="216"/>
      <c r="H1857" s="216"/>
      <c r="I1857" s="216"/>
      <c r="J1857" s="216"/>
      <c r="K1857" s="216"/>
      <c r="L1857" s="216"/>
      <c r="M1857" s="216"/>
      <c r="N1857" s="216"/>
      <c r="O1857" s="216"/>
      <c r="P1857" s="216"/>
      <c r="Q1857" s="216"/>
      <c r="R1857" s="216"/>
      <c r="S1857" s="216"/>
      <c r="T1857" s="216"/>
      <c r="U1857" s="216"/>
      <c r="V1857" s="216"/>
      <c r="W1857" s="216"/>
      <c r="X1857" s="216"/>
      <c r="Y1857" s="216"/>
      <c r="Z1857" s="216"/>
      <c r="AA1857" s="216"/>
      <c r="AB1857" s="216"/>
      <c r="AC1857" s="216"/>
      <c r="AD1857" s="216"/>
      <c r="AE1857" s="216"/>
      <c r="AF1857" s="216"/>
      <c r="AG1857" s="216"/>
      <c r="AH1857" s="216"/>
      <c r="AI1857" s="216"/>
      <c r="AJ1857" s="216"/>
      <c r="AK1857" s="216"/>
      <c r="AL1857" s="216"/>
      <c r="FY1857" s="184"/>
      <c r="JJ1857" s="184"/>
    </row>
    <row r="1858" spans="2:270">
      <c r="B1858" s="202"/>
      <c r="E1858" s="216"/>
      <c r="F1858" s="216"/>
      <c r="G1858" s="216"/>
      <c r="H1858" s="216"/>
      <c r="I1858" s="216"/>
      <c r="J1858" s="216"/>
      <c r="K1858" s="216"/>
      <c r="L1858" s="216"/>
      <c r="M1858" s="216"/>
      <c r="N1858" s="216"/>
      <c r="O1858" s="216"/>
      <c r="P1858" s="216"/>
      <c r="Q1858" s="216"/>
      <c r="R1858" s="216"/>
      <c r="S1858" s="216"/>
      <c r="T1858" s="216"/>
      <c r="U1858" s="216"/>
      <c r="V1858" s="216"/>
      <c r="W1858" s="216"/>
      <c r="X1858" s="216"/>
      <c r="Y1858" s="216"/>
      <c r="Z1858" s="216"/>
      <c r="AA1858" s="216"/>
      <c r="AB1858" s="216"/>
      <c r="AC1858" s="216"/>
      <c r="AD1858" s="216"/>
      <c r="AE1858" s="216"/>
      <c r="AF1858" s="216"/>
      <c r="AG1858" s="216"/>
      <c r="AH1858" s="216"/>
      <c r="AI1858" s="216"/>
      <c r="AJ1858" s="216"/>
      <c r="AK1858" s="216"/>
      <c r="AL1858" s="216"/>
      <c r="FY1858" s="184"/>
      <c r="JJ1858" s="184"/>
    </row>
    <row r="1859" spans="2:270">
      <c r="B1859" s="202"/>
      <c r="E1859" s="216"/>
      <c r="F1859" s="216"/>
      <c r="G1859" s="216"/>
      <c r="H1859" s="216"/>
      <c r="I1859" s="216"/>
      <c r="J1859" s="216"/>
      <c r="K1859" s="216"/>
      <c r="L1859" s="216"/>
      <c r="M1859" s="216"/>
      <c r="N1859" s="216"/>
      <c r="O1859" s="216"/>
      <c r="P1859" s="216"/>
      <c r="Q1859" s="216"/>
      <c r="R1859" s="216"/>
      <c r="S1859" s="216"/>
      <c r="T1859" s="216"/>
      <c r="U1859" s="216"/>
      <c r="V1859" s="216"/>
      <c r="W1859" s="216"/>
      <c r="X1859" s="216"/>
      <c r="Y1859" s="216"/>
      <c r="Z1859" s="216"/>
      <c r="AA1859" s="216"/>
      <c r="AB1859" s="216"/>
      <c r="AC1859" s="216"/>
      <c r="AD1859" s="216"/>
      <c r="AE1859" s="216"/>
      <c r="AF1859" s="216"/>
      <c r="AG1859" s="216"/>
      <c r="AH1859" s="216"/>
      <c r="AI1859" s="216"/>
      <c r="AJ1859" s="216"/>
      <c r="AK1859" s="216"/>
      <c r="AL1859" s="216"/>
      <c r="FY1859" s="184"/>
      <c r="JJ1859" s="184"/>
    </row>
    <row r="1860" spans="2:270">
      <c r="B1860" s="202"/>
      <c r="E1860" s="216"/>
      <c r="F1860" s="216"/>
      <c r="G1860" s="216"/>
      <c r="H1860" s="216"/>
      <c r="I1860" s="216"/>
      <c r="J1860" s="216"/>
      <c r="K1860" s="216"/>
      <c r="L1860" s="216"/>
      <c r="M1860" s="216"/>
      <c r="N1860" s="216"/>
      <c r="O1860" s="216"/>
      <c r="P1860" s="216"/>
      <c r="Q1860" s="216"/>
      <c r="R1860" s="216"/>
      <c r="S1860" s="216"/>
      <c r="T1860" s="216"/>
      <c r="U1860" s="216"/>
      <c r="V1860" s="216"/>
      <c r="W1860" s="216"/>
      <c r="X1860" s="216"/>
      <c r="Y1860" s="216"/>
      <c r="Z1860" s="216"/>
      <c r="AA1860" s="216"/>
      <c r="AB1860" s="216"/>
      <c r="AC1860" s="216"/>
      <c r="AD1860" s="216"/>
      <c r="AE1860" s="216"/>
      <c r="AF1860" s="216"/>
      <c r="AG1860" s="216"/>
      <c r="AH1860" s="216"/>
      <c r="AI1860" s="216"/>
      <c r="AJ1860" s="216"/>
      <c r="AK1860" s="216"/>
      <c r="AL1860" s="216"/>
      <c r="FY1860" s="184"/>
      <c r="JJ1860" s="184"/>
    </row>
    <row r="1861" spans="2:270">
      <c r="B1861" s="202"/>
      <c r="E1861" s="216"/>
      <c r="F1861" s="216"/>
      <c r="G1861" s="216"/>
      <c r="H1861" s="216"/>
      <c r="I1861" s="216"/>
      <c r="J1861" s="216"/>
      <c r="K1861" s="216"/>
      <c r="L1861" s="216"/>
      <c r="M1861" s="216"/>
      <c r="N1861" s="216"/>
      <c r="O1861" s="216"/>
      <c r="P1861" s="216"/>
      <c r="Q1861" s="216"/>
      <c r="R1861" s="216"/>
      <c r="S1861" s="216"/>
      <c r="T1861" s="216"/>
      <c r="U1861" s="216"/>
      <c r="V1861" s="216"/>
      <c r="W1861" s="216"/>
      <c r="X1861" s="216"/>
      <c r="Y1861" s="216"/>
      <c r="Z1861" s="216"/>
      <c r="AA1861" s="216"/>
      <c r="AB1861" s="216"/>
      <c r="AC1861" s="216"/>
      <c r="AD1861" s="216"/>
      <c r="AE1861" s="216"/>
      <c r="AF1861" s="216"/>
      <c r="AG1861" s="216"/>
      <c r="AH1861" s="216"/>
      <c r="AI1861" s="216"/>
      <c r="AJ1861" s="216"/>
      <c r="AK1861" s="216"/>
      <c r="AL1861" s="216"/>
      <c r="FY1861" s="184"/>
      <c r="JJ1861" s="184"/>
    </row>
    <row r="1862" spans="2:270">
      <c r="B1862" s="202"/>
      <c r="E1862" s="216"/>
      <c r="F1862" s="216"/>
      <c r="G1862" s="216"/>
      <c r="H1862" s="216"/>
      <c r="I1862" s="216"/>
      <c r="J1862" s="216"/>
      <c r="K1862" s="216"/>
      <c r="L1862" s="216"/>
      <c r="M1862" s="216"/>
      <c r="N1862" s="216"/>
      <c r="O1862" s="216"/>
      <c r="P1862" s="216"/>
      <c r="Q1862" s="216"/>
      <c r="R1862" s="216"/>
      <c r="S1862" s="216"/>
      <c r="T1862" s="216"/>
      <c r="U1862" s="216"/>
      <c r="V1862" s="216"/>
      <c r="W1862" s="216"/>
      <c r="X1862" s="216"/>
      <c r="Y1862" s="216"/>
      <c r="Z1862" s="216"/>
      <c r="AA1862" s="216"/>
      <c r="AB1862" s="216"/>
      <c r="AC1862" s="216"/>
      <c r="AD1862" s="216"/>
      <c r="AE1862" s="216"/>
      <c r="AF1862" s="216"/>
      <c r="AG1862" s="216"/>
      <c r="AH1862" s="216"/>
      <c r="AI1862" s="216"/>
      <c r="AJ1862" s="216"/>
      <c r="AK1862" s="216"/>
      <c r="AL1862" s="216"/>
      <c r="FY1862" s="184"/>
      <c r="JJ1862" s="184"/>
    </row>
    <row r="1863" spans="2:270">
      <c r="B1863" s="202"/>
      <c r="E1863" s="216"/>
      <c r="F1863" s="216"/>
      <c r="G1863" s="216"/>
      <c r="H1863" s="216"/>
      <c r="I1863" s="216"/>
      <c r="J1863" s="216"/>
      <c r="K1863" s="216"/>
      <c r="L1863" s="216"/>
      <c r="M1863" s="216"/>
      <c r="N1863" s="216"/>
      <c r="O1863" s="216"/>
      <c r="P1863" s="216"/>
      <c r="Q1863" s="216"/>
      <c r="R1863" s="216"/>
      <c r="S1863" s="216"/>
      <c r="T1863" s="216"/>
      <c r="U1863" s="216"/>
      <c r="V1863" s="216"/>
      <c r="W1863" s="216"/>
      <c r="X1863" s="216"/>
      <c r="Y1863" s="216"/>
      <c r="Z1863" s="216"/>
      <c r="AA1863" s="216"/>
      <c r="AB1863" s="216"/>
      <c r="AC1863" s="216"/>
      <c r="AD1863" s="216"/>
      <c r="AE1863" s="216"/>
      <c r="AF1863" s="216"/>
      <c r="AG1863" s="216"/>
      <c r="AH1863" s="216"/>
      <c r="AI1863" s="216"/>
      <c r="AJ1863" s="216"/>
      <c r="AK1863" s="216"/>
      <c r="AL1863" s="216"/>
      <c r="FY1863" s="184"/>
      <c r="JJ1863" s="184"/>
    </row>
    <row r="1864" spans="2:270">
      <c r="B1864" s="202"/>
      <c r="E1864" s="216"/>
      <c r="F1864" s="216"/>
      <c r="G1864" s="216"/>
      <c r="H1864" s="216"/>
      <c r="I1864" s="216"/>
      <c r="J1864" s="216"/>
      <c r="K1864" s="216"/>
      <c r="L1864" s="216"/>
      <c r="M1864" s="216"/>
      <c r="N1864" s="216"/>
      <c r="O1864" s="216"/>
      <c r="P1864" s="216"/>
      <c r="Q1864" s="216"/>
      <c r="R1864" s="216"/>
      <c r="S1864" s="216"/>
      <c r="T1864" s="216"/>
      <c r="U1864" s="216"/>
      <c r="V1864" s="216"/>
      <c r="W1864" s="216"/>
      <c r="X1864" s="216"/>
      <c r="Y1864" s="216"/>
      <c r="Z1864" s="216"/>
      <c r="AA1864" s="216"/>
      <c r="AB1864" s="216"/>
      <c r="AC1864" s="216"/>
      <c r="AD1864" s="216"/>
      <c r="AE1864" s="216"/>
      <c r="AF1864" s="216"/>
      <c r="AG1864" s="216"/>
      <c r="AH1864" s="216"/>
      <c r="AI1864" s="216"/>
      <c r="AJ1864" s="216"/>
      <c r="AK1864" s="216"/>
      <c r="AL1864" s="216"/>
      <c r="FY1864" s="184"/>
      <c r="JJ1864" s="184"/>
    </row>
    <row r="1865" spans="2:270">
      <c r="B1865" s="202"/>
      <c r="E1865" s="216"/>
      <c r="F1865" s="216"/>
      <c r="G1865" s="216"/>
      <c r="H1865" s="216"/>
      <c r="I1865" s="216"/>
      <c r="J1865" s="216"/>
      <c r="K1865" s="216"/>
      <c r="L1865" s="216"/>
      <c r="M1865" s="216"/>
      <c r="N1865" s="216"/>
      <c r="O1865" s="216"/>
      <c r="P1865" s="216"/>
      <c r="Q1865" s="216"/>
      <c r="R1865" s="216"/>
      <c r="S1865" s="216"/>
      <c r="T1865" s="216"/>
      <c r="U1865" s="216"/>
      <c r="V1865" s="216"/>
      <c r="W1865" s="216"/>
      <c r="X1865" s="216"/>
      <c r="Y1865" s="216"/>
      <c r="Z1865" s="216"/>
      <c r="AA1865" s="216"/>
      <c r="AB1865" s="216"/>
      <c r="AC1865" s="216"/>
      <c r="AD1865" s="216"/>
      <c r="AE1865" s="216"/>
      <c r="AF1865" s="216"/>
      <c r="AG1865" s="216"/>
      <c r="AH1865" s="216"/>
      <c r="AI1865" s="216"/>
      <c r="AJ1865" s="216"/>
      <c r="AK1865" s="216"/>
      <c r="AL1865" s="216"/>
      <c r="FY1865" s="184"/>
      <c r="JJ1865" s="184"/>
    </row>
    <row r="1866" spans="2:270">
      <c r="B1866" s="202"/>
      <c r="E1866" s="216"/>
      <c r="F1866" s="216"/>
      <c r="G1866" s="216"/>
      <c r="H1866" s="216"/>
      <c r="I1866" s="216"/>
      <c r="J1866" s="216"/>
      <c r="K1866" s="216"/>
      <c r="L1866" s="216"/>
      <c r="M1866" s="216"/>
      <c r="N1866" s="216"/>
      <c r="O1866" s="216"/>
      <c r="P1866" s="216"/>
      <c r="Q1866" s="216"/>
      <c r="R1866" s="216"/>
      <c r="S1866" s="216"/>
      <c r="T1866" s="216"/>
      <c r="U1866" s="216"/>
      <c r="V1866" s="216"/>
      <c r="W1866" s="216"/>
      <c r="X1866" s="216"/>
      <c r="Y1866" s="216"/>
      <c r="Z1866" s="216"/>
      <c r="AA1866" s="216"/>
      <c r="AB1866" s="216"/>
      <c r="AC1866" s="216"/>
      <c r="AD1866" s="216"/>
      <c r="AE1866" s="216"/>
      <c r="AF1866" s="216"/>
      <c r="AG1866" s="216"/>
      <c r="AH1866" s="216"/>
      <c r="AI1866" s="216"/>
      <c r="AJ1866" s="216"/>
      <c r="AK1866" s="216"/>
      <c r="AL1866" s="216"/>
      <c r="FY1866" s="184"/>
      <c r="JJ1866" s="184"/>
    </row>
    <row r="1867" spans="2:270">
      <c r="B1867" s="202"/>
      <c r="E1867" s="216"/>
      <c r="F1867" s="216"/>
      <c r="G1867" s="216"/>
      <c r="H1867" s="216"/>
      <c r="I1867" s="216"/>
      <c r="J1867" s="216"/>
      <c r="K1867" s="216"/>
      <c r="L1867" s="216"/>
      <c r="M1867" s="216"/>
      <c r="N1867" s="216"/>
      <c r="O1867" s="216"/>
      <c r="P1867" s="216"/>
      <c r="Q1867" s="216"/>
      <c r="R1867" s="216"/>
      <c r="S1867" s="216"/>
      <c r="T1867" s="216"/>
      <c r="U1867" s="216"/>
      <c r="V1867" s="216"/>
      <c r="W1867" s="216"/>
      <c r="X1867" s="216"/>
      <c r="Y1867" s="216"/>
      <c r="Z1867" s="216"/>
      <c r="AA1867" s="216"/>
      <c r="AB1867" s="216"/>
      <c r="AC1867" s="216"/>
      <c r="AD1867" s="216"/>
      <c r="AE1867" s="216"/>
      <c r="AF1867" s="216"/>
      <c r="AG1867" s="216"/>
      <c r="AH1867" s="216"/>
      <c r="AI1867" s="216"/>
      <c r="AJ1867" s="216"/>
      <c r="AK1867" s="216"/>
      <c r="AL1867" s="216"/>
      <c r="FY1867" s="184"/>
      <c r="JJ1867" s="184"/>
    </row>
    <row r="1868" spans="2:270">
      <c r="B1868" s="202"/>
      <c r="E1868" s="216"/>
      <c r="F1868" s="216"/>
      <c r="G1868" s="216"/>
      <c r="H1868" s="216"/>
      <c r="I1868" s="216"/>
      <c r="J1868" s="216"/>
      <c r="K1868" s="216"/>
      <c r="L1868" s="216"/>
      <c r="M1868" s="216"/>
      <c r="N1868" s="216"/>
      <c r="O1868" s="216"/>
      <c r="P1868" s="216"/>
      <c r="Q1868" s="216"/>
      <c r="R1868" s="216"/>
      <c r="S1868" s="216"/>
      <c r="T1868" s="216"/>
      <c r="U1868" s="216"/>
      <c r="V1868" s="216"/>
      <c r="W1868" s="216"/>
      <c r="X1868" s="216"/>
      <c r="Y1868" s="216"/>
      <c r="Z1868" s="216"/>
      <c r="AA1868" s="216"/>
      <c r="AB1868" s="216"/>
      <c r="AC1868" s="216"/>
      <c r="AD1868" s="216"/>
      <c r="AE1868" s="216"/>
      <c r="AF1868" s="216"/>
      <c r="AG1868" s="216"/>
      <c r="AH1868" s="216"/>
      <c r="AI1868" s="216"/>
      <c r="AJ1868" s="216"/>
      <c r="AK1868" s="216"/>
      <c r="AL1868" s="216"/>
      <c r="FY1868" s="184"/>
      <c r="JJ1868" s="184"/>
    </row>
    <row r="1869" spans="2:270">
      <c r="B1869" s="202"/>
      <c r="E1869" s="216"/>
      <c r="F1869" s="216"/>
      <c r="G1869" s="216"/>
      <c r="H1869" s="216"/>
      <c r="I1869" s="216"/>
      <c r="J1869" s="216"/>
      <c r="K1869" s="216"/>
      <c r="L1869" s="216"/>
      <c r="M1869" s="216"/>
      <c r="N1869" s="216"/>
      <c r="O1869" s="216"/>
      <c r="P1869" s="216"/>
      <c r="Q1869" s="216"/>
      <c r="R1869" s="216"/>
      <c r="S1869" s="216"/>
      <c r="T1869" s="216"/>
      <c r="U1869" s="216"/>
      <c r="V1869" s="216"/>
      <c r="W1869" s="216"/>
      <c r="X1869" s="216"/>
      <c r="Y1869" s="216"/>
      <c r="Z1869" s="216"/>
      <c r="AA1869" s="216"/>
      <c r="AB1869" s="216"/>
      <c r="AC1869" s="216"/>
      <c r="AD1869" s="216"/>
      <c r="AE1869" s="216"/>
      <c r="AF1869" s="216"/>
      <c r="AG1869" s="216"/>
      <c r="AH1869" s="216"/>
      <c r="AI1869" s="216"/>
      <c r="AJ1869" s="216"/>
      <c r="AK1869" s="216"/>
      <c r="AL1869" s="216"/>
      <c r="FY1869" s="184"/>
      <c r="JJ1869" s="184"/>
    </row>
    <row r="1870" spans="2:270">
      <c r="B1870" s="202"/>
      <c r="E1870" s="216"/>
      <c r="F1870" s="216"/>
      <c r="G1870" s="216"/>
      <c r="H1870" s="216"/>
      <c r="I1870" s="216"/>
      <c r="J1870" s="216"/>
      <c r="K1870" s="216"/>
      <c r="L1870" s="216"/>
      <c r="M1870" s="216"/>
      <c r="N1870" s="216"/>
      <c r="O1870" s="216"/>
      <c r="P1870" s="216"/>
      <c r="Q1870" s="216"/>
      <c r="R1870" s="216"/>
      <c r="S1870" s="216"/>
      <c r="T1870" s="216"/>
      <c r="U1870" s="216"/>
      <c r="V1870" s="216"/>
      <c r="W1870" s="216"/>
      <c r="X1870" s="216"/>
      <c r="Y1870" s="216"/>
      <c r="Z1870" s="216"/>
      <c r="AA1870" s="216"/>
      <c r="AB1870" s="216"/>
      <c r="AC1870" s="216"/>
      <c r="AD1870" s="216"/>
      <c r="AE1870" s="216"/>
      <c r="AF1870" s="216"/>
      <c r="AG1870" s="216"/>
      <c r="AH1870" s="216"/>
      <c r="AI1870" s="216"/>
      <c r="AJ1870" s="216"/>
      <c r="AK1870" s="216"/>
      <c r="AL1870" s="216"/>
      <c r="FY1870" s="184"/>
      <c r="JJ1870" s="184"/>
    </row>
    <row r="1871" spans="2:270">
      <c r="B1871" s="202"/>
      <c r="E1871" s="216"/>
      <c r="F1871" s="216"/>
      <c r="G1871" s="216"/>
      <c r="H1871" s="216"/>
      <c r="I1871" s="216"/>
      <c r="J1871" s="216"/>
      <c r="K1871" s="216"/>
      <c r="L1871" s="216"/>
      <c r="M1871" s="216"/>
      <c r="N1871" s="216"/>
      <c r="O1871" s="216"/>
      <c r="P1871" s="216"/>
      <c r="Q1871" s="216"/>
      <c r="R1871" s="216"/>
      <c r="S1871" s="216"/>
      <c r="T1871" s="216"/>
      <c r="U1871" s="216"/>
      <c r="V1871" s="216"/>
      <c r="W1871" s="216"/>
      <c r="X1871" s="216"/>
      <c r="Y1871" s="216"/>
      <c r="Z1871" s="216"/>
      <c r="AA1871" s="216"/>
      <c r="AB1871" s="216"/>
      <c r="AC1871" s="216"/>
      <c r="AD1871" s="216"/>
      <c r="AE1871" s="216"/>
      <c r="AF1871" s="216"/>
      <c r="AG1871" s="216"/>
      <c r="AH1871" s="216"/>
      <c r="AI1871" s="216"/>
      <c r="AJ1871" s="216"/>
      <c r="AK1871" s="216"/>
      <c r="AL1871" s="216"/>
      <c r="FY1871" s="184"/>
      <c r="JJ1871" s="184"/>
    </row>
    <row r="1872" spans="2:270">
      <c r="B1872" s="202"/>
      <c r="E1872" s="216"/>
      <c r="F1872" s="216"/>
      <c r="G1872" s="216"/>
      <c r="H1872" s="216"/>
      <c r="I1872" s="216"/>
      <c r="J1872" s="216"/>
      <c r="K1872" s="216"/>
      <c r="L1872" s="216"/>
      <c r="M1872" s="216"/>
      <c r="N1872" s="216"/>
      <c r="O1872" s="216"/>
      <c r="P1872" s="216"/>
      <c r="Q1872" s="216"/>
      <c r="R1872" s="216"/>
      <c r="S1872" s="216"/>
      <c r="T1872" s="216"/>
      <c r="U1872" s="216"/>
      <c r="V1872" s="216"/>
      <c r="W1872" s="216"/>
      <c r="X1872" s="216"/>
      <c r="Y1872" s="216"/>
      <c r="Z1872" s="216"/>
      <c r="AA1872" s="216"/>
      <c r="AB1872" s="216"/>
      <c r="AC1872" s="216"/>
      <c r="AD1872" s="216"/>
      <c r="AE1872" s="216"/>
      <c r="AF1872" s="216"/>
      <c r="AG1872" s="216"/>
      <c r="AH1872" s="216"/>
      <c r="AI1872" s="216"/>
      <c r="AJ1872" s="216"/>
      <c r="AK1872" s="216"/>
      <c r="AL1872" s="216"/>
      <c r="FY1872" s="184"/>
      <c r="JJ1872" s="184"/>
    </row>
    <row r="1873" spans="2:270">
      <c r="B1873" s="202"/>
      <c r="E1873" s="216"/>
      <c r="F1873" s="216"/>
      <c r="G1873" s="216"/>
      <c r="H1873" s="216"/>
      <c r="I1873" s="216"/>
      <c r="J1873" s="216"/>
      <c r="K1873" s="216"/>
      <c r="L1873" s="216"/>
      <c r="M1873" s="216"/>
      <c r="N1873" s="216"/>
      <c r="O1873" s="216"/>
      <c r="P1873" s="216"/>
      <c r="Q1873" s="216"/>
      <c r="R1873" s="216"/>
      <c r="S1873" s="216"/>
      <c r="T1873" s="216"/>
      <c r="U1873" s="216"/>
      <c r="V1873" s="216"/>
      <c r="W1873" s="216"/>
      <c r="X1873" s="216"/>
      <c r="Y1873" s="216"/>
      <c r="Z1873" s="216"/>
      <c r="AA1873" s="216"/>
      <c r="AB1873" s="216"/>
      <c r="AC1873" s="216"/>
      <c r="AD1873" s="216"/>
      <c r="AE1873" s="216"/>
      <c r="AF1873" s="216"/>
      <c r="AG1873" s="216"/>
      <c r="AH1873" s="216"/>
      <c r="AI1873" s="216"/>
      <c r="AJ1873" s="216"/>
      <c r="AK1873" s="216"/>
      <c r="AL1873" s="216"/>
      <c r="FY1873" s="184"/>
      <c r="JJ1873" s="184"/>
    </row>
    <row r="1874" spans="2:270">
      <c r="B1874" s="202"/>
      <c r="E1874" s="216"/>
      <c r="F1874" s="216"/>
      <c r="G1874" s="216"/>
      <c r="H1874" s="216"/>
      <c r="I1874" s="216"/>
      <c r="J1874" s="216"/>
      <c r="K1874" s="216"/>
      <c r="L1874" s="216"/>
      <c r="M1874" s="216"/>
      <c r="N1874" s="216"/>
      <c r="O1874" s="216"/>
      <c r="P1874" s="216"/>
      <c r="Q1874" s="216"/>
      <c r="R1874" s="216"/>
      <c r="S1874" s="216"/>
      <c r="T1874" s="216"/>
      <c r="U1874" s="216"/>
      <c r="V1874" s="216"/>
      <c r="W1874" s="216"/>
      <c r="X1874" s="216"/>
      <c r="Y1874" s="216"/>
      <c r="Z1874" s="216"/>
      <c r="AA1874" s="216"/>
      <c r="AB1874" s="216"/>
      <c r="AC1874" s="216"/>
      <c r="AD1874" s="216"/>
      <c r="AE1874" s="216"/>
      <c r="AF1874" s="216"/>
      <c r="AG1874" s="216"/>
      <c r="AH1874" s="216"/>
      <c r="AI1874" s="216"/>
      <c r="AJ1874" s="216"/>
      <c r="AK1874" s="216"/>
      <c r="AL1874" s="216"/>
      <c r="FY1874" s="184"/>
      <c r="JJ1874" s="184"/>
    </row>
    <row r="1875" spans="2:270">
      <c r="B1875" s="202"/>
      <c r="E1875" s="216"/>
      <c r="F1875" s="216"/>
      <c r="G1875" s="216"/>
      <c r="H1875" s="216"/>
      <c r="I1875" s="216"/>
      <c r="J1875" s="216"/>
      <c r="K1875" s="216"/>
      <c r="L1875" s="216"/>
      <c r="M1875" s="216"/>
      <c r="N1875" s="216"/>
      <c r="O1875" s="216"/>
      <c r="P1875" s="216"/>
      <c r="Q1875" s="216"/>
      <c r="R1875" s="216"/>
      <c r="S1875" s="216"/>
      <c r="T1875" s="216"/>
      <c r="U1875" s="216"/>
      <c r="V1875" s="216"/>
      <c r="W1875" s="216"/>
      <c r="X1875" s="216"/>
      <c r="Y1875" s="216"/>
      <c r="Z1875" s="216"/>
      <c r="AA1875" s="216"/>
      <c r="AB1875" s="216"/>
      <c r="AC1875" s="216"/>
      <c r="AD1875" s="216"/>
      <c r="AE1875" s="216"/>
      <c r="AF1875" s="216"/>
      <c r="AG1875" s="216"/>
      <c r="AH1875" s="216"/>
      <c r="AI1875" s="216"/>
      <c r="AJ1875" s="216"/>
      <c r="AK1875" s="216"/>
      <c r="AL1875" s="216"/>
      <c r="FY1875" s="184"/>
      <c r="JJ1875" s="184"/>
    </row>
    <row r="1876" spans="2:270">
      <c r="B1876" s="202"/>
      <c r="E1876" s="216"/>
      <c r="F1876" s="216"/>
      <c r="G1876" s="216"/>
      <c r="H1876" s="216"/>
      <c r="I1876" s="216"/>
      <c r="J1876" s="216"/>
      <c r="K1876" s="216"/>
      <c r="L1876" s="216"/>
      <c r="M1876" s="216"/>
      <c r="N1876" s="216"/>
      <c r="O1876" s="216"/>
      <c r="P1876" s="216"/>
      <c r="Q1876" s="216"/>
      <c r="R1876" s="216"/>
      <c r="S1876" s="216"/>
      <c r="T1876" s="216"/>
      <c r="U1876" s="216"/>
      <c r="V1876" s="216"/>
      <c r="W1876" s="216"/>
      <c r="X1876" s="216"/>
      <c r="Y1876" s="216"/>
      <c r="Z1876" s="216"/>
      <c r="AA1876" s="216"/>
      <c r="AB1876" s="216"/>
      <c r="AC1876" s="216"/>
      <c r="AD1876" s="216"/>
      <c r="AE1876" s="216"/>
      <c r="AF1876" s="216"/>
      <c r="AG1876" s="216"/>
      <c r="AH1876" s="216"/>
      <c r="AI1876" s="216"/>
      <c r="AJ1876" s="216"/>
      <c r="AK1876" s="216"/>
      <c r="AL1876" s="216"/>
      <c r="FY1876" s="184"/>
      <c r="JJ1876" s="184"/>
    </row>
    <row r="1877" spans="2:270">
      <c r="B1877" s="202"/>
      <c r="E1877" s="216"/>
      <c r="F1877" s="216"/>
      <c r="G1877" s="216"/>
      <c r="H1877" s="216"/>
      <c r="I1877" s="216"/>
      <c r="J1877" s="216"/>
      <c r="K1877" s="216"/>
      <c r="L1877" s="216"/>
      <c r="M1877" s="216"/>
      <c r="N1877" s="216"/>
      <c r="O1877" s="216"/>
      <c r="P1877" s="216"/>
      <c r="Q1877" s="216"/>
      <c r="R1877" s="216"/>
      <c r="S1877" s="216"/>
      <c r="T1877" s="216"/>
      <c r="U1877" s="216"/>
      <c r="V1877" s="216"/>
      <c r="W1877" s="216"/>
      <c r="X1877" s="216"/>
      <c r="Y1877" s="216"/>
      <c r="Z1877" s="216"/>
      <c r="AA1877" s="216"/>
      <c r="AB1877" s="216"/>
      <c r="AC1877" s="216"/>
      <c r="AD1877" s="216"/>
      <c r="AE1877" s="216"/>
      <c r="AF1877" s="216"/>
      <c r="AG1877" s="216"/>
      <c r="AH1877" s="216"/>
      <c r="AI1877" s="216"/>
      <c r="AJ1877" s="216"/>
      <c r="AK1877" s="216"/>
      <c r="AL1877" s="216"/>
      <c r="FY1877" s="184"/>
      <c r="JJ1877" s="184"/>
    </row>
    <row r="1878" spans="2:270">
      <c r="B1878" s="202"/>
      <c r="E1878" s="216"/>
      <c r="F1878" s="216"/>
      <c r="G1878" s="216"/>
      <c r="H1878" s="216"/>
      <c r="I1878" s="216"/>
      <c r="J1878" s="216"/>
      <c r="K1878" s="216"/>
      <c r="L1878" s="216"/>
      <c r="M1878" s="216"/>
      <c r="N1878" s="216"/>
      <c r="O1878" s="216"/>
      <c r="P1878" s="216"/>
      <c r="Q1878" s="216"/>
      <c r="R1878" s="216"/>
      <c r="S1878" s="216"/>
      <c r="T1878" s="216"/>
      <c r="U1878" s="216"/>
      <c r="V1878" s="216"/>
      <c r="W1878" s="216"/>
      <c r="X1878" s="216"/>
      <c r="Y1878" s="216"/>
      <c r="Z1878" s="216"/>
      <c r="AA1878" s="216"/>
      <c r="AB1878" s="216"/>
      <c r="AC1878" s="216"/>
      <c r="AD1878" s="216"/>
      <c r="AE1878" s="216"/>
      <c r="AF1878" s="216"/>
      <c r="AG1878" s="216"/>
      <c r="AH1878" s="216"/>
      <c r="AI1878" s="216"/>
      <c r="AJ1878" s="216"/>
      <c r="AK1878" s="216"/>
      <c r="AL1878" s="216"/>
      <c r="FY1878" s="184"/>
      <c r="JJ1878" s="184"/>
    </row>
    <row r="1879" spans="2:270">
      <c r="B1879" s="202"/>
      <c r="E1879" s="216"/>
      <c r="F1879" s="216"/>
      <c r="G1879" s="216"/>
      <c r="H1879" s="216"/>
      <c r="I1879" s="216"/>
      <c r="J1879" s="216"/>
      <c r="K1879" s="216"/>
      <c r="L1879" s="216"/>
      <c r="M1879" s="216"/>
      <c r="N1879" s="216"/>
      <c r="O1879" s="216"/>
      <c r="P1879" s="216"/>
      <c r="Q1879" s="216"/>
      <c r="R1879" s="216"/>
      <c r="S1879" s="216"/>
      <c r="T1879" s="216"/>
      <c r="U1879" s="216"/>
      <c r="V1879" s="216"/>
      <c r="W1879" s="216"/>
      <c r="X1879" s="216"/>
      <c r="Y1879" s="216"/>
      <c r="Z1879" s="216"/>
      <c r="AA1879" s="216"/>
      <c r="AB1879" s="216"/>
      <c r="AC1879" s="216"/>
      <c r="AD1879" s="216"/>
      <c r="AE1879" s="216"/>
      <c r="AF1879" s="216"/>
      <c r="AG1879" s="216"/>
      <c r="AH1879" s="216"/>
      <c r="AI1879" s="216"/>
      <c r="AJ1879" s="216"/>
      <c r="AK1879" s="216"/>
      <c r="AL1879" s="216"/>
      <c r="FY1879" s="184"/>
      <c r="JJ1879" s="184"/>
    </row>
    <row r="1880" spans="2:270">
      <c r="B1880" s="202"/>
      <c r="E1880" s="216"/>
      <c r="F1880" s="216"/>
      <c r="G1880" s="216"/>
      <c r="H1880" s="216"/>
      <c r="I1880" s="216"/>
      <c r="J1880" s="216"/>
      <c r="K1880" s="216"/>
      <c r="L1880" s="216"/>
      <c r="M1880" s="216"/>
      <c r="N1880" s="216"/>
      <c r="O1880" s="216"/>
      <c r="P1880" s="216"/>
      <c r="Q1880" s="216"/>
      <c r="R1880" s="216"/>
      <c r="S1880" s="216"/>
      <c r="T1880" s="216"/>
      <c r="U1880" s="216"/>
      <c r="V1880" s="216"/>
      <c r="W1880" s="216"/>
      <c r="X1880" s="216"/>
      <c r="Y1880" s="216"/>
      <c r="Z1880" s="216"/>
      <c r="AA1880" s="216"/>
      <c r="AB1880" s="216"/>
      <c r="AC1880" s="216"/>
      <c r="AD1880" s="216"/>
      <c r="AE1880" s="216"/>
      <c r="AF1880" s="216"/>
      <c r="AG1880" s="216"/>
      <c r="AH1880" s="216"/>
      <c r="AI1880" s="216"/>
      <c r="AJ1880" s="216"/>
      <c r="AK1880" s="216"/>
      <c r="AL1880" s="216"/>
      <c r="FY1880" s="184"/>
      <c r="JJ1880" s="184"/>
    </row>
    <row r="1881" spans="2:270">
      <c r="B1881" s="202"/>
      <c r="E1881" s="216"/>
      <c r="F1881" s="216"/>
      <c r="G1881" s="216"/>
      <c r="H1881" s="216"/>
      <c r="I1881" s="216"/>
      <c r="J1881" s="216"/>
      <c r="K1881" s="216"/>
      <c r="L1881" s="216"/>
      <c r="M1881" s="216"/>
      <c r="N1881" s="216"/>
      <c r="O1881" s="216"/>
      <c r="P1881" s="216"/>
      <c r="Q1881" s="216"/>
      <c r="R1881" s="216"/>
      <c r="S1881" s="216"/>
      <c r="T1881" s="216"/>
      <c r="U1881" s="216"/>
      <c r="V1881" s="216"/>
      <c r="W1881" s="216"/>
      <c r="X1881" s="216"/>
      <c r="Y1881" s="216"/>
      <c r="Z1881" s="216"/>
      <c r="AA1881" s="216"/>
      <c r="AB1881" s="216"/>
      <c r="AC1881" s="216"/>
      <c r="AD1881" s="216"/>
      <c r="AE1881" s="216"/>
      <c r="AF1881" s="216"/>
      <c r="AG1881" s="216"/>
      <c r="AH1881" s="216"/>
      <c r="AI1881" s="216"/>
      <c r="AJ1881" s="216"/>
      <c r="AK1881" s="216"/>
      <c r="AL1881" s="216"/>
      <c r="FY1881" s="184"/>
      <c r="JJ1881" s="184"/>
    </row>
    <row r="1882" spans="2:270">
      <c r="B1882" s="202"/>
      <c r="E1882" s="216"/>
      <c r="F1882" s="216"/>
      <c r="G1882" s="216"/>
      <c r="H1882" s="216"/>
      <c r="I1882" s="216"/>
      <c r="J1882" s="216"/>
      <c r="K1882" s="216"/>
      <c r="L1882" s="216"/>
      <c r="M1882" s="216"/>
      <c r="N1882" s="216"/>
      <c r="O1882" s="216"/>
      <c r="P1882" s="216"/>
      <c r="Q1882" s="216"/>
      <c r="R1882" s="216"/>
      <c r="S1882" s="216"/>
      <c r="T1882" s="216"/>
      <c r="U1882" s="216"/>
      <c r="V1882" s="216"/>
      <c r="W1882" s="216"/>
      <c r="X1882" s="216"/>
      <c r="Y1882" s="216"/>
      <c r="Z1882" s="216"/>
      <c r="AA1882" s="216"/>
      <c r="AB1882" s="216"/>
      <c r="AC1882" s="216"/>
      <c r="AD1882" s="216"/>
      <c r="AE1882" s="216"/>
      <c r="AF1882" s="216"/>
      <c r="AG1882" s="216"/>
      <c r="AH1882" s="216"/>
      <c r="AI1882" s="216"/>
      <c r="AJ1882" s="216"/>
      <c r="AK1882" s="216"/>
      <c r="AL1882" s="216"/>
      <c r="FY1882" s="184"/>
      <c r="JJ1882" s="184"/>
    </row>
    <row r="1883" spans="2:270">
      <c r="B1883" s="202"/>
      <c r="E1883" s="216"/>
      <c r="F1883" s="216"/>
      <c r="G1883" s="216"/>
      <c r="H1883" s="216"/>
      <c r="I1883" s="216"/>
      <c r="J1883" s="216"/>
      <c r="K1883" s="216"/>
      <c r="L1883" s="216"/>
      <c r="M1883" s="216"/>
      <c r="N1883" s="216"/>
      <c r="O1883" s="216"/>
      <c r="P1883" s="216"/>
      <c r="Q1883" s="216"/>
      <c r="R1883" s="216"/>
      <c r="S1883" s="216"/>
      <c r="T1883" s="216"/>
      <c r="U1883" s="216"/>
      <c r="V1883" s="216"/>
      <c r="W1883" s="216"/>
      <c r="X1883" s="216"/>
      <c r="Y1883" s="216"/>
      <c r="Z1883" s="216"/>
      <c r="AA1883" s="216"/>
      <c r="AB1883" s="216"/>
      <c r="AC1883" s="216"/>
      <c r="AD1883" s="216"/>
      <c r="AE1883" s="216"/>
      <c r="AF1883" s="216"/>
      <c r="AG1883" s="216"/>
      <c r="AH1883" s="216"/>
      <c r="AI1883" s="216"/>
      <c r="AJ1883" s="216"/>
      <c r="AK1883" s="216"/>
      <c r="AL1883" s="216"/>
      <c r="FY1883" s="184"/>
      <c r="JJ1883" s="184"/>
    </row>
    <row r="1884" spans="2:270">
      <c r="B1884" s="202"/>
      <c r="E1884" s="216"/>
      <c r="F1884" s="216"/>
      <c r="G1884" s="216"/>
      <c r="H1884" s="216"/>
      <c r="I1884" s="216"/>
      <c r="J1884" s="216"/>
      <c r="K1884" s="216"/>
      <c r="L1884" s="216"/>
      <c r="M1884" s="216"/>
      <c r="N1884" s="216"/>
      <c r="O1884" s="216"/>
      <c r="P1884" s="216"/>
      <c r="Q1884" s="216"/>
      <c r="R1884" s="216"/>
      <c r="S1884" s="216"/>
      <c r="T1884" s="216"/>
      <c r="U1884" s="216"/>
      <c r="V1884" s="216"/>
      <c r="W1884" s="216"/>
      <c r="X1884" s="216"/>
      <c r="Y1884" s="216"/>
      <c r="Z1884" s="216"/>
      <c r="AA1884" s="216"/>
      <c r="AB1884" s="216"/>
      <c r="AC1884" s="216"/>
      <c r="AD1884" s="216"/>
      <c r="AE1884" s="216"/>
      <c r="AF1884" s="216"/>
      <c r="AG1884" s="216"/>
      <c r="AH1884" s="216"/>
      <c r="AI1884" s="216"/>
      <c r="AJ1884" s="216"/>
      <c r="AK1884" s="216"/>
      <c r="AL1884" s="216"/>
      <c r="FY1884" s="184"/>
      <c r="JJ1884" s="184"/>
    </row>
    <row r="1885" spans="2:270">
      <c r="B1885" s="202"/>
      <c r="E1885" s="216"/>
      <c r="F1885" s="216"/>
      <c r="G1885" s="216"/>
      <c r="H1885" s="216"/>
      <c r="I1885" s="216"/>
      <c r="J1885" s="216"/>
      <c r="K1885" s="216"/>
      <c r="L1885" s="216"/>
      <c r="M1885" s="216"/>
      <c r="N1885" s="216"/>
      <c r="O1885" s="216"/>
      <c r="P1885" s="216"/>
      <c r="Q1885" s="216"/>
      <c r="R1885" s="216"/>
      <c r="S1885" s="216"/>
      <c r="T1885" s="216"/>
      <c r="U1885" s="216"/>
      <c r="V1885" s="216"/>
      <c r="W1885" s="216"/>
      <c r="X1885" s="216"/>
      <c r="Y1885" s="216"/>
      <c r="Z1885" s="216"/>
      <c r="AA1885" s="216"/>
      <c r="AB1885" s="216"/>
      <c r="AC1885" s="216"/>
      <c r="AD1885" s="216"/>
      <c r="AE1885" s="216"/>
      <c r="AF1885" s="216"/>
      <c r="AG1885" s="216"/>
      <c r="AH1885" s="216"/>
      <c r="AI1885" s="216"/>
      <c r="AJ1885" s="216"/>
      <c r="AK1885" s="216"/>
      <c r="AL1885" s="216"/>
      <c r="FY1885" s="184"/>
      <c r="JJ1885" s="184"/>
    </row>
    <row r="1886" spans="2:270">
      <c r="B1886" s="202"/>
      <c r="E1886" s="216"/>
      <c r="F1886" s="216"/>
      <c r="G1886" s="216"/>
      <c r="H1886" s="216"/>
      <c r="I1886" s="216"/>
      <c r="J1886" s="216"/>
      <c r="K1886" s="216"/>
      <c r="L1886" s="216"/>
      <c r="M1886" s="216"/>
      <c r="N1886" s="216"/>
      <c r="O1886" s="216"/>
      <c r="P1886" s="216"/>
      <c r="Q1886" s="216"/>
      <c r="R1886" s="216"/>
      <c r="S1886" s="216"/>
      <c r="T1886" s="216"/>
      <c r="U1886" s="216"/>
      <c r="V1886" s="216"/>
      <c r="W1886" s="216"/>
      <c r="X1886" s="216"/>
      <c r="Y1886" s="216"/>
      <c r="Z1886" s="216"/>
      <c r="AA1886" s="216"/>
      <c r="AB1886" s="216"/>
      <c r="AC1886" s="216"/>
      <c r="AD1886" s="216"/>
      <c r="AE1886" s="216"/>
      <c r="AF1886" s="216"/>
      <c r="AG1886" s="216"/>
      <c r="AH1886" s="216"/>
      <c r="AI1886" s="216"/>
      <c r="AJ1886" s="216"/>
      <c r="AK1886" s="216"/>
      <c r="AL1886" s="216"/>
      <c r="FY1886" s="184"/>
      <c r="JJ1886" s="184"/>
    </row>
    <row r="1887" spans="2:270">
      <c r="B1887" s="202"/>
      <c r="E1887" s="216"/>
      <c r="F1887" s="216"/>
      <c r="G1887" s="216"/>
      <c r="H1887" s="216"/>
      <c r="I1887" s="216"/>
      <c r="J1887" s="216"/>
      <c r="K1887" s="216"/>
      <c r="L1887" s="216"/>
      <c r="M1887" s="216"/>
      <c r="N1887" s="216"/>
      <c r="O1887" s="216"/>
      <c r="P1887" s="216"/>
      <c r="Q1887" s="216"/>
      <c r="R1887" s="216"/>
      <c r="S1887" s="216"/>
      <c r="T1887" s="216"/>
      <c r="U1887" s="216"/>
      <c r="V1887" s="216"/>
      <c r="W1887" s="216"/>
      <c r="X1887" s="216"/>
      <c r="Y1887" s="216"/>
      <c r="Z1887" s="216"/>
      <c r="AA1887" s="216"/>
      <c r="AB1887" s="216"/>
      <c r="AC1887" s="216"/>
      <c r="AD1887" s="216"/>
      <c r="AE1887" s="216"/>
      <c r="AF1887" s="216"/>
      <c r="AG1887" s="216"/>
      <c r="AH1887" s="216"/>
      <c r="AI1887" s="216"/>
      <c r="AJ1887" s="216"/>
      <c r="AK1887" s="216"/>
      <c r="AL1887" s="216"/>
      <c r="FY1887" s="184"/>
      <c r="JJ1887" s="184"/>
    </row>
    <row r="1888" spans="2:270">
      <c r="B1888" s="202"/>
      <c r="E1888" s="216"/>
      <c r="F1888" s="216"/>
      <c r="G1888" s="216"/>
      <c r="H1888" s="216"/>
      <c r="I1888" s="216"/>
      <c r="J1888" s="216"/>
      <c r="K1888" s="216"/>
      <c r="L1888" s="216"/>
      <c r="M1888" s="216"/>
      <c r="N1888" s="216"/>
      <c r="O1888" s="216"/>
      <c r="P1888" s="216"/>
      <c r="Q1888" s="216"/>
      <c r="R1888" s="216"/>
      <c r="S1888" s="216"/>
      <c r="T1888" s="216"/>
      <c r="U1888" s="216"/>
      <c r="V1888" s="216"/>
      <c r="W1888" s="216"/>
      <c r="X1888" s="216"/>
      <c r="Y1888" s="216"/>
      <c r="Z1888" s="216"/>
      <c r="AA1888" s="216"/>
      <c r="AB1888" s="216"/>
      <c r="AC1888" s="216"/>
      <c r="AD1888" s="216"/>
      <c r="AE1888" s="216"/>
      <c r="AF1888" s="216"/>
      <c r="AG1888" s="216"/>
      <c r="AH1888" s="216"/>
      <c r="AI1888" s="216"/>
      <c r="AJ1888" s="216"/>
      <c r="AK1888" s="216"/>
      <c r="AL1888" s="216"/>
      <c r="FY1888" s="184"/>
      <c r="JJ1888" s="184"/>
    </row>
    <row r="1889" spans="2:270">
      <c r="B1889" s="202"/>
      <c r="E1889" s="216"/>
      <c r="F1889" s="216"/>
      <c r="G1889" s="216"/>
      <c r="H1889" s="216"/>
      <c r="I1889" s="216"/>
      <c r="J1889" s="216"/>
      <c r="K1889" s="216"/>
      <c r="L1889" s="216"/>
      <c r="M1889" s="216"/>
      <c r="N1889" s="216"/>
      <c r="O1889" s="216"/>
      <c r="P1889" s="216"/>
      <c r="Q1889" s="216"/>
      <c r="R1889" s="216"/>
      <c r="S1889" s="216"/>
      <c r="T1889" s="216"/>
      <c r="U1889" s="216"/>
      <c r="V1889" s="216"/>
      <c r="W1889" s="216"/>
      <c r="X1889" s="216"/>
      <c r="Y1889" s="216"/>
      <c r="Z1889" s="216"/>
      <c r="AA1889" s="216"/>
      <c r="AB1889" s="216"/>
      <c r="AC1889" s="216"/>
      <c r="AD1889" s="216"/>
      <c r="AE1889" s="216"/>
      <c r="AF1889" s="216"/>
      <c r="AG1889" s="216"/>
      <c r="AH1889" s="216"/>
      <c r="AI1889" s="216"/>
      <c r="AJ1889" s="216"/>
      <c r="AK1889" s="216"/>
      <c r="AL1889" s="216"/>
      <c r="FY1889" s="184"/>
      <c r="JJ1889" s="184"/>
    </row>
    <row r="1890" spans="2:270">
      <c r="B1890" s="202"/>
      <c r="E1890" s="216"/>
      <c r="F1890" s="216"/>
      <c r="G1890" s="216"/>
      <c r="H1890" s="216"/>
      <c r="I1890" s="216"/>
      <c r="J1890" s="216"/>
      <c r="K1890" s="216"/>
      <c r="L1890" s="216"/>
      <c r="M1890" s="216"/>
      <c r="N1890" s="216"/>
      <c r="O1890" s="216"/>
      <c r="P1890" s="216"/>
      <c r="Q1890" s="216"/>
      <c r="R1890" s="216"/>
      <c r="S1890" s="216"/>
      <c r="T1890" s="216"/>
      <c r="U1890" s="216"/>
      <c r="V1890" s="216"/>
      <c r="W1890" s="216"/>
      <c r="X1890" s="216"/>
      <c r="Y1890" s="216"/>
      <c r="Z1890" s="216"/>
      <c r="AA1890" s="216"/>
      <c r="AB1890" s="216"/>
      <c r="AC1890" s="216"/>
      <c r="AD1890" s="216"/>
      <c r="AE1890" s="216"/>
      <c r="AF1890" s="216"/>
      <c r="AG1890" s="216"/>
      <c r="AH1890" s="216"/>
      <c r="AI1890" s="216"/>
      <c r="AJ1890" s="216"/>
      <c r="AK1890" s="216"/>
      <c r="AL1890" s="216"/>
      <c r="FY1890" s="184"/>
      <c r="JJ1890" s="184"/>
    </row>
    <row r="1891" spans="2:270">
      <c r="B1891" s="202"/>
      <c r="E1891" s="216"/>
      <c r="F1891" s="216"/>
      <c r="G1891" s="216"/>
      <c r="H1891" s="216"/>
      <c r="I1891" s="216"/>
      <c r="J1891" s="216"/>
      <c r="K1891" s="216"/>
      <c r="L1891" s="216"/>
      <c r="M1891" s="216"/>
      <c r="N1891" s="216"/>
      <c r="O1891" s="216"/>
      <c r="P1891" s="216"/>
      <c r="Q1891" s="216"/>
      <c r="R1891" s="216"/>
      <c r="S1891" s="216"/>
      <c r="T1891" s="216"/>
      <c r="U1891" s="216"/>
      <c r="V1891" s="216"/>
      <c r="W1891" s="216"/>
      <c r="X1891" s="216"/>
      <c r="Y1891" s="216"/>
      <c r="Z1891" s="216"/>
      <c r="AA1891" s="216"/>
      <c r="AB1891" s="216"/>
      <c r="AC1891" s="216"/>
      <c r="AD1891" s="216"/>
      <c r="AE1891" s="216"/>
      <c r="AF1891" s="216"/>
      <c r="AG1891" s="216"/>
      <c r="AH1891" s="216"/>
      <c r="AI1891" s="216"/>
      <c r="AJ1891" s="216"/>
      <c r="AK1891" s="216"/>
      <c r="AL1891" s="216"/>
      <c r="FY1891" s="184"/>
      <c r="JJ1891" s="184"/>
    </row>
    <row r="1892" spans="2:270">
      <c r="B1892" s="202"/>
      <c r="E1892" s="216"/>
      <c r="F1892" s="216"/>
      <c r="G1892" s="216"/>
      <c r="H1892" s="216"/>
      <c r="I1892" s="216"/>
      <c r="J1892" s="216"/>
      <c r="K1892" s="216"/>
      <c r="L1892" s="216"/>
      <c r="M1892" s="216"/>
      <c r="N1892" s="216"/>
      <c r="O1892" s="216"/>
      <c r="P1892" s="216"/>
      <c r="Q1892" s="216"/>
      <c r="R1892" s="216"/>
      <c r="S1892" s="216"/>
      <c r="T1892" s="216"/>
      <c r="U1892" s="216"/>
      <c r="V1892" s="216"/>
      <c r="W1892" s="216"/>
      <c r="X1892" s="216"/>
      <c r="Y1892" s="216"/>
      <c r="Z1892" s="216"/>
      <c r="AA1892" s="216"/>
      <c r="AB1892" s="216"/>
      <c r="AC1892" s="216"/>
      <c r="AD1892" s="216"/>
      <c r="AE1892" s="216"/>
      <c r="AF1892" s="216"/>
      <c r="AG1892" s="216"/>
      <c r="AH1892" s="216"/>
      <c r="AI1892" s="216"/>
      <c r="AJ1892" s="216"/>
      <c r="AK1892" s="216"/>
      <c r="AL1892" s="216"/>
      <c r="FY1892" s="184"/>
      <c r="JJ1892" s="184"/>
    </row>
    <row r="1893" spans="2:270">
      <c r="B1893" s="202"/>
      <c r="E1893" s="216"/>
      <c r="F1893" s="216"/>
      <c r="G1893" s="216"/>
      <c r="H1893" s="216"/>
      <c r="I1893" s="216"/>
      <c r="J1893" s="216"/>
      <c r="K1893" s="216"/>
      <c r="L1893" s="216"/>
      <c r="M1893" s="216"/>
      <c r="N1893" s="216"/>
      <c r="O1893" s="216"/>
      <c r="P1893" s="216"/>
      <c r="Q1893" s="216"/>
      <c r="R1893" s="216"/>
      <c r="S1893" s="216"/>
      <c r="T1893" s="216"/>
      <c r="U1893" s="216"/>
      <c r="V1893" s="216"/>
      <c r="W1893" s="216"/>
      <c r="X1893" s="216"/>
      <c r="Y1893" s="216"/>
      <c r="Z1893" s="216"/>
      <c r="AA1893" s="216"/>
      <c r="AB1893" s="216"/>
      <c r="AC1893" s="216"/>
      <c r="AD1893" s="216"/>
      <c r="AE1893" s="216"/>
      <c r="AF1893" s="216"/>
      <c r="AG1893" s="216"/>
      <c r="AH1893" s="216"/>
      <c r="AI1893" s="216"/>
      <c r="AJ1893" s="216"/>
      <c r="AK1893" s="216"/>
      <c r="AL1893" s="216"/>
      <c r="FY1893" s="184"/>
      <c r="JJ1893" s="184"/>
    </row>
    <row r="1894" spans="2:270">
      <c r="B1894" s="202"/>
      <c r="E1894" s="216"/>
      <c r="F1894" s="216"/>
      <c r="G1894" s="216"/>
      <c r="H1894" s="216"/>
      <c r="I1894" s="216"/>
      <c r="J1894" s="216"/>
      <c r="K1894" s="216"/>
      <c r="L1894" s="216"/>
      <c r="M1894" s="216"/>
      <c r="N1894" s="216"/>
      <c r="O1894" s="216"/>
      <c r="P1894" s="216"/>
      <c r="Q1894" s="216"/>
      <c r="R1894" s="216"/>
      <c r="S1894" s="216"/>
      <c r="T1894" s="216"/>
      <c r="U1894" s="216"/>
      <c r="V1894" s="216"/>
      <c r="W1894" s="216"/>
      <c r="X1894" s="216"/>
      <c r="Y1894" s="216"/>
      <c r="Z1894" s="216"/>
      <c r="AA1894" s="216"/>
      <c r="AB1894" s="216"/>
      <c r="AC1894" s="216"/>
      <c r="AD1894" s="216"/>
      <c r="AE1894" s="216"/>
      <c r="AF1894" s="216"/>
      <c r="AG1894" s="216"/>
      <c r="AH1894" s="216"/>
      <c r="AI1894" s="216"/>
      <c r="AJ1894" s="216"/>
      <c r="AK1894" s="216"/>
      <c r="AL1894" s="216"/>
      <c r="FY1894" s="184"/>
      <c r="JJ1894" s="184"/>
    </row>
    <row r="1895" spans="2:270">
      <c r="B1895" s="202"/>
      <c r="E1895" s="216"/>
      <c r="F1895" s="216"/>
      <c r="G1895" s="216"/>
      <c r="H1895" s="216"/>
      <c r="I1895" s="216"/>
      <c r="J1895" s="216"/>
      <c r="K1895" s="216"/>
      <c r="L1895" s="216"/>
      <c r="M1895" s="216"/>
      <c r="N1895" s="216"/>
      <c r="O1895" s="216"/>
      <c r="P1895" s="216"/>
      <c r="Q1895" s="216"/>
      <c r="R1895" s="216"/>
      <c r="S1895" s="216"/>
      <c r="T1895" s="216"/>
      <c r="U1895" s="216"/>
      <c r="V1895" s="216"/>
      <c r="W1895" s="216"/>
      <c r="X1895" s="216"/>
      <c r="Y1895" s="216"/>
      <c r="Z1895" s="216"/>
      <c r="AA1895" s="216"/>
      <c r="AB1895" s="216"/>
      <c r="AC1895" s="216"/>
      <c r="AD1895" s="216"/>
      <c r="AE1895" s="216"/>
      <c r="AF1895" s="216"/>
      <c r="AG1895" s="216"/>
      <c r="AH1895" s="216"/>
      <c r="AI1895" s="216"/>
      <c r="AJ1895" s="216"/>
      <c r="AK1895" s="216"/>
      <c r="AL1895" s="216"/>
      <c r="FY1895" s="184"/>
      <c r="JJ1895" s="184"/>
    </row>
    <row r="1896" spans="2:270">
      <c r="B1896" s="202"/>
      <c r="E1896" s="216"/>
      <c r="F1896" s="216"/>
      <c r="G1896" s="216"/>
      <c r="H1896" s="216"/>
      <c r="I1896" s="216"/>
      <c r="J1896" s="216"/>
      <c r="K1896" s="216"/>
      <c r="L1896" s="216"/>
      <c r="M1896" s="216"/>
      <c r="N1896" s="216"/>
      <c r="O1896" s="216"/>
      <c r="P1896" s="216"/>
      <c r="Q1896" s="216"/>
      <c r="R1896" s="216"/>
      <c r="S1896" s="216"/>
      <c r="T1896" s="216"/>
      <c r="U1896" s="216"/>
      <c r="V1896" s="216"/>
      <c r="W1896" s="216"/>
      <c r="X1896" s="216"/>
      <c r="Y1896" s="216"/>
      <c r="Z1896" s="216"/>
      <c r="AA1896" s="216"/>
      <c r="AB1896" s="216"/>
      <c r="AC1896" s="216"/>
      <c r="AD1896" s="216"/>
      <c r="AE1896" s="216"/>
      <c r="AF1896" s="216"/>
      <c r="AG1896" s="216"/>
      <c r="AH1896" s="216"/>
      <c r="AI1896" s="216"/>
      <c r="AJ1896" s="216"/>
      <c r="AK1896" s="216"/>
      <c r="AL1896" s="216"/>
      <c r="FY1896" s="184"/>
      <c r="JJ1896" s="184"/>
    </row>
    <row r="1897" spans="2:270">
      <c r="B1897" s="202"/>
      <c r="E1897" s="216"/>
      <c r="F1897" s="216"/>
      <c r="G1897" s="216"/>
      <c r="H1897" s="216"/>
      <c r="I1897" s="216"/>
      <c r="J1897" s="216"/>
      <c r="K1897" s="216"/>
      <c r="L1897" s="216"/>
      <c r="M1897" s="216"/>
      <c r="N1897" s="216"/>
      <c r="O1897" s="216"/>
      <c r="P1897" s="216"/>
      <c r="Q1897" s="216"/>
      <c r="R1897" s="216"/>
      <c r="S1897" s="216"/>
      <c r="T1897" s="216"/>
      <c r="U1897" s="216"/>
      <c r="V1897" s="216"/>
      <c r="W1897" s="216"/>
      <c r="X1897" s="216"/>
      <c r="Y1897" s="216"/>
      <c r="Z1897" s="216"/>
      <c r="AA1897" s="216"/>
      <c r="AB1897" s="216"/>
      <c r="AC1897" s="216"/>
      <c r="AD1897" s="216"/>
      <c r="AE1897" s="216"/>
      <c r="AF1897" s="216"/>
      <c r="AG1897" s="216"/>
      <c r="AH1897" s="216"/>
      <c r="AI1897" s="216"/>
      <c r="AJ1897" s="216"/>
      <c r="AK1897" s="216"/>
      <c r="AL1897" s="216"/>
      <c r="FY1897" s="184"/>
      <c r="JJ1897" s="184"/>
    </row>
    <row r="1898" spans="2:270">
      <c r="B1898" s="202"/>
      <c r="E1898" s="216"/>
      <c r="F1898" s="216"/>
      <c r="G1898" s="216"/>
      <c r="H1898" s="216"/>
      <c r="I1898" s="216"/>
      <c r="J1898" s="216"/>
      <c r="K1898" s="216"/>
      <c r="L1898" s="216"/>
      <c r="M1898" s="216"/>
      <c r="N1898" s="216"/>
      <c r="O1898" s="216"/>
      <c r="P1898" s="216"/>
      <c r="Q1898" s="216"/>
      <c r="R1898" s="216"/>
      <c r="S1898" s="216"/>
      <c r="T1898" s="216"/>
      <c r="U1898" s="216"/>
      <c r="V1898" s="216"/>
      <c r="W1898" s="216"/>
      <c r="X1898" s="216"/>
      <c r="Y1898" s="216"/>
      <c r="Z1898" s="216"/>
      <c r="AA1898" s="216"/>
      <c r="AB1898" s="216"/>
      <c r="AC1898" s="216"/>
      <c r="AD1898" s="216"/>
      <c r="AE1898" s="216"/>
      <c r="AF1898" s="216"/>
      <c r="AG1898" s="216"/>
      <c r="AH1898" s="216"/>
      <c r="AI1898" s="216"/>
      <c r="AJ1898" s="216"/>
      <c r="AK1898" s="216"/>
      <c r="AL1898" s="216"/>
      <c r="FY1898" s="184"/>
      <c r="JJ1898" s="184"/>
    </row>
    <row r="1899" spans="2:270">
      <c r="B1899" s="202"/>
      <c r="E1899" s="216"/>
      <c r="F1899" s="216"/>
      <c r="G1899" s="216"/>
      <c r="H1899" s="216"/>
      <c r="I1899" s="216"/>
      <c r="J1899" s="216"/>
      <c r="K1899" s="216"/>
      <c r="L1899" s="216"/>
      <c r="M1899" s="216"/>
      <c r="N1899" s="216"/>
      <c r="O1899" s="216"/>
      <c r="P1899" s="216"/>
      <c r="Q1899" s="216"/>
      <c r="R1899" s="216"/>
      <c r="S1899" s="216"/>
      <c r="T1899" s="216"/>
      <c r="U1899" s="216"/>
      <c r="V1899" s="216"/>
      <c r="W1899" s="216"/>
      <c r="X1899" s="216"/>
      <c r="Y1899" s="216"/>
      <c r="Z1899" s="216"/>
      <c r="AA1899" s="216"/>
      <c r="AB1899" s="216"/>
      <c r="AC1899" s="216"/>
      <c r="AD1899" s="216"/>
      <c r="AE1899" s="216"/>
      <c r="AF1899" s="216"/>
      <c r="AG1899" s="216"/>
      <c r="AH1899" s="216"/>
      <c r="AI1899" s="216"/>
      <c r="AJ1899" s="216"/>
      <c r="AK1899" s="216"/>
      <c r="AL1899" s="216"/>
      <c r="FY1899" s="184"/>
      <c r="JJ1899" s="184"/>
    </row>
    <row r="1900" spans="2:270">
      <c r="B1900" s="202"/>
      <c r="E1900" s="216"/>
      <c r="F1900" s="216"/>
      <c r="G1900" s="216"/>
      <c r="H1900" s="216"/>
      <c r="I1900" s="216"/>
      <c r="J1900" s="216"/>
      <c r="K1900" s="216"/>
      <c r="L1900" s="216"/>
      <c r="M1900" s="216"/>
      <c r="N1900" s="216"/>
      <c r="O1900" s="216"/>
      <c r="P1900" s="216"/>
      <c r="Q1900" s="216"/>
      <c r="R1900" s="216"/>
      <c r="S1900" s="216"/>
      <c r="T1900" s="216"/>
      <c r="U1900" s="216"/>
      <c r="V1900" s="216"/>
      <c r="W1900" s="216"/>
      <c r="X1900" s="216"/>
      <c r="Y1900" s="216"/>
      <c r="Z1900" s="216"/>
      <c r="AA1900" s="216"/>
      <c r="AB1900" s="216"/>
      <c r="AC1900" s="216"/>
      <c r="AD1900" s="216"/>
      <c r="AE1900" s="216"/>
      <c r="AF1900" s="216"/>
      <c r="AG1900" s="216"/>
      <c r="AH1900" s="216"/>
      <c r="AI1900" s="216"/>
      <c r="AJ1900" s="216"/>
      <c r="AK1900" s="216"/>
      <c r="AL1900" s="216"/>
      <c r="FY1900" s="184"/>
      <c r="JJ1900" s="184"/>
    </row>
    <row r="1901" spans="2:270">
      <c r="B1901" s="202"/>
      <c r="E1901" s="216"/>
      <c r="F1901" s="216"/>
      <c r="G1901" s="216"/>
      <c r="H1901" s="216"/>
      <c r="I1901" s="216"/>
      <c r="J1901" s="216"/>
      <c r="K1901" s="216"/>
      <c r="L1901" s="216"/>
      <c r="M1901" s="216"/>
      <c r="N1901" s="216"/>
      <c r="O1901" s="216"/>
      <c r="P1901" s="216"/>
      <c r="Q1901" s="216"/>
      <c r="R1901" s="216"/>
      <c r="S1901" s="216"/>
      <c r="T1901" s="216"/>
      <c r="U1901" s="216"/>
      <c r="V1901" s="216"/>
      <c r="W1901" s="216"/>
      <c r="X1901" s="216"/>
      <c r="Y1901" s="216"/>
      <c r="Z1901" s="216"/>
      <c r="AA1901" s="216"/>
      <c r="AB1901" s="216"/>
      <c r="AC1901" s="216"/>
      <c r="AD1901" s="216"/>
      <c r="AE1901" s="216"/>
      <c r="AF1901" s="216"/>
      <c r="AG1901" s="216"/>
      <c r="AH1901" s="216"/>
      <c r="AI1901" s="216"/>
      <c r="AJ1901" s="216"/>
      <c r="AK1901" s="216"/>
      <c r="AL1901" s="216"/>
      <c r="FY1901" s="184"/>
      <c r="JJ1901" s="184"/>
    </row>
    <row r="1902" spans="2:270">
      <c r="B1902" s="202"/>
      <c r="E1902" s="216"/>
      <c r="F1902" s="216"/>
      <c r="G1902" s="216"/>
      <c r="H1902" s="216"/>
      <c r="I1902" s="216"/>
      <c r="J1902" s="216"/>
      <c r="K1902" s="216"/>
      <c r="L1902" s="216"/>
      <c r="M1902" s="216"/>
      <c r="N1902" s="216"/>
      <c r="O1902" s="216"/>
      <c r="P1902" s="216"/>
      <c r="Q1902" s="216"/>
      <c r="R1902" s="216"/>
      <c r="S1902" s="216"/>
      <c r="T1902" s="216"/>
      <c r="U1902" s="216"/>
      <c r="V1902" s="216"/>
      <c r="W1902" s="216"/>
      <c r="X1902" s="216"/>
      <c r="Y1902" s="216"/>
      <c r="Z1902" s="216"/>
      <c r="AA1902" s="216"/>
      <c r="AB1902" s="216"/>
      <c r="AC1902" s="216"/>
      <c r="AD1902" s="216"/>
      <c r="AE1902" s="216"/>
      <c r="AF1902" s="216"/>
      <c r="AG1902" s="216"/>
      <c r="AH1902" s="216"/>
      <c r="AI1902" s="216"/>
      <c r="AJ1902" s="216"/>
      <c r="AK1902" s="216"/>
      <c r="AL1902" s="216"/>
      <c r="FY1902" s="184"/>
      <c r="JJ1902" s="184"/>
    </row>
    <row r="1903" spans="2:270">
      <c r="B1903" s="202"/>
      <c r="E1903" s="216"/>
      <c r="F1903" s="216"/>
      <c r="G1903" s="216"/>
      <c r="H1903" s="216"/>
      <c r="I1903" s="216"/>
      <c r="J1903" s="216"/>
      <c r="K1903" s="216"/>
      <c r="L1903" s="216"/>
      <c r="M1903" s="216"/>
      <c r="N1903" s="216"/>
      <c r="O1903" s="216"/>
      <c r="P1903" s="216"/>
      <c r="Q1903" s="216"/>
      <c r="R1903" s="216"/>
      <c r="S1903" s="216"/>
      <c r="T1903" s="216"/>
      <c r="U1903" s="216"/>
      <c r="V1903" s="216"/>
      <c r="W1903" s="216"/>
      <c r="X1903" s="216"/>
      <c r="Y1903" s="216"/>
      <c r="Z1903" s="216"/>
      <c r="AA1903" s="216"/>
      <c r="AB1903" s="216"/>
      <c r="AC1903" s="216"/>
      <c r="AD1903" s="216"/>
      <c r="AE1903" s="216"/>
      <c r="AF1903" s="216"/>
      <c r="AG1903" s="216"/>
      <c r="AH1903" s="216"/>
      <c r="AI1903" s="216"/>
      <c r="AJ1903" s="216"/>
      <c r="AK1903" s="216"/>
      <c r="AL1903" s="216"/>
      <c r="FY1903" s="184"/>
      <c r="JJ1903" s="184"/>
    </row>
    <row r="1904" spans="2:270">
      <c r="B1904" s="202"/>
      <c r="E1904" s="216"/>
      <c r="F1904" s="216"/>
      <c r="G1904" s="216"/>
      <c r="H1904" s="216"/>
      <c r="I1904" s="216"/>
      <c r="J1904" s="216"/>
      <c r="K1904" s="216"/>
      <c r="L1904" s="216"/>
      <c r="M1904" s="216"/>
      <c r="N1904" s="216"/>
      <c r="O1904" s="216"/>
      <c r="P1904" s="216"/>
      <c r="Q1904" s="216"/>
      <c r="R1904" s="216"/>
      <c r="S1904" s="216"/>
      <c r="T1904" s="216"/>
      <c r="U1904" s="216"/>
      <c r="V1904" s="216"/>
      <c r="W1904" s="216"/>
      <c r="X1904" s="216"/>
      <c r="Y1904" s="216"/>
      <c r="Z1904" s="216"/>
      <c r="AA1904" s="216"/>
      <c r="AB1904" s="216"/>
      <c r="AC1904" s="216"/>
      <c r="AD1904" s="216"/>
      <c r="AE1904" s="216"/>
      <c r="AF1904" s="216"/>
      <c r="AG1904" s="216"/>
      <c r="AH1904" s="216"/>
      <c r="AI1904" s="216"/>
      <c r="AJ1904" s="216"/>
      <c r="AK1904" s="216"/>
      <c r="AL1904" s="216"/>
      <c r="FY1904" s="184"/>
      <c r="JJ1904" s="184"/>
    </row>
    <row r="1905" spans="2:270">
      <c r="B1905" s="202"/>
      <c r="E1905" s="216"/>
      <c r="F1905" s="216"/>
      <c r="G1905" s="216"/>
      <c r="H1905" s="216"/>
      <c r="I1905" s="216"/>
      <c r="J1905" s="216"/>
      <c r="K1905" s="216"/>
      <c r="L1905" s="216"/>
      <c r="M1905" s="216"/>
      <c r="N1905" s="216"/>
      <c r="O1905" s="216"/>
      <c r="P1905" s="216"/>
      <c r="Q1905" s="216"/>
      <c r="R1905" s="216"/>
      <c r="S1905" s="216"/>
      <c r="T1905" s="216"/>
      <c r="U1905" s="216"/>
      <c r="V1905" s="216"/>
      <c r="W1905" s="216"/>
      <c r="X1905" s="216"/>
      <c r="Y1905" s="216"/>
      <c r="Z1905" s="216"/>
      <c r="AA1905" s="216"/>
      <c r="AB1905" s="216"/>
      <c r="AC1905" s="216"/>
      <c r="AD1905" s="216"/>
      <c r="AE1905" s="216"/>
      <c r="AF1905" s="216"/>
      <c r="AG1905" s="216"/>
      <c r="AH1905" s="216"/>
      <c r="AI1905" s="216"/>
      <c r="AJ1905" s="216"/>
      <c r="AK1905" s="216"/>
      <c r="AL1905" s="216"/>
      <c r="FY1905" s="184"/>
      <c r="JJ1905" s="184"/>
    </row>
    <row r="1906" spans="2:270">
      <c r="B1906" s="202"/>
      <c r="E1906" s="216"/>
      <c r="F1906" s="216"/>
      <c r="G1906" s="216"/>
      <c r="H1906" s="216"/>
      <c r="I1906" s="216"/>
      <c r="J1906" s="216"/>
      <c r="K1906" s="216"/>
      <c r="L1906" s="216"/>
      <c r="M1906" s="216"/>
      <c r="N1906" s="216"/>
      <c r="O1906" s="216"/>
      <c r="P1906" s="216"/>
      <c r="Q1906" s="216"/>
      <c r="R1906" s="216"/>
      <c r="S1906" s="216"/>
      <c r="T1906" s="216"/>
      <c r="U1906" s="216"/>
      <c r="V1906" s="216"/>
      <c r="W1906" s="216"/>
      <c r="X1906" s="216"/>
      <c r="Y1906" s="216"/>
      <c r="Z1906" s="216"/>
      <c r="AA1906" s="216"/>
      <c r="AB1906" s="216"/>
      <c r="AC1906" s="216"/>
      <c r="AD1906" s="216"/>
      <c r="AE1906" s="216"/>
      <c r="AF1906" s="216"/>
      <c r="AG1906" s="216"/>
      <c r="AH1906" s="216"/>
      <c r="AI1906" s="216"/>
      <c r="AJ1906" s="216"/>
      <c r="AK1906" s="216"/>
      <c r="AL1906" s="216"/>
      <c r="FY1906" s="184"/>
      <c r="JJ1906" s="184"/>
    </row>
    <row r="1907" spans="2:270">
      <c r="B1907" s="202"/>
      <c r="E1907" s="216"/>
      <c r="F1907" s="216"/>
      <c r="G1907" s="216"/>
      <c r="H1907" s="216"/>
      <c r="I1907" s="216"/>
      <c r="J1907" s="216"/>
      <c r="K1907" s="216"/>
      <c r="L1907" s="216"/>
      <c r="M1907" s="216"/>
      <c r="N1907" s="216"/>
      <c r="O1907" s="216"/>
      <c r="P1907" s="216"/>
      <c r="Q1907" s="216"/>
      <c r="R1907" s="216"/>
      <c r="S1907" s="216"/>
      <c r="T1907" s="216"/>
      <c r="U1907" s="216"/>
      <c r="V1907" s="216"/>
      <c r="W1907" s="216"/>
      <c r="X1907" s="216"/>
      <c r="Y1907" s="216"/>
      <c r="Z1907" s="216"/>
      <c r="AA1907" s="216"/>
      <c r="AB1907" s="216"/>
      <c r="AC1907" s="216"/>
      <c r="AD1907" s="216"/>
      <c r="AE1907" s="216"/>
      <c r="AF1907" s="216"/>
      <c r="AG1907" s="216"/>
      <c r="AH1907" s="216"/>
      <c r="AI1907" s="216"/>
      <c r="AJ1907" s="216"/>
      <c r="AK1907" s="216"/>
      <c r="AL1907" s="216"/>
      <c r="FY1907" s="184"/>
      <c r="JJ1907" s="184"/>
    </row>
    <row r="1908" spans="2:270">
      <c r="B1908" s="202"/>
      <c r="E1908" s="216"/>
      <c r="F1908" s="216"/>
      <c r="G1908" s="216"/>
      <c r="H1908" s="216"/>
      <c r="I1908" s="216"/>
      <c r="J1908" s="216"/>
      <c r="K1908" s="216"/>
      <c r="L1908" s="216"/>
      <c r="M1908" s="216"/>
      <c r="N1908" s="216"/>
      <c r="O1908" s="216"/>
      <c r="P1908" s="216"/>
      <c r="Q1908" s="216"/>
      <c r="R1908" s="216"/>
      <c r="S1908" s="216"/>
      <c r="T1908" s="216"/>
      <c r="U1908" s="216"/>
      <c r="V1908" s="216"/>
      <c r="W1908" s="216"/>
      <c r="X1908" s="216"/>
      <c r="Y1908" s="216"/>
      <c r="Z1908" s="216"/>
      <c r="AA1908" s="216"/>
      <c r="AB1908" s="216"/>
      <c r="AC1908" s="216"/>
      <c r="AD1908" s="216"/>
      <c r="AE1908" s="216"/>
      <c r="AF1908" s="216"/>
      <c r="AG1908" s="216"/>
      <c r="AH1908" s="216"/>
      <c r="AI1908" s="216"/>
      <c r="AJ1908" s="216"/>
      <c r="AK1908" s="216"/>
      <c r="AL1908" s="216"/>
      <c r="FY1908" s="184"/>
      <c r="JJ1908" s="184"/>
    </row>
    <row r="1909" spans="2:270">
      <c r="B1909" s="202"/>
      <c r="E1909" s="216"/>
      <c r="F1909" s="216"/>
      <c r="G1909" s="216"/>
      <c r="H1909" s="216"/>
      <c r="I1909" s="216"/>
      <c r="J1909" s="216"/>
      <c r="K1909" s="216"/>
      <c r="L1909" s="216"/>
      <c r="M1909" s="216"/>
      <c r="N1909" s="216"/>
      <c r="O1909" s="216"/>
      <c r="P1909" s="216"/>
      <c r="Q1909" s="216"/>
      <c r="R1909" s="216"/>
      <c r="S1909" s="216"/>
      <c r="T1909" s="216"/>
      <c r="U1909" s="216"/>
      <c r="V1909" s="216"/>
      <c r="W1909" s="216"/>
      <c r="X1909" s="216"/>
      <c r="Y1909" s="216"/>
      <c r="Z1909" s="216"/>
      <c r="AA1909" s="216"/>
      <c r="AB1909" s="216"/>
      <c r="AC1909" s="216"/>
      <c r="AD1909" s="216"/>
      <c r="AE1909" s="216"/>
      <c r="AF1909" s="216"/>
      <c r="AG1909" s="216"/>
      <c r="AH1909" s="216"/>
      <c r="AI1909" s="216"/>
      <c r="AJ1909" s="216"/>
      <c r="AK1909" s="216"/>
      <c r="AL1909" s="216"/>
      <c r="FY1909" s="184"/>
      <c r="JJ1909" s="184"/>
    </row>
    <row r="1910" spans="2:270">
      <c r="B1910" s="202"/>
      <c r="E1910" s="216"/>
      <c r="F1910" s="216"/>
      <c r="G1910" s="216"/>
      <c r="H1910" s="216"/>
      <c r="I1910" s="216"/>
      <c r="J1910" s="216"/>
      <c r="K1910" s="216"/>
      <c r="L1910" s="216"/>
      <c r="M1910" s="216"/>
      <c r="N1910" s="216"/>
      <c r="O1910" s="216"/>
      <c r="P1910" s="216"/>
      <c r="Q1910" s="216"/>
      <c r="R1910" s="216"/>
      <c r="S1910" s="216"/>
      <c r="T1910" s="216"/>
      <c r="U1910" s="216"/>
      <c r="V1910" s="216"/>
      <c r="W1910" s="216"/>
      <c r="X1910" s="216"/>
      <c r="Y1910" s="216"/>
      <c r="Z1910" s="216"/>
      <c r="AA1910" s="216"/>
      <c r="AB1910" s="216"/>
      <c r="AC1910" s="216"/>
      <c r="AD1910" s="216"/>
      <c r="AE1910" s="216"/>
      <c r="AF1910" s="216"/>
      <c r="AG1910" s="216"/>
      <c r="AH1910" s="216"/>
      <c r="AI1910" s="216"/>
      <c r="AJ1910" s="216"/>
      <c r="AK1910" s="216"/>
      <c r="AL1910" s="216"/>
      <c r="FY1910" s="184"/>
      <c r="JJ1910" s="184"/>
    </row>
    <row r="1911" spans="2:270">
      <c r="B1911" s="202"/>
      <c r="E1911" s="216"/>
      <c r="F1911" s="216"/>
      <c r="G1911" s="216"/>
      <c r="H1911" s="216"/>
      <c r="I1911" s="216"/>
      <c r="J1911" s="216"/>
      <c r="K1911" s="216"/>
      <c r="L1911" s="216"/>
      <c r="M1911" s="216"/>
      <c r="N1911" s="216"/>
      <c r="O1911" s="216"/>
      <c r="P1911" s="216"/>
      <c r="Q1911" s="216"/>
      <c r="R1911" s="216"/>
      <c r="S1911" s="216"/>
      <c r="T1911" s="216"/>
      <c r="U1911" s="216"/>
      <c r="V1911" s="216"/>
      <c r="W1911" s="216"/>
      <c r="X1911" s="216"/>
      <c r="Y1911" s="216"/>
      <c r="Z1911" s="216"/>
      <c r="AA1911" s="216"/>
      <c r="AB1911" s="216"/>
      <c r="AC1911" s="216"/>
      <c r="AD1911" s="216"/>
      <c r="AE1911" s="216"/>
      <c r="AF1911" s="216"/>
      <c r="AG1911" s="216"/>
      <c r="AH1911" s="216"/>
      <c r="AI1911" s="216"/>
      <c r="AJ1911" s="216"/>
      <c r="AK1911" s="216"/>
      <c r="AL1911" s="216"/>
      <c r="FY1911" s="184"/>
      <c r="JJ1911" s="184"/>
    </row>
    <row r="1912" spans="2:270">
      <c r="B1912" s="202"/>
      <c r="E1912" s="216"/>
      <c r="F1912" s="216"/>
      <c r="G1912" s="216"/>
      <c r="H1912" s="216"/>
      <c r="I1912" s="216"/>
      <c r="J1912" s="216"/>
      <c r="K1912" s="216"/>
      <c r="L1912" s="216"/>
      <c r="M1912" s="216"/>
      <c r="N1912" s="216"/>
      <c r="O1912" s="216"/>
      <c r="P1912" s="216"/>
      <c r="Q1912" s="216"/>
      <c r="R1912" s="216"/>
      <c r="S1912" s="216"/>
      <c r="T1912" s="216"/>
      <c r="U1912" s="216"/>
      <c r="V1912" s="216"/>
      <c r="W1912" s="216"/>
      <c r="X1912" s="216"/>
      <c r="Y1912" s="216"/>
      <c r="Z1912" s="216"/>
      <c r="AA1912" s="216"/>
      <c r="AB1912" s="216"/>
      <c r="AC1912" s="216"/>
      <c r="AD1912" s="216"/>
      <c r="AE1912" s="216"/>
      <c r="AF1912" s="216"/>
      <c r="AG1912" s="216"/>
      <c r="AH1912" s="216"/>
      <c r="AI1912" s="216"/>
      <c r="AJ1912" s="216"/>
      <c r="AK1912" s="216"/>
      <c r="AL1912" s="216"/>
      <c r="FY1912" s="184"/>
      <c r="JJ1912" s="184"/>
    </row>
    <row r="1913" spans="2:270">
      <c r="B1913" s="202"/>
      <c r="E1913" s="216"/>
      <c r="F1913" s="216"/>
      <c r="G1913" s="216"/>
      <c r="H1913" s="216"/>
      <c r="I1913" s="216"/>
      <c r="J1913" s="216"/>
      <c r="K1913" s="216"/>
      <c r="L1913" s="216"/>
      <c r="M1913" s="216"/>
      <c r="N1913" s="216"/>
      <c r="O1913" s="216"/>
      <c r="P1913" s="216"/>
      <c r="Q1913" s="216"/>
      <c r="R1913" s="216"/>
      <c r="S1913" s="216"/>
      <c r="T1913" s="216"/>
      <c r="U1913" s="216"/>
      <c r="V1913" s="216"/>
      <c r="W1913" s="216"/>
      <c r="X1913" s="216"/>
      <c r="Y1913" s="216"/>
      <c r="Z1913" s="216"/>
      <c r="AA1913" s="216"/>
      <c r="AB1913" s="216"/>
      <c r="AC1913" s="216"/>
      <c r="AD1913" s="216"/>
      <c r="AE1913" s="216"/>
      <c r="AF1913" s="216"/>
      <c r="AG1913" s="216"/>
      <c r="AH1913" s="216"/>
      <c r="AI1913" s="216"/>
      <c r="AJ1913" s="216"/>
      <c r="AK1913" s="216"/>
      <c r="AL1913" s="216"/>
      <c r="FY1913" s="184"/>
      <c r="JJ1913" s="184"/>
    </row>
    <row r="1914" spans="2:270">
      <c r="B1914" s="202"/>
      <c r="E1914" s="216"/>
      <c r="F1914" s="216"/>
      <c r="G1914" s="216"/>
      <c r="H1914" s="216"/>
      <c r="I1914" s="216"/>
      <c r="J1914" s="216"/>
      <c r="K1914" s="216"/>
      <c r="L1914" s="216"/>
      <c r="M1914" s="216"/>
      <c r="N1914" s="216"/>
      <c r="O1914" s="216"/>
      <c r="P1914" s="216"/>
      <c r="Q1914" s="216"/>
      <c r="R1914" s="216"/>
      <c r="S1914" s="216"/>
      <c r="T1914" s="216"/>
      <c r="U1914" s="216"/>
      <c r="V1914" s="216"/>
      <c r="W1914" s="216"/>
      <c r="X1914" s="216"/>
      <c r="Y1914" s="216"/>
      <c r="Z1914" s="216"/>
      <c r="AA1914" s="216"/>
      <c r="AB1914" s="216"/>
      <c r="AC1914" s="216"/>
      <c r="AD1914" s="216"/>
      <c r="AE1914" s="216"/>
      <c r="AF1914" s="216"/>
      <c r="AG1914" s="216"/>
      <c r="AH1914" s="216"/>
      <c r="AI1914" s="216"/>
      <c r="AJ1914" s="216"/>
      <c r="AK1914" s="216"/>
      <c r="AL1914" s="216"/>
      <c r="FY1914" s="184"/>
      <c r="JJ1914" s="184"/>
    </row>
    <row r="1915" spans="2:270">
      <c r="B1915" s="202"/>
      <c r="E1915" s="216"/>
      <c r="F1915" s="216"/>
      <c r="G1915" s="216"/>
      <c r="H1915" s="216"/>
      <c r="I1915" s="216"/>
      <c r="J1915" s="216"/>
      <c r="K1915" s="216"/>
      <c r="L1915" s="216"/>
      <c r="M1915" s="216"/>
      <c r="N1915" s="216"/>
      <c r="O1915" s="216"/>
      <c r="P1915" s="216"/>
      <c r="Q1915" s="216"/>
      <c r="R1915" s="216"/>
      <c r="S1915" s="216"/>
      <c r="T1915" s="216"/>
      <c r="U1915" s="216"/>
      <c r="V1915" s="216"/>
      <c r="W1915" s="216"/>
      <c r="X1915" s="216"/>
      <c r="Y1915" s="216"/>
      <c r="Z1915" s="216"/>
      <c r="AA1915" s="216"/>
      <c r="AB1915" s="216"/>
      <c r="AC1915" s="216"/>
      <c r="AD1915" s="216"/>
      <c r="AE1915" s="216"/>
      <c r="AF1915" s="216"/>
      <c r="AG1915" s="216"/>
      <c r="AH1915" s="216"/>
      <c r="AI1915" s="216"/>
      <c r="AJ1915" s="216"/>
      <c r="AK1915" s="216"/>
      <c r="AL1915" s="216"/>
      <c r="FY1915" s="184"/>
      <c r="JJ1915" s="184"/>
    </row>
    <row r="1916" spans="2:270">
      <c r="B1916" s="202"/>
      <c r="E1916" s="216"/>
      <c r="F1916" s="216"/>
      <c r="G1916" s="216"/>
      <c r="H1916" s="216"/>
      <c r="I1916" s="216"/>
      <c r="J1916" s="216"/>
      <c r="K1916" s="216"/>
      <c r="L1916" s="216"/>
      <c r="M1916" s="216"/>
      <c r="N1916" s="216"/>
      <c r="O1916" s="216"/>
      <c r="P1916" s="216"/>
      <c r="Q1916" s="216"/>
      <c r="R1916" s="216"/>
      <c r="S1916" s="216"/>
      <c r="T1916" s="216"/>
      <c r="U1916" s="216"/>
      <c r="V1916" s="216"/>
      <c r="W1916" s="216"/>
      <c r="X1916" s="216"/>
      <c r="Y1916" s="216"/>
      <c r="Z1916" s="216"/>
      <c r="AA1916" s="216"/>
      <c r="AB1916" s="216"/>
      <c r="AC1916" s="216"/>
      <c r="AD1916" s="216"/>
      <c r="AE1916" s="216"/>
      <c r="AF1916" s="216"/>
      <c r="AG1916" s="216"/>
      <c r="AH1916" s="216"/>
      <c r="AI1916" s="216"/>
      <c r="AJ1916" s="216"/>
      <c r="AK1916" s="216"/>
      <c r="AL1916" s="216"/>
      <c r="FY1916" s="184"/>
      <c r="JJ1916" s="184"/>
    </row>
    <row r="1917" spans="2:270">
      <c r="B1917" s="202"/>
      <c r="E1917" s="216"/>
      <c r="F1917" s="216"/>
      <c r="G1917" s="216"/>
      <c r="H1917" s="216"/>
      <c r="I1917" s="216"/>
      <c r="J1917" s="216"/>
      <c r="K1917" s="216"/>
      <c r="L1917" s="216"/>
      <c r="M1917" s="216"/>
      <c r="N1917" s="216"/>
      <c r="O1917" s="216"/>
      <c r="P1917" s="216"/>
      <c r="Q1917" s="216"/>
      <c r="R1917" s="216"/>
      <c r="S1917" s="216"/>
      <c r="T1917" s="216"/>
      <c r="U1917" s="216"/>
      <c r="V1917" s="216"/>
      <c r="W1917" s="216"/>
      <c r="X1917" s="216"/>
      <c r="Y1917" s="216"/>
      <c r="Z1917" s="216"/>
      <c r="AA1917" s="216"/>
      <c r="AB1917" s="216"/>
      <c r="AC1917" s="216"/>
      <c r="AD1917" s="216"/>
      <c r="AE1917" s="216"/>
      <c r="AF1917" s="216"/>
      <c r="AG1917" s="216"/>
      <c r="AH1917" s="216"/>
      <c r="AI1917" s="216"/>
      <c r="AJ1917" s="216"/>
      <c r="AK1917" s="216"/>
      <c r="AL1917" s="216"/>
      <c r="FY1917" s="184"/>
      <c r="JJ1917" s="184"/>
    </row>
    <row r="1918" spans="2:270">
      <c r="B1918" s="202"/>
      <c r="E1918" s="216"/>
      <c r="F1918" s="216"/>
      <c r="G1918" s="216"/>
      <c r="H1918" s="216"/>
      <c r="I1918" s="216"/>
      <c r="J1918" s="216"/>
      <c r="K1918" s="216"/>
      <c r="L1918" s="216"/>
      <c r="M1918" s="216"/>
      <c r="N1918" s="216"/>
      <c r="O1918" s="216"/>
      <c r="P1918" s="216"/>
      <c r="Q1918" s="216"/>
      <c r="R1918" s="216"/>
      <c r="S1918" s="216"/>
      <c r="T1918" s="216"/>
      <c r="U1918" s="216"/>
      <c r="V1918" s="216"/>
      <c r="W1918" s="216"/>
      <c r="X1918" s="216"/>
      <c r="Y1918" s="216"/>
      <c r="Z1918" s="216"/>
      <c r="AA1918" s="216"/>
      <c r="AB1918" s="216"/>
      <c r="AC1918" s="216"/>
      <c r="AD1918" s="216"/>
      <c r="AE1918" s="216"/>
      <c r="AF1918" s="216"/>
      <c r="AG1918" s="216"/>
      <c r="AH1918" s="216"/>
      <c r="AI1918" s="216"/>
      <c r="AJ1918" s="216"/>
      <c r="AK1918" s="216"/>
      <c r="AL1918" s="216"/>
      <c r="FY1918" s="184"/>
      <c r="JJ1918" s="184"/>
    </row>
    <row r="1919" spans="2:270">
      <c r="B1919" s="202"/>
      <c r="E1919" s="216"/>
      <c r="F1919" s="216"/>
      <c r="G1919" s="216"/>
      <c r="H1919" s="216"/>
      <c r="I1919" s="216"/>
      <c r="J1919" s="216"/>
      <c r="K1919" s="216"/>
      <c r="L1919" s="216"/>
      <c r="M1919" s="216"/>
      <c r="N1919" s="216"/>
      <c r="O1919" s="216"/>
      <c r="P1919" s="216"/>
      <c r="Q1919" s="216"/>
      <c r="R1919" s="216"/>
      <c r="S1919" s="216"/>
      <c r="T1919" s="216"/>
      <c r="U1919" s="216"/>
      <c r="V1919" s="216"/>
      <c r="W1919" s="216"/>
      <c r="X1919" s="216"/>
      <c r="Y1919" s="216"/>
      <c r="Z1919" s="216"/>
      <c r="AA1919" s="216"/>
      <c r="AB1919" s="216"/>
      <c r="AC1919" s="216"/>
      <c r="AD1919" s="216"/>
      <c r="AE1919" s="216"/>
      <c r="AF1919" s="216"/>
      <c r="AG1919" s="216"/>
      <c r="AH1919" s="216"/>
      <c r="AI1919" s="216"/>
      <c r="AJ1919" s="216"/>
      <c r="AK1919" s="216"/>
      <c r="AL1919" s="216"/>
      <c r="FY1919" s="184"/>
      <c r="JJ1919" s="184"/>
    </row>
    <row r="1920" spans="2:270">
      <c r="B1920" s="202"/>
      <c r="E1920" s="216"/>
      <c r="F1920" s="216"/>
      <c r="G1920" s="216"/>
      <c r="H1920" s="216"/>
      <c r="I1920" s="216"/>
      <c r="J1920" s="216"/>
      <c r="K1920" s="216"/>
      <c r="L1920" s="216"/>
      <c r="M1920" s="216"/>
      <c r="N1920" s="216"/>
      <c r="O1920" s="216"/>
      <c r="P1920" s="216"/>
      <c r="Q1920" s="216"/>
      <c r="R1920" s="216"/>
      <c r="S1920" s="216"/>
      <c r="T1920" s="216"/>
      <c r="U1920" s="216"/>
      <c r="V1920" s="216"/>
      <c r="W1920" s="216"/>
      <c r="X1920" s="216"/>
      <c r="Y1920" s="216"/>
      <c r="Z1920" s="216"/>
      <c r="AA1920" s="216"/>
      <c r="AB1920" s="216"/>
      <c r="AC1920" s="216"/>
      <c r="AD1920" s="216"/>
      <c r="AE1920" s="216"/>
      <c r="AF1920" s="216"/>
      <c r="AG1920" s="216"/>
      <c r="AH1920" s="216"/>
      <c r="AI1920" s="216"/>
      <c r="AJ1920" s="216"/>
      <c r="AK1920" s="216"/>
      <c r="AL1920" s="216"/>
      <c r="FY1920" s="184"/>
      <c r="JJ1920" s="184"/>
    </row>
    <row r="1921" spans="2:270">
      <c r="B1921" s="202"/>
      <c r="E1921" s="216"/>
      <c r="F1921" s="216"/>
      <c r="G1921" s="216"/>
      <c r="H1921" s="216"/>
      <c r="I1921" s="216"/>
      <c r="J1921" s="216"/>
      <c r="K1921" s="216"/>
      <c r="L1921" s="216"/>
      <c r="M1921" s="216"/>
      <c r="N1921" s="216"/>
      <c r="O1921" s="216"/>
      <c r="P1921" s="216"/>
      <c r="Q1921" s="216"/>
      <c r="R1921" s="216"/>
      <c r="S1921" s="216"/>
      <c r="T1921" s="216"/>
      <c r="U1921" s="216"/>
      <c r="V1921" s="216"/>
      <c r="W1921" s="216"/>
      <c r="X1921" s="216"/>
      <c r="Y1921" s="216"/>
      <c r="Z1921" s="216"/>
      <c r="AA1921" s="216"/>
      <c r="AB1921" s="216"/>
      <c r="AC1921" s="216"/>
      <c r="AD1921" s="216"/>
      <c r="AE1921" s="216"/>
      <c r="AF1921" s="216"/>
      <c r="AG1921" s="216"/>
      <c r="AH1921" s="216"/>
      <c r="AI1921" s="216"/>
      <c r="AJ1921" s="216"/>
      <c r="AK1921" s="216"/>
      <c r="AL1921" s="216"/>
      <c r="FY1921" s="184"/>
      <c r="JJ1921" s="184"/>
    </row>
    <row r="1922" spans="2:270">
      <c r="B1922" s="202"/>
      <c r="E1922" s="216"/>
      <c r="F1922" s="216"/>
      <c r="G1922" s="216"/>
      <c r="H1922" s="216"/>
      <c r="I1922" s="216"/>
      <c r="J1922" s="216"/>
      <c r="K1922" s="216"/>
      <c r="L1922" s="216"/>
      <c r="M1922" s="216"/>
      <c r="N1922" s="216"/>
      <c r="O1922" s="216"/>
      <c r="P1922" s="216"/>
      <c r="Q1922" s="216"/>
      <c r="R1922" s="216"/>
      <c r="S1922" s="216"/>
      <c r="T1922" s="216"/>
      <c r="U1922" s="216"/>
      <c r="V1922" s="216"/>
      <c r="W1922" s="216"/>
      <c r="X1922" s="216"/>
      <c r="Y1922" s="216"/>
      <c r="Z1922" s="216"/>
      <c r="AA1922" s="216"/>
      <c r="AB1922" s="216"/>
      <c r="AC1922" s="216"/>
      <c r="AD1922" s="216"/>
      <c r="AE1922" s="216"/>
      <c r="AF1922" s="216"/>
      <c r="AG1922" s="216"/>
      <c r="AH1922" s="216"/>
      <c r="AI1922" s="216"/>
      <c r="AJ1922" s="216"/>
      <c r="AK1922" s="216"/>
      <c r="AL1922" s="216"/>
      <c r="FY1922" s="184"/>
      <c r="JJ1922" s="184"/>
    </row>
    <row r="1923" spans="2:270">
      <c r="B1923" s="202"/>
      <c r="E1923" s="216"/>
      <c r="F1923" s="216"/>
      <c r="G1923" s="216"/>
      <c r="H1923" s="216"/>
      <c r="I1923" s="216"/>
      <c r="J1923" s="216"/>
      <c r="K1923" s="216"/>
      <c r="L1923" s="216"/>
      <c r="M1923" s="216"/>
      <c r="N1923" s="216"/>
      <c r="O1923" s="216"/>
      <c r="P1923" s="216"/>
      <c r="Q1923" s="216"/>
      <c r="R1923" s="216"/>
      <c r="S1923" s="216"/>
      <c r="T1923" s="216"/>
      <c r="U1923" s="216"/>
      <c r="V1923" s="216"/>
      <c r="W1923" s="216"/>
      <c r="X1923" s="216"/>
      <c r="Y1923" s="216"/>
      <c r="Z1923" s="216"/>
      <c r="AA1923" s="216"/>
      <c r="AB1923" s="216"/>
      <c r="AC1923" s="216"/>
      <c r="AD1923" s="216"/>
      <c r="AE1923" s="216"/>
      <c r="AF1923" s="216"/>
      <c r="AG1923" s="216"/>
      <c r="AH1923" s="216"/>
      <c r="AI1923" s="216"/>
      <c r="AJ1923" s="216"/>
      <c r="AK1923" s="216"/>
      <c r="AL1923" s="216"/>
      <c r="FY1923" s="184"/>
      <c r="JJ1923" s="184"/>
    </row>
    <row r="1924" spans="2:270">
      <c r="B1924" s="202"/>
      <c r="E1924" s="216"/>
      <c r="F1924" s="216"/>
      <c r="G1924" s="216"/>
      <c r="H1924" s="216"/>
      <c r="I1924" s="216"/>
      <c r="J1924" s="216"/>
      <c r="K1924" s="216"/>
      <c r="L1924" s="216"/>
      <c r="M1924" s="216"/>
      <c r="N1924" s="216"/>
      <c r="O1924" s="216"/>
      <c r="P1924" s="216"/>
      <c r="Q1924" s="216"/>
      <c r="R1924" s="216"/>
      <c r="S1924" s="216"/>
      <c r="T1924" s="216"/>
      <c r="U1924" s="216"/>
      <c r="V1924" s="216"/>
      <c r="W1924" s="216"/>
      <c r="X1924" s="216"/>
      <c r="Y1924" s="216"/>
      <c r="Z1924" s="216"/>
      <c r="AA1924" s="216"/>
      <c r="AB1924" s="216"/>
      <c r="AC1924" s="216"/>
      <c r="AD1924" s="216"/>
      <c r="AE1924" s="216"/>
      <c r="AF1924" s="216"/>
      <c r="AG1924" s="216"/>
      <c r="AH1924" s="216"/>
      <c r="AI1924" s="216"/>
      <c r="AJ1924" s="216"/>
      <c r="AK1924" s="216"/>
      <c r="AL1924" s="216"/>
      <c r="FY1924" s="184"/>
      <c r="JJ1924" s="184"/>
    </row>
    <row r="1925" spans="2:270">
      <c r="B1925" s="202"/>
      <c r="E1925" s="216"/>
      <c r="F1925" s="216"/>
      <c r="G1925" s="216"/>
      <c r="H1925" s="216"/>
      <c r="I1925" s="216"/>
      <c r="J1925" s="216"/>
      <c r="K1925" s="216"/>
      <c r="L1925" s="216"/>
      <c r="M1925" s="216"/>
      <c r="N1925" s="216"/>
      <c r="O1925" s="216"/>
      <c r="P1925" s="216"/>
      <c r="Q1925" s="216"/>
      <c r="R1925" s="216"/>
      <c r="S1925" s="216"/>
      <c r="T1925" s="216"/>
      <c r="U1925" s="216"/>
      <c r="V1925" s="216"/>
      <c r="W1925" s="216"/>
      <c r="X1925" s="216"/>
      <c r="Y1925" s="216"/>
      <c r="Z1925" s="216"/>
      <c r="AA1925" s="216"/>
      <c r="AB1925" s="216"/>
      <c r="AC1925" s="216"/>
      <c r="AD1925" s="216"/>
      <c r="AE1925" s="216"/>
      <c r="AF1925" s="216"/>
      <c r="AG1925" s="216"/>
      <c r="AH1925" s="216"/>
      <c r="AI1925" s="216"/>
      <c r="AJ1925" s="216"/>
      <c r="AK1925" s="216"/>
      <c r="AL1925" s="216"/>
      <c r="FY1925" s="184"/>
      <c r="JJ1925" s="184"/>
    </row>
    <row r="1926" spans="2:270">
      <c r="B1926" s="202"/>
      <c r="E1926" s="216"/>
      <c r="F1926" s="216"/>
      <c r="G1926" s="216"/>
      <c r="H1926" s="216"/>
      <c r="I1926" s="216"/>
      <c r="J1926" s="216"/>
      <c r="K1926" s="216"/>
      <c r="L1926" s="216"/>
      <c r="M1926" s="216"/>
      <c r="N1926" s="216"/>
      <c r="O1926" s="216"/>
      <c r="P1926" s="216"/>
      <c r="Q1926" s="216"/>
      <c r="R1926" s="216"/>
      <c r="S1926" s="216"/>
      <c r="T1926" s="216"/>
      <c r="U1926" s="216"/>
      <c r="V1926" s="216"/>
      <c r="W1926" s="216"/>
      <c r="X1926" s="216"/>
      <c r="Y1926" s="216"/>
      <c r="Z1926" s="216"/>
      <c r="AA1926" s="216"/>
      <c r="AB1926" s="216"/>
      <c r="AC1926" s="216"/>
      <c r="AD1926" s="216"/>
      <c r="AE1926" s="216"/>
      <c r="AF1926" s="216"/>
      <c r="AG1926" s="216"/>
      <c r="AH1926" s="216"/>
      <c r="AI1926" s="216"/>
      <c r="AJ1926" s="216"/>
      <c r="AK1926" s="216"/>
      <c r="AL1926" s="216"/>
      <c r="FY1926" s="184"/>
      <c r="JJ1926" s="184"/>
    </row>
    <row r="1927" spans="2:270">
      <c r="B1927" s="202"/>
      <c r="E1927" s="216"/>
      <c r="F1927" s="216"/>
      <c r="G1927" s="216"/>
      <c r="H1927" s="216"/>
      <c r="I1927" s="216"/>
      <c r="J1927" s="216"/>
      <c r="K1927" s="216"/>
      <c r="L1927" s="216"/>
      <c r="M1927" s="216"/>
      <c r="N1927" s="216"/>
      <c r="O1927" s="216"/>
      <c r="P1927" s="216"/>
      <c r="Q1927" s="216"/>
      <c r="R1927" s="216"/>
      <c r="S1927" s="216"/>
      <c r="T1927" s="216"/>
      <c r="U1927" s="216"/>
      <c r="V1927" s="216"/>
      <c r="W1927" s="216"/>
      <c r="X1927" s="216"/>
      <c r="Y1927" s="216"/>
      <c r="Z1927" s="216"/>
      <c r="AA1927" s="216"/>
      <c r="AB1927" s="216"/>
      <c r="AC1927" s="216"/>
      <c r="AD1927" s="216"/>
      <c r="AE1927" s="216"/>
      <c r="AF1927" s="216"/>
      <c r="AG1927" s="216"/>
      <c r="AH1927" s="216"/>
      <c r="AI1927" s="216"/>
      <c r="AJ1927" s="216"/>
      <c r="AK1927" s="216"/>
      <c r="AL1927" s="216"/>
      <c r="FY1927" s="184"/>
      <c r="JJ1927" s="184"/>
    </row>
    <row r="1928" spans="2:270">
      <c r="B1928" s="202"/>
      <c r="E1928" s="216"/>
      <c r="F1928" s="216"/>
      <c r="G1928" s="216"/>
      <c r="H1928" s="216"/>
      <c r="I1928" s="216"/>
      <c r="J1928" s="216"/>
      <c r="K1928" s="216"/>
      <c r="L1928" s="216"/>
      <c r="M1928" s="216"/>
      <c r="N1928" s="216"/>
      <c r="O1928" s="216"/>
      <c r="P1928" s="216"/>
      <c r="Q1928" s="216"/>
      <c r="R1928" s="216"/>
      <c r="S1928" s="216"/>
      <c r="T1928" s="216"/>
      <c r="U1928" s="216"/>
      <c r="V1928" s="216"/>
      <c r="W1928" s="216"/>
      <c r="X1928" s="216"/>
      <c r="Y1928" s="216"/>
      <c r="Z1928" s="216"/>
      <c r="AA1928" s="216"/>
      <c r="AB1928" s="216"/>
      <c r="AC1928" s="216"/>
      <c r="AD1928" s="216"/>
      <c r="AE1928" s="216"/>
      <c r="AF1928" s="216"/>
      <c r="AG1928" s="216"/>
      <c r="AH1928" s="216"/>
      <c r="AI1928" s="216"/>
      <c r="AJ1928" s="216"/>
      <c r="AK1928" s="216"/>
      <c r="AL1928" s="216"/>
      <c r="FY1928" s="184"/>
      <c r="JJ1928" s="184"/>
    </row>
    <row r="1929" spans="2:270">
      <c r="B1929" s="202"/>
      <c r="E1929" s="216"/>
      <c r="F1929" s="216"/>
      <c r="G1929" s="216"/>
      <c r="H1929" s="216"/>
      <c r="I1929" s="216"/>
      <c r="J1929" s="216"/>
      <c r="K1929" s="216"/>
      <c r="L1929" s="216"/>
      <c r="M1929" s="216"/>
      <c r="N1929" s="216"/>
      <c r="O1929" s="216"/>
      <c r="P1929" s="216"/>
      <c r="Q1929" s="216"/>
      <c r="R1929" s="216"/>
      <c r="S1929" s="216"/>
      <c r="T1929" s="216"/>
      <c r="U1929" s="216"/>
      <c r="V1929" s="216"/>
      <c r="W1929" s="216"/>
      <c r="X1929" s="216"/>
      <c r="Y1929" s="216"/>
      <c r="Z1929" s="216"/>
      <c r="AA1929" s="216"/>
      <c r="AB1929" s="216"/>
      <c r="AC1929" s="216"/>
      <c r="AD1929" s="216"/>
      <c r="AE1929" s="216"/>
      <c r="AF1929" s="216"/>
      <c r="AG1929" s="216"/>
      <c r="AH1929" s="216"/>
      <c r="AI1929" s="216"/>
      <c r="AJ1929" s="216"/>
      <c r="AK1929" s="216"/>
      <c r="AL1929" s="216"/>
      <c r="FY1929" s="184"/>
      <c r="JJ1929" s="184"/>
    </row>
    <row r="1930" spans="2:270">
      <c r="B1930" s="202"/>
      <c r="E1930" s="216"/>
      <c r="F1930" s="216"/>
      <c r="G1930" s="216"/>
      <c r="H1930" s="216"/>
      <c r="I1930" s="216"/>
      <c r="J1930" s="216"/>
      <c r="K1930" s="216"/>
      <c r="L1930" s="216"/>
      <c r="M1930" s="216"/>
      <c r="N1930" s="216"/>
      <c r="O1930" s="216"/>
      <c r="P1930" s="216"/>
      <c r="Q1930" s="216"/>
      <c r="R1930" s="216"/>
      <c r="S1930" s="216"/>
      <c r="T1930" s="216"/>
      <c r="U1930" s="216"/>
      <c r="V1930" s="216"/>
      <c r="W1930" s="216"/>
      <c r="X1930" s="216"/>
      <c r="Y1930" s="216"/>
      <c r="Z1930" s="216"/>
      <c r="AA1930" s="216"/>
      <c r="AB1930" s="216"/>
      <c r="AC1930" s="216"/>
      <c r="AD1930" s="216"/>
      <c r="AE1930" s="216"/>
      <c r="AF1930" s="216"/>
      <c r="AG1930" s="216"/>
      <c r="AH1930" s="216"/>
      <c r="AI1930" s="216"/>
      <c r="AJ1930" s="216"/>
      <c r="AK1930" s="216"/>
      <c r="AL1930" s="216"/>
      <c r="FY1930" s="184"/>
      <c r="JJ1930" s="184"/>
    </row>
    <row r="1931" spans="2:270">
      <c r="B1931" s="202"/>
      <c r="E1931" s="216"/>
      <c r="F1931" s="216"/>
      <c r="G1931" s="216"/>
      <c r="H1931" s="216"/>
      <c r="I1931" s="216"/>
      <c r="J1931" s="216"/>
      <c r="K1931" s="216"/>
      <c r="L1931" s="216"/>
      <c r="M1931" s="216"/>
      <c r="N1931" s="216"/>
      <c r="O1931" s="216"/>
      <c r="P1931" s="216"/>
      <c r="Q1931" s="216"/>
      <c r="R1931" s="216"/>
      <c r="S1931" s="216"/>
      <c r="T1931" s="216"/>
      <c r="U1931" s="216"/>
      <c r="V1931" s="216"/>
      <c r="W1931" s="216"/>
      <c r="X1931" s="216"/>
      <c r="Y1931" s="216"/>
      <c r="Z1931" s="216"/>
      <c r="AA1931" s="216"/>
      <c r="AB1931" s="216"/>
      <c r="AC1931" s="216"/>
      <c r="AD1931" s="216"/>
      <c r="AE1931" s="216"/>
      <c r="AF1931" s="216"/>
      <c r="AG1931" s="216"/>
      <c r="AH1931" s="216"/>
      <c r="AI1931" s="216"/>
      <c r="AJ1931" s="216"/>
      <c r="AK1931" s="216"/>
      <c r="AL1931" s="216"/>
      <c r="FY1931" s="184"/>
      <c r="JJ1931" s="184"/>
    </row>
    <row r="1932" spans="2:270">
      <c r="B1932" s="202"/>
      <c r="E1932" s="216"/>
      <c r="F1932" s="216"/>
      <c r="G1932" s="216"/>
      <c r="H1932" s="216"/>
      <c r="I1932" s="216"/>
      <c r="J1932" s="216"/>
      <c r="K1932" s="216"/>
      <c r="L1932" s="216"/>
      <c r="M1932" s="216"/>
      <c r="N1932" s="216"/>
      <c r="O1932" s="216"/>
      <c r="P1932" s="216"/>
      <c r="Q1932" s="216"/>
      <c r="R1932" s="216"/>
      <c r="S1932" s="216"/>
      <c r="T1932" s="216"/>
      <c r="U1932" s="216"/>
      <c r="V1932" s="216"/>
      <c r="W1932" s="216"/>
      <c r="X1932" s="216"/>
      <c r="Y1932" s="216"/>
      <c r="Z1932" s="216"/>
      <c r="AA1932" s="216"/>
      <c r="AB1932" s="216"/>
      <c r="AC1932" s="216"/>
      <c r="AD1932" s="216"/>
      <c r="AE1932" s="216"/>
      <c r="AF1932" s="216"/>
      <c r="AG1932" s="216"/>
      <c r="AH1932" s="216"/>
      <c r="AI1932" s="216"/>
      <c r="AJ1932" s="216"/>
      <c r="AK1932" s="216"/>
      <c r="AL1932" s="216"/>
      <c r="FY1932" s="184"/>
      <c r="JJ1932" s="184"/>
    </row>
    <row r="1933" spans="2:270">
      <c r="B1933" s="202"/>
      <c r="E1933" s="216"/>
      <c r="F1933" s="216"/>
      <c r="G1933" s="216"/>
      <c r="H1933" s="216"/>
      <c r="I1933" s="216"/>
      <c r="J1933" s="216"/>
      <c r="K1933" s="216"/>
      <c r="L1933" s="216"/>
      <c r="M1933" s="216"/>
      <c r="N1933" s="216"/>
      <c r="O1933" s="216"/>
      <c r="P1933" s="216"/>
      <c r="Q1933" s="216"/>
      <c r="R1933" s="216"/>
      <c r="S1933" s="216"/>
      <c r="T1933" s="216"/>
      <c r="U1933" s="216"/>
      <c r="V1933" s="216"/>
      <c r="W1933" s="216"/>
      <c r="X1933" s="216"/>
      <c r="Y1933" s="216"/>
      <c r="Z1933" s="216"/>
      <c r="AA1933" s="216"/>
      <c r="AB1933" s="216"/>
      <c r="AC1933" s="216"/>
      <c r="AD1933" s="216"/>
      <c r="AE1933" s="216"/>
      <c r="AF1933" s="216"/>
      <c r="AG1933" s="216"/>
      <c r="AH1933" s="216"/>
      <c r="AI1933" s="216"/>
      <c r="AJ1933" s="216"/>
      <c r="AK1933" s="216"/>
      <c r="AL1933" s="216"/>
      <c r="FY1933" s="184"/>
      <c r="JJ1933" s="184"/>
    </row>
    <row r="1934" spans="2:270">
      <c r="B1934" s="202"/>
      <c r="E1934" s="216"/>
      <c r="F1934" s="216"/>
      <c r="G1934" s="216"/>
      <c r="H1934" s="216"/>
      <c r="I1934" s="216"/>
      <c r="J1934" s="216"/>
      <c r="K1934" s="216"/>
      <c r="L1934" s="216"/>
      <c r="M1934" s="216"/>
      <c r="N1934" s="216"/>
      <c r="O1934" s="216"/>
      <c r="P1934" s="216"/>
      <c r="Q1934" s="216"/>
      <c r="R1934" s="216"/>
      <c r="S1934" s="216"/>
      <c r="T1934" s="216"/>
      <c r="U1934" s="216"/>
      <c r="V1934" s="216"/>
      <c r="W1934" s="216"/>
      <c r="X1934" s="216"/>
      <c r="Y1934" s="216"/>
      <c r="Z1934" s="216"/>
      <c r="AA1934" s="216"/>
      <c r="AB1934" s="216"/>
      <c r="AC1934" s="216"/>
      <c r="AD1934" s="216"/>
      <c r="AE1934" s="216"/>
      <c r="AF1934" s="216"/>
      <c r="AG1934" s="216"/>
      <c r="AH1934" s="216"/>
      <c r="AI1934" s="216"/>
      <c r="AJ1934" s="216"/>
      <c r="AK1934" s="216"/>
      <c r="AL1934" s="216"/>
      <c r="FY1934" s="184"/>
      <c r="JJ1934" s="184"/>
    </row>
    <row r="1935" spans="2:270">
      <c r="B1935" s="202"/>
      <c r="E1935" s="216"/>
      <c r="F1935" s="216"/>
      <c r="G1935" s="216"/>
      <c r="H1935" s="216"/>
      <c r="I1935" s="216"/>
      <c r="J1935" s="216"/>
      <c r="K1935" s="216"/>
      <c r="L1935" s="216"/>
      <c r="M1935" s="216"/>
      <c r="N1935" s="216"/>
      <c r="O1935" s="216"/>
      <c r="P1935" s="216"/>
      <c r="Q1935" s="216"/>
      <c r="R1935" s="216"/>
      <c r="S1935" s="216"/>
      <c r="T1935" s="216"/>
      <c r="U1935" s="216"/>
      <c r="V1935" s="216"/>
      <c r="W1935" s="216"/>
      <c r="X1935" s="216"/>
      <c r="Y1935" s="216"/>
      <c r="Z1935" s="216"/>
      <c r="AA1935" s="216"/>
      <c r="AB1935" s="216"/>
      <c r="AC1935" s="216"/>
      <c r="AD1935" s="216"/>
      <c r="AE1935" s="216"/>
      <c r="AF1935" s="216"/>
      <c r="AG1935" s="216"/>
      <c r="AH1935" s="216"/>
      <c r="AI1935" s="216"/>
      <c r="AJ1935" s="216"/>
      <c r="AK1935" s="216"/>
      <c r="AL1935" s="216"/>
      <c r="FY1935" s="184"/>
      <c r="JJ1935" s="184"/>
    </row>
    <row r="1936" spans="2:270">
      <c r="B1936" s="202"/>
      <c r="E1936" s="216"/>
      <c r="F1936" s="216"/>
      <c r="G1936" s="216"/>
      <c r="H1936" s="216"/>
      <c r="I1936" s="216"/>
      <c r="J1936" s="216"/>
      <c r="K1936" s="216"/>
      <c r="L1936" s="216"/>
      <c r="M1936" s="216"/>
      <c r="N1936" s="216"/>
      <c r="O1936" s="216"/>
      <c r="P1936" s="216"/>
      <c r="Q1936" s="216"/>
      <c r="R1936" s="216"/>
      <c r="S1936" s="216"/>
      <c r="T1936" s="216"/>
      <c r="U1936" s="216"/>
      <c r="V1936" s="216"/>
      <c r="W1936" s="216"/>
      <c r="X1936" s="216"/>
      <c r="Y1936" s="216"/>
      <c r="Z1936" s="216"/>
      <c r="AA1936" s="216"/>
      <c r="AB1936" s="216"/>
      <c r="AC1936" s="216"/>
      <c r="AD1936" s="216"/>
      <c r="AE1936" s="216"/>
      <c r="AF1936" s="216"/>
      <c r="AG1936" s="216"/>
      <c r="AH1936" s="216"/>
      <c r="AI1936" s="216"/>
      <c r="AJ1936" s="216"/>
      <c r="AK1936" s="216"/>
      <c r="AL1936" s="216"/>
      <c r="FY1936" s="184"/>
      <c r="JJ1936" s="184"/>
    </row>
    <row r="1937" spans="2:270">
      <c r="B1937" s="202"/>
      <c r="E1937" s="216"/>
      <c r="F1937" s="216"/>
      <c r="G1937" s="216"/>
      <c r="H1937" s="216"/>
      <c r="I1937" s="216"/>
      <c r="J1937" s="216"/>
      <c r="K1937" s="216"/>
      <c r="L1937" s="216"/>
      <c r="M1937" s="216"/>
      <c r="N1937" s="216"/>
      <c r="O1937" s="216"/>
      <c r="P1937" s="216"/>
      <c r="Q1937" s="216"/>
      <c r="R1937" s="216"/>
      <c r="S1937" s="216"/>
      <c r="T1937" s="216"/>
      <c r="U1937" s="216"/>
      <c r="V1937" s="216"/>
      <c r="W1937" s="216"/>
      <c r="X1937" s="216"/>
      <c r="Y1937" s="216"/>
      <c r="Z1937" s="216"/>
      <c r="AA1937" s="216"/>
      <c r="AB1937" s="216"/>
      <c r="AC1937" s="216"/>
      <c r="AD1937" s="216"/>
      <c r="AE1937" s="216"/>
      <c r="AF1937" s="216"/>
      <c r="AG1937" s="216"/>
      <c r="AH1937" s="216"/>
      <c r="AI1937" s="216"/>
      <c r="AJ1937" s="216"/>
      <c r="AK1937" s="216"/>
      <c r="AL1937" s="216"/>
      <c r="FY1937" s="184"/>
      <c r="JJ1937" s="184"/>
    </row>
    <row r="1938" spans="2:270">
      <c r="B1938" s="202"/>
      <c r="E1938" s="216"/>
      <c r="F1938" s="216"/>
      <c r="G1938" s="216"/>
      <c r="H1938" s="216"/>
      <c r="I1938" s="216"/>
      <c r="J1938" s="216"/>
      <c r="K1938" s="216"/>
      <c r="L1938" s="216"/>
      <c r="M1938" s="216"/>
      <c r="N1938" s="216"/>
      <c r="O1938" s="216"/>
      <c r="P1938" s="216"/>
      <c r="Q1938" s="216"/>
      <c r="R1938" s="216"/>
      <c r="S1938" s="216"/>
      <c r="T1938" s="216"/>
      <c r="U1938" s="216"/>
      <c r="V1938" s="216"/>
      <c r="W1938" s="216"/>
      <c r="X1938" s="216"/>
      <c r="Y1938" s="216"/>
      <c r="Z1938" s="216"/>
      <c r="AA1938" s="216"/>
      <c r="AB1938" s="216"/>
      <c r="AC1938" s="216"/>
      <c r="AD1938" s="216"/>
      <c r="AE1938" s="216"/>
      <c r="AF1938" s="216"/>
      <c r="AG1938" s="216"/>
      <c r="AH1938" s="216"/>
      <c r="AI1938" s="216"/>
      <c r="AJ1938" s="216"/>
      <c r="AK1938" s="216"/>
      <c r="AL1938" s="216"/>
      <c r="FY1938" s="184"/>
      <c r="JJ1938" s="184"/>
    </row>
    <row r="1939" spans="2:270">
      <c r="B1939" s="202"/>
      <c r="E1939" s="216"/>
      <c r="F1939" s="216"/>
      <c r="G1939" s="216"/>
      <c r="H1939" s="216"/>
      <c r="I1939" s="216"/>
      <c r="J1939" s="216"/>
      <c r="K1939" s="216"/>
      <c r="L1939" s="216"/>
      <c r="M1939" s="216"/>
      <c r="N1939" s="216"/>
      <c r="O1939" s="216"/>
      <c r="P1939" s="216"/>
      <c r="Q1939" s="216"/>
      <c r="R1939" s="216"/>
      <c r="S1939" s="216"/>
      <c r="T1939" s="216"/>
      <c r="U1939" s="216"/>
      <c r="V1939" s="216"/>
      <c r="W1939" s="216"/>
      <c r="X1939" s="216"/>
      <c r="Y1939" s="216"/>
      <c r="Z1939" s="216"/>
      <c r="AA1939" s="216"/>
      <c r="AB1939" s="216"/>
      <c r="AC1939" s="216"/>
      <c r="AD1939" s="216"/>
      <c r="AE1939" s="216"/>
      <c r="AF1939" s="216"/>
      <c r="AG1939" s="216"/>
      <c r="AH1939" s="216"/>
      <c r="AI1939" s="216"/>
      <c r="AJ1939" s="216"/>
      <c r="AK1939" s="216"/>
      <c r="AL1939" s="216"/>
      <c r="FY1939" s="184"/>
      <c r="JJ1939" s="184"/>
    </row>
    <row r="1940" spans="2:270">
      <c r="B1940" s="202"/>
      <c r="E1940" s="216"/>
      <c r="F1940" s="216"/>
      <c r="G1940" s="216"/>
      <c r="H1940" s="216"/>
      <c r="I1940" s="216"/>
      <c r="J1940" s="216"/>
      <c r="K1940" s="216"/>
      <c r="L1940" s="216"/>
      <c r="M1940" s="216"/>
      <c r="N1940" s="216"/>
      <c r="O1940" s="216"/>
      <c r="P1940" s="216"/>
      <c r="Q1940" s="216"/>
      <c r="R1940" s="216"/>
      <c r="S1940" s="216"/>
      <c r="T1940" s="216"/>
      <c r="U1940" s="216"/>
      <c r="V1940" s="216"/>
      <c r="W1940" s="216"/>
      <c r="X1940" s="216"/>
      <c r="Y1940" s="216"/>
      <c r="Z1940" s="216"/>
      <c r="AA1940" s="216"/>
      <c r="AB1940" s="216"/>
      <c r="AC1940" s="216"/>
      <c r="AD1940" s="216"/>
      <c r="AE1940" s="216"/>
      <c r="AF1940" s="216"/>
      <c r="AG1940" s="216"/>
      <c r="AH1940" s="216"/>
      <c r="AI1940" s="216"/>
      <c r="AJ1940" s="216"/>
      <c r="AK1940" s="216"/>
      <c r="AL1940" s="216"/>
      <c r="FY1940" s="184"/>
      <c r="JJ1940" s="184"/>
    </row>
    <row r="1941" spans="2:270">
      <c r="B1941" s="202"/>
      <c r="E1941" s="216"/>
      <c r="F1941" s="216"/>
      <c r="G1941" s="216"/>
      <c r="H1941" s="216"/>
      <c r="I1941" s="216"/>
      <c r="J1941" s="216"/>
      <c r="K1941" s="216"/>
      <c r="L1941" s="216"/>
      <c r="M1941" s="216"/>
      <c r="N1941" s="216"/>
      <c r="O1941" s="216"/>
      <c r="P1941" s="216"/>
      <c r="Q1941" s="216"/>
      <c r="R1941" s="216"/>
      <c r="S1941" s="216"/>
      <c r="T1941" s="216"/>
      <c r="U1941" s="216"/>
      <c r="V1941" s="216"/>
      <c r="W1941" s="216"/>
      <c r="X1941" s="216"/>
      <c r="Y1941" s="216"/>
      <c r="Z1941" s="216"/>
      <c r="AA1941" s="216"/>
      <c r="AB1941" s="216"/>
      <c r="AC1941" s="216"/>
      <c r="AD1941" s="216"/>
      <c r="AE1941" s="216"/>
      <c r="AF1941" s="216"/>
      <c r="AG1941" s="216"/>
      <c r="AH1941" s="216"/>
      <c r="AI1941" s="216"/>
      <c r="AJ1941" s="216"/>
      <c r="AK1941" s="216"/>
      <c r="AL1941" s="216"/>
      <c r="FY1941" s="184"/>
      <c r="JJ1941" s="184"/>
    </row>
    <row r="1942" spans="2:270">
      <c r="B1942" s="202"/>
      <c r="E1942" s="216"/>
      <c r="F1942" s="216"/>
      <c r="G1942" s="216"/>
      <c r="H1942" s="216"/>
      <c r="I1942" s="216"/>
      <c r="J1942" s="216"/>
      <c r="K1942" s="216"/>
      <c r="L1942" s="216"/>
      <c r="M1942" s="216"/>
      <c r="N1942" s="216"/>
      <c r="O1942" s="216"/>
      <c r="P1942" s="216"/>
      <c r="Q1942" s="216"/>
      <c r="R1942" s="216"/>
      <c r="S1942" s="216"/>
      <c r="T1942" s="216"/>
      <c r="U1942" s="216"/>
      <c r="V1942" s="216"/>
      <c r="W1942" s="216"/>
      <c r="X1942" s="216"/>
      <c r="Y1942" s="216"/>
      <c r="Z1942" s="216"/>
      <c r="AA1942" s="216"/>
      <c r="AB1942" s="216"/>
      <c r="AC1942" s="216"/>
      <c r="AD1942" s="216"/>
      <c r="AE1942" s="216"/>
      <c r="AF1942" s="216"/>
      <c r="AG1942" s="216"/>
      <c r="AH1942" s="216"/>
      <c r="AI1942" s="216"/>
      <c r="AJ1942" s="216"/>
      <c r="AK1942" s="216"/>
      <c r="AL1942" s="216"/>
      <c r="FY1942" s="184"/>
      <c r="JJ1942" s="184"/>
    </row>
    <row r="1943" spans="2:270">
      <c r="B1943" s="202"/>
      <c r="E1943" s="216"/>
      <c r="F1943" s="216"/>
      <c r="G1943" s="216"/>
      <c r="H1943" s="216"/>
      <c r="I1943" s="216"/>
      <c r="J1943" s="216"/>
      <c r="K1943" s="216"/>
      <c r="L1943" s="216"/>
      <c r="M1943" s="216"/>
      <c r="N1943" s="216"/>
      <c r="O1943" s="216"/>
      <c r="P1943" s="216"/>
      <c r="Q1943" s="216"/>
      <c r="R1943" s="216"/>
      <c r="S1943" s="216"/>
      <c r="T1943" s="216"/>
      <c r="U1943" s="216"/>
      <c r="V1943" s="216"/>
      <c r="W1943" s="216"/>
      <c r="X1943" s="216"/>
      <c r="Y1943" s="216"/>
      <c r="Z1943" s="216"/>
      <c r="AA1943" s="216"/>
      <c r="AB1943" s="216"/>
      <c r="AC1943" s="216"/>
      <c r="AD1943" s="216"/>
      <c r="AE1943" s="216"/>
      <c r="AF1943" s="216"/>
      <c r="AG1943" s="216"/>
      <c r="AH1943" s="216"/>
      <c r="AI1943" s="216"/>
      <c r="AJ1943" s="216"/>
      <c r="AK1943" s="216"/>
      <c r="AL1943" s="216"/>
      <c r="FY1943" s="184"/>
      <c r="JJ1943" s="184"/>
    </row>
    <row r="1944" spans="2:270">
      <c r="B1944" s="202"/>
      <c r="E1944" s="216"/>
      <c r="F1944" s="216"/>
      <c r="G1944" s="216"/>
      <c r="H1944" s="216"/>
      <c r="I1944" s="216"/>
      <c r="J1944" s="216"/>
      <c r="K1944" s="216"/>
      <c r="L1944" s="216"/>
      <c r="M1944" s="216"/>
      <c r="N1944" s="216"/>
      <c r="O1944" s="216"/>
      <c r="P1944" s="216"/>
      <c r="Q1944" s="216"/>
      <c r="R1944" s="216"/>
      <c r="S1944" s="216"/>
      <c r="T1944" s="216"/>
      <c r="U1944" s="216"/>
      <c r="V1944" s="216"/>
      <c r="W1944" s="216"/>
      <c r="X1944" s="216"/>
      <c r="Y1944" s="216"/>
      <c r="Z1944" s="216"/>
      <c r="AA1944" s="216"/>
      <c r="AB1944" s="216"/>
      <c r="AC1944" s="216"/>
      <c r="AD1944" s="216"/>
      <c r="AE1944" s="216"/>
      <c r="AF1944" s="216"/>
      <c r="AG1944" s="216"/>
      <c r="AH1944" s="216"/>
      <c r="AI1944" s="216"/>
      <c r="AJ1944" s="216"/>
      <c r="AK1944" s="216"/>
      <c r="AL1944" s="216"/>
      <c r="FY1944" s="184"/>
      <c r="JJ1944" s="184"/>
    </row>
    <row r="1945" spans="2:270">
      <c r="B1945" s="202"/>
      <c r="E1945" s="216"/>
      <c r="F1945" s="216"/>
      <c r="G1945" s="216"/>
      <c r="H1945" s="216"/>
      <c r="I1945" s="216"/>
      <c r="J1945" s="216"/>
      <c r="K1945" s="216"/>
      <c r="L1945" s="216"/>
      <c r="M1945" s="216"/>
      <c r="N1945" s="216"/>
      <c r="O1945" s="216"/>
      <c r="P1945" s="216"/>
      <c r="Q1945" s="216"/>
      <c r="R1945" s="216"/>
      <c r="S1945" s="216"/>
      <c r="T1945" s="216"/>
      <c r="U1945" s="216"/>
      <c r="V1945" s="216"/>
      <c r="W1945" s="216"/>
      <c r="X1945" s="216"/>
      <c r="Y1945" s="216"/>
      <c r="Z1945" s="216"/>
      <c r="AA1945" s="216"/>
      <c r="AB1945" s="216"/>
      <c r="AC1945" s="216"/>
      <c r="AD1945" s="216"/>
      <c r="AE1945" s="216"/>
      <c r="AF1945" s="216"/>
      <c r="AG1945" s="216"/>
      <c r="AH1945" s="216"/>
      <c r="AI1945" s="216"/>
      <c r="AJ1945" s="216"/>
      <c r="AK1945" s="216"/>
      <c r="AL1945" s="216"/>
      <c r="FY1945" s="184"/>
      <c r="JJ1945" s="184"/>
    </row>
    <row r="1946" spans="2:270">
      <c r="B1946" s="202"/>
      <c r="E1946" s="216"/>
      <c r="F1946" s="216"/>
      <c r="G1946" s="216"/>
      <c r="H1946" s="216"/>
      <c r="I1946" s="216"/>
      <c r="J1946" s="216"/>
      <c r="K1946" s="216"/>
      <c r="L1946" s="216"/>
      <c r="M1946" s="216"/>
      <c r="N1946" s="216"/>
      <c r="O1946" s="216"/>
      <c r="P1946" s="216"/>
      <c r="Q1946" s="216"/>
      <c r="R1946" s="216"/>
      <c r="S1946" s="216"/>
      <c r="T1946" s="216"/>
      <c r="U1946" s="216"/>
      <c r="V1946" s="216"/>
      <c r="W1946" s="216"/>
      <c r="X1946" s="216"/>
      <c r="Y1946" s="216"/>
      <c r="Z1946" s="216"/>
      <c r="AA1946" s="216"/>
      <c r="AB1946" s="216"/>
      <c r="AC1946" s="216"/>
      <c r="AD1946" s="216"/>
      <c r="AE1946" s="216"/>
      <c r="AF1946" s="216"/>
      <c r="AG1946" s="216"/>
      <c r="AH1946" s="216"/>
      <c r="AI1946" s="216"/>
      <c r="AJ1946" s="216"/>
      <c r="AK1946" s="216"/>
      <c r="AL1946" s="216"/>
      <c r="FY1946" s="184"/>
      <c r="JJ1946" s="184"/>
    </row>
    <row r="1947" spans="2:270">
      <c r="B1947" s="202"/>
      <c r="E1947" s="216"/>
      <c r="F1947" s="216"/>
      <c r="G1947" s="216"/>
      <c r="H1947" s="216"/>
      <c r="I1947" s="216"/>
      <c r="J1947" s="216"/>
      <c r="K1947" s="216"/>
      <c r="L1947" s="216"/>
      <c r="M1947" s="216"/>
      <c r="N1947" s="216"/>
      <c r="O1947" s="216"/>
      <c r="P1947" s="216"/>
      <c r="Q1947" s="216"/>
      <c r="R1947" s="216"/>
      <c r="S1947" s="216"/>
      <c r="T1947" s="216"/>
      <c r="U1947" s="216"/>
      <c r="V1947" s="216"/>
      <c r="W1947" s="216"/>
      <c r="X1947" s="216"/>
      <c r="Y1947" s="216"/>
      <c r="Z1947" s="216"/>
      <c r="AA1947" s="216"/>
      <c r="AB1947" s="216"/>
      <c r="AC1947" s="216"/>
      <c r="AD1947" s="216"/>
      <c r="AE1947" s="216"/>
      <c r="AF1947" s="216"/>
      <c r="AG1947" s="216"/>
      <c r="AH1947" s="216"/>
      <c r="AI1947" s="216"/>
      <c r="AJ1947" s="216"/>
      <c r="AK1947" s="216"/>
      <c r="AL1947" s="216"/>
      <c r="FY1947" s="184"/>
      <c r="JJ1947" s="184"/>
    </row>
    <row r="1948" spans="2:270">
      <c r="B1948" s="202"/>
      <c r="E1948" s="216"/>
      <c r="F1948" s="216"/>
      <c r="G1948" s="216"/>
      <c r="H1948" s="216"/>
      <c r="I1948" s="216"/>
      <c r="J1948" s="216"/>
      <c r="K1948" s="216"/>
      <c r="L1948" s="216"/>
      <c r="M1948" s="216"/>
      <c r="N1948" s="216"/>
      <c r="O1948" s="216"/>
      <c r="P1948" s="216"/>
      <c r="Q1948" s="216"/>
      <c r="R1948" s="216"/>
      <c r="S1948" s="216"/>
      <c r="T1948" s="216"/>
      <c r="U1948" s="216"/>
      <c r="V1948" s="216"/>
      <c r="W1948" s="216"/>
      <c r="X1948" s="216"/>
      <c r="Y1948" s="216"/>
      <c r="Z1948" s="216"/>
      <c r="AA1948" s="216"/>
      <c r="AB1948" s="216"/>
      <c r="AC1948" s="216"/>
      <c r="AD1948" s="216"/>
      <c r="AE1948" s="216"/>
      <c r="AF1948" s="216"/>
      <c r="AG1948" s="216"/>
      <c r="AH1948" s="216"/>
      <c r="AI1948" s="216"/>
      <c r="AJ1948" s="216"/>
      <c r="AK1948" s="216"/>
      <c r="AL1948" s="216"/>
      <c r="FY1948" s="184"/>
      <c r="JJ1948" s="184"/>
    </row>
    <row r="1949" spans="2:270">
      <c r="B1949" s="202"/>
      <c r="E1949" s="216"/>
      <c r="F1949" s="216"/>
      <c r="G1949" s="216"/>
      <c r="H1949" s="216"/>
      <c r="I1949" s="216"/>
      <c r="J1949" s="216"/>
      <c r="K1949" s="216"/>
      <c r="L1949" s="216"/>
      <c r="M1949" s="216"/>
      <c r="N1949" s="216"/>
      <c r="O1949" s="216"/>
      <c r="P1949" s="216"/>
      <c r="Q1949" s="216"/>
      <c r="R1949" s="216"/>
      <c r="S1949" s="216"/>
      <c r="T1949" s="216"/>
      <c r="U1949" s="216"/>
      <c r="V1949" s="216"/>
      <c r="W1949" s="216"/>
      <c r="X1949" s="216"/>
      <c r="Y1949" s="216"/>
      <c r="Z1949" s="216"/>
      <c r="AA1949" s="216"/>
      <c r="AB1949" s="216"/>
      <c r="AC1949" s="216"/>
      <c r="AD1949" s="216"/>
      <c r="AE1949" s="216"/>
      <c r="AF1949" s="216"/>
      <c r="AG1949" s="216"/>
      <c r="AH1949" s="216"/>
      <c r="AI1949" s="216"/>
      <c r="AJ1949" s="216"/>
      <c r="AK1949" s="216"/>
      <c r="AL1949" s="216"/>
      <c r="FY1949" s="184"/>
      <c r="JJ1949" s="184"/>
    </row>
    <row r="1950" spans="2:270">
      <c r="B1950" s="202"/>
      <c r="E1950" s="216"/>
      <c r="F1950" s="216"/>
      <c r="G1950" s="216"/>
      <c r="H1950" s="216"/>
      <c r="I1950" s="216"/>
      <c r="J1950" s="216"/>
      <c r="K1950" s="216"/>
      <c r="L1950" s="216"/>
      <c r="M1950" s="216"/>
      <c r="N1950" s="216"/>
      <c r="O1950" s="216"/>
      <c r="P1950" s="216"/>
      <c r="Q1950" s="216"/>
      <c r="R1950" s="216"/>
      <c r="S1950" s="216"/>
      <c r="T1950" s="216"/>
      <c r="U1950" s="216"/>
      <c r="V1950" s="216"/>
      <c r="W1950" s="216"/>
      <c r="X1950" s="216"/>
      <c r="Y1950" s="216"/>
      <c r="Z1950" s="216"/>
      <c r="AA1950" s="216"/>
      <c r="AB1950" s="216"/>
      <c r="AC1950" s="216"/>
      <c r="AD1950" s="216"/>
      <c r="AE1950" s="216"/>
      <c r="AF1950" s="216"/>
      <c r="AG1950" s="216"/>
      <c r="AH1950" s="216"/>
      <c r="AI1950" s="216"/>
      <c r="AJ1950" s="216"/>
      <c r="AK1950" s="216"/>
      <c r="AL1950" s="216"/>
      <c r="FY1950" s="184"/>
      <c r="JJ1950" s="184"/>
    </row>
    <row r="1951" spans="2:270">
      <c r="B1951" s="202"/>
      <c r="E1951" s="216"/>
      <c r="F1951" s="216"/>
      <c r="G1951" s="216"/>
      <c r="H1951" s="216"/>
      <c r="I1951" s="216"/>
      <c r="J1951" s="216"/>
      <c r="K1951" s="216"/>
      <c r="L1951" s="216"/>
      <c r="M1951" s="216"/>
      <c r="N1951" s="216"/>
      <c r="O1951" s="216"/>
      <c r="P1951" s="216"/>
      <c r="Q1951" s="216"/>
      <c r="R1951" s="216"/>
      <c r="S1951" s="216"/>
      <c r="T1951" s="216"/>
      <c r="U1951" s="216"/>
      <c r="V1951" s="216"/>
      <c r="W1951" s="216"/>
      <c r="X1951" s="216"/>
      <c r="Y1951" s="216"/>
      <c r="Z1951" s="216"/>
      <c r="AA1951" s="216"/>
      <c r="AB1951" s="216"/>
      <c r="AC1951" s="216"/>
      <c r="AD1951" s="216"/>
      <c r="AE1951" s="216"/>
      <c r="AF1951" s="216"/>
      <c r="AG1951" s="216"/>
      <c r="AH1951" s="216"/>
      <c r="AI1951" s="216"/>
      <c r="AJ1951" s="216"/>
      <c r="AK1951" s="216"/>
      <c r="AL1951" s="216"/>
      <c r="FY1951" s="184"/>
      <c r="JJ1951" s="184"/>
    </row>
    <row r="1952" spans="2:270">
      <c r="B1952" s="202"/>
      <c r="E1952" s="216"/>
      <c r="F1952" s="216"/>
      <c r="G1952" s="216"/>
      <c r="H1952" s="216"/>
      <c r="I1952" s="216"/>
      <c r="J1952" s="216"/>
      <c r="K1952" s="216"/>
      <c r="L1952" s="216"/>
      <c r="M1952" s="216"/>
      <c r="N1952" s="216"/>
      <c r="O1952" s="216"/>
      <c r="P1952" s="216"/>
      <c r="Q1952" s="216"/>
      <c r="R1952" s="216"/>
      <c r="S1952" s="216"/>
      <c r="T1952" s="216"/>
      <c r="U1952" s="216"/>
      <c r="V1952" s="216"/>
      <c r="W1952" s="216"/>
      <c r="X1952" s="216"/>
      <c r="Y1952" s="216"/>
      <c r="Z1952" s="216"/>
      <c r="AA1952" s="216"/>
      <c r="AB1952" s="216"/>
      <c r="AC1952" s="216"/>
      <c r="AD1952" s="216"/>
      <c r="AE1952" s="216"/>
      <c r="AF1952" s="216"/>
      <c r="AG1952" s="216"/>
      <c r="AH1952" s="216"/>
      <c r="AI1952" s="216"/>
      <c r="AJ1952" s="216"/>
      <c r="AK1952" s="216"/>
      <c r="AL1952" s="216"/>
      <c r="FY1952" s="184"/>
      <c r="JJ1952" s="184"/>
    </row>
    <row r="1953" spans="2:270">
      <c r="B1953" s="202"/>
      <c r="E1953" s="216"/>
      <c r="F1953" s="216"/>
      <c r="G1953" s="216"/>
      <c r="H1953" s="216"/>
      <c r="I1953" s="216"/>
      <c r="J1953" s="216"/>
      <c r="K1953" s="216"/>
      <c r="L1953" s="216"/>
      <c r="M1953" s="216"/>
      <c r="N1953" s="216"/>
      <c r="O1953" s="216"/>
      <c r="P1953" s="216"/>
      <c r="Q1953" s="216"/>
      <c r="R1953" s="216"/>
      <c r="S1953" s="216"/>
      <c r="T1953" s="216"/>
      <c r="U1953" s="216"/>
      <c r="V1953" s="216"/>
      <c r="W1953" s="216"/>
      <c r="X1953" s="216"/>
      <c r="Y1953" s="216"/>
      <c r="Z1953" s="216"/>
      <c r="AA1953" s="216"/>
      <c r="AB1953" s="216"/>
      <c r="AC1953" s="216"/>
      <c r="AD1953" s="216"/>
      <c r="AE1953" s="216"/>
      <c r="AF1953" s="216"/>
      <c r="AG1953" s="216"/>
      <c r="AH1953" s="216"/>
      <c r="AI1953" s="216"/>
      <c r="AJ1953" s="216"/>
      <c r="AK1953" s="216"/>
      <c r="AL1953" s="216"/>
      <c r="FY1953" s="184"/>
      <c r="JJ1953" s="184"/>
    </row>
    <row r="1954" spans="2:270">
      <c r="B1954" s="202"/>
      <c r="E1954" s="216"/>
      <c r="F1954" s="216"/>
      <c r="G1954" s="216"/>
      <c r="H1954" s="216"/>
      <c r="I1954" s="216"/>
      <c r="J1954" s="216"/>
      <c r="K1954" s="216"/>
      <c r="L1954" s="216"/>
      <c r="M1954" s="216"/>
      <c r="N1954" s="216"/>
      <c r="O1954" s="216"/>
      <c r="P1954" s="216"/>
      <c r="Q1954" s="216"/>
      <c r="R1954" s="216"/>
      <c r="S1954" s="216"/>
      <c r="T1954" s="216"/>
      <c r="U1954" s="216"/>
      <c r="V1954" s="216"/>
      <c r="W1954" s="216"/>
      <c r="X1954" s="216"/>
      <c r="Y1954" s="216"/>
      <c r="Z1954" s="216"/>
      <c r="AA1954" s="216"/>
      <c r="AB1954" s="216"/>
      <c r="AC1954" s="216"/>
      <c r="AD1954" s="216"/>
      <c r="AE1954" s="216"/>
      <c r="AF1954" s="216"/>
      <c r="AG1954" s="216"/>
      <c r="AH1954" s="216"/>
      <c r="AI1954" s="216"/>
      <c r="AJ1954" s="216"/>
      <c r="AK1954" s="216"/>
      <c r="AL1954" s="216"/>
      <c r="FY1954" s="184"/>
      <c r="JJ1954" s="184"/>
    </row>
    <row r="1955" spans="2:270">
      <c r="B1955" s="202"/>
      <c r="E1955" s="216"/>
      <c r="F1955" s="216"/>
      <c r="G1955" s="216"/>
      <c r="H1955" s="216"/>
      <c r="I1955" s="216"/>
      <c r="J1955" s="216"/>
      <c r="K1955" s="216"/>
      <c r="L1955" s="216"/>
      <c r="M1955" s="216"/>
      <c r="N1955" s="216"/>
      <c r="O1955" s="216"/>
      <c r="P1955" s="216"/>
      <c r="Q1955" s="216"/>
      <c r="R1955" s="216"/>
      <c r="S1955" s="216"/>
      <c r="T1955" s="216"/>
      <c r="U1955" s="216"/>
      <c r="V1955" s="216"/>
      <c r="W1955" s="216"/>
      <c r="X1955" s="216"/>
      <c r="Y1955" s="216"/>
      <c r="Z1955" s="216"/>
      <c r="AA1955" s="216"/>
      <c r="AB1955" s="216"/>
      <c r="AC1955" s="216"/>
      <c r="AD1955" s="216"/>
      <c r="AE1955" s="216"/>
      <c r="AF1955" s="216"/>
      <c r="AG1955" s="216"/>
      <c r="AH1955" s="216"/>
      <c r="AI1955" s="216"/>
      <c r="AJ1955" s="216"/>
      <c r="AK1955" s="216"/>
      <c r="AL1955" s="216"/>
      <c r="FY1955" s="184"/>
      <c r="JJ1955" s="184"/>
    </row>
    <row r="1956" spans="2:270">
      <c r="B1956" s="202"/>
      <c r="E1956" s="216"/>
      <c r="F1956" s="216"/>
      <c r="G1956" s="216"/>
      <c r="H1956" s="216"/>
      <c r="I1956" s="216"/>
      <c r="J1956" s="216"/>
      <c r="K1956" s="216"/>
      <c r="L1956" s="216"/>
      <c r="M1956" s="216"/>
      <c r="N1956" s="216"/>
      <c r="O1956" s="216"/>
      <c r="P1956" s="216"/>
      <c r="Q1956" s="216"/>
      <c r="R1956" s="216"/>
      <c r="S1956" s="216"/>
      <c r="T1956" s="216"/>
      <c r="U1956" s="216"/>
      <c r="V1956" s="216"/>
      <c r="W1956" s="216"/>
      <c r="X1956" s="216"/>
      <c r="Y1956" s="216"/>
      <c r="Z1956" s="216"/>
      <c r="AA1956" s="216"/>
      <c r="AB1956" s="216"/>
      <c r="AC1956" s="216"/>
      <c r="AD1956" s="216"/>
      <c r="AE1956" s="216"/>
      <c r="AF1956" s="216"/>
      <c r="AG1956" s="216"/>
      <c r="AH1956" s="216"/>
      <c r="AI1956" s="216"/>
      <c r="AJ1956" s="216"/>
      <c r="AK1956" s="216"/>
      <c r="AL1956" s="216"/>
      <c r="FY1956" s="184"/>
      <c r="JJ1956" s="184"/>
    </row>
    <row r="1957" spans="2:270">
      <c r="B1957" s="202"/>
      <c r="E1957" s="216"/>
      <c r="F1957" s="216"/>
      <c r="G1957" s="216"/>
      <c r="H1957" s="216"/>
      <c r="I1957" s="216"/>
      <c r="J1957" s="216"/>
      <c r="K1957" s="216"/>
      <c r="L1957" s="216"/>
      <c r="M1957" s="216"/>
      <c r="N1957" s="216"/>
      <c r="O1957" s="216"/>
      <c r="P1957" s="216"/>
      <c r="Q1957" s="216"/>
      <c r="R1957" s="216"/>
      <c r="S1957" s="216"/>
      <c r="T1957" s="216"/>
      <c r="U1957" s="216"/>
      <c r="V1957" s="216"/>
      <c r="W1957" s="216"/>
      <c r="X1957" s="216"/>
      <c r="Y1957" s="216"/>
      <c r="Z1957" s="216"/>
      <c r="AA1957" s="216"/>
      <c r="AB1957" s="216"/>
      <c r="AC1957" s="216"/>
      <c r="AD1957" s="216"/>
      <c r="AE1957" s="216"/>
      <c r="AF1957" s="216"/>
      <c r="AG1957" s="216"/>
      <c r="AH1957" s="216"/>
      <c r="AI1957" s="216"/>
      <c r="AJ1957" s="216"/>
      <c r="AK1957" s="216"/>
      <c r="AL1957" s="216"/>
      <c r="FY1957" s="184"/>
      <c r="JJ1957" s="184"/>
    </row>
    <row r="1958" spans="2:270">
      <c r="B1958" s="202"/>
      <c r="E1958" s="216"/>
      <c r="F1958" s="216"/>
      <c r="G1958" s="216"/>
      <c r="H1958" s="216"/>
      <c r="I1958" s="216"/>
      <c r="J1958" s="216"/>
      <c r="K1958" s="216"/>
      <c r="L1958" s="216"/>
      <c r="M1958" s="216"/>
      <c r="N1958" s="216"/>
      <c r="O1958" s="216"/>
      <c r="P1958" s="216"/>
      <c r="Q1958" s="216"/>
      <c r="R1958" s="216"/>
      <c r="S1958" s="216"/>
      <c r="T1958" s="216"/>
      <c r="U1958" s="216"/>
      <c r="V1958" s="216"/>
      <c r="W1958" s="216"/>
      <c r="X1958" s="216"/>
      <c r="Y1958" s="216"/>
      <c r="Z1958" s="216"/>
      <c r="AA1958" s="216"/>
      <c r="AB1958" s="216"/>
      <c r="AC1958" s="216"/>
      <c r="AD1958" s="216"/>
      <c r="AE1958" s="216"/>
      <c r="AF1958" s="216"/>
      <c r="AG1958" s="216"/>
      <c r="AH1958" s="216"/>
      <c r="AI1958" s="216"/>
      <c r="AJ1958" s="216"/>
      <c r="AK1958" s="216"/>
      <c r="AL1958" s="216"/>
      <c r="FY1958" s="184"/>
      <c r="JJ1958" s="184"/>
    </row>
    <row r="1959" spans="2:270">
      <c r="B1959" s="202"/>
      <c r="E1959" s="216"/>
      <c r="F1959" s="216"/>
      <c r="G1959" s="216"/>
      <c r="H1959" s="216"/>
      <c r="I1959" s="216"/>
      <c r="J1959" s="216"/>
      <c r="K1959" s="216"/>
      <c r="L1959" s="216"/>
      <c r="M1959" s="216"/>
      <c r="N1959" s="216"/>
      <c r="O1959" s="216"/>
      <c r="P1959" s="216"/>
      <c r="Q1959" s="216"/>
      <c r="R1959" s="216"/>
      <c r="S1959" s="216"/>
      <c r="T1959" s="216"/>
      <c r="U1959" s="216"/>
      <c r="V1959" s="216"/>
      <c r="W1959" s="216"/>
      <c r="X1959" s="216"/>
      <c r="Y1959" s="216"/>
      <c r="Z1959" s="216"/>
      <c r="AA1959" s="216"/>
      <c r="AB1959" s="216"/>
      <c r="AC1959" s="216"/>
      <c r="AD1959" s="216"/>
      <c r="AE1959" s="216"/>
      <c r="AF1959" s="216"/>
      <c r="AG1959" s="216"/>
      <c r="AH1959" s="216"/>
      <c r="AI1959" s="216"/>
      <c r="AJ1959" s="216"/>
      <c r="AK1959" s="216"/>
      <c r="AL1959" s="216"/>
      <c r="FY1959" s="184"/>
      <c r="JJ1959" s="184"/>
    </row>
    <row r="1960" spans="2:270">
      <c r="B1960" s="202"/>
      <c r="E1960" s="216"/>
      <c r="F1960" s="216"/>
      <c r="G1960" s="216"/>
      <c r="H1960" s="216"/>
      <c r="I1960" s="216"/>
      <c r="J1960" s="216"/>
      <c r="K1960" s="216"/>
      <c r="L1960" s="216"/>
      <c r="M1960" s="216"/>
      <c r="N1960" s="216"/>
      <c r="O1960" s="216"/>
      <c r="P1960" s="216"/>
      <c r="Q1960" s="216"/>
      <c r="R1960" s="216"/>
      <c r="S1960" s="216"/>
      <c r="T1960" s="216"/>
      <c r="U1960" s="216"/>
      <c r="V1960" s="216"/>
      <c r="W1960" s="216"/>
      <c r="X1960" s="216"/>
      <c r="Y1960" s="216"/>
      <c r="Z1960" s="216"/>
      <c r="AA1960" s="216"/>
      <c r="AB1960" s="216"/>
      <c r="AC1960" s="216"/>
      <c r="AD1960" s="216"/>
      <c r="AE1960" s="216"/>
      <c r="AF1960" s="216"/>
      <c r="AG1960" s="216"/>
      <c r="AH1960" s="216"/>
      <c r="AI1960" s="216"/>
      <c r="AJ1960" s="216"/>
      <c r="AK1960" s="216"/>
      <c r="AL1960" s="216"/>
      <c r="FY1960" s="184"/>
      <c r="JJ1960" s="184"/>
    </row>
    <row r="1961" spans="2:270">
      <c r="B1961" s="202"/>
      <c r="E1961" s="216"/>
      <c r="F1961" s="216"/>
      <c r="G1961" s="216"/>
      <c r="H1961" s="216"/>
      <c r="I1961" s="216"/>
      <c r="J1961" s="216"/>
      <c r="K1961" s="216"/>
      <c r="L1961" s="216"/>
      <c r="M1961" s="216"/>
      <c r="N1961" s="216"/>
      <c r="O1961" s="216"/>
      <c r="P1961" s="216"/>
      <c r="Q1961" s="216"/>
      <c r="R1961" s="216"/>
      <c r="S1961" s="216"/>
      <c r="T1961" s="216"/>
      <c r="U1961" s="216"/>
      <c r="V1961" s="216"/>
      <c r="W1961" s="216"/>
      <c r="X1961" s="216"/>
      <c r="Y1961" s="216"/>
      <c r="Z1961" s="216"/>
      <c r="AA1961" s="216"/>
      <c r="AB1961" s="216"/>
      <c r="AC1961" s="216"/>
      <c r="AD1961" s="216"/>
      <c r="AE1961" s="216"/>
      <c r="AF1961" s="216"/>
      <c r="AG1961" s="216"/>
      <c r="AH1961" s="216"/>
      <c r="AI1961" s="216"/>
      <c r="AJ1961" s="216"/>
      <c r="AK1961" s="216"/>
      <c r="AL1961" s="216"/>
      <c r="FY1961" s="184"/>
      <c r="JJ1961" s="184"/>
    </row>
    <row r="1962" spans="2:270">
      <c r="B1962" s="202"/>
      <c r="E1962" s="216"/>
      <c r="F1962" s="216"/>
      <c r="G1962" s="216"/>
      <c r="H1962" s="216"/>
      <c r="I1962" s="216"/>
      <c r="J1962" s="216"/>
      <c r="K1962" s="216"/>
      <c r="L1962" s="216"/>
      <c r="M1962" s="216"/>
      <c r="N1962" s="216"/>
      <c r="O1962" s="216"/>
      <c r="P1962" s="216"/>
      <c r="Q1962" s="216"/>
      <c r="R1962" s="216"/>
      <c r="S1962" s="216"/>
      <c r="T1962" s="216"/>
      <c r="U1962" s="216"/>
      <c r="V1962" s="216"/>
      <c r="W1962" s="216"/>
      <c r="X1962" s="216"/>
      <c r="Y1962" s="216"/>
      <c r="Z1962" s="216"/>
      <c r="AA1962" s="216"/>
      <c r="AB1962" s="216"/>
      <c r="AC1962" s="216"/>
      <c r="AD1962" s="216"/>
      <c r="AE1962" s="216"/>
      <c r="AF1962" s="216"/>
      <c r="AG1962" s="216"/>
      <c r="AH1962" s="216"/>
      <c r="AI1962" s="216"/>
      <c r="AJ1962" s="216"/>
      <c r="AK1962" s="216"/>
      <c r="AL1962" s="216"/>
      <c r="FY1962" s="184"/>
      <c r="JJ1962" s="184"/>
    </row>
    <row r="1963" spans="2:270">
      <c r="B1963" s="202"/>
      <c r="E1963" s="216"/>
      <c r="F1963" s="216"/>
      <c r="G1963" s="216"/>
      <c r="H1963" s="216"/>
      <c r="I1963" s="216"/>
      <c r="J1963" s="216"/>
      <c r="K1963" s="216"/>
      <c r="L1963" s="216"/>
      <c r="M1963" s="216"/>
      <c r="N1963" s="216"/>
      <c r="O1963" s="216"/>
      <c r="P1963" s="216"/>
      <c r="Q1963" s="216"/>
      <c r="R1963" s="216"/>
      <c r="S1963" s="216"/>
      <c r="T1963" s="216"/>
      <c r="U1963" s="216"/>
      <c r="V1963" s="216"/>
      <c r="W1963" s="216"/>
      <c r="X1963" s="216"/>
      <c r="Y1963" s="216"/>
      <c r="Z1963" s="216"/>
      <c r="AA1963" s="216"/>
      <c r="AB1963" s="216"/>
      <c r="AC1963" s="216"/>
      <c r="AD1963" s="216"/>
      <c r="AE1963" s="216"/>
      <c r="AF1963" s="216"/>
      <c r="AG1963" s="216"/>
      <c r="AH1963" s="216"/>
      <c r="AI1963" s="216"/>
      <c r="AJ1963" s="216"/>
      <c r="AK1963" s="216"/>
      <c r="AL1963" s="216"/>
      <c r="FY1963" s="184"/>
      <c r="JJ1963" s="184"/>
    </row>
    <row r="1964" spans="2:270">
      <c r="B1964" s="202"/>
      <c r="E1964" s="216"/>
      <c r="F1964" s="216"/>
      <c r="G1964" s="216"/>
      <c r="H1964" s="216"/>
      <c r="I1964" s="216"/>
      <c r="J1964" s="216"/>
      <c r="K1964" s="216"/>
      <c r="L1964" s="216"/>
      <c r="M1964" s="216"/>
      <c r="N1964" s="216"/>
      <c r="O1964" s="216"/>
      <c r="P1964" s="216"/>
      <c r="Q1964" s="216"/>
      <c r="R1964" s="216"/>
      <c r="S1964" s="216"/>
      <c r="T1964" s="216"/>
      <c r="U1964" s="216"/>
      <c r="V1964" s="216"/>
      <c r="W1964" s="216"/>
      <c r="X1964" s="216"/>
      <c r="Y1964" s="216"/>
      <c r="Z1964" s="216"/>
      <c r="AA1964" s="216"/>
      <c r="AB1964" s="216"/>
      <c r="AC1964" s="216"/>
      <c r="AD1964" s="216"/>
      <c r="AE1964" s="216"/>
      <c r="AF1964" s="216"/>
      <c r="AG1964" s="216"/>
      <c r="AH1964" s="216"/>
      <c r="AI1964" s="216"/>
      <c r="AJ1964" s="216"/>
      <c r="AK1964" s="216"/>
      <c r="AL1964" s="216"/>
      <c r="FY1964" s="184"/>
      <c r="JJ1964" s="184"/>
    </row>
    <row r="1965" spans="2:270">
      <c r="B1965" s="202"/>
      <c r="E1965" s="216"/>
      <c r="F1965" s="216"/>
      <c r="G1965" s="216"/>
      <c r="H1965" s="216"/>
      <c r="I1965" s="216"/>
      <c r="J1965" s="216"/>
      <c r="K1965" s="216"/>
      <c r="L1965" s="216"/>
      <c r="M1965" s="216"/>
      <c r="N1965" s="216"/>
      <c r="O1965" s="216"/>
      <c r="P1965" s="216"/>
      <c r="Q1965" s="216"/>
      <c r="R1965" s="216"/>
      <c r="S1965" s="216"/>
      <c r="T1965" s="216"/>
      <c r="U1965" s="216"/>
      <c r="V1965" s="216"/>
      <c r="W1965" s="216"/>
      <c r="X1965" s="216"/>
      <c r="Y1965" s="216"/>
      <c r="Z1965" s="216"/>
      <c r="AA1965" s="216"/>
      <c r="AB1965" s="216"/>
      <c r="AC1965" s="216"/>
      <c r="AD1965" s="216"/>
      <c r="AE1965" s="216"/>
      <c r="AF1965" s="216"/>
      <c r="AG1965" s="216"/>
      <c r="AH1965" s="216"/>
      <c r="AI1965" s="216"/>
      <c r="AJ1965" s="216"/>
      <c r="AK1965" s="216"/>
      <c r="AL1965" s="216"/>
      <c r="FY1965" s="184"/>
      <c r="JJ1965" s="184"/>
    </row>
    <row r="1966" spans="2:270">
      <c r="B1966" s="202"/>
      <c r="E1966" s="216"/>
      <c r="F1966" s="216"/>
      <c r="G1966" s="216"/>
      <c r="H1966" s="216"/>
      <c r="I1966" s="216"/>
      <c r="J1966" s="216"/>
      <c r="K1966" s="216"/>
      <c r="L1966" s="216"/>
      <c r="M1966" s="216"/>
      <c r="N1966" s="216"/>
      <c r="O1966" s="216"/>
      <c r="P1966" s="216"/>
      <c r="Q1966" s="216"/>
      <c r="R1966" s="216"/>
      <c r="S1966" s="216"/>
      <c r="T1966" s="216"/>
      <c r="U1966" s="216"/>
      <c r="V1966" s="216"/>
      <c r="W1966" s="216"/>
      <c r="X1966" s="216"/>
      <c r="Y1966" s="216"/>
      <c r="Z1966" s="216"/>
      <c r="AA1966" s="216"/>
      <c r="AB1966" s="216"/>
      <c r="AC1966" s="216"/>
      <c r="AD1966" s="216"/>
      <c r="AE1966" s="216"/>
      <c r="AF1966" s="216"/>
      <c r="AG1966" s="216"/>
      <c r="AH1966" s="216"/>
      <c r="AI1966" s="216"/>
      <c r="AJ1966" s="216"/>
      <c r="AK1966" s="216"/>
      <c r="AL1966" s="216"/>
      <c r="FY1966" s="184"/>
      <c r="JJ1966" s="184"/>
    </row>
    <row r="1967" spans="2:270">
      <c r="B1967" s="202"/>
      <c r="E1967" s="216"/>
      <c r="F1967" s="216"/>
      <c r="G1967" s="216"/>
      <c r="H1967" s="216"/>
      <c r="I1967" s="216"/>
      <c r="J1967" s="216"/>
      <c r="K1967" s="216"/>
      <c r="L1967" s="216"/>
      <c r="M1967" s="216"/>
      <c r="N1967" s="216"/>
      <c r="O1967" s="216"/>
      <c r="P1967" s="216"/>
      <c r="Q1967" s="216"/>
      <c r="R1967" s="216"/>
      <c r="S1967" s="216"/>
      <c r="T1967" s="216"/>
      <c r="U1967" s="216"/>
      <c r="V1967" s="216"/>
      <c r="W1967" s="216"/>
      <c r="X1967" s="216"/>
      <c r="Y1967" s="216"/>
      <c r="Z1967" s="216"/>
      <c r="AA1967" s="216"/>
      <c r="AB1967" s="216"/>
      <c r="AC1967" s="216"/>
      <c r="AD1967" s="216"/>
      <c r="AE1967" s="216"/>
      <c r="AF1967" s="216"/>
      <c r="AG1967" s="216"/>
      <c r="AH1967" s="216"/>
      <c r="AI1967" s="216"/>
      <c r="AJ1967" s="216"/>
      <c r="AK1967" s="216"/>
      <c r="AL1967" s="216"/>
      <c r="FY1967" s="184"/>
      <c r="JJ1967" s="184"/>
    </row>
    <row r="1968" spans="2:270">
      <c r="B1968" s="202"/>
      <c r="E1968" s="216"/>
      <c r="F1968" s="216"/>
      <c r="G1968" s="216"/>
      <c r="H1968" s="216"/>
      <c r="I1968" s="216"/>
      <c r="J1968" s="216"/>
      <c r="K1968" s="216"/>
      <c r="L1968" s="216"/>
      <c r="M1968" s="216"/>
      <c r="N1968" s="216"/>
      <c r="O1968" s="216"/>
      <c r="P1968" s="216"/>
      <c r="Q1968" s="216"/>
      <c r="R1968" s="216"/>
      <c r="S1968" s="216"/>
      <c r="T1968" s="216"/>
      <c r="U1968" s="216"/>
      <c r="V1968" s="216"/>
      <c r="W1968" s="216"/>
      <c r="X1968" s="216"/>
      <c r="Y1968" s="216"/>
      <c r="Z1968" s="216"/>
      <c r="AA1968" s="216"/>
      <c r="AB1968" s="216"/>
      <c r="AC1968" s="216"/>
      <c r="AD1968" s="216"/>
      <c r="AE1968" s="216"/>
      <c r="AF1968" s="216"/>
      <c r="AG1968" s="216"/>
      <c r="AH1968" s="216"/>
      <c r="AI1968" s="216"/>
      <c r="AJ1968" s="216"/>
      <c r="AK1968" s="216"/>
      <c r="AL1968" s="216"/>
      <c r="FY1968" s="184"/>
      <c r="JJ1968" s="184"/>
    </row>
    <row r="1969" spans="2:270">
      <c r="B1969" s="202"/>
      <c r="E1969" s="216"/>
      <c r="F1969" s="216"/>
      <c r="G1969" s="216"/>
      <c r="H1969" s="216"/>
      <c r="I1969" s="216"/>
      <c r="J1969" s="216"/>
      <c r="K1969" s="216"/>
      <c r="L1969" s="216"/>
      <c r="M1969" s="216"/>
      <c r="N1969" s="216"/>
      <c r="O1969" s="216"/>
      <c r="P1969" s="216"/>
      <c r="Q1969" s="216"/>
      <c r="R1969" s="216"/>
      <c r="S1969" s="216"/>
      <c r="T1969" s="216"/>
      <c r="U1969" s="216"/>
      <c r="V1969" s="216"/>
      <c r="W1969" s="216"/>
      <c r="X1969" s="216"/>
      <c r="Y1969" s="216"/>
      <c r="Z1969" s="216"/>
      <c r="AA1969" s="216"/>
      <c r="AB1969" s="216"/>
      <c r="AC1969" s="216"/>
      <c r="AD1969" s="216"/>
      <c r="AE1969" s="216"/>
      <c r="AF1969" s="216"/>
      <c r="AG1969" s="216"/>
      <c r="AH1969" s="216"/>
      <c r="AI1969" s="216"/>
      <c r="AJ1969" s="216"/>
      <c r="AK1969" s="216"/>
      <c r="AL1969" s="216"/>
      <c r="FY1969" s="184"/>
      <c r="JJ1969" s="184"/>
    </row>
    <row r="1970" spans="2:270">
      <c r="B1970" s="202"/>
      <c r="E1970" s="216"/>
      <c r="F1970" s="216"/>
      <c r="G1970" s="216"/>
      <c r="H1970" s="216"/>
      <c r="I1970" s="216"/>
      <c r="J1970" s="216"/>
      <c r="K1970" s="216"/>
      <c r="L1970" s="216"/>
      <c r="M1970" s="216"/>
      <c r="N1970" s="216"/>
      <c r="O1970" s="216"/>
      <c r="P1970" s="216"/>
      <c r="Q1970" s="216"/>
      <c r="R1970" s="216"/>
      <c r="S1970" s="216"/>
      <c r="T1970" s="216"/>
      <c r="U1970" s="216"/>
      <c r="V1970" s="216"/>
      <c r="W1970" s="216"/>
      <c r="X1970" s="216"/>
      <c r="Y1970" s="216"/>
      <c r="Z1970" s="216"/>
      <c r="AA1970" s="216"/>
      <c r="AB1970" s="216"/>
      <c r="AC1970" s="216"/>
      <c r="AD1970" s="216"/>
      <c r="AE1970" s="216"/>
      <c r="AF1970" s="216"/>
      <c r="AG1970" s="216"/>
      <c r="AH1970" s="216"/>
      <c r="AI1970" s="216"/>
      <c r="AJ1970" s="216"/>
      <c r="AK1970" s="216"/>
      <c r="AL1970" s="216"/>
      <c r="FY1970" s="184"/>
      <c r="JJ1970" s="184"/>
    </row>
    <row r="1971" spans="2:270">
      <c r="B1971" s="202"/>
      <c r="E1971" s="216"/>
      <c r="F1971" s="216"/>
      <c r="G1971" s="216"/>
      <c r="H1971" s="216"/>
      <c r="I1971" s="216"/>
      <c r="J1971" s="216"/>
      <c r="K1971" s="216"/>
      <c r="L1971" s="216"/>
      <c r="M1971" s="216"/>
      <c r="N1971" s="216"/>
      <c r="O1971" s="216"/>
      <c r="P1971" s="216"/>
      <c r="Q1971" s="216"/>
      <c r="R1971" s="216"/>
      <c r="S1971" s="216"/>
      <c r="T1971" s="216"/>
      <c r="U1971" s="216"/>
      <c r="V1971" s="216"/>
      <c r="W1971" s="216"/>
      <c r="X1971" s="216"/>
      <c r="Y1971" s="216"/>
      <c r="Z1971" s="216"/>
      <c r="AA1971" s="216"/>
      <c r="AB1971" s="216"/>
      <c r="AC1971" s="216"/>
      <c r="AD1971" s="216"/>
      <c r="AE1971" s="216"/>
      <c r="AF1971" s="216"/>
      <c r="AG1971" s="216"/>
      <c r="AH1971" s="216"/>
      <c r="AI1971" s="216"/>
      <c r="AJ1971" s="216"/>
      <c r="AK1971" s="216"/>
      <c r="AL1971" s="216"/>
      <c r="FY1971" s="184"/>
      <c r="JJ1971" s="184"/>
    </row>
    <row r="1972" spans="2:270">
      <c r="B1972" s="202"/>
      <c r="E1972" s="216"/>
      <c r="F1972" s="216"/>
      <c r="G1972" s="216"/>
      <c r="H1972" s="216"/>
      <c r="I1972" s="216"/>
      <c r="J1972" s="216"/>
      <c r="K1972" s="216"/>
      <c r="L1972" s="216"/>
      <c r="M1972" s="216"/>
      <c r="N1972" s="216"/>
      <c r="O1972" s="216"/>
      <c r="P1972" s="216"/>
      <c r="Q1972" s="216"/>
      <c r="R1972" s="216"/>
      <c r="S1972" s="216"/>
      <c r="T1972" s="216"/>
      <c r="U1972" s="216"/>
      <c r="V1972" s="216"/>
      <c r="W1972" s="216"/>
      <c r="X1972" s="216"/>
      <c r="Y1972" s="216"/>
      <c r="Z1972" s="216"/>
      <c r="AA1972" s="216"/>
      <c r="AB1972" s="216"/>
      <c r="AC1972" s="216"/>
      <c r="AD1972" s="216"/>
      <c r="AE1972" s="216"/>
      <c r="AF1972" s="216"/>
      <c r="AG1972" s="216"/>
      <c r="AH1972" s="216"/>
      <c r="AI1972" s="216"/>
      <c r="AJ1972" s="216"/>
      <c r="AK1972" s="216"/>
      <c r="AL1972" s="216"/>
      <c r="FY1972" s="184"/>
      <c r="JJ1972" s="184"/>
    </row>
    <row r="1973" spans="2:270">
      <c r="B1973" s="202"/>
      <c r="E1973" s="216"/>
      <c r="F1973" s="216"/>
      <c r="G1973" s="216"/>
      <c r="H1973" s="216"/>
      <c r="I1973" s="216"/>
      <c r="J1973" s="216"/>
      <c r="K1973" s="216"/>
      <c r="L1973" s="216"/>
      <c r="M1973" s="216"/>
      <c r="N1973" s="216"/>
      <c r="O1973" s="216"/>
      <c r="P1973" s="216"/>
      <c r="Q1973" s="216"/>
      <c r="R1973" s="216"/>
      <c r="S1973" s="216"/>
      <c r="T1973" s="216"/>
      <c r="U1973" s="216"/>
      <c r="V1973" s="216"/>
      <c r="W1973" s="216"/>
      <c r="X1973" s="216"/>
      <c r="Y1973" s="216"/>
      <c r="Z1973" s="216"/>
      <c r="AA1973" s="216"/>
      <c r="AB1973" s="216"/>
      <c r="AC1973" s="216"/>
      <c r="AD1973" s="216"/>
      <c r="AE1973" s="216"/>
      <c r="AF1973" s="216"/>
      <c r="AG1973" s="216"/>
      <c r="AH1973" s="216"/>
      <c r="AI1973" s="216"/>
      <c r="AJ1973" s="216"/>
      <c r="AK1973" s="216"/>
      <c r="AL1973" s="216"/>
      <c r="FY1973" s="184"/>
      <c r="JJ1973" s="184"/>
    </row>
    <row r="1974" spans="2:270">
      <c r="B1974" s="202"/>
      <c r="E1974" s="216"/>
      <c r="F1974" s="216"/>
      <c r="G1974" s="216"/>
      <c r="H1974" s="216"/>
      <c r="I1974" s="216"/>
      <c r="J1974" s="216"/>
      <c r="K1974" s="216"/>
      <c r="L1974" s="216"/>
      <c r="M1974" s="216"/>
      <c r="N1974" s="216"/>
      <c r="O1974" s="216"/>
      <c r="P1974" s="216"/>
      <c r="Q1974" s="216"/>
      <c r="R1974" s="216"/>
      <c r="S1974" s="216"/>
      <c r="T1974" s="216"/>
      <c r="U1974" s="216"/>
      <c r="V1974" s="216"/>
      <c r="W1974" s="216"/>
      <c r="X1974" s="216"/>
      <c r="Y1974" s="216"/>
      <c r="Z1974" s="216"/>
      <c r="AA1974" s="216"/>
      <c r="AB1974" s="216"/>
      <c r="AC1974" s="216"/>
      <c r="AD1974" s="216"/>
      <c r="AE1974" s="216"/>
      <c r="AF1974" s="216"/>
      <c r="AG1974" s="216"/>
      <c r="AH1974" s="216"/>
      <c r="AI1974" s="216"/>
      <c r="AJ1974" s="216"/>
      <c r="AK1974" s="216"/>
      <c r="AL1974" s="216"/>
      <c r="FY1974" s="184"/>
      <c r="JJ1974" s="184"/>
    </row>
    <row r="1975" spans="2:270">
      <c r="B1975" s="202"/>
      <c r="E1975" s="216"/>
      <c r="F1975" s="216"/>
      <c r="G1975" s="216"/>
      <c r="H1975" s="216"/>
      <c r="I1975" s="216"/>
      <c r="J1975" s="216"/>
      <c r="K1975" s="216"/>
      <c r="L1975" s="216"/>
      <c r="M1975" s="216"/>
      <c r="N1975" s="216"/>
      <c r="O1975" s="216"/>
      <c r="P1975" s="216"/>
      <c r="Q1975" s="216"/>
      <c r="R1975" s="216"/>
      <c r="S1975" s="216"/>
      <c r="T1975" s="216"/>
      <c r="U1975" s="216"/>
      <c r="V1975" s="216"/>
      <c r="W1975" s="216"/>
      <c r="X1975" s="216"/>
      <c r="Y1975" s="216"/>
      <c r="Z1975" s="216"/>
      <c r="AA1975" s="216"/>
      <c r="AB1975" s="216"/>
      <c r="AC1975" s="216"/>
      <c r="AD1975" s="216"/>
      <c r="AE1975" s="216"/>
      <c r="AF1975" s="216"/>
      <c r="AG1975" s="216"/>
      <c r="AH1975" s="216"/>
      <c r="AI1975" s="216"/>
      <c r="AJ1975" s="216"/>
      <c r="AK1975" s="216"/>
      <c r="AL1975" s="216"/>
      <c r="FY1975" s="184"/>
      <c r="JJ1975" s="184"/>
    </row>
    <row r="1976" spans="2:270">
      <c r="B1976" s="202"/>
      <c r="E1976" s="216"/>
      <c r="F1976" s="216"/>
      <c r="G1976" s="216"/>
      <c r="H1976" s="216"/>
      <c r="I1976" s="216"/>
      <c r="J1976" s="216"/>
      <c r="K1976" s="216"/>
      <c r="L1976" s="216"/>
      <c r="M1976" s="216"/>
      <c r="N1976" s="216"/>
      <c r="O1976" s="216"/>
      <c r="P1976" s="216"/>
      <c r="Q1976" s="216"/>
      <c r="R1976" s="216"/>
      <c r="S1976" s="216"/>
      <c r="T1976" s="216"/>
      <c r="U1976" s="216"/>
      <c r="V1976" s="216"/>
      <c r="W1976" s="216"/>
      <c r="X1976" s="216"/>
      <c r="Y1976" s="216"/>
      <c r="Z1976" s="216"/>
      <c r="AA1976" s="216"/>
      <c r="AB1976" s="216"/>
      <c r="AC1976" s="216"/>
      <c r="AD1976" s="216"/>
      <c r="AE1976" s="216"/>
      <c r="AF1976" s="216"/>
      <c r="AG1976" s="216"/>
      <c r="AH1976" s="216"/>
      <c r="AI1976" s="216"/>
      <c r="AJ1976" s="216"/>
      <c r="AK1976" s="216"/>
      <c r="AL1976" s="216"/>
      <c r="FY1976" s="184"/>
      <c r="JJ1976" s="184"/>
    </row>
    <row r="1977" spans="2:270">
      <c r="B1977" s="202"/>
      <c r="E1977" s="216"/>
      <c r="F1977" s="216"/>
      <c r="G1977" s="216"/>
      <c r="H1977" s="216"/>
      <c r="I1977" s="216"/>
      <c r="J1977" s="216"/>
      <c r="K1977" s="216"/>
      <c r="L1977" s="216"/>
      <c r="M1977" s="216"/>
      <c r="N1977" s="216"/>
      <c r="O1977" s="216"/>
      <c r="P1977" s="216"/>
      <c r="Q1977" s="216"/>
      <c r="R1977" s="216"/>
      <c r="S1977" s="216"/>
      <c r="T1977" s="216"/>
      <c r="U1977" s="216"/>
      <c r="V1977" s="216"/>
      <c r="W1977" s="216"/>
      <c r="X1977" s="216"/>
      <c r="Y1977" s="216"/>
      <c r="Z1977" s="216"/>
      <c r="AA1977" s="216"/>
      <c r="AB1977" s="216"/>
      <c r="AC1977" s="216"/>
      <c r="AD1977" s="216"/>
      <c r="AE1977" s="216"/>
      <c r="AF1977" s="216"/>
      <c r="AG1977" s="216"/>
      <c r="AH1977" s="216"/>
      <c r="AI1977" s="216"/>
      <c r="AJ1977" s="216"/>
      <c r="AK1977" s="216"/>
      <c r="AL1977" s="216"/>
      <c r="FY1977" s="184"/>
      <c r="JJ1977" s="184"/>
    </row>
    <row r="1978" spans="2:270">
      <c r="B1978" s="202"/>
      <c r="E1978" s="216"/>
      <c r="F1978" s="216"/>
      <c r="G1978" s="216"/>
      <c r="H1978" s="216"/>
      <c r="I1978" s="216"/>
      <c r="J1978" s="216"/>
      <c r="K1978" s="216"/>
      <c r="L1978" s="216"/>
      <c r="M1978" s="216"/>
      <c r="N1978" s="216"/>
      <c r="O1978" s="216"/>
      <c r="P1978" s="216"/>
      <c r="Q1978" s="216"/>
      <c r="R1978" s="216"/>
      <c r="S1978" s="216"/>
      <c r="T1978" s="216"/>
      <c r="U1978" s="216"/>
      <c r="V1978" s="216"/>
      <c r="W1978" s="216"/>
      <c r="X1978" s="216"/>
      <c r="Y1978" s="216"/>
      <c r="Z1978" s="216"/>
      <c r="AA1978" s="216"/>
      <c r="AB1978" s="216"/>
      <c r="AC1978" s="216"/>
      <c r="AD1978" s="216"/>
      <c r="AE1978" s="216"/>
      <c r="AF1978" s="216"/>
      <c r="AG1978" s="216"/>
      <c r="AH1978" s="216"/>
      <c r="AI1978" s="216"/>
      <c r="AJ1978" s="216"/>
      <c r="AK1978" s="216"/>
      <c r="AL1978" s="216"/>
      <c r="FY1978" s="184"/>
      <c r="JJ1978" s="184"/>
    </row>
    <row r="1979" spans="2:270">
      <c r="B1979" s="202"/>
      <c r="E1979" s="216"/>
      <c r="F1979" s="216"/>
      <c r="G1979" s="216"/>
      <c r="H1979" s="216"/>
      <c r="I1979" s="216"/>
      <c r="J1979" s="216"/>
      <c r="K1979" s="216"/>
      <c r="L1979" s="216"/>
      <c r="M1979" s="216"/>
      <c r="N1979" s="216"/>
      <c r="O1979" s="216"/>
      <c r="P1979" s="216"/>
      <c r="Q1979" s="216"/>
      <c r="R1979" s="216"/>
      <c r="S1979" s="216"/>
      <c r="T1979" s="216"/>
      <c r="U1979" s="216"/>
      <c r="V1979" s="216"/>
      <c r="W1979" s="216"/>
      <c r="X1979" s="216"/>
      <c r="Y1979" s="216"/>
      <c r="Z1979" s="216"/>
      <c r="AA1979" s="216"/>
      <c r="AB1979" s="216"/>
      <c r="AC1979" s="216"/>
      <c r="AD1979" s="216"/>
      <c r="AE1979" s="216"/>
      <c r="AF1979" s="216"/>
      <c r="AG1979" s="216"/>
      <c r="AH1979" s="216"/>
      <c r="AI1979" s="216"/>
      <c r="AJ1979" s="216"/>
      <c r="AK1979" s="216"/>
      <c r="AL1979" s="216"/>
      <c r="FY1979" s="184"/>
      <c r="JJ1979" s="184"/>
    </row>
    <row r="1980" spans="2:270">
      <c r="B1980" s="202"/>
      <c r="E1980" s="216"/>
      <c r="F1980" s="216"/>
      <c r="G1980" s="216"/>
      <c r="H1980" s="216"/>
      <c r="I1980" s="216"/>
      <c r="J1980" s="216"/>
      <c r="K1980" s="216"/>
      <c r="L1980" s="216"/>
      <c r="M1980" s="216"/>
      <c r="N1980" s="216"/>
      <c r="O1980" s="216"/>
      <c r="P1980" s="216"/>
      <c r="Q1980" s="216"/>
      <c r="R1980" s="216"/>
      <c r="S1980" s="216"/>
      <c r="T1980" s="216"/>
      <c r="U1980" s="216"/>
      <c r="V1980" s="216"/>
      <c r="W1980" s="216"/>
      <c r="X1980" s="216"/>
      <c r="Y1980" s="216"/>
      <c r="Z1980" s="216"/>
      <c r="AA1980" s="216"/>
      <c r="AB1980" s="216"/>
      <c r="AC1980" s="216"/>
      <c r="AD1980" s="216"/>
      <c r="AE1980" s="216"/>
      <c r="AF1980" s="216"/>
      <c r="AG1980" s="216"/>
      <c r="AH1980" s="216"/>
      <c r="AI1980" s="216"/>
      <c r="AJ1980" s="216"/>
      <c r="AK1980" s="216"/>
      <c r="AL1980" s="216"/>
      <c r="FY1980" s="184"/>
      <c r="JJ1980" s="184"/>
    </row>
    <row r="1981" spans="2:270">
      <c r="B1981" s="202"/>
      <c r="E1981" s="216"/>
      <c r="F1981" s="216"/>
      <c r="G1981" s="216"/>
      <c r="H1981" s="216"/>
      <c r="I1981" s="216"/>
      <c r="J1981" s="216"/>
      <c r="K1981" s="216"/>
      <c r="L1981" s="216"/>
      <c r="M1981" s="216"/>
      <c r="N1981" s="216"/>
      <c r="O1981" s="216"/>
      <c r="P1981" s="216"/>
      <c r="Q1981" s="216"/>
      <c r="R1981" s="216"/>
      <c r="S1981" s="216"/>
      <c r="T1981" s="216"/>
      <c r="U1981" s="216"/>
      <c r="V1981" s="216"/>
      <c r="W1981" s="216"/>
      <c r="X1981" s="216"/>
      <c r="Y1981" s="216"/>
      <c r="Z1981" s="216"/>
      <c r="AA1981" s="216"/>
      <c r="AB1981" s="216"/>
      <c r="AC1981" s="216"/>
      <c r="AD1981" s="216"/>
      <c r="AE1981" s="216"/>
      <c r="AF1981" s="216"/>
      <c r="AG1981" s="216"/>
      <c r="AH1981" s="216"/>
      <c r="AI1981" s="216"/>
      <c r="AJ1981" s="216"/>
      <c r="AK1981" s="216"/>
      <c r="AL1981" s="216"/>
      <c r="FY1981" s="184"/>
      <c r="JJ1981" s="184"/>
    </row>
    <row r="1982" spans="2:270">
      <c r="B1982" s="202"/>
      <c r="E1982" s="216"/>
      <c r="F1982" s="216"/>
      <c r="G1982" s="216"/>
      <c r="H1982" s="216"/>
      <c r="I1982" s="216"/>
      <c r="J1982" s="216"/>
      <c r="K1982" s="216"/>
      <c r="L1982" s="216"/>
      <c r="M1982" s="216"/>
      <c r="N1982" s="216"/>
      <c r="O1982" s="216"/>
      <c r="P1982" s="216"/>
      <c r="Q1982" s="216"/>
      <c r="R1982" s="216"/>
      <c r="S1982" s="216"/>
      <c r="T1982" s="216"/>
      <c r="U1982" s="216"/>
      <c r="V1982" s="216"/>
      <c r="W1982" s="216"/>
      <c r="X1982" s="216"/>
      <c r="Y1982" s="216"/>
      <c r="Z1982" s="216"/>
      <c r="AA1982" s="216"/>
      <c r="AB1982" s="216"/>
      <c r="AC1982" s="216"/>
      <c r="AD1982" s="216"/>
      <c r="AE1982" s="216"/>
      <c r="AF1982" s="216"/>
      <c r="AG1982" s="216"/>
      <c r="AH1982" s="216"/>
      <c r="AI1982" s="216"/>
      <c r="AJ1982" s="216"/>
      <c r="AK1982" s="216"/>
      <c r="AL1982" s="216"/>
      <c r="FY1982" s="184"/>
      <c r="JJ1982" s="184"/>
    </row>
    <row r="1983" spans="2:270">
      <c r="B1983" s="202"/>
      <c r="E1983" s="216"/>
      <c r="F1983" s="216"/>
      <c r="G1983" s="216"/>
      <c r="H1983" s="216"/>
      <c r="I1983" s="216"/>
      <c r="J1983" s="216"/>
      <c r="K1983" s="216"/>
      <c r="L1983" s="216"/>
      <c r="M1983" s="216"/>
      <c r="N1983" s="216"/>
      <c r="O1983" s="216"/>
      <c r="P1983" s="216"/>
      <c r="Q1983" s="216"/>
      <c r="R1983" s="216"/>
      <c r="S1983" s="216"/>
      <c r="T1983" s="216"/>
      <c r="U1983" s="216"/>
      <c r="V1983" s="216"/>
      <c r="W1983" s="216"/>
      <c r="X1983" s="216"/>
      <c r="Y1983" s="216"/>
      <c r="Z1983" s="216"/>
      <c r="AA1983" s="216"/>
      <c r="AB1983" s="216"/>
      <c r="AC1983" s="216"/>
      <c r="AD1983" s="216"/>
      <c r="AE1983" s="216"/>
      <c r="AF1983" s="216"/>
      <c r="AG1983" s="216"/>
      <c r="AH1983" s="216"/>
      <c r="AI1983" s="216"/>
      <c r="AJ1983" s="216"/>
      <c r="AK1983" s="216"/>
      <c r="AL1983" s="216"/>
      <c r="FY1983" s="184"/>
      <c r="JJ1983" s="184"/>
    </row>
    <row r="1984" spans="2:270">
      <c r="B1984" s="202"/>
      <c r="E1984" s="216"/>
      <c r="F1984" s="216"/>
      <c r="G1984" s="216"/>
      <c r="H1984" s="216"/>
      <c r="I1984" s="216"/>
      <c r="J1984" s="216"/>
      <c r="K1984" s="216"/>
      <c r="L1984" s="216"/>
      <c r="M1984" s="216"/>
      <c r="N1984" s="216"/>
      <c r="O1984" s="216"/>
      <c r="P1984" s="216"/>
      <c r="Q1984" s="216"/>
      <c r="R1984" s="216"/>
      <c r="S1984" s="216"/>
      <c r="T1984" s="216"/>
      <c r="U1984" s="216"/>
      <c r="V1984" s="216"/>
      <c r="W1984" s="216"/>
      <c r="X1984" s="216"/>
      <c r="Y1984" s="216"/>
      <c r="Z1984" s="216"/>
      <c r="AA1984" s="216"/>
      <c r="AB1984" s="216"/>
      <c r="AC1984" s="216"/>
      <c r="AD1984" s="216"/>
      <c r="AE1984" s="216"/>
      <c r="AF1984" s="216"/>
      <c r="AG1984" s="216"/>
      <c r="AH1984" s="216"/>
      <c r="AI1984" s="216"/>
      <c r="AJ1984" s="216"/>
      <c r="AK1984" s="216"/>
      <c r="AL1984" s="216"/>
      <c r="FY1984" s="184"/>
      <c r="JJ1984" s="184"/>
    </row>
    <row r="1985" spans="2:270">
      <c r="B1985" s="202"/>
      <c r="E1985" s="216"/>
      <c r="F1985" s="216"/>
      <c r="G1985" s="216"/>
      <c r="H1985" s="216"/>
      <c r="I1985" s="216"/>
      <c r="J1985" s="216"/>
      <c r="K1985" s="216"/>
      <c r="L1985" s="216"/>
      <c r="M1985" s="216"/>
      <c r="N1985" s="216"/>
      <c r="O1985" s="216"/>
      <c r="P1985" s="216"/>
      <c r="Q1985" s="216"/>
      <c r="R1985" s="216"/>
      <c r="S1985" s="216"/>
      <c r="T1985" s="216"/>
      <c r="U1985" s="216"/>
      <c r="V1985" s="216"/>
      <c r="W1985" s="216"/>
      <c r="X1985" s="216"/>
      <c r="Y1985" s="216"/>
      <c r="Z1985" s="216"/>
      <c r="AA1985" s="216"/>
      <c r="AB1985" s="216"/>
      <c r="AC1985" s="216"/>
      <c r="AD1985" s="216"/>
      <c r="AE1985" s="216"/>
      <c r="AF1985" s="216"/>
      <c r="AG1985" s="216"/>
      <c r="AH1985" s="216"/>
      <c r="AI1985" s="216"/>
      <c r="AJ1985" s="216"/>
      <c r="AK1985" s="216"/>
      <c r="AL1985" s="216"/>
      <c r="FY1985" s="184"/>
      <c r="JJ1985" s="184"/>
    </row>
    <row r="1986" spans="2:270">
      <c r="B1986" s="202"/>
      <c r="E1986" s="216"/>
      <c r="F1986" s="216"/>
      <c r="G1986" s="216"/>
      <c r="H1986" s="216"/>
      <c r="I1986" s="216"/>
      <c r="J1986" s="216"/>
      <c r="K1986" s="216"/>
      <c r="L1986" s="216"/>
      <c r="M1986" s="216"/>
      <c r="N1986" s="216"/>
      <c r="O1986" s="216"/>
      <c r="P1986" s="216"/>
      <c r="Q1986" s="216"/>
      <c r="R1986" s="216"/>
      <c r="S1986" s="216"/>
      <c r="T1986" s="216"/>
      <c r="U1986" s="216"/>
      <c r="V1986" s="216"/>
      <c r="W1986" s="216"/>
      <c r="X1986" s="216"/>
      <c r="Y1986" s="216"/>
      <c r="Z1986" s="216"/>
      <c r="AA1986" s="216"/>
      <c r="AB1986" s="216"/>
      <c r="AC1986" s="216"/>
      <c r="AD1986" s="216"/>
      <c r="AE1986" s="216"/>
      <c r="AF1986" s="216"/>
      <c r="AG1986" s="216"/>
      <c r="AH1986" s="216"/>
      <c r="AI1986" s="216"/>
      <c r="AJ1986" s="216"/>
      <c r="AK1986" s="216"/>
      <c r="AL1986" s="216"/>
      <c r="FY1986" s="184"/>
      <c r="JJ1986" s="184"/>
    </row>
    <row r="1987" spans="2:270">
      <c r="B1987" s="202"/>
      <c r="E1987" s="216"/>
      <c r="F1987" s="216"/>
      <c r="G1987" s="216"/>
      <c r="H1987" s="216"/>
      <c r="I1987" s="216"/>
      <c r="J1987" s="216"/>
      <c r="K1987" s="216"/>
      <c r="L1987" s="216"/>
      <c r="M1987" s="216"/>
      <c r="N1987" s="216"/>
      <c r="O1987" s="216"/>
      <c r="P1987" s="216"/>
      <c r="Q1987" s="216"/>
      <c r="R1987" s="216"/>
      <c r="S1987" s="216"/>
      <c r="T1987" s="216"/>
      <c r="U1987" s="216"/>
      <c r="V1987" s="216"/>
      <c r="W1987" s="216"/>
      <c r="X1987" s="216"/>
      <c r="Y1987" s="216"/>
      <c r="Z1987" s="216"/>
      <c r="AA1987" s="216"/>
      <c r="AB1987" s="216"/>
      <c r="AC1987" s="216"/>
      <c r="AD1987" s="216"/>
      <c r="AE1987" s="216"/>
      <c r="AF1987" s="216"/>
      <c r="AG1987" s="216"/>
      <c r="AH1987" s="216"/>
      <c r="AI1987" s="216"/>
      <c r="AJ1987" s="216"/>
      <c r="AK1987" s="216"/>
      <c r="AL1987" s="216"/>
      <c r="FY1987" s="184"/>
      <c r="JJ1987" s="184"/>
    </row>
    <row r="1988" spans="2:270">
      <c r="B1988" s="202"/>
      <c r="E1988" s="216"/>
      <c r="F1988" s="216"/>
      <c r="G1988" s="216"/>
      <c r="H1988" s="216"/>
      <c r="I1988" s="216"/>
      <c r="J1988" s="216"/>
      <c r="K1988" s="216"/>
      <c r="L1988" s="216"/>
      <c r="M1988" s="216"/>
      <c r="N1988" s="216"/>
      <c r="O1988" s="216"/>
      <c r="P1988" s="216"/>
      <c r="Q1988" s="216"/>
      <c r="R1988" s="216"/>
      <c r="S1988" s="216"/>
      <c r="T1988" s="216"/>
      <c r="U1988" s="216"/>
      <c r="V1988" s="216"/>
      <c r="W1988" s="216"/>
      <c r="X1988" s="216"/>
      <c r="Y1988" s="216"/>
      <c r="Z1988" s="216"/>
      <c r="AA1988" s="216"/>
      <c r="AB1988" s="216"/>
      <c r="AC1988" s="216"/>
      <c r="AD1988" s="216"/>
      <c r="AE1988" s="216"/>
      <c r="AF1988" s="216"/>
      <c r="AG1988" s="216"/>
      <c r="AH1988" s="216"/>
      <c r="AI1988" s="216"/>
      <c r="AJ1988" s="216"/>
      <c r="AK1988" s="216"/>
      <c r="AL1988" s="216"/>
      <c r="FY1988" s="184"/>
      <c r="JJ1988" s="184"/>
    </row>
    <row r="1989" spans="2:270">
      <c r="B1989" s="202"/>
      <c r="E1989" s="216"/>
      <c r="F1989" s="216"/>
      <c r="G1989" s="216"/>
      <c r="H1989" s="216"/>
      <c r="I1989" s="216"/>
      <c r="J1989" s="216"/>
      <c r="K1989" s="216"/>
      <c r="L1989" s="216"/>
      <c r="M1989" s="216"/>
      <c r="N1989" s="216"/>
      <c r="O1989" s="216"/>
      <c r="P1989" s="216"/>
      <c r="Q1989" s="216"/>
      <c r="R1989" s="216"/>
      <c r="S1989" s="216"/>
      <c r="T1989" s="216"/>
      <c r="U1989" s="216"/>
      <c r="V1989" s="216"/>
      <c r="W1989" s="216"/>
      <c r="X1989" s="216"/>
      <c r="Y1989" s="216"/>
      <c r="Z1989" s="216"/>
      <c r="AA1989" s="216"/>
      <c r="AB1989" s="216"/>
      <c r="AC1989" s="216"/>
      <c r="AD1989" s="216"/>
      <c r="AE1989" s="216"/>
      <c r="AF1989" s="216"/>
      <c r="AG1989" s="216"/>
      <c r="AH1989" s="216"/>
      <c r="AI1989" s="216"/>
      <c r="AJ1989" s="216"/>
      <c r="AK1989" s="216"/>
      <c r="AL1989" s="216"/>
      <c r="FY1989" s="184"/>
      <c r="JJ1989" s="184"/>
    </row>
    <row r="1990" spans="2:270">
      <c r="B1990" s="202"/>
      <c r="E1990" s="216"/>
      <c r="F1990" s="216"/>
      <c r="G1990" s="216"/>
      <c r="H1990" s="216"/>
      <c r="I1990" s="216"/>
      <c r="J1990" s="216"/>
      <c r="K1990" s="216"/>
      <c r="L1990" s="216"/>
      <c r="M1990" s="216"/>
      <c r="N1990" s="216"/>
      <c r="O1990" s="216"/>
      <c r="P1990" s="216"/>
      <c r="Q1990" s="216"/>
      <c r="R1990" s="216"/>
      <c r="S1990" s="216"/>
      <c r="T1990" s="216"/>
      <c r="U1990" s="216"/>
      <c r="V1990" s="216"/>
      <c r="W1990" s="216"/>
      <c r="X1990" s="216"/>
      <c r="Y1990" s="216"/>
      <c r="Z1990" s="216"/>
      <c r="AA1990" s="216"/>
      <c r="AB1990" s="216"/>
      <c r="AC1990" s="216"/>
      <c r="AD1990" s="216"/>
      <c r="AE1990" s="216"/>
      <c r="AF1990" s="216"/>
      <c r="AG1990" s="216"/>
      <c r="AH1990" s="216"/>
      <c r="AI1990" s="216"/>
      <c r="AJ1990" s="216"/>
      <c r="AK1990" s="216"/>
      <c r="AL1990" s="216"/>
      <c r="FY1990" s="184"/>
      <c r="JJ1990" s="184"/>
    </row>
    <row r="1991" spans="2:270">
      <c r="B1991" s="202"/>
      <c r="E1991" s="216"/>
      <c r="F1991" s="216"/>
      <c r="G1991" s="216"/>
      <c r="H1991" s="216"/>
      <c r="I1991" s="216"/>
      <c r="J1991" s="216"/>
      <c r="K1991" s="216"/>
      <c r="L1991" s="216"/>
      <c r="M1991" s="216"/>
      <c r="N1991" s="216"/>
      <c r="O1991" s="216"/>
      <c r="P1991" s="216"/>
      <c r="Q1991" s="216"/>
      <c r="R1991" s="216"/>
      <c r="S1991" s="216"/>
      <c r="T1991" s="216"/>
      <c r="U1991" s="216"/>
      <c r="V1991" s="216"/>
      <c r="W1991" s="216"/>
      <c r="X1991" s="216"/>
      <c r="Y1991" s="216"/>
      <c r="Z1991" s="216"/>
      <c r="AA1991" s="216"/>
      <c r="AB1991" s="216"/>
      <c r="AC1991" s="216"/>
      <c r="AD1991" s="216"/>
      <c r="AE1991" s="216"/>
      <c r="AF1991" s="216"/>
      <c r="AG1991" s="216"/>
      <c r="AH1991" s="216"/>
      <c r="AI1991" s="216"/>
      <c r="AJ1991" s="216"/>
      <c r="AK1991" s="216"/>
      <c r="AL1991" s="216"/>
      <c r="FY1991" s="184"/>
      <c r="JJ1991" s="184"/>
    </row>
    <row r="1992" spans="2:270">
      <c r="B1992" s="202"/>
      <c r="E1992" s="216"/>
      <c r="F1992" s="216"/>
      <c r="G1992" s="216"/>
      <c r="H1992" s="216"/>
      <c r="I1992" s="216"/>
      <c r="J1992" s="216"/>
      <c r="K1992" s="216"/>
      <c r="L1992" s="216"/>
      <c r="M1992" s="216"/>
      <c r="N1992" s="216"/>
      <c r="O1992" s="216"/>
      <c r="P1992" s="216"/>
      <c r="Q1992" s="216"/>
      <c r="R1992" s="216"/>
      <c r="S1992" s="216"/>
      <c r="T1992" s="216"/>
      <c r="U1992" s="216"/>
      <c r="V1992" s="216"/>
      <c r="W1992" s="216"/>
      <c r="X1992" s="216"/>
      <c r="Y1992" s="216"/>
      <c r="Z1992" s="216"/>
      <c r="AA1992" s="216"/>
      <c r="AB1992" s="216"/>
      <c r="AC1992" s="216"/>
      <c r="AD1992" s="216"/>
      <c r="AE1992" s="216"/>
      <c r="AF1992" s="216"/>
      <c r="AG1992" s="216"/>
      <c r="AH1992" s="216"/>
      <c r="AI1992" s="216"/>
      <c r="AJ1992" s="216"/>
      <c r="AK1992" s="216"/>
      <c r="AL1992" s="216"/>
      <c r="FY1992" s="184"/>
      <c r="JJ1992" s="184"/>
    </row>
    <row r="1993" spans="2:270">
      <c r="B1993" s="202"/>
      <c r="E1993" s="216"/>
      <c r="F1993" s="216"/>
      <c r="G1993" s="216"/>
      <c r="H1993" s="216"/>
      <c r="I1993" s="216"/>
      <c r="J1993" s="216"/>
      <c r="K1993" s="216"/>
      <c r="L1993" s="216"/>
      <c r="M1993" s="216"/>
      <c r="N1993" s="216"/>
      <c r="O1993" s="216"/>
      <c r="P1993" s="216"/>
      <c r="Q1993" s="216"/>
      <c r="R1993" s="216"/>
      <c r="S1993" s="216"/>
      <c r="T1993" s="216"/>
      <c r="U1993" s="216"/>
      <c r="V1993" s="216"/>
      <c r="W1993" s="216"/>
      <c r="X1993" s="216"/>
      <c r="Y1993" s="216"/>
      <c r="Z1993" s="216"/>
      <c r="AA1993" s="216"/>
      <c r="AB1993" s="216"/>
      <c r="AC1993" s="216"/>
      <c r="AD1993" s="216"/>
      <c r="AE1993" s="216"/>
      <c r="AF1993" s="216"/>
      <c r="AG1993" s="216"/>
      <c r="AH1993" s="216"/>
      <c r="AI1993" s="216"/>
      <c r="AJ1993" s="216"/>
      <c r="AK1993" s="216"/>
      <c r="AL1993" s="216"/>
      <c r="FY1993" s="184"/>
      <c r="JJ1993" s="184"/>
    </row>
    <row r="1994" spans="2:270">
      <c r="B1994" s="202"/>
      <c r="E1994" s="216"/>
      <c r="F1994" s="216"/>
      <c r="G1994" s="216"/>
      <c r="H1994" s="216"/>
      <c r="I1994" s="216"/>
      <c r="J1994" s="216"/>
      <c r="K1994" s="216"/>
      <c r="L1994" s="216"/>
      <c r="M1994" s="216"/>
      <c r="N1994" s="216"/>
      <c r="O1994" s="216"/>
      <c r="P1994" s="216"/>
      <c r="Q1994" s="216"/>
      <c r="R1994" s="216"/>
      <c r="S1994" s="216"/>
      <c r="T1994" s="216"/>
      <c r="U1994" s="216"/>
      <c r="V1994" s="216"/>
      <c r="W1994" s="216"/>
      <c r="X1994" s="216"/>
      <c r="Y1994" s="216"/>
      <c r="Z1994" s="216"/>
      <c r="AA1994" s="216"/>
      <c r="AB1994" s="216"/>
      <c r="AC1994" s="216"/>
      <c r="AD1994" s="216"/>
      <c r="AE1994" s="216"/>
      <c r="AF1994" s="216"/>
      <c r="AG1994" s="216"/>
      <c r="AH1994" s="216"/>
      <c r="AI1994" s="216"/>
      <c r="AJ1994" s="216"/>
      <c r="AK1994" s="216"/>
      <c r="AL1994" s="216"/>
      <c r="FY1994" s="184"/>
      <c r="JJ1994" s="184"/>
    </row>
    <row r="1995" spans="2:270">
      <c r="B1995" s="202"/>
      <c r="E1995" s="216"/>
      <c r="F1995" s="216"/>
      <c r="G1995" s="216"/>
      <c r="H1995" s="216"/>
      <c r="I1995" s="216"/>
      <c r="J1995" s="216"/>
      <c r="K1995" s="216"/>
      <c r="L1995" s="216"/>
      <c r="M1995" s="216"/>
      <c r="N1995" s="216"/>
      <c r="O1995" s="216"/>
      <c r="P1995" s="216"/>
      <c r="Q1995" s="216"/>
      <c r="R1995" s="216"/>
      <c r="S1995" s="216"/>
      <c r="T1995" s="216"/>
      <c r="U1995" s="216"/>
      <c r="V1995" s="216"/>
      <c r="W1995" s="216"/>
      <c r="X1995" s="216"/>
      <c r="Y1995" s="216"/>
      <c r="Z1995" s="216"/>
      <c r="AA1995" s="216"/>
      <c r="AB1995" s="216"/>
      <c r="AC1995" s="216"/>
      <c r="AD1995" s="216"/>
      <c r="AE1995" s="216"/>
      <c r="AF1995" s="216"/>
      <c r="AG1995" s="216"/>
      <c r="AH1995" s="216"/>
      <c r="AI1995" s="216"/>
      <c r="AJ1995" s="216"/>
      <c r="AK1995" s="216"/>
      <c r="AL1995" s="216"/>
      <c r="FY1995" s="184"/>
      <c r="JJ1995" s="184"/>
    </row>
    <row r="1996" spans="2:270">
      <c r="B1996" s="202"/>
      <c r="E1996" s="216"/>
      <c r="F1996" s="216"/>
      <c r="G1996" s="216"/>
      <c r="H1996" s="216"/>
      <c r="I1996" s="216"/>
      <c r="J1996" s="216"/>
      <c r="K1996" s="216"/>
      <c r="L1996" s="216"/>
      <c r="M1996" s="216"/>
      <c r="N1996" s="216"/>
      <c r="O1996" s="216"/>
      <c r="P1996" s="216"/>
      <c r="Q1996" s="216"/>
      <c r="R1996" s="216"/>
      <c r="S1996" s="216"/>
      <c r="T1996" s="216"/>
      <c r="U1996" s="216"/>
      <c r="V1996" s="216"/>
      <c r="W1996" s="216"/>
      <c r="X1996" s="216"/>
      <c r="Y1996" s="216"/>
      <c r="Z1996" s="216"/>
      <c r="AA1996" s="216"/>
      <c r="AB1996" s="216"/>
      <c r="AC1996" s="216"/>
      <c r="AD1996" s="216"/>
      <c r="AE1996" s="216"/>
      <c r="AF1996" s="216"/>
      <c r="AG1996" s="216"/>
      <c r="AH1996" s="216"/>
      <c r="AI1996" s="216"/>
      <c r="AJ1996" s="216"/>
      <c r="AK1996" s="216"/>
      <c r="AL1996" s="216"/>
      <c r="FY1996" s="184"/>
      <c r="JJ1996" s="184"/>
    </row>
    <row r="1997" spans="2:270">
      <c r="B1997" s="202"/>
      <c r="E1997" s="216"/>
      <c r="F1997" s="216"/>
      <c r="G1997" s="216"/>
      <c r="H1997" s="216"/>
      <c r="I1997" s="216"/>
      <c r="J1997" s="216"/>
      <c r="K1997" s="216"/>
      <c r="L1997" s="216"/>
      <c r="M1997" s="216"/>
      <c r="N1997" s="216"/>
      <c r="O1997" s="216"/>
      <c r="P1997" s="216"/>
      <c r="Q1997" s="216"/>
      <c r="R1997" s="216"/>
      <c r="S1997" s="216"/>
      <c r="T1997" s="216"/>
      <c r="U1997" s="216"/>
      <c r="V1997" s="216"/>
      <c r="W1997" s="216"/>
      <c r="X1997" s="216"/>
      <c r="Y1997" s="216"/>
      <c r="Z1997" s="216"/>
      <c r="AA1997" s="216"/>
      <c r="AB1997" s="216"/>
      <c r="AC1997" s="216"/>
      <c r="AD1997" s="216"/>
      <c r="AE1997" s="216"/>
      <c r="AF1997" s="216"/>
      <c r="AG1997" s="216"/>
      <c r="AH1997" s="216"/>
      <c r="AI1997" s="216"/>
      <c r="AJ1997" s="216"/>
      <c r="AK1997" s="216"/>
      <c r="AL1997" s="216"/>
      <c r="FY1997" s="184"/>
      <c r="JJ1997" s="184"/>
    </row>
    <row r="1998" spans="2:270">
      <c r="B1998" s="202"/>
      <c r="E1998" s="216"/>
      <c r="F1998" s="216"/>
      <c r="G1998" s="216"/>
      <c r="H1998" s="216"/>
      <c r="I1998" s="216"/>
      <c r="J1998" s="216"/>
      <c r="K1998" s="216"/>
      <c r="L1998" s="216"/>
      <c r="M1998" s="216"/>
      <c r="N1998" s="216"/>
      <c r="O1998" s="216"/>
      <c r="P1998" s="216"/>
      <c r="Q1998" s="216"/>
      <c r="R1998" s="216"/>
      <c r="S1998" s="216"/>
      <c r="T1998" s="216"/>
      <c r="U1998" s="216"/>
      <c r="V1998" s="216"/>
      <c r="W1998" s="216"/>
      <c r="X1998" s="216"/>
      <c r="Y1998" s="216"/>
      <c r="Z1998" s="216"/>
      <c r="AA1998" s="216"/>
      <c r="AB1998" s="216"/>
      <c r="AC1998" s="216"/>
      <c r="AD1998" s="216"/>
      <c r="AE1998" s="216"/>
      <c r="AF1998" s="216"/>
      <c r="AG1998" s="216"/>
      <c r="AH1998" s="216"/>
      <c r="AI1998" s="216"/>
      <c r="AJ1998" s="216"/>
      <c r="AK1998" s="216"/>
      <c r="AL1998" s="216"/>
      <c r="FY1998" s="184"/>
      <c r="JJ1998" s="184"/>
    </row>
    <row r="1999" spans="2:270">
      <c r="B1999" s="202"/>
      <c r="E1999" s="216"/>
      <c r="F1999" s="216"/>
      <c r="G1999" s="216"/>
      <c r="H1999" s="216"/>
      <c r="I1999" s="216"/>
      <c r="J1999" s="216"/>
      <c r="K1999" s="216"/>
      <c r="L1999" s="216"/>
      <c r="M1999" s="216"/>
      <c r="N1999" s="216"/>
      <c r="O1999" s="216"/>
      <c r="P1999" s="216"/>
      <c r="Q1999" s="216"/>
      <c r="R1999" s="216"/>
      <c r="S1999" s="216"/>
      <c r="T1999" s="216"/>
      <c r="U1999" s="216"/>
      <c r="V1999" s="216"/>
      <c r="W1999" s="216"/>
      <c r="X1999" s="216"/>
      <c r="Y1999" s="216"/>
      <c r="Z1999" s="216"/>
      <c r="AA1999" s="216"/>
      <c r="AB1999" s="216"/>
      <c r="AC1999" s="216"/>
      <c r="AD1999" s="216"/>
      <c r="AE1999" s="216"/>
      <c r="AF1999" s="216"/>
      <c r="AG1999" s="216"/>
      <c r="AH1999" s="216"/>
      <c r="AI1999" s="216"/>
      <c r="AJ1999" s="216"/>
      <c r="AK1999" s="216"/>
      <c r="AL1999" s="216"/>
      <c r="FY1999" s="184"/>
      <c r="JJ1999" s="184"/>
    </row>
    <row r="2000" spans="2:270">
      <c r="B2000" s="202"/>
      <c r="E2000" s="216"/>
      <c r="F2000" s="216"/>
      <c r="G2000" s="216"/>
      <c r="H2000" s="216"/>
      <c r="I2000" s="216"/>
      <c r="J2000" s="216"/>
      <c r="K2000" s="216"/>
      <c r="L2000" s="216"/>
      <c r="M2000" s="216"/>
      <c r="N2000" s="216"/>
      <c r="O2000" s="216"/>
      <c r="P2000" s="216"/>
      <c r="Q2000" s="216"/>
      <c r="R2000" s="216"/>
      <c r="S2000" s="216"/>
      <c r="T2000" s="216"/>
      <c r="U2000" s="216"/>
      <c r="V2000" s="216"/>
      <c r="W2000" s="216"/>
      <c r="X2000" s="216"/>
      <c r="Y2000" s="216"/>
      <c r="Z2000" s="216"/>
      <c r="AA2000" s="216"/>
      <c r="AB2000" s="216"/>
      <c r="AC2000" s="216"/>
      <c r="AD2000" s="216"/>
      <c r="AE2000" s="216"/>
      <c r="AF2000" s="216"/>
      <c r="AG2000" s="216"/>
      <c r="AH2000" s="216"/>
      <c r="AI2000" s="216"/>
      <c r="AJ2000" s="216"/>
      <c r="AK2000" s="216"/>
      <c r="AL2000" s="216"/>
      <c r="FY2000" s="184"/>
      <c r="JJ2000" s="184"/>
    </row>
    <row r="2001" spans="2:270">
      <c r="B2001" s="202"/>
      <c r="E2001" s="216"/>
      <c r="F2001" s="216"/>
      <c r="G2001" s="216"/>
      <c r="H2001" s="216"/>
      <c r="I2001" s="216"/>
      <c r="J2001" s="216"/>
      <c r="K2001" s="216"/>
      <c r="L2001" s="216"/>
      <c r="M2001" s="216"/>
      <c r="N2001" s="216"/>
      <c r="O2001" s="216"/>
      <c r="P2001" s="216"/>
      <c r="Q2001" s="216"/>
      <c r="R2001" s="216"/>
      <c r="S2001" s="216"/>
      <c r="T2001" s="216"/>
      <c r="U2001" s="216"/>
      <c r="V2001" s="216"/>
      <c r="W2001" s="216"/>
      <c r="X2001" s="216"/>
      <c r="Y2001" s="216"/>
      <c r="Z2001" s="216"/>
      <c r="AA2001" s="216"/>
      <c r="AB2001" s="216"/>
      <c r="AC2001" s="216"/>
      <c r="AD2001" s="216"/>
      <c r="AE2001" s="216"/>
      <c r="AF2001" s="216"/>
      <c r="AG2001" s="216"/>
      <c r="AH2001" s="216"/>
      <c r="AI2001" s="216"/>
      <c r="AJ2001" s="216"/>
      <c r="AK2001" s="216"/>
      <c r="AL2001" s="216"/>
      <c r="FY2001" s="184"/>
      <c r="JJ2001" s="184"/>
    </row>
    <row r="2002" spans="2:270">
      <c r="B2002" s="202"/>
      <c r="E2002" s="216"/>
      <c r="F2002" s="216"/>
      <c r="G2002" s="216"/>
      <c r="H2002" s="216"/>
      <c r="I2002" s="216"/>
      <c r="J2002" s="216"/>
      <c r="K2002" s="216"/>
      <c r="L2002" s="216"/>
      <c r="M2002" s="216"/>
      <c r="N2002" s="216"/>
      <c r="O2002" s="216"/>
      <c r="P2002" s="216"/>
      <c r="Q2002" s="216"/>
      <c r="R2002" s="216"/>
      <c r="S2002" s="216"/>
      <c r="T2002" s="216"/>
      <c r="U2002" s="216"/>
      <c r="V2002" s="216"/>
      <c r="W2002" s="216"/>
      <c r="X2002" s="216"/>
      <c r="Y2002" s="216"/>
      <c r="Z2002" s="216"/>
      <c r="AA2002" s="216"/>
      <c r="AB2002" s="216"/>
      <c r="AC2002" s="216"/>
      <c r="AD2002" s="216"/>
      <c r="AE2002" s="216"/>
      <c r="AF2002" s="216"/>
      <c r="AG2002" s="216"/>
      <c r="AH2002" s="216"/>
      <c r="AI2002" s="216"/>
      <c r="AJ2002" s="216"/>
      <c r="AK2002" s="216"/>
      <c r="AL2002" s="216"/>
      <c r="FY2002" s="184"/>
      <c r="JJ2002" s="184"/>
    </row>
    <row r="2003" spans="2:270">
      <c r="B2003" s="202"/>
      <c r="E2003" s="216"/>
      <c r="F2003" s="216"/>
      <c r="G2003" s="216"/>
      <c r="H2003" s="216"/>
      <c r="I2003" s="216"/>
      <c r="J2003" s="216"/>
      <c r="K2003" s="216"/>
      <c r="L2003" s="216"/>
      <c r="M2003" s="216"/>
      <c r="N2003" s="216"/>
      <c r="O2003" s="216"/>
      <c r="P2003" s="216"/>
      <c r="Q2003" s="216"/>
      <c r="R2003" s="216"/>
      <c r="S2003" s="216"/>
      <c r="T2003" s="216"/>
      <c r="U2003" s="216"/>
      <c r="V2003" s="216"/>
      <c r="W2003" s="216"/>
      <c r="X2003" s="216"/>
      <c r="Y2003" s="216"/>
      <c r="Z2003" s="216"/>
      <c r="AA2003" s="216"/>
      <c r="AB2003" s="216"/>
      <c r="AC2003" s="216"/>
      <c r="AD2003" s="216"/>
      <c r="AE2003" s="216"/>
      <c r="AF2003" s="216"/>
      <c r="AG2003" s="216"/>
      <c r="AH2003" s="216"/>
      <c r="AI2003" s="216"/>
      <c r="AJ2003" s="216"/>
      <c r="AK2003" s="216"/>
      <c r="AL2003" s="216"/>
      <c r="FY2003" s="184"/>
      <c r="JJ2003" s="184"/>
    </row>
    <row r="2004" spans="2:270">
      <c r="B2004" s="202"/>
      <c r="E2004" s="216"/>
      <c r="F2004" s="216"/>
      <c r="G2004" s="216"/>
      <c r="H2004" s="216"/>
      <c r="I2004" s="216"/>
      <c r="J2004" s="216"/>
      <c r="K2004" s="216"/>
      <c r="L2004" s="216"/>
      <c r="M2004" s="216"/>
      <c r="N2004" s="216"/>
      <c r="O2004" s="216"/>
      <c r="P2004" s="216"/>
      <c r="Q2004" s="216"/>
      <c r="R2004" s="216"/>
      <c r="S2004" s="216"/>
      <c r="T2004" s="216"/>
      <c r="U2004" s="216"/>
      <c r="V2004" s="216"/>
      <c r="W2004" s="216"/>
      <c r="X2004" s="216"/>
      <c r="Y2004" s="216"/>
      <c r="Z2004" s="216"/>
      <c r="AA2004" s="216"/>
      <c r="AB2004" s="216"/>
      <c r="AC2004" s="216"/>
      <c r="AD2004" s="216"/>
      <c r="AE2004" s="216"/>
      <c r="AF2004" s="216"/>
      <c r="AG2004" s="216"/>
      <c r="AH2004" s="216"/>
      <c r="AI2004" s="216"/>
      <c r="AJ2004" s="216"/>
      <c r="AK2004" s="216"/>
      <c r="AL2004" s="216"/>
      <c r="FY2004" s="184"/>
      <c r="JJ2004" s="184"/>
    </row>
    <row r="2005" spans="2:270">
      <c r="B2005" s="202"/>
      <c r="E2005" s="216"/>
      <c r="F2005" s="216"/>
      <c r="G2005" s="216"/>
      <c r="H2005" s="216"/>
      <c r="I2005" s="216"/>
      <c r="J2005" s="216"/>
      <c r="K2005" s="216"/>
      <c r="L2005" s="216"/>
      <c r="M2005" s="216"/>
      <c r="N2005" s="216"/>
      <c r="O2005" s="216"/>
      <c r="P2005" s="216"/>
      <c r="Q2005" s="216"/>
      <c r="R2005" s="216"/>
      <c r="S2005" s="216"/>
      <c r="T2005" s="216"/>
      <c r="U2005" s="216"/>
      <c r="V2005" s="216"/>
      <c r="W2005" s="216"/>
      <c r="X2005" s="216"/>
      <c r="Y2005" s="216"/>
      <c r="Z2005" s="216"/>
      <c r="AA2005" s="216"/>
      <c r="AB2005" s="216"/>
      <c r="AC2005" s="216"/>
      <c r="AD2005" s="216"/>
      <c r="AE2005" s="216"/>
      <c r="AF2005" s="216"/>
      <c r="AG2005" s="216"/>
      <c r="AH2005" s="216"/>
      <c r="AI2005" s="216"/>
      <c r="AJ2005" s="216"/>
      <c r="AK2005" s="216"/>
      <c r="AL2005" s="216"/>
      <c r="FY2005" s="184"/>
      <c r="JJ2005" s="184"/>
    </row>
    <row r="2006" spans="2:270">
      <c r="B2006" s="202"/>
      <c r="E2006" s="216"/>
      <c r="F2006" s="216"/>
      <c r="G2006" s="216"/>
      <c r="H2006" s="216"/>
      <c r="I2006" s="216"/>
      <c r="J2006" s="216"/>
      <c r="K2006" s="216"/>
      <c r="L2006" s="216"/>
      <c r="M2006" s="216"/>
      <c r="N2006" s="216"/>
      <c r="O2006" s="216"/>
      <c r="P2006" s="216"/>
      <c r="Q2006" s="216"/>
      <c r="R2006" s="216"/>
      <c r="S2006" s="216"/>
      <c r="T2006" s="216"/>
      <c r="U2006" s="216"/>
      <c r="V2006" s="216"/>
      <c r="W2006" s="216"/>
      <c r="X2006" s="216"/>
      <c r="Y2006" s="216"/>
      <c r="Z2006" s="216"/>
      <c r="AA2006" s="216"/>
      <c r="AB2006" s="216"/>
      <c r="AC2006" s="216"/>
      <c r="AD2006" s="216"/>
      <c r="AE2006" s="216"/>
      <c r="AF2006" s="216"/>
      <c r="AG2006" s="216"/>
      <c r="AH2006" s="216"/>
      <c r="AI2006" s="216"/>
      <c r="AJ2006" s="216"/>
      <c r="AK2006" s="216"/>
      <c r="AL2006" s="216"/>
      <c r="FY2006" s="184"/>
      <c r="JJ2006" s="184"/>
    </row>
    <row r="2007" spans="2:270">
      <c r="B2007" s="202"/>
      <c r="E2007" s="216"/>
      <c r="F2007" s="216"/>
      <c r="G2007" s="216"/>
      <c r="H2007" s="216"/>
      <c r="I2007" s="216"/>
      <c r="J2007" s="216"/>
      <c r="K2007" s="216"/>
      <c r="L2007" s="216"/>
      <c r="M2007" s="216"/>
      <c r="N2007" s="216"/>
      <c r="O2007" s="216"/>
      <c r="P2007" s="216"/>
      <c r="Q2007" s="216"/>
      <c r="R2007" s="216"/>
      <c r="S2007" s="216"/>
      <c r="T2007" s="216"/>
      <c r="U2007" s="216"/>
      <c r="V2007" s="216"/>
      <c r="W2007" s="216"/>
      <c r="X2007" s="216"/>
      <c r="Y2007" s="216"/>
      <c r="Z2007" s="216"/>
      <c r="AA2007" s="216"/>
      <c r="AB2007" s="216"/>
      <c r="AC2007" s="216"/>
      <c r="AD2007" s="216"/>
      <c r="AE2007" s="216"/>
      <c r="AF2007" s="216"/>
      <c r="AG2007" s="216"/>
      <c r="AH2007" s="216"/>
      <c r="AI2007" s="216"/>
      <c r="AJ2007" s="216"/>
      <c r="AK2007" s="216"/>
      <c r="AL2007" s="216"/>
      <c r="FY2007" s="184"/>
      <c r="JJ2007" s="184"/>
    </row>
    <row r="2008" spans="2:270">
      <c r="B2008" s="202"/>
      <c r="E2008" s="216"/>
      <c r="F2008" s="216"/>
      <c r="G2008" s="216"/>
      <c r="H2008" s="216"/>
      <c r="I2008" s="216"/>
      <c r="J2008" s="216"/>
      <c r="K2008" s="216"/>
      <c r="L2008" s="216"/>
      <c r="M2008" s="216"/>
      <c r="N2008" s="216"/>
      <c r="O2008" s="216"/>
      <c r="P2008" s="216"/>
      <c r="Q2008" s="216"/>
      <c r="R2008" s="216"/>
      <c r="S2008" s="216"/>
      <c r="T2008" s="216"/>
      <c r="U2008" s="216"/>
      <c r="V2008" s="216"/>
      <c r="W2008" s="216"/>
      <c r="X2008" s="216"/>
      <c r="Y2008" s="216"/>
      <c r="Z2008" s="216"/>
      <c r="AA2008" s="216"/>
      <c r="AB2008" s="216"/>
      <c r="AC2008" s="216"/>
      <c r="AD2008" s="216"/>
      <c r="AE2008" s="216"/>
      <c r="AF2008" s="216"/>
      <c r="AG2008" s="216"/>
      <c r="AH2008" s="216"/>
      <c r="AI2008" s="216"/>
      <c r="AJ2008" s="216"/>
      <c r="AK2008" s="216"/>
      <c r="AL2008" s="216"/>
      <c r="FY2008" s="184"/>
      <c r="JJ2008" s="184"/>
    </row>
    <row r="2009" spans="2:270">
      <c r="B2009" s="202"/>
      <c r="E2009" s="216"/>
      <c r="F2009" s="216"/>
      <c r="G2009" s="216"/>
      <c r="H2009" s="216"/>
      <c r="I2009" s="216"/>
      <c r="J2009" s="216"/>
      <c r="K2009" s="216"/>
      <c r="L2009" s="216"/>
      <c r="M2009" s="216"/>
      <c r="N2009" s="216"/>
      <c r="O2009" s="216"/>
      <c r="P2009" s="216"/>
      <c r="Q2009" s="216"/>
      <c r="R2009" s="216"/>
      <c r="S2009" s="216"/>
      <c r="T2009" s="216"/>
      <c r="U2009" s="216"/>
      <c r="V2009" s="216"/>
      <c r="W2009" s="216"/>
      <c r="X2009" s="216"/>
      <c r="Y2009" s="216"/>
      <c r="Z2009" s="216"/>
      <c r="AA2009" s="216"/>
      <c r="AB2009" s="216"/>
      <c r="AC2009" s="216"/>
      <c r="AD2009" s="216"/>
      <c r="AE2009" s="216"/>
      <c r="AF2009" s="216"/>
      <c r="AG2009" s="216"/>
      <c r="AH2009" s="216"/>
      <c r="AI2009" s="216"/>
      <c r="AJ2009" s="216"/>
      <c r="AK2009" s="216"/>
      <c r="AL2009" s="216"/>
      <c r="FY2009" s="184"/>
      <c r="JJ2009" s="184"/>
    </row>
    <row r="2010" spans="2:270">
      <c r="B2010" s="202"/>
      <c r="E2010" s="216"/>
      <c r="F2010" s="216"/>
      <c r="G2010" s="216"/>
      <c r="H2010" s="216"/>
      <c r="I2010" s="216"/>
      <c r="J2010" s="216"/>
      <c r="K2010" s="216"/>
      <c r="L2010" s="216"/>
      <c r="M2010" s="216"/>
      <c r="N2010" s="216"/>
      <c r="O2010" s="216"/>
      <c r="P2010" s="216"/>
      <c r="Q2010" s="216"/>
      <c r="R2010" s="216"/>
      <c r="S2010" s="216"/>
      <c r="T2010" s="216"/>
      <c r="U2010" s="216"/>
      <c r="V2010" s="216"/>
      <c r="W2010" s="216"/>
      <c r="X2010" s="216"/>
      <c r="Y2010" s="216"/>
      <c r="Z2010" s="216"/>
      <c r="AA2010" s="216"/>
      <c r="AB2010" s="216"/>
      <c r="AC2010" s="216"/>
      <c r="AD2010" s="216"/>
      <c r="AE2010" s="216"/>
      <c r="AF2010" s="216"/>
      <c r="AG2010" s="216"/>
      <c r="AH2010" s="216"/>
      <c r="AI2010" s="216"/>
      <c r="AJ2010" s="216"/>
      <c r="AK2010" s="216"/>
      <c r="AL2010" s="216"/>
      <c r="FY2010" s="184"/>
      <c r="JJ2010" s="184"/>
    </row>
    <row r="2011" spans="2:270">
      <c r="B2011" s="202"/>
      <c r="E2011" s="216"/>
      <c r="F2011" s="216"/>
      <c r="G2011" s="216"/>
      <c r="H2011" s="216"/>
      <c r="I2011" s="216"/>
      <c r="J2011" s="216"/>
      <c r="K2011" s="216"/>
      <c r="L2011" s="216"/>
      <c r="M2011" s="216"/>
      <c r="N2011" s="216"/>
      <c r="O2011" s="216"/>
      <c r="P2011" s="216"/>
      <c r="Q2011" s="216"/>
      <c r="R2011" s="216"/>
      <c r="S2011" s="216"/>
      <c r="T2011" s="216"/>
      <c r="U2011" s="216"/>
      <c r="V2011" s="216"/>
      <c r="W2011" s="216"/>
      <c r="X2011" s="216"/>
      <c r="Y2011" s="216"/>
      <c r="Z2011" s="216"/>
      <c r="AA2011" s="216"/>
      <c r="AB2011" s="216"/>
      <c r="AC2011" s="216"/>
      <c r="AD2011" s="216"/>
      <c r="AE2011" s="216"/>
      <c r="AF2011" s="216"/>
      <c r="AG2011" s="216"/>
      <c r="AH2011" s="216"/>
      <c r="AI2011" s="216"/>
      <c r="AJ2011" s="216"/>
      <c r="AK2011" s="216"/>
      <c r="AL2011" s="216"/>
      <c r="FY2011" s="184"/>
      <c r="JJ2011" s="184"/>
    </row>
    <row r="2012" spans="2:270">
      <c r="B2012" s="202"/>
      <c r="E2012" s="216"/>
      <c r="F2012" s="216"/>
      <c r="G2012" s="216"/>
      <c r="H2012" s="216"/>
      <c r="I2012" s="216"/>
      <c r="J2012" s="216"/>
      <c r="K2012" s="216"/>
      <c r="L2012" s="216"/>
      <c r="M2012" s="216"/>
      <c r="N2012" s="216"/>
      <c r="O2012" s="216"/>
      <c r="P2012" s="216"/>
      <c r="Q2012" s="216"/>
      <c r="R2012" s="216"/>
      <c r="S2012" s="216"/>
      <c r="T2012" s="216"/>
      <c r="U2012" s="216"/>
      <c r="V2012" s="216"/>
      <c r="W2012" s="216"/>
      <c r="X2012" s="216"/>
      <c r="Y2012" s="216"/>
      <c r="Z2012" s="216"/>
      <c r="AA2012" s="216"/>
      <c r="AB2012" s="216"/>
      <c r="AC2012" s="216"/>
      <c r="AD2012" s="216"/>
      <c r="AE2012" s="216"/>
      <c r="AF2012" s="216"/>
      <c r="AG2012" s="216"/>
      <c r="AH2012" s="216"/>
      <c r="AI2012" s="216"/>
      <c r="AJ2012" s="216"/>
      <c r="AK2012" s="216"/>
      <c r="AL2012" s="216"/>
      <c r="FY2012" s="184"/>
      <c r="JJ2012" s="184"/>
    </row>
    <row r="2013" spans="2:270">
      <c r="B2013" s="202"/>
      <c r="E2013" s="216"/>
      <c r="F2013" s="216"/>
      <c r="G2013" s="216"/>
      <c r="H2013" s="216"/>
      <c r="I2013" s="216"/>
      <c r="J2013" s="216"/>
      <c r="K2013" s="216"/>
      <c r="L2013" s="216"/>
      <c r="M2013" s="216"/>
      <c r="N2013" s="216"/>
      <c r="O2013" s="216"/>
      <c r="P2013" s="216"/>
      <c r="Q2013" s="216"/>
      <c r="R2013" s="216"/>
      <c r="S2013" s="216"/>
      <c r="T2013" s="216"/>
      <c r="U2013" s="216"/>
      <c r="V2013" s="216"/>
      <c r="W2013" s="216"/>
      <c r="X2013" s="216"/>
      <c r="Y2013" s="216"/>
      <c r="Z2013" s="216"/>
      <c r="AA2013" s="216"/>
      <c r="AB2013" s="216"/>
      <c r="AC2013" s="216"/>
      <c r="AD2013" s="216"/>
      <c r="AE2013" s="216"/>
      <c r="AF2013" s="216"/>
      <c r="AG2013" s="216"/>
      <c r="AH2013" s="216"/>
      <c r="AI2013" s="216"/>
      <c r="AJ2013" s="216"/>
      <c r="AK2013" s="216"/>
      <c r="AL2013" s="216"/>
      <c r="FY2013" s="184"/>
      <c r="JJ2013" s="184"/>
    </row>
    <row r="2014" spans="2:270">
      <c r="B2014" s="202"/>
      <c r="E2014" s="216"/>
      <c r="F2014" s="216"/>
      <c r="G2014" s="216"/>
      <c r="H2014" s="216"/>
      <c r="I2014" s="216"/>
      <c r="J2014" s="216"/>
      <c r="K2014" s="216"/>
      <c r="L2014" s="216"/>
      <c r="M2014" s="216"/>
      <c r="N2014" s="216"/>
      <c r="O2014" s="216"/>
      <c r="P2014" s="216"/>
      <c r="Q2014" s="216"/>
      <c r="R2014" s="216"/>
      <c r="S2014" s="216"/>
      <c r="T2014" s="216"/>
      <c r="U2014" s="216"/>
      <c r="V2014" s="216"/>
      <c r="W2014" s="216"/>
      <c r="X2014" s="216"/>
      <c r="Y2014" s="216"/>
      <c r="Z2014" s="216"/>
      <c r="AA2014" s="216"/>
      <c r="AB2014" s="216"/>
      <c r="AC2014" s="216"/>
      <c r="AD2014" s="216"/>
      <c r="AE2014" s="216"/>
      <c r="AF2014" s="216"/>
      <c r="AG2014" s="216"/>
      <c r="AH2014" s="216"/>
      <c r="AI2014" s="216"/>
      <c r="AJ2014" s="216"/>
      <c r="AK2014" s="216"/>
      <c r="AL2014" s="216"/>
      <c r="FY2014" s="184"/>
      <c r="JJ2014" s="184"/>
    </row>
    <row r="2015" spans="2:270">
      <c r="B2015" s="202"/>
      <c r="E2015" s="216"/>
      <c r="F2015" s="216"/>
      <c r="G2015" s="216"/>
      <c r="H2015" s="216"/>
      <c r="I2015" s="216"/>
      <c r="J2015" s="216"/>
      <c r="K2015" s="216"/>
      <c r="L2015" s="216"/>
      <c r="M2015" s="216"/>
      <c r="N2015" s="216"/>
      <c r="O2015" s="216"/>
      <c r="P2015" s="216"/>
      <c r="Q2015" s="216"/>
      <c r="R2015" s="216"/>
      <c r="S2015" s="216"/>
      <c r="T2015" s="216"/>
      <c r="U2015" s="216"/>
      <c r="V2015" s="216"/>
      <c r="W2015" s="216"/>
      <c r="X2015" s="216"/>
      <c r="Y2015" s="216"/>
      <c r="Z2015" s="216"/>
      <c r="AA2015" s="216"/>
      <c r="AB2015" s="216"/>
      <c r="AC2015" s="216"/>
      <c r="AD2015" s="216"/>
      <c r="AE2015" s="216"/>
      <c r="AF2015" s="216"/>
      <c r="AG2015" s="216"/>
      <c r="AH2015" s="216"/>
      <c r="AI2015" s="216"/>
      <c r="AJ2015" s="216"/>
      <c r="AK2015" s="216"/>
      <c r="AL2015" s="216"/>
      <c r="FY2015" s="184"/>
      <c r="JJ2015" s="184"/>
    </row>
    <row r="2016" spans="2:270">
      <c r="B2016" s="202"/>
      <c r="E2016" s="216"/>
      <c r="F2016" s="216"/>
      <c r="G2016" s="216"/>
      <c r="H2016" s="216"/>
      <c r="I2016" s="216"/>
      <c r="J2016" s="216"/>
      <c r="K2016" s="216"/>
      <c r="L2016" s="216"/>
      <c r="M2016" s="216"/>
      <c r="N2016" s="216"/>
      <c r="O2016" s="216"/>
      <c r="P2016" s="216"/>
      <c r="Q2016" s="216"/>
      <c r="R2016" s="216"/>
      <c r="S2016" s="216"/>
      <c r="T2016" s="216"/>
      <c r="U2016" s="216"/>
      <c r="V2016" s="216"/>
      <c r="W2016" s="216"/>
      <c r="X2016" s="216"/>
      <c r="Y2016" s="216"/>
      <c r="Z2016" s="216"/>
      <c r="AA2016" s="216"/>
      <c r="AB2016" s="216"/>
      <c r="AC2016" s="216"/>
      <c r="AD2016" s="216"/>
      <c r="AE2016" s="216"/>
      <c r="AF2016" s="216"/>
      <c r="AG2016" s="216"/>
      <c r="AH2016" s="216"/>
      <c r="AI2016" s="216"/>
      <c r="AJ2016" s="216"/>
      <c r="AK2016" s="216"/>
      <c r="AL2016" s="216"/>
      <c r="FY2016" s="184"/>
      <c r="JJ2016" s="184"/>
    </row>
    <row r="2017" spans="2:270">
      <c r="B2017" s="202"/>
      <c r="E2017" s="216"/>
      <c r="F2017" s="216"/>
      <c r="G2017" s="216"/>
      <c r="H2017" s="216"/>
      <c r="I2017" s="216"/>
      <c r="J2017" s="216"/>
      <c r="K2017" s="216"/>
      <c r="L2017" s="216"/>
      <c r="M2017" s="216"/>
      <c r="N2017" s="216"/>
      <c r="O2017" s="216"/>
      <c r="P2017" s="216"/>
      <c r="Q2017" s="216"/>
      <c r="R2017" s="216"/>
      <c r="S2017" s="216"/>
      <c r="T2017" s="216"/>
      <c r="U2017" s="216"/>
      <c r="V2017" s="216"/>
      <c r="W2017" s="216"/>
      <c r="X2017" s="216"/>
      <c r="Y2017" s="216"/>
      <c r="Z2017" s="216"/>
      <c r="AA2017" s="216"/>
      <c r="AB2017" s="216"/>
      <c r="AC2017" s="216"/>
      <c r="AD2017" s="216"/>
      <c r="AE2017" s="216"/>
      <c r="AF2017" s="216"/>
      <c r="AG2017" s="216"/>
      <c r="AH2017" s="216"/>
      <c r="AI2017" s="216"/>
      <c r="AJ2017" s="216"/>
      <c r="AK2017" s="216"/>
      <c r="AL2017" s="216"/>
      <c r="FY2017" s="184"/>
      <c r="JJ2017" s="184"/>
    </row>
    <row r="2018" spans="2:270">
      <c r="B2018" s="202"/>
      <c r="E2018" s="216"/>
      <c r="F2018" s="216"/>
      <c r="G2018" s="216"/>
      <c r="H2018" s="216"/>
      <c r="I2018" s="216"/>
      <c r="J2018" s="216"/>
      <c r="K2018" s="216"/>
      <c r="L2018" s="216"/>
      <c r="M2018" s="216"/>
      <c r="N2018" s="216"/>
      <c r="O2018" s="216"/>
      <c r="P2018" s="216"/>
      <c r="Q2018" s="216"/>
      <c r="R2018" s="216"/>
      <c r="S2018" s="216"/>
      <c r="T2018" s="216"/>
      <c r="U2018" s="216"/>
      <c r="V2018" s="216"/>
      <c r="W2018" s="216"/>
      <c r="X2018" s="216"/>
      <c r="Y2018" s="216"/>
      <c r="Z2018" s="216"/>
      <c r="AA2018" s="216"/>
      <c r="AB2018" s="216"/>
      <c r="AC2018" s="216"/>
      <c r="AD2018" s="216"/>
      <c r="AE2018" s="216"/>
      <c r="AF2018" s="216"/>
      <c r="AG2018" s="216"/>
      <c r="AH2018" s="216"/>
      <c r="AI2018" s="216"/>
      <c r="AJ2018" s="216"/>
      <c r="AK2018" s="216"/>
      <c r="AL2018" s="216"/>
      <c r="FY2018" s="184"/>
      <c r="JJ2018" s="184"/>
    </row>
    <row r="2019" spans="2:270">
      <c r="B2019" s="202"/>
      <c r="E2019" s="216"/>
      <c r="F2019" s="216"/>
      <c r="G2019" s="216"/>
      <c r="H2019" s="216"/>
      <c r="I2019" s="216"/>
      <c r="J2019" s="216"/>
      <c r="K2019" s="216"/>
      <c r="L2019" s="216"/>
      <c r="M2019" s="216"/>
      <c r="N2019" s="216"/>
      <c r="O2019" s="216"/>
      <c r="P2019" s="216"/>
      <c r="Q2019" s="216"/>
      <c r="R2019" s="216"/>
      <c r="S2019" s="216"/>
      <c r="T2019" s="216"/>
      <c r="U2019" s="216"/>
      <c r="V2019" s="216"/>
      <c r="W2019" s="216"/>
      <c r="X2019" s="216"/>
      <c r="Y2019" s="216"/>
      <c r="Z2019" s="216"/>
      <c r="AA2019" s="216"/>
      <c r="AB2019" s="216"/>
      <c r="AC2019" s="216"/>
      <c r="AD2019" s="216"/>
      <c r="AE2019" s="216"/>
      <c r="AF2019" s="216"/>
      <c r="AG2019" s="216"/>
      <c r="AH2019" s="216"/>
      <c r="AI2019" s="216"/>
      <c r="AJ2019" s="216"/>
      <c r="AK2019" s="216"/>
      <c r="AL2019" s="216"/>
      <c r="FY2019" s="184"/>
      <c r="JJ2019" s="184"/>
    </row>
    <row r="2020" spans="2:270">
      <c r="B2020" s="202"/>
      <c r="E2020" s="216"/>
      <c r="F2020" s="216"/>
      <c r="G2020" s="216"/>
      <c r="H2020" s="216"/>
      <c r="I2020" s="216"/>
      <c r="J2020" s="216"/>
      <c r="K2020" s="216"/>
      <c r="L2020" s="216"/>
      <c r="M2020" s="216"/>
      <c r="N2020" s="216"/>
      <c r="O2020" s="216"/>
      <c r="P2020" s="216"/>
      <c r="Q2020" s="216"/>
      <c r="R2020" s="216"/>
      <c r="S2020" s="216"/>
      <c r="T2020" s="216"/>
      <c r="U2020" s="216"/>
      <c r="V2020" s="216"/>
      <c r="W2020" s="216"/>
      <c r="X2020" s="216"/>
      <c r="Y2020" s="216"/>
      <c r="Z2020" s="216"/>
      <c r="AA2020" s="216"/>
      <c r="AB2020" s="216"/>
      <c r="AC2020" s="216"/>
      <c r="AD2020" s="216"/>
      <c r="AE2020" s="216"/>
      <c r="AF2020" s="216"/>
      <c r="AG2020" s="216"/>
      <c r="AH2020" s="216"/>
      <c r="AI2020" s="216"/>
      <c r="AJ2020" s="216"/>
      <c r="AK2020" s="216"/>
      <c r="AL2020" s="216"/>
      <c r="FY2020" s="184"/>
      <c r="JJ2020" s="184"/>
    </row>
    <row r="2021" spans="2:270">
      <c r="B2021" s="202"/>
      <c r="E2021" s="216"/>
      <c r="F2021" s="216"/>
      <c r="G2021" s="216"/>
      <c r="H2021" s="216"/>
      <c r="I2021" s="216"/>
      <c r="J2021" s="216"/>
      <c r="K2021" s="216"/>
      <c r="L2021" s="216"/>
      <c r="M2021" s="216"/>
      <c r="N2021" s="216"/>
      <c r="O2021" s="216"/>
      <c r="P2021" s="216"/>
      <c r="Q2021" s="216"/>
      <c r="R2021" s="216"/>
      <c r="S2021" s="216"/>
      <c r="T2021" s="216"/>
      <c r="U2021" s="216"/>
      <c r="V2021" s="216"/>
      <c r="W2021" s="216"/>
      <c r="X2021" s="216"/>
      <c r="Y2021" s="216"/>
      <c r="Z2021" s="216"/>
      <c r="AA2021" s="216"/>
      <c r="AB2021" s="216"/>
      <c r="AC2021" s="216"/>
      <c r="AD2021" s="216"/>
      <c r="AE2021" s="216"/>
      <c r="AF2021" s="216"/>
      <c r="AG2021" s="216"/>
      <c r="AH2021" s="216"/>
      <c r="AI2021" s="216"/>
      <c r="AJ2021" s="216"/>
      <c r="AK2021" s="216"/>
      <c r="AL2021" s="216"/>
      <c r="FY2021" s="184"/>
      <c r="JJ2021" s="184"/>
    </row>
    <row r="2022" spans="2:270">
      <c r="B2022" s="202"/>
      <c r="E2022" s="216"/>
      <c r="F2022" s="216"/>
      <c r="G2022" s="216"/>
      <c r="H2022" s="216"/>
      <c r="I2022" s="216"/>
      <c r="J2022" s="216"/>
      <c r="K2022" s="216"/>
      <c r="L2022" s="216"/>
      <c r="M2022" s="216"/>
      <c r="N2022" s="216"/>
      <c r="O2022" s="216"/>
      <c r="P2022" s="216"/>
      <c r="Q2022" s="216"/>
      <c r="R2022" s="216"/>
      <c r="S2022" s="216"/>
      <c r="T2022" s="216"/>
      <c r="U2022" s="216"/>
      <c r="V2022" s="216"/>
      <c r="W2022" s="216"/>
      <c r="X2022" s="216"/>
      <c r="Y2022" s="216"/>
      <c r="Z2022" s="216"/>
      <c r="AA2022" s="216"/>
      <c r="AB2022" s="216"/>
      <c r="AC2022" s="216"/>
      <c r="AD2022" s="216"/>
      <c r="AE2022" s="216"/>
      <c r="AF2022" s="216"/>
      <c r="AG2022" s="216"/>
      <c r="AH2022" s="216"/>
      <c r="AI2022" s="216"/>
      <c r="AJ2022" s="216"/>
      <c r="AK2022" s="216"/>
      <c r="AL2022" s="216"/>
      <c r="FY2022" s="184"/>
      <c r="JJ2022" s="184"/>
    </row>
    <row r="2023" spans="2:270">
      <c r="B2023" s="202"/>
      <c r="E2023" s="216"/>
      <c r="F2023" s="216"/>
      <c r="G2023" s="216"/>
      <c r="H2023" s="216"/>
      <c r="I2023" s="216"/>
      <c r="J2023" s="216"/>
      <c r="K2023" s="216"/>
      <c r="L2023" s="216"/>
      <c r="M2023" s="216"/>
      <c r="N2023" s="216"/>
      <c r="O2023" s="216"/>
      <c r="P2023" s="216"/>
      <c r="Q2023" s="216"/>
      <c r="R2023" s="216"/>
      <c r="S2023" s="216"/>
      <c r="T2023" s="216"/>
      <c r="U2023" s="216"/>
      <c r="V2023" s="216"/>
      <c r="W2023" s="216"/>
      <c r="X2023" s="216"/>
      <c r="Y2023" s="216"/>
      <c r="Z2023" s="216"/>
      <c r="AA2023" s="216"/>
      <c r="AB2023" s="216"/>
      <c r="AC2023" s="216"/>
      <c r="AD2023" s="216"/>
      <c r="AE2023" s="216"/>
      <c r="AF2023" s="216"/>
      <c r="AG2023" s="216"/>
      <c r="AH2023" s="216"/>
      <c r="AI2023" s="216"/>
      <c r="AJ2023" s="216"/>
      <c r="AK2023" s="216"/>
      <c r="AL2023" s="216"/>
      <c r="FY2023" s="184"/>
      <c r="JJ2023" s="184"/>
    </row>
    <row r="2024" spans="2:270">
      <c r="B2024" s="202"/>
      <c r="E2024" s="216"/>
      <c r="F2024" s="216"/>
      <c r="G2024" s="216"/>
      <c r="H2024" s="216"/>
      <c r="I2024" s="216"/>
      <c r="J2024" s="216"/>
      <c r="K2024" s="216"/>
      <c r="L2024" s="216"/>
      <c r="M2024" s="216"/>
      <c r="N2024" s="216"/>
      <c r="O2024" s="216"/>
      <c r="P2024" s="216"/>
      <c r="Q2024" s="216"/>
      <c r="R2024" s="216"/>
      <c r="S2024" s="216"/>
      <c r="T2024" s="216"/>
      <c r="U2024" s="216"/>
      <c r="V2024" s="216"/>
      <c r="W2024" s="216"/>
      <c r="X2024" s="216"/>
      <c r="Y2024" s="216"/>
      <c r="Z2024" s="216"/>
      <c r="AA2024" s="216"/>
      <c r="AB2024" s="216"/>
      <c r="AC2024" s="216"/>
      <c r="AD2024" s="216"/>
      <c r="AE2024" s="216"/>
      <c r="AF2024" s="216"/>
      <c r="AG2024" s="216"/>
      <c r="AH2024" s="216"/>
      <c r="AI2024" s="216"/>
      <c r="AJ2024" s="216"/>
      <c r="AK2024" s="216"/>
      <c r="AL2024" s="216"/>
      <c r="FY2024" s="184"/>
      <c r="JJ2024" s="184"/>
    </row>
    <row r="2025" spans="2:270">
      <c r="B2025" s="202"/>
      <c r="E2025" s="216"/>
      <c r="F2025" s="216"/>
      <c r="G2025" s="216"/>
      <c r="H2025" s="216"/>
      <c r="I2025" s="216"/>
      <c r="J2025" s="216"/>
      <c r="K2025" s="216"/>
      <c r="L2025" s="216"/>
      <c r="M2025" s="216"/>
      <c r="N2025" s="216"/>
      <c r="O2025" s="216"/>
      <c r="P2025" s="216"/>
      <c r="Q2025" s="216"/>
      <c r="R2025" s="216"/>
      <c r="S2025" s="216"/>
      <c r="T2025" s="216"/>
      <c r="U2025" s="216"/>
      <c r="V2025" s="216"/>
      <c r="W2025" s="216"/>
      <c r="X2025" s="216"/>
      <c r="Y2025" s="216"/>
      <c r="Z2025" s="216"/>
      <c r="AA2025" s="216"/>
      <c r="AB2025" s="216"/>
      <c r="AC2025" s="216"/>
      <c r="AD2025" s="216"/>
      <c r="AE2025" s="216"/>
      <c r="AF2025" s="216"/>
      <c r="AG2025" s="216"/>
      <c r="AH2025" s="216"/>
      <c r="AI2025" s="216"/>
      <c r="AJ2025" s="216"/>
      <c r="AK2025" s="216"/>
      <c r="AL2025" s="216"/>
      <c r="FY2025" s="184"/>
      <c r="JJ2025" s="184"/>
    </row>
    <row r="2026" spans="2:270">
      <c r="B2026" s="202"/>
      <c r="E2026" s="216"/>
      <c r="F2026" s="216"/>
      <c r="G2026" s="216"/>
      <c r="H2026" s="216"/>
      <c r="I2026" s="216"/>
      <c r="J2026" s="216"/>
      <c r="K2026" s="216"/>
      <c r="L2026" s="216"/>
      <c r="M2026" s="216"/>
      <c r="N2026" s="216"/>
      <c r="O2026" s="216"/>
      <c r="P2026" s="216"/>
      <c r="Q2026" s="216"/>
      <c r="R2026" s="216"/>
      <c r="S2026" s="216"/>
      <c r="T2026" s="216"/>
      <c r="U2026" s="216"/>
      <c r="V2026" s="216"/>
      <c r="W2026" s="216"/>
      <c r="X2026" s="216"/>
      <c r="Y2026" s="216"/>
      <c r="Z2026" s="216"/>
      <c r="AA2026" s="216"/>
      <c r="AB2026" s="216"/>
      <c r="AC2026" s="216"/>
      <c r="AD2026" s="216"/>
      <c r="AE2026" s="216"/>
      <c r="AF2026" s="216"/>
      <c r="AG2026" s="216"/>
      <c r="AH2026" s="216"/>
      <c r="AI2026" s="216"/>
      <c r="AJ2026" s="216"/>
      <c r="AK2026" s="216"/>
      <c r="AL2026" s="216"/>
      <c r="FY2026" s="184"/>
      <c r="JJ2026" s="184"/>
    </row>
    <row r="2027" spans="2:270">
      <c r="B2027" s="202"/>
      <c r="E2027" s="216"/>
      <c r="F2027" s="216"/>
      <c r="G2027" s="216"/>
      <c r="H2027" s="216"/>
      <c r="I2027" s="216"/>
      <c r="J2027" s="216"/>
      <c r="K2027" s="216"/>
      <c r="L2027" s="216"/>
      <c r="M2027" s="216"/>
      <c r="N2027" s="216"/>
      <c r="O2027" s="216"/>
      <c r="P2027" s="216"/>
      <c r="Q2027" s="216"/>
      <c r="R2027" s="216"/>
      <c r="S2027" s="216"/>
      <c r="T2027" s="216"/>
      <c r="U2027" s="216"/>
      <c r="V2027" s="216"/>
      <c r="W2027" s="216"/>
      <c r="X2027" s="216"/>
      <c r="Y2027" s="216"/>
      <c r="Z2027" s="216"/>
      <c r="AA2027" s="216"/>
      <c r="AB2027" s="216"/>
      <c r="AC2027" s="216"/>
      <c r="AD2027" s="216"/>
      <c r="AE2027" s="216"/>
      <c r="AF2027" s="216"/>
      <c r="AG2027" s="216"/>
      <c r="AH2027" s="216"/>
      <c r="AI2027" s="216"/>
      <c r="AJ2027" s="216"/>
      <c r="AK2027" s="216"/>
      <c r="AL2027" s="216"/>
      <c r="FY2027" s="184"/>
      <c r="JJ2027" s="184"/>
    </row>
    <row r="2028" spans="2:270">
      <c r="B2028" s="202"/>
      <c r="E2028" s="216"/>
      <c r="F2028" s="216"/>
      <c r="G2028" s="216"/>
      <c r="H2028" s="216"/>
      <c r="I2028" s="216"/>
      <c r="J2028" s="216"/>
      <c r="K2028" s="216"/>
      <c r="L2028" s="216"/>
      <c r="M2028" s="216"/>
      <c r="N2028" s="216"/>
      <c r="O2028" s="216"/>
      <c r="P2028" s="216"/>
      <c r="Q2028" s="216"/>
      <c r="R2028" s="216"/>
      <c r="S2028" s="216"/>
      <c r="T2028" s="216"/>
      <c r="U2028" s="216"/>
      <c r="V2028" s="216"/>
      <c r="W2028" s="216"/>
      <c r="X2028" s="216"/>
      <c r="Y2028" s="216"/>
      <c r="Z2028" s="216"/>
      <c r="AA2028" s="216"/>
      <c r="AB2028" s="216"/>
      <c r="AC2028" s="216"/>
      <c r="AD2028" s="216"/>
      <c r="AE2028" s="216"/>
      <c r="AF2028" s="216"/>
      <c r="AG2028" s="216"/>
      <c r="AH2028" s="216"/>
      <c r="AI2028" s="216"/>
      <c r="AJ2028" s="216"/>
      <c r="AK2028" s="216"/>
      <c r="AL2028" s="216"/>
      <c r="FY2028" s="184"/>
      <c r="JJ2028" s="184"/>
    </row>
    <row r="2029" spans="2:270">
      <c r="B2029" s="202"/>
      <c r="E2029" s="216"/>
      <c r="F2029" s="216"/>
      <c r="G2029" s="216"/>
      <c r="H2029" s="216"/>
      <c r="I2029" s="216"/>
      <c r="J2029" s="216"/>
      <c r="K2029" s="216"/>
      <c r="L2029" s="216"/>
      <c r="M2029" s="216"/>
      <c r="N2029" s="216"/>
      <c r="O2029" s="216"/>
      <c r="P2029" s="216"/>
      <c r="Q2029" s="216"/>
      <c r="R2029" s="216"/>
      <c r="S2029" s="216"/>
      <c r="T2029" s="216"/>
      <c r="U2029" s="216"/>
      <c r="V2029" s="216"/>
      <c r="W2029" s="216"/>
      <c r="X2029" s="216"/>
      <c r="Y2029" s="216"/>
      <c r="Z2029" s="216"/>
      <c r="AA2029" s="216"/>
      <c r="AB2029" s="216"/>
      <c r="AC2029" s="216"/>
      <c r="AD2029" s="216"/>
      <c r="AE2029" s="216"/>
      <c r="AF2029" s="216"/>
      <c r="AG2029" s="216"/>
      <c r="AH2029" s="216"/>
      <c r="AI2029" s="216"/>
      <c r="AJ2029" s="216"/>
      <c r="AK2029" s="216"/>
      <c r="AL2029" s="216"/>
      <c r="FY2029" s="184"/>
      <c r="JJ2029" s="184"/>
    </row>
    <row r="2030" spans="2:270">
      <c r="B2030" s="202"/>
      <c r="E2030" s="216"/>
      <c r="F2030" s="216"/>
      <c r="G2030" s="216"/>
      <c r="H2030" s="216"/>
      <c r="I2030" s="216"/>
      <c r="J2030" s="216"/>
      <c r="K2030" s="216"/>
      <c r="L2030" s="216"/>
      <c r="M2030" s="216"/>
      <c r="N2030" s="216"/>
      <c r="O2030" s="216"/>
      <c r="P2030" s="216"/>
      <c r="Q2030" s="216"/>
      <c r="R2030" s="216"/>
      <c r="S2030" s="216"/>
      <c r="T2030" s="216"/>
      <c r="U2030" s="216"/>
      <c r="V2030" s="216"/>
      <c r="W2030" s="216"/>
      <c r="X2030" s="216"/>
      <c r="Y2030" s="216"/>
      <c r="Z2030" s="216"/>
      <c r="AA2030" s="216"/>
      <c r="AB2030" s="216"/>
      <c r="AC2030" s="216"/>
      <c r="AD2030" s="216"/>
      <c r="AE2030" s="216"/>
      <c r="AF2030" s="216"/>
      <c r="AG2030" s="216"/>
      <c r="AH2030" s="216"/>
      <c r="AI2030" s="216"/>
      <c r="AJ2030" s="216"/>
      <c r="AK2030" s="216"/>
      <c r="AL2030" s="216"/>
      <c r="FY2030" s="184"/>
      <c r="JJ2030" s="184"/>
    </row>
    <row r="2031" spans="2:270">
      <c r="B2031" s="202"/>
      <c r="E2031" s="216"/>
      <c r="F2031" s="216"/>
      <c r="G2031" s="216"/>
      <c r="H2031" s="216"/>
      <c r="I2031" s="216"/>
      <c r="J2031" s="216"/>
      <c r="K2031" s="216"/>
      <c r="L2031" s="216"/>
      <c r="M2031" s="216"/>
      <c r="N2031" s="216"/>
      <c r="O2031" s="216"/>
      <c r="P2031" s="216"/>
      <c r="Q2031" s="216"/>
      <c r="R2031" s="216"/>
      <c r="S2031" s="216"/>
      <c r="T2031" s="216"/>
      <c r="U2031" s="216"/>
      <c r="V2031" s="216"/>
      <c r="W2031" s="216"/>
      <c r="X2031" s="216"/>
      <c r="Y2031" s="216"/>
      <c r="Z2031" s="216"/>
      <c r="AA2031" s="216"/>
      <c r="AB2031" s="216"/>
      <c r="AC2031" s="216"/>
      <c r="AD2031" s="216"/>
      <c r="AE2031" s="216"/>
      <c r="AF2031" s="216"/>
      <c r="AG2031" s="216"/>
      <c r="AH2031" s="216"/>
      <c r="AI2031" s="216"/>
      <c r="AJ2031" s="216"/>
      <c r="AK2031" s="216"/>
      <c r="AL2031" s="216"/>
      <c r="FY2031" s="184"/>
      <c r="JJ2031" s="184"/>
    </row>
    <row r="2032" spans="2:270">
      <c r="B2032" s="202"/>
      <c r="E2032" s="216"/>
      <c r="F2032" s="216"/>
      <c r="G2032" s="216"/>
      <c r="H2032" s="216"/>
      <c r="I2032" s="216"/>
      <c r="J2032" s="216"/>
      <c r="K2032" s="216"/>
      <c r="L2032" s="216"/>
      <c r="M2032" s="216"/>
      <c r="N2032" s="216"/>
      <c r="O2032" s="216"/>
      <c r="P2032" s="216"/>
      <c r="Q2032" s="216"/>
      <c r="R2032" s="216"/>
      <c r="S2032" s="216"/>
      <c r="T2032" s="216"/>
      <c r="U2032" s="216"/>
      <c r="V2032" s="216"/>
      <c r="W2032" s="216"/>
      <c r="X2032" s="216"/>
      <c r="Y2032" s="216"/>
      <c r="Z2032" s="216"/>
      <c r="AA2032" s="216"/>
      <c r="AB2032" s="216"/>
      <c r="AC2032" s="216"/>
      <c r="AD2032" s="216"/>
      <c r="AE2032" s="216"/>
      <c r="AF2032" s="216"/>
      <c r="AG2032" s="216"/>
      <c r="AH2032" s="216"/>
      <c r="AI2032" s="216"/>
      <c r="AJ2032" s="216"/>
      <c r="AK2032" s="216"/>
      <c r="AL2032" s="216"/>
      <c r="FY2032" s="184"/>
      <c r="JJ2032" s="184"/>
    </row>
    <row r="2033" spans="2:270">
      <c r="B2033" s="202"/>
      <c r="E2033" s="216"/>
      <c r="F2033" s="216"/>
      <c r="G2033" s="216"/>
      <c r="H2033" s="216"/>
      <c r="I2033" s="216"/>
      <c r="J2033" s="216"/>
      <c r="K2033" s="216"/>
      <c r="L2033" s="216"/>
      <c r="M2033" s="216"/>
      <c r="N2033" s="216"/>
      <c r="O2033" s="216"/>
      <c r="P2033" s="216"/>
      <c r="Q2033" s="216"/>
      <c r="R2033" s="216"/>
      <c r="S2033" s="216"/>
      <c r="T2033" s="216"/>
      <c r="U2033" s="216"/>
      <c r="V2033" s="216"/>
      <c r="W2033" s="216"/>
      <c r="X2033" s="216"/>
      <c r="Y2033" s="216"/>
      <c r="Z2033" s="216"/>
      <c r="AA2033" s="216"/>
      <c r="AB2033" s="216"/>
      <c r="AC2033" s="216"/>
      <c r="AD2033" s="216"/>
      <c r="AE2033" s="216"/>
      <c r="AF2033" s="216"/>
      <c r="AG2033" s="216"/>
      <c r="AH2033" s="216"/>
      <c r="AI2033" s="216"/>
      <c r="AJ2033" s="216"/>
      <c r="AK2033" s="216"/>
      <c r="AL2033" s="216"/>
      <c r="FY2033" s="184"/>
      <c r="JJ2033" s="184"/>
    </row>
    <row r="2034" spans="2:270">
      <c r="B2034" s="202"/>
      <c r="E2034" s="216"/>
      <c r="F2034" s="216"/>
      <c r="G2034" s="216"/>
      <c r="H2034" s="216"/>
      <c r="I2034" s="216"/>
      <c r="J2034" s="216"/>
      <c r="K2034" s="216"/>
      <c r="L2034" s="216"/>
      <c r="M2034" s="216"/>
      <c r="N2034" s="216"/>
      <c r="O2034" s="216"/>
      <c r="P2034" s="216"/>
      <c r="Q2034" s="216"/>
      <c r="R2034" s="216"/>
      <c r="S2034" s="216"/>
      <c r="T2034" s="216"/>
      <c r="U2034" s="216"/>
      <c r="V2034" s="216"/>
      <c r="W2034" s="216"/>
      <c r="X2034" s="216"/>
      <c r="Y2034" s="216"/>
      <c r="Z2034" s="216"/>
      <c r="AA2034" s="216"/>
      <c r="AB2034" s="216"/>
      <c r="AC2034" s="216"/>
      <c r="AD2034" s="216"/>
      <c r="AE2034" s="216"/>
      <c r="AF2034" s="216"/>
      <c r="AG2034" s="216"/>
      <c r="AH2034" s="216"/>
      <c r="AI2034" s="216"/>
      <c r="AJ2034" s="216"/>
      <c r="AK2034" s="216"/>
      <c r="AL2034" s="216"/>
      <c r="FY2034" s="184"/>
      <c r="JJ2034" s="184"/>
    </row>
    <row r="2035" spans="2:270">
      <c r="B2035" s="202"/>
      <c r="E2035" s="216"/>
      <c r="F2035" s="216"/>
      <c r="G2035" s="216"/>
      <c r="H2035" s="216"/>
      <c r="I2035" s="216"/>
      <c r="J2035" s="216"/>
      <c r="K2035" s="216"/>
      <c r="L2035" s="216"/>
      <c r="M2035" s="216"/>
      <c r="N2035" s="216"/>
      <c r="O2035" s="216"/>
      <c r="P2035" s="216"/>
      <c r="Q2035" s="216"/>
      <c r="R2035" s="216"/>
      <c r="S2035" s="216"/>
      <c r="T2035" s="216"/>
      <c r="U2035" s="216"/>
      <c r="V2035" s="216"/>
      <c r="W2035" s="216"/>
      <c r="X2035" s="216"/>
      <c r="Y2035" s="216"/>
      <c r="Z2035" s="216"/>
      <c r="AA2035" s="216"/>
      <c r="AB2035" s="216"/>
      <c r="AC2035" s="216"/>
      <c r="AD2035" s="216"/>
      <c r="AE2035" s="216"/>
      <c r="AF2035" s="216"/>
      <c r="AG2035" s="216"/>
      <c r="AH2035" s="216"/>
      <c r="AI2035" s="216"/>
      <c r="AJ2035" s="216"/>
      <c r="AK2035" s="216"/>
      <c r="AL2035" s="216"/>
      <c r="FY2035" s="184"/>
      <c r="JJ2035" s="184"/>
    </row>
    <row r="2036" spans="2:270">
      <c r="B2036" s="202"/>
      <c r="E2036" s="216"/>
      <c r="F2036" s="216"/>
      <c r="G2036" s="216"/>
      <c r="H2036" s="216"/>
      <c r="I2036" s="216"/>
      <c r="J2036" s="216"/>
      <c r="K2036" s="216"/>
      <c r="L2036" s="216"/>
      <c r="M2036" s="216"/>
      <c r="N2036" s="216"/>
      <c r="O2036" s="216"/>
      <c r="P2036" s="216"/>
      <c r="Q2036" s="216"/>
      <c r="R2036" s="216"/>
      <c r="S2036" s="216"/>
      <c r="T2036" s="216"/>
      <c r="U2036" s="216"/>
      <c r="V2036" s="216"/>
      <c r="W2036" s="216"/>
      <c r="X2036" s="216"/>
      <c r="Y2036" s="216"/>
      <c r="Z2036" s="216"/>
      <c r="AA2036" s="216"/>
      <c r="AB2036" s="216"/>
      <c r="AC2036" s="216"/>
      <c r="AD2036" s="216"/>
      <c r="AE2036" s="216"/>
      <c r="AF2036" s="216"/>
      <c r="AG2036" s="216"/>
      <c r="AH2036" s="216"/>
      <c r="AI2036" s="216"/>
      <c r="AJ2036" s="216"/>
      <c r="AK2036" s="216"/>
      <c r="AL2036" s="216"/>
      <c r="FY2036" s="184"/>
      <c r="JJ2036" s="184"/>
    </row>
    <row r="2037" spans="2:270">
      <c r="B2037" s="202"/>
      <c r="E2037" s="216"/>
      <c r="F2037" s="216"/>
      <c r="G2037" s="216"/>
      <c r="H2037" s="216"/>
      <c r="I2037" s="216"/>
      <c r="J2037" s="216"/>
      <c r="K2037" s="216"/>
      <c r="L2037" s="216"/>
      <c r="M2037" s="216"/>
      <c r="N2037" s="216"/>
      <c r="O2037" s="216"/>
      <c r="P2037" s="216"/>
      <c r="Q2037" s="216"/>
      <c r="R2037" s="216"/>
      <c r="S2037" s="216"/>
      <c r="T2037" s="216"/>
      <c r="U2037" s="216"/>
      <c r="V2037" s="216"/>
      <c r="W2037" s="216"/>
      <c r="X2037" s="216"/>
      <c r="Y2037" s="216"/>
      <c r="Z2037" s="216"/>
      <c r="AA2037" s="216"/>
      <c r="AB2037" s="216"/>
      <c r="AC2037" s="216"/>
      <c r="AD2037" s="216"/>
      <c r="AE2037" s="216"/>
      <c r="AF2037" s="216"/>
      <c r="AG2037" s="216"/>
      <c r="AH2037" s="216"/>
      <c r="AI2037" s="216"/>
      <c r="AJ2037" s="216"/>
      <c r="AK2037" s="216"/>
      <c r="AL2037" s="216"/>
      <c r="FY2037" s="184"/>
      <c r="JJ2037" s="184"/>
    </row>
    <row r="2038" spans="2:270">
      <c r="B2038" s="202"/>
      <c r="E2038" s="216"/>
      <c r="F2038" s="216"/>
      <c r="G2038" s="216"/>
      <c r="H2038" s="216"/>
      <c r="I2038" s="216"/>
      <c r="J2038" s="216"/>
      <c r="K2038" s="216"/>
      <c r="L2038" s="216"/>
      <c r="M2038" s="216"/>
      <c r="N2038" s="216"/>
      <c r="O2038" s="216"/>
      <c r="P2038" s="216"/>
      <c r="Q2038" s="216"/>
      <c r="R2038" s="216"/>
      <c r="S2038" s="216"/>
      <c r="T2038" s="216"/>
      <c r="U2038" s="216"/>
      <c r="V2038" s="216"/>
      <c r="W2038" s="216"/>
      <c r="X2038" s="216"/>
      <c r="Y2038" s="216"/>
      <c r="Z2038" s="216"/>
      <c r="AA2038" s="216"/>
      <c r="AB2038" s="216"/>
      <c r="AC2038" s="216"/>
      <c r="AD2038" s="216"/>
      <c r="AE2038" s="216"/>
      <c r="AF2038" s="216"/>
      <c r="AG2038" s="216"/>
      <c r="AH2038" s="216"/>
      <c r="AI2038" s="216"/>
      <c r="AJ2038" s="216"/>
      <c r="AK2038" s="216"/>
      <c r="AL2038" s="216"/>
      <c r="FY2038" s="184"/>
      <c r="JJ2038" s="184"/>
    </row>
    <row r="2039" spans="2:270">
      <c r="B2039" s="202"/>
      <c r="E2039" s="216"/>
      <c r="F2039" s="216"/>
      <c r="G2039" s="216"/>
      <c r="H2039" s="216"/>
      <c r="I2039" s="216"/>
      <c r="J2039" s="216"/>
      <c r="K2039" s="216"/>
      <c r="L2039" s="216"/>
      <c r="M2039" s="216"/>
      <c r="N2039" s="216"/>
      <c r="O2039" s="216"/>
      <c r="P2039" s="216"/>
      <c r="Q2039" s="216"/>
      <c r="R2039" s="216"/>
      <c r="S2039" s="216"/>
      <c r="T2039" s="216"/>
      <c r="U2039" s="216"/>
      <c r="V2039" s="216"/>
      <c r="W2039" s="216"/>
      <c r="X2039" s="216"/>
      <c r="Y2039" s="216"/>
      <c r="Z2039" s="216"/>
      <c r="AA2039" s="216"/>
      <c r="AB2039" s="216"/>
      <c r="AC2039" s="216"/>
      <c r="AD2039" s="216"/>
      <c r="AE2039" s="216"/>
      <c r="AF2039" s="216"/>
      <c r="AG2039" s="216"/>
      <c r="AH2039" s="216"/>
      <c r="AI2039" s="216"/>
      <c r="AJ2039" s="216"/>
      <c r="AK2039" s="216"/>
      <c r="AL2039" s="216"/>
      <c r="FY2039" s="184"/>
      <c r="JJ2039" s="184"/>
    </row>
    <row r="2040" spans="2:270">
      <c r="B2040" s="202"/>
      <c r="E2040" s="216"/>
      <c r="F2040" s="216"/>
      <c r="G2040" s="216"/>
      <c r="H2040" s="216"/>
      <c r="I2040" s="216"/>
      <c r="J2040" s="216"/>
      <c r="K2040" s="216"/>
      <c r="L2040" s="216"/>
      <c r="M2040" s="216"/>
      <c r="N2040" s="216"/>
      <c r="O2040" s="216"/>
      <c r="P2040" s="216"/>
      <c r="Q2040" s="216"/>
      <c r="R2040" s="216"/>
      <c r="S2040" s="216"/>
      <c r="T2040" s="216"/>
      <c r="U2040" s="216"/>
      <c r="V2040" s="216"/>
      <c r="W2040" s="216"/>
      <c r="X2040" s="216"/>
      <c r="Y2040" s="216"/>
      <c r="Z2040" s="216"/>
      <c r="AA2040" s="216"/>
      <c r="AB2040" s="216"/>
      <c r="AC2040" s="216"/>
      <c r="AD2040" s="216"/>
      <c r="AE2040" s="216"/>
      <c r="AF2040" s="216"/>
      <c r="AG2040" s="216"/>
      <c r="AH2040" s="216"/>
      <c r="AI2040" s="216"/>
      <c r="AJ2040" s="216"/>
      <c r="AK2040" s="216"/>
      <c r="AL2040" s="216"/>
      <c r="FY2040" s="184"/>
      <c r="JJ2040" s="184"/>
    </row>
    <row r="2041" spans="2:270">
      <c r="B2041" s="202"/>
      <c r="E2041" s="216"/>
      <c r="F2041" s="216"/>
      <c r="G2041" s="216"/>
      <c r="H2041" s="216"/>
      <c r="I2041" s="216"/>
      <c r="J2041" s="216"/>
      <c r="K2041" s="216"/>
      <c r="L2041" s="216"/>
      <c r="M2041" s="216"/>
      <c r="N2041" s="216"/>
      <c r="O2041" s="216"/>
      <c r="P2041" s="216"/>
      <c r="Q2041" s="216"/>
      <c r="R2041" s="216"/>
      <c r="S2041" s="216"/>
      <c r="T2041" s="216"/>
      <c r="U2041" s="216"/>
      <c r="V2041" s="216"/>
      <c r="W2041" s="216"/>
      <c r="X2041" s="216"/>
      <c r="Y2041" s="216"/>
      <c r="Z2041" s="216"/>
      <c r="AA2041" s="216"/>
      <c r="AB2041" s="216"/>
      <c r="AC2041" s="216"/>
      <c r="AD2041" s="216"/>
      <c r="AE2041" s="216"/>
      <c r="AF2041" s="216"/>
      <c r="AG2041" s="216"/>
      <c r="AH2041" s="216"/>
      <c r="AI2041" s="216"/>
      <c r="AJ2041" s="216"/>
      <c r="AK2041" s="216"/>
      <c r="AL2041" s="216"/>
      <c r="FY2041" s="184"/>
      <c r="JJ2041" s="184"/>
    </row>
    <row r="2042" spans="2:270">
      <c r="B2042" s="202"/>
      <c r="E2042" s="216"/>
      <c r="F2042" s="216"/>
      <c r="G2042" s="216"/>
      <c r="H2042" s="216"/>
      <c r="I2042" s="216"/>
      <c r="J2042" s="216"/>
      <c r="K2042" s="216"/>
      <c r="L2042" s="216"/>
      <c r="M2042" s="216"/>
      <c r="N2042" s="216"/>
      <c r="O2042" s="216"/>
      <c r="P2042" s="216"/>
      <c r="Q2042" s="216"/>
      <c r="R2042" s="216"/>
      <c r="S2042" s="216"/>
      <c r="T2042" s="216"/>
      <c r="U2042" s="216"/>
      <c r="V2042" s="216"/>
      <c r="W2042" s="216"/>
      <c r="X2042" s="216"/>
      <c r="Y2042" s="216"/>
      <c r="Z2042" s="216"/>
      <c r="AA2042" s="216"/>
      <c r="AB2042" s="216"/>
      <c r="AC2042" s="216"/>
      <c r="AD2042" s="216"/>
      <c r="AE2042" s="216"/>
      <c r="AF2042" s="216"/>
      <c r="AG2042" s="216"/>
      <c r="AH2042" s="216"/>
      <c r="AI2042" s="216"/>
      <c r="AJ2042" s="216"/>
      <c r="AK2042" s="216"/>
      <c r="AL2042" s="216"/>
      <c r="FY2042" s="184"/>
      <c r="JJ2042" s="184"/>
    </row>
    <row r="2043" spans="2:270">
      <c r="B2043" s="202"/>
      <c r="E2043" s="216"/>
      <c r="F2043" s="216"/>
      <c r="G2043" s="216"/>
      <c r="H2043" s="216"/>
      <c r="I2043" s="216"/>
      <c r="J2043" s="216"/>
      <c r="K2043" s="216"/>
      <c r="L2043" s="216"/>
      <c r="M2043" s="216"/>
      <c r="N2043" s="216"/>
      <c r="O2043" s="216"/>
      <c r="P2043" s="216"/>
      <c r="Q2043" s="216"/>
      <c r="R2043" s="216"/>
      <c r="S2043" s="216"/>
      <c r="T2043" s="216"/>
      <c r="U2043" s="216"/>
      <c r="V2043" s="216"/>
      <c r="W2043" s="216"/>
      <c r="X2043" s="216"/>
      <c r="Y2043" s="216"/>
      <c r="Z2043" s="216"/>
      <c r="AA2043" s="216"/>
      <c r="AB2043" s="216"/>
      <c r="AC2043" s="216"/>
      <c r="AD2043" s="216"/>
      <c r="AE2043" s="216"/>
      <c r="AF2043" s="216"/>
      <c r="AG2043" s="216"/>
      <c r="AH2043" s="216"/>
      <c r="AI2043" s="216"/>
      <c r="AJ2043" s="216"/>
      <c r="AK2043" s="216"/>
      <c r="AL2043" s="216"/>
      <c r="FY2043" s="184"/>
      <c r="JJ2043" s="184"/>
    </row>
    <row r="2044" spans="2:270">
      <c r="B2044" s="202"/>
      <c r="E2044" s="216"/>
      <c r="F2044" s="216"/>
      <c r="G2044" s="216"/>
      <c r="H2044" s="216"/>
      <c r="I2044" s="216"/>
      <c r="J2044" s="216"/>
      <c r="K2044" s="216"/>
      <c r="L2044" s="216"/>
      <c r="M2044" s="216"/>
      <c r="N2044" s="216"/>
      <c r="O2044" s="216"/>
      <c r="P2044" s="216"/>
      <c r="Q2044" s="216"/>
      <c r="R2044" s="216"/>
      <c r="S2044" s="216"/>
      <c r="T2044" s="216"/>
      <c r="U2044" s="216"/>
      <c r="V2044" s="216"/>
      <c r="W2044" s="216"/>
      <c r="X2044" s="216"/>
      <c r="Y2044" s="216"/>
      <c r="Z2044" s="216"/>
      <c r="AA2044" s="216"/>
      <c r="AB2044" s="216"/>
      <c r="AC2044" s="216"/>
      <c r="AD2044" s="216"/>
      <c r="AE2044" s="216"/>
      <c r="AF2044" s="216"/>
      <c r="AG2044" s="216"/>
      <c r="AH2044" s="216"/>
      <c r="AI2044" s="216"/>
      <c r="AJ2044" s="216"/>
      <c r="AK2044" s="216"/>
      <c r="AL2044" s="216"/>
      <c r="FY2044" s="184"/>
      <c r="JJ2044" s="184"/>
    </row>
    <row r="2045" spans="2:270">
      <c r="B2045" s="202"/>
      <c r="E2045" s="216"/>
      <c r="F2045" s="216"/>
      <c r="G2045" s="216"/>
      <c r="H2045" s="216"/>
      <c r="I2045" s="216"/>
      <c r="J2045" s="216"/>
      <c r="K2045" s="216"/>
      <c r="L2045" s="216"/>
      <c r="M2045" s="216"/>
      <c r="N2045" s="216"/>
      <c r="O2045" s="216"/>
      <c r="P2045" s="216"/>
      <c r="Q2045" s="216"/>
      <c r="R2045" s="216"/>
      <c r="S2045" s="216"/>
      <c r="T2045" s="216"/>
      <c r="U2045" s="216"/>
      <c r="V2045" s="216"/>
      <c r="W2045" s="216"/>
      <c r="X2045" s="216"/>
      <c r="Y2045" s="216"/>
      <c r="Z2045" s="216"/>
      <c r="AA2045" s="216"/>
      <c r="AB2045" s="216"/>
      <c r="AC2045" s="216"/>
      <c r="AD2045" s="216"/>
      <c r="AE2045" s="216"/>
      <c r="AF2045" s="216"/>
      <c r="AG2045" s="216"/>
      <c r="AH2045" s="216"/>
      <c r="AI2045" s="216"/>
      <c r="AJ2045" s="216"/>
      <c r="AK2045" s="216"/>
      <c r="AL2045" s="216"/>
      <c r="FY2045" s="184"/>
      <c r="JJ2045" s="184"/>
    </row>
    <row r="2046" spans="2:270">
      <c r="B2046" s="202"/>
      <c r="E2046" s="216"/>
      <c r="F2046" s="216"/>
      <c r="G2046" s="216"/>
      <c r="H2046" s="216"/>
      <c r="I2046" s="216"/>
      <c r="J2046" s="216"/>
      <c r="K2046" s="216"/>
      <c r="L2046" s="216"/>
      <c r="M2046" s="216"/>
      <c r="N2046" s="216"/>
      <c r="O2046" s="216"/>
      <c r="P2046" s="216"/>
      <c r="Q2046" s="216"/>
      <c r="R2046" s="216"/>
      <c r="S2046" s="216"/>
      <c r="T2046" s="216"/>
      <c r="U2046" s="216"/>
      <c r="V2046" s="216"/>
      <c r="W2046" s="216"/>
      <c r="X2046" s="216"/>
      <c r="Y2046" s="216"/>
      <c r="Z2046" s="216"/>
      <c r="AA2046" s="216"/>
      <c r="AB2046" s="216"/>
      <c r="AC2046" s="216"/>
      <c r="AD2046" s="216"/>
      <c r="AE2046" s="216"/>
      <c r="AF2046" s="216"/>
      <c r="AG2046" s="216"/>
      <c r="AH2046" s="216"/>
      <c r="AI2046" s="216"/>
      <c r="AJ2046" s="216"/>
      <c r="AK2046" s="216"/>
      <c r="AL2046" s="216"/>
      <c r="FY2046" s="184"/>
      <c r="JJ2046" s="184"/>
    </row>
    <row r="2047" spans="2:270">
      <c r="B2047" s="202"/>
      <c r="E2047" s="216"/>
      <c r="F2047" s="216"/>
      <c r="G2047" s="216"/>
      <c r="H2047" s="216"/>
      <c r="I2047" s="216"/>
      <c r="J2047" s="216"/>
      <c r="K2047" s="216"/>
      <c r="L2047" s="216"/>
      <c r="M2047" s="216"/>
      <c r="N2047" s="216"/>
      <c r="O2047" s="216"/>
      <c r="P2047" s="216"/>
      <c r="Q2047" s="216"/>
      <c r="R2047" s="216"/>
      <c r="S2047" s="216"/>
      <c r="T2047" s="216"/>
      <c r="U2047" s="216"/>
      <c r="V2047" s="216"/>
      <c r="W2047" s="216"/>
      <c r="X2047" s="216"/>
      <c r="Y2047" s="216"/>
      <c r="Z2047" s="216"/>
      <c r="AA2047" s="216"/>
      <c r="AB2047" s="216"/>
      <c r="AC2047" s="216"/>
      <c r="AD2047" s="216"/>
      <c r="AE2047" s="216"/>
      <c r="AF2047" s="216"/>
      <c r="AG2047" s="216"/>
      <c r="AH2047" s="216"/>
      <c r="AI2047" s="216"/>
      <c r="AJ2047" s="216"/>
      <c r="AK2047" s="216"/>
      <c r="AL2047" s="216"/>
      <c r="FY2047" s="184"/>
      <c r="JJ2047" s="184"/>
    </row>
    <row r="2048" spans="2:270">
      <c r="B2048" s="202"/>
      <c r="E2048" s="216"/>
      <c r="F2048" s="216"/>
      <c r="G2048" s="216"/>
      <c r="H2048" s="216"/>
      <c r="I2048" s="216"/>
      <c r="J2048" s="216"/>
      <c r="K2048" s="216"/>
      <c r="L2048" s="216"/>
      <c r="M2048" s="216"/>
      <c r="N2048" s="216"/>
      <c r="O2048" s="216"/>
      <c r="P2048" s="216"/>
      <c r="Q2048" s="216"/>
      <c r="R2048" s="216"/>
      <c r="S2048" s="216"/>
      <c r="T2048" s="216"/>
      <c r="U2048" s="216"/>
      <c r="V2048" s="216"/>
      <c r="W2048" s="216"/>
      <c r="X2048" s="216"/>
      <c r="Y2048" s="216"/>
      <c r="Z2048" s="216"/>
      <c r="AA2048" s="216"/>
      <c r="AB2048" s="216"/>
      <c r="AC2048" s="216"/>
      <c r="AD2048" s="216"/>
      <c r="AE2048" s="216"/>
      <c r="AF2048" s="216"/>
      <c r="AG2048" s="216"/>
      <c r="AH2048" s="216"/>
      <c r="AI2048" s="216"/>
      <c r="AJ2048" s="216"/>
      <c r="AK2048" s="216"/>
      <c r="AL2048" s="216"/>
      <c r="FY2048" s="184"/>
      <c r="JJ2048" s="184"/>
    </row>
    <row r="2049" spans="2:270">
      <c r="B2049" s="202"/>
      <c r="E2049" s="216"/>
      <c r="F2049" s="216"/>
      <c r="G2049" s="216"/>
      <c r="H2049" s="216"/>
      <c r="I2049" s="216"/>
      <c r="J2049" s="216"/>
      <c r="K2049" s="216"/>
      <c r="L2049" s="216"/>
      <c r="M2049" s="216"/>
      <c r="N2049" s="216"/>
      <c r="O2049" s="216"/>
      <c r="P2049" s="216"/>
      <c r="Q2049" s="216"/>
      <c r="R2049" s="216"/>
      <c r="S2049" s="216"/>
      <c r="T2049" s="216"/>
      <c r="U2049" s="216"/>
      <c r="V2049" s="216"/>
      <c r="W2049" s="216"/>
      <c r="X2049" s="216"/>
      <c r="Y2049" s="216"/>
      <c r="Z2049" s="216"/>
      <c r="AA2049" s="216"/>
      <c r="AB2049" s="216"/>
      <c r="AC2049" s="216"/>
      <c r="AD2049" s="216"/>
      <c r="AE2049" s="216"/>
      <c r="AF2049" s="216"/>
      <c r="AG2049" s="216"/>
      <c r="AH2049" s="216"/>
      <c r="AI2049" s="216"/>
      <c r="AJ2049" s="216"/>
      <c r="AK2049" s="216"/>
      <c r="AL2049" s="216"/>
      <c r="FY2049" s="184"/>
      <c r="JJ2049" s="184"/>
    </row>
    <row r="2050" spans="2:270">
      <c r="B2050" s="202"/>
      <c r="E2050" s="216"/>
      <c r="F2050" s="216"/>
      <c r="G2050" s="216"/>
      <c r="H2050" s="216"/>
      <c r="I2050" s="216"/>
      <c r="J2050" s="216"/>
      <c r="K2050" s="216"/>
      <c r="L2050" s="216"/>
      <c r="M2050" s="216"/>
      <c r="N2050" s="216"/>
      <c r="O2050" s="216"/>
      <c r="P2050" s="216"/>
      <c r="Q2050" s="216"/>
      <c r="R2050" s="216"/>
      <c r="S2050" s="216"/>
      <c r="T2050" s="216"/>
      <c r="U2050" s="216"/>
      <c r="V2050" s="216"/>
      <c r="W2050" s="216"/>
      <c r="X2050" s="216"/>
      <c r="Y2050" s="216"/>
      <c r="Z2050" s="216"/>
      <c r="AA2050" s="216"/>
      <c r="AB2050" s="216"/>
      <c r="AC2050" s="216"/>
      <c r="AD2050" s="216"/>
      <c r="AE2050" s="216"/>
      <c r="AF2050" s="216"/>
      <c r="AG2050" s="216"/>
      <c r="AH2050" s="216"/>
      <c r="AI2050" s="216"/>
      <c r="AJ2050" s="216"/>
      <c r="AK2050" s="216"/>
      <c r="AL2050" s="216"/>
      <c r="FY2050" s="184"/>
      <c r="JJ2050" s="184"/>
    </row>
    <row r="2051" spans="2:270">
      <c r="B2051" s="202"/>
      <c r="E2051" s="216"/>
      <c r="F2051" s="216"/>
      <c r="G2051" s="216"/>
      <c r="H2051" s="216"/>
      <c r="I2051" s="216"/>
      <c r="J2051" s="216"/>
      <c r="K2051" s="216"/>
      <c r="L2051" s="216"/>
      <c r="M2051" s="216"/>
      <c r="N2051" s="216"/>
      <c r="O2051" s="216"/>
      <c r="P2051" s="216"/>
      <c r="Q2051" s="216"/>
      <c r="R2051" s="216"/>
      <c r="S2051" s="216"/>
      <c r="T2051" s="216"/>
      <c r="U2051" s="216"/>
      <c r="V2051" s="216"/>
      <c r="W2051" s="216"/>
      <c r="X2051" s="216"/>
      <c r="Y2051" s="216"/>
      <c r="Z2051" s="216"/>
      <c r="AA2051" s="216"/>
      <c r="AB2051" s="216"/>
      <c r="AC2051" s="216"/>
      <c r="AD2051" s="216"/>
      <c r="AE2051" s="216"/>
      <c r="AF2051" s="216"/>
      <c r="AG2051" s="216"/>
      <c r="AH2051" s="216"/>
      <c r="AI2051" s="216"/>
      <c r="AJ2051" s="216"/>
      <c r="AK2051" s="216"/>
      <c r="AL2051" s="216"/>
      <c r="FY2051" s="184"/>
      <c r="JJ2051" s="184"/>
    </row>
    <row r="2052" spans="2:270">
      <c r="B2052" s="202"/>
      <c r="E2052" s="216"/>
      <c r="F2052" s="216"/>
      <c r="G2052" s="216"/>
      <c r="H2052" s="216"/>
      <c r="I2052" s="216"/>
      <c r="J2052" s="216"/>
      <c r="K2052" s="216"/>
      <c r="L2052" s="216"/>
      <c r="M2052" s="216"/>
      <c r="N2052" s="216"/>
      <c r="O2052" s="216"/>
      <c r="P2052" s="216"/>
      <c r="Q2052" s="216"/>
      <c r="R2052" s="216"/>
      <c r="S2052" s="216"/>
      <c r="T2052" s="216"/>
      <c r="U2052" s="216"/>
      <c r="V2052" s="216"/>
      <c r="W2052" s="216"/>
      <c r="X2052" s="216"/>
      <c r="Y2052" s="216"/>
      <c r="Z2052" s="216"/>
      <c r="AA2052" s="216"/>
      <c r="AB2052" s="216"/>
      <c r="AC2052" s="216"/>
      <c r="AD2052" s="216"/>
      <c r="AE2052" s="216"/>
      <c r="AF2052" s="216"/>
      <c r="AG2052" s="216"/>
      <c r="AH2052" s="216"/>
      <c r="AI2052" s="216"/>
      <c r="AJ2052" s="216"/>
      <c r="AK2052" s="216"/>
      <c r="AL2052" s="216"/>
      <c r="FY2052" s="184"/>
      <c r="JJ2052" s="184"/>
    </row>
    <row r="2053" spans="2:270">
      <c r="B2053" s="202"/>
      <c r="E2053" s="216"/>
      <c r="F2053" s="216"/>
      <c r="G2053" s="216"/>
      <c r="H2053" s="216"/>
      <c r="I2053" s="216"/>
      <c r="J2053" s="216"/>
      <c r="K2053" s="216"/>
      <c r="L2053" s="216"/>
      <c r="M2053" s="216"/>
      <c r="N2053" s="216"/>
      <c r="O2053" s="216"/>
      <c r="P2053" s="216"/>
      <c r="Q2053" s="216"/>
      <c r="R2053" s="216"/>
      <c r="S2053" s="216"/>
      <c r="T2053" s="216"/>
      <c r="U2053" s="216"/>
      <c r="V2053" s="216"/>
      <c r="W2053" s="216"/>
      <c r="X2053" s="216"/>
      <c r="Y2053" s="216"/>
      <c r="Z2053" s="216"/>
      <c r="AA2053" s="216"/>
      <c r="AB2053" s="216"/>
      <c r="AC2053" s="216"/>
      <c r="AD2053" s="216"/>
      <c r="AE2053" s="216"/>
      <c r="AF2053" s="216"/>
      <c r="AG2053" s="216"/>
      <c r="AH2053" s="216"/>
      <c r="AI2053" s="216"/>
      <c r="AJ2053" s="216"/>
      <c r="AK2053" s="216"/>
      <c r="AL2053" s="216"/>
      <c r="FY2053" s="184"/>
      <c r="JJ2053" s="184"/>
    </row>
    <row r="2054" spans="2:270">
      <c r="B2054" s="202"/>
      <c r="E2054" s="216"/>
      <c r="F2054" s="216"/>
      <c r="G2054" s="216"/>
      <c r="H2054" s="216"/>
      <c r="I2054" s="216"/>
      <c r="J2054" s="216"/>
      <c r="K2054" s="216"/>
      <c r="L2054" s="216"/>
      <c r="M2054" s="216"/>
      <c r="N2054" s="216"/>
      <c r="O2054" s="216"/>
      <c r="P2054" s="216"/>
      <c r="Q2054" s="216"/>
      <c r="R2054" s="216"/>
      <c r="S2054" s="216"/>
      <c r="T2054" s="216"/>
      <c r="U2054" s="216"/>
      <c r="V2054" s="216"/>
      <c r="W2054" s="216"/>
      <c r="X2054" s="216"/>
      <c r="Y2054" s="216"/>
      <c r="Z2054" s="216"/>
      <c r="AA2054" s="216"/>
      <c r="AB2054" s="216"/>
      <c r="AC2054" s="216"/>
      <c r="AD2054" s="216"/>
      <c r="AE2054" s="216"/>
      <c r="AF2054" s="216"/>
      <c r="AG2054" s="216"/>
      <c r="AH2054" s="216"/>
      <c r="AI2054" s="216"/>
      <c r="AJ2054" s="216"/>
      <c r="AK2054" s="216"/>
      <c r="AL2054" s="216"/>
      <c r="FY2054" s="184"/>
      <c r="JJ2054" s="184"/>
    </row>
    <row r="2055" spans="2:270">
      <c r="B2055" s="202"/>
      <c r="E2055" s="216"/>
      <c r="F2055" s="216"/>
      <c r="G2055" s="216"/>
      <c r="H2055" s="216"/>
      <c r="I2055" s="216"/>
      <c r="J2055" s="216"/>
      <c r="K2055" s="216"/>
      <c r="L2055" s="216"/>
      <c r="M2055" s="216"/>
      <c r="N2055" s="216"/>
      <c r="O2055" s="216"/>
      <c r="P2055" s="216"/>
      <c r="Q2055" s="216"/>
      <c r="R2055" s="216"/>
      <c r="S2055" s="216"/>
      <c r="T2055" s="216"/>
      <c r="U2055" s="216"/>
      <c r="V2055" s="216"/>
      <c r="W2055" s="216"/>
      <c r="X2055" s="216"/>
      <c r="Y2055" s="216"/>
      <c r="Z2055" s="216"/>
      <c r="AA2055" s="216"/>
      <c r="AB2055" s="216"/>
      <c r="AC2055" s="216"/>
      <c r="AD2055" s="216"/>
      <c r="AE2055" s="216"/>
      <c r="AF2055" s="216"/>
      <c r="AG2055" s="216"/>
      <c r="AH2055" s="216"/>
      <c r="AI2055" s="216"/>
      <c r="AJ2055" s="216"/>
      <c r="AK2055" s="216"/>
      <c r="AL2055" s="216"/>
      <c r="FY2055" s="184"/>
      <c r="JJ2055" s="184"/>
    </row>
    <row r="2056" spans="2:270">
      <c r="B2056" s="202"/>
      <c r="E2056" s="216"/>
      <c r="F2056" s="216"/>
      <c r="G2056" s="216"/>
      <c r="H2056" s="216"/>
      <c r="I2056" s="216"/>
      <c r="J2056" s="216"/>
      <c r="K2056" s="216"/>
      <c r="L2056" s="216"/>
      <c r="M2056" s="216"/>
      <c r="N2056" s="216"/>
      <c r="O2056" s="216"/>
      <c r="P2056" s="216"/>
      <c r="Q2056" s="216"/>
      <c r="R2056" s="216"/>
      <c r="S2056" s="216"/>
      <c r="T2056" s="216"/>
      <c r="U2056" s="216"/>
      <c r="V2056" s="216"/>
      <c r="W2056" s="216"/>
      <c r="X2056" s="216"/>
      <c r="Y2056" s="216"/>
      <c r="Z2056" s="216"/>
      <c r="AA2056" s="216"/>
      <c r="AB2056" s="216"/>
      <c r="AC2056" s="216"/>
      <c r="AD2056" s="216"/>
      <c r="AE2056" s="216"/>
      <c r="AF2056" s="216"/>
      <c r="AG2056" s="216"/>
      <c r="AH2056" s="216"/>
      <c r="AI2056" s="216"/>
      <c r="AJ2056" s="216"/>
      <c r="AK2056" s="216"/>
      <c r="AL2056" s="216"/>
      <c r="FY2056" s="184"/>
      <c r="JJ2056" s="184"/>
    </row>
    <row r="2057" spans="2:270">
      <c r="B2057" s="202"/>
      <c r="E2057" s="216"/>
      <c r="F2057" s="216"/>
      <c r="G2057" s="216"/>
      <c r="H2057" s="216"/>
      <c r="I2057" s="216"/>
      <c r="J2057" s="216"/>
      <c r="K2057" s="216"/>
      <c r="L2057" s="216"/>
      <c r="M2057" s="216"/>
      <c r="N2057" s="216"/>
      <c r="O2057" s="216"/>
      <c r="P2057" s="216"/>
      <c r="Q2057" s="216"/>
      <c r="R2057" s="216"/>
      <c r="S2057" s="216"/>
      <c r="T2057" s="216"/>
      <c r="U2057" s="216"/>
      <c r="V2057" s="216"/>
      <c r="W2057" s="216"/>
      <c r="X2057" s="216"/>
      <c r="Y2057" s="216"/>
      <c r="Z2057" s="216"/>
      <c r="AA2057" s="216"/>
      <c r="AB2057" s="216"/>
      <c r="AC2057" s="216"/>
      <c r="AD2057" s="216"/>
      <c r="AE2057" s="216"/>
      <c r="AF2057" s="216"/>
      <c r="AG2057" s="216"/>
      <c r="AH2057" s="216"/>
      <c r="AI2057" s="216"/>
      <c r="AJ2057" s="216"/>
      <c r="AK2057" s="216"/>
      <c r="AL2057" s="216"/>
      <c r="FY2057" s="184"/>
      <c r="JJ2057" s="184"/>
    </row>
    <row r="2058" spans="2:270">
      <c r="B2058" s="202"/>
      <c r="E2058" s="216"/>
      <c r="F2058" s="216"/>
      <c r="G2058" s="216"/>
      <c r="H2058" s="216"/>
      <c r="I2058" s="216"/>
      <c r="J2058" s="216"/>
      <c r="K2058" s="216"/>
      <c r="L2058" s="216"/>
      <c r="M2058" s="216"/>
      <c r="N2058" s="216"/>
      <c r="O2058" s="216"/>
      <c r="P2058" s="216"/>
      <c r="Q2058" s="216"/>
      <c r="R2058" s="216"/>
      <c r="S2058" s="216"/>
      <c r="T2058" s="216"/>
      <c r="U2058" s="216"/>
      <c r="V2058" s="216"/>
      <c r="W2058" s="216"/>
      <c r="X2058" s="216"/>
      <c r="Y2058" s="216"/>
      <c r="Z2058" s="216"/>
      <c r="AA2058" s="216"/>
      <c r="AB2058" s="216"/>
      <c r="AC2058" s="216"/>
      <c r="AD2058" s="216"/>
      <c r="AE2058" s="216"/>
      <c r="AF2058" s="216"/>
      <c r="AG2058" s="216"/>
      <c r="AH2058" s="216"/>
      <c r="AI2058" s="216"/>
      <c r="AJ2058" s="216"/>
      <c r="AK2058" s="216"/>
      <c r="AL2058" s="216"/>
      <c r="FY2058" s="184"/>
      <c r="JJ2058" s="184"/>
    </row>
    <row r="2059" spans="2:270">
      <c r="B2059" s="202"/>
      <c r="E2059" s="216"/>
      <c r="F2059" s="216"/>
      <c r="G2059" s="216"/>
      <c r="H2059" s="216"/>
      <c r="I2059" s="216"/>
      <c r="J2059" s="216"/>
      <c r="K2059" s="216"/>
      <c r="L2059" s="216"/>
      <c r="M2059" s="216"/>
      <c r="N2059" s="216"/>
      <c r="O2059" s="216"/>
      <c r="P2059" s="216"/>
      <c r="Q2059" s="216"/>
      <c r="R2059" s="216"/>
      <c r="S2059" s="216"/>
      <c r="T2059" s="216"/>
      <c r="U2059" s="216"/>
      <c r="V2059" s="216"/>
      <c r="W2059" s="216"/>
      <c r="X2059" s="216"/>
      <c r="Y2059" s="216"/>
      <c r="Z2059" s="216"/>
      <c r="AA2059" s="216"/>
      <c r="AB2059" s="216"/>
      <c r="AC2059" s="216"/>
      <c r="AD2059" s="216"/>
      <c r="AE2059" s="216"/>
      <c r="AF2059" s="216"/>
      <c r="AG2059" s="216"/>
      <c r="AH2059" s="216"/>
      <c r="AI2059" s="216"/>
      <c r="AJ2059" s="216"/>
      <c r="AK2059" s="216"/>
      <c r="AL2059" s="216"/>
      <c r="FY2059" s="184"/>
      <c r="JJ2059" s="184"/>
    </row>
    <row r="2060" spans="2:270">
      <c r="B2060" s="202"/>
      <c r="E2060" s="216"/>
      <c r="F2060" s="216"/>
      <c r="G2060" s="216"/>
      <c r="H2060" s="216"/>
      <c r="I2060" s="216"/>
      <c r="J2060" s="216"/>
      <c r="K2060" s="216"/>
      <c r="L2060" s="216"/>
      <c r="M2060" s="216"/>
      <c r="N2060" s="216"/>
      <c r="O2060" s="216"/>
      <c r="P2060" s="216"/>
      <c r="Q2060" s="216"/>
      <c r="R2060" s="216"/>
      <c r="S2060" s="216"/>
      <c r="T2060" s="216"/>
      <c r="U2060" s="216"/>
      <c r="V2060" s="216"/>
      <c r="W2060" s="216"/>
      <c r="X2060" s="216"/>
      <c r="Y2060" s="216"/>
      <c r="Z2060" s="216"/>
      <c r="AA2060" s="216"/>
      <c r="AB2060" s="216"/>
      <c r="AC2060" s="216"/>
      <c r="AD2060" s="216"/>
      <c r="AE2060" s="216"/>
      <c r="AF2060" s="216"/>
      <c r="AG2060" s="216"/>
      <c r="AH2060" s="216"/>
      <c r="AI2060" s="216"/>
      <c r="AJ2060" s="216"/>
      <c r="AK2060" s="216"/>
      <c r="AL2060" s="216"/>
      <c r="FY2060" s="184"/>
      <c r="JJ2060" s="184"/>
    </row>
    <row r="2061" spans="2:270">
      <c r="B2061" s="202"/>
      <c r="E2061" s="216"/>
      <c r="F2061" s="216"/>
      <c r="G2061" s="216"/>
      <c r="H2061" s="216"/>
      <c r="I2061" s="216"/>
      <c r="J2061" s="216"/>
      <c r="K2061" s="216"/>
      <c r="L2061" s="216"/>
      <c r="M2061" s="216"/>
      <c r="N2061" s="216"/>
      <c r="O2061" s="216"/>
      <c r="P2061" s="216"/>
      <c r="Q2061" s="216"/>
      <c r="R2061" s="216"/>
      <c r="S2061" s="216"/>
      <c r="T2061" s="216"/>
      <c r="U2061" s="216"/>
      <c r="V2061" s="216"/>
      <c r="W2061" s="216"/>
      <c r="X2061" s="216"/>
      <c r="Y2061" s="216"/>
      <c r="Z2061" s="216"/>
      <c r="AA2061" s="216"/>
      <c r="AB2061" s="216"/>
      <c r="AC2061" s="216"/>
      <c r="AD2061" s="216"/>
      <c r="AE2061" s="216"/>
      <c r="AF2061" s="216"/>
      <c r="AG2061" s="216"/>
      <c r="AH2061" s="216"/>
      <c r="AI2061" s="216"/>
      <c r="AJ2061" s="216"/>
      <c r="AK2061" s="216"/>
      <c r="AL2061" s="216"/>
      <c r="FY2061" s="184"/>
      <c r="JJ2061" s="184"/>
    </row>
    <row r="2062" spans="2:270">
      <c r="B2062" s="202"/>
      <c r="E2062" s="216"/>
      <c r="F2062" s="216"/>
      <c r="G2062" s="216"/>
      <c r="H2062" s="216"/>
      <c r="I2062" s="216"/>
      <c r="J2062" s="216"/>
      <c r="K2062" s="216"/>
      <c r="L2062" s="216"/>
      <c r="M2062" s="216"/>
      <c r="N2062" s="216"/>
      <c r="O2062" s="216"/>
      <c r="P2062" s="216"/>
      <c r="Q2062" s="216"/>
      <c r="R2062" s="216"/>
      <c r="S2062" s="216"/>
      <c r="T2062" s="216"/>
      <c r="U2062" s="216"/>
      <c r="V2062" s="216"/>
      <c r="W2062" s="216"/>
      <c r="X2062" s="216"/>
      <c r="Y2062" s="216"/>
      <c r="Z2062" s="216"/>
      <c r="AA2062" s="216"/>
      <c r="AB2062" s="216"/>
      <c r="AC2062" s="216"/>
      <c r="AD2062" s="216"/>
      <c r="AE2062" s="216"/>
      <c r="AF2062" s="216"/>
      <c r="AG2062" s="216"/>
      <c r="AH2062" s="216"/>
      <c r="AI2062" s="216"/>
      <c r="AJ2062" s="216"/>
      <c r="AK2062" s="216"/>
      <c r="AL2062" s="216"/>
      <c r="FY2062" s="184"/>
      <c r="JJ2062" s="184"/>
    </row>
    <row r="2063" spans="2:270">
      <c r="B2063" s="202"/>
      <c r="E2063" s="216"/>
      <c r="F2063" s="216"/>
      <c r="G2063" s="216"/>
      <c r="H2063" s="216"/>
      <c r="I2063" s="216"/>
      <c r="J2063" s="216"/>
      <c r="K2063" s="216"/>
      <c r="L2063" s="216"/>
      <c r="M2063" s="216"/>
      <c r="N2063" s="216"/>
      <c r="O2063" s="216"/>
      <c r="P2063" s="216"/>
      <c r="Q2063" s="216"/>
      <c r="R2063" s="216"/>
      <c r="S2063" s="216"/>
      <c r="T2063" s="216"/>
      <c r="U2063" s="216"/>
      <c r="V2063" s="216"/>
      <c r="W2063" s="216"/>
      <c r="X2063" s="216"/>
      <c r="Y2063" s="216"/>
      <c r="Z2063" s="216"/>
      <c r="AA2063" s="216"/>
      <c r="AB2063" s="216"/>
      <c r="AC2063" s="216"/>
      <c r="AD2063" s="216"/>
      <c r="AE2063" s="216"/>
      <c r="AF2063" s="216"/>
      <c r="AG2063" s="216"/>
      <c r="AH2063" s="216"/>
      <c r="AI2063" s="216"/>
      <c r="AJ2063" s="216"/>
      <c r="AK2063" s="216"/>
      <c r="AL2063" s="216"/>
      <c r="FY2063" s="184"/>
      <c r="JJ2063" s="184"/>
    </row>
    <row r="2064" spans="2:270">
      <c r="B2064" s="202"/>
      <c r="E2064" s="216"/>
      <c r="F2064" s="216"/>
      <c r="G2064" s="216"/>
      <c r="H2064" s="216"/>
      <c r="I2064" s="216"/>
      <c r="J2064" s="216"/>
      <c r="K2064" s="216"/>
      <c r="L2064" s="216"/>
      <c r="M2064" s="216"/>
      <c r="N2064" s="216"/>
      <c r="O2064" s="216"/>
      <c r="P2064" s="216"/>
      <c r="Q2064" s="216"/>
      <c r="R2064" s="216"/>
      <c r="S2064" s="216"/>
      <c r="T2064" s="216"/>
      <c r="U2064" s="216"/>
      <c r="V2064" s="216"/>
      <c r="W2064" s="216"/>
      <c r="X2064" s="216"/>
      <c r="Y2064" s="216"/>
      <c r="Z2064" s="216"/>
      <c r="AA2064" s="216"/>
      <c r="AB2064" s="216"/>
      <c r="AC2064" s="216"/>
      <c r="AD2064" s="216"/>
      <c r="AE2064" s="216"/>
      <c r="AF2064" s="216"/>
      <c r="AG2064" s="216"/>
      <c r="AH2064" s="216"/>
      <c r="AI2064" s="216"/>
      <c r="AJ2064" s="216"/>
      <c r="AK2064" s="216"/>
      <c r="AL2064" s="216"/>
      <c r="FY2064" s="184"/>
      <c r="JJ2064" s="184"/>
    </row>
    <row r="2065" spans="2:270">
      <c r="B2065" s="202"/>
      <c r="E2065" s="216"/>
      <c r="F2065" s="216"/>
      <c r="G2065" s="216"/>
      <c r="H2065" s="216"/>
      <c r="I2065" s="216"/>
      <c r="J2065" s="216"/>
      <c r="K2065" s="216"/>
      <c r="L2065" s="216"/>
      <c r="M2065" s="216"/>
      <c r="N2065" s="216"/>
      <c r="O2065" s="216"/>
      <c r="P2065" s="216"/>
      <c r="Q2065" s="216"/>
      <c r="R2065" s="216"/>
      <c r="S2065" s="216"/>
      <c r="T2065" s="216"/>
      <c r="U2065" s="216"/>
      <c r="V2065" s="216"/>
      <c r="W2065" s="216"/>
      <c r="X2065" s="216"/>
      <c r="Y2065" s="216"/>
      <c r="Z2065" s="216"/>
      <c r="AA2065" s="216"/>
      <c r="AB2065" s="216"/>
      <c r="AC2065" s="216"/>
      <c r="AD2065" s="216"/>
      <c r="AE2065" s="216"/>
      <c r="AF2065" s="216"/>
      <c r="AG2065" s="216"/>
      <c r="AH2065" s="216"/>
      <c r="AI2065" s="216"/>
      <c r="AJ2065" s="216"/>
      <c r="AK2065" s="216"/>
      <c r="AL2065" s="216"/>
      <c r="FY2065" s="184"/>
      <c r="JJ2065" s="184"/>
    </row>
    <row r="2066" spans="2:270">
      <c r="B2066" s="202"/>
      <c r="E2066" s="216"/>
      <c r="F2066" s="216"/>
      <c r="G2066" s="216"/>
      <c r="H2066" s="216"/>
      <c r="I2066" s="216"/>
      <c r="J2066" s="216"/>
      <c r="K2066" s="216"/>
      <c r="L2066" s="216"/>
      <c r="M2066" s="216"/>
      <c r="N2066" s="216"/>
      <c r="O2066" s="216"/>
      <c r="P2066" s="216"/>
      <c r="Q2066" s="216"/>
      <c r="R2066" s="216"/>
      <c r="S2066" s="216"/>
      <c r="T2066" s="216"/>
      <c r="U2066" s="216"/>
      <c r="V2066" s="216"/>
      <c r="W2066" s="216"/>
      <c r="X2066" s="216"/>
      <c r="Y2066" s="216"/>
      <c r="Z2066" s="216"/>
      <c r="AA2066" s="216"/>
      <c r="AB2066" s="216"/>
      <c r="AC2066" s="216"/>
      <c r="AD2066" s="216"/>
      <c r="AE2066" s="216"/>
      <c r="AF2066" s="216"/>
      <c r="AG2066" s="216"/>
      <c r="AH2066" s="216"/>
      <c r="AI2066" s="216"/>
      <c r="AJ2066" s="216"/>
      <c r="AK2066" s="216"/>
      <c r="AL2066" s="216"/>
      <c r="FY2066" s="184"/>
      <c r="JJ2066" s="184"/>
    </row>
    <row r="2067" spans="2:270">
      <c r="B2067" s="202"/>
      <c r="E2067" s="216"/>
      <c r="F2067" s="216"/>
      <c r="G2067" s="216"/>
      <c r="H2067" s="216"/>
      <c r="I2067" s="216"/>
      <c r="J2067" s="216"/>
      <c r="K2067" s="216"/>
      <c r="L2067" s="216"/>
      <c r="M2067" s="216"/>
      <c r="N2067" s="216"/>
      <c r="O2067" s="216"/>
      <c r="P2067" s="216"/>
      <c r="Q2067" s="216"/>
      <c r="R2067" s="216"/>
      <c r="S2067" s="216"/>
      <c r="T2067" s="216"/>
      <c r="U2067" s="216"/>
      <c r="V2067" s="216"/>
      <c r="W2067" s="216"/>
      <c r="X2067" s="216"/>
      <c r="Y2067" s="216"/>
      <c r="Z2067" s="216"/>
      <c r="AA2067" s="216"/>
      <c r="AB2067" s="216"/>
      <c r="AC2067" s="216"/>
      <c r="AD2067" s="216"/>
      <c r="AE2067" s="216"/>
      <c r="AF2067" s="216"/>
      <c r="AG2067" s="216"/>
      <c r="AH2067" s="216"/>
      <c r="AI2067" s="216"/>
      <c r="AJ2067" s="216"/>
      <c r="AK2067" s="216"/>
      <c r="AL2067" s="216"/>
      <c r="FY2067" s="184"/>
      <c r="JJ2067" s="184"/>
    </row>
    <row r="2068" spans="2:270">
      <c r="B2068" s="202"/>
      <c r="E2068" s="216"/>
      <c r="F2068" s="216"/>
      <c r="G2068" s="216"/>
      <c r="H2068" s="216"/>
      <c r="I2068" s="216"/>
      <c r="J2068" s="216"/>
      <c r="K2068" s="216"/>
      <c r="L2068" s="216"/>
      <c r="M2068" s="216"/>
      <c r="N2068" s="216"/>
      <c r="O2068" s="216"/>
      <c r="P2068" s="216"/>
      <c r="Q2068" s="216"/>
      <c r="R2068" s="216"/>
      <c r="S2068" s="216"/>
      <c r="T2068" s="216"/>
      <c r="U2068" s="216"/>
      <c r="V2068" s="216"/>
      <c r="W2068" s="216"/>
      <c r="X2068" s="216"/>
      <c r="Y2068" s="216"/>
      <c r="Z2068" s="216"/>
      <c r="AA2068" s="216"/>
      <c r="AB2068" s="216"/>
      <c r="AC2068" s="216"/>
      <c r="AD2068" s="216"/>
      <c r="AE2068" s="216"/>
      <c r="AF2068" s="216"/>
      <c r="AG2068" s="216"/>
      <c r="AH2068" s="216"/>
      <c r="AI2068" s="216"/>
      <c r="AJ2068" s="216"/>
      <c r="AK2068" s="216"/>
      <c r="AL2068" s="216"/>
      <c r="FY2068" s="184"/>
      <c r="JJ2068" s="184"/>
    </row>
    <row r="2069" spans="2:270">
      <c r="B2069" s="202"/>
      <c r="E2069" s="216"/>
      <c r="F2069" s="216"/>
      <c r="G2069" s="216"/>
      <c r="H2069" s="216"/>
      <c r="I2069" s="216"/>
      <c r="J2069" s="216"/>
      <c r="K2069" s="216"/>
      <c r="L2069" s="216"/>
      <c r="M2069" s="216"/>
      <c r="N2069" s="216"/>
      <c r="O2069" s="216"/>
      <c r="P2069" s="216"/>
      <c r="Q2069" s="216"/>
      <c r="R2069" s="216"/>
      <c r="S2069" s="216"/>
      <c r="T2069" s="216"/>
      <c r="U2069" s="216"/>
      <c r="V2069" s="216"/>
      <c r="W2069" s="216"/>
      <c r="X2069" s="216"/>
      <c r="Y2069" s="216"/>
      <c r="Z2069" s="216"/>
      <c r="AA2069" s="216"/>
      <c r="AB2069" s="216"/>
      <c r="AC2069" s="216"/>
      <c r="AD2069" s="216"/>
      <c r="AE2069" s="216"/>
      <c r="AF2069" s="216"/>
      <c r="AG2069" s="216"/>
      <c r="AH2069" s="216"/>
      <c r="AI2069" s="216"/>
      <c r="AJ2069" s="216"/>
      <c r="AK2069" s="216"/>
      <c r="AL2069" s="216"/>
      <c r="FY2069" s="184"/>
      <c r="JJ2069" s="184"/>
    </row>
    <row r="2070" spans="2:270">
      <c r="B2070" s="202"/>
      <c r="E2070" s="216"/>
      <c r="F2070" s="216"/>
      <c r="G2070" s="216"/>
      <c r="H2070" s="216"/>
      <c r="I2070" s="216"/>
      <c r="J2070" s="216"/>
      <c r="K2070" s="216"/>
      <c r="L2070" s="216"/>
      <c r="M2070" s="216"/>
      <c r="N2070" s="216"/>
      <c r="O2070" s="216"/>
      <c r="P2070" s="216"/>
      <c r="Q2070" s="216"/>
      <c r="R2070" s="216"/>
      <c r="S2070" s="216"/>
      <c r="T2070" s="216"/>
      <c r="U2070" s="216"/>
      <c r="V2070" s="216"/>
      <c r="W2070" s="216"/>
      <c r="X2070" s="216"/>
      <c r="Y2070" s="216"/>
      <c r="Z2070" s="216"/>
      <c r="AA2070" s="216"/>
      <c r="AB2070" s="216"/>
      <c r="AC2070" s="216"/>
      <c r="AD2070" s="216"/>
      <c r="AE2070" s="216"/>
      <c r="AF2070" s="216"/>
      <c r="AG2070" s="216"/>
      <c r="AH2070" s="216"/>
      <c r="AI2070" s="216"/>
      <c r="AJ2070" s="216"/>
      <c r="AK2070" s="216"/>
      <c r="AL2070" s="216"/>
      <c r="FY2070" s="184"/>
      <c r="JJ2070" s="184"/>
    </row>
    <row r="2071" spans="2:270">
      <c r="B2071" s="202"/>
      <c r="E2071" s="216"/>
      <c r="F2071" s="216"/>
      <c r="G2071" s="216"/>
      <c r="H2071" s="216"/>
      <c r="I2071" s="216"/>
      <c r="J2071" s="216"/>
      <c r="K2071" s="216"/>
      <c r="L2071" s="216"/>
      <c r="M2071" s="216"/>
      <c r="N2071" s="216"/>
      <c r="O2071" s="216"/>
      <c r="P2071" s="216"/>
      <c r="Q2071" s="216"/>
      <c r="R2071" s="216"/>
      <c r="S2071" s="216"/>
      <c r="T2071" s="216"/>
      <c r="U2071" s="216"/>
      <c r="V2071" s="216"/>
      <c r="W2071" s="216"/>
      <c r="X2071" s="216"/>
      <c r="Y2071" s="216"/>
      <c r="Z2071" s="216"/>
      <c r="AA2071" s="216"/>
      <c r="AB2071" s="216"/>
      <c r="AC2071" s="216"/>
      <c r="AD2071" s="216"/>
      <c r="AE2071" s="216"/>
      <c r="AF2071" s="216"/>
      <c r="AG2071" s="216"/>
      <c r="AH2071" s="216"/>
      <c r="AI2071" s="216"/>
      <c r="AJ2071" s="216"/>
      <c r="AK2071" s="216"/>
      <c r="AL2071" s="216"/>
      <c r="FY2071" s="184"/>
      <c r="JJ2071" s="184"/>
    </row>
    <row r="2072" spans="2:270">
      <c r="B2072" s="202"/>
      <c r="E2072" s="216"/>
      <c r="F2072" s="216"/>
      <c r="G2072" s="216"/>
      <c r="H2072" s="216"/>
      <c r="I2072" s="216"/>
      <c r="J2072" s="216"/>
      <c r="K2072" s="216"/>
      <c r="L2072" s="216"/>
      <c r="M2072" s="216"/>
      <c r="N2072" s="216"/>
      <c r="O2072" s="216"/>
      <c r="P2072" s="216"/>
      <c r="Q2072" s="216"/>
      <c r="R2072" s="216"/>
      <c r="S2072" s="216"/>
      <c r="T2072" s="216"/>
      <c r="U2072" s="216"/>
      <c r="V2072" s="216"/>
      <c r="W2072" s="216"/>
      <c r="X2072" s="216"/>
      <c r="Y2072" s="216"/>
      <c r="Z2072" s="216"/>
      <c r="AA2072" s="216"/>
      <c r="AB2072" s="216"/>
      <c r="AC2072" s="216"/>
      <c r="AD2072" s="216"/>
      <c r="AE2072" s="216"/>
      <c r="AF2072" s="216"/>
      <c r="AG2072" s="216"/>
      <c r="AH2072" s="216"/>
      <c r="AI2072" s="216"/>
      <c r="AJ2072" s="216"/>
      <c r="AK2072" s="216"/>
      <c r="AL2072" s="216"/>
      <c r="FY2072" s="184"/>
      <c r="JJ2072" s="184"/>
    </row>
    <row r="2073" spans="2:270">
      <c r="B2073" s="202"/>
      <c r="E2073" s="216"/>
      <c r="F2073" s="216"/>
      <c r="G2073" s="216"/>
      <c r="H2073" s="216"/>
      <c r="I2073" s="216"/>
      <c r="J2073" s="216"/>
      <c r="K2073" s="216"/>
      <c r="L2073" s="216"/>
      <c r="M2073" s="216"/>
      <c r="N2073" s="216"/>
      <c r="O2073" s="216"/>
      <c r="P2073" s="216"/>
      <c r="Q2073" s="216"/>
      <c r="R2073" s="216"/>
      <c r="S2073" s="216"/>
      <c r="T2073" s="216"/>
      <c r="U2073" s="216"/>
      <c r="V2073" s="216"/>
      <c r="W2073" s="216"/>
      <c r="X2073" s="216"/>
      <c r="Y2073" s="216"/>
      <c r="Z2073" s="216"/>
      <c r="AA2073" s="216"/>
      <c r="AB2073" s="216"/>
      <c r="AC2073" s="216"/>
      <c r="AD2073" s="216"/>
      <c r="AE2073" s="216"/>
      <c r="AF2073" s="216"/>
      <c r="AG2073" s="216"/>
      <c r="AH2073" s="216"/>
      <c r="AI2073" s="216"/>
      <c r="AJ2073" s="216"/>
      <c r="AK2073" s="216"/>
      <c r="AL2073" s="216"/>
      <c r="FY2073" s="184"/>
      <c r="JJ2073" s="184"/>
    </row>
    <row r="2074" spans="2:270">
      <c r="B2074" s="202"/>
      <c r="E2074" s="216"/>
      <c r="F2074" s="216"/>
      <c r="G2074" s="216"/>
      <c r="H2074" s="216"/>
      <c r="I2074" s="216"/>
      <c r="J2074" s="216"/>
      <c r="K2074" s="216"/>
      <c r="L2074" s="216"/>
      <c r="M2074" s="216"/>
      <c r="N2074" s="216"/>
      <c r="O2074" s="216"/>
      <c r="P2074" s="216"/>
      <c r="Q2074" s="216"/>
      <c r="R2074" s="216"/>
      <c r="S2074" s="216"/>
      <c r="T2074" s="216"/>
      <c r="U2074" s="216"/>
      <c r="V2074" s="216"/>
      <c r="W2074" s="216"/>
      <c r="X2074" s="216"/>
      <c r="Y2074" s="216"/>
      <c r="Z2074" s="216"/>
      <c r="AA2074" s="216"/>
      <c r="AB2074" s="216"/>
      <c r="AC2074" s="216"/>
      <c r="AD2074" s="216"/>
      <c r="AE2074" s="216"/>
      <c r="AF2074" s="216"/>
      <c r="AG2074" s="216"/>
      <c r="AH2074" s="216"/>
      <c r="AI2074" s="216"/>
      <c r="AJ2074" s="216"/>
      <c r="AK2074" s="216"/>
      <c r="AL2074" s="216"/>
      <c r="FY2074" s="184"/>
      <c r="JJ2074" s="184"/>
    </row>
    <row r="2075" spans="2:270">
      <c r="B2075" s="202"/>
      <c r="E2075" s="216"/>
      <c r="F2075" s="216"/>
      <c r="G2075" s="216"/>
      <c r="H2075" s="216"/>
      <c r="I2075" s="216"/>
      <c r="J2075" s="216"/>
      <c r="K2075" s="216"/>
      <c r="L2075" s="216"/>
      <c r="M2075" s="216"/>
      <c r="N2075" s="216"/>
      <c r="O2075" s="216"/>
      <c r="P2075" s="216"/>
      <c r="Q2075" s="216"/>
      <c r="R2075" s="216"/>
      <c r="S2075" s="216"/>
      <c r="T2075" s="216"/>
      <c r="U2075" s="216"/>
      <c r="V2075" s="216"/>
      <c r="W2075" s="216"/>
      <c r="X2075" s="216"/>
      <c r="Y2075" s="216"/>
      <c r="Z2075" s="216"/>
      <c r="AA2075" s="216"/>
      <c r="AB2075" s="216"/>
      <c r="AC2075" s="216"/>
      <c r="AD2075" s="216"/>
      <c r="AE2075" s="216"/>
      <c r="AF2075" s="216"/>
      <c r="AG2075" s="216"/>
      <c r="AH2075" s="216"/>
      <c r="AI2075" s="216"/>
      <c r="AJ2075" s="216"/>
      <c r="AK2075" s="216"/>
      <c r="AL2075" s="216"/>
      <c r="FY2075" s="184"/>
      <c r="JJ2075" s="184"/>
    </row>
    <row r="2076" spans="2:270">
      <c r="B2076" s="202"/>
      <c r="E2076" s="216"/>
      <c r="F2076" s="216"/>
      <c r="G2076" s="216"/>
      <c r="H2076" s="216"/>
      <c r="I2076" s="216"/>
      <c r="J2076" s="216"/>
      <c r="K2076" s="216"/>
      <c r="L2076" s="216"/>
      <c r="M2076" s="216"/>
      <c r="N2076" s="216"/>
      <c r="O2076" s="216"/>
      <c r="P2076" s="216"/>
      <c r="Q2076" s="216"/>
      <c r="R2076" s="216"/>
      <c r="S2076" s="216"/>
      <c r="T2076" s="216"/>
      <c r="U2076" s="216"/>
      <c r="V2076" s="216"/>
      <c r="W2076" s="216"/>
      <c r="X2076" s="216"/>
      <c r="Y2076" s="216"/>
      <c r="Z2076" s="216"/>
      <c r="AA2076" s="216"/>
      <c r="AB2076" s="216"/>
      <c r="AC2076" s="216"/>
      <c r="AD2076" s="216"/>
      <c r="AE2076" s="216"/>
      <c r="AF2076" s="216"/>
      <c r="AG2076" s="216"/>
      <c r="AH2076" s="216"/>
      <c r="AI2076" s="216"/>
      <c r="AJ2076" s="216"/>
      <c r="AK2076" s="216"/>
      <c r="AL2076" s="216"/>
      <c r="FY2076" s="184"/>
      <c r="JJ2076" s="184"/>
    </row>
    <row r="2077" spans="2:270">
      <c r="B2077" s="202"/>
      <c r="E2077" s="216"/>
      <c r="F2077" s="216"/>
      <c r="G2077" s="216"/>
      <c r="H2077" s="216"/>
      <c r="I2077" s="216"/>
      <c r="J2077" s="216"/>
      <c r="K2077" s="216"/>
      <c r="L2077" s="216"/>
      <c r="M2077" s="216"/>
      <c r="N2077" s="216"/>
      <c r="O2077" s="216"/>
      <c r="P2077" s="216"/>
      <c r="Q2077" s="216"/>
      <c r="R2077" s="216"/>
      <c r="S2077" s="216"/>
      <c r="T2077" s="216"/>
      <c r="U2077" s="216"/>
      <c r="V2077" s="216"/>
      <c r="W2077" s="216"/>
      <c r="X2077" s="216"/>
      <c r="Y2077" s="216"/>
      <c r="Z2077" s="216"/>
      <c r="AA2077" s="216"/>
      <c r="AB2077" s="216"/>
      <c r="AC2077" s="216"/>
      <c r="AD2077" s="216"/>
      <c r="AE2077" s="216"/>
      <c r="AF2077" s="216"/>
      <c r="AG2077" s="216"/>
      <c r="AH2077" s="216"/>
      <c r="AI2077" s="216"/>
      <c r="AJ2077" s="216"/>
      <c r="AK2077" s="216"/>
      <c r="AL2077" s="216"/>
      <c r="FY2077" s="184"/>
      <c r="JJ2077" s="184"/>
    </row>
    <row r="2078" spans="2:270">
      <c r="B2078" s="202"/>
      <c r="E2078" s="216"/>
      <c r="F2078" s="216"/>
      <c r="G2078" s="216"/>
      <c r="H2078" s="216"/>
      <c r="I2078" s="216"/>
      <c r="J2078" s="216"/>
      <c r="K2078" s="216"/>
      <c r="L2078" s="216"/>
      <c r="M2078" s="216"/>
      <c r="N2078" s="216"/>
      <c r="O2078" s="216"/>
      <c r="P2078" s="216"/>
      <c r="Q2078" s="216"/>
      <c r="R2078" s="216"/>
      <c r="S2078" s="216"/>
      <c r="T2078" s="216"/>
      <c r="U2078" s="216"/>
      <c r="V2078" s="216"/>
      <c r="W2078" s="216"/>
      <c r="X2078" s="216"/>
      <c r="Y2078" s="216"/>
      <c r="Z2078" s="216"/>
      <c r="AA2078" s="216"/>
      <c r="AB2078" s="216"/>
      <c r="AC2078" s="216"/>
      <c r="AD2078" s="216"/>
      <c r="AE2078" s="216"/>
      <c r="AF2078" s="216"/>
      <c r="AG2078" s="216"/>
      <c r="AH2078" s="216"/>
      <c r="AI2078" s="216"/>
      <c r="AJ2078" s="216"/>
      <c r="AK2078" s="216"/>
      <c r="AL2078" s="216"/>
      <c r="FY2078" s="184"/>
      <c r="JJ2078" s="184"/>
    </row>
    <row r="2079" spans="2:270">
      <c r="B2079" s="202"/>
      <c r="E2079" s="216"/>
      <c r="F2079" s="216"/>
      <c r="G2079" s="216"/>
      <c r="H2079" s="216"/>
      <c r="I2079" s="216"/>
      <c r="J2079" s="216"/>
      <c r="K2079" s="216"/>
      <c r="L2079" s="216"/>
      <c r="M2079" s="216"/>
      <c r="N2079" s="216"/>
      <c r="O2079" s="216"/>
      <c r="P2079" s="216"/>
      <c r="Q2079" s="216"/>
      <c r="R2079" s="216"/>
      <c r="S2079" s="216"/>
      <c r="T2079" s="216"/>
      <c r="U2079" s="216"/>
      <c r="V2079" s="216"/>
      <c r="W2079" s="216"/>
      <c r="X2079" s="216"/>
      <c r="Y2079" s="216"/>
      <c r="Z2079" s="216"/>
      <c r="AA2079" s="216"/>
      <c r="AB2079" s="216"/>
      <c r="AC2079" s="216"/>
      <c r="AD2079" s="216"/>
      <c r="AE2079" s="216"/>
      <c r="AF2079" s="216"/>
      <c r="AG2079" s="216"/>
      <c r="AH2079" s="216"/>
      <c r="AI2079" s="216"/>
      <c r="AJ2079" s="216"/>
      <c r="AK2079" s="216"/>
      <c r="AL2079" s="216"/>
      <c r="FY2079" s="184"/>
      <c r="JJ2079" s="184"/>
    </row>
    <row r="2080" spans="2:270">
      <c r="B2080" s="202"/>
      <c r="E2080" s="216"/>
      <c r="F2080" s="216"/>
      <c r="G2080" s="216"/>
      <c r="H2080" s="216"/>
      <c r="I2080" s="216"/>
      <c r="J2080" s="216"/>
      <c r="K2080" s="216"/>
      <c r="L2080" s="216"/>
      <c r="M2080" s="216"/>
      <c r="N2080" s="216"/>
      <c r="O2080" s="216"/>
      <c r="P2080" s="216"/>
      <c r="Q2080" s="216"/>
      <c r="R2080" s="216"/>
      <c r="S2080" s="216"/>
      <c r="T2080" s="216"/>
      <c r="U2080" s="216"/>
      <c r="V2080" s="216"/>
      <c r="W2080" s="216"/>
      <c r="X2080" s="216"/>
      <c r="Y2080" s="216"/>
      <c r="Z2080" s="216"/>
      <c r="AA2080" s="216"/>
      <c r="AB2080" s="216"/>
      <c r="AC2080" s="216"/>
      <c r="AD2080" s="216"/>
      <c r="AE2080" s="216"/>
      <c r="AF2080" s="216"/>
      <c r="AG2080" s="216"/>
      <c r="AH2080" s="216"/>
      <c r="AI2080" s="216"/>
      <c r="AJ2080" s="216"/>
      <c r="AK2080" s="216"/>
      <c r="AL2080" s="216"/>
      <c r="FY2080" s="184"/>
      <c r="JJ2080" s="184"/>
    </row>
    <row r="2081" spans="2:270">
      <c r="B2081" s="202"/>
      <c r="E2081" s="216"/>
      <c r="F2081" s="216"/>
      <c r="G2081" s="216"/>
      <c r="H2081" s="216"/>
      <c r="I2081" s="216"/>
      <c r="J2081" s="216"/>
      <c r="K2081" s="216"/>
      <c r="L2081" s="216"/>
      <c r="M2081" s="216"/>
      <c r="N2081" s="216"/>
      <c r="O2081" s="216"/>
      <c r="P2081" s="216"/>
      <c r="Q2081" s="216"/>
      <c r="R2081" s="216"/>
      <c r="S2081" s="216"/>
      <c r="T2081" s="216"/>
      <c r="U2081" s="216"/>
      <c r="V2081" s="216"/>
      <c r="W2081" s="216"/>
      <c r="X2081" s="216"/>
      <c r="Y2081" s="216"/>
      <c r="Z2081" s="216"/>
      <c r="AA2081" s="216"/>
      <c r="AB2081" s="216"/>
      <c r="AC2081" s="216"/>
      <c r="AD2081" s="216"/>
      <c r="AE2081" s="216"/>
      <c r="AF2081" s="216"/>
      <c r="AG2081" s="216"/>
      <c r="AH2081" s="216"/>
      <c r="AI2081" s="216"/>
      <c r="AJ2081" s="216"/>
      <c r="AK2081" s="216"/>
      <c r="AL2081" s="216"/>
      <c r="FY2081" s="184"/>
      <c r="JJ2081" s="184"/>
    </row>
    <row r="2082" spans="2:270">
      <c r="B2082" s="202"/>
      <c r="E2082" s="216"/>
      <c r="F2082" s="216"/>
      <c r="G2082" s="216"/>
      <c r="H2082" s="216"/>
      <c r="I2082" s="216"/>
      <c r="J2082" s="216"/>
      <c r="K2082" s="216"/>
      <c r="L2082" s="216"/>
      <c r="M2082" s="216"/>
      <c r="N2082" s="216"/>
      <c r="O2082" s="216"/>
      <c r="P2082" s="216"/>
      <c r="Q2082" s="216"/>
      <c r="R2082" s="216"/>
      <c r="S2082" s="216"/>
      <c r="T2082" s="216"/>
      <c r="U2082" s="216"/>
      <c r="V2082" s="216"/>
      <c r="W2082" s="216"/>
      <c r="X2082" s="216"/>
      <c r="Y2082" s="216"/>
      <c r="Z2082" s="216"/>
      <c r="AA2082" s="216"/>
      <c r="AB2082" s="216"/>
      <c r="AC2082" s="216"/>
      <c r="AD2082" s="216"/>
      <c r="AE2082" s="216"/>
      <c r="AF2082" s="216"/>
      <c r="AG2082" s="216"/>
      <c r="AH2082" s="216"/>
      <c r="AI2082" s="216"/>
      <c r="AJ2082" s="216"/>
      <c r="AK2082" s="216"/>
      <c r="AL2082" s="216"/>
      <c r="FY2082" s="184"/>
      <c r="JJ2082" s="184"/>
    </row>
    <row r="2083" spans="2:270">
      <c r="B2083" s="202"/>
      <c r="E2083" s="216"/>
      <c r="F2083" s="216"/>
      <c r="G2083" s="216"/>
      <c r="H2083" s="216"/>
      <c r="I2083" s="216"/>
      <c r="J2083" s="216"/>
      <c r="K2083" s="216"/>
      <c r="L2083" s="216"/>
      <c r="M2083" s="216"/>
      <c r="N2083" s="216"/>
      <c r="O2083" s="216"/>
      <c r="P2083" s="216"/>
      <c r="Q2083" s="216"/>
      <c r="R2083" s="216"/>
      <c r="S2083" s="216"/>
      <c r="T2083" s="216"/>
      <c r="U2083" s="216"/>
      <c r="V2083" s="216"/>
      <c r="W2083" s="216"/>
      <c r="X2083" s="216"/>
      <c r="Y2083" s="216"/>
      <c r="Z2083" s="216"/>
      <c r="AA2083" s="216"/>
      <c r="AB2083" s="216"/>
      <c r="AC2083" s="216"/>
      <c r="AD2083" s="216"/>
      <c r="AE2083" s="216"/>
      <c r="AF2083" s="216"/>
      <c r="AG2083" s="216"/>
      <c r="AH2083" s="216"/>
      <c r="AI2083" s="216"/>
      <c r="AJ2083" s="216"/>
      <c r="AK2083" s="216"/>
      <c r="AL2083" s="216"/>
      <c r="FY2083" s="184"/>
      <c r="JJ2083" s="184"/>
    </row>
    <row r="2084" spans="2:270">
      <c r="B2084" s="202"/>
      <c r="E2084" s="216"/>
      <c r="F2084" s="216"/>
      <c r="G2084" s="216"/>
      <c r="H2084" s="216"/>
      <c r="I2084" s="216"/>
      <c r="J2084" s="216"/>
      <c r="K2084" s="216"/>
      <c r="L2084" s="216"/>
      <c r="M2084" s="216"/>
      <c r="N2084" s="216"/>
      <c r="O2084" s="216"/>
      <c r="P2084" s="216"/>
      <c r="Q2084" s="216"/>
      <c r="R2084" s="216"/>
      <c r="S2084" s="216"/>
      <c r="T2084" s="216"/>
      <c r="U2084" s="216"/>
      <c r="V2084" s="216"/>
      <c r="W2084" s="216"/>
      <c r="X2084" s="216"/>
      <c r="Y2084" s="216"/>
      <c r="Z2084" s="216"/>
      <c r="AA2084" s="216"/>
      <c r="AB2084" s="216"/>
      <c r="AC2084" s="216"/>
      <c r="AD2084" s="216"/>
      <c r="AE2084" s="216"/>
      <c r="AF2084" s="216"/>
      <c r="AG2084" s="216"/>
      <c r="AH2084" s="216"/>
      <c r="AI2084" s="216"/>
      <c r="AJ2084" s="216"/>
      <c r="AK2084" s="216"/>
      <c r="AL2084" s="216"/>
      <c r="FY2084" s="184"/>
      <c r="JJ2084" s="184"/>
    </row>
    <row r="2085" spans="2:270">
      <c r="B2085" s="202"/>
      <c r="E2085" s="216"/>
      <c r="F2085" s="216"/>
      <c r="G2085" s="216"/>
      <c r="H2085" s="216"/>
      <c r="I2085" s="216"/>
      <c r="J2085" s="216"/>
      <c r="K2085" s="216"/>
      <c r="L2085" s="216"/>
      <c r="M2085" s="216"/>
      <c r="N2085" s="216"/>
      <c r="O2085" s="216"/>
      <c r="P2085" s="216"/>
      <c r="Q2085" s="216"/>
      <c r="R2085" s="216"/>
      <c r="S2085" s="216"/>
      <c r="T2085" s="216"/>
      <c r="U2085" s="216"/>
      <c r="V2085" s="216"/>
      <c r="W2085" s="216"/>
      <c r="X2085" s="216"/>
      <c r="Y2085" s="216"/>
      <c r="Z2085" s="216"/>
      <c r="AA2085" s="216"/>
      <c r="AB2085" s="216"/>
      <c r="AC2085" s="216"/>
      <c r="AD2085" s="216"/>
      <c r="AE2085" s="216"/>
      <c r="AF2085" s="216"/>
      <c r="AG2085" s="216"/>
      <c r="AH2085" s="216"/>
      <c r="AI2085" s="216"/>
      <c r="AJ2085" s="216"/>
      <c r="AK2085" s="216"/>
      <c r="AL2085" s="216"/>
      <c r="FY2085" s="184"/>
      <c r="JJ2085" s="184"/>
    </row>
    <row r="2086" spans="2:270">
      <c r="B2086" s="202"/>
      <c r="E2086" s="216"/>
      <c r="F2086" s="216"/>
      <c r="G2086" s="216"/>
      <c r="H2086" s="216"/>
      <c r="I2086" s="216"/>
      <c r="J2086" s="216"/>
      <c r="K2086" s="216"/>
      <c r="L2086" s="216"/>
      <c r="M2086" s="216"/>
      <c r="N2086" s="216"/>
      <c r="O2086" s="216"/>
      <c r="P2086" s="216"/>
      <c r="Q2086" s="216"/>
      <c r="R2086" s="216"/>
      <c r="S2086" s="216"/>
      <c r="T2086" s="216"/>
      <c r="U2086" s="216"/>
      <c r="V2086" s="216"/>
      <c r="W2086" s="216"/>
      <c r="X2086" s="216"/>
      <c r="Y2086" s="216"/>
      <c r="Z2086" s="216"/>
      <c r="AA2086" s="216"/>
      <c r="AB2086" s="216"/>
      <c r="AC2086" s="216"/>
      <c r="AD2086" s="216"/>
      <c r="AE2086" s="216"/>
      <c r="AF2086" s="216"/>
      <c r="AG2086" s="216"/>
      <c r="AH2086" s="216"/>
      <c r="AI2086" s="216"/>
      <c r="AJ2086" s="216"/>
      <c r="AK2086" s="216"/>
      <c r="AL2086" s="216"/>
      <c r="FY2086" s="184"/>
      <c r="JJ2086" s="184"/>
    </row>
    <row r="2087" spans="2:270">
      <c r="B2087" s="202"/>
      <c r="E2087" s="216"/>
      <c r="F2087" s="216"/>
      <c r="G2087" s="216"/>
      <c r="H2087" s="216"/>
      <c r="I2087" s="216"/>
      <c r="J2087" s="216"/>
      <c r="K2087" s="216"/>
      <c r="L2087" s="216"/>
      <c r="M2087" s="216"/>
      <c r="N2087" s="216"/>
      <c r="O2087" s="216"/>
      <c r="P2087" s="216"/>
      <c r="Q2087" s="216"/>
      <c r="R2087" s="216"/>
      <c r="S2087" s="216"/>
      <c r="T2087" s="216"/>
      <c r="U2087" s="216"/>
      <c r="V2087" s="216"/>
      <c r="W2087" s="216"/>
      <c r="X2087" s="216"/>
      <c r="Y2087" s="216"/>
      <c r="Z2087" s="216"/>
      <c r="AA2087" s="216"/>
      <c r="AB2087" s="216"/>
      <c r="AC2087" s="216"/>
      <c r="AD2087" s="216"/>
      <c r="AE2087" s="216"/>
      <c r="AF2087" s="216"/>
      <c r="AG2087" s="216"/>
      <c r="AH2087" s="216"/>
      <c r="AI2087" s="216"/>
      <c r="AJ2087" s="216"/>
      <c r="AK2087" s="216"/>
      <c r="AL2087" s="216"/>
      <c r="FY2087" s="184"/>
      <c r="JJ2087" s="184"/>
    </row>
    <row r="2088" spans="2:270">
      <c r="B2088" s="202"/>
      <c r="E2088" s="216"/>
      <c r="F2088" s="216"/>
      <c r="G2088" s="216"/>
      <c r="H2088" s="216"/>
      <c r="I2088" s="216"/>
      <c r="J2088" s="216"/>
      <c r="K2088" s="216"/>
      <c r="L2088" s="216"/>
      <c r="M2088" s="216"/>
      <c r="N2088" s="216"/>
      <c r="O2088" s="216"/>
      <c r="P2088" s="216"/>
      <c r="Q2088" s="216"/>
      <c r="R2088" s="216"/>
      <c r="S2088" s="216"/>
      <c r="T2088" s="216"/>
      <c r="U2088" s="216"/>
      <c r="V2088" s="216"/>
      <c r="W2088" s="216"/>
      <c r="X2088" s="216"/>
      <c r="Y2088" s="216"/>
      <c r="Z2088" s="216"/>
      <c r="AA2088" s="216"/>
      <c r="AB2088" s="216"/>
      <c r="AC2088" s="216"/>
      <c r="AD2088" s="216"/>
      <c r="AE2088" s="216"/>
      <c r="AF2088" s="216"/>
      <c r="AG2088" s="216"/>
      <c r="AH2088" s="216"/>
      <c r="AI2088" s="216"/>
      <c r="AJ2088" s="216"/>
      <c r="AK2088" s="216"/>
      <c r="AL2088" s="216"/>
      <c r="FY2088" s="184"/>
      <c r="JJ2088" s="184"/>
    </row>
    <row r="2089" spans="2:270">
      <c r="B2089" s="202"/>
      <c r="E2089" s="216"/>
      <c r="F2089" s="216"/>
      <c r="G2089" s="216"/>
      <c r="H2089" s="216"/>
      <c r="I2089" s="216"/>
      <c r="J2089" s="216"/>
      <c r="K2089" s="216"/>
      <c r="L2089" s="216"/>
      <c r="M2089" s="216"/>
      <c r="N2089" s="216"/>
      <c r="O2089" s="216"/>
      <c r="P2089" s="216"/>
      <c r="Q2089" s="216"/>
      <c r="R2089" s="216"/>
      <c r="S2089" s="216"/>
      <c r="T2089" s="216"/>
      <c r="U2089" s="216"/>
      <c r="V2089" s="216"/>
      <c r="W2089" s="216"/>
      <c r="X2089" s="216"/>
      <c r="Y2089" s="216"/>
      <c r="Z2089" s="216"/>
      <c r="AA2089" s="216"/>
      <c r="AB2089" s="216"/>
      <c r="AC2089" s="216"/>
      <c r="AD2089" s="216"/>
      <c r="AE2089" s="216"/>
      <c r="AF2089" s="216"/>
      <c r="AG2089" s="216"/>
      <c r="AH2089" s="216"/>
      <c r="AI2089" s="216"/>
      <c r="AJ2089" s="216"/>
      <c r="AK2089" s="216"/>
      <c r="AL2089" s="216"/>
      <c r="FY2089" s="184"/>
      <c r="JJ2089" s="184"/>
    </row>
    <row r="2090" spans="2:270">
      <c r="B2090" s="202"/>
      <c r="E2090" s="216"/>
      <c r="F2090" s="216"/>
      <c r="G2090" s="216"/>
      <c r="H2090" s="216"/>
      <c r="I2090" s="216"/>
      <c r="J2090" s="216"/>
      <c r="K2090" s="216"/>
      <c r="L2090" s="216"/>
      <c r="M2090" s="216"/>
      <c r="N2090" s="216"/>
      <c r="O2090" s="216"/>
      <c r="P2090" s="216"/>
      <c r="Q2090" s="216"/>
      <c r="R2090" s="216"/>
      <c r="S2090" s="216"/>
      <c r="T2090" s="216"/>
      <c r="U2090" s="216"/>
      <c r="V2090" s="216"/>
      <c r="W2090" s="216"/>
      <c r="X2090" s="216"/>
      <c r="Y2090" s="216"/>
      <c r="Z2090" s="216"/>
      <c r="AA2090" s="216"/>
      <c r="AB2090" s="216"/>
      <c r="AC2090" s="216"/>
      <c r="AD2090" s="216"/>
      <c r="AE2090" s="216"/>
      <c r="AF2090" s="216"/>
      <c r="AG2090" s="216"/>
      <c r="AH2090" s="216"/>
      <c r="AI2090" s="216"/>
      <c r="AJ2090" s="216"/>
      <c r="AK2090" s="216"/>
      <c r="AL2090" s="216"/>
      <c r="FY2090" s="184"/>
      <c r="JJ2090" s="184"/>
    </row>
    <row r="2091" spans="2:270">
      <c r="B2091" s="202"/>
      <c r="E2091" s="216"/>
      <c r="F2091" s="216"/>
      <c r="G2091" s="216"/>
      <c r="H2091" s="216"/>
      <c r="I2091" s="216"/>
      <c r="J2091" s="216"/>
      <c r="K2091" s="216"/>
      <c r="L2091" s="216"/>
      <c r="M2091" s="216"/>
      <c r="N2091" s="216"/>
      <c r="O2091" s="216"/>
      <c r="P2091" s="216"/>
      <c r="Q2091" s="216"/>
      <c r="R2091" s="216"/>
      <c r="S2091" s="216"/>
      <c r="T2091" s="216"/>
      <c r="U2091" s="216"/>
      <c r="V2091" s="216"/>
      <c r="W2091" s="216"/>
      <c r="X2091" s="216"/>
      <c r="Y2091" s="216"/>
      <c r="Z2091" s="216"/>
      <c r="AA2091" s="216"/>
      <c r="AB2091" s="216"/>
      <c r="AC2091" s="216"/>
      <c r="AD2091" s="216"/>
      <c r="AE2091" s="216"/>
      <c r="AF2091" s="216"/>
      <c r="AG2091" s="216"/>
      <c r="AH2091" s="216"/>
      <c r="AI2091" s="216"/>
      <c r="AJ2091" s="216"/>
      <c r="AK2091" s="216"/>
      <c r="AL2091" s="216"/>
      <c r="FY2091" s="184"/>
      <c r="JJ2091" s="184"/>
    </row>
    <row r="2092" spans="2:270">
      <c r="B2092" s="202"/>
      <c r="E2092" s="216"/>
      <c r="F2092" s="216"/>
      <c r="G2092" s="216"/>
      <c r="H2092" s="216"/>
      <c r="I2092" s="216"/>
      <c r="J2092" s="216"/>
      <c r="K2092" s="216"/>
      <c r="L2092" s="216"/>
      <c r="M2092" s="216"/>
      <c r="N2092" s="216"/>
      <c r="O2092" s="216"/>
      <c r="P2092" s="216"/>
      <c r="Q2092" s="216"/>
      <c r="R2092" s="216"/>
      <c r="S2092" s="216"/>
      <c r="T2092" s="216"/>
      <c r="U2092" s="216"/>
      <c r="V2092" s="216"/>
      <c r="W2092" s="216"/>
      <c r="X2092" s="216"/>
      <c r="Y2092" s="216"/>
      <c r="Z2092" s="216"/>
      <c r="AA2092" s="216"/>
      <c r="AB2092" s="216"/>
      <c r="AC2092" s="216"/>
      <c r="AD2092" s="216"/>
      <c r="AE2092" s="216"/>
      <c r="AF2092" s="216"/>
      <c r="AG2092" s="216"/>
      <c r="AH2092" s="216"/>
      <c r="AI2092" s="216"/>
      <c r="AJ2092" s="216"/>
      <c r="AK2092" s="216"/>
      <c r="AL2092" s="216"/>
      <c r="FY2092" s="184"/>
      <c r="JJ2092" s="184"/>
    </row>
    <row r="2093" spans="2:270">
      <c r="B2093" s="202"/>
      <c r="E2093" s="216"/>
      <c r="F2093" s="216"/>
      <c r="G2093" s="216"/>
      <c r="H2093" s="216"/>
      <c r="I2093" s="216"/>
      <c r="J2093" s="216"/>
      <c r="K2093" s="216"/>
      <c r="L2093" s="216"/>
      <c r="M2093" s="216"/>
      <c r="N2093" s="216"/>
      <c r="O2093" s="216"/>
      <c r="P2093" s="216"/>
      <c r="Q2093" s="216"/>
      <c r="R2093" s="216"/>
      <c r="S2093" s="216"/>
      <c r="T2093" s="216"/>
      <c r="U2093" s="216"/>
      <c r="V2093" s="216"/>
      <c r="W2093" s="216"/>
      <c r="X2093" s="216"/>
      <c r="Y2093" s="216"/>
      <c r="Z2093" s="216"/>
      <c r="AA2093" s="216"/>
      <c r="AB2093" s="216"/>
      <c r="AC2093" s="216"/>
      <c r="AD2093" s="216"/>
      <c r="AE2093" s="216"/>
      <c r="AF2093" s="216"/>
      <c r="AG2093" s="216"/>
      <c r="AH2093" s="216"/>
      <c r="AI2093" s="216"/>
      <c r="AJ2093" s="216"/>
      <c r="AK2093" s="216"/>
      <c r="AL2093" s="216"/>
      <c r="FY2093" s="184"/>
      <c r="JJ2093" s="184"/>
    </row>
    <row r="2094" spans="2:270">
      <c r="B2094" s="202"/>
      <c r="E2094" s="216"/>
      <c r="F2094" s="216"/>
      <c r="G2094" s="216"/>
      <c r="H2094" s="216"/>
      <c r="I2094" s="216"/>
      <c r="J2094" s="216"/>
      <c r="K2094" s="216"/>
      <c r="L2094" s="216"/>
      <c r="M2094" s="216"/>
      <c r="N2094" s="216"/>
      <c r="O2094" s="216"/>
      <c r="P2094" s="216"/>
      <c r="Q2094" s="216"/>
      <c r="R2094" s="216"/>
      <c r="S2094" s="216"/>
      <c r="T2094" s="216"/>
      <c r="U2094" s="216"/>
      <c r="V2094" s="216"/>
      <c r="W2094" s="216"/>
      <c r="X2094" s="216"/>
      <c r="Y2094" s="216"/>
      <c r="Z2094" s="216"/>
      <c r="AA2094" s="216"/>
      <c r="AB2094" s="216"/>
      <c r="AC2094" s="216"/>
      <c r="AD2094" s="216"/>
      <c r="AE2094" s="216"/>
      <c r="AF2094" s="216"/>
      <c r="AG2094" s="216"/>
      <c r="AH2094" s="216"/>
      <c r="AI2094" s="216"/>
      <c r="AJ2094" s="216"/>
      <c r="AK2094" s="216"/>
      <c r="AL2094" s="216"/>
      <c r="FY2094" s="184"/>
      <c r="JJ2094" s="184"/>
    </row>
    <row r="2095" spans="2:270">
      <c r="B2095" s="202"/>
      <c r="E2095" s="216"/>
      <c r="F2095" s="216"/>
      <c r="G2095" s="216"/>
      <c r="H2095" s="216"/>
      <c r="I2095" s="216"/>
      <c r="J2095" s="216"/>
      <c r="K2095" s="216"/>
      <c r="L2095" s="216"/>
      <c r="M2095" s="216"/>
      <c r="N2095" s="216"/>
      <c r="O2095" s="216"/>
      <c r="P2095" s="216"/>
      <c r="Q2095" s="216"/>
      <c r="R2095" s="216"/>
      <c r="S2095" s="216"/>
      <c r="T2095" s="216"/>
      <c r="U2095" s="216"/>
      <c r="V2095" s="216"/>
      <c r="W2095" s="216"/>
      <c r="X2095" s="216"/>
      <c r="Y2095" s="216"/>
      <c r="Z2095" s="216"/>
      <c r="AA2095" s="216"/>
      <c r="AB2095" s="216"/>
      <c r="AC2095" s="216"/>
      <c r="AD2095" s="216"/>
      <c r="AE2095" s="216"/>
      <c r="AF2095" s="216"/>
      <c r="AG2095" s="216"/>
      <c r="AH2095" s="216"/>
      <c r="AI2095" s="216"/>
      <c r="AJ2095" s="216"/>
      <c r="AK2095" s="216"/>
      <c r="AL2095" s="216"/>
      <c r="FY2095" s="184"/>
      <c r="JJ2095" s="184"/>
    </row>
    <row r="2096" spans="2:270">
      <c r="B2096" s="202"/>
      <c r="E2096" s="216"/>
      <c r="F2096" s="216"/>
      <c r="G2096" s="216"/>
      <c r="H2096" s="216"/>
      <c r="I2096" s="216"/>
      <c r="J2096" s="216"/>
      <c r="K2096" s="216"/>
      <c r="L2096" s="216"/>
      <c r="M2096" s="216"/>
      <c r="N2096" s="216"/>
      <c r="O2096" s="216"/>
      <c r="P2096" s="216"/>
      <c r="Q2096" s="216"/>
      <c r="R2096" s="216"/>
      <c r="S2096" s="216"/>
      <c r="T2096" s="216"/>
      <c r="U2096" s="216"/>
      <c r="V2096" s="216"/>
      <c r="W2096" s="216"/>
      <c r="X2096" s="216"/>
      <c r="Y2096" s="216"/>
      <c r="Z2096" s="216"/>
      <c r="AA2096" s="216"/>
      <c r="AB2096" s="216"/>
      <c r="AC2096" s="216"/>
      <c r="AD2096" s="216"/>
      <c r="AE2096" s="216"/>
      <c r="AF2096" s="216"/>
      <c r="AG2096" s="216"/>
      <c r="AH2096" s="216"/>
      <c r="AI2096" s="216"/>
      <c r="AJ2096" s="216"/>
      <c r="AK2096" s="216"/>
      <c r="AL2096" s="216"/>
      <c r="FY2096" s="184"/>
      <c r="JJ2096" s="184"/>
    </row>
    <row r="2097" spans="2:270">
      <c r="B2097" s="202"/>
      <c r="E2097" s="216"/>
      <c r="F2097" s="216"/>
      <c r="G2097" s="216"/>
      <c r="H2097" s="216"/>
      <c r="I2097" s="216"/>
      <c r="J2097" s="216"/>
      <c r="K2097" s="216"/>
      <c r="L2097" s="216"/>
      <c r="M2097" s="216"/>
      <c r="N2097" s="216"/>
      <c r="O2097" s="216"/>
      <c r="P2097" s="216"/>
      <c r="Q2097" s="216"/>
      <c r="R2097" s="216"/>
      <c r="S2097" s="216"/>
      <c r="T2097" s="216"/>
      <c r="U2097" s="216"/>
      <c r="V2097" s="216"/>
      <c r="W2097" s="216"/>
      <c r="X2097" s="216"/>
      <c r="Y2097" s="216"/>
      <c r="Z2097" s="216"/>
      <c r="AA2097" s="216"/>
      <c r="AB2097" s="216"/>
      <c r="AC2097" s="216"/>
      <c r="AD2097" s="216"/>
      <c r="AE2097" s="216"/>
      <c r="AF2097" s="216"/>
      <c r="AG2097" s="216"/>
      <c r="AH2097" s="216"/>
      <c r="AI2097" s="216"/>
      <c r="AJ2097" s="216"/>
      <c r="AK2097" s="216"/>
      <c r="AL2097" s="216"/>
      <c r="FY2097" s="184"/>
      <c r="JJ2097" s="184"/>
    </row>
    <row r="2098" spans="2:270">
      <c r="B2098" s="202"/>
      <c r="E2098" s="216"/>
      <c r="F2098" s="216"/>
      <c r="G2098" s="216"/>
      <c r="H2098" s="216"/>
      <c r="I2098" s="216"/>
      <c r="J2098" s="216"/>
      <c r="K2098" s="216"/>
      <c r="L2098" s="216"/>
      <c r="M2098" s="216"/>
      <c r="N2098" s="216"/>
      <c r="O2098" s="216"/>
      <c r="P2098" s="216"/>
      <c r="Q2098" s="216"/>
      <c r="R2098" s="216"/>
      <c r="S2098" s="216"/>
      <c r="T2098" s="216"/>
      <c r="U2098" s="216"/>
      <c r="V2098" s="216"/>
      <c r="W2098" s="216"/>
      <c r="X2098" s="216"/>
      <c r="Y2098" s="216"/>
      <c r="Z2098" s="216"/>
      <c r="AA2098" s="216"/>
      <c r="AB2098" s="216"/>
      <c r="AC2098" s="216"/>
      <c r="AD2098" s="216"/>
      <c r="AE2098" s="216"/>
      <c r="AF2098" s="216"/>
      <c r="AG2098" s="216"/>
      <c r="AH2098" s="216"/>
      <c r="AI2098" s="216"/>
      <c r="AJ2098" s="216"/>
      <c r="AK2098" s="216"/>
      <c r="AL2098" s="216"/>
      <c r="FY2098" s="184"/>
      <c r="JJ2098" s="184"/>
    </row>
    <row r="2099" spans="2:270">
      <c r="B2099" s="202"/>
      <c r="E2099" s="216"/>
      <c r="F2099" s="216"/>
      <c r="G2099" s="216"/>
      <c r="H2099" s="216"/>
      <c r="I2099" s="216"/>
      <c r="J2099" s="216"/>
      <c r="K2099" s="216"/>
      <c r="L2099" s="216"/>
      <c r="M2099" s="216"/>
      <c r="N2099" s="216"/>
      <c r="O2099" s="216"/>
      <c r="P2099" s="216"/>
      <c r="Q2099" s="216"/>
      <c r="R2099" s="216"/>
      <c r="S2099" s="216"/>
      <c r="T2099" s="216"/>
      <c r="U2099" s="216"/>
      <c r="V2099" s="216"/>
      <c r="W2099" s="216"/>
      <c r="X2099" s="216"/>
      <c r="Y2099" s="216"/>
      <c r="Z2099" s="216"/>
      <c r="AA2099" s="216"/>
      <c r="AB2099" s="216"/>
      <c r="AC2099" s="216"/>
      <c r="AD2099" s="216"/>
      <c r="AE2099" s="216"/>
      <c r="AF2099" s="216"/>
      <c r="AG2099" s="216"/>
      <c r="AH2099" s="216"/>
      <c r="AI2099" s="216"/>
      <c r="AJ2099" s="216"/>
      <c r="AK2099" s="216"/>
      <c r="AL2099" s="216"/>
      <c r="FY2099" s="184"/>
      <c r="JJ2099" s="184"/>
    </row>
    <row r="2100" spans="2:270">
      <c r="B2100" s="202"/>
      <c r="E2100" s="216"/>
      <c r="F2100" s="216"/>
      <c r="G2100" s="216"/>
      <c r="H2100" s="216"/>
      <c r="I2100" s="216"/>
      <c r="J2100" s="216"/>
      <c r="K2100" s="216"/>
      <c r="L2100" s="216"/>
      <c r="M2100" s="216"/>
      <c r="N2100" s="216"/>
      <c r="O2100" s="216"/>
      <c r="P2100" s="216"/>
      <c r="Q2100" s="216"/>
      <c r="R2100" s="216"/>
      <c r="S2100" s="216"/>
      <c r="T2100" s="216"/>
      <c r="U2100" s="216"/>
      <c r="V2100" s="216"/>
      <c r="W2100" s="216"/>
      <c r="X2100" s="216"/>
      <c r="Y2100" s="216"/>
      <c r="Z2100" s="216"/>
      <c r="AA2100" s="216"/>
      <c r="AB2100" s="216"/>
      <c r="AC2100" s="216"/>
      <c r="AD2100" s="216"/>
      <c r="AE2100" s="216"/>
      <c r="AF2100" s="216"/>
      <c r="AG2100" s="216"/>
      <c r="AH2100" s="216"/>
      <c r="AI2100" s="216"/>
      <c r="AJ2100" s="216"/>
      <c r="AK2100" s="216"/>
      <c r="AL2100" s="216"/>
      <c r="FY2100" s="184"/>
      <c r="JJ2100" s="184"/>
    </row>
    <row r="2101" spans="2:270">
      <c r="B2101" s="202"/>
      <c r="E2101" s="216"/>
      <c r="F2101" s="216"/>
      <c r="G2101" s="216"/>
      <c r="H2101" s="216"/>
      <c r="I2101" s="216"/>
      <c r="J2101" s="216"/>
      <c r="K2101" s="216"/>
      <c r="L2101" s="216"/>
      <c r="M2101" s="216"/>
      <c r="N2101" s="216"/>
      <c r="O2101" s="216"/>
      <c r="P2101" s="216"/>
      <c r="Q2101" s="216"/>
      <c r="R2101" s="216"/>
      <c r="S2101" s="216"/>
      <c r="T2101" s="216"/>
      <c r="U2101" s="216"/>
      <c r="V2101" s="216"/>
      <c r="W2101" s="216"/>
      <c r="X2101" s="216"/>
      <c r="Y2101" s="216"/>
      <c r="Z2101" s="216"/>
      <c r="AA2101" s="216"/>
      <c r="AB2101" s="216"/>
      <c r="AC2101" s="216"/>
      <c r="AD2101" s="216"/>
      <c r="AE2101" s="216"/>
      <c r="AF2101" s="216"/>
      <c r="AG2101" s="216"/>
      <c r="AH2101" s="216"/>
      <c r="AI2101" s="216"/>
      <c r="AJ2101" s="216"/>
      <c r="AK2101" s="216"/>
      <c r="AL2101" s="216"/>
      <c r="FY2101" s="184"/>
      <c r="JJ2101" s="184"/>
    </row>
    <row r="2102" spans="2:270">
      <c r="B2102" s="202"/>
      <c r="E2102" s="216"/>
      <c r="F2102" s="216"/>
      <c r="G2102" s="216"/>
      <c r="H2102" s="216"/>
      <c r="I2102" s="216"/>
      <c r="J2102" s="216"/>
      <c r="K2102" s="216"/>
      <c r="L2102" s="216"/>
      <c r="M2102" s="216"/>
      <c r="N2102" s="216"/>
      <c r="O2102" s="216"/>
      <c r="P2102" s="216"/>
      <c r="Q2102" s="216"/>
      <c r="R2102" s="216"/>
      <c r="S2102" s="216"/>
      <c r="T2102" s="216"/>
      <c r="U2102" s="216"/>
      <c r="V2102" s="216"/>
      <c r="W2102" s="216"/>
      <c r="X2102" s="216"/>
      <c r="Y2102" s="216"/>
      <c r="Z2102" s="216"/>
      <c r="AA2102" s="216"/>
      <c r="AB2102" s="216"/>
      <c r="AC2102" s="216"/>
      <c r="AD2102" s="216"/>
      <c r="AE2102" s="216"/>
      <c r="AF2102" s="216"/>
      <c r="AG2102" s="216"/>
      <c r="AH2102" s="216"/>
      <c r="AI2102" s="216"/>
      <c r="AJ2102" s="216"/>
      <c r="AK2102" s="216"/>
      <c r="AL2102" s="216"/>
      <c r="FY2102" s="184"/>
      <c r="JJ2102" s="184"/>
    </row>
    <row r="2103" spans="2:270">
      <c r="B2103" s="202"/>
      <c r="E2103" s="216"/>
      <c r="F2103" s="216"/>
      <c r="G2103" s="216"/>
      <c r="H2103" s="216"/>
      <c r="I2103" s="216"/>
      <c r="J2103" s="216"/>
      <c r="K2103" s="216"/>
      <c r="L2103" s="216"/>
      <c r="M2103" s="216"/>
      <c r="N2103" s="216"/>
      <c r="O2103" s="216"/>
      <c r="P2103" s="216"/>
      <c r="Q2103" s="216"/>
      <c r="R2103" s="216"/>
      <c r="S2103" s="216"/>
      <c r="T2103" s="216"/>
      <c r="U2103" s="216"/>
      <c r="V2103" s="216"/>
      <c r="W2103" s="216"/>
      <c r="X2103" s="216"/>
      <c r="Y2103" s="216"/>
      <c r="Z2103" s="216"/>
      <c r="AA2103" s="216"/>
      <c r="AB2103" s="216"/>
      <c r="AC2103" s="216"/>
      <c r="AD2103" s="216"/>
      <c r="AE2103" s="216"/>
      <c r="AF2103" s="216"/>
      <c r="AG2103" s="216"/>
      <c r="AH2103" s="216"/>
      <c r="AI2103" s="216"/>
      <c r="AJ2103" s="216"/>
      <c r="AK2103" s="216"/>
      <c r="AL2103" s="216"/>
      <c r="FY2103" s="184"/>
      <c r="JJ2103" s="184"/>
    </row>
    <row r="2104" spans="2:270">
      <c r="B2104" s="202"/>
      <c r="E2104" s="216"/>
      <c r="F2104" s="216"/>
      <c r="G2104" s="216"/>
      <c r="H2104" s="216"/>
      <c r="I2104" s="216"/>
      <c r="J2104" s="216"/>
      <c r="K2104" s="216"/>
      <c r="L2104" s="216"/>
      <c r="M2104" s="216"/>
      <c r="N2104" s="216"/>
      <c r="O2104" s="216"/>
      <c r="P2104" s="216"/>
      <c r="Q2104" s="216"/>
      <c r="R2104" s="216"/>
      <c r="S2104" s="216"/>
      <c r="T2104" s="216"/>
      <c r="U2104" s="216"/>
      <c r="V2104" s="216"/>
      <c r="W2104" s="216"/>
      <c r="X2104" s="216"/>
      <c r="Y2104" s="216"/>
      <c r="Z2104" s="216"/>
      <c r="AA2104" s="216"/>
      <c r="AB2104" s="216"/>
      <c r="AC2104" s="216"/>
      <c r="AD2104" s="216"/>
      <c r="AE2104" s="216"/>
      <c r="AF2104" s="216"/>
      <c r="AG2104" s="216"/>
      <c r="AH2104" s="216"/>
      <c r="AI2104" s="216"/>
      <c r="AJ2104" s="216"/>
      <c r="AK2104" s="216"/>
      <c r="AL2104" s="216"/>
      <c r="FY2104" s="184"/>
      <c r="JJ2104" s="184"/>
    </row>
    <row r="2105" spans="2:270">
      <c r="B2105" s="202"/>
      <c r="E2105" s="216"/>
      <c r="F2105" s="216"/>
      <c r="G2105" s="216"/>
      <c r="H2105" s="216"/>
      <c r="I2105" s="216"/>
      <c r="J2105" s="216"/>
      <c r="K2105" s="216"/>
      <c r="L2105" s="216"/>
      <c r="M2105" s="216"/>
      <c r="N2105" s="216"/>
      <c r="O2105" s="216"/>
      <c r="P2105" s="216"/>
      <c r="Q2105" s="216"/>
      <c r="R2105" s="216"/>
      <c r="S2105" s="216"/>
      <c r="T2105" s="216"/>
      <c r="U2105" s="216"/>
      <c r="V2105" s="216"/>
      <c r="W2105" s="216"/>
      <c r="X2105" s="216"/>
      <c r="Y2105" s="216"/>
      <c r="Z2105" s="216"/>
      <c r="AA2105" s="216"/>
      <c r="AB2105" s="216"/>
      <c r="AC2105" s="216"/>
      <c r="AD2105" s="216"/>
      <c r="AE2105" s="216"/>
      <c r="AF2105" s="216"/>
      <c r="AG2105" s="216"/>
      <c r="AH2105" s="216"/>
      <c r="AI2105" s="216"/>
      <c r="AJ2105" s="216"/>
      <c r="AK2105" s="216"/>
      <c r="AL2105" s="216"/>
      <c r="FY2105" s="184"/>
      <c r="JJ2105" s="184"/>
    </row>
    <row r="2106" spans="2:270">
      <c r="B2106" s="202"/>
      <c r="E2106" s="216"/>
      <c r="F2106" s="216"/>
      <c r="G2106" s="216"/>
      <c r="H2106" s="216"/>
      <c r="I2106" s="216"/>
      <c r="J2106" s="216"/>
      <c r="K2106" s="216"/>
      <c r="L2106" s="216"/>
      <c r="M2106" s="216"/>
      <c r="N2106" s="216"/>
      <c r="O2106" s="216"/>
      <c r="P2106" s="216"/>
      <c r="Q2106" s="216"/>
      <c r="R2106" s="216"/>
      <c r="S2106" s="216"/>
      <c r="T2106" s="216"/>
      <c r="U2106" s="216"/>
      <c r="V2106" s="216"/>
      <c r="W2106" s="216"/>
      <c r="X2106" s="216"/>
      <c r="Y2106" s="216"/>
      <c r="Z2106" s="216"/>
      <c r="AA2106" s="216"/>
      <c r="AB2106" s="216"/>
      <c r="AC2106" s="216"/>
      <c r="AD2106" s="216"/>
      <c r="AE2106" s="216"/>
      <c r="AF2106" s="216"/>
      <c r="AG2106" s="216"/>
      <c r="AH2106" s="216"/>
      <c r="AI2106" s="216"/>
      <c r="AJ2106" s="216"/>
      <c r="AK2106" s="216"/>
      <c r="AL2106" s="216"/>
      <c r="FY2106" s="184"/>
      <c r="JJ2106" s="184"/>
    </row>
    <row r="2107" spans="2:270">
      <c r="B2107" s="202"/>
      <c r="E2107" s="216"/>
      <c r="F2107" s="216"/>
      <c r="G2107" s="216"/>
      <c r="H2107" s="216"/>
      <c r="I2107" s="216"/>
      <c r="J2107" s="216"/>
      <c r="K2107" s="216"/>
      <c r="L2107" s="216"/>
      <c r="M2107" s="216"/>
      <c r="N2107" s="216"/>
      <c r="O2107" s="216"/>
      <c r="P2107" s="216"/>
      <c r="Q2107" s="216"/>
      <c r="R2107" s="216"/>
      <c r="S2107" s="216"/>
      <c r="T2107" s="216"/>
      <c r="U2107" s="216"/>
      <c r="V2107" s="216"/>
      <c r="W2107" s="216"/>
      <c r="X2107" s="216"/>
      <c r="Y2107" s="216"/>
      <c r="Z2107" s="216"/>
      <c r="AA2107" s="216"/>
      <c r="AB2107" s="216"/>
      <c r="AC2107" s="216"/>
      <c r="AD2107" s="216"/>
      <c r="AE2107" s="216"/>
      <c r="AF2107" s="216"/>
      <c r="AG2107" s="216"/>
      <c r="AH2107" s="216"/>
      <c r="AI2107" s="216"/>
      <c r="AJ2107" s="216"/>
      <c r="AK2107" s="216"/>
      <c r="AL2107" s="216"/>
      <c r="FY2107" s="184"/>
      <c r="JJ2107" s="184"/>
    </row>
    <row r="2108" spans="2:270">
      <c r="B2108" s="202"/>
      <c r="E2108" s="216"/>
      <c r="F2108" s="216"/>
      <c r="G2108" s="216"/>
      <c r="H2108" s="216"/>
      <c r="I2108" s="216"/>
      <c r="J2108" s="216"/>
      <c r="K2108" s="216"/>
      <c r="L2108" s="216"/>
      <c r="M2108" s="216"/>
      <c r="N2108" s="216"/>
      <c r="O2108" s="216"/>
      <c r="P2108" s="216"/>
      <c r="Q2108" s="216"/>
      <c r="R2108" s="216"/>
      <c r="S2108" s="216"/>
      <c r="T2108" s="216"/>
      <c r="U2108" s="216"/>
      <c r="V2108" s="216"/>
      <c r="W2108" s="216"/>
      <c r="X2108" s="216"/>
      <c r="Y2108" s="216"/>
      <c r="Z2108" s="216"/>
      <c r="AA2108" s="216"/>
      <c r="AB2108" s="216"/>
      <c r="AC2108" s="216"/>
      <c r="AD2108" s="216"/>
      <c r="AE2108" s="216"/>
      <c r="AF2108" s="216"/>
      <c r="AG2108" s="216"/>
      <c r="AH2108" s="216"/>
      <c r="AI2108" s="216"/>
      <c r="AJ2108" s="216"/>
      <c r="AK2108" s="216"/>
      <c r="AL2108" s="216"/>
      <c r="FY2108" s="184"/>
      <c r="JJ2108" s="184"/>
    </row>
    <row r="2109" spans="2:270">
      <c r="B2109" s="202"/>
      <c r="E2109" s="216"/>
      <c r="F2109" s="216"/>
      <c r="G2109" s="216"/>
      <c r="H2109" s="216"/>
      <c r="I2109" s="216"/>
      <c r="J2109" s="216"/>
      <c r="K2109" s="216"/>
      <c r="L2109" s="216"/>
      <c r="M2109" s="216"/>
      <c r="N2109" s="216"/>
      <c r="O2109" s="216"/>
      <c r="P2109" s="216"/>
      <c r="Q2109" s="216"/>
      <c r="R2109" s="216"/>
      <c r="S2109" s="216"/>
      <c r="T2109" s="216"/>
      <c r="U2109" s="216"/>
      <c r="V2109" s="216"/>
      <c r="W2109" s="216"/>
      <c r="X2109" s="216"/>
      <c r="Y2109" s="216"/>
      <c r="Z2109" s="216"/>
      <c r="AA2109" s="216"/>
      <c r="AB2109" s="216"/>
      <c r="AC2109" s="216"/>
      <c r="AD2109" s="216"/>
      <c r="AE2109" s="216"/>
      <c r="AF2109" s="216"/>
      <c r="AG2109" s="216"/>
      <c r="AH2109" s="216"/>
      <c r="AI2109" s="216"/>
      <c r="AJ2109" s="216"/>
      <c r="AK2109" s="216"/>
      <c r="AL2109" s="216"/>
      <c r="FY2109" s="184"/>
      <c r="JJ2109" s="184"/>
    </row>
    <row r="2110" spans="2:270">
      <c r="B2110" s="202"/>
      <c r="E2110" s="216"/>
      <c r="F2110" s="216"/>
      <c r="G2110" s="216"/>
      <c r="H2110" s="216"/>
      <c r="I2110" s="216"/>
      <c r="J2110" s="216"/>
      <c r="K2110" s="216"/>
      <c r="L2110" s="216"/>
      <c r="M2110" s="216"/>
      <c r="N2110" s="216"/>
      <c r="O2110" s="216"/>
      <c r="P2110" s="216"/>
      <c r="Q2110" s="216"/>
      <c r="R2110" s="216"/>
      <c r="S2110" s="216"/>
      <c r="T2110" s="216"/>
      <c r="U2110" s="216"/>
      <c r="V2110" s="216"/>
      <c r="W2110" s="216"/>
      <c r="X2110" s="216"/>
      <c r="Y2110" s="216"/>
      <c r="Z2110" s="216"/>
      <c r="AA2110" s="216"/>
      <c r="AB2110" s="216"/>
      <c r="AC2110" s="216"/>
      <c r="AD2110" s="216"/>
      <c r="AE2110" s="216"/>
      <c r="AF2110" s="216"/>
      <c r="AG2110" s="216"/>
      <c r="AH2110" s="216"/>
      <c r="AI2110" s="216"/>
      <c r="AJ2110" s="216"/>
      <c r="AK2110" s="216"/>
      <c r="AL2110" s="216"/>
      <c r="FY2110" s="184"/>
      <c r="JJ2110" s="184"/>
    </row>
    <row r="2111" spans="2:270">
      <c r="B2111" s="202"/>
      <c r="E2111" s="216"/>
      <c r="F2111" s="216"/>
      <c r="G2111" s="216"/>
      <c r="H2111" s="216"/>
      <c r="I2111" s="216"/>
      <c r="J2111" s="216"/>
      <c r="K2111" s="216"/>
      <c r="L2111" s="216"/>
      <c r="M2111" s="216"/>
      <c r="N2111" s="216"/>
      <c r="O2111" s="216"/>
      <c r="P2111" s="216"/>
      <c r="Q2111" s="216"/>
      <c r="R2111" s="216"/>
      <c r="S2111" s="216"/>
      <c r="T2111" s="216"/>
      <c r="U2111" s="216"/>
      <c r="V2111" s="216"/>
      <c r="W2111" s="216"/>
      <c r="X2111" s="216"/>
      <c r="Y2111" s="216"/>
      <c r="Z2111" s="216"/>
      <c r="AA2111" s="216"/>
      <c r="AB2111" s="216"/>
      <c r="AC2111" s="216"/>
      <c r="AD2111" s="216"/>
      <c r="AE2111" s="216"/>
      <c r="AF2111" s="216"/>
      <c r="AG2111" s="216"/>
      <c r="AH2111" s="216"/>
      <c r="AI2111" s="216"/>
      <c r="AJ2111" s="216"/>
      <c r="AK2111" s="216"/>
      <c r="AL2111" s="216"/>
      <c r="FY2111" s="184"/>
      <c r="JJ2111" s="184"/>
    </row>
    <row r="2112" spans="2:270">
      <c r="B2112" s="202"/>
      <c r="E2112" s="216"/>
      <c r="F2112" s="216"/>
      <c r="G2112" s="216"/>
      <c r="H2112" s="216"/>
      <c r="I2112" s="216"/>
      <c r="J2112" s="216"/>
      <c r="K2112" s="216"/>
      <c r="L2112" s="216"/>
      <c r="M2112" s="216"/>
      <c r="N2112" s="216"/>
      <c r="O2112" s="216"/>
      <c r="P2112" s="216"/>
      <c r="Q2112" s="216"/>
      <c r="R2112" s="216"/>
      <c r="S2112" s="216"/>
      <c r="T2112" s="216"/>
      <c r="U2112" s="216"/>
      <c r="V2112" s="216"/>
      <c r="W2112" s="216"/>
      <c r="X2112" s="216"/>
      <c r="Y2112" s="216"/>
      <c r="Z2112" s="216"/>
      <c r="AA2112" s="216"/>
      <c r="AB2112" s="216"/>
      <c r="AC2112" s="216"/>
      <c r="AD2112" s="216"/>
      <c r="AE2112" s="216"/>
      <c r="AF2112" s="216"/>
      <c r="AG2112" s="216"/>
      <c r="AH2112" s="216"/>
      <c r="AI2112" s="216"/>
      <c r="AJ2112" s="216"/>
      <c r="AK2112" s="216"/>
      <c r="AL2112" s="216"/>
      <c r="FY2112" s="184"/>
      <c r="JJ2112" s="184"/>
    </row>
    <row r="2113" spans="2:270">
      <c r="B2113" s="202"/>
      <c r="E2113" s="216"/>
      <c r="F2113" s="216"/>
      <c r="G2113" s="216"/>
      <c r="H2113" s="216"/>
      <c r="I2113" s="216"/>
      <c r="J2113" s="216"/>
      <c r="K2113" s="216"/>
      <c r="L2113" s="216"/>
      <c r="M2113" s="216"/>
      <c r="N2113" s="216"/>
      <c r="O2113" s="216"/>
      <c r="P2113" s="216"/>
      <c r="Q2113" s="216"/>
      <c r="R2113" s="216"/>
      <c r="S2113" s="216"/>
      <c r="T2113" s="216"/>
      <c r="U2113" s="216"/>
      <c r="V2113" s="216"/>
      <c r="W2113" s="216"/>
      <c r="X2113" s="216"/>
      <c r="Y2113" s="216"/>
      <c r="Z2113" s="216"/>
      <c r="AA2113" s="216"/>
      <c r="AB2113" s="216"/>
      <c r="AC2113" s="216"/>
      <c r="AD2113" s="216"/>
      <c r="AE2113" s="216"/>
      <c r="AF2113" s="216"/>
      <c r="AG2113" s="216"/>
      <c r="AH2113" s="216"/>
      <c r="AI2113" s="216"/>
      <c r="AJ2113" s="216"/>
      <c r="AK2113" s="216"/>
      <c r="AL2113" s="216"/>
      <c r="FY2113" s="184"/>
      <c r="JJ2113" s="184"/>
    </row>
    <row r="2114" spans="2:270">
      <c r="B2114" s="202"/>
      <c r="E2114" s="216"/>
      <c r="F2114" s="216"/>
      <c r="G2114" s="216"/>
      <c r="H2114" s="216"/>
      <c r="I2114" s="216"/>
      <c r="J2114" s="216"/>
      <c r="K2114" s="216"/>
      <c r="L2114" s="216"/>
      <c r="M2114" s="216"/>
      <c r="N2114" s="216"/>
      <c r="O2114" s="216"/>
      <c r="P2114" s="216"/>
      <c r="Q2114" s="216"/>
      <c r="R2114" s="216"/>
      <c r="S2114" s="216"/>
      <c r="T2114" s="216"/>
      <c r="U2114" s="216"/>
      <c r="V2114" s="216"/>
      <c r="W2114" s="216"/>
      <c r="X2114" s="216"/>
      <c r="Y2114" s="216"/>
      <c r="Z2114" s="216"/>
      <c r="AA2114" s="216"/>
      <c r="AB2114" s="216"/>
      <c r="AC2114" s="216"/>
      <c r="AD2114" s="216"/>
      <c r="AE2114" s="216"/>
      <c r="AF2114" s="216"/>
      <c r="AG2114" s="216"/>
      <c r="AH2114" s="216"/>
      <c r="AI2114" s="216"/>
      <c r="AJ2114" s="216"/>
      <c r="AK2114" s="216"/>
      <c r="AL2114" s="216"/>
      <c r="FY2114" s="184"/>
      <c r="JJ2114" s="184"/>
    </row>
    <row r="2115" spans="2:270">
      <c r="B2115" s="202"/>
      <c r="E2115" s="216"/>
      <c r="F2115" s="216"/>
      <c r="G2115" s="216"/>
      <c r="H2115" s="216"/>
      <c r="I2115" s="216"/>
      <c r="J2115" s="216"/>
      <c r="K2115" s="216"/>
      <c r="L2115" s="216"/>
      <c r="M2115" s="216"/>
      <c r="N2115" s="216"/>
      <c r="O2115" s="216"/>
      <c r="P2115" s="216"/>
      <c r="Q2115" s="216"/>
      <c r="R2115" s="216"/>
      <c r="S2115" s="216"/>
      <c r="T2115" s="216"/>
      <c r="U2115" s="216"/>
      <c r="V2115" s="216"/>
      <c r="W2115" s="216"/>
      <c r="X2115" s="216"/>
      <c r="Y2115" s="216"/>
      <c r="Z2115" s="216"/>
      <c r="AA2115" s="216"/>
      <c r="AB2115" s="216"/>
      <c r="AC2115" s="216"/>
      <c r="AD2115" s="216"/>
      <c r="AE2115" s="216"/>
      <c r="AF2115" s="216"/>
      <c r="AG2115" s="216"/>
      <c r="AH2115" s="216"/>
      <c r="AI2115" s="216"/>
      <c r="AJ2115" s="216"/>
      <c r="AK2115" s="216"/>
      <c r="AL2115" s="216"/>
      <c r="FY2115" s="184"/>
      <c r="JJ2115" s="184"/>
    </row>
    <row r="2116" spans="2:270">
      <c r="B2116" s="202"/>
      <c r="E2116" s="216"/>
      <c r="F2116" s="216"/>
      <c r="G2116" s="216"/>
      <c r="H2116" s="216"/>
      <c r="I2116" s="216"/>
      <c r="J2116" s="216"/>
      <c r="K2116" s="216"/>
      <c r="L2116" s="216"/>
      <c r="M2116" s="216"/>
      <c r="N2116" s="216"/>
      <c r="O2116" s="216"/>
      <c r="P2116" s="216"/>
      <c r="Q2116" s="216"/>
      <c r="R2116" s="216"/>
      <c r="S2116" s="216"/>
      <c r="T2116" s="216"/>
      <c r="U2116" s="216"/>
      <c r="V2116" s="216"/>
      <c r="W2116" s="216"/>
      <c r="X2116" s="216"/>
      <c r="Y2116" s="216"/>
      <c r="Z2116" s="216"/>
      <c r="AA2116" s="216"/>
      <c r="AB2116" s="216"/>
      <c r="AC2116" s="216"/>
      <c r="AD2116" s="216"/>
      <c r="AE2116" s="216"/>
      <c r="AF2116" s="216"/>
      <c r="AG2116" s="216"/>
      <c r="AH2116" s="216"/>
      <c r="AI2116" s="216"/>
      <c r="AJ2116" s="216"/>
      <c r="AK2116" s="216"/>
      <c r="AL2116" s="216"/>
      <c r="FY2116" s="184"/>
      <c r="JJ2116" s="184"/>
    </row>
    <row r="2117" spans="2:270">
      <c r="B2117" s="202"/>
      <c r="E2117" s="216"/>
      <c r="F2117" s="216"/>
      <c r="G2117" s="216"/>
      <c r="H2117" s="216"/>
      <c r="I2117" s="216"/>
      <c r="J2117" s="216"/>
      <c r="K2117" s="216"/>
      <c r="L2117" s="216"/>
      <c r="M2117" s="216"/>
      <c r="N2117" s="216"/>
      <c r="O2117" s="216"/>
      <c r="P2117" s="216"/>
      <c r="Q2117" s="216"/>
      <c r="R2117" s="216"/>
      <c r="S2117" s="216"/>
      <c r="T2117" s="216"/>
      <c r="U2117" s="216"/>
      <c r="V2117" s="216"/>
      <c r="W2117" s="216"/>
      <c r="X2117" s="216"/>
      <c r="Y2117" s="216"/>
      <c r="Z2117" s="216"/>
      <c r="AA2117" s="216"/>
      <c r="AB2117" s="216"/>
      <c r="AC2117" s="216"/>
      <c r="AD2117" s="216"/>
      <c r="AE2117" s="216"/>
      <c r="AF2117" s="216"/>
      <c r="AG2117" s="216"/>
      <c r="AH2117" s="216"/>
      <c r="AI2117" s="216"/>
      <c r="AJ2117" s="216"/>
      <c r="AK2117" s="216"/>
      <c r="AL2117" s="216"/>
      <c r="FY2117" s="184"/>
      <c r="JJ2117" s="184"/>
    </row>
    <row r="2118" spans="2:270">
      <c r="B2118" s="202"/>
      <c r="E2118" s="216"/>
      <c r="F2118" s="216"/>
      <c r="G2118" s="216"/>
      <c r="H2118" s="216"/>
      <c r="I2118" s="216"/>
      <c r="J2118" s="216"/>
      <c r="K2118" s="216"/>
      <c r="L2118" s="216"/>
      <c r="M2118" s="216"/>
      <c r="N2118" s="216"/>
      <c r="O2118" s="216"/>
      <c r="P2118" s="216"/>
      <c r="Q2118" s="216"/>
      <c r="R2118" s="216"/>
      <c r="S2118" s="216"/>
      <c r="T2118" s="216"/>
      <c r="U2118" s="216"/>
      <c r="V2118" s="216"/>
      <c r="W2118" s="216"/>
      <c r="X2118" s="216"/>
      <c r="Y2118" s="216"/>
      <c r="Z2118" s="216"/>
      <c r="AA2118" s="216"/>
      <c r="AB2118" s="216"/>
      <c r="AC2118" s="216"/>
      <c r="AD2118" s="216"/>
      <c r="AE2118" s="216"/>
      <c r="AF2118" s="216"/>
      <c r="AG2118" s="216"/>
      <c r="AH2118" s="216"/>
      <c r="AI2118" s="216"/>
      <c r="AJ2118" s="216"/>
      <c r="AK2118" s="216"/>
      <c r="AL2118" s="216"/>
      <c r="FY2118" s="184"/>
      <c r="JJ2118" s="184"/>
    </row>
    <row r="2119" spans="2:270">
      <c r="B2119" s="202"/>
      <c r="E2119" s="216"/>
      <c r="F2119" s="216"/>
      <c r="G2119" s="216"/>
      <c r="H2119" s="216"/>
      <c r="I2119" s="216"/>
      <c r="J2119" s="216"/>
      <c r="K2119" s="216"/>
      <c r="L2119" s="216"/>
      <c r="M2119" s="216"/>
      <c r="N2119" s="216"/>
      <c r="O2119" s="216"/>
      <c r="P2119" s="216"/>
      <c r="Q2119" s="216"/>
      <c r="R2119" s="216"/>
      <c r="S2119" s="216"/>
      <c r="T2119" s="216"/>
      <c r="U2119" s="216"/>
      <c r="V2119" s="216"/>
      <c r="W2119" s="216"/>
      <c r="X2119" s="216"/>
      <c r="Y2119" s="216"/>
      <c r="Z2119" s="216"/>
      <c r="AA2119" s="216"/>
      <c r="AB2119" s="216"/>
      <c r="AC2119" s="216"/>
      <c r="AD2119" s="216"/>
      <c r="AE2119" s="216"/>
      <c r="AF2119" s="216"/>
      <c r="AG2119" s="216"/>
      <c r="AH2119" s="216"/>
      <c r="AI2119" s="216"/>
      <c r="AJ2119" s="216"/>
      <c r="AK2119" s="216"/>
      <c r="AL2119" s="216"/>
      <c r="FY2119" s="184"/>
      <c r="JJ2119" s="184"/>
    </row>
    <row r="2120" spans="2:270">
      <c r="B2120" s="202"/>
      <c r="E2120" s="216"/>
      <c r="F2120" s="216"/>
      <c r="G2120" s="216"/>
      <c r="H2120" s="216"/>
      <c r="I2120" s="216"/>
      <c r="J2120" s="216"/>
      <c r="K2120" s="216"/>
      <c r="L2120" s="216"/>
      <c r="M2120" s="216"/>
      <c r="N2120" s="216"/>
      <c r="O2120" s="216"/>
      <c r="P2120" s="216"/>
      <c r="Q2120" s="216"/>
      <c r="R2120" s="216"/>
      <c r="S2120" s="216"/>
      <c r="T2120" s="216"/>
      <c r="U2120" s="216"/>
      <c r="V2120" s="216"/>
      <c r="W2120" s="216"/>
      <c r="X2120" s="216"/>
      <c r="Y2120" s="216"/>
      <c r="Z2120" s="216"/>
      <c r="AA2120" s="216"/>
      <c r="AB2120" s="216"/>
      <c r="AC2120" s="216"/>
      <c r="AD2120" s="216"/>
      <c r="AE2120" s="216"/>
      <c r="AF2120" s="216"/>
      <c r="AG2120" s="216"/>
      <c r="AH2120" s="216"/>
      <c r="AI2120" s="216"/>
      <c r="AJ2120" s="216"/>
      <c r="AK2120" s="216"/>
      <c r="AL2120" s="216"/>
      <c r="FY2120" s="184"/>
      <c r="JJ2120" s="184"/>
    </row>
    <row r="2121" spans="2:270">
      <c r="B2121" s="202"/>
      <c r="E2121" s="216"/>
      <c r="F2121" s="216"/>
      <c r="G2121" s="216"/>
      <c r="H2121" s="216"/>
      <c r="I2121" s="216"/>
      <c r="J2121" s="216"/>
      <c r="K2121" s="216"/>
      <c r="L2121" s="216"/>
      <c r="M2121" s="216"/>
      <c r="N2121" s="216"/>
      <c r="O2121" s="216"/>
      <c r="P2121" s="216"/>
      <c r="Q2121" s="216"/>
      <c r="R2121" s="216"/>
      <c r="S2121" s="216"/>
      <c r="T2121" s="216"/>
      <c r="U2121" s="216"/>
      <c r="V2121" s="216"/>
      <c r="W2121" s="216"/>
      <c r="X2121" s="216"/>
      <c r="Y2121" s="216"/>
      <c r="Z2121" s="216"/>
      <c r="AA2121" s="216"/>
      <c r="AB2121" s="216"/>
      <c r="AC2121" s="216"/>
      <c r="AD2121" s="216"/>
      <c r="AE2121" s="216"/>
      <c r="AF2121" s="216"/>
      <c r="AG2121" s="216"/>
      <c r="AH2121" s="216"/>
      <c r="AI2121" s="216"/>
      <c r="AJ2121" s="216"/>
      <c r="AK2121" s="216"/>
      <c r="AL2121" s="216"/>
      <c r="FY2121" s="184"/>
      <c r="JJ2121" s="184"/>
    </row>
    <row r="2122" spans="2:270">
      <c r="B2122" s="202"/>
      <c r="E2122" s="216"/>
      <c r="F2122" s="216"/>
      <c r="G2122" s="216"/>
      <c r="H2122" s="216"/>
      <c r="I2122" s="216"/>
      <c r="J2122" s="216"/>
      <c r="K2122" s="216"/>
      <c r="L2122" s="216"/>
      <c r="M2122" s="216"/>
      <c r="N2122" s="216"/>
      <c r="O2122" s="216"/>
      <c r="P2122" s="216"/>
      <c r="Q2122" s="216"/>
      <c r="R2122" s="216"/>
      <c r="S2122" s="216"/>
      <c r="T2122" s="216"/>
      <c r="U2122" s="216"/>
      <c r="V2122" s="216"/>
      <c r="W2122" s="216"/>
      <c r="X2122" s="216"/>
      <c r="Y2122" s="216"/>
      <c r="Z2122" s="216"/>
      <c r="AA2122" s="216"/>
      <c r="AB2122" s="216"/>
      <c r="AC2122" s="216"/>
      <c r="AD2122" s="216"/>
      <c r="AE2122" s="216"/>
      <c r="AF2122" s="216"/>
      <c r="AG2122" s="216"/>
      <c r="AH2122" s="216"/>
      <c r="AI2122" s="216"/>
      <c r="AJ2122" s="216"/>
      <c r="AK2122" s="216"/>
      <c r="AL2122" s="216"/>
      <c r="FY2122" s="184"/>
      <c r="JJ2122" s="184"/>
    </row>
    <row r="2123" spans="2:270">
      <c r="B2123" s="202"/>
      <c r="E2123" s="216"/>
      <c r="F2123" s="216"/>
      <c r="G2123" s="216"/>
      <c r="H2123" s="216"/>
      <c r="I2123" s="216"/>
      <c r="J2123" s="216"/>
      <c r="K2123" s="216"/>
      <c r="L2123" s="216"/>
      <c r="M2123" s="216"/>
      <c r="N2123" s="216"/>
      <c r="O2123" s="216"/>
      <c r="P2123" s="216"/>
      <c r="Q2123" s="216"/>
      <c r="R2123" s="216"/>
      <c r="S2123" s="216"/>
      <c r="T2123" s="216"/>
      <c r="U2123" s="216"/>
      <c r="V2123" s="216"/>
      <c r="W2123" s="216"/>
      <c r="X2123" s="216"/>
      <c r="Y2123" s="216"/>
      <c r="Z2123" s="216"/>
      <c r="AA2123" s="216"/>
      <c r="AB2123" s="216"/>
      <c r="AC2123" s="216"/>
      <c r="AD2123" s="216"/>
      <c r="AE2123" s="216"/>
      <c r="AF2123" s="216"/>
      <c r="AG2123" s="216"/>
      <c r="AH2123" s="216"/>
      <c r="AI2123" s="216"/>
      <c r="AJ2123" s="216"/>
      <c r="AK2123" s="216"/>
      <c r="AL2123" s="216"/>
      <c r="FY2123" s="184"/>
      <c r="JJ2123" s="184"/>
    </row>
    <row r="2124" spans="2:270">
      <c r="B2124" s="202"/>
      <c r="E2124" s="216"/>
      <c r="F2124" s="216"/>
      <c r="G2124" s="216"/>
      <c r="H2124" s="216"/>
      <c r="I2124" s="216"/>
      <c r="J2124" s="216"/>
      <c r="K2124" s="216"/>
      <c r="L2124" s="216"/>
      <c r="M2124" s="216"/>
      <c r="N2124" s="216"/>
      <c r="O2124" s="216"/>
      <c r="P2124" s="216"/>
      <c r="Q2124" s="216"/>
      <c r="R2124" s="216"/>
      <c r="S2124" s="216"/>
      <c r="T2124" s="216"/>
      <c r="U2124" s="216"/>
      <c r="V2124" s="216"/>
      <c r="W2124" s="216"/>
      <c r="X2124" s="216"/>
      <c r="Y2124" s="216"/>
      <c r="Z2124" s="216"/>
      <c r="AA2124" s="216"/>
      <c r="AB2124" s="216"/>
      <c r="AC2124" s="216"/>
      <c r="AD2124" s="216"/>
      <c r="AE2124" s="216"/>
      <c r="AF2124" s="216"/>
      <c r="AG2124" s="216"/>
      <c r="AH2124" s="216"/>
      <c r="AI2124" s="216"/>
      <c r="AJ2124" s="216"/>
      <c r="AK2124" s="216"/>
      <c r="AL2124" s="216"/>
      <c r="FY2124" s="184"/>
      <c r="JJ2124" s="184"/>
    </row>
    <row r="2125" spans="2:270">
      <c r="B2125" s="202"/>
      <c r="E2125" s="216"/>
      <c r="F2125" s="216"/>
      <c r="G2125" s="216"/>
      <c r="H2125" s="216"/>
      <c r="I2125" s="216"/>
      <c r="J2125" s="216"/>
      <c r="K2125" s="216"/>
      <c r="L2125" s="216"/>
      <c r="M2125" s="216"/>
      <c r="N2125" s="216"/>
      <c r="O2125" s="216"/>
      <c r="P2125" s="216"/>
      <c r="Q2125" s="216"/>
      <c r="R2125" s="216"/>
      <c r="S2125" s="216"/>
      <c r="T2125" s="216"/>
      <c r="U2125" s="216"/>
      <c r="V2125" s="216"/>
      <c r="W2125" s="216"/>
      <c r="X2125" s="216"/>
      <c r="Y2125" s="216"/>
      <c r="Z2125" s="216"/>
      <c r="AA2125" s="216"/>
      <c r="AB2125" s="216"/>
      <c r="AC2125" s="216"/>
      <c r="AD2125" s="216"/>
      <c r="AE2125" s="216"/>
      <c r="AF2125" s="216"/>
      <c r="AG2125" s="216"/>
      <c r="AH2125" s="216"/>
      <c r="AI2125" s="216"/>
      <c r="AJ2125" s="216"/>
      <c r="AK2125" s="216"/>
      <c r="AL2125" s="216"/>
      <c r="FY2125" s="184"/>
      <c r="JJ2125" s="184"/>
    </row>
    <row r="2126" spans="2:270">
      <c r="B2126" s="202"/>
      <c r="E2126" s="216"/>
      <c r="F2126" s="216"/>
      <c r="G2126" s="216"/>
      <c r="H2126" s="216"/>
      <c r="I2126" s="216"/>
      <c r="J2126" s="216"/>
      <c r="K2126" s="216"/>
      <c r="L2126" s="216"/>
      <c r="M2126" s="216"/>
      <c r="N2126" s="216"/>
      <c r="O2126" s="216"/>
      <c r="P2126" s="216"/>
      <c r="Q2126" s="216"/>
      <c r="R2126" s="216"/>
      <c r="S2126" s="216"/>
      <c r="T2126" s="216"/>
      <c r="U2126" s="216"/>
      <c r="V2126" s="216"/>
      <c r="W2126" s="216"/>
      <c r="X2126" s="216"/>
      <c r="Y2126" s="216"/>
      <c r="Z2126" s="216"/>
      <c r="AA2126" s="216"/>
      <c r="AB2126" s="216"/>
      <c r="AC2126" s="216"/>
      <c r="AD2126" s="216"/>
      <c r="AE2126" s="216"/>
      <c r="AF2126" s="216"/>
      <c r="AG2126" s="216"/>
      <c r="AH2126" s="216"/>
      <c r="AI2126" s="216"/>
      <c r="AJ2126" s="216"/>
      <c r="AK2126" s="216"/>
      <c r="AL2126" s="216"/>
      <c r="FY2126" s="184"/>
      <c r="JJ2126" s="184"/>
    </row>
    <row r="2127" spans="2:270">
      <c r="B2127" s="202"/>
      <c r="E2127" s="216"/>
      <c r="F2127" s="216"/>
      <c r="G2127" s="216"/>
      <c r="H2127" s="216"/>
      <c r="I2127" s="216"/>
      <c r="J2127" s="216"/>
      <c r="K2127" s="216"/>
      <c r="L2127" s="216"/>
      <c r="M2127" s="216"/>
      <c r="N2127" s="216"/>
      <c r="O2127" s="216"/>
      <c r="P2127" s="216"/>
      <c r="Q2127" s="216"/>
      <c r="R2127" s="216"/>
      <c r="S2127" s="216"/>
      <c r="T2127" s="216"/>
      <c r="U2127" s="216"/>
      <c r="V2127" s="216"/>
      <c r="W2127" s="216"/>
      <c r="X2127" s="216"/>
      <c r="Y2127" s="216"/>
      <c r="Z2127" s="216"/>
      <c r="AA2127" s="216"/>
      <c r="AB2127" s="216"/>
      <c r="AC2127" s="216"/>
      <c r="AD2127" s="216"/>
      <c r="AE2127" s="216"/>
      <c r="AF2127" s="216"/>
      <c r="AG2127" s="216"/>
      <c r="AH2127" s="216"/>
      <c r="AI2127" s="216"/>
      <c r="AJ2127" s="216"/>
      <c r="AK2127" s="216"/>
      <c r="AL2127" s="216"/>
      <c r="FY2127" s="184"/>
      <c r="JJ2127" s="184"/>
    </row>
    <row r="2128" spans="2:270">
      <c r="B2128" s="202"/>
      <c r="E2128" s="216"/>
      <c r="F2128" s="216"/>
      <c r="G2128" s="216"/>
      <c r="H2128" s="216"/>
      <c r="I2128" s="216"/>
      <c r="J2128" s="216"/>
      <c r="K2128" s="216"/>
      <c r="L2128" s="216"/>
      <c r="M2128" s="216"/>
      <c r="N2128" s="216"/>
      <c r="O2128" s="216"/>
      <c r="P2128" s="216"/>
      <c r="Q2128" s="216"/>
      <c r="R2128" s="216"/>
      <c r="S2128" s="216"/>
      <c r="T2128" s="216"/>
      <c r="U2128" s="216"/>
      <c r="V2128" s="216"/>
      <c r="W2128" s="216"/>
      <c r="X2128" s="216"/>
      <c r="Y2128" s="216"/>
      <c r="Z2128" s="216"/>
      <c r="AA2128" s="216"/>
      <c r="AB2128" s="216"/>
      <c r="AC2128" s="216"/>
      <c r="AD2128" s="216"/>
      <c r="AE2128" s="216"/>
      <c r="AF2128" s="216"/>
      <c r="AG2128" s="216"/>
      <c r="AH2128" s="216"/>
      <c r="AI2128" s="216"/>
      <c r="AJ2128" s="216"/>
      <c r="AK2128" s="216"/>
      <c r="AL2128" s="216"/>
      <c r="FY2128" s="184"/>
      <c r="JJ2128" s="184"/>
    </row>
    <row r="2129" spans="2:270">
      <c r="B2129" s="202"/>
      <c r="E2129" s="216"/>
      <c r="F2129" s="216"/>
      <c r="G2129" s="216"/>
      <c r="H2129" s="216"/>
      <c r="I2129" s="216"/>
      <c r="J2129" s="216"/>
      <c r="K2129" s="216"/>
      <c r="L2129" s="216"/>
      <c r="M2129" s="216"/>
      <c r="N2129" s="216"/>
      <c r="O2129" s="216"/>
      <c r="P2129" s="216"/>
      <c r="Q2129" s="216"/>
      <c r="R2129" s="216"/>
      <c r="S2129" s="216"/>
      <c r="T2129" s="216"/>
      <c r="U2129" s="216"/>
      <c r="V2129" s="216"/>
      <c r="W2129" s="216"/>
      <c r="X2129" s="216"/>
      <c r="Y2129" s="216"/>
      <c r="Z2129" s="216"/>
      <c r="AA2129" s="216"/>
      <c r="AB2129" s="216"/>
      <c r="AC2129" s="216"/>
      <c r="AD2129" s="216"/>
      <c r="AE2129" s="216"/>
      <c r="AF2129" s="216"/>
      <c r="AG2129" s="216"/>
      <c r="AH2129" s="216"/>
      <c r="AI2129" s="216"/>
      <c r="AJ2129" s="216"/>
      <c r="AK2129" s="216"/>
      <c r="AL2129" s="216"/>
      <c r="FY2129" s="184"/>
      <c r="JJ2129" s="184"/>
    </row>
    <row r="2130" spans="2:270">
      <c r="B2130" s="202"/>
      <c r="E2130" s="216"/>
      <c r="F2130" s="216"/>
      <c r="G2130" s="216"/>
      <c r="H2130" s="216"/>
      <c r="I2130" s="216"/>
      <c r="J2130" s="216"/>
      <c r="K2130" s="216"/>
      <c r="L2130" s="216"/>
      <c r="M2130" s="216"/>
      <c r="N2130" s="216"/>
      <c r="O2130" s="216"/>
      <c r="P2130" s="216"/>
      <c r="Q2130" s="216"/>
      <c r="R2130" s="216"/>
      <c r="S2130" s="216"/>
      <c r="T2130" s="216"/>
      <c r="U2130" s="216"/>
      <c r="V2130" s="216"/>
      <c r="W2130" s="216"/>
      <c r="X2130" s="216"/>
      <c r="Y2130" s="216"/>
      <c r="Z2130" s="216"/>
      <c r="AA2130" s="216"/>
      <c r="AB2130" s="216"/>
      <c r="AC2130" s="216"/>
      <c r="AD2130" s="216"/>
      <c r="AE2130" s="216"/>
      <c r="AF2130" s="216"/>
      <c r="AG2130" s="216"/>
      <c r="AH2130" s="216"/>
      <c r="AI2130" s="216"/>
      <c r="AJ2130" s="216"/>
      <c r="AK2130" s="216"/>
      <c r="AL2130" s="216"/>
      <c r="FY2130" s="184"/>
      <c r="JJ2130" s="184"/>
    </row>
    <row r="2131" spans="2:270">
      <c r="B2131" s="202"/>
      <c r="E2131" s="216"/>
      <c r="F2131" s="216"/>
      <c r="G2131" s="216"/>
      <c r="H2131" s="216"/>
      <c r="I2131" s="216"/>
      <c r="J2131" s="216"/>
      <c r="K2131" s="216"/>
      <c r="L2131" s="216"/>
      <c r="M2131" s="216"/>
      <c r="N2131" s="216"/>
      <c r="O2131" s="216"/>
      <c r="P2131" s="216"/>
      <c r="Q2131" s="216"/>
      <c r="R2131" s="216"/>
      <c r="S2131" s="216"/>
      <c r="T2131" s="216"/>
      <c r="U2131" s="216"/>
      <c r="V2131" s="216"/>
      <c r="W2131" s="216"/>
      <c r="X2131" s="216"/>
      <c r="Y2131" s="216"/>
      <c r="Z2131" s="216"/>
      <c r="AA2131" s="216"/>
      <c r="AB2131" s="216"/>
      <c r="AC2131" s="216"/>
      <c r="AD2131" s="216"/>
      <c r="AE2131" s="216"/>
      <c r="AF2131" s="216"/>
      <c r="AG2131" s="216"/>
      <c r="AH2131" s="216"/>
      <c r="AI2131" s="216"/>
      <c r="AJ2131" s="216"/>
      <c r="AK2131" s="216"/>
      <c r="AL2131" s="216"/>
      <c r="FY2131" s="184"/>
      <c r="JJ2131" s="184"/>
    </row>
    <row r="2132" spans="2:270">
      <c r="B2132" s="202"/>
      <c r="E2132" s="216"/>
      <c r="F2132" s="216"/>
      <c r="G2132" s="216"/>
      <c r="H2132" s="216"/>
      <c r="I2132" s="216"/>
      <c r="J2132" s="216"/>
      <c r="K2132" s="216"/>
      <c r="L2132" s="216"/>
      <c r="M2132" s="216"/>
      <c r="N2132" s="216"/>
      <c r="O2132" s="216"/>
      <c r="P2132" s="216"/>
      <c r="Q2132" s="216"/>
      <c r="R2132" s="216"/>
      <c r="S2132" s="216"/>
      <c r="T2132" s="216"/>
      <c r="U2132" s="216"/>
      <c r="V2132" s="216"/>
      <c r="W2132" s="216"/>
      <c r="X2132" s="216"/>
      <c r="Y2132" s="216"/>
      <c r="Z2132" s="216"/>
      <c r="AA2132" s="216"/>
      <c r="AB2132" s="216"/>
      <c r="AC2132" s="216"/>
      <c r="AD2132" s="216"/>
      <c r="AE2132" s="216"/>
      <c r="AF2132" s="216"/>
      <c r="AG2132" s="216"/>
      <c r="AH2132" s="216"/>
      <c r="AI2132" s="216"/>
      <c r="AJ2132" s="216"/>
      <c r="AK2132" s="216"/>
      <c r="AL2132" s="216"/>
      <c r="FY2132" s="184"/>
      <c r="JJ2132" s="184"/>
    </row>
    <row r="2133" spans="2:270">
      <c r="B2133" s="202"/>
      <c r="E2133" s="216"/>
      <c r="F2133" s="216"/>
      <c r="G2133" s="216"/>
      <c r="H2133" s="216"/>
      <c r="I2133" s="216"/>
      <c r="J2133" s="216"/>
      <c r="K2133" s="216"/>
      <c r="L2133" s="216"/>
      <c r="M2133" s="216"/>
      <c r="N2133" s="216"/>
      <c r="O2133" s="216"/>
      <c r="P2133" s="216"/>
      <c r="Q2133" s="216"/>
      <c r="R2133" s="216"/>
      <c r="S2133" s="216"/>
      <c r="T2133" s="216"/>
      <c r="U2133" s="216"/>
      <c r="V2133" s="216"/>
      <c r="W2133" s="216"/>
      <c r="X2133" s="216"/>
      <c r="Y2133" s="216"/>
      <c r="Z2133" s="216"/>
      <c r="AA2133" s="216"/>
      <c r="AB2133" s="216"/>
      <c r="AC2133" s="216"/>
      <c r="AD2133" s="216"/>
      <c r="AE2133" s="216"/>
      <c r="AF2133" s="216"/>
      <c r="AG2133" s="216"/>
      <c r="AH2133" s="216"/>
      <c r="AI2133" s="216"/>
      <c r="AJ2133" s="216"/>
      <c r="AK2133" s="216"/>
      <c r="AL2133" s="216"/>
      <c r="FY2133" s="184"/>
      <c r="JJ2133" s="184"/>
    </row>
    <row r="2134" spans="2:270">
      <c r="B2134" s="202"/>
      <c r="E2134" s="216"/>
      <c r="F2134" s="216"/>
      <c r="G2134" s="216"/>
      <c r="H2134" s="216"/>
      <c r="I2134" s="216"/>
      <c r="J2134" s="216"/>
      <c r="K2134" s="216"/>
      <c r="L2134" s="216"/>
      <c r="M2134" s="216"/>
      <c r="N2134" s="216"/>
      <c r="O2134" s="216"/>
      <c r="P2134" s="216"/>
      <c r="Q2134" s="216"/>
      <c r="R2134" s="216"/>
      <c r="S2134" s="216"/>
      <c r="T2134" s="216"/>
      <c r="U2134" s="216"/>
      <c r="V2134" s="216"/>
      <c r="W2134" s="216"/>
      <c r="X2134" s="216"/>
      <c r="Y2134" s="216"/>
      <c r="Z2134" s="216"/>
      <c r="AA2134" s="216"/>
      <c r="AB2134" s="216"/>
      <c r="AC2134" s="216"/>
      <c r="AD2134" s="216"/>
      <c r="AE2134" s="216"/>
      <c r="AF2134" s="216"/>
      <c r="AG2134" s="216"/>
      <c r="AH2134" s="216"/>
      <c r="AI2134" s="216"/>
      <c r="AJ2134" s="216"/>
      <c r="AK2134" s="216"/>
      <c r="AL2134" s="216"/>
      <c r="FY2134" s="184"/>
      <c r="JJ2134" s="184"/>
    </row>
    <row r="2135" spans="2:270">
      <c r="B2135" s="202"/>
      <c r="E2135" s="216"/>
      <c r="F2135" s="216"/>
      <c r="G2135" s="216"/>
      <c r="H2135" s="216"/>
      <c r="I2135" s="216"/>
      <c r="J2135" s="216"/>
      <c r="K2135" s="216"/>
      <c r="L2135" s="216"/>
      <c r="M2135" s="216"/>
      <c r="N2135" s="216"/>
      <c r="O2135" s="216"/>
      <c r="P2135" s="216"/>
      <c r="Q2135" s="216"/>
      <c r="R2135" s="216"/>
      <c r="S2135" s="216"/>
      <c r="T2135" s="216"/>
      <c r="U2135" s="216"/>
      <c r="V2135" s="216"/>
      <c r="W2135" s="216"/>
      <c r="X2135" s="216"/>
      <c r="Y2135" s="216"/>
      <c r="Z2135" s="216"/>
      <c r="AA2135" s="216"/>
      <c r="AB2135" s="216"/>
      <c r="AC2135" s="216"/>
      <c r="AD2135" s="216"/>
      <c r="AE2135" s="216"/>
      <c r="AF2135" s="216"/>
      <c r="AG2135" s="216"/>
      <c r="AH2135" s="216"/>
      <c r="AI2135" s="216"/>
      <c r="AJ2135" s="216"/>
      <c r="AK2135" s="216"/>
      <c r="AL2135" s="216"/>
      <c r="FY2135" s="184"/>
      <c r="JJ2135" s="184"/>
    </row>
    <row r="2136" spans="2:270">
      <c r="B2136" s="202"/>
      <c r="E2136" s="216"/>
      <c r="F2136" s="216"/>
      <c r="G2136" s="216"/>
      <c r="H2136" s="216"/>
      <c r="I2136" s="216"/>
      <c r="J2136" s="216"/>
      <c r="K2136" s="216"/>
      <c r="L2136" s="216"/>
      <c r="M2136" s="216"/>
      <c r="N2136" s="216"/>
      <c r="O2136" s="216"/>
      <c r="P2136" s="216"/>
      <c r="Q2136" s="216"/>
      <c r="R2136" s="216"/>
      <c r="S2136" s="216"/>
      <c r="T2136" s="216"/>
      <c r="U2136" s="216"/>
      <c r="V2136" s="216"/>
      <c r="W2136" s="216"/>
      <c r="X2136" s="216"/>
      <c r="Y2136" s="216"/>
      <c r="Z2136" s="216"/>
      <c r="AA2136" s="216"/>
      <c r="AB2136" s="216"/>
      <c r="AC2136" s="216"/>
      <c r="AD2136" s="216"/>
      <c r="AE2136" s="216"/>
      <c r="AF2136" s="216"/>
      <c r="AG2136" s="216"/>
      <c r="AH2136" s="216"/>
      <c r="AI2136" s="216"/>
      <c r="AJ2136" s="216"/>
      <c r="AK2136" s="216"/>
      <c r="AL2136" s="216"/>
      <c r="FY2136" s="184"/>
      <c r="JJ2136" s="184"/>
    </row>
    <row r="2137" spans="2:270">
      <c r="B2137" s="202"/>
      <c r="E2137" s="216"/>
      <c r="F2137" s="216"/>
      <c r="G2137" s="216"/>
      <c r="H2137" s="216"/>
      <c r="I2137" s="216"/>
      <c r="J2137" s="216"/>
      <c r="K2137" s="216"/>
      <c r="L2137" s="216"/>
      <c r="M2137" s="216"/>
      <c r="N2137" s="216"/>
      <c r="O2137" s="216"/>
      <c r="P2137" s="216"/>
      <c r="Q2137" s="216"/>
      <c r="R2137" s="216"/>
      <c r="S2137" s="216"/>
      <c r="T2137" s="216"/>
      <c r="U2137" s="216"/>
      <c r="V2137" s="216"/>
      <c r="W2137" s="216"/>
      <c r="X2137" s="216"/>
      <c r="Y2137" s="216"/>
      <c r="Z2137" s="216"/>
      <c r="AA2137" s="216"/>
      <c r="AB2137" s="216"/>
      <c r="AC2137" s="216"/>
      <c r="AD2137" s="216"/>
      <c r="AE2137" s="216"/>
      <c r="AF2137" s="216"/>
      <c r="AG2137" s="216"/>
      <c r="AH2137" s="216"/>
      <c r="AI2137" s="216"/>
      <c r="AJ2137" s="216"/>
      <c r="AK2137" s="216"/>
      <c r="AL2137" s="216"/>
      <c r="FY2137" s="184"/>
      <c r="JJ2137" s="184"/>
    </row>
    <row r="2138" spans="2:270">
      <c r="B2138" s="202"/>
      <c r="E2138" s="216"/>
      <c r="F2138" s="216"/>
      <c r="G2138" s="216"/>
      <c r="H2138" s="216"/>
      <c r="I2138" s="216"/>
      <c r="J2138" s="216"/>
      <c r="K2138" s="216"/>
      <c r="L2138" s="216"/>
      <c r="M2138" s="216"/>
      <c r="N2138" s="216"/>
      <c r="O2138" s="216"/>
      <c r="P2138" s="216"/>
      <c r="Q2138" s="216"/>
      <c r="R2138" s="216"/>
      <c r="S2138" s="216"/>
      <c r="T2138" s="216"/>
      <c r="U2138" s="216"/>
      <c r="V2138" s="216"/>
      <c r="W2138" s="216"/>
      <c r="X2138" s="216"/>
      <c r="Y2138" s="216"/>
      <c r="Z2138" s="216"/>
      <c r="AA2138" s="216"/>
      <c r="AB2138" s="216"/>
      <c r="AC2138" s="216"/>
      <c r="AD2138" s="216"/>
      <c r="AE2138" s="216"/>
      <c r="AF2138" s="216"/>
      <c r="AG2138" s="216"/>
      <c r="AH2138" s="216"/>
      <c r="AI2138" s="216"/>
      <c r="AJ2138" s="216"/>
      <c r="AK2138" s="216"/>
      <c r="AL2138" s="216"/>
      <c r="FY2138" s="184"/>
      <c r="JJ2138" s="184"/>
    </row>
    <row r="2139" spans="2:270">
      <c r="B2139" s="202"/>
      <c r="E2139" s="216"/>
      <c r="F2139" s="216"/>
      <c r="G2139" s="216"/>
      <c r="H2139" s="216"/>
      <c r="I2139" s="216"/>
      <c r="J2139" s="216"/>
      <c r="K2139" s="216"/>
      <c r="L2139" s="216"/>
      <c r="M2139" s="216"/>
      <c r="N2139" s="216"/>
      <c r="O2139" s="216"/>
      <c r="P2139" s="216"/>
      <c r="Q2139" s="216"/>
      <c r="R2139" s="216"/>
      <c r="S2139" s="216"/>
      <c r="T2139" s="216"/>
      <c r="U2139" s="216"/>
      <c r="V2139" s="216"/>
      <c r="W2139" s="216"/>
      <c r="X2139" s="216"/>
      <c r="Y2139" s="216"/>
      <c r="Z2139" s="216"/>
      <c r="AA2139" s="216"/>
      <c r="AB2139" s="216"/>
      <c r="AC2139" s="216"/>
      <c r="AD2139" s="216"/>
      <c r="AE2139" s="216"/>
      <c r="AF2139" s="216"/>
      <c r="AG2139" s="216"/>
      <c r="AH2139" s="216"/>
      <c r="AI2139" s="216"/>
      <c r="AJ2139" s="216"/>
      <c r="AK2139" s="216"/>
      <c r="AL2139" s="216"/>
      <c r="FY2139" s="184"/>
      <c r="JJ2139" s="184"/>
    </row>
    <row r="2140" spans="2:270">
      <c r="B2140" s="202"/>
      <c r="E2140" s="216"/>
      <c r="F2140" s="216"/>
      <c r="G2140" s="216"/>
      <c r="H2140" s="216"/>
      <c r="I2140" s="216"/>
      <c r="J2140" s="216"/>
      <c r="K2140" s="216"/>
      <c r="L2140" s="216"/>
      <c r="M2140" s="216"/>
      <c r="N2140" s="216"/>
      <c r="O2140" s="216"/>
      <c r="P2140" s="216"/>
      <c r="Q2140" s="216"/>
      <c r="R2140" s="216"/>
      <c r="S2140" s="216"/>
      <c r="T2140" s="216"/>
      <c r="U2140" s="216"/>
      <c r="V2140" s="216"/>
      <c r="W2140" s="216"/>
      <c r="X2140" s="216"/>
      <c r="Y2140" s="216"/>
      <c r="Z2140" s="216"/>
      <c r="AA2140" s="216"/>
      <c r="AB2140" s="216"/>
      <c r="AC2140" s="216"/>
      <c r="AD2140" s="216"/>
      <c r="AE2140" s="216"/>
      <c r="AF2140" s="216"/>
      <c r="AG2140" s="216"/>
      <c r="AH2140" s="216"/>
      <c r="AI2140" s="216"/>
      <c r="AJ2140" s="216"/>
      <c r="AK2140" s="216"/>
      <c r="AL2140" s="216"/>
      <c r="FY2140" s="184"/>
      <c r="JJ2140" s="184"/>
    </row>
    <row r="2141" spans="2:270">
      <c r="B2141" s="202"/>
      <c r="E2141" s="216"/>
      <c r="F2141" s="216"/>
      <c r="G2141" s="216"/>
      <c r="H2141" s="216"/>
      <c r="I2141" s="216"/>
      <c r="J2141" s="216"/>
      <c r="K2141" s="216"/>
      <c r="L2141" s="216"/>
      <c r="M2141" s="216"/>
      <c r="N2141" s="216"/>
      <c r="O2141" s="216"/>
      <c r="P2141" s="216"/>
      <c r="Q2141" s="216"/>
      <c r="R2141" s="216"/>
      <c r="S2141" s="216"/>
      <c r="T2141" s="216"/>
      <c r="U2141" s="216"/>
      <c r="V2141" s="216"/>
      <c r="W2141" s="216"/>
      <c r="X2141" s="216"/>
      <c r="Y2141" s="216"/>
      <c r="Z2141" s="216"/>
      <c r="AA2141" s="216"/>
      <c r="AB2141" s="216"/>
      <c r="AC2141" s="216"/>
      <c r="AD2141" s="216"/>
      <c r="AE2141" s="216"/>
      <c r="AF2141" s="216"/>
      <c r="AG2141" s="216"/>
      <c r="AH2141" s="216"/>
      <c r="AI2141" s="216"/>
      <c r="AJ2141" s="216"/>
      <c r="AK2141" s="216"/>
      <c r="AL2141" s="216"/>
      <c r="FY2141" s="184"/>
      <c r="JJ2141" s="184"/>
    </row>
    <row r="2142" spans="2:270">
      <c r="B2142" s="202"/>
      <c r="E2142" s="216"/>
      <c r="F2142" s="216"/>
      <c r="G2142" s="216"/>
      <c r="H2142" s="216"/>
      <c r="I2142" s="216"/>
      <c r="J2142" s="216"/>
      <c r="K2142" s="216"/>
      <c r="L2142" s="216"/>
      <c r="M2142" s="216"/>
      <c r="N2142" s="216"/>
      <c r="O2142" s="216"/>
      <c r="P2142" s="216"/>
      <c r="Q2142" s="216"/>
      <c r="R2142" s="216"/>
      <c r="S2142" s="216"/>
      <c r="T2142" s="216"/>
      <c r="U2142" s="216"/>
      <c r="V2142" s="216"/>
      <c r="W2142" s="216"/>
      <c r="X2142" s="216"/>
      <c r="Y2142" s="216"/>
      <c r="Z2142" s="216"/>
      <c r="AA2142" s="216"/>
      <c r="AB2142" s="216"/>
      <c r="AC2142" s="216"/>
      <c r="AD2142" s="216"/>
      <c r="AE2142" s="216"/>
      <c r="AF2142" s="216"/>
      <c r="AG2142" s="216"/>
      <c r="AH2142" s="216"/>
      <c r="AI2142" s="216"/>
      <c r="AJ2142" s="216"/>
      <c r="AK2142" s="216"/>
      <c r="AL2142" s="216"/>
      <c r="FY2142" s="184"/>
      <c r="JJ2142" s="184"/>
    </row>
    <row r="2143" spans="2:270">
      <c r="B2143" s="202"/>
      <c r="E2143" s="216"/>
      <c r="F2143" s="216"/>
      <c r="G2143" s="216"/>
      <c r="H2143" s="216"/>
      <c r="I2143" s="216"/>
      <c r="J2143" s="216"/>
      <c r="K2143" s="216"/>
      <c r="L2143" s="216"/>
      <c r="M2143" s="216"/>
      <c r="N2143" s="216"/>
      <c r="O2143" s="216"/>
      <c r="P2143" s="216"/>
      <c r="Q2143" s="216"/>
      <c r="R2143" s="216"/>
      <c r="S2143" s="216"/>
      <c r="T2143" s="216"/>
      <c r="U2143" s="216"/>
      <c r="V2143" s="216"/>
      <c r="W2143" s="216"/>
      <c r="X2143" s="216"/>
      <c r="Y2143" s="216"/>
      <c r="Z2143" s="216"/>
      <c r="AA2143" s="216"/>
      <c r="AB2143" s="216"/>
      <c r="AC2143" s="216"/>
      <c r="AD2143" s="216"/>
      <c r="AE2143" s="216"/>
      <c r="AF2143" s="216"/>
      <c r="AG2143" s="216"/>
      <c r="AH2143" s="216"/>
      <c r="AI2143" s="216"/>
      <c r="AJ2143" s="216"/>
      <c r="AK2143" s="216"/>
      <c r="AL2143" s="216"/>
      <c r="FY2143" s="184"/>
      <c r="JJ2143" s="184"/>
    </row>
    <row r="2144" spans="2:270">
      <c r="B2144" s="202"/>
      <c r="E2144" s="216"/>
      <c r="F2144" s="216"/>
      <c r="G2144" s="216"/>
      <c r="H2144" s="216"/>
      <c r="I2144" s="216"/>
      <c r="J2144" s="216"/>
      <c r="K2144" s="216"/>
      <c r="L2144" s="216"/>
      <c r="M2144" s="216"/>
      <c r="N2144" s="216"/>
      <c r="O2144" s="216"/>
      <c r="P2144" s="216"/>
      <c r="Q2144" s="216"/>
      <c r="R2144" s="216"/>
      <c r="S2144" s="216"/>
      <c r="T2144" s="216"/>
      <c r="U2144" s="216"/>
      <c r="V2144" s="216"/>
      <c r="W2144" s="216"/>
      <c r="X2144" s="216"/>
      <c r="Y2144" s="216"/>
      <c r="Z2144" s="216"/>
      <c r="AA2144" s="216"/>
      <c r="AB2144" s="216"/>
      <c r="AC2144" s="216"/>
      <c r="AD2144" s="216"/>
      <c r="AE2144" s="216"/>
      <c r="AF2144" s="216"/>
      <c r="AG2144" s="216"/>
      <c r="AH2144" s="216"/>
      <c r="AI2144" s="216"/>
      <c r="AJ2144" s="216"/>
      <c r="AK2144" s="216"/>
      <c r="AL2144" s="216"/>
      <c r="FY2144" s="184"/>
      <c r="JJ2144" s="184"/>
    </row>
    <row r="2145" spans="2:270">
      <c r="B2145" s="202"/>
      <c r="E2145" s="216"/>
      <c r="F2145" s="216"/>
      <c r="G2145" s="216"/>
      <c r="H2145" s="216"/>
      <c r="I2145" s="216"/>
      <c r="J2145" s="216"/>
      <c r="K2145" s="216"/>
      <c r="L2145" s="216"/>
      <c r="M2145" s="216"/>
      <c r="N2145" s="216"/>
      <c r="O2145" s="216"/>
      <c r="P2145" s="216"/>
      <c r="Q2145" s="216"/>
      <c r="R2145" s="216"/>
      <c r="S2145" s="216"/>
      <c r="T2145" s="216"/>
      <c r="U2145" s="216"/>
      <c r="V2145" s="216"/>
      <c r="W2145" s="216"/>
      <c r="X2145" s="216"/>
      <c r="Y2145" s="216"/>
      <c r="Z2145" s="216"/>
      <c r="AA2145" s="216"/>
      <c r="AB2145" s="216"/>
      <c r="AC2145" s="216"/>
      <c r="AD2145" s="216"/>
      <c r="AE2145" s="216"/>
      <c r="AF2145" s="216"/>
      <c r="AG2145" s="216"/>
      <c r="AH2145" s="216"/>
      <c r="AI2145" s="216"/>
      <c r="AJ2145" s="216"/>
      <c r="AK2145" s="216"/>
      <c r="AL2145" s="216"/>
      <c r="FY2145" s="184"/>
      <c r="JJ2145" s="184"/>
    </row>
    <row r="2146" spans="2:270">
      <c r="B2146" s="202"/>
      <c r="E2146" s="216"/>
      <c r="F2146" s="216"/>
      <c r="G2146" s="216"/>
      <c r="H2146" s="216"/>
      <c r="I2146" s="216"/>
      <c r="J2146" s="216"/>
      <c r="K2146" s="216"/>
      <c r="L2146" s="216"/>
      <c r="M2146" s="216"/>
      <c r="N2146" s="216"/>
      <c r="O2146" s="216"/>
      <c r="P2146" s="216"/>
      <c r="Q2146" s="216"/>
      <c r="R2146" s="216"/>
      <c r="S2146" s="216"/>
      <c r="T2146" s="216"/>
      <c r="U2146" s="216"/>
      <c r="V2146" s="216"/>
      <c r="W2146" s="216"/>
      <c r="X2146" s="216"/>
      <c r="Y2146" s="216"/>
      <c r="Z2146" s="216"/>
      <c r="AA2146" s="216"/>
      <c r="AB2146" s="216"/>
      <c r="AC2146" s="216"/>
      <c r="AD2146" s="216"/>
      <c r="AE2146" s="216"/>
      <c r="AF2146" s="216"/>
      <c r="AG2146" s="216"/>
      <c r="AH2146" s="216"/>
      <c r="AI2146" s="216"/>
      <c r="AJ2146" s="216"/>
      <c r="AK2146" s="216"/>
      <c r="AL2146" s="216"/>
      <c r="FY2146" s="184"/>
      <c r="JJ2146" s="184"/>
    </row>
    <row r="2147" spans="2:270">
      <c r="B2147" s="202"/>
      <c r="E2147" s="216"/>
      <c r="F2147" s="216"/>
      <c r="G2147" s="216"/>
      <c r="H2147" s="216"/>
      <c r="I2147" s="216"/>
      <c r="J2147" s="216"/>
      <c r="K2147" s="216"/>
      <c r="L2147" s="216"/>
      <c r="M2147" s="216"/>
      <c r="N2147" s="216"/>
      <c r="O2147" s="216"/>
      <c r="P2147" s="216"/>
      <c r="Q2147" s="216"/>
      <c r="R2147" s="216"/>
      <c r="S2147" s="216"/>
      <c r="T2147" s="216"/>
      <c r="U2147" s="216"/>
      <c r="V2147" s="216"/>
      <c r="W2147" s="216"/>
      <c r="X2147" s="216"/>
      <c r="Y2147" s="216"/>
      <c r="Z2147" s="216"/>
      <c r="AA2147" s="216"/>
      <c r="AB2147" s="216"/>
      <c r="AC2147" s="216"/>
      <c r="AD2147" s="216"/>
      <c r="AE2147" s="216"/>
      <c r="AF2147" s="216"/>
      <c r="AG2147" s="216"/>
      <c r="AH2147" s="216"/>
      <c r="AI2147" s="216"/>
      <c r="AJ2147" s="216"/>
      <c r="AK2147" s="216"/>
      <c r="AL2147" s="216"/>
      <c r="FY2147" s="184"/>
      <c r="JJ2147" s="184"/>
    </row>
    <row r="2148" spans="2:270">
      <c r="B2148" s="202"/>
      <c r="E2148" s="216"/>
      <c r="F2148" s="216"/>
      <c r="G2148" s="216"/>
      <c r="H2148" s="216"/>
      <c r="I2148" s="216"/>
      <c r="J2148" s="216"/>
      <c r="K2148" s="216"/>
      <c r="L2148" s="216"/>
      <c r="M2148" s="216"/>
      <c r="N2148" s="216"/>
      <c r="O2148" s="216"/>
      <c r="P2148" s="216"/>
      <c r="Q2148" s="216"/>
      <c r="R2148" s="216"/>
      <c r="S2148" s="216"/>
      <c r="T2148" s="216"/>
      <c r="U2148" s="216"/>
      <c r="V2148" s="216"/>
      <c r="W2148" s="216"/>
      <c r="X2148" s="216"/>
      <c r="Y2148" s="216"/>
      <c r="Z2148" s="216"/>
      <c r="AA2148" s="216"/>
      <c r="AB2148" s="216"/>
      <c r="AC2148" s="216"/>
      <c r="AD2148" s="216"/>
      <c r="AE2148" s="216"/>
      <c r="AF2148" s="216"/>
      <c r="AG2148" s="216"/>
      <c r="AH2148" s="216"/>
      <c r="AI2148" s="216"/>
      <c r="AJ2148" s="216"/>
      <c r="AK2148" s="216"/>
      <c r="AL2148" s="216"/>
      <c r="FY2148" s="184"/>
      <c r="JJ2148" s="184"/>
    </row>
    <row r="2149" spans="2:270">
      <c r="B2149" s="202"/>
      <c r="E2149" s="216"/>
      <c r="F2149" s="216"/>
      <c r="G2149" s="216"/>
      <c r="H2149" s="216"/>
      <c r="I2149" s="216"/>
      <c r="J2149" s="216"/>
      <c r="K2149" s="216"/>
      <c r="L2149" s="216"/>
      <c r="M2149" s="216"/>
      <c r="N2149" s="216"/>
      <c r="O2149" s="216"/>
      <c r="P2149" s="216"/>
      <c r="Q2149" s="216"/>
      <c r="R2149" s="216"/>
      <c r="S2149" s="216"/>
      <c r="T2149" s="216"/>
      <c r="U2149" s="216"/>
      <c r="V2149" s="216"/>
      <c r="W2149" s="216"/>
      <c r="X2149" s="216"/>
      <c r="Y2149" s="216"/>
      <c r="Z2149" s="216"/>
      <c r="AA2149" s="216"/>
      <c r="AB2149" s="216"/>
      <c r="AC2149" s="216"/>
      <c r="AD2149" s="216"/>
      <c r="AE2149" s="216"/>
      <c r="AF2149" s="216"/>
      <c r="AG2149" s="216"/>
      <c r="AH2149" s="216"/>
      <c r="AI2149" s="216"/>
      <c r="AJ2149" s="216"/>
      <c r="AK2149" s="216"/>
      <c r="AL2149" s="216"/>
      <c r="FY2149" s="184"/>
      <c r="JJ2149" s="184"/>
    </row>
    <row r="2150" spans="2:270">
      <c r="B2150" s="202"/>
      <c r="E2150" s="216"/>
      <c r="F2150" s="216"/>
      <c r="G2150" s="216"/>
      <c r="H2150" s="216"/>
      <c r="I2150" s="216"/>
      <c r="J2150" s="216"/>
      <c r="K2150" s="216"/>
      <c r="L2150" s="216"/>
      <c r="M2150" s="216"/>
      <c r="N2150" s="216"/>
      <c r="O2150" s="216"/>
      <c r="P2150" s="216"/>
      <c r="Q2150" s="216"/>
      <c r="R2150" s="216"/>
      <c r="S2150" s="216"/>
      <c r="T2150" s="216"/>
      <c r="U2150" s="216"/>
      <c r="V2150" s="216"/>
      <c r="W2150" s="216"/>
      <c r="X2150" s="216"/>
      <c r="Y2150" s="216"/>
      <c r="Z2150" s="216"/>
      <c r="AA2150" s="216"/>
      <c r="AB2150" s="216"/>
      <c r="AC2150" s="216"/>
      <c r="AD2150" s="216"/>
      <c r="AE2150" s="216"/>
      <c r="AF2150" s="216"/>
      <c r="AG2150" s="216"/>
      <c r="AH2150" s="216"/>
      <c r="AI2150" s="216"/>
      <c r="AJ2150" s="216"/>
      <c r="AK2150" s="216"/>
      <c r="AL2150" s="216"/>
      <c r="FY2150" s="184"/>
      <c r="JJ2150" s="184"/>
    </row>
    <row r="2151" spans="2:270">
      <c r="B2151" s="202"/>
      <c r="E2151" s="216"/>
      <c r="F2151" s="216"/>
      <c r="G2151" s="216"/>
      <c r="H2151" s="216"/>
      <c r="I2151" s="216"/>
      <c r="J2151" s="216"/>
      <c r="K2151" s="216"/>
      <c r="L2151" s="216"/>
      <c r="M2151" s="216"/>
      <c r="N2151" s="216"/>
      <c r="O2151" s="216"/>
      <c r="P2151" s="216"/>
      <c r="Q2151" s="216"/>
      <c r="R2151" s="216"/>
      <c r="S2151" s="216"/>
      <c r="T2151" s="216"/>
      <c r="U2151" s="216"/>
      <c r="V2151" s="216"/>
      <c r="W2151" s="216"/>
      <c r="X2151" s="216"/>
      <c r="Y2151" s="216"/>
      <c r="Z2151" s="216"/>
      <c r="AA2151" s="216"/>
      <c r="AB2151" s="216"/>
      <c r="AC2151" s="216"/>
      <c r="AD2151" s="216"/>
      <c r="AE2151" s="216"/>
      <c r="AF2151" s="216"/>
      <c r="AG2151" s="216"/>
      <c r="AH2151" s="216"/>
      <c r="AI2151" s="216"/>
      <c r="AJ2151" s="216"/>
      <c r="AK2151" s="216"/>
      <c r="AL2151" s="216"/>
      <c r="FY2151" s="184"/>
      <c r="JJ2151" s="184"/>
    </row>
    <row r="2152" spans="2:270">
      <c r="B2152" s="202"/>
      <c r="E2152" s="216"/>
      <c r="F2152" s="216"/>
      <c r="G2152" s="216"/>
      <c r="H2152" s="216"/>
      <c r="I2152" s="216"/>
      <c r="J2152" s="216"/>
      <c r="K2152" s="216"/>
      <c r="L2152" s="216"/>
      <c r="M2152" s="216"/>
      <c r="N2152" s="216"/>
      <c r="O2152" s="216"/>
      <c r="P2152" s="216"/>
      <c r="Q2152" s="216"/>
      <c r="R2152" s="216"/>
      <c r="S2152" s="216"/>
      <c r="T2152" s="216"/>
      <c r="U2152" s="216"/>
      <c r="V2152" s="216"/>
      <c r="W2152" s="216"/>
      <c r="X2152" s="216"/>
      <c r="Y2152" s="216"/>
      <c r="Z2152" s="216"/>
      <c r="AA2152" s="216"/>
      <c r="AB2152" s="216"/>
      <c r="AC2152" s="216"/>
      <c r="AD2152" s="216"/>
      <c r="AE2152" s="216"/>
      <c r="AF2152" s="216"/>
      <c r="AG2152" s="216"/>
      <c r="AH2152" s="216"/>
      <c r="AI2152" s="216"/>
      <c r="AJ2152" s="216"/>
      <c r="AK2152" s="216"/>
      <c r="AL2152" s="216"/>
      <c r="FY2152" s="184"/>
      <c r="JJ2152" s="184"/>
    </row>
    <row r="2153" spans="2:270">
      <c r="B2153" s="202"/>
      <c r="E2153" s="216"/>
      <c r="F2153" s="216"/>
      <c r="G2153" s="216"/>
      <c r="H2153" s="216"/>
      <c r="I2153" s="216"/>
      <c r="J2153" s="216"/>
      <c r="K2153" s="216"/>
      <c r="L2153" s="216"/>
      <c r="M2153" s="216"/>
      <c r="N2153" s="216"/>
      <c r="O2153" s="216"/>
      <c r="P2153" s="216"/>
      <c r="Q2153" s="216"/>
      <c r="R2153" s="216"/>
      <c r="S2153" s="216"/>
      <c r="T2153" s="216"/>
      <c r="U2153" s="216"/>
      <c r="V2153" s="216"/>
      <c r="W2153" s="216"/>
      <c r="X2153" s="216"/>
      <c r="Y2153" s="216"/>
      <c r="Z2153" s="216"/>
      <c r="AA2153" s="216"/>
      <c r="AB2153" s="216"/>
      <c r="AC2153" s="216"/>
      <c r="AD2153" s="216"/>
      <c r="AE2153" s="216"/>
      <c r="AF2153" s="216"/>
      <c r="AG2153" s="216"/>
      <c r="AH2153" s="216"/>
      <c r="AI2153" s="216"/>
      <c r="AJ2153" s="216"/>
      <c r="AK2153" s="216"/>
      <c r="AL2153" s="216"/>
      <c r="FY2153" s="184"/>
      <c r="JJ2153" s="184"/>
    </row>
    <row r="2154" spans="2:270">
      <c r="B2154" s="202"/>
      <c r="E2154" s="216"/>
      <c r="F2154" s="216"/>
      <c r="G2154" s="216"/>
      <c r="H2154" s="216"/>
      <c r="I2154" s="216"/>
      <c r="J2154" s="216"/>
      <c r="K2154" s="216"/>
      <c r="L2154" s="216"/>
      <c r="M2154" s="216"/>
      <c r="N2154" s="216"/>
      <c r="O2154" s="216"/>
      <c r="P2154" s="216"/>
      <c r="Q2154" s="216"/>
      <c r="R2154" s="216"/>
      <c r="S2154" s="216"/>
      <c r="T2154" s="216"/>
      <c r="U2154" s="216"/>
      <c r="V2154" s="216"/>
      <c r="W2154" s="216"/>
      <c r="X2154" s="216"/>
      <c r="Y2154" s="216"/>
      <c r="Z2154" s="216"/>
      <c r="AA2154" s="216"/>
      <c r="AB2154" s="216"/>
      <c r="AC2154" s="216"/>
      <c r="AD2154" s="216"/>
      <c r="AE2154" s="216"/>
      <c r="AF2154" s="216"/>
      <c r="AG2154" s="216"/>
      <c r="AH2154" s="216"/>
      <c r="AI2154" s="216"/>
      <c r="AJ2154" s="216"/>
      <c r="AK2154" s="216"/>
      <c r="AL2154" s="216"/>
      <c r="FY2154" s="184"/>
      <c r="JJ2154" s="184"/>
    </row>
    <row r="2155" spans="2:270">
      <c r="B2155" s="202"/>
      <c r="E2155" s="216"/>
      <c r="F2155" s="216"/>
      <c r="G2155" s="216"/>
      <c r="H2155" s="216"/>
      <c r="I2155" s="216"/>
      <c r="J2155" s="216"/>
      <c r="K2155" s="216"/>
      <c r="L2155" s="216"/>
      <c r="M2155" s="216"/>
      <c r="N2155" s="216"/>
      <c r="O2155" s="216"/>
      <c r="P2155" s="216"/>
      <c r="Q2155" s="216"/>
      <c r="R2155" s="216"/>
      <c r="S2155" s="216"/>
      <c r="T2155" s="216"/>
      <c r="U2155" s="216"/>
      <c r="V2155" s="216"/>
      <c r="W2155" s="216"/>
      <c r="X2155" s="216"/>
      <c r="Y2155" s="216"/>
      <c r="Z2155" s="216"/>
      <c r="AA2155" s="216"/>
      <c r="AB2155" s="216"/>
      <c r="AC2155" s="216"/>
      <c r="AD2155" s="216"/>
      <c r="AE2155" s="216"/>
      <c r="AF2155" s="216"/>
      <c r="AG2155" s="216"/>
      <c r="AH2155" s="216"/>
      <c r="AI2155" s="216"/>
      <c r="AJ2155" s="216"/>
      <c r="AK2155" s="216"/>
      <c r="AL2155" s="216"/>
      <c r="FY2155" s="184"/>
      <c r="JJ2155" s="184"/>
    </row>
    <row r="2156" spans="2:270">
      <c r="B2156" s="202"/>
      <c r="E2156" s="216"/>
      <c r="F2156" s="216"/>
      <c r="G2156" s="216"/>
      <c r="H2156" s="216"/>
      <c r="I2156" s="216"/>
      <c r="J2156" s="216"/>
      <c r="K2156" s="216"/>
      <c r="L2156" s="216"/>
      <c r="M2156" s="216"/>
      <c r="N2156" s="216"/>
      <c r="O2156" s="216"/>
      <c r="P2156" s="216"/>
      <c r="Q2156" s="216"/>
      <c r="R2156" s="216"/>
      <c r="S2156" s="216"/>
      <c r="T2156" s="216"/>
      <c r="U2156" s="216"/>
      <c r="V2156" s="216"/>
      <c r="W2156" s="216"/>
      <c r="X2156" s="216"/>
      <c r="Y2156" s="216"/>
      <c r="Z2156" s="216"/>
      <c r="AA2156" s="216"/>
      <c r="AB2156" s="216"/>
      <c r="AC2156" s="216"/>
      <c r="AD2156" s="216"/>
      <c r="AE2156" s="216"/>
      <c r="AF2156" s="216"/>
      <c r="AG2156" s="216"/>
      <c r="AH2156" s="216"/>
      <c r="AI2156" s="216"/>
      <c r="AJ2156" s="216"/>
      <c r="AK2156" s="216"/>
      <c r="AL2156" s="216"/>
      <c r="FY2156" s="184"/>
      <c r="JJ2156" s="184"/>
    </row>
    <row r="2157" spans="2:270">
      <c r="B2157" s="202"/>
      <c r="E2157" s="216"/>
      <c r="F2157" s="216"/>
      <c r="G2157" s="216"/>
      <c r="H2157" s="216"/>
      <c r="I2157" s="216"/>
      <c r="J2157" s="216"/>
      <c r="K2157" s="216"/>
      <c r="L2157" s="216"/>
      <c r="M2157" s="216"/>
      <c r="N2157" s="216"/>
      <c r="O2157" s="216"/>
      <c r="P2157" s="216"/>
      <c r="Q2157" s="216"/>
      <c r="R2157" s="216"/>
      <c r="S2157" s="216"/>
      <c r="T2157" s="216"/>
      <c r="U2157" s="216"/>
      <c r="V2157" s="216"/>
      <c r="W2157" s="216"/>
      <c r="X2157" s="216"/>
      <c r="Y2157" s="216"/>
      <c r="Z2157" s="216"/>
      <c r="AA2157" s="216"/>
      <c r="AB2157" s="216"/>
      <c r="AC2157" s="216"/>
      <c r="AD2157" s="216"/>
      <c r="AE2157" s="216"/>
      <c r="AF2157" s="216"/>
      <c r="AG2157" s="216"/>
      <c r="AH2157" s="216"/>
      <c r="AI2157" s="216"/>
      <c r="AJ2157" s="216"/>
      <c r="AK2157" s="216"/>
      <c r="AL2157" s="216"/>
      <c r="FY2157" s="184"/>
      <c r="JJ2157" s="184"/>
    </row>
    <row r="2158" spans="2:270">
      <c r="B2158" s="202"/>
      <c r="E2158" s="216"/>
      <c r="F2158" s="216"/>
      <c r="G2158" s="216"/>
      <c r="H2158" s="216"/>
      <c r="I2158" s="216"/>
      <c r="J2158" s="216"/>
      <c r="K2158" s="216"/>
      <c r="L2158" s="216"/>
      <c r="M2158" s="216"/>
      <c r="N2158" s="216"/>
      <c r="O2158" s="216"/>
      <c r="P2158" s="216"/>
      <c r="Q2158" s="216"/>
      <c r="R2158" s="216"/>
      <c r="S2158" s="216"/>
      <c r="T2158" s="216"/>
      <c r="U2158" s="216"/>
      <c r="V2158" s="216"/>
      <c r="W2158" s="216"/>
      <c r="X2158" s="216"/>
      <c r="Y2158" s="216"/>
      <c r="Z2158" s="216"/>
      <c r="AA2158" s="216"/>
      <c r="AB2158" s="216"/>
      <c r="AC2158" s="216"/>
      <c r="AD2158" s="216"/>
      <c r="AE2158" s="216"/>
      <c r="AF2158" s="216"/>
      <c r="AG2158" s="216"/>
      <c r="AH2158" s="216"/>
      <c r="AI2158" s="216"/>
      <c r="AJ2158" s="216"/>
      <c r="AK2158" s="216"/>
      <c r="AL2158" s="216"/>
      <c r="FY2158" s="184"/>
      <c r="JJ2158" s="184"/>
    </row>
    <row r="2159" spans="2:270">
      <c r="B2159" s="202"/>
      <c r="E2159" s="216"/>
      <c r="F2159" s="216"/>
      <c r="G2159" s="216"/>
      <c r="H2159" s="216"/>
      <c r="I2159" s="216"/>
      <c r="J2159" s="216"/>
      <c r="K2159" s="216"/>
      <c r="L2159" s="216"/>
      <c r="M2159" s="216"/>
      <c r="N2159" s="216"/>
      <c r="O2159" s="216"/>
      <c r="P2159" s="216"/>
      <c r="Q2159" s="216"/>
      <c r="R2159" s="216"/>
      <c r="S2159" s="216"/>
      <c r="T2159" s="216"/>
      <c r="U2159" s="216"/>
      <c r="V2159" s="216"/>
      <c r="W2159" s="216"/>
      <c r="X2159" s="216"/>
      <c r="Y2159" s="216"/>
      <c r="Z2159" s="216"/>
      <c r="AA2159" s="216"/>
      <c r="AB2159" s="216"/>
      <c r="AC2159" s="216"/>
      <c r="AD2159" s="216"/>
      <c r="AE2159" s="216"/>
      <c r="AF2159" s="216"/>
      <c r="AG2159" s="216"/>
      <c r="AH2159" s="216"/>
      <c r="AI2159" s="216"/>
      <c r="AJ2159" s="216"/>
      <c r="AK2159" s="216"/>
      <c r="AL2159" s="216"/>
      <c r="FY2159" s="184"/>
      <c r="JJ2159" s="184"/>
    </row>
    <row r="2160" spans="2:270">
      <c r="B2160" s="202"/>
      <c r="E2160" s="216"/>
      <c r="F2160" s="216"/>
      <c r="G2160" s="216"/>
      <c r="H2160" s="216"/>
      <c r="I2160" s="216"/>
      <c r="J2160" s="216"/>
      <c r="K2160" s="216"/>
      <c r="L2160" s="216"/>
      <c r="M2160" s="216"/>
      <c r="N2160" s="216"/>
      <c r="O2160" s="216"/>
      <c r="P2160" s="216"/>
      <c r="Q2160" s="216"/>
      <c r="R2160" s="216"/>
      <c r="S2160" s="216"/>
      <c r="T2160" s="216"/>
      <c r="U2160" s="216"/>
      <c r="V2160" s="216"/>
      <c r="W2160" s="216"/>
      <c r="X2160" s="216"/>
      <c r="Y2160" s="216"/>
      <c r="Z2160" s="216"/>
      <c r="AA2160" s="216"/>
      <c r="AB2160" s="216"/>
      <c r="AC2160" s="216"/>
      <c r="AD2160" s="216"/>
      <c r="AE2160" s="216"/>
      <c r="AF2160" s="216"/>
      <c r="AG2160" s="216"/>
      <c r="AH2160" s="216"/>
      <c r="AI2160" s="216"/>
      <c r="AJ2160" s="216"/>
      <c r="AK2160" s="216"/>
      <c r="AL2160" s="216"/>
      <c r="FY2160" s="184"/>
      <c r="JJ2160" s="184"/>
    </row>
    <row r="2161" spans="2:270">
      <c r="B2161" s="202"/>
      <c r="E2161" s="216"/>
      <c r="F2161" s="216"/>
      <c r="G2161" s="216"/>
      <c r="H2161" s="216"/>
      <c r="I2161" s="216"/>
      <c r="J2161" s="216"/>
      <c r="K2161" s="216"/>
      <c r="L2161" s="216"/>
      <c r="M2161" s="216"/>
      <c r="N2161" s="216"/>
      <c r="O2161" s="216"/>
      <c r="P2161" s="216"/>
      <c r="Q2161" s="216"/>
      <c r="R2161" s="216"/>
      <c r="S2161" s="216"/>
      <c r="T2161" s="216"/>
      <c r="U2161" s="216"/>
      <c r="V2161" s="216"/>
      <c r="W2161" s="216"/>
      <c r="X2161" s="216"/>
      <c r="Y2161" s="216"/>
      <c r="Z2161" s="216"/>
      <c r="AA2161" s="216"/>
      <c r="AB2161" s="216"/>
      <c r="AC2161" s="216"/>
      <c r="AD2161" s="216"/>
      <c r="AE2161" s="216"/>
      <c r="AF2161" s="216"/>
      <c r="AG2161" s="216"/>
      <c r="AH2161" s="216"/>
      <c r="AI2161" s="216"/>
      <c r="AJ2161" s="216"/>
      <c r="AK2161" s="216"/>
      <c r="AL2161" s="216"/>
      <c r="FY2161" s="184"/>
      <c r="JJ2161" s="184"/>
    </row>
    <row r="2162" spans="2:270">
      <c r="B2162" s="202"/>
      <c r="E2162" s="216"/>
      <c r="F2162" s="216"/>
      <c r="G2162" s="216"/>
      <c r="H2162" s="216"/>
      <c r="I2162" s="216"/>
      <c r="J2162" s="216"/>
      <c r="K2162" s="216"/>
      <c r="L2162" s="216"/>
      <c r="M2162" s="216"/>
      <c r="N2162" s="216"/>
      <c r="O2162" s="216"/>
      <c r="P2162" s="216"/>
      <c r="Q2162" s="216"/>
      <c r="R2162" s="216"/>
      <c r="S2162" s="216"/>
      <c r="T2162" s="216"/>
      <c r="U2162" s="216"/>
      <c r="V2162" s="216"/>
      <c r="W2162" s="216"/>
      <c r="X2162" s="216"/>
      <c r="Y2162" s="216"/>
      <c r="Z2162" s="216"/>
      <c r="AA2162" s="216"/>
      <c r="AB2162" s="216"/>
      <c r="AC2162" s="216"/>
      <c r="AD2162" s="216"/>
      <c r="AE2162" s="216"/>
      <c r="AF2162" s="216"/>
      <c r="AG2162" s="216"/>
      <c r="AH2162" s="216"/>
      <c r="AI2162" s="216"/>
      <c r="AJ2162" s="216"/>
      <c r="AK2162" s="216"/>
      <c r="AL2162" s="216"/>
      <c r="FY2162" s="184"/>
      <c r="JJ2162" s="184"/>
    </row>
    <row r="2163" spans="2:270">
      <c r="B2163" s="202"/>
      <c r="E2163" s="216"/>
      <c r="F2163" s="216"/>
      <c r="G2163" s="216"/>
      <c r="H2163" s="216"/>
      <c r="I2163" s="216"/>
      <c r="J2163" s="216"/>
      <c r="K2163" s="216"/>
      <c r="L2163" s="216"/>
      <c r="M2163" s="216"/>
      <c r="N2163" s="216"/>
      <c r="O2163" s="216"/>
      <c r="P2163" s="216"/>
      <c r="Q2163" s="216"/>
      <c r="R2163" s="216"/>
      <c r="S2163" s="216"/>
      <c r="T2163" s="216"/>
      <c r="U2163" s="216"/>
      <c r="V2163" s="216"/>
      <c r="W2163" s="216"/>
      <c r="X2163" s="216"/>
      <c r="Y2163" s="216"/>
      <c r="Z2163" s="216"/>
      <c r="AA2163" s="216"/>
      <c r="AB2163" s="216"/>
      <c r="AC2163" s="216"/>
      <c r="AD2163" s="216"/>
      <c r="AE2163" s="216"/>
      <c r="AF2163" s="216"/>
      <c r="AG2163" s="216"/>
      <c r="AH2163" s="216"/>
      <c r="AI2163" s="216"/>
      <c r="AJ2163" s="216"/>
      <c r="AK2163" s="216"/>
      <c r="AL2163" s="216"/>
      <c r="FY2163" s="184"/>
      <c r="JJ2163" s="184"/>
    </row>
    <row r="2164" spans="2:270">
      <c r="B2164" s="202"/>
      <c r="E2164" s="216"/>
      <c r="F2164" s="216"/>
      <c r="G2164" s="216"/>
      <c r="H2164" s="216"/>
      <c r="I2164" s="216"/>
      <c r="J2164" s="216"/>
      <c r="K2164" s="216"/>
      <c r="L2164" s="216"/>
      <c r="M2164" s="216"/>
      <c r="N2164" s="216"/>
      <c r="O2164" s="216"/>
      <c r="P2164" s="216"/>
      <c r="Q2164" s="216"/>
      <c r="R2164" s="216"/>
      <c r="S2164" s="216"/>
      <c r="T2164" s="216"/>
      <c r="U2164" s="216"/>
      <c r="V2164" s="216"/>
      <c r="W2164" s="216"/>
      <c r="X2164" s="216"/>
      <c r="Y2164" s="216"/>
      <c r="Z2164" s="216"/>
      <c r="AA2164" s="216"/>
      <c r="AB2164" s="216"/>
      <c r="AC2164" s="216"/>
      <c r="AD2164" s="216"/>
      <c r="AE2164" s="216"/>
      <c r="AF2164" s="216"/>
      <c r="AG2164" s="216"/>
      <c r="AH2164" s="216"/>
      <c r="AI2164" s="216"/>
      <c r="AJ2164" s="216"/>
      <c r="AK2164" s="216"/>
      <c r="AL2164" s="216"/>
      <c r="FY2164" s="184"/>
      <c r="JJ2164" s="184"/>
    </row>
    <row r="2165" spans="2:270">
      <c r="B2165" s="202"/>
      <c r="E2165" s="216"/>
      <c r="F2165" s="216"/>
      <c r="G2165" s="216"/>
      <c r="H2165" s="216"/>
      <c r="I2165" s="216"/>
      <c r="J2165" s="216"/>
      <c r="K2165" s="216"/>
      <c r="L2165" s="216"/>
      <c r="M2165" s="216"/>
      <c r="N2165" s="216"/>
      <c r="O2165" s="216"/>
      <c r="P2165" s="216"/>
      <c r="Q2165" s="216"/>
      <c r="R2165" s="216"/>
      <c r="S2165" s="216"/>
      <c r="T2165" s="216"/>
      <c r="U2165" s="216"/>
      <c r="V2165" s="216"/>
      <c r="W2165" s="216"/>
      <c r="X2165" s="216"/>
      <c r="Y2165" s="216"/>
      <c r="Z2165" s="216"/>
      <c r="AA2165" s="216"/>
      <c r="AB2165" s="216"/>
      <c r="AC2165" s="216"/>
      <c r="AD2165" s="216"/>
      <c r="AE2165" s="216"/>
      <c r="AF2165" s="216"/>
      <c r="AG2165" s="216"/>
      <c r="AH2165" s="216"/>
      <c r="AI2165" s="216"/>
      <c r="AJ2165" s="216"/>
      <c r="AK2165" s="216"/>
      <c r="AL2165" s="216"/>
      <c r="FY2165" s="184"/>
      <c r="JJ2165" s="184"/>
    </row>
    <row r="2166" spans="2:270">
      <c r="B2166" s="202"/>
      <c r="E2166" s="216"/>
      <c r="F2166" s="216"/>
      <c r="G2166" s="216"/>
      <c r="H2166" s="216"/>
      <c r="I2166" s="216"/>
      <c r="J2166" s="216"/>
      <c r="K2166" s="216"/>
      <c r="L2166" s="216"/>
      <c r="M2166" s="216"/>
      <c r="N2166" s="216"/>
      <c r="O2166" s="216"/>
      <c r="P2166" s="216"/>
      <c r="Q2166" s="216"/>
      <c r="R2166" s="216"/>
      <c r="S2166" s="216"/>
      <c r="T2166" s="216"/>
      <c r="U2166" s="216"/>
      <c r="V2166" s="216"/>
      <c r="W2166" s="216"/>
      <c r="X2166" s="216"/>
      <c r="Y2166" s="216"/>
      <c r="Z2166" s="216"/>
      <c r="AA2166" s="216"/>
      <c r="AB2166" s="216"/>
      <c r="AC2166" s="216"/>
      <c r="AD2166" s="216"/>
      <c r="AE2166" s="216"/>
      <c r="AF2166" s="216"/>
      <c r="AG2166" s="216"/>
      <c r="AH2166" s="216"/>
      <c r="AI2166" s="216"/>
      <c r="AJ2166" s="216"/>
      <c r="AK2166" s="216"/>
      <c r="AL2166" s="216"/>
      <c r="FY2166" s="184"/>
      <c r="JJ2166" s="184"/>
    </row>
    <row r="2167" spans="2:270">
      <c r="B2167" s="202"/>
      <c r="E2167" s="216"/>
      <c r="F2167" s="216"/>
      <c r="G2167" s="216"/>
      <c r="H2167" s="216"/>
      <c r="I2167" s="216"/>
      <c r="J2167" s="216"/>
      <c r="K2167" s="216"/>
      <c r="L2167" s="216"/>
      <c r="M2167" s="216"/>
      <c r="N2167" s="216"/>
      <c r="O2167" s="216"/>
      <c r="P2167" s="216"/>
      <c r="Q2167" s="216"/>
      <c r="R2167" s="216"/>
      <c r="S2167" s="216"/>
      <c r="T2167" s="216"/>
      <c r="U2167" s="216"/>
      <c r="V2167" s="216"/>
      <c r="W2167" s="216"/>
      <c r="X2167" s="216"/>
      <c r="Y2167" s="216"/>
      <c r="Z2167" s="216"/>
      <c r="AA2167" s="216"/>
      <c r="AB2167" s="216"/>
      <c r="AC2167" s="216"/>
      <c r="AD2167" s="216"/>
      <c r="AE2167" s="216"/>
      <c r="AF2167" s="216"/>
      <c r="AG2167" s="216"/>
      <c r="AH2167" s="216"/>
      <c r="AI2167" s="216"/>
      <c r="AJ2167" s="216"/>
      <c r="AK2167" s="216"/>
      <c r="AL2167" s="216"/>
      <c r="FY2167" s="184"/>
      <c r="JJ2167" s="184"/>
    </row>
    <row r="2168" spans="2:270">
      <c r="B2168" s="202"/>
      <c r="E2168" s="216"/>
      <c r="F2168" s="216"/>
      <c r="G2168" s="216"/>
      <c r="H2168" s="216"/>
      <c r="I2168" s="216"/>
      <c r="J2168" s="216"/>
      <c r="K2168" s="216"/>
      <c r="L2168" s="216"/>
      <c r="M2168" s="216"/>
      <c r="N2168" s="216"/>
      <c r="O2168" s="216"/>
      <c r="P2168" s="216"/>
      <c r="Q2168" s="216"/>
      <c r="R2168" s="216"/>
      <c r="S2168" s="216"/>
      <c r="T2168" s="216"/>
      <c r="U2168" s="216"/>
      <c r="V2168" s="216"/>
      <c r="W2168" s="216"/>
      <c r="X2168" s="216"/>
      <c r="Y2168" s="216"/>
      <c r="Z2168" s="216"/>
      <c r="AA2168" s="216"/>
      <c r="AB2168" s="216"/>
      <c r="AC2168" s="216"/>
      <c r="AD2168" s="216"/>
      <c r="AE2168" s="216"/>
      <c r="AF2168" s="216"/>
      <c r="AG2168" s="216"/>
      <c r="AH2168" s="216"/>
      <c r="AI2168" s="216"/>
      <c r="AJ2168" s="216"/>
      <c r="AK2168" s="216"/>
      <c r="AL2168" s="216"/>
      <c r="FY2168" s="184"/>
      <c r="JJ2168" s="184"/>
    </row>
    <row r="2169" spans="2:270">
      <c r="B2169" s="202"/>
      <c r="E2169" s="216"/>
      <c r="F2169" s="216"/>
      <c r="G2169" s="216"/>
      <c r="H2169" s="216"/>
      <c r="I2169" s="216"/>
      <c r="J2169" s="216"/>
      <c r="K2169" s="216"/>
      <c r="L2169" s="216"/>
      <c r="M2169" s="216"/>
      <c r="N2169" s="216"/>
      <c r="O2169" s="216"/>
      <c r="P2169" s="216"/>
      <c r="Q2169" s="216"/>
      <c r="R2169" s="216"/>
      <c r="S2169" s="216"/>
      <c r="T2169" s="216"/>
      <c r="U2169" s="216"/>
      <c r="V2169" s="216"/>
      <c r="W2169" s="216"/>
      <c r="X2169" s="216"/>
      <c r="Y2169" s="216"/>
      <c r="Z2169" s="216"/>
      <c r="AA2169" s="216"/>
      <c r="AB2169" s="216"/>
      <c r="AC2169" s="216"/>
      <c r="AD2169" s="216"/>
      <c r="AE2169" s="216"/>
      <c r="AF2169" s="216"/>
      <c r="AG2169" s="216"/>
      <c r="AH2169" s="216"/>
      <c r="AI2169" s="216"/>
      <c r="AJ2169" s="216"/>
      <c r="AK2169" s="216"/>
      <c r="AL2169" s="216"/>
      <c r="FY2169" s="184"/>
      <c r="JJ2169" s="184"/>
    </row>
    <row r="2170" spans="2:270">
      <c r="B2170" s="202"/>
      <c r="E2170" s="216"/>
      <c r="F2170" s="216"/>
      <c r="G2170" s="216"/>
      <c r="H2170" s="216"/>
      <c r="I2170" s="216"/>
      <c r="J2170" s="216"/>
      <c r="K2170" s="216"/>
      <c r="L2170" s="216"/>
      <c r="M2170" s="216"/>
      <c r="N2170" s="216"/>
      <c r="O2170" s="216"/>
      <c r="P2170" s="216"/>
      <c r="Q2170" s="216"/>
      <c r="R2170" s="216"/>
      <c r="S2170" s="216"/>
      <c r="T2170" s="216"/>
      <c r="U2170" s="216"/>
      <c r="V2170" s="216"/>
      <c r="W2170" s="216"/>
      <c r="X2170" s="216"/>
      <c r="Y2170" s="216"/>
      <c r="Z2170" s="216"/>
      <c r="AA2170" s="216"/>
      <c r="AB2170" s="216"/>
      <c r="AC2170" s="216"/>
      <c r="AD2170" s="216"/>
      <c r="AE2170" s="216"/>
      <c r="AF2170" s="216"/>
      <c r="AG2170" s="216"/>
      <c r="AH2170" s="216"/>
      <c r="AI2170" s="216"/>
      <c r="AJ2170" s="216"/>
      <c r="AK2170" s="216"/>
      <c r="AL2170" s="216"/>
      <c r="FY2170" s="184"/>
      <c r="JJ2170" s="184"/>
    </row>
    <row r="2171" spans="2:270">
      <c r="B2171" s="202"/>
      <c r="E2171" s="216"/>
      <c r="F2171" s="216"/>
      <c r="G2171" s="216"/>
      <c r="H2171" s="216"/>
      <c r="I2171" s="216"/>
      <c r="J2171" s="216"/>
      <c r="K2171" s="216"/>
      <c r="L2171" s="216"/>
      <c r="M2171" s="216"/>
      <c r="N2171" s="216"/>
      <c r="O2171" s="216"/>
      <c r="P2171" s="216"/>
      <c r="Q2171" s="216"/>
      <c r="R2171" s="216"/>
      <c r="S2171" s="216"/>
      <c r="T2171" s="216"/>
      <c r="U2171" s="216"/>
      <c r="V2171" s="216"/>
      <c r="W2171" s="216"/>
      <c r="X2171" s="216"/>
      <c r="Y2171" s="216"/>
      <c r="Z2171" s="216"/>
      <c r="AA2171" s="216"/>
      <c r="AB2171" s="216"/>
      <c r="AC2171" s="216"/>
      <c r="AD2171" s="216"/>
      <c r="AE2171" s="216"/>
      <c r="AF2171" s="216"/>
      <c r="AG2171" s="216"/>
      <c r="AH2171" s="216"/>
      <c r="AI2171" s="216"/>
      <c r="AJ2171" s="216"/>
      <c r="AK2171" s="216"/>
      <c r="AL2171" s="216"/>
      <c r="FY2171" s="184"/>
      <c r="JJ2171" s="184"/>
    </row>
    <row r="2172" spans="2:270">
      <c r="B2172" s="202"/>
      <c r="E2172" s="216"/>
      <c r="F2172" s="216"/>
      <c r="G2172" s="216"/>
      <c r="H2172" s="216"/>
      <c r="I2172" s="216"/>
      <c r="J2172" s="216"/>
      <c r="K2172" s="216"/>
      <c r="L2172" s="216"/>
      <c r="M2172" s="216"/>
      <c r="N2172" s="216"/>
      <c r="O2172" s="216"/>
      <c r="P2172" s="216"/>
      <c r="Q2172" s="216"/>
      <c r="R2172" s="216"/>
      <c r="S2172" s="216"/>
      <c r="T2172" s="216"/>
      <c r="U2172" s="216"/>
      <c r="V2172" s="216"/>
      <c r="W2172" s="216"/>
      <c r="X2172" s="216"/>
      <c r="Y2172" s="216"/>
      <c r="Z2172" s="216"/>
      <c r="AA2172" s="216"/>
      <c r="AB2172" s="216"/>
      <c r="AC2172" s="216"/>
      <c r="AD2172" s="216"/>
      <c r="AE2172" s="216"/>
      <c r="AF2172" s="216"/>
      <c r="AG2172" s="216"/>
      <c r="AH2172" s="216"/>
      <c r="AI2172" s="216"/>
      <c r="AJ2172" s="216"/>
      <c r="AK2172" s="216"/>
      <c r="AL2172" s="216"/>
      <c r="FY2172" s="184"/>
      <c r="JJ2172" s="184"/>
    </row>
    <row r="2173" spans="2:270">
      <c r="B2173" s="202"/>
      <c r="E2173" s="216"/>
      <c r="F2173" s="216"/>
      <c r="G2173" s="216"/>
      <c r="H2173" s="216"/>
      <c r="I2173" s="216"/>
      <c r="J2173" s="216"/>
      <c r="K2173" s="216"/>
      <c r="L2173" s="216"/>
      <c r="M2173" s="216"/>
      <c r="N2173" s="216"/>
      <c r="O2173" s="216"/>
      <c r="P2173" s="216"/>
      <c r="Q2173" s="216"/>
      <c r="R2173" s="216"/>
      <c r="S2173" s="216"/>
      <c r="T2173" s="216"/>
      <c r="U2173" s="216"/>
      <c r="V2173" s="216"/>
      <c r="W2173" s="216"/>
      <c r="X2173" s="216"/>
      <c r="Y2173" s="216"/>
      <c r="Z2173" s="216"/>
      <c r="AA2173" s="216"/>
      <c r="AB2173" s="216"/>
      <c r="AC2173" s="216"/>
      <c r="AD2173" s="216"/>
      <c r="AE2173" s="216"/>
      <c r="AF2173" s="216"/>
      <c r="AG2173" s="216"/>
      <c r="AH2173" s="216"/>
      <c r="AI2173" s="216"/>
      <c r="AJ2173" s="216"/>
      <c r="AK2173" s="216"/>
      <c r="AL2173" s="216"/>
      <c r="FY2173" s="184"/>
      <c r="JJ2173" s="184"/>
    </row>
    <row r="2174" spans="2:270">
      <c r="B2174" s="202"/>
      <c r="E2174" s="216"/>
      <c r="F2174" s="216"/>
      <c r="G2174" s="216"/>
      <c r="H2174" s="216"/>
      <c r="I2174" s="216"/>
      <c r="J2174" s="216"/>
      <c r="K2174" s="216"/>
      <c r="L2174" s="216"/>
      <c r="M2174" s="216"/>
      <c r="N2174" s="216"/>
      <c r="O2174" s="216"/>
      <c r="P2174" s="216"/>
      <c r="Q2174" s="216"/>
      <c r="R2174" s="216"/>
      <c r="S2174" s="216"/>
      <c r="T2174" s="216"/>
      <c r="U2174" s="216"/>
      <c r="V2174" s="216"/>
      <c r="W2174" s="216"/>
      <c r="X2174" s="216"/>
      <c r="Y2174" s="216"/>
      <c r="Z2174" s="216"/>
      <c r="AA2174" s="216"/>
      <c r="AB2174" s="216"/>
      <c r="AC2174" s="216"/>
      <c r="AD2174" s="216"/>
      <c r="AE2174" s="216"/>
      <c r="AF2174" s="216"/>
      <c r="AG2174" s="216"/>
      <c r="AH2174" s="216"/>
      <c r="AI2174" s="216"/>
      <c r="AJ2174" s="216"/>
      <c r="AK2174" s="216"/>
      <c r="AL2174" s="216"/>
      <c r="FY2174" s="184"/>
      <c r="JJ2174" s="184"/>
    </row>
    <row r="2175" spans="2:270">
      <c r="B2175" s="202"/>
      <c r="E2175" s="216"/>
      <c r="F2175" s="216"/>
      <c r="G2175" s="216"/>
      <c r="H2175" s="216"/>
      <c r="I2175" s="216"/>
      <c r="J2175" s="216"/>
      <c r="K2175" s="216"/>
      <c r="L2175" s="216"/>
      <c r="M2175" s="216"/>
      <c r="N2175" s="216"/>
      <c r="O2175" s="216"/>
      <c r="P2175" s="216"/>
      <c r="Q2175" s="216"/>
      <c r="R2175" s="216"/>
      <c r="S2175" s="216"/>
      <c r="T2175" s="216"/>
      <c r="U2175" s="216"/>
      <c r="V2175" s="216"/>
      <c r="W2175" s="216"/>
      <c r="X2175" s="216"/>
      <c r="Y2175" s="216"/>
      <c r="Z2175" s="216"/>
      <c r="AA2175" s="216"/>
      <c r="AB2175" s="216"/>
      <c r="AC2175" s="216"/>
      <c r="AD2175" s="216"/>
      <c r="AE2175" s="216"/>
      <c r="AF2175" s="216"/>
      <c r="AG2175" s="216"/>
      <c r="AH2175" s="216"/>
      <c r="AI2175" s="216"/>
      <c r="AJ2175" s="216"/>
      <c r="AK2175" s="216"/>
      <c r="AL2175" s="216"/>
      <c r="FY2175" s="184"/>
      <c r="JJ2175" s="184"/>
    </row>
    <row r="2176" spans="2:270">
      <c r="B2176" s="202"/>
      <c r="E2176" s="216"/>
      <c r="F2176" s="216"/>
      <c r="G2176" s="216"/>
      <c r="H2176" s="216"/>
      <c r="I2176" s="216"/>
      <c r="J2176" s="216"/>
      <c r="K2176" s="216"/>
      <c r="L2176" s="216"/>
      <c r="M2176" s="216"/>
      <c r="N2176" s="216"/>
      <c r="O2176" s="216"/>
      <c r="P2176" s="216"/>
      <c r="Q2176" s="216"/>
      <c r="R2176" s="216"/>
      <c r="S2176" s="216"/>
      <c r="T2176" s="216"/>
      <c r="U2176" s="216"/>
      <c r="V2176" s="216"/>
      <c r="W2176" s="216"/>
      <c r="X2176" s="216"/>
      <c r="Y2176" s="216"/>
      <c r="Z2176" s="216"/>
      <c r="AA2176" s="216"/>
      <c r="AB2176" s="216"/>
      <c r="AC2176" s="216"/>
      <c r="AD2176" s="216"/>
      <c r="AE2176" s="216"/>
      <c r="AF2176" s="216"/>
      <c r="AG2176" s="216"/>
      <c r="AH2176" s="216"/>
      <c r="AI2176" s="216"/>
      <c r="AJ2176" s="216"/>
      <c r="AK2176" s="216"/>
      <c r="AL2176" s="216"/>
      <c r="FY2176" s="184"/>
      <c r="JJ2176" s="184"/>
    </row>
    <row r="2177" spans="2:270">
      <c r="B2177" s="202"/>
      <c r="E2177" s="216"/>
      <c r="F2177" s="216"/>
      <c r="G2177" s="216"/>
      <c r="H2177" s="216"/>
      <c r="I2177" s="216"/>
      <c r="J2177" s="216"/>
      <c r="K2177" s="216"/>
      <c r="L2177" s="216"/>
      <c r="M2177" s="216"/>
      <c r="N2177" s="216"/>
      <c r="O2177" s="216"/>
      <c r="P2177" s="216"/>
      <c r="Q2177" s="216"/>
      <c r="R2177" s="216"/>
      <c r="S2177" s="216"/>
      <c r="T2177" s="216"/>
      <c r="U2177" s="216"/>
      <c r="V2177" s="216"/>
      <c r="W2177" s="216"/>
      <c r="X2177" s="216"/>
      <c r="Y2177" s="216"/>
      <c r="Z2177" s="216"/>
      <c r="AA2177" s="216"/>
      <c r="AB2177" s="216"/>
      <c r="AC2177" s="216"/>
      <c r="AD2177" s="216"/>
      <c r="AE2177" s="216"/>
      <c r="AF2177" s="216"/>
      <c r="AG2177" s="216"/>
      <c r="AH2177" s="216"/>
      <c r="AI2177" s="216"/>
      <c r="AJ2177" s="216"/>
      <c r="AK2177" s="216"/>
      <c r="AL2177" s="216"/>
      <c r="FY2177" s="184"/>
      <c r="JJ2177" s="184"/>
    </row>
    <row r="2178" spans="2:270">
      <c r="B2178" s="202"/>
      <c r="E2178" s="216"/>
      <c r="F2178" s="216"/>
      <c r="G2178" s="216"/>
      <c r="H2178" s="216"/>
      <c r="I2178" s="216"/>
      <c r="J2178" s="216"/>
      <c r="K2178" s="216"/>
      <c r="L2178" s="216"/>
      <c r="M2178" s="216"/>
      <c r="N2178" s="216"/>
      <c r="O2178" s="216"/>
      <c r="P2178" s="216"/>
      <c r="Q2178" s="216"/>
      <c r="R2178" s="216"/>
      <c r="S2178" s="216"/>
      <c r="T2178" s="216"/>
      <c r="U2178" s="216"/>
      <c r="V2178" s="216"/>
      <c r="W2178" s="216"/>
      <c r="X2178" s="216"/>
      <c r="Y2178" s="216"/>
      <c r="Z2178" s="216"/>
      <c r="AA2178" s="216"/>
      <c r="AB2178" s="216"/>
      <c r="AC2178" s="216"/>
      <c r="AD2178" s="216"/>
      <c r="AE2178" s="216"/>
      <c r="AF2178" s="216"/>
      <c r="AG2178" s="216"/>
      <c r="AH2178" s="216"/>
      <c r="AI2178" s="216"/>
      <c r="AJ2178" s="216"/>
      <c r="AK2178" s="216"/>
      <c r="AL2178" s="216"/>
      <c r="FY2178" s="184"/>
      <c r="JJ2178" s="184"/>
    </row>
    <row r="2179" spans="2:270">
      <c r="B2179" s="202"/>
      <c r="E2179" s="216"/>
      <c r="F2179" s="216"/>
      <c r="G2179" s="216"/>
      <c r="H2179" s="216"/>
      <c r="I2179" s="216"/>
      <c r="J2179" s="216"/>
      <c r="K2179" s="216"/>
      <c r="L2179" s="216"/>
      <c r="M2179" s="216"/>
      <c r="N2179" s="216"/>
      <c r="O2179" s="216"/>
      <c r="P2179" s="216"/>
      <c r="Q2179" s="216"/>
      <c r="R2179" s="216"/>
      <c r="S2179" s="216"/>
      <c r="T2179" s="216"/>
      <c r="U2179" s="216"/>
      <c r="V2179" s="216"/>
      <c r="W2179" s="216"/>
      <c r="X2179" s="216"/>
      <c r="Y2179" s="216"/>
      <c r="Z2179" s="216"/>
      <c r="AA2179" s="216"/>
      <c r="AB2179" s="216"/>
      <c r="AC2179" s="216"/>
      <c r="AD2179" s="216"/>
      <c r="AE2179" s="216"/>
      <c r="AF2179" s="216"/>
      <c r="AG2179" s="216"/>
      <c r="AH2179" s="216"/>
      <c r="AI2179" s="216"/>
      <c r="AJ2179" s="216"/>
      <c r="AK2179" s="216"/>
      <c r="AL2179" s="216"/>
      <c r="FY2179" s="184"/>
      <c r="JJ2179" s="184"/>
    </row>
    <row r="2180" spans="2:270">
      <c r="B2180" s="202"/>
      <c r="E2180" s="216"/>
      <c r="F2180" s="216"/>
      <c r="G2180" s="216"/>
      <c r="H2180" s="216"/>
      <c r="I2180" s="216"/>
      <c r="J2180" s="216"/>
      <c r="K2180" s="216"/>
      <c r="L2180" s="216"/>
      <c r="M2180" s="216"/>
      <c r="N2180" s="216"/>
      <c r="O2180" s="216"/>
      <c r="P2180" s="216"/>
      <c r="Q2180" s="216"/>
      <c r="R2180" s="216"/>
      <c r="S2180" s="216"/>
      <c r="T2180" s="216"/>
      <c r="U2180" s="216"/>
      <c r="V2180" s="216"/>
      <c r="W2180" s="216"/>
      <c r="X2180" s="216"/>
      <c r="Y2180" s="216"/>
      <c r="Z2180" s="216"/>
      <c r="AA2180" s="216"/>
      <c r="AB2180" s="216"/>
      <c r="AC2180" s="216"/>
      <c r="AD2180" s="216"/>
      <c r="AE2180" s="216"/>
      <c r="AF2180" s="216"/>
      <c r="AG2180" s="216"/>
      <c r="AH2180" s="216"/>
      <c r="AI2180" s="216"/>
      <c r="AJ2180" s="216"/>
      <c r="AK2180" s="216"/>
      <c r="AL2180" s="216"/>
      <c r="FY2180" s="184"/>
      <c r="JJ2180" s="184"/>
    </row>
    <row r="2181" spans="2:270">
      <c r="B2181" s="202"/>
      <c r="E2181" s="216"/>
      <c r="F2181" s="216"/>
      <c r="G2181" s="216"/>
      <c r="H2181" s="216"/>
      <c r="I2181" s="216"/>
      <c r="J2181" s="216"/>
      <c r="K2181" s="216"/>
      <c r="L2181" s="216"/>
      <c r="M2181" s="216"/>
      <c r="N2181" s="216"/>
      <c r="O2181" s="216"/>
      <c r="P2181" s="216"/>
      <c r="Q2181" s="216"/>
      <c r="R2181" s="216"/>
      <c r="S2181" s="216"/>
      <c r="T2181" s="216"/>
      <c r="U2181" s="216"/>
      <c r="V2181" s="216"/>
      <c r="W2181" s="216"/>
      <c r="X2181" s="216"/>
      <c r="Y2181" s="216"/>
      <c r="Z2181" s="216"/>
      <c r="AA2181" s="216"/>
      <c r="AB2181" s="216"/>
      <c r="AC2181" s="216"/>
      <c r="AD2181" s="216"/>
      <c r="AE2181" s="216"/>
      <c r="AF2181" s="216"/>
      <c r="AG2181" s="216"/>
      <c r="AH2181" s="216"/>
      <c r="AI2181" s="216"/>
      <c r="AJ2181" s="216"/>
      <c r="AK2181" s="216"/>
      <c r="AL2181" s="216"/>
      <c r="FY2181" s="184"/>
      <c r="JJ2181" s="184"/>
    </row>
    <row r="2182" spans="2:270">
      <c r="B2182" s="202"/>
      <c r="E2182" s="216"/>
      <c r="F2182" s="216"/>
      <c r="G2182" s="216"/>
      <c r="H2182" s="216"/>
      <c r="I2182" s="216"/>
      <c r="J2182" s="216"/>
      <c r="K2182" s="216"/>
      <c r="L2182" s="216"/>
      <c r="M2182" s="216"/>
      <c r="N2182" s="216"/>
      <c r="O2182" s="216"/>
      <c r="P2182" s="216"/>
      <c r="Q2182" s="216"/>
      <c r="R2182" s="216"/>
      <c r="S2182" s="216"/>
      <c r="T2182" s="216"/>
      <c r="U2182" s="216"/>
      <c r="V2182" s="216"/>
      <c r="W2182" s="216"/>
      <c r="X2182" s="216"/>
      <c r="Y2182" s="216"/>
      <c r="Z2182" s="216"/>
      <c r="AA2182" s="216"/>
      <c r="AB2182" s="216"/>
      <c r="AC2182" s="216"/>
      <c r="AD2182" s="216"/>
      <c r="AE2182" s="216"/>
      <c r="AF2182" s="216"/>
      <c r="AG2182" s="216"/>
      <c r="AH2182" s="216"/>
      <c r="AI2182" s="216"/>
      <c r="AJ2182" s="216"/>
      <c r="AK2182" s="216"/>
      <c r="AL2182" s="216"/>
      <c r="FY2182" s="184"/>
      <c r="JJ2182" s="184"/>
    </row>
    <row r="2183" spans="2:270">
      <c r="B2183" s="202"/>
      <c r="E2183" s="216"/>
      <c r="F2183" s="216"/>
      <c r="G2183" s="216"/>
      <c r="H2183" s="216"/>
      <c r="I2183" s="216"/>
      <c r="J2183" s="216"/>
      <c r="K2183" s="216"/>
      <c r="L2183" s="216"/>
      <c r="M2183" s="216"/>
      <c r="N2183" s="216"/>
      <c r="O2183" s="216"/>
      <c r="P2183" s="216"/>
      <c r="Q2183" s="216"/>
      <c r="R2183" s="216"/>
      <c r="S2183" s="216"/>
      <c r="T2183" s="216"/>
      <c r="U2183" s="216"/>
      <c r="V2183" s="216"/>
      <c r="W2183" s="216"/>
      <c r="X2183" s="216"/>
      <c r="Y2183" s="216"/>
      <c r="Z2183" s="216"/>
      <c r="AA2183" s="216"/>
      <c r="AB2183" s="216"/>
      <c r="AC2183" s="216"/>
      <c r="AD2183" s="216"/>
      <c r="AE2183" s="216"/>
      <c r="AF2183" s="216"/>
      <c r="AG2183" s="216"/>
      <c r="AH2183" s="216"/>
      <c r="AI2183" s="216"/>
      <c r="AJ2183" s="216"/>
      <c r="AK2183" s="216"/>
      <c r="AL2183" s="216"/>
      <c r="FY2183" s="184"/>
      <c r="JJ2183" s="184"/>
    </row>
    <row r="2184" spans="2:270">
      <c r="B2184" s="202"/>
      <c r="E2184" s="216"/>
      <c r="F2184" s="216"/>
      <c r="G2184" s="216"/>
      <c r="H2184" s="216"/>
      <c r="I2184" s="216"/>
      <c r="J2184" s="216"/>
      <c r="K2184" s="216"/>
      <c r="L2184" s="216"/>
      <c r="M2184" s="216"/>
      <c r="N2184" s="216"/>
      <c r="O2184" s="216"/>
      <c r="P2184" s="216"/>
      <c r="Q2184" s="216"/>
      <c r="R2184" s="216"/>
      <c r="S2184" s="216"/>
      <c r="T2184" s="216"/>
      <c r="U2184" s="216"/>
      <c r="V2184" s="216"/>
      <c r="W2184" s="216"/>
      <c r="X2184" s="216"/>
      <c r="Y2184" s="216"/>
      <c r="Z2184" s="216"/>
      <c r="AA2184" s="216"/>
      <c r="AB2184" s="216"/>
      <c r="AC2184" s="216"/>
      <c r="AD2184" s="216"/>
      <c r="AE2184" s="216"/>
      <c r="AF2184" s="216"/>
      <c r="AG2184" s="216"/>
      <c r="AH2184" s="216"/>
      <c r="AI2184" s="216"/>
      <c r="AJ2184" s="216"/>
      <c r="AK2184" s="216"/>
      <c r="AL2184" s="216"/>
      <c r="FY2184" s="184"/>
      <c r="JJ2184" s="184"/>
    </row>
    <row r="2185" spans="2:270">
      <c r="B2185" s="202"/>
      <c r="E2185" s="216"/>
      <c r="F2185" s="216"/>
      <c r="G2185" s="216"/>
      <c r="H2185" s="216"/>
      <c r="I2185" s="216"/>
      <c r="J2185" s="216"/>
      <c r="K2185" s="216"/>
      <c r="L2185" s="216"/>
      <c r="M2185" s="216"/>
      <c r="N2185" s="216"/>
      <c r="O2185" s="216"/>
      <c r="P2185" s="216"/>
      <c r="Q2185" s="216"/>
      <c r="R2185" s="216"/>
      <c r="S2185" s="216"/>
      <c r="T2185" s="216"/>
      <c r="U2185" s="216"/>
      <c r="V2185" s="216"/>
      <c r="W2185" s="216"/>
      <c r="X2185" s="216"/>
      <c r="Y2185" s="216"/>
      <c r="Z2185" s="216"/>
      <c r="AA2185" s="216"/>
      <c r="AB2185" s="216"/>
      <c r="AC2185" s="216"/>
      <c r="AD2185" s="216"/>
      <c r="AE2185" s="216"/>
      <c r="AF2185" s="216"/>
      <c r="AG2185" s="216"/>
      <c r="AH2185" s="216"/>
      <c r="AI2185" s="216"/>
      <c r="AJ2185" s="216"/>
      <c r="AK2185" s="216"/>
      <c r="AL2185" s="216"/>
      <c r="FY2185" s="184"/>
      <c r="JJ2185" s="184"/>
    </row>
    <row r="2186" spans="2:270">
      <c r="B2186" s="202"/>
      <c r="E2186" s="216"/>
      <c r="F2186" s="216"/>
      <c r="G2186" s="216"/>
      <c r="H2186" s="216"/>
      <c r="I2186" s="216"/>
      <c r="J2186" s="216"/>
      <c r="K2186" s="216"/>
      <c r="L2186" s="216"/>
      <c r="M2186" s="216"/>
      <c r="N2186" s="216"/>
      <c r="O2186" s="216"/>
      <c r="P2186" s="216"/>
      <c r="Q2186" s="216"/>
      <c r="R2186" s="216"/>
      <c r="S2186" s="216"/>
      <c r="T2186" s="216"/>
      <c r="U2186" s="216"/>
      <c r="V2186" s="216"/>
      <c r="W2186" s="216"/>
      <c r="X2186" s="216"/>
      <c r="Y2186" s="216"/>
      <c r="Z2186" s="216"/>
      <c r="AA2186" s="216"/>
      <c r="AB2186" s="216"/>
      <c r="AC2186" s="216"/>
      <c r="AD2186" s="216"/>
      <c r="AE2186" s="216"/>
      <c r="AF2186" s="216"/>
      <c r="AG2186" s="216"/>
      <c r="AH2186" s="216"/>
      <c r="AI2186" s="216"/>
      <c r="AJ2186" s="216"/>
      <c r="AK2186" s="216"/>
      <c r="AL2186" s="216"/>
      <c r="FY2186" s="184"/>
      <c r="JJ2186" s="184"/>
    </row>
    <row r="2187" spans="2:270">
      <c r="B2187" s="202"/>
      <c r="E2187" s="216"/>
      <c r="F2187" s="216"/>
      <c r="G2187" s="216"/>
      <c r="H2187" s="216"/>
      <c r="I2187" s="216"/>
      <c r="J2187" s="216"/>
      <c r="K2187" s="216"/>
      <c r="L2187" s="216"/>
      <c r="M2187" s="216"/>
      <c r="N2187" s="216"/>
      <c r="O2187" s="216"/>
      <c r="P2187" s="216"/>
      <c r="Q2187" s="216"/>
      <c r="R2187" s="216"/>
      <c r="S2187" s="216"/>
      <c r="T2187" s="216"/>
      <c r="U2187" s="216"/>
      <c r="V2187" s="216"/>
      <c r="W2187" s="216"/>
      <c r="X2187" s="216"/>
      <c r="Y2187" s="216"/>
      <c r="Z2187" s="216"/>
      <c r="AA2187" s="216"/>
      <c r="AB2187" s="216"/>
      <c r="AC2187" s="216"/>
      <c r="AD2187" s="216"/>
      <c r="AE2187" s="216"/>
      <c r="AF2187" s="216"/>
      <c r="AG2187" s="216"/>
      <c r="AH2187" s="216"/>
      <c r="AI2187" s="216"/>
      <c r="AJ2187" s="216"/>
      <c r="AK2187" s="216"/>
      <c r="AL2187" s="216"/>
      <c r="FY2187" s="184"/>
      <c r="JJ2187" s="184"/>
    </row>
    <row r="2188" spans="2:270">
      <c r="B2188" s="202"/>
      <c r="E2188" s="216"/>
      <c r="F2188" s="216"/>
      <c r="G2188" s="216"/>
      <c r="H2188" s="216"/>
      <c r="I2188" s="216"/>
      <c r="J2188" s="216"/>
      <c r="K2188" s="216"/>
      <c r="L2188" s="216"/>
      <c r="M2188" s="216"/>
      <c r="N2188" s="216"/>
      <c r="O2188" s="216"/>
      <c r="P2188" s="216"/>
      <c r="Q2188" s="216"/>
      <c r="R2188" s="216"/>
      <c r="S2188" s="216"/>
      <c r="T2188" s="216"/>
      <c r="U2188" s="216"/>
      <c r="V2188" s="216"/>
      <c r="W2188" s="216"/>
      <c r="X2188" s="216"/>
      <c r="Y2188" s="216"/>
      <c r="Z2188" s="216"/>
      <c r="AA2188" s="216"/>
      <c r="AB2188" s="216"/>
      <c r="AC2188" s="216"/>
      <c r="AD2188" s="216"/>
      <c r="AE2188" s="216"/>
      <c r="AF2188" s="216"/>
      <c r="AG2188" s="216"/>
      <c r="AH2188" s="216"/>
      <c r="AI2188" s="216"/>
      <c r="AJ2188" s="216"/>
      <c r="AK2188" s="216"/>
      <c r="AL2188" s="216"/>
      <c r="FY2188" s="184"/>
      <c r="JJ2188" s="184"/>
    </row>
    <row r="2189" spans="2:270">
      <c r="B2189" s="202"/>
      <c r="E2189" s="216"/>
      <c r="F2189" s="216"/>
      <c r="G2189" s="216"/>
      <c r="H2189" s="216"/>
      <c r="I2189" s="216"/>
      <c r="J2189" s="216"/>
      <c r="K2189" s="216"/>
      <c r="L2189" s="216"/>
      <c r="M2189" s="216"/>
      <c r="N2189" s="216"/>
      <c r="O2189" s="216"/>
      <c r="P2189" s="216"/>
      <c r="Q2189" s="216"/>
      <c r="R2189" s="216"/>
      <c r="S2189" s="216"/>
      <c r="T2189" s="216"/>
      <c r="U2189" s="216"/>
      <c r="V2189" s="216"/>
      <c r="W2189" s="216"/>
      <c r="X2189" s="216"/>
      <c r="Y2189" s="216"/>
      <c r="Z2189" s="216"/>
      <c r="AA2189" s="216"/>
      <c r="AB2189" s="216"/>
      <c r="AC2189" s="216"/>
      <c r="AD2189" s="216"/>
      <c r="AE2189" s="216"/>
      <c r="AF2189" s="216"/>
      <c r="AG2189" s="216"/>
      <c r="AH2189" s="216"/>
      <c r="AI2189" s="216"/>
      <c r="AJ2189" s="216"/>
      <c r="AK2189" s="216"/>
      <c r="AL2189" s="216"/>
      <c r="FY2189" s="184"/>
      <c r="JJ2189" s="184"/>
    </row>
    <row r="2190" spans="2:270">
      <c r="B2190" s="202"/>
      <c r="E2190" s="216"/>
      <c r="F2190" s="216"/>
      <c r="G2190" s="216"/>
      <c r="H2190" s="216"/>
      <c r="I2190" s="216"/>
      <c r="J2190" s="216"/>
      <c r="K2190" s="216"/>
      <c r="L2190" s="216"/>
      <c r="M2190" s="216"/>
      <c r="N2190" s="216"/>
      <c r="O2190" s="216"/>
      <c r="P2190" s="216"/>
      <c r="Q2190" s="216"/>
      <c r="R2190" s="216"/>
      <c r="S2190" s="216"/>
      <c r="T2190" s="216"/>
      <c r="U2190" s="216"/>
      <c r="V2190" s="216"/>
      <c r="W2190" s="216"/>
      <c r="X2190" s="216"/>
      <c r="Y2190" s="216"/>
      <c r="Z2190" s="216"/>
      <c r="AA2190" s="216"/>
      <c r="AB2190" s="216"/>
      <c r="AC2190" s="216"/>
      <c r="AD2190" s="216"/>
      <c r="AE2190" s="216"/>
      <c r="AF2190" s="216"/>
      <c r="AG2190" s="216"/>
      <c r="AH2190" s="216"/>
      <c r="AI2190" s="216"/>
      <c r="AJ2190" s="216"/>
      <c r="AK2190" s="216"/>
      <c r="AL2190" s="216"/>
      <c r="FY2190" s="184"/>
      <c r="JJ2190" s="184"/>
    </row>
    <row r="2191" spans="2:270">
      <c r="B2191" s="202"/>
      <c r="E2191" s="216"/>
      <c r="F2191" s="216"/>
      <c r="G2191" s="216"/>
      <c r="H2191" s="216"/>
      <c r="I2191" s="216"/>
      <c r="J2191" s="216"/>
      <c r="K2191" s="216"/>
      <c r="L2191" s="216"/>
      <c r="M2191" s="216"/>
      <c r="N2191" s="216"/>
      <c r="O2191" s="216"/>
      <c r="P2191" s="216"/>
      <c r="Q2191" s="216"/>
      <c r="R2191" s="216"/>
      <c r="S2191" s="216"/>
      <c r="T2191" s="216"/>
      <c r="U2191" s="216"/>
      <c r="V2191" s="216"/>
      <c r="W2191" s="216"/>
      <c r="X2191" s="216"/>
      <c r="Y2191" s="216"/>
      <c r="Z2191" s="216"/>
      <c r="AA2191" s="216"/>
      <c r="AB2191" s="216"/>
      <c r="AC2191" s="216"/>
      <c r="AD2191" s="216"/>
      <c r="AE2191" s="216"/>
      <c r="AF2191" s="216"/>
      <c r="AG2191" s="216"/>
      <c r="AH2191" s="216"/>
      <c r="AI2191" s="216"/>
      <c r="AJ2191" s="216"/>
      <c r="AK2191" s="216"/>
      <c r="AL2191" s="216"/>
      <c r="FY2191" s="184"/>
      <c r="JJ2191" s="184"/>
    </row>
    <row r="2192" spans="2:270">
      <c r="B2192" s="202"/>
      <c r="E2192" s="216"/>
      <c r="F2192" s="216"/>
      <c r="G2192" s="216"/>
      <c r="H2192" s="216"/>
      <c r="I2192" s="216"/>
      <c r="J2192" s="216"/>
      <c r="K2192" s="216"/>
      <c r="L2192" s="216"/>
      <c r="M2192" s="216"/>
      <c r="N2192" s="216"/>
      <c r="O2192" s="216"/>
      <c r="P2192" s="216"/>
      <c r="Q2192" s="216"/>
      <c r="R2192" s="216"/>
      <c r="S2192" s="216"/>
      <c r="T2192" s="216"/>
      <c r="U2192" s="216"/>
      <c r="V2192" s="216"/>
      <c r="W2192" s="216"/>
      <c r="X2192" s="216"/>
      <c r="Y2192" s="216"/>
      <c r="Z2192" s="216"/>
      <c r="AA2192" s="216"/>
      <c r="AB2192" s="216"/>
      <c r="AC2192" s="216"/>
      <c r="AD2192" s="216"/>
      <c r="AE2192" s="216"/>
      <c r="AF2192" s="216"/>
      <c r="AG2192" s="216"/>
      <c r="AH2192" s="216"/>
      <c r="AI2192" s="216"/>
      <c r="AJ2192" s="216"/>
      <c r="AK2192" s="216"/>
      <c r="AL2192" s="216"/>
      <c r="FY2192" s="184"/>
      <c r="JJ2192" s="184"/>
    </row>
    <row r="2193" spans="2:270">
      <c r="B2193" s="202"/>
      <c r="E2193" s="216"/>
      <c r="F2193" s="216"/>
      <c r="G2193" s="216"/>
      <c r="H2193" s="216"/>
      <c r="I2193" s="216"/>
      <c r="J2193" s="216"/>
      <c r="K2193" s="216"/>
      <c r="L2193" s="216"/>
      <c r="M2193" s="216"/>
      <c r="N2193" s="216"/>
      <c r="O2193" s="216"/>
      <c r="P2193" s="216"/>
      <c r="Q2193" s="216"/>
      <c r="R2193" s="216"/>
      <c r="S2193" s="216"/>
      <c r="T2193" s="216"/>
      <c r="U2193" s="216"/>
      <c r="V2193" s="216"/>
      <c r="W2193" s="216"/>
      <c r="X2193" s="216"/>
      <c r="Y2193" s="216"/>
      <c r="Z2193" s="216"/>
      <c r="AA2193" s="216"/>
      <c r="AB2193" s="216"/>
      <c r="AC2193" s="216"/>
      <c r="AD2193" s="216"/>
      <c r="AE2193" s="216"/>
      <c r="AF2193" s="216"/>
      <c r="AG2193" s="216"/>
      <c r="AH2193" s="216"/>
      <c r="AI2193" s="216"/>
      <c r="AJ2193" s="216"/>
      <c r="AK2193" s="216"/>
      <c r="AL2193" s="216"/>
      <c r="FY2193" s="184"/>
      <c r="JJ2193" s="184"/>
    </row>
    <row r="2194" spans="2:270">
      <c r="B2194" s="202"/>
      <c r="E2194" s="216"/>
      <c r="F2194" s="216"/>
      <c r="G2194" s="216"/>
      <c r="H2194" s="216"/>
      <c r="I2194" s="216"/>
      <c r="J2194" s="216"/>
      <c r="K2194" s="216"/>
      <c r="L2194" s="216"/>
      <c r="M2194" s="216"/>
      <c r="N2194" s="216"/>
      <c r="O2194" s="216"/>
      <c r="P2194" s="216"/>
      <c r="Q2194" s="216"/>
      <c r="R2194" s="216"/>
      <c r="S2194" s="216"/>
      <c r="T2194" s="216"/>
      <c r="U2194" s="216"/>
      <c r="V2194" s="216"/>
      <c r="W2194" s="216"/>
      <c r="X2194" s="216"/>
      <c r="Y2194" s="216"/>
      <c r="Z2194" s="216"/>
      <c r="AA2194" s="216"/>
      <c r="AB2194" s="216"/>
      <c r="AC2194" s="216"/>
      <c r="AD2194" s="216"/>
      <c r="AE2194" s="216"/>
      <c r="AF2194" s="216"/>
      <c r="AG2194" s="216"/>
      <c r="AH2194" s="216"/>
      <c r="AI2194" s="216"/>
      <c r="AJ2194" s="216"/>
      <c r="AK2194" s="216"/>
      <c r="AL2194" s="216"/>
      <c r="FY2194" s="184"/>
      <c r="JJ2194" s="184"/>
    </row>
    <row r="2195" spans="2:270">
      <c r="B2195" s="202"/>
      <c r="E2195" s="216"/>
      <c r="F2195" s="216"/>
      <c r="G2195" s="216"/>
      <c r="H2195" s="216"/>
      <c r="I2195" s="216"/>
      <c r="J2195" s="216"/>
      <c r="K2195" s="216"/>
      <c r="L2195" s="216"/>
      <c r="M2195" s="216"/>
      <c r="N2195" s="216"/>
      <c r="O2195" s="216"/>
      <c r="P2195" s="216"/>
      <c r="Q2195" s="216"/>
      <c r="R2195" s="216"/>
      <c r="S2195" s="216"/>
      <c r="T2195" s="216"/>
      <c r="U2195" s="216"/>
      <c r="V2195" s="216"/>
      <c r="W2195" s="216"/>
      <c r="X2195" s="216"/>
      <c r="Y2195" s="216"/>
      <c r="Z2195" s="216"/>
      <c r="AA2195" s="216"/>
      <c r="AB2195" s="216"/>
      <c r="AC2195" s="216"/>
      <c r="AD2195" s="216"/>
      <c r="AE2195" s="216"/>
      <c r="AF2195" s="216"/>
      <c r="AG2195" s="216"/>
      <c r="AH2195" s="216"/>
      <c r="AI2195" s="216"/>
      <c r="AJ2195" s="216"/>
      <c r="AK2195" s="216"/>
      <c r="AL2195" s="216"/>
      <c r="FY2195" s="184"/>
      <c r="JJ2195" s="184"/>
    </row>
    <row r="2196" spans="2:270">
      <c r="B2196" s="202"/>
      <c r="E2196" s="216"/>
      <c r="F2196" s="216"/>
      <c r="G2196" s="216"/>
      <c r="H2196" s="216"/>
      <c r="I2196" s="216"/>
      <c r="J2196" s="216"/>
      <c r="K2196" s="216"/>
      <c r="L2196" s="216"/>
      <c r="M2196" s="216"/>
      <c r="N2196" s="216"/>
      <c r="O2196" s="216"/>
      <c r="P2196" s="216"/>
      <c r="Q2196" s="216"/>
      <c r="R2196" s="216"/>
      <c r="S2196" s="216"/>
      <c r="T2196" s="216"/>
      <c r="U2196" s="216"/>
      <c r="V2196" s="216"/>
      <c r="W2196" s="216"/>
      <c r="X2196" s="216"/>
      <c r="Y2196" s="216"/>
      <c r="Z2196" s="216"/>
      <c r="AA2196" s="216"/>
      <c r="AB2196" s="216"/>
      <c r="AC2196" s="216"/>
      <c r="AD2196" s="216"/>
      <c r="AE2196" s="216"/>
      <c r="AF2196" s="216"/>
      <c r="AG2196" s="216"/>
      <c r="AH2196" s="216"/>
      <c r="AI2196" s="216"/>
      <c r="AJ2196" s="216"/>
      <c r="AK2196" s="216"/>
      <c r="AL2196" s="216"/>
      <c r="FY2196" s="184"/>
      <c r="JJ2196" s="184"/>
    </row>
    <row r="2197" spans="2:270">
      <c r="B2197" s="202"/>
      <c r="E2197" s="216"/>
      <c r="F2197" s="216"/>
      <c r="G2197" s="216"/>
      <c r="H2197" s="216"/>
      <c r="I2197" s="216"/>
      <c r="J2197" s="216"/>
      <c r="K2197" s="216"/>
      <c r="L2197" s="216"/>
      <c r="M2197" s="216"/>
      <c r="N2197" s="216"/>
      <c r="O2197" s="216"/>
      <c r="P2197" s="216"/>
      <c r="Q2197" s="216"/>
      <c r="R2197" s="216"/>
      <c r="S2197" s="216"/>
      <c r="T2197" s="216"/>
      <c r="U2197" s="216"/>
      <c r="V2197" s="216"/>
      <c r="W2197" s="216"/>
      <c r="X2197" s="216"/>
      <c r="Y2197" s="216"/>
      <c r="Z2197" s="216"/>
      <c r="AA2197" s="216"/>
      <c r="AB2197" s="216"/>
      <c r="AC2197" s="216"/>
      <c r="AD2197" s="216"/>
      <c r="AE2197" s="216"/>
      <c r="AF2197" s="216"/>
      <c r="AG2197" s="216"/>
      <c r="AH2197" s="216"/>
      <c r="AI2197" s="216"/>
      <c r="AJ2197" s="216"/>
      <c r="AK2197" s="216"/>
      <c r="AL2197" s="216"/>
      <c r="FY2197" s="184"/>
      <c r="JJ2197" s="184"/>
    </row>
    <row r="2198" spans="2:270">
      <c r="B2198" s="202"/>
      <c r="E2198" s="216"/>
      <c r="F2198" s="216"/>
      <c r="G2198" s="216"/>
      <c r="H2198" s="216"/>
      <c r="I2198" s="216"/>
      <c r="J2198" s="216"/>
      <c r="K2198" s="216"/>
      <c r="L2198" s="216"/>
      <c r="M2198" s="216"/>
      <c r="N2198" s="216"/>
      <c r="O2198" s="216"/>
      <c r="P2198" s="216"/>
      <c r="Q2198" s="216"/>
      <c r="R2198" s="216"/>
      <c r="S2198" s="216"/>
      <c r="T2198" s="216"/>
      <c r="U2198" s="216"/>
      <c r="V2198" s="216"/>
      <c r="W2198" s="216"/>
      <c r="X2198" s="216"/>
      <c r="Y2198" s="216"/>
      <c r="Z2198" s="216"/>
      <c r="AA2198" s="216"/>
      <c r="AB2198" s="216"/>
      <c r="AC2198" s="216"/>
      <c r="AD2198" s="216"/>
      <c r="AE2198" s="216"/>
      <c r="AF2198" s="216"/>
      <c r="AG2198" s="216"/>
      <c r="AH2198" s="216"/>
      <c r="AI2198" s="216"/>
      <c r="AJ2198" s="216"/>
      <c r="AK2198" s="216"/>
      <c r="AL2198" s="216"/>
      <c r="FY2198" s="184"/>
      <c r="JJ2198" s="184"/>
    </row>
    <row r="2199" spans="2:270">
      <c r="B2199" s="202"/>
      <c r="E2199" s="216"/>
      <c r="F2199" s="216"/>
      <c r="G2199" s="216"/>
      <c r="H2199" s="216"/>
      <c r="I2199" s="216"/>
      <c r="J2199" s="216"/>
      <c r="K2199" s="216"/>
      <c r="L2199" s="216"/>
      <c r="M2199" s="216"/>
      <c r="N2199" s="216"/>
      <c r="O2199" s="216"/>
      <c r="P2199" s="216"/>
      <c r="Q2199" s="216"/>
      <c r="R2199" s="216"/>
      <c r="S2199" s="216"/>
      <c r="T2199" s="216"/>
      <c r="U2199" s="216"/>
      <c r="V2199" s="216"/>
      <c r="W2199" s="216"/>
      <c r="X2199" s="216"/>
      <c r="Y2199" s="216"/>
      <c r="Z2199" s="216"/>
      <c r="AA2199" s="216"/>
      <c r="AB2199" s="216"/>
      <c r="AC2199" s="216"/>
      <c r="AD2199" s="216"/>
      <c r="AE2199" s="216"/>
      <c r="AF2199" s="216"/>
      <c r="AG2199" s="216"/>
      <c r="AH2199" s="216"/>
      <c r="AI2199" s="216"/>
      <c r="AJ2199" s="216"/>
      <c r="AK2199" s="216"/>
      <c r="AL2199" s="216"/>
      <c r="FY2199" s="184"/>
      <c r="JJ2199" s="184"/>
    </row>
    <row r="2200" spans="2:270">
      <c r="B2200" s="202"/>
      <c r="E2200" s="216"/>
      <c r="F2200" s="216"/>
      <c r="G2200" s="216"/>
      <c r="H2200" s="216"/>
      <c r="I2200" s="216"/>
      <c r="J2200" s="216"/>
      <c r="K2200" s="216"/>
      <c r="L2200" s="216"/>
      <c r="M2200" s="216"/>
      <c r="N2200" s="216"/>
      <c r="O2200" s="216"/>
      <c r="P2200" s="216"/>
      <c r="Q2200" s="216"/>
      <c r="R2200" s="216"/>
      <c r="S2200" s="216"/>
      <c r="T2200" s="216"/>
      <c r="U2200" s="216"/>
      <c r="V2200" s="216"/>
      <c r="W2200" s="216"/>
      <c r="X2200" s="216"/>
      <c r="Y2200" s="216"/>
      <c r="Z2200" s="216"/>
      <c r="AA2200" s="216"/>
      <c r="AB2200" s="216"/>
      <c r="AC2200" s="216"/>
      <c r="AD2200" s="216"/>
      <c r="AE2200" s="216"/>
      <c r="AF2200" s="216"/>
      <c r="AG2200" s="216"/>
      <c r="AH2200" s="216"/>
      <c r="AI2200" s="216"/>
      <c r="AJ2200" s="216"/>
      <c r="AK2200" s="216"/>
      <c r="AL2200" s="216"/>
      <c r="FY2200" s="184"/>
      <c r="JJ2200" s="184"/>
    </row>
    <row r="2201" spans="2:270">
      <c r="B2201" s="202"/>
      <c r="E2201" s="216"/>
      <c r="F2201" s="216"/>
      <c r="G2201" s="216"/>
      <c r="H2201" s="216"/>
      <c r="I2201" s="216"/>
      <c r="J2201" s="216"/>
      <c r="K2201" s="216"/>
      <c r="L2201" s="216"/>
      <c r="M2201" s="216"/>
      <c r="N2201" s="216"/>
      <c r="O2201" s="216"/>
      <c r="P2201" s="216"/>
      <c r="Q2201" s="216"/>
      <c r="R2201" s="216"/>
      <c r="S2201" s="216"/>
      <c r="T2201" s="216"/>
      <c r="U2201" s="216"/>
      <c r="V2201" s="216"/>
      <c r="W2201" s="216"/>
      <c r="X2201" s="216"/>
      <c r="Y2201" s="216"/>
      <c r="Z2201" s="216"/>
      <c r="AA2201" s="216"/>
      <c r="AB2201" s="216"/>
      <c r="AC2201" s="216"/>
      <c r="AD2201" s="216"/>
      <c r="AE2201" s="216"/>
      <c r="AF2201" s="216"/>
      <c r="AG2201" s="216"/>
      <c r="AH2201" s="216"/>
      <c r="AI2201" s="216"/>
      <c r="AJ2201" s="216"/>
      <c r="AK2201" s="216"/>
      <c r="AL2201" s="216"/>
      <c r="FY2201" s="184"/>
      <c r="JJ2201" s="184"/>
    </row>
    <row r="2202" spans="2:270">
      <c r="B2202" s="202"/>
      <c r="E2202" s="216"/>
      <c r="F2202" s="216"/>
      <c r="G2202" s="216"/>
      <c r="H2202" s="216"/>
      <c r="I2202" s="216"/>
      <c r="J2202" s="216"/>
      <c r="K2202" s="216"/>
      <c r="L2202" s="216"/>
      <c r="M2202" s="216"/>
      <c r="N2202" s="216"/>
      <c r="O2202" s="216"/>
      <c r="P2202" s="216"/>
      <c r="Q2202" s="216"/>
      <c r="R2202" s="216"/>
      <c r="S2202" s="216"/>
      <c r="T2202" s="216"/>
      <c r="U2202" s="216"/>
      <c r="V2202" s="216"/>
      <c r="W2202" s="216"/>
      <c r="X2202" s="216"/>
      <c r="Y2202" s="216"/>
      <c r="Z2202" s="216"/>
      <c r="AA2202" s="216"/>
      <c r="AB2202" s="216"/>
      <c r="AC2202" s="216"/>
      <c r="AD2202" s="216"/>
      <c r="AE2202" s="216"/>
      <c r="AF2202" s="216"/>
      <c r="AG2202" s="216"/>
      <c r="AH2202" s="216"/>
      <c r="AI2202" s="216"/>
      <c r="AJ2202" s="216"/>
      <c r="AK2202" s="216"/>
      <c r="AL2202" s="216"/>
      <c r="FY2202" s="184"/>
      <c r="JJ2202" s="184"/>
    </row>
    <row r="2203" spans="2:270">
      <c r="B2203" s="202"/>
      <c r="E2203" s="216"/>
      <c r="F2203" s="216"/>
      <c r="G2203" s="216"/>
      <c r="H2203" s="216"/>
      <c r="I2203" s="216"/>
      <c r="J2203" s="216"/>
      <c r="K2203" s="216"/>
      <c r="L2203" s="216"/>
      <c r="M2203" s="216"/>
      <c r="N2203" s="216"/>
      <c r="O2203" s="216"/>
      <c r="P2203" s="216"/>
      <c r="Q2203" s="216"/>
      <c r="R2203" s="216"/>
      <c r="S2203" s="216"/>
      <c r="T2203" s="216"/>
      <c r="U2203" s="216"/>
      <c r="V2203" s="216"/>
      <c r="W2203" s="216"/>
      <c r="X2203" s="216"/>
      <c r="Y2203" s="216"/>
      <c r="Z2203" s="216"/>
      <c r="AA2203" s="216"/>
      <c r="AB2203" s="216"/>
      <c r="AC2203" s="216"/>
      <c r="AD2203" s="216"/>
      <c r="AE2203" s="216"/>
      <c r="AF2203" s="216"/>
      <c r="AG2203" s="216"/>
      <c r="AH2203" s="216"/>
      <c r="AI2203" s="216"/>
      <c r="AJ2203" s="216"/>
      <c r="AK2203" s="216"/>
      <c r="AL2203" s="216"/>
      <c r="FY2203" s="184"/>
      <c r="JJ2203" s="184"/>
    </row>
    <row r="2204" spans="2:270">
      <c r="B2204" s="202"/>
      <c r="E2204" s="216"/>
      <c r="F2204" s="216"/>
      <c r="G2204" s="216"/>
      <c r="H2204" s="216"/>
      <c r="I2204" s="216"/>
      <c r="J2204" s="216"/>
      <c r="K2204" s="216"/>
      <c r="L2204" s="216"/>
      <c r="M2204" s="216"/>
      <c r="N2204" s="216"/>
      <c r="O2204" s="216"/>
      <c r="P2204" s="216"/>
      <c r="Q2204" s="216"/>
      <c r="R2204" s="216"/>
      <c r="S2204" s="216"/>
      <c r="T2204" s="216"/>
      <c r="U2204" s="216"/>
      <c r="V2204" s="216"/>
      <c r="W2204" s="216"/>
      <c r="X2204" s="216"/>
      <c r="Y2204" s="216"/>
      <c r="Z2204" s="216"/>
      <c r="AA2204" s="216"/>
      <c r="AB2204" s="216"/>
      <c r="AC2204" s="216"/>
      <c r="AD2204" s="216"/>
      <c r="AE2204" s="216"/>
      <c r="AF2204" s="216"/>
      <c r="AG2204" s="216"/>
      <c r="AH2204" s="216"/>
      <c r="AI2204" s="216"/>
      <c r="AJ2204" s="216"/>
      <c r="AK2204" s="216"/>
      <c r="AL2204" s="216"/>
      <c r="FY2204" s="184"/>
      <c r="JJ2204" s="184"/>
    </row>
    <row r="2205" spans="2:270">
      <c r="B2205" s="202"/>
      <c r="E2205" s="216"/>
      <c r="F2205" s="216"/>
      <c r="G2205" s="216"/>
      <c r="H2205" s="216"/>
      <c r="I2205" s="216"/>
      <c r="J2205" s="216"/>
      <c r="K2205" s="216"/>
      <c r="L2205" s="216"/>
      <c r="M2205" s="216"/>
      <c r="N2205" s="216"/>
      <c r="O2205" s="216"/>
      <c r="P2205" s="216"/>
      <c r="Q2205" s="216"/>
      <c r="R2205" s="216"/>
      <c r="S2205" s="216"/>
      <c r="T2205" s="216"/>
      <c r="U2205" s="216"/>
      <c r="V2205" s="216"/>
      <c r="W2205" s="216"/>
      <c r="X2205" s="216"/>
      <c r="Y2205" s="216"/>
      <c r="Z2205" s="216"/>
      <c r="AA2205" s="216"/>
      <c r="AB2205" s="216"/>
      <c r="AC2205" s="216"/>
      <c r="AD2205" s="216"/>
      <c r="AE2205" s="216"/>
      <c r="AF2205" s="216"/>
      <c r="AG2205" s="216"/>
      <c r="AH2205" s="216"/>
      <c r="AI2205" s="216"/>
      <c r="AJ2205" s="216"/>
      <c r="AK2205" s="216"/>
      <c r="AL2205" s="216"/>
      <c r="FY2205" s="184"/>
      <c r="JJ2205" s="184"/>
    </row>
    <row r="2206" spans="2:270">
      <c r="B2206" s="202"/>
      <c r="E2206" s="216"/>
      <c r="F2206" s="216"/>
      <c r="G2206" s="216"/>
      <c r="H2206" s="216"/>
      <c r="I2206" s="216"/>
      <c r="J2206" s="216"/>
      <c r="K2206" s="216"/>
      <c r="L2206" s="216"/>
      <c r="M2206" s="216"/>
      <c r="N2206" s="216"/>
      <c r="O2206" s="216"/>
      <c r="P2206" s="216"/>
      <c r="Q2206" s="216"/>
      <c r="R2206" s="216"/>
      <c r="S2206" s="216"/>
      <c r="T2206" s="216"/>
      <c r="U2206" s="216"/>
      <c r="V2206" s="216"/>
      <c r="W2206" s="216"/>
      <c r="X2206" s="216"/>
      <c r="Y2206" s="216"/>
      <c r="Z2206" s="216"/>
      <c r="AA2206" s="216"/>
      <c r="AB2206" s="216"/>
      <c r="AC2206" s="216"/>
      <c r="AD2206" s="216"/>
      <c r="AE2206" s="216"/>
      <c r="AF2206" s="216"/>
      <c r="AG2206" s="216"/>
      <c r="AH2206" s="216"/>
      <c r="AI2206" s="216"/>
      <c r="AJ2206" s="216"/>
      <c r="AK2206" s="216"/>
      <c r="AL2206" s="216"/>
      <c r="FY2206" s="184"/>
      <c r="JJ2206" s="184"/>
    </row>
    <row r="2207" spans="2:270">
      <c r="B2207" s="202"/>
      <c r="E2207" s="216"/>
      <c r="F2207" s="216"/>
      <c r="G2207" s="216"/>
      <c r="H2207" s="216"/>
      <c r="I2207" s="216"/>
      <c r="J2207" s="216"/>
      <c r="K2207" s="216"/>
      <c r="L2207" s="216"/>
      <c r="M2207" s="216"/>
      <c r="N2207" s="216"/>
      <c r="O2207" s="216"/>
      <c r="P2207" s="216"/>
      <c r="Q2207" s="216"/>
      <c r="R2207" s="216"/>
      <c r="S2207" s="216"/>
      <c r="T2207" s="216"/>
      <c r="U2207" s="216"/>
      <c r="V2207" s="216"/>
      <c r="W2207" s="216"/>
      <c r="X2207" s="216"/>
      <c r="Y2207" s="216"/>
      <c r="Z2207" s="216"/>
      <c r="AA2207" s="216"/>
      <c r="AB2207" s="216"/>
      <c r="AC2207" s="216"/>
      <c r="AD2207" s="216"/>
      <c r="AE2207" s="216"/>
      <c r="AF2207" s="216"/>
      <c r="AG2207" s="216"/>
      <c r="AH2207" s="216"/>
      <c r="AI2207" s="216"/>
      <c r="AJ2207" s="216"/>
      <c r="AK2207" s="216"/>
      <c r="AL2207" s="216"/>
      <c r="FY2207" s="184"/>
      <c r="JJ2207" s="184"/>
    </row>
    <row r="2208" spans="2:270">
      <c r="B2208" s="202"/>
      <c r="E2208" s="216"/>
      <c r="F2208" s="216"/>
      <c r="G2208" s="216"/>
      <c r="H2208" s="216"/>
      <c r="I2208" s="216"/>
      <c r="J2208" s="216"/>
      <c r="K2208" s="216"/>
      <c r="L2208" s="216"/>
      <c r="M2208" s="216"/>
      <c r="N2208" s="216"/>
      <c r="O2208" s="216"/>
      <c r="P2208" s="216"/>
      <c r="Q2208" s="216"/>
      <c r="R2208" s="216"/>
      <c r="S2208" s="216"/>
      <c r="T2208" s="216"/>
      <c r="U2208" s="216"/>
      <c r="V2208" s="216"/>
      <c r="W2208" s="216"/>
      <c r="X2208" s="216"/>
      <c r="Y2208" s="216"/>
      <c r="Z2208" s="216"/>
      <c r="AA2208" s="216"/>
      <c r="AB2208" s="216"/>
      <c r="AC2208" s="216"/>
      <c r="AD2208" s="216"/>
      <c r="AE2208" s="216"/>
      <c r="AF2208" s="216"/>
      <c r="AG2208" s="216"/>
      <c r="AH2208" s="216"/>
      <c r="AI2208" s="216"/>
      <c r="AJ2208" s="216"/>
      <c r="AK2208" s="216"/>
      <c r="AL2208" s="216"/>
      <c r="FY2208" s="184"/>
      <c r="JJ2208" s="184"/>
    </row>
    <row r="2209" spans="2:270">
      <c r="B2209" s="202"/>
      <c r="E2209" s="216"/>
      <c r="F2209" s="216"/>
      <c r="G2209" s="216"/>
      <c r="H2209" s="216"/>
      <c r="I2209" s="216"/>
      <c r="J2209" s="216"/>
      <c r="K2209" s="216"/>
      <c r="L2209" s="216"/>
      <c r="M2209" s="216"/>
      <c r="N2209" s="216"/>
      <c r="O2209" s="216"/>
      <c r="P2209" s="216"/>
      <c r="Q2209" s="216"/>
      <c r="R2209" s="216"/>
      <c r="S2209" s="216"/>
      <c r="T2209" s="216"/>
      <c r="U2209" s="216"/>
      <c r="V2209" s="216"/>
      <c r="W2209" s="216"/>
      <c r="X2209" s="216"/>
      <c r="Y2209" s="216"/>
      <c r="Z2209" s="216"/>
      <c r="AA2209" s="216"/>
      <c r="AB2209" s="216"/>
      <c r="AC2209" s="216"/>
      <c r="AD2209" s="216"/>
      <c r="AE2209" s="216"/>
      <c r="AF2209" s="216"/>
      <c r="AG2209" s="216"/>
      <c r="AH2209" s="216"/>
      <c r="AI2209" s="216"/>
      <c r="AJ2209" s="216"/>
      <c r="AK2209" s="216"/>
      <c r="AL2209" s="216"/>
      <c r="FY2209" s="184"/>
      <c r="JJ2209" s="184"/>
    </row>
    <row r="2210" spans="2:270">
      <c r="B2210" s="202"/>
      <c r="E2210" s="216"/>
      <c r="F2210" s="216"/>
      <c r="G2210" s="216"/>
      <c r="H2210" s="216"/>
      <c r="I2210" s="216"/>
      <c r="J2210" s="216"/>
      <c r="K2210" s="216"/>
      <c r="L2210" s="216"/>
      <c r="M2210" s="216"/>
      <c r="N2210" s="216"/>
      <c r="O2210" s="216"/>
      <c r="P2210" s="216"/>
      <c r="Q2210" s="216"/>
      <c r="R2210" s="216"/>
      <c r="S2210" s="216"/>
      <c r="T2210" s="216"/>
      <c r="U2210" s="216"/>
      <c r="V2210" s="216"/>
      <c r="W2210" s="216"/>
      <c r="X2210" s="216"/>
      <c r="Y2210" s="216"/>
      <c r="Z2210" s="216"/>
      <c r="AA2210" s="216"/>
      <c r="AB2210" s="216"/>
      <c r="AC2210" s="216"/>
      <c r="AD2210" s="216"/>
      <c r="AE2210" s="216"/>
      <c r="AF2210" s="216"/>
      <c r="AG2210" s="216"/>
      <c r="AH2210" s="216"/>
      <c r="AI2210" s="216"/>
      <c r="AJ2210" s="216"/>
      <c r="AK2210" s="216"/>
      <c r="AL2210" s="216"/>
      <c r="FY2210" s="184"/>
      <c r="JJ2210" s="184"/>
    </row>
    <row r="2211" spans="2:270">
      <c r="B2211" s="202"/>
      <c r="E2211" s="216"/>
      <c r="F2211" s="216"/>
      <c r="G2211" s="216"/>
      <c r="H2211" s="216"/>
      <c r="I2211" s="216"/>
      <c r="J2211" s="216"/>
      <c r="K2211" s="216"/>
      <c r="L2211" s="216"/>
      <c r="M2211" s="216"/>
      <c r="N2211" s="216"/>
      <c r="O2211" s="216"/>
      <c r="P2211" s="216"/>
      <c r="Q2211" s="216"/>
      <c r="R2211" s="216"/>
      <c r="S2211" s="216"/>
      <c r="T2211" s="216"/>
      <c r="U2211" s="216"/>
      <c r="V2211" s="216"/>
      <c r="W2211" s="216"/>
      <c r="X2211" s="216"/>
      <c r="Y2211" s="216"/>
      <c r="Z2211" s="216"/>
      <c r="AA2211" s="216"/>
      <c r="AB2211" s="216"/>
      <c r="AC2211" s="216"/>
      <c r="AD2211" s="216"/>
      <c r="AE2211" s="216"/>
      <c r="AF2211" s="216"/>
      <c r="AG2211" s="216"/>
      <c r="AH2211" s="216"/>
      <c r="AI2211" s="216"/>
      <c r="AJ2211" s="216"/>
      <c r="AK2211" s="216"/>
      <c r="AL2211" s="216"/>
      <c r="FY2211" s="184"/>
      <c r="JJ2211" s="184"/>
    </row>
    <row r="2212" spans="2:270">
      <c r="B2212" s="202"/>
      <c r="E2212" s="216"/>
      <c r="F2212" s="216"/>
      <c r="G2212" s="216"/>
      <c r="H2212" s="216"/>
      <c r="I2212" s="216"/>
      <c r="J2212" s="216"/>
      <c r="K2212" s="216"/>
      <c r="L2212" s="216"/>
      <c r="M2212" s="216"/>
      <c r="N2212" s="216"/>
      <c r="O2212" s="216"/>
      <c r="P2212" s="216"/>
      <c r="Q2212" s="216"/>
      <c r="R2212" s="216"/>
      <c r="S2212" s="216"/>
      <c r="T2212" s="216"/>
      <c r="U2212" s="216"/>
      <c r="V2212" s="216"/>
      <c r="W2212" s="216"/>
      <c r="X2212" s="216"/>
      <c r="Y2212" s="216"/>
      <c r="Z2212" s="216"/>
      <c r="AA2212" s="216"/>
      <c r="AB2212" s="216"/>
      <c r="AC2212" s="216"/>
      <c r="AD2212" s="216"/>
      <c r="AE2212" s="216"/>
      <c r="AF2212" s="216"/>
      <c r="AG2212" s="216"/>
      <c r="AH2212" s="216"/>
      <c r="AI2212" s="216"/>
      <c r="AJ2212" s="216"/>
      <c r="AK2212" s="216"/>
      <c r="AL2212" s="216"/>
      <c r="FY2212" s="184"/>
      <c r="JJ2212" s="184"/>
    </row>
    <row r="2213" spans="2:270">
      <c r="B2213" s="202"/>
      <c r="E2213" s="216"/>
      <c r="F2213" s="216"/>
      <c r="G2213" s="216"/>
      <c r="H2213" s="216"/>
      <c r="I2213" s="216"/>
      <c r="J2213" s="216"/>
      <c r="K2213" s="216"/>
      <c r="L2213" s="216"/>
      <c r="M2213" s="216"/>
      <c r="N2213" s="216"/>
      <c r="O2213" s="216"/>
      <c r="P2213" s="216"/>
      <c r="Q2213" s="216"/>
      <c r="R2213" s="216"/>
      <c r="S2213" s="216"/>
      <c r="T2213" s="216"/>
      <c r="U2213" s="216"/>
      <c r="V2213" s="216"/>
      <c r="W2213" s="216"/>
      <c r="X2213" s="216"/>
      <c r="Y2213" s="216"/>
      <c r="Z2213" s="216"/>
      <c r="AA2213" s="216"/>
      <c r="AB2213" s="216"/>
      <c r="AC2213" s="216"/>
      <c r="AD2213" s="216"/>
      <c r="AE2213" s="216"/>
      <c r="AF2213" s="216"/>
      <c r="AG2213" s="216"/>
      <c r="AH2213" s="216"/>
      <c r="AI2213" s="216"/>
      <c r="AJ2213" s="216"/>
      <c r="AK2213" s="216"/>
      <c r="AL2213" s="216"/>
      <c r="FY2213" s="184"/>
      <c r="JJ2213" s="184"/>
    </row>
    <row r="2214" spans="2:270">
      <c r="B2214" s="202"/>
      <c r="E2214" s="216"/>
      <c r="F2214" s="216"/>
      <c r="G2214" s="216"/>
      <c r="H2214" s="216"/>
      <c r="I2214" s="216"/>
      <c r="J2214" s="216"/>
      <c r="K2214" s="216"/>
      <c r="L2214" s="216"/>
      <c r="M2214" s="216"/>
      <c r="N2214" s="216"/>
      <c r="O2214" s="216"/>
      <c r="P2214" s="216"/>
      <c r="Q2214" s="216"/>
      <c r="R2214" s="216"/>
      <c r="S2214" s="216"/>
      <c r="T2214" s="216"/>
      <c r="U2214" s="216"/>
      <c r="V2214" s="216"/>
      <c r="W2214" s="216"/>
      <c r="X2214" s="216"/>
      <c r="Y2214" s="216"/>
      <c r="Z2214" s="216"/>
      <c r="AA2214" s="216"/>
      <c r="AB2214" s="216"/>
      <c r="AC2214" s="216"/>
      <c r="AD2214" s="216"/>
      <c r="AE2214" s="216"/>
      <c r="AF2214" s="216"/>
      <c r="AG2214" s="216"/>
      <c r="AH2214" s="216"/>
      <c r="AI2214" s="216"/>
      <c r="AJ2214" s="216"/>
      <c r="AK2214" s="216"/>
      <c r="AL2214" s="216"/>
      <c r="FY2214" s="184"/>
      <c r="JJ2214" s="184"/>
    </row>
    <row r="2215" spans="2:270">
      <c r="B2215" s="202"/>
      <c r="E2215" s="216"/>
      <c r="F2215" s="216"/>
      <c r="G2215" s="216"/>
      <c r="H2215" s="216"/>
      <c r="I2215" s="216"/>
      <c r="J2215" s="216"/>
      <c r="K2215" s="216"/>
      <c r="L2215" s="216"/>
      <c r="M2215" s="216"/>
      <c r="N2215" s="216"/>
      <c r="O2215" s="216"/>
      <c r="P2215" s="216"/>
      <c r="Q2215" s="216"/>
      <c r="R2215" s="216"/>
      <c r="S2215" s="216"/>
      <c r="T2215" s="216"/>
      <c r="U2215" s="216"/>
      <c r="V2215" s="216"/>
      <c r="W2215" s="216"/>
      <c r="X2215" s="216"/>
      <c r="Y2215" s="216"/>
      <c r="Z2215" s="216"/>
      <c r="AA2215" s="216"/>
      <c r="AB2215" s="216"/>
      <c r="AC2215" s="216"/>
      <c r="AD2215" s="216"/>
      <c r="AE2215" s="216"/>
      <c r="AF2215" s="216"/>
      <c r="AG2215" s="216"/>
      <c r="AH2215" s="216"/>
      <c r="AI2215" s="216"/>
      <c r="AJ2215" s="216"/>
      <c r="AK2215" s="216"/>
      <c r="AL2215" s="216"/>
      <c r="FY2215" s="184"/>
      <c r="JJ2215" s="184"/>
    </row>
    <row r="2216" spans="2:270">
      <c r="B2216" s="202"/>
      <c r="E2216" s="216"/>
      <c r="F2216" s="216"/>
      <c r="G2216" s="216"/>
      <c r="H2216" s="216"/>
      <c r="I2216" s="216"/>
      <c r="J2216" s="216"/>
      <c r="K2216" s="216"/>
      <c r="L2216" s="216"/>
      <c r="M2216" s="216"/>
      <c r="N2216" s="216"/>
      <c r="O2216" s="216"/>
      <c r="P2216" s="216"/>
      <c r="Q2216" s="216"/>
      <c r="R2216" s="216"/>
      <c r="S2216" s="216"/>
      <c r="T2216" s="216"/>
      <c r="U2216" s="216"/>
      <c r="V2216" s="216"/>
      <c r="W2216" s="216"/>
      <c r="X2216" s="216"/>
      <c r="Y2216" s="216"/>
      <c r="Z2216" s="216"/>
      <c r="AA2216" s="216"/>
      <c r="AB2216" s="216"/>
      <c r="AC2216" s="216"/>
      <c r="AD2216" s="216"/>
      <c r="AE2216" s="216"/>
      <c r="AF2216" s="216"/>
      <c r="AG2216" s="216"/>
      <c r="AH2216" s="216"/>
      <c r="AI2216" s="216"/>
      <c r="AJ2216" s="216"/>
      <c r="AK2216" s="216"/>
      <c r="AL2216" s="216"/>
      <c r="FY2216" s="184"/>
      <c r="JJ2216" s="184"/>
    </row>
    <row r="2217" spans="2:270">
      <c r="B2217" s="202"/>
      <c r="E2217" s="216"/>
      <c r="F2217" s="216"/>
      <c r="G2217" s="216"/>
      <c r="H2217" s="216"/>
      <c r="I2217" s="216"/>
      <c r="J2217" s="216"/>
      <c r="K2217" s="216"/>
      <c r="L2217" s="216"/>
      <c r="M2217" s="216"/>
      <c r="N2217" s="216"/>
      <c r="O2217" s="216"/>
      <c r="P2217" s="216"/>
      <c r="Q2217" s="216"/>
      <c r="R2217" s="216"/>
      <c r="S2217" s="216"/>
      <c r="T2217" s="216"/>
      <c r="U2217" s="216"/>
      <c r="V2217" s="216"/>
      <c r="W2217" s="216"/>
      <c r="X2217" s="216"/>
      <c r="Y2217" s="216"/>
      <c r="Z2217" s="216"/>
      <c r="AA2217" s="216"/>
      <c r="AB2217" s="216"/>
      <c r="AC2217" s="216"/>
      <c r="AD2217" s="216"/>
      <c r="AE2217" s="216"/>
      <c r="AF2217" s="216"/>
      <c r="AG2217" s="216"/>
      <c r="AH2217" s="216"/>
      <c r="AI2217" s="216"/>
      <c r="AJ2217" s="216"/>
      <c r="AK2217" s="216"/>
      <c r="AL2217" s="216"/>
      <c r="FY2217" s="184"/>
      <c r="JJ2217" s="184"/>
    </row>
    <row r="2218" spans="2:270">
      <c r="B2218" s="202"/>
      <c r="E2218" s="216"/>
      <c r="F2218" s="216"/>
      <c r="G2218" s="216"/>
      <c r="H2218" s="216"/>
      <c r="I2218" s="216"/>
      <c r="J2218" s="216"/>
      <c r="K2218" s="216"/>
      <c r="L2218" s="216"/>
      <c r="M2218" s="216"/>
      <c r="N2218" s="216"/>
      <c r="O2218" s="216"/>
      <c r="P2218" s="216"/>
      <c r="Q2218" s="216"/>
      <c r="R2218" s="216"/>
      <c r="S2218" s="216"/>
      <c r="T2218" s="216"/>
      <c r="U2218" s="216"/>
      <c r="V2218" s="216"/>
      <c r="W2218" s="216"/>
      <c r="X2218" s="216"/>
      <c r="Y2218" s="216"/>
      <c r="Z2218" s="216"/>
      <c r="AA2218" s="216"/>
      <c r="AB2218" s="216"/>
      <c r="AC2218" s="216"/>
      <c r="AD2218" s="216"/>
      <c r="AE2218" s="216"/>
      <c r="AF2218" s="216"/>
      <c r="AG2218" s="216"/>
      <c r="AH2218" s="216"/>
      <c r="AI2218" s="216"/>
      <c r="AJ2218" s="216"/>
      <c r="AK2218" s="216"/>
      <c r="AL2218" s="216"/>
      <c r="FY2218" s="184"/>
      <c r="JJ2218" s="184"/>
    </row>
    <row r="2219" spans="2:270">
      <c r="B2219" s="202"/>
      <c r="E2219" s="216"/>
      <c r="F2219" s="216"/>
      <c r="G2219" s="216"/>
      <c r="H2219" s="216"/>
      <c r="I2219" s="216"/>
      <c r="J2219" s="216"/>
      <c r="K2219" s="216"/>
      <c r="L2219" s="216"/>
      <c r="M2219" s="216"/>
      <c r="N2219" s="216"/>
      <c r="O2219" s="216"/>
      <c r="P2219" s="216"/>
      <c r="Q2219" s="216"/>
      <c r="R2219" s="216"/>
      <c r="S2219" s="216"/>
      <c r="T2219" s="216"/>
      <c r="U2219" s="216"/>
      <c r="V2219" s="216"/>
      <c r="W2219" s="216"/>
      <c r="X2219" s="216"/>
      <c r="Y2219" s="216"/>
      <c r="Z2219" s="216"/>
      <c r="AA2219" s="216"/>
      <c r="AB2219" s="216"/>
      <c r="AC2219" s="216"/>
      <c r="AD2219" s="216"/>
      <c r="AE2219" s="216"/>
      <c r="AF2219" s="216"/>
      <c r="AG2219" s="216"/>
      <c r="AH2219" s="216"/>
      <c r="AI2219" s="216"/>
      <c r="AJ2219" s="216"/>
      <c r="AK2219" s="216"/>
      <c r="AL2219" s="216"/>
      <c r="FY2219" s="184"/>
      <c r="JJ2219" s="184"/>
    </row>
    <row r="2220" spans="2:270">
      <c r="B2220" s="202"/>
      <c r="E2220" s="216"/>
      <c r="F2220" s="216"/>
      <c r="G2220" s="216"/>
      <c r="H2220" s="216"/>
      <c r="I2220" s="216"/>
      <c r="J2220" s="216"/>
      <c r="K2220" s="216"/>
      <c r="L2220" s="216"/>
      <c r="M2220" s="216"/>
      <c r="N2220" s="216"/>
      <c r="O2220" s="216"/>
      <c r="P2220" s="216"/>
      <c r="Q2220" s="216"/>
      <c r="R2220" s="216"/>
      <c r="S2220" s="216"/>
      <c r="T2220" s="216"/>
      <c r="U2220" s="216"/>
      <c r="V2220" s="216"/>
      <c r="W2220" s="216"/>
      <c r="X2220" s="216"/>
      <c r="Y2220" s="216"/>
      <c r="Z2220" s="216"/>
      <c r="AA2220" s="216"/>
      <c r="AB2220" s="216"/>
      <c r="AC2220" s="216"/>
      <c r="AD2220" s="216"/>
      <c r="AE2220" s="216"/>
      <c r="AF2220" s="216"/>
      <c r="AG2220" s="216"/>
      <c r="AH2220" s="216"/>
      <c r="AI2220" s="216"/>
      <c r="AJ2220" s="216"/>
      <c r="AK2220" s="216"/>
      <c r="AL2220" s="216"/>
      <c r="FY2220" s="184"/>
      <c r="JJ2220" s="184"/>
    </row>
    <row r="2221" spans="2:270">
      <c r="B2221" s="202"/>
      <c r="E2221" s="216"/>
      <c r="F2221" s="216"/>
      <c r="G2221" s="216"/>
      <c r="H2221" s="216"/>
      <c r="I2221" s="216"/>
      <c r="J2221" s="216"/>
      <c r="K2221" s="216"/>
      <c r="L2221" s="216"/>
      <c r="M2221" s="216"/>
      <c r="N2221" s="216"/>
      <c r="O2221" s="216"/>
      <c r="P2221" s="216"/>
      <c r="Q2221" s="216"/>
      <c r="R2221" s="216"/>
      <c r="S2221" s="216"/>
      <c r="T2221" s="216"/>
      <c r="U2221" s="216"/>
      <c r="V2221" s="216"/>
      <c r="W2221" s="216"/>
      <c r="X2221" s="216"/>
      <c r="Y2221" s="216"/>
      <c r="Z2221" s="216"/>
      <c r="AA2221" s="216"/>
      <c r="AB2221" s="216"/>
      <c r="AC2221" s="216"/>
      <c r="AD2221" s="216"/>
      <c r="AE2221" s="216"/>
      <c r="AF2221" s="216"/>
      <c r="AG2221" s="216"/>
      <c r="AH2221" s="216"/>
      <c r="AI2221" s="216"/>
      <c r="AJ2221" s="216"/>
      <c r="AK2221" s="216"/>
      <c r="AL2221" s="216"/>
      <c r="FY2221" s="184"/>
      <c r="JJ2221" s="184"/>
    </row>
    <row r="2222" spans="2:270">
      <c r="B2222" s="202"/>
      <c r="E2222" s="216"/>
      <c r="F2222" s="216"/>
      <c r="G2222" s="216"/>
      <c r="H2222" s="216"/>
      <c r="I2222" s="216"/>
      <c r="J2222" s="216"/>
      <c r="K2222" s="216"/>
      <c r="L2222" s="216"/>
      <c r="M2222" s="216"/>
      <c r="N2222" s="216"/>
      <c r="O2222" s="216"/>
      <c r="P2222" s="216"/>
      <c r="Q2222" s="216"/>
      <c r="R2222" s="216"/>
      <c r="S2222" s="216"/>
      <c r="T2222" s="216"/>
      <c r="U2222" s="216"/>
      <c r="V2222" s="216"/>
      <c r="W2222" s="216"/>
      <c r="X2222" s="216"/>
      <c r="Y2222" s="216"/>
      <c r="Z2222" s="216"/>
      <c r="AA2222" s="216"/>
      <c r="AB2222" s="216"/>
      <c r="AC2222" s="216"/>
      <c r="AD2222" s="216"/>
      <c r="AE2222" s="216"/>
      <c r="AF2222" s="216"/>
      <c r="AG2222" s="216"/>
      <c r="AH2222" s="216"/>
      <c r="AI2222" s="216"/>
      <c r="AJ2222" s="216"/>
      <c r="AK2222" s="216"/>
      <c r="AL2222" s="216"/>
      <c r="FY2222" s="184"/>
      <c r="JJ2222" s="184"/>
    </row>
    <row r="2223" spans="2:270">
      <c r="B2223" s="202"/>
      <c r="E2223" s="216"/>
      <c r="F2223" s="216"/>
      <c r="G2223" s="216"/>
      <c r="H2223" s="216"/>
      <c r="I2223" s="216"/>
      <c r="J2223" s="216"/>
      <c r="K2223" s="216"/>
      <c r="L2223" s="216"/>
      <c r="M2223" s="216"/>
      <c r="N2223" s="216"/>
      <c r="O2223" s="216"/>
      <c r="P2223" s="216"/>
      <c r="Q2223" s="216"/>
      <c r="R2223" s="216"/>
      <c r="S2223" s="216"/>
      <c r="T2223" s="216"/>
      <c r="U2223" s="216"/>
      <c r="V2223" s="216"/>
      <c r="W2223" s="216"/>
      <c r="X2223" s="216"/>
      <c r="Y2223" s="216"/>
      <c r="Z2223" s="216"/>
      <c r="AA2223" s="216"/>
      <c r="AB2223" s="216"/>
      <c r="AC2223" s="216"/>
      <c r="AD2223" s="216"/>
      <c r="AE2223" s="216"/>
      <c r="AF2223" s="216"/>
      <c r="AG2223" s="216"/>
      <c r="AH2223" s="216"/>
      <c r="AI2223" s="216"/>
      <c r="AJ2223" s="216"/>
      <c r="AK2223" s="216"/>
      <c r="AL2223" s="216"/>
      <c r="FY2223" s="184"/>
      <c r="JJ2223" s="184"/>
    </row>
    <row r="2224" spans="2:270">
      <c r="B2224" s="202"/>
      <c r="E2224" s="216"/>
      <c r="F2224" s="216"/>
      <c r="G2224" s="216"/>
      <c r="H2224" s="216"/>
      <c r="I2224" s="216"/>
      <c r="J2224" s="216"/>
      <c r="K2224" s="216"/>
      <c r="L2224" s="216"/>
      <c r="M2224" s="216"/>
      <c r="N2224" s="216"/>
      <c r="O2224" s="216"/>
      <c r="P2224" s="216"/>
      <c r="Q2224" s="216"/>
      <c r="R2224" s="216"/>
      <c r="S2224" s="216"/>
      <c r="T2224" s="216"/>
      <c r="U2224" s="216"/>
      <c r="V2224" s="216"/>
      <c r="W2224" s="216"/>
      <c r="X2224" s="216"/>
      <c r="Y2224" s="216"/>
      <c r="Z2224" s="216"/>
      <c r="AA2224" s="216"/>
      <c r="AB2224" s="216"/>
      <c r="AC2224" s="216"/>
      <c r="AD2224" s="216"/>
      <c r="AE2224" s="216"/>
      <c r="AF2224" s="216"/>
      <c r="AG2224" s="216"/>
      <c r="AH2224" s="216"/>
      <c r="AI2224" s="216"/>
      <c r="AJ2224" s="216"/>
      <c r="AK2224" s="216"/>
      <c r="AL2224" s="216"/>
      <c r="FY2224" s="184"/>
      <c r="JJ2224" s="184"/>
    </row>
    <row r="2225" spans="2:270">
      <c r="B2225" s="202"/>
      <c r="E2225" s="216"/>
      <c r="F2225" s="216"/>
      <c r="G2225" s="216"/>
      <c r="H2225" s="216"/>
      <c r="I2225" s="216"/>
      <c r="J2225" s="216"/>
      <c r="K2225" s="216"/>
      <c r="L2225" s="216"/>
      <c r="M2225" s="216"/>
      <c r="N2225" s="216"/>
      <c r="O2225" s="216"/>
      <c r="P2225" s="216"/>
      <c r="Q2225" s="216"/>
      <c r="R2225" s="216"/>
      <c r="S2225" s="216"/>
      <c r="T2225" s="216"/>
      <c r="U2225" s="216"/>
      <c r="V2225" s="216"/>
      <c r="W2225" s="216"/>
      <c r="X2225" s="216"/>
      <c r="Y2225" s="216"/>
      <c r="Z2225" s="216"/>
      <c r="AA2225" s="216"/>
      <c r="AB2225" s="216"/>
      <c r="AC2225" s="216"/>
      <c r="AD2225" s="216"/>
      <c r="AE2225" s="216"/>
      <c r="AF2225" s="216"/>
      <c r="AG2225" s="216"/>
      <c r="AH2225" s="216"/>
      <c r="AI2225" s="216"/>
      <c r="AJ2225" s="216"/>
      <c r="AK2225" s="216"/>
      <c r="AL2225" s="216"/>
      <c r="FY2225" s="184"/>
      <c r="JJ2225" s="184"/>
    </row>
    <row r="2226" spans="2:270">
      <c r="B2226" s="202"/>
      <c r="E2226" s="216"/>
      <c r="F2226" s="216"/>
      <c r="G2226" s="216"/>
      <c r="H2226" s="216"/>
      <c r="I2226" s="216"/>
      <c r="J2226" s="216"/>
      <c r="K2226" s="216"/>
      <c r="L2226" s="216"/>
      <c r="M2226" s="216"/>
      <c r="N2226" s="216"/>
      <c r="O2226" s="216"/>
      <c r="P2226" s="216"/>
      <c r="Q2226" s="216"/>
      <c r="R2226" s="216"/>
      <c r="S2226" s="216"/>
      <c r="T2226" s="216"/>
      <c r="U2226" s="216"/>
      <c r="V2226" s="216"/>
      <c r="W2226" s="216"/>
      <c r="X2226" s="216"/>
      <c r="Y2226" s="216"/>
      <c r="Z2226" s="216"/>
      <c r="AA2226" s="216"/>
      <c r="AB2226" s="216"/>
      <c r="AC2226" s="216"/>
      <c r="AD2226" s="216"/>
      <c r="AE2226" s="216"/>
      <c r="AF2226" s="216"/>
      <c r="AG2226" s="216"/>
      <c r="AH2226" s="216"/>
      <c r="AI2226" s="216"/>
      <c r="AJ2226" s="216"/>
      <c r="AK2226" s="216"/>
      <c r="AL2226" s="216"/>
      <c r="FY2226" s="184"/>
      <c r="JJ2226" s="184"/>
    </row>
    <row r="2227" spans="2:270">
      <c r="B2227" s="202"/>
      <c r="E2227" s="216"/>
      <c r="F2227" s="216"/>
      <c r="G2227" s="216"/>
      <c r="H2227" s="216"/>
      <c r="I2227" s="216"/>
      <c r="J2227" s="216"/>
      <c r="K2227" s="216"/>
      <c r="L2227" s="216"/>
      <c r="M2227" s="216"/>
      <c r="N2227" s="216"/>
      <c r="O2227" s="216"/>
      <c r="P2227" s="216"/>
      <c r="Q2227" s="216"/>
      <c r="R2227" s="216"/>
      <c r="S2227" s="216"/>
      <c r="T2227" s="216"/>
      <c r="U2227" s="216"/>
      <c r="V2227" s="216"/>
      <c r="W2227" s="216"/>
      <c r="X2227" s="216"/>
      <c r="Y2227" s="216"/>
      <c r="Z2227" s="216"/>
      <c r="AA2227" s="216"/>
      <c r="AB2227" s="216"/>
      <c r="AC2227" s="216"/>
      <c r="AD2227" s="216"/>
      <c r="AE2227" s="216"/>
      <c r="AF2227" s="216"/>
      <c r="AG2227" s="216"/>
      <c r="AH2227" s="216"/>
      <c r="AI2227" s="216"/>
      <c r="AJ2227" s="216"/>
      <c r="AK2227" s="216"/>
      <c r="AL2227" s="216"/>
      <c r="FY2227" s="184"/>
      <c r="JJ2227" s="184"/>
    </row>
    <row r="2228" spans="2:270">
      <c r="B2228" s="202"/>
      <c r="E2228" s="216"/>
      <c r="F2228" s="216"/>
      <c r="G2228" s="216"/>
      <c r="H2228" s="216"/>
      <c r="I2228" s="216"/>
      <c r="J2228" s="216"/>
      <c r="K2228" s="216"/>
      <c r="L2228" s="216"/>
      <c r="M2228" s="216"/>
      <c r="N2228" s="216"/>
      <c r="O2228" s="216"/>
      <c r="P2228" s="216"/>
      <c r="Q2228" s="216"/>
      <c r="R2228" s="216"/>
      <c r="S2228" s="216"/>
      <c r="T2228" s="216"/>
      <c r="U2228" s="216"/>
      <c r="V2228" s="216"/>
      <c r="W2228" s="216"/>
      <c r="X2228" s="216"/>
      <c r="Y2228" s="216"/>
      <c r="Z2228" s="216"/>
      <c r="AA2228" s="216"/>
      <c r="AB2228" s="216"/>
      <c r="AC2228" s="216"/>
      <c r="AD2228" s="216"/>
      <c r="AE2228" s="216"/>
      <c r="AF2228" s="216"/>
      <c r="AG2228" s="216"/>
      <c r="AH2228" s="216"/>
      <c r="AI2228" s="216"/>
      <c r="AJ2228" s="216"/>
      <c r="AK2228" s="216"/>
      <c r="AL2228" s="216"/>
      <c r="FY2228" s="184"/>
      <c r="JJ2228" s="184"/>
    </row>
    <row r="2229" spans="2:270">
      <c r="B2229" s="202"/>
      <c r="E2229" s="216"/>
      <c r="F2229" s="216"/>
      <c r="G2229" s="216"/>
      <c r="H2229" s="216"/>
      <c r="I2229" s="216"/>
      <c r="J2229" s="216"/>
      <c r="K2229" s="216"/>
      <c r="L2229" s="216"/>
      <c r="M2229" s="216"/>
      <c r="N2229" s="216"/>
      <c r="O2229" s="216"/>
      <c r="P2229" s="216"/>
      <c r="Q2229" s="216"/>
      <c r="R2229" s="216"/>
      <c r="S2229" s="216"/>
      <c r="T2229" s="216"/>
      <c r="U2229" s="216"/>
      <c r="V2229" s="216"/>
      <c r="W2229" s="216"/>
      <c r="X2229" s="216"/>
      <c r="Y2229" s="216"/>
      <c r="Z2229" s="216"/>
      <c r="AA2229" s="216"/>
      <c r="AB2229" s="216"/>
      <c r="AC2229" s="216"/>
      <c r="AD2229" s="216"/>
      <c r="AE2229" s="216"/>
      <c r="AF2229" s="216"/>
      <c r="AG2229" s="216"/>
      <c r="AH2229" s="216"/>
      <c r="AI2229" s="216"/>
      <c r="AJ2229" s="216"/>
      <c r="AK2229" s="216"/>
      <c r="AL2229" s="216"/>
      <c r="FY2229" s="184"/>
      <c r="JJ2229" s="184"/>
    </row>
    <row r="2230" spans="2:270">
      <c r="B2230" s="202"/>
      <c r="E2230" s="216"/>
      <c r="F2230" s="216"/>
      <c r="G2230" s="216"/>
      <c r="H2230" s="216"/>
      <c r="I2230" s="216"/>
      <c r="J2230" s="216"/>
      <c r="K2230" s="216"/>
      <c r="L2230" s="216"/>
      <c r="M2230" s="216"/>
      <c r="N2230" s="216"/>
      <c r="O2230" s="216"/>
      <c r="P2230" s="216"/>
      <c r="Q2230" s="216"/>
      <c r="R2230" s="216"/>
      <c r="S2230" s="216"/>
      <c r="T2230" s="216"/>
      <c r="U2230" s="216"/>
      <c r="V2230" s="216"/>
      <c r="W2230" s="216"/>
      <c r="X2230" s="216"/>
      <c r="Y2230" s="216"/>
      <c r="Z2230" s="216"/>
      <c r="AA2230" s="216"/>
      <c r="AB2230" s="216"/>
      <c r="AC2230" s="216"/>
      <c r="AD2230" s="216"/>
      <c r="AE2230" s="216"/>
      <c r="AF2230" s="216"/>
      <c r="AG2230" s="216"/>
      <c r="AH2230" s="216"/>
      <c r="AI2230" s="216"/>
      <c r="AJ2230" s="216"/>
      <c r="AK2230" s="216"/>
      <c r="AL2230" s="216"/>
      <c r="FY2230" s="184"/>
      <c r="JJ2230" s="184"/>
    </row>
    <row r="2231" spans="2:270">
      <c r="B2231" s="202"/>
      <c r="E2231" s="216"/>
      <c r="F2231" s="216"/>
      <c r="G2231" s="216"/>
      <c r="H2231" s="216"/>
      <c r="I2231" s="216"/>
      <c r="J2231" s="216"/>
      <c r="K2231" s="216"/>
      <c r="L2231" s="216"/>
      <c r="M2231" s="216"/>
      <c r="N2231" s="216"/>
      <c r="O2231" s="216"/>
      <c r="P2231" s="216"/>
      <c r="Q2231" s="216"/>
      <c r="R2231" s="216"/>
      <c r="S2231" s="216"/>
      <c r="T2231" s="216"/>
      <c r="U2231" s="216"/>
      <c r="V2231" s="216"/>
      <c r="W2231" s="216"/>
      <c r="X2231" s="216"/>
      <c r="Y2231" s="216"/>
      <c r="Z2231" s="216"/>
      <c r="AA2231" s="216"/>
      <c r="AB2231" s="216"/>
      <c r="AC2231" s="216"/>
      <c r="AD2231" s="216"/>
      <c r="AE2231" s="216"/>
      <c r="AF2231" s="216"/>
      <c r="AG2231" s="216"/>
      <c r="AH2231" s="216"/>
      <c r="AI2231" s="216"/>
      <c r="AJ2231" s="216"/>
      <c r="AK2231" s="216"/>
      <c r="AL2231" s="216"/>
      <c r="FY2231" s="184"/>
      <c r="JJ2231" s="184"/>
    </row>
    <row r="2232" spans="2:270">
      <c r="B2232" s="202"/>
      <c r="E2232" s="216"/>
      <c r="F2232" s="216"/>
      <c r="G2232" s="216"/>
      <c r="H2232" s="216"/>
      <c r="I2232" s="216"/>
      <c r="J2232" s="216"/>
      <c r="K2232" s="216"/>
      <c r="L2232" s="216"/>
      <c r="M2232" s="216"/>
      <c r="N2232" s="216"/>
      <c r="O2232" s="216"/>
      <c r="P2232" s="216"/>
      <c r="Q2232" s="216"/>
      <c r="R2232" s="216"/>
      <c r="S2232" s="216"/>
      <c r="T2232" s="216"/>
      <c r="U2232" s="216"/>
      <c r="V2232" s="216"/>
      <c r="W2232" s="216"/>
      <c r="X2232" s="216"/>
      <c r="Y2232" s="216"/>
      <c r="Z2232" s="216"/>
      <c r="AA2232" s="216"/>
      <c r="AB2232" s="216"/>
      <c r="AC2232" s="216"/>
      <c r="AD2232" s="216"/>
      <c r="AE2232" s="216"/>
      <c r="AF2232" s="216"/>
      <c r="AG2232" s="216"/>
      <c r="AH2232" s="216"/>
      <c r="AI2232" s="216"/>
      <c r="AJ2232" s="216"/>
      <c r="AK2232" s="216"/>
      <c r="AL2232" s="216"/>
      <c r="FY2232" s="184"/>
      <c r="JJ2232" s="184"/>
    </row>
    <row r="2233" spans="2:270">
      <c r="B2233" s="202"/>
      <c r="E2233" s="216"/>
      <c r="F2233" s="216"/>
      <c r="G2233" s="216"/>
      <c r="H2233" s="216"/>
      <c r="I2233" s="216"/>
      <c r="J2233" s="216"/>
      <c r="K2233" s="216"/>
      <c r="L2233" s="216"/>
      <c r="M2233" s="216"/>
      <c r="N2233" s="216"/>
      <c r="O2233" s="216"/>
      <c r="P2233" s="216"/>
      <c r="Q2233" s="216"/>
      <c r="R2233" s="216"/>
      <c r="S2233" s="216"/>
      <c r="T2233" s="216"/>
      <c r="U2233" s="216"/>
      <c r="V2233" s="216"/>
      <c r="W2233" s="216"/>
      <c r="X2233" s="216"/>
      <c r="Y2233" s="216"/>
      <c r="Z2233" s="216"/>
      <c r="AA2233" s="216"/>
      <c r="AB2233" s="216"/>
      <c r="AC2233" s="216"/>
      <c r="AD2233" s="216"/>
      <c r="AE2233" s="216"/>
      <c r="AF2233" s="216"/>
      <c r="AG2233" s="216"/>
      <c r="AH2233" s="216"/>
      <c r="AI2233" s="216"/>
      <c r="AJ2233" s="216"/>
      <c r="AK2233" s="216"/>
      <c r="AL2233" s="216"/>
      <c r="FY2233" s="184"/>
      <c r="JJ2233" s="184"/>
    </row>
    <row r="2234" spans="2:270">
      <c r="B2234" s="202"/>
      <c r="E2234" s="216"/>
      <c r="F2234" s="216"/>
      <c r="G2234" s="216"/>
      <c r="H2234" s="216"/>
      <c r="I2234" s="216"/>
      <c r="J2234" s="216"/>
      <c r="K2234" s="216"/>
      <c r="L2234" s="216"/>
      <c r="M2234" s="216"/>
      <c r="N2234" s="216"/>
      <c r="O2234" s="216"/>
      <c r="P2234" s="216"/>
      <c r="Q2234" s="216"/>
      <c r="R2234" s="216"/>
      <c r="S2234" s="216"/>
      <c r="T2234" s="216"/>
      <c r="U2234" s="216"/>
      <c r="V2234" s="216"/>
      <c r="W2234" s="216"/>
      <c r="X2234" s="216"/>
      <c r="Y2234" s="216"/>
      <c r="Z2234" s="216"/>
      <c r="AA2234" s="216"/>
      <c r="AB2234" s="216"/>
      <c r="AC2234" s="216"/>
      <c r="AD2234" s="216"/>
      <c r="AE2234" s="216"/>
      <c r="AF2234" s="216"/>
      <c r="AG2234" s="216"/>
      <c r="AH2234" s="216"/>
      <c r="AI2234" s="216"/>
      <c r="AJ2234" s="216"/>
      <c r="AK2234" s="216"/>
      <c r="AL2234" s="216"/>
      <c r="FY2234" s="184"/>
      <c r="JJ2234" s="184"/>
    </row>
    <row r="2235" spans="2:270">
      <c r="B2235" s="202"/>
      <c r="E2235" s="216"/>
      <c r="F2235" s="216"/>
      <c r="G2235" s="216"/>
      <c r="H2235" s="216"/>
      <c r="I2235" s="216"/>
      <c r="J2235" s="216"/>
      <c r="K2235" s="216"/>
      <c r="L2235" s="216"/>
      <c r="M2235" s="216"/>
      <c r="N2235" s="216"/>
      <c r="O2235" s="216"/>
      <c r="P2235" s="216"/>
      <c r="Q2235" s="216"/>
      <c r="R2235" s="216"/>
      <c r="S2235" s="216"/>
      <c r="T2235" s="216"/>
      <c r="U2235" s="216"/>
      <c r="V2235" s="216"/>
      <c r="W2235" s="216"/>
      <c r="X2235" s="216"/>
      <c r="Y2235" s="216"/>
      <c r="Z2235" s="216"/>
      <c r="AA2235" s="216"/>
      <c r="AB2235" s="216"/>
      <c r="AC2235" s="216"/>
      <c r="AD2235" s="216"/>
      <c r="AE2235" s="216"/>
      <c r="AF2235" s="216"/>
      <c r="AG2235" s="216"/>
      <c r="AH2235" s="216"/>
      <c r="AI2235" s="216"/>
      <c r="AJ2235" s="216"/>
      <c r="AK2235" s="216"/>
      <c r="AL2235" s="216"/>
      <c r="FY2235" s="184"/>
      <c r="JJ2235" s="184"/>
    </row>
    <row r="2236" spans="2:270">
      <c r="B2236" s="202"/>
      <c r="E2236" s="216"/>
      <c r="F2236" s="216"/>
      <c r="G2236" s="216"/>
      <c r="H2236" s="216"/>
      <c r="I2236" s="216"/>
      <c r="J2236" s="216"/>
      <c r="K2236" s="216"/>
      <c r="L2236" s="216"/>
      <c r="M2236" s="216"/>
      <c r="N2236" s="216"/>
      <c r="O2236" s="216"/>
      <c r="P2236" s="216"/>
      <c r="Q2236" s="216"/>
      <c r="R2236" s="216"/>
      <c r="S2236" s="216"/>
      <c r="T2236" s="216"/>
      <c r="U2236" s="216"/>
      <c r="V2236" s="216"/>
      <c r="W2236" s="216"/>
      <c r="X2236" s="216"/>
      <c r="Y2236" s="216"/>
      <c r="Z2236" s="216"/>
      <c r="AA2236" s="216"/>
      <c r="AB2236" s="216"/>
      <c r="AC2236" s="216"/>
      <c r="AD2236" s="216"/>
      <c r="AE2236" s="216"/>
      <c r="AF2236" s="216"/>
      <c r="AG2236" s="216"/>
      <c r="AH2236" s="216"/>
      <c r="AI2236" s="216"/>
      <c r="AJ2236" s="216"/>
      <c r="AK2236" s="216"/>
      <c r="AL2236" s="216"/>
      <c r="FY2236" s="184"/>
      <c r="JJ2236" s="184"/>
    </row>
    <row r="2237" spans="2:270">
      <c r="B2237" s="202"/>
      <c r="E2237" s="216"/>
      <c r="F2237" s="216"/>
      <c r="G2237" s="216"/>
      <c r="H2237" s="216"/>
      <c r="I2237" s="216"/>
      <c r="J2237" s="216"/>
      <c r="K2237" s="216"/>
      <c r="L2237" s="216"/>
      <c r="M2237" s="216"/>
      <c r="N2237" s="216"/>
      <c r="O2237" s="216"/>
      <c r="P2237" s="216"/>
      <c r="Q2237" s="216"/>
      <c r="R2237" s="216"/>
      <c r="S2237" s="216"/>
      <c r="T2237" s="216"/>
      <c r="U2237" s="216"/>
      <c r="V2237" s="216"/>
      <c r="W2237" s="216"/>
      <c r="X2237" s="216"/>
      <c r="Y2237" s="216"/>
      <c r="Z2237" s="216"/>
      <c r="AA2237" s="216"/>
      <c r="AB2237" s="216"/>
      <c r="AC2237" s="216"/>
      <c r="AD2237" s="216"/>
      <c r="AE2237" s="216"/>
      <c r="AF2237" s="216"/>
      <c r="AG2237" s="216"/>
      <c r="AH2237" s="216"/>
      <c r="AI2237" s="216"/>
      <c r="AJ2237" s="216"/>
      <c r="AK2237" s="216"/>
      <c r="AL2237" s="216"/>
      <c r="FY2237" s="184"/>
      <c r="JJ2237" s="184"/>
    </row>
    <row r="2238" spans="2:270">
      <c r="B2238" s="202"/>
      <c r="E2238" s="216"/>
      <c r="F2238" s="216"/>
      <c r="G2238" s="216"/>
      <c r="H2238" s="216"/>
      <c r="I2238" s="216"/>
      <c r="J2238" s="216"/>
      <c r="K2238" s="216"/>
      <c r="L2238" s="216"/>
      <c r="M2238" s="216"/>
      <c r="N2238" s="216"/>
      <c r="O2238" s="216"/>
      <c r="P2238" s="216"/>
      <c r="Q2238" s="216"/>
      <c r="R2238" s="216"/>
      <c r="S2238" s="216"/>
      <c r="T2238" s="216"/>
      <c r="U2238" s="216"/>
      <c r="V2238" s="216"/>
      <c r="W2238" s="216"/>
      <c r="X2238" s="216"/>
      <c r="Y2238" s="216"/>
      <c r="Z2238" s="216"/>
      <c r="AA2238" s="216"/>
      <c r="AB2238" s="216"/>
      <c r="AC2238" s="216"/>
      <c r="AD2238" s="216"/>
      <c r="AE2238" s="216"/>
      <c r="AF2238" s="216"/>
      <c r="AG2238" s="216"/>
      <c r="AH2238" s="216"/>
      <c r="AI2238" s="216"/>
      <c r="AJ2238" s="216"/>
      <c r="AK2238" s="216"/>
      <c r="AL2238" s="216"/>
      <c r="FY2238" s="184"/>
      <c r="JJ2238" s="184"/>
    </row>
    <row r="2239" spans="2:270">
      <c r="B2239" s="202"/>
      <c r="E2239" s="216"/>
      <c r="F2239" s="216"/>
      <c r="G2239" s="216"/>
      <c r="H2239" s="216"/>
      <c r="I2239" s="216"/>
      <c r="J2239" s="216"/>
      <c r="K2239" s="216"/>
      <c r="L2239" s="216"/>
      <c r="M2239" s="216"/>
      <c r="N2239" s="216"/>
      <c r="O2239" s="216"/>
      <c r="P2239" s="216"/>
      <c r="Q2239" s="216"/>
      <c r="R2239" s="216"/>
      <c r="S2239" s="216"/>
      <c r="T2239" s="216"/>
      <c r="U2239" s="216"/>
      <c r="V2239" s="216"/>
      <c r="W2239" s="216"/>
      <c r="X2239" s="216"/>
      <c r="Y2239" s="216"/>
      <c r="Z2239" s="216"/>
      <c r="AA2239" s="216"/>
      <c r="AB2239" s="216"/>
      <c r="AC2239" s="216"/>
      <c r="AD2239" s="216"/>
      <c r="AE2239" s="216"/>
      <c r="AF2239" s="216"/>
      <c r="AG2239" s="216"/>
      <c r="AH2239" s="216"/>
      <c r="AI2239" s="216"/>
      <c r="AJ2239" s="216"/>
      <c r="AK2239" s="216"/>
      <c r="AL2239" s="216"/>
      <c r="FY2239" s="184"/>
      <c r="JJ2239" s="184"/>
    </row>
    <row r="2240" spans="2:270">
      <c r="B2240" s="202"/>
      <c r="E2240" s="216"/>
      <c r="F2240" s="216"/>
      <c r="G2240" s="216"/>
      <c r="H2240" s="216"/>
      <c r="I2240" s="216"/>
      <c r="J2240" s="216"/>
      <c r="K2240" s="216"/>
      <c r="L2240" s="216"/>
      <c r="M2240" s="216"/>
      <c r="N2240" s="216"/>
      <c r="O2240" s="216"/>
      <c r="P2240" s="216"/>
      <c r="Q2240" s="216"/>
      <c r="R2240" s="216"/>
      <c r="S2240" s="216"/>
      <c r="T2240" s="216"/>
      <c r="U2240" s="216"/>
      <c r="V2240" s="216"/>
      <c r="W2240" s="216"/>
      <c r="X2240" s="216"/>
      <c r="Y2240" s="216"/>
      <c r="Z2240" s="216"/>
      <c r="AA2240" s="216"/>
      <c r="AB2240" s="216"/>
      <c r="AC2240" s="216"/>
      <c r="AD2240" s="216"/>
      <c r="AE2240" s="216"/>
      <c r="AF2240" s="216"/>
      <c r="AG2240" s="216"/>
      <c r="AH2240" s="216"/>
      <c r="AI2240" s="216"/>
      <c r="AJ2240" s="216"/>
      <c r="AK2240" s="216"/>
      <c r="AL2240" s="216"/>
      <c r="FY2240" s="184"/>
      <c r="JJ2240" s="184"/>
    </row>
    <row r="2241" spans="2:270">
      <c r="B2241" s="202"/>
      <c r="E2241" s="216"/>
      <c r="F2241" s="216"/>
      <c r="G2241" s="216"/>
      <c r="H2241" s="216"/>
      <c r="I2241" s="216"/>
      <c r="J2241" s="216"/>
      <c r="K2241" s="216"/>
      <c r="L2241" s="216"/>
      <c r="M2241" s="216"/>
      <c r="N2241" s="216"/>
      <c r="O2241" s="216"/>
      <c r="P2241" s="216"/>
      <c r="Q2241" s="216"/>
      <c r="R2241" s="216"/>
      <c r="S2241" s="216"/>
      <c r="T2241" s="216"/>
      <c r="U2241" s="216"/>
      <c r="V2241" s="216"/>
      <c r="W2241" s="216"/>
      <c r="X2241" s="216"/>
      <c r="Y2241" s="216"/>
      <c r="Z2241" s="216"/>
      <c r="AA2241" s="216"/>
      <c r="AB2241" s="216"/>
      <c r="AC2241" s="216"/>
      <c r="AD2241" s="216"/>
      <c r="AE2241" s="216"/>
      <c r="AF2241" s="216"/>
      <c r="AG2241" s="216"/>
      <c r="AH2241" s="216"/>
      <c r="AI2241" s="216"/>
      <c r="AJ2241" s="216"/>
      <c r="AK2241" s="216"/>
      <c r="AL2241" s="216"/>
      <c r="FY2241" s="184"/>
      <c r="JJ2241" s="184"/>
    </row>
    <row r="2242" spans="2:270">
      <c r="B2242" s="202"/>
      <c r="E2242" s="216"/>
      <c r="F2242" s="216"/>
      <c r="G2242" s="216"/>
      <c r="H2242" s="216"/>
      <c r="I2242" s="216"/>
      <c r="J2242" s="216"/>
      <c r="K2242" s="216"/>
      <c r="L2242" s="216"/>
      <c r="M2242" s="216"/>
      <c r="N2242" s="216"/>
      <c r="O2242" s="216"/>
      <c r="P2242" s="216"/>
      <c r="Q2242" s="216"/>
      <c r="R2242" s="216"/>
      <c r="S2242" s="216"/>
      <c r="T2242" s="216"/>
      <c r="U2242" s="216"/>
      <c r="V2242" s="216"/>
      <c r="W2242" s="216"/>
      <c r="X2242" s="216"/>
      <c r="Y2242" s="216"/>
      <c r="Z2242" s="216"/>
      <c r="AA2242" s="216"/>
      <c r="AB2242" s="216"/>
      <c r="AC2242" s="216"/>
      <c r="AD2242" s="216"/>
      <c r="AE2242" s="216"/>
      <c r="AF2242" s="216"/>
      <c r="AG2242" s="216"/>
      <c r="AH2242" s="216"/>
      <c r="AI2242" s="216"/>
      <c r="AJ2242" s="216"/>
      <c r="AK2242" s="216"/>
      <c r="AL2242" s="216"/>
      <c r="FY2242" s="184"/>
      <c r="JJ2242" s="184"/>
    </row>
    <row r="2243" spans="2:270">
      <c r="B2243" s="202"/>
      <c r="E2243" s="216"/>
      <c r="F2243" s="216"/>
      <c r="G2243" s="216"/>
      <c r="H2243" s="216"/>
      <c r="I2243" s="216"/>
      <c r="J2243" s="216"/>
      <c r="K2243" s="216"/>
      <c r="L2243" s="216"/>
      <c r="M2243" s="216"/>
      <c r="N2243" s="216"/>
      <c r="O2243" s="216"/>
      <c r="P2243" s="216"/>
      <c r="Q2243" s="216"/>
      <c r="R2243" s="216"/>
      <c r="S2243" s="216"/>
      <c r="T2243" s="216"/>
      <c r="U2243" s="216"/>
      <c r="V2243" s="216"/>
      <c r="W2243" s="216"/>
      <c r="X2243" s="216"/>
      <c r="Y2243" s="216"/>
      <c r="Z2243" s="216"/>
      <c r="AA2243" s="216"/>
      <c r="AB2243" s="216"/>
      <c r="AC2243" s="216"/>
      <c r="AD2243" s="216"/>
      <c r="AE2243" s="216"/>
      <c r="AF2243" s="216"/>
      <c r="AG2243" s="216"/>
      <c r="AH2243" s="216"/>
      <c r="AI2243" s="216"/>
      <c r="AJ2243" s="216"/>
      <c r="AK2243" s="216"/>
      <c r="AL2243" s="216"/>
      <c r="FY2243" s="184"/>
      <c r="JJ2243" s="184"/>
    </row>
    <row r="2244" spans="2:270">
      <c r="B2244" s="202"/>
      <c r="E2244" s="216"/>
      <c r="F2244" s="216"/>
      <c r="G2244" s="216"/>
      <c r="H2244" s="216"/>
      <c r="I2244" s="216"/>
      <c r="J2244" s="216"/>
      <c r="K2244" s="216"/>
      <c r="L2244" s="216"/>
      <c r="M2244" s="216"/>
      <c r="N2244" s="216"/>
      <c r="O2244" s="216"/>
      <c r="P2244" s="216"/>
      <c r="Q2244" s="216"/>
      <c r="R2244" s="216"/>
      <c r="S2244" s="216"/>
      <c r="T2244" s="216"/>
      <c r="U2244" s="216"/>
      <c r="V2244" s="216"/>
      <c r="W2244" s="216"/>
      <c r="X2244" s="216"/>
      <c r="Y2244" s="216"/>
      <c r="Z2244" s="216"/>
      <c r="AA2244" s="216"/>
      <c r="AB2244" s="216"/>
      <c r="AC2244" s="216"/>
      <c r="AD2244" s="216"/>
      <c r="AE2244" s="216"/>
      <c r="AF2244" s="216"/>
      <c r="AG2244" s="216"/>
      <c r="AH2244" s="216"/>
      <c r="AI2244" s="216"/>
      <c r="AJ2244" s="216"/>
      <c r="AK2244" s="216"/>
      <c r="AL2244" s="216"/>
      <c r="FY2244" s="184"/>
      <c r="JJ2244" s="184"/>
    </row>
    <row r="2245" spans="2:270">
      <c r="B2245" s="202"/>
      <c r="E2245" s="216"/>
      <c r="F2245" s="216"/>
      <c r="G2245" s="216"/>
      <c r="H2245" s="216"/>
      <c r="I2245" s="216"/>
      <c r="J2245" s="216"/>
      <c r="K2245" s="216"/>
      <c r="L2245" s="216"/>
      <c r="M2245" s="216"/>
      <c r="N2245" s="216"/>
      <c r="O2245" s="216"/>
      <c r="P2245" s="216"/>
      <c r="Q2245" s="216"/>
      <c r="R2245" s="216"/>
      <c r="S2245" s="216"/>
      <c r="T2245" s="216"/>
      <c r="U2245" s="216"/>
      <c r="V2245" s="216"/>
      <c r="W2245" s="216"/>
      <c r="X2245" s="216"/>
      <c r="Y2245" s="216"/>
      <c r="Z2245" s="216"/>
      <c r="AA2245" s="216"/>
      <c r="AB2245" s="216"/>
      <c r="AC2245" s="216"/>
      <c r="AD2245" s="216"/>
      <c r="AE2245" s="216"/>
      <c r="AF2245" s="216"/>
      <c r="AG2245" s="216"/>
      <c r="AH2245" s="216"/>
      <c r="AI2245" s="216"/>
      <c r="AJ2245" s="216"/>
      <c r="AK2245" s="216"/>
      <c r="AL2245" s="216"/>
      <c r="FY2245" s="184"/>
      <c r="JJ2245" s="184"/>
    </row>
    <row r="2246" spans="2:270">
      <c r="B2246" s="202"/>
      <c r="E2246" s="216"/>
      <c r="F2246" s="216"/>
      <c r="G2246" s="216"/>
      <c r="H2246" s="216"/>
      <c r="I2246" s="216"/>
      <c r="J2246" s="216"/>
      <c r="K2246" s="216"/>
      <c r="L2246" s="216"/>
      <c r="M2246" s="216"/>
      <c r="N2246" s="216"/>
      <c r="O2246" s="216"/>
      <c r="P2246" s="216"/>
      <c r="Q2246" s="216"/>
      <c r="R2246" s="216"/>
      <c r="S2246" s="216"/>
      <c r="T2246" s="216"/>
      <c r="U2246" s="216"/>
      <c r="V2246" s="216"/>
      <c r="W2246" s="216"/>
      <c r="X2246" s="216"/>
      <c r="Y2246" s="216"/>
      <c r="Z2246" s="216"/>
      <c r="AA2246" s="216"/>
      <c r="AB2246" s="216"/>
      <c r="AC2246" s="216"/>
      <c r="AD2246" s="216"/>
      <c r="AE2246" s="216"/>
      <c r="AF2246" s="216"/>
      <c r="AG2246" s="216"/>
      <c r="AH2246" s="216"/>
      <c r="AI2246" s="216"/>
      <c r="AJ2246" s="216"/>
      <c r="AK2246" s="216"/>
      <c r="AL2246" s="216"/>
      <c r="FY2246" s="184"/>
      <c r="JJ2246" s="184"/>
    </row>
    <row r="2247" spans="2:270">
      <c r="B2247" s="202"/>
      <c r="E2247" s="216"/>
      <c r="F2247" s="216"/>
      <c r="G2247" s="216"/>
      <c r="H2247" s="216"/>
      <c r="I2247" s="216"/>
      <c r="J2247" s="216"/>
      <c r="K2247" s="216"/>
      <c r="L2247" s="216"/>
      <c r="M2247" s="216"/>
      <c r="N2247" s="216"/>
      <c r="O2247" s="216"/>
      <c r="P2247" s="216"/>
      <c r="Q2247" s="216"/>
      <c r="R2247" s="216"/>
      <c r="S2247" s="216"/>
      <c r="T2247" s="216"/>
      <c r="U2247" s="216"/>
      <c r="V2247" s="216"/>
      <c r="W2247" s="216"/>
      <c r="X2247" s="216"/>
      <c r="Y2247" s="216"/>
      <c r="Z2247" s="216"/>
      <c r="AA2247" s="216"/>
      <c r="AB2247" s="216"/>
      <c r="AC2247" s="216"/>
      <c r="AD2247" s="216"/>
      <c r="AE2247" s="216"/>
      <c r="AF2247" s="216"/>
      <c r="AG2247" s="216"/>
      <c r="AH2247" s="216"/>
      <c r="AI2247" s="216"/>
      <c r="AJ2247" s="216"/>
      <c r="AK2247" s="216"/>
      <c r="AL2247" s="216"/>
      <c r="FY2247" s="184"/>
      <c r="JJ2247" s="184"/>
    </row>
    <row r="2248" spans="2:270">
      <c r="B2248" s="202"/>
      <c r="E2248" s="216"/>
      <c r="F2248" s="216"/>
      <c r="G2248" s="216"/>
      <c r="H2248" s="216"/>
      <c r="I2248" s="216"/>
      <c r="J2248" s="216"/>
      <c r="K2248" s="216"/>
      <c r="L2248" s="216"/>
      <c r="M2248" s="216"/>
      <c r="N2248" s="216"/>
      <c r="O2248" s="216"/>
      <c r="P2248" s="216"/>
      <c r="Q2248" s="216"/>
      <c r="R2248" s="216"/>
      <c r="S2248" s="216"/>
      <c r="T2248" s="216"/>
      <c r="U2248" s="216"/>
      <c r="V2248" s="216"/>
      <c r="W2248" s="216"/>
      <c r="X2248" s="216"/>
      <c r="Y2248" s="216"/>
      <c r="Z2248" s="216"/>
      <c r="AA2248" s="216"/>
      <c r="AB2248" s="216"/>
      <c r="AC2248" s="216"/>
      <c r="AD2248" s="216"/>
      <c r="AE2248" s="216"/>
      <c r="AF2248" s="216"/>
      <c r="AG2248" s="216"/>
      <c r="AH2248" s="216"/>
      <c r="AI2248" s="216"/>
      <c r="AJ2248" s="216"/>
      <c r="AK2248" s="216"/>
      <c r="AL2248" s="216"/>
      <c r="FY2248" s="184"/>
      <c r="JJ2248" s="184"/>
    </row>
    <row r="2249" spans="2:270">
      <c r="B2249" s="202"/>
      <c r="E2249" s="216"/>
      <c r="F2249" s="216"/>
      <c r="G2249" s="216"/>
      <c r="H2249" s="216"/>
      <c r="I2249" s="216"/>
      <c r="J2249" s="216"/>
      <c r="K2249" s="216"/>
      <c r="L2249" s="216"/>
      <c r="M2249" s="216"/>
      <c r="N2249" s="216"/>
      <c r="O2249" s="216"/>
      <c r="P2249" s="216"/>
      <c r="Q2249" s="216"/>
      <c r="R2249" s="216"/>
      <c r="S2249" s="216"/>
      <c r="T2249" s="216"/>
      <c r="U2249" s="216"/>
      <c r="V2249" s="216"/>
      <c r="W2249" s="216"/>
      <c r="X2249" s="216"/>
      <c r="Y2249" s="216"/>
      <c r="Z2249" s="216"/>
      <c r="AA2249" s="216"/>
      <c r="AB2249" s="216"/>
      <c r="AC2249" s="216"/>
      <c r="AD2249" s="216"/>
      <c r="AE2249" s="216"/>
      <c r="AF2249" s="216"/>
      <c r="AG2249" s="216"/>
      <c r="AH2249" s="216"/>
      <c r="AI2249" s="216"/>
      <c r="AJ2249" s="216"/>
      <c r="AK2249" s="216"/>
      <c r="AL2249" s="216"/>
      <c r="FY2249" s="184"/>
      <c r="JJ2249" s="184"/>
    </row>
    <row r="2250" spans="2:270">
      <c r="B2250" s="202"/>
      <c r="E2250" s="216"/>
      <c r="F2250" s="216"/>
      <c r="G2250" s="216"/>
      <c r="H2250" s="216"/>
      <c r="I2250" s="216"/>
      <c r="J2250" s="216"/>
      <c r="K2250" s="216"/>
      <c r="L2250" s="216"/>
      <c r="M2250" s="216"/>
      <c r="N2250" s="216"/>
      <c r="O2250" s="216"/>
      <c r="P2250" s="216"/>
      <c r="Q2250" s="216"/>
      <c r="R2250" s="216"/>
      <c r="S2250" s="216"/>
      <c r="T2250" s="216"/>
      <c r="U2250" s="216"/>
      <c r="V2250" s="216"/>
      <c r="W2250" s="216"/>
      <c r="X2250" s="216"/>
      <c r="Y2250" s="216"/>
      <c r="Z2250" s="216"/>
      <c r="AA2250" s="216"/>
      <c r="AB2250" s="216"/>
      <c r="AC2250" s="216"/>
      <c r="AD2250" s="216"/>
      <c r="AE2250" s="216"/>
      <c r="AF2250" s="216"/>
      <c r="AG2250" s="216"/>
      <c r="AH2250" s="216"/>
      <c r="AI2250" s="216"/>
      <c r="AJ2250" s="216"/>
      <c r="AK2250" s="216"/>
      <c r="AL2250" s="216"/>
      <c r="FY2250" s="184"/>
      <c r="JJ2250" s="184"/>
    </row>
    <row r="2251" spans="2:270">
      <c r="B2251" s="202"/>
      <c r="E2251" s="216"/>
      <c r="F2251" s="216"/>
      <c r="G2251" s="216"/>
      <c r="H2251" s="216"/>
      <c r="I2251" s="216"/>
      <c r="J2251" s="216"/>
      <c r="K2251" s="216"/>
      <c r="L2251" s="216"/>
      <c r="M2251" s="216"/>
      <c r="N2251" s="216"/>
      <c r="O2251" s="216"/>
      <c r="P2251" s="216"/>
      <c r="Q2251" s="216"/>
      <c r="R2251" s="216"/>
      <c r="S2251" s="216"/>
      <c r="T2251" s="216"/>
      <c r="U2251" s="216"/>
      <c r="V2251" s="216"/>
      <c r="W2251" s="216"/>
      <c r="X2251" s="216"/>
      <c r="Y2251" s="216"/>
      <c r="Z2251" s="216"/>
      <c r="AA2251" s="216"/>
      <c r="AB2251" s="216"/>
      <c r="AC2251" s="216"/>
      <c r="AD2251" s="216"/>
      <c r="AE2251" s="216"/>
      <c r="AF2251" s="216"/>
      <c r="AG2251" s="216"/>
      <c r="AH2251" s="216"/>
      <c r="AI2251" s="216"/>
      <c r="AJ2251" s="216"/>
      <c r="AK2251" s="216"/>
      <c r="AL2251" s="216"/>
      <c r="FY2251" s="184"/>
      <c r="JJ2251" s="184"/>
    </row>
    <row r="2252" spans="2:270">
      <c r="B2252" s="202"/>
      <c r="E2252" s="216"/>
      <c r="F2252" s="216"/>
      <c r="G2252" s="216"/>
      <c r="H2252" s="216"/>
      <c r="I2252" s="216"/>
      <c r="J2252" s="216"/>
      <c r="K2252" s="216"/>
      <c r="L2252" s="216"/>
      <c r="M2252" s="216"/>
      <c r="N2252" s="216"/>
      <c r="O2252" s="216"/>
      <c r="P2252" s="216"/>
      <c r="Q2252" s="216"/>
      <c r="R2252" s="216"/>
      <c r="S2252" s="216"/>
      <c r="T2252" s="216"/>
      <c r="U2252" s="216"/>
      <c r="V2252" s="216"/>
      <c r="W2252" s="216"/>
      <c r="X2252" s="216"/>
      <c r="Y2252" s="216"/>
      <c r="Z2252" s="216"/>
      <c r="AA2252" s="216"/>
      <c r="AB2252" s="216"/>
      <c r="AC2252" s="216"/>
      <c r="AD2252" s="216"/>
      <c r="AE2252" s="216"/>
      <c r="AF2252" s="216"/>
      <c r="AG2252" s="216"/>
      <c r="AH2252" s="216"/>
      <c r="AI2252" s="216"/>
      <c r="AJ2252" s="216"/>
      <c r="AK2252" s="216"/>
      <c r="AL2252" s="216"/>
      <c r="FY2252" s="184"/>
      <c r="JJ2252" s="184"/>
    </row>
    <row r="2253" spans="2:270">
      <c r="B2253" s="202"/>
      <c r="E2253" s="216"/>
      <c r="F2253" s="216"/>
      <c r="G2253" s="216"/>
      <c r="H2253" s="216"/>
      <c r="I2253" s="216"/>
      <c r="J2253" s="216"/>
      <c r="K2253" s="216"/>
      <c r="L2253" s="216"/>
      <c r="M2253" s="216"/>
      <c r="N2253" s="216"/>
      <c r="O2253" s="216"/>
      <c r="P2253" s="216"/>
      <c r="Q2253" s="216"/>
      <c r="R2253" s="216"/>
      <c r="S2253" s="216"/>
      <c r="T2253" s="216"/>
      <c r="U2253" s="216"/>
      <c r="V2253" s="216"/>
      <c r="W2253" s="216"/>
      <c r="X2253" s="216"/>
      <c r="Y2253" s="216"/>
      <c r="Z2253" s="216"/>
      <c r="AA2253" s="216"/>
      <c r="AB2253" s="216"/>
      <c r="AC2253" s="216"/>
      <c r="AD2253" s="216"/>
      <c r="AE2253" s="216"/>
      <c r="AF2253" s="216"/>
      <c r="AG2253" s="216"/>
      <c r="AH2253" s="216"/>
      <c r="AI2253" s="216"/>
      <c r="AJ2253" s="216"/>
      <c r="AK2253" s="216"/>
      <c r="AL2253" s="216"/>
      <c r="FY2253" s="184"/>
      <c r="JJ2253" s="184"/>
    </row>
    <row r="2254" spans="2:270">
      <c r="B2254" s="202"/>
      <c r="E2254" s="216"/>
      <c r="F2254" s="216"/>
      <c r="G2254" s="216"/>
      <c r="H2254" s="216"/>
      <c r="I2254" s="216"/>
      <c r="J2254" s="216"/>
      <c r="K2254" s="216"/>
      <c r="L2254" s="216"/>
      <c r="M2254" s="216"/>
      <c r="N2254" s="216"/>
      <c r="O2254" s="216"/>
      <c r="P2254" s="216"/>
      <c r="Q2254" s="216"/>
      <c r="R2254" s="216"/>
      <c r="S2254" s="216"/>
      <c r="T2254" s="216"/>
      <c r="U2254" s="216"/>
      <c r="V2254" s="216"/>
      <c r="W2254" s="216"/>
      <c r="X2254" s="216"/>
      <c r="Y2254" s="216"/>
      <c r="Z2254" s="216"/>
      <c r="AA2254" s="216"/>
      <c r="AB2254" s="216"/>
      <c r="AC2254" s="216"/>
      <c r="AD2254" s="216"/>
      <c r="AE2254" s="216"/>
      <c r="AF2254" s="216"/>
      <c r="AG2254" s="216"/>
      <c r="AH2254" s="216"/>
      <c r="AI2254" s="216"/>
      <c r="AJ2254" s="216"/>
      <c r="AK2254" s="216"/>
      <c r="AL2254" s="216"/>
      <c r="FY2254" s="184"/>
      <c r="JJ2254" s="184"/>
    </row>
    <row r="2255" spans="2:270">
      <c r="B2255" s="202"/>
      <c r="E2255" s="216"/>
      <c r="F2255" s="216"/>
      <c r="G2255" s="216"/>
      <c r="H2255" s="216"/>
      <c r="I2255" s="216"/>
      <c r="J2255" s="216"/>
      <c r="K2255" s="216"/>
      <c r="L2255" s="216"/>
      <c r="M2255" s="216"/>
      <c r="N2255" s="216"/>
      <c r="O2255" s="216"/>
      <c r="P2255" s="216"/>
      <c r="Q2255" s="216"/>
      <c r="R2255" s="216"/>
      <c r="S2255" s="216"/>
      <c r="T2255" s="216"/>
      <c r="U2255" s="216"/>
      <c r="V2255" s="216"/>
      <c r="W2255" s="216"/>
      <c r="X2255" s="216"/>
      <c r="Y2255" s="216"/>
      <c r="Z2255" s="216"/>
      <c r="AA2255" s="216"/>
      <c r="AB2255" s="216"/>
      <c r="AC2255" s="216"/>
      <c r="AD2255" s="216"/>
      <c r="AE2255" s="216"/>
      <c r="AF2255" s="216"/>
      <c r="AG2255" s="216"/>
      <c r="AH2255" s="216"/>
      <c r="AI2255" s="216"/>
      <c r="AJ2255" s="216"/>
      <c r="AK2255" s="216"/>
      <c r="AL2255" s="216"/>
      <c r="FY2255" s="184"/>
      <c r="JJ2255" s="184"/>
    </row>
    <row r="2256" spans="2:270">
      <c r="B2256" s="202"/>
      <c r="E2256" s="216"/>
      <c r="F2256" s="216"/>
      <c r="G2256" s="216"/>
      <c r="H2256" s="216"/>
      <c r="I2256" s="216"/>
      <c r="J2256" s="216"/>
      <c r="K2256" s="216"/>
      <c r="L2256" s="216"/>
      <c r="M2256" s="216"/>
      <c r="N2256" s="216"/>
      <c r="O2256" s="216"/>
      <c r="P2256" s="216"/>
      <c r="Q2256" s="216"/>
      <c r="R2256" s="216"/>
      <c r="S2256" s="216"/>
      <c r="T2256" s="216"/>
      <c r="U2256" s="216"/>
      <c r="V2256" s="216"/>
      <c r="W2256" s="216"/>
      <c r="X2256" s="216"/>
      <c r="Y2256" s="216"/>
      <c r="Z2256" s="216"/>
      <c r="AA2256" s="216"/>
      <c r="AB2256" s="216"/>
      <c r="AC2256" s="216"/>
      <c r="AD2256" s="216"/>
      <c r="AE2256" s="216"/>
      <c r="AF2256" s="216"/>
      <c r="AG2256" s="216"/>
      <c r="AH2256" s="216"/>
      <c r="AI2256" s="216"/>
      <c r="AJ2256" s="216"/>
      <c r="AK2256" s="216"/>
      <c r="AL2256" s="216"/>
      <c r="FY2256" s="184"/>
      <c r="JJ2256" s="184"/>
    </row>
    <row r="2257" spans="2:270">
      <c r="B2257" s="202"/>
      <c r="E2257" s="216"/>
      <c r="F2257" s="216"/>
      <c r="G2257" s="216"/>
      <c r="H2257" s="216"/>
      <c r="I2257" s="216"/>
      <c r="J2257" s="216"/>
      <c r="K2257" s="216"/>
      <c r="L2257" s="216"/>
      <c r="M2257" s="216"/>
      <c r="N2257" s="216"/>
      <c r="O2257" s="216"/>
      <c r="P2257" s="216"/>
      <c r="Q2257" s="216"/>
      <c r="R2257" s="216"/>
      <c r="S2257" s="216"/>
      <c r="T2257" s="216"/>
      <c r="U2257" s="216"/>
      <c r="V2257" s="216"/>
      <c r="W2257" s="216"/>
      <c r="X2257" s="216"/>
      <c r="Y2257" s="216"/>
      <c r="Z2257" s="216"/>
      <c r="AA2257" s="216"/>
      <c r="AB2257" s="216"/>
      <c r="AC2257" s="216"/>
      <c r="AD2257" s="216"/>
      <c r="AE2257" s="216"/>
      <c r="AF2257" s="216"/>
      <c r="AG2257" s="216"/>
      <c r="AH2257" s="216"/>
      <c r="AI2257" s="216"/>
      <c r="AJ2257" s="216"/>
      <c r="AK2257" s="216"/>
      <c r="AL2257" s="216"/>
      <c r="FY2257" s="184"/>
      <c r="JJ2257" s="184"/>
    </row>
    <row r="2258" spans="2:270">
      <c r="B2258" s="202"/>
      <c r="E2258" s="216"/>
      <c r="F2258" s="216"/>
      <c r="G2258" s="216"/>
      <c r="H2258" s="216"/>
      <c r="I2258" s="216"/>
      <c r="J2258" s="216"/>
      <c r="K2258" s="216"/>
      <c r="L2258" s="216"/>
      <c r="M2258" s="216"/>
      <c r="N2258" s="216"/>
      <c r="O2258" s="216"/>
      <c r="P2258" s="216"/>
      <c r="Q2258" s="216"/>
      <c r="R2258" s="216"/>
      <c r="S2258" s="216"/>
      <c r="T2258" s="216"/>
      <c r="U2258" s="216"/>
      <c r="V2258" s="216"/>
      <c r="W2258" s="216"/>
      <c r="X2258" s="216"/>
      <c r="Y2258" s="216"/>
      <c r="Z2258" s="216"/>
      <c r="AA2258" s="216"/>
      <c r="AB2258" s="216"/>
      <c r="AC2258" s="216"/>
      <c r="AD2258" s="216"/>
      <c r="AE2258" s="216"/>
      <c r="AF2258" s="216"/>
      <c r="AG2258" s="216"/>
      <c r="AH2258" s="216"/>
      <c r="AI2258" s="216"/>
      <c r="AJ2258" s="216"/>
      <c r="AK2258" s="216"/>
      <c r="AL2258" s="216"/>
      <c r="FY2258" s="184"/>
      <c r="JJ2258" s="184"/>
    </row>
    <row r="2259" spans="2:270">
      <c r="B2259" s="202"/>
      <c r="E2259" s="216"/>
      <c r="F2259" s="216"/>
      <c r="G2259" s="216"/>
      <c r="H2259" s="216"/>
      <c r="I2259" s="216"/>
      <c r="J2259" s="216"/>
      <c r="K2259" s="216"/>
      <c r="L2259" s="216"/>
      <c r="M2259" s="216"/>
      <c r="N2259" s="216"/>
      <c r="O2259" s="216"/>
      <c r="P2259" s="216"/>
      <c r="Q2259" s="216"/>
      <c r="R2259" s="216"/>
      <c r="S2259" s="216"/>
      <c r="T2259" s="216"/>
      <c r="U2259" s="216"/>
      <c r="V2259" s="216"/>
      <c r="W2259" s="216"/>
      <c r="X2259" s="216"/>
      <c r="Y2259" s="216"/>
      <c r="Z2259" s="216"/>
      <c r="AA2259" s="216"/>
      <c r="AB2259" s="216"/>
      <c r="AC2259" s="216"/>
      <c r="AD2259" s="216"/>
      <c r="AE2259" s="216"/>
      <c r="AF2259" s="216"/>
      <c r="AG2259" s="216"/>
      <c r="AH2259" s="216"/>
      <c r="AI2259" s="216"/>
      <c r="AJ2259" s="216"/>
      <c r="AK2259" s="216"/>
      <c r="AL2259" s="216"/>
      <c r="FY2259" s="184"/>
      <c r="JJ2259" s="184"/>
    </row>
    <row r="2260" spans="2:270">
      <c r="B2260" s="202"/>
      <c r="E2260" s="216"/>
      <c r="F2260" s="216"/>
      <c r="G2260" s="216"/>
      <c r="H2260" s="216"/>
      <c r="I2260" s="216"/>
      <c r="J2260" s="216"/>
      <c r="K2260" s="216"/>
      <c r="L2260" s="216"/>
      <c r="M2260" s="216"/>
      <c r="N2260" s="216"/>
      <c r="O2260" s="216"/>
      <c r="P2260" s="216"/>
      <c r="Q2260" s="216"/>
      <c r="R2260" s="216"/>
      <c r="S2260" s="216"/>
      <c r="T2260" s="216"/>
      <c r="U2260" s="216"/>
      <c r="V2260" s="216"/>
      <c r="W2260" s="216"/>
      <c r="X2260" s="216"/>
      <c r="Y2260" s="216"/>
      <c r="Z2260" s="216"/>
      <c r="AA2260" s="216"/>
      <c r="AB2260" s="216"/>
      <c r="AC2260" s="216"/>
      <c r="AD2260" s="216"/>
      <c r="AE2260" s="216"/>
      <c r="AF2260" s="216"/>
      <c r="AG2260" s="216"/>
      <c r="AH2260" s="216"/>
      <c r="AI2260" s="216"/>
      <c r="AJ2260" s="216"/>
      <c r="AK2260" s="216"/>
      <c r="AL2260" s="216"/>
      <c r="FY2260" s="184"/>
      <c r="JJ2260" s="184"/>
    </row>
    <row r="2261" spans="2:270">
      <c r="B2261" s="202"/>
      <c r="E2261" s="216"/>
      <c r="F2261" s="216"/>
      <c r="G2261" s="216"/>
      <c r="H2261" s="216"/>
      <c r="I2261" s="216"/>
      <c r="J2261" s="216"/>
      <c r="K2261" s="216"/>
      <c r="L2261" s="216"/>
      <c r="M2261" s="216"/>
      <c r="N2261" s="216"/>
      <c r="O2261" s="216"/>
      <c r="P2261" s="216"/>
      <c r="Q2261" s="216"/>
      <c r="R2261" s="216"/>
      <c r="S2261" s="216"/>
      <c r="T2261" s="216"/>
      <c r="U2261" s="216"/>
      <c r="V2261" s="216"/>
      <c r="W2261" s="216"/>
      <c r="X2261" s="216"/>
      <c r="Y2261" s="216"/>
      <c r="Z2261" s="216"/>
      <c r="AA2261" s="216"/>
      <c r="AB2261" s="216"/>
      <c r="AC2261" s="216"/>
      <c r="AD2261" s="216"/>
      <c r="AE2261" s="216"/>
      <c r="AF2261" s="216"/>
      <c r="AG2261" s="216"/>
      <c r="AH2261" s="216"/>
      <c r="AI2261" s="216"/>
      <c r="AJ2261" s="216"/>
      <c r="AK2261" s="216"/>
      <c r="AL2261" s="216"/>
      <c r="FY2261" s="184"/>
      <c r="JJ2261" s="184"/>
    </row>
    <row r="2262" spans="2:270">
      <c r="B2262" s="202"/>
      <c r="E2262" s="216"/>
      <c r="F2262" s="216"/>
      <c r="G2262" s="216"/>
      <c r="H2262" s="216"/>
      <c r="I2262" s="216"/>
      <c r="J2262" s="216"/>
      <c r="K2262" s="216"/>
      <c r="L2262" s="216"/>
      <c r="M2262" s="216"/>
      <c r="N2262" s="216"/>
      <c r="O2262" s="216"/>
      <c r="P2262" s="216"/>
      <c r="Q2262" s="216"/>
      <c r="R2262" s="216"/>
      <c r="S2262" s="216"/>
      <c r="T2262" s="216"/>
      <c r="U2262" s="216"/>
      <c r="V2262" s="216"/>
      <c r="W2262" s="216"/>
      <c r="X2262" s="216"/>
      <c r="Y2262" s="216"/>
      <c r="Z2262" s="216"/>
      <c r="AA2262" s="216"/>
      <c r="AB2262" s="216"/>
      <c r="AC2262" s="216"/>
      <c r="AD2262" s="216"/>
      <c r="AE2262" s="216"/>
      <c r="AF2262" s="216"/>
      <c r="AG2262" s="216"/>
      <c r="AH2262" s="216"/>
      <c r="AI2262" s="216"/>
      <c r="AJ2262" s="216"/>
      <c r="AK2262" s="216"/>
      <c r="AL2262" s="216"/>
      <c r="FY2262" s="184"/>
      <c r="JJ2262" s="184"/>
    </row>
    <row r="2263" spans="2:270">
      <c r="B2263" s="202"/>
      <c r="E2263" s="216"/>
      <c r="F2263" s="216"/>
      <c r="G2263" s="216"/>
      <c r="H2263" s="216"/>
      <c r="I2263" s="216"/>
      <c r="J2263" s="216"/>
      <c r="K2263" s="216"/>
      <c r="L2263" s="216"/>
      <c r="M2263" s="216"/>
      <c r="N2263" s="216"/>
      <c r="O2263" s="216"/>
      <c r="P2263" s="216"/>
      <c r="Q2263" s="216"/>
      <c r="R2263" s="216"/>
      <c r="S2263" s="216"/>
      <c r="T2263" s="216"/>
      <c r="U2263" s="216"/>
      <c r="V2263" s="216"/>
      <c r="W2263" s="216"/>
      <c r="X2263" s="216"/>
      <c r="Y2263" s="216"/>
      <c r="Z2263" s="216"/>
      <c r="AA2263" s="216"/>
      <c r="AB2263" s="216"/>
      <c r="AC2263" s="216"/>
      <c r="AD2263" s="216"/>
      <c r="AE2263" s="216"/>
      <c r="AF2263" s="216"/>
      <c r="AG2263" s="216"/>
      <c r="AH2263" s="216"/>
      <c r="AI2263" s="216"/>
      <c r="AJ2263" s="216"/>
      <c r="AK2263" s="216"/>
      <c r="AL2263" s="216"/>
      <c r="FY2263" s="184"/>
      <c r="JJ2263" s="184"/>
    </row>
    <row r="2264" spans="2:270">
      <c r="B2264" s="202"/>
      <c r="E2264" s="216"/>
      <c r="F2264" s="216"/>
      <c r="G2264" s="216"/>
      <c r="H2264" s="216"/>
      <c r="I2264" s="216"/>
      <c r="J2264" s="216"/>
      <c r="K2264" s="216"/>
      <c r="L2264" s="216"/>
      <c r="M2264" s="216"/>
      <c r="N2264" s="216"/>
      <c r="O2264" s="216"/>
      <c r="P2264" s="216"/>
      <c r="Q2264" s="216"/>
      <c r="R2264" s="216"/>
      <c r="S2264" s="216"/>
      <c r="T2264" s="216"/>
      <c r="U2264" s="216"/>
      <c r="V2264" s="216"/>
      <c r="W2264" s="216"/>
      <c r="X2264" s="216"/>
      <c r="Y2264" s="216"/>
      <c r="Z2264" s="216"/>
      <c r="AA2264" s="216"/>
      <c r="AB2264" s="216"/>
      <c r="AC2264" s="216"/>
      <c r="AD2264" s="216"/>
      <c r="AE2264" s="216"/>
      <c r="AF2264" s="216"/>
      <c r="AG2264" s="216"/>
      <c r="AH2264" s="216"/>
      <c r="AI2264" s="216"/>
      <c r="AJ2264" s="216"/>
      <c r="AK2264" s="216"/>
      <c r="AL2264" s="216"/>
      <c r="FY2264" s="184"/>
      <c r="JJ2264" s="184"/>
    </row>
    <row r="2265" spans="2:270">
      <c r="B2265" s="202"/>
      <c r="E2265" s="216"/>
      <c r="F2265" s="216"/>
      <c r="G2265" s="216"/>
      <c r="H2265" s="216"/>
      <c r="I2265" s="216"/>
      <c r="J2265" s="216"/>
      <c r="K2265" s="216"/>
      <c r="L2265" s="216"/>
      <c r="M2265" s="216"/>
      <c r="N2265" s="216"/>
      <c r="O2265" s="216"/>
      <c r="P2265" s="216"/>
      <c r="Q2265" s="216"/>
      <c r="R2265" s="216"/>
      <c r="S2265" s="216"/>
      <c r="T2265" s="216"/>
      <c r="U2265" s="216"/>
      <c r="V2265" s="216"/>
      <c r="W2265" s="216"/>
      <c r="X2265" s="216"/>
      <c r="Y2265" s="216"/>
      <c r="Z2265" s="216"/>
      <c r="AA2265" s="216"/>
      <c r="AB2265" s="216"/>
      <c r="AC2265" s="216"/>
      <c r="AD2265" s="216"/>
      <c r="AE2265" s="216"/>
      <c r="AF2265" s="216"/>
      <c r="AG2265" s="216"/>
      <c r="AH2265" s="216"/>
      <c r="AI2265" s="216"/>
      <c r="AJ2265" s="216"/>
      <c r="AK2265" s="216"/>
      <c r="AL2265" s="216"/>
      <c r="FY2265" s="184"/>
      <c r="JJ2265" s="184"/>
    </row>
    <row r="2266" spans="2:270">
      <c r="B2266" s="202"/>
      <c r="E2266" s="216"/>
      <c r="F2266" s="216"/>
      <c r="G2266" s="216"/>
      <c r="H2266" s="216"/>
      <c r="I2266" s="216"/>
      <c r="J2266" s="216"/>
      <c r="K2266" s="216"/>
      <c r="L2266" s="216"/>
      <c r="M2266" s="216"/>
      <c r="N2266" s="216"/>
      <c r="O2266" s="216"/>
      <c r="P2266" s="216"/>
      <c r="Q2266" s="216"/>
      <c r="R2266" s="216"/>
      <c r="S2266" s="216"/>
      <c r="T2266" s="216"/>
      <c r="U2266" s="216"/>
      <c r="V2266" s="216"/>
      <c r="W2266" s="216"/>
      <c r="X2266" s="216"/>
      <c r="Y2266" s="216"/>
      <c r="Z2266" s="216"/>
      <c r="AA2266" s="216"/>
      <c r="AB2266" s="216"/>
      <c r="AC2266" s="216"/>
      <c r="AD2266" s="216"/>
      <c r="AE2266" s="216"/>
      <c r="AF2266" s="216"/>
      <c r="AG2266" s="216"/>
      <c r="AH2266" s="216"/>
      <c r="AI2266" s="216"/>
      <c r="AJ2266" s="216"/>
      <c r="AK2266" s="216"/>
      <c r="AL2266" s="216"/>
      <c r="FY2266" s="184"/>
      <c r="JJ2266" s="184"/>
    </row>
    <row r="2267" spans="2:270">
      <c r="B2267" s="202"/>
      <c r="E2267" s="216"/>
      <c r="F2267" s="216"/>
      <c r="G2267" s="216"/>
      <c r="H2267" s="216"/>
      <c r="I2267" s="216"/>
      <c r="J2267" s="216"/>
      <c r="K2267" s="216"/>
      <c r="L2267" s="216"/>
      <c r="M2267" s="216"/>
      <c r="N2267" s="216"/>
      <c r="O2267" s="216"/>
      <c r="P2267" s="216"/>
      <c r="Q2267" s="216"/>
      <c r="R2267" s="216"/>
      <c r="S2267" s="216"/>
      <c r="T2267" s="216"/>
      <c r="U2267" s="216"/>
      <c r="V2267" s="216"/>
      <c r="W2267" s="216"/>
      <c r="X2267" s="216"/>
      <c r="Y2267" s="216"/>
      <c r="Z2267" s="216"/>
      <c r="AA2267" s="216"/>
      <c r="AB2267" s="216"/>
      <c r="AC2267" s="216"/>
      <c r="AD2267" s="216"/>
      <c r="AE2267" s="216"/>
      <c r="AF2267" s="216"/>
      <c r="AG2267" s="216"/>
      <c r="AH2267" s="216"/>
      <c r="AI2267" s="216"/>
      <c r="AJ2267" s="216"/>
      <c r="AK2267" s="216"/>
      <c r="AL2267" s="216"/>
      <c r="FY2267" s="184"/>
      <c r="JJ2267" s="184"/>
    </row>
    <row r="2268" spans="2:270">
      <c r="B2268" s="202"/>
      <c r="E2268" s="216"/>
      <c r="F2268" s="216"/>
      <c r="G2268" s="216"/>
      <c r="H2268" s="216"/>
      <c r="I2268" s="216"/>
      <c r="J2268" s="216"/>
      <c r="K2268" s="216"/>
      <c r="L2268" s="216"/>
      <c r="M2268" s="216"/>
      <c r="N2268" s="216"/>
      <c r="O2268" s="216"/>
      <c r="P2268" s="216"/>
      <c r="Q2268" s="216"/>
      <c r="R2268" s="216"/>
      <c r="S2268" s="216"/>
      <c r="T2268" s="216"/>
      <c r="U2268" s="216"/>
      <c r="V2268" s="216"/>
      <c r="W2268" s="216"/>
      <c r="X2268" s="216"/>
      <c r="Y2268" s="216"/>
      <c r="Z2268" s="216"/>
      <c r="AA2268" s="216"/>
      <c r="AB2268" s="216"/>
      <c r="AC2268" s="216"/>
      <c r="AD2268" s="216"/>
      <c r="AE2268" s="216"/>
      <c r="AF2268" s="216"/>
      <c r="AG2268" s="216"/>
      <c r="AH2268" s="216"/>
      <c r="AI2268" s="216"/>
      <c r="AJ2268" s="216"/>
      <c r="AK2268" s="216"/>
      <c r="AL2268" s="216"/>
      <c r="FY2268" s="184"/>
      <c r="JJ2268" s="184"/>
    </row>
    <row r="2269" spans="2:270">
      <c r="B2269" s="202"/>
      <c r="E2269" s="216"/>
      <c r="F2269" s="216"/>
      <c r="G2269" s="216"/>
      <c r="H2269" s="216"/>
      <c r="I2269" s="216"/>
      <c r="J2269" s="216"/>
      <c r="K2269" s="216"/>
      <c r="L2269" s="216"/>
      <c r="M2269" s="216"/>
      <c r="N2269" s="216"/>
      <c r="O2269" s="216"/>
      <c r="P2269" s="216"/>
      <c r="Q2269" s="216"/>
      <c r="R2269" s="216"/>
      <c r="S2269" s="216"/>
      <c r="T2269" s="216"/>
      <c r="U2269" s="216"/>
      <c r="V2269" s="216"/>
      <c r="W2269" s="216"/>
      <c r="X2269" s="216"/>
      <c r="Y2269" s="216"/>
      <c r="Z2269" s="216"/>
      <c r="AA2269" s="216"/>
      <c r="AB2269" s="216"/>
      <c r="AC2269" s="216"/>
      <c r="AD2269" s="216"/>
      <c r="AE2269" s="216"/>
      <c r="AF2269" s="216"/>
      <c r="AG2269" s="216"/>
      <c r="AH2269" s="216"/>
      <c r="AI2269" s="216"/>
      <c r="AJ2269" s="216"/>
      <c r="AK2269" s="216"/>
      <c r="AL2269" s="216"/>
      <c r="FY2269" s="184"/>
      <c r="JJ2269" s="184"/>
    </row>
    <row r="2270" spans="2:270">
      <c r="B2270" s="202"/>
      <c r="E2270" s="216"/>
      <c r="F2270" s="216"/>
      <c r="G2270" s="216"/>
      <c r="H2270" s="216"/>
      <c r="I2270" s="216"/>
      <c r="J2270" s="216"/>
      <c r="K2270" s="216"/>
      <c r="L2270" s="216"/>
      <c r="M2270" s="216"/>
      <c r="N2270" s="216"/>
      <c r="O2270" s="216"/>
      <c r="P2270" s="216"/>
      <c r="Q2270" s="216"/>
      <c r="R2270" s="216"/>
      <c r="S2270" s="216"/>
      <c r="T2270" s="216"/>
      <c r="U2270" s="216"/>
      <c r="V2270" s="216"/>
      <c r="W2270" s="216"/>
      <c r="X2270" s="216"/>
      <c r="Y2270" s="216"/>
      <c r="Z2270" s="216"/>
      <c r="AA2270" s="216"/>
      <c r="AB2270" s="216"/>
      <c r="AC2270" s="216"/>
      <c r="AD2270" s="216"/>
      <c r="AE2270" s="216"/>
      <c r="AF2270" s="216"/>
      <c r="AG2270" s="216"/>
      <c r="AH2270" s="216"/>
      <c r="AI2270" s="216"/>
      <c r="AJ2270" s="216"/>
      <c r="AK2270" s="216"/>
      <c r="AL2270" s="216"/>
      <c r="FY2270" s="184"/>
      <c r="JJ2270" s="184"/>
    </row>
    <row r="2271" spans="2:270">
      <c r="B2271" s="202"/>
      <c r="E2271" s="216"/>
      <c r="F2271" s="216"/>
      <c r="G2271" s="216"/>
      <c r="H2271" s="216"/>
      <c r="I2271" s="216"/>
      <c r="J2271" s="216"/>
      <c r="K2271" s="216"/>
      <c r="L2271" s="216"/>
      <c r="M2271" s="216"/>
      <c r="N2271" s="216"/>
      <c r="O2271" s="216"/>
      <c r="P2271" s="216"/>
      <c r="Q2271" s="216"/>
      <c r="R2271" s="216"/>
      <c r="S2271" s="216"/>
      <c r="T2271" s="216"/>
      <c r="U2271" s="216"/>
      <c r="V2271" s="216"/>
      <c r="W2271" s="216"/>
      <c r="X2271" s="216"/>
      <c r="Y2271" s="216"/>
      <c r="Z2271" s="216"/>
      <c r="AA2271" s="216"/>
      <c r="AB2271" s="216"/>
      <c r="AC2271" s="216"/>
      <c r="AD2271" s="216"/>
      <c r="AE2271" s="216"/>
      <c r="AF2271" s="216"/>
      <c r="AG2271" s="216"/>
      <c r="AH2271" s="216"/>
      <c r="AI2271" s="216"/>
      <c r="AJ2271" s="216"/>
      <c r="AK2271" s="216"/>
      <c r="AL2271" s="216"/>
      <c r="FY2271" s="184"/>
      <c r="JJ2271" s="184"/>
    </row>
    <row r="2272" spans="2:270">
      <c r="B2272" s="202"/>
      <c r="E2272" s="216"/>
      <c r="F2272" s="216"/>
      <c r="G2272" s="216"/>
      <c r="H2272" s="216"/>
      <c r="I2272" s="216"/>
      <c r="J2272" s="216"/>
      <c r="K2272" s="216"/>
      <c r="L2272" s="216"/>
      <c r="M2272" s="216"/>
      <c r="N2272" s="216"/>
      <c r="O2272" s="216"/>
      <c r="P2272" s="216"/>
      <c r="Q2272" s="216"/>
      <c r="R2272" s="216"/>
      <c r="S2272" s="216"/>
      <c r="T2272" s="216"/>
      <c r="U2272" s="216"/>
      <c r="V2272" s="216"/>
      <c r="W2272" s="216"/>
      <c r="X2272" s="216"/>
      <c r="Y2272" s="216"/>
      <c r="Z2272" s="216"/>
      <c r="AA2272" s="216"/>
      <c r="AB2272" s="216"/>
      <c r="AC2272" s="216"/>
      <c r="AD2272" s="216"/>
      <c r="AE2272" s="216"/>
      <c r="AF2272" s="216"/>
      <c r="AG2272" s="216"/>
      <c r="AH2272" s="216"/>
      <c r="AI2272" s="216"/>
      <c r="AJ2272" s="216"/>
      <c r="AK2272" s="216"/>
      <c r="AL2272" s="216"/>
      <c r="FY2272" s="184"/>
      <c r="JJ2272" s="184"/>
    </row>
    <row r="2273" spans="2:270">
      <c r="B2273" s="202"/>
      <c r="E2273" s="216"/>
      <c r="F2273" s="216"/>
      <c r="G2273" s="216"/>
      <c r="H2273" s="216"/>
      <c r="I2273" s="216"/>
      <c r="J2273" s="216"/>
      <c r="K2273" s="216"/>
      <c r="L2273" s="216"/>
      <c r="M2273" s="216"/>
      <c r="N2273" s="216"/>
      <c r="O2273" s="216"/>
      <c r="P2273" s="216"/>
      <c r="Q2273" s="216"/>
      <c r="R2273" s="216"/>
      <c r="S2273" s="216"/>
      <c r="T2273" s="216"/>
      <c r="U2273" s="216"/>
      <c r="V2273" s="216"/>
      <c r="W2273" s="216"/>
      <c r="X2273" s="216"/>
      <c r="Y2273" s="216"/>
      <c r="Z2273" s="216"/>
      <c r="AA2273" s="216"/>
      <c r="AB2273" s="216"/>
      <c r="AC2273" s="216"/>
      <c r="AD2273" s="216"/>
      <c r="AE2273" s="216"/>
      <c r="AF2273" s="216"/>
      <c r="AG2273" s="216"/>
      <c r="AH2273" s="216"/>
      <c r="AI2273" s="216"/>
      <c r="AJ2273" s="216"/>
      <c r="AK2273" s="216"/>
      <c r="AL2273" s="216"/>
      <c r="FY2273" s="184"/>
      <c r="JJ2273" s="184"/>
    </row>
    <row r="2274" spans="2:270">
      <c r="B2274" s="202"/>
      <c r="E2274" s="216"/>
      <c r="F2274" s="216"/>
      <c r="G2274" s="216"/>
      <c r="H2274" s="216"/>
      <c r="I2274" s="216"/>
      <c r="J2274" s="216"/>
      <c r="K2274" s="216"/>
      <c r="L2274" s="216"/>
      <c r="M2274" s="216"/>
      <c r="N2274" s="216"/>
      <c r="O2274" s="216"/>
      <c r="P2274" s="216"/>
      <c r="Q2274" s="216"/>
      <c r="R2274" s="216"/>
      <c r="S2274" s="216"/>
      <c r="T2274" s="216"/>
      <c r="U2274" s="216"/>
      <c r="V2274" s="216"/>
      <c r="W2274" s="216"/>
      <c r="X2274" s="216"/>
      <c r="Y2274" s="216"/>
      <c r="Z2274" s="216"/>
      <c r="AA2274" s="216"/>
      <c r="AB2274" s="216"/>
      <c r="AC2274" s="216"/>
      <c r="AD2274" s="216"/>
      <c r="AE2274" s="216"/>
      <c r="AF2274" s="216"/>
      <c r="AG2274" s="216"/>
      <c r="AH2274" s="216"/>
      <c r="AI2274" s="216"/>
      <c r="AJ2274" s="216"/>
      <c r="AK2274" s="216"/>
      <c r="AL2274" s="216"/>
      <c r="FY2274" s="184"/>
      <c r="JJ2274" s="184"/>
    </row>
    <row r="2275" spans="2:270">
      <c r="B2275" s="202"/>
      <c r="E2275" s="216"/>
      <c r="F2275" s="216"/>
      <c r="G2275" s="216"/>
      <c r="H2275" s="216"/>
      <c r="I2275" s="216"/>
      <c r="J2275" s="216"/>
      <c r="K2275" s="216"/>
      <c r="L2275" s="216"/>
      <c r="M2275" s="216"/>
      <c r="N2275" s="216"/>
      <c r="O2275" s="216"/>
      <c r="P2275" s="216"/>
      <c r="Q2275" s="216"/>
      <c r="R2275" s="216"/>
      <c r="S2275" s="216"/>
      <c r="T2275" s="216"/>
      <c r="U2275" s="216"/>
      <c r="V2275" s="216"/>
      <c r="W2275" s="216"/>
      <c r="X2275" s="216"/>
      <c r="Y2275" s="216"/>
      <c r="Z2275" s="216"/>
      <c r="AA2275" s="216"/>
      <c r="AB2275" s="216"/>
      <c r="AC2275" s="216"/>
      <c r="AD2275" s="216"/>
      <c r="AE2275" s="216"/>
      <c r="AF2275" s="216"/>
      <c r="AG2275" s="216"/>
      <c r="AH2275" s="216"/>
      <c r="AI2275" s="216"/>
      <c r="AJ2275" s="216"/>
      <c r="AK2275" s="216"/>
      <c r="AL2275" s="216"/>
      <c r="FY2275" s="184"/>
      <c r="JJ2275" s="184"/>
    </row>
    <row r="2276" spans="2:270">
      <c r="B2276" s="202"/>
      <c r="E2276" s="216"/>
      <c r="F2276" s="216"/>
      <c r="G2276" s="216"/>
      <c r="H2276" s="216"/>
      <c r="I2276" s="216"/>
      <c r="J2276" s="216"/>
      <c r="K2276" s="216"/>
      <c r="L2276" s="216"/>
      <c r="M2276" s="216"/>
      <c r="N2276" s="216"/>
      <c r="O2276" s="216"/>
      <c r="P2276" s="216"/>
      <c r="Q2276" s="216"/>
      <c r="R2276" s="216"/>
      <c r="S2276" s="216"/>
      <c r="T2276" s="216"/>
      <c r="U2276" s="216"/>
      <c r="V2276" s="216"/>
      <c r="W2276" s="216"/>
      <c r="X2276" s="216"/>
      <c r="Y2276" s="216"/>
      <c r="Z2276" s="216"/>
      <c r="AA2276" s="216"/>
      <c r="AB2276" s="216"/>
      <c r="AC2276" s="216"/>
      <c r="AD2276" s="216"/>
      <c r="AE2276" s="216"/>
      <c r="AF2276" s="216"/>
      <c r="AG2276" s="216"/>
      <c r="AH2276" s="216"/>
      <c r="AI2276" s="216"/>
      <c r="AJ2276" s="216"/>
      <c r="AK2276" s="216"/>
      <c r="AL2276" s="216"/>
      <c r="FY2276" s="184"/>
      <c r="JJ2276" s="184"/>
    </row>
    <row r="2277" spans="2:270">
      <c r="B2277" s="202"/>
      <c r="E2277" s="216"/>
      <c r="F2277" s="216"/>
      <c r="G2277" s="216"/>
      <c r="H2277" s="216"/>
      <c r="I2277" s="216"/>
      <c r="J2277" s="216"/>
      <c r="K2277" s="216"/>
      <c r="L2277" s="216"/>
      <c r="M2277" s="216"/>
      <c r="N2277" s="216"/>
      <c r="O2277" s="216"/>
      <c r="P2277" s="216"/>
      <c r="Q2277" s="216"/>
      <c r="R2277" s="216"/>
      <c r="S2277" s="216"/>
      <c r="T2277" s="216"/>
      <c r="U2277" s="216"/>
      <c r="V2277" s="216"/>
      <c r="W2277" s="216"/>
      <c r="X2277" s="216"/>
      <c r="Y2277" s="216"/>
      <c r="Z2277" s="216"/>
      <c r="AA2277" s="216"/>
      <c r="AB2277" s="216"/>
      <c r="AC2277" s="216"/>
      <c r="AD2277" s="216"/>
      <c r="AE2277" s="216"/>
      <c r="AF2277" s="216"/>
      <c r="AG2277" s="216"/>
      <c r="AH2277" s="216"/>
      <c r="AI2277" s="216"/>
      <c r="AJ2277" s="216"/>
      <c r="AK2277" s="216"/>
      <c r="AL2277" s="216"/>
      <c r="FY2277" s="184"/>
      <c r="JJ2277" s="184"/>
    </row>
    <row r="2278" spans="2:270">
      <c r="B2278" s="202"/>
      <c r="E2278" s="216"/>
      <c r="F2278" s="216"/>
      <c r="G2278" s="216"/>
      <c r="H2278" s="216"/>
      <c r="I2278" s="216"/>
      <c r="J2278" s="216"/>
      <c r="K2278" s="216"/>
      <c r="L2278" s="216"/>
      <c r="M2278" s="216"/>
      <c r="N2278" s="216"/>
      <c r="O2278" s="216"/>
      <c r="P2278" s="216"/>
      <c r="Q2278" s="216"/>
      <c r="R2278" s="216"/>
      <c r="S2278" s="216"/>
      <c r="T2278" s="216"/>
      <c r="U2278" s="216"/>
      <c r="V2278" s="216"/>
      <c r="W2278" s="216"/>
      <c r="X2278" s="216"/>
      <c r="Y2278" s="216"/>
      <c r="Z2278" s="216"/>
      <c r="AA2278" s="216"/>
      <c r="AB2278" s="216"/>
      <c r="AC2278" s="216"/>
      <c r="AD2278" s="216"/>
      <c r="AE2278" s="216"/>
      <c r="AF2278" s="216"/>
      <c r="AG2278" s="216"/>
      <c r="AH2278" s="216"/>
      <c r="AI2278" s="216"/>
      <c r="AJ2278" s="216"/>
      <c r="AK2278" s="216"/>
      <c r="AL2278" s="216"/>
      <c r="FY2278" s="184"/>
      <c r="JJ2278" s="184"/>
    </row>
    <row r="2279" spans="2:270">
      <c r="B2279" s="202"/>
      <c r="E2279" s="216"/>
      <c r="F2279" s="216"/>
      <c r="G2279" s="216"/>
      <c r="H2279" s="216"/>
      <c r="I2279" s="216"/>
      <c r="J2279" s="216"/>
      <c r="K2279" s="216"/>
      <c r="L2279" s="216"/>
      <c r="M2279" s="216"/>
      <c r="N2279" s="216"/>
      <c r="O2279" s="216"/>
      <c r="P2279" s="216"/>
      <c r="Q2279" s="216"/>
      <c r="R2279" s="216"/>
      <c r="S2279" s="216"/>
      <c r="T2279" s="216"/>
      <c r="U2279" s="216"/>
      <c r="V2279" s="216"/>
      <c r="W2279" s="216"/>
      <c r="X2279" s="216"/>
      <c r="Y2279" s="216"/>
      <c r="Z2279" s="216"/>
      <c r="AA2279" s="216"/>
      <c r="AB2279" s="216"/>
      <c r="AC2279" s="216"/>
      <c r="AD2279" s="216"/>
      <c r="AE2279" s="216"/>
      <c r="AF2279" s="216"/>
      <c r="AG2279" s="216"/>
      <c r="AH2279" s="216"/>
      <c r="AI2279" s="216"/>
      <c r="AJ2279" s="216"/>
      <c r="AK2279" s="216"/>
      <c r="AL2279" s="216"/>
      <c r="FY2279" s="184"/>
      <c r="JJ2279" s="184"/>
    </row>
    <row r="2280" spans="2:270">
      <c r="B2280" s="202"/>
      <c r="E2280" s="216"/>
      <c r="F2280" s="216"/>
      <c r="G2280" s="216"/>
      <c r="H2280" s="216"/>
      <c r="I2280" s="216"/>
      <c r="J2280" s="216"/>
      <c r="K2280" s="216"/>
      <c r="L2280" s="216"/>
      <c r="M2280" s="216"/>
      <c r="N2280" s="216"/>
      <c r="O2280" s="216"/>
      <c r="P2280" s="216"/>
      <c r="Q2280" s="216"/>
      <c r="R2280" s="216"/>
      <c r="S2280" s="216"/>
      <c r="T2280" s="216"/>
      <c r="U2280" s="216"/>
      <c r="V2280" s="216"/>
      <c r="W2280" s="216"/>
      <c r="X2280" s="216"/>
      <c r="Y2280" s="216"/>
      <c r="Z2280" s="216"/>
      <c r="AA2280" s="216"/>
      <c r="AB2280" s="216"/>
      <c r="AC2280" s="216"/>
      <c r="AD2280" s="216"/>
      <c r="AE2280" s="216"/>
      <c r="AF2280" s="216"/>
      <c r="AG2280" s="216"/>
      <c r="AH2280" s="216"/>
      <c r="AI2280" s="216"/>
      <c r="AJ2280" s="216"/>
      <c r="AK2280" s="216"/>
      <c r="AL2280" s="216"/>
      <c r="FY2280" s="184"/>
      <c r="JJ2280" s="184"/>
    </row>
    <row r="2281" spans="2:270">
      <c r="B2281" s="202"/>
      <c r="E2281" s="216"/>
      <c r="F2281" s="216"/>
      <c r="G2281" s="216"/>
      <c r="H2281" s="216"/>
      <c r="I2281" s="216"/>
      <c r="J2281" s="216"/>
      <c r="K2281" s="216"/>
      <c r="L2281" s="216"/>
      <c r="M2281" s="216"/>
      <c r="N2281" s="216"/>
      <c r="O2281" s="216"/>
      <c r="P2281" s="216"/>
      <c r="Q2281" s="216"/>
      <c r="R2281" s="216"/>
      <c r="S2281" s="216"/>
      <c r="T2281" s="216"/>
      <c r="U2281" s="216"/>
      <c r="V2281" s="216"/>
      <c r="W2281" s="216"/>
      <c r="X2281" s="216"/>
      <c r="Y2281" s="216"/>
      <c r="Z2281" s="216"/>
      <c r="AA2281" s="216"/>
      <c r="AB2281" s="216"/>
      <c r="AC2281" s="216"/>
      <c r="AD2281" s="216"/>
      <c r="AE2281" s="216"/>
      <c r="AF2281" s="216"/>
      <c r="AG2281" s="216"/>
      <c r="AH2281" s="216"/>
      <c r="AI2281" s="216"/>
      <c r="AJ2281" s="216"/>
      <c r="AK2281" s="216"/>
      <c r="AL2281" s="216"/>
      <c r="FY2281" s="184"/>
      <c r="JJ2281" s="184"/>
    </row>
    <row r="2282" spans="2:270">
      <c r="B2282" s="202"/>
      <c r="E2282" s="216"/>
      <c r="F2282" s="216"/>
      <c r="G2282" s="216"/>
      <c r="H2282" s="216"/>
      <c r="I2282" s="216"/>
      <c r="J2282" s="216"/>
      <c r="K2282" s="216"/>
      <c r="L2282" s="216"/>
      <c r="M2282" s="216"/>
      <c r="N2282" s="216"/>
      <c r="O2282" s="216"/>
      <c r="P2282" s="216"/>
      <c r="Q2282" s="216"/>
      <c r="R2282" s="216"/>
      <c r="S2282" s="216"/>
      <c r="T2282" s="216"/>
      <c r="U2282" s="216"/>
      <c r="V2282" s="216"/>
      <c r="W2282" s="216"/>
      <c r="X2282" s="216"/>
      <c r="Y2282" s="216"/>
      <c r="Z2282" s="216"/>
      <c r="AA2282" s="216"/>
      <c r="AB2282" s="216"/>
      <c r="AC2282" s="216"/>
      <c r="AD2282" s="216"/>
      <c r="AE2282" s="216"/>
      <c r="AF2282" s="216"/>
      <c r="AG2282" s="216"/>
      <c r="AH2282" s="216"/>
      <c r="AI2282" s="216"/>
      <c r="AJ2282" s="216"/>
      <c r="AK2282" s="216"/>
      <c r="AL2282" s="216"/>
      <c r="FY2282" s="184"/>
      <c r="JJ2282" s="184"/>
    </row>
    <row r="2283" spans="2:270">
      <c r="B2283" s="202"/>
      <c r="E2283" s="216"/>
      <c r="F2283" s="216"/>
      <c r="G2283" s="216"/>
      <c r="H2283" s="216"/>
      <c r="I2283" s="216"/>
      <c r="J2283" s="216"/>
      <c r="K2283" s="216"/>
      <c r="L2283" s="216"/>
      <c r="M2283" s="216"/>
      <c r="N2283" s="216"/>
      <c r="O2283" s="216"/>
      <c r="P2283" s="216"/>
      <c r="Q2283" s="216"/>
      <c r="R2283" s="216"/>
      <c r="S2283" s="216"/>
      <c r="T2283" s="216"/>
      <c r="U2283" s="216"/>
      <c r="V2283" s="216"/>
      <c r="W2283" s="216"/>
      <c r="X2283" s="216"/>
      <c r="Y2283" s="216"/>
      <c r="Z2283" s="216"/>
      <c r="AA2283" s="216"/>
      <c r="AB2283" s="216"/>
      <c r="AC2283" s="216"/>
      <c r="AD2283" s="216"/>
      <c r="AE2283" s="216"/>
      <c r="AF2283" s="216"/>
      <c r="AG2283" s="216"/>
      <c r="AH2283" s="216"/>
      <c r="AI2283" s="216"/>
      <c r="AJ2283" s="216"/>
      <c r="AK2283" s="216"/>
      <c r="AL2283" s="216"/>
      <c r="FY2283" s="184"/>
      <c r="JJ2283" s="184"/>
    </row>
    <row r="2284" spans="2:270">
      <c r="B2284" s="202"/>
      <c r="E2284" s="216"/>
      <c r="F2284" s="216"/>
      <c r="G2284" s="216"/>
      <c r="H2284" s="216"/>
      <c r="I2284" s="216"/>
      <c r="J2284" s="216"/>
      <c r="K2284" s="216"/>
      <c r="L2284" s="216"/>
      <c r="M2284" s="216"/>
      <c r="N2284" s="216"/>
      <c r="O2284" s="216"/>
      <c r="P2284" s="216"/>
      <c r="Q2284" s="216"/>
      <c r="R2284" s="216"/>
      <c r="S2284" s="216"/>
      <c r="T2284" s="216"/>
      <c r="U2284" s="216"/>
      <c r="V2284" s="216"/>
      <c r="W2284" s="216"/>
      <c r="X2284" s="216"/>
      <c r="Y2284" s="216"/>
      <c r="Z2284" s="216"/>
      <c r="AA2284" s="216"/>
      <c r="AB2284" s="216"/>
      <c r="AC2284" s="216"/>
      <c r="AD2284" s="216"/>
      <c r="AE2284" s="216"/>
      <c r="AF2284" s="216"/>
      <c r="AG2284" s="216"/>
      <c r="AH2284" s="216"/>
      <c r="AI2284" s="216"/>
      <c r="AJ2284" s="216"/>
      <c r="AK2284" s="216"/>
      <c r="AL2284" s="216"/>
      <c r="FY2284" s="184"/>
      <c r="JJ2284" s="184"/>
    </row>
    <row r="2285" spans="2:270">
      <c r="B2285" s="202"/>
      <c r="E2285" s="216"/>
      <c r="F2285" s="216"/>
      <c r="G2285" s="216"/>
      <c r="H2285" s="216"/>
      <c r="I2285" s="216"/>
      <c r="J2285" s="216"/>
      <c r="K2285" s="216"/>
      <c r="L2285" s="216"/>
      <c r="M2285" s="216"/>
      <c r="N2285" s="216"/>
      <c r="O2285" s="216"/>
      <c r="P2285" s="216"/>
      <c r="Q2285" s="216"/>
      <c r="R2285" s="216"/>
      <c r="S2285" s="216"/>
      <c r="T2285" s="216"/>
      <c r="U2285" s="216"/>
      <c r="V2285" s="216"/>
      <c r="W2285" s="216"/>
      <c r="X2285" s="216"/>
      <c r="Y2285" s="216"/>
      <c r="Z2285" s="216"/>
      <c r="AA2285" s="216"/>
      <c r="AB2285" s="216"/>
      <c r="AC2285" s="216"/>
      <c r="AD2285" s="216"/>
      <c r="AE2285" s="216"/>
      <c r="AF2285" s="216"/>
      <c r="AG2285" s="216"/>
      <c r="AH2285" s="216"/>
      <c r="AI2285" s="216"/>
      <c r="AJ2285" s="216"/>
      <c r="AK2285" s="216"/>
      <c r="AL2285" s="216"/>
      <c r="FY2285" s="184"/>
      <c r="JJ2285" s="184"/>
    </row>
    <row r="2286" spans="2:270">
      <c r="B2286" s="202"/>
      <c r="E2286" s="216"/>
      <c r="F2286" s="216"/>
      <c r="G2286" s="216"/>
      <c r="H2286" s="216"/>
      <c r="I2286" s="216"/>
      <c r="J2286" s="216"/>
      <c r="K2286" s="216"/>
      <c r="L2286" s="216"/>
      <c r="M2286" s="216"/>
      <c r="N2286" s="216"/>
      <c r="O2286" s="216"/>
      <c r="P2286" s="216"/>
      <c r="Q2286" s="216"/>
      <c r="R2286" s="216"/>
      <c r="S2286" s="216"/>
      <c r="T2286" s="216"/>
      <c r="U2286" s="216"/>
      <c r="V2286" s="216"/>
      <c r="W2286" s="216"/>
      <c r="X2286" s="216"/>
      <c r="Y2286" s="216"/>
      <c r="Z2286" s="216"/>
      <c r="AA2286" s="216"/>
      <c r="AB2286" s="216"/>
      <c r="AC2286" s="216"/>
      <c r="AD2286" s="216"/>
      <c r="AE2286" s="216"/>
      <c r="AF2286" s="216"/>
      <c r="AG2286" s="216"/>
      <c r="AH2286" s="216"/>
      <c r="AI2286" s="216"/>
      <c r="AJ2286" s="216"/>
      <c r="AK2286" s="216"/>
      <c r="AL2286" s="216"/>
      <c r="FY2286" s="184"/>
      <c r="JJ2286" s="184"/>
    </row>
    <row r="2287" spans="2:270">
      <c r="B2287" s="202"/>
      <c r="E2287" s="216"/>
      <c r="F2287" s="216"/>
      <c r="G2287" s="216"/>
      <c r="H2287" s="216"/>
      <c r="I2287" s="216"/>
      <c r="J2287" s="216"/>
      <c r="K2287" s="216"/>
      <c r="L2287" s="216"/>
      <c r="M2287" s="216"/>
      <c r="N2287" s="216"/>
      <c r="O2287" s="216"/>
      <c r="P2287" s="216"/>
      <c r="Q2287" s="216"/>
      <c r="R2287" s="216"/>
      <c r="S2287" s="216"/>
      <c r="T2287" s="216"/>
      <c r="U2287" s="216"/>
      <c r="V2287" s="216"/>
      <c r="W2287" s="216"/>
      <c r="X2287" s="216"/>
      <c r="Y2287" s="216"/>
      <c r="Z2287" s="216"/>
      <c r="AA2287" s="216"/>
      <c r="AB2287" s="216"/>
      <c r="AC2287" s="216"/>
      <c r="AD2287" s="216"/>
      <c r="AE2287" s="216"/>
      <c r="AF2287" s="216"/>
      <c r="AG2287" s="216"/>
      <c r="AH2287" s="216"/>
      <c r="AI2287" s="216"/>
      <c r="AJ2287" s="216"/>
      <c r="AK2287" s="216"/>
      <c r="AL2287" s="216"/>
      <c r="FY2287" s="184"/>
      <c r="JJ2287" s="184"/>
    </row>
    <row r="2288" spans="2:270">
      <c r="B2288" s="202"/>
      <c r="E2288" s="216"/>
      <c r="F2288" s="216"/>
      <c r="G2288" s="216"/>
      <c r="H2288" s="216"/>
      <c r="I2288" s="216"/>
      <c r="J2288" s="216"/>
      <c r="K2288" s="216"/>
      <c r="L2288" s="216"/>
      <c r="M2288" s="216"/>
      <c r="N2288" s="216"/>
      <c r="O2288" s="216"/>
      <c r="P2288" s="216"/>
      <c r="Q2288" s="216"/>
      <c r="R2288" s="216"/>
      <c r="S2288" s="216"/>
      <c r="T2288" s="216"/>
      <c r="U2288" s="216"/>
      <c r="V2288" s="216"/>
      <c r="W2288" s="216"/>
      <c r="X2288" s="216"/>
      <c r="Y2288" s="216"/>
      <c r="Z2288" s="216"/>
      <c r="AA2288" s="216"/>
      <c r="AB2288" s="216"/>
      <c r="AC2288" s="216"/>
      <c r="AD2288" s="216"/>
      <c r="AE2288" s="216"/>
      <c r="AF2288" s="216"/>
      <c r="AG2288" s="216"/>
      <c r="AH2288" s="216"/>
      <c r="AI2288" s="216"/>
      <c r="AJ2288" s="216"/>
      <c r="AK2288" s="216"/>
      <c r="AL2288" s="216"/>
      <c r="FY2288" s="184"/>
      <c r="JJ2288" s="184"/>
    </row>
    <row r="2289" spans="2:270">
      <c r="B2289" s="202"/>
      <c r="E2289" s="216"/>
      <c r="F2289" s="216"/>
      <c r="G2289" s="216"/>
      <c r="H2289" s="216"/>
      <c r="I2289" s="216"/>
      <c r="J2289" s="216"/>
      <c r="K2289" s="216"/>
      <c r="L2289" s="216"/>
      <c r="M2289" s="216"/>
      <c r="N2289" s="216"/>
      <c r="O2289" s="216"/>
      <c r="P2289" s="216"/>
      <c r="Q2289" s="216"/>
      <c r="R2289" s="216"/>
      <c r="S2289" s="216"/>
      <c r="T2289" s="216"/>
      <c r="U2289" s="216"/>
      <c r="V2289" s="216"/>
      <c r="W2289" s="216"/>
      <c r="X2289" s="216"/>
      <c r="Y2289" s="216"/>
      <c r="Z2289" s="216"/>
      <c r="AA2289" s="216"/>
      <c r="AB2289" s="216"/>
      <c r="AC2289" s="216"/>
      <c r="AD2289" s="216"/>
      <c r="AE2289" s="216"/>
      <c r="AF2289" s="216"/>
      <c r="AG2289" s="216"/>
      <c r="AH2289" s="216"/>
      <c r="AI2289" s="216"/>
      <c r="AJ2289" s="216"/>
      <c r="AK2289" s="216"/>
      <c r="AL2289" s="216"/>
      <c r="FY2289" s="184"/>
      <c r="JJ2289" s="184"/>
    </row>
    <row r="2290" spans="2:270">
      <c r="B2290" s="202"/>
      <c r="E2290" s="216"/>
      <c r="F2290" s="216"/>
      <c r="G2290" s="216"/>
      <c r="H2290" s="216"/>
      <c r="I2290" s="216"/>
      <c r="J2290" s="216"/>
      <c r="K2290" s="216"/>
      <c r="L2290" s="216"/>
      <c r="M2290" s="216"/>
      <c r="N2290" s="216"/>
      <c r="O2290" s="216"/>
      <c r="P2290" s="216"/>
      <c r="Q2290" s="216"/>
      <c r="R2290" s="216"/>
      <c r="S2290" s="216"/>
      <c r="T2290" s="216"/>
      <c r="U2290" s="216"/>
      <c r="V2290" s="216"/>
      <c r="W2290" s="216"/>
      <c r="X2290" s="216"/>
      <c r="Y2290" s="216"/>
      <c r="Z2290" s="216"/>
      <c r="AA2290" s="216"/>
      <c r="AB2290" s="216"/>
      <c r="AC2290" s="216"/>
      <c r="AD2290" s="216"/>
      <c r="AE2290" s="216"/>
      <c r="AF2290" s="216"/>
      <c r="AG2290" s="216"/>
      <c r="AH2290" s="216"/>
      <c r="AI2290" s="216"/>
      <c r="AJ2290" s="216"/>
      <c r="AK2290" s="216"/>
      <c r="AL2290" s="216"/>
      <c r="FY2290" s="184"/>
      <c r="JJ2290" s="184"/>
    </row>
    <row r="2291" spans="2:270">
      <c r="B2291" s="202"/>
      <c r="E2291" s="216"/>
      <c r="F2291" s="216"/>
      <c r="G2291" s="216"/>
      <c r="H2291" s="216"/>
      <c r="I2291" s="216"/>
      <c r="J2291" s="216"/>
      <c r="K2291" s="216"/>
      <c r="L2291" s="216"/>
      <c r="M2291" s="216"/>
      <c r="N2291" s="216"/>
      <c r="O2291" s="216"/>
      <c r="P2291" s="216"/>
      <c r="Q2291" s="216"/>
      <c r="R2291" s="216"/>
      <c r="S2291" s="216"/>
      <c r="T2291" s="216"/>
      <c r="U2291" s="216"/>
      <c r="V2291" s="216"/>
      <c r="W2291" s="216"/>
      <c r="X2291" s="216"/>
      <c r="Y2291" s="216"/>
      <c r="Z2291" s="216"/>
      <c r="AA2291" s="216"/>
      <c r="AB2291" s="216"/>
      <c r="AC2291" s="216"/>
      <c r="AD2291" s="216"/>
      <c r="AE2291" s="216"/>
      <c r="AF2291" s="216"/>
      <c r="AG2291" s="216"/>
      <c r="AH2291" s="216"/>
      <c r="AI2291" s="216"/>
      <c r="AJ2291" s="216"/>
      <c r="AK2291" s="216"/>
      <c r="AL2291" s="216"/>
      <c r="FY2291" s="184"/>
      <c r="JJ2291" s="184"/>
    </row>
    <row r="2292" spans="2:270">
      <c r="B2292" s="202"/>
      <c r="E2292" s="216"/>
      <c r="F2292" s="216"/>
      <c r="G2292" s="216"/>
      <c r="H2292" s="216"/>
      <c r="I2292" s="216"/>
      <c r="J2292" s="216"/>
      <c r="K2292" s="216"/>
      <c r="L2292" s="216"/>
      <c r="M2292" s="216"/>
      <c r="N2292" s="216"/>
      <c r="O2292" s="216"/>
      <c r="P2292" s="216"/>
      <c r="Q2292" s="216"/>
      <c r="R2292" s="216"/>
      <c r="S2292" s="216"/>
      <c r="T2292" s="216"/>
      <c r="U2292" s="216"/>
      <c r="V2292" s="216"/>
      <c r="W2292" s="216"/>
      <c r="X2292" s="216"/>
      <c r="Y2292" s="216"/>
      <c r="Z2292" s="216"/>
      <c r="AA2292" s="216"/>
      <c r="AB2292" s="216"/>
      <c r="AC2292" s="216"/>
      <c r="AD2292" s="216"/>
      <c r="AE2292" s="216"/>
      <c r="AF2292" s="216"/>
      <c r="AG2292" s="216"/>
      <c r="AH2292" s="216"/>
      <c r="AI2292" s="216"/>
      <c r="AJ2292" s="216"/>
      <c r="AK2292" s="216"/>
      <c r="AL2292" s="216"/>
      <c r="FY2292" s="184"/>
      <c r="JJ2292" s="184"/>
    </row>
    <row r="2293" spans="2:270">
      <c r="B2293" s="202"/>
      <c r="E2293" s="216"/>
      <c r="F2293" s="216"/>
      <c r="G2293" s="216"/>
      <c r="H2293" s="216"/>
      <c r="I2293" s="216"/>
      <c r="J2293" s="216"/>
      <c r="K2293" s="216"/>
      <c r="L2293" s="216"/>
      <c r="M2293" s="216"/>
      <c r="N2293" s="216"/>
      <c r="O2293" s="216"/>
      <c r="P2293" s="216"/>
      <c r="Q2293" s="216"/>
      <c r="R2293" s="216"/>
      <c r="S2293" s="216"/>
      <c r="T2293" s="216"/>
      <c r="U2293" s="216"/>
      <c r="V2293" s="216"/>
      <c r="W2293" s="216"/>
      <c r="X2293" s="216"/>
      <c r="Y2293" s="216"/>
      <c r="Z2293" s="216"/>
      <c r="AA2293" s="216"/>
      <c r="AB2293" s="216"/>
      <c r="AC2293" s="216"/>
      <c r="AD2293" s="216"/>
      <c r="AE2293" s="216"/>
      <c r="AF2293" s="216"/>
      <c r="AG2293" s="216"/>
      <c r="AH2293" s="216"/>
      <c r="AI2293" s="216"/>
      <c r="AJ2293" s="216"/>
      <c r="AK2293" s="216"/>
      <c r="AL2293" s="216"/>
      <c r="FY2293" s="184"/>
      <c r="JJ2293" s="184"/>
    </row>
    <row r="2294" spans="2:270">
      <c r="B2294" s="202"/>
      <c r="E2294" s="216"/>
      <c r="F2294" s="216"/>
      <c r="G2294" s="216"/>
      <c r="H2294" s="216"/>
      <c r="I2294" s="216"/>
      <c r="J2294" s="216"/>
      <c r="K2294" s="216"/>
      <c r="L2294" s="216"/>
      <c r="M2294" s="216"/>
      <c r="N2294" s="216"/>
      <c r="O2294" s="216"/>
      <c r="P2294" s="216"/>
      <c r="Q2294" s="216"/>
      <c r="R2294" s="216"/>
      <c r="S2294" s="216"/>
      <c r="T2294" s="216"/>
      <c r="U2294" s="216"/>
      <c r="V2294" s="216"/>
      <c r="W2294" s="216"/>
      <c r="X2294" s="216"/>
      <c r="Y2294" s="216"/>
      <c r="Z2294" s="216"/>
      <c r="AA2294" s="216"/>
      <c r="AB2294" s="216"/>
      <c r="AC2294" s="216"/>
      <c r="AD2294" s="216"/>
      <c r="AE2294" s="216"/>
      <c r="AF2294" s="216"/>
      <c r="AG2294" s="216"/>
      <c r="AH2294" s="216"/>
      <c r="AI2294" s="216"/>
      <c r="AJ2294" s="216"/>
      <c r="AK2294" s="216"/>
      <c r="AL2294" s="216"/>
      <c r="FY2294" s="184"/>
      <c r="JJ2294" s="184"/>
    </row>
    <row r="2295" spans="2:270">
      <c r="B2295" s="202"/>
      <c r="E2295" s="216"/>
      <c r="F2295" s="216"/>
      <c r="G2295" s="216"/>
      <c r="H2295" s="216"/>
      <c r="I2295" s="216"/>
      <c r="J2295" s="216"/>
      <c r="K2295" s="216"/>
      <c r="L2295" s="216"/>
      <c r="M2295" s="216"/>
      <c r="N2295" s="216"/>
      <c r="O2295" s="216"/>
      <c r="P2295" s="216"/>
      <c r="Q2295" s="216"/>
      <c r="R2295" s="216"/>
      <c r="S2295" s="216"/>
      <c r="T2295" s="216"/>
      <c r="U2295" s="216"/>
      <c r="V2295" s="216"/>
      <c r="W2295" s="216"/>
      <c r="X2295" s="216"/>
      <c r="Y2295" s="216"/>
      <c r="Z2295" s="216"/>
      <c r="AA2295" s="216"/>
      <c r="AB2295" s="216"/>
      <c r="AC2295" s="216"/>
      <c r="AD2295" s="216"/>
      <c r="AE2295" s="216"/>
      <c r="AF2295" s="216"/>
      <c r="AG2295" s="216"/>
      <c r="AH2295" s="216"/>
      <c r="AI2295" s="216"/>
      <c r="AJ2295" s="216"/>
      <c r="AK2295" s="216"/>
      <c r="AL2295" s="216"/>
      <c r="FY2295" s="184"/>
      <c r="JJ2295" s="184"/>
    </row>
    <row r="2296" spans="2:270">
      <c r="B2296" s="202"/>
      <c r="E2296" s="216"/>
      <c r="F2296" s="216"/>
      <c r="G2296" s="216"/>
      <c r="H2296" s="216"/>
      <c r="I2296" s="216"/>
      <c r="J2296" s="216"/>
      <c r="K2296" s="216"/>
      <c r="L2296" s="216"/>
      <c r="M2296" s="216"/>
      <c r="N2296" s="216"/>
      <c r="O2296" s="216"/>
      <c r="P2296" s="216"/>
      <c r="Q2296" s="216"/>
      <c r="R2296" s="216"/>
      <c r="S2296" s="216"/>
      <c r="T2296" s="216"/>
      <c r="U2296" s="216"/>
      <c r="V2296" s="216"/>
      <c r="W2296" s="216"/>
      <c r="X2296" s="216"/>
      <c r="Y2296" s="216"/>
      <c r="Z2296" s="216"/>
      <c r="AA2296" s="216"/>
      <c r="AB2296" s="216"/>
      <c r="AC2296" s="216"/>
      <c r="AD2296" s="216"/>
      <c r="AE2296" s="216"/>
      <c r="AF2296" s="216"/>
      <c r="AG2296" s="216"/>
      <c r="AH2296" s="216"/>
      <c r="AI2296" s="216"/>
      <c r="AJ2296" s="216"/>
      <c r="AK2296" s="216"/>
      <c r="AL2296" s="216"/>
      <c r="FY2296" s="184"/>
      <c r="JJ2296" s="184"/>
    </row>
    <row r="2297" spans="2:270">
      <c r="B2297" s="202"/>
      <c r="E2297" s="216"/>
      <c r="F2297" s="216"/>
      <c r="G2297" s="216"/>
      <c r="H2297" s="216"/>
      <c r="I2297" s="216"/>
      <c r="J2297" s="216"/>
      <c r="K2297" s="216"/>
      <c r="L2297" s="216"/>
      <c r="M2297" s="216"/>
      <c r="N2297" s="216"/>
      <c r="O2297" s="216"/>
      <c r="P2297" s="216"/>
      <c r="Q2297" s="216"/>
      <c r="R2297" s="216"/>
      <c r="S2297" s="216"/>
      <c r="T2297" s="216"/>
      <c r="U2297" s="216"/>
      <c r="V2297" s="216"/>
      <c r="W2297" s="216"/>
      <c r="X2297" s="216"/>
      <c r="Y2297" s="216"/>
      <c r="Z2297" s="216"/>
      <c r="AA2297" s="216"/>
      <c r="AB2297" s="216"/>
      <c r="AC2297" s="216"/>
      <c r="AD2297" s="216"/>
      <c r="AE2297" s="216"/>
      <c r="AF2297" s="216"/>
      <c r="AG2297" s="216"/>
      <c r="AH2297" s="216"/>
      <c r="AI2297" s="216"/>
      <c r="AJ2297" s="216"/>
      <c r="AK2297" s="216"/>
      <c r="AL2297" s="216"/>
      <c r="FY2297" s="184"/>
      <c r="JJ2297" s="184"/>
    </row>
    <row r="2298" spans="2:270">
      <c r="B2298" s="202"/>
      <c r="E2298" s="216"/>
      <c r="F2298" s="216"/>
      <c r="G2298" s="216"/>
      <c r="H2298" s="216"/>
      <c r="I2298" s="216"/>
      <c r="J2298" s="216"/>
      <c r="K2298" s="216"/>
      <c r="L2298" s="216"/>
      <c r="M2298" s="216"/>
      <c r="N2298" s="216"/>
      <c r="O2298" s="216"/>
      <c r="P2298" s="216"/>
      <c r="Q2298" s="216"/>
      <c r="R2298" s="216"/>
      <c r="S2298" s="216"/>
      <c r="T2298" s="216"/>
      <c r="U2298" s="216"/>
      <c r="V2298" s="216"/>
      <c r="W2298" s="216"/>
      <c r="X2298" s="216"/>
      <c r="Y2298" s="216"/>
      <c r="Z2298" s="216"/>
      <c r="AA2298" s="216"/>
      <c r="AB2298" s="216"/>
      <c r="AC2298" s="216"/>
      <c r="AD2298" s="216"/>
      <c r="AE2298" s="216"/>
      <c r="AF2298" s="216"/>
      <c r="AG2298" s="216"/>
      <c r="AH2298" s="216"/>
      <c r="AI2298" s="216"/>
      <c r="AJ2298" s="216"/>
      <c r="AK2298" s="216"/>
      <c r="AL2298" s="216"/>
      <c r="FY2298" s="184"/>
      <c r="JJ2298" s="184"/>
    </row>
    <row r="2299" spans="2:270">
      <c r="B2299" s="202"/>
      <c r="E2299" s="216"/>
      <c r="F2299" s="216"/>
      <c r="G2299" s="216"/>
      <c r="H2299" s="216"/>
      <c r="I2299" s="216"/>
      <c r="J2299" s="216"/>
      <c r="K2299" s="216"/>
      <c r="L2299" s="216"/>
      <c r="M2299" s="216"/>
      <c r="N2299" s="216"/>
      <c r="O2299" s="216"/>
      <c r="P2299" s="216"/>
      <c r="Q2299" s="216"/>
      <c r="R2299" s="216"/>
      <c r="S2299" s="216"/>
      <c r="T2299" s="216"/>
      <c r="U2299" s="216"/>
      <c r="V2299" s="216"/>
      <c r="W2299" s="216"/>
      <c r="X2299" s="216"/>
      <c r="Y2299" s="216"/>
      <c r="Z2299" s="216"/>
      <c r="AA2299" s="216"/>
      <c r="AB2299" s="216"/>
      <c r="AC2299" s="216"/>
      <c r="AD2299" s="216"/>
      <c r="AE2299" s="216"/>
      <c r="AF2299" s="216"/>
      <c r="AG2299" s="216"/>
      <c r="AH2299" s="216"/>
      <c r="AI2299" s="216"/>
      <c r="AJ2299" s="216"/>
      <c r="AK2299" s="216"/>
      <c r="AL2299" s="216"/>
      <c r="FY2299" s="184"/>
      <c r="JJ2299" s="184"/>
    </row>
    <row r="2300" spans="2:270">
      <c r="B2300" s="202"/>
      <c r="E2300" s="216"/>
      <c r="F2300" s="216"/>
      <c r="G2300" s="216"/>
      <c r="H2300" s="216"/>
      <c r="I2300" s="216"/>
      <c r="J2300" s="216"/>
      <c r="K2300" s="216"/>
      <c r="L2300" s="216"/>
      <c r="M2300" s="216"/>
      <c r="N2300" s="216"/>
      <c r="O2300" s="216"/>
      <c r="P2300" s="216"/>
      <c r="Q2300" s="216"/>
      <c r="R2300" s="216"/>
      <c r="S2300" s="216"/>
      <c r="T2300" s="216"/>
      <c r="U2300" s="216"/>
      <c r="V2300" s="216"/>
      <c r="W2300" s="216"/>
      <c r="X2300" s="216"/>
      <c r="Y2300" s="216"/>
      <c r="Z2300" s="216"/>
      <c r="AA2300" s="216"/>
      <c r="AB2300" s="216"/>
      <c r="AC2300" s="216"/>
      <c r="AD2300" s="216"/>
      <c r="AE2300" s="216"/>
      <c r="AF2300" s="216"/>
      <c r="AG2300" s="216"/>
      <c r="AH2300" s="216"/>
      <c r="AI2300" s="216"/>
      <c r="AJ2300" s="216"/>
      <c r="AK2300" s="216"/>
      <c r="AL2300" s="216"/>
      <c r="FY2300" s="184"/>
      <c r="JJ2300" s="184"/>
    </row>
    <row r="2301" spans="2:270">
      <c r="B2301" s="202"/>
      <c r="E2301" s="216"/>
      <c r="F2301" s="216"/>
      <c r="G2301" s="216"/>
      <c r="H2301" s="216"/>
      <c r="I2301" s="216"/>
      <c r="J2301" s="216"/>
      <c r="K2301" s="216"/>
      <c r="L2301" s="216"/>
      <c r="M2301" s="216"/>
      <c r="N2301" s="216"/>
      <c r="O2301" s="216"/>
      <c r="P2301" s="216"/>
      <c r="Q2301" s="216"/>
      <c r="R2301" s="216"/>
      <c r="S2301" s="216"/>
      <c r="T2301" s="216"/>
      <c r="U2301" s="216"/>
      <c r="V2301" s="216"/>
      <c r="W2301" s="216"/>
      <c r="X2301" s="216"/>
      <c r="Y2301" s="216"/>
      <c r="Z2301" s="216"/>
      <c r="AA2301" s="216"/>
      <c r="AB2301" s="216"/>
      <c r="AC2301" s="216"/>
      <c r="AD2301" s="216"/>
      <c r="AE2301" s="216"/>
      <c r="AF2301" s="216"/>
      <c r="AG2301" s="216"/>
      <c r="AH2301" s="216"/>
      <c r="AI2301" s="216"/>
      <c r="AJ2301" s="216"/>
      <c r="AK2301" s="216"/>
      <c r="AL2301" s="216"/>
      <c r="FY2301" s="184"/>
      <c r="JJ2301" s="184"/>
    </row>
    <row r="2302" spans="2:270">
      <c r="B2302" s="202"/>
      <c r="E2302" s="216"/>
      <c r="F2302" s="216"/>
      <c r="G2302" s="216"/>
      <c r="H2302" s="216"/>
      <c r="I2302" s="216"/>
      <c r="J2302" s="216"/>
      <c r="K2302" s="216"/>
      <c r="L2302" s="216"/>
      <c r="M2302" s="216"/>
      <c r="N2302" s="216"/>
      <c r="O2302" s="216"/>
      <c r="P2302" s="216"/>
      <c r="Q2302" s="216"/>
      <c r="R2302" s="216"/>
      <c r="S2302" s="216"/>
      <c r="T2302" s="216"/>
      <c r="U2302" s="216"/>
      <c r="V2302" s="216"/>
      <c r="W2302" s="216"/>
      <c r="X2302" s="216"/>
      <c r="Y2302" s="216"/>
      <c r="Z2302" s="216"/>
      <c r="AA2302" s="216"/>
      <c r="AB2302" s="216"/>
      <c r="AC2302" s="216"/>
      <c r="AD2302" s="216"/>
      <c r="AE2302" s="216"/>
      <c r="AF2302" s="216"/>
      <c r="AG2302" s="216"/>
      <c r="AH2302" s="216"/>
      <c r="AI2302" s="216"/>
      <c r="AJ2302" s="216"/>
      <c r="AK2302" s="216"/>
      <c r="AL2302" s="216"/>
      <c r="FY2302" s="184"/>
      <c r="JJ2302" s="184"/>
    </row>
    <row r="2303" spans="2:270">
      <c r="B2303" s="202"/>
      <c r="E2303" s="216"/>
      <c r="F2303" s="216"/>
      <c r="G2303" s="216"/>
      <c r="H2303" s="216"/>
      <c r="I2303" s="216"/>
      <c r="J2303" s="216"/>
      <c r="K2303" s="216"/>
      <c r="L2303" s="216"/>
      <c r="M2303" s="216"/>
      <c r="N2303" s="216"/>
      <c r="O2303" s="216"/>
      <c r="P2303" s="216"/>
      <c r="Q2303" s="216"/>
      <c r="R2303" s="216"/>
      <c r="S2303" s="216"/>
      <c r="T2303" s="216"/>
      <c r="U2303" s="216"/>
      <c r="V2303" s="216"/>
      <c r="W2303" s="216"/>
      <c r="X2303" s="216"/>
      <c r="Y2303" s="216"/>
      <c r="Z2303" s="216"/>
      <c r="AA2303" s="216"/>
      <c r="AB2303" s="216"/>
      <c r="AC2303" s="216"/>
      <c r="AD2303" s="216"/>
      <c r="AE2303" s="216"/>
      <c r="AF2303" s="216"/>
      <c r="AG2303" s="216"/>
      <c r="AH2303" s="216"/>
      <c r="AI2303" s="216"/>
      <c r="AJ2303" s="216"/>
      <c r="AK2303" s="216"/>
      <c r="AL2303" s="216"/>
      <c r="FY2303" s="184"/>
      <c r="JJ2303" s="184"/>
    </row>
    <row r="2304" spans="2:270">
      <c r="B2304" s="202"/>
      <c r="E2304" s="216"/>
      <c r="F2304" s="216"/>
      <c r="G2304" s="216"/>
      <c r="H2304" s="216"/>
      <c r="I2304" s="216"/>
      <c r="J2304" s="216"/>
      <c r="K2304" s="216"/>
      <c r="L2304" s="216"/>
      <c r="M2304" s="216"/>
      <c r="N2304" s="216"/>
      <c r="O2304" s="216"/>
      <c r="P2304" s="216"/>
      <c r="Q2304" s="216"/>
      <c r="R2304" s="216"/>
      <c r="S2304" s="216"/>
      <c r="T2304" s="216"/>
      <c r="U2304" s="216"/>
      <c r="V2304" s="216"/>
      <c r="W2304" s="216"/>
      <c r="X2304" s="216"/>
      <c r="Y2304" s="216"/>
      <c r="Z2304" s="216"/>
      <c r="AA2304" s="216"/>
      <c r="AB2304" s="216"/>
      <c r="AC2304" s="216"/>
      <c r="AD2304" s="216"/>
      <c r="AE2304" s="216"/>
      <c r="AF2304" s="216"/>
      <c r="AG2304" s="216"/>
      <c r="AH2304" s="216"/>
      <c r="AI2304" s="216"/>
      <c r="AJ2304" s="216"/>
      <c r="AK2304" s="216"/>
      <c r="AL2304" s="216"/>
      <c r="FY2304" s="184"/>
      <c r="JJ2304" s="184"/>
    </row>
    <row r="2305" spans="2:270">
      <c r="B2305" s="202"/>
      <c r="E2305" s="216"/>
      <c r="F2305" s="216"/>
      <c r="G2305" s="216"/>
      <c r="H2305" s="216"/>
      <c r="I2305" s="216"/>
      <c r="J2305" s="216"/>
      <c r="K2305" s="216"/>
      <c r="L2305" s="216"/>
      <c r="M2305" s="216"/>
      <c r="N2305" s="216"/>
      <c r="O2305" s="216"/>
      <c r="P2305" s="216"/>
      <c r="Q2305" s="216"/>
      <c r="R2305" s="216"/>
      <c r="S2305" s="216"/>
      <c r="T2305" s="216"/>
      <c r="U2305" s="216"/>
      <c r="V2305" s="216"/>
      <c r="W2305" s="216"/>
      <c r="X2305" s="216"/>
      <c r="Y2305" s="216"/>
      <c r="Z2305" s="216"/>
      <c r="AA2305" s="216"/>
      <c r="AB2305" s="216"/>
      <c r="AC2305" s="216"/>
      <c r="AD2305" s="216"/>
      <c r="AE2305" s="216"/>
      <c r="AF2305" s="216"/>
      <c r="AG2305" s="216"/>
      <c r="AH2305" s="216"/>
      <c r="AI2305" s="216"/>
      <c r="AJ2305" s="216"/>
      <c r="AK2305" s="216"/>
      <c r="AL2305" s="216"/>
      <c r="FY2305" s="184"/>
      <c r="JJ2305" s="184"/>
    </row>
    <row r="2306" spans="2:270">
      <c r="B2306" s="202"/>
      <c r="E2306" s="216"/>
      <c r="F2306" s="216"/>
      <c r="G2306" s="216"/>
      <c r="H2306" s="216"/>
      <c r="I2306" s="216"/>
      <c r="J2306" s="216"/>
      <c r="K2306" s="216"/>
      <c r="L2306" s="216"/>
      <c r="M2306" s="216"/>
      <c r="N2306" s="216"/>
      <c r="O2306" s="216"/>
      <c r="P2306" s="216"/>
      <c r="Q2306" s="216"/>
      <c r="R2306" s="216"/>
      <c r="S2306" s="216"/>
      <c r="T2306" s="216"/>
      <c r="U2306" s="216"/>
      <c r="V2306" s="216"/>
      <c r="W2306" s="216"/>
      <c r="X2306" s="216"/>
      <c r="Y2306" s="216"/>
      <c r="Z2306" s="216"/>
      <c r="AA2306" s="216"/>
      <c r="AB2306" s="216"/>
      <c r="AC2306" s="216"/>
      <c r="AD2306" s="216"/>
      <c r="AE2306" s="216"/>
      <c r="AF2306" s="216"/>
      <c r="AG2306" s="216"/>
      <c r="AH2306" s="216"/>
      <c r="AI2306" s="216"/>
      <c r="AJ2306" s="216"/>
      <c r="AK2306" s="216"/>
      <c r="AL2306" s="216"/>
      <c r="FY2306" s="184"/>
      <c r="JJ2306" s="184"/>
    </row>
    <row r="2307" spans="2:270">
      <c r="B2307" s="202"/>
      <c r="E2307" s="216"/>
      <c r="F2307" s="216"/>
      <c r="G2307" s="216"/>
      <c r="H2307" s="216"/>
      <c r="I2307" s="216"/>
      <c r="J2307" s="216"/>
      <c r="K2307" s="216"/>
      <c r="L2307" s="216"/>
      <c r="M2307" s="216"/>
      <c r="N2307" s="216"/>
      <c r="O2307" s="216"/>
      <c r="P2307" s="216"/>
      <c r="Q2307" s="216"/>
      <c r="R2307" s="216"/>
      <c r="S2307" s="216"/>
      <c r="T2307" s="216"/>
      <c r="U2307" s="216"/>
      <c r="V2307" s="216"/>
      <c r="W2307" s="216"/>
      <c r="X2307" s="216"/>
      <c r="Y2307" s="216"/>
      <c r="Z2307" s="216"/>
      <c r="AA2307" s="216"/>
      <c r="AB2307" s="216"/>
      <c r="AC2307" s="216"/>
      <c r="AD2307" s="216"/>
      <c r="AE2307" s="216"/>
      <c r="AF2307" s="216"/>
      <c r="AG2307" s="216"/>
      <c r="AH2307" s="216"/>
      <c r="AI2307" s="216"/>
      <c r="AJ2307" s="216"/>
      <c r="AK2307" s="216"/>
      <c r="AL2307" s="216"/>
      <c r="FY2307" s="184"/>
      <c r="JJ2307" s="184"/>
    </row>
    <row r="2308" spans="2:270">
      <c r="B2308" s="202"/>
      <c r="E2308" s="216"/>
      <c r="F2308" s="216"/>
      <c r="G2308" s="216"/>
      <c r="H2308" s="216"/>
      <c r="I2308" s="216"/>
      <c r="J2308" s="216"/>
      <c r="K2308" s="216"/>
      <c r="L2308" s="216"/>
      <c r="M2308" s="216"/>
      <c r="N2308" s="216"/>
      <c r="O2308" s="216"/>
      <c r="P2308" s="216"/>
      <c r="Q2308" s="216"/>
      <c r="R2308" s="216"/>
      <c r="S2308" s="216"/>
      <c r="T2308" s="216"/>
      <c r="U2308" s="216"/>
      <c r="V2308" s="216"/>
      <c r="W2308" s="216"/>
      <c r="X2308" s="216"/>
      <c r="Y2308" s="216"/>
      <c r="Z2308" s="216"/>
      <c r="AA2308" s="216"/>
      <c r="AB2308" s="216"/>
      <c r="AC2308" s="216"/>
      <c r="AD2308" s="216"/>
      <c r="AE2308" s="216"/>
      <c r="AF2308" s="216"/>
      <c r="AG2308" s="216"/>
      <c r="AH2308" s="216"/>
      <c r="AI2308" s="216"/>
      <c r="AJ2308" s="216"/>
      <c r="AK2308" s="216"/>
      <c r="AL2308" s="216"/>
      <c r="FY2308" s="184"/>
      <c r="JJ2308" s="184"/>
    </row>
    <row r="2309" spans="2:270">
      <c r="B2309" s="202"/>
      <c r="E2309" s="216"/>
      <c r="F2309" s="216"/>
      <c r="G2309" s="216"/>
      <c r="H2309" s="216"/>
      <c r="I2309" s="216"/>
      <c r="J2309" s="216"/>
      <c r="K2309" s="216"/>
      <c r="L2309" s="216"/>
      <c r="M2309" s="216"/>
      <c r="N2309" s="216"/>
      <c r="O2309" s="216"/>
      <c r="P2309" s="216"/>
      <c r="Q2309" s="216"/>
      <c r="R2309" s="216"/>
      <c r="S2309" s="216"/>
      <c r="T2309" s="216"/>
      <c r="U2309" s="216"/>
      <c r="V2309" s="216"/>
      <c r="W2309" s="216"/>
      <c r="X2309" s="216"/>
      <c r="Y2309" s="216"/>
      <c r="Z2309" s="216"/>
      <c r="AA2309" s="216"/>
      <c r="AB2309" s="216"/>
      <c r="AC2309" s="216"/>
      <c r="AD2309" s="216"/>
      <c r="AE2309" s="216"/>
      <c r="AF2309" s="216"/>
      <c r="AG2309" s="216"/>
      <c r="AH2309" s="216"/>
      <c r="AI2309" s="216"/>
      <c r="AJ2309" s="216"/>
      <c r="AK2309" s="216"/>
      <c r="AL2309" s="216"/>
      <c r="FY2309" s="184"/>
      <c r="JJ2309" s="184"/>
    </row>
    <row r="2310" spans="2:270">
      <c r="B2310" s="202"/>
      <c r="E2310" s="216"/>
      <c r="F2310" s="216"/>
      <c r="G2310" s="216"/>
      <c r="H2310" s="216"/>
      <c r="I2310" s="216"/>
      <c r="J2310" s="216"/>
      <c r="K2310" s="216"/>
      <c r="L2310" s="216"/>
      <c r="M2310" s="216"/>
      <c r="N2310" s="216"/>
      <c r="O2310" s="216"/>
      <c r="P2310" s="216"/>
      <c r="Q2310" s="216"/>
      <c r="R2310" s="216"/>
      <c r="S2310" s="216"/>
      <c r="T2310" s="216"/>
      <c r="U2310" s="216"/>
      <c r="V2310" s="216"/>
      <c r="W2310" s="216"/>
      <c r="X2310" s="216"/>
      <c r="Y2310" s="216"/>
      <c r="Z2310" s="216"/>
      <c r="AA2310" s="216"/>
      <c r="AB2310" s="216"/>
      <c r="AC2310" s="216"/>
      <c r="AD2310" s="216"/>
      <c r="AE2310" s="216"/>
      <c r="AF2310" s="216"/>
      <c r="AG2310" s="216"/>
      <c r="AH2310" s="216"/>
      <c r="AI2310" s="216"/>
      <c r="AJ2310" s="216"/>
      <c r="AK2310" s="216"/>
      <c r="AL2310" s="216"/>
      <c r="FY2310" s="184"/>
      <c r="JJ2310" s="184"/>
    </row>
    <row r="2311" spans="2:270">
      <c r="B2311" s="202"/>
      <c r="E2311" s="216"/>
      <c r="F2311" s="216"/>
      <c r="G2311" s="216"/>
      <c r="H2311" s="216"/>
      <c r="I2311" s="216"/>
      <c r="J2311" s="216"/>
      <c r="K2311" s="216"/>
      <c r="L2311" s="216"/>
      <c r="M2311" s="216"/>
      <c r="N2311" s="216"/>
      <c r="O2311" s="216"/>
      <c r="P2311" s="216"/>
      <c r="Q2311" s="216"/>
      <c r="R2311" s="216"/>
      <c r="S2311" s="216"/>
      <c r="T2311" s="216"/>
      <c r="U2311" s="216"/>
      <c r="V2311" s="216"/>
      <c r="W2311" s="216"/>
      <c r="X2311" s="216"/>
      <c r="Y2311" s="216"/>
      <c r="Z2311" s="216"/>
      <c r="AA2311" s="216"/>
      <c r="AB2311" s="216"/>
      <c r="AC2311" s="216"/>
      <c r="AD2311" s="216"/>
      <c r="AE2311" s="216"/>
      <c r="AF2311" s="216"/>
      <c r="AG2311" s="216"/>
      <c r="AH2311" s="216"/>
      <c r="AI2311" s="216"/>
      <c r="AJ2311" s="216"/>
      <c r="AK2311" s="216"/>
      <c r="AL2311" s="216"/>
      <c r="FY2311" s="184"/>
      <c r="JJ2311" s="184"/>
    </row>
    <row r="2312" spans="2:270">
      <c r="B2312" s="202"/>
      <c r="E2312" s="216"/>
      <c r="F2312" s="216"/>
      <c r="G2312" s="216"/>
      <c r="H2312" s="216"/>
      <c r="I2312" s="216"/>
      <c r="J2312" s="216"/>
      <c r="K2312" s="216"/>
      <c r="L2312" s="216"/>
      <c r="M2312" s="216"/>
      <c r="N2312" s="216"/>
      <c r="O2312" s="216"/>
      <c r="P2312" s="216"/>
      <c r="Q2312" s="216"/>
      <c r="R2312" s="216"/>
      <c r="S2312" s="216"/>
      <c r="T2312" s="216"/>
      <c r="U2312" s="216"/>
      <c r="V2312" s="216"/>
      <c r="W2312" s="216"/>
      <c r="X2312" s="216"/>
      <c r="Y2312" s="216"/>
      <c r="Z2312" s="216"/>
      <c r="AA2312" s="216"/>
      <c r="AB2312" s="216"/>
      <c r="AC2312" s="216"/>
      <c r="AD2312" s="216"/>
      <c r="AE2312" s="216"/>
      <c r="AF2312" s="216"/>
      <c r="AG2312" s="216"/>
      <c r="AH2312" s="216"/>
      <c r="AI2312" s="216"/>
      <c r="AJ2312" s="216"/>
      <c r="AK2312" s="216"/>
      <c r="AL2312" s="216"/>
      <c r="FY2312" s="184"/>
      <c r="JJ2312" s="184"/>
    </row>
    <row r="2313" spans="2:270">
      <c r="B2313" s="202"/>
      <c r="E2313" s="216"/>
      <c r="F2313" s="216"/>
      <c r="G2313" s="216"/>
      <c r="H2313" s="216"/>
      <c r="I2313" s="216"/>
      <c r="J2313" s="216"/>
      <c r="K2313" s="216"/>
      <c r="L2313" s="216"/>
      <c r="M2313" s="216"/>
      <c r="N2313" s="216"/>
      <c r="O2313" s="216"/>
      <c r="P2313" s="216"/>
      <c r="Q2313" s="216"/>
      <c r="R2313" s="216"/>
      <c r="S2313" s="216"/>
      <c r="T2313" s="216"/>
      <c r="U2313" s="216"/>
      <c r="V2313" s="216"/>
      <c r="W2313" s="216"/>
      <c r="X2313" s="216"/>
      <c r="Y2313" s="216"/>
      <c r="Z2313" s="216"/>
      <c r="AA2313" s="216"/>
      <c r="AB2313" s="216"/>
      <c r="AC2313" s="216"/>
      <c r="AD2313" s="216"/>
      <c r="AE2313" s="216"/>
      <c r="AF2313" s="216"/>
      <c r="AG2313" s="216"/>
      <c r="AH2313" s="216"/>
      <c r="AI2313" s="216"/>
      <c r="AJ2313" s="216"/>
      <c r="AK2313" s="216"/>
      <c r="AL2313" s="216"/>
      <c r="FY2313" s="184"/>
      <c r="JJ2313" s="184"/>
    </row>
    <row r="2314" spans="2:270">
      <c r="B2314" s="202"/>
      <c r="E2314" s="216"/>
      <c r="F2314" s="216"/>
      <c r="G2314" s="216"/>
      <c r="H2314" s="216"/>
      <c r="I2314" s="216"/>
      <c r="J2314" s="216"/>
      <c r="K2314" s="216"/>
      <c r="L2314" s="216"/>
      <c r="M2314" s="216"/>
      <c r="N2314" s="216"/>
      <c r="O2314" s="216"/>
      <c r="P2314" s="216"/>
      <c r="Q2314" s="216"/>
      <c r="R2314" s="216"/>
      <c r="S2314" s="216"/>
      <c r="T2314" s="216"/>
      <c r="U2314" s="216"/>
      <c r="V2314" s="216"/>
      <c r="W2314" s="216"/>
      <c r="X2314" s="216"/>
      <c r="Y2314" s="216"/>
      <c r="Z2314" s="216"/>
      <c r="AA2314" s="216"/>
      <c r="AB2314" s="216"/>
      <c r="AC2314" s="216"/>
      <c r="AD2314" s="216"/>
      <c r="AE2314" s="216"/>
      <c r="AF2314" s="216"/>
      <c r="AG2314" s="216"/>
      <c r="AH2314" s="216"/>
      <c r="AI2314" s="216"/>
      <c r="AJ2314" s="216"/>
      <c r="AK2314" s="216"/>
      <c r="AL2314" s="216"/>
      <c r="FY2314" s="184"/>
      <c r="JJ2314" s="184"/>
    </row>
    <row r="2315" spans="2:270">
      <c r="B2315" s="202"/>
      <c r="E2315" s="216"/>
      <c r="F2315" s="216"/>
      <c r="G2315" s="216"/>
      <c r="H2315" s="216"/>
      <c r="I2315" s="216"/>
      <c r="J2315" s="216"/>
      <c r="K2315" s="216"/>
      <c r="L2315" s="216"/>
      <c r="M2315" s="216"/>
      <c r="N2315" s="216"/>
      <c r="O2315" s="216"/>
      <c r="P2315" s="216"/>
      <c r="Q2315" s="216"/>
      <c r="R2315" s="216"/>
      <c r="S2315" s="216"/>
      <c r="T2315" s="216"/>
      <c r="U2315" s="216"/>
      <c r="V2315" s="216"/>
      <c r="W2315" s="216"/>
      <c r="X2315" s="216"/>
      <c r="Y2315" s="216"/>
      <c r="Z2315" s="216"/>
      <c r="AA2315" s="216"/>
      <c r="AB2315" s="216"/>
      <c r="AC2315" s="216"/>
      <c r="AD2315" s="216"/>
      <c r="AE2315" s="216"/>
      <c r="AF2315" s="216"/>
      <c r="AG2315" s="216"/>
      <c r="AH2315" s="216"/>
      <c r="AI2315" s="216"/>
      <c r="AJ2315" s="216"/>
      <c r="AK2315" s="216"/>
      <c r="AL2315" s="216"/>
      <c r="FY2315" s="184"/>
      <c r="JJ2315" s="184"/>
    </row>
    <row r="2316" spans="2:270">
      <c r="B2316" s="202"/>
      <c r="E2316" s="216"/>
      <c r="F2316" s="216"/>
      <c r="G2316" s="216"/>
      <c r="H2316" s="216"/>
      <c r="I2316" s="216"/>
      <c r="J2316" s="216"/>
      <c r="K2316" s="216"/>
      <c r="L2316" s="216"/>
      <c r="M2316" s="216"/>
      <c r="N2316" s="216"/>
      <c r="O2316" s="216"/>
      <c r="P2316" s="216"/>
      <c r="Q2316" s="216"/>
      <c r="R2316" s="216"/>
      <c r="S2316" s="216"/>
      <c r="T2316" s="216"/>
      <c r="U2316" s="216"/>
      <c r="V2316" s="216"/>
      <c r="W2316" s="216"/>
      <c r="X2316" s="216"/>
      <c r="Y2316" s="216"/>
      <c r="Z2316" s="216"/>
      <c r="AA2316" s="216"/>
      <c r="AB2316" s="216"/>
      <c r="AC2316" s="216"/>
      <c r="AD2316" s="216"/>
      <c r="AE2316" s="216"/>
      <c r="AF2316" s="216"/>
      <c r="AG2316" s="216"/>
      <c r="AH2316" s="216"/>
      <c r="AI2316" s="216"/>
      <c r="AJ2316" s="216"/>
      <c r="AK2316" s="216"/>
      <c r="AL2316" s="216"/>
      <c r="FY2316" s="184"/>
      <c r="JJ2316" s="184"/>
    </row>
    <row r="2317" spans="2:270">
      <c r="B2317" s="202"/>
      <c r="E2317" s="216"/>
      <c r="F2317" s="216"/>
      <c r="G2317" s="216"/>
      <c r="H2317" s="216"/>
      <c r="I2317" s="216"/>
      <c r="J2317" s="216"/>
      <c r="K2317" s="216"/>
      <c r="L2317" s="216"/>
      <c r="M2317" s="216"/>
      <c r="N2317" s="216"/>
      <c r="O2317" s="216"/>
      <c r="P2317" s="216"/>
      <c r="Q2317" s="216"/>
      <c r="R2317" s="216"/>
      <c r="S2317" s="216"/>
      <c r="T2317" s="216"/>
      <c r="U2317" s="216"/>
      <c r="V2317" s="216"/>
      <c r="W2317" s="216"/>
      <c r="X2317" s="216"/>
      <c r="Y2317" s="216"/>
      <c r="Z2317" s="216"/>
      <c r="AA2317" s="216"/>
      <c r="AB2317" s="216"/>
      <c r="AC2317" s="216"/>
      <c r="AD2317" s="216"/>
      <c r="AE2317" s="216"/>
      <c r="AF2317" s="216"/>
      <c r="AG2317" s="216"/>
      <c r="AH2317" s="216"/>
      <c r="AI2317" s="216"/>
      <c r="AJ2317" s="216"/>
      <c r="AK2317" s="216"/>
      <c r="AL2317" s="216"/>
      <c r="FY2317" s="184"/>
      <c r="JJ2317" s="184"/>
    </row>
    <row r="2318" spans="2:270">
      <c r="B2318" s="202"/>
      <c r="E2318" s="216"/>
      <c r="F2318" s="216"/>
      <c r="G2318" s="216"/>
      <c r="H2318" s="216"/>
      <c r="I2318" s="216"/>
      <c r="J2318" s="216"/>
      <c r="K2318" s="216"/>
      <c r="L2318" s="216"/>
      <c r="M2318" s="216"/>
      <c r="N2318" s="216"/>
      <c r="O2318" s="216"/>
      <c r="P2318" s="216"/>
      <c r="Q2318" s="216"/>
      <c r="R2318" s="216"/>
      <c r="S2318" s="216"/>
      <c r="T2318" s="216"/>
      <c r="U2318" s="216"/>
      <c r="V2318" s="216"/>
      <c r="W2318" s="216"/>
      <c r="X2318" s="216"/>
      <c r="Y2318" s="216"/>
      <c r="Z2318" s="216"/>
      <c r="AA2318" s="216"/>
      <c r="AB2318" s="216"/>
      <c r="AC2318" s="216"/>
      <c r="AD2318" s="216"/>
      <c r="AE2318" s="216"/>
      <c r="AF2318" s="216"/>
      <c r="AG2318" s="216"/>
      <c r="AH2318" s="216"/>
      <c r="AI2318" s="216"/>
      <c r="AJ2318" s="216"/>
      <c r="AK2318" s="216"/>
      <c r="AL2318" s="216"/>
      <c r="FY2318" s="184"/>
      <c r="JJ2318" s="184"/>
    </row>
    <row r="2319" spans="2:270">
      <c r="B2319" s="202"/>
      <c r="E2319" s="216"/>
      <c r="F2319" s="216"/>
      <c r="G2319" s="216"/>
      <c r="H2319" s="216"/>
      <c r="I2319" s="216"/>
      <c r="J2319" s="216"/>
      <c r="K2319" s="216"/>
      <c r="L2319" s="216"/>
      <c r="M2319" s="216"/>
      <c r="N2319" s="216"/>
      <c r="O2319" s="216"/>
      <c r="P2319" s="216"/>
      <c r="Q2319" s="216"/>
      <c r="R2319" s="216"/>
      <c r="S2319" s="216"/>
      <c r="T2319" s="216"/>
      <c r="U2319" s="216"/>
      <c r="V2319" s="216"/>
      <c r="W2319" s="216"/>
      <c r="X2319" s="216"/>
      <c r="Y2319" s="216"/>
      <c r="Z2319" s="216"/>
      <c r="AA2319" s="216"/>
      <c r="AB2319" s="216"/>
      <c r="AC2319" s="216"/>
      <c r="AD2319" s="216"/>
      <c r="AE2319" s="216"/>
      <c r="AF2319" s="216"/>
      <c r="AG2319" s="216"/>
      <c r="AH2319" s="216"/>
      <c r="AI2319" s="216"/>
      <c r="AJ2319" s="216"/>
      <c r="AK2319" s="216"/>
      <c r="AL2319" s="216"/>
      <c r="FY2319" s="184"/>
      <c r="JJ2319" s="184"/>
    </row>
    <row r="2320" spans="2:270">
      <c r="B2320" s="202"/>
      <c r="E2320" s="216"/>
      <c r="F2320" s="216"/>
      <c r="G2320" s="216"/>
      <c r="H2320" s="216"/>
      <c r="I2320" s="216"/>
      <c r="J2320" s="216"/>
      <c r="K2320" s="216"/>
      <c r="L2320" s="216"/>
      <c r="M2320" s="216"/>
      <c r="N2320" s="216"/>
      <c r="O2320" s="216"/>
      <c r="P2320" s="216"/>
      <c r="Q2320" s="216"/>
      <c r="R2320" s="216"/>
      <c r="S2320" s="216"/>
      <c r="T2320" s="216"/>
      <c r="U2320" s="216"/>
      <c r="V2320" s="216"/>
      <c r="W2320" s="216"/>
      <c r="X2320" s="216"/>
      <c r="Y2320" s="216"/>
      <c r="Z2320" s="216"/>
      <c r="AA2320" s="216"/>
      <c r="AB2320" s="216"/>
      <c r="AC2320" s="216"/>
      <c r="AD2320" s="216"/>
      <c r="AE2320" s="216"/>
      <c r="AF2320" s="216"/>
      <c r="AG2320" s="216"/>
      <c r="AH2320" s="216"/>
      <c r="AI2320" s="216"/>
      <c r="AJ2320" s="216"/>
      <c r="AK2320" s="216"/>
      <c r="AL2320" s="216"/>
      <c r="FY2320" s="184"/>
      <c r="JJ2320" s="184"/>
    </row>
    <row r="2321" spans="2:270">
      <c r="B2321" s="202"/>
      <c r="E2321" s="216"/>
      <c r="F2321" s="216"/>
      <c r="G2321" s="216"/>
      <c r="H2321" s="216"/>
      <c r="I2321" s="216"/>
      <c r="J2321" s="216"/>
      <c r="K2321" s="216"/>
      <c r="L2321" s="216"/>
      <c r="M2321" s="216"/>
      <c r="N2321" s="216"/>
      <c r="O2321" s="216"/>
      <c r="P2321" s="216"/>
      <c r="Q2321" s="216"/>
      <c r="R2321" s="216"/>
      <c r="S2321" s="216"/>
      <c r="T2321" s="216"/>
      <c r="U2321" s="216"/>
      <c r="V2321" s="216"/>
      <c r="W2321" s="216"/>
      <c r="X2321" s="216"/>
      <c r="Y2321" s="216"/>
      <c r="Z2321" s="216"/>
      <c r="AA2321" s="216"/>
      <c r="AB2321" s="216"/>
      <c r="AC2321" s="216"/>
      <c r="AD2321" s="216"/>
      <c r="AE2321" s="216"/>
      <c r="AF2321" s="216"/>
      <c r="AG2321" s="216"/>
      <c r="AH2321" s="216"/>
      <c r="AI2321" s="216"/>
      <c r="AJ2321" s="216"/>
      <c r="AK2321" s="216"/>
      <c r="AL2321" s="216"/>
      <c r="FY2321" s="184"/>
      <c r="JJ2321" s="184"/>
    </row>
    <row r="2322" spans="2:270">
      <c r="B2322" s="202"/>
      <c r="E2322" s="216"/>
      <c r="F2322" s="216"/>
      <c r="G2322" s="216"/>
      <c r="H2322" s="216"/>
      <c r="I2322" s="216"/>
      <c r="J2322" s="216"/>
      <c r="K2322" s="216"/>
      <c r="L2322" s="216"/>
      <c r="M2322" s="216"/>
      <c r="N2322" s="216"/>
      <c r="O2322" s="216"/>
      <c r="P2322" s="216"/>
      <c r="Q2322" s="216"/>
      <c r="R2322" s="216"/>
      <c r="S2322" s="216"/>
      <c r="T2322" s="216"/>
      <c r="U2322" s="216"/>
      <c r="V2322" s="216"/>
      <c r="W2322" s="216"/>
      <c r="X2322" s="216"/>
      <c r="Y2322" s="216"/>
      <c r="Z2322" s="216"/>
      <c r="AA2322" s="216"/>
      <c r="AB2322" s="216"/>
      <c r="AC2322" s="216"/>
      <c r="AD2322" s="216"/>
      <c r="AE2322" s="216"/>
      <c r="AF2322" s="216"/>
      <c r="AG2322" s="216"/>
      <c r="AH2322" s="216"/>
      <c r="AI2322" s="216"/>
      <c r="AJ2322" s="216"/>
      <c r="AK2322" s="216"/>
      <c r="AL2322" s="216"/>
      <c r="FY2322" s="184"/>
      <c r="JJ2322" s="184"/>
    </row>
    <row r="2323" spans="2:270">
      <c r="B2323" s="202"/>
      <c r="E2323" s="216"/>
      <c r="F2323" s="216"/>
      <c r="G2323" s="216"/>
      <c r="H2323" s="216"/>
      <c r="I2323" s="216"/>
      <c r="J2323" s="216"/>
      <c r="K2323" s="216"/>
      <c r="L2323" s="216"/>
      <c r="M2323" s="216"/>
      <c r="N2323" s="216"/>
      <c r="O2323" s="216"/>
      <c r="P2323" s="216"/>
      <c r="Q2323" s="216"/>
      <c r="R2323" s="216"/>
      <c r="S2323" s="216"/>
      <c r="T2323" s="216"/>
      <c r="U2323" s="216"/>
      <c r="V2323" s="216"/>
      <c r="W2323" s="216"/>
      <c r="X2323" s="216"/>
      <c r="Y2323" s="216"/>
      <c r="Z2323" s="216"/>
      <c r="AA2323" s="216"/>
      <c r="AB2323" s="216"/>
      <c r="AC2323" s="216"/>
      <c r="AD2323" s="216"/>
      <c r="AE2323" s="216"/>
      <c r="AF2323" s="216"/>
      <c r="AG2323" s="216"/>
      <c r="AH2323" s="216"/>
      <c r="AI2323" s="216"/>
      <c r="AJ2323" s="216"/>
      <c r="AK2323" s="216"/>
      <c r="AL2323" s="216"/>
      <c r="FY2323" s="184"/>
      <c r="JJ2323" s="184"/>
    </row>
    <row r="2324" spans="2:270">
      <c r="B2324" s="202"/>
      <c r="E2324" s="216"/>
      <c r="F2324" s="216"/>
      <c r="G2324" s="216"/>
      <c r="H2324" s="216"/>
      <c r="I2324" s="216"/>
      <c r="J2324" s="216"/>
      <c r="K2324" s="216"/>
      <c r="L2324" s="216"/>
      <c r="M2324" s="216"/>
      <c r="N2324" s="216"/>
      <c r="O2324" s="216"/>
      <c r="P2324" s="216"/>
      <c r="Q2324" s="216"/>
      <c r="R2324" s="216"/>
      <c r="S2324" s="216"/>
      <c r="T2324" s="216"/>
      <c r="U2324" s="216"/>
      <c r="V2324" s="216"/>
      <c r="W2324" s="216"/>
      <c r="X2324" s="216"/>
      <c r="Y2324" s="216"/>
      <c r="Z2324" s="216"/>
      <c r="AA2324" s="216"/>
      <c r="AB2324" s="216"/>
      <c r="AC2324" s="216"/>
      <c r="AD2324" s="216"/>
      <c r="AE2324" s="216"/>
      <c r="AF2324" s="216"/>
      <c r="AG2324" s="216"/>
      <c r="AH2324" s="216"/>
      <c r="AI2324" s="216"/>
      <c r="AJ2324" s="216"/>
      <c r="AK2324" s="216"/>
      <c r="AL2324" s="216"/>
      <c r="FY2324" s="184"/>
      <c r="JJ2324" s="184"/>
    </row>
    <row r="2325" spans="2:270">
      <c r="B2325" s="202"/>
      <c r="E2325" s="216"/>
      <c r="F2325" s="216"/>
      <c r="G2325" s="216"/>
      <c r="H2325" s="216"/>
      <c r="I2325" s="216"/>
      <c r="J2325" s="216"/>
      <c r="K2325" s="216"/>
      <c r="L2325" s="216"/>
      <c r="M2325" s="216"/>
      <c r="N2325" s="216"/>
      <c r="O2325" s="216"/>
      <c r="P2325" s="216"/>
      <c r="Q2325" s="216"/>
      <c r="R2325" s="216"/>
      <c r="S2325" s="216"/>
      <c r="T2325" s="216"/>
      <c r="U2325" s="216"/>
      <c r="V2325" s="216"/>
      <c r="W2325" s="216"/>
      <c r="X2325" s="216"/>
      <c r="Y2325" s="216"/>
      <c r="Z2325" s="216"/>
      <c r="AA2325" s="216"/>
      <c r="AB2325" s="216"/>
      <c r="AC2325" s="216"/>
      <c r="AD2325" s="216"/>
      <c r="AE2325" s="216"/>
      <c r="AF2325" s="216"/>
      <c r="AG2325" s="216"/>
      <c r="AH2325" s="216"/>
      <c r="AI2325" s="216"/>
      <c r="AJ2325" s="216"/>
      <c r="AK2325" s="216"/>
      <c r="AL2325" s="216"/>
      <c r="FY2325" s="184"/>
      <c r="JJ2325" s="184"/>
    </row>
    <row r="2326" spans="2:270">
      <c r="B2326" s="202"/>
      <c r="E2326" s="216"/>
      <c r="F2326" s="216"/>
      <c r="G2326" s="216"/>
      <c r="H2326" s="216"/>
      <c r="I2326" s="216"/>
      <c r="J2326" s="216"/>
      <c r="K2326" s="216"/>
      <c r="L2326" s="216"/>
      <c r="M2326" s="216"/>
      <c r="N2326" s="216"/>
      <c r="O2326" s="216"/>
      <c r="P2326" s="216"/>
      <c r="Q2326" s="216"/>
      <c r="R2326" s="216"/>
      <c r="S2326" s="216"/>
      <c r="T2326" s="216"/>
      <c r="U2326" s="216"/>
      <c r="V2326" s="216"/>
      <c r="W2326" s="216"/>
      <c r="X2326" s="216"/>
      <c r="Y2326" s="216"/>
      <c r="Z2326" s="216"/>
      <c r="AA2326" s="216"/>
      <c r="AB2326" s="216"/>
      <c r="AC2326" s="216"/>
      <c r="AD2326" s="216"/>
      <c r="AE2326" s="216"/>
      <c r="AF2326" s="216"/>
      <c r="AG2326" s="216"/>
      <c r="AH2326" s="216"/>
      <c r="AI2326" s="216"/>
      <c r="AJ2326" s="216"/>
      <c r="AK2326" s="216"/>
      <c r="AL2326" s="216"/>
      <c r="FY2326" s="184"/>
      <c r="JJ2326" s="184"/>
    </row>
    <row r="2327" spans="2:270">
      <c r="B2327" s="202"/>
      <c r="E2327" s="216"/>
      <c r="F2327" s="216"/>
      <c r="G2327" s="216"/>
      <c r="H2327" s="216"/>
      <c r="I2327" s="216"/>
      <c r="J2327" s="216"/>
      <c r="K2327" s="216"/>
      <c r="L2327" s="216"/>
      <c r="M2327" s="216"/>
      <c r="N2327" s="216"/>
      <c r="O2327" s="216"/>
      <c r="P2327" s="216"/>
      <c r="Q2327" s="216"/>
      <c r="R2327" s="216"/>
      <c r="S2327" s="216"/>
      <c r="T2327" s="216"/>
      <c r="U2327" s="216"/>
      <c r="V2327" s="216"/>
      <c r="W2327" s="216"/>
      <c r="X2327" s="216"/>
      <c r="Y2327" s="216"/>
      <c r="Z2327" s="216"/>
      <c r="AA2327" s="216"/>
      <c r="AB2327" s="216"/>
      <c r="AC2327" s="216"/>
      <c r="AD2327" s="216"/>
      <c r="AE2327" s="216"/>
      <c r="AF2327" s="216"/>
      <c r="AG2327" s="216"/>
      <c r="AH2327" s="216"/>
      <c r="AI2327" s="216"/>
      <c r="AJ2327" s="216"/>
      <c r="AK2327" s="216"/>
      <c r="AL2327" s="216"/>
      <c r="FY2327" s="184"/>
      <c r="JJ2327" s="184"/>
    </row>
    <row r="2328" spans="2:270">
      <c r="B2328" s="202"/>
      <c r="E2328" s="216"/>
      <c r="F2328" s="216"/>
      <c r="G2328" s="216"/>
      <c r="H2328" s="216"/>
      <c r="I2328" s="216"/>
      <c r="J2328" s="216"/>
      <c r="K2328" s="216"/>
      <c r="L2328" s="216"/>
      <c r="M2328" s="216"/>
      <c r="N2328" s="216"/>
      <c r="O2328" s="216"/>
      <c r="P2328" s="216"/>
      <c r="Q2328" s="216"/>
      <c r="R2328" s="216"/>
      <c r="S2328" s="216"/>
      <c r="T2328" s="216"/>
      <c r="U2328" s="216"/>
      <c r="V2328" s="216"/>
      <c r="W2328" s="216"/>
      <c r="X2328" s="216"/>
      <c r="Y2328" s="216"/>
      <c r="Z2328" s="216"/>
      <c r="AA2328" s="216"/>
      <c r="AB2328" s="216"/>
      <c r="AC2328" s="216"/>
      <c r="AD2328" s="216"/>
      <c r="AE2328" s="216"/>
      <c r="AF2328" s="216"/>
      <c r="AG2328" s="216"/>
      <c r="AH2328" s="216"/>
      <c r="AI2328" s="216"/>
      <c r="AJ2328" s="216"/>
      <c r="AK2328" s="216"/>
      <c r="AL2328" s="216"/>
      <c r="FY2328" s="184"/>
      <c r="JJ2328" s="184"/>
    </row>
    <row r="2329" spans="2:270">
      <c r="B2329" s="202"/>
      <c r="E2329" s="216"/>
      <c r="F2329" s="216"/>
      <c r="G2329" s="216"/>
      <c r="H2329" s="216"/>
      <c r="I2329" s="216"/>
      <c r="J2329" s="216"/>
      <c r="K2329" s="216"/>
      <c r="L2329" s="216"/>
      <c r="M2329" s="216"/>
      <c r="N2329" s="216"/>
      <c r="O2329" s="216"/>
      <c r="P2329" s="216"/>
      <c r="Q2329" s="216"/>
      <c r="R2329" s="216"/>
      <c r="S2329" s="216"/>
      <c r="T2329" s="216"/>
      <c r="U2329" s="216"/>
      <c r="V2329" s="216"/>
      <c r="W2329" s="216"/>
      <c r="X2329" s="216"/>
      <c r="Y2329" s="216"/>
      <c r="Z2329" s="216"/>
      <c r="AA2329" s="216"/>
      <c r="AB2329" s="216"/>
      <c r="AC2329" s="216"/>
      <c r="AD2329" s="216"/>
      <c r="AE2329" s="216"/>
      <c r="AF2329" s="216"/>
      <c r="AG2329" s="216"/>
      <c r="AH2329" s="216"/>
      <c r="AI2329" s="216"/>
      <c r="AJ2329" s="216"/>
      <c r="AK2329" s="216"/>
      <c r="AL2329" s="216"/>
      <c r="FY2329" s="184"/>
      <c r="JJ2329" s="184"/>
    </row>
    <row r="2330" spans="2:270">
      <c r="B2330" s="202"/>
      <c r="E2330" s="216"/>
      <c r="F2330" s="216"/>
      <c r="G2330" s="216"/>
      <c r="H2330" s="216"/>
      <c r="I2330" s="216"/>
      <c r="J2330" s="216"/>
      <c r="K2330" s="216"/>
      <c r="L2330" s="216"/>
      <c r="M2330" s="216"/>
      <c r="N2330" s="216"/>
      <c r="O2330" s="216"/>
      <c r="P2330" s="216"/>
      <c r="Q2330" s="216"/>
      <c r="R2330" s="216"/>
      <c r="S2330" s="216"/>
      <c r="T2330" s="216"/>
      <c r="U2330" s="216"/>
      <c r="V2330" s="216"/>
      <c r="W2330" s="216"/>
      <c r="X2330" s="216"/>
      <c r="Y2330" s="216"/>
      <c r="Z2330" s="216"/>
      <c r="AA2330" s="216"/>
      <c r="AB2330" s="216"/>
      <c r="AC2330" s="216"/>
      <c r="AD2330" s="216"/>
      <c r="AE2330" s="216"/>
      <c r="AF2330" s="216"/>
      <c r="AG2330" s="216"/>
      <c r="AH2330" s="216"/>
      <c r="AI2330" s="216"/>
      <c r="AJ2330" s="216"/>
      <c r="AK2330" s="216"/>
      <c r="AL2330" s="216"/>
      <c r="FY2330" s="184"/>
      <c r="JJ2330" s="184"/>
    </row>
    <row r="2331" spans="2:270">
      <c r="B2331" s="202"/>
      <c r="E2331" s="216"/>
      <c r="F2331" s="216"/>
      <c r="G2331" s="216"/>
      <c r="H2331" s="216"/>
      <c r="I2331" s="216"/>
      <c r="J2331" s="216"/>
      <c r="K2331" s="216"/>
      <c r="L2331" s="216"/>
      <c r="M2331" s="216"/>
      <c r="N2331" s="216"/>
      <c r="O2331" s="216"/>
      <c r="P2331" s="216"/>
      <c r="Q2331" s="216"/>
      <c r="R2331" s="216"/>
      <c r="S2331" s="216"/>
      <c r="T2331" s="216"/>
      <c r="U2331" s="216"/>
      <c r="V2331" s="216"/>
      <c r="W2331" s="216"/>
      <c r="X2331" s="216"/>
      <c r="Y2331" s="216"/>
      <c r="Z2331" s="216"/>
      <c r="AA2331" s="216"/>
      <c r="AB2331" s="216"/>
      <c r="AC2331" s="216"/>
      <c r="AD2331" s="216"/>
      <c r="AE2331" s="216"/>
      <c r="AF2331" s="216"/>
      <c r="AG2331" s="216"/>
      <c r="AH2331" s="216"/>
      <c r="AI2331" s="216"/>
      <c r="AJ2331" s="216"/>
      <c r="AK2331" s="216"/>
      <c r="AL2331" s="216"/>
      <c r="FY2331" s="184"/>
      <c r="JJ2331" s="184"/>
    </row>
    <row r="2332" spans="2:270">
      <c r="B2332" s="202"/>
      <c r="E2332" s="216"/>
      <c r="F2332" s="216"/>
      <c r="G2332" s="216"/>
      <c r="H2332" s="216"/>
      <c r="I2332" s="216"/>
      <c r="J2332" s="216"/>
      <c r="K2332" s="216"/>
      <c r="L2332" s="216"/>
      <c r="M2332" s="216"/>
      <c r="N2332" s="216"/>
      <c r="O2332" s="216"/>
      <c r="P2332" s="216"/>
      <c r="Q2332" s="216"/>
      <c r="R2332" s="216"/>
      <c r="S2332" s="216"/>
      <c r="T2332" s="216"/>
      <c r="U2332" s="216"/>
      <c r="V2332" s="216"/>
      <c r="W2332" s="216"/>
      <c r="X2332" s="216"/>
      <c r="Y2332" s="216"/>
      <c r="Z2332" s="216"/>
      <c r="AA2332" s="216"/>
      <c r="AB2332" s="216"/>
      <c r="AC2332" s="216"/>
      <c r="AD2332" s="216"/>
      <c r="AE2332" s="216"/>
      <c r="AF2332" s="216"/>
      <c r="AG2332" s="216"/>
      <c r="AH2332" s="216"/>
      <c r="AI2332" s="216"/>
      <c r="AJ2332" s="216"/>
      <c r="AK2332" s="216"/>
      <c r="AL2332" s="216"/>
      <c r="FY2332" s="184"/>
      <c r="JJ2332" s="184"/>
    </row>
    <row r="2333" spans="2:270">
      <c r="B2333" s="202"/>
      <c r="E2333" s="216"/>
      <c r="F2333" s="216"/>
      <c r="G2333" s="216"/>
      <c r="H2333" s="216"/>
      <c r="I2333" s="216"/>
      <c r="J2333" s="216"/>
      <c r="K2333" s="216"/>
      <c r="L2333" s="216"/>
      <c r="M2333" s="216"/>
      <c r="N2333" s="216"/>
      <c r="O2333" s="216"/>
      <c r="P2333" s="216"/>
      <c r="Q2333" s="216"/>
      <c r="R2333" s="216"/>
      <c r="S2333" s="216"/>
      <c r="T2333" s="216"/>
      <c r="U2333" s="216"/>
      <c r="V2333" s="216"/>
      <c r="W2333" s="216"/>
      <c r="X2333" s="216"/>
      <c r="Y2333" s="216"/>
      <c r="Z2333" s="216"/>
      <c r="AA2333" s="216"/>
      <c r="AB2333" s="216"/>
      <c r="AC2333" s="216"/>
      <c r="AD2333" s="216"/>
      <c r="AE2333" s="216"/>
      <c r="AF2333" s="216"/>
      <c r="AG2333" s="216"/>
      <c r="AH2333" s="216"/>
      <c r="AI2333" s="216"/>
      <c r="AJ2333" s="216"/>
      <c r="AK2333" s="216"/>
      <c r="AL2333" s="216"/>
      <c r="FY2333" s="184"/>
      <c r="JJ2333" s="184"/>
    </row>
    <row r="2334" spans="2:270">
      <c r="B2334" s="202"/>
      <c r="E2334" s="216"/>
      <c r="F2334" s="216"/>
      <c r="G2334" s="216"/>
      <c r="H2334" s="216"/>
      <c r="I2334" s="216"/>
      <c r="J2334" s="216"/>
      <c r="K2334" s="216"/>
      <c r="L2334" s="216"/>
      <c r="M2334" s="216"/>
      <c r="N2334" s="216"/>
      <c r="O2334" s="216"/>
      <c r="P2334" s="216"/>
      <c r="Q2334" s="216"/>
      <c r="R2334" s="216"/>
      <c r="S2334" s="216"/>
      <c r="T2334" s="216"/>
      <c r="U2334" s="216"/>
      <c r="V2334" s="216"/>
      <c r="W2334" s="216"/>
      <c r="X2334" s="216"/>
      <c r="Y2334" s="216"/>
      <c r="Z2334" s="216"/>
      <c r="AA2334" s="216"/>
      <c r="AB2334" s="216"/>
      <c r="AC2334" s="216"/>
      <c r="AD2334" s="216"/>
      <c r="AE2334" s="216"/>
      <c r="AF2334" s="216"/>
      <c r="AG2334" s="216"/>
      <c r="AH2334" s="216"/>
      <c r="AI2334" s="216"/>
      <c r="AJ2334" s="216"/>
      <c r="AK2334" s="216"/>
      <c r="AL2334" s="216"/>
      <c r="FY2334" s="184"/>
      <c r="JJ2334" s="184"/>
    </row>
    <row r="2335" spans="2:270">
      <c r="B2335" s="202"/>
      <c r="E2335" s="216"/>
      <c r="F2335" s="216"/>
      <c r="G2335" s="216"/>
      <c r="H2335" s="216"/>
      <c r="I2335" s="216"/>
      <c r="J2335" s="216"/>
      <c r="K2335" s="216"/>
      <c r="L2335" s="216"/>
      <c r="M2335" s="216"/>
      <c r="N2335" s="216"/>
      <c r="O2335" s="216"/>
      <c r="P2335" s="216"/>
      <c r="Q2335" s="216"/>
      <c r="R2335" s="216"/>
      <c r="S2335" s="216"/>
      <c r="T2335" s="216"/>
      <c r="U2335" s="216"/>
      <c r="V2335" s="216"/>
      <c r="W2335" s="216"/>
      <c r="X2335" s="216"/>
      <c r="Y2335" s="216"/>
      <c r="Z2335" s="216"/>
      <c r="AA2335" s="216"/>
      <c r="AB2335" s="216"/>
      <c r="AC2335" s="216"/>
      <c r="AD2335" s="216"/>
      <c r="AE2335" s="216"/>
      <c r="AF2335" s="216"/>
      <c r="AG2335" s="216"/>
      <c r="AH2335" s="216"/>
      <c r="AI2335" s="216"/>
      <c r="AJ2335" s="216"/>
      <c r="AK2335" s="216"/>
      <c r="AL2335" s="216"/>
      <c r="FY2335" s="184"/>
      <c r="JJ2335" s="184"/>
    </row>
    <row r="2336" spans="2:270">
      <c r="B2336" s="202"/>
      <c r="E2336" s="216"/>
      <c r="F2336" s="216"/>
      <c r="G2336" s="216"/>
      <c r="H2336" s="216"/>
      <c r="I2336" s="216"/>
      <c r="J2336" s="216"/>
      <c r="K2336" s="216"/>
      <c r="L2336" s="216"/>
      <c r="M2336" s="216"/>
      <c r="N2336" s="216"/>
      <c r="O2336" s="216"/>
      <c r="P2336" s="216"/>
      <c r="Q2336" s="216"/>
      <c r="R2336" s="216"/>
      <c r="S2336" s="216"/>
      <c r="T2336" s="216"/>
      <c r="U2336" s="216"/>
      <c r="V2336" s="216"/>
      <c r="W2336" s="216"/>
      <c r="X2336" s="216"/>
      <c r="Y2336" s="216"/>
      <c r="Z2336" s="216"/>
      <c r="AA2336" s="216"/>
      <c r="AB2336" s="216"/>
      <c r="AC2336" s="216"/>
      <c r="AD2336" s="216"/>
      <c r="AE2336" s="216"/>
      <c r="AF2336" s="216"/>
      <c r="AG2336" s="216"/>
      <c r="AH2336" s="216"/>
      <c r="AI2336" s="216"/>
      <c r="AJ2336" s="216"/>
      <c r="AK2336" s="216"/>
      <c r="AL2336" s="216"/>
      <c r="FY2336" s="184"/>
      <c r="JJ2336" s="184"/>
    </row>
    <row r="2337" spans="2:270">
      <c r="B2337" s="202"/>
      <c r="E2337" s="216"/>
      <c r="F2337" s="216"/>
      <c r="G2337" s="216"/>
      <c r="H2337" s="216"/>
      <c r="I2337" s="216"/>
      <c r="J2337" s="216"/>
      <c r="K2337" s="216"/>
      <c r="L2337" s="216"/>
      <c r="M2337" s="216"/>
      <c r="N2337" s="216"/>
      <c r="O2337" s="216"/>
      <c r="P2337" s="216"/>
      <c r="Q2337" s="216"/>
      <c r="R2337" s="216"/>
      <c r="S2337" s="216"/>
      <c r="T2337" s="216"/>
      <c r="U2337" s="216"/>
      <c r="V2337" s="216"/>
      <c r="W2337" s="216"/>
      <c r="X2337" s="216"/>
      <c r="Y2337" s="216"/>
      <c r="Z2337" s="216"/>
      <c r="AA2337" s="216"/>
      <c r="AB2337" s="216"/>
      <c r="AC2337" s="216"/>
      <c r="AD2337" s="216"/>
      <c r="AE2337" s="216"/>
      <c r="AF2337" s="216"/>
      <c r="AG2337" s="216"/>
      <c r="AH2337" s="216"/>
      <c r="AI2337" s="216"/>
      <c r="AJ2337" s="216"/>
      <c r="AK2337" s="216"/>
      <c r="AL2337" s="216"/>
      <c r="FY2337" s="184"/>
      <c r="JJ2337" s="184"/>
    </row>
    <row r="2338" spans="2:270">
      <c r="B2338" s="202"/>
      <c r="E2338" s="216"/>
      <c r="F2338" s="216"/>
      <c r="G2338" s="216"/>
      <c r="H2338" s="216"/>
      <c r="I2338" s="216"/>
      <c r="J2338" s="216"/>
      <c r="K2338" s="216"/>
      <c r="L2338" s="216"/>
      <c r="M2338" s="216"/>
      <c r="N2338" s="216"/>
      <c r="O2338" s="216"/>
      <c r="P2338" s="216"/>
      <c r="Q2338" s="216"/>
      <c r="R2338" s="216"/>
      <c r="S2338" s="216"/>
      <c r="T2338" s="216"/>
      <c r="U2338" s="216"/>
      <c r="V2338" s="216"/>
      <c r="W2338" s="216"/>
      <c r="X2338" s="216"/>
      <c r="Y2338" s="216"/>
      <c r="Z2338" s="216"/>
      <c r="AA2338" s="216"/>
      <c r="AB2338" s="216"/>
      <c r="AC2338" s="216"/>
      <c r="AD2338" s="216"/>
      <c r="AE2338" s="216"/>
      <c r="AF2338" s="216"/>
      <c r="AG2338" s="216"/>
      <c r="AH2338" s="216"/>
      <c r="AI2338" s="216"/>
      <c r="AJ2338" s="216"/>
      <c r="AK2338" s="216"/>
      <c r="AL2338" s="216"/>
      <c r="FY2338" s="184"/>
      <c r="JJ2338" s="184"/>
    </row>
    <row r="2339" spans="2:270">
      <c r="B2339" s="202"/>
      <c r="E2339" s="216"/>
      <c r="F2339" s="216"/>
      <c r="G2339" s="216"/>
      <c r="H2339" s="216"/>
      <c r="I2339" s="216"/>
      <c r="J2339" s="216"/>
      <c r="K2339" s="216"/>
      <c r="L2339" s="216"/>
      <c r="M2339" s="216"/>
      <c r="N2339" s="216"/>
      <c r="O2339" s="216"/>
      <c r="P2339" s="216"/>
      <c r="Q2339" s="216"/>
      <c r="R2339" s="216"/>
      <c r="S2339" s="216"/>
      <c r="T2339" s="216"/>
      <c r="U2339" s="216"/>
      <c r="V2339" s="216"/>
      <c r="W2339" s="216"/>
      <c r="X2339" s="216"/>
      <c r="Y2339" s="216"/>
      <c r="Z2339" s="216"/>
      <c r="AA2339" s="216"/>
      <c r="AB2339" s="216"/>
      <c r="AC2339" s="216"/>
      <c r="AD2339" s="216"/>
      <c r="AE2339" s="216"/>
      <c r="AF2339" s="216"/>
      <c r="AG2339" s="216"/>
      <c r="AH2339" s="216"/>
      <c r="AI2339" s="216"/>
      <c r="AJ2339" s="216"/>
      <c r="AK2339" s="216"/>
      <c r="AL2339" s="216"/>
      <c r="FY2339" s="184"/>
      <c r="JJ2339" s="184"/>
    </row>
    <row r="2340" spans="2:270">
      <c r="B2340" s="202"/>
      <c r="E2340" s="216"/>
      <c r="F2340" s="216"/>
      <c r="G2340" s="216"/>
      <c r="H2340" s="216"/>
      <c r="I2340" s="216"/>
      <c r="J2340" s="216"/>
      <c r="K2340" s="216"/>
      <c r="L2340" s="216"/>
      <c r="M2340" s="216"/>
      <c r="N2340" s="216"/>
      <c r="O2340" s="216"/>
      <c r="P2340" s="216"/>
      <c r="Q2340" s="216"/>
      <c r="R2340" s="216"/>
      <c r="S2340" s="216"/>
      <c r="T2340" s="216"/>
      <c r="U2340" s="216"/>
      <c r="V2340" s="216"/>
      <c r="W2340" s="216"/>
      <c r="X2340" s="216"/>
      <c r="Y2340" s="216"/>
      <c r="Z2340" s="216"/>
      <c r="AA2340" s="216"/>
      <c r="AB2340" s="216"/>
      <c r="AC2340" s="216"/>
      <c r="AD2340" s="216"/>
      <c r="AE2340" s="216"/>
      <c r="AF2340" s="216"/>
      <c r="AG2340" s="216"/>
      <c r="AH2340" s="216"/>
      <c r="AI2340" s="216"/>
      <c r="AJ2340" s="216"/>
      <c r="AK2340" s="216"/>
      <c r="AL2340" s="216"/>
      <c r="FY2340" s="184"/>
      <c r="JJ2340" s="184"/>
    </row>
    <row r="2341" spans="2:270">
      <c r="B2341" s="202"/>
      <c r="E2341" s="216"/>
      <c r="F2341" s="216"/>
      <c r="G2341" s="216"/>
      <c r="H2341" s="216"/>
      <c r="I2341" s="216"/>
      <c r="J2341" s="216"/>
      <c r="K2341" s="216"/>
      <c r="L2341" s="216"/>
      <c r="M2341" s="216"/>
      <c r="N2341" s="216"/>
      <c r="O2341" s="216"/>
      <c r="P2341" s="216"/>
      <c r="Q2341" s="216"/>
      <c r="R2341" s="216"/>
      <c r="S2341" s="216"/>
      <c r="T2341" s="216"/>
      <c r="U2341" s="216"/>
      <c r="V2341" s="216"/>
      <c r="W2341" s="216"/>
      <c r="X2341" s="216"/>
      <c r="Y2341" s="216"/>
      <c r="Z2341" s="216"/>
      <c r="AA2341" s="216"/>
      <c r="AB2341" s="216"/>
      <c r="AC2341" s="216"/>
      <c r="AD2341" s="216"/>
      <c r="AE2341" s="216"/>
      <c r="AF2341" s="216"/>
      <c r="AG2341" s="216"/>
      <c r="AH2341" s="216"/>
      <c r="AI2341" s="216"/>
      <c r="AJ2341" s="216"/>
      <c r="AK2341" s="216"/>
      <c r="AL2341" s="216"/>
      <c r="FY2341" s="184"/>
      <c r="JJ2341" s="184"/>
    </row>
    <row r="2342" spans="2:270">
      <c r="B2342" s="202"/>
      <c r="E2342" s="216"/>
      <c r="F2342" s="216"/>
      <c r="G2342" s="216"/>
      <c r="H2342" s="216"/>
      <c r="I2342" s="216"/>
      <c r="J2342" s="216"/>
      <c r="K2342" s="216"/>
      <c r="L2342" s="216"/>
      <c r="M2342" s="216"/>
      <c r="N2342" s="216"/>
      <c r="O2342" s="216"/>
      <c r="P2342" s="216"/>
      <c r="Q2342" s="216"/>
      <c r="R2342" s="216"/>
      <c r="S2342" s="216"/>
      <c r="T2342" s="216"/>
      <c r="U2342" s="216"/>
      <c r="V2342" s="216"/>
      <c r="W2342" s="216"/>
      <c r="X2342" s="216"/>
      <c r="Y2342" s="216"/>
      <c r="Z2342" s="216"/>
      <c r="AA2342" s="216"/>
      <c r="AB2342" s="216"/>
      <c r="AC2342" s="216"/>
      <c r="AD2342" s="216"/>
      <c r="AE2342" s="216"/>
      <c r="AF2342" s="216"/>
      <c r="AG2342" s="216"/>
      <c r="AH2342" s="216"/>
      <c r="AI2342" s="216"/>
      <c r="AJ2342" s="216"/>
      <c r="AK2342" s="216"/>
      <c r="AL2342" s="216"/>
      <c r="FY2342" s="184"/>
      <c r="JJ2342" s="184"/>
    </row>
    <row r="2343" spans="2:270">
      <c r="B2343" s="202"/>
      <c r="E2343" s="216"/>
      <c r="F2343" s="216"/>
      <c r="G2343" s="216"/>
      <c r="H2343" s="216"/>
      <c r="I2343" s="216"/>
      <c r="J2343" s="216"/>
      <c r="K2343" s="216"/>
      <c r="L2343" s="216"/>
      <c r="M2343" s="216"/>
      <c r="N2343" s="216"/>
      <c r="O2343" s="216"/>
      <c r="P2343" s="216"/>
      <c r="Q2343" s="216"/>
      <c r="R2343" s="216"/>
      <c r="S2343" s="216"/>
      <c r="T2343" s="216"/>
      <c r="U2343" s="216"/>
      <c r="V2343" s="216"/>
      <c r="W2343" s="216"/>
      <c r="X2343" s="216"/>
      <c r="Y2343" s="216"/>
      <c r="Z2343" s="216"/>
      <c r="AA2343" s="216"/>
      <c r="AB2343" s="216"/>
      <c r="AC2343" s="216"/>
      <c r="AD2343" s="216"/>
      <c r="AE2343" s="216"/>
      <c r="AF2343" s="216"/>
      <c r="AG2343" s="216"/>
      <c r="AH2343" s="216"/>
      <c r="AI2343" s="216"/>
      <c r="AJ2343" s="216"/>
      <c r="AK2343" s="216"/>
      <c r="AL2343" s="216"/>
      <c r="FY2343" s="184"/>
      <c r="JJ2343" s="184"/>
    </row>
    <row r="2344" spans="2:270">
      <c r="B2344" s="202"/>
      <c r="E2344" s="216"/>
      <c r="F2344" s="216"/>
      <c r="G2344" s="216"/>
      <c r="H2344" s="216"/>
      <c r="I2344" s="216"/>
      <c r="J2344" s="216"/>
      <c r="K2344" s="216"/>
      <c r="L2344" s="216"/>
      <c r="M2344" s="216"/>
      <c r="N2344" s="216"/>
      <c r="O2344" s="216"/>
      <c r="P2344" s="216"/>
      <c r="Q2344" s="216"/>
      <c r="R2344" s="216"/>
      <c r="S2344" s="216"/>
      <c r="T2344" s="216"/>
      <c r="U2344" s="216"/>
      <c r="V2344" s="216"/>
      <c r="W2344" s="216"/>
      <c r="X2344" s="216"/>
      <c r="Y2344" s="216"/>
      <c r="Z2344" s="216"/>
      <c r="AA2344" s="216"/>
      <c r="AB2344" s="216"/>
      <c r="AC2344" s="216"/>
      <c r="AD2344" s="216"/>
      <c r="AE2344" s="216"/>
      <c r="AF2344" s="216"/>
      <c r="AG2344" s="216"/>
      <c r="AH2344" s="216"/>
      <c r="AI2344" s="216"/>
      <c r="AJ2344" s="216"/>
      <c r="AK2344" s="216"/>
      <c r="AL2344" s="216"/>
      <c r="FY2344" s="184"/>
      <c r="JJ2344" s="184"/>
    </row>
    <row r="2345" spans="2:270">
      <c r="B2345" s="202"/>
      <c r="E2345" s="216"/>
      <c r="F2345" s="216"/>
      <c r="G2345" s="216"/>
      <c r="H2345" s="216"/>
      <c r="I2345" s="216"/>
      <c r="J2345" s="216"/>
      <c r="K2345" s="216"/>
      <c r="L2345" s="216"/>
      <c r="M2345" s="216"/>
      <c r="N2345" s="216"/>
      <c r="O2345" s="216"/>
      <c r="P2345" s="216"/>
      <c r="Q2345" s="216"/>
      <c r="R2345" s="216"/>
      <c r="S2345" s="216"/>
      <c r="T2345" s="216"/>
      <c r="U2345" s="216"/>
      <c r="V2345" s="216"/>
      <c r="W2345" s="216"/>
      <c r="X2345" s="216"/>
      <c r="Y2345" s="216"/>
      <c r="Z2345" s="216"/>
      <c r="AA2345" s="216"/>
      <c r="AB2345" s="216"/>
      <c r="AC2345" s="216"/>
      <c r="AD2345" s="216"/>
      <c r="AE2345" s="216"/>
      <c r="AF2345" s="216"/>
      <c r="AG2345" s="216"/>
      <c r="AH2345" s="216"/>
      <c r="AI2345" s="216"/>
      <c r="AJ2345" s="216"/>
      <c r="AK2345" s="216"/>
      <c r="AL2345" s="216"/>
      <c r="FY2345" s="184"/>
      <c r="JJ2345" s="184"/>
    </row>
    <row r="2346" spans="2:270">
      <c r="B2346" s="202"/>
      <c r="E2346" s="216"/>
      <c r="F2346" s="216"/>
      <c r="G2346" s="216"/>
      <c r="H2346" s="216"/>
      <c r="I2346" s="216"/>
      <c r="J2346" s="216"/>
      <c r="K2346" s="216"/>
      <c r="L2346" s="216"/>
      <c r="M2346" s="216"/>
      <c r="N2346" s="216"/>
      <c r="O2346" s="216"/>
      <c r="P2346" s="216"/>
      <c r="Q2346" s="216"/>
      <c r="R2346" s="216"/>
      <c r="S2346" s="216"/>
      <c r="T2346" s="216"/>
      <c r="U2346" s="216"/>
      <c r="V2346" s="216"/>
      <c r="W2346" s="216"/>
      <c r="X2346" s="216"/>
      <c r="Y2346" s="216"/>
      <c r="Z2346" s="216"/>
      <c r="AA2346" s="216"/>
      <c r="AB2346" s="216"/>
      <c r="AC2346" s="216"/>
      <c r="AD2346" s="216"/>
      <c r="AE2346" s="216"/>
      <c r="AF2346" s="216"/>
      <c r="AG2346" s="216"/>
      <c r="AH2346" s="216"/>
      <c r="AI2346" s="216"/>
      <c r="AJ2346" s="216"/>
      <c r="AK2346" s="216"/>
      <c r="AL2346" s="216"/>
      <c r="FY2346" s="184"/>
      <c r="JJ2346" s="184"/>
    </row>
    <row r="2347" spans="2:270">
      <c r="B2347" s="202"/>
      <c r="E2347" s="216"/>
      <c r="F2347" s="216"/>
      <c r="G2347" s="216"/>
      <c r="H2347" s="216"/>
      <c r="I2347" s="216"/>
      <c r="J2347" s="216"/>
      <c r="K2347" s="216"/>
      <c r="L2347" s="216"/>
      <c r="M2347" s="216"/>
      <c r="N2347" s="216"/>
      <c r="O2347" s="216"/>
      <c r="P2347" s="216"/>
      <c r="Q2347" s="216"/>
      <c r="R2347" s="216"/>
      <c r="S2347" s="216"/>
      <c r="T2347" s="216"/>
      <c r="U2347" s="216"/>
      <c r="V2347" s="216"/>
      <c r="W2347" s="216"/>
      <c r="X2347" s="216"/>
      <c r="Y2347" s="216"/>
      <c r="Z2347" s="216"/>
      <c r="AA2347" s="216"/>
      <c r="AB2347" s="216"/>
      <c r="AC2347" s="216"/>
      <c r="AD2347" s="216"/>
      <c r="AE2347" s="216"/>
      <c r="AF2347" s="216"/>
      <c r="AG2347" s="216"/>
      <c r="AH2347" s="216"/>
      <c r="AI2347" s="216"/>
      <c r="AJ2347" s="216"/>
      <c r="AK2347" s="216"/>
      <c r="AL2347" s="216"/>
      <c r="FY2347" s="184"/>
      <c r="JJ2347" s="184"/>
    </row>
    <row r="2348" spans="2:270">
      <c r="B2348" s="202"/>
      <c r="E2348" s="216"/>
      <c r="F2348" s="216"/>
      <c r="G2348" s="216"/>
      <c r="H2348" s="216"/>
      <c r="I2348" s="216"/>
      <c r="J2348" s="216"/>
      <c r="K2348" s="216"/>
      <c r="L2348" s="216"/>
      <c r="M2348" s="216"/>
      <c r="N2348" s="216"/>
      <c r="O2348" s="216"/>
      <c r="P2348" s="216"/>
      <c r="Q2348" s="216"/>
      <c r="R2348" s="216"/>
      <c r="S2348" s="216"/>
      <c r="T2348" s="216"/>
      <c r="U2348" s="216"/>
      <c r="V2348" s="216"/>
      <c r="W2348" s="216"/>
      <c r="X2348" s="216"/>
      <c r="Y2348" s="216"/>
      <c r="Z2348" s="216"/>
      <c r="AA2348" s="216"/>
      <c r="AB2348" s="216"/>
      <c r="AC2348" s="216"/>
      <c r="AD2348" s="216"/>
      <c r="AE2348" s="216"/>
      <c r="AF2348" s="216"/>
      <c r="AG2348" s="216"/>
      <c r="AH2348" s="216"/>
      <c r="AI2348" s="216"/>
      <c r="AJ2348" s="216"/>
      <c r="AK2348" s="216"/>
      <c r="AL2348" s="216"/>
      <c r="FY2348" s="184"/>
      <c r="JJ2348" s="184"/>
    </row>
    <row r="2349" spans="2:270">
      <c r="B2349" s="202"/>
      <c r="E2349" s="216"/>
      <c r="F2349" s="216"/>
      <c r="G2349" s="216"/>
      <c r="H2349" s="216"/>
      <c r="I2349" s="216"/>
      <c r="J2349" s="216"/>
      <c r="K2349" s="216"/>
      <c r="L2349" s="216"/>
      <c r="M2349" s="216"/>
      <c r="N2349" s="216"/>
      <c r="O2349" s="216"/>
      <c r="P2349" s="216"/>
      <c r="Q2349" s="216"/>
      <c r="R2349" s="216"/>
      <c r="S2349" s="216"/>
      <c r="T2349" s="216"/>
      <c r="U2349" s="216"/>
      <c r="V2349" s="216"/>
      <c r="W2349" s="216"/>
      <c r="X2349" s="216"/>
      <c r="Y2349" s="216"/>
      <c r="Z2349" s="216"/>
      <c r="AA2349" s="216"/>
      <c r="AB2349" s="216"/>
      <c r="AC2349" s="216"/>
      <c r="AD2349" s="216"/>
      <c r="AE2349" s="216"/>
      <c r="AF2349" s="216"/>
      <c r="AG2349" s="216"/>
      <c r="AH2349" s="216"/>
      <c r="AI2349" s="216"/>
      <c r="AJ2349" s="216"/>
      <c r="AK2349" s="216"/>
      <c r="AL2349" s="216"/>
      <c r="FY2349" s="184"/>
      <c r="JJ2349" s="184"/>
    </row>
    <row r="2350" spans="2:270">
      <c r="B2350" s="202"/>
      <c r="E2350" s="216"/>
      <c r="F2350" s="216"/>
      <c r="G2350" s="216"/>
      <c r="H2350" s="216"/>
      <c r="I2350" s="216"/>
      <c r="J2350" s="216"/>
      <c r="K2350" s="216"/>
      <c r="L2350" s="216"/>
      <c r="M2350" s="216"/>
      <c r="N2350" s="216"/>
      <c r="O2350" s="216"/>
      <c r="P2350" s="216"/>
      <c r="Q2350" s="216"/>
      <c r="R2350" s="216"/>
      <c r="S2350" s="216"/>
      <c r="T2350" s="216"/>
      <c r="U2350" s="216"/>
      <c r="V2350" s="216"/>
      <c r="W2350" s="216"/>
      <c r="X2350" s="216"/>
      <c r="Y2350" s="216"/>
      <c r="Z2350" s="216"/>
      <c r="AA2350" s="216"/>
      <c r="AB2350" s="216"/>
      <c r="AC2350" s="216"/>
      <c r="AD2350" s="216"/>
      <c r="AE2350" s="216"/>
      <c r="AF2350" s="216"/>
      <c r="AG2350" s="216"/>
      <c r="AH2350" s="216"/>
      <c r="AI2350" s="216"/>
      <c r="AJ2350" s="216"/>
      <c r="AK2350" s="216"/>
      <c r="AL2350" s="216"/>
      <c r="FY2350" s="184"/>
      <c r="JJ2350" s="184"/>
    </row>
    <row r="2351" spans="2:270">
      <c r="B2351" s="202"/>
      <c r="E2351" s="216"/>
      <c r="F2351" s="216"/>
      <c r="G2351" s="216"/>
      <c r="H2351" s="216"/>
      <c r="I2351" s="216"/>
      <c r="J2351" s="216"/>
      <c r="K2351" s="216"/>
      <c r="L2351" s="216"/>
      <c r="M2351" s="216"/>
      <c r="N2351" s="216"/>
      <c r="O2351" s="216"/>
      <c r="P2351" s="216"/>
      <c r="Q2351" s="216"/>
      <c r="R2351" s="216"/>
      <c r="S2351" s="216"/>
      <c r="T2351" s="216"/>
      <c r="U2351" s="216"/>
      <c r="V2351" s="216"/>
      <c r="W2351" s="216"/>
      <c r="X2351" s="216"/>
      <c r="Y2351" s="216"/>
      <c r="Z2351" s="216"/>
      <c r="AA2351" s="216"/>
      <c r="AB2351" s="216"/>
      <c r="AC2351" s="216"/>
      <c r="AD2351" s="216"/>
      <c r="AE2351" s="216"/>
      <c r="AF2351" s="216"/>
      <c r="AG2351" s="216"/>
      <c r="AH2351" s="216"/>
      <c r="AI2351" s="216"/>
      <c r="AJ2351" s="216"/>
      <c r="AK2351" s="216"/>
      <c r="AL2351" s="216"/>
      <c r="FY2351" s="184"/>
      <c r="JJ2351" s="184"/>
    </row>
    <row r="2352" spans="2:270">
      <c r="B2352" s="202"/>
      <c r="E2352" s="216"/>
      <c r="F2352" s="216"/>
      <c r="G2352" s="216"/>
      <c r="H2352" s="216"/>
      <c r="I2352" s="216"/>
      <c r="J2352" s="216"/>
      <c r="K2352" s="216"/>
      <c r="L2352" s="216"/>
      <c r="M2352" s="216"/>
      <c r="N2352" s="216"/>
      <c r="O2352" s="216"/>
      <c r="P2352" s="216"/>
      <c r="Q2352" s="216"/>
      <c r="R2352" s="216"/>
      <c r="S2352" s="216"/>
      <c r="T2352" s="216"/>
      <c r="U2352" s="216"/>
      <c r="V2352" s="216"/>
      <c r="W2352" s="216"/>
      <c r="X2352" s="216"/>
      <c r="Y2352" s="216"/>
      <c r="Z2352" s="216"/>
      <c r="AA2352" s="216"/>
      <c r="AB2352" s="216"/>
      <c r="AC2352" s="216"/>
      <c r="AD2352" s="216"/>
      <c r="AE2352" s="216"/>
      <c r="AF2352" s="216"/>
      <c r="AG2352" s="216"/>
      <c r="AH2352" s="216"/>
      <c r="AI2352" s="216"/>
      <c r="AJ2352" s="216"/>
      <c r="AK2352" s="216"/>
      <c r="AL2352" s="216"/>
      <c r="FY2352" s="184"/>
      <c r="JJ2352" s="184"/>
    </row>
    <row r="2353" spans="2:270">
      <c r="B2353" s="202"/>
      <c r="E2353" s="216"/>
      <c r="F2353" s="216"/>
      <c r="G2353" s="216"/>
      <c r="H2353" s="216"/>
      <c r="I2353" s="216"/>
      <c r="J2353" s="216"/>
      <c r="K2353" s="216"/>
      <c r="L2353" s="216"/>
      <c r="M2353" s="216"/>
      <c r="N2353" s="216"/>
      <c r="O2353" s="216"/>
      <c r="P2353" s="216"/>
      <c r="Q2353" s="216"/>
      <c r="R2353" s="216"/>
      <c r="S2353" s="216"/>
      <c r="T2353" s="216"/>
      <c r="U2353" s="216"/>
      <c r="V2353" s="216"/>
      <c r="W2353" s="216"/>
      <c r="X2353" s="216"/>
      <c r="Y2353" s="216"/>
      <c r="Z2353" s="216"/>
      <c r="AA2353" s="216"/>
      <c r="AB2353" s="216"/>
      <c r="AC2353" s="216"/>
      <c r="AD2353" s="216"/>
      <c r="AE2353" s="216"/>
      <c r="AF2353" s="216"/>
      <c r="AG2353" s="216"/>
      <c r="AH2353" s="216"/>
      <c r="AI2353" s="216"/>
      <c r="AJ2353" s="216"/>
      <c r="AK2353" s="216"/>
      <c r="AL2353" s="216"/>
      <c r="FY2353" s="184"/>
      <c r="JJ2353" s="184"/>
    </row>
    <row r="2354" spans="2:270">
      <c r="B2354" s="202"/>
      <c r="E2354" s="216"/>
      <c r="F2354" s="216"/>
      <c r="G2354" s="216"/>
      <c r="H2354" s="216"/>
      <c r="I2354" s="216"/>
      <c r="J2354" s="216"/>
      <c r="K2354" s="216"/>
      <c r="L2354" s="216"/>
      <c r="M2354" s="216"/>
      <c r="N2354" s="216"/>
      <c r="O2354" s="216"/>
      <c r="P2354" s="216"/>
      <c r="Q2354" s="216"/>
      <c r="R2354" s="216"/>
      <c r="S2354" s="216"/>
      <c r="T2354" s="216"/>
      <c r="U2354" s="216"/>
      <c r="V2354" s="216"/>
      <c r="W2354" s="216"/>
      <c r="X2354" s="216"/>
      <c r="Y2354" s="216"/>
      <c r="Z2354" s="216"/>
      <c r="AA2354" s="216"/>
      <c r="AB2354" s="216"/>
      <c r="AC2354" s="216"/>
      <c r="AD2354" s="216"/>
      <c r="AE2354" s="216"/>
      <c r="AF2354" s="216"/>
      <c r="AG2354" s="216"/>
      <c r="AH2354" s="216"/>
      <c r="AI2354" s="216"/>
      <c r="AJ2354" s="216"/>
      <c r="AK2354" s="216"/>
      <c r="AL2354" s="216"/>
      <c r="FY2354" s="184"/>
      <c r="JJ2354" s="184"/>
    </row>
    <row r="2355" spans="2:270">
      <c r="B2355" s="202"/>
      <c r="E2355" s="216"/>
      <c r="F2355" s="216"/>
      <c r="G2355" s="216"/>
      <c r="H2355" s="216"/>
      <c r="I2355" s="216"/>
      <c r="J2355" s="216"/>
      <c r="K2355" s="216"/>
      <c r="L2355" s="216"/>
      <c r="M2355" s="216"/>
      <c r="N2355" s="216"/>
      <c r="O2355" s="216"/>
      <c r="P2355" s="216"/>
      <c r="Q2355" s="216"/>
      <c r="R2355" s="216"/>
      <c r="S2355" s="216"/>
      <c r="T2355" s="216"/>
      <c r="U2355" s="216"/>
      <c r="V2355" s="216"/>
      <c r="W2355" s="216"/>
      <c r="X2355" s="216"/>
      <c r="Y2355" s="216"/>
      <c r="Z2355" s="216"/>
      <c r="AA2355" s="216"/>
      <c r="AB2355" s="216"/>
      <c r="AC2355" s="216"/>
      <c r="AD2355" s="216"/>
      <c r="AE2355" s="216"/>
      <c r="AF2355" s="216"/>
      <c r="AG2355" s="216"/>
      <c r="AH2355" s="216"/>
      <c r="AI2355" s="216"/>
      <c r="AJ2355" s="216"/>
      <c r="AK2355" s="216"/>
      <c r="AL2355" s="216"/>
      <c r="FY2355" s="184"/>
      <c r="JJ2355" s="184"/>
    </row>
    <row r="2356" spans="2:270">
      <c r="B2356" s="202"/>
      <c r="E2356" s="216"/>
      <c r="F2356" s="216"/>
      <c r="G2356" s="216"/>
      <c r="H2356" s="216"/>
      <c r="I2356" s="216"/>
      <c r="J2356" s="216"/>
      <c r="K2356" s="216"/>
      <c r="L2356" s="216"/>
      <c r="M2356" s="216"/>
      <c r="N2356" s="216"/>
      <c r="O2356" s="216"/>
      <c r="P2356" s="216"/>
      <c r="Q2356" s="216"/>
      <c r="R2356" s="216"/>
      <c r="S2356" s="216"/>
      <c r="T2356" s="216"/>
      <c r="U2356" s="216"/>
      <c r="V2356" s="216"/>
      <c r="W2356" s="216"/>
      <c r="X2356" s="216"/>
      <c r="Y2356" s="216"/>
      <c r="Z2356" s="216"/>
      <c r="AA2356" s="216"/>
      <c r="AB2356" s="216"/>
      <c r="AC2356" s="216"/>
      <c r="AD2356" s="216"/>
      <c r="AE2356" s="216"/>
      <c r="AF2356" s="216"/>
      <c r="AG2356" s="216"/>
      <c r="AH2356" s="216"/>
      <c r="AI2356" s="216"/>
      <c r="AJ2356" s="216"/>
      <c r="AK2356" s="216"/>
      <c r="AL2356" s="216"/>
      <c r="FY2356" s="184"/>
      <c r="JJ2356" s="184"/>
    </row>
    <row r="2357" spans="2:270">
      <c r="B2357" s="202"/>
      <c r="E2357" s="216"/>
      <c r="F2357" s="216"/>
      <c r="G2357" s="216"/>
      <c r="H2357" s="216"/>
      <c r="I2357" s="216"/>
      <c r="J2357" s="216"/>
      <c r="K2357" s="216"/>
      <c r="L2357" s="216"/>
      <c r="M2357" s="216"/>
      <c r="N2357" s="216"/>
      <c r="O2357" s="216"/>
      <c r="P2357" s="216"/>
      <c r="Q2357" s="216"/>
      <c r="R2357" s="216"/>
      <c r="S2357" s="216"/>
      <c r="T2357" s="216"/>
      <c r="U2357" s="216"/>
      <c r="V2357" s="216"/>
      <c r="W2357" s="216"/>
      <c r="X2357" s="216"/>
      <c r="Y2357" s="216"/>
      <c r="Z2357" s="216"/>
      <c r="AA2357" s="216"/>
      <c r="AB2357" s="216"/>
      <c r="AC2357" s="216"/>
      <c r="AD2357" s="216"/>
      <c r="AE2357" s="216"/>
      <c r="AF2357" s="216"/>
      <c r="AG2357" s="216"/>
      <c r="AH2357" s="216"/>
      <c r="AI2357" s="216"/>
      <c r="AJ2357" s="216"/>
      <c r="AK2357" s="216"/>
      <c r="AL2357" s="216"/>
      <c r="FY2357" s="184"/>
      <c r="JJ2357" s="184"/>
    </row>
    <row r="2358" spans="2:270">
      <c r="B2358" s="202"/>
      <c r="E2358" s="216"/>
      <c r="F2358" s="216"/>
      <c r="G2358" s="216"/>
      <c r="H2358" s="216"/>
      <c r="I2358" s="216"/>
      <c r="J2358" s="216"/>
      <c r="K2358" s="216"/>
      <c r="L2358" s="216"/>
      <c r="M2358" s="216"/>
      <c r="N2358" s="216"/>
      <c r="O2358" s="216"/>
      <c r="P2358" s="216"/>
      <c r="Q2358" s="216"/>
      <c r="R2358" s="216"/>
      <c r="S2358" s="216"/>
      <c r="T2358" s="216"/>
      <c r="U2358" s="216"/>
      <c r="V2358" s="216"/>
      <c r="W2358" s="216"/>
      <c r="X2358" s="216"/>
      <c r="Y2358" s="216"/>
      <c r="Z2358" s="216"/>
      <c r="AA2358" s="216"/>
      <c r="AB2358" s="216"/>
      <c r="AC2358" s="216"/>
      <c r="AD2358" s="216"/>
      <c r="AE2358" s="216"/>
      <c r="AF2358" s="216"/>
      <c r="AG2358" s="216"/>
      <c r="AH2358" s="216"/>
      <c r="AI2358" s="216"/>
      <c r="AJ2358" s="216"/>
      <c r="AK2358" s="216"/>
      <c r="AL2358" s="216"/>
      <c r="FY2358" s="184"/>
      <c r="JJ2358" s="184"/>
    </row>
    <row r="2359" spans="2:270">
      <c r="B2359" s="202"/>
      <c r="E2359" s="216"/>
      <c r="F2359" s="216"/>
      <c r="G2359" s="216"/>
      <c r="H2359" s="216"/>
      <c r="I2359" s="216"/>
      <c r="J2359" s="216"/>
      <c r="K2359" s="216"/>
      <c r="L2359" s="216"/>
      <c r="M2359" s="216"/>
      <c r="N2359" s="216"/>
      <c r="O2359" s="216"/>
      <c r="P2359" s="216"/>
      <c r="Q2359" s="216"/>
      <c r="R2359" s="216"/>
      <c r="S2359" s="216"/>
      <c r="T2359" s="216"/>
      <c r="U2359" s="216"/>
      <c r="V2359" s="216"/>
      <c r="W2359" s="216"/>
      <c r="X2359" s="216"/>
      <c r="Y2359" s="216"/>
      <c r="Z2359" s="216"/>
      <c r="AA2359" s="216"/>
      <c r="AB2359" s="216"/>
      <c r="AC2359" s="216"/>
      <c r="AD2359" s="216"/>
      <c r="AE2359" s="216"/>
      <c r="AF2359" s="216"/>
      <c r="AG2359" s="216"/>
      <c r="AH2359" s="216"/>
      <c r="AI2359" s="216"/>
      <c r="AJ2359" s="216"/>
      <c r="AK2359" s="216"/>
      <c r="AL2359" s="216"/>
      <c r="FY2359" s="184"/>
      <c r="JJ2359" s="184"/>
    </row>
    <row r="2360" spans="2:270">
      <c r="B2360" s="202"/>
      <c r="E2360" s="216"/>
      <c r="F2360" s="216"/>
      <c r="G2360" s="216"/>
      <c r="H2360" s="216"/>
      <c r="I2360" s="216"/>
      <c r="J2360" s="216"/>
      <c r="K2360" s="216"/>
      <c r="L2360" s="216"/>
      <c r="M2360" s="216"/>
      <c r="N2360" s="216"/>
      <c r="O2360" s="216"/>
      <c r="P2360" s="216"/>
      <c r="Q2360" s="216"/>
      <c r="R2360" s="216"/>
      <c r="S2360" s="216"/>
      <c r="T2360" s="216"/>
      <c r="U2360" s="216"/>
      <c r="V2360" s="216"/>
      <c r="W2360" s="216"/>
      <c r="X2360" s="216"/>
      <c r="Y2360" s="216"/>
      <c r="Z2360" s="216"/>
      <c r="AA2360" s="216"/>
      <c r="AB2360" s="216"/>
      <c r="AC2360" s="216"/>
      <c r="AD2360" s="216"/>
      <c r="AE2360" s="216"/>
      <c r="AF2360" s="216"/>
      <c r="AG2360" s="216"/>
      <c r="AH2360" s="216"/>
      <c r="AI2360" s="216"/>
      <c r="AJ2360" s="216"/>
      <c r="AK2360" s="216"/>
      <c r="AL2360" s="216"/>
      <c r="FY2360" s="184"/>
      <c r="JJ2360" s="184"/>
    </row>
    <row r="2361" spans="2:270">
      <c r="B2361" s="202"/>
      <c r="E2361" s="216"/>
      <c r="F2361" s="216"/>
      <c r="G2361" s="216"/>
      <c r="H2361" s="216"/>
      <c r="I2361" s="216"/>
      <c r="J2361" s="216"/>
      <c r="K2361" s="216"/>
      <c r="L2361" s="216"/>
      <c r="M2361" s="216"/>
      <c r="N2361" s="216"/>
      <c r="O2361" s="216"/>
      <c r="P2361" s="216"/>
      <c r="Q2361" s="216"/>
      <c r="R2361" s="216"/>
      <c r="S2361" s="216"/>
      <c r="T2361" s="216"/>
      <c r="U2361" s="216"/>
      <c r="V2361" s="216"/>
      <c r="W2361" s="216"/>
      <c r="X2361" s="216"/>
      <c r="Y2361" s="216"/>
      <c r="Z2361" s="216"/>
      <c r="AA2361" s="216"/>
      <c r="AB2361" s="216"/>
      <c r="AC2361" s="216"/>
      <c r="AD2361" s="216"/>
      <c r="AE2361" s="216"/>
      <c r="AF2361" s="216"/>
      <c r="AG2361" s="216"/>
      <c r="AH2361" s="216"/>
      <c r="AI2361" s="216"/>
      <c r="AJ2361" s="216"/>
      <c r="AK2361" s="216"/>
      <c r="AL2361" s="216"/>
      <c r="FY2361" s="184"/>
      <c r="JJ2361" s="184"/>
    </row>
    <row r="2362" spans="2:270">
      <c r="B2362" s="202"/>
      <c r="E2362" s="216"/>
      <c r="F2362" s="216"/>
      <c r="G2362" s="216"/>
      <c r="H2362" s="216"/>
      <c r="I2362" s="216"/>
      <c r="J2362" s="216"/>
      <c r="K2362" s="216"/>
      <c r="L2362" s="216"/>
      <c r="M2362" s="216"/>
      <c r="N2362" s="216"/>
      <c r="O2362" s="216"/>
      <c r="P2362" s="216"/>
      <c r="Q2362" s="216"/>
      <c r="R2362" s="216"/>
      <c r="S2362" s="216"/>
      <c r="T2362" s="216"/>
      <c r="U2362" s="216"/>
      <c r="V2362" s="216"/>
      <c r="W2362" s="216"/>
      <c r="X2362" s="216"/>
      <c r="Y2362" s="216"/>
      <c r="Z2362" s="216"/>
      <c r="AA2362" s="216"/>
      <c r="AB2362" s="216"/>
      <c r="AC2362" s="216"/>
      <c r="AD2362" s="216"/>
      <c r="AE2362" s="216"/>
      <c r="AF2362" s="216"/>
      <c r="AG2362" s="216"/>
      <c r="AH2362" s="216"/>
      <c r="AI2362" s="216"/>
      <c r="AJ2362" s="216"/>
      <c r="AK2362" s="216"/>
      <c r="AL2362" s="216"/>
      <c r="FY2362" s="184"/>
      <c r="JJ2362" s="184"/>
    </row>
    <row r="2363" spans="2:270">
      <c r="B2363" s="202"/>
      <c r="E2363" s="216"/>
      <c r="F2363" s="216"/>
      <c r="G2363" s="216"/>
      <c r="H2363" s="216"/>
      <c r="I2363" s="216"/>
      <c r="J2363" s="216"/>
      <c r="K2363" s="216"/>
      <c r="L2363" s="216"/>
      <c r="M2363" s="216"/>
      <c r="N2363" s="216"/>
      <c r="O2363" s="216"/>
      <c r="P2363" s="216"/>
      <c r="Q2363" s="216"/>
      <c r="R2363" s="216"/>
      <c r="S2363" s="216"/>
      <c r="T2363" s="216"/>
      <c r="U2363" s="216"/>
      <c r="V2363" s="216"/>
      <c r="W2363" s="216"/>
      <c r="X2363" s="216"/>
      <c r="Y2363" s="216"/>
      <c r="Z2363" s="216"/>
      <c r="AA2363" s="216"/>
      <c r="AB2363" s="216"/>
      <c r="AC2363" s="216"/>
      <c r="AD2363" s="216"/>
      <c r="AE2363" s="216"/>
      <c r="AF2363" s="216"/>
      <c r="AG2363" s="216"/>
      <c r="AH2363" s="216"/>
      <c r="AI2363" s="216"/>
      <c r="AJ2363" s="216"/>
      <c r="AK2363" s="216"/>
      <c r="AL2363" s="216"/>
      <c r="FY2363" s="184"/>
      <c r="JJ2363" s="184"/>
    </row>
    <row r="2364" spans="2:270">
      <c r="B2364" s="202"/>
      <c r="E2364" s="216"/>
      <c r="F2364" s="216"/>
      <c r="G2364" s="216"/>
      <c r="H2364" s="216"/>
      <c r="I2364" s="216"/>
      <c r="J2364" s="216"/>
      <c r="K2364" s="216"/>
      <c r="L2364" s="216"/>
      <c r="M2364" s="216"/>
      <c r="N2364" s="216"/>
      <c r="O2364" s="216"/>
      <c r="P2364" s="216"/>
      <c r="Q2364" s="216"/>
      <c r="R2364" s="216"/>
      <c r="S2364" s="216"/>
      <c r="T2364" s="216"/>
      <c r="U2364" s="216"/>
      <c r="V2364" s="216"/>
      <c r="W2364" s="216"/>
      <c r="X2364" s="216"/>
      <c r="Y2364" s="216"/>
      <c r="Z2364" s="216"/>
      <c r="AA2364" s="216"/>
      <c r="AB2364" s="216"/>
      <c r="AC2364" s="216"/>
      <c r="AD2364" s="216"/>
      <c r="AE2364" s="216"/>
      <c r="AF2364" s="216"/>
      <c r="AG2364" s="216"/>
      <c r="AH2364" s="216"/>
      <c r="AI2364" s="216"/>
      <c r="AJ2364" s="216"/>
      <c r="AK2364" s="216"/>
      <c r="AL2364" s="216"/>
      <c r="FY2364" s="184"/>
      <c r="JJ2364" s="184"/>
    </row>
    <row r="2365" spans="2:270">
      <c r="B2365" s="202"/>
      <c r="E2365" s="216"/>
      <c r="F2365" s="216"/>
      <c r="G2365" s="216"/>
      <c r="H2365" s="216"/>
      <c r="I2365" s="216"/>
      <c r="J2365" s="216"/>
      <c r="K2365" s="216"/>
      <c r="L2365" s="216"/>
      <c r="M2365" s="216"/>
      <c r="N2365" s="216"/>
      <c r="O2365" s="216"/>
      <c r="P2365" s="216"/>
      <c r="Q2365" s="216"/>
      <c r="R2365" s="216"/>
      <c r="S2365" s="216"/>
      <c r="T2365" s="216"/>
      <c r="U2365" s="216"/>
      <c r="V2365" s="216"/>
      <c r="W2365" s="216"/>
      <c r="X2365" s="216"/>
      <c r="Y2365" s="216"/>
      <c r="Z2365" s="216"/>
      <c r="AA2365" s="216"/>
      <c r="AB2365" s="216"/>
      <c r="AC2365" s="216"/>
      <c r="AD2365" s="216"/>
      <c r="AE2365" s="216"/>
      <c r="AF2365" s="216"/>
      <c r="AG2365" s="216"/>
      <c r="AH2365" s="216"/>
      <c r="AI2365" s="216"/>
      <c r="AJ2365" s="216"/>
      <c r="AK2365" s="216"/>
      <c r="AL2365" s="216"/>
      <c r="FY2365" s="184"/>
      <c r="JJ2365" s="184"/>
    </row>
    <row r="2366" spans="2:270">
      <c r="B2366" s="202"/>
      <c r="E2366" s="216"/>
      <c r="F2366" s="216"/>
      <c r="G2366" s="216"/>
      <c r="H2366" s="216"/>
      <c r="I2366" s="216"/>
      <c r="J2366" s="216"/>
      <c r="K2366" s="216"/>
      <c r="L2366" s="216"/>
      <c r="M2366" s="216"/>
      <c r="N2366" s="216"/>
      <c r="O2366" s="216"/>
      <c r="P2366" s="216"/>
      <c r="Q2366" s="216"/>
      <c r="R2366" s="216"/>
      <c r="S2366" s="216"/>
      <c r="T2366" s="216"/>
      <c r="U2366" s="216"/>
      <c r="V2366" s="216"/>
      <c r="W2366" s="216"/>
      <c r="X2366" s="216"/>
      <c r="Y2366" s="216"/>
      <c r="Z2366" s="216"/>
      <c r="AA2366" s="216"/>
      <c r="AB2366" s="216"/>
      <c r="AC2366" s="216"/>
      <c r="AD2366" s="216"/>
      <c r="AE2366" s="216"/>
      <c r="AF2366" s="216"/>
      <c r="AG2366" s="216"/>
      <c r="AH2366" s="216"/>
      <c r="AI2366" s="216"/>
      <c r="AJ2366" s="216"/>
      <c r="AK2366" s="216"/>
      <c r="AL2366" s="216"/>
      <c r="FY2366" s="184"/>
      <c r="JJ2366" s="184"/>
    </row>
    <row r="2367" spans="2:270">
      <c r="B2367" s="202"/>
      <c r="E2367" s="216"/>
      <c r="F2367" s="216"/>
      <c r="G2367" s="216"/>
      <c r="H2367" s="216"/>
      <c r="I2367" s="216"/>
      <c r="J2367" s="216"/>
      <c r="K2367" s="216"/>
      <c r="L2367" s="216"/>
      <c r="M2367" s="216"/>
      <c r="N2367" s="216"/>
      <c r="O2367" s="216"/>
      <c r="P2367" s="216"/>
      <c r="Q2367" s="216"/>
      <c r="R2367" s="216"/>
      <c r="S2367" s="216"/>
      <c r="T2367" s="216"/>
      <c r="U2367" s="216"/>
      <c r="V2367" s="216"/>
      <c r="W2367" s="216"/>
      <c r="X2367" s="216"/>
      <c r="Y2367" s="216"/>
      <c r="Z2367" s="216"/>
      <c r="AA2367" s="216"/>
      <c r="AB2367" s="216"/>
      <c r="AC2367" s="216"/>
      <c r="AD2367" s="216"/>
      <c r="AE2367" s="216"/>
      <c r="AF2367" s="216"/>
      <c r="AG2367" s="216"/>
      <c r="AH2367" s="216"/>
      <c r="AI2367" s="216"/>
      <c r="AJ2367" s="216"/>
      <c r="AK2367" s="216"/>
      <c r="AL2367" s="216"/>
      <c r="FY2367" s="184"/>
      <c r="JJ2367" s="184"/>
    </row>
    <row r="2368" spans="2:270">
      <c r="B2368" s="202"/>
      <c r="E2368" s="216"/>
      <c r="F2368" s="216"/>
      <c r="G2368" s="216"/>
      <c r="H2368" s="216"/>
      <c r="I2368" s="216"/>
      <c r="J2368" s="216"/>
      <c r="K2368" s="216"/>
      <c r="L2368" s="216"/>
      <c r="M2368" s="216"/>
      <c r="N2368" s="216"/>
      <c r="O2368" s="216"/>
      <c r="P2368" s="216"/>
      <c r="Q2368" s="216"/>
      <c r="R2368" s="216"/>
      <c r="S2368" s="216"/>
      <c r="T2368" s="216"/>
      <c r="U2368" s="216"/>
      <c r="V2368" s="216"/>
      <c r="W2368" s="216"/>
      <c r="X2368" s="216"/>
      <c r="Y2368" s="216"/>
      <c r="Z2368" s="216"/>
      <c r="AA2368" s="216"/>
      <c r="AB2368" s="216"/>
      <c r="AC2368" s="216"/>
      <c r="AD2368" s="216"/>
      <c r="AE2368" s="216"/>
      <c r="AF2368" s="216"/>
      <c r="AG2368" s="216"/>
      <c r="AH2368" s="216"/>
      <c r="AI2368" s="216"/>
      <c r="AJ2368" s="216"/>
      <c r="AK2368" s="216"/>
      <c r="AL2368" s="216"/>
      <c r="FY2368" s="184"/>
      <c r="JJ2368" s="184"/>
    </row>
    <row r="2369" spans="2:270">
      <c r="B2369" s="202"/>
      <c r="E2369" s="216"/>
      <c r="F2369" s="216"/>
      <c r="G2369" s="216"/>
      <c r="H2369" s="216"/>
      <c r="I2369" s="216"/>
      <c r="J2369" s="216"/>
      <c r="K2369" s="216"/>
      <c r="L2369" s="216"/>
      <c r="M2369" s="216"/>
      <c r="N2369" s="216"/>
      <c r="O2369" s="216"/>
      <c r="P2369" s="216"/>
      <c r="Q2369" s="216"/>
      <c r="R2369" s="216"/>
      <c r="S2369" s="216"/>
      <c r="T2369" s="216"/>
      <c r="U2369" s="216"/>
      <c r="V2369" s="216"/>
      <c r="W2369" s="216"/>
      <c r="X2369" s="216"/>
      <c r="Y2369" s="216"/>
      <c r="Z2369" s="216"/>
      <c r="AA2369" s="216"/>
      <c r="AB2369" s="216"/>
      <c r="AC2369" s="216"/>
      <c r="AD2369" s="216"/>
      <c r="AE2369" s="216"/>
      <c r="AF2369" s="216"/>
      <c r="AG2369" s="216"/>
      <c r="AH2369" s="216"/>
      <c r="AI2369" s="216"/>
      <c r="AJ2369" s="216"/>
      <c r="AK2369" s="216"/>
      <c r="AL2369" s="216"/>
      <c r="FY2369" s="184"/>
      <c r="JJ2369" s="184"/>
    </row>
    <row r="2370" spans="2:270">
      <c r="B2370" s="202"/>
      <c r="E2370" s="216"/>
      <c r="F2370" s="216"/>
      <c r="G2370" s="216"/>
      <c r="H2370" s="216"/>
      <c r="I2370" s="216"/>
      <c r="J2370" s="216"/>
      <c r="K2370" s="216"/>
      <c r="L2370" s="216"/>
      <c r="M2370" s="216"/>
      <c r="N2370" s="216"/>
      <c r="O2370" s="216"/>
      <c r="P2370" s="216"/>
      <c r="Q2370" s="216"/>
      <c r="R2370" s="216"/>
      <c r="S2370" s="216"/>
      <c r="T2370" s="216"/>
      <c r="U2370" s="216"/>
      <c r="V2370" s="216"/>
      <c r="W2370" s="216"/>
      <c r="X2370" s="216"/>
      <c r="Y2370" s="216"/>
      <c r="Z2370" s="216"/>
      <c r="AA2370" s="216"/>
      <c r="AB2370" s="216"/>
      <c r="AC2370" s="216"/>
      <c r="AD2370" s="216"/>
      <c r="AE2370" s="216"/>
      <c r="AF2370" s="216"/>
      <c r="AG2370" s="216"/>
      <c r="AH2370" s="216"/>
      <c r="AI2370" s="216"/>
      <c r="AJ2370" s="216"/>
      <c r="AK2370" s="216"/>
      <c r="AL2370" s="216"/>
      <c r="FY2370" s="184"/>
      <c r="JJ2370" s="184"/>
    </row>
    <row r="2371" spans="2:270">
      <c r="B2371" s="202"/>
      <c r="E2371" s="216"/>
      <c r="F2371" s="216"/>
      <c r="G2371" s="216"/>
      <c r="H2371" s="216"/>
      <c r="I2371" s="216"/>
      <c r="J2371" s="216"/>
      <c r="K2371" s="216"/>
      <c r="L2371" s="216"/>
      <c r="M2371" s="216"/>
      <c r="N2371" s="216"/>
      <c r="O2371" s="216"/>
      <c r="P2371" s="216"/>
      <c r="Q2371" s="216"/>
      <c r="R2371" s="216"/>
      <c r="S2371" s="216"/>
      <c r="T2371" s="216"/>
      <c r="U2371" s="216"/>
      <c r="V2371" s="216"/>
      <c r="W2371" s="216"/>
      <c r="X2371" s="216"/>
      <c r="Y2371" s="216"/>
      <c r="Z2371" s="216"/>
      <c r="AA2371" s="216"/>
      <c r="AB2371" s="216"/>
      <c r="AC2371" s="216"/>
      <c r="AD2371" s="216"/>
      <c r="AE2371" s="216"/>
      <c r="AF2371" s="216"/>
      <c r="AG2371" s="216"/>
      <c r="AH2371" s="216"/>
      <c r="AI2371" s="216"/>
      <c r="AJ2371" s="216"/>
      <c r="AK2371" s="216"/>
      <c r="AL2371" s="216"/>
      <c r="FY2371" s="184"/>
      <c r="JJ2371" s="184"/>
    </row>
    <row r="2372" spans="2:270">
      <c r="B2372" s="202"/>
      <c r="E2372" s="216"/>
      <c r="F2372" s="216"/>
      <c r="G2372" s="216"/>
      <c r="H2372" s="216"/>
      <c r="I2372" s="216"/>
      <c r="J2372" s="216"/>
      <c r="K2372" s="216"/>
      <c r="L2372" s="216"/>
      <c r="M2372" s="216"/>
      <c r="N2372" s="216"/>
      <c r="O2372" s="216"/>
      <c r="P2372" s="216"/>
      <c r="Q2372" s="216"/>
      <c r="R2372" s="216"/>
      <c r="S2372" s="216"/>
      <c r="T2372" s="216"/>
      <c r="U2372" s="216"/>
      <c r="V2372" s="216"/>
      <c r="W2372" s="216"/>
      <c r="X2372" s="216"/>
      <c r="Y2372" s="216"/>
      <c r="Z2372" s="216"/>
      <c r="AA2372" s="216"/>
      <c r="AB2372" s="216"/>
      <c r="AC2372" s="216"/>
      <c r="AD2372" s="216"/>
      <c r="AE2372" s="216"/>
      <c r="AF2372" s="216"/>
      <c r="AG2372" s="216"/>
      <c r="AH2372" s="216"/>
      <c r="AI2372" s="216"/>
      <c r="AJ2372" s="216"/>
      <c r="AK2372" s="216"/>
      <c r="AL2372" s="216"/>
      <c r="FY2372" s="184"/>
      <c r="JJ2372" s="184"/>
    </row>
    <row r="2373" spans="2:270">
      <c r="B2373" s="202"/>
      <c r="E2373" s="216"/>
      <c r="F2373" s="216"/>
      <c r="G2373" s="216"/>
      <c r="H2373" s="216"/>
      <c r="I2373" s="216"/>
      <c r="J2373" s="216"/>
      <c r="K2373" s="216"/>
      <c r="L2373" s="216"/>
      <c r="M2373" s="216"/>
      <c r="N2373" s="216"/>
      <c r="O2373" s="216"/>
      <c r="P2373" s="216"/>
      <c r="Q2373" s="216"/>
      <c r="R2373" s="216"/>
      <c r="S2373" s="216"/>
      <c r="T2373" s="216"/>
      <c r="U2373" s="216"/>
      <c r="V2373" s="216"/>
      <c r="W2373" s="216"/>
      <c r="X2373" s="216"/>
      <c r="Y2373" s="216"/>
      <c r="Z2373" s="216"/>
      <c r="AA2373" s="216"/>
      <c r="AB2373" s="216"/>
      <c r="AC2373" s="216"/>
      <c r="AD2373" s="216"/>
      <c r="AE2373" s="216"/>
      <c r="AF2373" s="216"/>
      <c r="AG2373" s="216"/>
      <c r="AH2373" s="216"/>
      <c r="AI2373" s="216"/>
      <c r="AJ2373" s="216"/>
      <c r="AK2373" s="216"/>
      <c r="AL2373" s="216"/>
      <c r="FY2373" s="184"/>
      <c r="JJ2373" s="184"/>
    </row>
    <row r="2374" spans="2:270">
      <c r="B2374" s="202"/>
      <c r="E2374" s="216"/>
      <c r="F2374" s="216"/>
      <c r="G2374" s="216"/>
      <c r="H2374" s="216"/>
      <c r="I2374" s="216"/>
      <c r="J2374" s="216"/>
      <c r="K2374" s="216"/>
      <c r="L2374" s="216"/>
      <c r="M2374" s="216"/>
      <c r="N2374" s="216"/>
      <c r="O2374" s="216"/>
      <c r="P2374" s="216"/>
      <c r="Q2374" s="216"/>
      <c r="R2374" s="216"/>
      <c r="S2374" s="216"/>
      <c r="T2374" s="216"/>
      <c r="U2374" s="216"/>
      <c r="V2374" s="216"/>
      <c r="W2374" s="216"/>
      <c r="X2374" s="216"/>
      <c r="Y2374" s="216"/>
      <c r="Z2374" s="216"/>
      <c r="AA2374" s="216"/>
      <c r="AB2374" s="216"/>
      <c r="AC2374" s="216"/>
      <c r="AD2374" s="216"/>
      <c r="AE2374" s="216"/>
      <c r="AF2374" s="216"/>
      <c r="AG2374" s="216"/>
      <c r="AH2374" s="216"/>
      <c r="AI2374" s="216"/>
      <c r="AJ2374" s="216"/>
      <c r="AK2374" s="216"/>
      <c r="AL2374" s="216"/>
      <c r="FY2374" s="184"/>
      <c r="JJ2374" s="184"/>
    </row>
    <row r="2375" spans="2:270">
      <c r="B2375" s="202"/>
      <c r="E2375" s="216"/>
      <c r="F2375" s="216"/>
      <c r="G2375" s="216"/>
      <c r="H2375" s="216"/>
      <c r="I2375" s="216"/>
      <c r="J2375" s="216"/>
      <c r="K2375" s="216"/>
      <c r="L2375" s="216"/>
      <c r="M2375" s="216"/>
      <c r="N2375" s="216"/>
      <c r="O2375" s="216"/>
      <c r="P2375" s="216"/>
      <c r="Q2375" s="216"/>
      <c r="R2375" s="216"/>
      <c r="S2375" s="216"/>
      <c r="T2375" s="216"/>
      <c r="U2375" s="216"/>
      <c r="V2375" s="216"/>
      <c r="W2375" s="216"/>
      <c r="X2375" s="216"/>
      <c r="Y2375" s="216"/>
      <c r="Z2375" s="216"/>
      <c r="AA2375" s="216"/>
      <c r="AB2375" s="216"/>
      <c r="AC2375" s="216"/>
      <c r="AD2375" s="216"/>
      <c r="AE2375" s="216"/>
      <c r="AF2375" s="216"/>
      <c r="AG2375" s="216"/>
      <c r="AH2375" s="216"/>
      <c r="AI2375" s="216"/>
      <c r="AJ2375" s="216"/>
      <c r="AK2375" s="216"/>
      <c r="AL2375" s="216"/>
      <c r="FY2375" s="184"/>
      <c r="JJ2375" s="184"/>
    </row>
    <row r="2376" spans="2:270">
      <c r="B2376" s="202"/>
      <c r="E2376" s="216"/>
      <c r="F2376" s="216"/>
      <c r="G2376" s="216"/>
      <c r="H2376" s="216"/>
      <c r="I2376" s="216"/>
      <c r="J2376" s="216"/>
      <c r="K2376" s="216"/>
      <c r="L2376" s="216"/>
      <c r="M2376" s="216"/>
      <c r="N2376" s="216"/>
      <c r="O2376" s="216"/>
      <c r="P2376" s="216"/>
      <c r="Q2376" s="216"/>
      <c r="R2376" s="216"/>
      <c r="S2376" s="216"/>
      <c r="T2376" s="216"/>
      <c r="U2376" s="216"/>
      <c r="V2376" s="216"/>
      <c r="W2376" s="216"/>
      <c r="X2376" s="216"/>
      <c r="Y2376" s="216"/>
      <c r="Z2376" s="216"/>
      <c r="AA2376" s="216"/>
      <c r="AB2376" s="216"/>
      <c r="AC2376" s="216"/>
      <c r="AD2376" s="216"/>
      <c r="AE2376" s="216"/>
      <c r="AF2376" s="216"/>
      <c r="AG2376" s="216"/>
      <c r="AH2376" s="216"/>
      <c r="AI2376" s="216"/>
      <c r="AJ2376" s="216"/>
      <c r="AK2376" s="216"/>
      <c r="AL2376" s="216"/>
      <c r="FY2376" s="184"/>
      <c r="JJ2376" s="184"/>
    </row>
    <row r="2377" spans="2:270">
      <c r="B2377" s="202"/>
      <c r="E2377" s="216"/>
      <c r="F2377" s="216"/>
      <c r="G2377" s="216"/>
      <c r="H2377" s="216"/>
      <c r="I2377" s="216"/>
      <c r="J2377" s="216"/>
      <c r="K2377" s="216"/>
      <c r="L2377" s="216"/>
      <c r="M2377" s="216"/>
      <c r="N2377" s="216"/>
      <c r="O2377" s="216"/>
      <c r="P2377" s="216"/>
      <c r="Q2377" s="216"/>
      <c r="R2377" s="216"/>
      <c r="S2377" s="216"/>
      <c r="T2377" s="216"/>
      <c r="U2377" s="216"/>
      <c r="V2377" s="216"/>
      <c r="W2377" s="216"/>
      <c r="X2377" s="216"/>
      <c r="Y2377" s="216"/>
      <c r="Z2377" s="216"/>
      <c r="AA2377" s="216"/>
      <c r="AB2377" s="216"/>
      <c r="AC2377" s="216"/>
      <c r="AD2377" s="216"/>
      <c r="AE2377" s="216"/>
      <c r="AF2377" s="216"/>
      <c r="AG2377" s="216"/>
      <c r="AH2377" s="216"/>
      <c r="AI2377" s="216"/>
      <c r="AJ2377" s="216"/>
      <c r="AK2377" s="216"/>
      <c r="AL2377" s="216"/>
      <c r="FY2377" s="184"/>
      <c r="JJ2377" s="184"/>
    </row>
    <row r="2378" spans="2:270">
      <c r="B2378" s="202"/>
      <c r="E2378" s="216"/>
      <c r="F2378" s="216"/>
      <c r="G2378" s="216"/>
      <c r="H2378" s="216"/>
      <c r="I2378" s="216"/>
      <c r="J2378" s="216"/>
      <c r="K2378" s="216"/>
      <c r="L2378" s="216"/>
      <c r="M2378" s="216"/>
      <c r="N2378" s="216"/>
      <c r="O2378" s="216"/>
      <c r="P2378" s="216"/>
      <c r="Q2378" s="216"/>
      <c r="R2378" s="216"/>
      <c r="S2378" s="216"/>
      <c r="T2378" s="216"/>
      <c r="U2378" s="216"/>
      <c r="V2378" s="216"/>
      <c r="W2378" s="216"/>
      <c r="X2378" s="216"/>
      <c r="Y2378" s="216"/>
      <c r="Z2378" s="216"/>
      <c r="AA2378" s="216"/>
      <c r="AB2378" s="216"/>
      <c r="AC2378" s="216"/>
      <c r="AD2378" s="216"/>
      <c r="AE2378" s="216"/>
      <c r="AF2378" s="216"/>
      <c r="AG2378" s="216"/>
      <c r="AH2378" s="216"/>
      <c r="AI2378" s="216"/>
      <c r="AJ2378" s="216"/>
      <c r="AK2378" s="216"/>
      <c r="AL2378" s="216"/>
      <c r="FY2378" s="184"/>
      <c r="JJ2378" s="184"/>
    </row>
    <row r="2379" spans="2:270">
      <c r="B2379" s="202"/>
      <c r="E2379" s="216"/>
      <c r="F2379" s="216"/>
      <c r="G2379" s="216"/>
      <c r="H2379" s="216"/>
      <c r="I2379" s="216"/>
      <c r="J2379" s="216"/>
      <c r="K2379" s="216"/>
      <c r="L2379" s="216"/>
      <c r="M2379" s="216"/>
      <c r="N2379" s="216"/>
      <c r="O2379" s="216"/>
      <c r="P2379" s="216"/>
      <c r="Q2379" s="216"/>
      <c r="R2379" s="216"/>
      <c r="S2379" s="216"/>
      <c r="T2379" s="216"/>
      <c r="U2379" s="216"/>
      <c r="V2379" s="216"/>
      <c r="W2379" s="216"/>
      <c r="X2379" s="216"/>
      <c r="Y2379" s="216"/>
      <c r="Z2379" s="216"/>
      <c r="AA2379" s="216"/>
      <c r="AB2379" s="216"/>
      <c r="AC2379" s="216"/>
      <c r="AD2379" s="216"/>
      <c r="AE2379" s="216"/>
      <c r="AF2379" s="216"/>
      <c r="AG2379" s="216"/>
      <c r="AH2379" s="216"/>
      <c r="AI2379" s="216"/>
      <c r="AJ2379" s="216"/>
      <c r="AK2379" s="216"/>
      <c r="AL2379" s="216"/>
      <c r="FY2379" s="184"/>
      <c r="JJ2379" s="184"/>
    </row>
    <row r="2380" spans="2:270">
      <c r="B2380" s="202"/>
      <c r="E2380" s="216"/>
      <c r="F2380" s="216"/>
      <c r="G2380" s="216"/>
      <c r="H2380" s="216"/>
      <c r="I2380" s="216"/>
      <c r="J2380" s="216"/>
      <c r="K2380" s="216"/>
      <c r="L2380" s="216"/>
      <c r="M2380" s="216"/>
      <c r="N2380" s="216"/>
      <c r="O2380" s="216"/>
      <c r="P2380" s="216"/>
      <c r="Q2380" s="216"/>
      <c r="R2380" s="216"/>
      <c r="S2380" s="216"/>
      <c r="T2380" s="216"/>
      <c r="U2380" s="216"/>
      <c r="V2380" s="216"/>
      <c r="W2380" s="216"/>
      <c r="X2380" s="216"/>
      <c r="Y2380" s="216"/>
      <c r="Z2380" s="216"/>
      <c r="AA2380" s="216"/>
      <c r="AB2380" s="216"/>
      <c r="AC2380" s="216"/>
      <c r="AD2380" s="216"/>
      <c r="AE2380" s="216"/>
      <c r="AF2380" s="216"/>
      <c r="AG2380" s="216"/>
      <c r="AH2380" s="216"/>
      <c r="AI2380" s="216"/>
      <c r="AJ2380" s="216"/>
      <c r="AK2380" s="216"/>
      <c r="AL2380" s="216"/>
      <c r="FY2380" s="184"/>
      <c r="JJ2380" s="184"/>
    </row>
    <row r="2381" spans="2:270">
      <c r="B2381" s="202"/>
      <c r="E2381" s="216"/>
      <c r="F2381" s="216"/>
      <c r="G2381" s="216"/>
      <c r="H2381" s="216"/>
      <c r="I2381" s="216"/>
      <c r="J2381" s="216"/>
      <c r="K2381" s="216"/>
      <c r="L2381" s="216"/>
      <c r="M2381" s="216"/>
      <c r="N2381" s="216"/>
      <c r="O2381" s="216"/>
      <c r="P2381" s="216"/>
      <c r="Q2381" s="216"/>
      <c r="R2381" s="216"/>
      <c r="S2381" s="216"/>
      <c r="T2381" s="216"/>
      <c r="U2381" s="216"/>
      <c r="V2381" s="216"/>
      <c r="W2381" s="216"/>
      <c r="X2381" s="216"/>
      <c r="Y2381" s="216"/>
      <c r="Z2381" s="216"/>
      <c r="AA2381" s="216"/>
      <c r="AB2381" s="216"/>
      <c r="AC2381" s="216"/>
      <c r="AD2381" s="216"/>
      <c r="AE2381" s="216"/>
      <c r="AF2381" s="216"/>
      <c r="AG2381" s="216"/>
      <c r="AH2381" s="216"/>
      <c r="AI2381" s="216"/>
      <c r="AJ2381" s="216"/>
      <c r="AK2381" s="216"/>
      <c r="AL2381" s="216"/>
      <c r="FY2381" s="184"/>
      <c r="JJ2381" s="184"/>
    </row>
    <row r="2382" spans="2:270">
      <c r="B2382" s="202"/>
      <c r="E2382" s="216"/>
      <c r="F2382" s="216"/>
      <c r="G2382" s="216"/>
      <c r="H2382" s="216"/>
      <c r="I2382" s="216"/>
      <c r="J2382" s="216"/>
      <c r="K2382" s="216"/>
      <c r="L2382" s="216"/>
      <c r="M2382" s="216"/>
      <c r="N2382" s="216"/>
      <c r="O2382" s="216"/>
      <c r="P2382" s="216"/>
      <c r="Q2382" s="216"/>
      <c r="R2382" s="216"/>
      <c r="S2382" s="216"/>
      <c r="T2382" s="216"/>
      <c r="U2382" s="216"/>
      <c r="V2382" s="216"/>
      <c r="W2382" s="216"/>
      <c r="X2382" s="216"/>
      <c r="Y2382" s="216"/>
      <c r="Z2382" s="216"/>
      <c r="AA2382" s="216"/>
      <c r="AB2382" s="216"/>
      <c r="AC2382" s="216"/>
      <c r="AD2382" s="216"/>
      <c r="AE2382" s="216"/>
      <c r="AF2382" s="216"/>
      <c r="AG2382" s="216"/>
      <c r="AH2382" s="216"/>
      <c r="AI2382" s="216"/>
      <c r="AJ2382" s="216"/>
      <c r="AK2382" s="216"/>
      <c r="AL2382" s="216"/>
      <c r="FY2382" s="184"/>
      <c r="JJ2382" s="184"/>
    </row>
    <row r="2383" spans="2:270">
      <c r="B2383" s="202"/>
      <c r="E2383" s="216"/>
      <c r="F2383" s="216"/>
      <c r="G2383" s="216"/>
      <c r="H2383" s="216"/>
      <c r="I2383" s="216"/>
      <c r="J2383" s="216"/>
      <c r="K2383" s="216"/>
      <c r="L2383" s="216"/>
      <c r="M2383" s="216"/>
      <c r="N2383" s="216"/>
      <c r="O2383" s="216"/>
      <c r="P2383" s="216"/>
      <c r="Q2383" s="216"/>
      <c r="R2383" s="216"/>
      <c r="S2383" s="216"/>
      <c r="T2383" s="216"/>
      <c r="U2383" s="216"/>
      <c r="V2383" s="216"/>
      <c r="W2383" s="216"/>
      <c r="X2383" s="216"/>
      <c r="Y2383" s="216"/>
      <c r="Z2383" s="216"/>
      <c r="AA2383" s="216"/>
      <c r="AB2383" s="216"/>
      <c r="AC2383" s="216"/>
      <c r="AD2383" s="216"/>
      <c r="AE2383" s="216"/>
      <c r="AF2383" s="216"/>
      <c r="AG2383" s="216"/>
      <c r="AH2383" s="216"/>
      <c r="AI2383" s="216"/>
      <c r="AJ2383" s="216"/>
      <c r="AK2383" s="216"/>
      <c r="AL2383" s="216"/>
      <c r="FY2383" s="184"/>
      <c r="JJ2383" s="184"/>
    </row>
    <row r="2384" spans="2:270">
      <c r="B2384" s="202"/>
      <c r="E2384" s="216"/>
      <c r="F2384" s="216"/>
      <c r="G2384" s="216"/>
      <c r="H2384" s="216"/>
      <c r="I2384" s="216"/>
      <c r="J2384" s="216"/>
      <c r="K2384" s="216"/>
      <c r="L2384" s="216"/>
      <c r="M2384" s="216"/>
      <c r="N2384" s="216"/>
      <c r="O2384" s="216"/>
      <c r="P2384" s="216"/>
      <c r="Q2384" s="216"/>
      <c r="R2384" s="216"/>
      <c r="S2384" s="216"/>
      <c r="T2384" s="216"/>
      <c r="U2384" s="216"/>
      <c r="V2384" s="216"/>
      <c r="W2384" s="216"/>
      <c r="X2384" s="216"/>
      <c r="Y2384" s="216"/>
      <c r="Z2384" s="216"/>
      <c r="AA2384" s="216"/>
      <c r="AB2384" s="216"/>
      <c r="AC2384" s="216"/>
      <c r="AD2384" s="216"/>
      <c r="AE2384" s="216"/>
      <c r="AF2384" s="216"/>
      <c r="AG2384" s="216"/>
      <c r="AH2384" s="216"/>
      <c r="AI2384" s="216"/>
      <c r="AJ2384" s="216"/>
      <c r="AK2384" s="216"/>
      <c r="AL2384" s="216"/>
      <c r="FY2384" s="184"/>
      <c r="JJ2384" s="184"/>
    </row>
    <row r="2385" spans="2:270">
      <c r="B2385" s="202"/>
      <c r="E2385" s="216"/>
      <c r="F2385" s="216"/>
      <c r="G2385" s="216"/>
      <c r="H2385" s="216"/>
      <c r="I2385" s="216"/>
      <c r="J2385" s="216"/>
      <c r="K2385" s="216"/>
      <c r="L2385" s="216"/>
      <c r="M2385" s="216"/>
      <c r="N2385" s="216"/>
      <c r="O2385" s="216"/>
      <c r="P2385" s="216"/>
      <c r="Q2385" s="216"/>
      <c r="R2385" s="216"/>
      <c r="S2385" s="216"/>
      <c r="T2385" s="216"/>
      <c r="U2385" s="216"/>
      <c r="V2385" s="216"/>
      <c r="W2385" s="216"/>
      <c r="X2385" s="216"/>
      <c r="Y2385" s="216"/>
      <c r="Z2385" s="216"/>
      <c r="AA2385" s="216"/>
      <c r="AB2385" s="216"/>
      <c r="AC2385" s="216"/>
      <c r="AD2385" s="216"/>
      <c r="AE2385" s="216"/>
      <c r="AF2385" s="216"/>
      <c r="AG2385" s="216"/>
      <c r="AH2385" s="216"/>
      <c r="AI2385" s="216"/>
      <c r="AJ2385" s="216"/>
      <c r="AK2385" s="216"/>
      <c r="AL2385" s="216"/>
      <c r="FY2385" s="184"/>
      <c r="JJ2385" s="184"/>
    </row>
    <row r="2386" spans="2:270">
      <c r="B2386" s="202"/>
      <c r="E2386" s="216"/>
      <c r="F2386" s="216"/>
      <c r="G2386" s="216"/>
      <c r="H2386" s="216"/>
      <c r="I2386" s="216"/>
      <c r="J2386" s="216"/>
      <c r="K2386" s="216"/>
      <c r="L2386" s="216"/>
      <c r="M2386" s="216"/>
      <c r="N2386" s="216"/>
      <c r="O2386" s="216"/>
      <c r="P2386" s="216"/>
      <c r="Q2386" s="216"/>
      <c r="R2386" s="216"/>
      <c r="S2386" s="216"/>
      <c r="T2386" s="216"/>
      <c r="U2386" s="216"/>
      <c r="V2386" s="216"/>
      <c r="W2386" s="216"/>
      <c r="X2386" s="216"/>
      <c r="Y2386" s="216"/>
      <c r="Z2386" s="216"/>
      <c r="AA2386" s="216"/>
      <c r="AB2386" s="216"/>
      <c r="AC2386" s="216"/>
      <c r="AD2386" s="216"/>
      <c r="AE2386" s="216"/>
      <c r="AF2386" s="216"/>
      <c r="AG2386" s="216"/>
      <c r="AH2386" s="216"/>
      <c r="AI2386" s="216"/>
      <c r="AJ2386" s="216"/>
      <c r="AK2386" s="216"/>
      <c r="AL2386" s="216"/>
      <c r="FY2386" s="184"/>
      <c r="JJ2386" s="184"/>
    </row>
    <row r="2387" spans="2:270">
      <c r="B2387" s="202"/>
      <c r="E2387" s="216"/>
      <c r="F2387" s="216"/>
      <c r="G2387" s="216"/>
      <c r="H2387" s="216"/>
      <c r="I2387" s="216"/>
      <c r="J2387" s="216"/>
      <c r="K2387" s="216"/>
      <c r="L2387" s="216"/>
      <c r="M2387" s="216"/>
      <c r="N2387" s="216"/>
      <c r="O2387" s="216"/>
      <c r="P2387" s="216"/>
      <c r="Q2387" s="216"/>
      <c r="R2387" s="216"/>
      <c r="S2387" s="216"/>
      <c r="T2387" s="216"/>
      <c r="U2387" s="216"/>
      <c r="V2387" s="216"/>
      <c r="W2387" s="216"/>
      <c r="X2387" s="216"/>
      <c r="Y2387" s="216"/>
      <c r="Z2387" s="216"/>
      <c r="AA2387" s="216"/>
      <c r="AB2387" s="216"/>
      <c r="AC2387" s="216"/>
      <c r="AD2387" s="216"/>
      <c r="AE2387" s="216"/>
      <c r="AF2387" s="216"/>
      <c r="AG2387" s="216"/>
      <c r="AH2387" s="216"/>
      <c r="AI2387" s="216"/>
      <c r="AJ2387" s="216"/>
      <c r="AK2387" s="216"/>
      <c r="AL2387" s="216"/>
      <c r="FY2387" s="184"/>
      <c r="JJ2387" s="184"/>
    </row>
    <row r="2388" spans="2:270">
      <c r="B2388" s="202"/>
      <c r="E2388" s="216"/>
      <c r="F2388" s="216"/>
      <c r="G2388" s="216"/>
      <c r="H2388" s="216"/>
      <c r="I2388" s="216"/>
      <c r="J2388" s="216"/>
      <c r="K2388" s="216"/>
      <c r="L2388" s="216"/>
      <c r="M2388" s="216"/>
      <c r="N2388" s="216"/>
      <c r="O2388" s="216"/>
      <c r="P2388" s="216"/>
      <c r="Q2388" s="216"/>
      <c r="R2388" s="216"/>
      <c r="S2388" s="216"/>
      <c r="T2388" s="216"/>
      <c r="U2388" s="216"/>
      <c r="V2388" s="216"/>
      <c r="W2388" s="216"/>
      <c r="X2388" s="216"/>
      <c r="Y2388" s="216"/>
      <c r="Z2388" s="216"/>
      <c r="AA2388" s="216"/>
      <c r="AB2388" s="216"/>
      <c r="AC2388" s="216"/>
      <c r="AD2388" s="216"/>
      <c r="AE2388" s="216"/>
      <c r="AF2388" s="216"/>
      <c r="AG2388" s="216"/>
      <c r="AH2388" s="216"/>
      <c r="AI2388" s="216"/>
      <c r="AJ2388" s="216"/>
      <c r="AK2388" s="216"/>
      <c r="AL2388" s="216"/>
      <c r="FY2388" s="184"/>
      <c r="JJ2388" s="184"/>
    </row>
    <row r="2389" spans="2:270">
      <c r="B2389" s="202"/>
      <c r="E2389" s="216"/>
      <c r="F2389" s="216"/>
      <c r="G2389" s="216"/>
      <c r="H2389" s="216"/>
      <c r="I2389" s="216"/>
      <c r="J2389" s="216"/>
      <c r="K2389" s="216"/>
      <c r="L2389" s="216"/>
      <c r="M2389" s="216"/>
      <c r="N2389" s="216"/>
      <c r="O2389" s="216"/>
      <c r="P2389" s="216"/>
      <c r="Q2389" s="216"/>
      <c r="R2389" s="216"/>
      <c r="S2389" s="216"/>
      <c r="T2389" s="216"/>
      <c r="U2389" s="216"/>
      <c r="V2389" s="216"/>
      <c r="W2389" s="216"/>
      <c r="X2389" s="216"/>
      <c r="Y2389" s="216"/>
      <c r="Z2389" s="216"/>
      <c r="AA2389" s="216"/>
      <c r="AB2389" s="216"/>
      <c r="AC2389" s="216"/>
      <c r="AD2389" s="216"/>
      <c r="AE2389" s="216"/>
      <c r="AF2389" s="216"/>
      <c r="AG2389" s="216"/>
      <c r="AH2389" s="216"/>
      <c r="AI2389" s="216"/>
      <c r="AJ2389" s="216"/>
      <c r="AK2389" s="216"/>
      <c r="AL2389" s="216"/>
      <c r="FY2389" s="184"/>
      <c r="JJ2389" s="184"/>
    </row>
    <row r="2390" spans="2:270">
      <c r="B2390" s="202"/>
      <c r="E2390" s="216"/>
      <c r="F2390" s="216"/>
      <c r="G2390" s="216"/>
      <c r="H2390" s="216"/>
      <c r="I2390" s="216"/>
      <c r="J2390" s="216"/>
      <c r="K2390" s="216"/>
      <c r="L2390" s="216"/>
      <c r="M2390" s="216"/>
      <c r="N2390" s="216"/>
      <c r="O2390" s="216"/>
      <c r="P2390" s="216"/>
      <c r="Q2390" s="216"/>
      <c r="R2390" s="216"/>
      <c r="S2390" s="216"/>
      <c r="T2390" s="216"/>
      <c r="U2390" s="216"/>
      <c r="V2390" s="216"/>
      <c r="W2390" s="216"/>
      <c r="X2390" s="216"/>
      <c r="Y2390" s="216"/>
      <c r="Z2390" s="216"/>
      <c r="AA2390" s="216"/>
      <c r="AB2390" s="216"/>
      <c r="AC2390" s="216"/>
      <c r="AD2390" s="216"/>
      <c r="AE2390" s="216"/>
      <c r="AF2390" s="216"/>
      <c r="AG2390" s="216"/>
      <c r="AH2390" s="216"/>
      <c r="AI2390" s="216"/>
      <c r="AJ2390" s="216"/>
      <c r="AK2390" s="216"/>
      <c r="AL2390" s="216"/>
      <c r="FY2390" s="184"/>
      <c r="JJ2390" s="184"/>
    </row>
    <row r="2391" spans="2:270">
      <c r="B2391" s="202"/>
      <c r="E2391" s="216"/>
      <c r="F2391" s="216"/>
      <c r="G2391" s="216"/>
      <c r="H2391" s="216"/>
      <c r="I2391" s="216"/>
      <c r="J2391" s="216"/>
      <c r="K2391" s="216"/>
      <c r="L2391" s="216"/>
      <c r="M2391" s="216"/>
      <c r="N2391" s="216"/>
      <c r="O2391" s="216"/>
      <c r="P2391" s="216"/>
      <c r="Q2391" s="216"/>
      <c r="R2391" s="216"/>
      <c r="S2391" s="216"/>
      <c r="T2391" s="216"/>
      <c r="U2391" s="216"/>
      <c r="V2391" s="216"/>
      <c r="W2391" s="216"/>
      <c r="X2391" s="216"/>
      <c r="Y2391" s="216"/>
      <c r="Z2391" s="216"/>
      <c r="AA2391" s="216"/>
      <c r="AB2391" s="216"/>
      <c r="AC2391" s="216"/>
      <c r="AD2391" s="216"/>
      <c r="AE2391" s="216"/>
      <c r="AF2391" s="216"/>
      <c r="AG2391" s="216"/>
      <c r="AH2391" s="216"/>
      <c r="AI2391" s="216"/>
      <c r="AJ2391" s="216"/>
      <c r="AK2391" s="216"/>
      <c r="AL2391" s="216"/>
      <c r="FY2391" s="184"/>
      <c r="JJ2391" s="184"/>
    </row>
    <row r="2392" spans="2:270">
      <c r="B2392" s="202"/>
      <c r="E2392" s="216"/>
      <c r="F2392" s="216"/>
      <c r="G2392" s="216"/>
      <c r="H2392" s="216"/>
      <c r="I2392" s="216"/>
      <c r="J2392" s="216"/>
      <c r="K2392" s="216"/>
      <c r="L2392" s="216"/>
      <c r="M2392" s="216"/>
      <c r="N2392" s="216"/>
      <c r="O2392" s="216"/>
      <c r="P2392" s="216"/>
      <c r="Q2392" s="216"/>
      <c r="R2392" s="216"/>
      <c r="S2392" s="216"/>
      <c r="T2392" s="216"/>
      <c r="U2392" s="216"/>
      <c r="V2392" s="216"/>
      <c r="W2392" s="216"/>
      <c r="X2392" s="216"/>
      <c r="Y2392" s="216"/>
      <c r="Z2392" s="216"/>
      <c r="AA2392" s="216"/>
      <c r="AB2392" s="216"/>
      <c r="AC2392" s="216"/>
      <c r="AD2392" s="216"/>
      <c r="AE2392" s="216"/>
      <c r="AF2392" s="216"/>
      <c r="AG2392" s="216"/>
      <c r="AH2392" s="216"/>
      <c r="AI2392" s="216"/>
      <c r="AJ2392" s="216"/>
      <c r="AK2392" s="216"/>
      <c r="AL2392" s="216"/>
      <c r="FY2392" s="184"/>
      <c r="JJ2392" s="184"/>
    </row>
    <row r="2393" spans="2:270">
      <c r="B2393" s="202"/>
      <c r="E2393" s="216"/>
      <c r="F2393" s="216"/>
      <c r="G2393" s="216"/>
      <c r="H2393" s="216"/>
      <c r="I2393" s="216"/>
      <c r="J2393" s="216"/>
      <c r="K2393" s="216"/>
      <c r="L2393" s="216"/>
      <c r="M2393" s="216"/>
      <c r="N2393" s="216"/>
      <c r="O2393" s="216"/>
      <c r="P2393" s="216"/>
      <c r="Q2393" s="216"/>
      <c r="R2393" s="216"/>
      <c r="S2393" s="216"/>
      <c r="T2393" s="216"/>
      <c r="U2393" s="216"/>
      <c r="V2393" s="216"/>
      <c r="W2393" s="216"/>
      <c r="X2393" s="216"/>
      <c r="Y2393" s="216"/>
      <c r="Z2393" s="216"/>
      <c r="AA2393" s="216"/>
      <c r="AB2393" s="216"/>
      <c r="AC2393" s="216"/>
      <c r="AD2393" s="216"/>
      <c r="AE2393" s="216"/>
      <c r="AF2393" s="216"/>
      <c r="AG2393" s="216"/>
      <c r="AH2393" s="216"/>
      <c r="AI2393" s="216"/>
      <c r="AJ2393" s="216"/>
      <c r="AK2393" s="216"/>
      <c r="AL2393" s="216"/>
      <c r="FY2393" s="184"/>
      <c r="JJ2393" s="184"/>
    </row>
    <row r="2394" spans="2:270">
      <c r="B2394" s="202"/>
      <c r="E2394" s="216"/>
      <c r="F2394" s="216"/>
      <c r="G2394" s="216"/>
      <c r="H2394" s="216"/>
      <c r="I2394" s="216"/>
      <c r="J2394" s="216"/>
      <c r="K2394" s="216"/>
      <c r="L2394" s="216"/>
      <c r="M2394" s="216"/>
      <c r="N2394" s="216"/>
      <c r="O2394" s="216"/>
      <c r="P2394" s="216"/>
      <c r="Q2394" s="216"/>
      <c r="R2394" s="216"/>
      <c r="S2394" s="216"/>
      <c r="T2394" s="216"/>
      <c r="U2394" s="216"/>
      <c r="V2394" s="216"/>
      <c r="W2394" s="216"/>
      <c r="X2394" s="216"/>
      <c r="Y2394" s="216"/>
      <c r="Z2394" s="216"/>
      <c r="AA2394" s="216"/>
      <c r="AB2394" s="216"/>
      <c r="AC2394" s="216"/>
      <c r="AD2394" s="216"/>
      <c r="AE2394" s="216"/>
      <c r="AF2394" s="216"/>
      <c r="AG2394" s="216"/>
      <c r="AH2394" s="216"/>
      <c r="AI2394" s="216"/>
      <c r="AJ2394" s="216"/>
      <c r="AK2394" s="216"/>
      <c r="AL2394" s="216"/>
      <c r="FY2394" s="184"/>
      <c r="JJ2394" s="184"/>
    </row>
    <row r="2395" spans="2:270">
      <c r="B2395" s="202"/>
      <c r="E2395" s="216"/>
      <c r="F2395" s="216"/>
      <c r="G2395" s="216"/>
      <c r="H2395" s="216"/>
      <c r="I2395" s="216"/>
      <c r="J2395" s="216"/>
      <c r="K2395" s="216"/>
      <c r="L2395" s="216"/>
      <c r="M2395" s="216"/>
      <c r="N2395" s="216"/>
      <c r="O2395" s="216"/>
      <c r="P2395" s="216"/>
      <c r="Q2395" s="216"/>
      <c r="R2395" s="216"/>
      <c r="S2395" s="216"/>
      <c r="T2395" s="216"/>
      <c r="U2395" s="216"/>
      <c r="V2395" s="216"/>
      <c r="W2395" s="216"/>
      <c r="X2395" s="216"/>
      <c r="Y2395" s="216"/>
      <c r="Z2395" s="216"/>
      <c r="AA2395" s="216"/>
      <c r="AB2395" s="216"/>
      <c r="AC2395" s="216"/>
      <c r="AD2395" s="216"/>
      <c r="AE2395" s="216"/>
      <c r="AF2395" s="216"/>
      <c r="AG2395" s="216"/>
      <c r="AH2395" s="216"/>
      <c r="AI2395" s="216"/>
      <c r="AJ2395" s="216"/>
      <c r="AK2395" s="216"/>
      <c r="AL2395" s="216"/>
      <c r="FY2395" s="184"/>
      <c r="JJ2395" s="184"/>
    </row>
    <row r="2396" spans="2:270">
      <c r="B2396" s="202"/>
      <c r="E2396" s="216"/>
      <c r="F2396" s="216"/>
      <c r="G2396" s="216"/>
      <c r="H2396" s="216"/>
      <c r="I2396" s="216"/>
      <c r="J2396" s="216"/>
      <c r="K2396" s="216"/>
      <c r="L2396" s="216"/>
      <c r="M2396" s="216"/>
      <c r="N2396" s="216"/>
      <c r="O2396" s="216"/>
      <c r="P2396" s="216"/>
      <c r="Q2396" s="216"/>
      <c r="R2396" s="216"/>
      <c r="S2396" s="216"/>
      <c r="T2396" s="216"/>
      <c r="U2396" s="216"/>
      <c r="V2396" s="216"/>
      <c r="W2396" s="216"/>
      <c r="X2396" s="216"/>
      <c r="Y2396" s="216"/>
      <c r="Z2396" s="216"/>
      <c r="AA2396" s="216"/>
      <c r="AB2396" s="216"/>
      <c r="AC2396" s="216"/>
      <c r="AD2396" s="216"/>
      <c r="AE2396" s="216"/>
      <c r="AF2396" s="216"/>
      <c r="AG2396" s="216"/>
      <c r="AH2396" s="216"/>
      <c r="AI2396" s="216"/>
      <c r="AJ2396" s="216"/>
      <c r="AK2396" s="216"/>
      <c r="AL2396" s="216"/>
      <c r="FY2396" s="184"/>
      <c r="JJ2396" s="184"/>
    </row>
    <row r="2397" spans="2:270">
      <c r="B2397" s="202"/>
      <c r="E2397" s="216"/>
      <c r="F2397" s="216"/>
      <c r="G2397" s="216"/>
      <c r="H2397" s="216"/>
      <c r="I2397" s="216"/>
      <c r="J2397" s="216"/>
      <c r="K2397" s="216"/>
      <c r="L2397" s="216"/>
      <c r="M2397" s="216"/>
      <c r="N2397" s="216"/>
      <c r="O2397" s="216"/>
      <c r="P2397" s="216"/>
      <c r="Q2397" s="216"/>
      <c r="R2397" s="216"/>
      <c r="S2397" s="216"/>
      <c r="T2397" s="216"/>
      <c r="U2397" s="216"/>
      <c r="V2397" s="216"/>
      <c r="W2397" s="216"/>
      <c r="X2397" s="216"/>
      <c r="Y2397" s="216"/>
      <c r="Z2397" s="216"/>
      <c r="AA2397" s="216"/>
      <c r="AB2397" s="216"/>
      <c r="AC2397" s="216"/>
      <c r="AD2397" s="216"/>
      <c r="AE2397" s="216"/>
      <c r="AF2397" s="216"/>
      <c r="AG2397" s="216"/>
      <c r="AH2397" s="216"/>
      <c r="AI2397" s="216"/>
      <c r="AJ2397" s="216"/>
      <c r="AK2397" s="216"/>
      <c r="AL2397" s="216"/>
      <c r="FY2397" s="184"/>
      <c r="JJ2397" s="184"/>
    </row>
    <row r="2398" spans="2:270">
      <c r="B2398" s="202"/>
      <c r="E2398" s="216"/>
      <c r="F2398" s="216"/>
      <c r="G2398" s="216"/>
      <c r="H2398" s="216"/>
      <c r="I2398" s="216"/>
      <c r="J2398" s="216"/>
      <c r="K2398" s="216"/>
      <c r="L2398" s="216"/>
      <c r="M2398" s="216"/>
      <c r="N2398" s="216"/>
      <c r="O2398" s="216"/>
      <c r="P2398" s="216"/>
      <c r="Q2398" s="216"/>
      <c r="R2398" s="216"/>
      <c r="S2398" s="216"/>
      <c r="T2398" s="216"/>
      <c r="U2398" s="216"/>
      <c r="V2398" s="216"/>
      <c r="W2398" s="216"/>
      <c r="X2398" s="216"/>
      <c r="Y2398" s="216"/>
      <c r="Z2398" s="216"/>
      <c r="AA2398" s="216"/>
      <c r="AB2398" s="216"/>
      <c r="AC2398" s="216"/>
      <c r="AD2398" s="216"/>
      <c r="AE2398" s="216"/>
      <c r="AF2398" s="216"/>
      <c r="AG2398" s="216"/>
      <c r="AH2398" s="216"/>
      <c r="AI2398" s="216"/>
      <c r="AJ2398" s="216"/>
      <c r="AK2398" s="216"/>
      <c r="AL2398" s="216"/>
      <c r="FY2398" s="184"/>
      <c r="JJ2398" s="184"/>
    </row>
    <row r="2399" spans="2:270">
      <c r="B2399" s="202"/>
      <c r="E2399" s="216"/>
      <c r="F2399" s="216"/>
      <c r="G2399" s="216"/>
      <c r="H2399" s="216"/>
      <c r="I2399" s="216"/>
      <c r="J2399" s="216"/>
      <c r="K2399" s="216"/>
      <c r="L2399" s="216"/>
      <c r="M2399" s="216"/>
      <c r="N2399" s="216"/>
      <c r="O2399" s="216"/>
      <c r="P2399" s="216"/>
      <c r="Q2399" s="216"/>
      <c r="R2399" s="216"/>
      <c r="S2399" s="216"/>
      <c r="T2399" s="216"/>
      <c r="U2399" s="216"/>
      <c r="V2399" s="216"/>
      <c r="W2399" s="216"/>
      <c r="X2399" s="216"/>
      <c r="Y2399" s="216"/>
      <c r="Z2399" s="216"/>
      <c r="AA2399" s="216"/>
      <c r="AB2399" s="216"/>
      <c r="AC2399" s="216"/>
      <c r="AD2399" s="216"/>
      <c r="AE2399" s="216"/>
      <c r="AF2399" s="216"/>
      <c r="AG2399" s="216"/>
      <c r="AH2399" s="216"/>
      <c r="AI2399" s="216"/>
      <c r="AJ2399" s="216"/>
      <c r="AK2399" s="216"/>
      <c r="AL2399" s="216"/>
      <c r="FY2399" s="184"/>
      <c r="JJ2399" s="184"/>
    </row>
    <row r="2400" spans="2:270">
      <c r="B2400" s="202"/>
      <c r="E2400" s="216"/>
      <c r="F2400" s="216"/>
      <c r="G2400" s="216"/>
      <c r="H2400" s="216"/>
      <c r="I2400" s="216"/>
      <c r="J2400" s="216"/>
      <c r="K2400" s="216"/>
      <c r="L2400" s="216"/>
      <c r="M2400" s="216"/>
      <c r="N2400" s="216"/>
      <c r="O2400" s="216"/>
      <c r="P2400" s="216"/>
      <c r="Q2400" s="216"/>
      <c r="R2400" s="216"/>
      <c r="S2400" s="216"/>
      <c r="T2400" s="216"/>
      <c r="U2400" s="216"/>
      <c r="V2400" s="216"/>
      <c r="W2400" s="216"/>
      <c r="X2400" s="216"/>
      <c r="Y2400" s="216"/>
      <c r="Z2400" s="216"/>
      <c r="AA2400" s="216"/>
      <c r="AB2400" s="216"/>
      <c r="AC2400" s="216"/>
      <c r="AD2400" s="216"/>
      <c r="AE2400" s="216"/>
      <c r="AF2400" s="216"/>
      <c r="AG2400" s="216"/>
      <c r="AH2400" s="216"/>
      <c r="AI2400" s="216"/>
      <c r="AJ2400" s="216"/>
      <c r="AK2400" s="216"/>
      <c r="AL2400" s="216"/>
      <c r="FY2400" s="184"/>
      <c r="JJ2400" s="184"/>
    </row>
    <row r="2401" spans="2:270">
      <c r="B2401" s="202"/>
      <c r="E2401" s="216"/>
      <c r="F2401" s="216"/>
      <c r="G2401" s="216"/>
      <c r="H2401" s="216"/>
      <c r="I2401" s="216"/>
      <c r="J2401" s="216"/>
      <c r="K2401" s="216"/>
      <c r="L2401" s="216"/>
      <c r="M2401" s="216"/>
      <c r="N2401" s="216"/>
      <c r="O2401" s="216"/>
      <c r="P2401" s="216"/>
      <c r="Q2401" s="216"/>
      <c r="R2401" s="216"/>
      <c r="S2401" s="216"/>
      <c r="T2401" s="216"/>
      <c r="U2401" s="216"/>
      <c r="V2401" s="216"/>
      <c r="W2401" s="216"/>
      <c r="X2401" s="216"/>
      <c r="Y2401" s="216"/>
      <c r="Z2401" s="216"/>
      <c r="AA2401" s="216"/>
      <c r="AB2401" s="216"/>
      <c r="AC2401" s="216"/>
      <c r="AD2401" s="216"/>
      <c r="AE2401" s="216"/>
      <c r="AF2401" s="216"/>
      <c r="AG2401" s="216"/>
      <c r="AH2401" s="216"/>
      <c r="AI2401" s="216"/>
      <c r="AJ2401" s="216"/>
      <c r="AK2401" s="216"/>
      <c r="AL2401" s="216"/>
      <c r="FY2401" s="184"/>
      <c r="JJ2401" s="184"/>
    </row>
    <row r="2402" spans="2:270">
      <c r="B2402" s="202"/>
      <c r="E2402" s="216"/>
      <c r="F2402" s="216"/>
      <c r="G2402" s="216"/>
      <c r="H2402" s="216"/>
      <c r="I2402" s="216"/>
      <c r="J2402" s="216"/>
      <c r="K2402" s="216"/>
      <c r="L2402" s="216"/>
      <c r="M2402" s="216"/>
      <c r="N2402" s="216"/>
      <c r="O2402" s="216"/>
      <c r="P2402" s="216"/>
      <c r="Q2402" s="216"/>
      <c r="R2402" s="216"/>
      <c r="S2402" s="216"/>
      <c r="T2402" s="216"/>
      <c r="U2402" s="216"/>
      <c r="V2402" s="216"/>
      <c r="W2402" s="216"/>
      <c r="X2402" s="216"/>
      <c r="Y2402" s="216"/>
      <c r="Z2402" s="216"/>
      <c r="AA2402" s="216"/>
      <c r="AB2402" s="216"/>
      <c r="AC2402" s="216"/>
      <c r="AD2402" s="216"/>
      <c r="AE2402" s="216"/>
      <c r="AF2402" s="216"/>
      <c r="AG2402" s="216"/>
      <c r="AH2402" s="216"/>
      <c r="AI2402" s="216"/>
      <c r="AJ2402" s="216"/>
      <c r="AK2402" s="216"/>
      <c r="AL2402" s="216"/>
      <c r="FY2402" s="184"/>
      <c r="JJ2402" s="184"/>
    </row>
    <row r="2403" spans="2:270">
      <c r="B2403" s="202"/>
      <c r="E2403" s="216"/>
      <c r="F2403" s="216"/>
      <c r="G2403" s="216"/>
      <c r="H2403" s="216"/>
      <c r="I2403" s="216"/>
      <c r="J2403" s="216"/>
      <c r="K2403" s="216"/>
      <c r="L2403" s="216"/>
      <c r="M2403" s="216"/>
      <c r="N2403" s="216"/>
      <c r="O2403" s="216"/>
      <c r="P2403" s="216"/>
      <c r="Q2403" s="216"/>
      <c r="R2403" s="216"/>
      <c r="S2403" s="216"/>
      <c r="T2403" s="216"/>
      <c r="U2403" s="216"/>
      <c r="V2403" s="216"/>
      <c r="W2403" s="216"/>
      <c r="X2403" s="216"/>
      <c r="Y2403" s="216"/>
      <c r="Z2403" s="216"/>
      <c r="AA2403" s="216"/>
      <c r="AB2403" s="216"/>
      <c r="AC2403" s="216"/>
      <c r="AD2403" s="216"/>
      <c r="AE2403" s="216"/>
      <c r="AF2403" s="216"/>
      <c r="AG2403" s="216"/>
      <c r="AH2403" s="216"/>
      <c r="AI2403" s="216"/>
      <c r="AJ2403" s="216"/>
      <c r="AK2403" s="216"/>
      <c r="AL2403" s="216"/>
      <c r="FY2403" s="184"/>
      <c r="JJ2403" s="184"/>
    </row>
    <row r="2404" spans="2:270">
      <c r="B2404" s="202"/>
      <c r="E2404" s="216"/>
      <c r="F2404" s="216"/>
      <c r="G2404" s="216"/>
      <c r="H2404" s="216"/>
      <c r="I2404" s="216"/>
      <c r="J2404" s="216"/>
      <c r="K2404" s="216"/>
      <c r="L2404" s="216"/>
      <c r="M2404" s="216"/>
      <c r="N2404" s="216"/>
      <c r="O2404" s="216"/>
      <c r="P2404" s="216"/>
      <c r="Q2404" s="216"/>
      <c r="R2404" s="216"/>
      <c r="S2404" s="216"/>
      <c r="T2404" s="216"/>
      <c r="U2404" s="216"/>
      <c r="V2404" s="216"/>
      <c r="W2404" s="216"/>
      <c r="X2404" s="216"/>
      <c r="Y2404" s="216"/>
      <c r="Z2404" s="216"/>
      <c r="AA2404" s="216"/>
      <c r="AB2404" s="216"/>
      <c r="AC2404" s="216"/>
      <c r="AD2404" s="216"/>
      <c r="AE2404" s="216"/>
      <c r="AF2404" s="216"/>
      <c r="AG2404" s="216"/>
      <c r="AH2404" s="216"/>
      <c r="AI2404" s="216"/>
      <c r="AJ2404" s="216"/>
      <c r="AK2404" s="216"/>
      <c r="AL2404" s="216"/>
      <c r="FY2404" s="184"/>
      <c r="JJ2404" s="184"/>
    </row>
    <row r="2405" spans="2:270">
      <c r="B2405" s="202"/>
      <c r="E2405" s="216"/>
      <c r="F2405" s="216"/>
      <c r="G2405" s="216"/>
      <c r="H2405" s="216"/>
      <c r="I2405" s="216"/>
      <c r="J2405" s="216"/>
      <c r="K2405" s="216"/>
      <c r="L2405" s="216"/>
      <c r="M2405" s="216"/>
      <c r="N2405" s="216"/>
      <c r="O2405" s="216"/>
      <c r="P2405" s="216"/>
      <c r="Q2405" s="216"/>
      <c r="R2405" s="216"/>
      <c r="S2405" s="216"/>
      <c r="T2405" s="216"/>
      <c r="U2405" s="216"/>
      <c r="V2405" s="216"/>
      <c r="W2405" s="216"/>
      <c r="X2405" s="216"/>
      <c r="Y2405" s="216"/>
      <c r="Z2405" s="216"/>
      <c r="AA2405" s="216"/>
      <c r="AB2405" s="216"/>
      <c r="AC2405" s="216"/>
      <c r="AD2405" s="216"/>
      <c r="AE2405" s="216"/>
      <c r="AF2405" s="216"/>
      <c r="AG2405" s="216"/>
      <c r="AH2405" s="216"/>
      <c r="AI2405" s="216"/>
      <c r="AJ2405" s="216"/>
      <c r="AK2405" s="216"/>
      <c r="AL2405" s="216"/>
      <c r="FY2405" s="184"/>
      <c r="JJ2405" s="184"/>
    </row>
    <row r="2406" spans="2:270">
      <c r="B2406" s="202"/>
      <c r="E2406" s="216"/>
      <c r="F2406" s="216"/>
      <c r="G2406" s="216"/>
      <c r="H2406" s="216"/>
      <c r="I2406" s="216"/>
      <c r="J2406" s="216"/>
      <c r="K2406" s="216"/>
      <c r="L2406" s="216"/>
      <c r="M2406" s="216"/>
      <c r="N2406" s="216"/>
      <c r="O2406" s="216"/>
      <c r="P2406" s="216"/>
      <c r="Q2406" s="216"/>
      <c r="R2406" s="216"/>
      <c r="S2406" s="216"/>
      <c r="T2406" s="216"/>
      <c r="U2406" s="216"/>
      <c r="V2406" s="216"/>
      <c r="W2406" s="216"/>
      <c r="X2406" s="216"/>
      <c r="Y2406" s="216"/>
      <c r="Z2406" s="216"/>
      <c r="AA2406" s="216"/>
      <c r="AB2406" s="216"/>
      <c r="AC2406" s="216"/>
      <c r="AD2406" s="216"/>
      <c r="AE2406" s="216"/>
      <c r="AF2406" s="216"/>
      <c r="AG2406" s="216"/>
      <c r="AH2406" s="216"/>
      <c r="AI2406" s="216"/>
      <c r="AJ2406" s="216"/>
      <c r="AK2406" s="216"/>
      <c r="AL2406" s="216"/>
      <c r="FY2406" s="184"/>
      <c r="JJ2406" s="184"/>
    </row>
    <row r="2407" spans="2:270">
      <c r="B2407" s="202"/>
      <c r="E2407" s="216"/>
      <c r="F2407" s="216"/>
      <c r="G2407" s="216"/>
      <c r="H2407" s="216"/>
      <c r="I2407" s="216"/>
      <c r="J2407" s="216"/>
      <c r="K2407" s="216"/>
      <c r="L2407" s="216"/>
      <c r="M2407" s="216"/>
      <c r="N2407" s="216"/>
      <c r="O2407" s="216"/>
      <c r="P2407" s="216"/>
      <c r="Q2407" s="216"/>
      <c r="R2407" s="216"/>
      <c r="S2407" s="216"/>
      <c r="T2407" s="216"/>
      <c r="U2407" s="216"/>
      <c r="V2407" s="216"/>
      <c r="W2407" s="216"/>
      <c r="X2407" s="216"/>
      <c r="Y2407" s="216"/>
      <c r="Z2407" s="216"/>
      <c r="AA2407" s="216"/>
      <c r="AB2407" s="216"/>
      <c r="AC2407" s="216"/>
      <c r="AD2407" s="216"/>
      <c r="AE2407" s="216"/>
      <c r="AF2407" s="216"/>
      <c r="AG2407" s="216"/>
      <c r="AH2407" s="216"/>
      <c r="AI2407" s="216"/>
      <c r="AJ2407" s="216"/>
      <c r="AK2407" s="216"/>
      <c r="AL2407" s="216"/>
      <c r="FY2407" s="184"/>
      <c r="JJ2407" s="184"/>
    </row>
    <row r="2408" spans="2:270">
      <c r="B2408" s="202"/>
      <c r="E2408" s="216"/>
      <c r="F2408" s="216"/>
      <c r="G2408" s="216"/>
      <c r="H2408" s="216"/>
      <c r="I2408" s="216"/>
      <c r="J2408" s="216"/>
      <c r="K2408" s="216"/>
      <c r="L2408" s="216"/>
      <c r="M2408" s="216"/>
      <c r="N2408" s="216"/>
      <c r="O2408" s="216"/>
      <c r="P2408" s="216"/>
      <c r="Q2408" s="216"/>
      <c r="R2408" s="216"/>
      <c r="S2408" s="216"/>
      <c r="T2408" s="216"/>
      <c r="U2408" s="216"/>
      <c r="V2408" s="216"/>
      <c r="W2408" s="216"/>
      <c r="X2408" s="216"/>
      <c r="Y2408" s="216"/>
      <c r="Z2408" s="216"/>
      <c r="AA2408" s="216"/>
      <c r="AB2408" s="216"/>
      <c r="AC2408" s="216"/>
      <c r="AD2408" s="216"/>
      <c r="AE2408" s="216"/>
      <c r="AF2408" s="216"/>
      <c r="AG2408" s="216"/>
      <c r="AH2408" s="216"/>
      <c r="AI2408" s="216"/>
      <c r="AJ2408" s="216"/>
      <c r="AK2408" s="216"/>
      <c r="AL2408" s="216"/>
      <c r="FY2408" s="184"/>
      <c r="JJ2408" s="184"/>
    </row>
    <row r="2409" spans="2:270">
      <c r="B2409" s="202"/>
      <c r="E2409" s="216"/>
      <c r="F2409" s="216"/>
      <c r="G2409" s="216"/>
      <c r="H2409" s="216"/>
      <c r="I2409" s="216"/>
      <c r="J2409" s="216"/>
      <c r="K2409" s="216"/>
      <c r="L2409" s="216"/>
      <c r="M2409" s="216"/>
      <c r="N2409" s="216"/>
      <c r="O2409" s="216"/>
      <c r="P2409" s="216"/>
      <c r="Q2409" s="216"/>
      <c r="R2409" s="216"/>
      <c r="S2409" s="216"/>
      <c r="T2409" s="216"/>
      <c r="U2409" s="216"/>
      <c r="V2409" s="216"/>
      <c r="W2409" s="216"/>
      <c r="X2409" s="216"/>
      <c r="Y2409" s="216"/>
      <c r="Z2409" s="216"/>
      <c r="AA2409" s="216"/>
      <c r="AB2409" s="216"/>
      <c r="AC2409" s="216"/>
      <c r="AD2409" s="216"/>
      <c r="AE2409" s="216"/>
      <c r="AF2409" s="216"/>
      <c r="AG2409" s="216"/>
      <c r="AH2409" s="216"/>
      <c r="AI2409" s="216"/>
      <c r="AJ2409" s="216"/>
      <c r="AK2409" s="216"/>
      <c r="AL2409" s="216"/>
      <c r="FY2409" s="184"/>
      <c r="JJ2409" s="184"/>
    </row>
    <row r="2410" spans="2:270">
      <c r="B2410" s="202"/>
      <c r="E2410" s="216"/>
      <c r="F2410" s="216"/>
      <c r="G2410" s="216"/>
      <c r="H2410" s="216"/>
      <c r="I2410" s="216"/>
      <c r="J2410" s="216"/>
      <c r="K2410" s="216"/>
      <c r="L2410" s="216"/>
      <c r="M2410" s="216"/>
      <c r="N2410" s="216"/>
      <c r="O2410" s="216"/>
      <c r="P2410" s="216"/>
      <c r="Q2410" s="216"/>
      <c r="R2410" s="216"/>
      <c r="S2410" s="216"/>
      <c r="T2410" s="216"/>
      <c r="U2410" s="216"/>
      <c r="V2410" s="216"/>
      <c r="W2410" s="216"/>
      <c r="X2410" s="216"/>
      <c r="Y2410" s="216"/>
      <c r="Z2410" s="216"/>
      <c r="AA2410" s="216"/>
      <c r="AB2410" s="216"/>
      <c r="AC2410" s="216"/>
      <c r="AD2410" s="216"/>
      <c r="AE2410" s="216"/>
      <c r="AF2410" s="216"/>
      <c r="AG2410" s="216"/>
      <c r="AH2410" s="216"/>
      <c r="AI2410" s="216"/>
      <c r="AJ2410" s="216"/>
      <c r="AK2410" s="216"/>
      <c r="AL2410" s="216"/>
      <c r="FY2410" s="184"/>
      <c r="JJ2410" s="184"/>
    </row>
    <row r="2411" spans="2:270">
      <c r="B2411" s="202"/>
      <c r="E2411" s="216"/>
      <c r="F2411" s="216"/>
      <c r="G2411" s="216"/>
      <c r="H2411" s="216"/>
      <c r="I2411" s="216"/>
      <c r="J2411" s="216"/>
      <c r="K2411" s="216"/>
      <c r="L2411" s="216"/>
      <c r="M2411" s="216"/>
      <c r="N2411" s="216"/>
      <c r="O2411" s="216"/>
      <c r="P2411" s="216"/>
      <c r="Q2411" s="216"/>
      <c r="R2411" s="216"/>
      <c r="S2411" s="216"/>
      <c r="T2411" s="216"/>
      <c r="U2411" s="216"/>
      <c r="V2411" s="216"/>
      <c r="W2411" s="216"/>
      <c r="X2411" s="216"/>
      <c r="Y2411" s="216"/>
      <c r="Z2411" s="216"/>
      <c r="AA2411" s="216"/>
      <c r="AB2411" s="216"/>
      <c r="AC2411" s="216"/>
      <c r="AD2411" s="216"/>
      <c r="AE2411" s="216"/>
      <c r="AF2411" s="216"/>
      <c r="AG2411" s="216"/>
      <c r="AH2411" s="216"/>
      <c r="AI2411" s="216"/>
      <c r="AJ2411" s="216"/>
      <c r="AK2411" s="216"/>
      <c r="AL2411" s="216"/>
      <c r="FY2411" s="184"/>
      <c r="JJ2411" s="184"/>
    </row>
    <row r="2412" spans="2:270">
      <c r="B2412" s="202"/>
      <c r="E2412" s="216"/>
      <c r="F2412" s="216"/>
      <c r="G2412" s="216"/>
      <c r="H2412" s="216"/>
      <c r="I2412" s="216"/>
      <c r="J2412" s="216"/>
      <c r="K2412" s="216"/>
      <c r="L2412" s="216"/>
      <c r="M2412" s="216"/>
      <c r="N2412" s="216"/>
      <c r="O2412" s="216"/>
      <c r="P2412" s="216"/>
      <c r="Q2412" s="216"/>
      <c r="R2412" s="216"/>
      <c r="S2412" s="216"/>
      <c r="T2412" s="216"/>
      <c r="U2412" s="216"/>
      <c r="V2412" s="216"/>
      <c r="W2412" s="216"/>
      <c r="X2412" s="216"/>
      <c r="Y2412" s="216"/>
      <c r="Z2412" s="216"/>
      <c r="AA2412" s="216"/>
      <c r="AB2412" s="216"/>
      <c r="AC2412" s="216"/>
      <c r="AD2412" s="216"/>
      <c r="AE2412" s="216"/>
      <c r="AF2412" s="216"/>
      <c r="AG2412" s="216"/>
      <c r="AH2412" s="216"/>
      <c r="AI2412" s="216"/>
      <c r="AJ2412" s="216"/>
      <c r="AK2412" s="216"/>
      <c r="AL2412" s="216"/>
      <c r="FY2412" s="184"/>
      <c r="JJ2412" s="184"/>
    </row>
    <row r="2413" spans="2:270">
      <c r="B2413" s="202"/>
      <c r="E2413" s="216"/>
      <c r="F2413" s="216"/>
      <c r="G2413" s="216"/>
      <c r="H2413" s="216"/>
      <c r="I2413" s="216"/>
      <c r="J2413" s="216"/>
      <c r="K2413" s="216"/>
      <c r="L2413" s="216"/>
      <c r="M2413" s="216"/>
      <c r="N2413" s="216"/>
      <c r="O2413" s="216"/>
      <c r="P2413" s="216"/>
      <c r="Q2413" s="216"/>
      <c r="R2413" s="216"/>
      <c r="S2413" s="216"/>
      <c r="T2413" s="216"/>
      <c r="U2413" s="216"/>
      <c r="V2413" s="216"/>
      <c r="W2413" s="216"/>
      <c r="X2413" s="216"/>
      <c r="Y2413" s="216"/>
      <c r="Z2413" s="216"/>
      <c r="AA2413" s="216"/>
      <c r="AB2413" s="216"/>
      <c r="AC2413" s="216"/>
      <c r="AD2413" s="216"/>
      <c r="AE2413" s="216"/>
      <c r="AF2413" s="216"/>
      <c r="AG2413" s="216"/>
      <c r="AH2413" s="216"/>
      <c r="AI2413" s="216"/>
      <c r="AJ2413" s="216"/>
      <c r="AK2413" s="216"/>
      <c r="AL2413" s="216"/>
      <c r="FY2413" s="184"/>
      <c r="JJ2413" s="184"/>
    </row>
    <row r="2414" spans="2:270">
      <c r="B2414" s="202"/>
      <c r="E2414" s="216"/>
      <c r="F2414" s="216"/>
      <c r="G2414" s="216"/>
      <c r="H2414" s="216"/>
      <c r="I2414" s="216"/>
      <c r="J2414" s="216"/>
      <c r="K2414" s="216"/>
      <c r="L2414" s="216"/>
      <c r="M2414" s="216"/>
      <c r="N2414" s="216"/>
      <c r="O2414" s="216"/>
      <c r="P2414" s="216"/>
      <c r="Q2414" s="216"/>
      <c r="R2414" s="216"/>
      <c r="S2414" s="216"/>
      <c r="T2414" s="216"/>
      <c r="U2414" s="216"/>
      <c r="V2414" s="216"/>
      <c r="W2414" s="216"/>
      <c r="X2414" s="216"/>
      <c r="Y2414" s="216"/>
      <c r="Z2414" s="216"/>
      <c r="AA2414" s="216"/>
      <c r="AB2414" s="216"/>
      <c r="AC2414" s="216"/>
      <c r="AD2414" s="216"/>
      <c r="AE2414" s="216"/>
      <c r="AF2414" s="216"/>
      <c r="AG2414" s="216"/>
      <c r="AH2414" s="216"/>
      <c r="AI2414" s="216"/>
      <c r="AJ2414" s="216"/>
      <c r="AK2414" s="216"/>
      <c r="AL2414" s="216"/>
      <c r="FY2414" s="184"/>
      <c r="JJ2414" s="184"/>
    </row>
    <row r="2415" spans="2:270">
      <c r="B2415" s="202"/>
      <c r="E2415" s="216"/>
      <c r="F2415" s="216"/>
      <c r="G2415" s="216"/>
      <c r="H2415" s="216"/>
      <c r="I2415" s="216"/>
      <c r="J2415" s="216"/>
      <c r="K2415" s="216"/>
      <c r="L2415" s="216"/>
      <c r="M2415" s="216"/>
      <c r="N2415" s="216"/>
      <c r="O2415" s="216"/>
      <c r="P2415" s="216"/>
      <c r="Q2415" s="216"/>
      <c r="R2415" s="216"/>
      <c r="S2415" s="216"/>
      <c r="T2415" s="216"/>
      <c r="U2415" s="216"/>
      <c r="V2415" s="216"/>
      <c r="W2415" s="216"/>
      <c r="X2415" s="216"/>
      <c r="Y2415" s="216"/>
      <c r="Z2415" s="216"/>
      <c r="AA2415" s="216"/>
      <c r="AB2415" s="216"/>
      <c r="AC2415" s="216"/>
      <c r="AD2415" s="216"/>
      <c r="AE2415" s="216"/>
      <c r="AF2415" s="216"/>
      <c r="AG2415" s="216"/>
      <c r="AH2415" s="216"/>
      <c r="AI2415" s="216"/>
      <c r="AJ2415" s="216"/>
      <c r="AK2415" s="216"/>
      <c r="AL2415" s="216"/>
      <c r="FY2415" s="184"/>
      <c r="JJ2415" s="184"/>
    </row>
    <row r="2416" spans="2:270">
      <c r="B2416" s="202"/>
      <c r="E2416" s="216"/>
      <c r="F2416" s="216"/>
      <c r="G2416" s="216"/>
      <c r="H2416" s="216"/>
      <c r="I2416" s="216"/>
      <c r="J2416" s="216"/>
      <c r="K2416" s="216"/>
      <c r="L2416" s="216"/>
      <c r="M2416" s="216"/>
      <c r="N2416" s="216"/>
      <c r="O2416" s="216"/>
      <c r="P2416" s="216"/>
      <c r="Q2416" s="216"/>
      <c r="R2416" s="216"/>
      <c r="S2416" s="216"/>
      <c r="T2416" s="216"/>
      <c r="U2416" s="216"/>
      <c r="V2416" s="216"/>
      <c r="W2416" s="216"/>
      <c r="X2416" s="216"/>
      <c r="Y2416" s="216"/>
      <c r="Z2416" s="216"/>
      <c r="AA2416" s="216"/>
      <c r="AB2416" s="216"/>
      <c r="AC2416" s="216"/>
      <c r="AD2416" s="216"/>
      <c r="AE2416" s="216"/>
      <c r="AF2416" s="216"/>
      <c r="AG2416" s="216"/>
      <c r="AH2416" s="216"/>
      <c r="AI2416" s="216"/>
      <c r="AJ2416" s="216"/>
      <c r="AK2416" s="216"/>
      <c r="AL2416" s="216"/>
      <c r="FY2416" s="184"/>
      <c r="JJ2416" s="184"/>
    </row>
    <row r="2417" spans="2:270">
      <c r="B2417" s="202"/>
      <c r="E2417" s="216"/>
      <c r="F2417" s="216"/>
      <c r="G2417" s="216"/>
      <c r="H2417" s="216"/>
      <c r="I2417" s="216"/>
      <c r="J2417" s="216"/>
      <c r="K2417" s="216"/>
      <c r="L2417" s="216"/>
      <c r="M2417" s="216"/>
      <c r="N2417" s="216"/>
      <c r="O2417" s="216"/>
      <c r="P2417" s="216"/>
      <c r="Q2417" s="216"/>
      <c r="R2417" s="216"/>
      <c r="S2417" s="216"/>
      <c r="T2417" s="216"/>
      <c r="U2417" s="216"/>
      <c r="V2417" s="216"/>
      <c r="W2417" s="216"/>
      <c r="X2417" s="216"/>
      <c r="Y2417" s="216"/>
      <c r="Z2417" s="216"/>
      <c r="AA2417" s="216"/>
      <c r="AB2417" s="216"/>
      <c r="AC2417" s="216"/>
      <c r="AD2417" s="216"/>
      <c r="AE2417" s="216"/>
      <c r="AF2417" s="216"/>
      <c r="AG2417" s="216"/>
      <c r="AH2417" s="216"/>
      <c r="AI2417" s="216"/>
      <c r="AJ2417" s="216"/>
      <c r="AK2417" s="216"/>
      <c r="AL2417" s="216"/>
      <c r="FY2417" s="184"/>
      <c r="JJ2417" s="184"/>
    </row>
    <row r="2418" spans="2:270">
      <c r="B2418" s="202"/>
      <c r="E2418" s="216"/>
      <c r="F2418" s="216"/>
      <c r="G2418" s="216"/>
      <c r="H2418" s="216"/>
      <c r="I2418" s="216"/>
      <c r="J2418" s="216"/>
      <c r="K2418" s="216"/>
      <c r="L2418" s="216"/>
      <c r="M2418" s="216"/>
      <c r="N2418" s="216"/>
      <c r="O2418" s="216"/>
      <c r="P2418" s="216"/>
      <c r="Q2418" s="216"/>
      <c r="R2418" s="216"/>
      <c r="S2418" s="216"/>
      <c r="T2418" s="216"/>
      <c r="U2418" s="216"/>
      <c r="V2418" s="216"/>
      <c r="W2418" s="216"/>
      <c r="X2418" s="216"/>
      <c r="Y2418" s="216"/>
      <c r="Z2418" s="216"/>
      <c r="AA2418" s="216"/>
      <c r="AB2418" s="216"/>
      <c r="AC2418" s="216"/>
      <c r="AD2418" s="216"/>
      <c r="AE2418" s="216"/>
      <c r="AF2418" s="216"/>
      <c r="AG2418" s="216"/>
      <c r="AH2418" s="216"/>
      <c r="AI2418" s="216"/>
      <c r="AJ2418" s="216"/>
      <c r="AK2418" s="216"/>
      <c r="AL2418" s="216"/>
      <c r="FY2418" s="184"/>
      <c r="JJ2418" s="184"/>
    </row>
    <row r="2419" spans="2:270">
      <c r="B2419" s="202"/>
      <c r="E2419" s="216"/>
      <c r="F2419" s="216"/>
      <c r="G2419" s="216"/>
      <c r="H2419" s="216"/>
      <c r="I2419" s="216"/>
      <c r="J2419" s="216"/>
      <c r="K2419" s="216"/>
      <c r="L2419" s="216"/>
      <c r="M2419" s="216"/>
      <c r="N2419" s="216"/>
      <c r="O2419" s="216"/>
      <c r="P2419" s="216"/>
      <c r="Q2419" s="216"/>
      <c r="R2419" s="216"/>
      <c r="S2419" s="216"/>
      <c r="T2419" s="216"/>
      <c r="U2419" s="216"/>
      <c r="V2419" s="216"/>
      <c r="W2419" s="216"/>
      <c r="X2419" s="216"/>
      <c r="Y2419" s="216"/>
      <c r="Z2419" s="216"/>
      <c r="AA2419" s="216"/>
      <c r="AB2419" s="216"/>
      <c r="AC2419" s="216"/>
      <c r="AD2419" s="216"/>
      <c r="AE2419" s="216"/>
      <c r="AF2419" s="216"/>
      <c r="AG2419" s="216"/>
      <c r="AH2419" s="216"/>
      <c r="AI2419" s="216"/>
      <c r="AJ2419" s="216"/>
      <c r="AK2419" s="216"/>
      <c r="AL2419" s="216"/>
      <c r="FY2419" s="184"/>
      <c r="JJ2419" s="184"/>
    </row>
    <row r="2420" spans="2:270">
      <c r="B2420" s="202"/>
      <c r="E2420" s="216"/>
      <c r="F2420" s="216"/>
      <c r="G2420" s="216"/>
      <c r="H2420" s="216"/>
      <c r="I2420" s="216"/>
      <c r="J2420" s="216"/>
      <c r="K2420" s="216"/>
      <c r="L2420" s="216"/>
      <c r="M2420" s="216"/>
      <c r="N2420" s="216"/>
      <c r="O2420" s="216"/>
      <c r="P2420" s="216"/>
      <c r="Q2420" s="216"/>
      <c r="R2420" s="216"/>
      <c r="S2420" s="216"/>
      <c r="T2420" s="216"/>
      <c r="U2420" s="216"/>
      <c r="V2420" s="216"/>
      <c r="W2420" s="216"/>
      <c r="X2420" s="216"/>
      <c r="Y2420" s="216"/>
      <c r="Z2420" s="216"/>
      <c r="AA2420" s="216"/>
      <c r="AB2420" s="216"/>
      <c r="AC2420" s="216"/>
      <c r="AD2420" s="216"/>
      <c r="AE2420" s="216"/>
      <c r="AF2420" s="216"/>
      <c r="AG2420" s="216"/>
      <c r="AH2420" s="216"/>
      <c r="AI2420" s="216"/>
      <c r="AJ2420" s="216"/>
      <c r="AK2420" s="216"/>
      <c r="AL2420" s="216"/>
      <c r="FY2420" s="184"/>
      <c r="JJ2420" s="184"/>
    </row>
    <row r="2421" spans="2:270">
      <c r="B2421" s="202"/>
      <c r="E2421" s="216"/>
      <c r="F2421" s="216"/>
      <c r="G2421" s="216"/>
      <c r="H2421" s="216"/>
      <c r="I2421" s="216"/>
      <c r="J2421" s="216"/>
      <c r="K2421" s="216"/>
      <c r="L2421" s="216"/>
      <c r="M2421" s="216"/>
      <c r="N2421" s="216"/>
      <c r="O2421" s="216"/>
      <c r="P2421" s="216"/>
      <c r="Q2421" s="216"/>
      <c r="R2421" s="216"/>
      <c r="S2421" s="216"/>
      <c r="T2421" s="216"/>
      <c r="U2421" s="216"/>
      <c r="V2421" s="216"/>
      <c r="W2421" s="216"/>
      <c r="X2421" s="216"/>
      <c r="Y2421" s="216"/>
      <c r="Z2421" s="216"/>
      <c r="AA2421" s="216"/>
      <c r="AB2421" s="216"/>
      <c r="AC2421" s="216"/>
      <c r="AD2421" s="216"/>
      <c r="AE2421" s="216"/>
      <c r="AF2421" s="216"/>
      <c r="AG2421" s="216"/>
      <c r="AH2421" s="216"/>
      <c r="AI2421" s="216"/>
      <c r="AJ2421" s="216"/>
      <c r="AK2421" s="216"/>
      <c r="AL2421" s="216"/>
      <c r="FY2421" s="184"/>
      <c r="JJ2421" s="184"/>
    </row>
    <row r="2422" spans="2:270">
      <c r="B2422" s="202"/>
      <c r="E2422" s="216"/>
      <c r="F2422" s="216"/>
      <c r="G2422" s="216"/>
      <c r="H2422" s="216"/>
      <c r="I2422" s="216"/>
      <c r="J2422" s="216"/>
      <c r="K2422" s="216"/>
      <c r="L2422" s="216"/>
      <c r="M2422" s="216"/>
      <c r="N2422" s="216"/>
      <c r="O2422" s="216"/>
      <c r="P2422" s="216"/>
      <c r="Q2422" s="216"/>
      <c r="R2422" s="216"/>
      <c r="S2422" s="216"/>
      <c r="T2422" s="216"/>
      <c r="U2422" s="216"/>
      <c r="V2422" s="216"/>
      <c r="W2422" s="216"/>
      <c r="X2422" s="216"/>
      <c r="Y2422" s="216"/>
      <c r="Z2422" s="216"/>
      <c r="AA2422" s="216"/>
      <c r="AB2422" s="216"/>
      <c r="AC2422" s="216"/>
      <c r="AD2422" s="216"/>
      <c r="AE2422" s="216"/>
      <c r="AF2422" s="216"/>
      <c r="AG2422" s="216"/>
      <c r="AH2422" s="216"/>
      <c r="AI2422" s="216"/>
      <c r="AJ2422" s="216"/>
      <c r="AK2422" s="216"/>
      <c r="AL2422" s="216"/>
      <c r="FY2422" s="184"/>
      <c r="JJ2422" s="184"/>
    </row>
    <row r="2423" spans="2:270">
      <c r="B2423" s="202"/>
      <c r="E2423" s="216"/>
      <c r="F2423" s="216"/>
      <c r="G2423" s="216"/>
      <c r="H2423" s="216"/>
      <c r="I2423" s="216"/>
      <c r="J2423" s="216"/>
      <c r="K2423" s="216"/>
      <c r="L2423" s="216"/>
      <c r="M2423" s="216"/>
      <c r="N2423" s="216"/>
      <c r="O2423" s="216"/>
      <c r="P2423" s="216"/>
      <c r="Q2423" s="216"/>
      <c r="R2423" s="216"/>
      <c r="S2423" s="216"/>
      <c r="T2423" s="216"/>
      <c r="U2423" s="216"/>
      <c r="V2423" s="216"/>
      <c r="W2423" s="216"/>
      <c r="X2423" s="216"/>
      <c r="Y2423" s="216"/>
      <c r="Z2423" s="216"/>
      <c r="AA2423" s="216"/>
      <c r="AB2423" s="216"/>
      <c r="AC2423" s="216"/>
      <c r="AD2423" s="216"/>
      <c r="AE2423" s="216"/>
      <c r="AF2423" s="216"/>
      <c r="AG2423" s="216"/>
      <c r="AH2423" s="216"/>
      <c r="AI2423" s="216"/>
      <c r="AJ2423" s="216"/>
      <c r="AK2423" s="216"/>
      <c r="AL2423" s="216"/>
      <c r="FY2423" s="184"/>
      <c r="JJ2423" s="184"/>
    </row>
    <row r="2424" spans="2:270">
      <c r="B2424" s="202"/>
      <c r="E2424" s="216"/>
      <c r="F2424" s="216"/>
      <c r="G2424" s="216"/>
      <c r="H2424" s="216"/>
      <c r="I2424" s="216"/>
      <c r="J2424" s="216"/>
      <c r="K2424" s="216"/>
      <c r="L2424" s="216"/>
      <c r="M2424" s="216"/>
      <c r="N2424" s="216"/>
      <c r="O2424" s="216"/>
      <c r="P2424" s="216"/>
      <c r="Q2424" s="216"/>
      <c r="R2424" s="216"/>
      <c r="S2424" s="216"/>
      <c r="T2424" s="216"/>
      <c r="U2424" s="216"/>
      <c r="V2424" s="216"/>
      <c r="W2424" s="216"/>
      <c r="X2424" s="216"/>
      <c r="Y2424" s="216"/>
      <c r="Z2424" s="216"/>
      <c r="AA2424" s="216"/>
      <c r="AB2424" s="216"/>
      <c r="AC2424" s="216"/>
      <c r="AD2424" s="216"/>
      <c r="AE2424" s="216"/>
      <c r="AF2424" s="216"/>
      <c r="AG2424" s="216"/>
      <c r="AH2424" s="216"/>
      <c r="AI2424" s="216"/>
      <c r="AJ2424" s="216"/>
      <c r="AK2424" s="216"/>
      <c r="AL2424" s="216"/>
      <c r="FY2424" s="184"/>
      <c r="JJ2424" s="184"/>
    </row>
    <row r="2425" spans="2:270">
      <c r="B2425" s="202"/>
      <c r="E2425" s="216"/>
      <c r="F2425" s="216"/>
      <c r="G2425" s="216"/>
      <c r="H2425" s="216"/>
      <c r="I2425" s="216"/>
      <c r="J2425" s="216"/>
      <c r="K2425" s="216"/>
      <c r="L2425" s="216"/>
      <c r="M2425" s="216"/>
      <c r="N2425" s="216"/>
      <c r="O2425" s="216"/>
      <c r="P2425" s="216"/>
      <c r="Q2425" s="216"/>
      <c r="R2425" s="216"/>
      <c r="S2425" s="216"/>
      <c r="T2425" s="216"/>
      <c r="U2425" s="216"/>
      <c r="V2425" s="216"/>
      <c r="W2425" s="216"/>
      <c r="X2425" s="216"/>
      <c r="Y2425" s="216"/>
      <c r="Z2425" s="216"/>
      <c r="AA2425" s="216"/>
      <c r="AB2425" s="216"/>
      <c r="AC2425" s="216"/>
      <c r="AD2425" s="216"/>
      <c r="AE2425" s="216"/>
      <c r="AF2425" s="216"/>
      <c r="AG2425" s="216"/>
      <c r="AH2425" s="216"/>
      <c r="AI2425" s="216"/>
      <c r="AJ2425" s="216"/>
      <c r="AK2425" s="216"/>
      <c r="AL2425" s="216"/>
      <c r="FY2425" s="184"/>
      <c r="JJ2425" s="184"/>
    </row>
    <row r="2426" spans="2:270">
      <c r="B2426" s="202"/>
      <c r="E2426" s="216"/>
      <c r="F2426" s="216"/>
      <c r="G2426" s="216"/>
      <c r="H2426" s="216"/>
      <c r="I2426" s="216"/>
      <c r="J2426" s="216"/>
      <c r="K2426" s="216"/>
      <c r="L2426" s="216"/>
      <c r="M2426" s="216"/>
      <c r="N2426" s="216"/>
      <c r="O2426" s="216"/>
      <c r="P2426" s="216"/>
      <c r="Q2426" s="216"/>
      <c r="R2426" s="216"/>
      <c r="S2426" s="216"/>
      <c r="T2426" s="216"/>
      <c r="U2426" s="216"/>
      <c r="V2426" s="216"/>
      <c r="W2426" s="216"/>
      <c r="X2426" s="216"/>
      <c r="Y2426" s="216"/>
      <c r="Z2426" s="216"/>
      <c r="AA2426" s="216"/>
      <c r="AB2426" s="216"/>
      <c r="AC2426" s="216"/>
      <c r="AD2426" s="216"/>
      <c r="AE2426" s="216"/>
      <c r="AF2426" s="216"/>
      <c r="AG2426" s="216"/>
      <c r="AH2426" s="216"/>
      <c r="AI2426" s="216"/>
      <c r="AJ2426" s="216"/>
      <c r="AK2426" s="216"/>
      <c r="AL2426" s="216"/>
      <c r="FY2426" s="184"/>
      <c r="JJ2426" s="184"/>
    </row>
    <row r="2427" spans="2:270">
      <c r="B2427" s="202"/>
      <c r="E2427" s="216"/>
      <c r="F2427" s="216"/>
      <c r="G2427" s="216"/>
      <c r="H2427" s="216"/>
      <c r="I2427" s="216"/>
      <c r="J2427" s="216"/>
      <c r="K2427" s="216"/>
      <c r="L2427" s="216"/>
      <c r="M2427" s="216"/>
      <c r="N2427" s="216"/>
      <c r="O2427" s="216"/>
      <c r="P2427" s="216"/>
      <c r="Q2427" s="216"/>
      <c r="R2427" s="216"/>
      <c r="S2427" s="216"/>
      <c r="T2427" s="216"/>
      <c r="U2427" s="216"/>
      <c r="V2427" s="216"/>
      <c r="W2427" s="216"/>
      <c r="X2427" s="216"/>
      <c r="Y2427" s="216"/>
      <c r="Z2427" s="216"/>
      <c r="AA2427" s="216"/>
      <c r="AB2427" s="216"/>
      <c r="AC2427" s="216"/>
      <c r="AD2427" s="216"/>
      <c r="AE2427" s="216"/>
      <c r="AF2427" s="216"/>
      <c r="AG2427" s="216"/>
      <c r="AH2427" s="216"/>
      <c r="AI2427" s="216"/>
      <c r="AJ2427" s="216"/>
      <c r="AK2427" s="216"/>
      <c r="AL2427" s="216"/>
      <c r="FY2427" s="184"/>
      <c r="JJ2427" s="184"/>
    </row>
    <row r="2428" spans="2:270">
      <c r="B2428" s="202"/>
      <c r="E2428" s="216"/>
      <c r="F2428" s="216"/>
      <c r="G2428" s="216"/>
      <c r="H2428" s="216"/>
      <c r="I2428" s="216"/>
      <c r="J2428" s="216"/>
      <c r="K2428" s="216"/>
      <c r="L2428" s="216"/>
      <c r="M2428" s="216"/>
      <c r="N2428" s="216"/>
      <c r="O2428" s="216"/>
      <c r="P2428" s="216"/>
      <c r="Q2428" s="216"/>
      <c r="R2428" s="216"/>
      <c r="S2428" s="216"/>
      <c r="T2428" s="216"/>
      <c r="U2428" s="216"/>
      <c r="V2428" s="216"/>
      <c r="W2428" s="216"/>
      <c r="X2428" s="216"/>
      <c r="Y2428" s="216"/>
      <c r="Z2428" s="216"/>
      <c r="AA2428" s="216"/>
      <c r="AB2428" s="216"/>
      <c r="AC2428" s="216"/>
      <c r="AD2428" s="216"/>
      <c r="AE2428" s="216"/>
      <c r="AF2428" s="216"/>
      <c r="AG2428" s="216"/>
      <c r="AH2428" s="216"/>
      <c r="AI2428" s="216"/>
      <c r="AJ2428" s="216"/>
      <c r="AK2428" s="216"/>
      <c r="AL2428" s="216"/>
      <c r="FY2428" s="184"/>
      <c r="JJ2428" s="184"/>
    </row>
    <row r="2429" spans="2:270">
      <c r="B2429" s="202"/>
      <c r="E2429" s="216"/>
      <c r="F2429" s="216"/>
      <c r="G2429" s="216"/>
      <c r="H2429" s="216"/>
      <c r="I2429" s="216"/>
      <c r="J2429" s="216"/>
      <c r="K2429" s="216"/>
      <c r="L2429" s="216"/>
      <c r="M2429" s="216"/>
      <c r="N2429" s="216"/>
      <c r="O2429" s="216"/>
      <c r="P2429" s="216"/>
      <c r="Q2429" s="216"/>
      <c r="R2429" s="216"/>
      <c r="S2429" s="216"/>
      <c r="T2429" s="216"/>
      <c r="U2429" s="216"/>
      <c r="V2429" s="216"/>
      <c r="W2429" s="216"/>
      <c r="X2429" s="216"/>
      <c r="Y2429" s="216"/>
      <c r="Z2429" s="216"/>
      <c r="AA2429" s="216"/>
      <c r="AB2429" s="216"/>
      <c r="AC2429" s="216"/>
      <c r="AD2429" s="216"/>
      <c r="AE2429" s="216"/>
      <c r="AF2429" s="216"/>
      <c r="AG2429" s="216"/>
      <c r="AH2429" s="216"/>
      <c r="AI2429" s="216"/>
      <c r="AJ2429" s="216"/>
      <c r="AK2429" s="216"/>
      <c r="AL2429" s="216"/>
      <c r="FY2429" s="184"/>
      <c r="JJ2429" s="184"/>
    </row>
    <row r="2430" spans="2:270">
      <c r="B2430" s="202"/>
      <c r="E2430" s="216"/>
      <c r="F2430" s="216"/>
      <c r="G2430" s="216"/>
      <c r="H2430" s="216"/>
      <c r="I2430" s="216"/>
      <c r="J2430" s="216"/>
      <c r="K2430" s="216"/>
      <c r="L2430" s="216"/>
      <c r="M2430" s="216"/>
      <c r="N2430" s="216"/>
      <c r="O2430" s="216"/>
      <c r="P2430" s="216"/>
      <c r="Q2430" s="216"/>
      <c r="R2430" s="216"/>
      <c r="S2430" s="216"/>
      <c r="T2430" s="216"/>
      <c r="U2430" s="216"/>
      <c r="V2430" s="216"/>
      <c r="W2430" s="216"/>
      <c r="X2430" s="216"/>
      <c r="Y2430" s="216"/>
      <c r="Z2430" s="216"/>
      <c r="AA2430" s="216"/>
      <c r="AB2430" s="216"/>
      <c r="AC2430" s="216"/>
      <c r="AD2430" s="216"/>
      <c r="AE2430" s="216"/>
      <c r="AF2430" s="216"/>
      <c r="AG2430" s="216"/>
      <c r="AH2430" s="216"/>
      <c r="AI2430" s="216"/>
      <c r="AJ2430" s="216"/>
      <c r="AK2430" s="216"/>
      <c r="AL2430" s="216"/>
      <c r="FY2430" s="184"/>
      <c r="JJ2430" s="184"/>
    </row>
    <row r="2431" spans="2:270">
      <c r="B2431" s="202"/>
      <c r="E2431" s="216"/>
      <c r="F2431" s="216"/>
      <c r="G2431" s="216"/>
      <c r="H2431" s="216"/>
      <c r="I2431" s="216"/>
      <c r="J2431" s="216"/>
      <c r="K2431" s="216"/>
      <c r="L2431" s="216"/>
      <c r="M2431" s="216"/>
      <c r="N2431" s="216"/>
      <c r="O2431" s="216"/>
      <c r="P2431" s="216"/>
      <c r="Q2431" s="216"/>
      <c r="R2431" s="216"/>
      <c r="S2431" s="216"/>
      <c r="T2431" s="216"/>
      <c r="U2431" s="216"/>
      <c r="V2431" s="216"/>
      <c r="W2431" s="216"/>
      <c r="X2431" s="216"/>
      <c r="Y2431" s="216"/>
      <c r="Z2431" s="216"/>
      <c r="AA2431" s="216"/>
      <c r="AB2431" s="216"/>
      <c r="AC2431" s="216"/>
      <c r="AD2431" s="216"/>
      <c r="AE2431" s="216"/>
      <c r="AF2431" s="216"/>
      <c r="AG2431" s="216"/>
      <c r="AH2431" s="216"/>
      <c r="AI2431" s="216"/>
      <c r="AJ2431" s="216"/>
      <c r="AK2431" s="216"/>
      <c r="AL2431" s="216"/>
      <c r="FY2431" s="184"/>
      <c r="JJ2431" s="184"/>
    </row>
    <row r="2432" spans="2:270">
      <c r="B2432" s="202"/>
      <c r="E2432" s="216"/>
      <c r="F2432" s="216"/>
      <c r="G2432" s="216"/>
      <c r="H2432" s="216"/>
      <c r="I2432" s="216"/>
      <c r="J2432" s="216"/>
      <c r="K2432" s="216"/>
      <c r="L2432" s="216"/>
      <c r="M2432" s="216"/>
      <c r="N2432" s="216"/>
      <c r="O2432" s="216"/>
      <c r="P2432" s="216"/>
      <c r="Q2432" s="216"/>
      <c r="R2432" s="216"/>
      <c r="S2432" s="216"/>
      <c r="T2432" s="216"/>
      <c r="U2432" s="216"/>
      <c r="V2432" s="216"/>
      <c r="W2432" s="216"/>
      <c r="X2432" s="216"/>
      <c r="Y2432" s="216"/>
      <c r="Z2432" s="216"/>
      <c r="AA2432" s="216"/>
      <c r="AB2432" s="216"/>
      <c r="AC2432" s="216"/>
      <c r="AD2432" s="216"/>
      <c r="AE2432" s="216"/>
      <c r="AF2432" s="216"/>
      <c r="AG2432" s="216"/>
      <c r="AH2432" s="216"/>
      <c r="AI2432" s="216"/>
      <c r="AJ2432" s="216"/>
      <c r="AK2432" s="216"/>
      <c r="AL2432" s="216"/>
      <c r="FY2432" s="184"/>
      <c r="JJ2432" s="184"/>
    </row>
    <row r="2433" spans="2:270">
      <c r="B2433" s="202"/>
      <c r="E2433" s="216"/>
      <c r="F2433" s="216"/>
      <c r="G2433" s="216"/>
      <c r="H2433" s="216"/>
      <c r="I2433" s="216"/>
      <c r="J2433" s="216"/>
      <c r="K2433" s="216"/>
      <c r="L2433" s="216"/>
      <c r="M2433" s="216"/>
      <c r="N2433" s="216"/>
      <c r="O2433" s="216"/>
      <c r="P2433" s="216"/>
      <c r="Q2433" s="216"/>
      <c r="R2433" s="216"/>
      <c r="S2433" s="216"/>
      <c r="T2433" s="216"/>
      <c r="U2433" s="216"/>
      <c r="V2433" s="216"/>
      <c r="W2433" s="216"/>
      <c r="X2433" s="216"/>
      <c r="Y2433" s="216"/>
      <c r="Z2433" s="216"/>
      <c r="AA2433" s="216"/>
      <c r="AB2433" s="216"/>
      <c r="AC2433" s="216"/>
      <c r="AD2433" s="216"/>
      <c r="AE2433" s="216"/>
      <c r="AF2433" s="216"/>
      <c r="AG2433" s="216"/>
      <c r="AH2433" s="216"/>
      <c r="AI2433" s="216"/>
      <c r="AJ2433" s="216"/>
      <c r="AK2433" s="216"/>
      <c r="AL2433" s="216"/>
      <c r="FY2433" s="184"/>
      <c r="JJ2433" s="184"/>
    </row>
    <row r="2434" spans="2:270">
      <c r="B2434" s="202"/>
      <c r="E2434" s="216"/>
      <c r="F2434" s="216"/>
      <c r="G2434" s="216"/>
      <c r="H2434" s="216"/>
      <c r="I2434" s="216"/>
      <c r="J2434" s="216"/>
      <c r="K2434" s="216"/>
      <c r="L2434" s="216"/>
      <c r="M2434" s="216"/>
      <c r="N2434" s="216"/>
      <c r="O2434" s="216"/>
      <c r="P2434" s="216"/>
      <c r="Q2434" s="216"/>
      <c r="R2434" s="216"/>
      <c r="S2434" s="216"/>
      <c r="T2434" s="216"/>
      <c r="U2434" s="216"/>
      <c r="V2434" s="216"/>
      <c r="W2434" s="216"/>
      <c r="X2434" s="216"/>
      <c r="Y2434" s="216"/>
      <c r="Z2434" s="216"/>
      <c r="AA2434" s="216"/>
      <c r="AB2434" s="216"/>
      <c r="AC2434" s="216"/>
      <c r="AD2434" s="216"/>
      <c r="AE2434" s="216"/>
      <c r="AF2434" s="216"/>
      <c r="AG2434" s="216"/>
      <c r="AH2434" s="216"/>
      <c r="AI2434" s="216"/>
      <c r="AJ2434" s="216"/>
      <c r="AK2434" s="216"/>
      <c r="AL2434" s="216"/>
      <c r="FY2434" s="184"/>
      <c r="JJ2434" s="184"/>
    </row>
    <row r="2435" spans="2:270">
      <c r="B2435" s="202"/>
      <c r="E2435" s="216"/>
      <c r="F2435" s="216"/>
      <c r="G2435" s="216"/>
      <c r="H2435" s="216"/>
      <c r="I2435" s="216"/>
      <c r="J2435" s="216"/>
      <c r="K2435" s="216"/>
      <c r="L2435" s="216"/>
      <c r="M2435" s="216"/>
      <c r="N2435" s="216"/>
      <c r="O2435" s="216"/>
      <c r="P2435" s="216"/>
      <c r="Q2435" s="216"/>
      <c r="R2435" s="216"/>
      <c r="S2435" s="216"/>
      <c r="T2435" s="216"/>
      <c r="U2435" s="216"/>
      <c r="V2435" s="216"/>
      <c r="W2435" s="216"/>
      <c r="X2435" s="216"/>
      <c r="Y2435" s="216"/>
      <c r="Z2435" s="216"/>
      <c r="AA2435" s="216"/>
      <c r="AB2435" s="216"/>
      <c r="AC2435" s="216"/>
      <c r="AD2435" s="216"/>
      <c r="AE2435" s="216"/>
      <c r="AF2435" s="216"/>
      <c r="AG2435" s="216"/>
      <c r="AH2435" s="216"/>
      <c r="AI2435" s="216"/>
      <c r="AJ2435" s="216"/>
      <c r="AK2435" s="216"/>
      <c r="AL2435" s="216"/>
      <c r="FY2435" s="184"/>
      <c r="JJ2435" s="184"/>
    </row>
    <row r="2436" spans="2:270">
      <c r="B2436" s="202"/>
      <c r="E2436" s="216"/>
      <c r="F2436" s="216"/>
      <c r="G2436" s="216"/>
      <c r="H2436" s="216"/>
      <c r="I2436" s="216"/>
      <c r="J2436" s="216"/>
      <c r="K2436" s="216"/>
      <c r="L2436" s="216"/>
      <c r="M2436" s="216"/>
      <c r="N2436" s="216"/>
      <c r="O2436" s="216"/>
      <c r="P2436" s="216"/>
      <c r="Q2436" s="216"/>
      <c r="R2436" s="216"/>
      <c r="S2436" s="216"/>
      <c r="T2436" s="216"/>
      <c r="U2436" s="216"/>
      <c r="V2436" s="216"/>
      <c r="W2436" s="216"/>
      <c r="X2436" s="216"/>
      <c r="Y2436" s="216"/>
      <c r="Z2436" s="216"/>
      <c r="AA2436" s="216"/>
      <c r="AB2436" s="216"/>
      <c r="AC2436" s="216"/>
      <c r="AD2436" s="216"/>
      <c r="AE2436" s="216"/>
      <c r="AF2436" s="216"/>
      <c r="AG2436" s="216"/>
      <c r="AH2436" s="216"/>
      <c r="AI2436" s="216"/>
      <c r="AJ2436" s="216"/>
      <c r="AK2436" s="216"/>
      <c r="AL2436" s="216"/>
      <c r="FY2436" s="184"/>
      <c r="JJ2436" s="184"/>
    </row>
    <row r="2437" spans="2:270">
      <c r="B2437" s="202"/>
      <c r="E2437" s="216"/>
      <c r="F2437" s="216"/>
      <c r="G2437" s="216"/>
      <c r="H2437" s="216"/>
      <c r="I2437" s="216"/>
      <c r="J2437" s="216"/>
      <c r="K2437" s="216"/>
      <c r="L2437" s="216"/>
      <c r="M2437" s="216"/>
      <c r="N2437" s="216"/>
      <c r="O2437" s="216"/>
      <c r="P2437" s="216"/>
      <c r="Q2437" s="216"/>
      <c r="R2437" s="216"/>
      <c r="S2437" s="216"/>
      <c r="T2437" s="216"/>
      <c r="U2437" s="216"/>
      <c r="V2437" s="216"/>
      <c r="W2437" s="216"/>
      <c r="X2437" s="216"/>
      <c r="Y2437" s="216"/>
      <c r="Z2437" s="216"/>
      <c r="AA2437" s="216"/>
      <c r="AB2437" s="216"/>
      <c r="AC2437" s="216"/>
      <c r="AD2437" s="216"/>
      <c r="AE2437" s="216"/>
      <c r="AF2437" s="216"/>
      <c r="AG2437" s="216"/>
      <c r="AH2437" s="216"/>
      <c r="AI2437" s="216"/>
      <c r="AJ2437" s="216"/>
      <c r="AK2437" s="216"/>
      <c r="AL2437" s="216"/>
      <c r="FY2437" s="184"/>
      <c r="JJ2437" s="184"/>
    </row>
    <row r="2438" spans="2:270">
      <c r="B2438" s="202"/>
      <c r="E2438" s="216"/>
      <c r="F2438" s="216"/>
      <c r="G2438" s="216"/>
      <c r="H2438" s="216"/>
      <c r="I2438" s="216"/>
      <c r="J2438" s="216"/>
      <c r="K2438" s="216"/>
      <c r="L2438" s="216"/>
      <c r="M2438" s="216"/>
      <c r="N2438" s="216"/>
      <c r="O2438" s="216"/>
      <c r="P2438" s="216"/>
      <c r="Q2438" s="216"/>
      <c r="R2438" s="216"/>
      <c r="S2438" s="216"/>
      <c r="T2438" s="216"/>
      <c r="U2438" s="216"/>
      <c r="V2438" s="216"/>
      <c r="W2438" s="216"/>
      <c r="X2438" s="216"/>
      <c r="Y2438" s="216"/>
      <c r="Z2438" s="216"/>
      <c r="AA2438" s="216"/>
      <c r="AB2438" s="216"/>
      <c r="AC2438" s="216"/>
      <c r="AD2438" s="216"/>
      <c r="AE2438" s="216"/>
      <c r="AF2438" s="216"/>
      <c r="AG2438" s="216"/>
      <c r="AH2438" s="216"/>
      <c r="AI2438" s="216"/>
      <c r="AJ2438" s="216"/>
      <c r="AK2438" s="216"/>
      <c r="AL2438" s="216"/>
      <c r="FY2438" s="184"/>
      <c r="JJ2438" s="184"/>
    </row>
    <row r="2439" spans="2:270">
      <c r="B2439" s="202"/>
      <c r="E2439" s="216"/>
      <c r="F2439" s="216"/>
      <c r="G2439" s="216"/>
      <c r="H2439" s="216"/>
      <c r="I2439" s="216"/>
      <c r="J2439" s="216"/>
      <c r="K2439" s="216"/>
      <c r="L2439" s="216"/>
      <c r="M2439" s="216"/>
      <c r="N2439" s="216"/>
      <c r="O2439" s="216"/>
      <c r="P2439" s="216"/>
      <c r="Q2439" s="216"/>
      <c r="R2439" s="216"/>
      <c r="S2439" s="216"/>
      <c r="T2439" s="216"/>
      <c r="U2439" s="216"/>
      <c r="V2439" s="216"/>
      <c r="W2439" s="216"/>
      <c r="X2439" s="216"/>
      <c r="Y2439" s="216"/>
      <c r="Z2439" s="216"/>
      <c r="AA2439" s="216"/>
      <c r="AB2439" s="216"/>
      <c r="AC2439" s="216"/>
      <c r="AD2439" s="216"/>
      <c r="AE2439" s="216"/>
      <c r="AF2439" s="216"/>
      <c r="AG2439" s="216"/>
      <c r="AH2439" s="216"/>
      <c r="AI2439" s="216"/>
      <c r="AJ2439" s="216"/>
      <c r="AK2439" s="216"/>
      <c r="AL2439" s="216"/>
      <c r="FY2439" s="184"/>
      <c r="JJ2439" s="184"/>
    </row>
    <row r="2440" spans="2:270">
      <c r="B2440" s="202"/>
      <c r="E2440" s="216"/>
      <c r="F2440" s="216"/>
      <c r="G2440" s="216"/>
      <c r="H2440" s="216"/>
      <c r="I2440" s="216"/>
      <c r="J2440" s="216"/>
      <c r="K2440" s="216"/>
      <c r="L2440" s="216"/>
      <c r="M2440" s="216"/>
      <c r="N2440" s="216"/>
      <c r="O2440" s="216"/>
      <c r="P2440" s="216"/>
      <c r="Q2440" s="216"/>
      <c r="R2440" s="216"/>
      <c r="S2440" s="216"/>
      <c r="T2440" s="216"/>
      <c r="U2440" s="216"/>
      <c r="V2440" s="216"/>
      <c r="W2440" s="216"/>
      <c r="X2440" s="216"/>
      <c r="Y2440" s="216"/>
      <c r="Z2440" s="216"/>
      <c r="AA2440" s="216"/>
      <c r="AB2440" s="216"/>
      <c r="AC2440" s="216"/>
      <c r="AD2440" s="216"/>
      <c r="AE2440" s="216"/>
      <c r="AF2440" s="216"/>
      <c r="AG2440" s="216"/>
      <c r="AH2440" s="216"/>
      <c r="AI2440" s="216"/>
      <c r="AJ2440" s="216"/>
      <c r="AK2440" s="216"/>
      <c r="AL2440" s="216"/>
      <c r="FY2440" s="184"/>
      <c r="JJ2440" s="184"/>
    </row>
    <row r="2441" spans="2:270">
      <c r="B2441" s="202"/>
      <c r="E2441" s="216"/>
      <c r="F2441" s="216"/>
      <c r="G2441" s="216"/>
      <c r="H2441" s="216"/>
      <c r="I2441" s="216"/>
      <c r="J2441" s="216"/>
      <c r="K2441" s="216"/>
      <c r="L2441" s="216"/>
      <c r="M2441" s="216"/>
      <c r="N2441" s="216"/>
      <c r="O2441" s="216"/>
      <c r="P2441" s="216"/>
      <c r="Q2441" s="216"/>
      <c r="R2441" s="216"/>
      <c r="S2441" s="216"/>
      <c r="T2441" s="216"/>
      <c r="U2441" s="216"/>
      <c r="V2441" s="216"/>
      <c r="W2441" s="216"/>
      <c r="X2441" s="216"/>
      <c r="Y2441" s="216"/>
      <c r="Z2441" s="216"/>
      <c r="AA2441" s="216"/>
      <c r="AB2441" s="216"/>
      <c r="AC2441" s="216"/>
      <c r="AD2441" s="216"/>
      <c r="AE2441" s="216"/>
      <c r="AF2441" s="216"/>
      <c r="AG2441" s="216"/>
      <c r="AH2441" s="216"/>
      <c r="AI2441" s="216"/>
      <c r="AJ2441" s="216"/>
      <c r="AK2441" s="216"/>
      <c r="AL2441" s="216"/>
      <c r="FY2441" s="184"/>
      <c r="JJ2441" s="184"/>
    </row>
    <row r="2442" spans="2:270">
      <c r="B2442" s="202"/>
      <c r="E2442" s="216"/>
      <c r="F2442" s="216"/>
      <c r="G2442" s="216"/>
      <c r="H2442" s="216"/>
      <c r="I2442" s="216"/>
      <c r="J2442" s="216"/>
      <c r="K2442" s="216"/>
      <c r="L2442" s="216"/>
      <c r="M2442" s="216"/>
      <c r="N2442" s="216"/>
      <c r="O2442" s="216"/>
      <c r="P2442" s="216"/>
      <c r="Q2442" s="216"/>
      <c r="R2442" s="216"/>
      <c r="S2442" s="216"/>
      <c r="T2442" s="216"/>
      <c r="U2442" s="216"/>
      <c r="V2442" s="216"/>
      <c r="W2442" s="216"/>
      <c r="X2442" s="216"/>
      <c r="Y2442" s="216"/>
      <c r="Z2442" s="216"/>
      <c r="AA2442" s="216"/>
      <c r="AB2442" s="216"/>
      <c r="AC2442" s="216"/>
      <c r="AD2442" s="216"/>
      <c r="AE2442" s="216"/>
      <c r="AF2442" s="216"/>
      <c r="AG2442" s="216"/>
      <c r="AH2442" s="216"/>
      <c r="AI2442" s="216"/>
      <c r="AJ2442" s="216"/>
      <c r="AK2442" s="216"/>
      <c r="AL2442" s="216"/>
      <c r="FY2442" s="184"/>
      <c r="JJ2442" s="184"/>
    </row>
    <row r="2443" spans="2:270">
      <c r="B2443" s="202"/>
      <c r="E2443" s="216"/>
      <c r="F2443" s="216"/>
      <c r="G2443" s="216"/>
      <c r="H2443" s="216"/>
      <c r="I2443" s="216"/>
      <c r="J2443" s="216"/>
      <c r="K2443" s="216"/>
      <c r="L2443" s="216"/>
      <c r="M2443" s="216"/>
      <c r="N2443" s="216"/>
      <c r="O2443" s="216"/>
      <c r="P2443" s="216"/>
      <c r="Q2443" s="216"/>
      <c r="R2443" s="216"/>
      <c r="S2443" s="216"/>
      <c r="T2443" s="216"/>
      <c r="U2443" s="216"/>
      <c r="V2443" s="216"/>
      <c r="W2443" s="216"/>
      <c r="X2443" s="216"/>
      <c r="Y2443" s="216"/>
      <c r="Z2443" s="216"/>
      <c r="AA2443" s="216"/>
      <c r="AB2443" s="216"/>
      <c r="AC2443" s="216"/>
      <c r="AD2443" s="216"/>
      <c r="AE2443" s="216"/>
      <c r="AF2443" s="216"/>
      <c r="AG2443" s="216"/>
      <c r="AH2443" s="216"/>
      <c r="AI2443" s="216"/>
      <c r="AJ2443" s="216"/>
      <c r="AK2443" s="216"/>
      <c r="AL2443" s="216"/>
      <c r="FY2443" s="184"/>
      <c r="JJ2443" s="184"/>
    </row>
    <row r="2444" spans="2:270">
      <c r="B2444" s="202"/>
      <c r="E2444" s="216"/>
      <c r="F2444" s="216"/>
      <c r="G2444" s="216"/>
      <c r="H2444" s="216"/>
      <c r="I2444" s="216"/>
      <c r="J2444" s="216"/>
      <c r="K2444" s="216"/>
      <c r="L2444" s="216"/>
      <c r="M2444" s="216"/>
      <c r="N2444" s="216"/>
      <c r="O2444" s="216"/>
      <c r="P2444" s="216"/>
      <c r="Q2444" s="216"/>
      <c r="R2444" s="216"/>
      <c r="S2444" s="216"/>
      <c r="T2444" s="216"/>
      <c r="U2444" s="216"/>
      <c r="V2444" s="216"/>
      <c r="W2444" s="216"/>
      <c r="X2444" s="216"/>
      <c r="Y2444" s="216"/>
      <c r="Z2444" s="216"/>
      <c r="AA2444" s="216"/>
      <c r="AB2444" s="216"/>
      <c r="AC2444" s="216"/>
      <c r="AD2444" s="216"/>
      <c r="AE2444" s="216"/>
      <c r="AF2444" s="216"/>
      <c r="AG2444" s="216"/>
      <c r="AH2444" s="216"/>
      <c r="AI2444" s="216"/>
      <c r="AJ2444" s="216"/>
      <c r="AK2444" s="216"/>
      <c r="AL2444" s="216"/>
      <c r="FY2444" s="184"/>
      <c r="JJ2444" s="184"/>
    </row>
    <row r="2445" spans="2:270">
      <c r="B2445" s="202"/>
      <c r="E2445" s="216"/>
      <c r="F2445" s="216"/>
      <c r="G2445" s="216"/>
      <c r="H2445" s="216"/>
      <c r="I2445" s="216"/>
      <c r="J2445" s="216"/>
      <c r="K2445" s="216"/>
      <c r="L2445" s="216"/>
      <c r="M2445" s="216"/>
      <c r="N2445" s="216"/>
      <c r="O2445" s="216"/>
      <c r="P2445" s="216"/>
      <c r="Q2445" s="216"/>
      <c r="R2445" s="216"/>
      <c r="S2445" s="216"/>
      <c r="T2445" s="216"/>
      <c r="U2445" s="216"/>
      <c r="V2445" s="216"/>
      <c r="W2445" s="216"/>
      <c r="X2445" s="216"/>
      <c r="Y2445" s="216"/>
      <c r="Z2445" s="216"/>
      <c r="AA2445" s="216"/>
      <c r="AB2445" s="216"/>
      <c r="AC2445" s="216"/>
      <c r="AD2445" s="216"/>
      <c r="AE2445" s="216"/>
      <c r="AF2445" s="216"/>
      <c r="AG2445" s="216"/>
      <c r="AH2445" s="216"/>
      <c r="AI2445" s="216"/>
      <c r="AJ2445" s="216"/>
      <c r="AK2445" s="216"/>
      <c r="AL2445" s="216"/>
      <c r="FY2445" s="184"/>
      <c r="JJ2445" s="184"/>
    </row>
    <row r="2446" spans="2:270">
      <c r="B2446" s="202"/>
      <c r="E2446" s="216"/>
      <c r="F2446" s="216"/>
      <c r="G2446" s="216"/>
      <c r="H2446" s="216"/>
      <c r="I2446" s="216"/>
      <c r="J2446" s="216"/>
      <c r="K2446" s="216"/>
      <c r="L2446" s="216"/>
      <c r="M2446" s="216"/>
      <c r="N2446" s="216"/>
      <c r="O2446" s="216"/>
      <c r="P2446" s="216"/>
      <c r="Q2446" s="216"/>
      <c r="R2446" s="216"/>
      <c r="S2446" s="216"/>
      <c r="T2446" s="216"/>
      <c r="U2446" s="216"/>
      <c r="V2446" s="216"/>
      <c r="W2446" s="216"/>
      <c r="X2446" s="216"/>
      <c r="Y2446" s="216"/>
      <c r="Z2446" s="216"/>
      <c r="AA2446" s="216"/>
      <c r="AB2446" s="216"/>
      <c r="AC2446" s="216"/>
      <c r="AD2446" s="216"/>
      <c r="AE2446" s="216"/>
      <c r="AF2446" s="216"/>
      <c r="AG2446" s="216"/>
      <c r="AH2446" s="216"/>
      <c r="AI2446" s="216"/>
      <c r="AJ2446" s="216"/>
      <c r="AK2446" s="216"/>
      <c r="AL2446" s="216"/>
      <c r="FY2446" s="184"/>
      <c r="JJ2446" s="184"/>
    </row>
    <row r="2447" spans="2:270">
      <c r="B2447" s="202"/>
      <c r="E2447" s="216"/>
      <c r="F2447" s="216"/>
      <c r="G2447" s="216"/>
      <c r="H2447" s="216"/>
      <c r="I2447" s="216"/>
      <c r="J2447" s="216"/>
      <c r="K2447" s="216"/>
      <c r="L2447" s="216"/>
      <c r="M2447" s="216"/>
      <c r="N2447" s="216"/>
      <c r="O2447" s="216"/>
      <c r="P2447" s="216"/>
      <c r="Q2447" s="216"/>
      <c r="R2447" s="216"/>
      <c r="S2447" s="216"/>
      <c r="T2447" s="216"/>
      <c r="U2447" s="216"/>
      <c r="V2447" s="216"/>
      <c r="W2447" s="216"/>
      <c r="X2447" s="216"/>
      <c r="Y2447" s="216"/>
      <c r="Z2447" s="216"/>
      <c r="AA2447" s="216"/>
      <c r="AB2447" s="216"/>
      <c r="AC2447" s="216"/>
      <c r="AD2447" s="216"/>
      <c r="AE2447" s="216"/>
      <c r="AF2447" s="216"/>
      <c r="AG2447" s="216"/>
      <c r="AH2447" s="216"/>
      <c r="AI2447" s="216"/>
      <c r="AJ2447" s="216"/>
      <c r="AK2447" s="216"/>
      <c r="AL2447" s="216"/>
      <c r="FY2447" s="184"/>
      <c r="JJ2447" s="184"/>
    </row>
    <row r="2448" spans="2:270">
      <c r="B2448" s="202"/>
      <c r="E2448" s="216"/>
      <c r="F2448" s="216"/>
      <c r="G2448" s="216"/>
      <c r="H2448" s="216"/>
      <c r="I2448" s="216"/>
      <c r="J2448" s="216"/>
      <c r="K2448" s="216"/>
      <c r="L2448" s="216"/>
      <c r="M2448" s="216"/>
      <c r="N2448" s="216"/>
      <c r="O2448" s="216"/>
      <c r="P2448" s="216"/>
      <c r="Q2448" s="216"/>
      <c r="R2448" s="216"/>
      <c r="S2448" s="216"/>
      <c r="T2448" s="216"/>
      <c r="U2448" s="216"/>
      <c r="V2448" s="216"/>
      <c r="W2448" s="216"/>
      <c r="X2448" s="216"/>
      <c r="Y2448" s="216"/>
      <c r="Z2448" s="216"/>
      <c r="AA2448" s="216"/>
      <c r="AB2448" s="216"/>
      <c r="AC2448" s="216"/>
      <c r="AD2448" s="216"/>
      <c r="AE2448" s="216"/>
      <c r="AF2448" s="216"/>
      <c r="AG2448" s="216"/>
      <c r="AH2448" s="216"/>
      <c r="AI2448" s="216"/>
      <c r="AJ2448" s="216"/>
      <c r="AK2448" s="216"/>
      <c r="AL2448" s="216"/>
      <c r="FY2448" s="184"/>
      <c r="JJ2448" s="184"/>
    </row>
    <row r="2449" spans="2:270">
      <c r="B2449" s="202"/>
      <c r="E2449" s="216"/>
      <c r="F2449" s="216"/>
      <c r="G2449" s="216"/>
      <c r="H2449" s="216"/>
      <c r="I2449" s="216"/>
      <c r="J2449" s="216"/>
      <c r="K2449" s="216"/>
      <c r="L2449" s="216"/>
      <c r="M2449" s="216"/>
      <c r="N2449" s="216"/>
      <c r="O2449" s="216"/>
      <c r="P2449" s="216"/>
      <c r="Q2449" s="216"/>
      <c r="R2449" s="216"/>
      <c r="S2449" s="216"/>
      <c r="T2449" s="216"/>
      <c r="U2449" s="216"/>
      <c r="V2449" s="216"/>
      <c r="W2449" s="216"/>
      <c r="X2449" s="216"/>
      <c r="Y2449" s="216"/>
      <c r="Z2449" s="216"/>
      <c r="AA2449" s="216"/>
      <c r="AB2449" s="216"/>
      <c r="AC2449" s="216"/>
      <c r="AD2449" s="216"/>
      <c r="AE2449" s="216"/>
      <c r="AF2449" s="216"/>
      <c r="AG2449" s="216"/>
      <c r="AH2449" s="216"/>
      <c r="AI2449" s="216"/>
      <c r="AJ2449" s="216"/>
      <c r="AK2449" s="216"/>
      <c r="AL2449" s="216"/>
      <c r="FY2449" s="184"/>
      <c r="JJ2449" s="184"/>
    </row>
    <row r="2450" spans="2:270">
      <c r="B2450" s="202"/>
      <c r="E2450" s="216"/>
      <c r="F2450" s="216"/>
      <c r="G2450" s="216"/>
      <c r="H2450" s="216"/>
      <c r="I2450" s="216"/>
      <c r="J2450" s="216"/>
      <c r="K2450" s="216"/>
      <c r="L2450" s="216"/>
      <c r="M2450" s="216"/>
      <c r="N2450" s="216"/>
      <c r="O2450" s="216"/>
      <c r="P2450" s="216"/>
      <c r="Q2450" s="216"/>
      <c r="R2450" s="216"/>
      <c r="S2450" s="216"/>
      <c r="T2450" s="216"/>
      <c r="U2450" s="216"/>
      <c r="V2450" s="216"/>
      <c r="W2450" s="216"/>
      <c r="X2450" s="216"/>
      <c r="Y2450" s="216"/>
      <c r="Z2450" s="216"/>
      <c r="AA2450" s="216"/>
      <c r="AB2450" s="216"/>
      <c r="AC2450" s="216"/>
      <c r="AD2450" s="216"/>
      <c r="AE2450" s="216"/>
      <c r="AF2450" s="216"/>
      <c r="AG2450" s="216"/>
      <c r="AH2450" s="216"/>
      <c r="AI2450" s="216"/>
      <c r="AJ2450" s="216"/>
      <c r="AK2450" s="216"/>
      <c r="AL2450" s="216"/>
      <c r="FY2450" s="184"/>
      <c r="JJ2450" s="184"/>
    </row>
    <row r="2451" spans="2:270">
      <c r="B2451" s="202"/>
      <c r="E2451" s="216"/>
      <c r="F2451" s="216"/>
      <c r="G2451" s="216"/>
      <c r="H2451" s="216"/>
      <c r="I2451" s="216"/>
      <c r="J2451" s="216"/>
      <c r="K2451" s="216"/>
      <c r="L2451" s="216"/>
      <c r="M2451" s="216"/>
      <c r="N2451" s="216"/>
      <c r="O2451" s="216"/>
      <c r="P2451" s="216"/>
      <c r="Q2451" s="216"/>
      <c r="R2451" s="216"/>
      <c r="S2451" s="216"/>
      <c r="T2451" s="216"/>
      <c r="U2451" s="216"/>
      <c r="V2451" s="216"/>
      <c r="W2451" s="216"/>
      <c r="X2451" s="216"/>
      <c r="Y2451" s="216"/>
      <c r="Z2451" s="216"/>
      <c r="AA2451" s="216"/>
      <c r="AB2451" s="216"/>
      <c r="AC2451" s="216"/>
      <c r="AD2451" s="216"/>
      <c r="AE2451" s="216"/>
      <c r="AF2451" s="216"/>
      <c r="AG2451" s="216"/>
      <c r="AH2451" s="216"/>
      <c r="AI2451" s="216"/>
      <c r="AJ2451" s="216"/>
      <c r="AK2451" s="216"/>
      <c r="AL2451" s="216"/>
      <c r="FY2451" s="184"/>
      <c r="JJ2451" s="184"/>
    </row>
    <row r="2452" spans="2:270">
      <c r="B2452" s="202"/>
      <c r="E2452" s="216"/>
      <c r="F2452" s="216"/>
      <c r="G2452" s="216"/>
      <c r="H2452" s="216"/>
      <c r="I2452" s="216"/>
      <c r="J2452" s="216"/>
      <c r="K2452" s="216"/>
      <c r="L2452" s="216"/>
      <c r="M2452" s="216"/>
      <c r="N2452" s="216"/>
      <c r="O2452" s="216"/>
      <c r="P2452" s="216"/>
      <c r="Q2452" s="216"/>
      <c r="R2452" s="216"/>
      <c r="S2452" s="216"/>
      <c r="T2452" s="216"/>
      <c r="U2452" s="216"/>
      <c r="V2452" s="216"/>
      <c r="W2452" s="216"/>
      <c r="X2452" s="216"/>
      <c r="Y2452" s="216"/>
      <c r="Z2452" s="216"/>
      <c r="AA2452" s="216"/>
      <c r="AB2452" s="216"/>
      <c r="AC2452" s="216"/>
      <c r="AD2452" s="216"/>
      <c r="AE2452" s="216"/>
      <c r="AF2452" s="216"/>
      <c r="AG2452" s="216"/>
      <c r="AH2452" s="216"/>
      <c r="AI2452" s="216"/>
      <c r="AJ2452" s="216"/>
      <c r="AK2452" s="216"/>
      <c r="AL2452" s="216"/>
      <c r="FY2452" s="184"/>
      <c r="JJ2452" s="184"/>
    </row>
    <row r="2453" spans="2:270">
      <c r="B2453" s="202"/>
      <c r="E2453" s="216"/>
      <c r="F2453" s="216"/>
      <c r="G2453" s="216"/>
      <c r="H2453" s="216"/>
      <c r="I2453" s="216"/>
      <c r="J2453" s="216"/>
      <c r="K2453" s="216"/>
      <c r="L2453" s="216"/>
      <c r="M2453" s="216"/>
      <c r="N2453" s="216"/>
      <c r="O2453" s="216"/>
      <c r="P2453" s="216"/>
      <c r="Q2453" s="216"/>
      <c r="R2453" s="216"/>
      <c r="S2453" s="216"/>
      <c r="T2453" s="216"/>
      <c r="U2453" s="216"/>
      <c r="V2453" s="216"/>
      <c r="W2453" s="216"/>
      <c r="X2453" s="216"/>
      <c r="Y2453" s="216"/>
      <c r="Z2453" s="216"/>
      <c r="AA2453" s="216"/>
      <c r="AB2453" s="216"/>
      <c r="AC2453" s="216"/>
      <c r="AD2453" s="216"/>
      <c r="AE2453" s="216"/>
      <c r="AF2453" s="216"/>
      <c r="AG2453" s="216"/>
      <c r="AH2453" s="216"/>
      <c r="AI2453" s="216"/>
      <c r="AJ2453" s="216"/>
      <c r="AK2453" s="216"/>
      <c r="AL2453" s="216"/>
      <c r="FY2453" s="184"/>
      <c r="JJ2453" s="184"/>
    </row>
    <row r="2454" spans="2:270">
      <c r="B2454" s="202"/>
      <c r="E2454" s="216"/>
      <c r="F2454" s="216"/>
      <c r="G2454" s="216"/>
      <c r="H2454" s="216"/>
      <c r="I2454" s="216"/>
      <c r="J2454" s="216"/>
      <c r="K2454" s="216"/>
      <c r="L2454" s="216"/>
      <c r="M2454" s="216"/>
      <c r="N2454" s="216"/>
      <c r="O2454" s="216"/>
      <c r="P2454" s="216"/>
      <c r="Q2454" s="216"/>
      <c r="R2454" s="216"/>
      <c r="S2454" s="216"/>
      <c r="T2454" s="216"/>
      <c r="U2454" s="216"/>
      <c r="V2454" s="216"/>
      <c r="W2454" s="216"/>
      <c r="X2454" s="216"/>
      <c r="Y2454" s="216"/>
      <c r="Z2454" s="216"/>
      <c r="AA2454" s="216"/>
      <c r="AB2454" s="216"/>
      <c r="AC2454" s="216"/>
      <c r="AD2454" s="216"/>
      <c r="AE2454" s="216"/>
      <c r="AF2454" s="216"/>
      <c r="AG2454" s="216"/>
      <c r="AH2454" s="216"/>
      <c r="AI2454" s="216"/>
      <c r="AJ2454" s="216"/>
      <c r="AK2454" s="216"/>
      <c r="AL2454" s="216"/>
      <c r="FY2454" s="184"/>
      <c r="JJ2454" s="184"/>
    </row>
    <row r="2455" spans="2:270">
      <c r="B2455" s="202"/>
      <c r="E2455" s="216"/>
      <c r="F2455" s="216"/>
      <c r="G2455" s="216"/>
      <c r="H2455" s="216"/>
      <c r="I2455" s="216"/>
      <c r="J2455" s="216"/>
      <c r="K2455" s="216"/>
      <c r="L2455" s="216"/>
      <c r="M2455" s="216"/>
      <c r="N2455" s="216"/>
      <c r="O2455" s="216"/>
      <c r="P2455" s="216"/>
      <c r="Q2455" s="216"/>
      <c r="R2455" s="216"/>
      <c r="S2455" s="216"/>
      <c r="T2455" s="216"/>
      <c r="U2455" s="216"/>
      <c r="V2455" s="216"/>
      <c r="W2455" s="216"/>
      <c r="X2455" s="216"/>
      <c r="Y2455" s="216"/>
      <c r="Z2455" s="216"/>
      <c r="AA2455" s="216"/>
      <c r="AB2455" s="216"/>
      <c r="AC2455" s="216"/>
      <c r="AD2455" s="216"/>
      <c r="AE2455" s="216"/>
      <c r="AF2455" s="216"/>
      <c r="AG2455" s="216"/>
      <c r="AH2455" s="216"/>
      <c r="AI2455" s="216"/>
      <c r="AJ2455" s="216"/>
      <c r="AK2455" s="216"/>
      <c r="AL2455" s="216"/>
      <c r="FY2455" s="184"/>
      <c r="JJ2455" s="184"/>
    </row>
    <row r="2456" spans="2:270">
      <c r="B2456" s="202"/>
      <c r="E2456" s="216"/>
      <c r="F2456" s="216"/>
      <c r="G2456" s="216"/>
      <c r="H2456" s="216"/>
      <c r="I2456" s="216"/>
      <c r="J2456" s="216"/>
      <c r="K2456" s="216"/>
      <c r="L2456" s="216"/>
      <c r="M2456" s="216"/>
      <c r="N2456" s="216"/>
      <c r="O2456" s="216"/>
      <c r="P2456" s="216"/>
      <c r="Q2456" s="216"/>
      <c r="R2456" s="216"/>
      <c r="S2456" s="216"/>
      <c r="T2456" s="216"/>
      <c r="U2456" s="216"/>
      <c r="V2456" s="216"/>
      <c r="W2456" s="216"/>
      <c r="X2456" s="216"/>
      <c r="Y2456" s="216"/>
      <c r="Z2456" s="216"/>
      <c r="AA2456" s="216"/>
      <c r="AB2456" s="216"/>
      <c r="AC2456" s="216"/>
      <c r="AD2456" s="216"/>
      <c r="AE2456" s="216"/>
      <c r="AF2456" s="216"/>
      <c r="AG2456" s="216"/>
      <c r="AH2456" s="216"/>
      <c r="AI2456" s="216"/>
      <c r="AJ2456" s="216"/>
      <c r="AK2456" s="216"/>
      <c r="AL2456" s="216"/>
      <c r="FY2456" s="184"/>
      <c r="JJ2456" s="184"/>
    </row>
    <row r="2457" spans="2:270">
      <c r="B2457" s="202"/>
      <c r="E2457" s="216"/>
      <c r="F2457" s="216"/>
      <c r="G2457" s="216"/>
      <c r="H2457" s="216"/>
      <c r="I2457" s="216"/>
      <c r="J2457" s="216"/>
      <c r="K2457" s="216"/>
      <c r="L2457" s="216"/>
      <c r="M2457" s="216"/>
      <c r="N2457" s="216"/>
      <c r="O2457" s="216"/>
      <c r="P2457" s="216"/>
      <c r="Q2457" s="216"/>
      <c r="R2457" s="216"/>
      <c r="S2457" s="216"/>
      <c r="T2457" s="216"/>
      <c r="U2457" s="216"/>
      <c r="V2457" s="216"/>
      <c r="W2457" s="216"/>
      <c r="X2457" s="216"/>
      <c r="Y2457" s="216"/>
      <c r="Z2457" s="216"/>
      <c r="AA2457" s="216"/>
      <c r="AB2457" s="216"/>
      <c r="AC2457" s="216"/>
      <c r="AD2457" s="216"/>
      <c r="AE2457" s="216"/>
      <c r="AF2457" s="216"/>
      <c r="AG2457" s="216"/>
      <c r="AH2457" s="216"/>
      <c r="AI2457" s="216"/>
      <c r="AJ2457" s="216"/>
      <c r="AK2457" s="216"/>
      <c r="AL2457" s="216"/>
      <c r="FY2457" s="184"/>
      <c r="JJ2457" s="184"/>
    </row>
    <row r="2458" spans="2:270">
      <c r="B2458" s="202"/>
      <c r="E2458" s="216"/>
      <c r="F2458" s="216"/>
      <c r="G2458" s="216"/>
      <c r="H2458" s="216"/>
      <c r="I2458" s="216"/>
      <c r="J2458" s="216"/>
      <c r="K2458" s="216"/>
      <c r="L2458" s="216"/>
      <c r="M2458" s="216"/>
      <c r="N2458" s="216"/>
      <c r="O2458" s="216"/>
      <c r="P2458" s="216"/>
      <c r="Q2458" s="216"/>
      <c r="R2458" s="216"/>
      <c r="S2458" s="216"/>
      <c r="T2458" s="216"/>
      <c r="U2458" s="216"/>
      <c r="V2458" s="216"/>
      <c r="W2458" s="216"/>
      <c r="X2458" s="216"/>
      <c r="Y2458" s="216"/>
      <c r="Z2458" s="216"/>
      <c r="AA2458" s="216"/>
      <c r="AB2458" s="216"/>
      <c r="AC2458" s="216"/>
      <c r="AD2458" s="216"/>
      <c r="AE2458" s="216"/>
      <c r="AF2458" s="216"/>
      <c r="AG2458" s="216"/>
      <c r="AH2458" s="216"/>
      <c r="AI2458" s="216"/>
      <c r="AJ2458" s="216"/>
      <c r="AK2458" s="216"/>
      <c r="AL2458" s="216"/>
      <c r="FY2458" s="184"/>
      <c r="JJ2458" s="184"/>
    </row>
    <row r="2459" spans="2:270">
      <c r="B2459" s="202"/>
      <c r="E2459" s="216"/>
      <c r="F2459" s="216"/>
      <c r="G2459" s="216"/>
      <c r="H2459" s="216"/>
      <c r="I2459" s="216"/>
      <c r="J2459" s="216"/>
      <c r="K2459" s="216"/>
      <c r="L2459" s="216"/>
      <c r="M2459" s="216"/>
      <c r="N2459" s="216"/>
      <c r="O2459" s="216"/>
      <c r="P2459" s="216"/>
      <c r="Q2459" s="216"/>
      <c r="R2459" s="216"/>
      <c r="S2459" s="216"/>
      <c r="T2459" s="216"/>
      <c r="U2459" s="216"/>
      <c r="V2459" s="216"/>
      <c r="W2459" s="216"/>
      <c r="X2459" s="216"/>
      <c r="Y2459" s="216"/>
      <c r="Z2459" s="216"/>
      <c r="AA2459" s="216"/>
      <c r="AB2459" s="216"/>
      <c r="AC2459" s="216"/>
      <c r="AD2459" s="216"/>
      <c r="AE2459" s="216"/>
      <c r="AF2459" s="216"/>
      <c r="AG2459" s="216"/>
      <c r="AH2459" s="216"/>
      <c r="AI2459" s="216"/>
      <c r="AJ2459" s="216"/>
      <c r="AK2459" s="216"/>
      <c r="AL2459" s="216"/>
      <c r="FY2459" s="184"/>
      <c r="JJ2459" s="184"/>
    </row>
    <row r="2460" spans="2:270">
      <c r="B2460" s="202"/>
      <c r="E2460" s="216"/>
      <c r="F2460" s="216"/>
      <c r="G2460" s="216"/>
      <c r="H2460" s="216"/>
      <c r="I2460" s="216"/>
      <c r="J2460" s="216"/>
      <c r="K2460" s="216"/>
      <c r="L2460" s="216"/>
      <c r="M2460" s="216"/>
      <c r="N2460" s="216"/>
      <c r="O2460" s="216"/>
      <c r="P2460" s="216"/>
      <c r="Q2460" s="216"/>
      <c r="R2460" s="216"/>
      <c r="S2460" s="216"/>
      <c r="T2460" s="216"/>
      <c r="U2460" s="216"/>
      <c r="V2460" s="216"/>
      <c r="W2460" s="216"/>
      <c r="X2460" s="216"/>
      <c r="Y2460" s="216"/>
      <c r="Z2460" s="216"/>
      <c r="AA2460" s="216"/>
      <c r="AB2460" s="216"/>
      <c r="AC2460" s="216"/>
      <c r="AD2460" s="216"/>
      <c r="AE2460" s="216"/>
      <c r="AF2460" s="216"/>
      <c r="AG2460" s="216"/>
      <c r="AH2460" s="216"/>
      <c r="AI2460" s="216"/>
      <c r="AJ2460" s="216"/>
      <c r="AK2460" s="216"/>
      <c r="AL2460" s="216"/>
      <c r="FY2460" s="184"/>
      <c r="JJ2460" s="184"/>
    </row>
    <row r="2461" spans="2:270">
      <c r="B2461" s="202"/>
      <c r="E2461" s="216"/>
      <c r="F2461" s="216"/>
      <c r="G2461" s="216"/>
      <c r="H2461" s="216"/>
      <c r="I2461" s="216"/>
      <c r="J2461" s="216"/>
      <c r="K2461" s="216"/>
      <c r="L2461" s="216"/>
      <c r="M2461" s="216"/>
      <c r="N2461" s="216"/>
      <c r="O2461" s="216"/>
      <c r="P2461" s="216"/>
      <c r="Q2461" s="216"/>
      <c r="R2461" s="216"/>
      <c r="S2461" s="216"/>
      <c r="T2461" s="216"/>
      <c r="U2461" s="216"/>
      <c r="V2461" s="216"/>
      <c r="W2461" s="216"/>
      <c r="X2461" s="216"/>
      <c r="Y2461" s="216"/>
      <c r="Z2461" s="216"/>
      <c r="AA2461" s="216"/>
      <c r="AB2461" s="216"/>
      <c r="AC2461" s="216"/>
      <c r="AD2461" s="216"/>
      <c r="AE2461" s="216"/>
      <c r="AF2461" s="216"/>
      <c r="AG2461" s="216"/>
      <c r="AH2461" s="216"/>
      <c r="AI2461" s="216"/>
      <c r="AJ2461" s="216"/>
      <c r="AK2461" s="216"/>
      <c r="AL2461" s="216"/>
      <c r="FY2461" s="184"/>
      <c r="JJ2461" s="184"/>
    </row>
    <row r="2462" spans="2:270">
      <c r="B2462" s="202"/>
      <c r="E2462" s="216"/>
      <c r="F2462" s="216"/>
      <c r="G2462" s="216"/>
      <c r="H2462" s="216"/>
      <c r="I2462" s="216"/>
      <c r="J2462" s="216"/>
      <c r="K2462" s="216"/>
      <c r="L2462" s="216"/>
      <c r="M2462" s="216"/>
      <c r="N2462" s="216"/>
      <c r="O2462" s="216"/>
      <c r="P2462" s="216"/>
      <c r="Q2462" s="216"/>
      <c r="R2462" s="216"/>
      <c r="S2462" s="216"/>
      <c r="T2462" s="216"/>
      <c r="U2462" s="216"/>
      <c r="V2462" s="216"/>
      <c r="W2462" s="216"/>
      <c r="X2462" s="216"/>
      <c r="Y2462" s="216"/>
      <c r="Z2462" s="216"/>
      <c r="AA2462" s="216"/>
      <c r="AB2462" s="216"/>
      <c r="AC2462" s="216"/>
      <c r="AD2462" s="216"/>
      <c r="AE2462" s="216"/>
      <c r="AF2462" s="216"/>
      <c r="AG2462" s="216"/>
      <c r="AH2462" s="216"/>
      <c r="AI2462" s="216"/>
      <c r="AJ2462" s="216"/>
      <c r="AK2462" s="216"/>
      <c r="AL2462" s="216"/>
      <c r="FY2462" s="184"/>
      <c r="JJ2462" s="184"/>
    </row>
    <row r="2463" spans="2:270">
      <c r="B2463" s="202"/>
      <c r="E2463" s="216"/>
      <c r="F2463" s="216"/>
      <c r="G2463" s="216"/>
      <c r="H2463" s="216"/>
      <c r="I2463" s="216"/>
      <c r="J2463" s="216"/>
      <c r="K2463" s="216"/>
      <c r="L2463" s="216"/>
      <c r="M2463" s="216"/>
      <c r="N2463" s="216"/>
      <c r="O2463" s="216"/>
      <c r="P2463" s="216"/>
      <c r="Q2463" s="216"/>
      <c r="R2463" s="216"/>
      <c r="S2463" s="216"/>
      <c r="T2463" s="216"/>
      <c r="U2463" s="216"/>
      <c r="V2463" s="216"/>
      <c r="W2463" s="216"/>
      <c r="X2463" s="216"/>
      <c r="Y2463" s="216"/>
      <c r="Z2463" s="216"/>
      <c r="AA2463" s="216"/>
      <c r="AB2463" s="216"/>
      <c r="AC2463" s="216"/>
      <c r="AD2463" s="216"/>
      <c r="AE2463" s="216"/>
      <c r="AF2463" s="216"/>
      <c r="AG2463" s="216"/>
      <c r="AH2463" s="216"/>
      <c r="AI2463" s="216"/>
      <c r="AJ2463" s="216"/>
      <c r="AK2463" s="216"/>
      <c r="AL2463" s="216"/>
      <c r="FY2463" s="184"/>
      <c r="JJ2463" s="184"/>
    </row>
    <row r="2464" spans="2:270">
      <c r="B2464" s="202"/>
      <c r="E2464" s="216"/>
      <c r="F2464" s="216"/>
      <c r="G2464" s="216"/>
      <c r="H2464" s="216"/>
      <c r="I2464" s="216"/>
      <c r="J2464" s="216"/>
      <c r="K2464" s="216"/>
      <c r="L2464" s="216"/>
      <c r="M2464" s="216"/>
      <c r="N2464" s="216"/>
      <c r="O2464" s="216"/>
      <c r="P2464" s="216"/>
      <c r="Q2464" s="216"/>
      <c r="R2464" s="216"/>
      <c r="S2464" s="216"/>
      <c r="T2464" s="216"/>
      <c r="U2464" s="216"/>
      <c r="V2464" s="216"/>
      <c r="W2464" s="216"/>
      <c r="X2464" s="216"/>
      <c r="Y2464" s="216"/>
      <c r="Z2464" s="216"/>
      <c r="AA2464" s="216"/>
      <c r="AB2464" s="216"/>
      <c r="AC2464" s="216"/>
      <c r="AD2464" s="216"/>
      <c r="AE2464" s="216"/>
      <c r="AF2464" s="216"/>
      <c r="AG2464" s="216"/>
      <c r="AH2464" s="216"/>
      <c r="AI2464" s="216"/>
      <c r="AJ2464" s="216"/>
      <c r="AK2464" s="216"/>
      <c r="AL2464" s="216"/>
      <c r="FY2464" s="184"/>
      <c r="JJ2464" s="184"/>
    </row>
    <row r="2465" spans="2:270">
      <c r="B2465" s="202"/>
      <c r="E2465" s="216"/>
      <c r="F2465" s="216"/>
      <c r="G2465" s="216"/>
      <c r="H2465" s="216"/>
      <c r="I2465" s="216"/>
      <c r="J2465" s="216"/>
      <c r="K2465" s="216"/>
      <c r="L2465" s="216"/>
      <c r="M2465" s="216"/>
      <c r="N2465" s="216"/>
      <c r="O2465" s="216"/>
      <c r="P2465" s="216"/>
      <c r="Q2465" s="216"/>
      <c r="R2465" s="216"/>
      <c r="S2465" s="216"/>
      <c r="T2465" s="216"/>
      <c r="U2465" s="216"/>
      <c r="V2465" s="216"/>
      <c r="W2465" s="216"/>
      <c r="X2465" s="216"/>
      <c r="Y2465" s="216"/>
      <c r="Z2465" s="216"/>
      <c r="AA2465" s="216"/>
      <c r="AB2465" s="216"/>
      <c r="AC2465" s="216"/>
      <c r="AD2465" s="216"/>
      <c r="AE2465" s="216"/>
      <c r="AF2465" s="216"/>
      <c r="AG2465" s="216"/>
      <c r="AH2465" s="216"/>
      <c r="AI2465" s="216"/>
      <c r="AJ2465" s="216"/>
      <c r="AK2465" s="216"/>
      <c r="AL2465" s="216"/>
      <c r="FY2465" s="184"/>
      <c r="JJ2465" s="184"/>
    </row>
    <row r="2466" spans="2:270">
      <c r="B2466" s="202"/>
      <c r="E2466" s="216"/>
      <c r="F2466" s="216"/>
      <c r="G2466" s="216"/>
      <c r="H2466" s="216"/>
      <c r="I2466" s="216"/>
      <c r="J2466" s="216"/>
      <c r="K2466" s="216"/>
      <c r="L2466" s="216"/>
      <c r="M2466" s="216"/>
      <c r="N2466" s="216"/>
      <c r="O2466" s="216"/>
      <c r="P2466" s="216"/>
      <c r="Q2466" s="216"/>
      <c r="R2466" s="216"/>
      <c r="S2466" s="216"/>
      <c r="T2466" s="216"/>
      <c r="U2466" s="216"/>
      <c r="V2466" s="216"/>
      <c r="W2466" s="216"/>
      <c r="X2466" s="216"/>
      <c r="Y2466" s="216"/>
      <c r="Z2466" s="216"/>
      <c r="AA2466" s="216"/>
      <c r="AB2466" s="216"/>
      <c r="AC2466" s="216"/>
      <c r="AD2466" s="216"/>
      <c r="AE2466" s="216"/>
      <c r="AF2466" s="216"/>
      <c r="AG2466" s="216"/>
      <c r="AH2466" s="216"/>
      <c r="AI2466" s="216"/>
      <c r="AJ2466" s="216"/>
      <c r="AK2466" s="216"/>
      <c r="AL2466" s="216"/>
      <c r="FY2466" s="184"/>
      <c r="JJ2466" s="184"/>
    </row>
    <row r="2467" spans="2:270">
      <c r="B2467" s="202"/>
      <c r="E2467" s="216"/>
      <c r="F2467" s="216"/>
      <c r="G2467" s="216"/>
      <c r="H2467" s="216"/>
      <c r="I2467" s="216"/>
      <c r="J2467" s="216"/>
      <c r="K2467" s="216"/>
      <c r="L2467" s="216"/>
      <c r="M2467" s="216"/>
      <c r="N2467" s="216"/>
      <c r="O2467" s="216"/>
      <c r="P2467" s="216"/>
      <c r="Q2467" s="216"/>
      <c r="R2467" s="216"/>
      <c r="S2467" s="216"/>
      <c r="T2467" s="216"/>
      <c r="U2467" s="216"/>
      <c r="V2467" s="216"/>
      <c r="W2467" s="216"/>
      <c r="X2467" s="216"/>
      <c r="Y2467" s="216"/>
      <c r="Z2467" s="216"/>
      <c r="AA2467" s="216"/>
      <c r="AB2467" s="216"/>
      <c r="AC2467" s="216"/>
      <c r="AD2467" s="216"/>
      <c r="AE2467" s="216"/>
      <c r="AF2467" s="216"/>
      <c r="AG2467" s="216"/>
      <c r="AH2467" s="216"/>
      <c r="AI2467" s="216"/>
      <c r="AJ2467" s="216"/>
      <c r="AK2467" s="216"/>
      <c r="AL2467" s="216"/>
      <c r="FY2467" s="184"/>
      <c r="JJ2467" s="184"/>
    </row>
    <row r="2468" spans="2:270">
      <c r="B2468" s="202"/>
      <c r="E2468" s="216"/>
      <c r="F2468" s="216"/>
      <c r="G2468" s="216"/>
      <c r="H2468" s="216"/>
      <c r="I2468" s="216"/>
      <c r="J2468" s="216"/>
      <c r="K2468" s="216"/>
      <c r="L2468" s="216"/>
      <c r="M2468" s="216"/>
      <c r="N2468" s="216"/>
      <c r="O2468" s="216"/>
      <c r="P2468" s="216"/>
      <c r="Q2468" s="216"/>
      <c r="R2468" s="216"/>
      <c r="S2468" s="216"/>
      <c r="T2468" s="216"/>
      <c r="U2468" s="216"/>
      <c r="V2468" s="216"/>
      <c r="W2468" s="216"/>
      <c r="X2468" s="216"/>
      <c r="Y2468" s="216"/>
      <c r="Z2468" s="216"/>
      <c r="AA2468" s="216"/>
      <c r="AB2468" s="216"/>
      <c r="AC2468" s="216"/>
      <c r="AD2468" s="216"/>
      <c r="AE2468" s="216"/>
      <c r="AF2468" s="216"/>
      <c r="AG2468" s="216"/>
      <c r="AH2468" s="216"/>
      <c r="AI2468" s="216"/>
      <c r="AJ2468" s="216"/>
      <c r="AK2468" s="216"/>
      <c r="AL2468" s="216"/>
      <c r="FY2468" s="184"/>
      <c r="JJ2468" s="184"/>
    </row>
    <row r="2469" spans="2:270">
      <c r="B2469" s="202"/>
      <c r="E2469" s="216"/>
      <c r="F2469" s="216"/>
      <c r="G2469" s="216"/>
      <c r="H2469" s="216"/>
      <c r="I2469" s="216"/>
      <c r="J2469" s="216"/>
      <c r="K2469" s="216"/>
      <c r="L2469" s="216"/>
      <c r="M2469" s="216"/>
      <c r="N2469" s="216"/>
      <c r="O2469" s="216"/>
      <c r="P2469" s="216"/>
      <c r="Q2469" s="216"/>
      <c r="R2469" s="216"/>
      <c r="S2469" s="216"/>
      <c r="T2469" s="216"/>
      <c r="U2469" s="216"/>
      <c r="V2469" s="216"/>
      <c r="W2469" s="216"/>
      <c r="X2469" s="216"/>
      <c r="Y2469" s="216"/>
      <c r="Z2469" s="216"/>
      <c r="AA2469" s="216"/>
      <c r="AB2469" s="216"/>
      <c r="AC2469" s="216"/>
      <c r="AD2469" s="216"/>
      <c r="AE2469" s="216"/>
      <c r="AF2469" s="216"/>
      <c r="AG2469" s="216"/>
      <c r="AH2469" s="216"/>
      <c r="AI2469" s="216"/>
      <c r="AJ2469" s="216"/>
      <c r="AK2469" s="216"/>
      <c r="AL2469" s="216"/>
      <c r="FY2469" s="184"/>
      <c r="JJ2469" s="184"/>
    </row>
    <row r="2470" spans="2:270">
      <c r="B2470" s="202"/>
      <c r="E2470" s="216"/>
      <c r="F2470" s="216"/>
      <c r="G2470" s="216"/>
      <c r="H2470" s="216"/>
      <c r="I2470" s="216"/>
      <c r="J2470" s="216"/>
      <c r="K2470" s="216"/>
      <c r="L2470" s="216"/>
      <c r="M2470" s="216"/>
      <c r="N2470" s="216"/>
      <c r="O2470" s="216"/>
      <c r="P2470" s="216"/>
      <c r="Q2470" s="216"/>
      <c r="R2470" s="216"/>
      <c r="S2470" s="216"/>
      <c r="T2470" s="216"/>
      <c r="U2470" s="216"/>
      <c r="V2470" s="216"/>
      <c r="W2470" s="216"/>
      <c r="X2470" s="216"/>
      <c r="Y2470" s="216"/>
      <c r="Z2470" s="216"/>
      <c r="AA2470" s="216"/>
      <c r="AB2470" s="216"/>
      <c r="AC2470" s="216"/>
      <c r="AD2470" s="216"/>
      <c r="AE2470" s="216"/>
      <c r="AF2470" s="216"/>
      <c r="AG2470" s="216"/>
      <c r="AH2470" s="216"/>
      <c r="AI2470" s="216"/>
      <c r="AJ2470" s="216"/>
      <c r="AK2470" s="216"/>
      <c r="AL2470" s="216"/>
      <c r="FY2470" s="184"/>
      <c r="JJ2470" s="184"/>
    </row>
    <row r="2471" spans="2:270">
      <c r="B2471" s="202"/>
      <c r="E2471" s="216"/>
      <c r="F2471" s="216"/>
      <c r="G2471" s="216"/>
      <c r="H2471" s="216"/>
      <c r="I2471" s="216"/>
      <c r="J2471" s="216"/>
      <c r="K2471" s="216"/>
      <c r="L2471" s="216"/>
      <c r="M2471" s="216"/>
      <c r="N2471" s="216"/>
      <c r="O2471" s="216"/>
      <c r="P2471" s="216"/>
      <c r="Q2471" s="216"/>
      <c r="R2471" s="216"/>
      <c r="S2471" s="216"/>
      <c r="T2471" s="216"/>
      <c r="U2471" s="216"/>
      <c r="V2471" s="216"/>
      <c r="W2471" s="216"/>
      <c r="X2471" s="216"/>
      <c r="Y2471" s="216"/>
      <c r="Z2471" s="216"/>
      <c r="AA2471" s="216"/>
      <c r="AB2471" s="216"/>
      <c r="AC2471" s="216"/>
      <c r="AD2471" s="216"/>
      <c r="AE2471" s="216"/>
      <c r="AF2471" s="216"/>
      <c r="AG2471" s="216"/>
      <c r="AH2471" s="216"/>
      <c r="AI2471" s="216"/>
      <c r="AJ2471" s="216"/>
      <c r="AK2471" s="216"/>
      <c r="AL2471" s="216"/>
      <c r="FY2471" s="184"/>
      <c r="JJ2471" s="184"/>
    </row>
    <row r="2472" spans="2:270">
      <c r="B2472" s="202"/>
      <c r="E2472" s="216"/>
      <c r="F2472" s="216"/>
      <c r="G2472" s="216"/>
      <c r="H2472" s="216"/>
      <c r="I2472" s="216"/>
      <c r="J2472" s="216"/>
      <c r="K2472" s="216"/>
      <c r="L2472" s="216"/>
      <c r="M2472" s="216"/>
      <c r="N2472" s="216"/>
      <c r="O2472" s="216"/>
      <c r="P2472" s="216"/>
      <c r="Q2472" s="216"/>
      <c r="R2472" s="216"/>
      <c r="S2472" s="216"/>
      <c r="T2472" s="216"/>
      <c r="U2472" s="216"/>
      <c r="V2472" s="216"/>
      <c r="W2472" s="216"/>
      <c r="X2472" s="216"/>
      <c r="Y2472" s="216"/>
      <c r="Z2472" s="216"/>
      <c r="AA2472" s="216"/>
      <c r="AB2472" s="216"/>
      <c r="AC2472" s="216"/>
      <c r="AD2472" s="216"/>
      <c r="AE2472" s="216"/>
      <c r="AF2472" s="216"/>
      <c r="AG2472" s="216"/>
      <c r="AH2472" s="216"/>
      <c r="AI2472" s="216"/>
      <c r="AJ2472" s="216"/>
      <c r="AK2472" s="216"/>
      <c r="AL2472" s="216"/>
      <c r="FY2472" s="184"/>
      <c r="JJ2472" s="184"/>
    </row>
    <row r="2473" spans="2:270">
      <c r="B2473" s="202"/>
      <c r="E2473" s="216"/>
      <c r="F2473" s="216"/>
      <c r="G2473" s="216"/>
      <c r="H2473" s="216"/>
      <c r="I2473" s="216"/>
      <c r="J2473" s="216"/>
      <c r="K2473" s="216"/>
      <c r="L2473" s="216"/>
      <c r="M2473" s="216"/>
      <c r="N2473" s="216"/>
      <c r="O2473" s="216"/>
      <c r="P2473" s="216"/>
      <c r="Q2473" s="216"/>
      <c r="R2473" s="216"/>
      <c r="S2473" s="216"/>
      <c r="T2473" s="216"/>
      <c r="U2473" s="216"/>
      <c r="V2473" s="216"/>
      <c r="W2473" s="216"/>
      <c r="X2473" s="216"/>
      <c r="Y2473" s="216"/>
      <c r="Z2473" s="216"/>
      <c r="AA2473" s="216"/>
      <c r="AB2473" s="216"/>
      <c r="AC2473" s="216"/>
      <c r="AD2473" s="216"/>
      <c r="AE2473" s="216"/>
      <c r="AF2473" s="216"/>
      <c r="AG2473" s="216"/>
      <c r="AH2473" s="216"/>
      <c r="AI2473" s="216"/>
      <c r="AJ2473" s="216"/>
      <c r="AK2473" s="216"/>
      <c r="AL2473" s="216"/>
      <c r="FY2473" s="184"/>
      <c r="JJ2473" s="184"/>
    </row>
    <row r="2474" spans="2:270">
      <c r="B2474" s="202"/>
      <c r="E2474" s="216"/>
      <c r="F2474" s="216"/>
      <c r="G2474" s="216"/>
      <c r="H2474" s="216"/>
      <c r="I2474" s="216"/>
      <c r="J2474" s="216"/>
      <c r="K2474" s="216"/>
      <c r="L2474" s="216"/>
      <c r="M2474" s="216"/>
      <c r="N2474" s="216"/>
      <c r="O2474" s="216"/>
      <c r="P2474" s="216"/>
      <c r="Q2474" s="216"/>
      <c r="R2474" s="216"/>
      <c r="S2474" s="216"/>
      <c r="T2474" s="216"/>
      <c r="U2474" s="216"/>
      <c r="V2474" s="216"/>
      <c r="W2474" s="216"/>
      <c r="X2474" s="216"/>
      <c r="Y2474" s="216"/>
      <c r="Z2474" s="216"/>
      <c r="AA2474" s="216"/>
      <c r="AB2474" s="216"/>
      <c r="AC2474" s="216"/>
      <c r="AD2474" s="216"/>
      <c r="AE2474" s="216"/>
      <c r="AF2474" s="216"/>
      <c r="AG2474" s="216"/>
      <c r="AH2474" s="216"/>
      <c r="AI2474" s="216"/>
      <c r="AJ2474" s="216"/>
      <c r="AK2474" s="216"/>
      <c r="AL2474" s="216"/>
      <c r="FY2474" s="184"/>
      <c r="JJ2474" s="184"/>
    </row>
    <row r="2475" spans="2:270">
      <c r="B2475" s="202"/>
      <c r="E2475" s="216"/>
      <c r="F2475" s="216"/>
      <c r="G2475" s="216"/>
      <c r="H2475" s="216"/>
      <c r="I2475" s="216"/>
      <c r="J2475" s="216"/>
      <c r="K2475" s="216"/>
      <c r="L2475" s="216"/>
      <c r="M2475" s="216"/>
      <c r="N2475" s="216"/>
      <c r="O2475" s="216"/>
      <c r="P2475" s="216"/>
      <c r="Q2475" s="216"/>
      <c r="R2475" s="216"/>
      <c r="S2475" s="216"/>
      <c r="T2475" s="216"/>
      <c r="U2475" s="216"/>
      <c r="V2475" s="216"/>
      <c r="W2475" s="216"/>
      <c r="X2475" s="216"/>
      <c r="Y2475" s="216"/>
      <c r="Z2475" s="216"/>
      <c r="AA2475" s="216"/>
      <c r="AB2475" s="216"/>
      <c r="AC2475" s="216"/>
      <c r="AD2475" s="216"/>
      <c r="AE2475" s="216"/>
      <c r="AF2475" s="216"/>
      <c r="AG2475" s="216"/>
      <c r="AH2475" s="216"/>
      <c r="AI2475" s="216"/>
      <c r="AJ2475" s="216"/>
      <c r="AK2475" s="216"/>
      <c r="AL2475" s="216"/>
      <c r="FY2475" s="184"/>
      <c r="JJ2475" s="184"/>
    </row>
    <row r="2476" spans="2:270">
      <c r="B2476" s="202"/>
      <c r="E2476" s="216"/>
      <c r="F2476" s="216"/>
      <c r="G2476" s="216"/>
      <c r="H2476" s="216"/>
      <c r="I2476" s="216"/>
      <c r="J2476" s="216"/>
      <c r="K2476" s="216"/>
      <c r="L2476" s="216"/>
      <c r="M2476" s="216"/>
      <c r="N2476" s="216"/>
      <c r="O2476" s="216"/>
      <c r="P2476" s="216"/>
      <c r="Q2476" s="216"/>
      <c r="R2476" s="216"/>
      <c r="S2476" s="216"/>
      <c r="T2476" s="216"/>
      <c r="U2476" s="216"/>
      <c r="V2476" s="216"/>
      <c r="W2476" s="216"/>
      <c r="X2476" s="216"/>
      <c r="Y2476" s="216"/>
      <c r="Z2476" s="216"/>
      <c r="AA2476" s="216"/>
      <c r="AB2476" s="216"/>
      <c r="AC2476" s="216"/>
      <c r="AD2476" s="216"/>
      <c r="AE2476" s="216"/>
      <c r="AF2476" s="216"/>
      <c r="AG2476" s="216"/>
      <c r="AH2476" s="216"/>
      <c r="AI2476" s="216"/>
      <c r="AJ2476" s="216"/>
      <c r="AK2476" s="216"/>
      <c r="AL2476" s="216"/>
      <c r="FY2476" s="184"/>
      <c r="JJ2476" s="184"/>
    </row>
    <row r="2477" spans="2:270">
      <c r="B2477" s="202"/>
      <c r="E2477" s="216"/>
      <c r="F2477" s="216"/>
      <c r="G2477" s="216"/>
      <c r="H2477" s="216"/>
      <c r="I2477" s="216"/>
      <c r="J2477" s="216"/>
      <c r="K2477" s="216"/>
      <c r="L2477" s="216"/>
      <c r="M2477" s="216"/>
      <c r="N2477" s="216"/>
      <c r="O2477" s="216"/>
      <c r="P2477" s="216"/>
      <c r="Q2477" s="216"/>
      <c r="R2477" s="216"/>
      <c r="S2477" s="216"/>
      <c r="T2477" s="216"/>
      <c r="U2477" s="216"/>
      <c r="V2477" s="216"/>
      <c r="W2477" s="216"/>
      <c r="X2477" s="216"/>
      <c r="Y2477" s="216"/>
      <c r="Z2477" s="216"/>
      <c r="AA2477" s="216"/>
      <c r="AB2477" s="216"/>
      <c r="AC2477" s="216"/>
      <c r="AD2477" s="216"/>
      <c r="AE2477" s="216"/>
      <c r="AF2477" s="216"/>
      <c r="AG2477" s="216"/>
      <c r="AH2477" s="216"/>
      <c r="AI2477" s="216"/>
      <c r="AJ2477" s="216"/>
      <c r="AK2477" s="216"/>
      <c r="AL2477" s="216"/>
      <c r="FY2477" s="184"/>
      <c r="JJ2477" s="184"/>
    </row>
    <row r="2478" spans="2:270">
      <c r="B2478" s="202"/>
      <c r="E2478" s="216"/>
      <c r="F2478" s="216"/>
      <c r="G2478" s="216"/>
      <c r="H2478" s="216"/>
      <c r="I2478" s="216"/>
      <c r="J2478" s="216"/>
      <c r="K2478" s="216"/>
      <c r="L2478" s="216"/>
      <c r="M2478" s="216"/>
      <c r="N2478" s="216"/>
      <c r="O2478" s="216"/>
      <c r="P2478" s="216"/>
      <c r="Q2478" s="216"/>
      <c r="R2478" s="216"/>
      <c r="S2478" s="216"/>
      <c r="T2478" s="216"/>
      <c r="U2478" s="216"/>
      <c r="V2478" s="216"/>
      <c r="W2478" s="216"/>
      <c r="X2478" s="216"/>
      <c r="Y2478" s="216"/>
      <c r="Z2478" s="216"/>
      <c r="AA2478" s="216"/>
      <c r="AB2478" s="216"/>
      <c r="AC2478" s="216"/>
      <c r="AD2478" s="216"/>
      <c r="AE2478" s="216"/>
      <c r="AF2478" s="216"/>
      <c r="AG2478" s="216"/>
      <c r="AH2478" s="216"/>
      <c r="AI2478" s="216"/>
      <c r="AJ2478" s="216"/>
      <c r="AK2478" s="216"/>
      <c r="AL2478" s="216"/>
      <c r="FY2478" s="184"/>
      <c r="JJ2478" s="184"/>
    </row>
    <row r="2479" spans="2:270">
      <c r="B2479" s="202"/>
      <c r="E2479" s="216"/>
      <c r="F2479" s="216"/>
      <c r="G2479" s="216"/>
      <c r="H2479" s="216"/>
      <c r="I2479" s="216"/>
      <c r="J2479" s="216"/>
      <c r="K2479" s="216"/>
      <c r="L2479" s="216"/>
      <c r="M2479" s="216"/>
      <c r="N2479" s="216"/>
      <c r="O2479" s="216"/>
      <c r="P2479" s="216"/>
      <c r="Q2479" s="216"/>
      <c r="R2479" s="216"/>
      <c r="S2479" s="216"/>
      <c r="T2479" s="216"/>
      <c r="U2479" s="216"/>
      <c r="V2479" s="216"/>
      <c r="W2479" s="216"/>
      <c r="X2479" s="216"/>
      <c r="Y2479" s="216"/>
      <c r="Z2479" s="216"/>
      <c r="AA2479" s="216"/>
      <c r="AB2479" s="216"/>
      <c r="AC2479" s="216"/>
      <c r="AD2479" s="216"/>
      <c r="AE2479" s="216"/>
      <c r="AF2479" s="216"/>
      <c r="AG2479" s="216"/>
      <c r="AH2479" s="216"/>
      <c r="AI2479" s="216"/>
      <c r="AJ2479" s="216"/>
      <c r="AK2479" s="216"/>
      <c r="AL2479" s="216"/>
      <c r="FY2479" s="184"/>
      <c r="JJ2479" s="184"/>
    </row>
    <row r="2480" spans="2:270">
      <c r="B2480" s="202"/>
      <c r="E2480" s="216"/>
      <c r="F2480" s="216"/>
      <c r="G2480" s="216"/>
      <c r="H2480" s="216"/>
      <c r="I2480" s="216"/>
      <c r="J2480" s="216"/>
      <c r="K2480" s="216"/>
      <c r="L2480" s="216"/>
      <c r="M2480" s="216"/>
      <c r="N2480" s="216"/>
      <c r="O2480" s="216"/>
      <c r="P2480" s="216"/>
      <c r="Q2480" s="216"/>
      <c r="R2480" s="216"/>
      <c r="S2480" s="216"/>
      <c r="T2480" s="216"/>
      <c r="U2480" s="216"/>
      <c r="V2480" s="216"/>
      <c r="W2480" s="216"/>
      <c r="X2480" s="216"/>
      <c r="Y2480" s="216"/>
      <c r="Z2480" s="216"/>
      <c r="AA2480" s="216"/>
      <c r="AB2480" s="216"/>
      <c r="AC2480" s="216"/>
      <c r="AD2480" s="216"/>
      <c r="AE2480" s="216"/>
      <c r="AF2480" s="216"/>
      <c r="AG2480" s="216"/>
      <c r="AH2480" s="216"/>
      <c r="AI2480" s="216"/>
      <c r="AJ2480" s="216"/>
      <c r="AK2480" s="216"/>
      <c r="AL2480" s="216"/>
      <c r="FY2480" s="184"/>
      <c r="JJ2480" s="184"/>
    </row>
    <row r="2481" spans="2:270">
      <c r="B2481" s="202"/>
      <c r="E2481" s="216"/>
      <c r="F2481" s="216"/>
      <c r="G2481" s="216"/>
      <c r="H2481" s="216"/>
      <c r="I2481" s="216"/>
      <c r="J2481" s="216"/>
      <c r="K2481" s="216"/>
      <c r="L2481" s="216"/>
      <c r="M2481" s="216"/>
      <c r="N2481" s="216"/>
      <c r="O2481" s="216"/>
      <c r="P2481" s="216"/>
      <c r="Q2481" s="216"/>
      <c r="R2481" s="216"/>
      <c r="S2481" s="216"/>
      <c r="T2481" s="216"/>
      <c r="U2481" s="216"/>
      <c r="V2481" s="216"/>
      <c r="W2481" s="216"/>
      <c r="X2481" s="216"/>
      <c r="Y2481" s="216"/>
      <c r="Z2481" s="216"/>
      <c r="AA2481" s="216"/>
      <c r="AB2481" s="216"/>
      <c r="AC2481" s="216"/>
      <c r="AD2481" s="216"/>
      <c r="AE2481" s="216"/>
      <c r="AF2481" s="216"/>
      <c r="AG2481" s="216"/>
      <c r="AH2481" s="216"/>
      <c r="AI2481" s="216"/>
      <c r="AJ2481" s="216"/>
      <c r="AK2481" s="216"/>
      <c r="AL2481" s="216"/>
      <c r="FY2481" s="184"/>
      <c r="JJ2481" s="184"/>
    </row>
    <row r="2482" spans="2:270">
      <c r="B2482" s="202"/>
      <c r="E2482" s="216"/>
      <c r="F2482" s="216"/>
      <c r="G2482" s="216"/>
      <c r="H2482" s="216"/>
      <c r="I2482" s="216"/>
      <c r="J2482" s="216"/>
      <c r="K2482" s="216"/>
      <c r="L2482" s="216"/>
      <c r="M2482" s="216"/>
      <c r="N2482" s="216"/>
      <c r="O2482" s="216"/>
      <c r="P2482" s="216"/>
      <c r="Q2482" s="216"/>
      <c r="R2482" s="216"/>
      <c r="S2482" s="216"/>
      <c r="T2482" s="216"/>
      <c r="U2482" s="216"/>
      <c r="V2482" s="216"/>
      <c r="W2482" s="216"/>
      <c r="X2482" s="216"/>
      <c r="Y2482" s="216"/>
      <c r="Z2482" s="216"/>
      <c r="AA2482" s="216"/>
      <c r="AB2482" s="216"/>
      <c r="AC2482" s="216"/>
      <c r="AD2482" s="216"/>
      <c r="AE2482" s="216"/>
      <c r="AF2482" s="216"/>
      <c r="AG2482" s="216"/>
      <c r="AH2482" s="216"/>
      <c r="AI2482" s="216"/>
      <c r="AJ2482" s="216"/>
      <c r="AK2482" s="216"/>
      <c r="AL2482" s="216"/>
      <c r="FY2482" s="184"/>
      <c r="JJ2482" s="184"/>
    </row>
    <row r="2483" spans="2:270">
      <c r="B2483" s="202"/>
      <c r="E2483" s="216"/>
      <c r="F2483" s="216"/>
      <c r="G2483" s="216"/>
      <c r="H2483" s="216"/>
      <c r="I2483" s="216"/>
      <c r="J2483" s="216"/>
      <c r="K2483" s="216"/>
      <c r="L2483" s="216"/>
      <c r="M2483" s="216"/>
      <c r="N2483" s="216"/>
      <c r="O2483" s="216"/>
      <c r="P2483" s="216"/>
      <c r="Q2483" s="216"/>
      <c r="R2483" s="216"/>
      <c r="S2483" s="216"/>
      <c r="T2483" s="216"/>
      <c r="U2483" s="216"/>
      <c r="V2483" s="216"/>
      <c r="W2483" s="216"/>
      <c r="X2483" s="216"/>
      <c r="Y2483" s="216"/>
      <c r="Z2483" s="216"/>
      <c r="AA2483" s="216"/>
      <c r="AB2483" s="216"/>
      <c r="AC2483" s="216"/>
      <c r="AD2483" s="216"/>
      <c r="AE2483" s="216"/>
      <c r="AF2483" s="216"/>
      <c r="AG2483" s="216"/>
      <c r="AH2483" s="216"/>
      <c r="AI2483" s="216"/>
      <c r="AJ2483" s="216"/>
      <c r="AK2483" s="216"/>
      <c r="AL2483" s="216"/>
      <c r="FY2483" s="184"/>
      <c r="JJ2483" s="184"/>
    </row>
    <row r="2484" spans="2:270">
      <c r="B2484" s="202"/>
      <c r="E2484" s="216"/>
      <c r="F2484" s="216"/>
      <c r="G2484" s="216"/>
      <c r="H2484" s="216"/>
      <c r="I2484" s="216"/>
      <c r="J2484" s="216"/>
      <c r="K2484" s="216"/>
      <c r="L2484" s="216"/>
      <c r="M2484" s="216"/>
      <c r="N2484" s="216"/>
      <c r="O2484" s="216"/>
      <c r="P2484" s="216"/>
      <c r="Q2484" s="216"/>
      <c r="R2484" s="216"/>
      <c r="S2484" s="216"/>
      <c r="T2484" s="216"/>
      <c r="U2484" s="216"/>
      <c r="V2484" s="216"/>
      <c r="W2484" s="216"/>
      <c r="X2484" s="216"/>
      <c r="Y2484" s="216"/>
      <c r="Z2484" s="216"/>
      <c r="AA2484" s="216"/>
      <c r="AB2484" s="216"/>
      <c r="AC2484" s="216"/>
      <c r="AD2484" s="216"/>
      <c r="AE2484" s="216"/>
      <c r="AF2484" s="216"/>
      <c r="AG2484" s="216"/>
      <c r="AH2484" s="216"/>
      <c r="AI2484" s="216"/>
      <c r="AJ2484" s="216"/>
      <c r="AK2484" s="216"/>
      <c r="AL2484" s="216"/>
      <c r="FY2484" s="184"/>
      <c r="JJ2484" s="184"/>
    </row>
    <row r="2485" spans="2:270">
      <c r="B2485" s="202"/>
      <c r="E2485" s="216"/>
      <c r="F2485" s="216"/>
      <c r="G2485" s="216"/>
      <c r="H2485" s="216"/>
      <c r="I2485" s="216"/>
      <c r="J2485" s="216"/>
      <c r="K2485" s="216"/>
      <c r="L2485" s="216"/>
      <c r="M2485" s="216"/>
      <c r="N2485" s="216"/>
      <c r="O2485" s="216"/>
      <c r="P2485" s="216"/>
      <c r="Q2485" s="216"/>
      <c r="R2485" s="216"/>
      <c r="S2485" s="216"/>
      <c r="T2485" s="216"/>
      <c r="U2485" s="216"/>
      <c r="V2485" s="216"/>
      <c r="W2485" s="216"/>
      <c r="X2485" s="216"/>
      <c r="Y2485" s="216"/>
      <c r="Z2485" s="216"/>
      <c r="AA2485" s="216"/>
      <c r="AB2485" s="216"/>
      <c r="AC2485" s="216"/>
      <c r="AD2485" s="216"/>
      <c r="AE2485" s="216"/>
      <c r="AF2485" s="216"/>
      <c r="AG2485" s="216"/>
      <c r="AH2485" s="216"/>
      <c r="AI2485" s="216"/>
      <c r="AJ2485" s="216"/>
      <c r="AK2485" s="216"/>
      <c r="AL2485" s="216"/>
      <c r="FY2485" s="184"/>
      <c r="JJ2485" s="184"/>
    </row>
    <row r="2486" spans="2:270">
      <c r="B2486" s="202"/>
      <c r="E2486" s="216"/>
      <c r="F2486" s="216"/>
      <c r="G2486" s="216"/>
      <c r="H2486" s="216"/>
      <c r="I2486" s="216"/>
      <c r="J2486" s="216"/>
      <c r="K2486" s="216"/>
      <c r="L2486" s="216"/>
      <c r="M2486" s="216"/>
      <c r="N2486" s="216"/>
      <c r="O2486" s="216"/>
      <c r="P2486" s="216"/>
      <c r="Q2486" s="216"/>
      <c r="R2486" s="216"/>
      <c r="S2486" s="216"/>
      <c r="T2486" s="216"/>
      <c r="U2486" s="216"/>
      <c r="V2486" s="216"/>
      <c r="W2486" s="216"/>
      <c r="X2486" s="216"/>
      <c r="Y2486" s="216"/>
      <c r="Z2486" s="216"/>
      <c r="AA2486" s="216"/>
      <c r="AB2486" s="216"/>
      <c r="AC2486" s="216"/>
      <c r="AD2486" s="216"/>
      <c r="AE2486" s="216"/>
      <c r="AF2486" s="216"/>
      <c r="AG2486" s="216"/>
      <c r="AH2486" s="216"/>
      <c r="AI2486" s="216"/>
      <c r="AJ2486" s="216"/>
      <c r="AK2486" s="216"/>
      <c r="AL2486" s="216"/>
      <c r="FY2486" s="184"/>
      <c r="JJ2486" s="184"/>
    </row>
    <row r="2487" spans="2:270">
      <c r="B2487" s="202"/>
      <c r="E2487" s="216"/>
      <c r="F2487" s="216"/>
      <c r="G2487" s="216"/>
      <c r="H2487" s="216"/>
      <c r="I2487" s="216"/>
      <c r="J2487" s="216"/>
      <c r="K2487" s="216"/>
      <c r="L2487" s="216"/>
      <c r="M2487" s="216"/>
      <c r="N2487" s="216"/>
      <c r="O2487" s="216"/>
      <c r="P2487" s="216"/>
      <c r="Q2487" s="216"/>
      <c r="R2487" s="216"/>
      <c r="S2487" s="216"/>
      <c r="T2487" s="216"/>
      <c r="U2487" s="216"/>
      <c r="V2487" s="216"/>
      <c r="W2487" s="216"/>
      <c r="X2487" s="216"/>
      <c r="Y2487" s="216"/>
      <c r="Z2487" s="216"/>
      <c r="AA2487" s="216"/>
      <c r="AB2487" s="216"/>
      <c r="AC2487" s="216"/>
      <c r="AD2487" s="216"/>
      <c r="AE2487" s="216"/>
      <c r="AF2487" s="216"/>
      <c r="AG2487" s="216"/>
      <c r="AH2487" s="216"/>
      <c r="AI2487" s="216"/>
      <c r="AJ2487" s="216"/>
      <c r="AK2487" s="216"/>
      <c r="AL2487" s="216"/>
      <c r="FY2487" s="184"/>
      <c r="JJ2487" s="184"/>
    </row>
    <row r="2488" spans="2:270">
      <c r="B2488" s="202"/>
      <c r="E2488" s="216"/>
      <c r="F2488" s="216"/>
      <c r="G2488" s="216"/>
      <c r="H2488" s="216"/>
      <c r="I2488" s="216"/>
      <c r="J2488" s="216"/>
      <c r="K2488" s="216"/>
      <c r="L2488" s="216"/>
      <c r="M2488" s="216"/>
      <c r="N2488" s="216"/>
      <c r="O2488" s="216"/>
      <c r="P2488" s="216"/>
      <c r="Q2488" s="216"/>
      <c r="R2488" s="216"/>
      <c r="S2488" s="216"/>
      <c r="T2488" s="216"/>
      <c r="U2488" s="216"/>
      <c r="V2488" s="216"/>
      <c r="W2488" s="216"/>
      <c r="X2488" s="216"/>
      <c r="Y2488" s="216"/>
      <c r="Z2488" s="216"/>
      <c r="AA2488" s="216"/>
      <c r="AB2488" s="216"/>
      <c r="AC2488" s="216"/>
      <c r="AD2488" s="216"/>
      <c r="AE2488" s="216"/>
      <c r="AF2488" s="216"/>
      <c r="AG2488" s="216"/>
      <c r="AH2488" s="216"/>
      <c r="AI2488" s="216"/>
      <c r="AJ2488" s="216"/>
      <c r="AK2488" s="216"/>
      <c r="AL2488" s="216"/>
      <c r="FY2488" s="184"/>
      <c r="JJ2488" s="184"/>
    </row>
    <row r="2489" spans="2:270">
      <c r="B2489" s="202"/>
      <c r="E2489" s="216"/>
      <c r="F2489" s="216"/>
      <c r="G2489" s="216"/>
      <c r="H2489" s="216"/>
      <c r="I2489" s="216"/>
      <c r="J2489" s="216"/>
      <c r="K2489" s="216"/>
      <c r="L2489" s="216"/>
      <c r="M2489" s="216"/>
      <c r="N2489" s="216"/>
      <c r="O2489" s="216"/>
      <c r="P2489" s="216"/>
      <c r="Q2489" s="216"/>
      <c r="R2489" s="216"/>
      <c r="S2489" s="216"/>
      <c r="T2489" s="216"/>
      <c r="U2489" s="216"/>
      <c r="V2489" s="216"/>
      <c r="W2489" s="216"/>
      <c r="X2489" s="216"/>
      <c r="Y2489" s="216"/>
      <c r="Z2489" s="216"/>
      <c r="AA2489" s="216"/>
      <c r="AB2489" s="216"/>
      <c r="AC2489" s="216"/>
      <c r="AD2489" s="216"/>
      <c r="AE2489" s="216"/>
      <c r="AF2489" s="216"/>
      <c r="AG2489" s="216"/>
      <c r="AH2489" s="216"/>
      <c r="AI2489" s="216"/>
      <c r="AJ2489" s="216"/>
      <c r="AK2489" s="216"/>
      <c r="AL2489" s="216"/>
      <c r="FY2489" s="184"/>
      <c r="JJ2489" s="184"/>
    </row>
    <row r="2490" spans="2:270">
      <c r="B2490" s="202"/>
      <c r="E2490" s="216"/>
      <c r="F2490" s="216"/>
      <c r="G2490" s="216"/>
      <c r="H2490" s="216"/>
      <c r="I2490" s="216"/>
      <c r="J2490" s="216"/>
      <c r="K2490" s="216"/>
      <c r="L2490" s="216"/>
      <c r="M2490" s="216"/>
      <c r="N2490" s="216"/>
      <c r="O2490" s="216"/>
      <c r="P2490" s="216"/>
      <c r="Q2490" s="216"/>
      <c r="R2490" s="216"/>
      <c r="S2490" s="216"/>
      <c r="T2490" s="216"/>
      <c r="U2490" s="216"/>
      <c r="V2490" s="216"/>
      <c r="W2490" s="216"/>
      <c r="X2490" s="216"/>
      <c r="Y2490" s="216"/>
      <c r="Z2490" s="216"/>
      <c r="AA2490" s="216"/>
      <c r="AB2490" s="216"/>
      <c r="AC2490" s="216"/>
      <c r="AD2490" s="216"/>
      <c r="AE2490" s="216"/>
      <c r="AF2490" s="216"/>
      <c r="AG2490" s="216"/>
      <c r="AH2490" s="216"/>
      <c r="AI2490" s="216"/>
      <c r="AJ2490" s="216"/>
      <c r="AK2490" s="216"/>
      <c r="AL2490" s="216"/>
      <c r="FY2490" s="184"/>
      <c r="JJ2490" s="184"/>
    </row>
    <row r="2491" spans="2:270">
      <c r="B2491" s="202"/>
      <c r="E2491" s="216"/>
      <c r="F2491" s="216"/>
      <c r="G2491" s="216"/>
      <c r="H2491" s="216"/>
      <c r="I2491" s="216"/>
      <c r="J2491" s="216"/>
      <c r="K2491" s="216"/>
      <c r="L2491" s="216"/>
      <c r="M2491" s="216"/>
      <c r="N2491" s="216"/>
      <c r="O2491" s="216"/>
      <c r="P2491" s="216"/>
      <c r="Q2491" s="216"/>
      <c r="R2491" s="216"/>
      <c r="S2491" s="216"/>
      <c r="T2491" s="216"/>
      <c r="U2491" s="216"/>
      <c r="V2491" s="216"/>
      <c r="W2491" s="216"/>
      <c r="X2491" s="216"/>
      <c r="Y2491" s="216"/>
      <c r="Z2491" s="216"/>
      <c r="AA2491" s="216"/>
      <c r="AB2491" s="216"/>
      <c r="AC2491" s="216"/>
      <c r="AD2491" s="216"/>
      <c r="AE2491" s="216"/>
      <c r="AF2491" s="216"/>
      <c r="AG2491" s="216"/>
      <c r="AH2491" s="216"/>
      <c r="AI2491" s="216"/>
      <c r="AJ2491" s="216"/>
      <c r="AK2491" s="216"/>
      <c r="AL2491" s="216"/>
      <c r="FY2491" s="184"/>
      <c r="JJ2491" s="184"/>
    </row>
    <row r="2492" spans="2:270">
      <c r="B2492" s="202"/>
      <c r="E2492" s="216"/>
      <c r="F2492" s="216"/>
      <c r="G2492" s="216"/>
      <c r="H2492" s="216"/>
      <c r="I2492" s="216"/>
      <c r="J2492" s="216"/>
      <c r="K2492" s="216"/>
      <c r="L2492" s="216"/>
      <c r="M2492" s="216"/>
      <c r="N2492" s="216"/>
      <c r="O2492" s="216"/>
      <c r="P2492" s="216"/>
      <c r="Q2492" s="216"/>
      <c r="R2492" s="216"/>
      <c r="S2492" s="216"/>
      <c r="T2492" s="216"/>
      <c r="U2492" s="216"/>
      <c r="V2492" s="216"/>
      <c r="W2492" s="216"/>
      <c r="X2492" s="216"/>
      <c r="Y2492" s="216"/>
      <c r="Z2492" s="216"/>
      <c r="AA2492" s="216"/>
      <c r="AB2492" s="216"/>
      <c r="AC2492" s="216"/>
      <c r="AD2492" s="216"/>
      <c r="AE2492" s="216"/>
      <c r="AF2492" s="216"/>
      <c r="AG2492" s="216"/>
      <c r="AH2492" s="216"/>
      <c r="AI2492" s="216"/>
      <c r="AJ2492" s="216"/>
      <c r="AK2492" s="216"/>
      <c r="AL2492" s="216"/>
      <c r="FY2492" s="184"/>
      <c r="JJ2492" s="184"/>
    </row>
    <row r="2493" spans="2:270">
      <c r="B2493" s="202"/>
      <c r="E2493" s="216"/>
      <c r="F2493" s="216"/>
      <c r="G2493" s="216"/>
      <c r="H2493" s="216"/>
      <c r="I2493" s="216"/>
      <c r="J2493" s="216"/>
      <c r="K2493" s="216"/>
      <c r="L2493" s="216"/>
      <c r="M2493" s="216"/>
      <c r="N2493" s="216"/>
      <c r="O2493" s="216"/>
      <c r="P2493" s="216"/>
      <c r="Q2493" s="216"/>
      <c r="R2493" s="216"/>
      <c r="S2493" s="216"/>
      <c r="T2493" s="216"/>
      <c r="U2493" s="216"/>
      <c r="V2493" s="216"/>
      <c r="W2493" s="216"/>
      <c r="X2493" s="216"/>
      <c r="Y2493" s="216"/>
      <c r="Z2493" s="216"/>
      <c r="AA2493" s="216"/>
      <c r="AB2493" s="216"/>
      <c r="AC2493" s="216"/>
      <c r="AD2493" s="216"/>
      <c r="AE2493" s="216"/>
      <c r="AF2493" s="216"/>
      <c r="AG2493" s="216"/>
      <c r="AH2493" s="216"/>
      <c r="AI2493" s="216"/>
      <c r="AJ2493" s="216"/>
      <c r="AK2493" s="216"/>
      <c r="AL2493" s="216"/>
      <c r="FY2493" s="184"/>
      <c r="JJ2493" s="184"/>
    </row>
    <row r="2494" spans="2:270">
      <c r="B2494" s="202"/>
      <c r="E2494" s="216"/>
      <c r="F2494" s="216"/>
      <c r="G2494" s="216"/>
      <c r="H2494" s="216"/>
      <c r="I2494" s="216"/>
      <c r="J2494" s="216"/>
      <c r="K2494" s="216"/>
      <c r="L2494" s="216"/>
      <c r="M2494" s="216"/>
      <c r="N2494" s="216"/>
      <c r="O2494" s="216"/>
      <c r="P2494" s="216"/>
      <c r="Q2494" s="216"/>
      <c r="R2494" s="216"/>
      <c r="S2494" s="216"/>
      <c r="T2494" s="216"/>
      <c r="U2494" s="216"/>
      <c r="V2494" s="216"/>
      <c r="W2494" s="216"/>
      <c r="X2494" s="216"/>
      <c r="Y2494" s="216"/>
      <c r="Z2494" s="216"/>
      <c r="AA2494" s="216"/>
      <c r="AB2494" s="216"/>
      <c r="AC2494" s="216"/>
      <c r="AD2494" s="216"/>
      <c r="AE2494" s="216"/>
      <c r="AF2494" s="216"/>
      <c r="AG2494" s="216"/>
      <c r="AH2494" s="216"/>
      <c r="AI2494" s="216"/>
      <c r="AJ2494" s="216"/>
      <c r="AK2494" s="216"/>
      <c r="AL2494" s="216"/>
      <c r="FY2494" s="184"/>
      <c r="JJ2494" s="184"/>
    </row>
    <row r="2495" spans="2:270">
      <c r="B2495" s="202"/>
      <c r="E2495" s="216"/>
      <c r="F2495" s="216"/>
      <c r="G2495" s="216"/>
      <c r="H2495" s="216"/>
      <c r="I2495" s="216"/>
      <c r="J2495" s="216"/>
      <c r="K2495" s="216"/>
      <c r="L2495" s="216"/>
      <c r="M2495" s="216"/>
      <c r="N2495" s="216"/>
      <c r="O2495" s="216"/>
      <c r="P2495" s="216"/>
      <c r="Q2495" s="216"/>
      <c r="R2495" s="216"/>
      <c r="S2495" s="216"/>
      <c r="T2495" s="216"/>
      <c r="U2495" s="216"/>
      <c r="V2495" s="216"/>
      <c r="W2495" s="216"/>
      <c r="X2495" s="216"/>
      <c r="Y2495" s="216"/>
      <c r="Z2495" s="216"/>
      <c r="AA2495" s="216"/>
      <c r="AB2495" s="216"/>
      <c r="AC2495" s="216"/>
      <c r="AD2495" s="216"/>
      <c r="AE2495" s="216"/>
      <c r="AF2495" s="216"/>
      <c r="AG2495" s="216"/>
      <c r="AH2495" s="216"/>
      <c r="AI2495" s="216"/>
      <c r="AJ2495" s="216"/>
      <c r="AK2495" s="216"/>
      <c r="AL2495" s="216"/>
      <c r="FY2495" s="184"/>
      <c r="JJ2495" s="184"/>
    </row>
    <row r="2496" spans="2:270">
      <c r="B2496" s="202"/>
      <c r="E2496" s="216"/>
      <c r="F2496" s="216"/>
      <c r="G2496" s="216"/>
      <c r="H2496" s="216"/>
      <c r="I2496" s="216"/>
      <c r="J2496" s="216"/>
      <c r="K2496" s="216"/>
      <c r="L2496" s="216"/>
      <c r="M2496" s="216"/>
      <c r="N2496" s="216"/>
      <c r="O2496" s="216"/>
      <c r="P2496" s="216"/>
      <c r="Q2496" s="216"/>
      <c r="R2496" s="216"/>
      <c r="S2496" s="216"/>
      <c r="T2496" s="216"/>
      <c r="U2496" s="216"/>
      <c r="V2496" s="216"/>
      <c r="W2496" s="216"/>
      <c r="X2496" s="216"/>
      <c r="Y2496" s="216"/>
      <c r="Z2496" s="216"/>
      <c r="AA2496" s="216"/>
      <c r="AB2496" s="216"/>
      <c r="AC2496" s="216"/>
      <c r="AD2496" s="216"/>
      <c r="AE2496" s="216"/>
      <c r="AF2496" s="216"/>
      <c r="AG2496" s="216"/>
      <c r="AH2496" s="216"/>
      <c r="AI2496" s="216"/>
      <c r="AJ2496" s="216"/>
      <c r="AK2496" s="216"/>
      <c r="AL2496" s="216"/>
      <c r="FY2496" s="184"/>
      <c r="JJ2496" s="184"/>
    </row>
    <row r="2497" spans="2:270">
      <c r="B2497" s="202"/>
      <c r="E2497" s="216"/>
      <c r="F2497" s="216"/>
      <c r="G2497" s="216"/>
      <c r="H2497" s="216"/>
      <c r="I2497" s="216"/>
      <c r="J2497" s="216"/>
      <c r="K2497" s="216"/>
      <c r="L2497" s="216"/>
      <c r="M2497" s="216"/>
      <c r="N2497" s="216"/>
      <c r="O2497" s="216"/>
      <c r="P2497" s="216"/>
      <c r="Q2497" s="216"/>
      <c r="R2497" s="216"/>
      <c r="S2497" s="216"/>
      <c r="T2497" s="216"/>
      <c r="U2497" s="216"/>
      <c r="V2497" s="216"/>
      <c r="W2497" s="216"/>
      <c r="X2497" s="216"/>
      <c r="Y2497" s="216"/>
      <c r="Z2497" s="216"/>
      <c r="AA2497" s="216"/>
      <c r="AB2497" s="216"/>
      <c r="AC2497" s="216"/>
      <c r="AD2497" s="216"/>
      <c r="AE2497" s="216"/>
      <c r="AF2497" s="216"/>
      <c r="AG2497" s="216"/>
      <c r="AH2497" s="216"/>
      <c r="AI2497" s="216"/>
      <c r="AJ2497" s="216"/>
      <c r="AK2497" s="216"/>
      <c r="AL2497" s="216"/>
      <c r="FY2497" s="184"/>
      <c r="JJ2497" s="184"/>
    </row>
    <row r="2498" spans="2:270">
      <c r="B2498" s="202"/>
      <c r="E2498" s="216"/>
      <c r="F2498" s="216"/>
      <c r="G2498" s="216"/>
      <c r="H2498" s="216"/>
      <c r="I2498" s="216"/>
      <c r="J2498" s="216"/>
      <c r="K2498" s="216"/>
      <c r="L2498" s="216"/>
      <c r="M2498" s="216"/>
      <c r="N2498" s="216"/>
      <c r="O2498" s="216"/>
      <c r="P2498" s="216"/>
      <c r="Q2498" s="216"/>
      <c r="R2498" s="216"/>
      <c r="S2498" s="216"/>
      <c r="T2498" s="216"/>
      <c r="U2498" s="216"/>
      <c r="V2498" s="216"/>
      <c r="W2498" s="216"/>
      <c r="X2498" s="216"/>
      <c r="Y2498" s="216"/>
      <c r="Z2498" s="216"/>
      <c r="AA2498" s="216"/>
      <c r="AB2498" s="216"/>
      <c r="AC2498" s="216"/>
      <c r="AD2498" s="216"/>
      <c r="AE2498" s="216"/>
      <c r="AF2498" s="216"/>
      <c r="AG2498" s="216"/>
      <c r="AH2498" s="216"/>
      <c r="AI2498" s="216"/>
      <c r="AJ2498" s="216"/>
      <c r="AK2498" s="216"/>
      <c r="AL2498" s="216"/>
      <c r="FY2498" s="184"/>
      <c r="JJ2498" s="184"/>
    </row>
    <row r="2499" spans="2:270">
      <c r="B2499" s="202"/>
      <c r="E2499" s="216"/>
      <c r="F2499" s="216"/>
      <c r="G2499" s="216"/>
      <c r="H2499" s="216"/>
      <c r="I2499" s="216"/>
      <c r="J2499" s="216"/>
      <c r="K2499" s="216"/>
      <c r="L2499" s="216"/>
      <c r="M2499" s="216"/>
      <c r="N2499" s="216"/>
      <c r="O2499" s="216"/>
      <c r="P2499" s="216"/>
      <c r="Q2499" s="216"/>
      <c r="R2499" s="216"/>
      <c r="S2499" s="216"/>
      <c r="T2499" s="216"/>
      <c r="U2499" s="216"/>
      <c r="V2499" s="216"/>
      <c r="W2499" s="216"/>
      <c r="X2499" s="216"/>
      <c r="Y2499" s="216"/>
      <c r="Z2499" s="216"/>
      <c r="AA2499" s="216"/>
      <c r="AB2499" s="216"/>
      <c r="AC2499" s="216"/>
      <c r="AD2499" s="216"/>
      <c r="AE2499" s="216"/>
      <c r="AF2499" s="216"/>
      <c r="AG2499" s="216"/>
      <c r="AH2499" s="216"/>
      <c r="AI2499" s="216"/>
      <c r="AJ2499" s="216"/>
      <c r="AK2499" s="216"/>
      <c r="AL2499" s="216"/>
      <c r="FY2499" s="184"/>
      <c r="JJ2499" s="184"/>
    </row>
    <row r="2500" spans="2:270">
      <c r="B2500" s="202"/>
      <c r="E2500" s="216"/>
      <c r="F2500" s="216"/>
      <c r="G2500" s="216"/>
      <c r="H2500" s="216"/>
      <c r="I2500" s="216"/>
      <c r="J2500" s="216"/>
      <c r="K2500" s="216"/>
      <c r="L2500" s="216"/>
      <c r="M2500" s="216"/>
      <c r="N2500" s="216"/>
      <c r="O2500" s="216"/>
      <c r="P2500" s="216"/>
      <c r="Q2500" s="216"/>
      <c r="R2500" s="216"/>
      <c r="S2500" s="216"/>
      <c r="T2500" s="216"/>
      <c r="U2500" s="216"/>
      <c r="V2500" s="216"/>
      <c r="W2500" s="216"/>
      <c r="X2500" s="216"/>
      <c r="Y2500" s="216"/>
      <c r="Z2500" s="216"/>
      <c r="AA2500" s="216"/>
      <c r="AB2500" s="216"/>
      <c r="AC2500" s="216"/>
      <c r="AD2500" s="216"/>
      <c r="AE2500" s="216"/>
      <c r="AF2500" s="216"/>
      <c r="AG2500" s="216"/>
      <c r="AH2500" s="216"/>
      <c r="AI2500" s="216"/>
      <c r="AJ2500" s="216"/>
      <c r="AK2500" s="216"/>
      <c r="AL2500" s="216"/>
      <c r="FY2500" s="184"/>
      <c r="JJ2500" s="184"/>
    </row>
    <row r="2501" spans="2:270">
      <c r="B2501" s="202"/>
      <c r="E2501" s="216"/>
      <c r="F2501" s="216"/>
      <c r="G2501" s="216"/>
      <c r="H2501" s="216"/>
      <c r="I2501" s="216"/>
      <c r="J2501" s="216"/>
      <c r="K2501" s="216"/>
      <c r="L2501" s="216"/>
      <c r="M2501" s="216"/>
      <c r="N2501" s="216"/>
      <c r="O2501" s="216"/>
      <c r="P2501" s="216"/>
      <c r="Q2501" s="216"/>
      <c r="R2501" s="216"/>
      <c r="S2501" s="216"/>
      <c r="T2501" s="216"/>
      <c r="U2501" s="216"/>
      <c r="V2501" s="216"/>
      <c r="W2501" s="216"/>
      <c r="X2501" s="216"/>
      <c r="Y2501" s="216"/>
      <c r="Z2501" s="216"/>
      <c r="AA2501" s="216"/>
      <c r="AB2501" s="216"/>
      <c r="AC2501" s="216"/>
      <c r="AD2501" s="216"/>
      <c r="AE2501" s="216"/>
      <c r="AF2501" s="216"/>
      <c r="AG2501" s="216"/>
      <c r="AH2501" s="216"/>
      <c r="AI2501" s="216"/>
      <c r="AJ2501" s="216"/>
      <c r="AK2501" s="216"/>
      <c r="AL2501" s="216"/>
      <c r="FY2501" s="184"/>
      <c r="JJ2501" s="184"/>
    </row>
    <row r="2502" spans="2:270">
      <c r="B2502" s="202"/>
      <c r="E2502" s="216"/>
      <c r="F2502" s="216"/>
      <c r="G2502" s="216"/>
      <c r="H2502" s="216"/>
      <c r="I2502" s="216"/>
      <c r="J2502" s="216"/>
      <c r="K2502" s="216"/>
      <c r="L2502" s="216"/>
      <c r="M2502" s="216"/>
      <c r="N2502" s="216"/>
      <c r="O2502" s="216"/>
      <c r="P2502" s="216"/>
      <c r="Q2502" s="216"/>
      <c r="R2502" s="216"/>
      <c r="S2502" s="216"/>
      <c r="T2502" s="216"/>
      <c r="U2502" s="216"/>
      <c r="V2502" s="216"/>
      <c r="W2502" s="216"/>
      <c r="X2502" s="216"/>
      <c r="Y2502" s="216"/>
      <c r="Z2502" s="216"/>
      <c r="AA2502" s="216"/>
      <c r="AB2502" s="216"/>
      <c r="AC2502" s="216"/>
      <c r="AD2502" s="216"/>
      <c r="AE2502" s="216"/>
      <c r="AF2502" s="216"/>
      <c r="AG2502" s="216"/>
      <c r="AH2502" s="216"/>
      <c r="AI2502" s="216"/>
      <c r="AJ2502" s="216"/>
      <c r="AK2502" s="216"/>
      <c r="AL2502" s="216"/>
      <c r="FY2502" s="184"/>
      <c r="JJ2502" s="184"/>
    </row>
    <row r="2503" spans="2:270">
      <c r="B2503" s="202"/>
      <c r="E2503" s="216"/>
      <c r="F2503" s="216"/>
      <c r="G2503" s="216"/>
      <c r="H2503" s="216"/>
      <c r="I2503" s="216"/>
      <c r="J2503" s="216"/>
      <c r="K2503" s="216"/>
      <c r="L2503" s="216"/>
      <c r="M2503" s="216"/>
      <c r="N2503" s="216"/>
      <c r="O2503" s="216"/>
      <c r="P2503" s="216"/>
      <c r="Q2503" s="216"/>
      <c r="R2503" s="216"/>
      <c r="S2503" s="216"/>
      <c r="T2503" s="216"/>
      <c r="U2503" s="216"/>
      <c r="V2503" s="216"/>
      <c r="W2503" s="216"/>
      <c r="X2503" s="216"/>
      <c r="Y2503" s="216"/>
      <c r="Z2503" s="216"/>
      <c r="AA2503" s="216"/>
      <c r="AB2503" s="216"/>
      <c r="AC2503" s="216"/>
      <c r="AD2503" s="216"/>
      <c r="AE2503" s="216"/>
      <c r="AF2503" s="216"/>
      <c r="AG2503" s="216"/>
      <c r="AH2503" s="216"/>
      <c r="AI2503" s="216"/>
      <c r="AJ2503" s="216"/>
      <c r="AK2503" s="216"/>
      <c r="AL2503" s="216"/>
      <c r="FY2503" s="184"/>
      <c r="JJ2503" s="184"/>
    </row>
    <row r="2504" spans="2:270">
      <c r="B2504" s="202"/>
      <c r="E2504" s="216"/>
      <c r="F2504" s="216"/>
      <c r="G2504" s="216"/>
      <c r="H2504" s="216"/>
      <c r="I2504" s="216"/>
      <c r="J2504" s="216"/>
      <c r="K2504" s="216"/>
      <c r="L2504" s="216"/>
      <c r="M2504" s="216"/>
      <c r="N2504" s="216"/>
      <c r="O2504" s="216"/>
      <c r="P2504" s="216"/>
      <c r="Q2504" s="216"/>
      <c r="R2504" s="216"/>
      <c r="S2504" s="216"/>
      <c r="T2504" s="216"/>
      <c r="U2504" s="216"/>
      <c r="V2504" s="216"/>
      <c r="W2504" s="216"/>
      <c r="X2504" s="216"/>
      <c r="Y2504" s="216"/>
      <c r="Z2504" s="216"/>
      <c r="AA2504" s="216"/>
      <c r="AB2504" s="216"/>
      <c r="AC2504" s="216"/>
      <c r="AD2504" s="216"/>
      <c r="AE2504" s="216"/>
      <c r="AF2504" s="216"/>
      <c r="AG2504" s="216"/>
      <c r="AH2504" s="216"/>
      <c r="AI2504" s="216"/>
      <c r="AJ2504" s="216"/>
      <c r="AK2504" s="216"/>
      <c r="AL2504" s="216"/>
      <c r="FY2504" s="184"/>
      <c r="JJ2504" s="184"/>
    </row>
    <row r="2505" spans="2:270">
      <c r="B2505" s="202"/>
      <c r="E2505" s="216"/>
      <c r="F2505" s="216"/>
      <c r="G2505" s="216"/>
      <c r="H2505" s="216"/>
      <c r="I2505" s="216"/>
      <c r="J2505" s="216"/>
      <c r="K2505" s="216"/>
      <c r="L2505" s="216"/>
      <c r="M2505" s="216"/>
      <c r="N2505" s="216"/>
      <c r="O2505" s="216"/>
      <c r="P2505" s="216"/>
      <c r="Q2505" s="216"/>
      <c r="R2505" s="216"/>
      <c r="S2505" s="216"/>
      <c r="T2505" s="216"/>
      <c r="U2505" s="216"/>
      <c r="V2505" s="216"/>
      <c r="W2505" s="216"/>
      <c r="X2505" s="216"/>
      <c r="Y2505" s="216"/>
      <c r="Z2505" s="216"/>
      <c r="AA2505" s="216"/>
      <c r="AB2505" s="216"/>
      <c r="AC2505" s="216"/>
      <c r="AD2505" s="216"/>
      <c r="AE2505" s="216"/>
      <c r="AF2505" s="216"/>
      <c r="AG2505" s="216"/>
      <c r="AH2505" s="216"/>
      <c r="AI2505" s="216"/>
      <c r="AJ2505" s="216"/>
      <c r="AK2505" s="216"/>
      <c r="AL2505" s="216"/>
      <c r="FY2505" s="184"/>
      <c r="JJ2505" s="184"/>
    </row>
    <row r="2506" spans="2:270">
      <c r="B2506" s="202"/>
      <c r="E2506" s="216"/>
      <c r="F2506" s="216"/>
      <c r="G2506" s="216"/>
      <c r="H2506" s="216"/>
      <c r="I2506" s="216"/>
      <c r="J2506" s="216"/>
      <c r="K2506" s="216"/>
      <c r="L2506" s="216"/>
      <c r="M2506" s="216"/>
      <c r="N2506" s="216"/>
      <c r="O2506" s="216"/>
      <c r="P2506" s="216"/>
      <c r="Q2506" s="216"/>
      <c r="R2506" s="216"/>
      <c r="S2506" s="216"/>
      <c r="T2506" s="216"/>
      <c r="U2506" s="216"/>
      <c r="V2506" s="216"/>
      <c r="W2506" s="216"/>
      <c r="X2506" s="216"/>
      <c r="Y2506" s="216"/>
      <c r="Z2506" s="216"/>
      <c r="AA2506" s="216"/>
      <c r="AB2506" s="216"/>
      <c r="AC2506" s="216"/>
      <c r="AD2506" s="216"/>
      <c r="AE2506" s="216"/>
      <c r="AF2506" s="216"/>
      <c r="AG2506" s="216"/>
      <c r="AH2506" s="216"/>
      <c r="AI2506" s="216"/>
      <c r="AJ2506" s="216"/>
      <c r="AK2506" s="216"/>
      <c r="AL2506" s="216"/>
      <c r="FY2506" s="184"/>
      <c r="JJ2506" s="184"/>
    </row>
    <row r="2507" spans="2:270">
      <c r="B2507" s="202"/>
      <c r="E2507" s="216"/>
      <c r="F2507" s="216"/>
      <c r="G2507" s="216"/>
      <c r="H2507" s="216"/>
      <c r="I2507" s="216"/>
      <c r="J2507" s="216"/>
      <c r="K2507" s="216"/>
      <c r="L2507" s="216"/>
      <c r="M2507" s="216"/>
      <c r="N2507" s="216"/>
      <c r="O2507" s="216"/>
      <c r="P2507" s="216"/>
      <c r="Q2507" s="216"/>
      <c r="R2507" s="216"/>
      <c r="S2507" s="216"/>
      <c r="T2507" s="216"/>
      <c r="U2507" s="216"/>
      <c r="V2507" s="216"/>
      <c r="W2507" s="216"/>
      <c r="X2507" s="216"/>
      <c r="Y2507" s="216"/>
      <c r="Z2507" s="216"/>
      <c r="AA2507" s="216"/>
      <c r="AB2507" s="216"/>
      <c r="AC2507" s="216"/>
      <c r="AD2507" s="216"/>
      <c r="AE2507" s="216"/>
      <c r="AF2507" s="216"/>
      <c r="AG2507" s="216"/>
      <c r="AH2507" s="216"/>
      <c r="AI2507" s="216"/>
      <c r="AJ2507" s="216"/>
      <c r="AK2507" s="216"/>
      <c r="AL2507" s="216"/>
      <c r="FY2507" s="184"/>
      <c r="JJ2507" s="184"/>
    </row>
    <row r="2508" spans="2:270">
      <c r="B2508" s="202"/>
      <c r="E2508" s="216"/>
      <c r="F2508" s="216"/>
      <c r="G2508" s="216"/>
      <c r="H2508" s="216"/>
      <c r="I2508" s="216"/>
      <c r="J2508" s="216"/>
      <c r="K2508" s="216"/>
      <c r="L2508" s="216"/>
      <c r="M2508" s="216"/>
      <c r="N2508" s="216"/>
      <c r="O2508" s="216"/>
      <c r="P2508" s="216"/>
      <c r="Q2508" s="216"/>
      <c r="R2508" s="216"/>
      <c r="S2508" s="216"/>
      <c r="T2508" s="216"/>
      <c r="U2508" s="216"/>
      <c r="V2508" s="216"/>
      <c r="W2508" s="216"/>
      <c r="X2508" s="216"/>
      <c r="Y2508" s="216"/>
      <c r="Z2508" s="216"/>
      <c r="AA2508" s="216"/>
      <c r="AB2508" s="216"/>
      <c r="AC2508" s="216"/>
      <c r="AD2508" s="216"/>
      <c r="AE2508" s="216"/>
      <c r="AF2508" s="216"/>
      <c r="AG2508" s="216"/>
      <c r="AH2508" s="216"/>
      <c r="AI2508" s="216"/>
      <c r="AJ2508" s="216"/>
      <c r="AK2508" s="216"/>
      <c r="AL2508" s="216"/>
      <c r="FY2508" s="184"/>
      <c r="JJ2508" s="184"/>
    </row>
    <row r="2509" spans="2:270">
      <c r="B2509" s="202"/>
      <c r="E2509" s="216"/>
      <c r="F2509" s="216"/>
      <c r="G2509" s="216"/>
      <c r="H2509" s="216"/>
      <c r="I2509" s="216"/>
      <c r="J2509" s="216"/>
      <c r="K2509" s="216"/>
      <c r="L2509" s="216"/>
      <c r="M2509" s="216"/>
      <c r="N2509" s="216"/>
      <c r="O2509" s="216"/>
      <c r="P2509" s="216"/>
      <c r="Q2509" s="216"/>
      <c r="R2509" s="216"/>
      <c r="S2509" s="216"/>
      <c r="T2509" s="216"/>
      <c r="U2509" s="216"/>
      <c r="V2509" s="216"/>
      <c r="W2509" s="216"/>
      <c r="X2509" s="216"/>
      <c r="Y2509" s="216"/>
      <c r="Z2509" s="216"/>
      <c r="AA2509" s="216"/>
      <c r="AB2509" s="216"/>
      <c r="AC2509" s="216"/>
      <c r="AD2509" s="216"/>
      <c r="AE2509" s="216"/>
      <c r="AF2509" s="216"/>
      <c r="AG2509" s="216"/>
      <c r="AH2509" s="216"/>
      <c r="AI2509" s="216"/>
      <c r="AJ2509" s="216"/>
      <c r="AK2509" s="216"/>
      <c r="AL2509" s="216"/>
      <c r="FY2509" s="184"/>
      <c r="JJ2509" s="184"/>
    </row>
    <row r="2510" spans="2:270">
      <c r="B2510" s="202"/>
      <c r="E2510" s="216"/>
      <c r="F2510" s="216"/>
      <c r="G2510" s="216"/>
      <c r="H2510" s="216"/>
      <c r="I2510" s="216"/>
      <c r="J2510" s="216"/>
      <c r="K2510" s="216"/>
      <c r="L2510" s="216"/>
      <c r="M2510" s="216"/>
      <c r="N2510" s="216"/>
      <c r="O2510" s="216"/>
      <c r="P2510" s="216"/>
      <c r="Q2510" s="216"/>
      <c r="R2510" s="216"/>
      <c r="S2510" s="216"/>
      <c r="T2510" s="216"/>
      <c r="U2510" s="216"/>
      <c r="V2510" s="216"/>
      <c r="W2510" s="216"/>
      <c r="X2510" s="216"/>
      <c r="Y2510" s="216"/>
      <c r="Z2510" s="216"/>
      <c r="AA2510" s="216"/>
      <c r="AB2510" s="216"/>
      <c r="AC2510" s="216"/>
      <c r="AD2510" s="216"/>
      <c r="AE2510" s="216"/>
      <c r="AF2510" s="216"/>
      <c r="AG2510" s="216"/>
      <c r="AH2510" s="216"/>
      <c r="AI2510" s="216"/>
      <c r="AJ2510" s="216"/>
      <c r="AK2510" s="216"/>
      <c r="AL2510" s="216"/>
      <c r="FY2510" s="184"/>
      <c r="JJ2510" s="184"/>
    </row>
    <row r="2511" spans="2:270">
      <c r="B2511" s="202"/>
      <c r="E2511" s="216"/>
      <c r="F2511" s="216"/>
      <c r="G2511" s="216"/>
      <c r="H2511" s="216"/>
      <c r="I2511" s="216"/>
      <c r="J2511" s="216"/>
      <c r="K2511" s="216"/>
      <c r="L2511" s="216"/>
      <c r="M2511" s="216"/>
      <c r="N2511" s="216"/>
      <c r="O2511" s="216"/>
      <c r="P2511" s="216"/>
      <c r="Q2511" s="216"/>
      <c r="R2511" s="216"/>
      <c r="S2511" s="216"/>
      <c r="T2511" s="216"/>
      <c r="U2511" s="216"/>
      <c r="V2511" s="216"/>
      <c r="W2511" s="216"/>
      <c r="X2511" s="216"/>
      <c r="Y2511" s="216"/>
      <c r="Z2511" s="216"/>
      <c r="AA2511" s="216"/>
      <c r="AB2511" s="216"/>
      <c r="AC2511" s="216"/>
      <c r="AD2511" s="216"/>
      <c r="AE2511" s="216"/>
      <c r="AF2511" s="216"/>
      <c r="AG2511" s="216"/>
      <c r="AH2511" s="216"/>
      <c r="AI2511" s="216"/>
      <c r="AJ2511" s="216"/>
      <c r="AK2511" s="216"/>
      <c r="AL2511" s="216"/>
      <c r="FY2511" s="184"/>
      <c r="JJ2511" s="184"/>
    </row>
    <row r="2512" spans="2:270">
      <c r="B2512" s="202"/>
      <c r="E2512" s="216"/>
      <c r="F2512" s="216"/>
      <c r="G2512" s="216"/>
      <c r="H2512" s="216"/>
      <c r="I2512" s="216"/>
      <c r="J2512" s="216"/>
      <c r="K2512" s="216"/>
      <c r="L2512" s="216"/>
      <c r="M2512" s="216"/>
      <c r="N2512" s="216"/>
      <c r="O2512" s="216"/>
      <c r="P2512" s="216"/>
      <c r="Q2512" s="216"/>
      <c r="R2512" s="216"/>
      <c r="S2512" s="216"/>
      <c r="T2512" s="216"/>
      <c r="U2512" s="216"/>
      <c r="V2512" s="216"/>
      <c r="W2512" s="216"/>
      <c r="X2512" s="216"/>
      <c r="Y2512" s="216"/>
      <c r="Z2512" s="216"/>
      <c r="AA2512" s="216"/>
      <c r="AB2512" s="216"/>
      <c r="AC2512" s="216"/>
      <c r="AD2512" s="216"/>
      <c r="AE2512" s="216"/>
      <c r="AF2512" s="216"/>
      <c r="AG2512" s="216"/>
      <c r="AH2512" s="216"/>
      <c r="AI2512" s="216"/>
      <c r="AJ2512" s="216"/>
      <c r="AK2512" s="216"/>
      <c r="AL2512" s="216"/>
      <c r="FY2512" s="184"/>
      <c r="JJ2512" s="184"/>
    </row>
    <row r="2513" spans="2:270">
      <c r="B2513" s="202"/>
      <c r="E2513" s="216"/>
      <c r="F2513" s="216"/>
      <c r="G2513" s="216"/>
      <c r="H2513" s="216"/>
      <c r="I2513" s="216"/>
      <c r="J2513" s="216"/>
      <c r="K2513" s="216"/>
      <c r="L2513" s="216"/>
      <c r="M2513" s="216"/>
      <c r="N2513" s="216"/>
      <c r="O2513" s="216"/>
      <c r="P2513" s="216"/>
      <c r="Q2513" s="216"/>
      <c r="R2513" s="216"/>
      <c r="S2513" s="216"/>
      <c r="T2513" s="216"/>
      <c r="U2513" s="216"/>
      <c r="V2513" s="216"/>
      <c r="W2513" s="216"/>
      <c r="X2513" s="216"/>
      <c r="Y2513" s="216"/>
      <c r="Z2513" s="216"/>
      <c r="AA2513" s="216"/>
      <c r="AB2513" s="216"/>
      <c r="AC2513" s="216"/>
      <c r="AD2513" s="216"/>
      <c r="AE2513" s="216"/>
      <c r="AF2513" s="216"/>
      <c r="AG2513" s="216"/>
      <c r="AH2513" s="216"/>
      <c r="AI2513" s="216"/>
      <c r="AJ2513" s="216"/>
      <c r="AK2513" s="216"/>
      <c r="AL2513" s="216"/>
      <c r="FY2513" s="184"/>
      <c r="JJ2513" s="184"/>
    </row>
    <row r="2514" spans="2:270">
      <c r="B2514" s="202"/>
      <c r="E2514" s="216"/>
      <c r="F2514" s="216"/>
      <c r="G2514" s="216"/>
      <c r="H2514" s="216"/>
      <c r="I2514" s="216"/>
      <c r="J2514" s="216"/>
      <c r="K2514" s="216"/>
      <c r="L2514" s="216"/>
      <c r="M2514" s="216"/>
      <c r="N2514" s="216"/>
      <c r="O2514" s="216"/>
      <c r="P2514" s="216"/>
      <c r="Q2514" s="216"/>
      <c r="R2514" s="216"/>
      <c r="S2514" s="216"/>
      <c r="T2514" s="216"/>
      <c r="U2514" s="216"/>
      <c r="V2514" s="216"/>
      <c r="W2514" s="216"/>
      <c r="X2514" s="216"/>
      <c r="Y2514" s="216"/>
      <c r="Z2514" s="216"/>
      <c r="AA2514" s="216"/>
      <c r="AB2514" s="216"/>
      <c r="AC2514" s="216"/>
      <c r="AD2514" s="216"/>
      <c r="AE2514" s="216"/>
      <c r="AF2514" s="216"/>
      <c r="AG2514" s="216"/>
      <c r="AH2514" s="216"/>
      <c r="AI2514" s="216"/>
      <c r="AJ2514" s="216"/>
      <c r="AK2514" s="216"/>
      <c r="AL2514" s="216"/>
      <c r="FY2514" s="184"/>
      <c r="JJ2514" s="184"/>
    </row>
    <row r="2515" spans="2:270">
      <c r="B2515" s="202"/>
      <c r="E2515" s="216"/>
      <c r="F2515" s="216"/>
      <c r="G2515" s="216"/>
      <c r="H2515" s="216"/>
      <c r="I2515" s="216"/>
      <c r="J2515" s="216"/>
      <c r="K2515" s="216"/>
      <c r="L2515" s="216"/>
      <c r="M2515" s="216"/>
      <c r="N2515" s="216"/>
      <c r="O2515" s="216"/>
      <c r="P2515" s="216"/>
      <c r="Q2515" s="216"/>
      <c r="R2515" s="216"/>
      <c r="S2515" s="216"/>
      <c r="T2515" s="216"/>
      <c r="U2515" s="216"/>
      <c r="V2515" s="216"/>
      <c r="W2515" s="216"/>
      <c r="X2515" s="216"/>
      <c r="Y2515" s="216"/>
      <c r="Z2515" s="216"/>
      <c r="AA2515" s="216"/>
      <c r="AB2515" s="216"/>
      <c r="AC2515" s="216"/>
      <c r="AD2515" s="216"/>
      <c r="AE2515" s="216"/>
      <c r="AF2515" s="216"/>
      <c r="AG2515" s="216"/>
      <c r="AH2515" s="216"/>
      <c r="AI2515" s="216"/>
      <c r="AJ2515" s="216"/>
      <c r="AK2515" s="216"/>
      <c r="AL2515" s="216"/>
      <c r="FY2515" s="184"/>
      <c r="JJ2515" s="184"/>
    </row>
    <row r="2516" spans="2:270">
      <c r="B2516" s="202"/>
      <c r="E2516" s="216"/>
      <c r="F2516" s="216"/>
      <c r="G2516" s="216"/>
      <c r="H2516" s="216"/>
      <c r="I2516" s="216"/>
      <c r="J2516" s="216"/>
      <c r="K2516" s="216"/>
      <c r="L2516" s="216"/>
      <c r="M2516" s="216"/>
      <c r="N2516" s="216"/>
      <c r="O2516" s="216"/>
      <c r="P2516" s="216"/>
      <c r="Q2516" s="216"/>
      <c r="R2516" s="216"/>
      <c r="S2516" s="216"/>
      <c r="T2516" s="216"/>
      <c r="U2516" s="216"/>
      <c r="V2516" s="216"/>
      <c r="W2516" s="216"/>
      <c r="X2516" s="216"/>
      <c r="Y2516" s="216"/>
      <c r="Z2516" s="216"/>
      <c r="AA2516" s="216"/>
      <c r="AB2516" s="216"/>
      <c r="AC2516" s="216"/>
      <c r="AD2516" s="216"/>
      <c r="AE2516" s="216"/>
      <c r="AF2516" s="216"/>
      <c r="AG2516" s="216"/>
      <c r="AH2516" s="216"/>
      <c r="AI2516" s="216"/>
      <c r="AJ2516" s="216"/>
      <c r="AK2516" s="216"/>
      <c r="AL2516" s="216"/>
      <c r="FY2516" s="184"/>
      <c r="JJ2516" s="184"/>
    </row>
    <row r="2517" spans="2:270">
      <c r="B2517" s="202"/>
      <c r="E2517" s="216"/>
      <c r="F2517" s="216"/>
      <c r="G2517" s="216"/>
      <c r="H2517" s="216"/>
      <c r="I2517" s="216"/>
      <c r="J2517" s="216"/>
      <c r="K2517" s="216"/>
      <c r="L2517" s="216"/>
      <c r="M2517" s="216"/>
      <c r="N2517" s="216"/>
      <c r="O2517" s="216"/>
      <c r="P2517" s="216"/>
      <c r="Q2517" s="216"/>
      <c r="R2517" s="216"/>
      <c r="S2517" s="216"/>
      <c r="T2517" s="216"/>
      <c r="U2517" s="216"/>
      <c r="V2517" s="216"/>
      <c r="W2517" s="216"/>
      <c r="X2517" s="216"/>
      <c r="Y2517" s="216"/>
      <c r="Z2517" s="216"/>
      <c r="AA2517" s="216"/>
      <c r="AB2517" s="216"/>
      <c r="AC2517" s="216"/>
      <c r="AD2517" s="216"/>
      <c r="AE2517" s="216"/>
      <c r="AF2517" s="216"/>
      <c r="AG2517" s="216"/>
      <c r="AH2517" s="216"/>
      <c r="AI2517" s="216"/>
      <c r="AJ2517" s="216"/>
      <c r="AK2517" s="216"/>
      <c r="AL2517" s="216"/>
      <c r="FY2517" s="184"/>
      <c r="JJ2517" s="184"/>
    </row>
    <row r="2518" spans="2:270">
      <c r="B2518" s="202"/>
      <c r="E2518" s="216"/>
      <c r="F2518" s="216"/>
      <c r="G2518" s="216"/>
      <c r="H2518" s="216"/>
      <c r="I2518" s="216"/>
      <c r="J2518" s="216"/>
      <c r="K2518" s="216"/>
      <c r="L2518" s="216"/>
      <c r="M2518" s="216"/>
      <c r="N2518" s="216"/>
      <c r="O2518" s="216"/>
      <c r="P2518" s="216"/>
      <c r="Q2518" s="216"/>
      <c r="R2518" s="216"/>
      <c r="S2518" s="216"/>
      <c r="T2518" s="216"/>
      <c r="U2518" s="216"/>
      <c r="V2518" s="216"/>
      <c r="W2518" s="216"/>
      <c r="X2518" s="216"/>
      <c r="Y2518" s="216"/>
      <c r="Z2518" s="216"/>
      <c r="AA2518" s="216"/>
      <c r="AB2518" s="216"/>
      <c r="AC2518" s="216"/>
      <c r="AD2518" s="216"/>
      <c r="AE2518" s="216"/>
      <c r="AF2518" s="216"/>
      <c r="AG2518" s="216"/>
      <c r="AH2518" s="216"/>
      <c r="AI2518" s="216"/>
      <c r="AJ2518" s="216"/>
      <c r="AK2518" s="216"/>
      <c r="AL2518" s="216"/>
      <c r="FY2518" s="184"/>
      <c r="JJ2518" s="184"/>
    </row>
    <row r="2519" spans="2:270">
      <c r="B2519" s="202"/>
      <c r="E2519" s="216"/>
      <c r="F2519" s="216"/>
      <c r="G2519" s="216"/>
      <c r="H2519" s="216"/>
      <c r="I2519" s="216"/>
      <c r="J2519" s="216"/>
      <c r="K2519" s="216"/>
      <c r="L2519" s="216"/>
      <c r="M2519" s="216"/>
      <c r="N2519" s="216"/>
      <c r="O2519" s="216"/>
      <c r="P2519" s="216"/>
      <c r="Q2519" s="216"/>
      <c r="R2519" s="216"/>
      <c r="S2519" s="216"/>
      <c r="T2519" s="216"/>
      <c r="U2519" s="216"/>
      <c r="V2519" s="216"/>
      <c r="W2519" s="216"/>
      <c r="X2519" s="216"/>
      <c r="Y2519" s="216"/>
      <c r="Z2519" s="216"/>
      <c r="AA2519" s="216"/>
      <c r="AB2519" s="216"/>
      <c r="AC2519" s="216"/>
      <c r="AD2519" s="216"/>
      <c r="AE2519" s="216"/>
      <c r="AF2519" s="216"/>
      <c r="AG2519" s="216"/>
      <c r="AH2519" s="216"/>
      <c r="AI2519" s="216"/>
      <c r="AJ2519" s="216"/>
      <c r="AK2519" s="216"/>
      <c r="AL2519" s="216"/>
      <c r="FY2519" s="184"/>
      <c r="JJ2519" s="184"/>
    </row>
    <row r="2520" spans="2:270">
      <c r="B2520" s="202"/>
      <c r="E2520" s="216"/>
      <c r="F2520" s="216"/>
      <c r="G2520" s="216"/>
      <c r="H2520" s="216"/>
      <c r="I2520" s="216"/>
      <c r="J2520" s="216"/>
      <c r="K2520" s="216"/>
      <c r="L2520" s="216"/>
      <c r="M2520" s="216"/>
      <c r="N2520" s="216"/>
      <c r="O2520" s="216"/>
      <c r="P2520" s="216"/>
      <c r="Q2520" s="216"/>
      <c r="R2520" s="216"/>
      <c r="S2520" s="216"/>
      <c r="T2520" s="216"/>
      <c r="U2520" s="216"/>
      <c r="V2520" s="216"/>
      <c r="W2520" s="216"/>
      <c r="X2520" s="216"/>
      <c r="Y2520" s="216"/>
      <c r="Z2520" s="216"/>
      <c r="AA2520" s="216"/>
      <c r="AB2520" s="216"/>
      <c r="AC2520" s="216"/>
      <c r="AD2520" s="216"/>
      <c r="AE2520" s="216"/>
      <c r="AF2520" s="216"/>
      <c r="AG2520" s="216"/>
      <c r="AH2520" s="216"/>
      <c r="AI2520" s="216"/>
      <c r="AJ2520" s="216"/>
      <c r="AK2520" s="216"/>
      <c r="AL2520" s="216"/>
      <c r="FY2520" s="184"/>
      <c r="JJ2520" s="184"/>
    </row>
    <row r="2521" spans="2:270">
      <c r="B2521" s="202"/>
      <c r="E2521" s="216"/>
      <c r="F2521" s="216"/>
      <c r="G2521" s="216"/>
      <c r="H2521" s="216"/>
      <c r="I2521" s="216"/>
      <c r="J2521" s="216"/>
      <c r="K2521" s="216"/>
      <c r="L2521" s="216"/>
      <c r="M2521" s="216"/>
      <c r="N2521" s="216"/>
      <c r="O2521" s="216"/>
      <c r="P2521" s="216"/>
      <c r="Q2521" s="216"/>
      <c r="R2521" s="216"/>
      <c r="S2521" s="216"/>
      <c r="T2521" s="216"/>
      <c r="U2521" s="216"/>
      <c r="V2521" s="216"/>
      <c r="W2521" s="216"/>
      <c r="X2521" s="216"/>
      <c r="Y2521" s="216"/>
      <c r="Z2521" s="216"/>
      <c r="AA2521" s="216"/>
      <c r="AB2521" s="216"/>
      <c r="AC2521" s="216"/>
      <c r="AD2521" s="216"/>
      <c r="AE2521" s="216"/>
      <c r="AF2521" s="216"/>
      <c r="AG2521" s="216"/>
      <c r="AH2521" s="216"/>
      <c r="AI2521" s="216"/>
      <c r="AJ2521" s="216"/>
      <c r="AK2521" s="216"/>
      <c r="AL2521" s="216"/>
      <c r="FY2521" s="184"/>
      <c r="JJ2521" s="184"/>
    </row>
    <row r="2522" spans="2:270">
      <c r="B2522" s="202"/>
      <c r="E2522" s="216"/>
      <c r="F2522" s="216"/>
      <c r="G2522" s="216"/>
      <c r="H2522" s="216"/>
      <c r="I2522" s="216"/>
      <c r="J2522" s="216"/>
      <c r="K2522" s="216"/>
      <c r="L2522" s="216"/>
      <c r="M2522" s="216"/>
      <c r="N2522" s="216"/>
      <c r="O2522" s="216"/>
      <c r="P2522" s="216"/>
      <c r="Q2522" s="216"/>
      <c r="R2522" s="216"/>
      <c r="S2522" s="216"/>
      <c r="T2522" s="216"/>
      <c r="U2522" s="216"/>
      <c r="V2522" s="216"/>
      <c r="W2522" s="216"/>
      <c r="X2522" s="216"/>
      <c r="Y2522" s="216"/>
      <c r="Z2522" s="216"/>
      <c r="AA2522" s="216"/>
      <c r="AB2522" s="216"/>
      <c r="AC2522" s="216"/>
      <c r="AD2522" s="216"/>
      <c r="AE2522" s="216"/>
      <c r="AF2522" s="216"/>
      <c r="AG2522" s="216"/>
      <c r="AH2522" s="216"/>
      <c r="AI2522" s="216"/>
      <c r="AJ2522" s="216"/>
      <c r="AK2522" s="216"/>
      <c r="AL2522" s="216"/>
      <c r="FY2522" s="184"/>
      <c r="JJ2522" s="184"/>
    </row>
    <row r="2523" spans="2:270">
      <c r="B2523" s="202"/>
      <c r="E2523" s="216"/>
      <c r="F2523" s="216"/>
      <c r="G2523" s="216"/>
      <c r="H2523" s="216"/>
      <c r="I2523" s="216"/>
      <c r="J2523" s="216"/>
      <c r="K2523" s="216"/>
      <c r="L2523" s="216"/>
      <c r="M2523" s="216"/>
      <c r="N2523" s="216"/>
      <c r="O2523" s="216"/>
      <c r="P2523" s="216"/>
      <c r="Q2523" s="216"/>
      <c r="R2523" s="216"/>
      <c r="S2523" s="216"/>
      <c r="T2523" s="216"/>
      <c r="U2523" s="216"/>
      <c r="V2523" s="216"/>
      <c r="W2523" s="216"/>
      <c r="X2523" s="216"/>
      <c r="Y2523" s="216"/>
      <c r="Z2523" s="216"/>
      <c r="AA2523" s="216"/>
      <c r="AB2523" s="216"/>
      <c r="AC2523" s="216"/>
      <c r="AD2523" s="216"/>
      <c r="AE2523" s="216"/>
      <c r="AF2523" s="216"/>
      <c r="AG2523" s="216"/>
      <c r="AH2523" s="216"/>
      <c r="AI2523" s="216"/>
      <c r="AJ2523" s="216"/>
      <c r="AK2523" s="216"/>
      <c r="AL2523" s="216"/>
      <c r="FY2523" s="184"/>
      <c r="JJ2523" s="184"/>
    </row>
    <row r="2524" spans="2:270">
      <c r="B2524" s="202"/>
      <c r="E2524" s="216"/>
      <c r="F2524" s="216"/>
      <c r="G2524" s="216"/>
      <c r="H2524" s="216"/>
      <c r="I2524" s="216"/>
      <c r="J2524" s="216"/>
      <c r="K2524" s="216"/>
      <c r="L2524" s="216"/>
      <c r="M2524" s="216"/>
      <c r="N2524" s="216"/>
      <c r="O2524" s="216"/>
      <c r="P2524" s="216"/>
      <c r="Q2524" s="216"/>
      <c r="R2524" s="216"/>
      <c r="S2524" s="216"/>
      <c r="T2524" s="216"/>
      <c r="U2524" s="216"/>
      <c r="V2524" s="216"/>
      <c r="W2524" s="216"/>
      <c r="X2524" s="216"/>
      <c r="Y2524" s="216"/>
      <c r="Z2524" s="216"/>
      <c r="AA2524" s="216"/>
      <c r="AB2524" s="216"/>
      <c r="AC2524" s="216"/>
      <c r="AD2524" s="216"/>
      <c r="AE2524" s="216"/>
      <c r="AF2524" s="216"/>
      <c r="AG2524" s="216"/>
      <c r="AH2524" s="216"/>
      <c r="AI2524" s="216"/>
      <c r="AJ2524" s="216"/>
      <c r="AK2524" s="216"/>
      <c r="AL2524" s="216"/>
      <c r="FY2524" s="184"/>
      <c r="JJ2524" s="184"/>
    </row>
    <row r="2525" spans="2:270">
      <c r="B2525" s="202"/>
      <c r="E2525" s="216"/>
      <c r="F2525" s="216"/>
      <c r="G2525" s="216"/>
      <c r="H2525" s="216"/>
      <c r="I2525" s="216"/>
      <c r="J2525" s="216"/>
      <c r="K2525" s="216"/>
      <c r="L2525" s="216"/>
      <c r="M2525" s="216"/>
      <c r="N2525" s="216"/>
      <c r="O2525" s="216"/>
      <c r="P2525" s="216"/>
      <c r="Q2525" s="216"/>
      <c r="R2525" s="216"/>
      <c r="S2525" s="216"/>
      <c r="T2525" s="216"/>
      <c r="U2525" s="216"/>
      <c r="V2525" s="216"/>
      <c r="W2525" s="216"/>
      <c r="X2525" s="216"/>
      <c r="Y2525" s="216"/>
      <c r="Z2525" s="216"/>
      <c r="AA2525" s="216"/>
      <c r="AB2525" s="216"/>
      <c r="AC2525" s="216"/>
      <c r="AD2525" s="216"/>
      <c r="AE2525" s="216"/>
      <c r="AF2525" s="216"/>
      <c r="AG2525" s="216"/>
      <c r="AH2525" s="216"/>
      <c r="AI2525" s="216"/>
      <c r="AJ2525" s="216"/>
      <c r="AK2525" s="216"/>
      <c r="AL2525" s="216"/>
      <c r="FY2525" s="184"/>
      <c r="JJ2525" s="184"/>
    </row>
    <row r="2526" spans="2:270">
      <c r="B2526" s="202"/>
      <c r="E2526" s="216"/>
      <c r="F2526" s="216"/>
      <c r="G2526" s="216"/>
      <c r="H2526" s="216"/>
      <c r="I2526" s="216"/>
      <c r="J2526" s="216"/>
      <c r="K2526" s="216"/>
      <c r="L2526" s="216"/>
      <c r="M2526" s="216"/>
      <c r="N2526" s="216"/>
      <c r="O2526" s="216"/>
      <c r="P2526" s="216"/>
      <c r="Q2526" s="216"/>
      <c r="R2526" s="216"/>
      <c r="S2526" s="216"/>
      <c r="T2526" s="216"/>
      <c r="U2526" s="216"/>
      <c r="V2526" s="216"/>
      <c r="W2526" s="216"/>
      <c r="X2526" s="216"/>
      <c r="Y2526" s="216"/>
      <c r="Z2526" s="216"/>
      <c r="AA2526" s="216"/>
      <c r="AB2526" s="216"/>
      <c r="AC2526" s="216"/>
      <c r="AD2526" s="216"/>
      <c r="AE2526" s="216"/>
      <c r="AF2526" s="216"/>
      <c r="AG2526" s="216"/>
      <c r="AH2526" s="216"/>
      <c r="AI2526" s="216"/>
      <c r="AJ2526" s="216"/>
      <c r="AK2526" s="216"/>
      <c r="AL2526" s="216"/>
      <c r="FY2526" s="184"/>
      <c r="JJ2526" s="184"/>
    </row>
    <row r="2527" spans="2:270">
      <c r="B2527" s="202"/>
      <c r="E2527" s="216"/>
      <c r="F2527" s="216"/>
      <c r="G2527" s="216"/>
      <c r="H2527" s="216"/>
      <c r="I2527" s="216"/>
      <c r="J2527" s="216"/>
      <c r="K2527" s="216"/>
      <c r="L2527" s="216"/>
      <c r="M2527" s="216"/>
      <c r="N2527" s="216"/>
      <c r="O2527" s="216"/>
      <c r="P2527" s="216"/>
      <c r="Q2527" s="216"/>
      <c r="R2527" s="216"/>
      <c r="S2527" s="216"/>
      <c r="T2527" s="216"/>
      <c r="U2527" s="216"/>
      <c r="V2527" s="216"/>
      <c r="W2527" s="216"/>
      <c r="X2527" s="216"/>
      <c r="Y2527" s="216"/>
      <c r="Z2527" s="216"/>
      <c r="AA2527" s="216"/>
      <c r="AB2527" s="216"/>
      <c r="AC2527" s="216"/>
      <c r="AD2527" s="216"/>
      <c r="AE2527" s="216"/>
      <c r="AF2527" s="216"/>
      <c r="AG2527" s="216"/>
      <c r="AH2527" s="216"/>
      <c r="AI2527" s="216"/>
      <c r="AJ2527" s="216"/>
      <c r="AK2527" s="216"/>
      <c r="AL2527" s="216"/>
      <c r="FY2527" s="184"/>
      <c r="JJ2527" s="184"/>
    </row>
    <row r="2528" spans="2:270">
      <c r="B2528" s="202"/>
      <c r="E2528" s="216"/>
      <c r="F2528" s="216"/>
      <c r="G2528" s="216"/>
      <c r="H2528" s="216"/>
      <c r="I2528" s="216"/>
      <c r="J2528" s="216"/>
      <c r="K2528" s="216"/>
      <c r="L2528" s="216"/>
      <c r="M2528" s="216"/>
      <c r="N2528" s="216"/>
      <c r="O2528" s="216"/>
      <c r="P2528" s="216"/>
      <c r="Q2528" s="216"/>
      <c r="R2528" s="216"/>
      <c r="S2528" s="216"/>
      <c r="T2528" s="216"/>
      <c r="U2528" s="216"/>
      <c r="V2528" s="216"/>
      <c r="W2528" s="216"/>
      <c r="X2528" s="216"/>
      <c r="Y2528" s="216"/>
      <c r="Z2528" s="216"/>
      <c r="AA2528" s="216"/>
      <c r="AB2528" s="216"/>
      <c r="AC2528" s="216"/>
      <c r="AD2528" s="216"/>
      <c r="AE2528" s="216"/>
      <c r="AF2528" s="216"/>
      <c r="AG2528" s="216"/>
      <c r="AH2528" s="216"/>
      <c r="AI2528" s="216"/>
      <c r="AJ2528" s="216"/>
      <c r="AK2528" s="216"/>
      <c r="AL2528" s="216"/>
      <c r="FY2528" s="184"/>
      <c r="JJ2528" s="184"/>
    </row>
    <row r="2529" spans="2:270">
      <c r="B2529" s="202"/>
      <c r="E2529" s="216"/>
      <c r="F2529" s="216"/>
      <c r="G2529" s="216"/>
      <c r="H2529" s="216"/>
      <c r="I2529" s="216"/>
      <c r="J2529" s="216"/>
      <c r="K2529" s="216"/>
      <c r="L2529" s="216"/>
      <c r="M2529" s="216"/>
      <c r="N2529" s="216"/>
      <c r="O2529" s="216"/>
      <c r="P2529" s="216"/>
      <c r="Q2529" s="216"/>
      <c r="R2529" s="216"/>
      <c r="S2529" s="216"/>
      <c r="T2529" s="216"/>
      <c r="U2529" s="216"/>
      <c r="V2529" s="216"/>
      <c r="W2529" s="216"/>
      <c r="X2529" s="216"/>
      <c r="Y2529" s="216"/>
      <c r="Z2529" s="216"/>
      <c r="AA2529" s="216"/>
      <c r="AB2529" s="216"/>
      <c r="AC2529" s="216"/>
      <c r="AD2529" s="216"/>
      <c r="AE2529" s="216"/>
      <c r="AF2529" s="216"/>
      <c r="AG2529" s="216"/>
      <c r="AH2529" s="216"/>
      <c r="AI2529" s="216"/>
      <c r="AJ2529" s="216"/>
      <c r="AK2529" s="216"/>
      <c r="AL2529" s="216"/>
      <c r="FY2529" s="184"/>
      <c r="JJ2529" s="184"/>
    </row>
    <row r="2530" spans="2:270">
      <c r="B2530" s="202"/>
      <c r="E2530" s="216"/>
      <c r="F2530" s="216"/>
      <c r="G2530" s="216"/>
      <c r="H2530" s="216"/>
      <c r="I2530" s="216"/>
      <c r="J2530" s="216"/>
      <c r="K2530" s="216"/>
      <c r="L2530" s="216"/>
      <c r="M2530" s="216"/>
      <c r="N2530" s="216"/>
      <c r="O2530" s="216"/>
      <c r="P2530" s="216"/>
      <c r="Q2530" s="216"/>
      <c r="R2530" s="216"/>
      <c r="S2530" s="216"/>
      <c r="T2530" s="216"/>
      <c r="U2530" s="216"/>
      <c r="V2530" s="216"/>
      <c r="W2530" s="216"/>
      <c r="X2530" s="216"/>
      <c r="Y2530" s="216"/>
      <c r="Z2530" s="216"/>
      <c r="AA2530" s="216"/>
      <c r="AB2530" s="216"/>
      <c r="AC2530" s="216"/>
      <c r="AD2530" s="216"/>
      <c r="AE2530" s="216"/>
      <c r="AF2530" s="216"/>
      <c r="AG2530" s="216"/>
      <c r="AH2530" s="216"/>
      <c r="AI2530" s="216"/>
      <c r="AJ2530" s="216"/>
      <c r="AK2530" s="216"/>
      <c r="AL2530" s="216"/>
      <c r="FY2530" s="184"/>
      <c r="JJ2530" s="184"/>
    </row>
    <row r="2531" spans="2:270">
      <c r="B2531" s="202"/>
      <c r="E2531" s="216"/>
      <c r="F2531" s="216"/>
      <c r="G2531" s="216"/>
      <c r="H2531" s="216"/>
      <c r="I2531" s="216"/>
      <c r="J2531" s="216"/>
      <c r="K2531" s="216"/>
      <c r="L2531" s="216"/>
      <c r="M2531" s="216"/>
      <c r="N2531" s="216"/>
      <c r="O2531" s="216"/>
      <c r="P2531" s="216"/>
      <c r="Q2531" s="216"/>
      <c r="R2531" s="216"/>
      <c r="S2531" s="216"/>
      <c r="T2531" s="216"/>
      <c r="U2531" s="216"/>
      <c r="V2531" s="216"/>
      <c r="W2531" s="216"/>
      <c r="X2531" s="216"/>
      <c r="Y2531" s="216"/>
      <c r="Z2531" s="216"/>
      <c r="AA2531" s="216"/>
      <c r="AB2531" s="216"/>
      <c r="AC2531" s="216"/>
      <c r="AD2531" s="216"/>
      <c r="AE2531" s="216"/>
      <c r="AF2531" s="216"/>
      <c r="AG2531" s="216"/>
      <c r="AH2531" s="216"/>
      <c r="AI2531" s="216"/>
      <c r="AJ2531" s="216"/>
      <c r="AK2531" s="216"/>
      <c r="AL2531" s="216"/>
      <c r="FY2531" s="184"/>
      <c r="JJ2531" s="184"/>
    </row>
    <row r="2532" spans="2:270">
      <c r="B2532" s="202"/>
      <c r="E2532" s="216"/>
      <c r="F2532" s="216"/>
      <c r="G2532" s="216"/>
      <c r="H2532" s="216"/>
      <c r="I2532" s="216"/>
      <c r="J2532" s="216"/>
      <c r="K2532" s="216"/>
      <c r="L2532" s="216"/>
      <c r="M2532" s="216"/>
      <c r="N2532" s="216"/>
      <c r="O2532" s="216"/>
      <c r="P2532" s="216"/>
      <c r="Q2532" s="216"/>
      <c r="R2532" s="216"/>
      <c r="S2532" s="216"/>
      <c r="T2532" s="216"/>
      <c r="U2532" s="216"/>
      <c r="V2532" s="216"/>
      <c r="W2532" s="216"/>
      <c r="X2532" s="216"/>
      <c r="Y2532" s="216"/>
      <c r="Z2532" s="216"/>
      <c r="AA2532" s="216"/>
      <c r="AB2532" s="216"/>
      <c r="AC2532" s="216"/>
      <c r="AD2532" s="216"/>
      <c r="AE2532" s="216"/>
      <c r="AF2532" s="216"/>
      <c r="AG2532" s="216"/>
      <c r="AH2532" s="216"/>
      <c r="AI2532" s="216"/>
      <c r="AJ2532" s="216"/>
      <c r="AK2532" s="216"/>
      <c r="AL2532" s="216"/>
      <c r="FY2532" s="184"/>
      <c r="JJ2532" s="184"/>
    </row>
    <row r="2533" spans="2:270">
      <c r="B2533" s="202"/>
      <c r="E2533" s="216"/>
      <c r="F2533" s="216"/>
      <c r="G2533" s="216"/>
      <c r="H2533" s="216"/>
      <c r="I2533" s="216"/>
      <c r="J2533" s="216"/>
      <c r="K2533" s="216"/>
      <c r="L2533" s="216"/>
      <c r="M2533" s="216"/>
      <c r="N2533" s="216"/>
      <c r="O2533" s="216"/>
      <c r="P2533" s="216"/>
      <c r="Q2533" s="216"/>
      <c r="R2533" s="216"/>
      <c r="S2533" s="216"/>
      <c r="T2533" s="216"/>
      <c r="U2533" s="216"/>
      <c r="V2533" s="216"/>
      <c r="W2533" s="216"/>
      <c r="X2533" s="216"/>
      <c r="Y2533" s="216"/>
      <c r="Z2533" s="216"/>
      <c r="AA2533" s="216"/>
      <c r="AB2533" s="216"/>
      <c r="AC2533" s="216"/>
      <c r="AD2533" s="216"/>
      <c r="AE2533" s="216"/>
      <c r="AF2533" s="216"/>
      <c r="AG2533" s="216"/>
      <c r="AH2533" s="216"/>
      <c r="AI2533" s="216"/>
      <c r="AJ2533" s="216"/>
      <c r="AK2533" s="216"/>
      <c r="AL2533" s="216"/>
      <c r="FY2533" s="184"/>
      <c r="JJ2533" s="184"/>
    </row>
    <row r="2534" spans="2:270">
      <c r="B2534" s="202"/>
      <c r="E2534" s="216"/>
      <c r="F2534" s="216"/>
      <c r="G2534" s="216"/>
      <c r="H2534" s="216"/>
      <c r="I2534" s="216"/>
      <c r="J2534" s="216"/>
      <c r="K2534" s="216"/>
      <c r="L2534" s="216"/>
      <c r="M2534" s="216"/>
      <c r="N2534" s="216"/>
      <c r="O2534" s="216"/>
      <c r="P2534" s="216"/>
      <c r="Q2534" s="216"/>
      <c r="R2534" s="216"/>
      <c r="S2534" s="216"/>
      <c r="T2534" s="216"/>
      <c r="U2534" s="216"/>
      <c r="V2534" s="216"/>
      <c r="W2534" s="216"/>
      <c r="X2534" s="216"/>
      <c r="Y2534" s="216"/>
      <c r="Z2534" s="216"/>
      <c r="AA2534" s="216"/>
      <c r="AB2534" s="216"/>
      <c r="AC2534" s="216"/>
      <c r="AD2534" s="216"/>
      <c r="AE2534" s="216"/>
      <c r="AF2534" s="216"/>
      <c r="AG2534" s="216"/>
      <c r="AH2534" s="216"/>
      <c r="AI2534" s="216"/>
      <c r="AJ2534" s="216"/>
      <c r="AK2534" s="216"/>
      <c r="AL2534" s="216"/>
      <c r="FY2534" s="184"/>
      <c r="JJ2534" s="184"/>
    </row>
    <row r="2535" spans="2:270">
      <c r="B2535" s="202"/>
      <c r="E2535" s="216"/>
      <c r="F2535" s="216"/>
      <c r="G2535" s="216"/>
      <c r="H2535" s="216"/>
      <c r="I2535" s="216"/>
      <c r="J2535" s="216"/>
      <c r="K2535" s="216"/>
      <c r="L2535" s="216"/>
      <c r="M2535" s="216"/>
      <c r="N2535" s="216"/>
      <c r="O2535" s="216"/>
      <c r="P2535" s="216"/>
      <c r="Q2535" s="216"/>
      <c r="R2535" s="216"/>
      <c r="S2535" s="216"/>
      <c r="T2535" s="216"/>
      <c r="U2535" s="216"/>
      <c r="V2535" s="216"/>
      <c r="W2535" s="216"/>
      <c r="X2535" s="216"/>
      <c r="Y2535" s="216"/>
      <c r="Z2535" s="216"/>
      <c r="AA2535" s="216"/>
      <c r="AB2535" s="216"/>
      <c r="AC2535" s="216"/>
      <c r="AD2535" s="216"/>
      <c r="AE2535" s="216"/>
      <c r="AF2535" s="216"/>
      <c r="AG2535" s="216"/>
      <c r="AH2535" s="216"/>
      <c r="AI2535" s="216"/>
      <c r="AJ2535" s="216"/>
      <c r="AK2535" s="216"/>
      <c r="AL2535" s="216"/>
      <c r="FY2535" s="184"/>
      <c r="JJ2535" s="184"/>
    </row>
    <row r="2536" spans="2:270">
      <c r="B2536" s="202"/>
      <c r="E2536" s="216"/>
      <c r="F2536" s="216"/>
      <c r="G2536" s="216"/>
      <c r="H2536" s="216"/>
      <c r="I2536" s="216"/>
      <c r="J2536" s="216"/>
      <c r="K2536" s="216"/>
      <c r="L2536" s="216"/>
      <c r="M2536" s="216"/>
      <c r="N2536" s="216"/>
      <c r="O2536" s="216"/>
      <c r="P2536" s="216"/>
      <c r="Q2536" s="216"/>
      <c r="R2536" s="216"/>
      <c r="S2536" s="216"/>
      <c r="T2536" s="216"/>
      <c r="U2536" s="216"/>
      <c r="V2536" s="216"/>
      <c r="W2536" s="216"/>
      <c r="X2536" s="216"/>
      <c r="Y2536" s="216"/>
      <c r="Z2536" s="216"/>
      <c r="AA2536" s="216"/>
      <c r="AB2536" s="216"/>
      <c r="AC2536" s="216"/>
      <c r="AD2536" s="216"/>
      <c r="AE2536" s="216"/>
      <c r="AF2536" s="216"/>
      <c r="AG2536" s="216"/>
      <c r="AH2536" s="216"/>
      <c r="AI2536" s="216"/>
      <c r="AJ2536" s="216"/>
      <c r="AK2536" s="216"/>
      <c r="AL2536" s="216"/>
      <c r="FY2536" s="184"/>
      <c r="JJ2536" s="184"/>
    </row>
    <row r="2537" spans="2:270">
      <c r="B2537" s="202"/>
      <c r="E2537" s="216"/>
      <c r="F2537" s="216"/>
      <c r="G2537" s="216"/>
      <c r="H2537" s="216"/>
      <c r="I2537" s="216"/>
      <c r="J2537" s="216"/>
      <c r="K2537" s="216"/>
      <c r="L2537" s="216"/>
      <c r="M2537" s="216"/>
      <c r="N2537" s="216"/>
      <c r="O2537" s="216"/>
      <c r="P2537" s="216"/>
      <c r="Q2537" s="216"/>
      <c r="R2537" s="216"/>
      <c r="S2537" s="216"/>
      <c r="T2537" s="216"/>
      <c r="U2537" s="216"/>
      <c r="V2537" s="216"/>
      <c r="W2537" s="216"/>
      <c r="X2537" s="216"/>
      <c r="Y2537" s="216"/>
      <c r="Z2537" s="216"/>
      <c r="AA2537" s="216"/>
      <c r="AB2537" s="216"/>
      <c r="AC2537" s="216"/>
      <c r="AD2537" s="216"/>
      <c r="AE2537" s="216"/>
      <c r="AF2537" s="216"/>
      <c r="AG2537" s="216"/>
      <c r="AH2537" s="216"/>
      <c r="AI2537" s="216"/>
      <c r="AJ2537" s="216"/>
      <c r="AK2537" s="216"/>
      <c r="AL2537" s="216"/>
      <c r="FY2537" s="184"/>
      <c r="JJ2537" s="184"/>
    </row>
    <row r="2538" spans="2:270">
      <c r="B2538" s="202"/>
      <c r="E2538" s="216"/>
      <c r="F2538" s="216"/>
      <c r="G2538" s="216"/>
      <c r="H2538" s="216"/>
      <c r="I2538" s="216"/>
      <c r="J2538" s="216"/>
      <c r="K2538" s="216"/>
      <c r="L2538" s="216"/>
      <c r="M2538" s="216"/>
      <c r="N2538" s="216"/>
      <c r="O2538" s="216"/>
      <c r="P2538" s="216"/>
      <c r="Q2538" s="216"/>
      <c r="R2538" s="216"/>
      <c r="S2538" s="216"/>
      <c r="T2538" s="216"/>
      <c r="U2538" s="216"/>
      <c r="V2538" s="216"/>
      <c r="W2538" s="216"/>
      <c r="X2538" s="216"/>
      <c r="Y2538" s="216"/>
      <c r="Z2538" s="216"/>
      <c r="AA2538" s="216"/>
      <c r="AB2538" s="216"/>
      <c r="AC2538" s="216"/>
      <c r="AD2538" s="216"/>
      <c r="AE2538" s="216"/>
      <c r="AF2538" s="216"/>
      <c r="AG2538" s="216"/>
      <c r="AH2538" s="216"/>
      <c r="AI2538" s="216"/>
      <c r="AJ2538" s="216"/>
      <c r="AK2538" s="216"/>
      <c r="AL2538" s="216"/>
      <c r="FY2538" s="184"/>
      <c r="JJ2538" s="184"/>
    </row>
    <row r="2539" spans="2:270">
      <c r="B2539" s="202"/>
      <c r="E2539" s="216"/>
      <c r="F2539" s="216"/>
      <c r="G2539" s="216"/>
      <c r="H2539" s="216"/>
      <c r="I2539" s="216"/>
      <c r="J2539" s="216"/>
      <c r="K2539" s="216"/>
      <c r="L2539" s="216"/>
      <c r="M2539" s="216"/>
      <c r="N2539" s="216"/>
      <c r="O2539" s="216"/>
      <c r="P2539" s="216"/>
      <c r="Q2539" s="216"/>
      <c r="R2539" s="216"/>
      <c r="S2539" s="216"/>
      <c r="T2539" s="216"/>
      <c r="U2539" s="216"/>
      <c r="V2539" s="216"/>
      <c r="W2539" s="216"/>
      <c r="X2539" s="216"/>
      <c r="Y2539" s="216"/>
      <c r="Z2539" s="216"/>
      <c r="AA2539" s="216"/>
      <c r="AB2539" s="216"/>
      <c r="AC2539" s="216"/>
      <c r="AD2539" s="216"/>
      <c r="AE2539" s="216"/>
      <c r="AF2539" s="216"/>
      <c r="AG2539" s="216"/>
      <c r="AH2539" s="216"/>
      <c r="AI2539" s="216"/>
      <c r="AJ2539" s="216"/>
      <c r="AK2539" s="216"/>
      <c r="AL2539" s="216"/>
      <c r="FY2539" s="184"/>
      <c r="JJ2539" s="184"/>
    </row>
    <row r="2540" spans="2:270">
      <c r="B2540" s="202"/>
      <c r="E2540" s="216"/>
      <c r="F2540" s="216"/>
      <c r="G2540" s="216"/>
      <c r="H2540" s="216"/>
      <c r="I2540" s="216"/>
      <c r="J2540" s="216"/>
      <c r="K2540" s="216"/>
      <c r="L2540" s="216"/>
      <c r="M2540" s="216"/>
      <c r="N2540" s="216"/>
      <c r="O2540" s="216"/>
      <c r="P2540" s="216"/>
      <c r="Q2540" s="216"/>
      <c r="R2540" s="216"/>
      <c r="S2540" s="216"/>
      <c r="T2540" s="216"/>
      <c r="U2540" s="216"/>
      <c r="V2540" s="216"/>
      <c r="W2540" s="216"/>
      <c r="X2540" s="216"/>
      <c r="Y2540" s="216"/>
      <c r="Z2540" s="216"/>
      <c r="AA2540" s="216"/>
      <c r="AB2540" s="216"/>
      <c r="AC2540" s="216"/>
      <c r="AD2540" s="216"/>
      <c r="AE2540" s="216"/>
      <c r="AF2540" s="216"/>
      <c r="AG2540" s="216"/>
      <c r="AH2540" s="216"/>
      <c r="AI2540" s="216"/>
      <c r="AJ2540" s="216"/>
      <c r="AK2540" s="216"/>
      <c r="AL2540" s="216"/>
      <c r="FY2540" s="184"/>
      <c r="JJ2540" s="184"/>
    </row>
    <row r="2541" spans="2:270">
      <c r="B2541" s="202"/>
      <c r="E2541" s="216"/>
      <c r="F2541" s="216"/>
      <c r="G2541" s="216"/>
      <c r="H2541" s="216"/>
      <c r="I2541" s="216"/>
      <c r="J2541" s="216"/>
      <c r="K2541" s="216"/>
      <c r="L2541" s="216"/>
      <c r="M2541" s="216"/>
      <c r="N2541" s="216"/>
      <c r="O2541" s="216"/>
      <c r="P2541" s="216"/>
      <c r="Q2541" s="216"/>
      <c r="R2541" s="216"/>
      <c r="S2541" s="216"/>
      <c r="T2541" s="216"/>
      <c r="U2541" s="216"/>
      <c r="V2541" s="216"/>
      <c r="W2541" s="216"/>
      <c r="X2541" s="216"/>
      <c r="Y2541" s="216"/>
      <c r="Z2541" s="216"/>
      <c r="AA2541" s="216"/>
      <c r="AB2541" s="216"/>
      <c r="AC2541" s="216"/>
      <c r="AD2541" s="216"/>
      <c r="AE2541" s="216"/>
      <c r="AF2541" s="216"/>
      <c r="AG2541" s="216"/>
      <c r="AH2541" s="216"/>
      <c r="AI2541" s="216"/>
      <c r="AJ2541" s="216"/>
      <c r="AK2541" s="216"/>
      <c r="AL2541" s="216"/>
      <c r="FY2541" s="184"/>
      <c r="JJ2541" s="184"/>
    </row>
    <row r="2542" spans="2:270">
      <c r="B2542" s="202"/>
      <c r="E2542" s="216"/>
      <c r="F2542" s="216"/>
      <c r="G2542" s="216"/>
      <c r="H2542" s="216"/>
      <c r="I2542" s="216"/>
      <c r="J2542" s="216"/>
      <c r="K2542" s="216"/>
      <c r="L2542" s="216"/>
      <c r="M2542" s="216"/>
      <c r="N2542" s="216"/>
      <c r="O2542" s="216"/>
      <c r="P2542" s="216"/>
      <c r="Q2542" s="216"/>
      <c r="R2542" s="216"/>
      <c r="S2542" s="216"/>
      <c r="T2542" s="216"/>
      <c r="U2542" s="216"/>
      <c r="V2542" s="216"/>
      <c r="W2542" s="216"/>
      <c r="X2542" s="216"/>
      <c r="Y2542" s="216"/>
      <c r="Z2542" s="216"/>
      <c r="AA2542" s="216"/>
      <c r="AB2542" s="216"/>
      <c r="AC2542" s="216"/>
      <c r="AD2542" s="216"/>
      <c r="AE2542" s="216"/>
      <c r="AF2542" s="216"/>
      <c r="AG2542" s="216"/>
      <c r="AH2542" s="216"/>
      <c r="AI2542" s="216"/>
      <c r="AJ2542" s="216"/>
      <c r="AK2542" s="216"/>
      <c r="AL2542" s="216"/>
      <c r="FY2542" s="184"/>
      <c r="JJ2542" s="184"/>
    </row>
    <row r="2543" spans="2:270">
      <c r="B2543" s="202"/>
      <c r="E2543" s="216"/>
      <c r="F2543" s="216"/>
      <c r="G2543" s="216"/>
      <c r="H2543" s="216"/>
      <c r="I2543" s="216"/>
      <c r="J2543" s="216"/>
      <c r="K2543" s="216"/>
      <c r="L2543" s="216"/>
      <c r="M2543" s="216"/>
      <c r="N2543" s="216"/>
      <c r="O2543" s="216"/>
      <c r="P2543" s="216"/>
      <c r="Q2543" s="216"/>
      <c r="R2543" s="216"/>
      <c r="S2543" s="216"/>
      <c r="T2543" s="216"/>
      <c r="U2543" s="216"/>
      <c r="V2543" s="216"/>
      <c r="W2543" s="216"/>
      <c r="X2543" s="216"/>
      <c r="Y2543" s="216"/>
      <c r="Z2543" s="216"/>
      <c r="AA2543" s="216"/>
      <c r="AB2543" s="216"/>
      <c r="AC2543" s="216"/>
      <c r="AD2543" s="216"/>
      <c r="AE2543" s="216"/>
      <c r="AF2543" s="216"/>
      <c r="AG2543" s="216"/>
      <c r="AH2543" s="216"/>
      <c r="AI2543" s="216"/>
      <c r="AJ2543" s="216"/>
      <c r="AK2543" s="216"/>
      <c r="AL2543" s="216"/>
      <c r="FY2543" s="184"/>
      <c r="JJ2543" s="184"/>
    </row>
    <row r="2544" spans="2:270">
      <c r="B2544" s="202"/>
      <c r="E2544" s="216"/>
      <c r="F2544" s="216"/>
      <c r="G2544" s="216"/>
      <c r="H2544" s="216"/>
      <c r="I2544" s="216"/>
      <c r="J2544" s="216"/>
      <c r="K2544" s="216"/>
      <c r="L2544" s="216"/>
      <c r="M2544" s="216"/>
      <c r="N2544" s="216"/>
      <c r="O2544" s="216"/>
      <c r="P2544" s="216"/>
      <c r="Q2544" s="216"/>
      <c r="R2544" s="216"/>
      <c r="S2544" s="216"/>
      <c r="T2544" s="216"/>
      <c r="U2544" s="216"/>
      <c r="V2544" s="216"/>
      <c r="W2544" s="216"/>
      <c r="X2544" s="216"/>
      <c r="Y2544" s="216"/>
      <c r="Z2544" s="216"/>
      <c r="AA2544" s="216"/>
      <c r="AB2544" s="216"/>
      <c r="AC2544" s="216"/>
      <c r="AD2544" s="216"/>
      <c r="AE2544" s="216"/>
      <c r="AF2544" s="216"/>
      <c r="AG2544" s="216"/>
      <c r="AH2544" s="216"/>
      <c r="AI2544" s="216"/>
      <c r="AJ2544" s="216"/>
      <c r="AK2544" s="216"/>
      <c r="AL2544" s="216"/>
      <c r="FY2544" s="184"/>
      <c r="JJ2544" s="184"/>
    </row>
    <row r="2545" spans="2:270">
      <c r="B2545" s="202"/>
      <c r="E2545" s="216"/>
      <c r="F2545" s="216"/>
      <c r="G2545" s="216"/>
      <c r="H2545" s="216"/>
      <c r="I2545" s="216"/>
      <c r="J2545" s="216"/>
      <c r="K2545" s="216"/>
      <c r="L2545" s="216"/>
      <c r="M2545" s="216"/>
      <c r="N2545" s="216"/>
      <c r="O2545" s="216"/>
      <c r="P2545" s="216"/>
      <c r="Q2545" s="216"/>
      <c r="R2545" s="216"/>
      <c r="S2545" s="216"/>
      <c r="T2545" s="216"/>
      <c r="U2545" s="216"/>
      <c r="V2545" s="216"/>
      <c r="W2545" s="216"/>
      <c r="X2545" s="216"/>
      <c r="Y2545" s="216"/>
      <c r="Z2545" s="216"/>
      <c r="AA2545" s="216"/>
      <c r="AB2545" s="216"/>
      <c r="AC2545" s="216"/>
      <c r="AD2545" s="216"/>
      <c r="AE2545" s="216"/>
      <c r="AF2545" s="216"/>
      <c r="AG2545" s="216"/>
      <c r="AH2545" s="216"/>
      <c r="AI2545" s="216"/>
      <c r="AJ2545" s="216"/>
      <c r="AK2545" s="216"/>
      <c r="AL2545" s="216"/>
      <c r="FY2545" s="184"/>
      <c r="JJ2545" s="184"/>
    </row>
    <row r="2546" spans="2:270">
      <c r="B2546" s="202"/>
      <c r="E2546" s="216"/>
      <c r="F2546" s="216"/>
      <c r="G2546" s="216"/>
      <c r="H2546" s="216"/>
      <c r="I2546" s="216"/>
      <c r="J2546" s="216"/>
      <c r="K2546" s="216"/>
      <c r="L2546" s="216"/>
      <c r="M2546" s="216"/>
      <c r="N2546" s="216"/>
      <c r="O2546" s="216"/>
      <c r="P2546" s="216"/>
      <c r="Q2546" s="216"/>
      <c r="R2546" s="216"/>
      <c r="S2546" s="216"/>
      <c r="T2546" s="216"/>
      <c r="U2546" s="216"/>
      <c r="V2546" s="216"/>
      <c r="W2546" s="216"/>
      <c r="X2546" s="216"/>
      <c r="Y2546" s="216"/>
      <c r="Z2546" s="216"/>
      <c r="AA2546" s="216"/>
      <c r="AB2546" s="216"/>
      <c r="AC2546" s="216"/>
      <c r="AD2546" s="216"/>
      <c r="AE2546" s="216"/>
      <c r="AF2546" s="216"/>
      <c r="AG2546" s="216"/>
      <c r="AH2546" s="216"/>
      <c r="AI2546" s="216"/>
      <c r="AJ2546" s="216"/>
      <c r="AK2546" s="216"/>
      <c r="AL2546" s="216"/>
      <c r="FY2546" s="184"/>
      <c r="JJ2546" s="184"/>
    </row>
    <row r="2547" spans="2:270">
      <c r="B2547" s="202"/>
      <c r="E2547" s="216"/>
      <c r="F2547" s="216"/>
      <c r="G2547" s="216"/>
      <c r="H2547" s="216"/>
      <c r="I2547" s="216"/>
      <c r="J2547" s="216"/>
      <c r="K2547" s="216"/>
      <c r="L2547" s="216"/>
      <c r="M2547" s="216"/>
      <c r="N2547" s="216"/>
      <c r="O2547" s="216"/>
      <c r="P2547" s="216"/>
      <c r="Q2547" s="216"/>
      <c r="R2547" s="216"/>
      <c r="S2547" s="216"/>
      <c r="T2547" s="216"/>
      <c r="U2547" s="216"/>
      <c r="V2547" s="216"/>
      <c r="W2547" s="216"/>
      <c r="X2547" s="216"/>
      <c r="Y2547" s="216"/>
      <c r="Z2547" s="216"/>
      <c r="AA2547" s="216"/>
      <c r="AB2547" s="216"/>
      <c r="AC2547" s="216"/>
      <c r="AD2547" s="216"/>
      <c r="AE2547" s="216"/>
      <c r="AF2547" s="216"/>
      <c r="AG2547" s="216"/>
      <c r="AH2547" s="216"/>
      <c r="AI2547" s="216"/>
      <c r="AJ2547" s="216"/>
      <c r="AK2547" s="216"/>
      <c r="AL2547" s="216"/>
      <c r="FY2547" s="184"/>
      <c r="JJ2547" s="184"/>
    </row>
    <row r="2548" spans="2:270">
      <c r="B2548" s="202"/>
      <c r="E2548" s="216"/>
      <c r="F2548" s="216"/>
      <c r="G2548" s="216"/>
      <c r="H2548" s="216"/>
      <c r="I2548" s="216"/>
      <c r="J2548" s="216"/>
      <c r="K2548" s="216"/>
      <c r="L2548" s="216"/>
      <c r="M2548" s="216"/>
      <c r="N2548" s="216"/>
      <c r="O2548" s="216"/>
      <c r="P2548" s="216"/>
      <c r="Q2548" s="216"/>
      <c r="R2548" s="216"/>
      <c r="S2548" s="216"/>
      <c r="T2548" s="216"/>
      <c r="U2548" s="216"/>
      <c r="V2548" s="216"/>
      <c r="W2548" s="216"/>
      <c r="X2548" s="216"/>
      <c r="Y2548" s="216"/>
      <c r="Z2548" s="216"/>
      <c r="AA2548" s="216"/>
      <c r="AB2548" s="216"/>
      <c r="AC2548" s="216"/>
      <c r="AD2548" s="216"/>
      <c r="AE2548" s="216"/>
      <c r="AF2548" s="216"/>
      <c r="AG2548" s="216"/>
      <c r="AH2548" s="216"/>
      <c r="AI2548" s="216"/>
      <c r="AJ2548" s="216"/>
      <c r="AK2548" s="216"/>
      <c r="AL2548" s="216"/>
      <c r="FY2548" s="184"/>
      <c r="JJ2548" s="184"/>
    </row>
    <row r="2549" spans="2:270">
      <c r="B2549" s="202"/>
      <c r="E2549" s="216"/>
      <c r="F2549" s="216"/>
      <c r="G2549" s="216"/>
      <c r="H2549" s="216"/>
      <c r="I2549" s="216"/>
      <c r="J2549" s="216"/>
      <c r="K2549" s="216"/>
      <c r="L2549" s="216"/>
      <c r="M2549" s="216"/>
      <c r="N2549" s="216"/>
      <c r="O2549" s="216"/>
      <c r="P2549" s="216"/>
      <c r="Q2549" s="216"/>
      <c r="R2549" s="216"/>
      <c r="S2549" s="216"/>
      <c r="T2549" s="216"/>
      <c r="U2549" s="216"/>
      <c r="V2549" s="216"/>
      <c r="W2549" s="216"/>
      <c r="X2549" s="216"/>
      <c r="Y2549" s="216"/>
      <c r="Z2549" s="216"/>
      <c r="AA2549" s="216"/>
      <c r="AB2549" s="216"/>
      <c r="AC2549" s="216"/>
      <c r="AD2549" s="216"/>
      <c r="AE2549" s="216"/>
      <c r="AF2549" s="216"/>
      <c r="AG2549" s="216"/>
      <c r="AH2549" s="216"/>
      <c r="AI2549" s="216"/>
      <c r="AJ2549" s="216"/>
      <c r="AK2549" s="216"/>
      <c r="AL2549" s="216"/>
      <c r="FY2549" s="184"/>
      <c r="JJ2549" s="184"/>
    </row>
    <row r="2550" spans="2:270">
      <c r="B2550" s="202"/>
      <c r="E2550" s="216"/>
      <c r="F2550" s="216"/>
      <c r="G2550" s="216"/>
      <c r="H2550" s="216"/>
      <c r="I2550" s="216"/>
      <c r="J2550" s="216"/>
      <c r="K2550" s="216"/>
      <c r="L2550" s="216"/>
      <c r="M2550" s="216"/>
      <c r="N2550" s="216"/>
      <c r="O2550" s="216"/>
      <c r="P2550" s="216"/>
      <c r="Q2550" s="216"/>
      <c r="R2550" s="216"/>
      <c r="S2550" s="216"/>
      <c r="T2550" s="216"/>
      <c r="U2550" s="216"/>
      <c r="V2550" s="216"/>
      <c r="W2550" s="216"/>
      <c r="X2550" s="216"/>
      <c r="Y2550" s="216"/>
      <c r="Z2550" s="216"/>
      <c r="AA2550" s="216"/>
      <c r="AB2550" s="216"/>
      <c r="AC2550" s="216"/>
      <c r="AD2550" s="216"/>
      <c r="AE2550" s="216"/>
      <c r="AF2550" s="216"/>
      <c r="AG2550" s="216"/>
      <c r="AH2550" s="216"/>
      <c r="AI2550" s="216"/>
      <c r="AJ2550" s="216"/>
      <c r="AK2550" s="216"/>
      <c r="AL2550" s="216"/>
      <c r="FY2550" s="184"/>
      <c r="JJ2550" s="184"/>
    </row>
    <row r="2551" spans="2:270">
      <c r="B2551" s="202"/>
      <c r="E2551" s="216"/>
      <c r="F2551" s="216"/>
      <c r="G2551" s="216"/>
      <c r="H2551" s="216"/>
      <c r="I2551" s="216"/>
      <c r="J2551" s="216"/>
      <c r="K2551" s="216"/>
      <c r="L2551" s="216"/>
      <c r="M2551" s="216"/>
      <c r="N2551" s="216"/>
      <c r="O2551" s="216"/>
      <c r="P2551" s="216"/>
      <c r="Q2551" s="216"/>
      <c r="R2551" s="216"/>
      <c r="S2551" s="216"/>
      <c r="T2551" s="216"/>
      <c r="U2551" s="216"/>
      <c r="V2551" s="216"/>
      <c r="W2551" s="216"/>
      <c r="X2551" s="216"/>
      <c r="Y2551" s="216"/>
      <c r="Z2551" s="216"/>
      <c r="AA2551" s="216"/>
      <c r="AB2551" s="216"/>
      <c r="AC2551" s="216"/>
      <c r="AD2551" s="216"/>
      <c r="AE2551" s="216"/>
      <c r="AF2551" s="216"/>
      <c r="AG2551" s="216"/>
      <c r="AH2551" s="216"/>
      <c r="AI2551" s="216"/>
      <c r="AJ2551" s="216"/>
      <c r="AK2551" s="216"/>
      <c r="AL2551" s="216"/>
      <c r="FY2551" s="184"/>
      <c r="JJ2551" s="184"/>
    </row>
    <row r="2552" spans="2:270">
      <c r="B2552" s="202"/>
      <c r="E2552" s="216"/>
      <c r="F2552" s="216"/>
      <c r="G2552" s="216"/>
      <c r="H2552" s="216"/>
      <c r="I2552" s="216"/>
      <c r="J2552" s="216"/>
      <c r="K2552" s="216"/>
      <c r="L2552" s="216"/>
      <c r="M2552" s="216"/>
      <c r="N2552" s="216"/>
      <c r="O2552" s="216"/>
      <c r="P2552" s="216"/>
      <c r="Q2552" s="216"/>
      <c r="R2552" s="216"/>
      <c r="S2552" s="216"/>
      <c r="T2552" s="216"/>
      <c r="U2552" s="216"/>
      <c r="V2552" s="216"/>
      <c r="W2552" s="216"/>
      <c r="X2552" s="216"/>
      <c r="Y2552" s="216"/>
      <c r="Z2552" s="216"/>
      <c r="AA2552" s="216"/>
      <c r="AB2552" s="216"/>
      <c r="AC2552" s="216"/>
      <c r="AD2552" s="216"/>
      <c r="AE2552" s="216"/>
      <c r="AF2552" s="216"/>
      <c r="AG2552" s="216"/>
      <c r="AH2552" s="216"/>
      <c r="AI2552" s="216"/>
      <c r="AJ2552" s="216"/>
      <c r="AK2552" s="216"/>
      <c r="AL2552" s="216"/>
      <c r="FY2552" s="184"/>
      <c r="JJ2552" s="184"/>
    </row>
    <row r="2553" spans="2:270">
      <c r="B2553" s="202"/>
      <c r="E2553" s="216"/>
      <c r="F2553" s="216"/>
      <c r="G2553" s="216"/>
      <c r="H2553" s="216"/>
      <c r="I2553" s="216"/>
      <c r="J2553" s="216"/>
      <c r="K2553" s="216"/>
      <c r="L2553" s="216"/>
      <c r="M2553" s="216"/>
      <c r="N2553" s="216"/>
      <c r="O2553" s="216"/>
      <c r="P2553" s="216"/>
      <c r="Q2553" s="216"/>
      <c r="R2553" s="216"/>
      <c r="S2553" s="216"/>
      <c r="T2553" s="216"/>
      <c r="U2553" s="216"/>
      <c r="V2553" s="216"/>
      <c r="W2553" s="216"/>
      <c r="X2553" s="216"/>
      <c r="Y2553" s="216"/>
      <c r="Z2553" s="216"/>
      <c r="AA2553" s="216"/>
      <c r="AB2553" s="216"/>
      <c r="AC2553" s="216"/>
      <c r="AD2553" s="216"/>
      <c r="AE2553" s="216"/>
      <c r="AF2553" s="216"/>
      <c r="AG2553" s="216"/>
      <c r="AH2553" s="216"/>
      <c r="AI2553" s="216"/>
      <c r="AJ2553" s="216"/>
      <c r="AK2553" s="216"/>
      <c r="AL2553" s="216"/>
      <c r="FY2553" s="184"/>
      <c r="JJ2553" s="184"/>
    </row>
    <row r="2554" spans="2:270">
      <c r="B2554" s="202"/>
      <c r="E2554" s="216"/>
      <c r="F2554" s="216"/>
      <c r="G2554" s="216"/>
      <c r="H2554" s="216"/>
      <c r="I2554" s="216"/>
      <c r="J2554" s="216"/>
      <c r="K2554" s="216"/>
      <c r="L2554" s="216"/>
      <c r="M2554" s="216"/>
      <c r="N2554" s="216"/>
      <c r="O2554" s="216"/>
      <c r="P2554" s="216"/>
      <c r="Q2554" s="216"/>
      <c r="R2554" s="216"/>
      <c r="S2554" s="216"/>
      <c r="T2554" s="216"/>
      <c r="U2554" s="216"/>
      <c r="V2554" s="216"/>
      <c r="W2554" s="216"/>
      <c r="X2554" s="216"/>
      <c r="Y2554" s="216"/>
      <c r="Z2554" s="216"/>
      <c r="AA2554" s="216"/>
      <c r="AB2554" s="216"/>
      <c r="AC2554" s="216"/>
      <c r="AD2554" s="216"/>
      <c r="AE2554" s="216"/>
      <c r="AF2554" s="216"/>
      <c r="AG2554" s="216"/>
      <c r="AH2554" s="216"/>
      <c r="AI2554" s="216"/>
      <c r="AJ2554" s="216"/>
      <c r="AK2554" s="216"/>
      <c r="AL2554" s="216"/>
      <c r="FY2554" s="184"/>
      <c r="JJ2554" s="184"/>
    </row>
    <row r="2555" spans="2:270">
      <c r="B2555" s="202"/>
      <c r="E2555" s="216"/>
      <c r="F2555" s="216"/>
      <c r="G2555" s="216"/>
      <c r="H2555" s="216"/>
      <c r="I2555" s="216"/>
      <c r="J2555" s="216"/>
      <c r="K2555" s="216"/>
      <c r="L2555" s="216"/>
      <c r="M2555" s="216"/>
      <c r="N2555" s="216"/>
      <c r="O2555" s="216"/>
      <c r="P2555" s="216"/>
      <c r="Q2555" s="216"/>
      <c r="R2555" s="216"/>
      <c r="S2555" s="216"/>
      <c r="T2555" s="216"/>
      <c r="U2555" s="216"/>
      <c r="V2555" s="216"/>
      <c r="W2555" s="216"/>
      <c r="X2555" s="216"/>
      <c r="Y2555" s="216"/>
      <c r="Z2555" s="216"/>
      <c r="AA2555" s="216"/>
      <c r="AB2555" s="216"/>
      <c r="AC2555" s="216"/>
      <c r="AD2555" s="216"/>
      <c r="AE2555" s="216"/>
      <c r="AF2555" s="216"/>
      <c r="AG2555" s="216"/>
      <c r="AH2555" s="216"/>
      <c r="AI2555" s="216"/>
      <c r="AJ2555" s="216"/>
      <c r="AK2555" s="216"/>
      <c r="AL2555" s="216"/>
      <c r="FY2555" s="184"/>
      <c r="JJ2555" s="184"/>
    </row>
    <row r="2556" spans="2:270">
      <c r="B2556" s="202"/>
      <c r="E2556" s="216"/>
      <c r="F2556" s="216"/>
      <c r="G2556" s="216"/>
      <c r="H2556" s="216"/>
      <c r="I2556" s="216"/>
      <c r="J2556" s="216"/>
      <c r="K2556" s="216"/>
      <c r="L2556" s="216"/>
      <c r="M2556" s="216"/>
      <c r="N2556" s="216"/>
      <c r="O2556" s="216"/>
      <c r="P2556" s="216"/>
      <c r="Q2556" s="216"/>
      <c r="R2556" s="216"/>
      <c r="S2556" s="216"/>
      <c r="T2556" s="216"/>
      <c r="U2556" s="216"/>
      <c r="V2556" s="216"/>
      <c r="W2556" s="216"/>
      <c r="X2556" s="216"/>
      <c r="Y2556" s="216"/>
      <c r="Z2556" s="216"/>
      <c r="AA2556" s="216"/>
      <c r="AB2556" s="216"/>
      <c r="AC2556" s="216"/>
      <c r="AD2556" s="216"/>
      <c r="AE2556" s="216"/>
      <c r="AF2556" s="216"/>
      <c r="AG2556" s="216"/>
      <c r="AH2556" s="216"/>
      <c r="AI2556" s="216"/>
      <c r="AJ2556" s="216"/>
      <c r="AK2556" s="216"/>
      <c r="AL2556" s="216"/>
      <c r="FY2556" s="184"/>
      <c r="JJ2556" s="184"/>
    </row>
    <row r="2557" spans="2:270">
      <c r="B2557" s="202"/>
      <c r="E2557" s="216"/>
      <c r="F2557" s="216"/>
      <c r="G2557" s="216"/>
      <c r="H2557" s="216"/>
      <c r="I2557" s="216"/>
      <c r="J2557" s="216"/>
      <c r="K2557" s="216"/>
      <c r="L2557" s="216"/>
      <c r="M2557" s="216"/>
      <c r="N2557" s="216"/>
      <c r="O2557" s="216"/>
      <c r="P2557" s="216"/>
      <c r="Q2557" s="216"/>
      <c r="R2557" s="216"/>
      <c r="S2557" s="216"/>
      <c r="T2557" s="216"/>
      <c r="U2557" s="216"/>
      <c r="V2557" s="216"/>
      <c r="W2557" s="216"/>
      <c r="X2557" s="216"/>
      <c r="Y2557" s="216"/>
      <c r="Z2557" s="216"/>
      <c r="AA2557" s="216"/>
      <c r="AB2557" s="216"/>
      <c r="AC2557" s="216"/>
      <c r="AD2557" s="216"/>
      <c r="AE2557" s="216"/>
      <c r="AF2557" s="216"/>
      <c r="AG2557" s="216"/>
      <c r="AH2557" s="216"/>
      <c r="AI2557" s="216"/>
      <c r="AJ2557" s="216"/>
      <c r="AK2557" s="216"/>
      <c r="AL2557" s="216"/>
      <c r="FY2557" s="184"/>
      <c r="JJ2557" s="184"/>
    </row>
    <row r="2558" spans="2:270">
      <c r="B2558" s="202"/>
      <c r="E2558" s="216"/>
      <c r="F2558" s="216"/>
      <c r="G2558" s="216"/>
      <c r="H2558" s="216"/>
      <c r="I2558" s="216"/>
      <c r="J2558" s="216"/>
      <c r="K2558" s="216"/>
      <c r="L2558" s="216"/>
      <c r="M2558" s="216"/>
      <c r="N2558" s="216"/>
      <c r="O2558" s="216"/>
      <c r="P2558" s="216"/>
      <c r="Q2558" s="216"/>
      <c r="R2558" s="216"/>
      <c r="S2558" s="216"/>
      <c r="T2558" s="216"/>
      <c r="U2558" s="216"/>
      <c r="V2558" s="216"/>
      <c r="W2558" s="216"/>
      <c r="X2558" s="216"/>
      <c r="Y2558" s="216"/>
      <c r="Z2558" s="216"/>
      <c r="AA2558" s="216"/>
      <c r="AB2558" s="216"/>
      <c r="AC2558" s="216"/>
      <c r="AD2558" s="216"/>
      <c r="AE2558" s="216"/>
      <c r="AF2558" s="216"/>
      <c r="AG2558" s="216"/>
      <c r="AH2558" s="216"/>
      <c r="AI2558" s="216"/>
      <c r="AJ2558" s="216"/>
      <c r="AK2558" s="216"/>
      <c r="AL2558" s="216"/>
      <c r="FY2558" s="184"/>
      <c r="JJ2558" s="184"/>
    </row>
    <row r="2559" spans="2:270">
      <c r="B2559" s="202"/>
      <c r="E2559" s="216"/>
      <c r="F2559" s="216"/>
      <c r="G2559" s="216"/>
      <c r="H2559" s="216"/>
      <c r="I2559" s="216"/>
      <c r="J2559" s="216"/>
      <c r="K2559" s="216"/>
      <c r="L2559" s="216"/>
      <c r="M2559" s="216"/>
      <c r="N2559" s="216"/>
      <c r="O2559" s="216"/>
      <c r="P2559" s="216"/>
      <c r="Q2559" s="216"/>
      <c r="R2559" s="216"/>
      <c r="S2559" s="216"/>
      <c r="T2559" s="216"/>
      <c r="U2559" s="216"/>
      <c r="V2559" s="216"/>
      <c r="W2559" s="216"/>
      <c r="X2559" s="216"/>
      <c r="Y2559" s="216"/>
      <c r="Z2559" s="216"/>
      <c r="AA2559" s="216"/>
      <c r="AB2559" s="216"/>
      <c r="AC2559" s="216"/>
      <c r="AD2559" s="216"/>
      <c r="AE2559" s="216"/>
      <c r="AF2559" s="216"/>
      <c r="AG2559" s="216"/>
      <c r="AH2559" s="216"/>
      <c r="AI2559" s="216"/>
      <c r="AJ2559" s="216"/>
      <c r="AK2559" s="216"/>
      <c r="AL2559" s="216"/>
      <c r="FY2559" s="184"/>
      <c r="JJ2559" s="184"/>
    </row>
    <row r="2560" spans="2:270">
      <c r="B2560" s="202"/>
      <c r="E2560" s="216"/>
      <c r="F2560" s="216"/>
      <c r="G2560" s="216"/>
      <c r="H2560" s="216"/>
      <c r="I2560" s="216"/>
      <c r="J2560" s="216"/>
      <c r="K2560" s="216"/>
      <c r="L2560" s="216"/>
      <c r="M2560" s="216"/>
      <c r="N2560" s="216"/>
      <c r="O2560" s="216"/>
      <c r="P2560" s="216"/>
      <c r="Q2560" s="216"/>
      <c r="R2560" s="216"/>
      <c r="S2560" s="216"/>
      <c r="T2560" s="216"/>
      <c r="U2560" s="216"/>
      <c r="V2560" s="216"/>
      <c r="W2560" s="216"/>
      <c r="X2560" s="216"/>
      <c r="Y2560" s="216"/>
      <c r="Z2560" s="216"/>
      <c r="AA2560" s="216"/>
      <c r="AB2560" s="216"/>
      <c r="AC2560" s="216"/>
      <c r="AD2560" s="216"/>
      <c r="AE2560" s="216"/>
      <c r="AF2560" s="216"/>
      <c r="AG2560" s="216"/>
      <c r="AH2560" s="216"/>
      <c r="AI2560" s="216"/>
      <c r="AJ2560" s="216"/>
      <c r="AK2560" s="216"/>
      <c r="AL2560" s="216"/>
      <c r="FY2560" s="184"/>
      <c r="JJ2560" s="184"/>
    </row>
    <row r="2561" spans="2:270">
      <c r="B2561" s="202"/>
      <c r="E2561" s="216"/>
      <c r="F2561" s="216"/>
      <c r="G2561" s="216"/>
      <c r="H2561" s="216"/>
      <c r="I2561" s="216"/>
      <c r="J2561" s="216"/>
      <c r="K2561" s="216"/>
      <c r="L2561" s="216"/>
      <c r="M2561" s="216"/>
      <c r="N2561" s="216"/>
      <c r="O2561" s="216"/>
      <c r="P2561" s="216"/>
      <c r="Q2561" s="216"/>
      <c r="R2561" s="216"/>
      <c r="S2561" s="216"/>
      <c r="T2561" s="216"/>
      <c r="U2561" s="216"/>
      <c r="V2561" s="216"/>
      <c r="W2561" s="216"/>
      <c r="X2561" s="216"/>
      <c r="Y2561" s="216"/>
      <c r="Z2561" s="216"/>
      <c r="AA2561" s="216"/>
      <c r="AB2561" s="216"/>
      <c r="AC2561" s="216"/>
      <c r="AD2561" s="216"/>
      <c r="AE2561" s="216"/>
      <c r="AF2561" s="216"/>
      <c r="AG2561" s="216"/>
      <c r="AH2561" s="216"/>
      <c r="AI2561" s="216"/>
      <c r="AJ2561" s="216"/>
      <c r="AK2561" s="216"/>
      <c r="AL2561" s="216"/>
      <c r="FY2561" s="184"/>
      <c r="JJ2561" s="184"/>
    </row>
    <row r="2562" spans="2:270">
      <c r="B2562" s="202"/>
      <c r="E2562" s="216"/>
      <c r="F2562" s="216"/>
      <c r="G2562" s="216"/>
      <c r="H2562" s="216"/>
      <c r="I2562" s="216"/>
      <c r="J2562" s="216"/>
      <c r="K2562" s="216"/>
      <c r="L2562" s="216"/>
      <c r="M2562" s="216"/>
      <c r="N2562" s="216"/>
      <c r="O2562" s="216"/>
      <c r="P2562" s="216"/>
      <c r="Q2562" s="216"/>
      <c r="R2562" s="216"/>
      <c r="S2562" s="216"/>
      <c r="T2562" s="216"/>
      <c r="U2562" s="216"/>
      <c r="V2562" s="216"/>
      <c r="W2562" s="216"/>
      <c r="X2562" s="216"/>
      <c r="Y2562" s="216"/>
      <c r="Z2562" s="216"/>
      <c r="AA2562" s="216"/>
      <c r="AB2562" s="216"/>
      <c r="AC2562" s="216"/>
      <c r="AD2562" s="216"/>
      <c r="AE2562" s="216"/>
      <c r="AF2562" s="216"/>
      <c r="AG2562" s="216"/>
      <c r="AH2562" s="216"/>
      <c r="AI2562" s="216"/>
      <c r="AJ2562" s="216"/>
      <c r="AK2562" s="216"/>
      <c r="AL2562" s="216"/>
      <c r="FY2562" s="184"/>
      <c r="JJ2562" s="184"/>
    </row>
    <row r="2563" spans="2:270">
      <c r="B2563" s="202"/>
      <c r="E2563" s="216"/>
      <c r="F2563" s="216"/>
      <c r="G2563" s="216"/>
      <c r="H2563" s="216"/>
      <c r="I2563" s="216"/>
      <c r="J2563" s="216"/>
      <c r="K2563" s="216"/>
      <c r="L2563" s="216"/>
      <c r="M2563" s="216"/>
      <c r="N2563" s="216"/>
      <c r="O2563" s="216"/>
      <c r="P2563" s="216"/>
      <c r="Q2563" s="216"/>
      <c r="R2563" s="216"/>
      <c r="S2563" s="216"/>
      <c r="T2563" s="216"/>
      <c r="U2563" s="216"/>
      <c r="V2563" s="216"/>
      <c r="W2563" s="216"/>
      <c r="X2563" s="216"/>
      <c r="Y2563" s="216"/>
      <c r="Z2563" s="216"/>
      <c r="AA2563" s="216"/>
      <c r="AB2563" s="216"/>
      <c r="AC2563" s="216"/>
      <c r="AD2563" s="216"/>
      <c r="AE2563" s="216"/>
      <c r="AF2563" s="216"/>
      <c r="AG2563" s="216"/>
      <c r="AH2563" s="216"/>
      <c r="AI2563" s="216"/>
      <c r="AJ2563" s="216"/>
      <c r="AK2563" s="216"/>
      <c r="AL2563" s="216"/>
      <c r="FY2563" s="184"/>
      <c r="JJ2563" s="184"/>
    </row>
    <row r="2564" spans="2:270">
      <c r="B2564" s="202"/>
      <c r="E2564" s="216"/>
      <c r="F2564" s="216"/>
      <c r="G2564" s="216"/>
      <c r="H2564" s="216"/>
      <c r="I2564" s="216"/>
      <c r="J2564" s="216"/>
      <c r="K2564" s="216"/>
      <c r="L2564" s="216"/>
      <c r="M2564" s="216"/>
      <c r="N2564" s="216"/>
      <c r="O2564" s="216"/>
      <c r="P2564" s="216"/>
      <c r="Q2564" s="216"/>
      <c r="R2564" s="216"/>
      <c r="S2564" s="216"/>
      <c r="T2564" s="216"/>
      <c r="U2564" s="216"/>
      <c r="V2564" s="216"/>
      <c r="W2564" s="216"/>
      <c r="X2564" s="216"/>
      <c r="Y2564" s="216"/>
      <c r="Z2564" s="216"/>
      <c r="AA2564" s="216"/>
      <c r="AB2564" s="216"/>
      <c r="AC2564" s="216"/>
      <c r="AD2564" s="216"/>
      <c r="AE2564" s="216"/>
      <c r="AF2564" s="216"/>
      <c r="AG2564" s="216"/>
      <c r="AH2564" s="216"/>
      <c r="AI2564" s="216"/>
      <c r="AJ2564" s="216"/>
      <c r="AK2564" s="216"/>
      <c r="AL2564" s="216"/>
      <c r="FY2564" s="184"/>
      <c r="JJ2564" s="184"/>
    </row>
    <row r="2565" spans="2:270">
      <c r="B2565" s="202"/>
      <c r="E2565" s="216"/>
      <c r="F2565" s="216"/>
      <c r="G2565" s="216"/>
      <c r="H2565" s="216"/>
      <c r="I2565" s="216"/>
      <c r="J2565" s="216"/>
      <c r="K2565" s="216"/>
      <c r="L2565" s="216"/>
      <c r="M2565" s="216"/>
      <c r="N2565" s="216"/>
      <c r="O2565" s="216"/>
      <c r="P2565" s="216"/>
      <c r="Q2565" s="216"/>
      <c r="R2565" s="216"/>
      <c r="S2565" s="216"/>
      <c r="T2565" s="216"/>
      <c r="U2565" s="216"/>
      <c r="V2565" s="216"/>
      <c r="W2565" s="216"/>
      <c r="X2565" s="216"/>
      <c r="Y2565" s="216"/>
      <c r="Z2565" s="216"/>
      <c r="AA2565" s="216"/>
      <c r="AB2565" s="216"/>
      <c r="AC2565" s="216"/>
      <c r="AD2565" s="216"/>
      <c r="AE2565" s="216"/>
      <c r="AF2565" s="216"/>
      <c r="AG2565" s="216"/>
      <c r="AH2565" s="216"/>
      <c r="AI2565" s="216"/>
      <c r="AJ2565" s="216"/>
      <c r="AK2565" s="216"/>
      <c r="AL2565" s="216"/>
      <c r="FY2565" s="184"/>
      <c r="JJ2565" s="184"/>
    </row>
    <row r="2566" spans="2:270">
      <c r="B2566" s="202"/>
      <c r="E2566" s="216"/>
      <c r="F2566" s="216"/>
      <c r="G2566" s="216"/>
      <c r="H2566" s="216"/>
      <c r="I2566" s="216"/>
      <c r="J2566" s="216"/>
      <c r="K2566" s="216"/>
      <c r="L2566" s="216"/>
      <c r="M2566" s="216"/>
      <c r="N2566" s="216"/>
      <c r="O2566" s="216"/>
      <c r="P2566" s="216"/>
      <c r="Q2566" s="216"/>
      <c r="R2566" s="216"/>
      <c r="S2566" s="216"/>
      <c r="T2566" s="216"/>
      <c r="U2566" s="216"/>
      <c r="V2566" s="216"/>
      <c r="W2566" s="216"/>
      <c r="X2566" s="216"/>
      <c r="Y2566" s="216"/>
      <c r="Z2566" s="216"/>
      <c r="AA2566" s="216"/>
      <c r="AB2566" s="216"/>
      <c r="AC2566" s="216"/>
      <c r="AD2566" s="216"/>
      <c r="AE2566" s="216"/>
      <c r="AF2566" s="216"/>
      <c r="AG2566" s="216"/>
      <c r="AH2566" s="216"/>
      <c r="AI2566" s="216"/>
      <c r="AJ2566" s="216"/>
      <c r="AK2566" s="216"/>
      <c r="AL2566" s="216"/>
      <c r="FY2566" s="184"/>
      <c r="JJ2566" s="184"/>
    </row>
    <row r="2567" spans="2:270">
      <c r="B2567" s="202"/>
      <c r="E2567" s="216"/>
      <c r="F2567" s="216"/>
      <c r="G2567" s="216"/>
      <c r="H2567" s="216"/>
      <c r="I2567" s="216"/>
      <c r="J2567" s="216"/>
      <c r="K2567" s="216"/>
      <c r="L2567" s="216"/>
      <c r="M2567" s="216"/>
      <c r="N2567" s="216"/>
      <c r="O2567" s="216"/>
      <c r="P2567" s="216"/>
      <c r="Q2567" s="216"/>
      <c r="R2567" s="216"/>
      <c r="S2567" s="216"/>
      <c r="T2567" s="216"/>
      <c r="U2567" s="216"/>
      <c r="V2567" s="216"/>
      <c r="W2567" s="216"/>
      <c r="X2567" s="216"/>
      <c r="Y2567" s="216"/>
      <c r="Z2567" s="216"/>
      <c r="AA2567" s="216"/>
      <c r="AB2567" s="216"/>
      <c r="AC2567" s="216"/>
      <c r="AD2567" s="216"/>
      <c r="AE2567" s="216"/>
      <c r="AF2567" s="216"/>
      <c r="AG2567" s="216"/>
      <c r="AH2567" s="216"/>
      <c r="AI2567" s="216"/>
      <c r="AJ2567" s="216"/>
      <c r="AK2567" s="216"/>
      <c r="AL2567" s="216"/>
      <c r="FY2567" s="184"/>
      <c r="JJ2567" s="184"/>
    </row>
    <row r="2568" spans="2:270">
      <c r="B2568" s="202"/>
      <c r="E2568" s="216"/>
      <c r="F2568" s="216"/>
      <c r="G2568" s="216"/>
      <c r="H2568" s="216"/>
      <c r="I2568" s="216"/>
      <c r="J2568" s="216"/>
      <c r="K2568" s="216"/>
      <c r="L2568" s="216"/>
      <c r="M2568" s="216"/>
      <c r="N2568" s="216"/>
      <c r="O2568" s="216"/>
      <c r="P2568" s="216"/>
      <c r="Q2568" s="216"/>
      <c r="R2568" s="216"/>
      <c r="S2568" s="216"/>
      <c r="T2568" s="216"/>
      <c r="U2568" s="216"/>
      <c r="V2568" s="216"/>
      <c r="W2568" s="216"/>
      <c r="X2568" s="216"/>
      <c r="Y2568" s="216"/>
      <c r="Z2568" s="216"/>
      <c r="AA2568" s="216"/>
      <c r="AB2568" s="216"/>
      <c r="AC2568" s="216"/>
      <c r="AD2568" s="216"/>
      <c r="AE2568" s="216"/>
      <c r="AF2568" s="216"/>
      <c r="AG2568" s="216"/>
      <c r="AH2568" s="216"/>
      <c r="AI2568" s="216"/>
      <c r="AJ2568" s="216"/>
      <c r="AK2568" s="216"/>
      <c r="AL2568" s="216"/>
      <c r="FY2568" s="184"/>
      <c r="JJ2568" s="184"/>
    </row>
    <row r="2569" spans="2:270">
      <c r="B2569" s="202"/>
      <c r="E2569" s="216"/>
      <c r="F2569" s="216"/>
      <c r="G2569" s="216"/>
      <c r="H2569" s="216"/>
      <c r="I2569" s="216"/>
      <c r="J2569" s="216"/>
      <c r="K2569" s="216"/>
      <c r="L2569" s="216"/>
      <c r="M2569" s="216"/>
      <c r="N2569" s="216"/>
      <c r="O2569" s="216"/>
      <c r="P2569" s="216"/>
      <c r="Q2569" s="216"/>
      <c r="R2569" s="216"/>
      <c r="S2569" s="216"/>
      <c r="T2569" s="216"/>
      <c r="U2569" s="216"/>
      <c r="V2569" s="216"/>
      <c r="W2569" s="216"/>
      <c r="X2569" s="216"/>
      <c r="Y2569" s="216"/>
      <c r="Z2569" s="216"/>
      <c r="AA2569" s="216"/>
      <c r="AB2569" s="216"/>
      <c r="AC2569" s="216"/>
      <c r="AD2569" s="216"/>
      <c r="AE2569" s="216"/>
      <c r="AF2569" s="216"/>
      <c r="AG2569" s="216"/>
      <c r="AH2569" s="216"/>
      <c r="AI2569" s="216"/>
      <c r="AJ2569" s="216"/>
      <c r="AK2569" s="216"/>
      <c r="AL2569" s="216"/>
      <c r="FY2569" s="184"/>
      <c r="JJ2569" s="184"/>
    </row>
    <row r="2570" spans="2:270">
      <c r="B2570" s="202"/>
      <c r="E2570" s="216"/>
      <c r="F2570" s="216"/>
      <c r="G2570" s="216"/>
      <c r="H2570" s="216"/>
      <c r="I2570" s="216"/>
      <c r="J2570" s="216"/>
      <c r="K2570" s="216"/>
      <c r="L2570" s="216"/>
      <c r="M2570" s="216"/>
      <c r="N2570" s="216"/>
      <c r="O2570" s="216"/>
      <c r="P2570" s="216"/>
      <c r="Q2570" s="216"/>
      <c r="R2570" s="216"/>
      <c r="S2570" s="216"/>
      <c r="T2570" s="216"/>
      <c r="U2570" s="216"/>
      <c r="V2570" s="216"/>
      <c r="W2570" s="216"/>
      <c r="X2570" s="216"/>
      <c r="Y2570" s="216"/>
      <c r="Z2570" s="216"/>
      <c r="AA2570" s="216"/>
      <c r="AB2570" s="216"/>
      <c r="AC2570" s="216"/>
      <c r="AD2570" s="216"/>
      <c r="AE2570" s="216"/>
      <c r="AF2570" s="216"/>
      <c r="AG2570" s="216"/>
      <c r="AH2570" s="216"/>
      <c r="AI2570" s="216"/>
      <c r="AJ2570" s="216"/>
      <c r="AK2570" s="216"/>
      <c r="AL2570" s="216"/>
      <c r="FY2570" s="184"/>
      <c r="JJ2570" s="184"/>
    </row>
    <row r="2571" spans="2:270">
      <c r="B2571" s="202"/>
      <c r="E2571" s="216"/>
      <c r="F2571" s="216"/>
      <c r="G2571" s="216"/>
      <c r="H2571" s="216"/>
      <c r="I2571" s="216"/>
      <c r="J2571" s="216"/>
      <c r="K2571" s="216"/>
      <c r="L2571" s="216"/>
      <c r="M2571" s="216"/>
      <c r="N2571" s="216"/>
      <c r="O2571" s="216"/>
      <c r="P2571" s="216"/>
      <c r="Q2571" s="216"/>
      <c r="R2571" s="216"/>
      <c r="S2571" s="216"/>
      <c r="T2571" s="216"/>
      <c r="U2571" s="216"/>
      <c r="V2571" s="216"/>
      <c r="W2571" s="216"/>
      <c r="X2571" s="216"/>
      <c r="Y2571" s="216"/>
      <c r="Z2571" s="216"/>
      <c r="AA2571" s="216"/>
      <c r="AB2571" s="216"/>
      <c r="AC2571" s="216"/>
      <c r="AD2571" s="216"/>
      <c r="AE2571" s="216"/>
      <c r="AF2571" s="216"/>
      <c r="AG2571" s="216"/>
      <c r="AH2571" s="216"/>
      <c r="AI2571" s="216"/>
      <c r="AJ2571" s="216"/>
      <c r="AK2571" s="216"/>
      <c r="AL2571" s="216"/>
      <c r="FY2571" s="184"/>
      <c r="JJ2571" s="184"/>
    </row>
    <row r="2572" spans="2:270">
      <c r="B2572" s="202"/>
      <c r="E2572" s="216"/>
      <c r="F2572" s="216"/>
      <c r="G2572" s="216"/>
      <c r="H2572" s="216"/>
      <c r="I2572" s="216"/>
      <c r="J2572" s="216"/>
      <c r="K2572" s="216"/>
      <c r="L2572" s="216"/>
      <c r="M2572" s="216"/>
      <c r="N2572" s="216"/>
      <c r="O2572" s="216"/>
      <c r="P2572" s="216"/>
      <c r="Q2572" s="216"/>
      <c r="R2572" s="216"/>
      <c r="S2572" s="216"/>
      <c r="T2572" s="216"/>
      <c r="U2572" s="216"/>
      <c r="V2572" s="216"/>
      <c r="W2572" s="216"/>
      <c r="X2572" s="216"/>
      <c r="Y2572" s="216"/>
      <c r="Z2572" s="216"/>
      <c r="AA2572" s="216"/>
      <c r="AB2572" s="216"/>
      <c r="AC2572" s="216"/>
      <c r="AD2572" s="216"/>
      <c r="AE2572" s="216"/>
      <c r="AF2572" s="216"/>
      <c r="AG2572" s="216"/>
      <c r="AH2572" s="216"/>
      <c r="AI2572" s="216"/>
      <c r="AJ2572" s="216"/>
      <c r="AK2572" s="216"/>
      <c r="AL2572" s="216"/>
      <c r="FY2572" s="184"/>
      <c r="JJ2572" s="184"/>
    </row>
    <row r="2573" spans="2:270">
      <c r="B2573" s="202"/>
      <c r="E2573" s="216"/>
      <c r="F2573" s="216"/>
      <c r="G2573" s="216"/>
      <c r="H2573" s="216"/>
      <c r="I2573" s="216"/>
      <c r="J2573" s="216"/>
      <c r="K2573" s="216"/>
      <c r="L2573" s="216"/>
      <c r="M2573" s="216"/>
      <c r="N2573" s="216"/>
      <c r="O2573" s="216"/>
      <c r="P2573" s="216"/>
      <c r="Q2573" s="216"/>
      <c r="R2573" s="216"/>
      <c r="S2573" s="216"/>
      <c r="T2573" s="216"/>
      <c r="U2573" s="216"/>
      <c r="V2573" s="216"/>
      <c r="W2573" s="216"/>
      <c r="X2573" s="216"/>
      <c r="Y2573" s="216"/>
      <c r="Z2573" s="216"/>
      <c r="AA2573" s="216"/>
      <c r="AB2573" s="216"/>
      <c r="AC2573" s="216"/>
      <c r="AD2573" s="216"/>
      <c r="AE2573" s="216"/>
      <c r="AF2573" s="216"/>
      <c r="AG2573" s="216"/>
      <c r="AH2573" s="216"/>
      <c r="AI2573" s="216"/>
      <c r="AJ2573" s="216"/>
      <c r="AK2573" s="216"/>
      <c r="AL2573" s="216"/>
      <c r="FY2573" s="184"/>
      <c r="JJ2573" s="184"/>
    </row>
    <row r="2574" spans="2:270">
      <c r="B2574" s="202"/>
      <c r="E2574" s="216"/>
      <c r="F2574" s="216"/>
      <c r="G2574" s="216"/>
      <c r="H2574" s="216"/>
      <c r="I2574" s="216"/>
      <c r="J2574" s="216"/>
      <c r="K2574" s="216"/>
      <c r="L2574" s="216"/>
      <c r="M2574" s="216"/>
      <c r="N2574" s="216"/>
      <c r="O2574" s="216"/>
      <c r="P2574" s="216"/>
      <c r="Q2574" s="216"/>
      <c r="R2574" s="216"/>
      <c r="S2574" s="216"/>
      <c r="T2574" s="216"/>
      <c r="U2574" s="216"/>
      <c r="V2574" s="216"/>
      <c r="W2574" s="216"/>
      <c r="X2574" s="216"/>
      <c r="Y2574" s="216"/>
      <c r="Z2574" s="216"/>
      <c r="AA2574" s="216"/>
      <c r="AB2574" s="216"/>
      <c r="AC2574" s="216"/>
      <c r="AD2574" s="216"/>
      <c r="AE2574" s="216"/>
      <c r="AF2574" s="216"/>
      <c r="AG2574" s="216"/>
      <c r="AH2574" s="216"/>
      <c r="AI2574" s="216"/>
      <c r="AJ2574" s="216"/>
      <c r="AK2574" s="216"/>
      <c r="AL2574" s="216"/>
      <c r="FY2574" s="184"/>
      <c r="JJ2574" s="184"/>
    </row>
    <row r="2575" spans="2:270">
      <c r="B2575" s="202"/>
      <c r="E2575" s="216"/>
      <c r="F2575" s="216"/>
      <c r="G2575" s="216"/>
      <c r="H2575" s="216"/>
      <c r="I2575" s="216"/>
      <c r="J2575" s="216"/>
      <c r="K2575" s="216"/>
      <c r="L2575" s="216"/>
      <c r="M2575" s="216"/>
      <c r="N2575" s="216"/>
      <c r="O2575" s="216"/>
      <c r="P2575" s="216"/>
      <c r="Q2575" s="216"/>
      <c r="R2575" s="216"/>
      <c r="S2575" s="216"/>
      <c r="T2575" s="216"/>
      <c r="U2575" s="216"/>
      <c r="V2575" s="216"/>
      <c r="W2575" s="216"/>
      <c r="X2575" s="216"/>
      <c r="Y2575" s="216"/>
      <c r="Z2575" s="216"/>
      <c r="AA2575" s="216"/>
      <c r="AB2575" s="216"/>
      <c r="AC2575" s="216"/>
      <c r="AD2575" s="216"/>
      <c r="AE2575" s="216"/>
      <c r="AF2575" s="216"/>
      <c r="AG2575" s="216"/>
      <c r="AH2575" s="216"/>
      <c r="AI2575" s="216"/>
      <c r="AJ2575" s="216"/>
      <c r="AK2575" s="216"/>
      <c r="AL2575" s="216"/>
      <c r="FY2575" s="184"/>
      <c r="JJ2575" s="184"/>
    </row>
    <row r="2576" spans="2:270">
      <c r="B2576" s="202"/>
      <c r="E2576" s="216"/>
      <c r="F2576" s="216"/>
      <c r="G2576" s="216"/>
      <c r="H2576" s="216"/>
      <c r="I2576" s="216"/>
      <c r="J2576" s="216"/>
      <c r="K2576" s="216"/>
      <c r="L2576" s="216"/>
      <c r="M2576" s="216"/>
      <c r="N2576" s="216"/>
      <c r="O2576" s="216"/>
      <c r="P2576" s="216"/>
      <c r="Q2576" s="216"/>
      <c r="R2576" s="216"/>
      <c r="S2576" s="216"/>
      <c r="T2576" s="216"/>
      <c r="U2576" s="216"/>
      <c r="V2576" s="216"/>
      <c r="W2576" s="216"/>
      <c r="X2576" s="216"/>
      <c r="Y2576" s="216"/>
      <c r="Z2576" s="216"/>
      <c r="AA2576" s="216"/>
      <c r="AB2576" s="216"/>
      <c r="AC2576" s="216"/>
      <c r="AD2576" s="216"/>
      <c r="AE2576" s="216"/>
      <c r="AF2576" s="216"/>
      <c r="AG2576" s="216"/>
      <c r="AH2576" s="216"/>
      <c r="AI2576" s="216"/>
      <c r="AJ2576" s="216"/>
      <c r="AK2576" s="216"/>
      <c r="AL2576" s="216"/>
      <c r="FY2576" s="184"/>
      <c r="JJ2576" s="184"/>
    </row>
    <row r="2577" spans="2:270">
      <c r="B2577" s="202"/>
      <c r="E2577" s="216"/>
      <c r="F2577" s="216"/>
      <c r="G2577" s="216"/>
      <c r="H2577" s="216"/>
      <c r="I2577" s="216"/>
      <c r="J2577" s="216"/>
      <c r="K2577" s="216"/>
      <c r="L2577" s="216"/>
      <c r="M2577" s="216"/>
      <c r="N2577" s="216"/>
      <c r="O2577" s="216"/>
      <c r="P2577" s="216"/>
      <c r="Q2577" s="216"/>
      <c r="R2577" s="216"/>
      <c r="S2577" s="216"/>
      <c r="T2577" s="216"/>
      <c r="U2577" s="216"/>
      <c r="V2577" s="216"/>
      <c r="W2577" s="216"/>
      <c r="X2577" s="216"/>
      <c r="Y2577" s="216"/>
      <c r="Z2577" s="216"/>
      <c r="AA2577" s="216"/>
      <c r="AB2577" s="216"/>
      <c r="AC2577" s="216"/>
      <c r="AD2577" s="216"/>
      <c r="AE2577" s="216"/>
      <c r="AF2577" s="216"/>
      <c r="AG2577" s="216"/>
      <c r="AH2577" s="216"/>
      <c r="AI2577" s="216"/>
      <c r="AJ2577" s="216"/>
      <c r="AK2577" s="216"/>
      <c r="AL2577" s="216"/>
      <c r="FY2577" s="184"/>
      <c r="JJ2577" s="184"/>
    </row>
    <row r="2578" spans="2:270">
      <c r="B2578" s="202"/>
      <c r="E2578" s="216"/>
      <c r="F2578" s="216"/>
      <c r="G2578" s="216"/>
      <c r="H2578" s="216"/>
      <c r="I2578" s="216"/>
      <c r="J2578" s="216"/>
      <c r="K2578" s="216"/>
      <c r="L2578" s="216"/>
      <c r="M2578" s="216"/>
      <c r="N2578" s="216"/>
      <c r="O2578" s="216"/>
      <c r="P2578" s="216"/>
      <c r="Q2578" s="216"/>
      <c r="R2578" s="216"/>
      <c r="S2578" s="216"/>
      <c r="T2578" s="216"/>
      <c r="U2578" s="216"/>
      <c r="V2578" s="216"/>
      <c r="W2578" s="216"/>
      <c r="X2578" s="216"/>
      <c r="Y2578" s="216"/>
      <c r="Z2578" s="216"/>
      <c r="AA2578" s="216"/>
      <c r="AB2578" s="216"/>
      <c r="AC2578" s="216"/>
      <c r="AD2578" s="216"/>
      <c r="AE2578" s="216"/>
      <c r="AF2578" s="216"/>
      <c r="AG2578" s="216"/>
      <c r="AH2578" s="216"/>
      <c r="AI2578" s="216"/>
      <c r="AJ2578" s="216"/>
      <c r="AK2578" s="216"/>
      <c r="AL2578" s="216"/>
      <c r="FY2578" s="184"/>
      <c r="JJ2578" s="184"/>
    </row>
    <row r="2579" spans="2:270">
      <c r="B2579" s="202"/>
      <c r="E2579" s="216"/>
      <c r="F2579" s="216"/>
      <c r="G2579" s="216"/>
      <c r="H2579" s="216"/>
      <c r="I2579" s="216"/>
      <c r="J2579" s="216"/>
      <c r="K2579" s="216"/>
      <c r="L2579" s="216"/>
      <c r="M2579" s="216"/>
      <c r="N2579" s="216"/>
      <c r="O2579" s="216"/>
      <c r="P2579" s="216"/>
      <c r="Q2579" s="216"/>
      <c r="R2579" s="216"/>
      <c r="S2579" s="216"/>
      <c r="T2579" s="216"/>
      <c r="U2579" s="216"/>
      <c r="V2579" s="216"/>
      <c r="W2579" s="216"/>
      <c r="X2579" s="216"/>
      <c r="Y2579" s="216"/>
      <c r="Z2579" s="216"/>
      <c r="AA2579" s="216"/>
      <c r="AB2579" s="216"/>
      <c r="AC2579" s="216"/>
      <c r="AD2579" s="216"/>
      <c r="AE2579" s="216"/>
      <c r="AF2579" s="216"/>
      <c r="AG2579" s="216"/>
      <c r="AH2579" s="216"/>
      <c r="AI2579" s="216"/>
      <c r="AJ2579" s="216"/>
      <c r="AK2579" s="216"/>
      <c r="AL2579" s="216"/>
      <c r="FY2579" s="184"/>
      <c r="JJ2579" s="184"/>
    </row>
    <row r="2580" spans="2:270">
      <c r="B2580" s="202"/>
      <c r="E2580" s="216"/>
      <c r="F2580" s="216"/>
      <c r="G2580" s="216"/>
      <c r="H2580" s="216"/>
      <c r="I2580" s="216"/>
      <c r="J2580" s="216"/>
      <c r="K2580" s="216"/>
      <c r="L2580" s="216"/>
      <c r="M2580" s="216"/>
      <c r="N2580" s="216"/>
      <c r="O2580" s="216"/>
      <c r="P2580" s="216"/>
      <c r="Q2580" s="216"/>
      <c r="R2580" s="216"/>
      <c r="S2580" s="216"/>
      <c r="T2580" s="216"/>
      <c r="U2580" s="216"/>
      <c r="V2580" s="216"/>
      <c r="W2580" s="216"/>
      <c r="X2580" s="216"/>
      <c r="Y2580" s="216"/>
      <c r="Z2580" s="216"/>
      <c r="AA2580" s="216"/>
      <c r="AB2580" s="216"/>
      <c r="AC2580" s="216"/>
      <c r="AD2580" s="216"/>
      <c r="AE2580" s="216"/>
      <c r="AF2580" s="216"/>
      <c r="AG2580" s="216"/>
      <c r="AH2580" s="216"/>
      <c r="AI2580" s="216"/>
      <c r="AJ2580" s="216"/>
      <c r="AK2580" s="216"/>
      <c r="AL2580" s="216"/>
      <c r="FY2580" s="184"/>
      <c r="JJ2580" s="184"/>
    </row>
    <row r="2581" spans="2:270">
      <c r="B2581" s="202"/>
      <c r="E2581" s="216"/>
      <c r="F2581" s="216"/>
      <c r="G2581" s="216"/>
      <c r="H2581" s="216"/>
      <c r="I2581" s="216"/>
      <c r="J2581" s="216"/>
      <c r="K2581" s="216"/>
      <c r="L2581" s="216"/>
      <c r="M2581" s="216"/>
      <c r="N2581" s="216"/>
      <c r="O2581" s="216"/>
      <c r="P2581" s="216"/>
      <c r="Q2581" s="216"/>
      <c r="R2581" s="216"/>
      <c r="S2581" s="216"/>
      <c r="T2581" s="216"/>
      <c r="U2581" s="216"/>
      <c r="V2581" s="216"/>
      <c r="W2581" s="216"/>
      <c r="X2581" s="216"/>
      <c r="Y2581" s="216"/>
      <c r="Z2581" s="216"/>
      <c r="AA2581" s="216"/>
      <c r="AB2581" s="216"/>
      <c r="AC2581" s="216"/>
      <c r="AD2581" s="216"/>
      <c r="AE2581" s="216"/>
      <c r="AF2581" s="216"/>
      <c r="AG2581" s="216"/>
      <c r="AH2581" s="216"/>
      <c r="AI2581" s="216"/>
      <c r="AJ2581" s="216"/>
      <c r="AK2581" s="216"/>
      <c r="AL2581" s="216"/>
      <c r="FY2581" s="184"/>
      <c r="JJ2581" s="184"/>
    </row>
    <row r="2582" spans="2:270">
      <c r="B2582" s="202"/>
      <c r="E2582" s="216"/>
      <c r="F2582" s="216"/>
      <c r="G2582" s="216"/>
      <c r="H2582" s="216"/>
      <c r="I2582" s="216"/>
      <c r="J2582" s="216"/>
      <c r="K2582" s="216"/>
      <c r="L2582" s="216"/>
      <c r="M2582" s="216"/>
      <c r="N2582" s="216"/>
      <c r="O2582" s="216"/>
      <c r="P2582" s="216"/>
      <c r="Q2582" s="216"/>
      <c r="R2582" s="216"/>
      <c r="S2582" s="216"/>
      <c r="T2582" s="216"/>
      <c r="U2582" s="216"/>
      <c r="V2582" s="216"/>
      <c r="W2582" s="216"/>
      <c r="X2582" s="216"/>
      <c r="Y2582" s="216"/>
      <c r="Z2582" s="216"/>
      <c r="AA2582" s="216"/>
      <c r="AB2582" s="216"/>
      <c r="AC2582" s="216"/>
      <c r="AD2582" s="216"/>
      <c r="AE2582" s="216"/>
      <c r="AF2582" s="216"/>
      <c r="AG2582" s="216"/>
      <c r="AH2582" s="216"/>
      <c r="AI2582" s="216"/>
      <c r="AJ2582" s="216"/>
      <c r="AK2582" s="216"/>
      <c r="AL2582" s="216"/>
      <c r="FY2582" s="184"/>
      <c r="JJ2582" s="184"/>
    </row>
    <row r="2583" spans="2:270">
      <c r="B2583" s="202"/>
      <c r="E2583" s="216"/>
      <c r="F2583" s="216"/>
      <c r="G2583" s="216"/>
      <c r="H2583" s="216"/>
      <c r="I2583" s="216"/>
      <c r="J2583" s="216"/>
      <c r="K2583" s="216"/>
      <c r="L2583" s="216"/>
      <c r="M2583" s="216"/>
      <c r="N2583" s="216"/>
      <c r="O2583" s="216"/>
      <c r="P2583" s="216"/>
      <c r="Q2583" s="216"/>
      <c r="R2583" s="216"/>
      <c r="S2583" s="216"/>
      <c r="T2583" s="216"/>
      <c r="U2583" s="216"/>
      <c r="V2583" s="216"/>
      <c r="W2583" s="216"/>
      <c r="X2583" s="216"/>
      <c r="Y2583" s="216"/>
      <c r="Z2583" s="216"/>
      <c r="AA2583" s="216"/>
      <c r="AB2583" s="216"/>
      <c r="AC2583" s="216"/>
      <c r="AD2583" s="216"/>
      <c r="AE2583" s="216"/>
      <c r="AF2583" s="216"/>
      <c r="AG2583" s="216"/>
      <c r="AH2583" s="216"/>
      <c r="AI2583" s="216"/>
      <c r="AJ2583" s="216"/>
      <c r="AK2583" s="216"/>
      <c r="AL2583" s="216"/>
      <c r="FY2583" s="184"/>
      <c r="JJ2583" s="184"/>
    </row>
    <row r="2584" spans="2:270">
      <c r="B2584" s="202"/>
      <c r="E2584" s="216"/>
      <c r="F2584" s="216"/>
      <c r="G2584" s="216"/>
      <c r="H2584" s="216"/>
      <c r="I2584" s="216"/>
      <c r="J2584" s="216"/>
      <c r="K2584" s="216"/>
      <c r="L2584" s="216"/>
      <c r="M2584" s="216"/>
      <c r="N2584" s="216"/>
      <c r="O2584" s="216"/>
      <c r="P2584" s="216"/>
      <c r="Q2584" s="216"/>
      <c r="R2584" s="216"/>
      <c r="S2584" s="216"/>
      <c r="T2584" s="216"/>
      <c r="U2584" s="216"/>
      <c r="V2584" s="216"/>
      <c r="W2584" s="216"/>
      <c r="X2584" s="216"/>
      <c r="Y2584" s="216"/>
      <c r="Z2584" s="216"/>
      <c r="AA2584" s="216"/>
      <c r="AB2584" s="216"/>
      <c r="AC2584" s="216"/>
      <c r="AD2584" s="216"/>
      <c r="AE2584" s="216"/>
      <c r="AF2584" s="216"/>
      <c r="AG2584" s="216"/>
      <c r="AH2584" s="216"/>
      <c r="AI2584" s="216"/>
      <c r="AJ2584" s="216"/>
      <c r="AK2584" s="216"/>
      <c r="AL2584" s="216"/>
      <c r="FY2584" s="184"/>
      <c r="JJ2584" s="184"/>
    </row>
    <row r="2585" spans="2:270">
      <c r="B2585" s="202"/>
      <c r="E2585" s="216"/>
      <c r="F2585" s="216"/>
      <c r="G2585" s="216"/>
      <c r="H2585" s="216"/>
      <c r="I2585" s="216"/>
      <c r="J2585" s="216"/>
      <c r="K2585" s="216"/>
      <c r="L2585" s="216"/>
      <c r="M2585" s="216"/>
      <c r="N2585" s="216"/>
      <c r="O2585" s="216"/>
      <c r="P2585" s="216"/>
      <c r="Q2585" s="216"/>
      <c r="R2585" s="216"/>
      <c r="S2585" s="216"/>
      <c r="T2585" s="216"/>
      <c r="U2585" s="216"/>
      <c r="V2585" s="216"/>
      <c r="W2585" s="216"/>
      <c r="X2585" s="216"/>
      <c r="Y2585" s="216"/>
      <c r="Z2585" s="216"/>
      <c r="AA2585" s="216"/>
      <c r="AB2585" s="216"/>
      <c r="AC2585" s="216"/>
      <c r="AD2585" s="216"/>
      <c r="AE2585" s="216"/>
      <c r="AF2585" s="216"/>
      <c r="AG2585" s="216"/>
      <c r="AH2585" s="216"/>
      <c r="AI2585" s="216"/>
      <c r="AJ2585" s="216"/>
      <c r="AK2585" s="216"/>
      <c r="AL2585" s="216"/>
      <c r="FY2585" s="184"/>
      <c r="JJ2585" s="184"/>
    </row>
    <row r="2586" spans="2:270">
      <c r="B2586" s="202"/>
      <c r="E2586" s="216"/>
      <c r="F2586" s="216"/>
      <c r="G2586" s="216"/>
      <c r="H2586" s="216"/>
      <c r="I2586" s="216"/>
      <c r="J2586" s="216"/>
      <c r="K2586" s="216"/>
      <c r="L2586" s="216"/>
      <c r="M2586" s="216"/>
      <c r="N2586" s="216"/>
      <c r="O2586" s="216"/>
      <c r="P2586" s="216"/>
      <c r="Q2586" s="216"/>
      <c r="R2586" s="216"/>
      <c r="S2586" s="216"/>
      <c r="T2586" s="216"/>
      <c r="U2586" s="216"/>
      <c r="V2586" s="216"/>
      <c r="W2586" s="216"/>
      <c r="X2586" s="216"/>
      <c r="Y2586" s="216"/>
      <c r="Z2586" s="216"/>
      <c r="AA2586" s="216"/>
      <c r="AB2586" s="216"/>
      <c r="AC2586" s="216"/>
      <c r="AD2586" s="216"/>
      <c r="AE2586" s="216"/>
      <c r="AF2586" s="216"/>
      <c r="AG2586" s="216"/>
      <c r="AH2586" s="216"/>
      <c r="AI2586" s="216"/>
      <c r="AJ2586" s="216"/>
      <c r="AK2586" s="216"/>
      <c r="AL2586" s="216"/>
      <c r="FY2586" s="184"/>
      <c r="JJ2586" s="184"/>
    </row>
    <row r="2587" spans="2:270">
      <c r="B2587" s="202"/>
      <c r="E2587" s="216"/>
      <c r="F2587" s="216"/>
      <c r="G2587" s="216"/>
      <c r="H2587" s="216"/>
      <c r="I2587" s="216"/>
      <c r="J2587" s="216"/>
      <c r="K2587" s="216"/>
      <c r="L2587" s="216"/>
      <c r="M2587" s="216"/>
      <c r="N2587" s="216"/>
      <c r="O2587" s="216"/>
      <c r="P2587" s="216"/>
      <c r="Q2587" s="216"/>
      <c r="R2587" s="216"/>
      <c r="S2587" s="216"/>
      <c r="T2587" s="216"/>
      <c r="U2587" s="216"/>
      <c r="V2587" s="216"/>
      <c r="W2587" s="216"/>
      <c r="X2587" s="216"/>
      <c r="Y2587" s="216"/>
      <c r="Z2587" s="216"/>
      <c r="AA2587" s="216"/>
      <c r="AB2587" s="216"/>
      <c r="AC2587" s="216"/>
      <c r="AD2587" s="216"/>
      <c r="AE2587" s="216"/>
      <c r="AF2587" s="216"/>
      <c r="AG2587" s="216"/>
      <c r="AH2587" s="216"/>
      <c r="AI2587" s="216"/>
      <c r="AJ2587" s="216"/>
      <c r="AK2587" s="216"/>
      <c r="AL2587" s="216"/>
      <c r="FY2587" s="184"/>
      <c r="JJ2587" s="184"/>
    </row>
    <row r="2588" spans="2:270">
      <c r="B2588" s="202"/>
      <c r="E2588" s="216"/>
      <c r="F2588" s="216"/>
      <c r="G2588" s="216"/>
      <c r="H2588" s="216"/>
      <c r="I2588" s="216"/>
      <c r="J2588" s="216"/>
      <c r="K2588" s="216"/>
      <c r="L2588" s="216"/>
      <c r="M2588" s="216"/>
      <c r="N2588" s="216"/>
      <c r="O2588" s="216"/>
      <c r="P2588" s="216"/>
      <c r="Q2588" s="216"/>
      <c r="R2588" s="216"/>
      <c r="S2588" s="216"/>
      <c r="T2588" s="216"/>
      <c r="U2588" s="216"/>
      <c r="V2588" s="216"/>
      <c r="W2588" s="216"/>
      <c r="X2588" s="216"/>
      <c r="Y2588" s="216"/>
      <c r="Z2588" s="216"/>
      <c r="AA2588" s="216"/>
      <c r="AB2588" s="216"/>
      <c r="AC2588" s="216"/>
      <c r="AD2588" s="216"/>
      <c r="AE2588" s="216"/>
      <c r="AF2588" s="216"/>
      <c r="AG2588" s="216"/>
      <c r="AH2588" s="216"/>
      <c r="AI2588" s="216"/>
      <c r="AJ2588" s="216"/>
      <c r="AK2588" s="216"/>
      <c r="AL2588" s="216"/>
      <c r="FY2588" s="184"/>
      <c r="JJ2588" s="184"/>
    </row>
    <row r="2589" spans="2:270">
      <c r="B2589" s="202"/>
      <c r="E2589" s="216"/>
      <c r="F2589" s="216"/>
      <c r="G2589" s="216"/>
      <c r="H2589" s="216"/>
      <c r="I2589" s="216"/>
      <c r="J2589" s="216"/>
      <c r="K2589" s="216"/>
      <c r="L2589" s="216"/>
      <c r="M2589" s="216"/>
      <c r="N2589" s="216"/>
      <c r="O2589" s="216"/>
      <c r="P2589" s="216"/>
      <c r="Q2589" s="216"/>
      <c r="R2589" s="216"/>
      <c r="S2589" s="216"/>
      <c r="T2589" s="216"/>
      <c r="U2589" s="216"/>
      <c r="V2589" s="216"/>
      <c r="W2589" s="216"/>
      <c r="X2589" s="216"/>
      <c r="Y2589" s="216"/>
      <c r="Z2589" s="216"/>
      <c r="AA2589" s="216"/>
      <c r="AB2589" s="216"/>
      <c r="AC2589" s="216"/>
      <c r="AD2589" s="216"/>
      <c r="AE2589" s="216"/>
      <c r="AF2589" s="216"/>
      <c r="AG2589" s="216"/>
      <c r="AH2589" s="216"/>
      <c r="AI2589" s="216"/>
      <c r="AJ2589" s="216"/>
      <c r="AK2589" s="216"/>
      <c r="AL2589" s="216"/>
      <c r="FY2589" s="184"/>
      <c r="JJ2589" s="184"/>
    </row>
    <row r="2590" spans="2:270">
      <c r="B2590" s="202"/>
      <c r="E2590" s="216"/>
      <c r="F2590" s="216"/>
      <c r="G2590" s="216"/>
      <c r="H2590" s="216"/>
      <c r="I2590" s="216"/>
      <c r="J2590" s="216"/>
      <c r="K2590" s="216"/>
      <c r="L2590" s="216"/>
      <c r="M2590" s="216"/>
      <c r="N2590" s="216"/>
      <c r="O2590" s="216"/>
      <c r="P2590" s="216"/>
      <c r="Q2590" s="216"/>
      <c r="R2590" s="216"/>
      <c r="S2590" s="216"/>
      <c r="T2590" s="216"/>
      <c r="U2590" s="216"/>
      <c r="V2590" s="216"/>
      <c r="W2590" s="216"/>
      <c r="X2590" s="216"/>
      <c r="Y2590" s="216"/>
      <c r="Z2590" s="216"/>
      <c r="AA2590" s="216"/>
      <c r="AB2590" s="216"/>
      <c r="AC2590" s="216"/>
      <c r="AD2590" s="216"/>
      <c r="AE2590" s="216"/>
      <c r="AF2590" s="216"/>
      <c r="AG2590" s="216"/>
      <c r="AH2590" s="216"/>
      <c r="AI2590" s="216"/>
      <c r="AJ2590" s="216"/>
      <c r="AK2590" s="216"/>
      <c r="AL2590" s="216"/>
      <c r="FY2590" s="184"/>
      <c r="JJ2590" s="184"/>
    </row>
    <row r="2591" spans="2:270">
      <c r="B2591" s="202"/>
      <c r="E2591" s="216"/>
      <c r="F2591" s="216"/>
      <c r="G2591" s="216"/>
      <c r="H2591" s="216"/>
      <c r="I2591" s="216"/>
      <c r="J2591" s="216"/>
      <c r="K2591" s="216"/>
      <c r="L2591" s="216"/>
      <c r="M2591" s="216"/>
      <c r="N2591" s="216"/>
      <c r="O2591" s="216"/>
      <c r="P2591" s="216"/>
      <c r="Q2591" s="216"/>
      <c r="R2591" s="216"/>
      <c r="S2591" s="216"/>
      <c r="T2591" s="216"/>
      <c r="U2591" s="216"/>
      <c r="V2591" s="216"/>
      <c r="W2591" s="216"/>
      <c r="X2591" s="216"/>
      <c r="Y2591" s="216"/>
      <c r="Z2591" s="216"/>
      <c r="AA2591" s="216"/>
      <c r="AB2591" s="216"/>
      <c r="AC2591" s="216"/>
      <c r="AD2591" s="216"/>
      <c r="AE2591" s="216"/>
      <c r="AF2591" s="216"/>
      <c r="AG2591" s="216"/>
      <c r="AH2591" s="216"/>
      <c r="AI2591" s="216"/>
      <c r="AJ2591" s="216"/>
      <c r="AK2591" s="216"/>
      <c r="AL2591" s="216"/>
      <c r="FY2591" s="184"/>
      <c r="JJ2591" s="184"/>
    </row>
    <row r="2592" spans="2:270">
      <c r="B2592" s="202"/>
      <c r="E2592" s="216"/>
      <c r="F2592" s="216"/>
      <c r="G2592" s="216"/>
      <c r="H2592" s="216"/>
      <c r="I2592" s="216"/>
      <c r="J2592" s="216"/>
      <c r="K2592" s="216"/>
      <c r="L2592" s="216"/>
      <c r="M2592" s="216"/>
      <c r="N2592" s="216"/>
      <c r="O2592" s="216"/>
      <c r="P2592" s="216"/>
      <c r="Q2592" s="216"/>
      <c r="R2592" s="216"/>
      <c r="S2592" s="216"/>
      <c r="T2592" s="216"/>
      <c r="U2592" s="216"/>
      <c r="V2592" s="216"/>
      <c r="W2592" s="216"/>
      <c r="X2592" s="216"/>
      <c r="Y2592" s="216"/>
      <c r="Z2592" s="216"/>
      <c r="AA2592" s="216"/>
      <c r="AB2592" s="216"/>
      <c r="AC2592" s="216"/>
      <c r="AD2592" s="216"/>
      <c r="AE2592" s="216"/>
      <c r="AF2592" s="216"/>
      <c r="AG2592" s="216"/>
      <c r="AH2592" s="216"/>
      <c r="AI2592" s="216"/>
      <c r="AJ2592" s="216"/>
      <c r="AK2592" s="216"/>
      <c r="AL2592" s="216"/>
      <c r="FY2592" s="184"/>
      <c r="JJ2592" s="184"/>
    </row>
    <row r="2593" spans="2:270">
      <c r="B2593" s="202"/>
      <c r="E2593" s="216"/>
      <c r="F2593" s="216"/>
      <c r="G2593" s="216"/>
      <c r="H2593" s="216"/>
      <c r="I2593" s="216"/>
      <c r="J2593" s="216"/>
      <c r="K2593" s="216"/>
      <c r="L2593" s="216"/>
      <c r="M2593" s="216"/>
      <c r="N2593" s="216"/>
      <c r="O2593" s="216"/>
      <c r="P2593" s="216"/>
      <c r="Q2593" s="216"/>
      <c r="R2593" s="216"/>
      <c r="S2593" s="216"/>
      <c r="T2593" s="216"/>
      <c r="U2593" s="216"/>
      <c r="V2593" s="216"/>
      <c r="W2593" s="216"/>
      <c r="X2593" s="216"/>
      <c r="Y2593" s="216"/>
      <c r="Z2593" s="216"/>
      <c r="AA2593" s="216"/>
      <c r="AB2593" s="216"/>
      <c r="AC2593" s="216"/>
      <c r="AD2593" s="216"/>
      <c r="AE2593" s="216"/>
      <c r="AF2593" s="216"/>
      <c r="AG2593" s="216"/>
      <c r="AH2593" s="216"/>
      <c r="AI2593" s="216"/>
      <c r="AJ2593" s="216"/>
      <c r="AK2593" s="216"/>
      <c r="AL2593" s="216"/>
      <c r="FY2593" s="184"/>
      <c r="JJ2593" s="184"/>
    </row>
    <row r="2594" spans="2:270">
      <c r="B2594" s="202"/>
      <c r="E2594" s="216"/>
      <c r="F2594" s="216"/>
      <c r="G2594" s="216"/>
      <c r="H2594" s="216"/>
      <c r="I2594" s="216"/>
      <c r="J2594" s="216"/>
      <c r="K2594" s="216"/>
      <c r="L2594" s="216"/>
      <c r="M2594" s="216"/>
      <c r="N2594" s="216"/>
      <c r="O2594" s="216"/>
      <c r="P2594" s="216"/>
      <c r="Q2594" s="216"/>
      <c r="R2594" s="216"/>
      <c r="S2594" s="216"/>
      <c r="T2594" s="216"/>
      <c r="U2594" s="216"/>
      <c r="V2594" s="216"/>
      <c r="W2594" s="216"/>
      <c r="X2594" s="216"/>
      <c r="Y2594" s="216"/>
      <c r="Z2594" s="216"/>
      <c r="AA2594" s="216"/>
      <c r="AB2594" s="216"/>
      <c r="AC2594" s="216"/>
      <c r="AD2594" s="216"/>
      <c r="AE2594" s="216"/>
      <c r="AF2594" s="216"/>
      <c r="AG2594" s="216"/>
      <c r="AH2594" s="216"/>
      <c r="AI2594" s="216"/>
      <c r="AJ2594" s="216"/>
      <c r="AK2594" s="216"/>
      <c r="AL2594" s="216"/>
      <c r="FY2594" s="184"/>
      <c r="JJ2594" s="184"/>
    </row>
    <row r="2595" spans="2:270">
      <c r="B2595" s="202"/>
      <c r="E2595" s="216"/>
      <c r="F2595" s="216"/>
      <c r="G2595" s="216"/>
      <c r="H2595" s="216"/>
      <c r="I2595" s="216"/>
      <c r="J2595" s="216"/>
      <c r="K2595" s="216"/>
      <c r="L2595" s="216"/>
      <c r="M2595" s="216"/>
      <c r="N2595" s="216"/>
      <c r="O2595" s="216"/>
      <c r="P2595" s="216"/>
      <c r="Q2595" s="216"/>
      <c r="R2595" s="216"/>
      <c r="S2595" s="216"/>
      <c r="T2595" s="216"/>
      <c r="U2595" s="216"/>
      <c r="V2595" s="216"/>
      <c r="W2595" s="216"/>
      <c r="X2595" s="216"/>
      <c r="Y2595" s="216"/>
      <c r="Z2595" s="216"/>
      <c r="AA2595" s="216"/>
      <c r="AB2595" s="216"/>
      <c r="AC2595" s="216"/>
      <c r="AD2595" s="216"/>
      <c r="AE2595" s="216"/>
      <c r="AF2595" s="216"/>
      <c r="AG2595" s="216"/>
      <c r="AH2595" s="216"/>
      <c r="AI2595" s="216"/>
      <c r="AJ2595" s="216"/>
      <c r="AK2595" s="216"/>
      <c r="AL2595" s="216"/>
      <c r="FY2595" s="184"/>
      <c r="JJ2595" s="184"/>
    </row>
    <row r="2596" spans="2:270">
      <c r="B2596" s="202"/>
      <c r="E2596" s="216"/>
      <c r="F2596" s="216"/>
      <c r="G2596" s="216"/>
      <c r="H2596" s="216"/>
      <c r="I2596" s="216"/>
      <c r="J2596" s="216"/>
      <c r="K2596" s="216"/>
      <c r="L2596" s="216"/>
      <c r="M2596" s="216"/>
      <c r="N2596" s="216"/>
      <c r="O2596" s="216"/>
      <c r="P2596" s="216"/>
      <c r="Q2596" s="216"/>
      <c r="R2596" s="216"/>
      <c r="S2596" s="216"/>
      <c r="T2596" s="216"/>
      <c r="U2596" s="216"/>
      <c r="V2596" s="216"/>
      <c r="W2596" s="216"/>
      <c r="X2596" s="216"/>
      <c r="Y2596" s="216"/>
      <c r="Z2596" s="216"/>
      <c r="AA2596" s="216"/>
      <c r="AB2596" s="216"/>
      <c r="AC2596" s="216"/>
      <c r="AD2596" s="216"/>
      <c r="AE2596" s="216"/>
      <c r="AF2596" s="216"/>
      <c r="AG2596" s="216"/>
      <c r="AH2596" s="216"/>
      <c r="AI2596" s="216"/>
      <c r="AJ2596" s="216"/>
      <c r="AK2596" s="216"/>
      <c r="AL2596" s="216"/>
      <c r="FY2596" s="184"/>
      <c r="JJ2596" s="184"/>
    </row>
    <row r="2597" spans="2:270">
      <c r="B2597" s="202"/>
      <c r="E2597" s="216"/>
      <c r="F2597" s="216"/>
      <c r="G2597" s="216"/>
      <c r="H2597" s="216"/>
      <c r="I2597" s="216"/>
      <c r="J2597" s="216"/>
      <c r="K2597" s="216"/>
      <c r="L2597" s="216"/>
      <c r="M2597" s="216"/>
      <c r="N2597" s="216"/>
      <c r="O2597" s="216"/>
      <c r="P2597" s="216"/>
      <c r="Q2597" s="216"/>
      <c r="R2597" s="216"/>
      <c r="S2597" s="216"/>
      <c r="T2597" s="216"/>
      <c r="U2597" s="216"/>
      <c r="V2597" s="216"/>
      <c r="W2597" s="216"/>
      <c r="X2597" s="216"/>
      <c r="Y2597" s="216"/>
      <c r="Z2597" s="216"/>
      <c r="AA2597" s="216"/>
      <c r="AB2597" s="216"/>
      <c r="AC2597" s="216"/>
      <c r="AD2597" s="216"/>
      <c r="AE2597" s="216"/>
      <c r="AF2597" s="216"/>
      <c r="AG2597" s="216"/>
      <c r="AH2597" s="216"/>
      <c r="AI2597" s="216"/>
      <c r="AJ2597" s="216"/>
      <c r="AK2597" s="216"/>
      <c r="AL2597" s="216"/>
      <c r="FY2597" s="184"/>
      <c r="JJ2597" s="184"/>
    </row>
    <row r="2598" spans="2:270">
      <c r="B2598" s="202"/>
      <c r="E2598" s="216"/>
      <c r="F2598" s="216"/>
      <c r="G2598" s="216"/>
      <c r="H2598" s="216"/>
      <c r="I2598" s="216"/>
      <c r="J2598" s="216"/>
      <c r="K2598" s="216"/>
      <c r="L2598" s="216"/>
      <c r="M2598" s="216"/>
      <c r="N2598" s="216"/>
      <c r="O2598" s="216"/>
      <c r="P2598" s="216"/>
      <c r="Q2598" s="216"/>
      <c r="R2598" s="216"/>
      <c r="S2598" s="216"/>
      <c r="T2598" s="216"/>
      <c r="U2598" s="216"/>
      <c r="V2598" s="216"/>
      <c r="W2598" s="216"/>
      <c r="X2598" s="216"/>
      <c r="Y2598" s="216"/>
      <c r="Z2598" s="216"/>
      <c r="AA2598" s="216"/>
      <c r="AB2598" s="216"/>
      <c r="AC2598" s="216"/>
      <c r="AD2598" s="216"/>
      <c r="AE2598" s="216"/>
      <c r="AF2598" s="216"/>
      <c r="AG2598" s="216"/>
      <c r="AH2598" s="216"/>
      <c r="AI2598" s="216"/>
      <c r="AJ2598" s="216"/>
      <c r="AK2598" s="216"/>
      <c r="AL2598" s="216"/>
      <c r="FY2598" s="184"/>
      <c r="JJ2598" s="184"/>
    </row>
    <row r="2599" spans="2:270">
      <c r="B2599" s="202"/>
      <c r="E2599" s="216"/>
      <c r="F2599" s="216"/>
      <c r="G2599" s="216"/>
      <c r="H2599" s="216"/>
      <c r="I2599" s="216"/>
      <c r="J2599" s="216"/>
      <c r="K2599" s="216"/>
      <c r="L2599" s="216"/>
      <c r="M2599" s="216"/>
      <c r="N2599" s="216"/>
      <c r="O2599" s="216"/>
      <c r="P2599" s="216"/>
      <c r="Q2599" s="216"/>
      <c r="R2599" s="216"/>
      <c r="S2599" s="216"/>
      <c r="T2599" s="216"/>
      <c r="U2599" s="216"/>
      <c r="V2599" s="216"/>
      <c r="W2599" s="216"/>
      <c r="X2599" s="216"/>
      <c r="Y2599" s="216"/>
      <c r="Z2599" s="216"/>
      <c r="AA2599" s="216"/>
      <c r="AB2599" s="216"/>
      <c r="AC2599" s="216"/>
      <c r="AD2599" s="216"/>
      <c r="AE2599" s="216"/>
      <c r="AF2599" s="216"/>
      <c r="AG2599" s="216"/>
      <c r="AH2599" s="216"/>
      <c r="AI2599" s="216"/>
      <c r="AJ2599" s="216"/>
      <c r="AK2599" s="216"/>
      <c r="AL2599" s="216"/>
      <c r="FY2599" s="184"/>
      <c r="JJ2599" s="184"/>
    </row>
    <row r="2600" spans="2:270">
      <c r="B2600" s="202"/>
      <c r="E2600" s="216"/>
      <c r="F2600" s="216"/>
      <c r="G2600" s="216"/>
      <c r="H2600" s="216"/>
      <c r="I2600" s="216"/>
      <c r="J2600" s="216"/>
      <c r="K2600" s="216"/>
      <c r="L2600" s="216"/>
      <c r="M2600" s="216"/>
      <c r="N2600" s="216"/>
      <c r="O2600" s="216"/>
      <c r="P2600" s="216"/>
      <c r="Q2600" s="216"/>
      <c r="R2600" s="216"/>
      <c r="S2600" s="216"/>
      <c r="T2600" s="216"/>
      <c r="U2600" s="216"/>
      <c r="V2600" s="216"/>
      <c r="W2600" s="216"/>
      <c r="X2600" s="216"/>
      <c r="Y2600" s="216"/>
      <c r="Z2600" s="216"/>
      <c r="AA2600" s="216"/>
      <c r="AB2600" s="216"/>
      <c r="AC2600" s="216"/>
      <c r="AD2600" s="216"/>
      <c r="AE2600" s="216"/>
      <c r="AF2600" s="216"/>
      <c r="AG2600" s="216"/>
      <c r="AH2600" s="216"/>
      <c r="AI2600" s="216"/>
      <c r="AJ2600" s="216"/>
      <c r="AK2600" s="216"/>
      <c r="AL2600" s="216"/>
      <c r="FY2600" s="184"/>
      <c r="JJ2600" s="184"/>
    </row>
    <row r="2601" spans="2:270">
      <c r="B2601" s="202"/>
      <c r="E2601" s="216"/>
      <c r="F2601" s="216"/>
      <c r="G2601" s="216"/>
      <c r="H2601" s="216"/>
      <c r="I2601" s="216"/>
      <c r="J2601" s="216"/>
      <c r="K2601" s="216"/>
      <c r="L2601" s="216"/>
      <c r="M2601" s="216"/>
      <c r="N2601" s="216"/>
      <c r="O2601" s="216"/>
      <c r="P2601" s="216"/>
      <c r="Q2601" s="216"/>
      <c r="R2601" s="216"/>
      <c r="S2601" s="216"/>
      <c r="T2601" s="216"/>
      <c r="U2601" s="216"/>
      <c r="V2601" s="216"/>
      <c r="W2601" s="216"/>
      <c r="X2601" s="216"/>
      <c r="Y2601" s="216"/>
      <c r="Z2601" s="216"/>
      <c r="AA2601" s="216"/>
      <c r="AB2601" s="216"/>
      <c r="AC2601" s="216"/>
      <c r="AD2601" s="216"/>
      <c r="AE2601" s="216"/>
      <c r="AF2601" s="216"/>
      <c r="AG2601" s="216"/>
      <c r="AH2601" s="216"/>
      <c r="AI2601" s="216"/>
      <c r="AJ2601" s="216"/>
      <c r="AK2601" s="216"/>
      <c r="AL2601" s="216"/>
      <c r="FY2601" s="184"/>
      <c r="JJ2601" s="184"/>
    </row>
    <row r="2602" spans="2:270">
      <c r="B2602" s="202"/>
      <c r="E2602" s="216"/>
      <c r="F2602" s="216"/>
      <c r="G2602" s="216"/>
      <c r="H2602" s="216"/>
      <c r="I2602" s="216"/>
      <c r="J2602" s="216"/>
      <c r="K2602" s="216"/>
      <c r="L2602" s="216"/>
      <c r="M2602" s="216"/>
      <c r="N2602" s="216"/>
      <c r="O2602" s="216"/>
      <c r="P2602" s="216"/>
      <c r="Q2602" s="216"/>
      <c r="R2602" s="216"/>
      <c r="S2602" s="216"/>
      <c r="T2602" s="216"/>
      <c r="U2602" s="216"/>
      <c r="V2602" s="216"/>
      <c r="W2602" s="216"/>
      <c r="X2602" s="216"/>
      <c r="Y2602" s="216"/>
      <c r="Z2602" s="216"/>
      <c r="AA2602" s="216"/>
      <c r="AB2602" s="216"/>
      <c r="AC2602" s="216"/>
      <c r="AD2602" s="216"/>
      <c r="AE2602" s="216"/>
      <c r="AF2602" s="216"/>
      <c r="AG2602" s="216"/>
      <c r="AH2602" s="216"/>
      <c r="AI2602" s="216"/>
      <c r="AJ2602" s="216"/>
      <c r="AK2602" s="216"/>
      <c r="AL2602" s="216"/>
      <c r="FY2602" s="184"/>
      <c r="JJ2602" s="184"/>
    </row>
    <row r="2603" spans="2:270">
      <c r="B2603" s="202"/>
      <c r="E2603" s="216"/>
      <c r="F2603" s="216"/>
      <c r="G2603" s="216"/>
      <c r="H2603" s="216"/>
      <c r="I2603" s="216"/>
      <c r="J2603" s="216"/>
      <c r="K2603" s="216"/>
      <c r="L2603" s="216"/>
      <c r="M2603" s="216"/>
      <c r="N2603" s="216"/>
      <c r="O2603" s="216"/>
      <c r="P2603" s="216"/>
      <c r="Q2603" s="216"/>
      <c r="R2603" s="216"/>
      <c r="S2603" s="216"/>
      <c r="T2603" s="216"/>
      <c r="U2603" s="216"/>
      <c r="V2603" s="216"/>
      <c r="W2603" s="216"/>
      <c r="X2603" s="216"/>
      <c r="Y2603" s="216"/>
      <c r="Z2603" s="216"/>
      <c r="AA2603" s="216"/>
      <c r="AB2603" s="216"/>
      <c r="AC2603" s="216"/>
      <c r="AD2603" s="216"/>
      <c r="AE2603" s="216"/>
      <c r="AF2603" s="216"/>
      <c r="AG2603" s="216"/>
      <c r="AH2603" s="216"/>
      <c r="AI2603" s="216"/>
      <c r="AJ2603" s="216"/>
      <c r="AK2603" s="216"/>
      <c r="AL2603" s="216"/>
      <c r="FY2603" s="184"/>
      <c r="JJ2603" s="184"/>
    </row>
    <row r="2604" spans="2:270">
      <c r="B2604" s="202"/>
      <c r="E2604" s="216"/>
      <c r="F2604" s="216"/>
      <c r="G2604" s="216"/>
      <c r="H2604" s="216"/>
      <c r="I2604" s="216"/>
      <c r="J2604" s="216"/>
      <c r="K2604" s="216"/>
      <c r="L2604" s="216"/>
      <c r="M2604" s="216"/>
      <c r="N2604" s="216"/>
      <c r="O2604" s="216"/>
      <c r="P2604" s="216"/>
      <c r="Q2604" s="216"/>
      <c r="R2604" s="216"/>
      <c r="S2604" s="216"/>
      <c r="T2604" s="216"/>
      <c r="U2604" s="216"/>
      <c r="V2604" s="216"/>
      <c r="W2604" s="216"/>
      <c r="X2604" s="216"/>
      <c r="Y2604" s="216"/>
      <c r="Z2604" s="216"/>
      <c r="AA2604" s="216"/>
      <c r="AB2604" s="216"/>
      <c r="AC2604" s="216"/>
      <c r="AD2604" s="216"/>
      <c r="AE2604" s="216"/>
      <c r="AF2604" s="216"/>
      <c r="AG2604" s="216"/>
      <c r="AH2604" s="216"/>
      <c r="AI2604" s="216"/>
      <c r="AJ2604" s="216"/>
      <c r="AK2604" s="216"/>
      <c r="AL2604" s="216"/>
      <c r="FY2604" s="184"/>
      <c r="JJ2604" s="184"/>
    </row>
    <row r="2605" spans="2:270">
      <c r="B2605" s="202"/>
      <c r="E2605" s="216"/>
      <c r="F2605" s="216"/>
      <c r="G2605" s="216"/>
      <c r="H2605" s="216"/>
      <c r="I2605" s="216"/>
      <c r="J2605" s="216"/>
      <c r="K2605" s="216"/>
      <c r="L2605" s="216"/>
      <c r="M2605" s="216"/>
      <c r="N2605" s="216"/>
      <c r="O2605" s="216"/>
      <c r="P2605" s="216"/>
      <c r="Q2605" s="216"/>
      <c r="R2605" s="216"/>
      <c r="S2605" s="216"/>
      <c r="T2605" s="216"/>
      <c r="U2605" s="216"/>
      <c r="V2605" s="216"/>
      <c r="W2605" s="216"/>
      <c r="X2605" s="216"/>
      <c r="Y2605" s="216"/>
      <c r="Z2605" s="216"/>
      <c r="AA2605" s="216"/>
      <c r="AB2605" s="216"/>
      <c r="AC2605" s="216"/>
      <c r="AD2605" s="216"/>
      <c r="AE2605" s="216"/>
      <c r="AF2605" s="216"/>
      <c r="AG2605" s="216"/>
      <c r="AH2605" s="216"/>
      <c r="AI2605" s="216"/>
      <c r="AJ2605" s="216"/>
      <c r="AK2605" s="216"/>
      <c r="AL2605" s="216"/>
      <c r="FY2605" s="184"/>
      <c r="JJ2605" s="184"/>
    </row>
    <row r="2606" spans="2:270">
      <c r="B2606" s="202"/>
      <c r="E2606" s="216"/>
      <c r="F2606" s="216"/>
      <c r="G2606" s="216"/>
      <c r="H2606" s="216"/>
      <c r="I2606" s="216"/>
      <c r="J2606" s="216"/>
      <c r="K2606" s="216"/>
      <c r="L2606" s="216"/>
      <c r="M2606" s="216"/>
      <c r="N2606" s="216"/>
      <c r="O2606" s="216"/>
      <c r="P2606" s="216"/>
      <c r="Q2606" s="216"/>
      <c r="R2606" s="216"/>
      <c r="S2606" s="216"/>
      <c r="T2606" s="216"/>
      <c r="U2606" s="216"/>
      <c r="V2606" s="216"/>
      <c r="W2606" s="216"/>
      <c r="X2606" s="216"/>
      <c r="Y2606" s="216"/>
      <c r="Z2606" s="216"/>
      <c r="AA2606" s="216"/>
      <c r="AB2606" s="216"/>
      <c r="AC2606" s="216"/>
      <c r="AD2606" s="216"/>
      <c r="AE2606" s="216"/>
      <c r="AF2606" s="216"/>
      <c r="AG2606" s="216"/>
      <c r="AH2606" s="216"/>
      <c r="AI2606" s="216"/>
      <c r="AJ2606" s="216"/>
      <c r="AK2606" s="216"/>
      <c r="AL2606" s="216"/>
      <c r="FY2606" s="184"/>
      <c r="JJ2606" s="184"/>
    </row>
    <row r="2607" spans="2:270">
      <c r="B2607" s="202"/>
      <c r="E2607" s="216"/>
      <c r="F2607" s="216"/>
      <c r="G2607" s="216"/>
      <c r="H2607" s="216"/>
      <c r="I2607" s="216"/>
      <c r="J2607" s="216"/>
      <c r="K2607" s="216"/>
      <c r="L2607" s="216"/>
      <c r="M2607" s="216"/>
      <c r="N2607" s="216"/>
      <c r="O2607" s="216"/>
      <c r="P2607" s="216"/>
      <c r="Q2607" s="216"/>
      <c r="R2607" s="216"/>
      <c r="S2607" s="216"/>
      <c r="T2607" s="216"/>
      <c r="U2607" s="216"/>
      <c r="V2607" s="216"/>
      <c r="W2607" s="216"/>
      <c r="X2607" s="216"/>
      <c r="Y2607" s="216"/>
      <c r="Z2607" s="216"/>
      <c r="AA2607" s="216"/>
      <c r="AB2607" s="216"/>
      <c r="AC2607" s="216"/>
      <c r="AD2607" s="216"/>
      <c r="AE2607" s="216"/>
      <c r="AF2607" s="216"/>
      <c r="AG2607" s="216"/>
      <c r="AH2607" s="216"/>
      <c r="AI2607" s="216"/>
      <c r="AJ2607" s="216"/>
      <c r="AK2607" s="216"/>
      <c r="AL2607" s="216"/>
      <c r="FY2607" s="184"/>
      <c r="JJ2607" s="184"/>
    </row>
    <row r="2608" spans="2:270">
      <c r="B2608" s="202"/>
      <c r="E2608" s="216"/>
      <c r="F2608" s="216"/>
      <c r="G2608" s="216"/>
      <c r="H2608" s="216"/>
      <c r="I2608" s="216"/>
      <c r="J2608" s="216"/>
      <c r="K2608" s="216"/>
      <c r="L2608" s="216"/>
      <c r="M2608" s="216"/>
      <c r="N2608" s="216"/>
      <c r="O2608" s="216"/>
      <c r="P2608" s="216"/>
      <c r="Q2608" s="216"/>
      <c r="R2608" s="216"/>
      <c r="S2608" s="216"/>
      <c r="T2608" s="216"/>
      <c r="U2608" s="216"/>
      <c r="V2608" s="216"/>
      <c r="W2608" s="216"/>
      <c r="X2608" s="216"/>
      <c r="Y2608" s="216"/>
      <c r="Z2608" s="216"/>
      <c r="AA2608" s="216"/>
      <c r="AB2608" s="216"/>
      <c r="AC2608" s="216"/>
      <c r="AD2608" s="216"/>
      <c r="AE2608" s="216"/>
      <c r="AF2608" s="216"/>
      <c r="AG2608" s="216"/>
      <c r="AH2608" s="216"/>
      <c r="AI2608" s="216"/>
      <c r="AJ2608" s="216"/>
      <c r="AK2608" s="216"/>
      <c r="AL2608" s="216"/>
      <c r="FY2608" s="184"/>
      <c r="JJ2608" s="184"/>
    </row>
    <row r="2609" spans="2:270">
      <c r="B2609" s="202"/>
      <c r="E2609" s="216"/>
      <c r="F2609" s="216"/>
      <c r="G2609" s="216"/>
      <c r="H2609" s="216"/>
      <c r="I2609" s="216"/>
      <c r="J2609" s="216"/>
      <c r="K2609" s="216"/>
      <c r="L2609" s="216"/>
      <c r="M2609" s="216"/>
      <c r="N2609" s="216"/>
      <c r="O2609" s="216"/>
      <c r="P2609" s="216"/>
      <c r="Q2609" s="216"/>
      <c r="R2609" s="216"/>
      <c r="S2609" s="216"/>
      <c r="T2609" s="216"/>
      <c r="U2609" s="216"/>
      <c r="V2609" s="216"/>
      <c r="W2609" s="216"/>
      <c r="X2609" s="216"/>
      <c r="Y2609" s="216"/>
      <c r="Z2609" s="216"/>
      <c r="AA2609" s="216"/>
      <c r="AB2609" s="216"/>
      <c r="AC2609" s="216"/>
      <c r="AD2609" s="216"/>
      <c r="AE2609" s="216"/>
      <c r="AF2609" s="216"/>
      <c r="AG2609" s="216"/>
      <c r="AH2609" s="216"/>
      <c r="AI2609" s="216"/>
      <c r="AJ2609" s="216"/>
      <c r="AK2609" s="216"/>
      <c r="AL2609" s="216"/>
      <c r="FY2609" s="184"/>
      <c r="JJ2609" s="184"/>
    </row>
    <row r="2610" spans="2:270">
      <c r="B2610" s="202"/>
      <c r="E2610" s="216"/>
      <c r="F2610" s="216"/>
      <c r="G2610" s="216"/>
      <c r="H2610" s="216"/>
      <c r="I2610" s="216"/>
      <c r="J2610" s="216"/>
      <c r="K2610" s="216"/>
      <c r="L2610" s="216"/>
      <c r="M2610" s="216"/>
      <c r="N2610" s="216"/>
      <c r="O2610" s="216"/>
      <c r="P2610" s="216"/>
      <c r="Q2610" s="216"/>
      <c r="R2610" s="216"/>
      <c r="S2610" s="216"/>
      <c r="T2610" s="216"/>
      <c r="U2610" s="216"/>
      <c r="V2610" s="216"/>
      <c r="W2610" s="216"/>
      <c r="X2610" s="216"/>
      <c r="Y2610" s="216"/>
      <c r="Z2610" s="216"/>
      <c r="AA2610" s="216"/>
      <c r="AB2610" s="216"/>
      <c r="AC2610" s="216"/>
      <c r="AD2610" s="216"/>
      <c r="AE2610" s="216"/>
      <c r="AF2610" s="216"/>
      <c r="AG2610" s="216"/>
      <c r="AH2610" s="216"/>
      <c r="AI2610" s="216"/>
      <c r="AJ2610" s="216"/>
      <c r="AK2610" s="216"/>
      <c r="AL2610" s="216"/>
      <c r="FY2610" s="184"/>
      <c r="JJ2610" s="184"/>
    </row>
    <row r="2611" spans="2:270">
      <c r="B2611" s="202"/>
      <c r="E2611" s="216"/>
      <c r="F2611" s="216"/>
      <c r="G2611" s="216"/>
      <c r="H2611" s="216"/>
      <c r="I2611" s="216"/>
      <c r="J2611" s="216"/>
      <c r="K2611" s="216"/>
      <c r="L2611" s="216"/>
      <c r="M2611" s="216"/>
      <c r="N2611" s="216"/>
      <c r="O2611" s="216"/>
      <c r="P2611" s="216"/>
      <c r="Q2611" s="216"/>
      <c r="R2611" s="216"/>
      <c r="S2611" s="216"/>
      <c r="T2611" s="216"/>
      <c r="U2611" s="216"/>
      <c r="V2611" s="216"/>
      <c r="W2611" s="216"/>
      <c r="X2611" s="216"/>
      <c r="Y2611" s="216"/>
      <c r="Z2611" s="216"/>
      <c r="AA2611" s="216"/>
      <c r="AB2611" s="216"/>
      <c r="AC2611" s="216"/>
      <c r="AD2611" s="216"/>
      <c r="AE2611" s="216"/>
      <c r="AF2611" s="216"/>
      <c r="AG2611" s="216"/>
      <c r="AH2611" s="216"/>
      <c r="AI2611" s="216"/>
      <c r="AJ2611" s="216"/>
      <c r="AK2611" s="216"/>
      <c r="AL2611" s="216"/>
      <c r="FY2611" s="184"/>
      <c r="JJ2611" s="184"/>
    </row>
    <row r="2612" spans="2:270">
      <c r="B2612" s="202"/>
      <c r="E2612" s="216"/>
      <c r="F2612" s="216"/>
      <c r="G2612" s="216"/>
      <c r="H2612" s="216"/>
      <c r="I2612" s="216"/>
      <c r="J2612" s="216"/>
      <c r="K2612" s="216"/>
      <c r="L2612" s="216"/>
      <c r="M2612" s="216"/>
      <c r="N2612" s="216"/>
      <c r="O2612" s="216"/>
      <c r="P2612" s="216"/>
      <c r="Q2612" s="216"/>
      <c r="R2612" s="216"/>
      <c r="S2612" s="216"/>
      <c r="T2612" s="216"/>
      <c r="U2612" s="216"/>
      <c r="V2612" s="216"/>
      <c r="W2612" s="216"/>
      <c r="X2612" s="216"/>
      <c r="Y2612" s="216"/>
      <c r="Z2612" s="216"/>
      <c r="AA2612" s="216"/>
      <c r="AB2612" s="216"/>
      <c r="AC2612" s="216"/>
      <c r="AD2612" s="216"/>
      <c r="AE2612" s="216"/>
      <c r="AF2612" s="216"/>
      <c r="AG2612" s="216"/>
      <c r="AH2612" s="216"/>
      <c r="AI2612" s="216"/>
      <c r="AJ2612" s="216"/>
      <c r="AK2612" s="216"/>
      <c r="AL2612" s="216"/>
      <c r="FY2612" s="184"/>
      <c r="JJ2612" s="184"/>
    </row>
    <row r="2613" spans="2:270">
      <c r="B2613" s="202"/>
      <c r="E2613" s="216"/>
      <c r="F2613" s="216"/>
      <c r="G2613" s="216"/>
      <c r="H2613" s="216"/>
      <c r="I2613" s="216"/>
      <c r="J2613" s="216"/>
      <c r="K2613" s="216"/>
      <c r="L2613" s="216"/>
      <c r="M2613" s="216"/>
      <c r="N2613" s="216"/>
      <c r="O2613" s="216"/>
      <c r="P2613" s="216"/>
      <c r="Q2613" s="216"/>
      <c r="R2613" s="216"/>
      <c r="S2613" s="216"/>
      <c r="T2613" s="216"/>
      <c r="U2613" s="216"/>
      <c r="V2613" s="216"/>
      <c r="W2613" s="216"/>
      <c r="X2613" s="216"/>
      <c r="Y2613" s="216"/>
      <c r="Z2613" s="216"/>
      <c r="AA2613" s="216"/>
      <c r="AB2613" s="216"/>
      <c r="AC2613" s="216"/>
      <c r="AD2613" s="216"/>
      <c r="AE2613" s="216"/>
      <c r="AF2613" s="216"/>
      <c r="AG2613" s="216"/>
      <c r="AH2613" s="216"/>
      <c r="AI2613" s="216"/>
      <c r="AJ2613" s="216"/>
      <c r="AK2613" s="216"/>
      <c r="AL2613" s="216"/>
      <c r="FY2613" s="184"/>
      <c r="JJ2613" s="184"/>
    </row>
    <row r="2614" spans="2:270">
      <c r="B2614" s="202"/>
      <c r="E2614" s="216"/>
      <c r="F2614" s="216"/>
      <c r="G2614" s="216"/>
      <c r="H2614" s="216"/>
      <c r="I2614" s="216"/>
      <c r="J2614" s="216"/>
      <c r="K2614" s="216"/>
      <c r="L2614" s="216"/>
      <c r="M2614" s="216"/>
      <c r="N2614" s="216"/>
      <c r="O2614" s="216"/>
      <c r="P2614" s="216"/>
      <c r="Q2614" s="216"/>
      <c r="R2614" s="216"/>
      <c r="S2614" s="216"/>
      <c r="T2614" s="216"/>
      <c r="U2614" s="216"/>
      <c r="V2614" s="216"/>
      <c r="W2614" s="216"/>
      <c r="X2614" s="216"/>
      <c r="Y2614" s="216"/>
      <c r="Z2614" s="216"/>
      <c r="AA2614" s="216"/>
      <c r="AB2614" s="216"/>
      <c r="AC2614" s="216"/>
      <c r="AD2614" s="216"/>
      <c r="AE2614" s="216"/>
      <c r="AF2614" s="216"/>
      <c r="AG2614" s="216"/>
      <c r="AH2614" s="216"/>
      <c r="AI2614" s="216"/>
      <c r="AJ2614" s="216"/>
      <c r="AK2614" s="216"/>
      <c r="AL2614" s="216"/>
      <c r="FY2614" s="184"/>
      <c r="JJ2614" s="184"/>
    </row>
    <row r="2615" spans="2:270">
      <c r="B2615" s="202"/>
      <c r="E2615" s="216"/>
      <c r="F2615" s="216"/>
      <c r="G2615" s="216"/>
      <c r="H2615" s="216"/>
      <c r="I2615" s="216"/>
      <c r="J2615" s="216"/>
      <c r="K2615" s="216"/>
      <c r="L2615" s="216"/>
      <c r="M2615" s="216"/>
      <c r="N2615" s="216"/>
      <c r="O2615" s="216"/>
      <c r="P2615" s="216"/>
      <c r="Q2615" s="216"/>
      <c r="R2615" s="216"/>
      <c r="S2615" s="216"/>
      <c r="T2615" s="216"/>
      <c r="U2615" s="216"/>
      <c r="V2615" s="216"/>
      <c r="W2615" s="216"/>
      <c r="X2615" s="216"/>
      <c r="Y2615" s="216"/>
      <c r="Z2615" s="216"/>
      <c r="AA2615" s="216"/>
      <c r="AB2615" s="216"/>
      <c r="AC2615" s="216"/>
      <c r="AD2615" s="216"/>
      <c r="AE2615" s="216"/>
      <c r="AF2615" s="216"/>
      <c r="AG2615" s="216"/>
      <c r="AH2615" s="216"/>
      <c r="AI2615" s="216"/>
      <c r="AJ2615" s="216"/>
      <c r="AK2615" s="216"/>
      <c r="AL2615" s="216"/>
      <c r="FY2615" s="184"/>
      <c r="JJ2615" s="184"/>
    </row>
    <row r="2616" spans="2:270">
      <c r="B2616" s="202"/>
      <c r="E2616" s="216"/>
      <c r="F2616" s="216"/>
      <c r="G2616" s="216"/>
      <c r="H2616" s="216"/>
      <c r="I2616" s="216"/>
      <c r="J2616" s="216"/>
      <c r="K2616" s="216"/>
      <c r="L2616" s="216"/>
      <c r="M2616" s="216"/>
      <c r="N2616" s="216"/>
      <c r="O2616" s="216"/>
      <c r="P2616" s="216"/>
      <c r="Q2616" s="216"/>
      <c r="R2616" s="216"/>
      <c r="S2616" s="216"/>
      <c r="T2616" s="216"/>
      <c r="U2616" s="216"/>
      <c r="V2616" s="216"/>
      <c r="W2616" s="216"/>
      <c r="X2616" s="216"/>
      <c r="Y2616" s="216"/>
      <c r="Z2616" s="216"/>
      <c r="AA2616" s="216"/>
      <c r="AB2616" s="216"/>
      <c r="AC2616" s="216"/>
      <c r="AD2616" s="216"/>
      <c r="AE2616" s="216"/>
      <c r="AF2616" s="216"/>
      <c r="AG2616" s="216"/>
      <c r="AH2616" s="216"/>
      <c r="AI2616" s="216"/>
      <c r="AJ2616" s="216"/>
      <c r="AK2616" s="216"/>
      <c r="AL2616" s="216"/>
      <c r="FY2616" s="184"/>
      <c r="JJ2616" s="184"/>
    </row>
    <row r="2617" spans="2:270">
      <c r="B2617" s="202"/>
      <c r="E2617" s="216"/>
      <c r="F2617" s="216"/>
      <c r="G2617" s="216"/>
      <c r="H2617" s="216"/>
      <c r="I2617" s="216"/>
      <c r="J2617" s="216"/>
      <c r="K2617" s="216"/>
      <c r="L2617" s="216"/>
      <c r="M2617" s="216"/>
      <c r="N2617" s="216"/>
      <c r="O2617" s="216"/>
      <c r="P2617" s="216"/>
      <c r="Q2617" s="216"/>
      <c r="R2617" s="216"/>
      <c r="S2617" s="216"/>
      <c r="T2617" s="216"/>
      <c r="U2617" s="216"/>
      <c r="V2617" s="216"/>
      <c r="W2617" s="216"/>
      <c r="X2617" s="216"/>
      <c r="Y2617" s="216"/>
      <c r="Z2617" s="216"/>
      <c r="AA2617" s="216"/>
      <c r="AB2617" s="216"/>
      <c r="AC2617" s="216"/>
      <c r="AD2617" s="216"/>
      <c r="AE2617" s="216"/>
      <c r="AF2617" s="216"/>
      <c r="AG2617" s="216"/>
      <c r="AH2617" s="216"/>
      <c r="AI2617" s="216"/>
      <c r="AJ2617" s="216"/>
      <c r="AK2617" s="216"/>
      <c r="AL2617" s="216"/>
      <c r="FY2617" s="184"/>
      <c r="JJ2617" s="184"/>
    </row>
    <row r="2618" spans="2:270">
      <c r="B2618" s="202"/>
      <c r="E2618" s="216"/>
      <c r="F2618" s="216"/>
      <c r="G2618" s="216"/>
      <c r="H2618" s="216"/>
      <c r="I2618" s="216"/>
      <c r="J2618" s="216"/>
      <c r="K2618" s="216"/>
      <c r="L2618" s="216"/>
      <c r="M2618" s="216"/>
      <c r="N2618" s="216"/>
      <c r="O2618" s="216"/>
      <c r="P2618" s="216"/>
      <c r="Q2618" s="216"/>
      <c r="R2618" s="216"/>
      <c r="S2618" s="216"/>
      <c r="T2618" s="216"/>
      <c r="U2618" s="216"/>
      <c r="V2618" s="216"/>
      <c r="W2618" s="216"/>
      <c r="X2618" s="216"/>
      <c r="Y2618" s="216"/>
      <c r="Z2618" s="216"/>
      <c r="AA2618" s="216"/>
      <c r="AB2618" s="216"/>
      <c r="AC2618" s="216"/>
      <c r="AD2618" s="216"/>
      <c r="AE2618" s="216"/>
      <c r="AF2618" s="216"/>
      <c r="AG2618" s="216"/>
      <c r="AH2618" s="216"/>
      <c r="AI2618" s="216"/>
      <c r="AJ2618" s="216"/>
      <c r="AK2618" s="216"/>
      <c r="AL2618" s="216"/>
      <c r="FY2618" s="184"/>
      <c r="JJ2618" s="184"/>
    </row>
    <row r="2619" spans="2:270">
      <c r="B2619" s="202"/>
      <c r="E2619" s="216"/>
      <c r="F2619" s="216"/>
      <c r="G2619" s="216"/>
      <c r="H2619" s="216"/>
      <c r="I2619" s="216"/>
      <c r="J2619" s="216"/>
      <c r="K2619" s="216"/>
      <c r="L2619" s="216"/>
      <c r="M2619" s="216"/>
      <c r="N2619" s="216"/>
      <c r="O2619" s="216"/>
      <c r="P2619" s="216"/>
      <c r="Q2619" s="216"/>
      <c r="R2619" s="216"/>
      <c r="S2619" s="216"/>
      <c r="T2619" s="216"/>
      <c r="U2619" s="216"/>
      <c r="V2619" s="216"/>
      <c r="W2619" s="216"/>
      <c r="X2619" s="216"/>
      <c r="Y2619" s="216"/>
      <c r="Z2619" s="216"/>
      <c r="AA2619" s="216"/>
      <c r="AB2619" s="216"/>
      <c r="AC2619" s="216"/>
      <c r="AD2619" s="216"/>
      <c r="AE2619" s="216"/>
      <c r="AF2619" s="216"/>
      <c r="AG2619" s="216"/>
      <c r="AH2619" s="216"/>
      <c r="AI2619" s="216"/>
      <c r="AJ2619" s="216"/>
      <c r="AK2619" s="216"/>
      <c r="AL2619" s="216"/>
      <c r="FY2619" s="184"/>
      <c r="JJ2619" s="184"/>
    </row>
    <row r="2620" spans="2:270">
      <c r="B2620" s="202"/>
      <c r="E2620" s="216"/>
      <c r="F2620" s="216"/>
      <c r="G2620" s="216"/>
      <c r="H2620" s="216"/>
      <c r="I2620" s="216"/>
      <c r="J2620" s="216"/>
      <c r="K2620" s="216"/>
      <c r="L2620" s="216"/>
      <c r="M2620" s="216"/>
      <c r="N2620" s="216"/>
      <c r="O2620" s="216"/>
      <c r="P2620" s="216"/>
      <c r="Q2620" s="216"/>
      <c r="R2620" s="216"/>
      <c r="S2620" s="216"/>
      <c r="T2620" s="216"/>
      <c r="U2620" s="216"/>
      <c r="V2620" s="216"/>
      <c r="W2620" s="216"/>
      <c r="X2620" s="216"/>
      <c r="Y2620" s="216"/>
      <c r="Z2620" s="216"/>
      <c r="AA2620" s="216"/>
      <c r="AB2620" s="216"/>
      <c r="AC2620" s="216"/>
      <c r="AD2620" s="216"/>
      <c r="AE2620" s="216"/>
      <c r="AF2620" s="216"/>
      <c r="AG2620" s="216"/>
      <c r="AH2620" s="216"/>
      <c r="AI2620" s="216"/>
      <c r="AJ2620" s="216"/>
      <c r="AK2620" s="216"/>
      <c r="AL2620" s="216"/>
      <c r="FY2620" s="184"/>
      <c r="JJ2620" s="184"/>
    </row>
    <row r="2621" spans="2:270">
      <c r="B2621" s="202"/>
      <c r="E2621" s="216"/>
      <c r="F2621" s="216"/>
      <c r="G2621" s="216"/>
      <c r="H2621" s="216"/>
      <c r="I2621" s="216"/>
      <c r="J2621" s="216"/>
      <c r="K2621" s="216"/>
      <c r="L2621" s="216"/>
      <c r="M2621" s="216"/>
      <c r="N2621" s="216"/>
      <c r="O2621" s="216"/>
      <c r="P2621" s="216"/>
      <c r="Q2621" s="216"/>
      <c r="R2621" s="216"/>
      <c r="S2621" s="216"/>
      <c r="T2621" s="216"/>
      <c r="U2621" s="216"/>
      <c r="V2621" s="216"/>
      <c r="W2621" s="216"/>
      <c r="X2621" s="216"/>
      <c r="Y2621" s="216"/>
      <c r="Z2621" s="216"/>
      <c r="AA2621" s="216"/>
      <c r="AB2621" s="216"/>
      <c r="AC2621" s="216"/>
      <c r="AD2621" s="216"/>
      <c r="AE2621" s="216"/>
      <c r="AF2621" s="216"/>
      <c r="AG2621" s="216"/>
      <c r="AH2621" s="216"/>
      <c r="AI2621" s="216"/>
      <c r="AJ2621" s="216"/>
      <c r="AK2621" s="216"/>
      <c r="AL2621" s="216"/>
      <c r="FY2621" s="184"/>
      <c r="JJ2621" s="184"/>
    </row>
    <row r="2622" spans="2:270">
      <c r="B2622" s="202"/>
      <c r="E2622" s="216"/>
      <c r="F2622" s="216"/>
      <c r="G2622" s="216"/>
      <c r="H2622" s="216"/>
      <c r="I2622" s="216"/>
      <c r="J2622" s="216"/>
      <c r="K2622" s="216"/>
      <c r="L2622" s="216"/>
      <c r="M2622" s="216"/>
      <c r="N2622" s="216"/>
      <c r="O2622" s="216"/>
      <c r="P2622" s="216"/>
      <c r="Q2622" s="216"/>
      <c r="R2622" s="216"/>
      <c r="S2622" s="216"/>
      <c r="T2622" s="216"/>
      <c r="U2622" s="216"/>
      <c r="V2622" s="216"/>
      <c r="W2622" s="216"/>
      <c r="X2622" s="216"/>
      <c r="Y2622" s="216"/>
      <c r="Z2622" s="216"/>
      <c r="AA2622" s="216"/>
      <c r="AB2622" s="216"/>
      <c r="AC2622" s="216"/>
      <c r="AD2622" s="216"/>
      <c r="AE2622" s="216"/>
      <c r="AF2622" s="216"/>
      <c r="AG2622" s="216"/>
      <c r="AH2622" s="216"/>
      <c r="AI2622" s="216"/>
      <c r="AJ2622" s="216"/>
      <c r="AK2622" s="216"/>
      <c r="AL2622" s="216"/>
      <c r="FY2622" s="184"/>
      <c r="JJ2622" s="184"/>
    </row>
    <row r="2623" spans="2:270">
      <c r="B2623" s="202"/>
      <c r="E2623" s="216"/>
      <c r="F2623" s="216"/>
      <c r="G2623" s="216"/>
      <c r="H2623" s="216"/>
      <c r="I2623" s="216"/>
      <c r="J2623" s="216"/>
      <c r="K2623" s="216"/>
      <c r="L2623" s="216"/>
      <c r="M2623" s="216"/>
      <c r="N2623" s="216"/>
      <c r="O2623" s="216"/>
      <c r="P2623" s="216"/>
      <c r="Q2623" s="216"/>
      <c r="R2623" s="216"/>
      <c r="S2623" s="216"/>
      <c r="T2623" s="216"/>
      <c r="U2623" s="216"/>
      <c r="V2623" s="216"/>
      <c r="W2623" s="216"/>
      <c r="X2623" s="216"/>
      <c r="Y2623" s="216"/>
      <c r="Z2623" s="216"/>
      <c r="AA2623" s="216"/>
      <c r="AB2623" s="216"/>
      <c r="AC2623" s="216"/>
      <c r="AD2623" s="216"/>
      <c r="AE2623" s="216"/>
      <c r="AF2623" s="216"/>
      <c r="AG2623" s="216"/>
      <c r="AH2623" s="216"/>
      <c r="AI2623" s="216"/>
      <c r="AJ2623" s="216"/>
      <c r="AK2623" s="216"/>
      <c r="AL2623" s="216"/>
      <c r="FY2623" s="184"/>
      <c r="JJ2623" s="184"/>
    </row>
    <row r="2624" spans="2:270">
      <c r="B2624" s="202"/>
      <c r="E2624" s="216"/>
      <c r="F2624" s="216"/>
      <c r="G2624" s="216"/>
      <c r="H2624" s="216"/>
      <c r="I2624" s="216"/>
      <c r="J2624" s="216"/>
      <c r="K2624" s="216"/>
      <c r="L2624" s="216"/>
      <c r="M2624" s="216"/>
      <c r="N2624" s="216"/>
      <c r="O2624" s="216"/>
      <c r="P2624" s="216"/>
      <c r="Q2624" s="216"/>
      <c r="R2624" s="216"/>
      <c r="S2624" s="216"/>
      <c r="T2624" s="216"/>
      <c r="U2624" s="216"/>
      <c r="V2624" s="216"/>
      <c r="W2624" s="216"/>
      <c r="X2624" s="216"/>
      <c r="Y2624" s="216"/>
      <c r="Z2624" s="216"/>
      <c r="AA2624" s="216"/>
      <c r="AB2624" s="216"/>
      <c r="AC2624" s="216"/>
      <c r="AD2624" s="216"/>
      <c r="AE2624" s="216"/>
      <c r="AF2624" s="216"/>
      <c r="AG2624" s="216"/>
      <c r="AH2624" s="216"/>
      <c r="AI2624" s="216"/>
      <c r="AJ2624" s="216"/>
      <c r="AK2624" s="216"/>
      <c r="AL2624" s="216"/>
      <c r="FY2624" s="184"/>
      <c r="JJ2624" s="184"/>
    </row>
    <row r="2625" spans="2:270">
      <c r="B2625" s="202"/>
      <c r="E2625" s="216"/>
      <c r="F2625" s="216"/>
      <c r="G2625" s="216"/>
      <c r="H2625" s="216"/>
      <c r="I2625" s="216"/>
      <c r="J2625" s="216"/>
      <c r="K2625" s="216"/>
      <c r="L2625" s="216"/>
      <c r="M2625" s="216"/>
      <c r="N2625" s="216"/>
      <c r="O2625" s="216"/>
      <c r="P2625" s="216"/>
      <c r="Q2625" s="216"/>
      <c r="R2625" s="216"/>
      <c r="S2625" s="216"/>
      <c r="T2625" s="216"/>
      <c r="U2625" s="216"/>
      <c r="V2625" s="216"/>
      <c r="W2625" s="216"/>
      <c r="X2625" s="216"/>
      <c r="Y2625" s="216"/>
      <c r="Z2625" s="216"/>
      <c r="AA2625" s="216"/>
      <c r="AB2625" s="216"/>
      <c r="AC2625" s="216"/>
      <c r="AD2625" s="216"/>
      <c r="AE2625" s="216"/>
      <c r="AF2625" s="216"/>
      <c r="AG2625" s="216"/>
      <c r="AH2625" s="216"/>
      <c r="AI2625" s="216"/>
      <c r="AJ2625" s="216"/>
      <c r="AK2625" s="216"/>
      <c r="AL2625" s="216"/>
      <c r="FY2625" s="184"/>
      <c r="JJ2625" s="184"/>
    </row>
    <row r="2626" spans="2:270">
      <c r="B2626" s="202"/>
      <c r="E2626" s="216"/>
      <c r="F2626" s="216"/>
      <c r="G2626" s="216"/>
      <c r="H2626" s="216"/>
      <c r="I2626" s="216"/>
      <c r="J2626" s="216"/>
      <c r="K2626" s="216"/>
      <c r="L2626" s="216"/>
      <c r="M2626" s="216"/>
      <c r="N2626" s="216"/>
      <c r="O2626" s="216"/>
      <c r="P2626" s="216"/>
      <c r="Q2626" s="216"/>
      <c r="R2626" s="216"/>
      <c r="S2626" s="216"/>
      <c r="T2626" s="216"/>
      <c r="U2626" s="216"/>
      <c r="V2626" s="216"/>
      <c r="W2626" s="216"/>
      <c r="X2626" s="216"/>
      <c r="Y2626" s="216"/>
      <c r="Z2626" s="216"/>
      <c r="AA2626" s="216"/>
      <c r="AB2626" s="216"/>
      <c r="AC2626" s="216"/>
      <c r="AD2626" s="216"/>
      <c r="AE2626" s="216"/>
      <c r="AF2626" s="216"/>
      <c r="AG2626" s="216"/>
      <c r="AH2626" s="216"/>
      <c r="AI2626" s="216"/>
      <c r="AJ2626" s="216"/>
      <c r="AK2626" s="216"/>
      <c r="AL2626" s="216"/>
      <c r="FY2626" s="184"/>
      <c r="JJ2626" s="184"/>
    </row>
    <row r="2627" spans="2:270">
      <c r="B2627" s="202"/>
      <c r="E2627" s="216"/>
      <c r="F2627" s="216"/>
      <c r="G2627" s="216"/>
      <c r="H2627" s="216"/>
      <c r="I2627" s="216"/>
      <c r="J2627" s="216"/>
      <c r="K2627" s="216"/>
      <c r="L2627" s="216"/>
      <c r="M2627" s="216"/>
      <c r="N2627" s="216"/>
      <c r="O2627" s="216"/>
      <c r="P2627" s="216"/>
      <c r="Q2627" s="216"/>
      <c r="R2627" s="216"/>
      <c r="S2627" s="216"/>
      <c r="T2627" s="216"/>
      <c r="U2627" s="216"/>
      <c r="V2627" s="216"/>
      <c r="W2627" s="216"/>
      <c r="X2627" s="216"/>
      <c r="Y2627" s="216"/>
      <c r="Z2627" s="216"/>
      <c r="AA2627" s="216"/>
      <c r="AB2627" s="216"/>
      <c r="AC2627" s="216"/>
      <c r="AD2627" s="216"/>
      <c r="AE2627" s="216"/>
      <c r="AF2627" s="216"/>
      <c r="AG2627" s="216"/>
      <c r="AH2627" s="216"/>
      <c r="AI2627" s="216"/>
      <c r="AJ2627" s="216"/>
      <c r="AK2627" s="216"/>
      <c r="AL2627" s="216"/>
      <c r="FY2627" s="184"/>
      <c r="JJ2627" s="184"/>
    </row>
    <row r="2628" spans="2:270">
      <c r="B2628" s="202"/>
      <c r="E2628" s="216"/>
      <c r="F2628" s="216"/>
      <c r="G2628" s="216"/>
      <c r="H2628" s="216"/>
      <c r="I2628" s="216"/>
      <c r="J2628" s="216"/>
      <c r="K2628" s="216"/>
      <c r="L2628" s="216"/>
      <c r="M2628" s="216"/>
      <c r="N2628" s="216"/>
      <c r="O2628" s="216"/>
      <c r="P2628" s="216"/>
      <c r="Q2628" s="216"/>
      <c r="R2628" s="216"/>
      <c r="S2628" s="216"/>
      <c r="T2628" s="216"/>
      <c r="U2628" s="216"/>
      <c r="V2628" s="216"/>
      <c r="W2628" s="216"/>
      <c r="X2628" s="216"/>
      <c r="Y2628" s="216"/>
      <c r="Z2628" s="216"/>
      <c r="AA2628" s="216"/>
      <c r="AB2628" s="216"/>
      <c r="AC2628" s="216"/>
      <c r="AD2628" s="216"/>
      <c r="AE2628" s="216"/>
      <c r="AF2628" s="216"/>
      <c r="AG2628" s="216"/>
      <c r="AH2628" s="216"/>
      <c r="AI2628" s="216"/>
      <c r="AJ2628" s="216"/>
      <c r="AK2628" s="216"/>
      <c r="AL2628" s="216"/>
      <c r="FY2628" s="184"/>
      <c r="JJ2628" s="184"/>
    </row>
    <row r="2629" spans="2:270">
      <c r="B2629" s="202"/>
      <c r="E2629" s="216"/>
      <c r="F2629" s="216"/>
      <c r="G2629" s="216"/>
      <c r="H2629" s="216"/>
      <c r="I2629" s="216"/>
      <c r="J2629" s="216"/>
      <c r="K2629" s="216"/>
      <c r="L2629" s="216"/>
      <c r="M2629" s="216"/>
      <c r="N2629" s="216"/>
      <c r="O2629" s="216"/>
      <c r="P2629" s="216"/>
      <c r="Q2629" s="216"/>
      <c r="R2629" s="216"/>
      <c r="S2629" s="216"/>
      <c r="T2629" s="216"/>
      <c r="U2629" s="216"/>
      <c r="V2629" s="216"/>
      <c r="W2629" s="216"/>
      <c r="X2629" s="216"/>
      <c r="Y2629" s="216"/>
      <c r="Z2629" s="216"/>
      <c r="AA2629" s="216"/>
      <c r="AB2629" s="216"/>
      <c r="AC2629" s="216"/>
      <c r="AD2629" s="216"/>
      <c r="AE2629" s="216"/>
      <c r="AF2629" s="216"/>
      <c r="AG2629" s="216"/>
      <c r="AH2629" s="216"/>
      <c r="AI2629" s="216"/>
      <c r="AJ2629" s="216"/>
      <c r="AK2629" s="216"/>
      <c r="AL2629" s="216"/>
      <c r="FY2629" s="184"/>
      <c r="JJ2629" s="184"/>
    </row>
    <row r="2630" spans="2:270">
      <c r="B2630" s="202"/>
      <c r="E2630" s="216"/>
      <c r="F2630" s="216"/>
      <c r="G2630" s="216"/>
      <c r="H2630" s="216"/>
      <c r="I2630" s="216"/>
      <c r="J2630" s="216"/>
      <c r="K2630" s="216"/>
      <c r="L2630" s="216"/>
      <c r="M2630" s="216"/>
      <c r="N2630" s="216"/>
      <c r="O2630" s="216"/>
      <c r="P2630" s="216"/>
      <c r="Q2630" s="216"/>
      <c r="R2630" s="216"/>
      <c r="S2630" s="216"/>
      <c r="T2630" s="216"/>
      <c r="U2630" s="216"/>
      <c r="V2630" s="216"/>
      <c r="W2630" s="216"/>
      <c r="X2630" s="216"/>
      <c r="Y2630" s="216"/>
      <c r="Z2630" s="216"/>
      <c r="AA2630" s="216"/>
      <c r="AB2630" s="216"/>
      <c r="AC2630" s="216"/>
      <c r="AD2630" s="216"/>
      <c r="AE2630" s="216"/>
      <c r="AF2630" s="216"/>
      <c r="AG2630" s="216"/>
      <c r="AH2630" s="216"/>
      <c r="AI2630" s="216"/>
      <c r="AJ2630" s="216"/>
      <c r="AK2630" s="216"/>
      <c r="AL2630" s="216"/>
      <c r="FY2630" s="184"/>
      <c r="JJ2630" s="184"/>
    </row>
    <row r="2631" spans="2:270">
      <c r="B2631" s="202"/>
      <c r="E2631" s="216"/>
      <c r="F2631" s="216"/>
      <c r="G2631" s="216"/>
      <c r="H2631" s="216"/>
      <c r="I2631" s="216"/>
      <c r="J2631" s="216"/>
      <c r="K2631" s="216"/>
      <c r="L2631" s="216"/>
      <c r="M2631" s="216"/>
      <c r="N2631" s="216"/>
      <c r="O2631" s="216"/>
      <c r="P2631" s="216"/>
      <c r="Q2631" s="216"/>
      <c r="R2631" s="216"/>
      <c r="S2631" s="216"/>
      <c r="T2631" s="216"/>
      <c r="U2631" s="216"/>
      <c r="V2631" s="216"/>
      <c r="W2631" s="216"/>
      <c r="X2631" s="216"/>
      <c r="Y2631" s="216"/>
      <c r="Z2631" s="216"/>
      <c r="AA2631" s="216"/>
      <c r="AB2631" s="216"/>
      <c r="AC2631" s="216"/>
      <c r="AD2631" s="216"/>
      <c r="AE2631" s="216"/>
      <c r="AF2631" s="216"/>
      <c r="AG2631" s="216"/>
      <c r="AH2631" s="216"/>
      <c r="AI2631" s="216"/>
      <c r="AJ2631" s="216"/>
      <c r="AK2631" s="216"/>
      <c r="AL2631" s="216"/>
      <c r="FY2631" s="184"/>
      <c r="JJ2631" s="184"/>
    </row>
    <row r="2632" spans="2:270">
      <c r="B2632" s="202"/>
      <c r="E2632" s="216"/>
      <c r="F2632" s="216"/>
      <c r="G2632" s="216"/>
      <c r="H2632" s="216"/>
      <c r="I2632" s="216"/>
      <c r="J2632" s="216"/>
      <c r="K2632" s="216"/>
      <c r="L2632" s="216"/>
      <c r="M2632" s="216"/>
      <c r="N2632" s="216"/>
      <c r="O2632" s="216"/>
      <c r="P2632" s="216"/>
      <c r="Q2632" s="216"/>
      <c r="R2632" s="216"/>
      <c r="S2632" s="216"/>
      <c r="T2632" s="216"/>
      <c r="U2632" s="216"/>
      <c r="V2632" s="216"/>
      <c r="W2632" s="216"/>
      <c r="X2632" s="216"/>
      <c r="Y2632" s="216"/>
      <c r="Z2632" s="216"/>
      <c r="AA2632" s="216"/>
      <c r="AB2632" s="216"/>
      <c r="AC2632" s="216"/>
      <c r="AD2632" s="216"/>
      <c r="AE2632" s="216"/>
      <c r="AF2632" s="216"/>
      <c r="AG2632" s="216"/>
      <c r="AH2632" s="216"/>
      <c r="AI2632" s="216"/>
      <c r="AJ2632" s="216"/>
      <c r="AK2632" s="216"/>
      <c r="AL2632" s="216"/>
      <c r="FY2632" s="184"/>
      <c r="JJ2632" s="184"/>
    </row>
    <row r="2633" spans="2:270">
      <c r="B2633" s="202"/>
      <c r="E2633" s="216"/>
      <c r="F2633" s="216"/>
      <c r="G2633" s="216"/>
      <c r="H2633" s="216"/>
      <c r="I2633" s="216"/>
      <c r="J2633" s="216"/>
      <c r="K2633" s="216"/>
      <c r="L2633" s="216"/>
      <c r="M2633" s="216"/>
      <c r="N2633" s="216"/>
      <c r="O2633" s="216"/>
      <c r="P2633" s="216"/>
      <c r="Q2633" s="216"/>
      <c r="R2633" s="216"/>
      <c r="S2633" s="216"/>
      <c r="T2633" s="216"/>
      <c r="U2633" s="216"/>
      <c r="V2633" s="216"/>
      <c r="W2633" s="216"/>
      <c r="X2633" s="216"/>
      <c r="Y2633" s="216"/>
      <c r="Z2633" s="216"/>
      <c r="AA2633" s="216"/>
      <c r="AB2633" s="216"/>
      <c r="AC2633" s="216"/>
      <c r="AD2633" s="216"/>
      <c r="AE2633" s="216"/>
      <c r="AF2633" s="216"/>
      <c r="AG2633" s="216"/>
      <c r="AH2633" s="216"/>
      <c r="AI2633" s="216"/>
      <c r="AJ2633" s="216"/>
      <c r="AK2633" s="216"/>
      <c r="AL2633" s="216"/>
      <c r="FY2633" s="184"/>
      <c r="JJ2633" s="184"/>
    </row>
    <row r="2634" spans="2:270">
      <c r="B2634" s="202"/>
      <c r="E2634" s="216"/>
      <c r="F2634" s="216"/>
      <c r="G2634" s="216"/>
      <c r="H2634" s="216"/>
      <c r="I2634" s="216"/>
      <c r="J2634" s="216"/>
      <c r="K2634" s="216"/>
      <c r="L2634" s="216"/>
      <c r="M2634" s="216"/>
      <c r="N2634" s="216"/>
      <c r="O2634" s="216"/>
      <c r="P2634" s="216"/>
      <c r="Q2634" s="216"/>
      <c r="R2634" s="216"/>
      <c r="S2634" s="216"/>
      <c r="T2634" s="216"/>
      <c r="U2634" s="216"/>
      <c r="V2634" s="216"/>
      <c r="W2634" s="216"/>
      <c r="X2634" s="216"/>
      <c r="Y2634" s="216"/>
      <c r="Z2634" s="216"/>
      <c r="AA2634" s="216"/>
      <c r="AB2634" s="216"/>
      <c r="AC2634" s="216"/>
      <c r="AD2634" s="216"/>
      <c r="AE2634" s="216"/>
      <c r="AF2634" s="216"/>
      <c r="AG2634" s="216"/>
      <c r="AH2634" s="216"/>
      <c r="AI2634" s="216"/>
      <c r="AJ2634" s="216"/>
      <c r="AK2634" s="216"/>
      <c r="AL2634" s="216"/>
      <c r="FY2634" s="184"/>
      <c r="JJ2634" s="184"/>
    </row>
    <row r="2635" spans="2:270">
      <c r="B2635" s="202"/>
      <c r="E2635" s="216"/>
      <c r="F2635" s="216"/>
      <c r="G2635" s="216"/>
      <c r="H2635" s="216"/>
      <c r="I2635" s="216"/>
      <c r="J2635" s="216"/>
      <c r="K2635" s="216"/>
      <c r="L2635" s="216"/>
      <c r="M2635" s="216"/>
      <c r="N2635" s="216"/>
      <c r="O2635" s="216"/>
      <c r="P2635" s="216"/>
      <c r="Q2635" s="216"/>
      <c r="R2635" s="216"/>
      <c r="S2635" s="216"/>
      <c r="T2635" s="216"/>
      <c r="U2635" s="216"/>
      <c r="V2635" s="216"/>
      <c r="W2635" s="216"/>
      <c r="X2635" s="216"/>
      <c r="Y2635" s="216"/>
      <c r="Z2635" s="216"/>
      <c r="AA2635" s="216"/>
      <c r="AB2635" s="216"/>
      <c r="AC2635" s="216"/>
      <c r="AD2635" s="216"/>
      <c r="AE2635" s="216"/>
      <c r="AF2635" s="216"/>
      <c r="AG2635" s="216"/>
      <c r="AH2635" s="216"/>
      <c r="AI2635" s="216"/>
      <c r="AJ2635" s="216"/>
      <c r="AK2635" s="216"/>
      <c r="AL2635" s="216"/>
      <c r="FY2635" s="184"/>
      <c r="JJ2635" s="184"/>
    </row>
    <row r="2636" spans="2:270">
      <c r="B2636" s="202"/>
      <c r="E2636" s="216"/>
      <c r="F2636" s="216"/>
      <c r="G2636" s="216"/>
      <c r="H2636" s="216"/>
      <c r="I2636" s="216"/>
      <c r="J2636" s="216"/>
      <c r="K2636" s="216"/>
      <c r="L2636" s="216"/>
      <c r="M2636" s="216"/>
      <c r="N2636" s="216"/>
      <c r="O2636" s="216"/>
      <c r="P2636" s="216"/>
      <c r="Q2636" s="216"/>
      <c r="R2636" s="216"/>
      <c r="S2636" s="216"/>
      <c r="T2636" s="216"/>
      <c r="U2636" s="216"/>
      <c r="V2636" s="216"/>
      <c r="W2636" s="216"/>
      <c r="X2636" s="216"/>
      <c r="Y2636" s="216"/>
      <c r="Z2636" s="216"/>
      <c r="AA2636" s="216"/>
      <c r="AB2636" s="216"/>
      <c r="AC2636" s="216"/>
      <c r="AD2636" s="216"/>
      <c r="AE2636" s="216"/>
      <c r="AF2636" s="216"/>
      <c r="AG2636" s="216"/>
      <c r="AH2636" s="216"/>
      <c r="AI2636" s="216"/>
      <c r="AJ2636" s="216"/>
      <c r="AK2636" s="216"/>
      <c r="AL2636" s="216"/>
      <c r="FY2636" s="184"/>
      <c r="JJ2636" s="184"/>
    </row>
    <row r="2637" spans="2:270">
      <c r="B2637" s="202"/>
      <c r="E2637" s="216"/>
      <c r="F2637" s="216"/>
      <c r="G2637" s="216"/>
      <c r="H2637" s="216"/>
      <c r="I2637" s="216"/>
      <c r="J2637" s="216"/>
      <c r="K2637" s="216"/>
      <c r="L2637" s="216"/>
      <c r="M2637" s="216"/>
      <c r="N2637" s="216"/>
      <c r="O2637" s="216"/>
      <c r="P2637" s="216"/>
      <c r="Q2637" s="216"/>
      <c r="R2637" s="216"/>
      <c r="S2637" s="216"/>
      <c r="T2637" s="216"/>
      <c r="U2637" s="216"/>
      <c r="V2637" s="216"/>
      <c r="W2637" s="216"/>
      <c r="X2637" s="216"/>
      <c r="Y2637" s="216"/>
      <c r="Z2637" s="216"/>
      <c r="AA2637" s="216"/>
      <c r="AB2637" s="216"/>
      <c r="AC2637" s="216"/>
      <c r="AD2637" s="216"/>
      <c r="AE2637" s="216"/>
      <c r="AF2637" s="216"/>
      <c r="AG2637" s="216"/>
      <c r="AH2637" s="216"/>
      <c r="AI2637" s="216"/>
      <c r="AJ2637" s="216"/>
      <c r="AK2637" s="216"/>
      <c r="AL2637" s="216"/>
      <c r="FY2637" s="184"/>
      <c r="JJ2637" s="184"/>
    </row>
    <row r="2638" spans="2:270">
      <c r="B2638" s="202"/>
      <c r="E2638" s="216"/>
      <c r="F2638" s="216"/>
      <c r="G2638" s="216"/>
      <c r="H2638" s="216"/>
      <c r="I2638" s="216"/>
      <c r="J2638" s="216"/>
      <c r="K2638" s="216"/>
      <c r="L2638" s="216"/>
      <c r="M2638" s="216"/>
      <c r="N2638" s="216"/>
      <c r="O2638" s="216"/>
      <c r="P2638" s="216"/>
      <c r="Q2638" s="216"/>
      <c r="R2638" s="216"/>
      <c r="S2638" s="216"/>
      <c r="T2638" s="216"/>
      <c r="U2638" s="216"/>
      <c r="V2638" s="216"/>
      <c r="W2638" s="216"/>
      <c r="X2638" s="216"/>
      <c r="Y2638" s="216"/>
      <c r="Z2638" s="216"/>
      <c r="AA2638" s="216"/>
      <c r="AB2638" s="216"/>
      <c r="AC2638" s="216"/>
      <c r="AD2638" s="216"/>
      <c r="AE2638" s="216"/>
      <c r="AF2638" s="216"/>
      <c r="AG2638" s="216"/>
      <c r="AH2638" s="216"/>
      <c r="AI2638" s="216"/>
      <c r="AJ2638" s="216"/>
      <c r="AK2638" s="216"/>
      <c r="AL2638" s="216"/>
      <c r="FY2638" s="184"/>
      <c r="JJ2638" s="184"/>
    </row>
    <row r="2639" spans="2:270">
      <c r="B2639" s="202"/>
      <c r="E2639" s="216"/>
      <c r="F2639" s="216"/>
      <c r="G2639" s="216"/>
      <c r="H2639" s="216"/>
      <c r="I2639" s="216"/>
      <c r="J2639" s="216"/>
      <c r="K2639" s="216"/>
      <c r="L2639" s="216"/>
      <c r="M2639" s="216"/>
      <c r="N2639" s="216"/>
      <c r="O2639" s="216"/>
      <c r="P2639" s="216"/>
      <c r="Q2639" s="216"/>
      <c r="R2639" s="216"/>
      <c r="S2639" s="216"/>
      <c r="T2639" s="216"/>
      <c r="U2639" s="216"/>
      <c r="V2639" s="216"/>
      <c r="W2639" s="216"/>
      <c r="X2639" s="216"/>
      <c r="Y2639" s="216"/>
      <c r="Z2639" s="216"/>
      <c r="AA2639" s="216"/>
      <c r="AB2639" s="216"/>
      <c r="AC2639" s="216"/>
      <c r="AD2639" s="216"/>
      <c r="AE2639" s="216"/>
      <c r="AF2639" s="216"/>
      <c r="AG2639" s="216"/>
      <c r="AH2639" s="216"/>
      <c r="AI2639" s="216"/>
      <c r="AJ2639" s="216"/>
      <c r="AK2639" s="216"/>
      <c r="AL2639" s="216"/>
      <c r="FY2639" s="184"/>
      <c r="JJ2639" s="184"/>
    </row>
    <row r="2640" spans="2:270">
      <c r="B2640" s="202"/>
      <c r="E2640" s="216"/>
      <c r="F2640" s="216"/>
      <c r="G2640" s="216"/>
      <c r="H2640" s="216"/>
      <c r="I2640" s="216"/>
      <c r="J2640" s="216"/>
      <c r="K2640" s="216"/>
      <c r="L2640" s="216"/>
      <c r="M2640" s="216"/>
      <c r="N2640" s="216"/>
      <c r="O2640" s="216"/>
      <c r="P2640" s="216"/>
      <c r="Q2640" s="216"/>
      <c r="R2640" s="216"/>
      <c r="S2640" s="216"/>
      <c r="T2640" s="216"/>
      <c r="U2640" s="216"/>
      <c r="V2640" s="216"/>
      <c r="W2640" s="216"/>
      <c r="X2640" s="216"/>
      <c r="Y2640" s="216"/>
      <c r="Z2640" s="216"/>
      <c r="AA2640" s="216"/>
      <c r="AB2640" s="216"/>
      <c r="AC2640" s="216"/>
      <c r="AD2640" s="216"/>
      <c r="AE2640" s="216"/>
      <c r="AF2640" s="216"/>
      <c r="AG2640" s="216"/>
      <c r="AH2640" s="216"/>
      <c r="AI2640" s="216"/>
      <c r="AJ2640" s="216"/>
      <c r="AK2640" s="216"/>
      <c r="AL2640" s="216"/>
      <c r="FY2640" s="184"/>
      <c r="JJ2640" s="184"/>
    </row>
    <row r="2641" spans="2:270">
      <c r="B2641" s="202"/>
      <c r="E2641" s="216"/>
      <c r="F2641" s="216"/>
      <c r="G2641" s="216"/>
      <c r="H2641" s="216"/>
      <c r="I2641" s="216"/>
      <c r="J2641" s="216"/>
      <c r="K2641" s="216"/>
      <c r="L2641" s="216"/>
      <c r="M2641" s="216"/>
      <c r="N2641" s="216"/>
      <c r="O2641" s="216"/>
      <c r="P2641" s="216"/>
      <c r="Q2641" s="216"/>
      <c r="R2641" s="216"/>
      <c r="S2641" s="216"/>
      <c r="T2641" s="216"/>
      <c r="U2641" s="216"/>
      <c r="V2641" s="216"/>
      <c r="W2641" s="216"/>
      <c r="X2641" s="216"/>
      <c r="Y2641" s="216"/>
      <c r="Z2641" s="216"/>
      <c r="AA2641" s="216"/>
      <c r="AB2641" s="216"/>
      <c r="AC2641" s="216"/>
      <c r="AD2641" s="216"/>
      <c r="AE2641" s="216"/>
      <c r="AF2641" s="216"/>
      <c r="AG2641" s="216"/>
      <c r="AH2641" s="216"/>
      <c r="AI2641" s="216"/>
      <c r="AJ2641" s="216"/>
      <c r="AK2641" s="216"/>
      <c r="AL2641" s="216"/>
      <c r="FY2641" s="184"/>
      <c r="JJ2641" s="184"/>
    </row>
    <row r="2642" spans="2:270">
      <c r="B2642" s="202"/>
      <c r="E2642" s="216"/>
      <c r="F2642" s="216"/>
      <c r="G2642" s="216"/>
      <c r="H2642" s="216"/>
      <c r="I2642" s="216"/>
      <c r="J2642" s="216"/>
      <c r="K2642" s="216"/>
      <c r="L2642" s="216"/>
      <c r="M2642" s="216"/>
      <c r="N2642" s="216"/>
      <c r="O2642" s="216"/>
      <c r="P2642" s="216"/>
      <c r="Q2642" s="216"/>
      <c r="R2642" s="216"/>
      <c r="S2642" s="216"/>
      <c r="T2642" s="216"/>
      <c r="U2642" s="216"/>
      <c r="V2642" s="216"/>
      <c r="W2642" s="216"/>
      <c r="X2642" s="216"/>
      <c r="Y2642" s="216"/>
      <c r="Z2642" s="216"/>
      <c r="AA2642" s="216"/>
      <c r="AB2642" s="216"/>
      <c r="AC2642" s="216"/>
      <c r="AD2642" s="216"/>
      <c r="AE2642" s="216"/>
      <c r="AF2642" s="216"/>
      <c r="AG2642" s="216"/>
      <c r="AH2642" s="216"/>
      <c r="AI2642" s="216"/>
      <c r="AJ2642" s="216"/>
      <c r="AK2642" s="216"/>
      <c r="AL2642" s="216"/>
      <c r="FY2642" s="184"/>
      <c r="JJ2642" s="184"/>
    </row>
    <row r="2643" spans="2:270">
      <c r="B2643" s="202"/>
      <c r="E2643" s="216"/>
      <c r="F2643" s="216"/>
      <c r="G2643" s="216"/>
      <c r="H2643" s="216"/>
      <c r="I2643" s="216"/>
      <c r="J2643" s="216"/>
      <c r="K2643" s="216"/>
      <c r="L2643" s="216"/>
      <c r="M2643" s="216"/>
      <c r="N2643" s="216"/>
      <c r="O2643" s="216"/>
      <c r="P2643" s="216"/>
      <c r="Q2643" s="216"/>
      <c r="R2643" s="216"/>
      <c r="S2643" s="216"/>
      <c r="T2643" s="216"/>
      <c r="U2643" s="216"/>
      <c r="V2643" s="216"/>
      <c r="W2643" s="216"/>
      <c r="X2643" s="216"/>
      <c r="Y2643" s="216"/>
      <c r="Z2643" s="216"/>
      <c r="AA2643" s="216"/>
      <c r="AB2643" s="216"/>
      <c r="AC2643" s="216"/>
      <c r="AD2643" s="216"/>
      <c r="AE2643" s="216"/>
      <c r="AF2643" s="216"/>
      <c r="AG2643" s="216"/>
      <c r="AH2643" s="216"/>
      <c r="AI2643" s="216"/>
      <c r="AJ2643" s="216"/>
      <c r="AK2643" s="216"/>
      <c r="AL2643" s="216"/>
      <c r="FY2643" s="184"/>
      <c r="JJ2643" s="184"/>
    </row>
    <row r="2644" spans="2:270">
      <c r="B2644" s="202"/>
      <c r="E2644" s="216"/>
      <c r="F2644" s="216"/>
      <c r="G2644" s="216"/>
      <c r="H2644" s="216"/>
      <c r="I2644" s="216"/>
      <c r="J2644" s="216"/>
      <c r="K2644" s="216"/>
      <c r="L2644" s="216"/>
      <c r="M2644" s="216"/>
      <c r="N2644" s="216"/>
      <c r="O2644" s="216"/>
      <c r="P2644" s="216"/>
      <c r="Q2644" s="216"/>
      <c r="R2644" s="216"/>
      <c r="S2644" s="216"/>
      <c r="T2644" s="216"/>
      <c r="U2644" s="216"/>
      <c r="V2644" s="216"/>
      <c r="W2644" s="216"/>
      <c r="X2644" s="216"/>
      <c r="Y2644" s="216"/>
      <c r="Z2644" s="216"/>
      <c r="AA2644" s="216"/>
      <c r="AB2644" s="216"/>
      <c r="AC2644" s="216"/>
      <c r="AD2644" s="216"/>
      <c r="AE2644" s="216"/>
      <c r="AF2644" s="216"/>
      <c r="AG2644" s="216"/>
      <c r="AH2644" s="216"/>
      <c r="AI2644" s="216"/>
      <c r="AJ2644" s="216"/>
      <c r="AK2644" s="216"/>
      <c r="AL2644" s="216"/>
      <c r="FY2644" s="184"/>
      <c r="JJ2644" s="184"/>
    </row>
    <row r="2645" spans="2:270">
      <c r="B2645" s="202"/>
      <c r="E2645" s="216"/>
      <c r="F2645" s="216"/>
      <c r="G2645" s="216"/>
      <c r="H2645" s="216"/>
      <c r="I2645" s="216"/>
      <c r="J2645" s="216"/>
      <c r="K2645" s="216"/>
      <c r="L2645" s="216"/>
      <c r="M2645" s="216"/>
      <c r="N2645" s="216"/>
      <c r="O2645" s="216"/>
      <c r="P2645" s="216"/>
      <c r="Q2645" s="216"/>
      <c r="R2645" s="216"/>
      <c r="S2645" s="216"/>
      <c r="T2645" s="216"/>
      <c r="U2645" s="216"/>
      <c r="V2645" s="216"/>
      <c r="W2645" s="216"/>
      <c r="X2645" s="216"/>
      <c r="Y2645" s="216"/>
      <c r="Z2645" s="216"/>
      <c r="AA2645" s="216"/>
      <c r="AB2645" s="216"/>
      <c r="AC2645" s="216"/>
      <c r="AD2645" s="216"/>
      <c r="AE2645" s="216"/>
      <c r="AF2645" s="216"/>
      <c r="AG2645" s="216"/>
      <c r="AH2645" s="216"/>
      <c r="AI2645" s="216"/>
      <c r="AJ2645" s="216"/>
      <c r="AK2645" s="216"/>
      <c r="AL2645" s="216"/>
      <c r="FY2645" s="184"/>
      <c r="JJ2645" s="184"/>
    </row>
    <row r="2646" spans="2:270">
      <c r="B2646" s="202"/>
      <c r="E2646" s="216"/>
      <c r="F2646" s="216"/>
      <c r="G2646" s="216"/>
      <c r="H2646" s="216"/>
      <c r="I2646" s="216"/>
      <c r="J2646" s="216"/>
      <c r="K2646" s="216"/>
      <c r="L2646" s="216"/>
      <c r="M2646" s="216"/>
      <c r="N2646" s="216"/>
      <c r="O2646" s="216"/>
      <c r="P2646" s="216"/>
      <c r="Q2646" s="216"/>
      <c r="R2646" s="216"/>
      <c r="S2646" s="216"/>
      <c r="T2646" s="216"/>
      <c r="U2646" s="216"/>
      <c r="V2646" s="216"/>
      <c r="W2646" s="216"/>
      <c r="X2646" s="216"/>
      <c r="Y2646" s="216"/>
      <c r="Z2646" s="216"/>
      <c r="AA2646" s="216"/>
      <c r="AB2646" s="216"/>
      <c r="AC2646" s="216"/>
      <c r="AD2646" s="216"/>
      <c r="AE2646" s="216"/>
      <c r="AF2646" s="216"/>
      <c r="AG2646" s="216"/>
      <c r="AH2646" s="216"/>
      <c r="AI2646" s="216"/>
      <c r="AJ2646" s="216"/>
      <c r="AK2646" s="216"/>
      <c r="AL2646" s="216"/>
      <c r="FY2646" s="184"/>
      <c r="JJ2646" s="184"/>
    </row>
    <row r="2647" spans="2:270">
      <c r="B2647" s="202"/>
      <c r="E2647" s="216"/>
      <c r="F2647" s="216"/>
      <c r="G2647" s="216"/>
      <c r="H2647" s="216"/>
      <c r="I2647" s="216"/>
      <c r="J2647" s="216"/>
      <c r="K2647" s="216"/>
      <c r="L2647" s="216"/>
      <c r="M2647" s="216"/>
      <c r="N2647" s="216"/>
      <c r="O2647" s="216"/>
      <c r="P2647" s="216"/>
      <c r="Q2647" s="216"/>
      <c r="R2647" s="216"/>
      <c r="S2647" s="216"/>
      <c r="T2647" s="216"/>
      <c r="U2647" s="216"/>
      <c r="V2647" s="216"/>
      <c r="W2647" s="216"/>
      <c r="X2647" s="216"/>
      <c r="Y2647" s="216"/>
      <c r="Z2647" s="216"/>
      <c r="AA2647" s="216"/>
      <c r="AB2647" s="216"/>
      <c r="AC2647" s="216"/>
      <c r="AD2647" s="216"/>
      <c r="AE2647" s="216"/>
      <c r="AF2647" s="216"/>
      <c r="AG2647" s="216"/>
      <c r="AH2647" s="216"/>
      <c r="AI2647" s="216"/>
      <c r="AJ2647" s="216"/>
      <c r="AK2647" s="216"/>
      <c r="AL2647" s="216"/>
      <c r="FY2647" s="184"/>
      <c r="JJ2647" s="184"/>
    </row>
    <row r="2648" spans="2:270">
      <c r="B2648" s="202"/>
      <c r="E2648" s="216"/>
      <c r="F2648" s="216"/>
      <c r="G2648" s="216"/>
      <c r="H2648" s="216"/>
      <c r="I2648" s="216"/>
      <c r="J2648" s="216"/>
      <c r="K2648" s="216"/>
      <c r="L2648" s="216"/>
      <c r="M2648" s="216"/>
      <c r="N2648" s="216"/>
      <c r="O2648" s="216"/>
      <c r="P2648" s="216"/>
      <c r="Q2648" s="216"/>
      <c r="R2648" s="216"/>
      <c r="S2648" s="216"/>
      <c r="T2648" s="216"/>
      <c r="U2648" s="216"/>
      <c r="V2648" s="216"/>
      <c r="W2648" s="216"/>
      <c r="X2648" s="216"/>
      <c r="Y2648" s="216"/>
      <c r="Z2648" s="216"/>
      <c r="AA2648" s="216"/>
      <c r="AB2648" s="216"/>
      <c r="AC2648" s="216"/>
      <c r="AD2648" s="216"/>
      <c r="AE2648" s="216"/>
      <c r="AF2648" s="216"/>
      <c r="AG2648" s="216"/>
      <c r="AH2648" s="216"/>
      <c r="AI2648" s="216"/>
      <c r="AJ2648" s="216"/>
      <c r="AK2648" s="216"/>
      <c r="AL2648" s="216"/>
      <c r="FY2648" s="184"/>
      <c r="JJ2648" s="184"/>
    </row>
    <row r="2649" spans="2:270">
      <c r="B2649" s="202"/>
      <c r="E2649" s="216"/>
      <c r="F2649" s="216"/>
      <c r="G2649" s="216"/>
      <c r="H2649" s="216"/>
      <c r="I2649" s="216"/>
      <c r="J2649" s="216"/>
      <c r="K2649" s="216"/>
      <c r="L2649" s="216"/>
      <c r="M2649" s="216"/>
      <c r="N2649" s="216"/>
      <c r="O2649" s="216"/>
      <c r="P2649" s="216"/>
      <c r="Q2649" s="216"/>
      <c r="R2649" s="216"/>
      <c r="S2649" s="216"/>
      <c r="T2649" s="216"/>
      <c r="U2649" s="216"/>
      <c r="V2649" s="216"/>
      <c r="W2649" s="216"/>
      <c r="X2649" s="216"/>
      <c r="Y2649" s="216"/>
      <c r="Z2649" s="216"/>
      <c r="AA2649" s="216"/>
      <c r="AB2649" s="216"/>
      <c r="AC2649" s="216"/>
      <c r="AD2649" s="216"/>
      <c r="AE2649" s="216"/>
      <c r="AF2649" s="216"/>
      <c r="AG2649" s="216"/>
      <c r="AH2649" s="216"/>
      <c r="AI2649" s="216"/>
      <c r="AJ2649" s="216"/>
      <c r="AK2649" s="216"/>
      <c r="AL2649" s="216"/>
      <c r="FY2649" s="184"/>
      <c r="JJ2649" s="184"/>
    </row>
    <row r="2650" spans="2:270">
      <c r="B2650" s="202"/>
      <c r="E2650" s="216"/>
      <c r="F2650" s="216"/>
      <c r="G2650" s="216"/>
      <c r="H2650" s="216"/>
      <c r="I2650" s="216"/>
      <c r="J2650" s="216"/>
      <c r="K2650" s="216"/>
      <c r="L2650" s="216"/>
      <c r="M2650" s="216"/>
      <c r="N2650" s="216"/>
      <c r="O2650" s="216"/>
      <c r="P2650" s="216"/>
      <c r="Q2650" s="216"/>
      <c r="R2650" s="216"/>
      <c r="S2650" s="216"/>
      <c r="T2650" s="216"/>
      <c r="U2650" s="216"/>
      <c r="V2650" s="216"/>
      <c r="W2650" s="216"/>
      <c r="X2650" s="216"/>
      <c r="Y2650" s="216"/>
      <c r="Z2650" s="216"/>
      <c r="AA2650" s="216"/>
      <c r="AB2650" s="216"/>
      <c r="AC2650" s="216"/>
      <c r="AD2650" s="216"/>
      <c r="AE2650" s="216"/>
      <c r="AF2650" s="216"/>
      <c r="AG2650" s="216"/>
      <c r="AH2650" s="216"/>
      <c r="AI2650" s="216"/>
      <c r="AJ2650" s="216"/>
      <c r="AK2650" s="216"/>
      <c r="AL2650" s="216"/>
      <c r="FY2650" s="184"/>
      <c r="JJ2650" s="184"/>
    </row>
    <row r="2651" spans="2:270">
      <c r="B2651" s="202"/>
      <c r="E2651" s="216"/>
      <c r="F2651" s="216"/>
      <c r="G2651" s="216"/>
      <c r="H2651" s="216"/>
      <c r="I2651" s="216"/>
      <c r="J2651" s="216"/>
      <c r="K2651" s="216"/>
      <c r="L2651" s="216"/>
      <c r="M2651" s="216"/>
      <c r="N2651" s="216"/>
      <c r="O2651" s="216"/>
      <c r="P2651" s="216"/>
      <c r="Q2651" s="216"/>
      <c r="R2651" s="216"/>
      <c r="S2651" s="216"/>
      <c r="T2651" s="216"/>
      <c r="U2651" s="216"/>
      <c r="V2651" s="216"/>
      <c r="W2651" s="216"/>
      <c r="X2651" s="216"/>
      <c r="Y2651" s="216"/>
      <c r="Z2651" s="216"/>
      <c r="AA2651" s="216"/>
      <c r="AB2651" s="216"/>
      <c r="AC2651" s="216"/>
      <c r="AD2651" s="216"/>
      <c r="AE2651" s="216"/>
      <c r="AF2651" s="216"/>
      <c r="AG2651" s="216"/>
      <c r="AH2651" s="216"/>
      <c r="AI2651" s="216"/>
      <c r="AJ2651" s="216"/>
      <c r="AK2651" s="216"/>
      <c r="AL2651" s="216"/>
      <c r="FY2651" s="184"/>
      <c r="JJ2651" s="184"/>
    </row>
    <row r="2652" spans="2:270">
      <c r="B2652" s="202"/>
      <c r="E2652" s="216"/>
      <c r="F2652" s="216"/>
      <c r="G2652" s="216"/>
      <c r="H2652" s="216"/>
      <c r="I2652" s="216"/>
      <c r="J2652" s="216"/>
      <c r="K2652" s="216"/>
      <c r="L2652" s="216"/>
      <c r="M2652" s="216"/>
      <c r="N2652" s="216"/>
      <c r="O2652" s="216"/>
      <c r="P2652" s="216"/>
      <c r="Q2652" s="216"/>
      <c r="R2652" s="216"/>
      <c r="S2652" s="216"/>
      <c r="T2652" s="216"/>
      <c r="U2652" s="216"/>
      <c r="V2652" s="216"/>
      <c r="W2652" s="216"/>
      <c r="X2652" s="216"/>
      <c r="Y2652" s="216"/>
      <c r="Z2652" s="216"/>
      <c r="AA2652" s="216"/>
      <c r="AB2652" s="216"/>
      <c r="AC2652" s="216"/>
      <c r="AD2652" s="216"/>
      <c r="AE2652" s="216"/>
      <c r="AF2652" s="216"/>
      <c r="AG2652" s="216"/>
      <c r="AH2652" s="216"/>
      <c r="AI2652" s="216"/>
      <c r="AJ2652" s="216"/>
      <c r="AK2652" s="216"/>
      <c r="AL2652" s="216"/>
      <c r="FY2652" s="184"/>
      <c r="JJ2652" s="184"/>
    </row>
    <row r="2653" spans="2:270">
      <c r="B2653" s="202"/>
      <c r="E2653" s="216"/>
      <c r="F2653" s="216"/>
      <c r="G2653" s="216"/>
      <c r="H2653" s="216"/>
      <c r="I2653" s="216"/>
      <c r="J2653" s="216"/>
      <c r="K2653" s="216"/>
      <c r="L2653" s="216"/>
      <c r="M2653" s="216"/>
      <c r="N2653" s="216"/>
      <c r="O2653" s="216"/>
      <c r="P2653" s="216"/>
      <c r="Q2653" s="216"/>
      <c r="R2653" s="216"/>
      <c r="S2653" s="216"/>
      <c r="T2653" s="216"/>
      <c r="U2653" s="216"/>
      <c r="V2653" s="216"/>
      <c r="W2653" s="216"/>
      <c r="X2653" s="216"/>
      <c r="Y2653" s="216"/>
      <c r="Z2653" s="216"/>
      <c r="AA2653" s="216"/>
      <c r="AB2653" s="216"/>
      <c r="AC2653" s="216"/>
      <c r="AD2653" s="216"/>
      <c r="AE2653" s="216"/>
      <c r="AF2653" s="216"/>
      <c r="AG2653" s="216"/>
      <c r="AH2653" s="216"/>
      <c r="AI2653" s="216"/>
      <c r="AJ2653" s="216"/>
      <c r="AK2653" s="216"/>
      <c r="AL2653" s="216"/>
      <c r="FY2653" s="184"/>
      <c r="JJ2653" s="184"/>
    </row>
    <row r="2654" spans="2:270">
      <c r="B2654" s="202"/>
      <c r="E2654" s="216"/>
      <c r="F2654" s="216"/>
      <c r="G2654" s="216"/>
      <c r="H2654" s="216"/>
      <c r="I2654" s="216"/>
      <c r="J2654" s="216"/>
      <c r="K2654" s="216"/>
      <c r="L2654" s="216"/>
      <c r="M2654" s="216"/>
      <c r="N2654" s="216"/>
      <c r="O2654" s="216"/>
      <c r="P2654" s="216"/>
      <c r="Q2654" s="216"/>
      <c r="R2654" s="216"/>
      <c r="S2654" s="216"/>
      <c r="T2654" s="216"/>
      <c r="U2654" s="216"/>
      <c r="V2654" s="216"/>
      <c r="W2654" s="216"/>
      <c r="X2654" s="216"/>
      <c r="Y2654" s="216"/>
      <c r="Z2654" s="216"/>
      <c r="AA2654" s="216"/>
      <c r="AB2654" s="216"/>
      <c r="AC2654" s="216"/>
      <c r="AD2654" s="216"/>
      <c r="AE2654" s="216"/>
      <c r="AF2654" s="216"/>
      <c r="AG2654" s="216"/>
      <c r="AH2654" s="216"/>
      <c r="AI2654" s="216"/>
      <c r="AJ2654" s="216"/>
      <c r="AK2654" s="216"/>
      <c r="AL2654" s="216"/>
      <c r="FY2654" s="184"/>
      <c r="JJ2654" s="184"/>
    </row>
    <row r="2655" spans="2:270">
      <c r="B2655" s="202"/>
      <c r="E2655" s="216"/>
      <c r="F2655" s="216"/>
      <c r="G2655" s="216"/>
      <c r="H2655" s="216"/>
      <c r="I2655" s="216"/>
      <c r="J2655" s="216"/>
      <c r="K2655" s="216"/>
      <c r="L2655" s="216"/>
      <c r="M2655" s="216"/>
      <c r="N2655" s="216"/>
      <c r="O2655" s="216"/>
      <c r="P2655" s="216"/>
      <c r="Q2655" s="216"/>
      <c r="R2655" s="216"/>
      <c r="S2655" s="216"/>
      <c r="T2655" s="216"/>
      <c r="U2655" s="216"/>
      <c r="V2655" s="216"/>
      <c r="W2655" s="216"/>
      <c r="X2655" s="216"/>
      <c r="Y2655" s="216"/>
      <c r="Z2655" s="216"/>
      <c r="AA2655" s="216"/>
      <c r="AB2655" s="216"/>
      <c r="AC2655" s="216"/>
      <c r="AD2655" s="216"/>
      <c r="AE2655" s="216"/>
      <c r="AF2655" s="216"/>
      <c r="AG2655" s="216"/>
      <c r="AH2655" s="216"/>
      <c r="AI2655" s="216"/>
      <c r="AJ2655" s="216"/>
      <c r="AK2655" s="216"/>
      <c r="AL2655" s="216"/>
      <c r="FY2655" s="184"/>
      <c r="JJ2655" s="184"/>
    </row>
    <row r="2656" spans="2:270">
      <c r="B2656" s="202"/>
      <c r="E2656" s="216"/>
      <c r="F2656" s="216"/>
      <c r="G2656" s="216"/>
      <c r="H2656" s="216"/>
      <c r="I2656" s="216"/>
      <c r="J2656" s="216"/>
      <c r="K2656" s="216"/>
      <c r="L2656" s="216"/>
      <c r="M2656" s="216"/>
      <c r="N2656" s="216"/>
      <c r="O2656" s="216"/>
      <c r="P2656" s="216"/>
      <c r="Q2656" s="216"/>
      <c r="R2656" s="216"/>
      <c r="S2656" s="216"/>
      <c r="T2656" s="216"/>
      <c r="U2656" s="216"/>
      <c r="V2656" s="216"/>
      <c r="W2656" s="216"/>
      <c r="X2656" s="216"/>
      <c r="Y2656" s="216"/>
      <c r="Z2656" s="216"/>
      <c r="AA2656" s="216"/>
      <c r="AB2656" s="216"/>
      <c r="AC2656" s="216"/>
      <c r="AD2656" s="216"/>
      <c r="AE2656" s="216"/>
      <c r="AF2656" s="216"/>
      <c r="AG2656" s="216"/>
      <c r="AH2656" s="216"/>
      <c r="AI2656" s="216"/>
      <c r="AJ2656" s="216"/>
      <c r="AK2656" s="216"/>
      <c r="AL2656" s="216"/>
      <c r="FY2656" s="184"/>
      <c r="JJ2656" s="184"/>
    </row>
    <row r="2657" spans="2:270">
      <c r="B2657" s="202"/>
      <c r="E2657" s="216"/>
      <c r="F2657" s="216"/>
      <c r="G2657" s="216"/>
      <c r="H2657" s="216"/>
      <c r="I2657" s="216"/>
      <c r="J2657" s="216"/>
      <c r="K2657" s="216"/>
      <c r="L2657" s="216"/>
      <c r="M2657" s="216"/>
      <c r="N2657" s="216"/>
      <c r="O2657" s="216"/>
      <c r="P2657" s="216"/>
      <c r="Q2657" s="216"/>
      <c r="R2657" s="216"/>
      <c r="S2657" s="216"/>
      <c r="T2657" s="216"/>
      <c r="U2657" s="216"/>
      <c r="V2657" s="216"/>
      <c r="W2657" s="216"/>
      <c r="X2657" s="216"/>
      <c r="Y2657" s="216"/>
      <c r="Z2657" s="216"/>
      <c r="AA2657" s="216"/>
      <c r="AB2657" s="216"/>
      <c r="AC2657" s="216"/>
      <c r="AD2657" s="216"/>
      <c r="AE2657" s="216"/>
      <c r="AF2657" s="216"/>
      <c r="AG2657" s="216"/>
      <c r="AH2657" s="216"/>
      <c r="AI2657" s="216"/>
      <c r="AJ2657" s="216"/>
      <c r="AK2657" s="216"/>
      <c r="AL2657" s="216"/>
      <c r="FY2657" s="184"/>
      <c r="JJ2657" s="184"/>
    </row>
    <row r="2658" spans="2:270">
      <c r="B2658" s="202"/>
      <c r="E2658" s="216"/>
      <c r="F2658" s="216"/>
      <c r="G2658" s="216"/>
      <c r="H2658" s="216"/>
      <c r="I2658" s="216"/>
      <c r="J2658" s="216"/>
      <c r="K2658" s="216"/>
      <c r="L2658" s="216"/>
      <c r="M2658" s="216"/>
      <c r="N2658" s="216"/>
      <c r="O2658" s="216"/>
      <c r="P2658" s="216"/>
      <c r="Q2658" s="216"/>
      <c r="R2658" s="216"/>
      <c r="S2658" s="216"/>
      <c r="T2658" s="216"/>
      <c r="U2658" s="216"/>
      <c r="V2658" s="216"/>
      <c r="W2658" s="216"/>
      <c r="X2658" s="216"/>
      <c r="Y2658" s="216"/>
      <c r="Z2658" s="216"/>
      <c r="AA2658" s="216"/>
      <c r="AB2658" s="216"/>
      <c r="AC2658" s="216"/>
      <c r="AD2658" s="216"/>
      <c r="AE2658" s="216"/>
      <c r="AF2658" s="216"/>
      <c r="AG2658" s="216"/>
      <c r="AH2658" s="216"/>
      <c r="AI2658" s="216"/>
      <c r="AJ2658" s="216"/>
      <c r="AK2658" s="216"/>
      <c r="AL2658" s="216"/>
      <c r="FY2658" s="184"/>
      <c r="JJ2658" s="184"/>
    </row>
    <row r="2659" spans="2:270">
      <c r="B2659" s="202"/>
      <c r="E2659" s="216"/>
      <c r="F2659" s="216"/>
      <c r="G2659" s="216"/>
      <c r="H2659" s="216"/>
      <c r="I2659" s="216"/>
      <c r="J2659" s="216"/>
      <c r="K2659" s="216"/>
      <c r="L2659" s="216"/>
      <c r="M2659" s="216"/>
      <c r="N2659" s="216"/>
      <c r="O2659" s="216"/>
      <c r="P2659" s="216"/>
      <c r="Q2659" s="216"/>
      <c r="R2659" s="216"/>
      <c r="S2659" s="216"/>
      <c r="T2659" s="216"/>
      <c r="U2659" s="216"/>
      <c r="V2659" s="216"/>
      <c r="W2659" s="216"/>
      <c r="X2659" s="216"/>
      <c r="Y2659" s="216"/>
      <c r="Z2659" s="216"/>
      <c r="AA2659" s="216"/>
      <c r="AB2659" s="216"/>
      <c r="AC2659" s="216"/>
      <c r="AD2659" s="216"/>
      <c r="AE2659" s="216"/>
      <c r="AF2659" s="216"/>
      <c r="AG2659" s="216"/>
      <c r="AH2659" s="216"/>
      <c r="AI2659" s="216"/>
      <c r="AJ2659" s="216"/>
      <c r="AK2659" s="216"/>
      <c r="AL2659" s="216"/>
      <c r="FY2659" s="184"/>
      <c r="JJ2659" s="184"/>
    </row>
    <row r="2660" spans="2:270">
      <c r="B2660" s="202"/>
      <c r="E2660" s="216"/>
      <c r="F2660" s="216"/>
      <c r="G2660" s="216"/>
      <c r="H2660" s="216"/>
      <c r="I2660" s="216"/>
      <c r="J2660" s="216"/>
      <c r="K2660" s="216"/>
      <c r="L2660" s="216"/>
      <c r="M2660" s="216"/>
      <c r="N2660" s="216"/>
      <c r="O2660" s="216"/>
      <c r="P2660" s="216"/>
      <c r="Q2660" s="216"/>
      <c r="R2660" s="216"/>
      <c r="S2660" s="216"/>
      <c r="T2660" s="216"/>
      <c r="U2660" s="216"/>
      <c r="V2660" s="216"/>
      <c r="W2660" s="216"/>
      <c r="X2660" s="216"/>
      <c r="Y2660" s="216"/>
      <c r="Z2660" s="216"/>
      <c r="AA2660" s="216"/>
      <c r="AB2660" s="216"/>
      <c r="AC2660" s="216"/>
      <c r="AD2660" s="216"/>
      <c r="AE2660" s="216"/>
      <c r="AF2660" s="216"/>
      <c r="AG2660" s="216"/>
      <c r="AH2660" s="216"/>
      <c r="AI2660" s="216"/>
      <c r="AJ2660" s="216"/>
      <c r="AK2660" s="216"/>
      <c r="AL2660" s="216"/>
      <c r="FY2660" s="184"/>
      <c r="JJ2660" s="184"/>
    </row>
    <row r="2661" spans="2:270">
      <c r="B2661" s="202"/>
      <c r="E2661" s="216"/>
      <c r="F2661" s="216"/>
      <c r="G2661" s="216"/>
      <c r="H2661" s="216"/>
      <c r="I2661" s="216"/>
      <c r="J2661" s="216"/>
      <c r="K2661" s="216"/>
      <c r="L2661" s="216"/>
      <c r="M2661" s="216"/>
      <c r="N2661" s="216"/>
      <c r="O2661" s="216"/>
      <c r="P2661" s="216"/>
      <c r="Q2661" s="216"/>
      <c r="R2661" s="216"/>
      <c r="S2661" s="216"/>
      <c r="T2661" s="216"/>
      <c r="U2661" s="216"/>
      <c r="V2661" s="216"/>
      <c r="W2661" s="216"/>
      <c r="X2661" s="216"/>
      <c r="Y2661" s="216"/>
      <c r="Z2661" s="216"/>
      <c r="AA2661" s="216"/>
      <c r="AB2661" s="216"/>
      <c r="AC2661" s="216"/>
      <c r="AD2661" s="216"/>
      <c r="AE2661" s="216"/>
      <c r="AF2661" s="216"/>
      <c r="AG2661" s="216"/>
      <c r="AH2661" s="216"/>
      <c r="AI2661" s="216"/>
      <c r="AJ2661" s="216"/>
      <c r="AK2661" s="216"/>
      <c r="AL2661" s="216"/>
      <c r="FY2661" s="184"/>
      <c r="JJ2661" s="184"/>
    </row>
    <row r="2662" spans="2:270">
      <c r="B2662" s="202"/>
      <c r="E2662" s="216"/>
      <c r="F2662" s="216"/>
      <c r="G2662" s="216"/>
      <c r="H2662" s="216"/>
      <c r="I2662" s="216"/>
      <c r="J2662" s="216"/>
      <c r="K2662" s="216"/>
      <c r="L2662" s="216"/>
      <c r="M2662" s="216"/>
      <c r="N2662" s="216"/>
      <c r="O2662" s="216"/>
      <c r="P2662" s="216"/>
      <c r="Q2662" s="216"/>
      <c r="R2662" s="216"/>
      <c r="S2662" s="216"/>
      <c r="T2662" s="216"/>
      <c r="U2662" s="216"/>
      <c r="V2662" s="216"/>
      <c r="W2662" s="216"/>
      <c r="X2662" s="216"/>
      <c r="Y2662" s="216"/>
      <c r="Z2662" s="216"/>
      <c r="AA2662" s="216"/>
      <c r="AB2662" s="216"/>
      <c r="AC2662" s="216"/>
      <c r="AD2662" s="216"/>
      <c r="AE2662" s="216"/>
      <c r="AF2662" s="216"/>
      <c r="AG2662" s="216"/>
      <c r="AH2662" s="216"/>
      <c r="AI2662" s="216"/>
      <c r="AJ2662" s="216"/>
      <c r="AK2662" s="216"/>
      <c r="AL2662" s="216"/>
      <c r="FY2662" s="184"/>
      <c r="JJ2662" s="184"/>
    </row>
    <row r="2663" spans="2:270">
      <c r="B2663" s="202"/>
      <c r="E2663" s="216"/>
      <c r="F2663" s="216"/>
      <c r="G2663" s="216"/>
      <c r="H2663" s="216"/>
      <c r="I2663" s="216"/>
      <c r="J2663" s="216"/>
      <c r="K2663" s="216"/>
      <c r="L2663" s="216"/>
      <c r="M2663" s="216"/>
      <c r="N2663" s="216"/>
      <c r="O2663" s="216"/>
      <c r="P2663" s="216"/>
      <c r="Q2663" s="216"/>
      <c r="R2663" s="216"/>
      <c r="S2663" s="216"/>
      <c r="T2663" s="216"/>
      <c r="U2663" s="216"/>
      <c r="V2663" s="216"/>
      <c r="W2663" s="216"/>
      <c r="X2663" s="216"/>
      <c r="Y2663" s="216"/>
      <c r="Z2663" s="216"/>
      <c r="AA2663" s="216"/>
      <c r="AB2663" s="216"/>
      <c r="AC2663" s="216"/>
      <c r="AD2663" s="216"/>
      <c r="AE2663" s="216"/>
      <c r="AF2663" s="216"/>
      <c r="AG2663" s="216"/>
      <c r="AH2663" s="216"/>
      <c r="AI2663" s="216"/>
      <c r="AJ2663" s="216"/>
      <c r="AK2663" s="216"/>
      <c r="AL2663" s="216"/>
      <c r="FY2663" s="184"/>
      <c r="JJ2663" s="184"/>
    </row>
    <row r="2664" spans="2:270">
      <c r="B2664" s="202"/>
      <c r="E2664" s="216"/>
      <c r="F2664" s="216"/>
      <c r="G2664" s="216"/>
      <c r="H2664" s="216"/>
      <c r="I2664" s="216"/>
      <c r="J2664" s="216"/>
      <c r="K2664" s="216"/>
      <c r="L2664" s="216"/>
      <c r="M2664" s="216"/>
      <c r="N2664" s="216"/>
      <c r="O2664" s="216"/>
      <c r="P2664" s="216"/>
      <c r="Q2664" s="216"/>
      <c r="R2664" s="216"/>
      <c r="S2664" s="216"/>
      <c r="T2664" s="216"/>
      <c r="U2664" s="216"/>
      <c r="V2664" s="216"/>
      <c r="W2664" s="216"/>
      <c r="X2664" s="216"/>
      <c r="Y2664" s="216"/>
      <c r="Z2664" s="216"/>
      <c r="AA2664" s="216"/>
      <c r="AB2664" s="216"/>
      <c r="AC2664" s="216"/>
      <c r="AD2664" s="216"/>
      <c r="AE2664" s="216"/>
      <c r="AF2664" s="216"/>
      <c r="AG2664" s="216"/>
      <c r="AH2664" s="216"/>
      <c r="AI2664" s="216"/>
      <c r="AJ2664" s="216"/>
      <c r="AK2664" s="216"/>
      <c r="AL2664" s="216"/>
      <c r="FY2664" s="184"/>
      <c r="JJ2664" s="184"/>
    </row>
    <row r="2665" spans="2:270">
      <c r="B2665" s="202"/>
      <c r="E2665" s="216"/>
      <c r="F2665" s="216"/>
      <c r="G2665" s="216"/>
      <c r="H2665" s="216"/>
      <c r="I2665" s="216"/>
      <c r="J2665" s="216"/>
      <c r="K2665" s="216"/>
      <c r="L2665" s="216"/>
      <c r="M2665" s="216"/>
      <c r="N2665" s="216"/>
      <c r="O2665" s="216"/>
      <c r="P2665" s="216"/>
      <c r="Q2665" s="216"/>
      <c r="R2665" s="216"/>
      <c r="S2665" s="216"/>
      <c r="T2665" s="216"/>
      <c r="U2665" s="216"/>
      <c r="V2665" s="216"/>
      <c r="W2665" s="216"/>
      <c r="X2665" s="216"/>
      <c r="Y2665" s="216"/>
      <c r="Z2665" s="216"/>
      <c r="AA2665" s="216"/>
      <c r="AB2665" s="216"/>
      <c r="AC2665" s="216"/>
      <c r="AD2665" s="216"/>
      <c r="AE2665" s="216"/>
      <c r="AF2665" s="216"/>
      <c r="AG2665" s="216"/>
      <c r="AH2665" s="216"/>
      <c r="AI2665" s="216"/>
      <c r="AJ2665" s="216"/>
      <c r="AK2665" s="216"/>
      <c r="AL2665" s="216"/>
      <c r="FY2665" s="184"/>
      <c r="JJ2665" s="184"/>
    </row>
    <row r="2666" spans="2:270">
      <c r="B2666" s="202"/>
      <c r="E2666" s="216"/>
      <c r="F2666" s="216"/>
      <c r="G2666" s="216"/>
      <c r="H2666" s="216"/>
      <c r="I2666" s="216"/>
      <c r="J2666" s="216"/>
      <c r="K2666" s="216"/>
      <c r="L2666" s="216"/>
      <c r="M2666" s="216"/>
      <c r="N2666" s="216"/>
      <c r="O2666" s="216"/>
      <c r="P2666" s="216"/>
      <c r="Q2666" s="216"/>
      <c r="R2666" s="216"/>
      <c r="S2666" s="216"/>
      <c r="T2666" s="216"/>
      <c r="U2666" s="216"/>
      <c r="V2666" s="216"/>
      <c r="W2666" s="216"/>
      <c r="X2666" s="216"/>
      <c r="Y2666" s="216"/>
      <c r="Z2666" s="216"/>
      <c r="AA2666" s="216"/>
      <c r="AB2666" s="216"/>
      <c r="AC2666" s="216"/>
      <c r="AD2666" s="216"/>
      <c r="AE2666" s="216"/>
      <c r="AF2666" s="216"/>
      <c r="AG2666" s="216"/>
      <c r="AH2666" s="216"/>
      <c r="AI2666" s="216"/>
      <c r="AJ2666" s="216"/>
      <c r="AK2666" s="216"/>
      <c r="AL2666" s="216"/>
      <c r="FY2666" s="184"/>
      <c r="JJ2666" s="184"/>
    </row>
    <row r="2667" spans="2:270">
      <c r="B2667" s="202"/>
      <c r="E2667" s="216"/>
      <c r="F2667" s="216"/>
      <c r="G2667" s="216"/>
      <c r="H2667" s="216"/>
      <c r="I2667" s="216"/>
      <c r="J2667" s="216"/>
      <c r="K2667" s="216"/>
      <c r="L2667" s="216"/>
      <c r="M2667" s="216"/>
      <c r="N2667" s="216"/>
      <c r="O2667" s="216"/>
      <c r="P2667" s="216"/>
      <c r="Q2667" s="216"/>
      <c r="R2667" s="216"/>
      <c r="S2667" s="216"/>
      <c r="T2667" s="216"/>
      <c r="U2667" s="216"/>
      <c r="V2667" s="216"/>
      <c r="W2667" s="216"/>
      <c r="X2667" s="216"/>
      <c r="Y2667" s="216"/>
      <c r="Z2667" s="216"/>
      <c r="AA2667" s="216"/>
      <c r="AB2667" s="216"/>
      <c r="AC2667" s="216"/>
      <c r="AD2667" s="216"/>
      <c r="AE2667" s="216"/>
      <c r="AF2667" s="216"/>
      <c r="AG2667" s="216"/>
      <c r="AH2667" s="216"/>
      <c r="AI2667" s="216"/>
      <c r="AJ2667" s="216"/>
      <c r="AK2667" s="216"/>
      <c r="AL2667" s="216"/>
      <c r="FY2667" s="184"/>
      <c r="JJ2667" s="184"/>
    </row>
    <row r="2668" spans="2:270">
      <c r="B2668" s="202"/>
      <c r="E2668" s="216"/>
      <c r="F2668" s="216"/>
      <c r="G2668" s="216"/>
      <c r="H2668" s="216"/>
      <c r="I2668" s="216"/>
      <c r="J2668" s="216"/>
      <c r="K2668" s="216"/>
      <c r="L2668" s="216"/>
      <c r="M2668" s="216"/>
      <c r="N2668" s="216"/>
      <c r="O2668" s="216"/>
      <c r="P2668" s="216"/>
      <c r="Q2668" s="216"/>
      <c r="R2668" s="216"/>
      <c r="S2668" s="216"/>
      <c r="T2668" s="216"/>
      <c r="U2668" s="216"/>
      <c r="V2668" s="216"/>
      <c r="W2668" s="216"/>
      <c r="X2668" s="216"/>
      <c r="Y2668" s="216"/>
      <c r="Z2668" s="216"/>
      <c r="AA2668" s="216"/>
      <c r="AB2668" s="216"/>
      <c r="AC2668" s="216"/>
      <c r="AD2668" s="216"/>
      <c r="AE2668" s="216"/>
      <c r="AF2668" s="216"/>
      <c r="AG2668" s="216"/>
      <c r="AH2668" s="216"/>
      <c r="AI2668" s="216"/>
      <c r="AJ2668" s="216"/>
      <c r="AK2668" s="216"/>
      <c r="AL2668" s="216"/>
      <c r="FY2668" s="184"/>
      <c r="JJ2668" s="184"/>
    </row>
    <row r="2669" spans="2:270">
      <c r="B2669" s="202"/>
      <c r="E2669" s="216"/>
      <c r="F2669" s="216"/>
      <c r="G2669" s="216"/>
      <c r="H2669" s="216"/>
      <c r="I2669" s="216"/>
      <c r="J2669" s="216"/>
      <c r="K2669" s="216"/>
      <c r="L2669" s="216"/>
      <c r="M2669" s="216"/>
      <c r="N2669" s="216"/>
      <c r="O2669" s="216"/>
      <c r="P2669" s="216"/>
      <c r="Q2669" s="216"/>
      <c r="R2669" s="216"/>
      <c r="S2669" s="216"/>
      <c r="T2669" s="216"/>
      <c r="U2669" s="216"/>
      <c r="V2669" s="216"/>
      <c r="W2669" s="216"/>
      <c r="X2669" s="216"/>
      <c r="Y2669" s="216"/>
      <c r="Z2669" s="216"/>
      <c r="AA2669" s="216"/>
      <c r="AB2669" s="216"/>
      <c r="AC2669" s="216"/>
      <c r="AD2669" s="216"/>
      <c r="AE2669" s="216"/>
      <c r="AF2669" s="216"/>
      <c r="AG2669" s="216"/>
      <c r="AH2669" s="216"/>
      <c r="AI2669" s="216"/>
      <c r="AJ2669" s="216"/>
      <c r="AK2669" s="216"/>
      <c r="AL2669" s="216"/>
      <c r="FY2669" s="184"/>
      <c r="JJ2669" s="184"/>
    </row>
    <row r="2670" spans="2:270">
      <c r="B2670" s="202"/>
      <c r="E2670" s="216"/>
      <c r="F2670" s="216"/>
      <c r="G2670" s="216"/>
      <c r="H2670" s="216"/>
      <c r="I2670" s="216"/>
      <c r="J2670" s="216"/>
      <c r="K2670" s="216"/>
      <c r="L2670" s="216"/>
      <c r="M2670" s="216"/>
      <c r="N2670" s="216"/>
      <c r="O2670" s="216"/>
      <c r="P2670" s="216"/>
      <c r="Q2670" s="216"/>
      <c r="R2670" s="216"/>
      <c r="S2670" s="216"/>
      <c r="T2670" s="216"/>
      <c r="U2670" s="216"/>
      <c r="V2670" s="216"/>
      <c r="W2670" s="216"/>
      <c r="X2670" s="216"/>
      <c r="Y2670" s="216"/>
      <c r="Z2670" s="216"/>
      <c r="AA2670" s="216"/>
      <c r="AB2670" s="216"/>
      <c r="AC2670" s="216"/>
      <c r="AD2670" s="216"/>
      <c r="AE2670" s="216"/>
      <c r="AF2670" s="216"/>
      <c r="AG2670" s="216"/>
      <c r="AH2670" s="216"/>
      <c r="AI2670" s="216"/>
      <c r="AJ2670" s="216"/>
      <c r="AK2670" s="216"/>
      <c r="AL2670" s="216"/>
      <c r="FY2670" s="184"/>
      <c r="JJ2670" s="184"/>
    </row>
    <row r="2671" spans="2:270">
      <c r="B2671" s="202"/>
      <c r="E2671" s="216"/>
      <c r="F2671" s="216"/>
      <c r="G2671" s="216"/>
      <c r="H2671" s="216"/>
      <c r="I2671" s="216"/>
      <c r="J2671" s="216"/>
      <c r="K2671" s="216"/>
      <c r="L2671" s="216"/>
      <c r="M2671" s="216"/>
      <c r="N2671" s="216"/>
      <c r="O2671" s="216"/>
      <c r="P2671" s="216"/>
      <c r="Q2671" s="216"/>
      <c r="R2671" s="216"/>
      <c r="S2671" s="216"/>
      <c r="T2671" s="216"/>
      <c r="U2671" s="216"/>
      <c r="V2671" s="216"/>
      <c r="W2671" s="216"/>
      <c r="X2671" s="216"/>
      <c r="Y2671" s="216"/>
      <c r="Z2671" s="216"/>
      <c r="AA2671" s="216"/>
      <c r="AB2671" s="216"/>
      <c r="AC2671" s="216"/>
      <c r="AD2671" s="216"/>
      <c r="AE2671" s="216"/>
      <c r="AF2671" s="216"/>
      <c r="AG2671" s="216"/>
      <c r="AH2671" s="216"/>
      <c r="AI2671" s="216"/>
      <c r="AJ2671" s="216"/>
      <c r="AK2671" s="216"/>
      <c r="AL2671" s="216"/>
      <c r="FY2671" s="184"/>
      <c r="JJ2671" s="184"/>
    </row>
    <row r="2672" spans="2:270">
      <c r="B2672" s="202"/>
      <c r="E2672" s="216"/>
      <c r="F2672" s="216"/>
      <c r="G2672" s="216"/>
      <c r="H2672" s="216"/>
      <c r="I2672" s="216"/>
      <c r="J2672" s="216"/>
      <c r="K2672" s="216"/>
      <c r="L2672" s="216"/>
      <c r="M2672" s="216"/>
      <c r="N2672" s="216"/>
      <c r="O2672" s="216"/>
      <c r="P2672" s="216"/>
      <c r="Q2672" s="216"/>
      <c r="R2672" s="216"/>
      <c r="S2672" s="216"/>
      <c r="T2672" s="216"/>
      <c r="U2672" s="216"/>
      <c r="V2672" s="216"/>
      <c r="W2672" s="216"/>
      <c r="X2672" s="216"/>
      <c r="Y2672" s="216"/>
      <c r="Z2672" s="216"/>
      <c r="AA2672" s="216"/>
      <c r="AB2672" s="216"/>
      <c r="AC2672" s="216"/>
      <c r="AD2672" s="216"/>
      <c r="AE2672" s="216"/>
      <c r="AF2672" s="216"/>
      <c r="AG2672" s="216"/>
      <c r="AH2672" s="216"/>
      <c r="AI2672" s="216"/>
      <c r="AJ2672" s="216"/>
      <c r="AK2672" s="216"/>
      <c r="AL2672" s="216"/>
      <c r="FY2672" s="184"/>
      <c r="JJ2672" s="184"/>
    </row>
    <row r="2673" spans="2:270">
      <c r="B2673" s="202"/>
      <c r="E2673" s="216"/>
      <c r="F2673" s="216"/>
      <c r="G2673" s="216"/>
      <c r="H2673" s="216"/>
      <c r="I2673" s="216"/>
      <c r="J2673" s="216"/>
      <c r="K2673" s="216"/>
      <c r="L2673" s="216"/>
      <c r="M2673" s="216"/>
      <c r="N2673" s="216"/>
      <c r="O2673" s="216"/>
      <c r="P2673" s="216"/>
      <c r="Q2673" s="216"/>
      <c r="R2673" s="216"/>
      <c r="S2673" s="216"/>
      <c r="T2673" s="216"/>
      <c r="U2673" s="216"/>
      <c r="V2673" s="216"/>
      <c r="W2673" s="216"/>
      <c r="X2673" s="216"/>
      <c r="Y2673" s="216"/>
      <c r="Z2673" s="216"/>
      <c r="AA2673" s="216"/>
      <c r="AB2673" s="216"/>
      <c r="AC2673" s="216"/>
      <c r="AD2673" s="216"/>
      <c r="AE2673" s="216"/>
      <c r="AF2673" s="216"/>
      <c r="AG2673" s="216"/>
      <c r="AH2673" s="216"/>
      <c r="AI2673" s="216"/>
      <c r="AJ2673" s="216"/>
      <c r="AK2673" s="216"/>
      <c r="AL2673" s="216"/>
      <c r="FY2673" s="184"/>
      <c r="JJ2673" s="184"/>
    </row>
    <row r="2674" spans="2:270">
      <c r="B2674" s="202"/>
      <c r="E2674" s="216"/>
      <c r="F2674" s="216"/>
      <c r="G2674" s="216"/>
      <c r="H2674" s="216"/>
      <c r="I2674" s="216"/>
      <c r="J2674" s="216"/>
      <c r="K2674" s="216"/>
      <c r="L2674" s="216"/>
      <c r="M2674" s="216"/>
      <c r="N2674" s="216"/>
      <c r="O2674" s="216"/>
      <c r="P2674" s="216"/>
      <c r="Q2674" s="216"/>
      <c r="R2674" s="216"/>
      <c r="S2674" s="216"/>
      <c r="T2674" s="216"/>
      <c r="U2674" s="216"/>
      <c r="V2674" s="216"/>
      <c r="W2674" s="216"/>
      <c r="X2674" s="216"/>
      <c r="Y2674" s="216"/>
      <c r="Z2674" s="216"/>
      <c r="AA2674" s="216"/>
      <c r="AB2674" s="216"/>
      <c r="AC2674" s="216"/>
      <c r="AD2674" s="216"/>
      <c r="AE2674" s="216"/>
      <c r="AF2674" s="216"/>
      <c r="AG2674" s="216"/>
      <c r="AH2674" s="216"/>
      <c r="AI2674" s="216"/>
      <c r="AJ2674" s="216"/>
      <c r="AK2674" s="216"/>
      <c r="AL2674" s="216"/>
      <c r="FY2674" s="184"/>
      <c r="JJ2674" s="184"/>
    </row>
    <row r="2675" spans="2:270">
      <c r="B2675" s="202"/>
      <c r="E2675" s="216"/>
      <c r="F2675" s="216"/>
      <c r="G2675" s="216"/>
      <c r="H2675" s="216"/>
      <c r="I2675" s="216"/>
      <c r="J2675" s="216"/>
      <c r="K2675" s="216"/>
      <c r="L2675" s="216"/>
      <c r="M2675" s="216"/>
      <c r="N2675" s="216"/>
      <c r="O2675" s="216"/>
      <c r="P2675" s="216"/>
      <c r="Q2675" s="216"/>
      <c r="R2675" s="216"/>
      <c r="S2675" s="216"/>
      <c r="T2675" s="216"/>
      <c r="U2675" s="216"/>
      <c r="V2675" s="216"/>
      <c r="W2675" s="216"/>
      <c r="X2675" s="216"/>
      <c r="Y2675" s="216"/>
      <c r="Z2675" s="216"/>
      <c r="AA2675" s="216"/>
      <c r="AB2675" s="216"/>
      <c r="AC2675" s="216"/>
      <c r="AD2675" s="216"/>
      <c r="AE2675" s="216"/>
      <c r="AF2675" s="216"/>
      <c r="AG2675" s="216"/>
      <c r="AH2675" s="216"/>
      <c r="AI2675" s="216"/>
      <c r="AJ2675" s="216"/>
      <c r="AK2675" s="216"/>
      <c r="AL2675" s="216"/>
      <c r="FY2675" s="184"/>
      <c r="JJ2675" s="184"/>
    </row>
    <row r="2676" spans="2:270">
      <c r="B2676" s="202"/>
      <c r="E2676" s="216"/>
      <c r="F2676" s="216"/>
      <c r="G2676" s="216"/>
      <c r="H2676" s="216"/>
      <c r="I2676" s="216"/>
      <c r="J2676" s="216"/>
      <c r="K2676" s="216"/>
      <c r="L2676" s="216"/>
      <c r="M2676" s="216"/>
      <c r="N2676" s="216"/>
      <c r="O2676" s="216"/>
      <c r="P2676" s="216"/>
      <c r="Q2676" s="216"/>
      <c r="R2676" s="216"/>
      <c r="S2676" s="216"/>
      <c r="T2676" s="216"/>
      <c r="U2676" s="216"/>
      <c r="V2676" s="216"/>
      <c r="W2676" s="216"/>
      <c r="X2676" s="216"/>
      <c r="Y2676" s="216"/>
      <c r="Z2676" s="216"/>
      <c r="AA2676" s="216"/>
      <c r="AB2676" s="216"/>
      <c r="AC2676" s="216"/>
      <c r="AD2676" s="216"/>
      <c r="AE2676" s="216"/>
      <c r="AF2676" s="216"/>
      <c r="AG2676" s="216"/>
      <c r="AH2676" s="216"/>
      <c r="AI2676" s="216"/>
      <c r="AJ2676" s="216"/>
      <c r="AK2676" s="216"/>
      <c r="AL2676" s="216"/>
      <c r="FY2676" s="184"/>
      <c r="JJ2676" s="184"/>
    </row>
    <row r="2677" spans="2:270">
      <c r="B2677" s="202"/>
      <c r="E2677" s="216"/>
      <c r="F2677" s="216"/>
      <c r="G2677" s="216"/>
      <c r="H2677" s="216"/>
      <c r="I2677" s="216"/>
      <c r="J2677" s="216"/>
      <c r="K2677" s="216"/>
      <c r="L2677" s="216"/>
      <c r="M2677" s="216"/>
      <c r="N2677" s="216"/>
      <c r="O2677" s="216"/>
      <c r="P2677" s="216"/>
      <c r="Q2677" s="216"/>
      <c r="R2677" s="216"/>
      <c r="S2677" s="216"/>
      <c r="T2677" s="216"/>
      <c r="U2677" s="216"/>
      <c r="V2677" s="216"/>
      <c r="W2677" s="216"/>
      <c r="X2677" s="216"/>
      <c r="Y2677" s="216"/>
      <c r="Z2677" s="216"/>
      <c r="AA2677" s="216"/>
      <c r="AB2677" s="216"/>
      <c r="AC2677" s="216"/>
      <c r="AD2677" s="216"/>
      <c r="AE2677" s="216"/>
      <c r="AF2677" s="216"/>
      <c r="AG2677" s="216"/>
      <c r="AH2677" s="216"/>
      <c r="AI2677" s="216"/>
      <c r="AJ2677" s="216"/>
      <c r="AK2677" s="216"/>
      <c r="AL2677" s="216"/>
      <c r="FY2677" s="184"/>
      <c r="JJ2677" s="184"/>
    </row>
    <row r="2678" spans="2:270">
      <c r="B2678" s="202"/>
      <c r="E2678" s="216"/>
      <c r="F2678" s="216"/>
      <c r="G2678" s="216"/>
      <c r="H2678" s="216"/>
      <c r="I2678" s="216"/>
      <c r="J2678" s="216"/>
      <c r="K2678" s="216"/>
      <c r="L2678" s="216"/>
      <c r="M2678" s="216"/>
      <c r="N2678" s="216"/>
      <c r="O2678" s="216"/>
      <c r="P2678" s="216"/>
      <c r="Q2678" s="216"/>
      <c r="R2678" s="216"/>
      <c r="S2678" s="216"/>
      <c r="T2678" s="216"/>
      <c r="U2678" s="216"/>
      <c r="V2678" s="216"/>
      <c r="W2678" s="216"/>
      <c r="X2678" s="216"/>
      <c r="Y2678" s="216"/>
      <c r="Z2678" s="216"/>
      <c r="AA2678" s="216"/>
      <c r="AB2678" s="216"/>
      <c r="AC2678" s="216"/>
      <c r="AD2678" s="216"/>
      <c r="AE2678" s="216"/>
      <c r="AF2678" s="216"/>
      <c r="AG2678" s="216"/>
      <c r="AH2678" s="216"/>
      <c r="AI2678" s="216"/>
      <c r="AJ2678" s="216"/>
      <c r="AK2678" s="216"/>
      <c r="AL2678" s="216"/>
      <c r="FY2678" s="184"/>
      <c r="JJ2678" s="184"/>
    </row>
    <row r="2679" spans="2:270">
      <c r="B2679" s="202"/>
      <c r="E2679" s="216"/>
      <c r="F2679" s="216"/>
      <c r="G2679" s="216"/>
      <c r="H2679" s="216"/>
      <c r="I2679" s="216"/>
      <c r="J2679" s="216"/>
      <c r="K2679" s="216"/>
      <c r="L2679" s="216"/>
      <c r="M2679" s="216"/>
      <c r="N2679" s="216"/>
      <c r="O2679" s="216"/>
      <c r="P2679" s="216"/>
      <c r="Q2679" s="216"/>
      <c r="R2679" s="216"/>
      <c r="S2679" s="216"/>
      <c r="T2679" s="216"/>
      <c r="U2679" s="216"/>
      <c r="V2679" s="216"/>
      <c r="W2679" s="216"/>
      <c r="X2679" s="216"/>
      <c r="Y2679" s="216"/>
      <c r="Z2679" s="216"/>
      <c r="AA2679" s="216"/>
      <c r="AB2679" s="216"/>
      <c r="AC2679" s="216"/>
      <c r="AD2679" s="216"/>
      <c r="AE2679" s="216"/>
      <c r="AF2679" s="216"/>
      <c r="AG2679" s="216"/>
      <c r="AH2679" s="216"/>
      <c r="AI2679" s="216"/>
      <c r="AJ2679" s="216"/>
      <c r="AK2679" s="216"/>
      <c r="AL2679" s="216"/>
      <c r="FY2679" s="184"/>
      <c r="JJ2679" s="184"/>
    </row>
    <row r="2680" spans="2:270">
      <c r="B2680" s="202"/>
      <c r="E2680" s="216"/>
      <c r="F2680" s="216"/>
      <c r="G2680" s="216"/>
      <c r="H2680" s="216"/>
      <c r="I2680" s="216"/>
      <c r="J2680" s="216"/>
      <c r="K2680" s="216"/>
      <c r="L2680" s="216"/>
      <c r="M2680" s="216"/>
      <c r="N2680" s="216"/>
      <c r="O2680" s="216"/>
      <c r="P2680" s="216"/>
      <c r="Q2680" s="216"/>
      <c r="R2680" s="216"/>
      <c r="S2680" s="216"/>
      <c r="T2680" s="216"/>
      <c r="U2680" s="216"/>
      <c r="V2680" s="216"/>
      <c r="W2680" s="216"/>
      <c r="X2680" s="216"/>
      <c r="Y2680" s="216"/>
      <c r="Z2680" s="216"/>
      <c r="AA2680" s="216"/>
      <c r="AB2680" s="216"/>
      <c r="AC2680" s="216"/>
      <c r="AD2680" s="216"/>
      <c r="AE2680" s="216"/>
      <c r="AF2680" s="216"/>
      <c r="AG2680" s="216"/>
      <c r="AH2680" s="216"/>
      <c r="AI2680" s="216"/>
      <c r="AJ2680" s="216"/>
      <c r="AK2680" s="216"/>
      <c r="AL2680" s="216"/>
      <c r="FY2680" s="184"/>
      <c r="JJ2680" s="184"/>
    </row>
    <row r="2681" spans="2:270">
      <c r="B2681" s="202"/>
      <c r="E2681" s="216"/>
      <c r="F2681" s="216"/>
      <c r="G2681" s="216"/>
      <c r="H2681" s="216"/>
      <c r="I2681" s="216"/>
      <c r="J2681" s="216"/>
      <c r="K2681" s="216"/>
      <c r="L2681" s="216"/>
      <c r="M2681" s="216"/>
      <c r="N2681" s="216"/>
      <c r="O2681" s="216"/>
      <c r="P2681" s="216"/>
      <c r="Q2681" s="216"/>
      <c r="R2681" s="216"/>
      <c r="S2681" s="216"/>
      <c r="T2681" s="216"/>
      <c r="U2681" s="216"/>
      <c r="V2681" s="216"/>
      <c r="W2681" s="216"/>
      <c r="X2681" s="216"/>
      <c r="Y2681" s="216"/>
      <c r="Z2681" s="216"/>
      <c r="AA2681" s="216"/>
      <c r="AB2681" s="216"/>
      <c r="AC2681" s="216"/>
      <c r="AD2681" s="216"/>
      <c r="AE2681" s="216"/>
      <c r="AF2681" s="216"/>
      <c r="AG2681" s="216"/>
      <c r="AH2681" s="216"/>
      <c r="AI2681" s="216"/>
      <c r="AJ2681" s="216"/>
      <c r="AK2681" s="216"/>
      <c r="AL2681" s="216"/>
      <c r="FY2681" s="184"/>
      <c r="JJ2681" s="184"/>
    </row>
    <row r="2682" spans="2:270">
      <c r="B2682" s="202"/>
      <c r="E2682" s="216"/>
      <c r="F2682" s="216"/>
      <c r="G2682" s="216"/>
      <c r="H2682" s="216"/>
      <c r="I2682" s="216"/>
      <c r="J2682" s="216"/>
      <c r="K2682" s="216"/>
      <c r="L2682" s="216"/>
      <c r="M2682" s="216"/>
      <c r="N2682" s="216"/>
      <c r="O2682" s="216"/>
      <c r="P2682" s="216"/>
      <c r="Q2682" s="216"/>
      <c r="R2682" s="216"/>
      <c r="S2682" s="216"/>
      <c r="T2682" s="216"/>
      <c r="U2682" s="216"/>
      <c r="V2682" s="216"/>
      <c r="W2682" s="216"/>
      <c r="X2682" s="216"/>
      <c r="Y2682" s="216"/>
      <c r="Z2682" s="216"/>
      <c r="AA2682" s="216"/>
      <c r="AB2682" s="216"/>
      <c r="AC2682" s="216"/>
      <c r="AD2682" s="216"/>
      <c r="AE2682" s="216"/>
      <c r="AF2682" s="216"/>
      <c r="AG2682" s="216"/>
      <c r="AH2682" s="216"/>
      <c r="AI2682" s="216"/>
      <c r="AJ2682" s="216"/>
      <c r="AK2682" s="216"/>
      <c r="AL2682" s="216"/>
      <c r="FY2682" s="184"/>
      <c r="JJ2682" s="184"/>
    </row>
    <row r="2683" spans="2:270">
      <c r="B2683" s="202"/>
      <c r="E2683" s="216"/>
      <c r="F2683" s="216"/>
      <c r="G2683" s="216"/>
      <c r="H2683" s="216"/>
      <c r="I2683" s="216"/>
      <c r="J2683" s="216"/>
      <c r="K2683" s="216"/>
      <c r="L2683" s="216"/>
      <c r="M2683" s="216"/>
      <c r="N2683" s="216"/>
      <c r="O2683" s="216"/>
      <c r="P2683" s="216"/>
      <c r="Q2683" s="216"/>
      <c r="R2683" s="216"/>
      <c r="S2683" s="216"/>
      <c r="T2683" s="216"/>
      <c r="U2683" s="216"/>
      <c r="V2683" s="216"/>
      <c r="W2683" s="216"/>
      <c r="X2683" s="216"/>
      <c r="Y2683" s="216"/>
      <c r="Z2683" s="216"/>
      <c r="AA2683" s="216"/>
      <c r="AB2683" s="216"/>
      <c r="AC2683" s="216"/>
      <c r="AD2683" s="216"/>
      <c r="AE2683" s="216"/>
      <c r="AF2683" s="216"/>
      <c r="AG2683" s="216"/>
      <c r="AH2683" s="216"/>
      <c r="AI2683" s="216"/>
      <c r="AJ2683" s="216"/>
      <c r="AK2683" s="216"/>
      <c r="AL2683" s="216"/>
      <c r="FY2683" s="184"/>
      <c r="JJ2683" s="184"/>
    </row>
    <row r="2684" spans="2:270">
      <c r="B2684" s="202"/>
      <c r="E2684" s="216"/>
      <c r="F2684" s="216"/>
      <c r="G2684" s="216"/>
      <c r="H2684" s="216"/>
      <c r="I2684" s="216"/>
      <c r="J2684" s="216"/>
      <c r="K2684" s="216"/>
      <c r="L2684" s="216"/>
      <c r="M2684" s="216"/>
      <c r="N2684" s="216"/>
      <c r="O2684" s="216"/>
      <c r="P2684" s="216"/>
      <c r="Q2684" s="216"/>
      <c r="R2684" s="216"/>
      <c r="S2684" s="216"/>
      <c r="T2684" s="216"/>
      <c r="U2684" s="216"/>
      <c r="V2684" s="216"/>
      <c r="W2684" s="216"/>
      <c r="X2684" s="216"/>
      <c r="Y2684" s="216"/>
      <c r="Z2684" s="216"/>
      <c r="AA2684" s="216"/>
      <c r="AB2684" s="216"/>
      <c r="AC2684" s="216"/>
      <c r="AD2684" s="216"/>
      <c r="AE2684" s="216"/>
      <c r="AF2684" s="216"/>
      <c r="AG2684" s="216"/>
      <c r="AH2684" s="216"/>
      <c r="AI2684" s="216"/>
      <c r="AJ2684" s="216"/>
      <c r="AK2684" s="216"/>
      <c r="AL2684" s="216"/>
      <c r="FY2684" s="184"/>
      <c r="JJ2684" s="184"/>
    </row>
    <row r="2685" spans="2:270">
      <c r="B2685" s="202"/>
      <c r="E2685" s="216"/>
      <c r="F2685" s="216"/>
      <c r="G2685" s="216"/>
      <c r="H2685" s="216"/>
      <c r="I2685" s="216"/>
      <c r="J2685" s="216"/>
      <c r="K2685" s="216"/>
      <c r="L2685" s="216"/>
      <c r="M2685" s="216"/>
      <c r="N2685" s="216"/>
      <c r="O2685" s="216"/>
      <c r="P2685" s="216"/>
      <c r="Q2685" s="216"/>
      <c r="R2685" s="216"/>
      <c r="S2685" s="216"/>
      <c r="T2685" s="216"/>
      <c r="U2685" s="216"/>
      <c r="V2685" s="216"/>
      <c r="W2685" s="216"/>
      <c r="X2685" s="216"/>
      <c r="Y2685" s="216"/>
      <c r="Z2685" s="216"/>
      <c r="AA2685" s="216"/>
      <c r="AB2685" s="216"/>
      <c r="AC2685" s="216"/>
      <c r="AD2685" s="216"/>
      <c r="AE2685" s="216"/>
      <c r="AF2685" s="216"/>
      <c r="AG2685" s="216"/>
      <c r="AH2685" s="216"/>
      <c r="AI2685" s="216"/>
      <c r="AJ2685" s="216"/>
      <c r="AK2685" s="216"/>
      <c r="AL2685" s="216"/>
      <c r="FY2685" s="184"/>
      <c r="JJ2685" s="184"/>
    </row>
    <row r="2686" spans="2:270">
      <c r="B2686" s="202"/>
      <c r="E2686" s="216"/>
      <c r="F2686" s="216"/>
      <c r="G2686" s="216"/>
      <c r="H2686" s="216"/>
      <c r="I2686" s="216"/>
      <c r="J2686" s="216"/>
      <c r="K2686" s="216"/>
      <c r="L2686" s="216"/>
      <c r="M2686" s="216"/>
      <c r="N2686" s="216"/>
      <c r="O2686" s="216"/>
      <c r="P2686" s="216"/>
      <c r="Q2686" s="216"/>
      <c r="R2686" s="216"/>
      <c r="S2686" s="216"/>
      <c r="T2686" s="216"/>
      <c r="U2686" s="216"/>
      <c r="V2686" s="216"/>
      <c r="W2686" s="216"/>
      <c r="X2686" s="216"/>
      <c r="Y2686" s="216"/>
      <c r="Z2686" s="216"/>
      <c r="AA2686" s="216"/>
      <c r="AB2686" s="216"/>
      <c r="AC2686" s="216"/>
      <c r="AD2686" s="216"/>
      <c r="AE2686" s="216"/>
      <c r="AF2686" s="216"/>
      <c r="AG2686" s="216"/>
      <c r="AH2686" s="216"/>
      <c r="AI2686" s="216"/>
      <c r="AJ2686" s="216"/>
      <c r="AK2686" s="216"/>
      <c r="AL2686" s="216"/>
      <c r="FY2686" s="184"/>
      <c r="JJ2686" s="184"/>
    </row>
    <row r="2687" spans="2:270">
      <c r="B2687" s="202"/>
      <c r="E2687" s="216"/>
      <c r="F2687" s="216"/>
      <c r="G2687" s="216"/>
      <c r="H2687" s="216"/>
      <c r="I2687" s="216"/>
      <c r="J2687" s="216"/>
      <c r="K2687" s="216"/>
      <c r="L2687" s="216"/>
      <c r="M2687" s="216"/>
      <c r="N2687" s="216"/>
      <c r="O2687" s="216"/>
      <c r="P2687" s="216"/>
      <c r="Q2687" s="216"/>
      <c r="R2687" s="216"/>
      <c r="S2687" s="216"/>
      <c r="T2687" s="216"/>
      <c r="U2687" s="216"/>
      <c r="V2687" s="216"/>
      <c r="W2687" s="216"/>
      <c r="X2687" s="216"/>
      <c r="Y2687" s="216"/>
      <c r="Z2687" s="216"/>
      <c r="AA2687" s="216"/>
      <c r="AB2687" s="216"/>
      <c r="AC2687" s="216"/>
      <c r="AD2687" s="216"/>
      <c r="AE2687" s="216"/>
      <c r="AF2687" s="216"/>
      <c r="AG2687" s="216"/>
      <c r="AH2687" s="216"/>
      <c r="AI2687" s="216"/>
      <c r="AJ2687" s="216"/>
      <c r="AK2687" s="216"/>
      <c r="AL2687" s="216"/>
      <c r="FY2687" s="184"/>
      <c r="JJ2687" s="184"/>
    </row>
    <row r="2688" spans="2:270">
      <c r="B2688" s="202"/>
      <c r="E2688" s="216"/>
      <c r="F2688" s="216"/>
      <c r="G2688" s="216"/>
      <c r="H2688" s="216"/>
      <c r="I2688" s="216"/>
      <c r="J2688" s="216"/>
      <c r="K2688" s="216"/>
      <c r="L2688" s="216"/>
      <c r="M2688" s="216"/>
      <c r="N2688" s="216"/>
      <c r="O2688" s="216"/>
      <c r="P2688" s="216"/>
      <c r="Q2688" s="216"/>
      <c r="R2688" s="216"/>
      <c r="S2688" s="216"/>
      <c r="T2688" s="216"/>
      <c r="U2688" s="216"/>
      <c r="V2688" s="216"/>
      <c r="W2688" s="216"/>
      <c r="X2688" s="216"/>
      <c r="Y2688" s="216"/>
      <c r="Z2688" s="216"/>
      <c r="AA2688" s="216"/>
      <c r="AB2688" s="216"/>
      <c r="AC2688" s="216"/>
      <c r="AD2688" s="216"/>
      <c r="AE2688" s="216"/>
      <c r="AF2688" s="216"/>
      <c r="AG2688" s="216"/>
      <c r="AH2688" s="216"/>
      <c r="AI2688" s="216"/>
      <c r="AJ2688" s="216"/>
      <c r="AK2688" s="216"/>
      <c r="AL2688" s="216"/>
      <c r="FY2688" s="184"/>
      <c r="JJ2688" s="184"/>
    </row>
    <row r="2689" spans="2:270">
      <c r="B2689" s="202"/>
      <c r="E2689" s="216"/>
      <c r="F2689" s="216"/>
      <c r="G2689" s="216"/>
      <c r="H2689" s="216"/>
      <c r="I2689" s="216"/>
      <c r="J2689" s="216"/>
      <c r="K2689" s="216"/>
      <c r="L2689" s="216"/>
      <c r="M2689" s="216"/>
      <c r="N2689" s="216"/>
      <c r="O2689" s="216"/>
      <c r="P2689" s="216"/>
      <c r="Q2689" s="216"/>
      <c r="R2689" s="216"/>
      <c r="S2689" s="216"/>
      <c r="T2689" s="216"/>
      <c r="U2689" s="216"/>
      <c r="V2689" s="216"/>
      <c r="W2689" s="216"/>
      <c r="X2689" s="216"/>
      <c r="Y2689" s="216"/>
      <c r="Z2689" s="216"/>
      <c r="AA2689" s="216"/>
      <c r="AB2689" s="216"/>
      <c r="AC2689" s="216"/>
      <c r="AD2689" s="216"/>
      <c r="AE2689" s="216"/>
      <c r="AF2689" s="216"/>
      <c r="AG2689" s="216"/>
      <c r="AH2689" s="216"/>
      <c r="AI2689" s="216"/>
      <c r="AJ2689" s="216"/>
      <c r="AK2689" s="216"/>
      <c r="AL2689" s="216"/>
      <c r="FY2689" s="184"/>
      <c r="JJ2689" s="184"/>
    </row>
    <row r="2690" spans="2:270">
      <c r="B2690" s="202"/>
      <c r="E2690" s="216"/>
      <c r="F2690" s="216"/>
      <c r="G2690" s="216"/>
      <c r="H2690" s="216"/>
      <c r="I2690" s="216"/>
      <c r="J2690" s="216"/>
      <c r="K2690" s="216"/>
      <c r="L2690" s="216"/>
      <c r="M2690" s="216"/>
      <c r="N2690" s="216"/>
      <c r="O2690" s="216"/>
      <c r="P2690" s="216"/>
      <c r="Q2690" s="216"/>
      <c r="R2690" s="216"/>
      <c r="S2690" s="216"/>
      <c r="T2690" s="216"/>
      <c r="U2690" s="216"/>
      <c r="V2690" s="216"/>
      <c r="W2690" s="216"/>
      <c r="X2690" s="216"/>
      <c r="Y2690" s="216"/>
      <c r="Z2690" s="216"/>
      <c r="AA2690" s="216"/>
      <c r="AB2690" s="216"/>
      <c r="AC2690" s="216"/>
      <c r="AD2690" s="216"/>
      <c r="AE2690" s="216"/>
      <c r="AF2690" s="216"/>
      <c r="AG2690" s="216"/>
      <c r="AH2690" s="216"/>
      <c r="AI2690" s="216"/>
      <c r="AJ2690" s="216"/>
      <c r="AK2690" s="216"/>
      <c r="AL2690" s="216"/>
      <c r="FY2690" s="184"/>
      <c r="JJ2690" s="184"/>
    </row>
    <row r="2691" spans="2:270">
      <c r="B2691" s="202"/>
      <c r="E2691" s="216"/>
      <c r="F2691" s="216"/>
      <c r="G2691" s="216"/>
      <c r="H2691" s="216"/>
      <c r="I2691" s="216"/>
      <c r="J2691" s="216"/>
      <c r="K2691" s="216"/>
      <c r="L2691" s="216"/>
      <c r="M2691" s="216"/>
      <c r="N2691" s="216"/>
      <c r="O2691" s="216"/>
      <c r="P2691" s="216"/>
      <c r="Q2691" s="216"/>
      <c r="R2691" s="216"/>
      <c r="S2691" s="216"/>
      <c r="T2691" s="216"/>
      <c r="U2691" s="216"/>
      <c r="V2691" s="216"/>
      <c r="W2691" s="216"/>
      <c r="X2691" s="216"/>
      <c r="Y2691" s="216"/>
      <c r="Z2691" s="216"/>
      <c r="AA2691" s="216"/>
      <c r="AB2691" s="216"/>
      <c r="AC2691" s="216"/>
      <c r="AD2691" s="216"/>
      <c r="AE2691" s="216"/>
      <c r="AF2691" s="216"/>
      <c r="AG2691" s="216"/>
      <c r="AH2691" s="216"/>
      <c r="AI2691" s="216"/>
      <c r="AJ2691" s="216"/>
      <c r="AK2691" s="216"/>
      <c r="AL2691" s="216"/>
      <c r="FY2691" s="184"/>
      <c r="JJ2691" s="184"/>
    </row>
    <row r="2692" spans="2:270">
      <c r="B2692" s="202"/>
      <c r="E2692" s="216"/>
      <c r="F2692" s="216"/>
      <c r="G2692" s="216"/>
      <c r="H2692" s="216"/>
      <c r="I2692" s="216"/>
      <c r="J2692" s="216"/>
      <c r="K2692" s="216"/>
      <c r="L2692" s="216"/>
      <c r="M2692" s="216"/>
      <c r="N2692" s="216"/>
      <c r="O2692" s="216"/>
      <c r="P2692" s="216"/>
      <c r="Q2692" s="216"/>
      <c r="R2692" s="216"/>
      <c r="S2692" s="216"/>
      <c r="T2692" s="216"/>
      <c r="U2692" s="216"/>
      <c r="V2692" s="216"/>
      <c r="W2692" s="216"/>
      <c r="X2692" s="216"/>
      <c r="Y2692" s="216"/>
      <c r="Z2692" s="216"/>
      <c r="AA2692" s="216"/>
      <c r="AB2692" s="216"/>
      <c r="AC2692" s="216"/>
      <c r="AD2692" s="216"/>
      <c r="AE2692" s="216"/>
      <c r="AF2692" s="216"/>
      <c r="AG2692" s="216"/>
      <c r="AH2692" s="216"/>
      <c r="AI2692" s="216"/>
      <c r="AJ2692" s="216"/>
      <c r="AK2692" s="216"/>
      <c r="AL2692" s="216"/>
      <c r="FY2692" s="184"/>
      <c r="JJ2692" s="184"/>
    </row>
    <row r="2693" spans="2:270">
      <c r="B2693" s="202"/>
      <c r="E2693" s="216"/>
      <c r="F2693" s="216"/>
      <c r="G2693" s="216"/>
      <c r="H2693" s="216"/>
      <c r="I2693" s="216"/>
      <c r="J2693" s="216"/>
      <c r="K2693" s="216"/>
      <c r="L2693" s="216"/>
      <c r="M2693" s="216"/>
      <c r="N2693" s="216"/>
      <c r="O2693" s="216"/>
      <c r="P2693" s="216"/>
      <c r="Q2693" s="216"/>
      <c r="R2693" s="216"/>
      <c r="S2693" s="216"/>
      <c r="T2693" s="216"/>
      <c r="U2693" s="216"/>
      <c r="V2693" s="216"/>
      <c r="W2693" s="216"/>
      <c r="X2693" s="216"/>
      <c r="Y2693" s="216"/>
      <c r="Z2693" s="216"/>
      <c r="AA2693" s="216"/>
      <c r="AB2693" s="216"/>
      <c r="AC2693" s="216"/>
      <c r="AD2693" s="216"/>
      <c r="AE2693" s="216"/>
      <c r="AF2693" s="216"/>
      <c r="AG2693" s="216"/>
      <c r="AH2693" s="216"/>
      <c r="AI2693" s="216"/>
      <c r="AJ2693" s="216"/>
      <c r="AK2693" s="216"/>
      <c r="AL2693" s="216"/>
      <c r="FY2693" s="184"/>
      <c r="JJ2693" s="184"/>
    </row>
    <row r="2694" spans="2:270">
      <c r="B2694" s="202"/>
      <c r="E2694" s="216"/>
      <c r="F2694" s="216"/>
      <c r="G2694" s="216"/>
      <c r="H2694" s="216"/>
      <c r="I2694" s="216"/>
      <c r="J2694" s="216"/>
      <c r="K2694" s="216"/>
      <c r="L2694" s="216"/>
      <c r="M2694" s="216"/>
      <c r="N2694" s="216"/>
      <c r="O2694" s="216"/>
      <c r="P2694" s="216"/>
      <c r="Q2694" s="216"/>
      <c r="R2694" s="216"/>
      <c r="S2694" s="216"/>
      <c r="T2694" s="216"/>
      <c r="U2694" s="216"/>
      <c r="V2694" s="216"/>
      <c r="W2694" s="216"/>
      <c r="X2694" s="216"/>
      <c r="Y2694" s="216"/>
      <c r="Z2694" s="216"/>
      <c r="AA2694" s="216"/>
      <c r="AB2694" s="216"/>
      <c r="AC2694" s="216"/>
      <c r="AD2694" s="216"/>
      <c r="AE2694" s="216"/>
      <c r="AF2694" s="216"/>
      <c r="AG2694" s="216"/>
      <c r="AH2694" s="216"/>
      <c r="AI2694" s="216"/>
      <c r="AJ2694" s="216"/>
      <c r="AK2694" s="216"/>
      <c r="AL2694" s="216"/>
      <c r="FY2694" s="184"/>
      <c r="JJ2694" s="184"/>
    </row>
    <row r="2695" spans="2:270">
      <c r="B2695" s="202"/>
      <c r="E2695" s="216"/>
      <c r="F2695" s="216"/>
      <c r="G2695" s="216"/>
      <c r="H2695" s="216"/>
      <c r="I2695" s="216"/>
      <c r="J2695" s="216"/>
      <c r="K2695" s="216"/>
      <c r="L2695" s="216"/>
      <c r="M2695" s="216"/>
      <c r="N2695" s="216"/>
      <c r="O2695" s="216"/>
      <c r="P2695" s="216"/>
      <c r="Q2695" s="216"/>
      <c r="R2695" s="216"/>
      <c r="S2695" s="216"/>
      <c r="T2695" s="216"/>
      <c r="U2695" s="216"/>
      <c r="V2695" s="216"/>
      <c r="W2695" s="216"/>
      <c r="X2695" s="216"/>
      <c r="Y2695" s="216"/>
      <c r="Z2695" s="216"/>
      <c r="AA2695" s="216"/>
      <c r="AB2695" s="216"/>
      <c r="AC2695" s="216"/>
      <c r="AD2695" s="216"/>
      <c r="AE2695" s="216"/>
      <c r="AF2695" s="216"/>
      <c r="AG2695" s="216"/>
      <c r="AH2695" s="216"/>
      <c r="AI2695" s="216"/>
      <c r="AJ2695" s="216"/>
      <c r="AK2695" s="216"/>
      <c r="AL2695" s="216"/>
      <c r="FY2695" s="184"/>
      <c r="JJ2695" s="184"/>
    </row>
    <row r="2696" spans="2:270">
      <c r="B2696" s="202"/>
      <c r="E2696" s="216"/>
      <c r="F2696" s="216"/>
      <c r="G2696" s="216"/>
      <c r="H2696" s="216"/>
      <c r="I2696" s="216"/>
      <c r="J2696" s="216"/>
      <c r="K2696" s="216"/>
      <c r="L2696" s="216"/>
      <c r="M2696" s="216"/>
      <c r="N2696" s="216"/>
      <c r="O2696" s="216"/>
      <c r="P2696" s="216"/>
      <c r="Q2696" s="216"/>
      <c r="R2696" s="216"/>
      <c r="S2696" s="216"/>
      <c r="T2696" s="216"/>
      <c r="U2696" s="216"/>
      <c r="V2696" s="216"/>
      <c r="W2696" s="216"/>
      <c r="X2696" s="216"/>
      <c r="Y2696" s="216"/>
      <c r="Z2696" s="216"/>
      <c r="AA2696" s="216"/>
      <c r="AB2696" s="216"/>
      <c r="AC2696" s="216"/>
      <c r="AD2696" s="216"/>
      <c r="AE2696" s="216"/>
      <c r="AF2696" s="216"/>
      <c r="AG2696" s="216"/>
      <c r="AH2696" s="216"/>
      <c r="AI2696" s="216"/>
      <c r="AJ2696" s="216"/>
      <c r="AK2696" s="216"/>
      <c r="AL2696" s="216"/>
      <c r="FY2696" s="184"/>
      <c r="JJ2696" s="184"/>
    </row>
    <row r="2697" spans="2:270">
      <c r="B2697" s="202"/>
      <c r="E2697" s="216"/>
      <c r="F2697" s="216"/>
      <c r="G2697" s="216"/>
      <c r="H2697" s="216"/>
      <c r="I2697" s="216"/>
      <c r="J2697" s="216"/>
      <c r="K2697" s="216"/>
      <c r="L2697" s="216"/>
      <c r="M2697" s="216"/>
      <c r="N2697" s="216"/>
      <c r="O2697" s="216"/>
      <c r="P2697" s="216"/>
      <c r="Q2697" s="216"/>
      <c r="R2697" s="216"/>
      <c r="S2697" s="216"/>
      <c r="T2697" s="216"/>
      <c r="U2697" s="216"/>
      <c r="V2697" s="216"/>
      <c r="W2697" s="216"/>
      <c r="X2697" s="216"/>
      <c r="Y2697" s="216"/>
      <c r="Z2697" s="216"/>
      <c r="AA2697" s="216"/>
      <c r="AB2697" s="216"/>
      <c r="AC2697" s="216"/>
      <c r="AD2697" s="216"/>
      <c r="AE2697" s="216"/>
      <c r="AF2697" s="216"/>
      <c r="AG2697" s="216"/>
      <c r="AH2697" s="216"/>
      <c r="AI2697" s="216"/>
      <c r="AJ2697" s="216"/>
      <c r="AK2697" s="216"/>
      <c r="AL2697" s="216"/>
      <c r="FY2697" s="184"/>
      <c r="JJ2697" s="184"/>
    </row>
    <row r="2698" spans="2:270">
      <c r="B2698" s="202"/>
      <c r="E2698" s="216"/>
      <c r="F2698" s="216"/>
      <c r="G2698" s="216"/>
      <c r="H2698" s="216"/>
      <c r="I2698" s="216"/>
      <c r="J2698" s="216"/>
      <c r="K2698" s="216"/>
      <c r="L2698" s="216"/>
      <c r="M2698" s="216"/>
      <c r="N2698" s="216"/>
      <c r="O2698" s="216"/>
      <c r="P2698" s="216"/>
      <c r="Q2698" s="216"/>
      <c r="R2698" s="216"/>
      <c r="S2698" s="216"/>
      <c r="T2698" s="216"/>
      <c r="U2698" s="216"/>
      <c r="V2698" s="216"/>
      <c r="W2698" s="216"/>
      <c r="X2698" s="216"/>
      <c r="Y2698" s="216"/>
      <c r="Z2698" s="216"/>
      <c r="AA2698" s="216"/>
      <c r="AB2698" s="216"/>
      <c r="AC2698" s="216"/>
      <c r="AD2698" s="216"/>
      <c r="AE2698" s="216"/>
      <c r="AF2698" s="216"/>
      <c r="AG2698" s="216"/>
      <c r="AH2698" s="216"/>
      <c r="AI2698" s="216"/>
      <c r="AJ2698" s="216"/>
      <c r="AK2698" s="216"/>
      <c r="AL2698" s="216"/>
      <c r="FY2698" s="184"/>
      <c r="JJ2698" s="184"/>
    </row>
    <row r="2699" spans="2:270">
      <c r="B2699" s="202"/>
      <c r="E2699" s="216"/>
      <c r="F2699" s="216"/>
      <c r="G2699" s="216"/>
      <c r="H2699" s="216"/>
      <c r="I2699" s="216"/>
      <c r="J2699" s="216"/>
      <c r="K2699" s="216"/>
      <c r="L2699" s="216"/>
      <c r="M2699" s="216"/>
      <c r="N2699" s="216"/>
      <c r="O2699" s="216"/>
      <c r="P2699" s="216"/>
      <c r="Q2699" s="216"/>
      <c r="R2699" s="216"/>
      <c r="S2699" s="216"/>
      <c r="T2699" s="216"/>
      <c r="U2699" s="216"/>
      <c r="V2699" s="216"/>
      <c r="W2699" s="216"/>
      <c r="X2699" s="216"/>
      <c r="Y2699" s="216"/>
      <c r="Z2699" s="216"/>
      <c r="AA2699" s="216"/>
      <c r="AB2699" s="216"/>
      <c r="AC2699" s="216"/>
      <c r="AD2699" s="216"/>
      <c r="AE2699" s="216"/>
      <c r="AF2699" s="216"/>
      <c r="AG2699" s="216"/>
      <c r="AH2699" s="216"/>
      <c r="AI2699" s="216"/>
      <c r="AJ2699" s="216"/>
      <c r="AK2699" s="216"/>
      <c r="AL2699" s="216"/>
      <c r="FY2699" s="184"/>
      <c r="JJ2699" s="184"/>
    </row>
    <row r="2700" spans="2:270">
      <c r="B2700" s="202"/>
      <c r="E2700" s="216"/>
      <c r="F2700" s="216"/>
      <c r="G2700" s="216"/>
      <c r="H2700" s="216"/>
      <c r="I2700" s="216"/>
      <c r="J2700" s="216"/>
      <c r="K2700" s="216"/>
      <c r="L2700" s="216"/>
      <c r="M2700" s="216"/>
      <c r="N2700" s="216"/>
      <c r="O2700" s="216"/>
      <c r="P2700" s="216"/>
      <c r="Q2700" s="216"/>
      <c r="R2700" s="216"/>
      <c r="S2700" s="216"/>
      <c r="T2700" s="216"/>
      <c r="U2700" s="216"/>
      <c r="V2700" s="216"/>
      <c r="W2700" s="216"/>
      <c r="X2700" s="216"/>
      <c r="Y2700" s="216"/>
      <c r="Z2700" s="216"/>
      <c r="AA2700" s="216"/>
      <c r="AB2700" s="216"/>
      <c r="AC2700" s="216"/>
      <c r="AD2700" s="216"/>
      <c r="AE2700" s="216"/>
      <c r="AF2700" s="216"/>
      <c r="AG2700" s="216"/>
      <c r="AH2700" s="216"/>
      <c r="AI2700" s="216"/>
      <c r="AJ2700" s="216"/>
      <c r="AK2700" s="216"/>
      <c r="AL2700" s="216"/>
      <c r="FY2700" s="184"/>
      <c r="JJ2700" s="184"/>
    </row>
    <row r="2701" spans="2:270">
      <c r="B2701" s="202"/>
      <c r="E2701" s="216"/>
      <c r="F2701" s="216"/>
      <c r="G2701" s="216"/>
      <c r="H2701" s="216"/>
      <c r="I2701" s="216"/>
      <c r="J2701" s="216"/>
      <c r="K2701" s="216"/>
      <c r="L2701" s="216"/>
      <c r="M2701" s="216"/>
      <c r="N2701" s="216"/>
      <c r="O2701" s="216"/>
      <c r="P2701" s="216"/>
      <c r="Q2701" s="216"/>
      <c r="R2701" s="216"/>
      <c r="S2701" s="216"/>
      <c r="T2701" s="216"/>
      <c r="U2701" s="216"/>
      <c r="V2701" s="216"/>
      <c r="W2701" s="216"/>
      <c r="X2701" s="216"/>
      <c r="Y2701" s="216"/>
      <c r="Z2701" s="216"/>
      <c r="AA2701" s="216"/>
      <c r="AB2701" s="216"/>
      <c r="AC2701" s="216"/>
      <c r="AD2701" s="216"/>
      <c r="AE2701" s="216"/>
      <c r="AF2701" s="216"/>
      <c r="AG2701" s="216"/>
      <c r="AH2701" s="216"/>
      <c r="AI2701" s="216"/>
      <c r="AJ2701" s="216"/>
      <c r="AK2701" s="216"/>
      <c r="AL2701" s="216"/>
      <c r="FY2701" s="184"/>
      <c r="JJ2701" s="184"/>
    </row>
    <row r="2702" spans="2:270">
      <c r="B2702" s="202"/>
      <c r="E2702" s="216"/>
      <c r="F2702" s="216"/>
      <c r="G2702" s="216"/>
      <c r="H2702" s="216"/>
      <c r="I2702" s="216"/>
      <c r="J2702" s="216"/>
      <c r="K2702" s="216"/>
      <c r="L2702" s="216"/>
      <c r="M2702" s="216"/>
      <c r="N2702" s="216"/>
      <c r="O2702" s="216"/>
      <c r="P2702" s="216"/>
      <c r="Q2702" s="216"/>
      <c r="R2702" s="216"/>
      <c r="S2702" s="216"/>
      <c r="T2702" s="216"/>
      <c r="U2702" s="216"/>
      <c r="V2702" s="216"/>
      <c r="W2702" s="216"/>
      <c r="X2702" s="216"/>
      <c r="Y2702" s="216"/>
      <c r="Z2702" s="216"/>
      <c r="AA2702" s="216"/>
      <c r="AB2702" s="216"/>
      <c r="AC2702" s="216"/>
      <c r="AD2702" s="216"/>
      <c r="AE2702" s="216"/>
      <c r="AF2702" s="216"/>
      <c r="AG2702" s="216"/>
      <c r="AH2702" s="216"/>
      <c r="AI2702" s="216"/>
      <c r="AJ2702" s="216"/>
      <c r="AK2702" s="216"/>
      <c r="AL2702" s="216"/>
      <c r="FY2702" s="184"/>
      <c r="JJ2702" s="184"/>
    </row>
    <row r="2703" spans="2:270">
      <c r="B2703" s="202"/>
      <c r="E2703" s="216"/>
      <c r="F2703" s="216"/>
      <c r="G2703" s="216"/>
      <c r="H2703" s="216"/>
      <c r="I2703" s="216"/>
      <c r="J2703" s="216"/>
      <c r="K2703" s="216"/>
      <c r="L2703" s="216"/>
      <c r="M2703" s="216"/>
      <c r="N2703" s="216"/>
      <c r="O2703" s="216"/>
      <c r="P2703" s="216"/>
      <c r="Q2703" s="216"/>
      <c r="R2703" s="216"/>
      <c r="S2703" s="216"/>
      <c r="T2703" s="216"/>
      <c r="U2703" s="216"/>
      <c r="V2703" s="216"/>
      <c r="W2703" s="216"/>
      <c r="X2703" s="216"/>
      <c r="Y2703" s="216"/>
      <c r="Z2703" s="216"/>
      <c r="AA2703" s="216"/>
      <c r="AB2703" s="216"/>
      <c r="AC2703" s="216"/>
      <c r="AD2703" s="216"/>
      <c r="AE2703" s="216"/>
      <c r="AF2703" s="216"/>
      <c r="AG2703" s="216"/>
      <c r="AH2703" s="216"/>
      <c r="AI2703" s="216"/>
      <c r="AJ2703" s="216"/>
      <c r="AK2703" s="216"/>
      <c r="AL2703" s="216"/>
      <c r="FY2703" s="184"/>
      <c r="JJ2703" s="184"/>
    </row>
    <row r="2704" spans="2:270">
      <c r="B2704" s="202"/>
      <c r="E2704" s="216"/>
      <c r="F2704" s="216"/>
      <c r="G2704" s="216"/>
      <c r="H2704" s="216"/>
      <c r="I2704" s="216"/>
      <c r="J2704" s="216"/>
      <c r="K2704" s="216"/>
      <c r="L2704" s="216"/>
      <c r="M2704" s="216"/>
      <c r="N2704" s="216"/>
      <c r="O2704" s="216"/>
      <c r="P2704" s="216"/>
      <c r="Q2704" s="216"/>
      <c r="R2704" s="216"/>
      <c r="S2704" s="216"/>
      <c r="T2704" s="216"/>
      <c r="U2704" s="216"/>
      <c r="V2704" s="216"/>
      <c r="W2704" s="216"/>
      <c r="X2704" s="216"/>
      <c r="Y2704" s="216"/>
      <c r="Z2704" s="216"/>
      <c r="AA2704" s="216"/>
      <c r="AB2704" s="216"/>
      <c r="AC2704" s="216"/>
      <c r="AD2704" s="216"/>
      <c r="AE2704" s="216"/>
      <c r="AF2704" s="216"/>
      <c r="AG2704" s="216"/>
      <c r="AH2704" s="216"/>
      <c r="AI2704" s="216"/>
      <c r="AJ2704" s="216"/>
      <c r="AK2704" s="216"/>
      <c r="AL2704" s="216"/>
      <c r="FY2704" s="184"/>
      <c r="JJ2704" s="184"/>
    </row>
    <row r="2705" spans="2:270">
      <c r="B2705" s="202"/>
      <c r="E2705" s="216"/>
      <c r="F2705" s="216"/>
      <c r="G2705" s="216"/>
      <c r="H2705" s="216"/>
      <c r="I2705" s="216"/>
      <c r="J2705" s="216"/>
      <c r="K2705" s="216"/>
      <c r="L2705" s="216"/>
      <c r="M2705" s="216"/>
      <c r="N2705" s="216"/>
      <c r="O2705" s="216"/>
      <c r="P2705" s="216"/>
      <c r="Q2705" s="216"/>
      <c r="R2705" s="216"/>
      <c r="S2705" s="216"/>
      <c r="T2705" s="216"/>
      <c r="U2705" s="216"/>
      <c r="V2705" s="216"/>
      <c r="W2705" s="216"/>
      <c r="X2705" s="216"/>
      <c r="Y2705" s="216"/>
      <c r="Z2705" s="216"/>
      <c r="AA2705" s="216"/>
      <c r="AB2705" s="216"/>
      <c r="AC2705" s="216"/>
      <c r="AD2705" s="216"/>
      <c r="AE2705" s="216"/>
      <c r="AF2705" s="216"/>
      <c r="AG2705" s="216"/>
      <c r="AH2705" s="216"/>
      <c r="AI2705" s="216"/>
      <c r="AJ2705" s="216"/>
      <c r="AK2705" s="216"/>
      <c r="AL2705" s="216"/>
      <c r="FY2705" s="184"/>
      <c r="JJ2705" s="184"/>
    </row>
    <row r="2706" spans="2:270">
      <c r="B2706" s="202"/>
      <c r="E2706" s="216"/>
      <c r="F2706" s="216"/>
      <c r="G2706" s="216"/>
      <c r="H2706" s="216"/>
      <c r="I2706" s="216"/>
      <c r="J2706" s="216"/>
      <c r="K2706" s="216"/>
      <c r="L2706" s="216"/>
      <c r="M2706" s="216"/>
      <c r="N2706" s="216"/>
      <c r="O2706" s="216"/>
      <c r="P2706" s="216"/>
      <c r="Q2706" s="216"/>
      <c r="R2706" s="216"/>
      <c r="S2706" s="216"/>
      <c r="T2706" s="216"/>
      <c r="U2706" s="216"/>
      <c r="V2706" s="216"/>
      <c r="W2706" s="216"/>
      <c r="X2706" s="216"/>
      <c r="Y2706" s="216"/>
      <c r="Z2706" s="216"/>
      <c r="AA2706" s="216"/>
      <c r="AB2706" s="216"/>
      <c r="AC2706" s="216"/>
      <c r="AD2706" s="216"/>
      <c r="AE2706" s="216"/>
      <c r="AF2706" s="216"/>
      <c r="AG2706" s="216"/>
      <c r="AH2706" s="216"/>
      <c r="AI2706" s="216"/>
      <c r="AJ2706" s="216"/>
      <c r="AK2706" s="216"/>
      <c r="AL2706" s="216"/>
      <c r="FY2706" s="184"/>
      <c r="JJ2706" s="184"/>
    </row>
    <row r="2707" spans="2:270">
      <c r="B2707" s="202"/>
      <c r="E2707" s="216"/>
      <c r="F2707" s="216"/>
      <c r="G2707" s="216"/>
      <c r="H2707" s="216"/>
      <c r="I2707" s="216"/>
      <c r="J2707" s="216"/>
      <c r="K2707" s="216"/>
      <c r="L2707" s="216"/>
      <c r="M2707" s="216"/>
      <c r="N2707" s="216"/>
      <c r="O2707" s="216"/>
      <c r="P2707" s="216"/>
      <c r="Q2707" s="216"/>
      <c r="R2707" s="216"/>
      <c r="S2707" s="216"/>
      <c r="T2707" s="216"/>
      <c r="U2707" s="216"/>
      <c r="V2707" s="216"/>
      <c r="W2707" s="216"/>
      <c r="X2707" s="216"/>
      <c r="Y2707" s="216"/>
      <c r="Z2707" s="216"/>
      <c r="AA2707" s="216"/>
      <c r="AB2707" s="216"/>
      <c r="AC2707" s="216"/>
      <c r="AD2707" s="216"/>
      <c r="AE2707" s="216"/>
      <c r="AF2707" s="216"/>
      <c r="AG2707" s="216"/>
      <c r="AH2707" s="216"/>
      <c r="AI2707" s="216"/>
      <c r="AJ2707" s="216"/>
      <c r="AK2707" s="216"/>
      <c r="AL2707" s="216"/>
      <c r="FY2707" s="184"/>
      <c r="JJ2707" s="184"/>
    </row>
    <row r="2708" spans="2:270">
      <c r="B2708" s="202"/>
      <c r="E2708" s="216"/>
      <c r="F2708" s="216"/>
      <c r="G2708" s="216"/>
      <c r="H2708" s="216"/>
      <c r="I2708" s="216"/>
      <c r="J2708" s="216"/>
      <c r="K2708" s="216"/>
      <c r="L2708" s="216"/>
      <c r="M2708" s="216"/>
      <c r="N2708" s="216"/>
      <c r="O2708" s="216"/>
      <c r="P2708" s="216"/>
      <c r="Q2708" s="216"/>
      <c r="R2708" s="216"/>
      <c r="S2708" s="216"/>
      <c r="T2708" s="216"/>
      <c r="U2708" s="216"/>
      <c r="V2708" s="216"/>
      <c r="W2708" s="216"/>
      <c r="X2708" s="216"/>
      <c r="Y2708" s="216"/>
      <c r="Z2708" s="216"/>
      <c r="AA2708" s="216"/>
      <c r="AB2708" s="216"/>
      <c r="AC2708" s="216"/>
      <c r="AD2708" s="216"/>
      <c r="AE2708" s="216"/>
      <c r="AF2708" s="216"/>
      <c r="AG2708" s="216"/>
      <c r="AH2708" s="216"/>
      <c r="AI2708" s="216"/>
      <c r="AJ2708" s="216"/>
      <c r="AK2708" s="216"/>
      <c r="AL2708" s="216"/>
      <c r="FY2708" s="184"/>
      <c r="JJ2708" s="184"/>
    </row>
    <row r="2709" spans="2:270">
      <c r="B2709" s="202"/>
      <c r="E2709" s="216"/>
      <c r="F2709" s="216"/>
      <c r="G2709" s="216"/>
      <c r="H2709" s="216"/>
      <c r="I2709" s="216"/>
      <c r="J2709" s="216"/>
      <c r="K2709" s="216"/>
      <c r="L2709" s="216"/>
      <c r="M2709" s="216"/>
      <c r="N2709" s="216"/>
      <c r="O2709" s="216"/>
      <c r="P2709" s="216"/>
      <c r="Q2709" s="216"/>
      <c r="R2709" s="216"/>
      <c r="S2709" s="216"/>
      <c r="T2709" s="216"/>
      <c r="U2709" s="216"/>
      <c r="V2709" s="216"/>
      <c r="W2709" s="216"/>
      <c r="X2709" s="216"/>
      <c r="Y2709" s="216"/>
      <c r="Z2709" s="216"/>
      <c r="AA2709" s="216"/>
      <c r="AB2709" s="216"/>
      <c r="AC2709" s="216"/>
      <c r="AD2709" s="216"/>
      <c r="AE2709" s="216"/>
      <c r="AF2709" s="216"/>
      <c r="AG2709" s="216"/>
      <c r="AH2709" s="216"/>
      <c r="AI2709" s="216"/>
      <c r="AJ2709" s="216"/>
      <c r="AK2709" s="216"/>
      <c r="AL2709" s="216"/>
      <c r="FY2709" s="184"/>
      <c r="JJ2709" s="184"/>
    </row>
    <row r="2710" spans="2:270">
      <c r="B2710" s="202"/>
      <c r="E2710" s="216"/>
      <c r="F2710" s="216"/>
      <c r="G2710" s="216"/>
      <c r="H2710" s="216"/>
      <c r="I2710" s="216"/>
      <c r="J2710" s="216"/>
      <c r="K2710" s="216"/>
      <c r="L2710" s="216"/>
      <c r="M2710" s="216"/>
      <c r="N2710" s="216"/>
      <c r="O2710" s="216"/>
      <c r="P2710" s="216"/>
      <c r="Q2710" s="216"/>
      <c r="R2710" s="216"/>
      <c r="S2710" s="216"/>
      <c r="T2710" s="216"/>
      <c r="U2710" s="216"/>
      <c r="V2710" s="216"/>
      <c r="W2710" s="216"/>
      <c r="X2710" s="216"/>
      <c r="Y2710" s="216"/>
      <c r="Z2710" s="216"/>
      <c r="AA2710" s="216"/>
      <c r="AB2710" s="216"/>
      <c r="AC2710" s="216"/>
      <c r="AD2710" s="216"/>
      <c r="AE2710" s="216"/>
      <c r="AF2710" s="216"/>
      <c r="AG2710" s="216"/>
      <c r="AH2710" s="216"/>
      <c r="AI2710" s="216"/>
      <c r="AJ2710" s="216"/>
      <c r="AK2710" s="216"/>
      <c r="AL2710" s="216"/>
      <c r="FY2710" s="184"/>
      <c r="JJ2710" s="184"/>
    </row>
    <row r="2711" spans="2:270">
      <c r="B2711" s="202"/>
      <c r="E2711" s="216"/>
      <c r="F2711" s="216"/>
      <c r="G2711" s="216"/>
      <c r="H2711" s="216"/>
      <c r="I2711" s="216"/>
      <c r="J2711" s="216"/>
      <c r="K2711" s="216"/>
      <c r="L2711" s="216"/>
      <c r="M2711" s="216"/>
      <c r="N2711" s="216"/>
      <c r="O2711" s="216"/>
      <c r="P2711" s="216"/>
      <c r="Q2711" s="216"/>
      <c r="R2711" s="216"/>
      <c r="S2711" s="216"/>
      <c r="T2711" s="216"/>
      <c r="U2711" s="216"/>
      <c r="V2711" s="216"/>
      <c r="W2711" s="216"/>
      <c r="X2711" s="216"/>
      <c r="Y2711" s="216"/>
      <c r="Z2711" s="216"/>
      <c r="AA2711" s="216"/>
      <c r="AB2711" s="216"/>
      <c r="AC2711" s="216"/>
      <c r="AD2711" s="216"/>
      <c r="AE2711" s="216"/>
      <c r="AF2711" s="216"/>
      <c r="AG2711" s="216"/>
      <c r="AH2711" s="216"/>
      <c r="AI2711" s="216"/>
      <c r="AJ2711" s="216"/>
      <c r="AK2711" s="216"/>
      <c r="AL2711" s="216"/>
      <c r="FY2711" s="184"/>
      <c r="JJ2711" s="184"/>
    </row>
    <row r="2712" spans="2:270">
      <c r="B2712" s="202"/>
      <c r="E2712" s="216"/>
      <c r="F2712" s="216"/>
      <c r="G2712" s="216"/>
      <c r="H2712" s="216"/>
      <c r="I2712" s="216"/>
      <c r="J2712" s="216"/>
      <c r="K2712" s="216"/>
      <c r="L2712" s="216"/>
      <c r="M2712" s="216"/>
      <c r="N2712" s="216"/>
      <c r="O2712" s="216"/>
      <c r="P2712" s="216"/>
      <c r="Q2712" s="216"/>
      <c r="R2712" s="216"/>
      <c r="S2712" s="216"/>
      <c r="T2712" s="216"/>
      <c r="U2712" s="216"/>
      <c r="V2712" s="216"/>
      <c r="W2712" s="216"/>
      <c r="X2712" s="216"/>
      <c r="Y2712" s="216"/>
      <c r="Z2712" s="216"/>
      <c r="AA2712" s="216"/>
      <c r="AB2712" s="216"/>
      <c r="AC2712" s="216"/>
      <c r="AD2712" s="216"/>
      <c r="AE2712" s="216"/>
      <c r="AF2712" s="216"/>
      <c r="AG2712" s="216"/>
      <c r="AH2712" s="216"/>
      <c r="AI2712" s="216"/>
      <c r="AJ2712" s="216"/>
      <c r="AK2712" s="216"/>
      <c r="AL2712" s="216"/>
      <c r="FY2712" s="184"/>
      <c r="JJ2712" s="184"/>
    </row>
    <row r="2713" spans="2:270">
      <c r="B2713" s="202"/>
      <c r="E2713" s="216"/>
      <c r="F2713" s="216"/>
      <c r="G2713" s="216"/>
      <c r="H2713" s="216"/>
      <c r="I2713" s="216"/>
      <c r="J2713" s="216"/>
      <c r="K2713" s="216"/>
      <c r="L2713" s="216"/>
      <c r="M2713" s="216"/>
      <c r="N2713" s="216"/>
      <c r="O2713" s="216"/>
      <c r="P2713" s="216"/>
      <c r="Q2713" s="216"/>
      <c r="R2713" s="216"/>
      <c r="S2713" s="216"/>
      <c r="T2713" s="216"/>
      <c r="U2713" s="216"/>
      <c r="V2713" s="216"/>
      <c r="W2713" s="216"/>
      <c r="X2713" s="216"/>
      <c r="Y2713" s="216"/>
      <c r="Z2713" s="216"/>
      <c r="AA2713" s="216"/>
      <c r="AB2713" s="216"/>
      <c r="AC2713" s="216"/>
      <c r="AD2713" s="216"/>
      <c r="AE2713" s="216"/>
      <c r="AF2713" s="216"/>
      <c r="AG2713" s="216"/>
      <c r="AH2713" s="216"/>
      <c r="AI2713" s="216"/>
      <c r="AJ2713" s="216"/>
      <c r="AK2713" s="216"/>
      <c r="AL2713" s="216"/>
      <c r="FY2713" s="184"/>
      <c r="JJ2713" s="184"/>
    </row>
    <row r="2714" spans="2:270">
      <c r="B2714" s="202"/>
      <c r="E2714" s="216"/>
      <c r="F2714" s="216"/>
      <c r="G2714" s="216"/>
      <c r="H2714" s="216"/>
      <c r="I2714" s="216"/>
      <c r="J2714" s="216"/>
      <c r="K2714" s="216"/>
      <c r="L2714" s="216"/>
      <c r="M2714" s="216"/>
      <c r="N2714" s="216"/>
      <c r="O2714" s="216"/>
      <c r="P2714" s="216"/>
      <c r="Q2714" s="216"/>
      <c r="R2714" s="216"/>
      <c r="S2714" s="216"/>
      <c r="T2714" s="216"/>
      <c r="U2714" s="216"/>
      <c r="V2714" s="216"/>
      <c r="W2714" s="216"/>
      <c r="X2714" s="216"/>
      <c r="Y2714" s="216"/>
      <c r="Z2714" s="216"/>
      <c r="AA2714" s="216"/>
      <c r="AB2714" s="216"/>
      <c r="AC2714" s="216"/>
      <c r="AD2714" s="216"/>
      <c r="AE2714" s="216"/>
      <c r="AF2714" s="216"/>
      <c r="AG2714" s="216"/>
      <c r="AH2714" s="216"/>
      <c r="AI2714" s="216"/>
      <c r="AJ2714" s="216"/>
      <c r="AK2714" s="216"/>
      <c r="AL2714" s="216"/>
      <c r="FY2714" s="184"/>
      <c r="JJ2714" s="184"/>
    </row>
    <row r="2715" spans="2:270">
      <c r="B2715" s="202"/>
      <c r="E2715" s="216"/>
      <c r="F2715" s="216"/>
      <c r="G2715" s="216"/>
      <c r="H2715" s="216"/>
      <c r="I2715" s="216"/>
      <c r="J2715" s="216"/>
      <c r="K2715" s="216"/>
      <c r="L2715" s="216"/>
      <c r="M2715" s="216"/>
      <c r="N2715" s="216"/>
      <c r="O2715" s="216"/>
      <c r="P2715" s="216"/>
      <c r="Q2715" s="216"/>
      <c r="R2715" s="216"/>
      <c r="S2715" s="216"/>
      <c r="T2715" s="216"/>
      <c r="U2715" s="216"/>
      <c r="V2715" s="216"/>
      <c r="W2715" s="216"/>
      <c r="X2715" s="216"/>
      <c r="Y2715" s="216"/>
      <c r="Z2715" s="216"/>
      <c r="AA2715" s="216"/>
      <c r="AB2715" s="216"/>
      <c r="AC2715" s="216"/>
      <c r="AD2715" s="216"/>
      <c r="AE2715" s="216"/>
      <c r="AF2715" s="216"/>
      <c r="AG2715" s="216"/>
      <c r="AH2715" s="216"/>
      <c r="AI2715" s="216"/>
      <c r="AJ2715" s="216"/>
      <c r="AK2715" s="216"/>
      <c r="AL2715" s="216"/>
      <c r="FY2715" s="184"/>
      <c r="JJ2715" s="184"/>
    </row>
    <row r="2716" spans="2:270">
      <c r="B2716" s="202"/>
      <c r="E2716" s="216"/>
      <c r="F2716" s="216"/>
      <c r="G2716" s="216"/>
      <c r="H2716" s="216"/>
      <c r="I2716" s="216"/>
      <c r="J2716" s="216"/>
      <c r="K2716" s="216"/>
      <c r="L2716" s="216"/>
      <c r="M2716" s="216"/>
      <c r="N2716" s="216"/>
      <c r="O2716" s="216"/>
      <c r="P2716" s="216"/>
      <c r="Q2716" s="216"/>
      <c r="R2716" s="216"/>
      <c r="S2716" s="216"/>
      <c r="T2716" s="216"/>
      <c r="U2716" s="216"/>
      <c r="V2716" s="216"/>
      <c r="W2716" s="216"/>
      <c r="X2716" s="216"/>
      <c r="Y2716" s="216"/>
      <c r="Z2716" s="216"/>
      <c r="AA2716" s="216"/>
      <c r="AB2716" s="216"/>
      <c r="AC2716" s="216"/>
      <c r="AD2716" s="216"/>
      <c r="AE2716" s="216"/>
      <c r="AF2716" s="216"/>
      <c r="AG2716" s="216"/>
      <c r="AH2716" s="216"/>
      <c r="AI2716" s="216"/>
      <c r="AJ2716" s="216"/>
      <c r="AK2716" s="216"/>
      <c r="AL2716" s="216"/>
      <c r="FY2716" s="184"/>
      <c r="JJ2716" s="184"/>
    </row>
    <row r="2717" spans="2:270">
      <c r="B2717" s="202"/>
      <c r="E2717" s="216"/>
      <c r="F2717" s="216"/>
      <c r="G2717" s="216"/>
      <c r="H2717" s="216"/>
      <c r="I2717" s="216"/>
      <c r="J2717" s="216"/>
      <c r="K2717" s="216"/>
      <c r="L2717" s="216"/>
      <c r="M2717" s="216"/>
      <c r="N2717" s="216"/>
      <c r="O2717" s="216"/>
      <c r="P2717" s="216"/>
      <c r="Q2717" s="216"/>
      <c r="R2717" s="216"/>
      <c r="S2717" s="216"/>
      <c r="T2717" s="216"/>
      <c r="U2717" s="216"/>
      <c r="V2717" s="216"/>
      <c r="W2717" s="216"/>
      <c r="X2717" s="216"/>
      <c r="Y2717" s="216"/>
      <c r="Z2717" s="216"/>
      <c r="AA2717" s="216"/>
      <c r="AB2717" s="216"/>
      <c r="AC2717" s="216"/>
      <c r="AD2717" s="216"/>
      <c r="AE2717" s="216"/>
      <c r="AF2717" s="216"/>
      <c r="AG2717" s="216"/>
      <c r="AH2717" s="216"/>
      <c r="AI2717" s="216"/>
      <c r="AJ2717" s="216"/>
      <c r="AK2717" s="216"/>
      <c r="AL2717" s="216"/>
      <c r="FY2717" s="184"/>
      <c r="JJ2717" s="184"/>
    </row>
    <row r="2718" spans="2:270">
      <c r="B2718" s="202"/>
      <c r="E2718" s="216"/>
      <c r="F2718" s="216"/>
      <c r="G2718" s="216"/>
      <c r="H2718" s="216"/>
      <c r="I2718" s="216"/>
      <c r="J2718" s="216"/>
      <c r="K2718" s="216"/>
      <c r="L2718" s="216"/>
      <c r="M2718" s="216"/>
      <c r="N2718" s="216"/>
      <c r="O2718" s="216"/>
      <c r="P2718" s="216"/>
      <c r="Q2718" s="216"/>
      <c r="R2718" s="216"/>
      <c r="S2718" s="216"/>
      <c r="T2718" s="216"/>
      <c r="U2718" s="216"/>
      <c r="V2718" s="216"/>
      <c r="W2718" s="216"/>
      <c r="X2718" s="216"/>
      <c r="Y2718" s="216"/>
      <c r="Z2718" s="216"/>
      <c r="AA2718" s="216"/>
      <c r="AB2718" s="216"/>
      <c r="AC2718" s="216"/>
      <c r="AD2718" s="216"/>
      <c r="AE2718" s="216"/>
      <c r="AF2718" s="216"/>
      <c r="AG2718" s="216"/>
      <c r="AH2718" s="216"/>
      <c r="AI2718" s="216"/>
      <c r="AJ2718" s="216"/>
      <c r="AK2718" s="216"/>
      <c r="AL2718" s="216"/>
      <c r="FY2718" s="184"/>
      <c r="JJ2718" s="184"/>
    </row>
    <row r="2719" spans="2:270">
      <c r="B2719" s="202"/>
      <c r="E2719" s="216"/>
      <c r="F2719" s="216"/>
      <c r="G2719" s="216"/>
      <c r="H2719" s="216"/>
      <c r="I2719" s="216"/>
      <c r="J2719" s="216"/>
      <c r="K2719" s="216"/>
      <c r="L2719" s="216"/>
      <c r="M2719" s="216"/>
      <c r="N2719" s="216"/>
      <c r="O2719" s="216"/>
      <c r="P2719" s="216"/>
      <c r="Q2719" s="216"/>
      <c r="R2719" s="216"/>
      <c r="S2719" s="216"/>
      <c r="T2719" s="216"/>
      <c r="U2719" s="216"/>
      <c r="V2719" s="216"/>
      <c r="W2719" s="216"/>
      <c r="X2719" s="216"/>
      <c r="Y2719" s="216"/>
      <c r="Z2719" s="216"/>
      <c r="AA2719" s="216"/>
      <c r="AB2719" s="216"/>
      <c r="AC2719" s="216"/>
      <c r="AD2719" s="216"/>
      <c r="AE2719" s="216"/>
      <c r="AF2719" s="216"/>
      <c r="AG2719" s="216"/>
      <c r="AH2719" s="216"/>
      <c r="AI2719" s="216"/>
      <c r="AJ2719" s="216"/>
      <c r="AK2719" s="216"/>
      <c r="AL2719" s="216"/>
      <c r="FY2719" s="184"/>
      <c r="JJ2719" s="184"/>
    </row>
    <row r="2720" spans="2:270">
      <c r="B2720" s="202"/>
      <c r="E2720" s="216"/>
      <c r="F2720" s="216"/>
      <c r="G2720" s="216"/>
      <c r="H2720" s="216"/>
      <c r="I2720" s="216"/>
      <c r="J2720" s="216"/>
      <c r="K2720" s="216"/>
      <c r="L2720" s="216"/>
      <c r="M2720" s="216"/>
      <c r="N2720" s="216"/>
      <c r="O2720" s="216"/>
      <c r="P2720" s="216"/>
      <c r="Q2720" s="216"/>
      <c r="R2720" s="216"/>
      <c r="S2720" s="216"/>
      <c r="T2720" s="216"/>
      <c r="U2720" s="216"/>
      <c r="V2720" s="216"/>
      <c r="W2720" s="216"/>
      <c r="X2720" s="216"/>
      <c r="Y2720" s="216"/>
      <c r="Z2720" s="216"/>
      <c r="AA2720" s="216"/>
      <c r="AB2720" s="216"/>
      <c r="AC2720" s="216"/>
      <c r="AD2720" s="216"/>
      <c r="AE2720" s="216"/>
      <c r="AF2720" s="216"/>
      <c r="AG2720" s="216"/>
      <c r="AH2720" s="216"/>
      <c r="AI2720" s="216"/>
      <c r="AJ2720" s="216"/>
      <c r="AK2720" s="216"/>
      <c r="AL2720" s="216"/>
      <c r="FY2720" s="184"/>
      <c r="JJ2720" s="184"/>
    </row>
    <row r="2721" spans="2:270">
      <c r="B2721" s="202"/>
      <c r="E2721" s="216"/>
      <c r="F2721" s="216"/>
      <c r="G2721" s="216"/>
      <c r="H2721" s="216"/>
      <c r="I2721" s="216"/>
      <c r="J2721" s="216"/>
      <c r="K2721" s="216"/>
      <c r="L2721" s="216"/>
      <c r="M2721" s="216"/>
      <c r="N2721" s="216"/>
      <c r="O2721" s="216"/>
      <c r="P2721" s="216"/>
      <c r="Q2721" s="216"/>
      <c r="R2721" s="216"/>
      <c r="S2721" s="216"/>
      <c r="T2721" s="216"/>
      <c r="U2721" s="216"/>
      <c r="V2721" s="216"/>
      <c r="W2721" s="216"/>
      <c r="X2721" s="216"/>
      <c r="Y2721" s="216"/>
      <c r="Z2721" s="216"/>
      <c r="AA2721" s="216"/>
      <c r="AB2721" s="216"/>
      <c r="AC2721" s="216"/>
      <c r="AD2721" s="216"/>
      <c r="AE2721" s="216"/>
      <c r="AF2721" s="216"/>
      <c r="AG2721" s="216"/>
      <c r="AH2721" s="216"/>
      <c r="AI2721" s="216"/>
      <c r="AJ2721" s="216"/>
      <c r="AK2721" s="216"/>
      <c r="AL2721" s="216"/>
      <c r="FY2721" s="184"/>
      <c r="JJ2721" s="184"/>
    </row>
    <row r="2722" spans="2:270">
      <c r="B2722" s="202"/>
      <c r="E2722" s="216"/>
      <c r="F2722" s="216"/>
      <c r="G2722" s="216"/>
      <c r="H2722" s="216"/>
      <c r="I2722" s="216"/>
      <c r="J2722" s="216"/>
      <c r="K2722" s="216"/>
      <c r="L2722" s="216"/>
      <c r="M2722" s="216"/>
      <c r="N2722" s="216"/>
      <c r="O2722" s="216"/>
      <c r="P2722" s="216"/>
      <c r="Q2722" s="216"/>
      <c r="R2722" s="216"/>
      <c r="S2722" s="216"/>
      <c r="T2722" s="216"/>
      <c r="U2722" s="216"/>
      <c r="V2722" s="216"/>
      <c r="W2722" s="216"/>
      <c r="X2722" s="216"/>
      <c r="Y2722" s="216"/>
      <c r="Z2722" s="216"/>
      <c r="AA2722" s="216"/>
      <c r="AB2722" s="216"/>
      <c r="AC2722" s="216"/>
      <c r="AD2722" s="216"/>
      <c r="AE2722" s="216"/>
      <c r="AF2722" s="216"/>
      <c r="AG2722" s="216"/>
      <c r="AH2722" s="216"/>
      <c r="AI2722" s="216"/>
      <c r="AJ2722" s="216"/>
      <c r="AK2722" s="216"/>
      <c r="AL2722" s="216"/>
      <c r="FY2722" s="184"/>
      <c r="JJ2722" s="184"/>
    </row>
    <row r="2723" spans="2:270">
      <c r="B2723" s="202"/>
      <c r="E2723" s="216"/>
      <c r="F2723" s="216"/>
      <c r="G2723" s="216"/>
      <c r="H2723" s="216"/>
      <c r="I2723" s="216"/>
      <c r="J2723" s="216"/>
      <c r="K2723" s="216"/>
      <c r="L2723" s="216"/>
      <c r="M2723" s="216"/>
      <c r="N2723" s="216"/>
      <c r="O2723" s="216"/>
      <c r="P2723" s="216"/>
      <c r="Q2723" s="216"/>
      <c r="R2723" s="216"/>
      <c r="S2723" s="216"/>
      <c r="T2723" s="216"/>
      <c r="U2723" s="216"/>
      <c r="V2723" s="216"/>
      <c r="W2723" s="216"/>
      <c r="X2723" s="216"/>
      <c r="Y2723" s="216"/>
      <c r="Z2723" s="216"/>
      <c r="AA2723" s="216"/>
      <c r="AB2723" s="216"/>
      <c r="AC2723" s="216"/>
      <c r="AD2723" s="216"/>
      <c r="AE2723" s="216"/>
      <c r="AF2723" s="216"/>
      <c r="AG2723" s="216"/>
      <c r="AH2723" s="216"/>
      <c r="AI2723" s="216"/>
      <c r="AJ2723" s="216"/>
      <c r="AK2723" s="216"/>
      <c r="AL2723" s="216"/>
      <c r="FY2723" s="184"/>
      <c r="JJ2723" s="184"/>
    </row>
    <row r="2724" spans="2:270">
      <c r="B2724" s="202"/>
      <c r="E2724" s="216"/>
      <c r="F2724" s="216"/>
      <c r="G2724" s="216"/>
      <c r="H2724" s="216"/>
      <c r="I2724" s="216"/>
      <c r="J2724" s="216"/>
      <c r="K2724" s="216"/>
      <c r="L2724" s="216"/>
      <c r="M2724" s="216"/>
      <c r="N2724" s="216"/>
      <c r="O2724" s="216"/>
      <c r="P2724" s="216"/>
      <c r="Q2724" s="216"/>
      <c r="R2724" s="216"/>
      <c r="S2724" s="216"/>
      <c r="T2724" s="216"/>
      <c r="U2724" s="216"/>
      <c r="V2724" s="216"/>
      <c r="W2724" s="216"/>
      <c r="X2724" s="216"/>
      <c r="Y2724" s="216"/>
      <c r="Z2724" s="216"/>
      <c r="AA2724" s="216"/>
      <c r="AB2724" s="216"/>
      <c r="AC2724" s="216"/>
      <c r="AD2724" s="216"/>
      <c r="AE2724" s="216"/>
      <c r="AF2724" s="216"/>
      <c r="AG2724" s="216"/>
      <c r="AH2724" s="216"/>
      <c r="AI2724" s="216"/>
      <c r="AJ2724" s="216"/>
      <c r="AK2724" s="216"/>
      <c r="AL2724" s="216"/>
      <c r="FY2724" s="184"/>
      <c r="JJ2724" s="184"/>
    </row>
    <row r="2725" spans="2:270">
      <c r="B2725" s="202"/>
      <c r="E2725" s="216"/>
      <c r="F2725" s="216"/>
      <c r="G2725" s="216"/>
      <c r="H2725" s="216"/>
      <c r="I2725" s="216"/>
      <c r="J2725" s="216"/>
      <c r="K2725" s="216"/>
      <c r="L2725" s="216"/>
      <c r="M2725" s="216"/>
      <c r="N2725" s="216"/>
      <c r="O2725" s="216"/>
      <c r="P2725" s="216"/>
      <c r="Q2725" s="216"/>
      <c r="R2725" s="216"/>
      <c r="S2725" s="216"/>
      <c r="T2725" s="216"/>
      <c r="U2725" s="216"/>
      <c r="V2725" s="216"/>
      <c r="W2725" s="216"/>
      <c r="X2725" s="216"/>
      <c r="Y2725" s="216"/>
      <c r="Z2725" s="216"/>
      <c r="AA2725" s="216"/>
      <c r="AB2725" s="216"/>
      <c r="AC2725" s="216"/>
      <c r="AD2725" s="216"/>
      <c r="AE2725" s="216"/>
      <c r="AF2725" s="216"/>
      <c r="AG2725" s="216"/>
      <c r="AH2725" s="216"/>
      <c r="AI2725" s="216"/>
      <c r="AJ2725" s="216"/>
      <c r="AK2725" s="216"/>
      <c r="AL2725" s="216"/>
      <c r="FY2725" s="184"/>
      <c r="JJ2725" s="184"/>
    </row>
    <row r="2726" spans="2:270">
      <c r="B2726" s="202"/>
      <c r="E2726" s="216"/>
      <c r="F2726" s="216"/>
      <c r="G2726" s="216"/>
      <c r="H2726" s="216"/>
      <c r="I2726" s="216"/>
      <c r="J2726" s="216"/>
      <c r="K2726" s="216"/>
      <c r="L2726" s="216"/>
      <c r="M2726" s="216"/>
      <c r="N2726" s="216"/>
      <c r="O2726" s="216"/>
      <c r="P2726" s="216"/>
      <c r="Q2726" s="216"/>
      <c r="R2726" s="216"/>
      <c r="S2726" s="216"/>
      <c r="T2726" s="216"/>
      <c r="U2726" s="216"/>
      <c r="V2726" s="216"/>
      <c r="W2726" s="216"/>
      <c r="X2726" s="216"/>
      <c r="Y2726" s="216"/>
      <c r="Z2726" s="216"/>
      <c r="AA2726" s="216"/>
      <c r="AB2726" s="216"/>
      <c r="AC2726" s="216"/>
      <c r="AD2726" s="216"/>
      <c r="AE2726" s="216"/>
      <c r="AF2726" s="216"/>
      <c r="AG2726" s="216"/>
      <c r="AH2726" s="216"/>
      <c r="AI2726" s="216"/>
      <c r="AJ2726" s="216"/>
      <c r="AK2726" s="216"/>
      <c r="AL2726" s="216"/>
      <c r="FY2726" s="184"/>
      <c r="JJ2726" s="184"/>
    </row>
    <row r="2727" spans="2:270">
      <c r="B2727" s="202"/>
      <c r="E2727" s="216"/>
      <c r="F2727" s="216"/>
      <c r="G2727" s="216"/>
      <c r="H2727" s="216"/>
      <c r="I2727" s="216"/>
      <c r="J2727" s="216"/>
      <c r="K2727" s="216"/>
      <c r="L2727" s="216"/>
      <c r="M2727" s="216"/>
      <c r="N2727" s="216"/>
      <c r="O2727" s="216"/>
      <c r="P2727" s="216"/>
      <c r="Q2727" s="216"/>
      <c r="R2727" s="216"/>
      <c r="S2727" s="216"/>
      <c r="T2727" s="216"/>
      <c r="U2727" s="216"/>
      <c r="V2727" s="216"/>
      <c r="W2727" s="216"/>
      <c r="X2727" s="216"/>
      <c r="Y2727" s="216"/>
      <c r="Z2727" s="216"/>
      <c r="AA2727" s="216"/>
      <c r="AB2727" s="216"/>
      <c r="AC2727" s="216"/>
      <c r="AD2727" s="216"/>
      <c r="AE2727" s="216"/>
      <c r="AF2727" s="216"/>
      <c r="AG2727" s="216"/>
      <c r="AH2727" s="216"/>
      <c r="AI2727" s="216"/>
      <c r="AJ2727" s="216"/>
      <c r="AK2727" s="216"/>
      <c r="AL2727" s="216"/>
      <c r="FY2727" s="184"/>
      <c r="JJ2727" s="184"/>
    </row>
    <row r="2728" spans="2:270">
      <c r="B2728" s="202"/>
      <c r="E2728" s="216"/>
      <c r="F2728" s="216"/>
      <c r="G2728" s="216"/>
      <c r="H2728" s="216"/>
      <c r="I2728" s="216"/>
      <c r="J2728" s="216"/>
      <c r="K2728" s="216"/>
      <c r="L2728" s="216"/>
      <c r="M2728" s="216"/>
      <c r="N2728" s="216"/>
      <c r="O2728" s="216"/>
      <c r="P2728" s="216"/>
      <c r="Q2728" s="216"/>
      <c r="R2728" s="216"/>
      <c r="S2728" s="216"/>
      <c r="T2728" s="216"/>
      <c r="U2728" s="216"/>
      <c r="V2728" s="216"/>
      <c r="W2728" s="216"/>
      <c r="X2728" s="216"/>
      <c r="Y2728" s="216"/>
      <c r="Z2728" s="216"/>
      <c r="AA2728" s="216"/>
      <c r="AB2728" s="216"/>
      <c r="AC2728" s="216"/>
      <c r="AD2728" s="216"/>
      <c r="AE2728" s="216"/>
      <c r="AF2728" s="216"/>
      <c r="AG2728" s="216"/>
      <c r="AH2728" s="216"/>
      <c r="AI2728" s="216"/>
      <c r="AJ2728" s="216"/>
      <c r="AK2728" s="216"/>
      <c r="AL2728" s="216"/>
      <c r="FY2728" s="184"/>
      <c r="JJ2728" s="184"/>
    </row>
    <row r="2729" spans="2:270">
      <c r="B2729" s="202"/>
      <c r="E2729" s="216"/>
      <c r="F2729" s="216"/>
      <c r="G2729" s="216"/>
      <c r="H2729" s="216"/>
      <c r="I2729" s="216"/>
      <c r="J2729" s="216"/>
      <c r="K2729" s="216"/>
      <c r="L2729" s="216"/>
      <c r="M2729" s="216"/>
      <c r="N2729" s="216"/>
      <c r="O2729" s="216"/>
      <c r="P2729" s="216"/>
      <c r="Q2729" s="216"/>
      <c r="R2729" s="216"/>
      <c r="S2729" s="216"/>
      <c r="T2729" s="216"/>
      <c r="U2729" s="216"/>
      <c r="V2729" s="216"/>
      <c r="W2729" s="216"/>
      <c r="X2729" s="216"/>
      <c r="Y2729" s="216"/>
      <c r="Z2729" s="216"/>
      <c r="AA2729" s="216"/>
      <c r="AB2729" s="216"/>
      <c r="AC2729" s="216"/>
      <c r="AD2729" s="216"/>
      <c r="AE2729" s="216"/>
      <c r="AF2729" s="216"/>
      <c r="AG2729" s="216"/>
      <c r="AH2729" s="216"/>
      <c r="AI2729" s="216"/>
      <c r="AJ2729" s="216"/>
      <c r="AK2729" s="216"/>
      <c r="AL2729" s="216"/>
      <c r="FY2729" s="184"/>
      <c r="JJ2729" s="184"/>
    </row>
    <row r="2730" spans="2:270">
      <c r="B2730" s="202"/>
      <c r="E2730" s="216"/>
      <c r="F2730" s="216"/>
      <c r="G2730" s="216"/>
      <c r="H2730" s="216"/>
      <c r="I2730" s="216"/>
      <c r="J2730" s="216"/>
      <c r="K2730" s="216"/>
      <c r="L2730" s="216"/>
      <c r="M2730" s="216"/>
      <c r="N2730" s="216"/>
      <c r="O2730" s="216"/>
      <c r="P2730" s="216"/>
      <c r="Q2730" s="216"/>
      <c r="R2730" s="216"/>
      <c r="S2730" s="216"/>
      <c r="T2730" s="216"/>
      <c r="U2730" s="216"/>
      <c r="V2730" s="216"/>
      <c r="W2730" s="216"/>
      <c r="X2730" s="216"/>
      <c r="Y2730" s="216"/>
      <c r="Z2730" s="216"/>
      <c r="AA2730" s="216"/>
      <c r="AB2730" s="216"/>
      <c r="AC2730" s="216"/>
      <c r="AD2730" s="216"/>
      <c r="AE2730" s="216"/>
      <c r="AF2730" s="216"/>
      <c r="AG2730" s="216"/>
      <c r="AH2730" s="216"/>
      <c r="AI2730" s="216"/>
      <c r="AJ2730" s="216"/>
      <c r="AK2730" s="216"/>
      <c r="AL2730" s="216"/>
      <c r="FY2730" s="184"/>
      <c r="JJ2730" s="184"/>
    </row>
    <row r="2731" spans="2:270">
      <c r="B2731" s="202"/>
      <c r="E2731" s="216"/>
      <c r="F2731" s="216"/>
      <c r="G2731" s="216"/>
      <c r="H2731" s="216"/>
      <c r="I2731" s="216"/>
      <c r="J2731" s="216"/>
      <c r="K2731" s="216"/>
      <c r="L2731" s="216"/>
      <c r="M2731" s="216"/>
      <c r="N2731" s="216"/>
      <c r="O2731" s="216"/>
      <c r="P2731" s="216"/>
      <c r="Q2731" s="216"/>
      <c r="R2731" s="216"/>
      <c r="S2731" s="216"/>
      <c r="T2731" s="216"/>
      <c r="U2731" s="216"/>
      <c r="V2731" s="216"/>
      <c r="W2731" s="216"/>
      <c r="X2731" s="216"/>
      <c r="Y2731" s="216"/>
      <c r="Z2731" s="216"/>
      <c r="AA2731" s="216"/>
      <c r="AB2731" s="216"/>
      <c r="AC2731" s="216"/>
      <c r="AD2731" s="216"/>
      <c r="AE2731" s="216"/>
      <c r="AF2731" s="216"/>
      <c r="AG2731" s="216"/>
      <c r="AH2731" s="216"/>
      <c r="AI2731" s="216"/>
      <c r="AJ2731" s="216"/>
      <c r="AK2731" s="216"/>
      <c r="AL2731" s="216"/>
      <c r="FY2731" s="184"/>
      <c r="JJ2731" s="184"/>
    </row>
    <row r="2732" spans="2:270">
      <c r="B2732" s="202"/>
      <c r="E2732" s="216"/>
      <c r="F2732" s="216"/>
      <c r="G2732" s="216"/>
      <c r="H2732" s="216"/>
      <c r="I2732" s="216"/>
      <c r="J2732" s="216"/>
      <c r="K2732" s="216"/>
      <c r="L2732" s="216"/>
      <c r="M2732" s="216"/>
      <c r="N2732" s="216"/>
      <c r="O2732" s="216"/>
      <c r="P2732" s="216"/>
      <c r="Q2732" s="216"/>
      <c r="R2732" s="216"/>
      <c r="S2732" s="216"/>
      <c r="T2732" s="216"/>
      <c r="U2732" s="216"/>
      <c r="V2732" s="216"/>
      <c r="W2732" s="216"/>
      <c r="X2732" s="216"/>
      <c r="Y2732" s="216"/>
      <c r="Z2732" s="216"/>
      <c r="AA2732" s="216"/>
      <c r="AB2732" s="216"/>
      <c r="AC2732" s="216"/>
      <c r="AD2732" s="216"/>
      <c r="AE2732" s="216"/>
      <c r="AF2732" s="216"/>
      <c r="AG2732" s="216"/>
      <c r="AH2732" s="216"/>
      <c r="AI2732" s="216"/>
      <c r="AJ2732" s="216"/>
      <c r="AK2732" s="216"/>
      <c r="AL2732" s="216"/>
      <c r="FY2732" s="184"/>
      <c r="JJ2732" s="184"/>
    </row>
    <row r="2733" spans="2:270">
      <c r="B2733" s="202"/>
      <c r="E2733" s="216"/>
      <c r="F2733" s="216"/>
      <c r="G2733" s="216"/>
      <c r="H2733" s="216"/>
      <c r="I2733" s="216"/>
      <c r="J2733" s="216"/>
      <c r="K2733" s="216"/>
      <c r="L2733" s="216"/>
      <c r="M2733" s="216"/>
      <c r="N2733" s="216"/>
      <c r="O2733" s="216"/>
      <c r="P2733" s="216"/>
      <c r="Q2733" s="216"/>
      <c r="R2733" s="216"/>
      <c r="S2733" s="216"/>
      <c r="T2733" s="216"/>
      <c r="U2733" s="216"/>
      <c r="V2733" s="216"/>
      <c r="W2733" s="216"/>
      <c r="X2733" s="216"/>
      <c r="Y2733" s="216"/>
      <c r="Z2733" s="216"/>
      <c r="AA2733" s="216"/>
      <c r="AB2733" s="216"/>
      <c r="AC2733" s="216"/>
      <c r="AD2733" s="216"/>
      <c r="AE2733" s="216"/>
      <c r="AF2733" s="216"/>
      <c r="AG2733" s="216"/>
      <c r="AH2733" s="216"/>
      <c r="AI2733" s="216"/>
      <c r="AJ2733" s="216"/>
      <c r="AK2733" s="216"/>
      <c r="AL2733" s="216"/>
      <c r="FY2733" s="184"/>
      <c r="JJ2733" s="184"/>
    </row>
    <row r="2734" spans="2:270">
      <c r="B2734" s="202"/>
      <c r="E2734" s="216"/>
      <c r="F2734" s="216"/>
      <c r="G2734" s="216"/>
      <c r="H2734" s="216"/>
      <c r="I2734" s="216"/>
      <c r="J2734" s="216"/>
      <c r="K2734" s="216"/>
      <c r="L2734" s="216"/>
      <c r="M2734" s="216"/>
      <c r="N2734" s="216"/>
      <c r="O2734" s="216"/>
      <c r="P2734" s="216"/>
      <c r="Q2734" s="216"/>
      <c r="R2734" s="216"/>
      <c r="S2734" s="216"/>
      <c r="T2734" s="216"/>
      <c r="U2734" s="216"/>
      <c r="V2734" s="216"/>
      <c r="W2734" s="216"/>
      <c r="X2734" s="216"/>
      <c r="Y2734" s="216"/>
      <c r="Z2734" s="216"/>
      <c r="AA2734" s="216"/>
      <c r="AB2734" s="216"/>
      <c r="AC2734" s="216"/>
      <c r="AD2734" s="216"/>
      <c r="AE2734" s="216"/>
      <c r="AF2734" s="216"/>
      <c r="AG2734" s="216"/>
      <c r="AH2734" s="216"/>
      <c r="AI2734" s="216"/>
      <c r="AJ2734" s="216"/>
      <c r="AK2734" s="216"/>
      <c r="AL2734" s="216"/>
      <c r="FY2734" s="184"/>
      <c r="JJ2734" s="184"/>
    </row>
    <row r="2735" spans="2:270">
      <c r="B2735" s="202"/>
      <c r="E2735" s="216"/>
      <c r="F2735" s="216"/>
      <c r="G2735" s="216"/>
      <c r="H2735" s="216"/>
      <c r="I2735" s="216"/>
      <c r="J2735" s="216"/>
      <c r="K2735" s="216"/>
      <c r="L2735" s="216"/>
      <c r="M2735" s="216"/>
      <c r="N2735" s="216"/>
      <c r="O2735" s="216"/>
      <c r="P2735" s="216"/>
      <c r="Q2735" s="216"/>
      <c r="R2735" s="216"/>
      <c r="S2735" s="216"/>
      <c r="T2735" s="216"/>
      <c r="U2735" s="216"/>
      <c r="V2735" s="216"/>
      <c r="W2735" s="216"/>
      <c r="X2735" s="216"/>
      <c r="Y2735" s="216"/>
      <c r="Z2735" s="216"/>
      <c r="AA2735" s="216"/>
      <c r="AB2735" s="216"/>
      <c r="AC2735" s="216"/>
      <c r="AD2735" s="216"/>
      <c r="AE2735" s="216"/>
      <c r="AF2735" s="216"/>
      <c r="AG2735" s="216"/>
      <c r="AH2735" s="216"/>
      <c r="AI2735" s="216"/>
      <c r="AJ2735" s="216"/>
      <c r="AK2735" s="216"/>
      <c r="AL2735" s="216"/>
      <c r="FY2735" s="184"/>
      <c r="JJ2735" s="184"/>
    </row>
    <row r="2736" spans="2:270">
      <c r="B2736" s="202"/>
      <c r="E2736" s="216"/>
      <c r="F2736" s="216"/>
      <c r="G2736" s="216"/>
      <c r="H2736" s="216"/>
      <c r="I2736" s="216"/>
      <c r="J2736" s="216"/>
      <c r="K2736" s="216"/>
      <c r="L2736" s="216"/>
      <c r="M2736" s="216"/>
      <c r="N2736" s="216"/>
      <c r="O2736" s="216"/>
      <c r="P2736" s="216"/>
      <c r="Q2736" s="216"/>
      <c r="R2736" s="216"/>
      <c r="S2736" s="216"/>
      <c r="T2736" s="216"/>
      <c r="U2736" s="216"/>
      <c r="V2736" s="216"/>
      <c r="W2736" s="216"/>
      <c r="X2736" s="216"/>
      <c r="Y2736" s="216"/>
      <c r="Z2736" s="216"/>
      <c r="AA2736" s="216"/>
      <c r="AB2736" s="216"/>
      <c r="AC2736" s="216"/>
      <c r="AD2736" s="216"/>
      <c r="AE2736" s="216"/>
      <c r="AF2736" s="216"/>
      <c r="AG2736" s="216"/>
      <c r="AH2736" s="216"/>
      <c r="AI2736" s="216"/>
      <c r="AJ2736" s="216"/>
      <c r="AK2736" s="216"/>
      <c r="AL2736" s="216"/>
      <c r="FY2736" s="184"/>
      <c r="JJ2736" s="184"/>
    </row>
    <row r="2737" spans="2:270">
      <c r="B2737" s="202"/>
      <c r="E2737" s="216"/>
      <c r="F2737" s="216"/>
      <c r="G2737" s="216"/>
      <c r="H2737" s="216"/>
      <c r="I2737" s="216"/>
      <c r="J2737" s="216"/>
      <c r="K2737" s="216"/>
      <c r="L2737" s="216"/>
      <c r="M2737" s="216"/>
      <c r="N2737" s="216"/>
      <c r="O2737" s="216"/>
      <c r="P2737" s="216"/>
      <c r="Q2737" s="216"/>
      <c r="R2737" s="216"/>
      <c r="S2737" s="216"/>
      <c r="T2737" s="216"/>
      <c r="U2737" s="216"/>
      <c r="V2737" s="216"/>
      <c r="W2737" s="216"/>
      <c r="X2737" s="216"/>
      <c r="Y2737" s="216"/>
      <c r="Z2737" s="216"/>
      <c r="AA2737" s="216"/>
      <c r="AB2737" s="216"/>
      <c r="AC2737" s="216"/>
      <c r="AD2737" s="216"/>
      <c r="AE2737" s="216"/>
      <c r="AF2737" s="216"/>
      <c r="AG2737" s="216"/>
      <c r="AH2737" s="216"/>
      <c r="AI2737" s="216"/>
      <c r="AJ2737" s="216"/>
      <c r="AK2737" s="216"/>
      <c r="AL2737" s="216"/>
      <c r="FY2737" s="184"/>
      <c r="JJ2737" s="184"/>
    </row>
    <row r="2738" spans="2:270">
      <c r="B2738" s="202"/>
      <c r="E2738" s="216"/>
      <c r="F2738" s="216"/>
      <c r="G2738" s="216"/>
      <c r="H2738" s="216"/>
      <c r="I2738" s="216"/>
      <c r="J2738" s="216"/>
      <c r="K2738" s="216"/>
      <c r="L2738" s="216"/>
      <c r="M2738" s="216"/>
      <c r="N2738" s="216"/>
      <c r="O2738" s="216"/>
      <c r="P2738" s="216"/>
      <c r="Q2738" s="216"/>
      <c r="R2738" s="216"/>
      <c r="S2738" s="216"/>
      <c r="T2738" s="216"/>
      <c r="U2738" s="216"/>
      <c r="V2738" s="216"/>
      <c r="W2738" s="216"/>
      <c r="X2738" s="216"/>
      <c r="Y2738" s="216"/>
      <c r="Z2738" s="216"/>
      <c r="AA2738" s="216"/>
      <c r="AB2738" s="216"/>
      <c r="AC2738" s="216"/>
      <c r="AD2738" s="216"/>
      <c r="AE2738" s="216"/>
      <c r="AF2738" s="216"/>
      <c r="AG2738" s="216"/>
      <c r="AH2738" s="216"/>
      <c r="AI2738" s="216"/>
      <c r="AJ2738" s="216"/>
      <c r="AK2738" s="216"/>
      <c r="AL2738" s="216"/>
      <c r="FY2738" s="184"/>
      <c r="JJ2738" s="184"/>
    </row>
    <row r="2739" spans="2:270">
      <c r="B2739" s="202"/>
      <c r="E2739" s="216"/>
      <c r="F2739" s="216"/>
      <c r="G2739" s="216"/>
      <c r="H2739" s="216"/>
      <c r="I2739" s="216"/>
      <c r="J2739" s="216"/>
      <c r="K2739" s="216"/>
      <c r="L2739" s="216"/>
      <c r="M2739" s="216"/>
      <c r="N2739" s="216"/>
      <c r="O2739" s="216"/>
      <c r="P2739" s="216"/>
      <c r="Q2739" s="216"/>
      <c r="R2739" s="216"/>
      <c r="S2739" s="216"/>
      <c r="T2739" s="216"/>
      <c r="U2739" s="216"/>
      <c r="V2739" s="216"/>
      <c r="W2739" s="216"/>
      <c r="X2739" s="216"/>
      <c r="Y2739" s="216"/>
      <c r="Z2739" s="216"/>
      <c r="AA2739" s="216"/>
      <c r="AB2739" s="216"/>
      <c r="AC2739" s="216"/>
      <c r="AD2739" s="216"/>
      <c r="AE2739" s="216"/>
      <c r="AF2739" s="216"/>
      <c r="AG2739" s="216"/>
      <c r="AH2739" s="216"/>
      <c r="AI2739" s="216"/>
      <c r="AJ2739" s="216"/>
      <c r="AK2739" s="216"/>
      <c r="AL2739" s="216"/>
      <c r="FY2739" s="184"/>
      <c r="JJ2739" s="184"/>
    </row>
    <row r="2740" spans="2:270">
      <c r="B2740" s="202"/>
      <c r="E2740" s="216"/>
      <c r="F2740" s="216"/>
      <c r="G2740" s="216"/>
      <c r="H2740" s="216"/>
      <c r="I2740" s="216"/>
      <c r="J2740" s="216"/>
      <c r="K2740" s="216"/>
      <c r="L2740" s="216"/>
      <c r="M2740" s="216"/>
      <c r="N2740" s="216"/>
      <c r="O2740" s="216"/>
      <c r="P2740" s="216"/>
      <c r="Q2740" s="216"/>
      <c r="R2740" s="216"/>
      <c r="S2740" s="216"/>
      <c r="T2740" s="216"/>
      <c r="U2740" s="216"/>
      <c r="V2740" s="216"/>
      <c r="W2740" s="216"/>
      <c r="X2740" s="216"/>
      <c r="Y2740" s="216"/>
      <c r="Z2740" s="216"/>
      <c r="AA2740" s="216"/>
      <c r="AB2740" s="216"/>
      <c r="AC2740" s="216"/>
      <c r="AD2740" s="216"/>
      <c r="AE2740" s="216"/>
      <c r="AF2740" s="216"/>
      <c r="AG2740" s="216"/>
      <c r="AH2740" s="216"/>
      <c r="AI2740" s="216"/>
      <c r="AJ2740" s="216"/>
      <c r="AK2740" s="216"/>
      <c r="AL2740" s="216"/>
      <c r="FY2740" s="184"/>
      <c r="JJ2740" s="184"/>
    </row>
    <row r="2741" spans="2:270">
      <c r="B2741" s="202"/>
      <c r="E2741" s="216"/>
      <c r="F2741" s="216"/>
      <c r="G2741" s="216"/>
      <c r="H2741" s="216"/>
      <c r="I2741" s="216"/>
      <c r="J2741" s="216"/>
      <c r="K2741" s="216"/>
      <c r="L2741" s="216"/>
      <c r="M2741" s="216"/>
      <c r="N2741" s="216"/>
      <c r="O2741" s="216"/>
      <c r="P2741" s="216"/>
      <c r="Q2741" s="216"/>
      <c r="R2741" s="216"/>
      <c r="S2741" s="216"/>
      <c r="T2741" s="216"/>
      <c r="U2741" s="216"/>
      <c r="V2741" s="216"/>
      <c r="W2741" s="216"/>
      <c r="X2741" s="216"/>
      <c r="Y2741" s="216"/>
      <c r="Z2741" s="216"/>
      <c r="AA2741" s="216"/>
      <c r="AB2741" s="216"/>
      <c r="AC2741" s="216"/>
      <c r="AD2741" s="216"/>
      <c r="AE2741" s="216"/>
      <c r="AF2741" s="216"/>
      <c r="AG2741" s="216"/>
      <c r="AH2741" s="216"/>
      <c r="AI2741" s="216"/>
      <c r="AJ2741" s="216"/>
      <c r="AK2741" s="216"/>
      <c r="AL2741" s="216"/>
      <c r="FY2741" s="184"/>
      <c r="JJ2741" s="184"/>
    </row>
    <row r="2742" spans="2:270">
      <c r="B2742" s="202"/>
      <c r="E2742" s="216"/>
      <c r="F2742" s="216"/>
      <c r="G2742" s="216"/>
      <c r="H2742" s="216"/>
      <c r="I2742" s="216"/>
      <c r="J2742" s="216"/>
      <c r="K2742" s="216"/>
      <c r="L2742" s="216"/>
      <c r="M2742" s="216"/>
      <c r="N2742" s="216"/>
      <c r="O2742" s="216"/>
      <c r="P2742" s="216"/>
      <c r="Q2742" s="216"/>
      <c r="R2742" s="216"/>
      <c r="S2742" s="216"/>
      <c r="T2742" s="216"/>
      <c r="U2742" s="216"/>
      <c r="V2742" s="216"/>
      <c r="W2742" s="216"/>
      <c r="X2742" s="216"/>
      <c r="Y2742" s="216"/>
      <c r="Z2742" s="216"/>
      <c r="AA2742" s="216"/>
      <c r="AB2742" s="216"/>
      <c r="AC2742" s="216"/>
      <c r="AD2742" s="216"/>
      <c r="AE2742" s="216"/>
      <c r="AF2742" s="216"/>
      <c r="AG2742" s="216"/>
      <c r="AH2742" s="216"/>
      <c r="AI2742" s="216"/>
      <c r="AJ2742" s="216"/>
      <c r="AK2742" s="216"/>
      <c r="AL2742" s="216"/>
      <c r="FY2742" s="184"/>
      <c r="JJ2742" s="184"/>
    </row>
    <row r="2743" spans="2:270">
      <c r="B2743" s="202"/>
      <c r="E2743" s="216"/>
      <c r="F2743" s="216"/>
      <c r="G2743" s="216"/>
      <c r="H2743" s="216"/>
      <c r="I2743" s="216"/>
      <c r="J2743" s="216"/>
      <c r="K2743" s="216"/>
      <c r="L2743" s="216"/>
      <c r="M2743" s="216"/>
      <c r="N2743" s="216"/>
      <c r="O2743" s="216"/>
      <c r="P2743" s="216"/>
      <c r="Q2743" s="216"/>
      <c r="R2743" s="216"/>
      <c r="S2743" s="216"/>
      <c r="T2743" s="216"/>
      <c r="U2743" s="216"/>
      <c r="V2743" s="216"/>
      <c r="W2743" s="216"/>
      <c r="X2743" s="216"/>
      <c r="Y2743" s="216"/>
      <c r="Z2743" s="216"/>
      <c r="AA2743" s="216"/>
      <c r="AB2743" s="216"/>
      <c r="AC2743" s="216"/>
      <c r="AD2743" s="216"/>
      <c r="AE2743" s="216"/>
      <c r="AF2743" s="216"/>
      <c r="AG2743" s="216"/>
      <c r="AH2743" s="216"/>
      <c r="AI2743" s="216"/>
      <c r="AJ2743" s="216"/>
      <c r="AK2743" s="216"/>
      <c r="AL2743" s="216"/>
      <c r="FY2743" s="184"/>
      <c r="JJ2743" s="184"/>
    </row>
    <row r="2744" spans="2:270">
      <c r="B2744" s="202"/>
      <c r="E2744" s="216"/>
      <c r="F2744" s="216"/>
      <c r="G2744" s="216"/>
      <c r="H2744" s="216"/>
      <c r="I2744" s="216"/>
      <c r="J2744" s="216"/>
      <c r="K2744" s="216"/>
      <c r="L2744" s="216"/>
      <c r="M2744" s="216"/>
      <c r="N2744" s="216"/>
      <c r="O2744" s="216"/>
      <c r="P2744" s="216"/>
      <c r="Q2744" s="216"/>
      <c r="R2744" s="216"/>
      <c r="S2744" s="216"/>
      <c r="T2744" s="216"/>
      <c r="U2744" s="216"/>
      <c r="V2744" s="216"/>
      <c r="W2744" s="216"/>
      <c r="X2744" s="216"/>
      <c r="Y2744" s="216"/>
      <c r="Z2744" s="216"/>
      <c r="AA2744" s="216"/>
      <c r="AB2744" s="216"/>
      <c r="AC2744" s="216"/>
      <c r="AD2744" s="216"/>
      <c r="AE2744" s="216"/>
      <c r="AF2744" s="216"/>
      <c r="AG2744" s="216"/>
      <c r="AH2744" s="216"/>
      <c r="AI2744" s="216"/>
      <c r="AJ2744" s="216"/>
      <c r="AK2744" s="216"/>
      <c r="AL2744" s="216"/>
      <c r="FY2744" s="184"/>
      <c r="JJ2744" s="184"/>
    </row>
    <row r="2745" spans="2:270">
      <c r="B2745" s="202"/>
      <c r="E2745" s="216"/>
      <c r="F2745" s="216"/>
      <c r="G2745" s="216"/>
      <c r="H2745" s="216"/>
      <c r="I2745" s="216"/>
      <c r="J2745" s="216"/>
      <c r="K2745" s="216"/>
      <c r="L2745" s="216"/>
      <c r="M2745" s="216"/>
      <c r="N2745" s="216"/>
      <c r="O2745" s="216"/>
      <c r="P2745" s="216"/>
      <c r="Q2745" s="216"/>
      <c r="R2745" s="216"/>
      <c r="S2745" s="216"/>
      <c r="T2745" s="216"/>
      <c r="U2745" s="216"/>
      <c r="V2745" s="216"/>
      <c r="W2745" s="216"/>
      <c r="X2745" s="216"/>
      <c r="Y2745" s="216"/>
      <c r="Z2745" s="216"/>
      <c r="AA2745" s="216"/>
      <c r="AB2745" s="216"/>
      <c r="AC2745" s="216"/>
      <c r="AD2745" s="216"/>
      <c r="AE2745" s="216"/>
      <c r="AF2745" s="216"/>
      <c r="AG2745" s="216"/>
      <c r="AH2745" s="216"/>
      <c r="AI2745" s="216"/>
      <c r="AJ2745" s="216"/>
      <c r="AK2745" s="216"/>
      <c r="AL2745" s="216"/>
      <c r="FY2745" s="184"/>
      <c r="JJ2745" s="184"/>
    </row>
    <row r="2746" spans="2:270">
      <c r="B2746" s="202"/>
      <c r="E2746" s="216"/>
      <c r="F2746" s="216"/>
      <c r="G2746" s="216"/>
      <c r="H2746" s="216"/>
      <c r="I2746" s="216"/>
      <c r="J2746" s="216"/>
      <c r="K2746" s="216"/>
      <c r="L2746" s="216"/>
      <c r="M2746" s="216"/>
      <c r="N2746" s="216"/>
      <c r="O2746" s="216"/>
      <c r="P2746" s="216"/>
      <c r="Q2746" s="216"/>
      <c r="R2746" s="216"/>
      <c r="S2746" s="216"/>
      <c r="T2746" s="216"/>
      <c r="U2746" s="216"/>
      <c r="V2746" s="216"/>
      <c r="W2746" s="216"/>
      <c r="X2746" s="216"/>
      <c r="Y2746" s="216"/>
      <c r="Z2746" s="216"/>
      <c r="AA2746" s="216"/>
      <c r="AB2746" s="216"/>
      <c r="AC2746" s="216"/>
      <c r="AD2746" s="216"/>
      <c r="AE2746" s="216"/>
      <c r="AF2746" s="216"/>
      <c r="AG2746" s="216"/>
      <c r="AH2746" s="216"/>
      <c r="AI2746" s="216"/>
      <c r="AJ2746" s="216"/>
      <c r="AK2746" s="216"/>
      <c r="AL2746" s="216"/>
      <c r="FY2746" s="184"/>
      <c r="JJ2746" s="184"/>
    </row>
    <row r="2747" spans="2:270">
      <c r="B2747" s="202"/>
      <c r="E2747" s="216"/>
      <c r="F2747" s="216"/>
      <c r="G2747" s="216"/>
      <c r="H2747" s="216"/>
      <c r="I2747" s="216"/>
      <c r="J2747" s="216"/>
      <c r="K2747" s="216"/>
      <c r="L2747" s="216"/>
      <c r="M2747" s="216"/>
      <c r="N2747" s="216"/>
      <c r="O2747" s="216"/>
      <c r="P2747" s="216"/>
      <c r="Q2747" s="216"/>
      <c r="R2747" s="216"/>
      <c r="S2747" s="216"/>
      <c r="T2747" s="216"/>
      <c r="U2747" s="216"/>
      <c r="V2747" s="216"/>
      <c r="W2747" s="216"/>
      <c r="X2747" s="216"/>
      <c r="Y2747" s="216"/>
      <c r="Z2747" s="216"/>
      <c r="AA2747" s="216"/>
      <c r="AB2747" s="216"/>
      <c r="AC2747" s="216"/>
      <c r="AD2747" s="216"/>
      <c r="AE2747" s="216"/>
      <c r="AF2747" s="216"/>
      <c r="AG2747" s="216"/>
      <c r="AH2747" s="216"/>
      <c r="AI2747" s="216"/>
      <c r="AJ2747" s="216"/>
      <c r="AK2747" s="216"/>
      <c r="AL2747" s="216"/>
      <c r="FY2747" s="184"/>
      <c r="JJ2747" s="184"/>
    </row>
    <row r="2748" spans="2:270">
      <c r="B2748" s="202"/>
      <c r="E2748" s="216"/>
      <c r="F2748" s="216"/>
      <c r="G2748" s="216"/>
      <c r="H2748" s="216"/>
      <c r="I2748" s="216"/>
      <c r="J2748" s="216"/>
      <c r="K2748" s="216"/>
      <c r="L2748" s="216"/>
      <c r="M2748" s="216"/>
      <c r="N2748" s="216"/>
      <c r="O2748" s="216"/>
      <c r="P2748" s="216"/>
      <c r="Q2748" s="216"/>
      <c r="R2748" s="216"/>
      <c r="S2748" s="216"/>
      <c r="T2748" s="216"/>
      <c r="U2748" s="216"/>
      <c r="V2748" s="216"/>
      <c r="W2748" s="216"/>
      <c r="X2748" s="216"/>
      <c r="Y2748" s="216"/>
      <c r="Z2748" s="216"/>
      <c r="AA2748" s="216"/>
      <c r="AB2748" s="216"/>
      <c r="AC2748" s="216"/>
      <c r="AD2748" s="216"/>
      <c r="AE2748" s="216"/>
      <c r="AF2748" s="216"/>
      <c r="AG2748" s="216"/>
      <c r="AH2748" s="216"/>
      <c r="AI2748" s="216"/>
      <c r="AJ2748" s="216"/>
      <c r="AK2748" s="216"/>
      <c r="AL2748" s="216"/>
      <c r="FY2748" s="184"/>
      <c r="JJ2748" s="184"/>
    </row>
    <row r="2749" spans="2:270">
      <c r="B2749" s="202"/>
      <c r="E2749" s="216"/>
      <c r="F2749" s="216"/>
      <c r="G2749" s="216"/>
      <c r="H2749" s="216"/>
      <c r="I2749" s="216"/>
      <c r="J2749" s="216"/>
      <c r="K2749" s="216"/>
      <c r="L2749" s="216"/>
      <c r="M2749" s="216"/>
      <c r="N2749" s="216"/>
      <c r="O2749" s="216"/>
      <c r="P2749" s="216"/>
      <c r="Q2749" s="216"/>
      <c r="R2749" s="216"/>
      <c r="S2749" s="216"/>
      <c r="T2749" s="216"/>
      <c r="U2749" s="216"/>
      <c r="V2749" s="216"/>
      <c r="W2749" s="216"/>
      <c r="X2749" s="216"/>
      <c r="Y2749" s="216"/>
      <c r="Z2749" s="216"/>
      <c r="AA2749" s="216"/>
      <c r="AB2749" s="216"/>
      <c r="AC2749" s="216"/>
      <c r="AD2749" s="216"/>
      <c r="AE2749" s="216"/>
      <c r="AF2749" s="216"/>
      <c r="AG2749" s="216"/>
      <c r="AH2749" s="216"/>
      <c r="AI2749" s="216"/>
      <c r="AJ2749" s="216"/>
      <c r="AK2749" s="216"/>
      <c r="AL2749" s="216"/>
      <c r="FY2749" s="184"/>
      <c r="JJ2749" s="184"/>
    </row>
    <row r="2750" spans="2:270">
      <c r="B2750" s="202"/>
      <c r="E2750" s="216"/>
      <c r="F2750" s="216"/>
      <c r="G2750" s="216"/>
      <c r="H2750" s="216"/>
      <c r="I2750" s="216"/>
      <c r="J2750" s="216"/>
      <c r="K2750" s="216"/>
      <c r="L2750" s="216"/>
      <c r="M2750" s="216"/>
      <c r="N2750" s="216"/>
      <c r="O2750" s="216"/>
      <c r="P2750" s="216"/>
      <c r="Q2750" s="216"/>
      <c r="R2750" s="216"/>
      <c r="S2750" s="216"/>
      <c r="T2750" s="216"/>
      <c r="U2750" s="216"/>
      <c r="V2750" s="216"/>
      <c r="W2750" s="216"/>
      <c r="X2750" s="216"/>
      <c r="Y2750" s="216"/>
      <c r="Z2750" s="216"/>
      <c r="AA2750" s="216"/>
      <c r="AB2750" s="216"/>
      <c r="AC2750" s="216"/>
      <c r="AD2750" s="216"/>
      <c r="AE2750" s="216"/>
      <c r="AF2750" s="216"/>
      <c r="AG2750" s="216"/>
      <c r="AH2750" s="216"/>
      <c r="AI2750" s="216"/>
      <c r="AJ2750" s="216"/>
      <c r="AK2750" s="216"/>
      <c r="AL2750" s="216"/>
      <c r="FY2750" s="184"/>
      <c r="JJ2750" s="184"/>
    </row>
    <row r="2751" spans="2:270">
      <c r="B2751" s="202"/>
      <c r="E2751" s="216"/>
      <c r="F2751" s="216"/>
      <c r="G2751" s="216"/>
      <c r="H2751" s="216"/>
      <c r="I2751" s="216"/>
      <c r="J2751" s="216"/>
      <c r="K2751" s="216"/>
      <c r="L2751" s="216"/>
      <c r="M2751" s="216"/>
      <c r="N2751" s="216"/>
      <c r="O2751" s="216"/>
      <c r="P2751" s="216"/>
      <c r="Q2751" s="216"/>
      <c r="R2751" s="216"/>
      <c r="S2751" s="216"/>
      <c r="T2751" s="216"/>
      <c r="U2751" s="216"/>
      <c r="V2751" s="216"/>
      <c r="W2751" s="216"/>
      <c r="X2751" s="216"/>
      <c r="Y2751" s="216"/>
      <c r="Z2751" s="216"/>
      <c r="AA2751" s="216"/>
      <c r="AB2751" s="216"/>
      <c r="AC2751" s="216"/>
      <c r="AD2751" s="216"/>
      <c r="AE2751" s="216"/>
      <c r="AF2751" s="216"/>
      <c r="AG2751" s="216"/>
      <c r="AH2751" s="216"/>
      <c r="AI2751" s="216"/>
      <c r="AJ2751" s="216"/>
      <c r="AK2751" s="216"/>
      <c r="AL2751" s="216"/>
      <c r="FY2751" s="184"/>
      <c r="JJ2751" s="184"/>
    </row>
    <row r="2752" spans="2:270">
      <c r="B2752" s="202"/>
      <c r="E2752" s="216"/>
      <c r="F2752" s="216"/>
      <c r="G2752" s="216"/>
      <c r="H2752" s="216"/>
      <c r="I2752" s="216"/>
      <c r="J2752" s="216"/>
      <c r="K2752" s="216"/>
      <c r="L2752" s="216"/>
      <c r="M2752" s="216"/>
      <c r="N2752" s="216"/>
      <c r="O2752" s="216"/>
      <c r="P2752" s="216"/>
      <c r="Q2752" s="216"/>
      <c r="R2752" s="216"/>
      <c r="S2752" s="216"/>
      <c r="T2752" s="216"/>
      <c r="U2752" s="216"/>
      <c r="V2752" s="216"/>
      <c r="W2752" s="216"/>
      <c r="X2752" s="216"/>
      <c r="Y2752" s="216"/>
      <c r="Z2752" s="216"/>
      <c r="AA2752" s="216"/>
      <c r="AB2752" s="216"/>
      <c r="AC2752" s="216"/>
      <c r="AD2752" s="216"/>
      <c r="AE2752" s="216"/>
      <c r="AF2752" s="216"/>
      <c r="AG2752" s="216"/>
      <c r="AH2752" s="216"/>
      <c r="AI2752" s="216"/>
      <c r="AJ2752" s="216"/>
      <c r="AK2752" s="216"/>
      <c r="AL2752" s="216"/>
      <c r="FY2752" s="184"/>
      <c r="JJ2752" s="184"/>
    </row>
    <row r="2753" spans="2:270">
      <c r="B2753" s="202"/>
      <c r="E2753" s="216"/>
      <c r="F2753" s="216"/>
      <c r="G2753" s="216"/>
      <c r="H2753" s="216"/>
      <c r="I2753" s="216"/>
      <c r="J2753" s="216"/>
      <c r="K2753" s="216"/>
      <c r="L2753" s="216"/>
      <c r="M2753" s="216"/>
      <c r="N2753" s="216"/>
      <c r="O2753" s="216"/>
      <c r="P2753" s="216"/>
      <c r="Q2753" s="216"/>
      <c r="R2753" s="216"/>
      <c r="S2753" s="216"/>
      <c r="T2753" s="216"/>
      <c r="U2753" s="216"/>
      <c r="V2753" s="216"/>
      <c r="W2753" s="216"/>
      <c r="X2753" s="216"/>
      <c r="Y2753" s="216"/>
      <c r="Z2753" s="216"/>
      <c r="AA2753" s="216"/>
      <c r="AB2753" s="216"/>
      <c r="AC2753" s="216"/>
      <c r="AD2753" s="216"/>
      <c r="AE2753" s="216"/>
      <c r="AF2753" s="216"/>
      <c r="AG2753" s="216"/>
      <c r="AH2753" s="216"/>
      <c r="AI2753" s="216"/>
      <c r="AJ2753" s="216"/>
      <c r="AK2753" s="216"/>
      <c r="AL2753" s="216"/>
      <c r="FY2753" s="184"/>
      <c r="JJ2753" s="184"/>
    </row>
    <row r="2754" spans="2:270">
      <c r="B2754" s="202"/>
      <c r="E2754" s="216"/>
      <c r="F2754" s="216"/>
      <c r="G2754" s="216"/>
      <c r="H2754" s="216"/>
      <c r="I2754" s="216"/>
      <c r="J2754" s="216"/>
      <c r="K2754" s="216"/>
      <c r="L2754" s="216"/>
      <c r="M2754" s="216"/>
      <c r="N2754" s="216"/>
      <c r="O2754" s="216"/>
      <c r="P2754" s="216"/>
      <c r="Q2754" s="216"/>
      <c r="R2754" s="216"/>
      <c r="S2754" s="216"/>
      <c r="T2754" s="216"/>
      <c r="U2754" s="216"/>
      <c r="V2754" s="216"/>
      <c r="W2754" s="216"/>
      <c r="X2754" s="216"/>
      <c r="Y2754" s="216"/>
      <c r="Z2754" s="216"/>
      <c r="AA2754" s="216"/>
      <c r="AB2754" s="216"/>
      <c r="AC2754" s="216"/>
      <c r="AD2754" s="216"/>
      <c r="AE2754" s="216"/>
      <c r="AF2754" s="216"/>
      <c r="AG2754" s="216"/>
      <c r="AH2754" s="216"/>
      <c r="AI2754" s="216"/>
      <c r="AJ2754" s="216"/>
      <c r="AK2754" s="216"/>
      <c r="AL2754" s="216"/>
      <c r="FY2754" s="184"/>
      <c r="JJ2754" s="184"/>
    </row>
    <row r="2755" spans="2:270">
      <c r="B2755" s="202"/>
      <c r="E2755" s="216"/>
      <c r="F2755" s="216"/>
      <c r="G2755" s="216"/>
      <c r="H2755" s="216"/>
      <c r="I2755" s="216"/>
      <c r="J2755" s="216"/>
      <c r="K2755" s="216"/>
      <c r="L2755" s="216"/>
      <c r="M2755" s="216"/>
      <c r="N2755" s="216"/>
      <c r="O2755" s="216"/>
      <c r="P2755" s="216"/>
      <c r="Q2755" s="216"/>
      <c r="R2755" s="216"/>
      <c r="S2755" s="216"/>
      <c r="T2755" s="216"/>
      <c r="U2755" s="216"/>
      <c r="V2755" s="216"/>
      <c r="W2755" s="216"/>
      <c r="X2755" s="216"/>
      <c r="Y2755" s="216"/>
      <c r="Z2755" s="216"/>
      <c r="AA2755" s="216"/>
      <c r="AB2755" s="216"/>
      <c r="AC2755" s="216"/>
      <c r="AD2755" s="216"/>
      <c r="AE2755" s="216"/>
      <c r="AF2755" s="216"/>
      <c r="AG2755" s="216"/>
      <c r="AH2755" s="216"/>
      <c r="AI2755" s="216"/>
      <c r="AJ2755" s="216"/>
      <c r="AK2755" s="216"/>
      <c r="AL2755" s="216"/>
      <c r="FY2755" s="184"/>
      <c r="JJ2755" s="184"/>
    </row>
    <row r="2756" spans="2:270">
      <c r="B2756" s="202"/>
      <c r="E2756" s="216"/>
      <c r="F2756" s="216"/>
      <c r="G2756" s="216"/>
      <c r="H2756" s="216"/>
      <c r="I2756" s="216"/>
      <c r="J2756" s="216"/>
      <c r="K2756" s="216"/>
      <c r="L2756" s="216"/>
      <c r="M2756" s="216"/>
      <c r="N2756" s="216"/>
      <c r="O2756" s="216"/>
      <c r="P2756" s="216"/>
      <c r="Q2756" s="216"/>
      <c r="R2756" s="216"/>
      <c r="S2756" s="216"/>
      <c r="T2756" s="216"/>
      <c r="U2756" s="216"/>
      <c r="V2756" s="216"/>
      <c r="W2756" s="216"/>
      <c r="X2756" s="216"/>
      <c r="Y2756" s="216"/>
      <c r="Z2756" s="216"/>
      <c r="AA2756" s="216"/>
      <c r="AB2756" s="216"/>
      <c r="AC2756" s="216"/>
      <c r="AD2756" s="216"/>
      <c r="AE2756" s="216"/>
      <c r="AF2756" s="216"/>
      <c r="AG2756" s="216"/>
      <c r="AH2756" s="216"/>
      <c r="AI2756" s="216"/>
      <c r="AJ2756" s="216"/>
      <c r="AK2756" s="216"/>
      <c r="AL2756" s="216"/>
      <c r="FY2756" s="184"/>
      <c r="JJ2756" s="184"/>
    </row>
    <row r="2757" spans="2:270">
      <c r="B2757" s="202"/>
      <c r="E2757" s="216"/>
      <c r="F2757" s="216"/>
      <c r="G2757" s="216"/>
      <c r="H2757" s="216"/>
      <c r="I2757" s="216"/>
      <c r="J2757" s="216"/>
      <c r="K2757" s="216"/>
      <c r="L2757" s="216"/>
      <c r="M2757" s="216"/>
      <c r="N2757" s="216"/>
      <c r="O2757" s="216"/>
      <c r="P2757" s="216"/>
      <c r="Q2757" s="216"/>
      <c r="R2757" s="216"/>
      <c r="S2757" s="216"/>
      <c r="T2757" s="216"/>
      <c r="U2757" s="216"/>
      <c r="V2757" s="216"/>
      <c r="W2757" s="216"/>
      <c r="X2757" s="216"/>
      <c r="Y2757" s="216"/>
      <c r="Z2757" s="216"/>
      <c r="AA2757" s="216"/>
      <c r="AB2757" s="216"/>
      <c r="AC2757" s="216"/>
      <c r="AD2757" s="216"/>
      <c r="AE2757" s="216"/>
      <c r="AF2757" s="216"/>
      <c r="AG2757" s="216"/>
      <c r="AH2757" s="216"/>
      <c r="AI2757" s="216"/>
      <c r="AJ2757" s="216"/>
      <c r="AK2757" s="216"/>
      <c r="AL2757" s="216"/>
      <c r="FY2757" s="184"/>
      <c r="JJ2757" s="184"/>
    </row>
    <row r="2758" spans="2:270">
      <c r="B2758" s="202"/>
      <c r="E2758" s="216"/>
      <c r="F2758" s="216"/>
      <c r="G2758" s="216"/>
      <c r="H2758" s="216"/>
      <c r="I2758" s="216"/>
      <c r="J2758" s="216"/>
      <c r="K2758" s="216"/>
      <c r="L2758" s="216"/>
      <c r="M2758" s="216"/>
      <c r="N2758" s="216"/>
      <c r="O2758" s="216"/>
      <c r="P2758" s="216"/>
      <c r="Q2758" s="216"/>
      <c r="R2758" s="216"/>
      <c r="S2758" s="216"/>
      <c r="T2758" s="216"/>
      <c r="U2758" s="216"/>
      <c r="V2758" s="216"/>
      <c r="W2758" s="216"/>
      <c r="X2758" s="216"/>
      <c r="Y2758" s="216"/>
      <c r="Z2758" s="216"/>
      <c r="AA2758" s="216"/>
      <c r="AB2758" s="216"/>
      <c r="AC2758" s="216"/>
      <c r="AD2758" s="216"/>
      <c r="AE2758" s="216"/>
      <c r="AF2758" s="216"/>
      <c r="AG2758" s="216"/>
      <c r="AH2758" s="216"/>
      <c r="AI2758" s="216"/>
      <c r="AJ2758" s="216"/>
      <c r="AK2758" s="216"/>
      <c r="AL2758" s="216"/>
      <c r="FY2758" s="184"/>
      <c r="JJ2758" s="184"/>
    </row>
    <row r="2759" spans="2:270">
      <c r="B2759" s="202"/>
      <c r="E2759" s="216"/>
      <c r="F2759" s="216"/>
      <c r="G2759" s="216"/>
      <c r="H2759" s="216"/>
      <c r="I2759" s="216"/>
      <c r="J2759" s="216"/>
      <c r="K2759" s="216"/>
      <c r="L2759" s="216"/>
      <c r="M2759" s="216"/>
      <c r="N2759" s="216"/>
      <c r="O2759" s="216"/>
      <c r="P2759" s="216"/>
      <c r="Q2759" s="216"/>
      <c r="R2759" s="216"/>
      <c r="S2759" s="216"/>
      <c r="T2759" s="216"/>
      <c r="U2759" s="216"/>
      <c r="V2759" s="216"/>
      <c r="W2759" s="216"/>
      <c r="X2759" s="216"/>
      <c r="Y2759" s="216"/>
      <c r="Z2759" s="216"/>
      <c r="AA2759" s="216"/>
      <c r="AB2759" s="216"/>
      <c r="AC2759" s="216"/>
      <c r="AD2759" s="216"/>
      <c r="AE2759" s="216"/>
      <c r="AF2759" s="216"/>
      <c r="AG2759" s="216"/>
      <c r="AH2759" s="216"/>
      <c r="AI2759" s="216"/>
      <c r="AJ2759" s="216"/>
      <c r="AK2759" s="216"/>
      <c r="AL2759" s="216"/>
      <c r="FY2759" s="184"/>
      <c r="JJ2759" s="184"/>
    </row>
    <row r="2760" spans="2:270">
      <c r="B2760" s="202"/>
      <c r="E2760" s="216"/>
      <c r="F2760" s="216"/>
      <c r="G2760" s="216"/>
      <c r="H2760" s="216"/>
      <c r="I2760" s="216"/>
      <c r="J2760" s="216"/>
      <c r="K2760" s="216"/>
      <c r="L2760" s="216"/>
      <c r="M2760" s="216"/>
      <c r="N2760" s="216"/>
      <c r="O2760" s="216"/>
      <c r="P2760" s="216"/>
      <c r="Q2760" s="216"/>
      <c r="R2760" s="216"/>
      <c r="S2760" s="216"/>
      <c r="T2760" s="216"/>
      <c r="U2760" s="216"/>
      <c r="V2760" s="216"/>
      <c r="W2760" s="216"/>
      <c r="X2760" s="216"/>
      <c r="Y2760" s="216"/>
      <c r="Z2760" s="216"/>
      <c r="AA2760" s="216"/>
      <c r="AB2760" s="216"/>
      <c r="AC2760" s="216"/>
      <c r="AD2760" s="216"/>
      <c r="AE2760" s="216"/>
      <c r="AF2760" s="216"/>
      <c r="AG2760" s="216"/>
      <c r="AH2760" s="216"/>
      <c r="AI2760" s="216"/>
      <c r="AJ2760" s="216"/>
      <c r="AK2760" s="216"/>
      <c r="AL2760" s="216"/>
      <c r="FY2760" s="184"/>
      <c r="JJ2760" s="184"/>
    </row>
    <row r="2761" spans="2:270">
      <c r="B2761" s="202"/>
      <c r="E2761" s="216"/>
      <c r="F2761" s="216"/>
      <c r="G2761" s="216"/>
      <c r="H2761" s="216"/>
      <c r="I2761" s="216"/>
      <c r="J2761" s="216"/>
      <c r="K2761" s="216"/>
      <c r="L2761" s="216"/>
      <c r="M2761" s="216"/>
      <c r="N2761" s="216"/>
      <c r="O2761" s="216"/>
      <c r="P2761" s="216"/>
      <c r="Q2761" s="216"/>
      <c r="R2761" s="216"/>
      <c r="S2761" s="216"/>
      <c r="T2761" s="216"/>
      <c r="U2761" s="216"/>
      <c r="V2761" s="216"/>
      <c r="W2761" s="216"/>
      <c r="X2761" s="216"/>
      <c r="Y2761" s="216"/>
      <c r="Z2761" s="216"/>
      <c r="AA2761" s="216"/>
      <c r="AB2761" s="216"/>
      <c r="AC2761" s="216"/>
      <c r="AD2761" s="216"/>
      <c r="AE2761" s="216"/>
      <c r="AF2761" s="216"/>
      <c r="AG2761" s="216"/>
      <c r="AH2761" s="216"/>
      <c r="AI2761" s="216"/>
      <c r="AJ2761" s="216"/>
      <c r="AK2761" s="216"/>
      <c r="AL2761" s="216"/>
      <c r="FY2761" s="184"/>
      <c r="JJ2761" s="184"/>
    </row>
    <row r="2762" spans="2:270">
      <c r="B2762" s="202"/>
      <c r="E2762" s="216"/>
      <c r="F2762" s="216"/>
      <c r="G2762" s="216"/>
      <c r="H2762" s="216"/>
      <c r="I2762" s="216"/>
      <c r="J2762" s="216"/>
      <c r="K2762" s="216"/>
      <c r="L2762" s="216"/>
      <c r="M2762" s="216"/>
      <c r="N2762" s="216"/>
      <c r="O2762" s="216"/>
      <c r="P2762" s="216"/>
      <c r="Q2762" s="216"/>
      <c r="R2762" s="216"/>
      <c r="S2762" s="216"/>
      <c r="T2762" s="216"/>
      <c r="U2762" s="216"/>
      <c r="V2762" s="216"/>
      <c r="W2762" s="216"/>
      <c r="X2762" s="216"/>
      <c r="Y2762" s="216"/>
      <c r="Z2762" s="216"/>
      <c r="AA2762" s="216"/>
      <c r="AB2762" s="216"/>
      <c r="AC2762" s="216"/>
      <c r="AD2762" s="216"/>
      <c r="AE2762" s="216"/>
      <c r="AF2762" s="216"/>
      <c r="AG2762" s="216"/>
      <c r="AH2762" s="216"/>
      <c r="AI2762" s="216"/>
      <c r="AJ2762" s="216"/>
      <c r="AK2762" s="216"/>
      <c r="AL2762" s="216"/>
      <c r="FY2762" s="184"/>
      <c r="JJ2762" s="184"/>
    </row>
    <row r="2763" spans="2:270">
      <c r="B2763" s="202"/>
      <c r="E2763" s="216"/>
      <c r="F2763" s="216"/>
      <c r="G2763" s="216"/>
      <c r="H2763" s="216"/>
      <c r="I2763" s="216"/>
      <c r="J2763" s="216"/>
      <c r="K2763" s="216"/>
      <c r="L2763" s="216"/>
      <c r="M2763" s="216"/>
      <c r="N2763" s="216"/>
      <c r="O2763" s="216"/>
      <c r="P2763" s="216"/>
      <c r="Q2763" s="216"/>
      <c r="R2763" s="216"/>
      <c r="S2763" s="216"/>
      <c r="T2763" s="216"/>
      <c r="U2763" s="216"/>
      <c r="V2763" s="216"/>
      <c r="W2763" s="216"/>
      <c r="X2763" s="216"/>
      <c r="Y2763" s="216"/>
      <c r="Z2763" s="216"/>
      <c r="AA2763" s="216"/>
      <c r="AB2763" s="216"/>
      <c r="AC2763" s="216"/>
      <c r="AD2763" s="216"/>
      <c r="AE2763" s="216"/>
      <c r="AF2763" s="216"/>
      <c r="AG2763" s="216"/>
      <c r="AH2763" s="216"/>
      <c r="AI2763" s="216"/>
      <c r="AJ2763" s="216"/>
      <c r="AK2763" s="216"/>
      <c r="AL2763" s="216"/>
      <c r="FY2763" s="184"/>
      <c r="JJ2763" s="184"/>
    </row>
    <row r="2764" spans="2:270">
      <c r="B2764" s="202"/>
      <c r="E2764" s="216"/>
      <c r="F2764" s="216"/>
      <c r="G2764" s="216"/>
      <c r="H2764" s="216"/>
      <c r="I2764" s="216"/>
      <c r="J2764" s="216"/>
      <c r="K2764" s="216"/>
      <c r="L2764" s="216"/>
      <c r="M2764" s="216"/>
      <c r="N2764" s="216"/>
      <c r="O2764" s="216"/>
      <c r="P2764" s="216"/>
      <c r="Q2764" s="216"/>
      <c r="R2764" s="216"/>
      <c r="S2764" s="216"/>
      <c r="T2764" s="216"/>
      <c r="U2764" s="216"/>
      <c r="V2764" s="216"/>
      <c r="W2764" s="216"/>
      <c r="X2764" s="216"/>
      <c r="Y2764" s="216"/>
      <c r="Z2764" s="216"/>
      <c r="AA2764" s="216"/>
      <c r="AB2764" s="216"/>
      <c r="AC2764" s="216"/>
      <c r="AD2764" s="216"/>
      <c r="AE2764" s="216"/>
      <c r="AF2764" s="216"/>
      <c r="AG2764" s="216"/>
      <c r="AH2764" s="216"/>
      <c r="AI2764" s="216"/>
      <c r="AJ2764" s="216"/>
      <c r="AK2764" s="216"/>
      <c r="AL2764" s="216"/>
      <c r="FY2764" s="184"/>
      <c r="JJ2764" s="184"/>
    </row>
    <row r="2765" spans="2:270">
      <c r="B2765" s="202"/>
      <c r="E2765" s="216"/>
      <c r="F2765" s="216"/>
      <c r="G2765" s="216"/>
      <c r="H2765" s="216"/>
      <c r="I2765" s="216"/>
      <c r="J2765" s="216"/>
      <c r="K2765" s="216"/>
      <c r="L2765" s="216"/>
      <c r="M2765" s="216"/>
      <c r="N2765" s="216"/>
      <c r="O2765" s="216"/>
      <c r="P2765" s="216"/>
      <c r="Q2765" s="216"/>
      <c r="R2765" s="216"/>
      <c r="S2765" s="216"/>
      <c r="T2765" s="216"/>
      <c r="U2765" s="216"/>
      <c r="V2765" s="216"/>
      <c r="W2765" s="216"/>
      <c r="X2765" s="216"/>
      <c r="Y2765" s="216"/>
      <c r="Z2765" s="216"/>
      <c r="AA2765" s="216"/>
      <c r="AB2765" s="216"/>
      <c r="AC2765" s="216"/>
      <c r="AD2765" s="216"/>
      <c r="AE2765" s="216"/>
      <c r="AF2765" s="216"/>
      <c r="AG2765" s="216"/>
      <c r="AH2765" s="216"/>
      <c r="AI2765" s="216"/>
      <c r="AJ2765" s="216"/>
      <c r="AK2765" s="216"/>
      <c r="AL2765" s="216"/>
      <c r="FY2765" s="184"/>
      <c r="JJ2765" s="184"/>
    </row>
    <row r="2766" spans="2:270">
      <c r="B2766" s="202"/>
      <c r="E2766" s="216"/>
      <c r="F2766" s="216"/>
      <c r="G2766" s="216"/>
      <c r="H2766" s="216"/>
      <c r="I2766" s="216"/>
      <c r="J2766" s="216"/>
      <c r="K2766" s="216"/>
      <c r="L2766" s="216"/>
      <c r="M2766" s="216"/>
      <c r="N2766" s="216"/>
      <c r="O2766" s="216"/>
      <c r="P2766" s="216"/>
      <c r="Q2766" s="216"/>
      <c r="R2766" s="216"/>
      <c r="S2766" s="216"/>
      <c r="T2766" s="216"/>
      <c r="U2766" s="216"/>
      <c r="V2766" s="216"/>
      <c r="W2766" s="216"/>
      <c r="X2766" s="216"/>
      <c r="Y2766" s="216"/>
      <c r="Z2766" s="216"/>
      <c r="AA2766" s="216"/>
      <c r="AB2766" s="216"/>
      <c r="AC2766" s="216"/>
      <c r="AD2766" s="216"/>
      <c r="AE2766" s="216"/>
      <c r="AF2766" s="216"/>
      <c r="AG2766" s="216"/>
      <c r="AH2766" s="216"/>
      <c r="AI2766" s="216"/>
      <c r="AJ2766" s="216"/>
      <c r="AK2766" s="216"/>
      <c r="AL2766" s="216"/>
      <c r="FY2766" s="184"/>
      <c r="JJ2766" s="184"/>
    </row>
    <row r="2767" spans="2:270">
      <c r="B2767" s="202"/>
      <c r="E2767" s="216"/>
      <c r="F2767" s="216"/>
      <c r="G2767" s="216"/>
      <c r="H2767" s="216"/>
      <c r="I2767" s="216"/>
      <c r="J2767" s="216"/>
      <c r="K2767" s="216"/>
      <c r="L2767" s="216"/>
      <c r="M2767" s="216"/>
      <c r="N2767" s="216"/>
      <c r="O2767" s="216"/>
      <c r="P2767" s="216"/>
      <c r="Q2767" s="216"/>
      <c r="R2767" s="216"/>
      <c r="S2767" s="216"/>
      <c r="T2767" s="216"/>
      <c r="U2767" s="216"/>
      <c r="V2767" s="216"/>
      <c r="W2767" s="216"/>
      <c r="X2767" s="216"/>
      <c r="Y2767" s="216"/>
      <c r="Z2767" s="216"/>
      <c r="AA2767" s="216"/>
      <c r="AB2767" s="216"/>
      <c r="AC2767" s="216"/>
      <c r="AD2767" s="216"/>
      <c r="AE2767" s="216"/>
      <c r="AF2767" s="216"/>
      <c r="AG2767" s="216"/>
      <c r="AH2767" s="216"/>
      <c r="AI2767" s="216"/>
      <c r="AJ2767" s="216"/>
      <c r="AK2767" s="216"/>
      <c r="AL2767" s="216"/>
      <c r="FY2767" s="184"/>
      <c r="JJ2767" s="184"/>
    </row>
    <row r="2768" spans="2:270">
      <c r="B2768" s="202"/>
      <c r="E2768" s="216"/>
      <c r="F2768" s="216"/>
      <c r="G2768" s="216"/>
      <c r="H2768" s="216"/>
      <c r="I2768" s="216"/>
      <c r="J2768" s="216"/>
      <c r="K2768" s="216"/>
      <c r="L2768" s="216"/>
      <c r="M2768" s="216"/>
      <c r="N2768" s="216"/>
      <c r="O2768" s="216"/>
      <c r="P2768" s="216"/>
      <c r="Q2768" s="216"/>
      <c r="R2768" s="216"/>
      <c r="S2768" s="216"/>
      <c r="T2768" s="216"/>
      <c r="U2768" s="216"/>
      <c r="V2768" s="216"/>
      <c r="W2768" s="216"/>
      <c r="X2768" s="216"/>
      <c r="Y2768" s="216"/>
      <c r="Z2768" s="216"/>
      <c r="AA2768" s="216"/>
      <c r="AB2768" s="216"/>
      <c r="AC2768" s="216"/>
      <c r="AD2768" s="216"/>
      <c r="AE2768" s="216"/>
      <c r="AF2768" s="216"/>
      <c r="AG2768" s="216"/>
      <c r="AH2768" s="216"/>
      <c r="AI2768" s="216"/>
      <c r="AJ2768" s="216"/>
      <c r="AK2768" s="216"/>
      <c r="AL2768" s="216"/>
      <c r="FY2768" s="184"/>
      <c r="JJ2768" s="184"/>
    </row>
    <row r="2769" spans="2:270">
      <c r="B2769" s="202"/>
      <c r="E2769" s="216"/>
      <c r="F2769" s="216"/>
      <c r="G2769" s="216"/>
      <c r="H2769" s="216"/>
      <c r="I2769" s="216"/>
      <c r="J2769" s="216"/>
      <c r="K2769" s="216"/>
      <c r="L2769" s="216"/>
      <c r="M2769" s="216"/>
      <c r="N2769" s="216"/>
      <c r="O2769" s="216"/>
      <c r="P2769" s="216"/>
      <c r="Q2769" s="216"/>
      <c r="R2769" s="216"/>
      <c r="S2769" s="216"/>
      <c r="T2769" s="216"/>
      <c r="U2769" s="216"/>
      <c r="V2769" s="216"/>
      <c r="W2769" s="216"/>
      <c r="X2769" s="216"/>
      <c r="Y2769" s="216"/>
      <c r="Z2769" s="216"/>
      <c r="AA2769" s="216"/>
      <c r="AB2769" s="216"/>
      <c r="AC2769" s="216"/>
      <c r="AD2769" s="216"/>
      <c r="AE2769" s="216"/>
      <c r="AF2769" s="216"/>
      <c r="AG2769" s="216"/>
      <c r="AH2769" s="216"/>
      <c r="AI2769" s="216"/>
      <c r="AJ2769" s="216"/>
      <c r="AK2769" s="216"/>
      <c r="AL2769" s="216"/>
      <c r="FY2769" s="184"/>
      <c r="JJ2769" s="184"/>
    </row>
    <row r="2770" spans="2:270">
      <c r="B2770" s="202"/>
      <c r="E2770" s="216"/>
      <c r="F2770" s="216"/>
      <c r="G2770" s="216"/>
      <c r="H2770" s="216"/>
      <c r="I2770" s="216"/>
      <c r="J2770" s="216"/>
      <c r="K2770" s="216"/>
      <c r="L2770" s="216"/>
      <c r="M2770" s="216"/>
      <c r="N2770" s="216"/>
      <c r="O2770" s="216"/>
      <c r="P2770" s="216"/>
      <c r="Q2770" s="216"/>
      <c r="R2770" s="216"/>
      <c r="S2770" s="216"/>
      <c r="T2770" s="216"/>
      <c r="U2770" s="216"/>
      <c r="V2770" s="216"/>
      <c r="W2770" s="216"/>
      <c r="X2770" s="216"/>
      <c r="Y2770" s="216"/>
      <c r="Z2770" s="216"/>
      <c r="AA2770" s="216"/>
      <c r="AB2770" s="216"/>
      <c r="AC2770" s="216"/>
      <c r="AD2770" s="216"/>
      <c r="AE2770" s="216"/>
      <c r="AF2770" s="216"/>
      <c r="AG2770" s="216"/>
      <c r="AH2770" s="216"/>
      <c r="AI2770" s="216"/>
      <c r="AJ2770" s="216"/>
      <c r="AK2770" s="216"/>
      <c r="AL2770" s="216"/>
      <c r="FY2770" s="184"/>
      <c r="JJ2770" s="184"/>
    </row>
    <row r="2771" spans="2:270">
      <c r="B2771" s="202"/>
      <c r="E2771" s="216"/>
      <c r="F2771" s="216"/>
      <c r="G2771" s="216"/>
      <c r="H2771" s="216"/>
      <c r="I2771" s="216"/>
      <c r="J2771" s="216"/>
      <c r="K2771" s="216"/>
      <c r="L2771" s="216"/>
      <c r="M2771" s="216"/>
      <c r="N2771" s="216"/>
      <c r="O2771" s="216"/>
      <c r="P2771" s="216"/>
      <c r="Q2771" s="216"/>
      <c r="R2771" s="216"/>
      <c r="S2771" s="216"/>
      <c r="T2771" s="216"/>
      <c r="U2771" s="216"/>
      <c r="V2771" s="216"/>
      <c r="W2771" s="216"/>
      <c r="X2771" s="216"/>
      <c r="Y2771" s="216"/>
      <c r="Z2771" s="216"/>
      <c r="AA2771" s="216"/>
      <c r="AB2771" s="216"/>
      <c r="AC2771" s="216"/>
      <c r="AD2771" s="216"/>
      <c r="AE2771" s="216"/>
      <c r="AF2771" s="216"/>
      <c r="AG2771" s="216"/>
      <c r="AH2771" s="216"/>
      <c r="AI2771" s="216"/>
      <c r="AJ2771" s="216"/>
      <c r="AK2771" s="216"/>
      <c r="AL2771" s="216"/>
      <c r="FY2771" s="184"/>
      <c r="JJ2771" s="184"/>
    </row>
    <row r="2772" spans="2:270">
      <c r="B2772" s="202"/>
      <c r="E2772" s="216"/>
      <c r="F2772" s="216"/>
      <c r="G2772" s="216"/>
      <c r="H2772" s="216"/>
      <c r="I2772" s="216"/>
      <c r="J2772" s="216"/>
      <c r="K2772" s="216"/>
      <c r="L2772" s="216"/>
      <c r="M2772" s="216"/>
      <c r="N2772" s="216"/>
      <c r="O2772" s="216"/>
      <c r="P2772" s="216"/>
      <c r="Q2772" s="216"/>
      <c r="R2772" s="216"/>
      <c r="S2772" s="216"/>
      <c r="T2772" s="216"/>
      <c r="U2772" s="216"/>
      <c r="V2772" s="216"/>
      <c r="W2772" s="216"/>
      <c r="X2772" s="216"/>
      <c r="Y2772" s="216"/>
      <c r="Z2772" s="216"/>
      <c r="AA2772" s="216"/>
      <c r="AB2772" s="216"/>
      <c r="AC2772" s="216"/>
      <c r="AD2772" s="216"/>
      <c r="AE2772" s="216"/>
      <c r="AF2772" s="216"/>
      <c r="AG2772" s="216"/>
      <c r="AH2772" s="216"/>
      <c r="AI2772" s="216"/>
      <c r="AJ2772" s="216"/>
      <c r="AK2772" s="216"/>
      <c r="AL2772" s="216"/>
      <c r="FY2772" s="184"/>
      <c r="JJ2772" s="184"/>
    </row>
    <row r="2773" spans="2:270">
      <c r="B2773" s="202"/>
      <c r="E2773" s="216"/>
      <c r="F2773" s="216"/>
      <c r="G2773" s="216"/>
      <c r="H2773" s="216"/>
      <c r="I2773" s="216"/>
      <c r="J2773" s="216"/>
      <c r="K2773" s="216"/>
      <c r="L2773" s="216"/>
      <c r="M2773" s="216"/>
      <c r="N2773" s="216"/>
      <c r="O2773" s="216"/>
      <c r="P2773" s="216"/>
      <c r="Q2773" s="216"/>
      <c r="R2773" s="216"/>
      <c r="S2773" s="216"/>
      <c r="T2773" s="216"/>
      <c r="U2773" s="216"/>
      <c r="V2773" s="216"/>
      <c r="W2773" s="216"/>
      <c r="X2773" s="216"/>
      <c r="Y2773" s="216"/>
      <c r="Z2773" s="216"/>
      <c r="AA2773" s="216"/>
      <c r="AB2773" s="216"/>
      <c r="AC2773" s="216"/>
      <c r="AD2773" s="216"/>
      <c r="AE2773" s="216"/>
      <c r="AF2773" s="216"/>
      <c r="AG2773" s="216"/>
      <c r="AH2773" s="216"/>
      <c r="AI2773" s="216"/>
      <c r="AJ2773" s="216"/>
      <c r="AK2773" s="216"/>
      <c r="AL2773" s="216"/>
      <c r="FY2773" s="184"/>
      <c r="JJ2773" s="184"/>
    </row>
    <row r="2774" spans="2:270">
      <c r="B2774" s="202"/>
      <c r="E2774" s="216"/>
      <c r="F2774" s="216"/>
      <c r="G2774" s="216"/>
      <c r="H2774" s="216"/>
      <c r="I2774" s="216"/>
      <c r="J2774" s="216"/>
      <c r="K2774" s="216"/>
      <c r="L2774" s="216"/>
      <c r="M2774" s="216"/>
      <c r="N2774" s="216"/>
      <c r="O2774" s="216"/>
      <c r="P2774" s="216"/>
      <c r="Q2774" s="216"/>
      <c r="R2774" s="216"/>
      <c r="S2774" s="216"/>
      <c r="T2774" s="216"/>
      <c r="U2774" s="216"/>
      <c r="V2774" s="216"/>
      <c r="W2774" s="216"/>
      <c r="X2774" s="216"/>
      <c r="Y2774" s="216"/>
      <c r="Z2774" s="216"/>
      <c r="AA2774" s="216"/>
      <c r="AB2774" s="216"/>
      <c r="AC2774" s="216"/>
      <c r="AD2774" s="216"/>
      <c r="AE2774" s="216"/>
      <c r="AF2774" s="216"/>
      <c r="AG2774" s="216"/>
      <c r="AH2774" s="216"/>
      <c r="AI2774" s="216"/>
      <c r="AJ2774" s="216"/>
      <c r="AK2774" s="216"/>
      <c r="AL2774" s="216"/>
      <c r="FY2774" s="184"/>
      <c r="JJ2774" s="184"/>
    </row>
    <row r="2775" spans="2:270">
      <c r="B2775" s="202"/>
      <c r="E2775" s="216"/>
      <c r="F2775" s="216"/>
      <c r="G2775" s="216"/>
      <c r="H2775" s="216"/>
      <c r="I2775" s="216"/>
      <c r="J2775" s="216"/>
      <c r="K2775" s="216"/>
      <c r="L2775" s="216"/>
      <c r="M2775" s="216"/>
      <c r="N2775" s="216"/>
      <c r="O2775" s="216"/>
      <c r="P2775" s="216"/>
      <c r="Q2775" s="216"/>
      <c r="R2775" s="216"/>
      <c r="S2775" s="216"/>
      <c r="T2775" s="216"/>
      <c r="U2775" s="216"/>
      <c r="V2775" s="216"/>
      <c r="W2775" s="216"/>
      <c r="X2775" s="216"/>
      <c r="Y2775" s="216"/>
      <c r="Z2775" s="216"/>
      <c r="AA2775" s="216"/>
      <c r="AB2775" s="216"/>
      <c r="AC2775" s="216"/>
      <c r="AD2775" s="216"/>
      <c r="AE2775" s="216"/>
      <c r="AF2775" s="216"/>
      <c r="AG2775" s="216"/>
      <c r="AH2775" s="216"/>
      <c r="AI2775" s="216"/>
      <c r="AJ2775" s="216"/>
      <c r="AK2775" s="216"/>
      <c r="AL2775" s="216"/>
      <c r="FY2775" s="184"/>
      <c r="JJ2775" s="184"/>
    </row>
    <row r="2776" spans="2:270">
      <c r="B2776" s="202"/>
      <c r="E2776" s="216"/>
      <c r="F2776" s="216"/>
      <c r="G2776" s="216"/>
      <c r="H2776" s="216"/>
      <c r="I2776" s="216"/>
      <c r="J2776" s="216"/>
      <c r="K2776" s="216"/>
      <c r="L2776" s="216"/>
      <c r="M2776" s="216"/>
      <c r="N2776" s="216"/>
      <c r="O2776" s="216"/>
      <c r="P2776" s="216"/>
      <c r="Q2776" s="216"/>
      <c r="R2776" s="216"/>
      <c r="S2776" s="216"/>
      <c r="T2776" s="216"/>
      <c r="U2776" s="216"/>
      <c r="V2776" s="216"/>
      <c r="W2776" s="216"/>
      <c r="X2776" s="216"/>
      <c r="Y2776" s="216"/>
      <c r="Z2776" s="216"/>
      <c r="AA2776" s="216"/>
      <c r="AB2776" s="216"/>
      <c r="AC2776" s="216"/>
      <c r="AD2776" s="216"/>
      <c r="AE2776" s="216"/>
      <c r="AF2776" s="216"/>
      <c r="AG2776" s="216"/>
      <c r="AH2776" s="216"/>
      <c r="AI2776" s="216"/>
      <c r="AJ2776" s="216"/>
      <c r="AK2776" s="216"/>
      <c r="AL2776" s="216"/>
      <c r="FY2776" s="184"/>
      <c r="JJ2776" s="184"/>
    </row>
    <row r="2777" spans="2:270">
      <c r="B2777" s="202"/>
      <c r="E2777" s="216"/>
      <c r="F2777" s="216"/>
      <c r="G2777" s="216"/>
      <c r="H2777" s="216"/>
      <c r="I2777" s="216"/>
      <c r="J2777" s="216"/>
      <c r="K2777" s="216"/>
      <c r="L2777" s="216"/>
      <c r="M2777" s="216"/>
      <c r="N2777" s="216"/>
      <c r="O2777" s="216"/>
      <c r="P2777" s="216"/>
      <c r="Q2777" s="216"/>
      <c r="R2777" s="216"/>
      <c r="S2777" s="216"/>
      <c r="T2777" s="216"/>
      <c r="U2777" s="216"/>
      <c r="V2777" s="216"/>
      <c r="W2777" s="216"/>
      <c r="X2777" s="216"/>
      <c r="Y2777" s="216"/>
      <c r="Z2777" s="216"/>
      <c r="AA2777" s="216"/>
      <c r="AB2777" s="216"/>
      <c r="AC2777" s="216"/>
      <c r="AD2777" s="216"/>
      <c r="AE2777" s="216"/>
      <c r="AF2777" s="216"/>
      <c r="AG2777" s="216"/>
      <c r="AH2777" s="216"/>
      <c r="AI2777" s="216"/>
      <c r="AJ2777" s="216"/>
      <c r="AK2777" s="216"/>
      <c r="AL2777" s="216"/>
      <c r="FY2777" s="184"/>
      <c r="JJ2777" s="184"/>
    </row>
    <row r="2778" spans="2:270">
      <c r="B2778" s="202"/>
      <c r="E2778" s="216"/>
      <c r="F2778" s="216"/>
      <c r="G2778" s="216"/>
      <c r="H2778" s="216"/>
      <c r="I2778" s="216"/>
      <c r="J2778" s="216"/>
      <c r="K2778" s="216"/>
      <c r="L2778" s="216"/>
      <c r="M2778" s="216"/>
      <c r="N2778" s="216"/>
      <c r="O2778" s="216"/>
      <c r="P2778" s="216"/>
      <c r="Q2778" s="216"/>
      <c r="R2778" s="216"/>
      <c r="S2778" s="216"/>
      <c r="T2778" s="216"/>
      <c r="U2778" s="216"/>
      <c r="V2778" s="216"/>
      <c r="W2778" s="216"/>
      <c r="X2778" s="216"/>
      <c r="Y2778" s="216"/>
      <c r="Z2778" s="216"/>
      <c r="AA2778" s="216"/>
      <c r="AB2778" s="216"/>
      <c r="AC2778" s="216"/>
      <c r="AD2778" s="216"/>
      <c r="AE2778" s="216"/>
      <c r="AF2778" s="216"/>
      <c r="AG2778" s="216"/>
      <c r="AH2778" s="216"/>
      <c r="AI2778" s="216"/>
      <c r="AJ2778" s="216"/>
      <c r="AK2778" s="216"/>
      <c r="AL2778" s="216"/>
      <c r="FY2778" s="184"/>
      <c r="JJ2778" s="184"/>
    </row>
    <row r="2779" spans="2:270">
      <c r="B2779" s="202"/>
      <c r="E2779" s="216"/>
      <c r="F2779" s="216"/>
      <c r="G2779" s="216"/>
      <c r="H2779" s="216"/>
      <c r="I2779" s="216"/>
      <c r="J2779" s="216"/>
      <c r="K2779" s="216"/>
      <c r="L2779" s="216"/>
      <c r="M2779" s="216"/>
      <c r="N2779" s="216"/>
      <c r="O2779" s="216"/>
      <c r="P2779" s="216"/>
      <c r="Q2779" s="216"/>
      <c r="R2779" s="216"/>
      <c r="S2779" s="216"/>
      <c r="T2779" s="216"/>
      <c r="U2779" s="216"/>
      <c r="V2779" s="216"/>
      <c r="W2779" s="216"/>
      <c r="X2779" s="216"/>
      <c r="Y2779" s="216"/>
      <c r="Z2779" s="216"/>
      <c r="AA2779" s="216"/>
      <c r="AB2779" s="216"/>
      <c r="AC2779" s="216"/>
      <c r="AD2779" s="216"/>
      <c r="AE2779" s="216"/>
      <c r="AF2779" s="216"/>
      <c r="AG2779" s="216"/>
      <c r="AH2779" s="216"/>
      <c r="AI2779" s="216"/>
      <c r="AJ2779" s="216"/>
      <c r="AK2779" s="216"/>
      <c r="AL2779" s="216"/>
      <c r="FY2779" s="184"/>
      <c r="JJ2779" s="184"/>
    </row>
    <row r="2780" spans="2:270">
      <c r="B2780" s="202"/>
      <c r="E2780" s="216"/>
      <c r="F2780" s="216"/>
      <c r="G2780" s="216"/>
      <c r="H2780" s="216"/>
      <c r="I2780" s="216"/>
      <c r="J2780" s="216"/>
      <c r="K2780" s="216"/>
      <c r="L2780" s="216"/>
      <c r="M2780" s="216"/>
      <c r="N2780" s="216"/>
      <c r="O2780" s="216"/>
      <c r="P2780" s="216"/>
      <c r="Q2780" s="216"/>
      <c r="R2780" s="216"/>
      <c r="S2780" s="216"/>
      <c r="T2780" s="216"/>
      <c r="U2780" s="216"/>
      <c r="V2780" s="216"/>
      <c r="W2780" s="216"/>
      <c r="X2780" s="216"/>
      <c r="Y2780" s="216"/>
      <c r="Z2780" s="216"/>
      <c r="AA2780" s="216"/>
      <c r="AB2780" s="216"/>
      <c r="AC2780" s="216"/>
      <c r="AD2780" s="216"/>
      <c r="AE2780" s="216"/>
      <c r="AF2780" s="216"/>
      <c r="AG2780" s="216"/>
      <c r="AH2780" s="216"/>
      <c r="AI2780" s="216"/>
      <c r="AJ2780" s="216"/>
      <c r="AK2780" s="216"/>
      <c r="AL2780" s="216"/>
      <c r="FY2780" s="184"/>
      <c r="JJ2780" s="184"/>
    </row>
    <row r="2781" spans="2:270">
      <c r="B2781" s="202"/>
      <c r="E2781" s="216"/>
      <c r="F2781" s="216"/>
      <c r="G2781" s="216"/>
      <c r="H2781" s="216"/>
      <c r="I2781" s="216"/>
      <c r="J2781" s="216"/>
      <c r="K2781" s="216"/>
      <c r="L2781" s="216"/>
      <c r="M2781" s="216"/>
      <c r="N2781" s="216"/>
      <c r="O2781" s="216"/>
      <c r="P2781" s="216"/>
      <c r="Q2781" s="216"/>
      <c r="R2781" s="216"/>
      <c r="S2781" s="216"/>
      <c r="T2781" s="216"/>
      <c r="U2781" s="216"/>
      <c r="V2781" s="216"/>
      <c r="W2781" s="216"/>
      <c r="X2781" s="216"/>
      <c r="Y2781" s="216"/>
      <c r="Z2781" s="216"/>
      <c r="AA2781" s="216"/>
      <c r="AB2781" s="216"/>
      <c r="AC2781" s="216"/>
      <c r="AD2781" s="216"/>
      <c r="AE2781" s="216"/>
      <c r="AF2781" s="216"/>
      <c r="AG2781" s="216"/>
      <c r="AH2781" s="216"/>
      <c r="AI2781" s="216"/>
      <c r="AJ2781" s="216"/>
      <c r="AK2781" s="216"/>
      <c r="AL2781" s="216"/>
      <c r="FY2781" s="184"/>
      <c r="JJ2781" s="184"/>
    </row>
    <row r="2782" spans="2:270">
      <c r="B2782" s="202"/>
      <c r="E2782" s="216"/>
      <c r="F2782" s="216"/>
      <c r="G2782" s="216"/>
      <c r="H2782" s="216"/>
      <c r="I2782" s="216"/>
      <c r="J2782" s="216"/>
      <c r="K2782" s="216"/>
      <c r="L2782" s="216"/>
      <c r="M2782" s="216"/>
      <c r="N2782" s="216"/>
      <c r="O2782" s="216"/>
      <c r="P2782" s="216"/>
      <c r="Q2782" s="216"/>
      <c r="R2782" s="216"/>
      <c r="S2782" s="216"/>
      <c r="T2782" s="216"/>
      <c r="U2782" s="216"/>
      <c r="V2782" s="216"/>
      <c r="W2782" s="216"/>
      <c r="X2782" s="216"/>
      <c r="Y2782" s="216"/>
      <c r="Z2782" s="216"/>
      <c r="AA2782" s="216"/>
      <c r="AB2782" s="216"/>
      <c r="AC2782" s="216"/>
      <c r="AD2782" s="216"/>
      <c r="AE2782" s="216"/>
      <c r="AF2782" s="216"/>
      <c r="AG2782" s="216"/>
      <c r="AH2782" s="216"/>
      <c r="AI2782" s="216"/>
      <c r="AJ2782" s="216"/>
      <c r="AK2782" s="216"/>
      <c r="AL2782" s="216"/>
      <c r="FY2782" s="184"/>
      <c r="JJ2782" s="184"/>
    </row>
    <row r="2783" spans="2:270">
      <c r="B2783" s="202"/>
      <c r="E2783" s="216"/>
      <c r="F2783" s="216"/>
      <c r="G2783" s="216"/>
      <c r="H2783" s="216"/>
      <c r="I2783" s="216"/>
      <c r="J2783" s="216"/>
      <c r="K2783" s="216"/>
      <c r="L2783" s="216"/>
      <c r="M2783" s="216"/>
      <c r="N2783" s="216"/>
      <c r="O2783" s="216"/>
      <c r="P2783" s="216"/>
      <c r="Q2783" s="216"/>
      <c r="R2783" s="216"/>
      <c r="S2783" s="216"/>
      <c r="T2783" s="216"/>
      <c r="U2783" s="216"/>
      <c r="V2783" s="216"/>
      <c r="W2783" s="216"/>
      <c r="X2783" s="216"/>
      <c r="Y2783" s="216"/>
      <c r="Z2783" s="216"/>
      <c r="AA2783" s="216"/>
      <c r="AB2783" s="216"/>
      <c r="AC2783" s="216"/>
      <c r="AD2783" s="216"/>
      <c r="AE2783" s="216"/>
      <c r="AF2783" s="216"/>
      <c r="AG2783" s="216"/>
      <c r="AH2783" s="216"/>
      <c r="AI2783" s="216"/>
      <c r="AJ2783" s="216"/>
      <c r="AK2783" s="216"/>
      <c r="AL2783" s="216"/>
      <c r="FY2783" s="184"/>
      <c r="JJ2783" s="184"/>
    </row>
    <row r="2784" spans="2:270">
      <c r="B2784" s="202"/>
      <c r="E2784" s="216"/>
      <c r="F2784" s="216"/>
      <c r="G2784" s="216"/>
      <c r="H2784" s="216"/>
      <c r="I2784" s="216"/>
      <c r="J2784" s="216"/>
      <c r="K2784" s="216"/>
      <c r="L2784" s="216"/>
      <c r="M2784" s="216"/>
      <c r="N2784" s="216"/>
      <c r="O2784" s="216"/>
      <c r="P2784" s="216"/>
      <c r="Q2784" s="216"/>
      <c r="R2784" s="216"/>
      <c r="S2784" s="216"/>
      <c r="T2784" s="216"/>
      <c r="U2784" s="216"/>
      <c r="V2784" s="216"/>
      <c r="W2784" s="216"/>
      <c r="X2784" s="216"/>
      <c r="Y2784" s="216"/>
      <c r="Z2784" s="216"/>
      <c r="AA2784" s="216"/>
      <c r="AB2784" s="216"/>
      <c r="AC2784" s="216"/>
      <c r="AD2784" s="216"/>
      <c r="AE2784" s="216"/>
      <c r="AF2784" s="216"/>
      <c r="AG2784" s="216"/>
      <c r="AH2784" s="216"/>
      <c r="AI2784" s="216"/>
      <c r="AJ2784" s="216"/>
      <c r="AK2784" s="216"/>
      <c r="AL2784" s="216"/>
      <c r="FY2784" s="184"/>
      <c r="JJ2784" s="184"/>
    </row>
    <row r="2785" spans="2:270">
      <c r="B2785" s="202"/>
      <c r="E2785" s="216"/>
      <c r="F2785" s="216"/>
      <c r="G2785" s="216"/>
      <c r="H2785" s="216"/>
      <c r="I2785" s="216"/>
      <c r="J2785" s="216"/>
      <c r="K2785" s="216"/>
      <c r="L2785" s="216"/>
      <c r="M2785" s="216"/>
      <c r="N2785" s="216"/>
      <c r="O2785" s="216"/>
      <c r="P2785" s="216"/>
      <c r="Q2785" s="216"/>
      <c r="R2785" s="216"/>
      <c r="S2785" s="216"/>
      <c r="T2785" s="216"/>
      <c r="U2785" s="216"/>
      <c r="V2785" s="216"/>
      <c r="W2785" s="216"/>
      <c r="X2785" s="216"/>
      <c r="Y2785" s="216"/>
      <c r="Z2785" s="216"/>
      <c r="AA2785" s="216"/>
      <c r="AB2785" s="216"/>
      <c r="AC2785" s="216"/>
      <c r="AD2785" s="216"/>
      <c r="AE2785" s="216"/>
      <c r="AF2785" s="216"/>
      <c r="AG2785" s="216"/>
      <c r="AH2785" s="216"/>
      <c r="AI2785" s="216"/>
      <c r="AJ2785" s="216"/>
      <c r="AK2785" s="216"/>
      <c r="AL2785" s="216"/>
      <c r="FY2785" s="184"/>
      <c r="JJ2785" s="184"/>
    </row>
    <row r="2786" spans="2:270">
      <c r="B2786" s="202"/>
      <c r="E2786" s="216"/>
      <c r="F2786" s="216"/>
      <c r="G2786" s="216"/>
      <c r="H2786" s="216"/>
      <c r="I2786" s="216"/>
      <c r="J2786" s="216"/>
      <c r="K2786" s="216"/>
      <c r="L2786" s="216"/>
      <c r="M2786" s="216"/>
      <c r="N2786" s="216"/>
      <c r="O2786" s="216"/>
      <c r="P2786" s="216"/>
      <c r="Q2786" s="216"/>
      <c r="R2786" s="216"/>
      <c r="S2786" s="216"/>
      <c r="T2786" s="216"/>
      <c r="U2786" s="216"/>
      <c r="V2786" s="216"/>
      <c r="W2786" s="216"/>
      <c r="X2786" s="216"/>
      <c r="Y2786" s="216"/>
      <c r="Z2786" s="216"/>
      <c r="AA2786" s="216"/>
      <c r="AB2786" s="216"/>
      <c r="AC2786" s="216"/>
      <c r="AD2786" s="216"/>
      <c r="AE2786" s="216"/>
      <c r="AF2786" s="216"/>
      <c r="AG2786" s="216"/>
      <c r="AH2786" s="216"/>
      <c r="AI2786" s="216"/>
      <c r="AJ2786" s="216"/>
      <c r="AK2786" s="216"/>
      <c r="AL2786" s="216"/>
      <c r="FY2786" s="184"/>
      <c r="JJ2786" s="184"/>
    </row>
    <row r="2787" spans="2:270">
      <c r="B2787" s="202"/>
      <c r="E2787" s="216"/>
      <c r="F2787" s="216"/>
      <c r="G2787" s="216"/>
      <c r="H2787" s="216"/>
      <c r="I2787" s="216"/>
      <c r="J2787" s="216"/>
      <c r="K2787" s="216"/>
      <c r="L2787" s="216"/>
      <c r="M2787" s="216"/>
      <c r="N2787" s="216"/>
      <c r="O2787" s="216"/>
      <c r="P2787" s="216"/>
      <c r="Q2787" s="216"/>
      <c r="R2787" s="216"/>
      <c r="S2787" s="216"/>
      <c r="T2787" s="216"/>
      <c r="U2787" s="216"/>
      <c r="V2787" s="216"/>
      <c r="W2787" s="216"/>
      <c r="X2787" s="216"/>
      <c r="Y2787" s="216"/>
      <c r="Z2787" s="216"/>
      <c r="AA2787" s="216"/>
      <c r="AB2787" s="216"/>
      <c r="AC2787" s="216"/>
      <c r="AD2787" s="216"/>
      <c r="AE2787" s="216"/>
      <c r="AF2787" s="216"/>
      <c r="AG2787" s="216"/>
      <c r="AH2787" s="216"/>
      <c r="AI2787" s="216"/>
      <c r="AJ2787" s="216"/>
      <c r="AK2787" s="216"/>
      <c r="AL2787" s="216"/>
      <c r="FY2787" s="184"/>
      <c r="JJ2787" s="184"/>
    </row>
    <row r="2788" spans="2:270">
      <c r="B2788" s="202"/>
      <c r="E2788" s="216"/>
      <c r="F2788" s="216"/>
      <c r="G2788" s="216"/>
      <c r="H2788" s="216"/>
      <c r="I2788" s="216"/>
      <c r="J2788" s="216"/>
      <c r="K2788" s="216"/>
      <c r="L2788" s="216"/>
      <c r="M2788" s="216"/>
      <c r="N2788" s="216"/>
      <c r="O2788" s="216"/>
      <c r="P2788" s="216"/>
      <c r="Q2788" s="216"/>
      <c r="R2788" s="216"/>
      <c r="S2788" s="216"/>
      <c r="T2788" s="216"/>
      <c r="U2788" s="216"/>
      <c r="V2788" s="216"/>
      <c r="W2788" s="216"/>
      <c r="X2788" s="216"/>
      <c r="Y2788" s="216"/>
      <c r="Z2788" s="216"/>
      <c r="AA2788" s="216"/>
      <c r="AB2788" s="216"/>
      <c r="AC2788" s="216"/>
      <c r="AD2788" s="216"/>
      <c r="AE2788" s="216"/>
      <c r="AF2788" s="216"/>
      <c r="AG2788" s="216"/>
      <c r="AH2788" s="216"/>
      <c r="AI2788" s="216"/>
      <c r="AJ2788" s="216"/>
      <c r="AK2788" s="216"/>
      <c r="AL2788" s="216"/>
      <c r="FY2788" s="184"/>
      <c r="JJ2788" s="184"/>
    </row>
    <row r="2789" spans="2:270">
      <c r="B2789" s="202"/>
      <c r="E2789" s="216"/>
      <c r="F2789" s="216"/>
      <c r="G2789" s="216"/>
      <c r="H2789" s="216"/>
      <c r="I2789" s="216"/>
      <c r="J2789" s="216"/>
      <c r="K2789" s="216"/>
      <c r="L2789" s="216"/>
      <c r="M2789" s="216"/>
      <c r="N2789" s="216"/>
      <c r="O2789" s="216"/>
      <c r="P2789" s="216"/>
      <c r="Q2789" s="216"/>
      <c r="R2789" s="216"/>
      <c r="S2789" s="216"/>
      <c r="T2789" s="216"/>
      <c r="U2789" s="216"/>
      <c r="V2789" s="216"/>
      <c r="W2789" s="216"/>
      <c r="X2789" s="216"/>
      <c r="Y2789" s="216"/>
      <c r="Z2789" s="216"/>
      <c r="AA2789" s="216"/>
      <c r="AB2789" s="216"/>
      <c r="AC2789" s="216"/>
      <c r="AD2789" s="216"/>
      <c r="AE2789" s="216"/>
      <c r="AF2789" s="216"/>
      <c r="AG2789" s="216"/>
      <c r="AH2789" s="216"/>
      <c r="AI2789" s="216"/>
      <c r="AJ2789" s="216"/>
      <c r="AK2789" s="216"/>
      <c r="AL2789" s="216"/>
      <c r="FY2789" s="184"/>
      <c r="JJ2789" s="184"/>
    </row>
    <row r="2790" spans="2:270">
      <c r="B2790" s="202"/>
      <c r="E2790" s="216"/>
      <c r="F2790" s="216"/>
      <c r="G2790" s="216"/>
      <c r="H2790" s="216"/>
      <c r="I2790" s="216"/>
      <c r="J2790" s="216"/>
      <c r="K2790" s="216"/>
      <c r="L2790" s="216"/>
      <c r="M2790" s="216"/>
      <c r="N2790" s="216"/>
      <c r="O2790" s="216"/>
      <c r="P2790" s="216"/>
      <c r="Q2790" s="216"/>
      <c r="R2790" s="216"/>
      <c r="S2790" s="216"/>
      <c r="T2790" s="216"/>
      <c r="U2790" s="216"/>
      <c r="V2790" s="216"/>
      <c r="W2790" s="216"/>
      <c r="X2790" s="216"/>
      <c r="Y2790" s="216"/>
      <c r="Z2790" s="216"/>
      <c r="AA2790" s="216"/>
      <c r="AB2790" s="216"/>
      <c r="AC2790" s="216"/>
      <c r="AD2790" s="216"/>
      <c r="AE2790" s="216"/>
      <c r="AF2790" s="216"/>
      <c r="AG2790" s="216"/>
      <c r="AH2790" s="216"/>
      <c r="AI2790" s="216"/>
      <c r="AJ2790" s="216"/>
      <c r="AK2790" s="216"/>
      <c r="AL2790" s="216"/>
      <c r="FY2790" s="184"/>
      <c r="JJ2790" s="184"/>
    </row>
    <row r="2791" spans="2:270">
      <c r="B2791" s="202"/>
      <c r="E2791" s="216"/>
      <c r="F2791" s="216"/>
      <c r="G2791" s="216"/>
      <c r="H2791" s="216"/>
      <c r="I2791" s="216"/>
      <c r="J2791" s="216"/>
      <c r="K2791" s="216"/>
      <c r="L2791" s="216"/>
      <c r="M2791" s="216"/>
      <c r="N2791" s="216"/>
      <c r="O2791" s="216"/>
      <c r="P2791" s="216"/>
      <c r="Q2791" s="216"/>
      <c r="R2791" s="216"/>
      <c r="S2791" s="216"/>
      <c r="T2791" s="216"/>
      <c r="U2791" s="216"/>
      <c r="V2791" s="216"/>
      <c r="W2791" s="216"/>
      <c r="X2791" s="216"/>
      <c r="Y2791" s="216"/>
      <c r="Z2791" s="216"/>
      <c r="AA2791" s="216"/>
      <c r="AB2791" s="216"/>
      <c r="AC2791" s="216"/>
      <c r="AD2791" s="216"/>
      <c r="AE2791" s="216"/>
      <c r="AF2791" s="216"/>
      <c r="AG2791" s="216"/>
      <c r="AH2791" s="216"/>
      <c r="AI2791" s="216"/>
      <c r="AJ2791" s="216"/>
      <c r="AK2791" s="216"/>
      <c r="AL2791" s="216"/>
      <c r="FY2791" s="184"/>
      <c r="JJ2791" s="184"/>
    </row>
    <row r="2792" spans="2:270">
      <c r="B2792" s="202"/>
      <c r="E2792" s="216"/>
      <c r="F2792" s="216"/>
      <c r="G2792" s="216"/>
      <c r="H2792" s="216"/>
      <c r="I2792" s="216"/>
      <c r="J2792" s="216"/>
      <c r="K2792" s="216"/>
      <c r="L2792" s="216"/>
      <c r="M2792" s="216"/>
      <c r="N2792" s="216"/>
      <c r="O2792" s="216"/>
      <c r="P2792" s="216"/>
      <c r="Q2792" s="216"/>
      <c r="R2792" s="216"/>
      <c r="S2792" s="216"/>
      <c r="T2792" s="216"/>
      <c r="U2792" s="216"/>
      <c r="V2792" s="216"/>
      <c r="W2792" s="216"/>
      <c r="X2792" s="216"/>
      <c r="Y2792" s="216"/>
      <c r="Z2792" s="216"/>
      <c r="AA2792" s="216"/>
      <c r="AB2792" s="216"/>
      <c r="AC2792" s="216"/>
      <c r="AD2792" s="216"/>
      <c r="AE2792" s="216"/>
      <c r="AF2792" s="216"/>
      <c r="AG2792" s="216"/>
      <c r="AH2792" s="216"/>
      <c r="AI2792" s="216"/>
      <c r="AJ2792" s="216"/>
      <c r="AK2792" s="216"/>
      <c r="AL2792" s="216"/>
      <c r="FY2792" s="184"/>
      <c r="JJ2792" s="184"/>
    </row>
    <row r="2793" spans="2:270">
      <c r="B2793" s="202"/>
      <c r="E2793" s="216"/>
      <c r="F2793" s="216"/>
      <c r="G2793" s="216"/>
      <c r="H2793" s="216"/>
      <c r="I2793" s="216"/>
      <c r="J2793" s="216"/>
      <c r="K2793" s="216"/>
      <c r="L2793" s="216"/>
      <c r="M2793" s="216"/>
      <c r="N2793" s="216"/>
      <c r="O2793" s="216"/>
      <c r="P2793" s="216"/>
      <c r="Q2793" s="216"/>
      <c r="R2793" s="216"/>
      <c r="S2793" s="216"/>
      <c r="T2793" s="216"/>
      <c r="U2793" s="216"/>
      <c r="V2793" s="216"/>
      <c r="W2793" s="216"/>
      <c r="X2793" s="216"/>
      <c r="Y2793" s="216"/>
      <c r="Z2793" s="216"/>
      <c r="AA2793" s="216"/>
      <c r="AB2793" s="216"/>
      <c r="AC2793" s="216"/>
      <c r="AD2793" s="216"/>
      <c r="AE2793" s="216"/>
      <c r="AF2793" s="216"/>
      <c r="AG2793" s="216"/>
      <c r="AH2793" s="216"/>
      <c r="AI2793" s="216"/>
      <c r="AJ2793" s="216"/>
      <c r="AK2793" s="216"/>
      <c r="AL2793" s="216"/>
      <c r="FY2793" s="184"/>
      <c r="JJ2793" s="184"/>
    </row>
    <row r="2794" spans="2:270">
      <c r="B2794" s="202"/>
      <c r="E2794" s="216"/>
      <c r="F2794" s="216"/>
      <c r="G2794" s="216"/>
      <c r="H2794" s="216"/>
      <c r="I2794" s="216"/>
      <c r="J2794" s="216"/>
      <c r="K2794" s="216"/>
      <c r="L2794" s="216"/>
      <c r="M2794" s="216"/>
      <c r="N2794" s="216"/>
      <c r="O2794" s="216"/>
      <c r="P2794" s="216"/>
      <c r="Q2794" s="216"/>
      <c r="R2794" s="216"/>
      <c r="S2794" s="216"/>
      <c r="T2794" s="216"/>
      <c r="U2794" s="216"/>
      <c r="V2794" s="216"/>
      <c r="W2794" s="216"/>
      <c r="X2794" s="216"/>
      <c r="Y2794" s="216"/>
      <c r="Z2794" s="216"/>
      <c r="AA2794" s="216"/>
      <c r="AB2794" s="216"/>
      <c r="AC2794" s="216"/>
      <c r="AD2794" s="216"/>
      <c r="AE2794" s="216"/>
      <c r="AF2794" s="216"/>
      <c r="AG2794" s="216"/>
      <c r="AH2794" s="216"/>
      <c r="AI2794" s="216"/>
      <c r="AJ2794" s="216"/>
      <c r="AK2794" s="216"/>
      <c r="AL2794" s="216"/>
      <c r="FY2794" s="184"/>
      <c r="JJ2794" s="184"/>
    </row>
    <row r="2795" spans="2:270">
      <c r="B2795" s="202"/>
      <c r="E2795" s="216"/>
      <c r="F2795" s="216"/>
      <c r="G2795" s="216"/>
      <c r="H2795" s="216"/>
      <c r="I2795" s="216"/>
      <c r="J2795" s="216"/>
      <c r="K2795" s="216"/>
      <c r="L2795" s="216"/>
      <c r="M2795" s="216"/>
      <c r="N2795" s="216"/>
      <c r="O2795" s="216"/>
      <c r="P2795" s="216"/>
      <c r="Q2795" s="216"/>
      <c r="R2795" s="216"/>
      <c r="S2795" s="216"/>
      <c r="T2795" s="216"/>
      <c r="U2795" s="216"/>
      <c r="V2795" s="216"/>
      <c r="W2795" s="216"/>
      <c r="X2795" s="216"/>
      <c r="Y2795" s="216"/>
      <c r="Z2795" s="216"/>
      <c r="AA2795" s="216"/>
      <c r="AB2795" s="216"/>
      <c r="AC2795" s="216"/>
      <c r="AD2795" s="216"/>
      <c r="AE2795" s="216"/>
      <c r="AF2795" s="216"/>
      <c r="AG2795" s="216"/>
      <c r="AH2795" s="216"/>
      <c r="AI2795" s="216"/>
      <c r="AJ2795" s="216"/>
      <c r="AK2795" s="216"/>
      <c r="AL2795" s="216"/>
      <c r="FY2795" s="184"/>
      <c r="JJ2795" s="184"/>
    </row>
    <row r="2796" spans="2:270">
      <c r="B2796" s="202"/>
      <c r="E2796" s="216"/>
      <c r="F2796" s="216"/>
      <c r="G2796" s="216"/>
      <c r="H2796" s="216"/>
      <c r="I2796" s="216"/>
      <c r="J2796" s="216"/>
      <c r="K2796" s="216"/>
      <c r="L2796" s="216"/>
      <c r="M2796" s="216"/>
      <c r="N2796" s="216"/>
      <c r="O2796" s="216"/>
      <c r="P2796" s="216"/>
      <c r="Q2796" s="216"/>
      <c r="R2796" s="216"/>
      <c r="S2796" s="216"/>
      <c r="T2796" s="216"/>
      <c r="U2796" s="216"/>
      <c r="V2796" s="216"/>
      <c r="W2796" s="216"/>
      <c r="X2796" s="216"/>
      <c r="Y2796" s="216"/>
      <c r="Z2796" s="216"/>
      <c r="AA2796" s="216"/>
      <c r="AB2796" s="216"/>
      <c r="AC2796" s="216"/>
      <c r="AD2796" s="216"/>
      <c r="AE2796" s="216"/>
      <c r="AF2796" s="216"/>
      <c r="AG2796" s="216"/>
      <c r="AH2796" s="216"/>
      <c r="AI2796" s="216"/>
      <c r="AJ2796" s="216"/>
      <c r="AK2796" s="216"/>
      <c r="AL2796" s="216"/>
      <c r="FY2796" s="184"/>
      <c r="JJ2796" s="184"/>
    </row>
    <row r="2797" spans="2:270">
      <c r="B2797" s="202"/>
      <c r="E2797" s="216"/>
      <c r="F2797" s="216"/>
      <c r="G2797" s="216"/>
      <c r="H2797" s="216"/>
      <c r="I2797" s="216"/>
      <c r="J2797" s="216"/>
      <c r="K2797" s="216"/>
      <c r="L2797" s="216"/>
      <c r="M2797" s="216"/>
      <c r="N2797" s="216"/>
      <c r="O2797" s="216"/>
      <c r="P2797" s="216"/>
      <c r="Q2797" s="216"/>
      <c r="R2797" s="216"/>
      <c r="S2797" s="216"/>
      <c r="T2797" s="216"/>
      <c r="U2797" s="216"/>
      <c r="V2797" s="216"/>
      <c r="W2797" s="216"/>
      <c r="X2797" s="216"/>
      <c r="Y2797" s="216"/>
      <c r="Z2797" s="216"/>
      <c r="AA2797" s="216"/>
      <c r="AB2797" s="216"/>
      <c r="AC2797" s="216"/>
      <c r="AD2797" s="216"/>
      <c r="AE2797" s="216"/>
      <c r="AF2797" s="216"/>
      <c r="AG2797" s="216"/>
      <c r="AH2797" s="216"/>
      <c r="AI2797" s="216"/>
      <c r="AJ2797" s="216"/>
      <c r="AK2797" s="216"/>
      <c r="AL2797" s="216"/>
      <c r="FY2797" s="184"/>
      <c r="JJ2797" s="184"/>
    </row>
    <row r="2798" spans="2:270">
      <c r="B2798" s="202"/>
      <c r="E2798" s="216"/>
      <c r="F2798" s="216"/>
      <c r="G2798" s="216"/>
      <c r="H2798" s="216"/>
      <c r="I2798" s="216"/>
      <c r="J2798" s="216"/>
      <c r="K2798" s="216"/>
      <c r="L2798" s="216"/>
      <c r="M2798" s="216"/>
      <c r="N2798" s="216"/>
      <c r="O2798" s="216"/>
      <c r="P2798" s="216"/>
      <c r="Q2798" s="216"/>
      <c r="R2798" s="216"/>
      <c r="S2798" s="216"/>
      <c r="T2798" s="216"/>
      <c r="U2798" s="216"/>
      <c r="V2798" s="216"/>
      <c r="W2798" s="216"/>
      <c r="X2798" s="216"/>
      <c r="Y2798" s="216"/>
      <c r="Z2798" s="216"/>
      <c r="AA2798" s="216"/>
      <c r="AB2798" s="216"/>
      <c r="AC2798" s="216"/>
      <c r="AD2798" s="216"/>
      <c r="AE2798" s="216"/>
      <c r="AF2798" s="216"/>
      <c r="AG2798" s="216"/>
      <c r="AH2798" s="216"/>
      <c r="AI2798" s="216"/>
      <c r="AJ2798" s="216"/>
      <c r="AK2798" s="216"/>
      <c r="AL2798" s="216"/>
      <c r="FY2798" s="184"/>
      <c r="JJ2798" s="184"/>
    </row>
    <row r="2799" spans="2:270">
      <c r="B2799" s="202"/>
      <c r="E2799" s="216"/>
      <c r="F2799" s="216"/>
      <c r="G2799" s="216"/>
      <c r="H2799" s="216"/>
      <c r="I2799" s="216"/>
      <c r="J2799" s="216"/>
      <c r="K2799" s="216"/>
      <c r="L2799" s="216"/>
      <c r="M2799" s="216"/>
      <c r="N2799" s="216"/>
      <c r="O2799" s="216"/>
      <c r="P2799" s="216"/>
      <c r="Q2799" s="216"/>
      <c r="R2799" s="216"/>
      <c r="S2799" s="216"/>
      <c r="T2799" s="216"/>
      <c r="U2799" s="216"/>
      <c r="V2799" s="216"/>
      <c r="W2799" s="216"/>
      <c r="X2799" s="216"/>
      <c r="Y2799" s="216"/>
      <c r="Z2799" s="216"/>
      <c r="AA2799" s="216"/>
      <c r="AB2799" s="216"/>
      <c r="AC2799" s="216"/>
      <c r="AD2799" s="216"/>
      <c r="AE2799" s="216"/>
      <c r="AF2799" s="216"/>
      <c r="AG2799" s="216"/>
      <c r="AH2799" s="216"/>
      <c r="AI2799" s="216"/>
      <c r="AJ2799" s="216"/>
      <c r="AK2799" s="216"/>
      <c r="AL2799" s="216"/>
      <c r="FY2799" s="184"/>
      <c r="JJ2799" s="184"/>
    </row>
    <row r="2800" spans="2:270">
      <c r="B2800" s="202"/>
      <c r="E2800" s="216"/>
      <c r="F2800" s="216"/>
      <c r="G2800" s="216"/>
      <c r="H2800" s="216"/>
      <c r="I2800" s="216"/>
      <c r="J2800" s="216"/>
      <c r="K2800" s="216"/>
      <c r="L2800" s="216"/>
      <c r="M2800" s="216"/>
      <c r="N2800" s="216"/>
      <c r="O2800" s="216"/>
      <c r="P2800" s="216"/>
      <c r="Q2800" s="216"/>
      <c r="R2800" s="216"/>
      <c r="S2800" s="216"/>
      <c r="T2800" s="216"/>
      <c r="U2800" s="216"/>
      <c r="V2800" s="216"/>
      <c r="W2800" s="216"/>
      <c r="X2800" s="216"/>
      <c r="Y2800" s="216"/>
      <c r="Z2800" s="216"/>
      <c r="AA2800" s="216"/>
      <c r="AB2800" s="216"/>
      <c r="AC2800" s="216"/>
      <c r="AD2800" s="216"/>
      <c r="AE2800" s="216"/>
      <c r="AF2800" s="216"/>
      <c r="AG2800" s="216"/>
      <c r="AH2800" s="216"/>
      <c r="AI2800" s="216"/>
      <c r="AJ2800" s="216"/>
      <c r="AK2800" s="216"/>
      <c r="AL2800" s="216"/>
      <c r="FY2800" s="184"/>
      <c r="JJ2800" s="184"/>
    </row>
    <row r="2801" spans="2:270">
      <c r="B2801" s="202"/>
      <c r="E2801" s="216"/>
      <c r="F2801" s="216"/>
      <c r="G2801" s="216"/>
      <c r="H2801" s="216"/>
      <c r="I2801" s="216"/>
      <c r="J2801" s="216"/>
      <c r="K2801" s="216"/>
      <c r="L2801" s="216"/>
      <c r="M2801" s="216"/>
      <c r="N2801" s="216"/>
      <c r="O2801" s="216"/>
      <c r="P2801" s="216"/>
      <c r="Q2801" s="216"/>
      <c r="R2801" s="216"/>
      <c r="S2801" s="216"/>
      <c r="T2801" s="216"/>
      <c r="U2801" s="216"/>
      <c r="V2801" s="216"/>
      <c r="W2801" s="216"/>
      <c r="X2801" s="216"/>
      <c r="Y2801" s="216"/>
      <c r="Z2801" s="216"/>
      <c r="AA2801" s="216"/>
      <c r="AB2801" s="216"/>
      <c r="AC2801" s="216"/>
      <c r="AD2801" s="216"/>
      <c r="AE2801" s="216"/>
      <c r="AF2801" s="216"/>
      <c r="AG2801" s="216"/>
      <c r="AH2801" s="216"/>
      <c r="AI2801" s="216"/>
      <c r="AJ2801" s="216"/>
      <c r="AK2801" s="216"/>
      <c r="AL2801" s="216"/>
      <c r="FY2801" s="184"/>
      <c r="JJ2801" s="184"/>
    </row>
    <row r="2802" spans="2:270">
      <c r="B2802" s="202"/>
      <c r="E2802" s="216"/>
      <c r="F2802" s="216"/>
      <c r="G2802" s="216"/>
      <c r="H2802" s="216"/>
      <c r="I2802" s="216"/>
      <c r="J2802" s="216"/>
      <c r="K2802" s="216"/>
      <c r="L2802" s="216"/>
      <c r="M2802" s="216"/>
      <c r="N2802" s="216"/>
      <c r="O2802" s="216"/>
      <c r="P2802" s="216"/>
      <c r="Q2802" s="216"/>
      <c r="R2802" s="216"/>
      <c r="S2802" s="216"/>
      <c r="T2802" s="216"/>
      <c r="U2802" s="216"/>
      <c r="V2802" s="216"/>
      <c r="W2802" s="216"/>
      <c r="X2802" s="216"/>
      <c r="Y2802" s="216"/>
      <c r="Z2802" s="216"/>
      <c r="AA2802" s="216"/>
      <c r="AB2802" s="216"/>
      <c r="AC2802" s="216"/>
      <c r="AD2802" s="216"/>
      <c r="AE2802" s="216"/>
      <c r="AF2802" s="216"/>
      <c r="AG2802" s="216"/>
      <c r="AH2802" s="216"/>
      <c r="AI2802" s="216"/>
      <c r="AJ2802" s="216"/>
      <c r="AK2802" s="216"/>
      <c r="AL2802" s="216"/>
      <c r="FY2802" s="184"/>
      <c r="JJ2802" s="184"/>
    </row>
    <row r="2803" spans="2:270">
      <c r="B2803" s="202"/>
      <c r="E2803" s="216"/>
      <c r="F2803" s="216"/>
      <c r="G2803" s="216"/>
      <c r="H2803" s="216"/>
      <c r="I2803" s="216"/>
      <c r="J2803" s="216"/>
      <c r="K2803" s="216"/>
      <c r="L2803" s="216"/>
      <c r="M2803" s="216"/>
      <c r="N2803" s="216"/>
      <c r="O2803" s="216"/>
      <c r="P2803" s="216"/>
      <c r="Q2803" s="216"/>
      <c r="R2803" s="216"/>
      <c r="S2803" s="216"/>
      <c r="T2803" s="216"/>
      <c r="U2803" s="216"/>
      <c r="V2803" s="216"/>
      <c r="W2803" s="216"/>
      <c r="X2803" s="216"/>
      <c r="Y2803" s="216"/>
      <c r="Z2803" s="216"/>
      <c r="AA2803" s="216"/>
      <c r="AB2803" s="216"/>
      <c r="AC2803" s="216"/>
      <c r="AD2803" s="216"/>
      <c r="AE2803" s="216"/>
      <c r="AF2803" s="216"/>
      <c r="AG2803" s="216"/>
      <c r="AH2803" s="216"/>
      <c r="AI2803" s="216"/>
      <c r="AJ2803" s="216"/>
      <c r="AK2803" s="216"/>
      <c r="AL2803" s="216"/>
      <c r="FY2803" s="184"/>
      <c r="JJ2803" s="184"/>
    </row>
    <row r="2804" spans="2:270">
      <c r="B2804" s="202"/>
      <c r="E2804" s="216"/>
      <c r="F2804" s="216"/>
      <c r="G2804" s="216"/>
      <c r="H2804" s="216"/>
      <c r="I2804" s="216"/>
      <c r="J2804" s="216"/>
      <c r="K2804" s="216"/>
      <c r="L2804" s="216"/>
      <c r="M2804" s="216"/>
      <c r="N2804" s="216"/>
      <c r="O2804" s="216"/>
      <c r="P2804" s="216"/>
      <c r="Q2804" s="216"/>
      <c r="R2804" s="216"/>
      <c r="S2804" s="216"/>
      <c r="T2804" s="216"/>
      <c r="U2804" s="216"/>
      <c r="V2804" s="216"/>
      <c r="W2804" s="216"/>
      <c r="X2804" s="216"/>
      <c r="Y2804" s="216"/>
      <c r="Z2804" s="216"/>
      <c r="AA2804" s="216"/>
      <c r="AB2804" s="216"/>
      <c r="AC2804" s="216"/>
      <c r="AD2804" s="216"/>
      <c r="AE2804" s="216"/>
      <c r="AF2804" s="216"/>
      <c r="AG2804" s="216"/>
      <c r="AH2804" s="216"/>
      <c r="AI2804" s="216"/>
      <c r="AJ2804" s="216"/>
      <c r="AK2804" s="216"/>
      <c r="AL2804" s="216"/>
      <c r="FY2804" s="184"/>
      <c r="JJ2804" s="184"/>
    </row>
    <row r="2805" spans="2:270">
      <c r="B2805" s="202"/>
      <c r="E2805" s="216"/>
      <c r="F2805" s="216"/>
      <c r="G2805" s="216"/>
      <c r="H2805" s="216"/>
      <c r="I2805" s="216"/>
      <c r="J2805" s="216"/>
      <c r="K2805" s="216"/>
      <c r="L2805" s="216"/>
      <c r="M2805" s="216"/>
      <c r="N2805" s="216"/>
      <c r="O2805" s="216"/>
      <c r="P2805" s="216"/>
      <c r="Q2805" s="216"/>
      <c r="R2805" s="216"/>
      <c r="S2805" s="216"/>
      <c r="T2805" s="216"/>
      <c r="U2805" s="216"/>
      <c r="V2805" s="216"/>
      <c r="W2805" s="216"/>
      <c r="X2805" s="216"/>
      <c r="Y2805" s="216"/>
      <c r="Z2805" s="216"/>
      <c r="AA2805" s="216"/>
      <c r="AB2805" s="216"/>
      <c r="AC2805" s="216"/>
      <c r="AD2805" s="216"/>
      <c r="AE2805" s="216"/>
      <c r="AF2805" s="216"/>
      <c r="AG2805" s="216"/>
      <c r="AH2805" s="216"/>
      <c r="AI2805" s="216"/>
      <c r="AJ2805" s="216"/>
      <c r="AK2805" s="216"/>
      <c r="AL2805" s="216"/>
      <c r="FY2805" s="184"/>
      <c r="JJ2805" s="184"/>
    </row>
    <row r="2806" spans="2:270">
      <c r="B2806" s="202"/>
      <c r="E2806" s="216"/>
      <c r="F2806" s="216"/>
      <c r="G2806" s="216"/>
      <c r="H2806" s="216"/>
      <c r="I2806" s="216"/>
      <c r="J2806" s="216"/>
      <c r="K2806" s="216"/>
      <c r="L2806" s="216"/>
      <c r="M2806" s="216"/>
      <c r="N2806" s="216"/>
      <c r="O2806" s="216"/>
      <c r="P2806" s="216"/>
      <c r="Q2806" s="216"/>
      <c r="R2806" s="216"/>
      <c r="S2806" s="216"/>
      <c r="T2806" s="216"/>
      <c r="U2806" s="216"/>
      <c r="V2806" s="216"/>
      <c r="W2806" s="216"/>
      <c r="X2806" s="216"/>
      <c r="Y2806" s="216"/>
      <c r="Z2806" s="216"/>
      <c r="AA2806" s="216"/>
      <c r="AB2806" s="216"/>
      <c r="AC2806" s="216"/>
      <c r="AD2806" s="216"/>
      <c r="AE2806" s="216"/>
      <c r="AF2806" s="216"/>
      <c r="AG2806" s="216"/>
      <c r="AH2806" s="216"/>
      <c r="AI2806" s="216"/>
      <c r="AJ2806" s="216"/>
      <c r="AK2806" s="216"/>
      <c r="AL2806" s="216"/>
      <c r="FY2806" s="184"/>
      <c r="JJ2806" s="184"/>
    </row>
    <row r="2807" spans="2:270">
      <c r="B2807" s="202"/>
      <c r="E2807" s="216"/>
      <c r="F2807" s="216"/>
      <c r="G2807" s="216"/>
      <c r="H2807" s="216"/>
      <c r="I2807" s="216"/>
      <c r="J2807" s="216"/>
      <c r="K2807" s="216"/>
      <c r="L2807" s="216"/>
      <c r="M2807" s="216"/>
      <c r="N2807" s="216"/>
      <c r="O2807" s="216"/>
      <c r="P2807" s="216"/>
      <c r="Q2807" s="216"/>
      <c r="R2807" s="216"/>
      <c r="S2807" s="216"/>
      <c r="T2807" s="216"/>
      <c r="U2807" s="216"/>
      <c r="V2807" s="216"/>
      <c r="W2807" s="216"/>
      <c r="X2807" s="216"/>
      <c r="Y2807" s="216"/>
      <c r="Z2807" s="216"/>
      <c r="AA2807" s="216"/>
      <c r="AB2807" s="216"/>
      <c r="AC2807" s="216"/>
      <c r="AD2807" s="216"/>
      <c r="AE2807" s="216"/>
      <c r="AF2807" s="216"/>
      <c r="AG2807" s="216"/>
      <c r="AH2807" s="216"/>
      <c r="AI2807" s="216"/>
      <c r="AJ2807" s="216"/>
      <c r="AK2807" s="216"/>
      <c r="AL2807" s="216"/>
      <c r="FY2807" s="184"/>
      <c r="JJ2807" s="184"/>
    </row>
    <row r="2808" spans="2:270">
      <c r="B2808" s="202"/>
      <c r="E2808" s="216"/>
      <c r="F2808" s="216"/>
      <c r="G2808" s="216"/>
      <c r="H2808" s="216"/>
      <c r="I2808" s="216"/>
      <c r="J2808" s="216"/>
      <c r="K2808" s="216"/>
      <c r="L2808" s="216"/>
      <c r="M2808" s="216"/>
      <c r="N2808" s="216"/>
      <c r="O2808" s="216"/>
      <c r="P2808" s="216"/>
      <c r="Q2808" s="216"/>
      <c r="R2808" s="216"/>
      <c r="S2808" s="216"/>
      <c r="T2808" s="216"/>
      <c r="U2808" s="216"/>
      <c r="V2808" s="216"/>
      <c r="W2808" s="216"/>
      <c r="X2808" s="216"/>
      <c r="Y2808" s="216"/>
      <c r="Z2808" s="216"/>
      <c r="AA2808" s="216"/>
      <c r="AB2808" s="216"/>
      <c r="AC2808" s="216"/>
      <c r="AD2808" s="216"/>
      <c r="AE2808" s="216"/>
      <c r="AF2808" s="216"/>
      <c r="AG2808" s="216"/>
      <c r="AH2808" s="216"/>
      <c r="AI2808" s="216"/>
      <c r="AJ2808" s="216"/>
      <c r="AK2808" s="216"/>
      <c r="AL2808" s="216"/>
      <c r="FY2808" s="184"/>
      <c r="JJ2808" s="184"/>
    </row>
    <row r="2809" spans="2:270">
      <c r="B2809" s="202"/>
      <c r="E2809" s="216"/>
      <c r="F2809" s="216"/>
      <c r="G2809" s="216"/>
      <c r="H2809" s="216"/>
      <c r="I2809" s="216"/>
      <c r="J2809" s="216"/>
      <c r="K2809" s="216"/>
      <c r="L2809" s="216"/>
      <c r="M2809" s="216"/>
      <c r="N2809" s="216"/>
      <c r="O2809" s="216"/>
      <c r="P2809" s="216"/>
      <c r="Q2809" s="216"/>
      <c r="R2809" s="216"/>
      <c r="S2809" s="216"/>
      <c r="T2809" s="216"/>
      <c r="U2809" s="216"/>
      <c r="V2809" s="216"/>
      <c r="W2809" s="216"/>
      <c r="X2809" s="216"/>
      <c r="Y2809" s="216"/>
      <c r="Z2809" s="216"/>
      <c r="AA2809" s="216"/>
      <c r="AB2809" s="216"/>
      <c r="AC2809" s="216"/>
      <c r="AD2809" s="216"/>
      <c r="AE2809" s="216"/>
      <c r="AF2809" s="216"/>
      <c r="AG2809" s="216"/>
      <c r="AH2809" s="216"/>
      <c r="AI2809" s="216"/>
      <c r="AJ2809" s="216"/>
      <c r="AK2809" s="216"/>
      <c r="AL2809" s="216"/>
      <c r="FY2809" s="184"/>
      <c r="JJ2809" s="184"/>
    </row>
    <row r="2810" spans="2:270">
      <c r="B2810" s="202"/>
      <c r="E2810" s="216"/>
      <c r="F2810" s="216"/>
      <c r="G2810" s="216"/>
      <c r="H2810" s="216"/>
      <c r="I2810" s="216"/>
      <c r="J2810" s="216"/>
      <c r="K2810" s="216"/>
      <c r="L2810" s="216"/>
      <c r="M2810" s="216"/>
      <c r="N2810" s="216"/>
      <c r="O2810" s="216"/>
      <c r="P2810" s="216"/>
      <c r="Q2810" s="216"/>
      <c r="R2810" s="216"/>
      <c r="S2810" s="216"/>
      <c r="T2810" s="216"/>
      <c r="U2810" s="216"/>
      <c r="V2810" s="216"/>
      <c r="W2810" s="216"/>
      <c r="X2810" s="216"/>
      <c r="Y2810" s="216"/>
      <c r="Z2810" s="216"/>
      <c r="AA2810" s="216"/>
      <c r="AB2810" s="216"/>
      <c r="AC2810" s="216"/>
      <c r="AD2810" s="216"/>
      <c r="AE2810" s="216"/>
      <c r="AF2810" s="216"/>
      <c r="AG2810" s="216"/>
      <c r="AH2810" s="216"/>
      <c r="AI2810" s="216"/>
      <c r="AJ2810" s="216"/>
      <c r="AK2810" s="216"/>
      <c r="AL2810" s="216"/>
      <c r="FY2810" s="184"/>
      <c r="JJ2810" s="184"/>
    </row>
    <row r="2811" spans="2:270">
      <c r="B2811" s="202"/>
      <c r="E2811" s="216"/>
      <c r="F2811" s="216"/>
      <c r="G2811" s="216"/>
      <c r="H2811" s="216"/>
      <c r="I2811" s="216"/>
      <c r="J2811" s="216"/>
      <c r="K2811" s="216"/>
      <c r="L2811" s="216"/>
      <c r="M2811" s="216"/>
      <c r="N2811" s="216"/>
      <c r="O2811" s="216"/>
      <c r="P2811" s="216"/>
      <c r="Q2811" s="216"/>
      <c r="R2811" s="216"/>
      <c r="S2811" s="216"/>
      <c r="T2811" s="216"/>
      <c r="U2811" s="216"/>
      <c r="V2811" s="216"/>
      <c r="W2811" s="216"/>
      <c r="X2811" s="216"/>
      <c r="Y2811" s="216"/>
      <c r="Z2811" s="216"/>
      <c r="AA2811" s="216"/>
      <c r="AB2811" s="216"/>
      <c r="AC2811" s="216"/>
      <c r="AD2811" s="216"/>
      <c r="AE2811" s="216"/>
      <c r="AF2811" s="216"/>
      <c r="AG2811" s="216"/>
      <c r="AH2811" s="216"/>
      <c r="AI2811" s="216"/>
      <c r="AJ2811" s="216"/>
      <c r="AK2811" s="216"/>
      <c r="AL2811" s="216"/>
      <c r="FY2811" s="184"/>
      <c r="JJ2811" s="184"/>
    </row>
    <row r="2812" spans="2:270">
      <c r="B2812" s="202"/>
      <c r="E2812" s="216"/>
      <c r="F2812" s="216"/>
      <c r="G2812" s="216"/>
      <c r="H2812" s="216"/>
      <c r="I2812" s="216"/>
      <c r="J2812" s="216"/>
      <c r="K2812" s="216"/>
      <c r="L2812" s="216"/>
      <c r="M2812" s="216"/>
      <c r="N2812" s="216"/>
      <c r="O2812" s="216"/>
      <c r="P2812" s="216"/>
      <c r="Q2812" s="216"/>
      <c r="R2812" s="216"/>
      <c r="S2812" s="216"/>
      <c r="T2812" s="216"/>
      <c r="U2812" s="216"/>
      <c r="V2812" s="216"/>
      <c r="W2812" s="216"/>
      <c r="X2812" s="216"/>
      <c r="Y2812" s="216"/>
      <c r="Z2812" s="216"/>
      <c r="AA2812" s="216"/>
      <c r="AB2812" s="216"/>
      <c r="AC2812" s="216"/>
      <c r="AD2812" s="216"/>
      <c r="AE2812" s="216"/>
      <c r="AF2812" s="216"/>
      <c r="AG2812" s="216"/>
      <c r="AH2812" s="216"/>
      <c r="AI2812" s="216"/>
      <c r="AJ2812" s="216"/>
      <c r="AK2812" s="216"/>
      <c r="AL2812" s="216"/>
      <c r="FY2812" s="184"/>
      <c r="JJ2812" s="184"/>
    </row>
    <row r="2813" spans="2:270">
      <c r="B2813" s="202"/>
      <c r="E2813" s="216"/>
      <c r="F2813" s="216"/>
      <c r="G2813" s="216"/>
      <c r="H2813" s="216"/>
      <c r="I2813" s="216"/>
      <c r="J2813" s="216"/>
      <c r="K2813" s="216"/>
      <c r="L2813" s="216"/>
      <c r="M2813" s="216"/>
      <c r="N2813" s="216"/>
      <c r="O2813" s="216"/>
      <c r="P2813" s="216"/>
      <c r="Q2813" s="216"/>
      <c r="R2813" s="216"/>
      <c r="S2813" s="216"/>
      <c r="T2813" s="216"/>
      <c r="U2813" s="216"/>
      <c r="V2813" s="216"/>
      <c r="W2813" s="216"/>
      <c r="X2813" s="216"/>
      <c r="Y2813" s="216"/>
      <c r="Z2813" s="216"/>
      <c r="AA2813" s="216"/>
      <c r="AB2813" s="216"/>
      <c r="AC2813" s="216"/>
      <c r="AD2813" s="216"/>
      <c r="AE2813" s="216"/>
      <c r="AF2813" s="216"/>
      <c r="AG2813" s="216"/>
      <c r="AH2813" s="216"/>
      <c r="AI2813" s="216"/>
      <c r="AJ2813" s="216"/>
      <c r="AK2813" s="216"/>
      <c r="AL2813" s="216"/>
      <c r="FY2813" s="184"/>
      <c r="JJ2813" s="184"/>
    </row>
    <row r="2814" spans="2:270">
      <c r="B2814" s="202"/>
      <c r="E2814" s="216"/>
      <c r="F2814" s="216"/>
      <c r="G2814" s="216"/>
      <c r="H2814" s="216"/>
      <c r="I2814" s="216"/>
      <c r="J2814" s="216"/>
      <c r="K2814" s="216"/>
      <c r="L2814" s="216"/>
      <c r="M2814" s="216"/>
      <c r="N2814" s="216"/>
      <c r="O2814" s="216"/>
      <c r="P2814" s="216"/>
      <c r="Q2814" s="216"/>
      <c r="R2814" s="216"/>
      <c r="S2814" s="216"/>
      <c r="T2814" s="216"/>
      <c r="U2814" s="216"/>
      <c r="V2814" s="216"/>
      <c r="W2814" s="216"/>
      <c r="X2814" s="216"/>
      <c r="Y2814" s="216"/>
      <c r="Z2814" s="216"/>
      <c r="AA2814" s="216"/>
      <c r="AB2814" s="216"/>
      <c r="AC2814" s="216"/>
      <c r="AD2814" s="216"/>
      <c r="AE2814" s="216"/>
      <c r="AF2814" s="216"/>
      <c r="AG2814" s="216"/>
      <c r="AH2814" s="216"/>
      <c r="AI2814" s="216"/>
      <c r="AJ2814" s="216"/>
      <c r="AK2814" s="216"/>
      <c r="AL2814" s="216"/>
      <c r="FY2814" s="184"/>
      <c r="JJ2814" s="184"/>
    </row>
    <row r="2815" spans="2:270">
      <c r="B2815" s="202"/>
      <c r="E2815" s="216"/>
      <c r="F2815" s="216"/>
      <c r="G2815" s="216"/>
      <c r="H2815" s="216"/>
      <c r="I2815" s="216"/>
      <c r="J2815" s="216"/>
      <c r="K2815" s="216"/>
      <c r="L2815" s="216"/>
      <c r="M2815" s="216"/>
      <c r="N2815" s="216"/>
      <c r="O2815" s="216"/>
      <c r="P2815" s="216"/>
      <c r="Q2815" s="216"/>
      <c r="R2815" s="216"/>
      <c r="S2815" s="216"/>
      <c r="T2815" s="216"/>
      <c r="U2815" s="216"/>
      <c r="V2815" s="216"/>
      <c r="W2815" s="216"/>
      <c r="X2815" s="216"/>
      <c r="Y2815" s="216"/>
      <c r="Z2815" s="216"/>
      <c r="AA2815" s="216"/>
      <c r="AB2815" s="216"/>
      <c r="AC2815" s="216"/>
      <c r="AD2815" s="216"/>
      <c r="AE2815" s="216"/>
      <c r="AF2815" s="216"/>
      <c r="AG2815" s="216"/>
      <c r="AH2815" s="216"/>
      <c r="AI2815" s="216"/>
      <c r="AJ2815" s="216"/>
      <c r="AK2815" s="216"/>
      <c r="AL2815" s="216"/>
      <c r="FY2815" s="184"/>
      <c r="JJ2815" s="184"/>
    </row>
    <row r="2816" spans="2:270">
      <c r="B2816" s="202"/>
      <c r="E2816" s="216"/>
      <c r="F2816" s="216"/>
      <c r="G2816" s="216"/>
      <c r="H2816" s="216"/>
      <c r="I2816" s="216"/>
      <c r="J2816" s="216"/>
      <c r="K2816" s="216"/>
      <c r="L2816" s="216"/>
      <c r="M2816" s="216"/>
      <c r="N2816" s="216"/>
      <c r="O2816" s="216"/>
      <c r="P2816" s="216"/>
      <c r="Q2816" s="216"/>
      <c r="R2816" s="216"/>
      <c r="S2816" s="216"/>
      <c r="T2816" s="216"/>
      <c r="U2816" s="216"/>
      <c r="V2816" s="216"/>
      <c r="W2816" s="216"/>
      <c r="X2816" s="216"/>
      <c r="Y2816" s="216"/>
      <c r="Z2816" s="216"/>
      <c r="AA2816" s="216"/>
      <c r="AB2816" s="216"/>
      <c r="AC2816" s="216"/>
      <c r="AD2816" s="216"/>
      <c r="AE2816" s="216"/>
      <c r="AF2816" s="216"/>
      <c r="AG2816" s="216"/>
      <c r="AH2816" s="216"/>
      <c r="AI2816" s="216"/>
      <c r="AJ2816" s="216"/>
      <c r="AK2816" s="216"/>
      <c r="AL2816" s="216"/>
      <c r="FY2816" s="184"/>
      <c r="JJ2816" s="184"/>
    </row>
    <row r="2817" spans="2:270">
      <c r="B2817" s="202"/>
      <c r="E2817" s="216"/>
      <c r="F2817" s="216"/>
      <c r="G2817" s="216"/>
      <c r="H2817" s="216"/>
      <c r="I2817" s="216"/>
      <c r="J2817" s="216"/>
      <c r="K2817" s="216"/>
      <c r="L2817" s="216"/>
      <c r="M2817" s="216"/>
      <c r="N2817" s="216"/>
      <c r="O2817" s="216"/>
      <c r="P2817" s="216"/>
      <c r="Q2817" s="216"/>
      <c r="R2817" s="216"/>
      <c r="S2817" s="216"/>
      <c r="T2817" s="216"/>
      <c r="U2817" s="216"/>
      <c r="V2817" s="216"/>
      <c r="W2817" s="216"/>
      <c r="X2817" s="216"/>
      <c r="Y2817" s="216"/>
      <c r="Z2817" s="216"/>
      <c r="AA2817" s="216"/>
      <c r="AB2817" s="216"/>
      <c r="AC2817" s="216"/>
      <c r="AD2817" s="216"/>
      <c r="AE2817" s="216"/>
      <c r="AF2817" s="216"/>
      <c r="AG2817" s="216"/>
      <c r="AH2817" s="216"/>
      <c r="AI2817" s="216"/>
      <c r="AJ2817" s="216"/>
      <c r="AK2817" s="216"/>
      <c r="AL2817" s="216"/>
      <c r="FY2817" s="184"/>
      <c r="JJ2817" s="184"/>
    </row>
    <row r="2818" spans="2:270">
      <c r="B2818" s="202"/>
      <c r="E2818" s="216"/>
      <c r="F2818" s="216"/>
      <c r="G2818" s="216"/>
      <c r="H2818" s="216"/>
      <c r="I2818" s="216"/>
      <c r="J2818" s="216"/>
      <c r="K2818" s="216"/>
      <c r="L2818" s="216"/>
      <c r="M2818" s="216"/>
      <c r="N2818" s="216"/>
      <c r="O2818" s="216"/>
      <c r="P2818" s="216"/>
      <c r="Q2818" s="216"/>
      <c r="R2818" s="216"/>
      <c r="S2818" s="216"/>
      <c r="T2818" s="216"/>
      <c r="U2818" s="216"/>
      <c r="V2818" s="216"/>
      <c r="W2818" s="216"/>
      <c r="X2818" s="216"/>
      <c r="Y2818" s="216"/>
      <c r="Z2818" s="216"/>
      <c r="AA2818" s="216"/>
      <c r="AB2818" s="216"/>
      <c r="AC2818" s="216"/>
      <c r="AD2818" s="216"/>
      <c r="AE2818" s="216"/>
      <c r="AF2818" s="216"/>
      <c r="AG2818" s="216"/>
      <c r="AH2818" s="216"/>
      <c r="AI2818" s="216"/>
      <c r="AJ2818" s="216"/>
      <c r="AK2818" s="216"/>
      <c r="AL2818" s="216"/>
      <c r="FY2818" s="184"/>
      <c r="JJ2818" s="184"/>
    </row>
    <row r="2819" spans="2:270">
      <c r="B2819" s="202"/>
      <c r="E2819" s="216"/>
      <c r="F2819" s="216"/>
      <c r="G2819" s="216"/>
      <c r="H2819" s="216"/>
      <c r="I2819" s="216"/>
      <c r="J2819" s="216"/>
      <c r="K2819" s="216"/>
      <c r="L2819" s="216"/>
      <c r="M2819" s="216"/>
      <c r="N2819" s="216"/>
      <c r="O2819" s="216"/>
      <c r="P2819" s="216"/>
      <c r="Q2819" s="216"/>
      <c r="R2819" s="216"/>
      <c r="S2819" s="216"/>
      <c r="T2819" s="216"/>
      <c r="U2819" s="216"/>
      <c r="V2819" s="216"/>
      <c r="W2819" s="216"/>
      <c r="X2819" s="216"/>
      <c r="Y2819" s="216"/>
      <c r="Z2819" s="216"/>
      <c r="AA2819" s="216"/>
      <c r="AB2819" s="216"/>
      <c r="AC2819" s="216"/>
      <c r="AD2819" s="216"/>
      <c r="AE2819" s="216"/>
      <c r="AF2819" s="216"/>
      <c r="AG2819" s="216"/>
      <c r="AH2819" s="216"/>
      <c r="AI2819" s="216"/>
      <c r="AJ2819" s="216"/>
      <c r="AK2819" s="216"/>
      <c r="AL2819" s="216"/>
      <c r="FY2819" s="184"/>
      <c r="JJ2819" s="184"/>
    </row>
    <row r="2820" spans="2:270">
      <c r="B2820" s="202"/>
      <c r="E2820" s="216"/>
      <c r="F2820" s="216"/>
      <c r="G2820" s="216"/>
      <c r="H2820" s="216"/>
      <c r="I2820" s="216"/>
      <c r="J2820" s="216"/>
      <c r="K2820" s="216"/>
      <c r="L2820" s="216"/>
      <c r="M2820" s="216"/>
      <c r="N2820" s="216"/>
      <c r="O2820" s="216"/>
      <c r="P2820" s="216"/>
      <c r="Q2820" s="216"/>
      <c r="R2820" s="216"/>
      <c r="S2820" s="216"/>
      <c r="T2820" s="216"/>
      <c r="U2820" s="216"/>
      <c r="V2820" s="216"/>
      <c r="W2820" s="216"/>
      <c r="X2820" s="216"/>
      <c r="Y2820" s="216"/>
      <c r="Z2820" s="216"/>
      <c r="AA2820" s="216"/>
      <c r="AB2820" s="216"/>
      <c r="AC2820" s="216"/>
      <c r="AD2820" s="216"/>
      <c r="AE2820" s="216"/>
      <c r="AF2820" s="216"/>
      <c r="AG2820" s="216"/>
      <c r="AH2820" s="216"/>
      <c r="AI2820" s="216"/>
      <c r="AJ2820" s="216"/>
      <c r="AK2820" s="216"/>
      <c r="AL2820" s="216"/>
      <c r="FY2820" s="184"/>
      <c r="JJ2820" s="184"/>
    </row>
    <row r="2821" spans="2:270">
      <c r="B2821" s="202"/>
      <c r="E2821" s="216"/>
      <c r="F2821" s="216"/>
      <c r="G2821" s="216"/>
      <c r="H2821" s="216"/>
      <c r="I2821" s="216"/>
      <c r="J2821" s="216"/>
      <c r="K2821" s="216"/>
      <c r="L2821" s="216"/>
      <c r="M2821" s="216"/>
      <c r="N2821" s="216"/>
      <c r="O2821" s="216"/>
      <c r="P2821" s="216"/>
      <c r="Q2821" s="216"/>
      <c r="R2821" s="216"/>
      <c r="S2821" s="216"/>
      <c r="T2821" s="216"/>
      <c r="U2821" s="216"/>
      <c r="V2821" s="216"/>
      <c r="W2821" s="216"/>
      <c r="X2821" s="216"/>
      <c r="Y2821" s="216"/>
      <c r="Z2821" s="216"/>
      <c r="AA2821" s="216"/>
      <c r="AB2821" s="216"/>
      <c r="AC2821" s="216"/>
      <c r="AD2821" s="216"/>
      <c r="AE2821" s="216"/>
      <c r="AF2821" s="216"/>
      <c r="AG2821" s="216"/>
      <c r="AH2821" s="216"/>
      <c r="AI2821" s="216"/>
      <c r="AJ2821" s="216"/>
      <c r="AK2821" s="216"/>
      <c r="AL2821" s="216"/>
      <c r="FY2821" s="184"/>
      <c r="JJ2821" s="184"/>
    </row>
    <row r="2822" spans="2:270">
      <c r="B2822" s="202"/>
      <c r="E2822" s="216"/>
      <c r="F2822" s="216"/>
      <c r="G2822" s="216"/>
      <c r="H2822" s="216"/>
      <c r="I2822" s="216"/>
      <c r="J2822" s="216"/>
      <c r="K2822" s="216"/>
      <c r="L2822" s="216"/>
      <c r="M2822" s="216"/>
      <c r="N2822" s="216"/>
      <c r="O2822" s="216"/>
      <c r="P2822" s="216"/>
      <c r="Q2822" s="216"/>
      <c r="R2822" s="216"/>
      <c r="S2822" s="216"/>
      <c r="T2822" s="216"/>
      <c r="U2822" s="216"/>
      <c r="V2822" s="216"/>
      <c r="W2822" s="216"/>
      <c r="X2822" s="216"/>
      <c r="Y2822" s="216"/>
      <c r="Z2822" s="216"/>
      <c r="AA2822" s="216"/>
      <c r="AB2822" s="216"/>
      <c r="AC2822" s="216"/>
      <c r="AD2822" s="216"/>
      <c r="AE2822" s="216"/>
      <c r="AF2822" s="216"/>
      <c r="AG2822" s="216"/>
      <c r="AH2822" s="216"/>
      <c r="AI2822" s="216"/>
      <c r="AJ2822" s="216"/>
      <c r="AK2822" s="216"/>
      <c r="AL2822" s="216"/>
      <c r="FY2822" s="184"/>
      <c r="JJ2822" s="184"/>
    </row>
    <row r="2823" spans="2:270">
      <c r="B2823" s="202"/>
      <c r="E2823" s="216"/>
      <c r="F2823" s="216"/>
      <c r="G2823" s="216"/>
      <c r="H2823" s="216"/>
      <c r="I2823" s="216"/>
      <c r="J2823" s="216"/>
      <c r="K2823" s="216"/>
      <c r="L2823" s="216"/>
      <c r="M2823" s="216"/>
      <c r="N2823" s="216"/>
      <c r="O2823" s="216"/>
      <c r="P2823" s="216"/>
      <c r="Q2823" s="216"/>
      <c r="R2823" s="216"/>
      <c r="S2823" s="216"/>
      <c r="T2823" s="216"/>
      <c r="U2823" s="216"/>
      <c r="V2823" s="216"/>
      <c r="W2823" s="216"/>
      <c r="X2823" s="216"/>
      <c r="Y2823" s="216"/>
      <c r="Z2823" s="216"/>
      <c r="AA2823" s="216"/>
      <c r="AB2823" s="216"/>
      <c r="AC2823" s="216"/>
      <c r="AD2823" s="216"/>
      <c r="AE2823" s="216"/>
      <c r="AF2823" s="216"/>
      <c r="AG2823" s="216"/>
      <c r="AH2823" s="216"/>
      <c r="AI2823" s="216"/>
      <c r="AJ2823" s="216"/>
      <c r="AK2823" s="216"/>
      <c r="AL2823" s="216"/>
      <c r="FY2823" s="184"/>
      <c r="JJ2823" s="184"/>
    </row>
    <row r="2824" spans="2:270">
      <c r="B2824" s="202"/>
      <c r="E2824" s="216"/>
      <c r="F2824" s="216"/>
      <c r="G2824" s="216"/>
      <c r="H2824" s="216"/>
      <c r="I2824" s="216"/>
      <c r="J2824" s="216"/>
      <c r="K2824" s="216"/>
      <c r="L2824" s="216"/>
      <c r="M2824" s="216"/>
      <c r="N2824" s="216"/>
      <c r="O2824" s="216"/>
      <c r="P2824" s="216"/>
      <c r="Q2824" s="216"/>
      <c r="R2824" s="216"/>
      <c r="S2824" s="216"/>
      <c r="T2824" s="216"/>
      <c r="U2824" s="216"/>
      <c r="V2824" s="216"/>
      <c r="W2824" s="216"/>
      <c r="X2824" s="216"/>
      <c r="Y2824" s="216"/>
      <c r="Z2824" s="216"/>
      <c r="AA2824" s="216"/>
      <c r="AB2824" s="216"/>
      <c r="AC2824" s="216"/>
      <c r="AD2824" s="216"/>
      <c r="AE2824" s="216"/>
      <c r="AF2824" s="216"/>
      <c r="AG2824" s="216"/>
      <c r="AH2824" s="216"/>
      <c r="AI2824" s="216"/>
      <c r="AJ2824" s="216"/>
      <c r="AK2824" s="216"/>
      <c r="AL2824" s="216"/>
      <c r="FY2824" s="184"/>
      <c r="JJ2824" s="184"/>
    </row>
    <row r="2825" spans="2:270">
      <c r="B2825" s="202"/>
      <c r="E2825" s="216"/>
      <c r="F2825" s="216"/>
      <c r="G2825" s="216"/>
      <c r="H2825" s="216"/>
      <c r="I2825" s="216"/>
      <c r="J2825" s="216"/>
      <c r="K2825" s="216"/>
      <c r="L2825" s="216"/>
      <c r="M2825" s="216"/>
      <c r="N2825" s="216"/>
      <c r="O2825" s="216"/>
      <c r="P2825" s="216"/>
      <c r="Q2825" s="216"/>
      <c r="R2825" s="216"/>
      <c r="S2825" s="216"/>
      <c r="T2825" s="216"/>
      <c r="U2825" s="216"/>
      <c r="V2825" s="216"/>
      <c r="W2825" s="216"/>
      <c r="X2825" s="216"/>
      <c r="Y2825" s="216"/>
      <c r="Z2825" s="216"/>
      <c r="AA2825" s="216"/>
      <c r="AB2825" s="216"/>
      <c r="AC2825" s="216"/>
      <c r="AD2825" s="216"/>
      <c r="AE2825" s="216"/>
      <c r="AF2825" s="216"/>
      <c r="AG2825" s="216"/>
      <c r="AH2825" s="216"/>
      <c r="AI2825" s="216"/>
      <c r="AJ2825" s="216"/>
      <c r="AK2825" s="216"/>
      <c r="AL2825" s="216"/>
      <c r="FY2825" s="184"/>
      <c r="JJ2825" s="184"/>
    </row>
    <row r="2826" spans="2:270">
      <c r="B2826" s="202"/>
      <c r="E2826" s="216"/>
      <c r="F2826" s="216"/>
      <c r="G2826" s="216"/>
      <c r="H2826" s="216"/>
      <c r="I2826" s="216"/>
      <c r="J2826" s="216"/>
      <c r="K2826" s="216"/>
      <c r="L2826" s="216"/>
      <c r="M2826" s="216"/>
      <c r="N2826" s="216"/>
      <c r="O2826" s="216"/>
      <c r="P2826" s="216"/>
      <c r="Q2826" s="216"/>
      <c r="R2826" s="216"/>
      <c r="S2826" s="216"/>
      <c r="T2826" s="216"/>
      <c r="U2826" s="216"/>
      <c r="V2826" s="216"/>
      <c r="W2826" s="216"/>
      <c r="X2826" s="216"/>
      <c r="Y2826" s="216"/>
      <c r="Z2826" s="216"/>
      <c r="AA2826" s="216"/>
      <c r="AB2826" s="216"/>
      <c r="AC2826" s="216"/>
      <c r="AD2826" s="216"/>
      <c r="AE2826" s="216"/>
      <c r="AF2826" s="216"/>
      <c r="AG2826" s="216"/>
      <c r="AH2826" s="216"/>
      <c r="AI2826" s="216"/>
      <c r="AJ2826" s="216"/>
      <c r="AK2826" s="216"/>
      <c r="AL2826" s="216"/>
      <c r="FY2826" s="184"/>
      <c r="JJ2826" s="184"/>
    </row>
    <row r="2827" spans="2:270">
      <c r="B2827" s="202"/>
      <c r="E2827" s="216"/>
      <c r="F2827" s="216"/>
      <c r="G2827" s="216"/>
      <c r="H2827" s="216"/>
      <c r="I2827" s="216"/>
      <c r="J2827" s="216"/>
      <c r="K2827" s="216"/>
      <c r="L2827" s="216"/>
      <c r="M2827" s="216"/>
      <c r="N2827" s="216"/>
      <c r="O2827" s="216"/>
      <c r="P2827" s="216"/>
      <c r="Q2827" s="216"/>
      <c r="R2827" s="216"/>
      <c r="S2827" s="216"/>
      <c r="T2827" s="216"/>
      <c r="U2827" s="216"/>
      <c r="V2827" s="216"/>
      <c r="W2827" s="216"/>
      <c r="X2827" s="216"/>
      <c r="Y2827" s="216"/>
      <c r="Z2827" s="216"/>
      <c r="AA2827" s="216"/>
      <c r="AB2827" s="216"/>
      <c r="AC2827" s="216"/>
      <c r="AD2827" s="216"/>
      <c r="AE2827" s="216"/>
      <c r="AF2827" s="216"/>
      <c r="AG2827" s="216"/>
      <c r="AH2827" s="216"/>
      <c r="AI2827" s="216"/>
      <c r="AJ2827" s="216"/>
      <c r="AK2827" s="216"/>
      <c r="AL2827" s="216"/>
      <c r="FY2827" s="184"/>
      <c r="JJ2827" s="184"/>
    </row>
    <row r="2828" spans="2:270">
      <c r="B2828" s="202"/>
      <c r="E2828" s="216"/>
      <c r="F2828" s="216"/>
      <c r="G2828" s="216"/>
      <c r="H2828" s="216"/>
      <c r="I2828" s="216"/>
      <c r="J2828" s="216"/>
      <c r="K2828" s="216"/>
      <c r="L2828" s="216"/>
      <c r="M2828" s="216"/>
      <c r="N2828" s="216"/>
      <c r="O2828" s="216"/>
      <c r="P2828" s="216"/>
      <c r="Q2828" s="216"/>
      <c r="R2828" s="216"/>
      <c r="S2828" s="216"/>
      <c r="T2828" s="216"/>
      <c r="U2828" s="216"/>
      <c r="V2828" s="216"/>
      <c r="W2828" s="216"/>
      <c r="X2828" s="216"/>
      <c r="Y2828" s="216"/>
      <c r="Z2828" s="216"/>
      <c r="AA2828" s="216"/>
      <c r="AB2828" s="216"/>
      <c r="AC2828" s="216"/>
      <c r="AD2828" s="216"/>
      <c r="AE2828" s="216"/>
      <c r="AF2828" s="216"/>
      <c r="AG2828" s="216"/>
      <c r="AH2828" s="216"/>
      <c r="AI2828" s="216"/>
      <c r="AJ2828" s="216"/>
      <c r="AK2828" s="216"/>
      <c r="AL2828" s="216"/>
      <c r="FY2828" s="184"/>
      <c r="JJ2828" s="184"/>
    </row>
    <row r="2829" spans="2:270">
      <c r="B2829" s="202"/>
      <c r="E2829" s="216"/>
      <c r="F2829" s="216"/>
      <c r="G2829" s="216"/>
      <c r="H2829" s="216"/>
      <c r="I2829" s="216"/>
      <c r="J2829" s="216"/>
      <c r="K2829" s="216"/>
      <c r="L2829" s="216"/>
      <c r="M2829" s="216"/>
      <c r="N2829" s="216"/>
      <c r="O2829" s="216"/>
      <c r="P2829" s="216"/>
      <c r="Q2829" s="216"/>
      <c r="R2829" s="216"/>
      <c r="S2829" s="216"/>
      <c r="T2829" s="216"/>
      <c r="U2829" s="216"/>
      <c r="V2829" s="216"/>
      <c r="W2829" s="216"/>
      <c r="X2829" s="216"/>
      <c r="Y2829" s="216"/>
      <c r="Z2829" s="216"/>
      <c r="AA2829" s="216"/>
      <c r="AB2829" s="216"/>
      <c r="AC2829" s="216"/>
      <c r="AD2829" s="216"/>
      <c r="AE2829" s="216"/>
      <c r="AF2829" s="216"/>
      <c r="AG2829" s="216"/>
      <c r="AH2829" s="216"/>
      <c r="AI2829" s="216"/>
      <c r="AJ2829" s="216"/>
      <c r="AK2829" s="216"/>
      <c r="AL2829" s="216"/>
      <c r="FY2829" s="184"/>
      <c r="JJ2829" s="184"/>
    </row>
    <row r="2830" spans="2:270">
      <c r="B2830" s="202"/>
      <c r="E2830" s="216"/>
      <c r="F2830" s="216"/>
      <c r="G2830" s="216"/>
      <c r="H2830" s="216"/>
      <c r="I2830" s="216"/>
      <c r="J2830" s="216"/>
      <c r="K2830" s="216"/>
      <c r="L2830" s="216"/>
      <c r="M2830" s="216"/>
      <c r="N2830" s="216"/>
      <c r="O2830" s="216"/>
      <c r="P2830" s="216"/>
      <c r="Q2830" s="216"/>
      <c r="R2830" s="216"/>
      <c r="S2830" s="216"/>
      <c r="T2830" s="216"/>
      <c r="U2830" s="216"/>
      <c r="V2830" s="216"/>
      <c r="W2830" s="216"/>
      <c r="X2830" s="216"/>
      <c r="Y2830" s="216"/>
      <c r="Z2830" s="216"/>
      <c r="AA2830" s="216"/>
      <c r="AB2830" s="216"/>
      <c r="AC2830" s="216"/>
      <c r="AD2830" s="216"/>
      <c r="AE2830" s="216"/>
      <c r="AF2830" s="216"/>
      <c r="AG2830" s="216"/>
      <c r="AH2830" s="216"/>
      <c r="AI2830" s="216"/>
      <c r="AJ2830" s="216"/>
      <c r="AK2830" s="216"/>
      <c r="AL2830" s="216"/>
      <c r="FY2830" s="184"/>
      <c r="JJ2830" s="184"/>
    </row>
    <row r="2831" spans="2:270">
      <c r="B2831" s="202"/>
      <c r="E2831" s="216"/>
      <c r="F2831" s="216"/>
      <c r="G2831" s="216"/>
      <c r="H2831" s="216"/>
      <c r="I2831" s="216"/>
      <c r="J2831" s="216"/>
      <c r="K2831" s="216"/>
      <c r="L2831" s="216"/>
      <c r="M2831" s="216"/>
      <c r="N2831" s="216"/>
      <c r="O2831" s="216"/>
      <c r="P2831" s="216"/>
      <c r="Q2831" s="216"/>
      <c r="R2831" s="216"/>
      <c r="S2831" s="216"/>
      <c r="T2831" s="216"/>
      <c r="U2831" s="216"/>
      <c r="V2831" s="216"/>
      <c r="W2831" s="216"/>
      <c r="X2831" s="216"/>
      <c r="Y2831" s="216"/>
      <c r="Z2831" s="216"/>
      <c r="AA2831" s="216"/>
      <c r="AB2831" s="216"/>
      <c r="AC2831" s="216"/>
      <c r="AD2831" s="216"/>
      <c r="AE2831" s="216"/>
      <c r="AF2831" s="216"/>
      <c r="AG2831" s="216"/>
      <c r="AH2831" s="216"/>
      <c r="AI2831" s="216"/>
      <c r="AJ2831" s="216"/>
      <c r="AK2831" s="216"/>
      <c r="AL2831" s="216"/>
      <c r="FY2831" s="184"/>
      <c r="JJ2831" s="184"/>
    </row>
    <row r="2832" spans="2:270">
      <c r="B2832" s="202"/>
      <c r="E2832" s="216"/>
      <c r="F2832" s="216"/>
      <c r="G2832" s="216"/>
      <c r="H2832" s="216"/>
      <c r="I2832" s="216"/>
      <c r="J2832" s="216"/>
      <c r="K2832" s="216"/>
      <c r="L2832" s="216"/>
      <c r="M2832" s="216"/>
      <c r="N2832" s="216"/>
      <c r="O2832" s="216"/>
      <c r="P2832" s="216"/>
      <c r="Q2832" s="216"/>
      <c r="R2832" s="216"/>
      <c r="S2832" s="216"/>
      <c r="T2832" s="216"/>
      <c r="U2832" s="216"/>
      <c r="V2832" s="216"/>
      <c r="W2832" s="216"/>
      <c r="X2832" s="216"/>
      <c r="Y2832" s="216"/>
      <c r="Z2832" s="216"/>
      <c r="AA2832" s="216"/>
      <c r="AB2832" s="216"/>
      <c r="AC2832" s="216"/>
      <c r="AD2832" s="216"/>
      <c r="AE2832" s="216"/>
      <c r="AF2832" s="216"/>
      <c r="AG2832" s="216"/>
      <c r="AH2832" s="216"/>
      <c r="AI2832" s="216"/>
      <c r="AJ2832" s="216"/>
      <c r="AK2832" s="216"/>
      <c r="AL2832" s="216"/>
      <c r="FY2832" s="184"/>
      <c r="JJ2832" s="184"/>
    </row>
    <row r="2833" spans="2:270">
      <c r="B2833" s="202"/>
      <c r="E2833" s="216"/>
      <c r="F2833" s="216"/>
      <c r="G2833" s="216"/>
      <c r="H2833" s="216"/>
      <c r="I2833" s="216"/>
      <c r="J2833" s="216"/>
      <c r="K2833" s="216"/>
      <c r="L2833" s="216"/>
      <c r="M2833" s="216"/>
      <c r="N2833" s="216"/>
      <c r="O2833" s="216"/>
      <c r="P2833" s="216"/>
      <c r="Q2833" s="216"/>
      <c r="R2833" s="216"/>
      <c r="S2833" s="216"/>
      <c r="T2833" s="216"/>
      <c r="U2833" s="216"/>
      <c r="V2833" s="216"/>
      <c r="W2833" s="216"/>
      <c r="X2833" s="216"/>
      <c r="Y2833" s="216"/>
      <c r="Z2833" s="216"/>
      <c r="AA2833" s="216"/>
      <c r="AB2833" s="216"/>
      <c r="AC2833" s="216"/>
      <c r="AD2833" s="216"/>
      <c r="AE2833" s="216"/>
      <c r="AF2833" s="216"/>
      <c r="AG2833" s="216"/>
      <c r="AH2833" s="216"/>
      <c r="AI2833" s="216"/>
      <c r="AJ2833" s="216"/>
      <c r="AK2833" s="216"/>
      <c r="AL2833" s="216"/>
      <c r="FY2833" s="184"/>
      <c r="JJ2833" s="184"/>
    </row>
    <row r="2834" spans="2:270">
      <c r="B2834" s="202"/>
      <c r="E2834" s="216"/>
      <c r="F2834" s="216"/>
      <c r="G2834" s="216"/>
      <c r="H2834" s="216"/>
      <c r="I2834" s="216"/>
      <c r="J2834" s="216"/>
      <c r="K2834" s="216"/>
      <c r="L2834" s="216"/>
      <c r="M2834" s="216"/>
      <c r="N2834" s="216"/>
      <c r="O2834" s="216"/>
      <c r="P2834" s="216"/>
      <c r="Q2834" s="216"/>
      <c r="R2834" s="216"/>
      <c r="S2834" s="216"/>
      <c r="T2834" s="216"/>
      <c r="U2834" s="216"/>
      <c r="V2834" s="216"/>
      <c r="W2834" s="216"/>
      <c r="X2834" s="216"/>
      <c r="Y2834" s="216"/>
      <c r="Z2834" s="216"/>
      <c r="AA2834" s="216"/>
      <c r="AB2834" s="216"/>
      <c r="AC2834" s="216"/>
      <c r="AD2834" s="216"/>
      <c r="AE2834" s="216"/>
      <c r="AF2834" s="216"/>
      <c r="AG2834" s="216"/>
      <c r="AH2834" s="216"/>
      <c r="AI2834" s="216"/>
      <c r="AJ2834" s="216"/>
      <c r="AK2834" s="216"/>
      <c r="AL2834" s="216"/>
      <c r="FY2834" s="184"/>
      <c r="JJ2834" s="184"/>
    </row>
    <row r="2835" spans="2:270">
      <c r="B2835" s="202"/>
      <c r="E2835" s="216"/>
      <c r="F2835" s="216"/>
      <c r="G2835" s="216"/>
      <c r="H2835" s="216"/>
      <c r="I2835" s="216"/>
      <c r="J2835" s="216"/>
      <c r="K2835" s="216"/>
      <c r="L2835" s="216"/>
      <c r="M2835" s="216"/>
      <c r="N2835" s="216"/>
      <c r="O2835" s="216"/>
      <c r="P2835" s="216"/>
      <c r="Q2835" s="216"/>
      <c r="R2835" s="216"/>
      <c r="S2835" s="216"/>
      <c r="T2835" s="216"/>
      <c r="U2835" s="216"/>
      <c r="V2835" s="216"/>
      <c r="W2835" s="216"/>
      <c r="X2835" s="216"/>
      <c r="Y2835" s="216"/>
      <c r="Z2835" s="216"/>
      <c r="AA2835" s="216"/>
      <c r="AB2835" s="216"/>
      <c r="AC2835" s="216"/>
      <c r="AD2835" s="216"/>
      <c r="AE2835" s="216"/>
      <c r="AF2835" s="216"/>
      <c r="AG2835" s="216"/>
      <c r="AH2835" s="216"/>
      <c r="AI2835" s="216"/>
      <c r="AJ2835" s="216"/>
      <c r="AK2835" s="216"/>
      <c r="AL2835" s="216"/>
      <c r="FY2835" s="184"/>
      <c r="JJ2835" s="184"/>
    </row>
    <row r="2836" spans="2:270">
      <c r="B2836" s="202"/>
      <c r="E2836" s="216"/>
      <c r="F2836" s="216"/>
      <c r="G2836" s="216"/>
      <c r="H2836" s="216"/>
      <c r="I2836" s="216"/>
      <c r="J2836" s="216"/>
      <c r="K2836" s="216"/>
      <c r="L2836" s="216"/>
      <c r="M2836" s="216"/>
      <c r="N2836" s="216"/>
      <c r="O2836" s="216"/>
      <c r="P2836" s="216"/>
      <c r="Q2836" s="216"/>
      <c r="R2836" s="216"/>
      <c r="S2836" s="216"/>
      <c r="T2836" s="216"/>
      <c r="U2836" s="216"/>
      <c r="V2836" s="216"/>
      <c r="W2836" s="216"/>
      <c r="X2836" s="216"/>
      <c r="Y2836" s="216"/>
      <c r="Z2836" s="216"/>
      <c r="AA2836" s="216"/>
      <c r="AB2836" s="216"/>
      <c r="AC2836" s="216"/>
      <c r="AD2836" s="216"/>
      <c r="AE2836" s="216"/>
      <c r="AF2836" s="216"/>
      <c r="AG2836" s="216"/>
      <c r="AH2836" s="216"/>
      <c r="AI2836" s="216"/>
      <c r="AJ2836" s="216"/>
      <c r="AK2836" s="216"/>
      <c r="AL2836" s="216"/>
      <c r="FY2836" s="184"/>
      <c r="JJ2836" s="184"/>
    </row>
    <row r="2837" spans="2:270">
      <c r="B2837" s="202"/>
      <c r="E2837" s="216"/>
      <c r="F2837" s="216"/>
      <c r="G2837" s="216"/>
      <c r="H2837" s="216"/>
      <c r="I2837" s="216"/>
      <c r="J2837" s="216"/>
      <c r="K2837" s="216"/>
      <c r="L2837" s="216"/>
      <c r="M2837" s="216"/>
      <c r="N2837" s="216"/>
      <c r="O2837" s="216"/>
      <c r="P2837" s="216"/>
      <c r="Q2837" s="216"/>
      <c r="R2837" s="216"/>
      <c r="S2837" s="216"/>
      <c r="T2837" s="216"/>
      <c r="U2837" s="216"/>
      <c r="V2837" s="216"/>
      <c r="W2837" s="216"/>
      <c r="X2837" s="216"/>
      <c r="Y2837" s="216"/>
      <c r="Z2837" s="216"/>
      <c r="AA2837" s="216"/>
      <c r="AB2837" s="216"/>
      <c r="AC2837" s="216"/>
      <c r="AD2837" s="216"/>
      <c r="AE2837" s="216"/>
      <c r="AF2837" s="216"/>
      <c r="AG2837" s="216"/>
      <c r="AH2837" s="216"/>
      <c r="AI2837" s="216"/>
      <c r="AJ2837" s="216"/>
      <c r="AK2837" s="216"/>
      <c r="AL2837" s="216"/>
      <c r="FY2837" s="184"/>
      <c r="JJ2837" s="184"/>
    </row>
    <row r="2838" spans="2:270">
      <c r="B2838" s="202"/>
      <c r="E2838" s="216"/>
      <c r="F2838" s="216"/>
      <c r="G2838" s="216"/>
      <c r="H2838" s="216"/>
      <c r="I2838" s="216"/>
      <c r="J2838" s="216"/>
      <c r="K2838" s="216"/>
      <c r="L2838" s="216"/>
      <c r="M2838" s="216"/>
      <c r="N2838" s="216"/>
      <c r="O2838" s="216"/>
      <c r="P2838" s="216"/>
      <c r="Q2838" s="216"/>
      <c r="R2838" s="216"/>
      <c r="S2838" s="216"/>
      <c r="T2838" s="216"/>
      <c r="U2838" s="216"/>
      <c r="V2838" s="216"/>
      <c r="W2838" s="216"/>
      <c r="X2838" s="216"/>
      <c r="Y2838" s="216"/>
      <c r="Z2838" s="216"/>
      <c r="AA2838" s="216"/>
      <c r="AB2838" s="216"/>
      <c r="AC2838" s="216"/>
      <c r="AD2838" s="216"/>
      <c r="AE2838" s="216"/>
      <c r="AF2838" s="216"/>
      <c r="AG2838" s="216"/>
      <c r="AH2838" s="216"/>
      <c r="AI2838" s="216"/>
      <c r="AJ2838" s="216"/>
      <c r="AK2838" s="216"/>
      <c r="AL2838" s="216"/>
      <c r="FY2838" s="184"/>
      <c r="JJ2838" s="184"/>
    </row>
    <row r="2839" spans="2:270">
      <c r="B2839" s="202"/>
      <c r="E2839" s="216"/>
      <c r="F2839" s="216"/>
      <c r="G2839" s="216"/>
      <c r="H2839" s="216"/>
      <c r="I2839" s="216"/>
      <c r="J2839" s="216"/>
      <c r="K2839" s="216"/>
      <c r="L2839" s="216"/>
      <c r="M2839" s="216"/>
      <c r="N2839" s="216"/>
      <c r="O2839" s="216"/>
      <c r="P2839" s="216"/>
      <c r="Q2839" s="216"/>
      <c r="R2839" s="216"/>
      <c r="S2839" s="216"/>
      <c r="T2839" s="216"/>
      <c r="U2839" s="216"/>
      <c r="V2839" s="216"/>
      <c r="W2839" s="216"/>
      <c r="X2839" s="216"/>
      <c r="Y2839" s="216"/>
      <c r="Z2839" s="216"/>
      <c r="AA2839" s="216"/>
      <c r="AB2839" s="216"/>
      <c r="AC2839" s="216"/>
      <c r="AD2839" s="216"/>
      <c r="AE2839" s="216"/>
      <c r="AF2839" s="216"/>
      <c r="AG2839" s="216"/>
      <c r="AH2839" s="216"/>
      <c r="AI2839" s="216"/>
      <c r="AJ2839" s="216"/>
      <c r="AK2839" s="216"/>
      <c r="AL2839" s="216"/>
      <c r="FY2839" s="184"/>
      <c r="JJ2839" s="184"/>
    </row>
    <row r="2840" spans="2:270">
      <c r="B2840" s="202"/>
      <c r="E2840" s="216"/>
      <c r="F2840" s="216"/>
      <c r="G2840" s="216"/>
      <c r="H2840" s="216"/>
      <c r="I2840" s="216"/>
      <c r="J2840" s="216"/>
      <c r="K2840" s="216"/>
      <c r="L2840" s="216"/>
      <c r="M2840" s="216"/>
      <c r="N2840" s="216"/>
      <c r="O2840" s="216"/>
      <c r="P2840" s="216"/>
      <c r="Q2840" s="216"/>
      <c r="R2840" s="216"/>
      <c r="S2840" s="216"/>
      <c r="T2840" s="216"/>
      <c r="U2840" s="216"/>
      <c r="V2840" s="216"/>
      <c r="W2840" s="216"/>
      <c r="X2840" s="216"/>
      <c r="Y2840" s="216"/>
      <c r="Z2840" s="216"/>
      <c r="AA2840" s="216"/>
      <c r="AB2840" s="216"/>
      <c r="AC2840" s="216"/>
      <c r="AD2840" s="216"/>
      <c r="AE2840" s="216"/>
      <c r="AF2840" s="216"/>
      <c r="AG2840" s="216"/>
      <c r="AH2840" s="216"/>
      <c r="AI2840" s="216"/>
      <c r="AJ2840" s="216"/>
      <c r="AK2840" s="216"/>
      <c r="AL2840" s="216"/>
      <c r="FY2840" s="184"/>
      <c r="JJ2840" s="184"/>
    </row>
    <row r="2841" spans="2:270">
      <c r="B2841" s="202"/>
      <c r="E2841" s="216"/>
      <c r="F2841" s="216"/>
      <c r="G2841" s="216"/>
      <c r="H2841" s="216"/>
      <c r="I2841" s="216"/>
      <c r="J2841" s="216"/>
      <c r="K2841" s="216"/>
      <c r="L2841" s="216"/>
      <c r="M2841" s="216"/>
      <c r="N2841" s="216"/>
      <c r="O2841" s="216"/>
      <c r="P2841" s="216"/>
      <c r="Q2841" s="216"/>
      <c r="R2841" s="216"/>
      <c r="S2841" s="216"/>
      <c r="T2841" s="216"/>
      <c r="U2841" s="216"/>
      <c r="V2841" s="216"/>
      <c r="W2841" s="216"/>
      <c r="X2841" s="216"/>
      <c r="Y2841" s="216"/>
      <c r="Z2841" s="216"/>
      <c r="AA2841" s="216"/>
      <c r="AB2841" s="216"/>
      <c r="AC2841" s="216"/>
      <c r="AD2841" s="216"/>
      <c r="AE2841" s="216"/>
      <c r="AF2841" s="216"/>
      <c r="AG2841" s="216"/>
      <c r="AH2841" s="216"/>
      <c r="AI2841" s="216"/>
      <c r="AJ2841" s="216"/>
      <c r="AK2841" s="216"/>
      <c r="AL2841" s="216"/>
      <c r="FY2841" s="184"/>
      <c r="JJ2841" s="184"/>
    </row>
    <row r="2842" spans="2:270">
      <c r="B2842" s="202"/>
      <c r="E2842" s="216"/>
      <c r="F2842" s="216"/>
      <c r="G2842" s="216"/>
      <c r="H2842" s="216"/>
      <c r="I2842" s="216"/>
      <c r="J2842" s="216"/>
      <c r="K2842" s="216"/>
      <c r="L2842" s="216"/>
      <c r="M2842" s="216"/>
      <c r="N2842" s="216"/>
      <c r="O2842" s="216"/>
      <c r="P2842" s="216"/>
      <c r="Q2842" s="216"/>
      <c r="R2842" s="216"/>
      <c r="S2842" s="216"/>
      <c r="T2842" s="216"/>
      <c r="U2842" s="216"/>
      <c r="V2842" s="216"/>
      <c r="W2842" s="216"/>
      <c r="X2842" s="216"/>
      <c r="Y2842" s="216"/>
      <c r="Z2842" s="216"/>
      <c r="AA2842" s="216"/>
      <c r="AB2842" s="216"/>
      <c r="AC2842" s="216"/>
      <c r="AD2842" s="216"/>
      <c r="AE2842" s="216"/>
      <c r="AF2842" s="216"/>
      <c r="AG2842" s="216"/>
      <c r="AH2842" s="216"/>
      <c r="AI2842" s="216"/>
      <c r="AJ2842" s="216"/>
      <c r="AK2842" s="216"/>
      <c r="AL2842" s="216"/>
      <c r="FY2842" s="184"/>
      <c r="JJ2842" s="184"/>
    </row>
    <row r="2843" spans="2:270">
      <c r="B2843" s="202"/>
      <c r="E2843" s="216"/>
      <c r="F2843" s="216"/>
      <c r="G2843" s="216"/>
      <c r="H2843" s="216"/>
      <c r="I2843" s="216"/>
      <c r="J2843" s="216"/>
      <c r="K2843" s="216"/>
      <c r="L2843" s="216"/>
      <c r="M2843" s="216"/>
      <c r="N2843" s="216"/>
      <c r="O2843" s="216"/>
      <c r="P2843" s="216"/>
      <c r="Q2843" s="216"/>
      <c r="R2843" s="216"/>
      <c r="S2843" s="216"/>
      <c r="T2843" s="216"/>
      <c r="U2843" s="216"/>
      <c r="V2843" s="216"/>
      <c r="W2843" s="216"/>
      <c r="X2843" s="216"/>
      <c r="Y2843" s="216"/>
      <c r="Z2843" s="216"/>
      <c r="AA2843" s="216"/>
      <c r="AB2843" s="216"/>
      <c r="AC2843" s="216"/>
      <c r="AD2843" s="216"/>
      <c r="AE2843" s="216"/>
      <c r="AF2843" s="216"/>
      <c r="AG2843" s="216"/>
      <c r="AH2843" s="216"/>
      <c r="AI2843" s="216"/>
      <c r="AJ2843" s="216"/>
      <c r="AK2843" s="216"/>
      <c r="AL2843" s="216"/>
      <c r="FY2843" s="184"/>
      <c r="JJ2843" s="184"/>
    </row>
    <row r="2844" spans="2:270">
      <c r="B2844" s="202"/>
      <c r="E2844" s="216"/>
      <c r="F2844" s="216"/>
      <c r="G2844" s="216"/>
      <c r="H2844" s="216"/>
      <c r="I2844" s="216"/>
      <c r="J2844" s="216"/>
      <c r="K2844" s="216"/>
      <c r="L2844" s="216"/>
      <c r="M2844" s="216"/>
      <c r="N2844" s="216"/>
      <c r="O2844" s="216"/>
      <c r="P2844" s="216"/>
      <c r="Q2844" s="216"/>
      <c r="R2844" s="216"/>
      <c r="S2844" s="216"/>
      <c r="T2844" s="216"/>
      <c r="U2844" s="216"/>
      <c r="V2844" s="216"/>
      <c r="W2844" s="216"/>
      <c r="X2844" s="216"/>
      <c r="Y2844" s="216"/>
      <c r="Z2844" s="216"/>
      <c r="AA2844" s="216"/>
      <c r="AB2844" s="216"/>
      <c r="AC2844" s="216"/>
      <c r="AD2844" s="216"/>
      <c r="AE2844" s="216"/>
      <c r="AF2844" s="216"/>
      <c r="AG2844" s="216"/>
      <c r="AH2844" s="216"/>
      <c r="AI2844" s="216"/>
      <c r="AJ2844" s="216"/>
      <c r="AK2844" s="216"/>
      <c r="AL2844" s="216"/>
      <c r="FY2844" s="184"/>
      <c r="JJ2844" s="184"/>
    </row>
    <row r="2845" spans="2:270">
      <c r="B2845" s="202"/>
      <c r="E2845" s="216"/>
      <c r="F2845" s="216"/>
      <c r="G2845" s="216"/>
      <c r="H2845" s="216"/>
      <c r="I2845" s="216"/>
      <c r="J2845" s="216"/>
      <c r="K2845" s="216"/>
      <c r="L2845" s="216"/>
      <c r="M2845" s="216"/>
      <c r="N2845" s="216"/>
      <c r="O2845" s="216"/>
      <c r="P2845" s="216"/>
      <c r="Q2845" s="216"/>
      <c r="R2845" s="216"/>
      <c r="S2845" s="216"/>
      <c r="T2845" s="216"/>
      <c r="U2845" s="216"/>
      <c r="V2845" s="216"/>
      <c r="W2845" s="216"/>
      <c r="X2845" s="216"/>
      <c r="Y2845" s="216"/>
      <c r="Z2845" s="216"/>
      <c r="AA2845" s="216"/>
      <c r="AB2845" s="216"/>
      <c r="AC2845" s="216"/>
      <c r="AD2845" s="216"/>
      <c r="AE2845" s="216"/>
      <c r="AF2845" s="216"/>
      <c r="AG2845" s="216"/>
      <c r="AH2845" s="216"/>
      <c r="AI2845" s="216"/>
      <c r="AJ2845" s="216"/>
      <c r="AK2845" s="216"/>
      <c r="AL2845" s="216"/>
      <c r="FY2845" s="184"/>
      <c r="JJ2845" s="184"/>
    </row>
    <row r="2846" spans="2:270">
      <c r="B2846" s="202"/>
      <c r="E2846" s="216"/>
      <c r="F2846" s="216"/>
      <c r="G2846" s="216"/>
      <c r="H2846" s="216"/>
      <c r="I2846" s="216"/>
      <c r="J2846" s="216"/>
      <c r="K2846" s="216"/>
      <c r="L2846" s="216"/>
      <c r="M2846" s="216"/>
      <c r="N2846" s="216"/>
      <c r="O2846" s="216"/>
      <c r="P2846" s="216"/>
      <c r="Q2846" s="216"/>
      <c r="R2846" s="216"/>
      <c r="S2846" s="216"/>
      <c r="T2846" s="216"/>
      <c r="U2846" s="216"/>
      <c r="V2846" s="216"/>
      <c r="W2846" s="216"/>
      <c r="X2846" s="216"/>
      <c r="Y2846" s="216"/>
      <c r="Z2846" s="216"/>
      <c r="AA2846" s="216"/>
      <c r="AB2846" s="216"/>
      <c r="AC2846" s="216"/>
      <c r="AD2846" s="216"/>
      <c r="AE2846" s="216"/>
      <c r="AF2846" s="216"/>
      <c r="AG2846" s="216"/>
      <c r="AH2846" s="216"/>
      <c r="AI2846" s="216"/>
      <c r="AJ2846" s="216"/>
      <c r="AK2846" s="216"/>
      <c r="AL2846" s="216"/>
      <c r="FY2846" s="184"/>
      <c r="JJ2846" s="184"/>
    </row>
    <row r="2847" spans="2:270">
      <c r="B2847" s="202"/>
      <c r="E2847" s="216"/>
      <c r="F2847" s="216"/>
      <c r="G2847" s="216"/>
      <c r="H2847" s="216"/>
      <c r="I2847" s="216"/>
      <c r="J2847" s="216"/>
      <c r="K2847" s="216"/>
      <c r="L2847" s="216"/>
      <c r="M2847" s="216"/>
      <c r="N2847" s="216"/>
      <c r="O2847" s="216"/>
      <c r="P2847" s="216"/>
      <c r="Q2847" s="216"/>
      <c r="R2847" s="216"/>
      <c r="S2847" s="216"/>
      <c r="T2847" s="216"/>
      <c r="U2847" s="216"/>
      <c r="V2847" s="216"/>
      <c r="W2847" s="216"/>
      <c r="X2847" s="216"/>
      <c r="Y2847" s="216"/>
      <c r="Z2847" s="216"/>
      <c r="AA2847" s="216"/>
      <c r="AB2847" s="216"/>
      <c r="AC2847" s="216"/>
      <c r="AD2847" s="216"/>
      <c r="AE2847" s="216"/>
      <c r="AF2847" s="216"/>
      <c r="AG2847" s="216"/>
      <c r="AH2847" s="216"/>
      <c r="AI2847" s="216"/>
      <c r="AJ2847" s="216"/>
      <c r="AK2847" s="216"/>
      <c r="AL2847" s="216"/>
      <c r="FY2847" s="184"/>
      <c r="JJ2847" s="184"/>
    </row>
    <row r="2848" spans="2:270">
      <c r="B2848" s="202"/>
      <c r="E2848" s="216"/>
      <c r="F2848" s="216"/>
      <c r="G2848" s="216"/>
      <c r="H2848" s="216"/>
      <c r="I2848" s="216"/>
      <c r="J2848" s="216"/>
      <c r="K2848" s="216"/>
      <c r="L2848" s="216"/>
      <c r="M2848" s="216"/>
      <c r="N2848" s="216"/>
      <c r="O2848" s="216"/>
      <c r="P2848" s="216"/>
      <c r="Q2848" s="216"/>
      <c r="R2848" s="216"/>
      <c r="S2848" s="216"/>
      <c r="T2848" s="216"/>
      <c r="U2848" s="216"/>
      <c r="V2848" s="216"/>
      <c r="W2848" s="216"/>
      <c r="X2848" s="216"/>
      <c r="Y2848" s="216"/>
      <c r="Z2848" s="216"/>
      <c r="AA2848" s="216"/>
      <c r="AB2848" s="216"/>
      <c r="AC2848" s="216"/>
      <c r="AD2848" s="216"/>
      <c r="AE2848" s="216"/>
      <c r="AF2848" s="216"/>
      <c r="AG2848" s="216"/>
      <c r="AH2848" s="216"/>
      <c r="AI2848" s="216"/>
      <c r="AJ2848" s="216"/>
      <c r="AK2848" s="216"/>
      <c r="AL2848" s="216"/>
      <c r="FY2848" s="184"/>
      <c r="JJ2848" s="184"/>
    </row>
    <row r="2849" spans="2:270">
      <c r="B2849" s="202"/>
      <c r="E2849" s="216"/>
      <c r="F2849" s="216"/>
      <c r="G2849" s="216"/>
      <c r="H2849" s="216"/>
      <c r="I2849" s="216"/>
      <c r="J2849" s="216"/>
      <c r="K2849" s="216"/>
      <c r="L2849" s="216"/>
      <c r="M2849" s="216"/>
      <c r="N2849" s="216"/>
      <c r="O2849" s="216"/>
      <c r="P2849" s="216"/>
      <c r="Q2849" s="216"/>
      <c r="R2849" s="216"/>
      <c r="S2849" s="216"/>
      <c r="T2849" s="216"/>
      <c r="U2849" s="216"/>
      <c r="V2849" s="216"/>
      <c r="W2849" s="216"/>
      <c r="X2849" s="216"/>
      <c r="Y2849" s="216"/>
      <c r="Z2849" s="216"/>
      <c r="AA2849" s="216"/>
      <c r="AB2849" s="216"/>
      <c r="AC2849" s="216"/>
      <c r="AD2849" s="216"/>
      <c r="AE2849" s="216"/>
      <c r="AF2849" s="216"/>
      <c r="AG2849" s="216"/>
      <c r="AH2849" s="216"/>
      <c r="AI2849" s="216"/>
      <c r="AJ2849" s="216"/>
      <c r="AK2849" s="216"/>
      <c r="AL2849" s="216"/>
      <c r="FY2849" s="184"/>
      <c r="JJ2849" s="184"/>
    </row>
    <row r="2850" spans="2:270">
      <c r="B2850" s="202"/>
      <c r="E2850" s="216"/>
      <c r="F2850" s="216"/>
      <c r="G2850" s="216"/>
      <c r="H2850" s="216"/>
      <c r="I2850" s="216"/>
      <c r="J2850" s="216"/>
      <c r="K2850" s="216"/>
      <c r="L2850" s="216"/>
      <c r="M2850" s="216"/>
      <c r="N2850" s="216"/>
      <c r="O2850" s="216"/>
      <c r="P2850" s="216"/>
      <c r="Q2850" s="216"/>
      <c r="R2850" s="216"/>
      <c r="S2850" s="216"/>
      <c r="T2850" s="216"/>
      <c r="U2850" s="216"/>
      <c r="V2850" s="216"/>
      <c r="W2850" s="216"/>
      <c r="X2850" s="216"/>
      <c r="Y2850" s="216"/>
      <c r="Z2850" s="216"/>
      <c r="AA2850" s="216"/>
      <c r="AB2850" s="216"/>
      <c r="AC2850" s="216"/>
      <c r="AD2850" s="216"/>
      <c r="AE2850" s="216"/>
      <c r="AF2850" s="216"/>
      <c r="AG2850" s="216"/>
      <c r="AH2850" s="216"/>
      <c r="AI2850" s="216"/>
      <c r="AJ2850" s="216"/>
      <c r="AK2850" s="216"/>
      <c r="AL2850" s="216"/>
      <c r="FY2850" s="184"/>
      <c r="JJ2850" s="184"/>
    </row>
    <row r="2851" spans="2:270">
      <c r="B2851" s="202"/>
      <c r="E2851" s="216"/>
      <c r="F2851" s="216"/>
      <c r="G2851" s="216"/>
      <c r="H2851" s="216"/>
      <c r="I2851" s="216"/>
      <c r="J2851" s="216"/>
      <c r="K2851" s="216"/>
      <c r="L2851" s="216"/>
      <c r="M2851" s="216"/>
      <c r="N2851" s="216"/>
      <c r="O2851" s="216"/>
      <c r="P2851" s="216"/>
      <c r="Q2851" s="216"/>
      <c r="R2851" s="216"/>
      <c r="S2851" s="216"/>
      <c r="T2851" s="216"/>
      <c r="U2851" s="216"/>
      <c r="V2851" s="216"/>
      <c r="W2851" s="216"/>
      <c r="X2851" s="216"/>
      <c r="Y2851" s="216"/>
      <c r="Z2851" s="216"/>
      <c r="AA2851" s="216"/>
      <c r="AB2851" s="216"/>
      <c r="AC2851" s="216"/>
      <c r="AD2851" s="216"/>
      <c r="AE2851" s="216"/>
      <c r="AF2851" s="216"/>
      <c r="AG2851" s="216"/>
      <c r="AH2851" s="216"/>
      <c r="AI2851" s="216"/>
      <c r="AJ2851" s="216"/>
      <c r="AK2851" s="216"/>
      <c r="AL2851" s="216"/>
      <c r="FY2851" s="184"/>
      <c r="JJ2851" s="184"/>
    </row>
    <row r="2852" spans="2:270">
      <c r="B2852" s="202"/>
      <c r="E2852" s="216"/>
      <c r="F2852" s="216"/>
      <c r="G2852" s="216"/>
      <c r="H2852" s="216"/>
      <c r="I2852" s="216"/>
      <c r="J2852" s="216"/>
      <c r="K2852" s="216"/>
      <c r="L2852" s="216"/>
      <c r="M2852" s="216"/>
      <c r="N2852" s="216"/>
      <c r="O2852" s="216"/>
      <c r="P2852" s="216"/>
      <c r="Q2852" s="216"/>
      <c r="R2852" s="216"/>
      <c r="S2852" s="216"/>
      <c r="T2852" s="216"/>
      <c r="U2852" s="216"/>
      <c r="V2852" s="216"/>
      <c r="W2852" s="216"/>
      <c r="X2852" s="216"/>
      <c r="Y2852" s="216"/>
      <c r="Z2852" s="216"/>
      <c r="AA2852" s="216"/>
      <c r="AB2852" s="216"/>
      <c r="AC2852" s="216"/>
      <c r="AD2852" s="216"/>
      <c r="AE2852" s="216"/>
      <c r="AF2852" s="216"/>
      <c r="AG2852" s="216"/>
      <c r="AH2852" s="216"/>
      <c r="AI2852" s="216"/>
      <c r="AJ2852" s="216"/>
      <c r="AK2852" s="216"/>
      <c r="AL2852" s="216"/>
      <c r="FY2852" s="184"/>
      <c r="JJ2852" s="184"/>
    </row>
    <row r="2853" spans="2:270">
      <c r="B2853" s="202"/>
      <c r="E2853" s="216"/>
      <c r="F2853" s="216"/>
      <c r="G2853" s="216"/>
      <c r="H2853" s="216"/>
      <c r="I2853" s="216"/>
      <c r="J2853" s="216"/>
      <c r="K2853" s="216"/>
      <c r="L2853" s="216"/>
      <c r="M2853" s="216"/>
      <c r="N2853" s="216"/>
      <c r="O2853" s="216"/>
      <c r="P2853" s="216"/>
      <c r="Q2853" s="216"/>
      <c r="R2853" s="216"/>
      <c r="S2853" s="216"/>
      <c r="T2853" s="216"/>
      <c r="U2853" s="216"/>
      <c r="V2853" s="216"/>
      <c r="W2853" s="216"/>
      <c r="X2853" s="216"/>
      <c r="Y2853" s="216"/>
      <c r="Z2853" s="216"/>
      <c r="AA2853" s="216"/>
      <c r="AB2853" s="216"/>
      <c r="AC2853" s="216"/>
      <c r="AD2853" s="216"/>
      <c r="AE2853" s="216"/>
      <c r="AF2853" s="216"/>
      <c r="AG2853" s="216"/>
      <c r="AH2853" s="216"/>
      <c r="AI2853" s="216"/>
      <c r="AJ2853" s="216"/>
      <c r="AK2853" s="216"/>
      <c r="AL2853" s="216"/>
      <c r="FY2853" s="184"/>
      <c r="JJ2853" s="184"/>
    </row>
    <row r="2854" spans="2:270">
      <c r="B2854" s="202"/>
      <c r="E2854" s="216"/>
      <c r="F2854" s="216"/>
      <c r="G2854" s="216"/>
      <c r="H2854" s="216"/>
      <c r="I2854" s="216"/>
      <c r="J2854" s="216"/>
      <c r="K2854" s="216"/>
      <c r="L2854" s="216"/>
      <c r="M2854" s="216"/>
      <c r="N2854" s="216"/>
      <c r="O2854" s="216"/>
      <c r="P2854" s="216"/>
      <c r="Q2854" s="216"/>
      <c r="R2854" s="216"/>
      <c r="S2854" s="216"/>
      <c r="T2854" s="216"/>
      <c r="U2854" s="216"/>
      <c r="V2854" s="216"/>
      <c r="W2854" s="216"/>
      <c r="X2854" s="216"/>
      <c r="Y2854" s="216"/>
      <c r="Z2854" s="216"/>
      <c r="AA2854" s="216"/>
      <c r="AB2854" s="216"/>
      <c r="AC2854" s="216"/>
      <c r="AD2854" s="216"/>
      <c r="AE2854" s="216"/>
      <c r="AF2854" s="216"/>
      <c r="AG2854" s="216"/>
      <c r="AH2854" s="216"/>
      <c r="AI2854" s="216"/>
      <c r="AJ2854" s="216"/>
      <c r="AK2854" s="216"/>
      <c r="AL2854" s="216"/>
      <c r="FY2854" s="184"/>
      <c r="JJ2854" s="184"/>
    </row>
    <row r="2855" spans="2:270">
      <c r="B2855" s="202"/>
      <c r="E2855" s="216"/>
      <c r="F2855" s="216"/>
      <c r="G2855" s="216"/>
      <c r="H2855" s="216"/>
      <c r="I2855" s="216"/>
      <c r="J2855" s="216"/>
      <c r="K2855" s="216"/>
      <c r="L2855" s="216"/>
      <c r="M2855" s="216"/>
      <c r="N2855" s="216"/>
      <c r="O2855" s="216"/>
      <c r="P2855" s="216"/>
      <c r="Q2855" s="216"/>
      <c r="R2855" s="216"/>
      <c r="S2855" s="216"/>
      <c r="T2855" s="216"/>
      <c r="U2855" s="216"/>
      <c r="V2855" s="216"/>
      <c r="W2855" s="216"/>
      <c r="X2855" s="216"/>
      <c r="Y2855" s="216"/>
      <c r="Z2855" s="216"/>
      <c r="AA2855" s="216"/>
      <c r="AB2855" s="216"/>
      <c r="AC2855" s="216"/>
      <c r="AD2855" s="216"/>
      <c r="AE2855" s="216"/>
      <c r="AF2855" s="216"/>
      <c r="AG2855" s="216"/>
      <c r="AH2855" s="216"/>
      <c r="AI2855" s="216"/>
      <c r="AJ2855" s="216"/>
      <c r="AK2855" s="216"/>
      <c r="AL2855" s="216"/>
      <c r="FY2855" s="184"/>
      <c r="JJ2855" s="184"/>
    </row>
    <row r="2856" spans="2:270">
      <c r="B2856" s="202"/>
      <c r="E2856" s="216"/>
      <c r="F2856" s="216"/>
      <c r="G2856" s="216"/>
      <c r="H2856" s="216"/>
      <c r="I2856" s="216"/>
      <c r="J2856" s="216"/>
      <c r="K2856" s="216"/>
      <c r="L2856" s="216"/>
      <c r="M2856" s="216"/>
      <c r="N2856" s="216"/>
      <c r="O2856" s="216"/>
      <c r="P2856" s="216"/>
      <c r="Q2856" s="216"/>
      <c r="R2856" s="216"/>
      <c r="S2856" s="216"/>
      <c r="T2856" s="216"/>
      <c r="U2856" s="216"/>
      <c r="V2856" s="216"/>
      <c r="W2856" s="216"/>
      <c r="X2856" s="216"/>
      <c r="Y2856" s="216"/>
      <c r="Z2856" s="216"/>
      <c r="AA2856" s="216"/>
      <c r="AB2856" s="216"/>
      <c r="AC2856" s="216"/>
      <c r="AD2856" s="216"/>
      <c r="AE2856" s="216"/>
      <c r="AF2856" s="216"/>
      <c r="AG2856" s="216"/>
      <c r="AH2856" s="216"/>
      <c r="AI2856" s="216"/>
      <c r="AJ2856" s="216"/>
      <c r="AK2856" s="216"/>
      <c r="AL2856" s="216"/>
      <c r="FY2856" s="184"/>
      <c r="JJ2856" s="184"/>
    </row>
    <row r="2857" spans="2:270">
      <c r="B2857" s="202"/>
      <c r="E2857" s="216"/>
      <c r="F2857" s="216"/>
      <c r="G2857" s="216"/>
      <c r="H2857" s="216"/>
      <c r="I2857" s="216"/>
      <c r="J2857" s="216"/>
      <c r="K2857" s="216"/>
      <c r="L2857" s="216"/>
      <c r="M2857" s="216"/>
      <c r="N2857" s="216"/>
      <c r="O2857" s="216"/>
      <c r="P2857" s="216"/>
      <c r="Q2857" s="216"/>
      <c r="R2857" s="216"/>
      <c r="S2857" s="216"/>
      <c r="T2857" s="216"/>
      <c r="U2857" s="216"/>
      <c r="V2857" s="216"/>
      <c r="W2857" s="216"/>
      <c r="X2857" s="216"/>
      <c r="Y2857" s="216"/>
      <c r="Z2857" s="216"/>
      <c r="AA2857" s="216"/>
      <c r="AB2857" s="216"/>
      <c r="AC2857" s="216"/>
      <c r="AD2857" s="216"/>
      <c r="AE2857" s="216"/>
      <c r="AF2857" s="216"/>
      <c r="AG2857" s="216"/>
      <c r="AH2857" s="216"/>
      <c r="AI2857" s="216"/>
      <c r="AJ2857" s="216"/>
      <c r="AK2857" s="216"/>
      <c r="AL2857" s="216"/>
      <c r="FY2857" s="184"/>
      <c r="JJ2857" s="184"/>
    </row>
    <row r="2858" spans="2:270">
      <c r="B2858" s="202"/>
      <c r="E2858" s="216"/>
      <c r="F2858" s="216"/>
      <c r="G2858" s="216"/>
      <c r="H2858" s="216"/>
      <c r="I2858" s="216"/>
      <c r="J2858" s="216"/>
      <c r="K2858" s="216"/>
      <c r="L2858" s="216"/>
      <c r="M2858" s="216"/>
      <c r="N2858" s="216"/>
      <c r="O2858" s="216"/>
      <c r="P2858" s="216"/>
      <c r="Q2858" s="216"/>
      <c r="R2858" s="216"/>
      <c r="S2858" s="216"/>
      <c r="T2858" s="216"/>
      <c r="U2858" s="216"/>
      <c r="V2858" s="216"/>
      <c r="W2858" s="216"/>
      <c r="X2858" s="216"/>
      <c r="Y2858" s="216"/>
      <c r="Z2858" s="216"/>
      <c r="AA2858" s="216"/>
      <c r="AB2858" s="216"/>
      <c r="AC2858" s="216"/>
      <c r="AD2858" s="216"/>
      <c r="AE2858" s="216"/>
      <c r="AF2858" s="216"/>
      <c r="AG2858" s="216"/>
      <c r="AH2858" s="216"/>
      <c r="AI2858" s="216"/>
      <c r="AJ2858" s="216"/>
      <c r="AK2858" s="216"/>
      <c r="AL2858" s="216"/>
      <c r="FY2858" s="184"/>
      <c r="JJ2858" s="184"/>
    </row>
    <row r="2859" spans="2:270">
      <c r="B2859" s="202"/>
      <c r="E2859" s="216"/>
      <c r="F2859" s="216"/>
      <c r="G2859" s="216"/>
      <c r="H2859" s="216"/>
      <c r="I2859" s="216"/>
      <c r="J2859" s="216"/>
      <c r="K2859" s="216"/>
      <c r="L2859" s="216"/>
      <c r="M2859" s="216"/>
      <c r="N2859" s="216"/>
      <c r="O2859" s="216"/>
      <c r="P2859" s="216"/>
      <c r="Q2859" s="216"/>
      <c r="R2859" s="216"/>
      <c r="S2859" s="216"/>
      <c r="T2859" s="216"/>
      <c r="U2859" s="216"/>
      <c r="V2859" s="216"/>
      <c r="W2859" s="216"/>
      <c r="X2859" s="216"/>
      <c r="Y2859" s="216"/>
      <c r="Z2859" s="216"/>
      <c r="AA2859" s="216"/>
      <c r="AB2859" s="216"/>
      <c r="AC2859" s="216"/>
      <c r="AD2859" s="216"/>
      <c r="AE2859" s="216"/>
      <c r="AF2859" s="216"/>
      <c r="AG2859" s="216"/>
      <c r="AH2859" s="216"/>
      <c r="AI2859" s="216"/>
      <c r="AJ2859" s="216"/>
      <c r="AK2859" s="216"/>
      <c r="AL2859" s="216"/>
      <c r="FY2859" s="184"/>
      <c r="JJ2859" s="184"/>
    </row>
    <row r="2860" spans="2:270">
      <c r="B2860" s="202"/>
      <c r="E2860" s="216"/>
      <c r="F2860" s="216"/>
      <c r="G2860" s="216"/>
      <c r="H2860" s="216"/>
      <c r="I2860" s="216"/>
      <c r="J2860" s="216"/>
      <c r="K2860" s="216"/>
      <c r="L2860" s="216"/>
      <c r="M2860" s="216"/>
      <c r="N2860" s="216"/>
      <c r="O2860" s="216"/>
      <c r="P2860" s="216"/>
      <c r="Q2860" s="216"/>
      <c r="R2860" s="216"/>
      <c r="S2860" s="216"/>
      <c r="T2860" s="216"/>
      <c r="U2860" s="216"/>
      <c r="V2860" s="216"/>
      <c r="W2860" s="216"/>
      <c r="X2860" s="216"/>
      <c r="Y2860" s="216"/>
      <c r="Z2860" s="216"/>
      <c r="AA2860" s="216"/>
      <c r="AB2860" s="216"/>
      <c r="AC2860" s="216"/>
      <c r="AD2860" s="216"/>
      <c r="AE2860" s="216"/>
      <c r="AF2860" s="216"/>
      <c r="AG2860" s="216"/>
      <c r="AH2860" s="216"/>
      <c r="AI2860" s="216"/>
      <c r="AJ2860" s="216"/>
      <c r="AK2860" s="216"/>
      <c r="AL2860" s="216"/>
      <c r="FY2860" s="184"/>
      <c r="JJ2860" s="184"/>
    </row>
    <row r="2861" spans="2:270">
      <c r="B2861" s="202"/>
      <c r="E2861" s="216"/>
      <c r="F2861" s="216"/>
      <c r="G2861" s="216"/>
      <c r="H2861" s="216"/>
      <c r="I2861" s="216"/>
      <c r="J2861" s="216"/>
      <c r="K2861" s="216"/>
      <c r="L2861" s="216"/>
      <c r="M2861" s="216"/>
      <c r="N2861" s="216"/>
      <c r="O2861" s="216"/>
      <c r="P2861" s="216"/>
      <c r="Q2861" s="216"/>
      <c r="R2861" s="216"/>
      <c r="S2861" s="216"/>
      <c r="T2861" s="216"/>
      <c r="U2861" s="216"/>
      <c r="V2861" s="216"/>
      <c r="W2861" s="216"/>
      <c r="X2861" s="216"/>
      <c r="Y2861" s="216"/>
      <c r="Z2861" s="216"/>
      <c r="AA2861" s="216"/>
      <c r="AB2861" s="216"/>
      <c r="AC2861" s="216"/>
      <c r="AD2861" s="216"/>
      <c r="AE2861" s="216"/>
      <c r="AF2861" s="216"/>
      <c r="AG2861" s="216"/>
      <c r="AH2861" s="216"/>
      <c r="AI2861" s="216"/>
      <c r="AJ2861" s="216"/>
      <c r="AK2861" s="216"/>
      <c r="AL2861" s="216"/>
      <c r="FY2861" s="184"/>
      <c r="JJ2861" s="184"/>
    </row>
    <row r="2862" spans="2:270">
      <c r="B2862" s="202"/>
      <c r="E2862" s="216"/>
      <c r="F2862" s="216"/>
      <c r="G2862" s="216"/>
      <c r="H2862" s="216"/>
      <c r="I2862" s="216"/>
      <c r="J2862" s="216"/>
      <c r="K2862" s="216"/>
      <c r="L2862" s="216"/>
      <c r="M2862" s="216"/>
      <c r="N2862" s="216"/>
      <c r="O2862" s="216"/>
      <c r="P2862" s="216"/>
      <c r="Q2862" s="216"/>
      <c r="R2862" s="216"/>
      <c r="S2862" s="216"/>
      <c r="T2862" s="216"/>
      <c r="U2862" s="216"/>
      <c r="V2862" s="216"/>
      <c r="W2862" s="216"/>
      <c r="X2862" s="216"/>
      <c r="Y2862" s="216"/>
      <c r="Z2862" s="216"/>
      <c r="AA2862" s="216"/>
      <c r="AB2862" s="216"/>
      <c r="AC2862" s="216"/>
      <c r="AD2862" s="216"/>
      <c r="AE2862" s="216"/>
      <c r="AF2862" s="216"/>
      <c r="AG2862" s="216"/>
      <c r="AH2862" s="216"/>
      <c r="AI2862" s="216"/>
      <c r="AJ2862" s="216"/>
      <c r="AK2862" s="216"/>
      <c r="AL2862" s="216"/>
      <c r="FY2862" s="184"/>
      <c r="JJ2862" s="184"/>
    </row>
    <row r="2863" spans="2:270">
      <c r="B2863" s="202"/>
      <c r="E2863" s="216"/>
      <c r="F2863" s="216"/>
      <c r="G2863" s="216"/>
      <c r="H2863" s="216"/>
      <c r="I2863" s="216"/>
      <c r="J2863" s="216"/>
      <c r="K2863" s="216"/>
      <c r="L2863" s="216"/>
      <c r="M2863" s="216"/>
      <c r="N2863" s="216"/>
      <c r="O2863" s="216"/>
      <c r="P2863" s="216"/>
      <c r="Q2863" s="216"/>
      <c r="R2863" s="216"/>
      <c r="S2863" s="216"/>
      <c r="T2863" s="216"/>
      <c r="U2863" s="216"/>
      <c r="V2863" s="216"/>
      <c r="W2863" s="216"/>
      <c r="X2863" s="216"/>
      <c r="Y2863" s="216"/>
      <c r="Z2863" s="216"/>
      <c r="AA2863" s="216"/>
      <c r="AB2863" s="216"/>
      <c r="AC2863" s="216"/>
      <c r="AD2863" s="216"/>
      <c r="AE2863" s="216"/>
      <c r="AF2863" s="216"/>
      <c r="AG2863" s="216"/>
      <c r="AH2863" s="216"/>
      <c r="AI2863" s="216"/>
      <c r="AJ2863" s="216"/>
      <c r="AK2863" s="216"/>
      <c r="AL2863" s="216"/>
      <c r="FY2863" s="184"/>
      <c r="JJ2863" s="184"/>
    </row>
    <row r="2864" spans="2:270">
      <c r="B2864" s="202"/>
      <c r="E2864" s="216"/>
      <c r="F2864" s="216"/>
      <c r="G2864" s="216"/>
      <c r="H2864" s="216"/>
      <c r="I2864" s="216"/>
      <c r="J2864" s="216"/>
      <c r="K2864" s="216"/>
      <c r="L2864" s="216"/>
      <c r="M2864" s="216"/>
      <c r="N2864" s="216"/>
      <c r="O2864" s="216"/>
      <c r="P2864" s="216"/>
      <c r="Q2864" s="216"/>
      <c r="R2864" s="216"/>
      <c r="S2864" s="216"/>
      <c r="T2864" s="216"/>
      <c r="U2864" s="216"/>
      <c r="V2864" s="216"/>
      <c r="W2864" s="216"/>
      <c r="X2864" s="216"/>
      <c r="Y2864" s="216"/>
      <c r="Z2864" s="216"/>
      <c r="AA2864" s="216"/>
      <c r="AB2864" s="216"/>
      <c r="AC2864" s="216"/>
      <c r="AD2864" s="216"/>
      <c r="AE2864" s="216"/>
      <c r="AF2864" s="216"/>
      <c r="AG2864" s="216"/>
      <c r="AH2864" s="216"/>
      <c r="AI2864" s="216"/>
      <c r="AJ2864" s="216"/>
      <c r="AK2864" s="216"/>
      <c r="AL2864" s="216"/>
      <c r="FY2864" s="184"/>
      <c r="JJ2864" s="184"/>
    </row>
    <row r="2865" spans="2:270">
      <c r="B2865" s="202"/>
      <c r="E2865" s="216"/>
      <c r="F2865" s="216"/>
      <c r="G2865" s="216"/>
      <c r="H2865" s="216"/>
      <c r="I2865" s="216"/>
      <c r="J2865" s="216"/>
      <c r="K2865" s="216"/>
      <c r="L2865" s="216"/>
      <c r="M2865" s="216"/>
      <c r="N2865" s="216"/>
      <c r="O2865" s="216"/>
      <c r="P2865" s="216"/>
      <c r="Q2865" s="216"/>
      <c r="R2865" s="216"/>
      <c r="S2865" s="216"/>
      <c r="T2865" s="216"/>
      <c r="U2865" s="216"/>
      <c r="V2865" s="216"/>
      <c r="W2865" s="216"/>
      <c r="X2865" s="216"/>
      <c r="Y2865" s="216"/>
      <c r="Z2865" s="216"/>
      <c r="AA2865" s="216"/>
      <c r="AB2865" s="216"/>
      <c r="AC2865" s="216"/>
      <c r="AD2865" s="216"/>
      <c r="AE2865" s="216"/>
      <c r="AF2865" s="216"/>
      <c r="AG2865" s="216"/>
      <c r="AH2865" s="216"/>
      <c r="AI2865" s="216"/>
      <c r="AJ2865" s="216"/>
      <c r="AK2865" s="216"/>
      <c r="AL2865" s="216"/>
      <c r="FY2865" s="184"/>
      <c r="JJ2865" s="184"/>
    </row>
    <row r="2866" spans="2:270">
      <c r="B2866" s="202"/>
      <c r="E2866" s="216"/>
      <c r="F2866" s="216"/>
      <c r="G2866" s="216"/>
      <c r="H2866" s="216"/>
      <c r="I2866" s="216"/>
      <c r="J2866" s="216"/>
      <c r="K2866" s="216"/>
      <c r="L2866" s="216"/>
      <c r="M2866" s="216"/>
      <c r="N2866" s="216"/>
      <c r="O2866" s="216"/>
      <c r="P2866" s="216"/>
      <c r="Q2866" s="216"/>
      <c r="R2866" s="216"/>
      <c r="S2866" s="216"/>
      <c r="T2866" s="216"/>
      <c r="U2866" s="216"/>
      <c r="V2866" s="216"/>
      <c r="W2866" s="216"/>
      <c r="X2866" s="216"/>
      <c r="Y2866" s="216"/>
      <c r="Z2866" s="216"/>
      <c r="AA2866" s="216"/>
      <c r="AB2866" s="216"/>
      <c r="AC2866" s="216"/>
      <c r="AD2866" s="216"/>
      <c r="AE2866" s="216"/>
      <c r="AF2866" s="216"/>
      <c r="AG2866" s="216"/>
      <c r="AH2866" s="216"/>
      <c r="AI2866" s="216"/>
      <c r="AJ2866" s="216"/>
      <c r="AK2866" s="216"/>
      <c r="AL2866" s="216"/>
      <c r="FY2866" s="184"/>
      <c r="JJ2866" s="184"/>
    </row>
    <row r="2867" spans="2:270">
      <c r="B2867" s="202"/>
      <c r="E2867" s="216"/>
      <c r="F2867" s="216"/>
      <c r="G2867" s="216"/>
      <c r="H2867" s="216"/>
      <c r="I2867" s="216"/>
      <c r="J2867" s="216"/>
      <c r="K2867" s="216"/>
      <c r="L2867" s="216"/>
      <c r="M2867" s="216"/>
      <c r="N2867" s="216"/>
      <c r="O2867" s="216"/>
      <c r="P2867" s="216"/>
      <c r="Q2867" s="216"/>
      <c r="R2867" s="216"/>
      <c r="S2867" s="216"/>
      <c r="T2867" s="216"/>
      <c r="U2867" s="216"/>
      <c r="V2867" s="216"/>
      <c r="W2867" s="216"/>
      <c r="X2867" s="216"/>
      <c r="Y2867" s="216"/>
      <c r="Z2867" s="216"/>
      <c r="AA2867" s="216"/>
      <c r="AB2867" s="216"/>
      <c r="AC2867" s="216"/>
      <c r="AD2867" s="216"/>
      <c r="AE2867" s="216"/>
      <c r="AF2867" s="216"/>
      <c r="AG2867" s="216"/>
      <c r="AH2867" s="216"/>
      <c r="AI2867" s="216"/>
      <c r="AJ2867" s="216"/>
      <c r="AK2867" s="216"/>
      <c r="AL2867" s="216"/>
      <c r="FY2867" s="184"/>
      <c r="JJ2867" s="184"/>
    </row>
    <row r="2868" spans="2:270">
      <c r="B2868" s="202"/>
      <c r="E2868" s="216"/>
      <c r="F2868" s="216"/>
      <c r="G2868" s="216"/>
      <c r="H2868" s="216"/>
      <c r="I2868" s="216"/>
      <c r="J2868" s="216"/>
      <c r="K2868" s="216"/>
      <c r="L2868" s="216"/>
      <c r="M2868" s="216"/>
      <c r="N2868" s="216"/>
      <c r="O2868" s="216"/>
      <c r="P2868" s="216"/>
      <c r="Q2868" s="216"/>
      <c r="R2868" s="216"/>
      <c r="S2868" s="216"/>
      <c r="T2868" s="216"/>
      <c r="U2868" s="216"/>
      <c r="V2868" s="216"/>
      <c r="W2868" s="216"/>
      <c r="X2868" s="216"/>
      <c r="Y2868" s="216"/>
      <c r="Z2868" s="216"/>
      <c r="AA2868" s="216"/>
      <c r="AB2868" s="216"/>
      <c r="AC2868" s="216"/>
      <c r="AD2868" s="216"/>
      <c r="AE2868" s="216"/>
      <c r="AF2868" s="216"/>
      <c r="AG2868" s="216"/>
      <c r="AH2868" s="216"/>
      <c r="AI2868" s="216"/>
      <c r="AJ2868" s="216"/>
      <c r="AK2868" s="216"/>
      <c r="AL2868" s="216"/>
      <c r="FY2868" s="184"/>
      <c r="JJ2868" s="184"/>
    </row>
    <row r="2869" spans="2:270">
      <c r="B2869" s="202"/>
      <c r="E2869" s="216"/>
      <c r="F2869" s="216"/>
      <c r="G2869" s="216"/>
      <c r="H2869" s="216"/>
      <c r="I2869" s="216"/>
      <c r="J2869" s="216"/>
      <c r="K2869" s="216"/>
      <c r="L2869" s="216"/>
      <c r="M2869" s="216"/>
      <c r="N2869" s="216"/>
      <c r="O2869" s="216"/>
      <c r="P2869" s="216"/>
      <c r="Q2869" s="216"/>
      <c r="R2869" s="216"/>
      <c r="S2869" s="216"/>
      <c r="T2869" s="216"/>
      <c r="U2869" s="216"/>
      <c r="V2869" s="216"/>
      <c r="W2869" s="216"/>
      <c r="X2869" s="216"/>
      <c r="Y2869" s="216"/>
      <c r="Z2869" s="216"/>
      <c r="AA2869" s="216"/>
      <c r="AB2869" s="216"/>
      <c r="AC2869" s="216"/>
      <c r="AD2869" s="216"/>
      <c r="AE2869" s="216"/>
      <c r="AF2869" s="216"/>
      <c r="AG2869" s="216"/>
      <c r="AH2869" s="216"/>
      <c r="AI2869" s="216"/>
      <c r="AJ2869" s="216"/>
      <c r="AK2869" s="216"/>
      <c r="AL2869" s="216"/>
      <c r="FY2869" s="184"/>
      <c r="JJ2869" s="184"/>
    </row>
    <row r="2870" spans="2:270">
      <c r="B2870" s="202"/>
      <c r="E2870" s="216"/>
      <c r="F2870" s="216"/>
      <c r="G2870" s="216"/>
      <c r="H2870" s="216"/>
      <c r="I2870" s="216"/>
      <c r="J2870" s="216"/>
      <c r="K2870" s="216"/>
      <c r="L2870" s="216"/>
      <c r="M2870" s="216"/>
      <c r="N2870" s="216"/>
      <c r="O2870" s="216"/>
      <c r="P2870" s="216"/>
      <c r="Q2870" s="216"/>
      <c r="R2870" s="216"/>
      <c r="S2870" s="216"/>
      <c r="T2870" s="216"/>
      <c r="U2870" s="216"/>
      <c r="V2870" s="216"/>
      <c r="W2870" s="216"/>
      <c r="X2870" s="216"/>
      <c r="Y2870" s="216"/>
      <c r="Z2870" s="216"/>
      <c r="AA2870" s="216"/>
      <c r="AB2870" s="216"/>
      <c r="AC2870" s="216"/>
      <c r="AD2870" s="216"/>
      <c r="AE2870" s="216"/>
      <c r="AF2870" s="216"/>
      <c r="AG2870" s="216"/>
      <c r="AH2870" s="216"/>
      <c r="AI2870" s="216"/>
      <c r="AJ2870" s="216"/>
      <c r="AK2870" s="216"/>
      <c r="AL2870" s="216"/>
      <c r="FY2870" s="184"/>
      <c r="JJ2870" s="184"/>
    </row>
    <row r="2871" spans="2:270">
      <c r="B2871" s="202"/>
      <c r="E2871" s="216"/>
      <c r="F2871" s="216"/>
      <c r="G2871" s="216"/>
      <c r="H2871" s="216"/>
      <c r="I2871" s="216"/>
      <c r="J2871" s="216"/>
      <c r="K2871" s="216"/>
      <c r="L2871" s="216"/>
      <c r="M2871" s="216"/>
      <c r="N2871" s="216"/>
      <c r="O2871" s="216"/>
      <c r="P2871" s="216"/>
      <c r="Q2871" s="216"/>
      <c r="R2871" s="216"/>
      <c r="S2871" s="216"/>
      <c r="T2871" s="216"/>
      <c r="U2871" s="216"/>
      <c r="V2871" s="216"/>
      <c r="W2871" s="216"/>
      <c r="X2871" s="216"/>
      <c r="Y2871" s="216"/>
      <c r="Z2871" s="216"/>
      <c r="AA2871" s="216"/>
      <c r="AB2871" s="216"/>
      <c r="AC2871" s="216"/>
      <c r="AD2871" s="216"/>
      <c r="AE2871" s="216"/>
      <c r="AF2871" s="216"/>
      <c r="AG2871" s="216"/>
      <c r="AH2871" s="216"/>
      <c r="AI2871" s="216"/>
      <c r="AJ2871" s="216"/>
      <c r="AK2871" s="216"/>
      <c r="AL2871" s="216"/>
      <c r="FY2871" s="184"/>
      <c r="JJ2871" s="184"/>
    </row>
    <row r="2872" spans="2:270">
      <c r="B2872" s="202"/>
      <c r="E2872" s="216"/>
      <c r="F2872" s="216"/>
      <c r="G2872" s="216"/>
      <c r="H2872" s="216"/>
      <c r="I2872" s="216"/>
      <c r="J2872" s="216"/>
      <c r="K2872" s="216"/>
      <c r="L2872" s="216"/>
      <c r="M2872" s="216"/>
      <c r="N2872" s="216"/>
      <c r="O2872" s="216"/>
      <c r="P2872" s="216"/>
      <c r="Q2872" s="216"/>
      <c r="R2872" s="216"/>
      <c r="S2872" s="216"/>
      <c r="T2872" s="216"/>
      <c r="U2872" s="216"/>
      <c r="V2872" s="216"/>
      <c r="W2872" s="216"/>
      <c r="X2872" s="216"/>
      <c r="Y2872" s="216"/>
      <c r="Z2872" s="216"/>
      <c r="AA2872" s="216"/>
      <c r="AB2872" s="216"/>
      <c r="AC2872" s="216"/>
      <c r="AD2872" s="216"/>
      <c r="AE2872" s="216"/>
      <c r="AF2872" s="216"/>
      <c r="AG2872" s="216"/>
      <c r="AH2872" s="216"/>
      <c r="AI2872" s="216"/>
      <c r="AJ2872" s="216"/>
      <c r="AK2872" s="216"/>
      <c r="AL2872" s="216"/>
      <c r="FY2872" s="184"/>
      <c r="JJ2872" s="184"/>
    </row>
    <row r="2873" spans="2:270">
      <c r="B2873" s="202"/>
      <c r="E2873" s="216"/>
      <c r="F2873" s="216"/>
      <c r="G2873" s="216"/>
      <c r="H2873" s="216"/>
      <c r="I2873" s="216"/>
      <c r="J2873" s="216"/>
      <c r="K2873" s="216"/>
      <c r="L2873" s="216"/>
      <c r="M2873" s="216"/>
      <c r="N2873" s="216"/>
      <c r="O2873" s="216"/>
      <c r="P2873" s="216"/>
      <c r="Q2873" s="216"/>
      <c r="R2873" s="216"/>
      <c r="S2873" s="216"/>
      <c r="T2873" s="216"/>
      <c r="U2873" s="216"/>
      <c r="V2873" s="216"/>
      <c r="W2873" s="216"/>
      <c r="X2873" s="216"/>
      <c r="Y2873" s="216"/>
      <c r="Z2873" s="216"/>
      <c r="AA2873" s="216"/>
      <c r="AB2873" s="216"/>
      <c r="AC2873" s="216"/>
      <c r="AD2873" s="216"/>
      <c r="AE2873" s="216"/>
      <c r="AF2873" s="216"/>
      <c r="AG2873" s="216"/>
      <c r="AH2873" s="216"/>
      <c r="AI2873" s="216"/>
      <c r="AJ2873" s="216"/>
      <c r="AK2873" s="216"/>
      <c r="AL2873" s="216"/>
      <c r="FY2873" s="184"/>
      <c r="JJ2873" s="184"/>
    </row>
    <row r="2874" spans="2:270">
      <c r="B2874" s="202"/>
      <c r="E2874" s="216"/>
      <c r="F2874" s="216"/>
      <c r="G2874" s="216"/>
      <c r="H2874" s="216"/>
      <c r="I2874" s="216"/>
      <c r="J2874" s="216"/>
      <c r="K2874" s="216"/>
      <c r="L2874" s="216"/>
      <c r="M2874" s="216"/>
      <c r="N2874" s="216"/>
      <c r="O2874" s="216"/>
      <c r="P2874" s="216"/>
      <c r="Q2874" s="216"/>
      <c r="R2874" s="216"/>
      <c r="S2874" s="216"/>
      <c r="T2874" s="216"/>
      <c r="U2874" s="216"/>
      <c r="V2874" s="216"/>
      <c r="W2874" s="216"/>
      <c r="X2874" s="216"/>
      <c r="Y2874" s="216"/>
      <c r="Z2874" s="216"/>
      <c r="AA2874" s="216"/>
      <c r="AB2874" s="216"/>
      <c r="AC2874" s="216"/>
      <c r="AD2874" s="216"/>
      <c r="AE2874" s="216"/>
      <c r="AF2874" s="216"/>
      <c r="AG2874" s="216"/>
      <c r="AH2874" s="216"/>
      <c r="AI2874" s="216"/>
      <c r="AJ2874" s="216"/>
      <c r="AK2874" s="216"/>
      <c r="AL2874" s="216"/>
      <c r="FY2874" s="184"/>
      <c r="JJ2874" s="184"/>
    </row>
    <row r="2875" spans="2:270">
      <c r="B2875" s="202"/>
      <c r="E2875" s="216"/>
      <c r="F2875" s="216"/>
      <c r="G2875" s="216"/>
      <c r="H2875" s="216"/>
      <c r="I2875" s="216"/>
      <c r="J2875" s="216"/>
      <c r="K2875" s="216"/>
      <c r="L2875" s="216"/>
      <c r="M2875" s="216"/>
      <c r="N2875" s="216"/>
      <c r="O2875" s="216"/>
      <c r="P2875" s="216"/>
      <c r="Q2875" s="216"/>
      <c r="R2875" s="216"/>
      <c r="S2875" s="216"/>
      <c r="T2875" s="216"/>
      <c r="U2875" s="216"/>
      <c r="V2875" s="216"/>
      <c r="W2875" s="216"/>
      <c r="X2875" s="216"/>
      <c r="Y2875" s="216"/>
      <c r="Z2875" s="216"/>
      <c r="AA2875" s="216"/>
      <c r="AB2875" s="216"/>
      <c r="AC2875" s="216"/>
      <c r="AD2875" s="216"/>
      <c r="AE2875" s="216"/>
      <c r="AF2875" s="216"/>
      <c r="AG2875" s="216"/>
      <c r="AH2875" s="216"/>
      <c r="AI2875" s="216"/>
      <c r="AJ2875" s="216"/>
      <c r="AK2875" s="216"/>
      <c r="AL2875" s="216"/>
      <c r="FY2875" s="184"/>
      <c r="JJ2875" s="184"/>
    </row>
    <row r="2876" spans="2:270">
      <c r="B2876" s="202"/>
      <c r="E2876" s="216"/>
      <c r="F2876" s="216"/>
      <c r="G2876" s="216"/>
      <c r="H2876" s="216"/>
      <c r="I2876" s="216"/>
      <c r="J2876" s="216"/>
      <c r="K2876" s="216"/>
      <c r="L2876" s="216"/>
      <c r="M2876" s="216"/>
      <c r="N2876" s="216"/>
      <c r="O2876" s="216"/>
      <c r="P2876" s="216"/>
      <c r="Q2876" s="216"/>
      <c r="R2876" s="216"/>
      <c r="S2876" s="216"/>
      <c r="T2876" s="216"/>
      <c r="U2876" s="216"/>
      <c r="V2876" s="216"/>
      <c r="W2876" s="216"/>
      <c r="X2876" s="216"/>
      <c r="Y2876" s="216"/>
      <c r="Z2876" s="216"/>
      <c r="AA2876" s="216"/>
      <c r="AB2876" s="216"/>
      <c r="AC2876" s="216"/>
      <c r="AD2876" s="216"/>
      <c r="AE2876" s="216"/>
      <c r="AF2876" s="216"/>
      <c r="AG2876" s="216"/>
      <c r="AH2876" s="216"/>
      <c r="AI2876" s="216"/>
      <c r="AJ2876" s="216"/>
      <c r="AK2876" s="216"/>
      <c r="AL2876" s="216"/>
      <c r="FY2876" s="184"/>
      <c r="JJ2876" s="184"/>
    </row>
    <row r="2877" spans="2:270">
      <c r="B2877" s="202"/>
      <c r="E2877" s="216"/>
      <c r="F2877" s="216"/>
      <c r="G2877" s="216"/>
      <c r="H2877" s="216"/>
      <c r="I2877" s="216"/>
      <c r="J2877" s="216"/>
      <c r="K2877" s="216"/>
      <c r="L2877" s="216"/>
      <c r="M2877" s="216"/>
      <c r="N2877" s="216"/>
      <c r="O2877" s="216"/>
      <c r="P2877" s="216"/>
      <c r="Q2877" s="216"/>
      <c r="R2877" s="216"/>
      <c r="S2877" s="216"/>
      <c r="T2877" s="216"/>
      <c r="U2877" s="216"/>
      <c r="V2877" s="216"/>
      <c r="W2877" s="216"/>
      <c r="X2877" s="216"/>
      <c r="Y2877" s="216"/>
      <c r="Z2877" s="216"/>
      <c r="AA2877" s="216"/>
      <c r="AB2877" s="216"/>
      <c r="AC2877" s="216"/>
      <c r="AD2877" s="216"/>
      <c r="AE2877" s="216"/>
      <c r="AF2877" s="216"/>
      <c r="AG2877" s="216"/>
      <c r="AH2877" s="216"/>
      <c r="AI2877" s="216"/>
      <c r="AJ2877" s="216"/>
      <c r="AK2877" s="216"/>
      <c r="AL2877" s="216"/>
      <c r="FY2877" s="184"/>
      <c r="JJ2877" s="184"/>
    </row>
    <row r="2878" spans="2:270">
      <c r="B2878" s="202"/>
      <c r="E2878" s="216"/>
      <c r="F2878" s="216"/>
      <c r="G2878" s="216"/>
      <c r="H2878" s="216"/>
      <c r="I2878" s="216"/>
      <c r="J2878" s="216"/>
      <c r="K2878" s="216"/>
      <c r="L2878" s="216"/>
      <c r="M2878" s="216"/>
      <c r="N2878" s="216"/>
      <c r="O2878" s="216"/>
      <c r="P2878" s="216"/>
      <c r="Q2878" s="216"/>
      <c r="R2878" s="216"/>
      <c r="S2878" s="216"/>
      <c r="T2878" s="216"/>
      <c r="U2878" s="216"/>
      <c r="V2878" s="216"/>
      <c r="W2878" s="216"/>
      <c r="X2878" s="216"/>
      <c r="Y2878" s="216"/>
      <c r="Z2878" s="216"/>
      <c r="AA2878" s="216"/>
      <c r="AB2878" s="216"/>
      <c r="AC2878" s="216"/>
      <c r="AD2878" s="216"/>
      <c r="AE2878" s="216"/>
      <c r="AF2878" s="216"/>
      <c r="AG2878" s="216"/>
      <c r="AH2878" s="216"/>
      <c r="AI2878" s="216"/>
      <c r="AJ2878" s="216"/>
      <c r="AK2878" s="216"/>
      <c r="AL2878" s="216"/>
      <c r="FY2878" s="184"/>
      <c r="JJ2878" s="184"/>
    </row>
    <row r="2879" spans="2:270">
      <c r="B2879" s="202"/>
      <c r="E2879" s="216"/>
      <c r="F2879" s="216"/>
      <c r="G2879" s="216"/>
      <c r="H2879" s="216"/>
      <c r="I2879" s="216"/>
      <c r="J2879" s="216"/>
      <c r="K2879" s="216"/>
      <c r="L2879" s="216"/>
      <c r="M2879" s="216"/>
      <c r="N2879" s="216"/>
      <c r="O2879" s="216"/>
      <c r="P2879" s="216"/>
      <c r="Q2879" s="216"/>
      <c r="R2879" s="216"/>
      <c r="S2879" s="216"/>
      <c r="T2879" s="216"/>
      <c r="U2879" s="216"/>
      <c r="V2879" s="216"/>
      <c r="W2879" s="216"/>
      <c r="X2879" s="216"/>
      <c r="Y2879" s="216"/>
      <c r="Z2879" s="216"/>
      <c r="AA2879" s="216"/>
      <c r="AB2879" s="216"/>
      <c r="AC2879" s="216"/>
      <c r="AD2879" s="216"/>
      <c r="AE2879" s="216"/>
      <c r="AF2879" s="216"/>
      <c r="AG2879" s="216"/>
      <c r="AH2879" s="216"/>
      <c r="AI2879" s="216"/>
      <c r="AJ2879" s="216"/>
      <c r="AK2879" s="216"/>
      <c r="AL2879" s="216"/>
      <c r="FY2879" s="184"/>
      <c r="JJ2879" s="184"/>
    </row>
    <row r="2880" spans="2:270">
      <c r="B2880" s="202"/>
      <c r="E2880" s="216"/>
      <c r="F2880" s="216"/>
      <c r="G2880" s="216"/>
      <c r="H2880" s="216"/>
      <c r="I2880" s="216"/>
      <c r="J2880" s="216"/>
      <c r="K2880" s="216"/>
      <c r="L2880" s="216"/>
      <c r="M2880" s="216"/>
      <c r="N2880" s="216"/>
      <c r="O2880" s="216"/>
      <c r="P2880" s="216"/>
      <c r="Q2880" s="216"/>
      <c r="R2880" s="216"/>
      <c r="S2880" s="216"/>
      <c r="T2880" s="216"/>
      <c r="U2880" s="216"/>
      <c r="V2880" s="216"/>
      <c r="W2880" s="216"/>
      <c r="X2880" s="216"/>
      <c r="Y2880" s="216"/>
      <c r="Z2880" s="216"/>
      <c r="AA2880" s="216"/>
      <c r="AB2880" s="216"/>
      <c r="AC2880" s="216"/>
      <c r="AD2880" s="216"/>
      <c r="AE2880" s="216"/>
      <c r="AF2880" s="216"/>
      <c r="AG2880" s="216"/>
      <c r="AH2880" s="216"/>
      <c r="AI2880" s="216"/>
      <c r="AJ2880" s="216"/>
      <c r="AK2880" s="216"/>
      <c r="AL2880" s="216"/>
      <c r="FY2880" s="184"/>
      <c r="JJ2880" s="184"/>
    </row>
    <row r="2881" spans="2:270">
      <c r="B2881" s="202"/>
      <c r="E2881" s="216"/>
      <c r="F2881" s="216"/>
      <c r="G2881" s="216"/>
      <c r="H2881" s="216"/>
      <c r="I2881" s="216"/>
      <c r="J2881" s="216"/>
      <c r="K2881" s="216"/>
      <c r="L2881" s="216"/>
      <c r="M2881" s="216"/>
      <c r="N2881" s="216"/>
      <c r="O2881" s="216"/>
      <c r="P2881" s="216"/>
      <c r="Q2881" s="216"/>
      <c r="R2881" s="216"/>
      <c r="S2881" s="216"/>
      <c r="T2881" s="216"/>
      <c r="U2881" s="216"/>
      <c r="V2881" s="216"/>
      <c r="W2881" s="216"/>
      <c r="X2881" s="216"/>
      <c r="Y2881" s="216"/>
      <c r="Z2881" s="216"/>
      <c r="AA2881" s="216"/>
      <c r="AB2881" s="216"/>
      <c r="AC2881" s="216"/>
      <c r="AD2881" s="216"/>
      <c r="AE2881" s="216"/>
      <c r="AF2881" s="216"/>
      <c r="AG2881" s="216"/>
      <c r="AH2881" s="216"/>
      <c r="AI2881" s="216"/>
      <c r="AJ2881" s="216"/>
      <c r="AK2881" s="216"/>
      <c r="AL2881" s="216"/>
      <c r="FY2881" s="184"/>
      <c r="JJ2881" s="184"/>
    </row>
    <row r="2882" spans="2:270">
      <c r="B2882" s="202"/>
      <c r="E2882" s="216"/>
      <c r="F2882" s="216"/>
      <c r="G2882" s="216"/>
      <c r="H2882" s="216"/>
      <c r="I2882" s="216"/>
      <c r="J2882" s="216"/>
      <c r="K2882" s="216"/>
      <c r="L2882" s="216"/>
      <c r="M2882" s="216"/>
      <c r="N2882" s="216"/>
      <c r="O2882" s="216"/>
      <c r="P2882" s="216"/>
      <c r="Q2882" s="216"/>
      <c r="R2882" s="216"/>
      <c r="S2882" s="216"/>
      <c r="T2882" s="216"/>
      <c r="U2882" s="216"/>
      <c r="V2882" s="216"/>
      <c r="W2882" s="216"/>
      <c r="X2882" s="216"/>
      <c r="Y2882" s="216"/>
      <c r="Z2882" s="216"/>
      <c r="AA2882" s="216"/>
      <c r="AB2882" s="216"/>
      <c r="AC2882" s="216"/>
      <c r="AD2882" s="216"/>
      <c r="AE2882" s="216"/>
      <c r="AF2882" s="216"/>
      <c r="AG2882" s="216"/>
      <c r="AH2882" s="216"/>
      <c r="AI2882" s="216"/>
      <c r="AJ2882" s="216"/>
      <c r="AK2882" s="216"/>
      <c r="AL2882" s="216"/>
      <c r="FY2882" s="184"/>
      <c r="JJ2882" s="184"/>
    </row>
    <row r="2883" spans="2:270">
      <c r="B2883" s="202"/>
      <c r="E2883" s="216"/>
      <c r="F2883" s="216"/>
      <c r="G2883" s="216"/>
      <c r="H2883" s="216"/>
      <c r="I2883" s="216"/>
      <c r="J2883" s="216"/>
      <c r="K2883" s="216"/>
      <c r="L2883" s="216"/>
      <c r="M2883" s="216"/>
      <c r="N2883" s="216"/>
      <c r="O2883" s="216"/>
      <c r="P2883" s="216"/>
      <c r="Q2883" s="216"/>
      <c r="R2883" s="216"/>
      <c r="S2883" s="216"/>
      <c r="T2883" s="216"/>
      <c r="U2883" s="216"/>
      <c r="V2883" s="216"/>
      <c r="W2883" s="216"/>
      <c r="X2883" s="216"/>
      <c r="Y2883" s="216"/>
      <c r="Z2883" s="216"/>
      <c r="AA2883" s="216"/>
      <c r="AB2883" s="216"/>
      <c r="AC2883" s="216"/>
      <c r="AD2883" s="216"/>
      <c r="AE2883" s="216"/>
      <c r="AF2883" s="216"/>
      <c r="AG2883" s="216"/>
      <c r="AH2883" s="216"/>
      <c r="AI2883" s="216"/>
      <c r="AJ2883" s="216"/>
      <c r="AK2883" s="216"/>
      <c r="AL2883" s="216"/>
      <c r="FY2883" s="184"/>
      <c r="JJ2883" s="184"/>
    </row>
    <row r="2884" spans="2:270">
      <c r="B2884" s="202"/>
      <c r="E2884" s="216"/>
      <c r="F2884" s="216"/>
      <c r="G2884" s="216"/>
      <c r="H2884" s="216"/>
      <c r="I2884" s="216"/>
      <c r="J2884" s="216"/>
      <c r="K2884" s="216"/>
      <c r="L2884" s="216"/>
      <c r="M2884" s="216"/>
      <c r="N2884" s="216"/>
      <c r="O2884" s="216"/>
      <c r="P2884" s="216"/>
      <c r="Q2884" s="216"/>
      <c r="R2884" s="216"/>
      <c r="S2884" s="216"/>
      <c r="T2884" s="216"/>
      <c r="U2884" s="216"/>
      <c r="V2884" s="216"/>
      <c r="W2884" s="216"/>
      <c r="X2884" s="216"/>
      <c r="Y2884" s="216"/>
      <c r="Z2884" s="216"/>
      <c r="AA2884" s="216"/>
      <c r="AB2884" s="216"/>
      <c r="AC2884" s="216"/>
      <c r="AD2884" s="216"/>
      <c r="AE2884" s="216"/>
      <c r="AF2884" s="216"/>
      <c r="AG2884" s="216"/>
      <c r="AH2884" s="216"/>
      <c r="AI2884" s="216"/>
      <c r="AJ2884" s="216"/>
      <c r="AK2884" s="216"/>
      <c r="AL2884" s="216"/>
      <c r="FY2884" s="184"/>
      <c r="JJ2884" s="184"/>
    </row>
    <row r="2885" spans="2:270">
      <c r="B2885" s="202"/>
      <c r="E2885" s="216"/>
      <c r="F2885" s="216"/>
      <c r="G2885" s="216"/>
      <c r="H2885" s="216"/>
      <c r="I2885" s="216"/>
      <c r="J2885" s="216"/>
      <c r="K2885" s="216"/>
      <c r="L2885" s="216"/>
      <c r="M2885" s="216"/>
      <c r="N2885" s="216"/>
      <c r="O2885" s="216"/>
      <c r="P2885" s="216"/>
      <c r="Q2885" s="216"/>
      <c r="R2885" s="216"/>
      <c r="S2885" s="216"/>
      <c r="T2885" s="216"/>
      <c r="U2885" s="216"/>
      <c r="V2885" s="216"/>
      <c r="W2885" s="216"/>
      <c r="X2885" s="216"/>
      <c r="Y2885" s="216"/>
      <c r="Z2885" s="216"/>
      <c r="AA2885" s="216"/>
      <c r="AB2885" s="216"/>
      <c r="AC2885" s="216"/>
      <c r="AD2885" s="216"/>
      <c r="AE2885" s="216"/>
      <c r="AF2885" s="216"/>
      <c r="AG2885" s="216"/>
      <c r="AH2885" s="216"/>
      <c r="AI2885" s="216"/>
      <c r="AJ2885" s="216"/>
      <c r="AK2885" s="216"/>
      <c r="AL2885" s="216"/>
      <c r="FY2885" s="184"/>
      <c r="JJ2885" s="184"/>
    </row>
    <row r="2886" spans="2:270">
      <c r="B2886" s="202"/>
      <c r="E2886" s="216"/>
      <c r="F2886" s="216"/>
      <c r="G2886" s="216"/>
      <c r="H2886" s="216"/>
      <c r="I2886" s="216"/>
      <c r="J2886" s="216"/>
      <c r="K2886" s="216"/>
      <c r="L2886" s="216"/>
      <c r="M2886" s="216"/>
      <c r="N2886" s="216"/>
      <c r="O2886" s="216"/>
      <c r="P2886" s="216"/>
      <c r="Q2886" s="216"/>
      <c r="R2886" s="216"/>
      <c r="S2886" s="216"/>
      <c r="T2886" s="216"/>
      <c r="U2886" s="216"/>
      <c r="V2886" s="216"/>
      <c r="W2886" s="216"/>
      <c r="X2886" s="216"/>
      <c r="Y2886" s="216"/>
      <c r="Z2886" s="216"/>
      <c r="AA2886" s="216"/>
      <c r="AB2886" s="216"/>
      <c r="AC2886" s="216"/>
      <c r="AD2886" s="216"/>
      <c r="AE2886" s="216"/>
      <c r="AF2886" s="216"/>
      <c r="AG2886" s="216"/>
      <c r="AH2886" s="216"/>
      <c r="AI2886" s="216"/>
      <c r="AJ2886" s="216"/>
      <c r="AK2886" s="216"/>
      <c r="AL2886" s="216"/>
      <c r="FY2886" s="184"/>
      <c r="JJ2886" s="184"/>
    </row>
    <row r="2887" spans="2:270">
      <c r="B2887" s="202"/>
      <c r="E2887" s="216"/>
      <c r="F2887" s="216"/>
      <c r="G2887" s="216"/>
      <c r="H2887" s="216"/>
      <c r="I2887" s="216"/>
      <c r="J2887" s="216"/>
      <c r="K2887" s="216"/>
      <c r="L2887" s="216"/>
      <c r="M2887" s="216"/>
      <c r="N2887" s="216"/>
      <c r="O2887" s="216"/>
      <c r="P2887" s="216"/>
      <c r="Q2887" s="216"/>
      <c r="R2887" s="216"/>
      <c r="S2887" s="216"/>
      <c r="T2887" s="216"/>
      <c r="U2887" s="216"/>
      <c r="V2887" s="216"/>
      <c r="W2887" s="216"/>
      <c r="X2887" s="216"/>
      <c r="Y2887" s="216"/>
      <c r="Z2887" s="216"/>
      <c r="AA2887" s="216"/>
      <c r="AB2887" s="216"/>
      <c r="AC2887" s="216"/>
      <c r="AD2887" s="216"/>
      <c r="AE2887" s="216"/>
      <c r="AF2887" s="216"/>
      <c r="AG2887" s="216"/>
      <c r="AH2887" s="216"/>
      <c r="AI2887" s="216"/>
      <c r="AJ2887" s="216"/>
      <c r="AK2887" s="216"/>
      <c r="AL2887" s="216"/>
      <c r="FY2887" s="184"/>
      <c r="JJ2887" s="184"/>
    </row>
    <row r="2888" spans="2:270">
      <c r="B2888" s="202"/>
      <c r="E2888" s="216"/>
      <c r="F2888" s="216"/>
      <c r="G2888" s="216"/>
      <c r="H2888" s="216"/>
      <c r="I2888" s="216"/>
      <c r="J2888" s="216"/>
      <c r="K2888" s="216"/>
      <c r="L2888" s="216"/>
      <c r="M2888" s="216"/>
      <c r="N2888" s="216"/>
      <c r="O2888" s="216"/>
      <c r="P2888" s="216"/>
      <c r="Q2888" s="216"/>
      <c r="R2888" s="216"/>
      <c r="S2888" s="216"/>
      <c r="T2888" s="216"/>
      <c r="U2888" s="216"/>
      <c r="V2888" s="216"/>
      <c r="W2888" s="216"/>
      <c r="X2888" s="216"/>
      <c r="Y2888" s="216"/>
      <c r="Z2888" s="216"/>
      <c r="AA2888" s="216"/>
      <c r="AB2888" s="216"/>
      <c r="AC2888" s="216"/>
      <c r="AD2888" s="216"/>
      <c r="AE2888" s="216"/>
      <c r="AF2888" s="216"/>
      <c r="AG2888" s="216"/>
      <c r="AH2888" s="216"/>
      <c r="AI2888" s="216"/>
      <c r="AJ2888" s="216"/>
      <c r="AK2888" s="216"/>
      <c r="AL2888" s="216"/>
      <c r="FY2888" s="184"/>
      <c r="JJ2888" s="184"/>
    </row>
    <row r="2889" spans="2:270">
      <c r="B2889" s="202"/>
      <c r="E2889" s="216"/>
      <c r="F2889" s="216"/>
      <c r="G2889" s="216"/>
      <c r="H2889" s="216"/>
      <c r="I2889" s="216"/>
      <c r="J2889" s="216"/>
      <c r="K2889" s="216"/>
      <c r="L2889" s="216"/>
      <c r="M2889" s="216"/>
      <c r="N2889" s="216"/>
      <c r="O2889" s="216"/>
      <c r="P2889" s="216"/>
      <c r="Q2889" s="216"/>
      <c r="R2889" s="216"/>
      <c r="S2889" s="216"/>
      <c r="T2889" s="216"/>
      <c r="U2889" s="216"/>
      <c r="V2889" s="216"/>
      <c r="W2889" s="216"/>
      <c r="X2889" s="216"/>
      <c r="Y2889" s="216"/>
      <c r="Z2889" s="216"/>
      <c r="AA2889" s="216"/>
      <c r="AB2889" s="216"/>
      <c r="AC2889" s="216"/>
      <c r="AD2889" s="216"/>
      <c r="AE2889" s="216"/>
      <c r="AF2889" s="216"/>
      <c r="AG2889" s="216"/>
      <c r="AH2889" s="216"/>
      <c r="AI2889" s="216"/>
      <c r="AJ2889" s="216"/>
      <c r="AK2889" s="216"/>
      <c r="AL2889" s="216"/>
      <c r="FY2889" s="184"/>
      <c r="JJ2889" s="184"/>
    </row>
    <row r="2890" spans="2:270">
      <c r="B2890" s="202"/>
      <c r="E2890" s="216"/>
      <c r="F2890" s="216"/>
      <c r="G2890" s="216"/>
      <c r="H2890" s="216"/>
      <c r="I2890" s="216"/>
      <c r="J2890" s="216"/>
      <c r="K2890" s="216"/>
      <c r="L2890" s="216"/>
      <c r="M2890" s="216"/>
      <c r="N2890" s="216"/>
      <c r="O2890" s="216"/>
      <c r="P2890" s="216"/>
      <c r="Q2890" s="216"/>
      <c r="R2890" s="216"/>
      <c r="S2890" s="216"/>
      <c r="T2890" s="216"/>
      <c r="U2890" s="216"/>
      <c r="V2890" s="216"/>
      <c r="W2890" s="216"/>
      <c r="X2890" s="216"/>
      <c r="Y2890" s="216"/>
      <c r="Z2890" s="216"/>
      <c r="AA2890" s="216"/>
      <c r="AB2890" s="216"/>
      <c r="AC2890" s="216"/>
      <c r="AD2890" s="216"/>
      <c r="AE2890" s="216"/>
      <c r="AF2890" s="216"/>
      <c r="AG2890" s="216"/>
      <c r="AH2890" s="216"/>
      <c r="AI2890" s="216"/>
      <c r="AJ2890" s="216"/>
      <c r="AK2890" s="216"/>
      <c r="AL2890" s="216"/>
      <c r="FY2890" s="184"/>
      <c r="JJ2890" s="184"/>
    </row>
    <row r="2891" spans="2:270">
      <c r="B2891" s="202"/>
      <c r="E2891" s="216"/>
      <c r="F2891" s="216"/>
      <c r="G2891" s="216"/>
      <c r="H2891" s="216"/>
      <c r="I2891" s="216"/>
      <c r="J2891" s="216"/>
      <c r="K2891" s="216"/>
      <c r="L2891" s="216"/>
      <c r="M2891" s="216"/>
      <c r="N2891" s="216"/>
      <c r="O2891" s="216"/>
      <c r="P2891" s="216"/>
      <c r="Q2891" s="216"/>
      <c r="R2891" s="216"/>
      <c r="S2891" s="216"/>
      <c r="T2891" s="216"/>
      <c r="U2891" s="216"/>
      <c r="V2891" s="216"/>
      <c r="W2891" s="216"/>
      <c r="X2891" s="216"/>
      <c r="Y2891" s="216"/>
      <c r="Z2891" s="216"/>
      <c r="AA2891" s="216"/>
      <c r="AB2891" s="216"/>
      <c r="AC2891" s="216"/>
      <c r="AD2891" s="216"/>
      <c r="AE2891" s="216"/>
      <c r="AF2891" s="216"/>
      <c r="AG2891" s="216"/>
      <c r="AH2891" s="216"/>
      <c r="AI2891" s="216"/>
      <c r="AJ2891" s="216"/>
      <c r="AK2891" s="216"/>
      <c r="AL2891" s="216"/>
      <c r="FY2891" s="184"/>
      <c r="JJ2891" s="184"/>
    </row>
    <row r="2892" spans="2:270">
      <c r="B2892" s="202"/>
      <c r="E2892" s="216"/>
      <c r="F2892" s="216"/>
      <c r="G2892" s="216"/>
      <c r="H2892" s="216"/>
      <c r="I2892" s="216"/>
      <c r="J2892" s="216"/>
      <c r="K2892" s="216"/>
      <c r="L2892" s="216"/>
      <c r="M2892" s="216"/>
      <c r="N2892" s="216"/>
      <c r="O2892" s="216"/>
      <c r="P2892" s="216"/>
      <c r="Q2892" s="216"/>
      <c r="R2892" s="216"/>
      <c r="S2892" s="216"/>
      <c r="T2892" s="216"/>
      <c r="U2892" s="216"/>
      <c r="V2892" s="216"/>
      <c r="W2892" s="216"/>
      <c r="X2892" s="216"/>
      <c r="Y2892" s="216"/>
      <c r="Z2892" s="216"/>
      <c r="AA2892" s="216"/>
      <c r="AB2892" s="216"/>
      <c r="AC2892" s="216"/>
      <c r="AD2892" s="216"/>
      <c r="AE2892" s="216"/>
      <c r="AF2892" s="216"/>
      <c r="AG2892" s="216"/>
      <c r="AH2892" s="216"/>
      <c r="AI2892" s="216"/>
      <c r="AJ2892" s="216"/>
      <c r="AK2892" s="216"/>
      <c r="AL2892" s="216"/>
      <c r="FY2892" s="184"/>
      <c r="JJ2892" s="184"/>
    </row>
    <row r="2893" spans="2:270">
      <c r="B2893" s="202"/>
      <c r="E2893" s="216"/>
      <c r="F2893" s="216"/>
      <c r="G2893" s="216"/>
      <c r="H2893" s="216"/>
      <c r="I2893" s="216"/>
      <c r="J2893" s="216"/>
      <c r="K2893" s="216"/>
      <c r="L2893" s="216"/>
      <c r="M2893" s="216"/>
      <c r="N2893" s="216"/>
      <c r="O2893" s="216"/>
      <c r="P2893" s="216"/>
      <c r="Q2893" s="216"/>
      <c r="R2893" s="216"/>
      <c r="S2893" s="216"/>
      <c r="T2893" s="216"/>
      <c r="U2893" s="216"/>
      <c r="V2893" s="216"/>
      <c r="W2893" s="216"/>
      <c r="X2893" s="216"/>
      <c r="Y2893" s="216"/>
      <c r="Z2893" s="216"/>
      <c r="AA2893" s="216"/>
      <c r="AB2893" s="216"/>
      <c r="AC2893" s="216"/>
      <c r="AD2893" s="216"/>
      <c r="AE2893" s="216"/>
      <c r="AF2893" s="216"/>
      <c r="AG2893" s="216"/>
      <c r="AH2893" s="216"/>
      <c r="AI2893" s="216"/>
      <c r="AJ2893" s="216"/>
      <c r="AK2893" s="216"/>
      <c r="AL2893" s="216"/>
      <c r="FY2893" s="184"/>
      <c r="JJ2893" s="184"/>
    </row>
    <row r="2894" spans="2:270">
      <c r="B2894" s="202"/>
      <c r="E2894" s="216"/>
      <c r="F2894" s="216"/>
      <c r="G2894" s="216"/>
      <c r="H2894" s="216"/>
      <c r="I2894" s="216"/>
      <c r="J2894" s="216"/>
      <c r="K2894" s="216"/>
      <c r="L2894" s="216"/>
      <c r="M2894" s="216"/>
      <c r="N2894" s="216"/>
      <c r="O2894" s="216"/>
      <c r="P2894" s="216"/>
      <c r="Q2894" s="216"/>
      <c r="R2894" s="216"/>
      <c r="S2894" s="216"/>
      <c r="T2894" s="216"/>
      <c r="U2894" s="216"/>
      <c r="V2894" s="216"/>
      <c r="W2894" s="216"/>
      <c r="X2894" s="216"/>
      <c r="Y2894" s="216"/>
      <c r="Z2894" s="216"/>
      <c r="AA2894" s="216"/>
      <c r="AB2894" s="216"/>
      <c r="AC2894" s="216"/>
      <c r="AD2894" s="216"/>
      <c r="AE2894" s="216"/>
      <c r="AF2894" s="216"/>
      <c r="AG2894" s="216"/>
      <c r="AH2894" s="216"/>
      <c r="AI2894" s="216"/>
      <c r="AJ2894" s="216"/>
      <c r="AK2894" s="216"/>
      <c r="AL2894" s="216"/>
      <c r="FY2894" s="184"/>
      <c r="JJ2894" s="184"/>
    </row>
    <row r="2895" spans="2:270">
      <c r="B2895" s="202"/>
      <c r="E2895" s="216"/>
      <c r="F2895" s="216"/>
      <c r="G2895" s="216"/>
      <c r="H2895" s="216"/>
      <c r="I2895" s="216"/>
      <c r="J2895" s="216"/>
      <c r="K2895" s="216"/>
      <c r="L2895" s="216"/>
      <c r="M2895" s="216"/>
      <c r="N2895" s="216"/>
      <c r="O2895" s="216"/>
      <c r="P2895" s="216"/>
      <c r="Q2895" s="216"/>
      <c r="R2895" s="216"/>
      <c r="S2895" s="216"/>
      <c r="T2895" s="216"/>
      <c r="U2895" s="216"/>
      <c r="V2895" s="216"/>
      <c r="W2895" s="216"/>
      <c r="X2895" s="216"/>
      <c r="Y2895" s="216"/>
      <c r="Z2895" s="216"/>
      <c r="AA2895" s="216"/>
      <c r="AB2895" s="216"/>
      <c r="AC2895" s="216"/>
      <c r="AD2895" s="216"/>
      <c r="AE2895" s="216"/>
      <c r="AF2895" s="216"/>
      <c r="AG2895" s="216"/>
      <c r="AH2895" s="216"/>
      <c r="AI2895" s="216"/>
      <c r="AJ2895" s="216"/>
      <c r="AK2895" s="216"/>
      <c r="AL2895" s="216"/>
      <c r="FY2895" s="184"/>
      <c r="JJ2895" s="184"/>
    </row>
    <row r="2896" spans="2:270">
      <c r="B2896" s="202"/>
      <c r="E2896" s="216"/>
      <c r="F2896" s="216"/>
      <c r="G2896" s="216"/>
      <c r="H2896" s="216"/>
      <c r="I2896" s="216"/>
      <c r="J2896" s="216"/>
      <c r="K2896" s="216"/>
      <c r="L2896" s="216"/>
      <c r="M2896" s="216"/>
      <c r="N2896" s="216"/>
      <c r="O2896" s="216"/>
      <c r="P2896" s="216"/>
      <c r="Q2896" s="216"/>
      <c r="R2896" s="216"/>
      <c r="S2896" s="216"/>
      <c r="T2896" s="216"/>
      <c r="U2896" s="216"/>
      <c r="V2896" s="216"/>
      <c r="W2896" s="216"/>
      <c r="X2896" s="216"/>
      <c r="Y2896" s="216"/>
      <c r="Z2896" s="216"/>
      <c r="AA2896" s="216"/>
      <c r="AB2896" s="216"/>
      <c r="AC2896" s="216"/>
      <c r="AD2896" s="216"/>
      <c r="AE2896" s="216"/>
      <c r="AF2896" s="216"/>
      <c r="AG2896" s="216"/>
      <c r="AH2896" s="216"/>
      <c r="AI2896" s="216"/>
      <c r="AJ2896" s="216"/>
      <c r="AK2896" s="216"/>
      <c r="AL2896" s="216"/>
      <c r="FY2896" s="184"/>
      <c r="JJ2896" s="184"/>
    </row>
    <row r="2897" spans="2:270">
      <c r="B2897" s="202"/>
      <c r="E2897" s="216"/>
      <c r="F2897" s="216"/>
      <c r="G2897" s="216"/>
      <c r="H2897" s="216"/>
      <c r="I2897" s="216"/>
      <c r="J2897" s="216"/>
      <c r="K2897" s="216"/>
      <c r="L2897" s="216"/>
      <c r="M2897" s="216"/>
      <c r="N2897" s="216"/>
      <c r="O2897" s="216"/>
      <c r="P2897" s="216"/>
      <c r="Q2897" s="216"/>
      <c r="R2897" s="216"/>
      <c r="S2897" s="216"/>
      <c r="T2897" s="216"/>
      <c r="U2897" s="216"/>
      <c r="V2897" s="216"/>
      <c r="W2897" s="216"/>
      <c r="X2897" s="216"/>
      <c r="Y2897" s="216"/>
      <c r="Z2897" s="216"/>
      <c r="AA2897" s="216"/>
      <c r="AB2897" s="216"/>
      <c r="AC2897" s="216"/>
      <c r="AD2897" s="216"/>
      <c r="AE2897" s="216"/>
      <c r="AF2897" s="216"/>
      <c r="AG2897" s="216"/>
      <c r="AH2897" s="216"/>
      <c r="AI2897" s="216"/>
      <c r="AJ2897" s="216"/>
      <c r="AK2897" s="216"/>
      <c r="AL2897" s="216"/>
      <c r="FY2897" s="184"/>
      <c r="JJ2897" s="184"/>
    </row>
    <row r="2898" spans="2:270">
      <c r="B2898" s="202"/>
      <c r="E2898" s="216"/>
      <c r="F2898" s="216"/>
      <c r="G2898" s="216"/>
      <c r="H2898" s="216"/>
      <c r="I2898" s="216"/>
      <c r="J2898" s="216"/>
      <c r="K2898" s="216"/>
      <c r="L2898" s="216"/>
      <c r="M2898" s="216"/>
      <c r="N2898" s="216"/>
      <c r="O2898" s="216"/>
      <c r="P2898" s="216"/>
      <c r="Q2898" s="216"/>
      <c r="R2898" s="216"/>
      <c r="S2898" s="216"/>
      <c r="T2898" s="216"/>
      <c r="U2898" s="216"/>
      <c r="V2898" s="216"/>
      <c r="W2898" s="216"/>
      <c r="X2898" s="216"/>
      <c r="Y2898" s="216"/>
      <c r="Z2898" s="216"/>
      <c r="AA2898" s="216"/>
      <c r="AB2898" s="216"/>
      <c r="AC2898" s="216"/>
      <c r="AD2898" s="216"/>
      <c r="AE2898" s="216"/>
      <c r="AF2898" s="216"/>
      <c r="AG2898" s="216"/>
      <c r="AH2898" s="216"/>
      <c r="AI2898" s="216"/>
      <c r="AJ2898" s="216"/>
      <c r="AK2898" s="216"/>
      <c r="AL2898" s="216"/>
      <c r="FY2898" s="184"/>
      <c r="JJ2898" s="184"/>
    </row>
    <row r="2899" spans="2:270">
      <c r="B2899" s="202"/>
      <c r="E2899" s="216"/>
      <c r="F2899" s="216"/>
      <c r="G2899" s="216"/>
      <c r="H2899" s="216"/>
      <c r="I2899" s="216"/>
      <c r="J2899" s="216"/>
      <c r="K2899" s="216"/>
      <c r="L2899" s="216"/>
      <c r="M2899" s="216"/>
      <c r="N2899" s="216"/>
      <c r="O2899" s="216"/>
      <c r="P2899" s="216"/>
      <c r="Q2899" s="216"/>
      <c r="R2899" s="216"/>
      <c r="S2899" s="216"/>
      <c r="T2899" s="216"/>
      <c r="U2899" s="216"/>
      <c r="V2899" s="216"/>
      <c r="W2899" s="216"/>
      <c r="X2899" s="216"/>
      <c r="Y2899" s="216"/>
      <c r="Z2899" s="216"/>
      <c r="AA2899" s="216"/>
      <c r="AB2899" s="216"/>
      <c r="AC2899" s="216"/>
      <c r="AD2899" s="216"/>
      <c r="AE2899" s="216"/>
      <c r="AF2899" s="216"/>
      <c r="AG2899" s="216"/>
      <c r="AH2899" s="216"/>
      <c r="AI2899" s="216"/>
      <c r="AJ2899" s="216"/>
      <c r="AK2899" s="216"/>
      <c r="AL2899" s="216"/>
      <c r="FY2899" s="184"/>
      <c r="JJ2899" s="184"/>
    </row>
    <row r="2900" spans="2:270">
      <c r="B2900" s="202"/>
      <c r="E2900" s="216"/>
      <c r="F2900" s="216"/>
      <c r="G2900" s="216"/>
      <c r="H2900" s="216"/>
      <c r="I2900" s="216"/>
      <c r="J2900" s="216"/>
      <c r="K2900" s="216"/>
      <c r="L2900" s="216"/>
      <c r="M2900" s="216"/>
      <c r="N2900" s="216"/>
      <c r="O2900" s="216"/>
      <c r="P2900" s="216"/>
      <c r="Q2900" s="216"/>
      <c r="R2900" s="216"/>
      <c r="S2900" s="216"/>
      <c r="T2900" s="216"/>
      <c r="U2900" s="216"/>
      <c r="V2900" s="216"/>
      <c r="W2900" s="216"/>
      <c r="X2900" s="216"/>
      <c r="Y2900" s="216"/>
      <c r="Z2900" s="216"/>
      <c r="AA2900" s="216"/>
      <c r="AB2900" s="216"/>
      <c r="AC2900" s="216"/>
      <c r="AD2900" s="216"/>
      <c r="AE2900" s="216"/>
      <c r="AF2900" s="216"/>
      <c r="AG2900" s="216"/>
      <c r="AH2900" s="216"/>
      <c r="AI2900" s="216"/>
      <c r="AJ2900" s="216"/>
      <c r="AK2900" s="216"/>
      <c r="AL2900" s="216"/>
      <c r="FY2900" s="184"/>
      <c r="JJ2900" s="184"/>
    </row>
    <row r="2901" spans="2:270">
      <c r="B2901" s="202"/>
      <c r="E2901" s="216"/>
      <c r="F2901" s="216"/>
      <c r="G2901" s="216"/>
      <c r="H2901" s="216"/>
      <c r="I2901" s="216"/>
      <c r="J2901" s="216"/>
      <c r="K2901" s="216"/>
      <c r="L2901" s="216"/>
      <c r="M2901" s="216"/>
      <c r="N2901" s="216"/>
      <c r="O2901" s="216"/>
      <c r="P2901" s="216"/>
      <c r="Q2901" s="216"/>
      <c r="R2901" s="216"/>
      <c r="S2901" s="216"/>
      <c r="T2901" s="216"/>
      <c r="U2901" s="216"/>
      <c r="V2901" s="216"/>
      <c r="W2901" s="216"/>
      <c r="X2901" s="216"/>
      <c r="Y2901" s="216"/>
      <c r="Z2901" s="216"/>
      <c r="AA2901" s="216"/>
      <c r="AB2901" s="216"/>
      <c r="AC2901" s="216"/>
      <c r="AD2901" s="216"/>
      <c r="AE2901" s="216"/>
      <c r="AF2901" s="216"/>
      <c r="AG2901" s="216"/>
      <c r="AH2901" s="216"/>
      <c r="AI2901" s="216"/>
      <c r="AJ2901" s="216"/>
      <c r="AK2901" s="216"/>
      <c r="AL2901" s="216"/>
      <c r="FY2901" s="184"/>
      <c r="JJ2901" s="184"/>
    </row>
    <row r="2902" spans="2:270">
      <c r="B2902" s="202"/>
      <c r="E2902" s="216"/>
      <c r="F2902" s="216"/>
      <c r="G2902" s="216"/>
      <c r="H2902" s="216"/>
      <c r="I2902" s="216"/>
      <c r="J2902" s="216"/>
      <c r="K2902" s="216"/>
      <c r="L2902" s="216"/>
      <c r="M2902" s="216"/>
      <c r="N2902" s="216"/>
      <c r="O2902" s="216"/>
      <c r="P2902" s="216"/>
      <c r="Q2902" s="216"/>
      <c r="R2902" s="216"/>
      <c r="S2902" s="216"/>
      <c r="T2902" s="216"/>
      <c r="U2902" s="216"/>
      <c r="V2902" s="216"/>
      <c r="W2902" s="216"/>
      <c r="X2902" s="216"/>
      <c r="Y2902" s="216"/>
      <c r="Z2902" s="216"/>
      <c r="AA2902" s="216"/>
      <c r="AB2902" s="216"/>
      <c r="AC2902" s="216"/>
      <c r="AD2902" s="216"/>
      <c r="AE2902" s="216"/>
      <c r="AF2902" s="216"/>
      <c r="AG2902" s="216"/>
      <c r="AH2902" s="216"/>
      <c r="AI2902" s="216"/>
      <c r="AJ2902" s="216"/>
      <c r="AK2902" s="216"/>
      <c r="AL2902" s="216"/>
      <c r="FY2902" s="184"/>
      <c r="JJ2902" s="184"/>
    </row>
    <row r="2903" spans="2:270">
      <c r="B2903" s="202"/>
      <c r="E2903" s="216"/>
      <c r="F2903" s="216"/>
      <c r="G2903" s="216"/>
      <c r="H2903" s="216"/>
      <c r="I2903" s="216"/>
      <c r="J2903" s="216"/>
      <c r="K2903" s="216"/>
      <c r="L2903" s="216"/>
      <c r="M2903" s="216"/>
      <c r="N2903" s="216"/>
      <c r="O2903" s="216"/>
      <c r="P2903" s="216"/>
      <c r="Q2903" s="216"/>
      <c r="R2903" s="216"/>
      <c r="S2903" s="216"/>
      <c r="T2903" s="216"/>
      <c r="U2903" s="216"/>
      <c r="V2903" s="216"/>
      <c r="W2903" s="216"/>
      <c r="X2903" s="216"/>
      <c r="Y2903" s="216"/>
      <c r="Z2903" s="216"/>
      <c r="AA2903" s="216"/>
      <c r="AB2903" s="216"/>
      <c r="AC2903" s="216"/>
      <c r="AD2903" s="216"/>
      <c r="AE2903" s="216"/>
      <c r="AF2903" s="216"/>
      <c r="AG2903" s="216"/>
      <c r="AH2903" s="216"/>
      <c r="AI2903" s="216"/>
      <c r="AJ2903" s="216"/>
      <c r="AK2903" s="216"/>
      <c r="AL2903" s="216"/>
      <c r="FY2903" s="184"/>
      <c r="JJ2903" s="184"/>
    </row>
    <row r="2904" spans="2:270">
      <c r="B2904" s="202"/>
      <c r="E2904" s="216"/>
      <c r="F2904" s="216"/>
      <c r="G2904" s="216"/>
      <c r="H2904" s="216"/>
      <c r="I2904" s="216"/>
      <c r="J2904" s="216"/>
      <c r="K2904" s="216"/>
      <c r="L2904" s="216"/>
      <c r="M2904" s="216"/>
      <c r="N2904" s="216"/>
      <c r="O2904" s="216"/>
      <c r="P2904" s="216"/>
      <c r="Q2904" s="216"/>
      <c r="R2904" s="216"/>
      <c r="S2904" s="216"/>
      <c r="T2904" s="216"/>
      <c r="U2904" s="216"/>
      <c r="V2904" s="216"/>
      <c r="W2904" s="216"/>
      <c r="X2904" s="216"/>
      <c r="Y2904" s="216"/>
      <c r="Z2904" s="216"/>
      <c r="AA2904" s="216"/>
      <c r="AB2904" s="216"/>
      <c r="AC2904" s="216"/>
      <c r="AD2904" s="216"/>
      <c r="AE2904" s="216"/>
      <c r="AF2904" s="216"/>
      <c r="AG2904" s="216"/>
      <c r="AH2904" s="216"/>
      <c r="AI2904" s="216"/>
      <c r="AJ2904" s="216"/>
      <c r="AK2904" s="216"/>
      <c r="AL2904" s="216"/>
      <c r="FY2904" s="184"/>
      <c r="JJ2904" s="184"/>
    </row>
    <row r="2905" spans="2:270">
      <c r="B2905" s="202"/>
      <c r="E2905" s="216"/>
      <c r="F2905" s="216"/>
      <c r="G2905" s="216"/>
      <c r="H2905" s="216"/>
      <c r="I2905" s="216"/>
      <c r="J2905" s="216"/>
      <c r="K2905" s="216"/>
      <c r="L2905" s="216"/>
      <c r="M2905" s="216"/>
      <c r="N2905" s="216"/>
      <c r="O2905" s="216"/>
      <c r="P2905" s="216"/>
      <c r="Q2905" s="216"/>
      <c r="R2905" s="216"/>
      <c r="S2905" s="216"/>
      <c r="T2905" s="216"/>
      <c r="U2905" s="216"/>
      <c r="V2905" s="216"/>
      <c r="W2905" s="216"/>
      <c r="X2905" s="216"/>
      <c r="Y2905" s="216"/>
      <c r="Z2905" s="216"/>
      <c r="AA2905" s="216"/>
      <c r="AB2905" s="216"/>
      <c r="AC2905" s="216"/>
      <c r="AD2905" s="216"/>
      <c r="AE2905" s="216"/>
      <c r="AF2905" s="216"/>
      <c r="AG2905" s="216"/>
      <c r="AH2905" s="216"/>
      <c r="AI2905" s="216"/>
      <c r="AJ2905" s="216"/>
      <c r="AK2905" s="216"/>
      <c r="AL2905" s="216"/>
      <c r="FY2905" s="184"/>
      <c r="JJ2905" s="184"/>
    </row>
    <row r="2906" spans="2:270">
      <c r="B2906" s="202"/>
      <c r="E2906" s="216"/>
      <c r="F2906" s="216"/>
      <c r="G2906" s="216"/>
      <c r="H2906" s="216"/>
      <c r="I2906" s="216"/>
      <c r="J2906" s="216"/>
      <c r="K2906" s="216"/>
      <c r="L2906" s="216"/>
      <c r="M2906" s="216"/>
      <c r="N2906" s="216"/>
      <c r="O2906" s="216"/>
      <c r="P2906" s="216"/>
      <c r="Q2906" s="216"/>
      <c r="R2906" s="216"/>
      <c r="S2906" s="216"/>
      <c r="T2906" s="216"/>
      <c r="U2906" s="216"/>
      <c r="V2906" s="216"/>
      <c r="W2906" s="216"/>
      <c r="X2906" s="216"/>
      <c r="Y2906" s="216"/>
      <c r="Z2906" s="216"/>
      <c r="AA2906" s="216"/>
      <c r="AB2906" s="216"/>
      <c r="AC2906" s="216"/>
      <c r="AD2906" s="216"/>
      <c r="AE2906" s="216"/>
      <c r="AF2906" s="216"/>
      <c r="AG2906" s="216"/>
      <c r="AH2906" s="216"/>
      <c r="AI2906" s="216"/>
      <c r="AJ2906" s="216"/>
      <c r="AK2906" s="216"/>
      <c r="AL2906" s="216"/>
      <c r="FY2906" s="184"/>
      <c r="JJ2906" s="184"/>
    </row>
    <row r="2907" spans="2:270">
      <c r="B2907" s="202"/>
      <c r="E2907" s="216"/>
      <c r="F2907" s="216"/>
      <c r="G2907" s="216"/>
      <c r="H2907" s="216"/>
      <c r="I2907" s="216"/>
      <c r="J2907" s="216"/>
      <c r="K2907" s="216"/>
      <c r="L2907" s="216"/>
      <c r="M2907" s="216"/>
      <c r="N2907" s="216"/>
      <c r="O2907" s="216"/>
      <c r="P2907" s="216"/>
      <c r="Q2907" s="216"/>
      <c r="R2907" s="216"/>
      <c r="S2907" s="216"/>
      <c r="T2907" s="216"/>
      <c r="U2907" s="216"/>
      <c r="V2907" s="216"/>
      <c r="W2907" s="216"/>
      <c r="X2907" s="216"/>
      <c r="Y2907" s="216"/>
      <c r="Z2907" s="216"/>
      <c r="AA2907" s="216"/>
      <c r="AB2907" s="216"/>
      <c r="AC2907" s="216"/>
      <c r="AD2907" s="216"/>
      <c r="AE2907" s="216"/>
      <c r="AF2907" s="216"/>
      <c r="AG2907" s="216"/>
      <c r="AH2907" s="216"/>
      <c r="AI2907" s="216"/>
      <c r="AJ2907" s="216"/>
      <c r="AK2907" s="216"/>
      <c r="AL2907" s="216"/>
      <c r="FY2907" s="184"/>
      <c r="JJ2907" s="184"/>
    </row>
    <row r="2908" spans="2:270">
      <c r="B2908" s="202"/>
      <c r="E2908" s="216"/>
      <c r="F2908" s="216"/>
      <c r="G2908" s="216"/>
      <c r="H2908" s="216"/>
      <c r="I2908" s="216"/>
      <c r="J2908" s="216"/>
      <c r="K2908" s="216"/>
      <c r="L2908" s="216"/>
      <c r="M2908" s="216"/>
      <c r="N2908" s="216"/>
      <c r="O2908" s="216"/>
      <c r="P2908" s="216"/>
      <c r="Q2908" s="216"/>
      <c r="R2908" s="216"/>
      <c r="S2908" s="216"/>
      <c r="T2908" s="216"/>
      <c r="U2908" s="216"/>
      <c r="V2908" s="216"/>
      <c r="W2908" s="216"/>
      <c r="X2908" s="216"/>
      <c r="Y2908" s="216"/>
      <c r="Z2908" s="216"/>
      <c r="AA2908" s="216"/>
      <c r="AB2908" s="216"/>
      <c r="AC2908" s="216"/>
      <c r="AD2908" s="216"/>
      <c r="AE2908" s="216"/>
      <c r="AF2908" s="216"/>
      <c r="AG2908" s="216"/>
      <c r="AH2908" s="216"/>
      <c r="AI2908" s="216"/>
      <c r="AJ2908" s="216"/>
      <c r="AK2908" s="216"/>
      <c r="AL2908" s="216"/>
      <c r="FY2908" s="184"/>
      <c r="JJ2908" s="184"/>
    </row>
    <row r="2909" spans="2:270">
      <c r="B2909" s="202"/>
      <c r="E2909" s="216"/>
      <c r="F2909" s="216"/>
      <c r="G2909" s="216"/>
      <c r="H2909" s="216"/>
      <c r="I2909" s="216"/>
      <c r="J2909" s="216"/>
      <c r="K2909" s="216"/>
      <c r="L2909" s="216"/>
      <c r="M2909" s="216"/>
      <c r="N2909" s="216"/>
      <c r="O2909" s="216"/>
      <c r="P2909" s="216"/>
      <c r="Q2909" s="216"/>
      <c r="R2909" s="216"/>
      <c r="S2909" s="216"/>
      <c r="T2909" s="216"/>
      <c r="U2909" s="216"/>
      <c r="V2909" s="216"/>
      <c r="W2909" s="216"/>
      <c r="X2909" s="216"/>
      <c r="Y2909" s="216"/>
      <c r="Z2909" s="216"/>
      <c r="AA2909" s="216"/>
      <c r="AB2909" s="216"/>
      <c r="AC2909" s="216"/>
      <c r="AD2909" s="216"/>
      <c r="AE2909" s="216"/>
      <c r="AF2909" s="216"/>
      <c r="AG2909" s="216"/>
      <c r="AH2909" s="216"/>
      <c r="AI2909" s="216"/>
      <c r="AJ2909" s="216"/>
      <c r="AK2909" s="216"/>
      <c r="AL2909" s="216"/>
      <c r="FY2909" s="184"/>
      <c r="JJ2909" s="184"/>
    </row>
    <row r="2910" spans="2:270">
      <c r="B2910" s="202"/>
      <c r="E2910" s="216"/>
      <c r="F2910" s="216"/>
      <c r="G2910" s="216"/>
      <c r="H2910" s="216"/>
      <c r="I2910" s="216"/>
      <c r="J2910" s="216"/>
      <c r="K2910" s="216"/>
      <c r="L2910" s="216"/>
      <c r="M2910" s="216"/>
      <c r="N2910" s="216"/>
      <c r="O2910" s="216"/>
      <c r="P2910" s="216"/>
      <c r="Q2910" s="216"/>
      <c r="R2910" s="216"/>
      <c r="S2910" s="216"/>
      <c r="T2910" s="216"/>
      <c r="U2910" s="216"/>
      <c r="V2910" s="216"/>
      <c r="W2910" s="216"/>
      <c r="X2910" s="216"/>
      <c r="Y2910" s="216"/>
      <c r="Z2910" s="216"/>
      <c r="AA2910" s="216"/>
      <c r="AB2910" s="216"/>
      <c r="AC2910" s="216"/>
      <c r="AD2910" s="216"/>
      <c r="AE2910" s="216"/>
      <c r="AF2910" s="216"/>
      <c r="AG2910" s="216"/>
      <c r="AH2910" s="216"/>
      <c r="AI2910" s="216"/>
      <c r="AJ2910" s="216"/>
      <c r="AK2910" s="216"/>
      <c r="AL2910" s="216"/>
      <c r="FY2910" s="184"/>
      <c r="JJ2910" s="184"/>
    </row>
    <row r="2911" spans="2:270">
      <c r="B2911" s="202"/>
      <c r="E2911" s="216"/>
      <c r="F2911" s="216"/>
      <c r="G2911" s="216"/>
      <c r="H2911" s="216"/>
      <c r="I2911" s="216"/>
      <c r="J2911" s="216"/>
      <c r="K2911" s="216"/>
      <c r="L2911" s="216"/>
      <c r="M2911" s="216"/>
      <c r="N2911" s="216"/>
      <c r="O2911" s="216"/>
      <c r="P2911" s="216"/>
      <c r="Q2911" s="216"/>
      <c r="R2911" s="216"/>
      <c r="S2911" s="216"/>
      <c r="T2911" s="216"/>
      <c r="U2911" s="216"/>
      <c r="V2911" s="216"/>
      <c r="W2911" s="216"/>
      <c r="X2911" s="216"/>
      <c r="Y2911" s="216"/>
      <c r="Z2911" s="216"/>
      <c r="AA2911" s="216"/>
      <c r="AB2911" s="216"/>
      <c r="AC2911" s="216"/>
      <c r="AD2911" s="216"/>
      <c r="AE2911" s="216"/>
      <c r="AF2911" s="216"/>
      <c r="AG2911" s="216"/>
      <c r="AH2911" s="216"/>
      <c r="AI2911" s="216"/>
      <c r="AJ2911" s="216"/>
      <c r="AK2911" s="216"/>
      <c r="AL2911" s="216"/>
      <c r="FY2911" s="184"/>
      <c r="JJ2911" s="184"/>
    </row>
    <row r="2912" spans="2:270">
      <c r="B2912" s="202"/>
      <c r="E2912" s="216"/>
      <c r="F2912" s="216"/>
      <c r="G2912" s="216"/>
      <c r="H2912" s="216"/>
      <c r="I2912" s="216"/>
      <c r="J2912" s="216"/>
      <c r="K2912" s="216"/>
      <c r="L2912" s="216"/>
      <c r="M2912" s="216"/>
      <c r="N2912" s="216"/>
      <c r="O2912" s="216"/>
      <c r="P2912" s="216"/>
      <c r="Q2912" s="216"/>
      <c r="R2912" s="216"/>
      <c r="S2912" s="216"/>
      <c r="T2912" s="216"/>
      <c r="U2912" s="216"/>
      <c r="V2912" s="216"/>
      <c r="W2912" s="216"/>
      <c r="X2912" s="216"/>
      <c r="Y2912" s="216"/>
      <c r="Z2912" s="216"/>
      <c r="AA2912" s="216"/>
      <c r="AB2912" s="216"/>
      <c r="AC2912" s="216"/>
      <c r="AD2912" s="216"/>
      <c r="AE2912" s="216"/>
      <c r="AF2912" s="216"/>
      <c r="AG2912" s="216"/>
      <c r="AH2912" s="216"/>
      <c r="AI2912" s="216"/>
      <c r="AJ2912" s="216"/>
      <c r="AK2912" s="216"/>
      <c r="AL2912" s="216"/>
      <c r="FY2912" s="184"/>
      <c r="JJ2912" s="184"/>
    </row>
    <row r="2913" spans="2:270">
      <c r="B2913" s="202"/>
      <c r="E2913" s="216"/>
      <c r="F2913" s="216"/>
      <c r="G2913" s="216"/>
      <c r="H2913" s="216"/>
      <c r="I2913" s="216"/>
      <c r="J2913" s="216"/>
      <c r="K2913" s="216"/>
      <c r="L2913" s="216"/>
      <c r="M2913" s="216"/>
      <c r="N2913" s="216"/>
      <c r="O2913" s="216"/>
      <c r="P2913" s="216"/>
      <c r="Q2913" s="216"/>
      <c r="R2913" s="216"/>
      <c r="S2913" s="216"/>
      <c r="T2913" s="216"/>
      <c r="U2913" s="216"/>
      <c r="V2913" s="216"/>
      <c r="W2913" s="216"/>
      <c r="X2913" s="216"/>
      <c r="Y2913" s="216"/>
      <c r="Z2913" s="216"/>
      <c r="AA2913" s="216"/>
      <c r="AB2913" s="216"/>
      <c r="AC2913" s="216"/>
      <c r="AD2913" s="216"/>
      <c r="AE2913" s="216"/>
      <c r="AF2913" s="216"/>
      <c r="AG2913" s="216"/>
      <c r="AH2913" s="216"/>
      <c r="AI2913" s="216"/>
      <c r="AJ2913" s="216"/>
      <c r="AK2913" s="216"/>
      <c r="AL2913" s="216"/>
      <c r="FY2913" s="184"/>
      <c r="JJ2913" s="184"/>
    </row>
    <row r="2914" spans="2:270">
      <c r="B2914" s="202"/>
      <c r="E2914" s="216"/>
      <c r="F2914" s="216"/>
      <c r="G2914" s="216"/>
      <c r="H2914" s="216"/>
      <c r="I2914" s="216"/>
      <c r="J2914" s="216"/>
      <c r="K2914" s="216"/>
      <c r="L2914" s="216"/>
      <c r="M2914" s="216"/>
      <c r="N2914" s="216"/>
      <c r="O2914" s="216"/>
      <c r="P2914" s="216"/>
      <c r="Q2914" s="216"/>
      <c r="R2914" s="216"/>
      <c r="S2914" s="216"/>
      <c r="T2914" s="216"/>
      <c r="U2914" s="216"/>
      <c r="V2914" s="216"/>
      <c r="W2914" s="216"/>
      <c r="X2914" s="216"/>
      <c r="Y2914" s="216"/>
      <c r="Z2914" s="216"/>
      <c r="AA2914" s="216"/>
      <c r="AB2914" s="216"/>
      <c r="AC2914" s="216"/>
      <c r="AD2914" s="216"/>
      <c r="AE2914" s="216"/>
      <c r="AF2914" s="216"/>
      <c r="AG2914" s="216"/>
      <c r="AH2914" s="216"/>
      <c r="AI2914" s="216"/>
      <c r="AJ2914" s="216"/>
      <c r="AK2914" s="216"/>
      <c r="AL2914" s="216"/>
      <c r="FY2914" s="184"/>
      <c r="JJ2914" s="184"/>
    </row>
    <row r="2915" spans="2:270">
      <c r="B2915" s="202"/>
      <c r="E2915" s="216"/>
      <c r="F2915" s="216"/>
      <c r="G2915" s="216"/>
      <c r="H2915" s="216"/>
      <c r="I2915" s="216"/>
      <c r="J2915" s="216"/>
      <c r="K2915" s="216"/>
      <c r="L2915" s="216"/>
      <c r="M2915" s="216"/>
      <c r="N2915" s="216"/>
      <c r="O2915" s="216"/>
      <c r="P2915" s="216"/>
      <c r="Q2915" s="216"/>
      <c r="R2915" s="216"/>
      <c r="S2915" s="216"/>
      <c r="T2915" s="216"/>
      <c r="U2915" s="216"/>
      <c r="V2915" s="216"/>
      <c r="W2915" s="216"/>
      <c r="X2915" s="216"/>
      <c r="Y2915" s="216"/>
      <c r="Z2915" s="216"/>
      <c r="AA2915" s="216"/>
      <c r="AB2915" s="216"/>
      <c r="AC2915" s="216"/>
      <c r="AD2915" s="216"/>
      <c r="AE2915" s="216"/>
      <c r="AF2915" s="216"/>
      <c r="AG2915" s="216"/>
      <c r="AH2915" s="216"/>
      <c r="AI2915" s="216"/>
      <c r="AJ2915" s="216"/>
      <c r="AK2915" s="216"/>
      <c r="AL2915" s="216"/>
      <c r="FY2915" s="184"/>
      <c r="JJ2915" s="184"/>
    </row>
    <row r="2916" spans="2:270">
      <c r="B2916" s="202"/>
      <c r="E2916" s="216"/>
      <c r="F2916" s="216"/>
      <c r="G2916" s="216"/>
      <c r="H2916" s="216"/>
      <c r="I2916" s="216"/>
      <c r="J2916" s="216"/>
      <c r="K2916" s="216"/>
      <c r="L2916" s="216"/>
      <c r="M2916" s="216"/>
      <c r="N2916" s="216"/>
      <c r="O2916" s="216"/>
      <c r="P2916" s="216"/>
      <c r="Q2916" s="216"/>
      <c r="R2916" s="216"/>
      <c r="S2916" s="216"/>
      <c r="T2916" s="216"/>
      <c r="U2916" s="216"/>
      <c r="V2916" s="216"/>
      <c r="W2916" s="216"/>
      <c r="X2916" s="216"/>
      <c r="Y2916" s="216"/>
      <c r="Z2916" s="216"/>
      <c r="AA2916" s="216"/>
      <c r="AB2916" s="216"/>
      <c r="AC2916" s="216"/>
      <c r="AD2916" s="216"/>
      <c r="AE2916" s="216"/>
      <c r="AF2916" s="216"/>
      <c r="AG2916" s="216"/>
      <c r="AH2916" s="216"/>
      <c r="AI2916" s="216"/>
      <c r="AJ2916" s="216"/>
      <c r="AK2916" s="216"/>
      <c r="AL2916" s="216"/>
      <c r="FY2916" s="184"/>
      <c r="JJ2916" s="184"/>
    </row>
    <row r="2917" spans="2:270">
      <c r="B2917" s="202"/>
      <c r="E2917" s="216"/>
      <c r="F2917" s="216"/>
      <c r="G2917" s="216"/>
      <c r="H2917" s="216"/>
      <c r="I2917" s="216"/>
      <c r="J2917" s="216"/>
      <c r="K2917" s="216"/>
      <c r="L2917" s="216"/>
      <c r="M2917" s="216"/>
      <c r="N2917" s="216"/>
      <c r="O2917" s="216"/>
      <c r="P2917" s="216"/>
      <c r="Q2917" s="216"/>
      <c r="R2917" s="216"/>
      <c r="S2917" s="216"/>
      <c r="T2917" s="216"/>
      <c r="U2917" s="216"/>
      <c r="V2917" s="216"/>
      <c r="W2917" s="216"/>
      <c r="X2917" s="216"/>
      <c r="Y2917" s="216"/>
      <c r="Z2917" s="216"/>
      <c r="AA2917" s="216"/>
      <c r="AB2917" s="216"/>
      <c r="AC2917" s="216"/>
      <c r="AD2917" s="216"/>
      <c r="AE2917" s="216"/>
      <c r="AF2917" s="216"/>
      <c r="AG2917" s="216"/>
      <c r="AH2917" s="216"/>
      <c r="AI2917" s="216"/>
      <c r="AJ2917" s="216"/>
      <c r="AK2917" s="216"/>
      <c r="AL2917" s="216"/>
      <c r="FY2917" s="184"/>
      <c r="JJ2917" s="184"/>
    </row>
    <row r="2918" spans="2:270">
      <c r="B2918" s="202"/>
      <c r="E2918" s="216"/>
      <c r="F2918" s="216"/>
      <c r="G2918" s="216"/>
      <c r="H2918" s="216"/>
      <c r="I2918" s="216"/>
      <c r="J2918" s="216"/>
      <c r="K2918" s="216"/>
      <c r="L2918" s="216"/>
      <c r="M2918" s="216"/>
      <c r="N2918" s="216"/>
      <c r="O2918" s="216"/>
      <c r="P2918" s="216"/>
      <c r="Q2918" s="216"/>
      <c r="R2918" s="216"/>
      <c r="S2918" s="216"/>
      <c r="T2918" s="216"/>
      <c r="U2918" s="216"/>
      <c r="V2918" s="216"/>
      <c r="W2918" s="216"/>
      <c r="X2918" s="216"/>
      <c r="Y2918" s="216"/>
      <c r="Z2918" s="216"/>
      <c r="AA2918" s="216"/>
      <c r="AB2918" s="216"/>
      <c r="AC2918" s="216"/>
      <c r="AD2918" s="216"/>
      <c r="AE2918" s="216"/>
      <c r="AF2918" s="216"/>
      <c r="AG2918" s="216"/>
      <c r="AH2918" s="216"/>
      <c r="AI2918" s="216"/>
      <c r="AJ2918" s="216"/>
      <c r="AK2918" s="216"/>
      <c r="AL2918" s="216"/>
      <c r="FY2918" s="184"/>
      <c r="JJ2918" s="184"/>
    </row>
    <row r="2919" spans="2:270">
      <c r="B2919" s="202"/>
      <c r="E2919" s="216"/>
      <c r="F2919" s="216"/>
      <c r="G2919" s="216"/>
      <c r="H2919" s="216"/>
      <c r="I2919" s="216"/>
      <c r="J2919" s="216"/>
      <c r="K2919" s="216"/>
      <c r="L2919" s="216"/>
      <c r="M2919" s="216"/>
      <c r="N2919" s="216"/>
      <c r="O2919" s="216"/>
      <c r="P2919" s="216"/>
      <c r="Q2919" s="216"/>
      <c r="R2919" s="216"/>
      <c r="S2919" s="216"/>
      <c r="T2919" s="216"/>
      <c r="U2919" s="216"/>
      <c r="V2919" s="216"/>
      <c r="W2919" s="216"/>
      <c r="X2919" s="216"/>
      <c r="Y2919" s="216"/>
      <c r="Z2919" s="216"/>
      <c r="AA2919" s="216"/>
      <c r="AB2919" s="216"/>
      <c r="AC2919" s="216"/>
      <c r="AD2919" s="216"/>
      <c r="AE2919" s="216"/>
      <c r="AF2919" s="216"/>
      <c r="AG2919" s="216"/>
      <c r="AH2919" s="216"/>
      <c r="AI2919" s="216"/>
      <c r="AJ2919" s="216"/>
      <c r="AK2919" s="216"/>
      <c r="AL2919" s="216"/>
      <c r="FY2919" s="184"/>
      <c r="JJ2919" s="184"/>
    </row>
    <row r="2920" spans="2:270">
      <c r="B2920" s="202"/>
      <c r="E2920" s="216"/>
      <c r="F2920" s="216"/>
      <c r="G2920" s="216"/>
      <c r="H2920" s="216"/>
      <c r="I2920" s="216"/>
      <c r="J2920" s="216"/>
      <c r="K2920" s="216"/>
      <c r="L2920" s="216"/>
      <c r="M2920" s="216"/>
      <c r="N2920" s="216"/>
      <c r="O2920" s="216"/>
      <c r="P2920" s="216"/>
      <c r="Q2920" s="216"/>
      <c r="R2920" s="216"/>
      <c r="S2920" s="216"/>
      <c r="T2920" s="216"/>
      <c r="U2920" s="216"/>
      <c r="V2920" s="216"/>
      <c r="W2920" s="216"/>
      <c r="X2920" s="216"/>
      <c r="Y2920" s="216"/>
      <c r="Z2920" s="216"/>
      <c r="AA2920" s="216"/>
      <c r="AB2920" s="216"/>
      <c r="AC2920" s="216"/>
      <c r="AD2920" s="216"/>
      <c r="AE2920" s="216"/>
      <c r="AF2920" s="216"/>
      <c r="AG2920" s="216"/>
      <c r="AH2920" s="216"/>
      <c r="AI2920" s="216"/>
      <c r="AJ2920" s="216"/>
      <c r="AK2920" s="216"/>
      <c r="AL2920" s="216"/>
      <c r="FY2920" s="184"/>
      <c r="JJ2920" s="184"/>
    </row>
    <row r="2921" spans="2:270">
      <c r="B2921" s="202"/>
      <c r="E2921" s="216"/>
      <c r="F2921" s="216"/>
      <c r="G2921" s="216"/>
      <c r="H2921" s="216"/>
      <c r="I2921" s="216"/>
      <c r="J2921" s="216"/>
      <c r="K2921" s="216"/>
      <c r="L2921" s="216"/>
      <c r="M2921" s="216"/>
      <c r="N2921" s="216"/>
      <c r="O2921" s="216"/>
      <c r="P2921" s="216"/>
      <c r="Q2921" s="216"/>
      <c r="R2921" s="216"/>
      <c r="S2921" s="216"/>
      <c r="T2921" s="216"/>
      <c r="U2921" s="216"/>
      <c r="V2921" s="216"/>
      <c r="W2921" s="216"/>
      <c r="X2921" s="216"/>
      <c r="Y2921" s="216"/>
      <c r="Z2921" s="216"/>
      <c r="AA2921" s="216"/>
      <c r="AB2921" s="216"/>
      <c r="AC2921" s="216"/>
      <c r="AD2921" s="216"/>
      <c r="AE2921" s="216"/>
      <c r="AF2921" s="216"/>
      <c r="AG2921" s="216"/>
      <c r="AH2921" s="216"/>
      <c r="AI2921" s="216"/>
      <c r="AJ2921" s="216"/>
      <c r="AK2921" s="216"/>
      <c r="AL2921" s="216"/>
      <c r="FY2921" s="184"/>
      <c r="JJ2921" s="184"/>
    </row>
    <row r="2922" spans="2:270">
      <c r="B2922" s="202"/>
      <c r="E2922" s="216"/>
      <c r="F2922" s="216"/>
      <c r="G2922" s="216"/>
      <c r="H2922" s="216"/>
      <c r="I2922" s="216"/>
      <c r="J2922" s="216"/>
      <c r="K2922" s="216"/>
      <c r="L2922" s="216"/>
      <c r="M2922" s="216"/>
      <c r="N2922" s="216"/>
      <c r="O2922" s="216"/>
      <c r="P2922" s="216"/>
      <c r="Q2922" s="216"/>
      <c r="R2922" s="216"/>
      <c r="S2922" s="216"/>
      <c r="T2922" s="216"/>
      <c r="U2922" s="216"/>
      <c r="V2922" s="216"/>
      <c r="W2922" s="216"/>
      <c r="X2922" s="216"/>
      <c r="Y2922" s="216"/>
      <c r="Z2922" s="216"/>
      <c r="AA2922" s="216"/>
      <c r="AB2922" s="216"/>
      <c r="AC2922" s="216"/>
      <c r="AD2922" s="216"/>
      <c r="AE2922" s="216"/>
      <c r="AF2922" s="216"/>
      <c r="AG2922" s="216"/>
      <c r="AH2922" s="216"/>
      <c r="AI2922" s="216"/>
      <c r="AJ2922" s="216"/>
      <c r="AK2922" s="216"/>
      <c r="AL2922" s="216"/>
      <c r="FY2922" s="184"/>
      <c r="JJ2922" s="184"/>
    </row>
    <row r="2923" spans="2:270">
      <c r="B2923" s="202"/>
      <c r="E2923" s="216"/>
      <c r="F2923" s="216"/>
      <c r="G2923" s="216"/>
      <c r="H2923" s="216"/>
      <c r="I2923" s="216"/>
      <c r="J2923" s="216"/>
      <c r="K2923" s="216"/>
      <c r="L2923" s="216"/>
      <c r="M2923" s="216"/>
      <c r="N2923" s="216"/>
      <c r="O2923" s="216"/>
      <c r="P2923" s="216"/>
      <c r="Q2923" s="216"/>
      <c r="R2923" s="216"/>
      <c r="S2923" s="216"/>
      <c r="T2923" s="216"/>
      <c r="U2923" s="216"/>
      <c r="V2923" s="216"/>
      <c r="W2923" s="216"/>
      <c r="X2923" s="216"/>
      <c r="Y2923" s="216"/>
      <c r="Z2923" s="216"/>
      <c r="AA2923" s="216"/>
      <c r="AB2923" s="216"/>
      <c r="AC2923" s="216"/>
      <c r="AD2923" s="216"/>
      <c r="AE2923" s="216"/>
      <c r="AF2923" s="216"/>
      <c r="AG2923" s="216"/>
      <c r="AH2923" s="216"/>
      <c r="AI2923" s="216"/>
      <c r="AJ2923" s="216"/>
      <c r="AK2923" s="216"/>
      <c r="AL2923" s="216"/>
      <c r="FY2923" s="184"/>
      <c r="JJ2923" s="184"/>
    </row>
    <row r="2924" spans="2:270">
      <c r="B2924" s="202"/>
      <c r="E2924" s="216"/>
      <c r="F2924" s="216"/>
      <c r="G2924" s="216"/>
      <c r="H2924" s="216"/>
      <c r="I2924" s="216"/>
      <c r="J2924" s="216"/>
      <c r="K2924" s="216"/>
      <c r="L2924" s="216"/>
      <c r="M2924" s="216"/>
      <c r="N2924" s="216"/>
      <c r="O2924" s="216"/>
      <c r="P2924" s="216"/>
      <c r="Q2924" s="216"/>
      <c r="R2924" s="216"/>
      <c r="S2924" s="216"/>
      <c r="T2924" s="216"/>
      <c r="U2924" s="216"/>
      <c r="V2924" s="216"/>
      <c r="W2924" s="216"/>
      <c r="X2924" s="216"/>
      <c r="Y2924" s="216"/>
      <c r="Z2924" s="216"/>
      <c r="AA2924" s="216"/>
      <c r="AB2924" s="216"/>
      <c r="AC2924" s="216"/>
      <c r="AD2924" s="216"/>
      <c r="AE2924" s="216"/>
      <c r="AF2924" s="216"/>
      <c r="AG2924" s="216"/>
      <c r="AH2924" s="216"/>
      <c r="AI2924" s="216"/>
      <c r="AJ2924" s="216"/>
      <c r="AK2924" s="216"/>
      <c r="AL2924" s="216"/>
      <c r="FY2924" s="184"/>
      <c r="JJ2924" s="184"/>
    </row>
    <row r="2925" spans="2:270">
      <c r="B2925" s="202"/>
      <c r="E2925" s="216"/>
      <c r="F2925" s="216"/>
      <c r="G2925" s="216"/>
      <c r="H2925" s="216"/>
      <c r="I2925" s="216"/>
      <c r="J2925" s="216"/>
      <c r="K2925" s="216"/>
      <c r="L2925" s="216"/>
      <c r="M2925" s="216"/>
      <c r="N2925" s="216"/>
      <c r="O2925" s="216"/>
      <c r="P2925" s="216"/>
      <c r="Q2925" s="216"/>
      <c r="R2925" s="216"/>
      <c r="S2925" s="216"/>
      <c r="T2925" s="216"/>
      <c r="U2925" s="216"/>
      <c r="V2925" s="216"/>
      <c r="W2925" s="216"/>
      <c r="X2925" s="216"/>
      <c r="Y2925" s="216"/>
      <c r="Z2925" s="216"/>
      <c r="AA2925" s="216"/>
      <c r="AB2925" s="216"/>
      <c r="AC2925" s="216"/>
      <c r="AD2925" s="216"/>
      <c r="AE2925" s="216"/>
      <c r="AF2925" s="216"/>
      <c r="AG2925" s="216"/>
      <c r="AH2925" s="216"/>
      <c r="AI2925" s="216"/>
      <c r="AJ2925" s="216"/>
      <c r="AK2925" s="216"/>
      <c r="AL2925" s="216"/>
      <c r="FY2925" s="184"/>
      <c r="JJ2925" s="184"/>
    </row>
    <row r="2926" spans="2:270">
      <c r="B2926" s="202"/>
      <c r="E2926" s="216"/>
      <c r="F2926" s="216"/>
      <c r="G2926" s="216"/>
      <c r="H2926" s="216"/>
      <c r="I2926" s="216"/>
      <c r="J2926" s="216"/>
      <c r="K2926" s="216"/>
      <c r="L2926" s="216"/>
      <c r="M2926" s="216"/>
      <c r="N2926" s="216"/>
      <c r="O2926" s="216"/>
      <c r="P2926" s="216"/>
      <c r="Q2926" s="216"/>
      <c r="R2926" s="216"/>
      <c r="S2926" s="216"/>
      <c r="T2926" s="216"/>
      <c r="U2926" s="216"/>
      <c r="V2926" s="216"/>
      <c r="W2926" s="216"/>
      <c r="X2926" s="216"/>
      <c r="Y2926" s="216"/>
      <c r="Z2926" s="216"/>
      <c r="AA2926" s="216"/>
      <c r="AB2926" s="216"/>
      <c r="AC2926" s="216"/>
      <c r="AD2926" s="216"/>
      <c r="AE2926" s="216"/>
      <c r="AF2926" s="216"/>
      <c r="AG2926" s="216"/>
      <c r="AH2926" s="216"/>
      <c r="AI2926" s="216"/>
      <c r="AJ2926" s="216"/>
      <c r="AK2926" s="216"/>
      <c r="AL2926" s="216"/>
      <c r="FY2926" s="184"/>
      <c r="JJ2926" s="184"/>
    </row>
    <row r="2927" spans="2:270">
      <c r="B2927" s="202"/>
      <c r="E2927" s="216"/>
      <c r="F2927" s="216"/>
      <c r="G2927" s="216"/>
      <c r="H2927" s="216"/>
      <c r="I2927" s="216"/>
      <c r="J2927" s="216"/>
      <c r="K2927" s="216"/>
      <c r="L2927" s="216"/>
      <c r="M2927" s="216"/>
      <c r="N2927" s="216"/>
      <c r="O2927" s="216"/>
      <c r="P2927" s="216"/>
      <c r="Q2927" s="216"/>
      <c r="R2927" s="216"/>
      <c r="S2927" s="216"/>
      <c r="T2927" s="216"/>
      <c r="U2927" s="216"/>
      <c r="V2927" s="216"/>
      <c r="W2927" s="216"/>
      <c r="X2927" s="216"/>
      <c r="Y2927" s="216"/>
      <c r="Z2927" s="216"/>
      <c r="AA2927" s="216"/>
      <c r="AB2927" s="216"/>
      <c r="AC2927" s="216"/>
      <c r="AD2927" s="216"/>
      <c r="AE2927" s="216"/>
      <c r="AF2927" s="216"/>
      <c r="AG2927" s="216"/>
      <c r="AH2927" s="216"/>
      <c r="AI2927" s="216"/>
      <c r="AJ2927" s="216"/>
      <c r="AK2927" s="216"/>
      <c r="AL2927" s="216"/>
      <c r="FY2927" s="184"/>
      <c r="JJ2927" s="184"/>
    </row>
    <row r="2928" spans="2:270">
      <c r="B2928" s="202"/>
      <c r="E2928" s="216"/>
      <c r="F2928" s="216"/>
      <c r="G2928" s="216"/>
      <c r="H2928" s="216"/>
      <c r="I2928" s="216"/>
      <c r="J2928" s="216"/>
      <c r="K2928" s="216"/>
      <c r="L2928" s="216"/>
      <c r="M2928" s="216"/>
      <c r="N2928" s="216"/>
      <c r="O2928" s="216"/>
      <c r="P2928" s="216"/>
      <c r="Q2928" s="216"/>
      <c r="R2928" s="216"/>
      <c r="S2928" s="216"/>
      <c r="T2928" s="216"/>
      <c r="U2928" s="216"/>
      <c r="V2928" s="216"/>
      <c r="W2928" s="216"/>
      <c r="X2928" s="216"/>
      <c r="Y2928" s="216"/>
      <c r="Z2928" s="216"/>
      <c r="AA2928" s="216"/>
      <c r="AB2928" s="216"/>
      <c r="AC2928" s="216"/>
      <c r="AD2928" s="216"/>
      <c r="AE2928" s="216"/>
      <c r="AF2928" s="216"/>
      <c r="AG2928" s="216"/>
      <c r="AH2928" s="216"/>
      <c r="AI2928" s="216"/>
      <c r="AJ2928" s="216"/>
      <c r="AK2928" s="216"/>
      <c r="AL2928" s="216"/>
      <c r="FY2928" s="184"/>
      <c r="JJ2928" s="184"/>
    </row>
    <row r="2929" spans="2:270">
      <c r="B2929" s="202"/>
      <c r="E2929" s="216"/>
      <c r="F2929" s="216"/>
      <c r="G2929" s="216"/>
      <c r="H2929" s="216"/>
      <c r="I2929" s="216"/>
      <c r="J2929" s="216"/>
      <c r="K2929" s="216"/>
      <c r="L2929" s="216"/>
      <c r="M2929" s="216"/>
      <c r="N2929" s="216"/>
      <c r="O2929" s="216"/>
      <c r="P2929" s="216"/>
      <c r="Q2929" s="216"/>
      <c r="R2929" s="216"/>
      <c r="S2929" s="216"/>
      <c r="T2929" s="216"/>
      <c r="U2929" s="216"/>
      <c r="V2929" s="216"/>
      <c r="W2929" s="216"/>
      <c r="X2929" s="216"/>
      <c r="Y2929" s="216"/>
      <c r="Z2929" s="216"/>
      <c r="AA2929" s="216"/>
      <c r="AB2929" s="216"/>
      <c r="AC2929" s="216"/>
      <c r="AD2929" s="216"/>
      <c r="AE2929" s="216"/>
      <c r="AF2929" s="216"/>
      <c r="AG2929" s="216"/>
      <c r="AH2929" s="216"/>
      <c r="AI2929" s="216"/>
      <c r="AJ2929" s="216"/>
      <c r="AK2929" s="216"/>
      <c r="AL2929" s="216"/>
      <c r="FY2929" s="184"/>
      <c r="JJ2929" s="184"/>
    </row>
    <row r="2930" spans="2:270">
      <c r="B2930" s="202"/>
      <c r="E2930" s="216"/>
      <c r="F2930" s="216"/>
      <c r="G2930" s="216"/>
      <c r="H2930" s="216"/>
      <c r="I2930" s="216"/>
      <c r="J2930" s="216"/>
      <c r="K2930" s="216"/>
      <c r="L2930" s="216"/>
      <c r="M2930" s="216"/>
      <c r="N2930" s="216"/>
      <c r="O2930" s="216"/>
      <c r="P2930" s="216"/>
      <c r="Q2930" s="216"/>
      <c r="R2930" s="216"/>
      <c r="S2930" s="216"/>
      <c r="T2930" s="216"/>
      <c r="U2930" s="216"/>
      <c r="V2930" s="216"/>
      <c r="W2930" s="216"/>
      <c r="X2930" s="216"/>
      <c r="Y2930" s="216"/>
      <c r="Z2930" s="216"/>
      <c r="AA2930" s="216"/>
      <c r="AB2930" s="216"/>
      <c r="AC2930" s="216"/>
      <c r="AD2930" s="216"/>
      <c r="AE2930" s="216"/>
      <c r="AF2930" s="216"/>
      <c r="AG2930" s="216"/>
      <c r="AH2930" s="216"/>
      <c r="AI2930" s="216"/>
      <c r="AJ2930" s="216"/>
      <c r="AK2930" s="216"/>
      <c r="AL2930" s="216"/>
      <c r="FY2930" s="184"/>
      <c r="JJ2930" s="184"/>
    </row>
    <row r="2931" spans="2:270">
      <c r="B2931" s="202"/>
      <c r="E2931" s="216"/>
      <c r="F2931" s="216"/>
      <c r="G2931" s="216"/>
      <c r="H2931" s="216"/>
      <c r="I2931" s="216"/>
      <c r="J2931" s="216"/>
      <c r="K2931" s="216"/>
      <c r="L2931" s="216"/>
      <c r="M2931" s="216"/>
      <c r="N2931" s="216"/>
      <c r="O2931" s="216"/>
      <c r="P2931" s="216"/>
      <c r="Q2931" s="216"/>
      <c r="R2931" s="216"/>
      <c r="S2931" s="216"/>
      <c r="T2931" s="216"/>
      <c r="U2931" s="216"/>
      <c r="V2931" s="216"/>
      <c r="W2931" s="216"/>
      <c r="X2931" s="216"/>
      <c r="Y2931" s="216"/>
      <c r="Z2931" s="216"/>
      <c r="AA2931" s="216"/>
      <c r="AB2931" s="216"/>
      <c r="AC2931" s="216"/>
      <c r="AD2931" s="216"/>
      <c r="AE2931" s="216"/>
      <c r="AF2931" s="216"/>
      <c r="AG2931" s="216"/>
      <c r="AH2931" s="216"/>
      <c r="AI2931" s="216"/>
      <c r="AJ2931" s="216"/>
      <c r="AK2931" s="216"/>
      <c r="AL2931" s="216"/>
      <c r="FY2931" s="184"/>
      <c r="JJ2931" s="184"/>
    </row>
    <row r="2932" spans="2:270">
      <c r="B2932" s="202"/>
      <c r="E2932" s="216"/>
      <c r="F2932" s="216"/>
      <c r="G2932" s="216"/>
      <c r="H2932" s="216"/>
      <c r="I2932" s="216"/>
      <c r="J2932" s="216"/>
      <c r="K2932" s="216"/>
      <c r="L2932" s="216"/>
      <c r="M2932" s="216"/>
      <c r="N2932" s="216"/>
      <c r="O2932" s="216"/>
      <c r="P2932" s="216"/>
      <c r="Q2932" s="216"/>
      <c r="R2932" s="216"/>
      <c r="S2932" s="216"/>
      <c r="T2932" s="216"/>
      <c r="U2932" s="216"/>
      <c r="V2932" s="216"/>
      <c r="W2932" s="216"/>
      <c r="X2932" s="216"/>
      <c r="Y2932" s="216"/>
      <c r="Z2932" s="216"/>
      <c r="AA2932" s="216"/>
      <c r="AB2932" s="216"/>
      <c r="AC2932" s="216"/>
      <c r="AD2932" s="216"/>
      <c r="AE2932" s="216"/>
      <c r="AF2932" s="216"/>
      <c r="AG2932" s="216"/>
      <c r="AH2932" s="216"/>
      <c r="AI2932" s="216"/>
      <c r="AJ2932" s="216"/>
      <c r="AK2932" s="216"/>
      <c r="AL2932" s="216"/>
      <c r="FY2932" s="184"/>
      <c r="JJ2932" s="184"/>
    </row>
    <row r="2933" spans="2:270">
      <c r="B2933" s="202"/>
      <c r="E2933" s="216"/>
      <c r="F2933" s="216"/>
      <c r="G2933" s="216"/>
      <c r="H2933" s="216"/>
      <c r="I2933" s="216"/>
      <c r="J2933" s="216"/>
      <c r="K2933" s="216"/>
      <c r="L2933" s="216"/>
      <c r="M2933" s="216"/>
      <c r="N2933" s="216"/>
      <c r="O2933" s="216"/>
      <c r="P2933" s="216"/>
      <c r="Q2933" s="216"/>
      <c r="R2933" s="216"/>
      <c r="S2933" s="216"/>
      <c r="T2933" s="216"/>
      <c r="U2933" s="216"/>
      <c r="V2933" s="216"/>
      <c r="W2933" s="216"/>
      <c r="X2933" s="216"/>
      <c r="Y2933" s="216"/>
      <c r="Z2933" s="216"/>
      <c r="AA2933" s="216"/>
      <c r="AB2933" s="216"/>
      <c r="AC2933" s="216"/>
      <c r="AD2933" s="216"/>
      <c r="AE2933" s="216"/>
      <c r="AF2933" s="216"/>
      <c r="AG2933" s="216"/>
      <c r="AH2933" s="216"/>
      <c r="AI2933" s="216"/>
      <c r="AJ2933" s="216"/>
      <c r="AK2933" s="216"/>
      <c r="AL2933" s="216"/>
      <c r="FY2933" s="184"/>
      <c r="JJ2933" s="184"/>
    </row>
    <row r="2934" spans="2:270">
      <c r="B2934" s="202"/>
      <c r="E2934" s="216"/>
      <c r="F2934" s="216"/>
      <c r="G2934" s="216"/>
      <c r="H2934" s="216"/>
      <c r="I2934" s="216"/>
      <c r="J2934" s="216"/>
      <c r="K2934" s="216"/>
      <c r="L2934" s="216"/>
      <c r="M2934" s="216"/>
      <c r="N2934" s="216"/>
      <c r="O2934" s="216"/>
      <c r="P2934" s="216"/>
      <c r="Q2934" s="216"/>
      <c r="R2934" s="216"/>
      <c r="S2934" s="216"/>
      <c r="T2934" s="216"/>
      <c r="U2934" s="216"/>
      <c r="V2934" s="216"/>
      <c r="W2934" s="216"/>
      <c r="X2934" s="216"/>
      <c r="Y2934" s="216"/>
      <c r="Z2934" s="216"/>
      <c r="AA2934" s="216"/>
      <c r="AB2934" s="216"/>
      <c r="AC2934" s="216"/>
      <c r="AD2934" s="216"/>
      <c r="AE2934" s="216"/>
      <c r="AF2934" s="216"/>
      <c r="AG2934" s="216"/>
      <c r="AH2934" s="216"/>
      <c r="AI2934" s="216"/>
      <c r="AJ2934" s="216"/>
      <c r="AK2934" s="216"/>
      <c r="AL2934" s="216"/>
      <c r="FY2934" s="184"/>
      <c r="JJ2934" s="184"/>
    </row>
    <row r="2935" spans="2:270">
      <c r="B2935" s="202"/>
      <c r="E2935" s="216"/>
      <c r="F2935" s="216"/>
      <c r="G2935" s="216"/>
      <c r="H2935" s="216"/>
      <c r="I2935" s="216"/>
      <c r="J2935" s="216"/>
      <c r="K2935" s="216"/>
      <c r="L2935" s="216"/>
      <c r="M2935" s="216"/>
      <c r="N2935" s="216"/>
      <c r="O2935" s="216"/>
      <c r="P2935" s="216"/>
      <c r="Q2935" s="216"/>
      <c r="R2935" s="216"/>
      <c r="S2935" s="216"/>
      <c r="T2935" s="216"/>
      <c r="U2935" s="216"/>
      <c r="V2935" s="216"/>
      <c r="W2935" s="216"/>
      <c r="X2935" s="216"/>
      <c r="Y2935" s="216"/>
      <c r="Z2935" s="216"/>
      <c r="AA2935" s="216"/>
      <c r="AB2935" s="216"/>
      <c r="AC2935" s="216"/>
      <c r="AD2935" s="216"/>
      <c r="AE2935" s="216"/>
      <c r="AF2935" s="216"/>
      <c r="AG2935" s="216"/>
      <c r="AH2935" s="216"/>
      <c r="AI2935" s="216"/>
      <c r="AJ2935" s="216"/>
      <c r="AK2935" s="216"/>
      <c r="AL2935" s="216"/>
      <c r="FY2935" s="184"/>
      <c r="JJ2935" s="184"/>
    </row>
    <row r="2936" spans="2:270">
      <c r="B2936" s="202"/>
      <c r="E2936" s="216"/>
      <c r="F2936" s="216"/>
      <c r="G2936" s="216"/>
      <c r="H2936" s="216"/>
      <c r="I2936" s="216"/>
      <c r="J2936" s="216"/>
      <c r="K2936" s="216"/>
      <c r="L2936" s="216"/>
      <c r="M2936" s="216"/>
      <c r="N2936" s="216"/>
      <c r="O2936" s="216"/>
      <c r="P2936" s="216"/>
      <c r="Q2936" s="216"/>
      <c r="R2936" s="216"/>
      <c r="S2936" s="216"/>
      <c r="T2936" s="216"/>
      <c r="U2936" s="216"/>
      <c r="V2936" s="216"/>
      <c r="W2936" s="216"/>
      <c r="X2936" s="216"/>
      <c r="Y2936" s="216"/>
      <c r="Z2936" s="216"/>
      <c r="AA2936" s="216"/>
      <c r="AB2936" s="216"/>
      <c r="AC2936" s="216"/>
      <c r="AD2936" s="216"/>
      <c r="AE2936" s="216"/>
      <c r="AF2936" s="216"/>
      <c r="AG2936" s="216"/>
      <c r="AH2936" s="216"/>
      <c r="AI2936" s="216"/>
      <c r="AJ2936" s="216"/>
      <c r="AK2936" s="216"/>
      <c r="AL2936" s="216"/>
      <c r="FY2936" s="184"/>
      <c r="JJ2936" s="184"/>
    </row>
    <row r="2937" spans="2:270">
      <c r="B2937" s="202"/>
      <c r="E2937" s="216"/>
      <c r="F2937" s="216"/>
      <c r="G2937" s="216"/>
      <c r="H2937" s="216"/>
      <c r="I2937" s="216"/>
      <c r="J2937" s="216"/>
      <c r="K2937" s="216"/>
      <c r="L2937" s="216"/>
      <c r="M2937" s="216"/>
      <c r="N2937" s="216"/>
      <c r="O2937" s="216"/>
      <c r="P2937" s="216"/>
      <c r="Q2937" s="216"/>
      <c r="R2937" s="216"/>
      <c r="S2937" s="216"/>
      <c r="T2937" s="216"/>
      <c r="U2937" s="216"/>
      <c r="V2937" s="216"/>
      <c r="W2937" s="216"/>
      <c r="X2937" s="216"/>
      <c r="Y2937" s="216"/>
      <c r="Z2937" s="216"/>
      <c r="AA2937" s="216"/>
      <c r="AB2937" s="216"/>
      <c r="AC2937" s="216"/>
      <c r="AD2937" s="216"/>
      <c r="AE2937" s="216"/>
      <c r="AF2937" s="216"/>
      <c r="AG2937" s="216"/>
      <c r="AH2937" s="216"/>
      <c r="AI2937" s="216"/>
      <c r="AJ2937" s="216"/>
      <c r="AK2937" s="216"/>
      <c r="AL2937" s="216"/>
      <c r="FY2937" s="184"/>
      <c r="JJ2937" s="184"/>
    </row>
    <row r="2938" spans="2:270">
      <c r="B2938" s="202"/>
      <c r="E2938" s="216"/>
      <c r="F2938" s="216"/>
      <c r="G2938" s="216"/>
      <c r="H2938" s="216"/>
      <c r="I2938" s="216"/>
      <c r="J2938" s="216"/>
      <c r="K2938" s="216"/>
      <c r="L2938" s="216"/>
      <c r="M2938" s="216"/>
      <c r="N2938" s="216"/>
      <c r="O2938" s="216"/>
      <c r="P2938" s="216"/>
      <c r="Q2938" s="216"/>
      <c r="R2938" s="216"/>
      <c r="S2938" s="216"/>
      <c r="T2938" s="216"/>
      <c r="U2938" s="216"/>
      <c r="V2938" s="216"/>
      <c r="W2938" s="216"/>
      <c r="X2938" s="216"/>
      <c r="Y2938" s="216"/>
      <c r="Z2938" s="216"/>
      <c r="AA2938" s="216"/>
      <c r="AB2938" s="216"/>
      <c r="AC2938" s="216"/>
      <c r="AD2938" s="216"/>
      <c r="AE2938" s="216"/>
      <c r="AF2938" s="216"/>
      <c r="AG2938" s="216"/>
      <c r="AH2938" s="216"/>
      <c r="AI2938" s="216"/>
      <c r="AJ2938" s="216"/>
      <c r="AK2938" s="216"/>
      <c r="AL2938" s="216"/>
      <c r="FY2938" s="184"/>
      <c r="JJ2938" s="184"/>
    </row>
    <row r="2939" spans="2:270">
      <c r="B2939" s="202"/>
      <c r="E2939" s="216"/>
      <c r="F2939" s="216"/>
      <c r="G2939" s="216"/>
      <c r="H2939" s="216"/>
      <c r="I2939" s="216"/>
      <c r="J2939" s="216"/>
      <c r="K2939" s="216"/>
      <c r="L2939" s="216"/>
      <c r="M2939" s="216"/>
      <c r="N2939" s="216"/>
      <c r="O2939" s="216"/>
      <c r="P2939" s="216"/>
      <c r="Q2939" s="216"/>
      <c r="R2939" s="216"/>
      <c r="S2939" s="216"/>
      <c r="T2939" s="216"/>
      <c r="U2939" s="216"/>
      <c r="V2939" s="216"/>
      <c r="W2939" s="216"/>
      <c r="X2939" s="216"/>
      <c r="Y2939" s="216"/>
      <c r="Z2939" s="216"/>
      <c r="AA2939" s="216"/>
      <c r="AB2939" s="216"/>
      <c r="AC2939" s="216"/>
      <c r="AD2939" s="216"/>
      <c r="AE2939" s="216"/>
      <c r="AF2939" s="216"/>
      <c r="AG2939" s="216"/>
      <c r="AH2939" s="216"/>
      <c r="AI2939" s="216"/>
      <c r="AJ2939" s="216"/>
      <c r="AK2939" s="216"/>
      <c r="AL2939" s="216"/>
      <c r="FY2939" s="184"/>
      <c r="JJ2939" s="184"/>
    </row>
    <row r="2940" spans="2:270">
      <c r="B2940" s="202"/>
      <c r="E2940" s="216"/>
      <c r="F2940" s="216"/>
      <c r="G2940" s="216"/>
      <c r="H2940" s="216"/>
      <c r="I2940" s="216"/>
      <c r="J2940" s="216"/>
      <c r="K2940" s="216"/>
      <c r="L2940" s="216"/>
      <c r="M2940" s="216"/>
      <c r="N2940" s="216"/>
      <c r="O2940" s="216"/>
      <c r="P2940" s="216"/>
      <c r="Q2940" s="216"/>
      <c r="R2940" s="216"/>
      <c r="S2940" s="216"/>
      <c r="T2940" s="216"/>
      <c r="U2940" s="216"/>
      <c r="V2940" s="216"/>
      <c r="W2940" s="216"/>
      <c r="X2940" s="216"/>
      <c r="Y2940" s="216"/>
      <c r="Z2940" s="216"/>
      <c r="AA2940" s="216"/>
      <c r="AB2940" s="216"/>
      <c r="AC2940" s="216"/>
      <c r="AD2940" s="216"/>
      <c r="AE2940" s="216"/>
      <c r="AF2940" s="216"/>
      <c r="AG2940" s="216"/>
      <c r="AH2940" s="216"/>
      <c r="AI2940" s="216"/>
      <c r="AJ2940" s="216"/>
      <c r="AK2940" s="216"/>
      <c r="AL2940" s="216"/>
      <c r="FY2940" s="184"/>
      <c r="JJ2940" s="184"/>
    </row>
    <row r="2941" spans="2:270">
      <c r="B2941" s="202"/>
      <c r="E2941" s="216"/>
      <c r="F2941" s="216"/>
      <c r="G2941" s="216"/>
      <c r="H2941" s="216"/>
      <c r="I2941" s="216"/>
      <c r="J2941" s="216"/>
      <c r="K2941" s="216"/>
      <c r="L2941" s="216"/>
      <c r="M2941" s="216"/>
      <c r="N2941" s="216"/>
      <c r="O2941" s="216"/>
      <c r="P2941" s="216"/>
      <c r="Q2941" s="216"/>
      <c r="R2941" s="216"/>
      <c r="S2941" s="216"/>
      <c r="T2941" s="216"/>
      <c r="U2941" s="216"/>
      <c r="V2941" s="216"/>
      <c r="W2941" s="216"/>
      <c r="X2941" s="216"/>
      <c r="Y2941" s="216"/>
      <c r="Z2941" s="216"/>
      <c r="AA2941" s="216"/>
      <c r="AB2941" s="216"/>
      <c r="AC2941" s="216"/>
      <c r="AD2941" s="216"/>
      <c r="AE2941" s="216"/>
      <c r="AF2941" s="216"/>
      <c r="AG2941" s="216"/>
      <c r="AH2941" s="216"/>
      <c r="AI2941" s="216"/>
      <c r="AJ2941" s="216"/>
      <c r="AK2941" s="216"/>
      <c r="AL2941" s="216"/>
      <c r="FY2941" s="184"/>
      <c r="JJ2941" s="184"/>
    </row>
    <row r="2942" spans="2:270">
      <c r="B2942" s="202"/>
      <c r="E2942" s="216"/>
      <c r="F2942" s="216"/>
      <c r="G2942" s="216"/>
      <c r="H2942" s="216"/>
      <c r="I2942" s="216"/>
      <c r="J2942" s="216"/>
      <c r="K2942" s="216"/>
      <c r="L2942" s="216"/>
      <c r="M2942" s="216"/>
      <c r="N2942" s="216"/>
      <c r="O2942" s="216"/>
      <c r="P2942" s="216"/>
      <c r="Q2942" s="216"/>
      <c r="R2942" s="216"/>
      <c r="S2942" s="216"/>
      <c r="T2942" s="216"/>
      <c r="U2942" s="216"/>
      <c r="V2942" s="216"/>
      <c r="W2942" s="216"/>
      <c r="X2942" s="216"/>
      <c r="Y2942" s="216"/>
      <c r="Z2942" s="216"/>
      <c r="AA2942" s="216"/>
      <c r="AB2942" s="216"/>
      <c r="AC2942" s="216"/>
      <c r="AD2942" s="216"/>
      <c r="AE2942" s="216"/>
      <c r="AF2942" s="216"/>
      <c r="AG2942" s="216"/>
      <c r="AH2942" s="216"/>
      <c r="AI2942" s="216"/>
      <c r="AJ2942" s="216"/>
      <c r="AK2942" s="216"/>
      <c r="AL2942" s="216"/>
      <c r="FY2942" s="184"/>
      <c r="JJ2942" s="184"/>
    </row>
    <row r="2943" spans="2:270">
      <c r="B2943" s="202"/>
      <c r="E2943" s="216"/>
      <c r="F2943" s="216"/>
      <c r="G2943" s="216"/>
      <c r="H2943" s="216"/>
      <c r="I2943" s="216"/>
      <c r="J2943" s="216"/>
      <c r="K2943" s="216"/>
      <c r="L2943" s="216"/>
      <c r="M2943" s="216"/>
      <c r="N2943" s="216"/>
      <c r="O2943" s="216"/>
      <c r="P2943" s="216"/>
      <c r="Q2943" s="216"/>
      <c r="R2943" s="216"/>
      <c r="S2943" s="216"/>
      <c r="T2943" s="216"/>
      <c r="U2943" s="216"/>
      <c r="V2943" s="216"/>
      <c r="W2943" s="216"/>
      <c r="X2943" s="216"/>
      <c r="Y2943" s="216"/>
      <c r="Z2943" s="216"/>
      <c r="AA2943" s="216"/>
      <c r="AB2943" s="216"/>
      <c r="AC2943" s="216"/>
      <c r="AD2943" s="216"/>
      <c r="AE2943" s="216"/>
      <c r="AF2943" s="216"/>
      <c r="AG2943" s="216"/>
      <c r="AH2943" s="216"/>
      <c r="AI2943" s="216"/>
      <c r="AJ2943" s="216"/>
      <c r="AK2943" s="216"/>
      <c r="AL2943" s="216"/>
      <c r="FY2943" s="184"/>
      <c r="JJ2943" s="184"/>
    </row>
    <row r="2944" spans="2:270">
      <c r="B2944" s="202"/>
      <c r="E2944" s="216"/>
      <c r="F2944" s="216"/>
      <c r="G2944" s="216"/>
      <c r="H2944" s="216"/>
      <c r="I2944" s="216"/>
      <c r="J2944" s="216"/>
      <c r="K2944" s="216"/>
      <c r="L2944" s="216"/>
      <c r="M2944" s="216"/>
      <c r="N2944" s="216"/>
      <c r="O2944" s="216"/>
      <c r="P2944" s="216"/>
      <c r="Q2944" s="216"/>
      <c r="R2944" s="216"/>
      <c r="S2944" s="216"/>
      <c r="T2944" s="216"/>
      <c r="U2944" s="216"/>
      <c r="V2944" s="216"/>
      <c r="W2944" s="216"/>
      <c r="X2944" s="216"/>
      <c r="Y2944" s="216"/>
      <c r="Z2944" s="216"/>
      <c r="AA2944" s="216"/>
      <c r="AB2944" s="216"/>
      <c r="AC2944" s="216"/>
      <c r="AD2944" s="216"/>
      <c r="AE2944" s="216"/>
      <c r="AF2944" s="216"/>
      <c r="AG2944" s="216"/>
      <c r="AH2944" s="216"/>
      <c r="AI2944" s="216"/>
      <c r="AJ2944" s="216"/>
      <c r="AK2944" s="216"/>
      <c r="AL2944" s="216"/>
      <c r="FY2944" s="184"/>
      <c r="JJ2944" s="184"/>
    </row>
    <row r="2945" spans="2:270">
      <c r="B2945" s="202"/>
      <c r="E2945" s="216"/>
      <c r="F2945" s="216"/>
      <c r="G2945" s="216"/>
      <c r="H2945" s="216"/>
      <c r="I2945" s="216"/>
      <c r="J2945" s="216"/>
      <c r="K2945" s="216"/>
      <c r="L2945" s="216"/>
      <c r="M2945" s="216"/>
      <c r="N2945" s="216"/>
      <c r="O2945" s="216"/>
      <c r="P2945" s="216"/>
      <c r="Q2945" s="216"/>
      <c r="R2945" s="216"/>
      <c r="S2945" s="216"/>
      <c r="T2945" s="216"/>
      <c r="U2945" s="216"/>
      <c r="V2945" s="216"/>
      <c r="W2945" s="216"/>
      <c r="X2945" s="216"/>
      <c r="Y2945" s="216"/>
      <c r="Z2945" s="216"/>
      <c r="AA2945" s="216"/>
      <c r="AB2945" s="216"/>
      <c r="AC2945" s="216"/>
      <c r="AD2945" s="216"/>
      <c r="AE2945" s="216"/>
      <c r="AF2945" s="216"/>
      <c r="AG2945" s="216"/>
      <c r="AH2945" s="216"/>
      <c r="AI2945" s="216"/>
      <c r="AJ2945" s="216"/>
      <c r="AK2945" s="216"/>
      <c r="AL2945" s="216"/>
      <c r="FY2945" s="184"/>
      <c r="JJ2945" s="184"/>
    </row>
    <row r="2946" spans="2:270">
      <c r="B2946" s="202"/>
      <c r="E2946" s="216"/>
      <c r="F2946" s="216"/>
      <c r="G2946" s="216"/>
      <c r="H2946" s="216"/>
      <c r="I2946" s="216"/>
      <c r="J2946" s="216"/>
      <c r="K2946" s="216"/>
      <c r="L2946" s="216"/>
      <c r="M2946" s="216"/>
      <c r="N2946" s="216"/>
      <c r="O2946" s="216"/>
      <c r="P2946" s="216"/>
      <c r="Q2946" s="216"/>
      <c r="R2946" s="216"/>
      <c r="S2946" s="216"/>
      <c r="T2946" s="216"/>
      <c r="U2946" s="216"/>
      <c r="V2946" s="216"/>
      <c r="W2946" s="216"/>
      <c r="X2946" s="216"/>
      <c r="Y2946" s="216"/>
      <c r="Z2946" s="216"/>
      <c r="AA2946" s="216"/>
      <c r="AB2946" s="216"/>
      <c r="AC2946" s="216"/>
      <c r="AD2946" s="216"/>
      <c r="AE2946" s="216"/>
      <c r="AF2946" s="216"/>
      <c r="AG2946" s="216"/>
      <c r="AH2946" s="216"/>
      <c r="AI2946" s="216"/>
      <c r="AJ2946" s="216"/>
      <c r="AK2946" s="216"/>
      <c r="AL2946" s="216"/>
      <c r="FY2946" s="184"/>
      <c r="JJ2946" s="184"/>
    </row>
    <row r="2947" spans="2:270">
      <c r="B2947" s="202"/>
      <c r="E2947" s="216"/>
      <c r="F2947" s="216"/>
      <c r="G2947" s="216"/>
      <c r="H2947" s="216"/>
      <c r="I2947" s="216"/>
      <c r="J2947" s="216"/>
      <c r="K2947" s="216"/>
      <c r="L2947" s="216"/>
      <c r="M2947" s="216"/>
      <c r="N2947" s="216"/>
      <c r="O2947" s="216"/>
      <c r="P2947" s="216"/>
      <c r="Q2947" s="216"/>
      <c r="R2947" s="216"/>
      <c r="S2947" s="216"/>
      <c r="T2947" s="216"/>
      <c r="U2947" s="216"/>
      <c r="V2947" s="216"/>
      <c r="W2947" s="216"/>
      <c r="X2947" s="216"/>
      <c r="Y2947" s="216"/>
      <c r="Z2947" s="216"/>
      <c r="AA2947" s="216"/>
      <c r="AB2947" s="216"/>
      <c r="AC2947" s="216"/>
      <c r="AD2947" s="216"/>
      <c r="AE2947" s="216"/>
      <c r="AF2947" s="216"/>
      <c r="AG2947" s="216"/>
      <c r="AH2947" s="216"/>
      <c r="AI2947" s="216"/>
      <c r="AJ2947" s="216"/>
      <c r="AK2947" s="216"/>
      <c r="AL2947" s="216"/>
      <c r="FY2947" s="184"/>
      <c r="JJ2947" s="184"/>
    </row>
    <row r="2948" spans="2:270">
      <c r="B2948" s="202"/>
      <c r="E2948" s="216"/>
      <c r="F2948" s="216"/>
      <c r="G2948" s="216"/>
      <c r="H2948" s="216"/>
      <c r="I2948" s="216"/>
      <c r="J2948" s="216"/>
      <c r="K2948" s="216"/>
      <c r="L2948" s="216"/>
      <c r="M2948" s="216"/>
      <c r="N2948" s="216"/>
      <c r="O2948" s="216"/>
      <c r="P2948" s="216"/>
      <c r="Q2948" s="216"/>
      <c r="R2948" s="216"/>
      <c r="S2948" s="216"/>
      <c r="T2948" s="216"/>
      <c r="U2948" s="216"/>
      <c r="V2948" s="216"/>
      <c r="W2948" s="216"/>
      <c r="X2948" s="216"/>
      <c r="Y2948" s="216"/>
      <c r="Z2948" s="216"/>
      <c r="AA2948" s="216"/>
      <c r="AB2948" s="216"/>
      <c r="AC2948" s="216"/>
      <c r="AD2948" s="216"/>
      <c r="AE2948" s="216"/>
      <c r="AF2948" s="216"/>
      <c r="AG2948" s="216"/>
      <c r="AH2948" s="216"/>
      <c r="AI2948" s="216"/>
      <c r="AJ2948" s="216"/>
      <c r="AK2948" s="216"/>
      <c r="AL2948" s="216"/>
      <c r="FY2948" s="184"/>
      <c r="JJ2948" s="184"/>
    </row>
    <row r="2949" spans="2:270">
      <c r="B2949" s="202"/>
      <c r="E2949" s="216"/>
      <c r="F2949" s="216"/>
      <c r="G2949" s="216"/>
      <c r="H2949" s="216"/>
      <c r="I2949" s="216"/>
      <c r="J2949" s="216"/>
      <c r="K2949" s="216"/>
      <c r="L2949" s="216"/>
      <c r="M2949" s="216"/>
      <c r="N2949" s="216"/>
      <c r="O2949" s="216"/>
      <c r="P2949" s="216"/>
      <c r="Q2949" s="216"/>
      <c r="R2949" s="216"/>
      <c r="S2949" s="216"/>
      <c r="T2949" s="216"/>
      <c r="U2949" s="216"/>
      <c r="V2949" s="216"/>
      <c r="W2949" s="216"/>
      <c r="X2949" s="216"/>
      <c r="Y2949" s="216"/>
      <c r="Z2949" s="216"/>
      <c r="AA2949" s="216"/>
      <c r="AB2949" s="216"/>
      <c r="AC2949" s="216"/>
      <c r="AD2949" s="216"/>
      <c r="AE2949" s="216"/>
      <c r="AF2949" s="216"/>
      <c r="AG2949" s="216"/>
      <c r="AH2949" s="216"/>
      <c r="AI2949" s="216"/>
      <c r="AJ2949" s="216"/>
      <c r="AK2949" s="216"/>
      <c r="AL2949" s="216"/>
      <c r="FY2949" s="184"/>
      <c r="JJ2949" s="184"/>
    </row>
    <row r="2950" spans="2:270">
      <c r="B2950" s="202"/>
      <c r="E2950" s="216"/>
      <c r="F2950" s="216"/>
      <c r="G2950" s="216"/>
      <c r="H2950" s="216"/>
      <c r="I2950" s="216"/>
      <c r="J2950" s="216"/>
      <c r="K2950" s="216"/>
      <c r="L2950" s="216"/>
      <c r="M2950" s="216"/>
      <c r="N2950" s="216"/>
      <c r="O2950" s="216"/>
      <c r="P2950" s="216"/>
      <c r="Q2950" s="216"/>
      <c r="R2950" s="216"/>
      <c r="S2950" s="216"/>
      <c r="T2950" s="216"/>
      <c r="U2950" s="216"/>
      <c r="V2950" s="216"/>
      <c r="W2950" s="216"/>
      <c r="X2950" s="216"/>
      <c r="Y2950" s="216"/>
      <c r="Z2950" s="216"/>
      <c r="AA2950" s="216"/>
      <c r="AB2950" s="216"/>
      <c r="AC2950" s="216"/>
      <c r="AD2950" s="216"/>
      <c r="AE2950" s="216"/>
      <c r="AF2950" s="216"/>
      <c r="AG2950" s="216"/>
      <c r="AH2950" s="216"/>
      <c r="AI2950" s="216"/>
      <c r="AJ2950" s="216"/>
      <c r="AK2950" s="216"/>
      <c r="AL2950" s="216"/>
      <c r="FY2950" s="184"/>
      <c r="JJ2950" s="184"/>
    </row>
    <row r="2951" spans="2:270">
      <c r="B2951" s="202"/>
      <c r="E2951" s="216"/>
      <c r="F2951" s="216"/>
      <c r="G2951" s="216"/>
      <c r="H2951" s="216"/>
      <c r="I2951" s="216"/>
      <c r="J2951" s="216"/>
      <c r="K2951" s="216"/>
      <c r="L2951" s="216"/>
      <c r="M2951" s="216"/>
      <c r="N2951" s="216"/>
      <c r="O2951" s="216"/>
      <c r="P2951" s="216"/>
      <c r="Q2951" s="216"/>
      <c r="R2951" s="216"/>
      <c r="S2951" s="216"/>
      <c r="T2951" s="216"/>
      <c r="U2951" s="216"/>
      <c r="V2951" s="216"/>
      <c r="W2951" s="216"/>
      <c r="X2951" s="216"/>
      <c r="Y2951" s="216"/>
      <c r="Z2951" s="216"/>
      <c r="AA2951" s="216"/>
      <c r="AB2951" s="216"/>
      <c r="AC2951" s="216"/>
      <c r="AD2951" s="216"/>
      <c r="AE2951" s="216"/>
      <c r="AF2951" s="216"/>
      <c r="AG2951" s="216"/>
      <c r="AH2951" s="216"/>
      <c r="AI2951" s="216"/>
      <c r="AJ2951" s="216"/>
      <c r="AK2951" s="216"/>
      <c r="AL2951" s="216"/>
      <c r="FY2951" s="184"/>
      <c r="JJ2951" s="184"/>
    </row>
    <row r="2952" spans="2:270">
      <c r="B2952" s="202"/>
      <c r="E2952" s="216"/>
      <c r="F2952" s="216"/>
      <c r="G2952" s="216"/>
      <c r="H2952" s="216"/>
      <c r="I2952" s="216"/>
      <c r="J2952" s="216"/>
      <c r="K2952" s="216"/>
      <c r="L2952" s="216"/>
      <c r="M2952" s="216"/>
      <c r="N2952" s="216"/>
      <c r="O2952" s="216"/>
      <c r="P2952" s="216"/>
      <c r="Q2952" s="216"/>
      <c r="R2952" s="216"/>
      <c r="S2952" s="216"/>
      <c r="T2952" s="216"/>
      <c r="U2952" s="216"/>
      <c r="V2952" s="216"/>
      <c r="W2952" s="216"/>
      <c r="X2952" s="216"/>
      <c r="Y2952" s="216"/>
      <c r="Z2952" s="216"/>
      <c r="AA2952" s="216"/>
      <c r="AB2952" s="216"/>
      <c r="AC2952" s="216"/>
      <c r="AD2952" s="216"/>
      <c r="AE2952" s="216"/>
      <c r="AF2952" s="216"/>
      <c r="AG2952" s="216"/>
      <c r="AH2952" s="216"/>
      <c r="AI2952" s="216"/>
      <c r="AJ2952" s="216"/>
      <c r="AK2952" s="216"/>
      <c r="AL2952" s="216"/>
      <c r="FY2952" s="184"/>
      <c r="JJ2952" s="184"/>
    </row>
    <row r="2953" spans="2:270">
      <c r="B2953" s="202"/>
      <c r="E2953" s="216"/>
      <c r="F2953" s="216"/>
      <c r="G2953" s="216"/>
      <c r="H2953" s="216"/>
      <c r="I2953" s="216"/>
      <c r="J2953" s="216"/>
      <c r="K2953" s="216"/>
      <c r="L2953" s="216"/>
      <c r="M2953" s="216"/>
      <c r="N2953" s="216"/>
      <c r="O2953" s="216"/>
      <c r="P2953" s="216"/>
      <c r="Q2953" s="216"/>
      <c r="R2953" s="216"/>
      <c r="S2953" s="216"/>
      <c r="T2953" s="216"/>
      <c r="U2953" s="216"/>
      <c r="V2953" s="216"/>
      <c r="W2953" s="216"/>
      <c r="X2953" s="216"/>
      <c r="Y2953" s="216"/>
      <c r="Z2953" s="216"/>
      <c r="AA2953" s="216"/>
      <c r="AB2953" s="216"/>
      <c r="AC2953" s="216"/>
      <c r="AD2953" s="216"/>
      <c r="AE2953" s="216"/>
      <c r="AF2953" s="216"/>
      <c r="AG2953" s="216"/>
      <c r="AH2953" s="216"/>
      <c r="AI2953" s="216"/>
      <c r="AJ2953" s="216"/>
      <c r="AK2953" s="216"/>
      <c r="AL2953" s="216"/>
      <c r="FY2953" s="184"/>
      <c r="JJ2953" s="184"/>
    </row>
    <row r="2954" spans="2:270">
      <c r="B2954" s="202"/>
      <c r="E2954" s="216"/>
      <c r="F2954" s="216"/>
      <c r="G2954" s="216"/>
      <c r="H2954" s="216"/>
      <c r="I2954" s="216"/>
      <c r="J2954" s="216"/>
      <c r="K2954" s="216"/>
      <c r="L2954" s="216"/>
      <c r="M2954" s="216"/>
      <c r="N2954" s="216"/>
      <c r="O2954" s="216"/>
      <c r="P2954" s="216"/>
      <c r="Q2954" s="216"/>
      <c r="R2954" s="216"/>
      <c r="S2954" s="216"/>
      <c r="T2954" s="216"/>
      <c r="U2954" s="216"/>
      <c r="V2954" s="216"/>
      <c r="W2954" s="216"/>
      <c r="X2954" s="216"/>
      <c r="Y2954" s="216"/>
      <c r="Z2954" s="216"/>
      <c r="AA2954" s="216"/>
      <c r="AB2954" s="216"/>
      <c r="AC2954" s="216"/>
      <c r="AD2954" s="216"/>
      <c r="AE2954" s="216"/>
      <c r="AF2954" s="216"/>
      <c r="AG2954" s="216"/>
      <c r="AH2954" s="216"/>
      <c r="AI2954" s="216"/>
      <c r="AJ2954" s="216"/>
      <c r="AK2954" s="216"/>
      <c r="AL2954" s="216"/>
      <c r="FY2954" s="184"/>
      <c r="JJ2954" s="184"/>
    </row>
    <row r="2955" spans="2:270">
      <c r="B2955" s="202"/>
      <c r="E2955" s="216"/>
      <c r="F2955" s="216"/>
      <c r="G2955" s="216"/>
      <c r="H2955" s="216"/>
      <c r="I2955" s="216"/>
      <c r="J2955" s="216"/>
      <c r="K2955" s="216"/>
      <c r="L2955" s="216"/>
      <c r="M2955" s="216"/>
      <c r="N2955" s="216"/>
      <c r="O2955" s="216"/>
      <c r="P2955" s="216"/>
      <c r="Q2955" s="216"/>
      <c r="R2955" s="216"/>
      <c r="S2955" s="216"/>
      <c r="T2955" s="216"/>
      <c r="U2955" s="216"/>
      <c r="V2955" s="216"/>
      <c r="W2955" s="216"/>
      <c r="X2955" s="216"/>
      <c r="Y2955" s="216"/>
      <c r="Z2955" s="216"/>
      <c r="AA2955" s="216"/>
      <c r="AB2955" s="216"/>
      <c r="AC2955" s="216"/>
      <c r="AD2955" s="216"/>
      <c r="AE2955" s="216"/>
      <c r="AF2955" s="216"/>
      <c r="AG2955" s="216"/>
      <c r="AH2955" s="216"/>
      <c r="AI2955" s="216"/>
      <c r="AJ2955" s="216"/>
      <c r="AK2955" s="216"/>
      <c r="AL2955" s="216"/>
      <c r="FY2955" s="184"/>
      <c r="JJ2955" s="184"/>
    </row>
    <row r="2956" spans="2:270">
      <c r="B2956" s="202"/>
      <c r="E2956" s="216"/>
      <c r="F2956" s="216"/>
      <c r="G2956" s="216"/>
      <c r="H2956" s="216"/>
      <c r="I2956" s="216"/>
      <c r="J2956" s="216"/>
      <c r="K2956" s="216"/>
      <c r="L2956" s="216"/>
      <c r="M2956" s="216"/>
      <c r="N2956" s="216"/>
      <c r="O2956" s="216"/>
      <c r="P2956" s="216"/>
      <c r="Q2956" s="216"/>
      <c r="R2956" s="216"/>
      <c r="S2956" s="216"/>
      <c r="T2956" s="216"/>
      <c r="U2956" s="216"/>
      <c r="V2956" s="216"/>
      <c r="W2956" s="216"/>
      <c r="X2956" s="216"/>
      <c r="Y2956" s="216"/>
      <c r="Z2956" s="216"/>
      <c r="AA2956" s="216"/>
      <c r="AB2956" s="216"/>
      <c r="AC2956" s="216"/>
      <c r="AD2956" s="216"/>
      <c r="AE2956" s="216"/>
      <c r="AF2956" s="216"/>
      <c r="AG2956" s="216"/>
      <c r="AH2956" s="216"/>
      <c r="AI2956" s="216"/>
      <c r="AJ2956" s="216"/>
      <c r="AK2956" s="216"/>
      <c r="AL2956" s="216"/>
      <c r="FY2956" s="184"/>
      <c r="JJ2956" s="184"/>
    </row>
    <row r="2957" spans="2:270">
      <c r="B2957" s="202"/>
      <c r="E2957" s="216"/>
      <c r="F2957" s="216"/>
      <c r="G2957" s="216"/>
      <c r="H2957" s="216"/>
      <c r="I2957" s="216"/>
      <c r="J2957" s="216"/>
      <c r="K2957" s="216"/>
      <c r="L2957" s="216"/>
      <c r="M2957" s="216"/>
      <c r="N2957" s="216"/>
      <c r="O2957" s="216"/>
      <c r="P2957" s="216"/>
      <c r="Q2957" s="216"/>
      <c r="R2957" s="216"/>
      <c r="S2957" s="216"/>
      <c r="T2957" s="216"/>
      <c r="U2957" s="216"/>
      <c r="V2957" s="216"/>
      <c r="W2957" s="216"/>
      <c r="X2957" s="216"/>
      <c r="Y2957" s="216"/>
      <c r="Z2957" s="216"/>
      <c r="AA2957" s="216"/>
      <c r="AB2957" s="216"/>
      <c r="AC2957" s="216"/>
      <c r="AD2957" s="216"/>
      <c r="AE2957" s="216"/>
      <c r="AF2957" s="216"/>
      <c r="AG2957" s="216"/>
      <c r="AH2957" s="216"/>
      <c r="AI2957" s="216"/>
      <c r="AJ2957" s="216"/>
      <c r="AK2957" s="216"/>
      <c r="AL2957" s="216"/>
      <c r="FY2957" s="184"/>
      <c r="JJ2957" s="184"/>
    </row>
    <row r="2958" spans="2:270">
      <c r="B2958" s="202"/>
      <c r="E2958" s="216"/>
      <c r="F2958" s="216"/>
      <c r="G2958" s="216"/>
      <c r="H2958" s="216"/>
      <c r="I2958" s="216"/>
      <c r="J2958" s="216"/>
      <c r="K2958" s="216"/>
      <c r="L2958" s="216"/>
      <c r="M2958" s="216"/>
      <c r="N2958" s="216"/>
      <c r="O2958" s="216"/>
      <c r="P2958" s="216"/>
      <c r="Q2958" s="216"/>
      <c r="R2958" s="216"/>
      <c r="S2958" s="216"/>
      <c r="T2958" s="216"/>
      <c r="U2958" s="216"/>
      <c r="V2958" s="216"/>
      <c r="W2958" s="216"/>
      <c r="X2958" s="216"/>
      <c r="Y2958" s="216"/>
      <c r="Z2958" s="216"/>
      <c r="AA2958" s="216"/>
      <c r="AB2958" s="216"/>
      <c r="AC2958" s="216"/>
      <c r="AD2958" s="216"/>
      <c r="AE2958" s="216"/>
      <c r="AF2958" s="216"/>
      <c r="AG2958" s="216"/>
      <c r="AH2958" s="216"/>
      <c r="AI2958" s="216"/>
      <c r="AJ2958" s="216"/>
      <c r="AK2958" s="216"/>
      <c r="AL2958" s="216"/>
      <c r="FY2958" s="184"/>
      <c r="JJ2958" s="184"/>
    </row>
    <row r="2959" spans="2:270">
      <c r="B2959" s="202"/>
      <c r="E2959" s="216"/>
      <c r="F2959" s="216"/>
      <c r="G2959" s="216"/>
      <c r="H2959" s="216"/>
      <c r="I2959" s="216"/>
      <c r="J2959" s="216"/>
      <c r="K2959" s="216"/>
      <c r="L2959" s="216"/>
      <c r="M2959" s="216"/>
      <c r="N2959" s="216"/>
      <c r="O2959" s="216"/>
      <c r="P2959" s="216"/>
      <c r="Q2959" s="216"/>
      <c r="R2959" s="216"/>
      <c r="S2959" s="216"/>
      <c r="T2959" s="216"/>
      <c r="U2959" s="216"/>
      <c r="V2959" s="216"/>
      <c r="W2959" s="216"/>
      <c r="X2959" s="216"/>
      <c r="Y2959" s="216"/>
      <c r="Z2959" s="216"/>
      <c r="AA2959" s="216"/>
      <c r="AB2959" s="216"/>
      <c r="AC2959" s="216"/>
      <c r="AD2959" s="216"/>
      <c r="AE2959" s="216"/>
      <c r="AF2959" s="216"/>
      <c r="AG2959" s="216"/>
      <c r="AH2959" s="216"/>
      <c r="AI2959" s="216"/>
      <c r="AJ2959" s="216"/>
      <c r="AK2959" s="216"/>
      <c r="AL2959" s="216"/>
      <c r="FY2959" s="184"/>
      <c r="JJ2959" s="184"/>
    </row>
    <row r="2960" spans="2:270">
      <c r="B2960" s="202"/>
      <c r="E2960" s="216"/>
      <c r="F2960" s="216"/>
      <c r="G2960" s="216"/>
      <c r="H2960" s="216"/>
      <c r="I2960" s="216"/>
      <c r="J2960" s="216"/>
      <c r="K2960" s="216"/>
      <c r="L2960" s="216"/>
      <c r="M2960" s="216"/>
      <c r="N2960" s="216"/>
      <c r="O2960" s="216"/>
      <c r="P2960" s="216"/>
      <c r="Q2960" s="216"/>
      <c r="R2960" s="216"/>
      <c r="S2960" s="216"/>
      <c r="T2960" s="216"/>
      <c r="U2960" s="216"/>
      <c r="V2960" s="216"/>
      <c r="W2960" s="216"/>
      <c r="X2960" s="216"/>
      <c r="Y2960" s="216"/>
      <c r="Z2960" s="216"/>
      <c r="AA2960" s="216"/>
      <c r="AB2960" s="216"/>
      <c r="AC2960" s="216"/>
      <c r="AD2960" s="216"/>
      <c r="AE2960" s="216"/>
      <c r="AF2960" s="216"/>
      <c r="AG2960" s="216"/>
      <c r="AH2960" s="216"/>
      <c r="AI2960" s="216"/>
      <c r="AJ2960" s="216"/>
      <c r="AK2960" s="216"/>
      <c r="AL2960" s="216"/>
      <c r="FY2960" s="184"/>
      <c r="JJ2960" s="184"/>
    </row>
    <row r="2961" spans="2:270">
      <c r="B2961" s="202"/>
      <c r="E2961" s="216"/>
      <c r="F2961" s="216"/>
      <c r="G2961" s="216"/>
      <c r="H2961" s="216"/>
      <c r="I2961" s="216"/>
      <c r="J2961" s="216"/>
      <c r="K2961" s="216"/>
      <c r="L2961" s="216"/>
      <c r="M2961" s="216"/>
      <c r="N2961" s="216"/>
      <c r="O2961" s="216"/>
      <c r="P2961" s="216"/>
      <c r="Q2961" s="216"/>
      <c r="R2961" s="216"/>
      <c r="S2961" s="216"/>
      <c r="T2961" s="216"/>
      <c r="U2961" s="216"/>
      <c r="V2961" s="216"/>
      <c r="W2961" s="216"/>
      <c r="X2961" s="216"/>
      <c r="Y2961" s="216"/>
      <c r="Z2961" s="216"/>
      <c r="AA2961" s="216"/>
      <c r="AB2961" s="216"/>
      <c r="AC2961" s="216"/>
      <c r="AD2961" s="216"/>
      <c r="AE2961" s="216"/>
      <c r="AF2961" s="216"/>
      <c r="AG2961" s="216"/>
      <c r="AH2961" s="216"/>
      <c r="AI2961" s="216"/>
      <c r="AJ2961" s="216"/>
      <c r="AK2961" s="216"/>
      <c r="AL2961" s="216"/>
      <c r="FY2961" s="184"/>
      <c r="JJ2961" s="184"/>
    </row>
    <row r="2962" spans="2:270">
      <c r="B2962" s="202"/>
      <c r="E2962" s="216"/>
      <c r="F2962" s="216"/>
      <c r="G2962" s="216"/>
      <c r="H2962" s="216"/>
      <c r="I2962" s="216"/>
      <c r="J2962" s="216"/>
      <c r="K2962" s="216"/>
      <c r="L2962" s="216"/>
      <c r="M2962" s="216"/>
      <c r="N2962" s="216"/>
      <c r="O2962" s="216"/>
      <c r="P2962" s="216"/>
      <c r="Q2962" s="216"/>
      <c r="R2962" s="216"/>
      <c r="S2962" s="216"/>
      <c r="T2962" s="216"/>
      <c r="U2962" s="216"/>
      <c r="V2962" s="216"/>
      <c r="W2962" s="216"/>
      <c r="X2962" s="216"/>
      <c r="Y2962" s="216"/>
      <c r="Z2962" s="216"/>
      <c r="AA2962" s="216"/>
      <c r="AB2962" s="216"/>
      <c r="AC2962" s="216"/>
      <c r="AD2962" s="216"/>
      <c r="AE2962" s="216"/>
      <c r="AF2962" s="216"/>
      <c r="AG2962" s="216"/>
      <c r="AH2962" s="216"/>
      <c r="AI2962" s="216"/>
      <c r="AJ2962" s="216"/>
      <c r="AK2962" s="216"/>
      <c r="AL2962" s="216"/>
      <c r="FY2962" s="184"/>
      <c r="JJ2962" s="184"/>
    </row>
    <row r="2963" spans="2:270">
      <c r="B2963" s="202"/>
      <c r="E2963" s="216"/>
      <c r="F2963" s="216"/>
      <c r="G2963" s="216"/>
      <c r="H2963" s="216"/>
      <c r="I2963" s="216"/>
      <c r="J2963" s="216"/>
      <c r="K2963" s="216"/>
      <c r="L2963" s="216"/>
      <c r="M2963" s="216"/>
      <c r="N2963" s="216"/>
      <c r="O2963" s="216"/>
      <c r="P2963" s="216"/>
      <c r="Q2963" s="216"/>
      <c r="R2963" s="216"/>
      <c r="S2963" s="216"/>
      <c r="T2963" s="216"/>
      <c r="U2963" s="216"/>
      <c r="V2963" s="216"/>
      <c r="W2963" s="216"/>
      <c r="X2963" s="216"/>
      <c r="Y2963" s="216"/>
      <c r="Z2963" s="216"/>
      <c r="AA2963" s="216"/>
      <c r="AB2963" s="216"/>
      <c r="AC2963" s="216"/>
      <c r="AD2963" s="216"/>
      <c r="AE2963" s="216"/>
      <c r="AF2963" s="216"/>
      <c r="AG2963" s="216"/>
      <c r="AH2963" s="216"/>
      <c r="AI2963" s="216"/>
      <c r="AJ2963" s="216"/>
      <c r="AK2963" s="216"/>
      <c r="AL2963" s="216"/>
      <c r="FY2963" s="184"/>
      <c r="JJ2963" s="184"/>
    </row>
    <row r="2964" spans="2:270">
      <c r="B2964" s="202"/>
      <c r="E2964" s="216"/>
      <c r="F2964" s="216"/>
      <c r="G2964" s="216"/>
      <c r="H2964" s="216"/>
      <c r="I2964" s="216"/>
      <c r="J2964" s="216"/>
      <c r="K2964" s="216"/>
      <c r="L2964" s="216"/>
      <c r="M2964" s="216"/>
      <c r="N2964" s="216"/>
      <c r="O2964" s="216"/>
      <c r="P2964" s="216"/>
      <c r="Q2964" s="216"/>
      <c r="R2964" s="216"/>
      <c r="S2964" s="216"/>
      <c r="T2964" s="216"/>
      <c r="U2964" s="216"/>
      <c r="V2964" s="216"/>
      <c r="W2964" s="216"/>
      <c r="X2964" s="216"/>
      <c r="Y2964" s="216"/>
      <c r="Z2964" s="216"/>
      <c r="AA2964" s="216"/>
      <c r="AB2964" s="216"/>
      <c r="AC2964" s="216"/>
      <c r="AD2964" s="216"/>
      <c r="AE2964" s="216"/>
      <c r="AF2964" s="216"/>
      <c r="AG2964" s="216"/>
      <c r="AH2964" s="216"/>
      <c r="AI2964" s="216"/>
      <c r="AJ2964" s="216"/>
      <c r="AK2964" s="216"/>
      <c r="AL2964" s="216"/>
      <c r="FY2964" s="184"/>
      <c r="JJ2964" s="184"/>
    </row>
    <row r="2965" spans="2:270">
      <c r="B2965" s="202"/>
      <c r="E2965" s="216"/>
      <c r="F2965" s="216"/>
      <c r="G2965" s="216"/>
      <c r="H2965" s="216"/>
      <c r="I2965" s="216"/>
      <c r="J2965" s="216"/>
      <c r="K2965" s="216"/>
      <c r="L2965" s="216"/>
      <c r="M2965" s="216"/>
      <c r="N2965" s="216"/>
      <c r="O2965" s="216"/>
      <c r="P2965" s="216"/>
      <c r="Q2965" s="216"/>
      <c r="R2965" s="216"/>
      <c r="S2965" s="216"/>
      <c r="T2965" s="216"/>
      <c r="U2965" s="216"/>
      <c r="V2965" s="216"/>
      <c r="W2965" s="216"/>
      <c r="X2965" s="216"/>
      <c r="Y2965" s="216"/>
      <c r="Z2965" s="216"/>
      <c r="AA2965" s="216"/>
      <c r="AB2965" s="216"/>
      <c r="AC2965" s="216"/>
      <c r="AD2965" s="216"/>
      <c r="AE2965" s="216"/>
      <c r="AF2965" s="216"/>
      <c r="AG2965" s="216"/>
      <c r="AH2965" s="216"/>
      <c r="AI2965" s="216"/>
      <c r="AJ2965" s="216"/>
      <c r="AK2965" s="216"/>
      <c r="AL2965" s="216"/>
      <c r="FY2965" s="184"/>
      <c r="JJ2965" s="184"/>
    </row>
    <row r="2966" spans="2:270">
      <c r="B2966" s="202"/>
      <c r="E2966" s="216"/>
      <c r="F2966" s="216"/>
      <c r="G2966" s="216"/>
      <c r="H2966" s="216"/>
      <c r="I2966" s="216"/>
      <c r="J2966" s="216"/>
      <c r="K2966" s="216"/>
      <c r="L2966" s="216"/>
      <c r="M2966" s="216"/>
      <c r="N2966" s="216"/>
      <c r="O2966" s="216"/>
      <c r="P2966" s="216"/>
      <c r="Q2966" s="216"/>
      <c r="R2966" s="216"/>
      <c r="S2966" s="216"/>
      <c r="T2966" s="216"/>
      <c r="U2966" s="216"/>
      <c r="V2966" s="216"/>
      <c r="W2966" s="216"/>
      <c r="X2966" s="216"/>
      <c r="Y2966" s="216"/>
      <c r="Z2966" s="216"/>
      <c r="AA2966" s="216"/>
      <c r="AB2966" s="216"/>
      <c r="AC2966" s="216"/>
      <c r="AD2966" s="216"/>
      <c r="AE2966" s="216"/>
      <c r="AF2966" s="216"/>
      <c r="AG2966" s="216"/>
      <c r="AH2966" s="216"/>
      <c r="AI2966" s="216"/>
      <c r="AJ2966" s="216"/>
      <c r="AK2966" s="216"/>
      <c r="AL2966" s="216"/>
      <c r="FY2966" s="184"/>
      <c r="JJ2966" s="184"/>
    </row>
    <row r="2967" spans="2:270">
      <c r="B2967" s="202"/>
      <c r="E2967" s="216"/>
      <c r="F2967" s="216"/>
      <c r="G2967" s="216"/>
      <c r="H2967" s="216"/>
      <c r="I2967" s="216"/>
      <c r="J2967" s="216"/>
      <c r="K2967" s="216"/>
      <c r="L2967" s="216"/>
      <c r="M2967" s="216"/>
      <c r="N2967" s="216"/>
      <c r="O2967" s="216"/>
      <c r="P2967" s="216"/>
      <c r="Q2967" s="216"/>
      <c r="R2967" s="216"/>
      <c r="S2967" s="216"/>
      <c r="T2967" s="216"/>
      <c r="U2967" s="216"/>
      <c r="V2967" s="216"/>
      <c r="W2967" s="216"/>
      <c r="X2967" s="216"/>
      <c r="Y2967" s="216"/>
      <c r="Z2967" s="216"/>
      <c r="AA2967" s="216"/>
      <c r="AB2967" s="216"/>
      <c r="AC2967" s="216"/>
      <c r="AD2967" s="216"/>
      <c r="AE2967" s="216"/>
      <c r="AF2967" s="216"/>
      <c r="AG2967" s="216"/>
      <c r="AH2967" s="216"/>
      <c r="AI2967" s="216"/>
      <c r="AJ2967" s="216"/>
      <c r="AK2967" s="216"/>
      <c r="AL2967" s="216"/>
      <c r="FY2967" s="184"/>
      <c r="JJ2967" s="184"/>
    </row>
    <row r="2968" spans="2:270">
      <c r="B2968" s="202"/>
      <c r="E2968" s="216"/>
      <c r="F2968" s="216"/>
      <c r="G2968" s="216"/>
      <c r="H2968" s="216"/>
      <c r="I2968" s="216"/>
      <c r="J2968" s="216"/>
      <c r="K2968" s="216"/>
      <c r="L2968" s="216"/>
      <c r="M2968" s="216"/>
      <c r="N2968" s="216"/>
      <c r="O2968" s="216"/>
      <c r="P2968" s="216"/>
      <c r="Q2968" s="216"/>
      <c r="R2968" s="216"/>
      <c r="S2968" s="216"/>
      <c r="T2968" s="216"/>
      <c r="U2968" s="216"/>
      <c r="V2968" s="216"/>
      <c r="W2968" s="216"/>
      <c r="X2968" s="216"/>
      <c r="Y2968" s="216"/>
      <c r="Z2968" s="216"/>
      <c r="AA2968" s="216"/>
      <c r="AB2968" s="216"/>
      <c r="AC2968" s="216"/>
      <c r="AD2968" s="216"/>
      <c r="AE2968" s="216"/>
      <c r="AF2968" s="216"/>
      <c r="AG2968" s="216"/>
      <c r="AH2968" s="216"/>
      <c r="AI2968" s="216"/>
      <c r="AJ2968" s="216"/>
      <c r="AK2968" s="216"/>
      <c r="AL2968" s="216"/>
      <c r="FY2968" s="184"/>
      <c r="JJ2968" s="184"/>
    </row>
    <row r="2969" spans="2:270">
      <c r="B2969" s="202"/>
      <c r="E2969" s="216"/>
      <c r="F2969" s="216"/>
      <c r="G2969" s="216"/>
      <c r="H2969" s="216"/>
      <c r="I2969" s="216"/>
      <c r="J2969" s="216"/>
      <c r="K2969" s="216"/>
      <c r="L2969" s="216"/>
      <c r="M2969" s="216"/>
      <c r="N2969" s="216"/>
      <c r="O2969" s="216"/>
      <c r="P2969" s="216"/>
      <c r="Q2969" s="216"/>
      <c r="R2969" s="216"/>
      <c r="S2969" s="216"/>
      <c r="T2969" s="216"/>
      <c r="U2969" s="216"/>
      <c r="V2969" s="216"/>
      <c r="W2969" s="216"/>
      <c r="X2969" s="216"/>
      <c r="Y2969" s="216"/>
      <c r="Z2969" s="216"/>
      <c r="AA2969" s="216"/>
      <c r="AB2969" s="216"/>
      <c r="AC2969" s="216"/>
      <c r="AD2969" s="216"/>
      <c r="AE2969" s="216"/>
      <c r="AF2969" s="216"/>
      <c r="AG2969" s="216"/>
      <c r="AH2969" s="216"/>
      <c r="AI2969" s="216"/>
      <c r="AJ2969" s="216"/>
      <c r="AK2969" s="216"/>
      <c r="AL2969" s="216"/>
      <c r="FY2969" s="184"/>
      <c r="JJ2969" s="184"/>
    </row>
    <row r="2970" spans="2:270">
      <c r="B2970" s="202"/>
      <c r="E2970" s="216"/>
      <c r="F2970" s="216"/>
      <c r="G2970" s="216"/>
      <c r="H2970" s="216"/>
      <c r="I2970" s="216"/>
      <c r="J2970" s="216"/>
      <c r="K2970" s="216"/>
      <c r="L2970" s="216"/>
      <c r="M2970" s="216"/>
      <c r="N2970" s="216"/>
      <c r="O2970" s="216"/>
      <c r="P2970" s="216"/>
      <c r="Q2970" s="216"/>
      <c r="R2970" s="216"/>
      <c r="S2970" s="216"/>
      <c r="T2970" s="216"/>
      <c r="U2970" s="216"/>
      <c r="V2970" s="216"/>
      <c r="W2970" s="216"/>
      <c r="X2970" s="216"/>
      <c r="Y2970" s="216"/>
      <c r="Z2970" s="216"/>
      <c r="AA2970" s="216"/>
      <c r="AB2970" s="216"/>
      <c r="AC2970" s="216"/>
      <c r="AD2970" s="216"/>
      <c r="AE2970" s="216"/>
      <c r="AF2970" s="216"/>
      <c r="AG2970" s="216"/>
      <c r="AH2970" s="216"/>
      <c r="AI2970" s="216"/>
      <c r="AJ2970" s="216"/>
      <c r="AK2970" s="216"/>
      <c r="AL2970" s="216"/>
      <c r="FY2970" s="184"/>
      <c r="JJ2970" s="184"/>
    </row>
    <row r="2971" spans="2:270">
      <c r="B2971" s="202"/>
      <c r="E2971" s="216"/>
      <c r="F2971" s="216"/>
      <c r="G2971" s="216"/>
      <c r="H2971" s="216"/>
      <c r="I2971" s="216"/>
      <c r="J2971" s="216"/>
      <c r="K2971" s="216"/>
      <c r="L2971" s="216"/>
      <c r="M2971" s="216"/>
      <c r="N2971" s="216"/>
      <c r="O2971" s="216"/>
      <c r="P2971" s="216"/>
      <c r="Q2971" s="216"/>
      <c r="R2971" s="216"/>
      <c r="S2971" s="216"/>
      <c r="T2971" s="216"/>
      <c r="U2971" s="216"/>
      <c r="V2971" s="216"/>
      <c r="W2971" s="216"/>
      <c r="X2971" s="216"/>
      <c r="Y2971" s="216"/>
      <c r="Z2971" s="216"/>
      <c r="AA2971" s="216"/>
      <c r="AB2971" s="216"/>
      <c r="AC2971" s="216"/>
      <c r="AD2971" s="216"/>
      <c r="AE2971" s="216"/>
      <c r="AF2971" s="216"/>
      <c r="AG2971" s="216"/>
      <c r="AH2971" s="216"/>
      <c r="AI2971" s="216"/>
      <c r="AJ2971" s="216"/>
      <c r="AK2971" s="216"/>
      <c r="AL2971" s="216"/>
      <c r="FY2971" s="184"/>
      <c r="JJ2971" s="184"/>
    </row>
    <row r="2972" spans="2:270">
      <c r="B2972" s="202"/>
      <c r="E2972" s="216"/>
      <c r="F2972" s="216"/>
      <c r="G2972" s="216"/>
      <c r="H2972" s="216"/>
      <c r="I2972" s="216"/>
      <c r="J2972" s="216"/>
      <c r="K2972" s="216"/>
      <c r="L2972" s="216"/>
      <c r="M2972" s="216"/>
      <c r="N2972" s="216"/>
      <c r="O2972" s="216"/>
      <c r="P2972" s="216"/>
      <c r="Q2972" s="216"/>
      <c r="R2972" s="216"/>
      <c r="S2972" s="216"/>
      <c r="T2972" s="216"/>
      <c r="U2972" s="216"/>
      <c r="V2972" s="216"/>
      <c r="W2972" s="216"/>
      <c r="X2972" s="216"/>
      <c r="Y2972" s="216"/>
      <c r="Z2972" s="216"/>
      <c r="AA2972" s="216"/>
      <c r="AB2972" s="216"/>
      <c r="AC2972" s="216"/>
      <c r="AD2972" s="216"/>
      <c r="AE2972" s="216"/>
      <c r="AF2972" s="216"/>
      <c r="AG2972" s="216"/>
      <c r="AH2972" s="216"/>
      <c r="AI2972" s="216"/>
      <c r="AJ2972" s="216"/>
      <c r="AK2972" s="216"/>
      <c r="AL2972" s="216"/>
      <c r="FY2972" s="184"/>
      <c r="JJ2972" s="184"/>
    </row>
    <row r="2973" spans="2:270">
      <c r="B2973" s="202"/>
      <c r="E2973" s="216"/>
      <c r="F2973" s="216"/>
      <c r="G2973" s="216"/>
      <c r="H2973" s="216"/>
      <c r="I2973" s="216"/>
      <c r="J2973" s="216"/>
      <c r="K2973" s="216"/>
      <c r="L2973" s="216"/>
      <c r="M2973" s="216"/>
      <c r="N2973" s="216"/>
      <c r="O2973" s="216"/>
      <c r="P2973" s="216"/>
      <c r="Q2973" s="216"/>
      <c r="R2973" s="216"/>
      <c r="S2973" s="216"/>
      <c r="T2973" s="216"/>
      <c r="U2973" s="216"/>
      <c r="V2973" s="216"/>
      <c r="W2973" s="216"/>
      <c r="X2973" s="216"/>
      <c r="Y2973" s="216"/>
      <c r="Z2973" s="216"/>
      <c r="AA2973" s="216"/>
      <c r="AB2973" s="216"/>
      <c r="AC2973" s="216"/>
      <c r="AD2973" s="216"/>
      <c r="AE2973" s="216"/>
      <c r="AF2973" s="216"/>
      <c r="AG2973" s="216"/>
      <c r="AH2973" s="216"/>
      <c r="AI2973" s="216"/>
      <c r="AJ2973" s="216"/>
      <c r="AK2973" s="216"/>
      <c r="AL2973" s="216"/>
      <c r="FY2973" s="184"/>
      <c r="JJ2973" s="184"/>
    </row>
    <row r="2974" spans="2:270">
      <c r="B2974" s="202"/>
      <c r="E2974" s="216"/>
      <c r="F2974" s="216"/>
      <c r="G2974" s="216"/>
      <c r="H2974" s="216"/>
      <c r="I2974" s="216"/>
      <c r="J2974" s="216"/>
      <c r="K2974" s="216"/>
      <c r="L2974" s="216"/>
      <c r="M2974" s="216"/>
      <c r="N2974" s="216"/>
      <c r="O2974" s="216"/>
      <c r="P2974" s="216"/>
      <c r="Q2974" s="216"/>
      <c r="R2974" s="216"/>
      <c r="S2974" s="216"/>
      <c r="T2974" s="216"/>
      <c r="U2974" s="216"/>
      <c r="V2974" s="216"/>
      <c r="W2974" s="216"/>
      <c r="X2974" s="216"/>
      <c r="Y2974" s="216"/>
      <c r="Z2974" s="216"/>
      <c r="AA2974" s="216"/>
      <c r="AB2974" s="216"/>
      <c r="AC2974" s="216"/>
      <c r="AD2974" s="216"/>
      <c r="AE2974" s="216"/>
      <c r="AF2974" s="216"/>
      <c r="AG2974" s="216"/>
      <c r="AH2974" s="216"/>
      <c r="AI2974" s="216"/>
      <c r="AJ2974" s="216"/>
      <c r="AK2974" s="216"/>
      <c r="AL2974" s="216"/>
      <c r="FY2974" s="184"/>
      <c r="JJ2974" s="184"/>
    </row>
    <row r="2975" spans="2:270">
      <c r="B2975" s="202"/>
      <c r="E2975" s="216"/>
      <c r="F2975" s="216"/>
      <c r="G2975" s="216"/>
      <c r="H2975" s="216"/>
      <c r="I2975" s="216"/>
      <c r="J2975" s="216"/>
      <c r="K2975" s="216"/>
      <c r="L2975" s="216"/>
      <c r="M2975" s="216"/>
      <c r="N2975" s="216"/>
      <c r="O2975" s="216"/>
      <c r="P2975" s="216"/>
      <c r="Q2975" s="216"/>
      <c r="R2975" s="216"/>
      <c r="S2975" s="216"/>
      <c r="T2975" s="216"/>
      <c r="U2975" s="216"/>
      <c r="V2975" s="216"/>
      <c r="W2975" s="216"/>
      <c r="X2975" s="216"/>
      <c r="Y2975" s="216"/>
      <c r="Z2975" s="216"/>
      <c r="AA2975" s="216"/>
      <c r="AB2975" s="216"/>
      <c r="AC2975" s="216"/>
      <c r="AD2975" s="216"/>
      <c r="AE2975" s="216"/>
      <c r="AF2975" s="216"/>
      <c r="AG2975" s="216"/>
      <c r="AH2975" s="216"/>
      <c r="AI2975" s="216"/>
      <c r="AJ2975" s="216"/>
      <c r="AK2975" s="216"/>
      <c r="AL2975" s="216"/>
      <c r="FY2975" s="184"/>
      <c r="JJ2975" s="184"/>
    </row>
    <row r="2976" spans="2:270">
      <c r="B2976" s="202"/>
      <c r="E2976" s="216"/>
      <c r="F2976" s="216"/>
      <c r="G2976" s="216"/>
      <c r="H2976" s="216"/>
      <c r="I2976" s="216"/>
      <c r="J2976" s="216"/>
      <c r="K2976" s="216"/>
      <c r="L2976" s="216"/>
      <c r="M2976" s="216"/>
      <c r="N2976" s="216"/>
      <c r="O2976" s="216"/>
      <c r="P2976" s="216"/>
      <c r="Q2976" s="216"/>
      <c r="R2976" s="216"/>
      <c r="S2976" s="216"/>
      <c r="T2976" s="216"/>
      <c r="U2976" s="216"/>
      <c r="V2976" s="216"/>
      <c r="W2976" s="216"/>
      <c r="X2976" s="216"/>
      <c r="Y2976" s="216"/>
      <c r="Z2976" s="216"/>
      <c r="AA2976" s="216"/>
      <c r="AB2976" s="216"/>
      <c r="AC2976" s="216"/>
      <c r="AD2976" s="216"/>
      <c r="AE2976" s="216"/>
      <c r="AF2976" s="216"/>
      <c r="AG2976" s="216"/>
      <c r="AH2976" s="216"/>
      <c r="AI2976" s="216"/>
      <c r="AJ2976" s="216"/>
      <c r="AK2976" s="216"/>
      <c r="AL2976" s="216"/>
      <c r="FY2976" s="184"/>
      <c r="JJ2976" s="184"/>
    </row>
    <row r="2977" spans="2:270">
      <c r="B2977" s="202"/>
      <c r="E2977" s="216"/>
      <c r="F2977" s="216"/>
      <c r="G2977" s="216"/>
      <c r="H2977" s="216"/>
      <c r="I2977" s="216"/>
      <c r="J2977" s="216"/>
      <c r="K2977" s="216"/>
      <c r="L2977" s="216"/>
      <c r="M2977" s="216"/>
      <c r="N2977" s="216"/>
      <c r="O2977" s="216"/>
      <c r="P2977" s="216"/>
      <c r="Q2977" s="216"/>
      <c r="R2977" s="216"/>
      <c r="S2977" s="216"/>
      <c r="T2977" s="216"/>
      <c r="U2977" s="216"/>
      <c r="V2977" s="216"/>
      <c r="W2977" s="216"/>
      <c r="X2977" s="216"/>
      <c r="Y2977" s="216"/>
      <c r="Z2977" s="216"/>
      <c r="AA2977" s="216"/>
      <c r="AB2977" s="216"/>
      <c r="AC2977" s="216"/>
      <c r="AD2977" s="216"/>
      <c r="AE2977" s="216"/>
      <c r="AF2977" s="216"/>
      <c r="AG2977" s="216"/>
      <c r="AH2977" s="216"/>
      <c r="AI2977" s="216"/>
      <c r="AJ2977" s="216"/>
      <c r="AK2977" s="216"/>
      <c r="AL2977" s="216"/>
      <c r="FY2977" s="184"/>
      <c r="JJ2977" s="184"/>
    </row>
    <row r="2978" spans="2:270">
      <c r="B2978" s="202"/>
      <c r="E2978" s="216"/>
      <c r="F2978" s="216"/>
      <c r="G2978" s="216"/>
      <c r="H2978" s="216"/>
      <c r="I2978" s="216"/>
      <c r="J2978" s="216"/>
      <c r="K2978" s="216"/>
      <c r="L2978" s="216"/>
      <c r="M2978" s="216"/>
      <c r="N2978" s="216"/>
      <c r="O2978" s="216"/>
      <c r="P2978" s="216"/>
      <c r="Q2978" s="216"/>
      <c r="R2978" s="216"/>
      <c r="S2978" s="216"/>
      <c r="T2978" s="216"/>
      <c r="U2978" s="216"/>
      <c r="V2978" s="216"/>
      <c r="W2978" s="216"/>
      <c r="X2978" s="216"/>
      <c r="Y2978" s="216"/>
      <c r="Z2978" s="216"/>
      <c r="AA2978" s="216"/>
      <c r="AB2978" s="216"/>
      <c r="AC2978" s="216"/>
      <c r="AD2978" s="216"/>
      <c r="AE2978" s="216"/>
      <c r="AF2978" s="216"/>
      <c r="AG2978" s="216"/>
      <c r="AH2978" s="216"/>
      <c r="AI2978" s="216"/>
      <c r="AJ2978" s="216"/>
      <c r="AK2978" s="216"/>
      <c r="AL2978" s="216"/>
      <c r="FY2978" s="184"/>
      <c r="JJ2978" s="184"/>
    </row>
    <row r="2979" spans="2:270">
      <c r="B2979" s="202"/>
      <c r="E2979" s="216"/>
      <c r="F2979" s="216"/>
      <c r="G2979" s="216"/>
      <c r="H2979" s="216"/>
      <c r="I2979" s="216"/>
      <c r="J2979" s="216"/>
      <c r="K2979" s="216"/>
      <c r="L2979" s="216"/>
      <c r="M2979" s="216"/>
      <c r="N2979" s="216"/>
      <c r="O2979" s="216"/>
      <c r="P2979" s="216"/>
      <c r="Q2979" s="216"/>
      <c r="R2979" s="216"/>
      <c r="S2979" s="216"/>
      <c r="T2979" s="216"/>
      <c r="U2979" s="216"/>
      <c r="V2979" s="216"/>
      <c r="W2979" s="216"/>
      <c r="X2979" s="216"/>
      <c r="Y2979" s="216"/>
      <c r="Z2979" s="216"/>
      <c r="AA2979" s="216"/>
      <c r="AB2979" s="216"/>
      <c r="AC2979" s="216"/>
      <c r="AD2979" s="216"/>
      <c r="AE2979" s="216"/>
      <c r="AF2979" s="216"/>
      <c r="AG2979" s="216"/>
      <c r="AH2979" s="216"/>
      <c r="AI2979" s="216"/>
      <c r="AJ2979" s="216"/>
      <c r="AK2979" s="216"/>
      <c r="AL2979" s="216"/>
      <c r="FY2979" s="184"/>
      <c r="JJ2979" s="184"/>
    </row>
    <row r="2980" spans="2:270">
      <c r="B2980" s="202"/>
      <c r="E2980" s="216"/>
      <c r="F2980" s="216"/>
      <c r="G2980" s="216"/>
      <c r="H2980" s="216"/>
      <c r="I2980" s="216"/>
      <c r="J2980" s="216"/>
      <c r="K2980" s="216"/>
      <c r="L2980" s="216"/>
      <c r="M2980" s="216"/>
      <c r="N2980" s="216"/>
      <c r="O2980" s="216"/>
      <c r="P2980" s="216"/>
      <c r="Q2980" s="216"/>
      <c r="R2980" s="216"/>
      <c r="S2980" s="216"/>
      <c r="T2980" s="216"/>
      <c r="U2980" s="216"/>
      <c r="V2980" s="216"/>
      <c r="W2980" s="216"/>
      <c r="X2980" s="216"/>
      <c r="Y2980" s="216"/>
      <c r="Z2980" s="216"/>
      <c r="AA2980" s="216"/>
      <c r="AB2980" s="216"/>
      <c r="AC2980" s="216"/>
      <c r="AD2980" s="216"/>
      <c r="AE2980" s="216"/>
      <c r="AF2980" s="216"/>
      <c r="AG2980" s="216"/>
      <c r="AH2980" s="216"/>
      <c r="AI2980" s="216"/>
      <c r="AJ2980" s="216"/>
      <c r="AK2980" s="216"/>
      <c r="AL2980" s="216"/>
      <c r="FY2980" s="184"/>
      <c r="JJ2980" s="184"/>
    </row>
    <row r="2981" spans="2:270">
      <c r="B2981" s="202"/>
      <c r="E2981" s="216"/>
      <c r="F2981" s="216"/>
      <c r="G2981" s="216"/>
      <c r="H2981" s="216"/>
      <c r="I2981" s="216"/>
      <c r="J2981" s="216"/>
      <c r="K2981" s="216"/>
      <c r="L2981" s="216"/>
      <c r="M2981" s="216"/>
      <c r="N2981" s="216"/>
      <c r="O2981" s="216"/>
      <c r="P2981" s="216"/>
      <c r="Q2981" s="216"/>
      <c r="R2981" s="216"/>
      <c r="S2981" s="216"/>
      <c r="T2981" s="216"/>
      <c r="U2981" s="216"/>
      <c r="V2981" s="216"/>
      <c r="W2981" s="216"/>
      <c r="X2981" s="216"/>
      <c r="Y2981" s="216"/>
      <c r="Z2981" s="216"/>
      <c r="AA2981" s="216"/>
      <c r="AB2981" s="216"/>
      <c r="AC2981" s="216"/>
      <c r="AD2981" s="216"/>
      <c r="AE2981" s="216"/>
      <c r="AF2981" s="216"/>
      <c r="AG2981" s="216"/>
      <c r="AH2981" s="216"/>
      <c r="AI2981" s="216"/>
      <c r="AJ2981" s="216"/>
      <c r="AK2981" s="216"/>
      <c r="AL2981" s="216"/>
      <c r="FY2981" s="184"/>
      <c r="JJ2981" s="184"/>
    </row>
    <row r="2982" spans="2:270">
      <c r="B2982" s="202"/>
      <c r="E2982" s="216"/>
      <c r="F2982" s="216"/>
      <c r="G2982" s="216"/>
      <c r="H2982" s="216"/>
      <c r="I2982" s="216"/>
      <c r="J2982" s="216"/>
      <c r="K2982" s="216"/>
      <c r="L2982" s="216"/>
      <c r="M2982" s="216"/>
      <c r="N2982" s="216"/>
      <c r="O2982" s="216"/>
      <c r="P2982" s="216"/>
      <c r="Q2982" s="216"/>
      <c r="R2982" s="216"/>
      <c r="S2982" s="216"/>
      <c r="T2982" s="216"/>
      <c r="U2982" s="216"/>
      <c r="V2982" s="216"/>
      <c r="W2982" s="216"/>
      <c r="X2982" s="216"/>
      <c r="Y2982" s="216"/>
      <c r="Z2982" s="216"/>
      <c r="AA2982" s="216"/>
      <c r="AB2982" s="216"/>
      <c r="AC2982" s="216"/>
      <c r="AD2982" s="216"/>
      <c r="AE2982" s="216"/>
      <c r="AF2982" s="216"/>
      <c r="AG2982" s="216"/>
      <c r="AH2982" s="216"/>
      <c r="AI2982" s="216"/>
      <c r="AJ2982" s="216"/>
      <c r="AK2982" s="216"/>
      <c r="AL2982" s="216"/>
      <c r="FY2982" s="184"/>
      <c r="JJ2982" s="184"/>
    </row>
    <row r="2983" spans="2:270">
      <c r="B2983" s="202"/>
      <c r="E2983" s="216"/>
      <c r="F2983" s="216"/>
      <c r="G2983" s="216"/>
      <c r="H2983" s="216"/>
      <c r="I2983" s="216"/>
      <c r="J2983" s="216"/>
      <c r="K2983" s="216"/>
      <c r="L2983" s="216"/>
      <c r="M2983" s="216"/>
      <c r="N2983" s="216"/>
      <c r="O2983" s="216"/>
      <c r="P2983" s="216"/>
      <c r="Q2983" s="216"/>
      <c r="R2983" s="216"/>
      <c r="S2983" s="216"/>
      <c r="T2983" s="216"/>
      <c r="U2983" s="216"/>
      <c r="V2983" s="216"/>
      <c r="W2983" s="216"/>
      <c r="X2983" s="216"/>
      <c r="Y2983" s="216"/>
      <c r="Z2983" s="216"/>
      <c r="AA2983" s="216"/>
      <c r="AB2983" s="216"/>
      <c r="AC2983" s="216"/>
      <c r="AD2983" s="216"/>
      <c r="AE2983" s="216"/>
      <c r="AF2983" s="216"/>
      <c r="AG2983" s="216"/>
      <c r="AH2983" s="216"/>
      <c r="AI2983" s="216"/>
      <c r="AJ2983" s="216"/>
      <c r="AK2983" s="216"/>
      <c r="AL2983" s="216"/>
      <c r="FY2983" s="184"/>
      <c r="JJ2983" s="184"/>
    </row>
    <row r="2984" spans="2:270">
      <c r="B2984" s="202"/>
      <c r="E2984" s="216"/>
      <c r="F2984" s="216"/>
      <c r="G2984" s="216"/>
      <c r="H2984" s="216"/>
      <c r="I2984" s="216"/>
      <c r="J2984" s="216"/>
      <c r="K2984" s="216"/>
      <c r="L2984" s="216"/>
      <c r="M2984" s="216"/>
      <c r="N2984" s="216"/>
      <c r="O2984" s="216"/>
      <c r="P2984" s="216"/>
      <c r="Q2984" s="216"/>
      <c r="R2984" s="216"/>
      <c r="S2984" s="216"/>
      <c r="T2984" s="216"/>
      <c r="U2984" s="216"/>
      <c r="V2984" s="216"/>
      <c r="W2984" s="216"/>
      <c r="X2984" s="216"/>
      <c r="Y2984" s="216"/>
      <c r="Z2984" s="216"/>
      <c r="AA2984" s="216"/>
      <c r="AB2984" s="216"/>
      <c r="AC2984" s="216"/>
      <c r="AD2984" s="216"/>
      <c r="AE2984" s="216"/>
      <c r="AF2984" s="216"/>
      <c r="AG2984" s="216"/>
      <c r="AH2984" s="216"/>
      <c r="AI2984" s="216"/>
      <c r="AJ2984" s="216"/>
      <c r="AK2984" s="216"/>
      <c r="AL2984" s="216"/>
      <c r="FY2984" s="184"/>
      <c r="JJ2984" s="184"/>
    </row>
    <row r="2985" spans="2:270">
      <c r="B2985" s="202"/>
      <c r="E2985" s="216"/>
      <c r="F2985" s="216"/>
      <c r="G2985" s="216"/>
      <c r="H2985" s="216"/>
      <c r="I2985" s="216"/>
      <c r="J2985" s="216"/>
      <c r="K2985" s="216"/>
      <c r="L2985" s="216"/>
      <c r="M2985" s="216"/>
      <c r="N2985" s="216"/>
      <c r="O2985" s="216"/>
      <c r="P2985" s="216"/>
      <c r="Q2985" s="216"/>
      <c r="R2985" s="216"/>
      <c r="S2985" s="216"/>
      <c r="T2985" s="216"/>
      <c r="U2985" s="216"/>
      <c r="V2985" s="216"/>
      <c r="W2985" s="216"/>
      <c r="X2985" s="216"/>
      <c r="Y2985" s="216"/>
      <c r="Z2985" s="216"/>
      <c r="AA2985" s="216"/>
      <c r="AB2985" s="216"/>
      <c r="AC2985" s="216"/>
      <c r="AD2985" s="216"/>
      <c r="AE2985" s="216"/>
      <c r="AF2985" s="216"/>
      <c r="AG2985" s="216"/>
      <c r="AH2985" s="216"/>
      <c r="AI2985" s="216"/>
      <c r="AJ2985" s="216"/>
      <c r="AK2985" s="216"/>
      <c r="AL2985" s="216"/>
      <c r="FY2985" s="184"/>
      <c r="JJ2985" s="184"/>
    </row>
    <row r="2986" spans="2:270">
      <c r="B2986" s="202"/>
      <c r="E2986" s="216"/>
      <c r="F2986" s="216"/>
      <c r="G2986" s="216"/>
      <c r="H2986" s="216"/>
      <c r="I2986" s="216"/>
      <c r="J2986" s="216"/>
      <c r="K2986" s="216"/>
      <c r="L2986" s="216"/>
      <c r="M2986" s="216"/>
      <c r="N2986" s="216"/>
      <c r="O2986" s="216"/>
      <c r="P2986" s="216"/>
      <c r="Q2986" s="216"/>
      <c r="R2986" s="216"/>
      <c r="S2986" s="216"/>
      <c r="T2986" s="216"/>
      <c r="U2986" s="216"/>
      <c r="V2986" s="216"/>
      <c r="W2986" s="216"/>
      <c r="X2986" s="216"/>
      <c r="Y2986" s="216"/>
      <c r="Z2986" s="216"/>
      <c r="AA2986" s="216"/>
      <c r="AB2986" s="216"/>
      <c r="AC2986" s="216"/>
      <c r="AD2986" s="216"/>
      <c r="AE2986" s="216"/>
      <c r="AF2986" s="216"/>
      <c r="AG2986" s="216"/>
      <c r="AH2986" s="216"/>
      <c r="AI2986" s="216"/>
      <c r="AJ2986" s="216"/>
      <c r="AK2986" s="216"/>
      <c r="AL2986" s="216"/>
      <c r="FY2986" s="184"/>
      <c r="JJ2986" s="184"/>
    </row>
    <row r="2987" spans="2:270">
      <c r="B2987" s="202"/>
      <c r="E2987" s="216"/>
      <c r="F2987" s="216"/>
      <c r="G2987" s="216"/>
      <c r="H2987" s="216"/>
      <c r="I2987" s="216"/>
      <c r="J2987" s="216"/>
      <c r="K2987" s="216"/>
      <c r="L2987" s="216"/>
      <c r="M2987" s="216"/>
      <c r="N2987" s="216"/>
      <c r="O2987" s="216"/>
      <c r="P2987" s="216"/>
      <c r="Q2987" s="216"/>
      <c r="R2987" s="216"/>
      <c r="S2987" s="216"/>
      <c r="T2987" s="216"/>
      <c r="U2987" s="216"/>
      <c r="V2987" s="216"/>
      <c r="W2987" s="216"/>
      <c r="X2987" s="216"/>
      <c r="Y2987" s="216"/>
      <c r="Z2987" s="216"/>
      <c r="AA2987" s="216"/>
      <c r="AB2987" s="216"/>
      <c r="AC2987" s="216"/>
      <c r="AD2987" s="216"/>
      <c r="AE2987" s="216"/>
      <c r="AF2987" s="216"/>
      <c r="AG2987" s="216"/>
      <c r="AH2987" s="216"/>
      <c r="AI2987" s="216"/>
      <c r="AJ2987" s="216"/>
      <c r="AK2987" s="216"/>
      <c r="AL2987" s="216"/>
      <c r="FY2987" s="184"/>
      <c r="JJ2987" s="184"/>
    </row>
    <row r="2988" spans="2:270">
      <c r="B2988" s="202"/>
      <c r="E2988" s="216"/>
      <c r="F2988" s="216"/>
      <c r="G2988" s="216"/>
      <c r="H2988" s="216"/>
      <c r="I2988" s="216"/>
      <c r="J2988" s="216"/>
      <c r="K2988" s="216"/>
      <c r="L2988" s="216"/>
      <c r="M2988" s="216"/>
      <c r="N2988" s="216"/>
      <c r="O2988" s="216"/>
      <c r="P2988" s="216"/>
      <c r="Q2988" s="216"/>
      <c r="R2988" s="216"/>
      <c r="S2988" s="216"/>
      <c r="T2988" s="216"/>
      <c r="U2988" s="216"/>
      <c r="V2988" s="216"/>
      <c r="W2988" s="216"/>
      <c r="X2988" s="216"/>
      <c r="Y2988" s="216"/>
      <c r="Z2988" s="216"/>
      <c r="AA2988" s="216"/>
      <c r="AB2988" s="216"/>
      <c r="AC2988" s="216"/>
      <c r="AD2988" s="216"/>
      <c r="AE2988" s="216"/>
      <c r="AF2988" s="216"/>
      <c r="AG2988" s="216"/>
      <c r="AH2988" s="216"/>
      <c r="AI2988" s="216"/>
      <c r="AJ2988" s="216"/>
      <c r="AK2988" s="216"/>
      <c r="AL2988" s="216"/>
      <c r="FY2988" s="184"/>
      <c r="JJ2988" s="184"/>
    </row>
    <row r="2989" spans="2:270">
      <c r="B2989" s="202"/>
      <c r="E2989" s="216"/>
      <c r="F2989" s="216"/>
      <c r="G2989" s="216"/>
      <c r="H2989" s="216"/>
      <c r="I2989" s="216"/>
      <c r="J2989" s="216"/>
      <c r="K2989" s="216"/>
      <c r="L2989" s="216"/>
      <c r="M2989" s="216"/>
      <c r="N2989" s="216"/>
      <c r="O2989" s="216"/>
      <c r="P2989" s="216"/>
      <c r="Q2989" s="216"/>
      <c r="R2989" s="216"/>
      <c r="S2989" s="216"/>
      <c r="T2989" s="216"/>
      <c r="U2989" s="216"/>
      <c r="V2989" s="216"/>
      <c r="W2989" s="216"/>
      <c r="X2989" s="216"/>
      <c r="Y2989" s="216"/>
      <c r="Z2989" s="216"/>
      <c r="AA2989" s="216"/>
      <c r="AB2989" s="216"/>
      <c r="AC2989" s="216"/>
      <c r="AD2989" s="216"/>
      <c r="AE2989" s="216"/>
      <c r="AF2989" s="216"/>
      <c r="AG2989" s="216"/>
      <c r="AH2989" s="216"/>
      <c r="AI2989" s="216"/>
      <c r="AJ2989" s="216"/>
      <c r="AK2989" s="216"/>
      <c r="AL2989" s="216"/>
      <c r="FY2989" s="184"/>
      <c r="JJ2989" s="184"/>
    </row>
    <row r="2990" spans="2:270">
      <c r="B2990" s="202"/>
      <c r="E2990" s="216"/>
      <c r="F2990" s="216"/>
      <c r="G2990" s="216"/>
      <c r="H2990" s="216"/>
      <c r="I2990" s="216"/>
      <c r="J2990" s="216"/>
      <c r="K2990" s="216"/>
      <c r="L2990" s="216"/>
      <c r="M2990" s="216"/>
      <c r="N2990" s="216"/>
      <c r="O2990" s="216"/>
      <c r="P2990" s="216"/>
      <c r="Q2990" s="216"/>
      <c r="R2990" s="216"/>
      <c r="S2990" s="216"/>
      <c r="T2990" s="216"/>
      <c r="U2990" s="216"/>
      <c r="V2990" s="216"/>
      <c r="W2990" s="216"/>
      <c r="X2990" s="216"/>
      <c r="Y2990" s="216"/>
      <c r="Z2990" s="216"/>
      <c r="AA2990" s="216"/>
      <c r="AB2990" s="216"/>
      <c r="AC2990" s="216"/>
      <c r="AD2990" s="216"/>
      <c r="AE2990" s="216"/>
      <c r="AF2990" s="216"/>
      <c r="AG2990" s="216"/>
      <c r="AH2990" s="216"/>
      <c r="AI2990" s="216"/>
      <c r="AJ2990" s="216"/>
      <c r="AK2990" s="216"/>
      <c r="AL2990" s="216"/>
      <c r="FY2990" s="184"/>
      <c r="JJ2990" s="184"/>
    </row>
    <row r="2991" spans="2:270">
      <c r="B2991" s="202"/>
      <c r="E2991" s="216"/>
      <c r="F2991" s="216"/>
      <c r="G2991" s="216"/>
      <c r="H2991" s="216"/>
      <c r="I2991" s="216"/>
      <c r="J2991" s="216"/>
      <c r="K2991" s="216"/>
      <c r="L2991" s="216"/>
      <c r="M2991" s="216"/>
      <c r="N2991" s="216"/>
      <c r="O2991" s="216"/>
      <c r="P2991" s="216"/>
      <c r="Q2991" s="216"/>
      <c r="R2991" s="216"/>
      <c r="S2991" s="216"/>
      <c r="T2991" s="216"/>
      <c r="U2991" s="216"/>
      <c r="V2991" s="216"/>
      <c r="W2991" s="216"/>
      <c r="X2991" s="216"/>
      <c r="Y2991" s="216"/>
      <c r="Z2991" s="216"/>
      <c r="AA2991" s="216"/>
      <c r="AB2991" s="216"/>
      <c r="AC2991" s="216"/>
      <c r="AD2991" s="216"/>
      <c r="AE2991" s="216"/>
      <c r="AF2991" s="216"/>
      <c r="AG2991" s="216"/>
      <c r="AH2991" s="216"/>
      <c r="AI2991" s="216"/>
      <c r="AJ2991" s="216"/>
      <c r="AK2991" s="216"/>
      <c r="AL2991" s="216"/>
      <c r="FY2991" s="184"/>
      <c r="JJ2991" s="184"/>
    </row>
    <row r="2992" spans="2:270">
      <c r="B2992" s="202"/>
      <c r="E2992" s="216"/>
      <c r="F2992" s="216"/>
      <c r="G2992" s="216"/>
      <c r="H2992" s="216"/>
      <c r="I2992" s="216"/>
      <c r="J2992" s="216"/>
      <c r="K2992" s="216"/>
      <c r="L2992" s="216"/>
      <c r="M2992" s="216"/>
      <c r="N2992" s="216"/>
      <c r="O2992" s="216"/>
      <c r="P2992" s="216"/>
      <c r="Q2992" s="216"/>
      <c r="R2992" s="216"/>
      <c r="S2992" s="216"/>
      <c r="T2992" s="216"/>
      <c r="U2992" s="216"/>
      <c r="V2992" s="216"/>
      <c r="W2992" s="216"/>
      <c r="X2992" s="216"/>
      <c r="Y2992" s="216"/>
      <c r="Z2992" s="216"/>
      <c r="AA2992" s="216"/>
      <c r="AB2992" s="216"/>
      <c r="AC2992" s="216"/>
      <c r="AD2992" s="216"/>
      <c r="AE2992" s="216"/>
      <c r="AF2992" s="216"/>
      <c r="AG2992" s="216"/>
      <c r="AH2992" s="216"/>
      <c r="AI2992" s="216"/>
      <c r="AJ2992" s="216"/>
      <c r="AK2992" s="216"/>
      <c r="AL2992" s="216"/>
      <c r="FY2992" s="184"/>
      <c r="JJ2992" s="184"/>
    </row>
    <row r="2993" spans="2:270">
      <c r="B2993" s="202"/>
      <c r="E2993" s="216"/>
      <c r="F2993" s="216"/>
      <c r="G2993" s="216"/>
      <c r="H2993" s="216"/>
      <c r="I2993" s="216"/>
      <c r="J2993" s="216"/>
      <c r="K2993" s="216"/>
      <c r="L2993" s="216"/>
      <c r="M2993" s="216"/>
      <c r="N2993" s="216"/>
      <c r="O2993" s="216"/>
      <c r="P2993" s="216"/>
      <c r="Q2993" s="216"/>
      <c r="R2993" s="216"/>
      <c r="S2993" s="216"/>
      <c r="T2993" s="216"/>
      <c r="U2993" s="216"/>
      <c r="V2993" s="216"/>
      <c r="W2993" s="216"/>
      <c r="X2993" s="216"/>
      <c r="Y2993" s="216"/>
      <c r="Z2993" s="216"/>
      <c r="AA2993" s="216"/>
      <c r="AB2993" s="216"/>
      <c r="AC2993" s="216"/>
      <c r="AD2993" s="216"/>
      <c r="AE2993" s="216"/>
      <c r="AF2993" s="216"/>
      <c r="AG2993" s="216"/>
      <c r="AH2993" s="216"/>
      <c r="AI2993" s="216"/>
      <c r="AJ2993" s="216"/>
      <c r="AK2993" s="216"/>
      <c r="AL2993" s="216"/>
      <c r="FY2993" s="184"/>
      <c r="JJ2993" s="184"/>
    </row>
    <row r="2994" spans="2:270">
      <c r="B2994" s="202"/>
      <c r="E2994" s="216"/>
      <c r="F2994" s="216"/>
      <c r="G2994" s="216"/>
      <c r="H2994" s="216"/>
      <c r="I2994" s="216"/>
      <c r="J2994" s="216"/>
      <c r="K2994" s="216"/>
      <c r="L2994" s="216"/>
      <c r="M2994" s="216"/>
      <c r="N2994" s="216"/>
      <c r="O2994" s="216"/>
      <c r="P2994" s="216"/>
      <c r="Q2994" s="216"/>
      <c r="R2994" s="216"/>
      <c r="S2994" s="216"/>
      <c r="T2994" s="216"/>
      <c r="U2994" s="216"/>
      <c r="V2994" s="216"/>
      <c r="W2994" s="216"/>
      <c r="X2994" s="216"/>
      <c r="Y2994" s="216"/>
      <c r="Z2994" s="216"/>
      <c r="AA2994" s="216"/>
      <c r="AB2994" s="216"/>
      <c r="AC2994" s="216"/>
      <c r="AD2994" s="216"/>
      <c r="AE2994" s="216"/>
      <c r="AF2994" s="216"/>
      <c r="AG2994" s="216"/>
      <c r="AH2994" s="216"/>
      <c r="AI2994" s="216"/>
      <c r="AJ2994" s="216"/>
      <c r="AK2994" s="216"/>
      <c r="AL2994" s="216"/>
      <c r="FY2994" s="184"/>
      <c r="JJ2994" s="184"/>
    </row>
    <row r="2995" spans="2:270">
      <c r="B2995" s="202"/>
      <c r="E2995" s="216"/>
      <c r="F2995" s="216"/>
      <c r="G2995" s="216"/>
      <c r="H2995" s="216"/>
      <c r="I2995" s="216"/>
      <c r="J2995" s="216"/>
      <c r="K2995" s="216"/>
      <c r="L2995" s="216"/>
      <c r="M2995" s="216"/>
      <c r="N2995" s="216"/>
      <c r="O2995" s="216"/>
      <c r="P2995" s="216"/>
      <c r="Q2995" s="216"/>
      <c r="R2995" s="216"/>
      <c r="S2995" s="216"/>
      <c r="T2995" s="216"/>
      <c r="U2995" s="216"/>
      <c r="V2995" s="216"/>
      <c r="W2995" s="216"/>
      <c r="X2995" s="216"/>
      <c r="Y2995" s="216"/>
      <c r="Z2995" s="216"/>
      <c r="AA2995" s="216"/>
      <c r="AB2995" s="216"/>
      <c r="AC2995" s="216"/>
      <c r="AD2995" s="216"/>
      <c r="AE2995" s="216"/>
      <c r="AF2995" s="216"/>
      <c r="AG2995" s="216"/>
      <c r="AH2995" s="216"/>
      <c r="AI2995" s="216"/>
      <c r="AJ2995" s="216"/>
      <c r="AK2995" s="216"/>
      <c r="AL2995" s="216"/>
      <c r="FY2995" s="184"/>
      <c r="JJ2995" s="184"/>
    </row>
    <row r="2996" spans="2:270">
      <c r="B2996" s="202"/>
      <c r="E2996" s="216"/>
      <c r="F2996" s="216"/>
      <c r="G2996" s="216"/>
      <c r="H2996" s="216"/>
      <c r="I2996" s="216"/>
      <c r="J2996" s="216"/>
      <c r="K2996" s="216"/>
      <c r="L2996" s="216"/>
      <c r="M2996" s="216"/>
      <c r="N2996" s="216"/>
      <c r="O2996" s="216"/>
      <c r="P2996" s="216"/>
      <c r="Q2996" s="216"/>
      <c r="R2996" s="216"/>
      <c r="S2996" s="216"/>
      <c r="T2996" s="216"/>
      <c r="U2996" s="216"/>
      <c r="V2996" s="216"/>
      <c r="W2996" s="216"/>
      <c r="X2996" s="216"/>
      <c r="Y2996" s="216"/>
      <c r="Z2996" s="216"/>
      <c r="AA2996" s="216"/>
      <c r="AB2996" s="216"/>
      <c r="AC2996" s="216"/>
      <c r="AD2996" s="216"/>
      <c r="AE2996" s="216"/>
      <c r="AF2996" s="216"/>
      <c r="AG2996" s="216"/>
      <c r="AH2996" s="216"/>
      <c r="AI2996" s="216"/>
      <c r="AJ2996" s="216"/>
      <c r="AK2996" s="216"/>
      <c r="AL2996" s="216"/>
      <c r="FY2996" s="184"/>
      <c r="JJ2996" s="184"/>
    </row>
    <row r="2997" spans="2:270">
      <c r="B2997" s="202"/>
      <c r="E2997" s="216"/>
      <c r="F2997" s="216"/>
      <c r="G2997" s="216"/>
      <c r="H2997" s="216"/>
      <c r="I2997" s="216"/>
      <c r="J2997" s="216"/>
      <c r="K2997" s="216"/>
      <c r="L2997" s="216"/>
      <c r="M2997" s="216"/>
      <c r="N2997" s="216"/>
      <c r="O2997" s="216"/>
      <c r="P2997" s="216"/>
      <c r="Q2997" s="216"/>
      <c r="R2997" s="216"/>
      <c r="S2997" s="216"/>
      <c r="T2997" s="216"/>
      <c r="U2997" s="216"/>
      <c r="V2997" s="216"/>
      <c r="W2997" s="216"/>
      <c r="X2997" s="216"/>
      <c r="Y2997" s="216"/>
      <c r="Z2997" s="216"/>
      <c r="AA2997" s="216"/>
      <c r="AB2997" s="216"/>
      <c r="AC2997" s="216"/>
      <c r="AD2997" s="216"/>
      <c r="AE2997" s="216"/>
      <c r="AF2997" s="216"/>
      <c r="AG2997" s="216"/>
      <c r="AH2997" s="216"/>
      <c r="AI2997" s="216"/>
      <c r="AJ2997" s="216"/>
      <c r="AK2997" s="216"/>
      <c r="AL2997" s="216"/>
      <c r="FY2997" s="184"/>
      <c r="JJ2997" s="184"/>
    </row>
    <row r="2998" spans="2:270">
      <c r="B2998" s="202"/>
      <c r="E2998" s="216"/>
      <c r="F2998" s="216"/>
      <c r="G2998" s="216"/>
      <c r="H2998" s="216"/>
      <c r="I2998" s="216"/>
      <c r="J2998" s="216"/>
      <c r="K2998" s="216"/>
      <c r="L2998" s="216"/>
      <c r="M2998" s="216"/>
      <c r="N2998" s="216"/>
      <c r="O2998" s="216"/>
      <c r="P2998" s="216"/>
      <c r="Q2998" s="216"/>
      <c r="R2998" s="216"/>
      <c r="S2998" s="216"/>
      <c r="T2998" s="216"/>
      <c r="U2998" s="216"/>
      <c r="V2998" s="216"/>
      <c r="W2998" s="216"/>
      <c r="X2998" s="216"/>
      <c r="Y2998" s="216"/>
      <c r="Z2998" s="216"/>
      <c r="AA2998" s="216"/>
      <c r="AB2998" s="216"/>
      <c r="AC2998" s="216"/>
      <c r="AD2998" s="216"/>
      <c r="AE2998" s="216"/>
      <c r="AF2998" s="216"/>
      <c r="AG2998" s="216"/>
      <c r="AH2998" s="216"/>
      <c r="AI2998" s="216"/>
      <c r="AJ2998" s="216"/>
      <c r="AK2998" s="216"/>
      <c r="AL2998" s="216"/>
      <c r="FY2998" s="184"/>
      <c r="JJ2998" s="184"/>
    </row>
    <row r="2999" spans="2:270">
      <c r="B2999" s="202"/>
      <c r="E2999" s="216"/>
      <c r="F2999" s="216"/>
      <c r="G2999" s="216"/>
      <c r="H2999" s="216"/>
      <c r="I2999" s="216"/>
      <c r="J2999" s="216"/>
      <c r="K2999" s="216"/>
      <c r="L2999" s="216"/>
      <c r="M2999" s="216"/>
      <c r="N2999" s="216"/>
      <c r="O2999" s="216"/>
      <c r="P2999" s="216"/>
      <c r="Q2999" s="216"/>
      <c r="R2999" s="216"/>
      <c r="S2999" s="216"/>
      <c r="T2999" s="216"/>
      <c r="U2999" s="216"/>
      <c r="V2999" s="216"/>
      <c r="W2999" s="216"/>
      <c r="X2999" s="216"/>
      <c r="Y2999" s="216"/>
      <c r="Z2999" s="216"/>
      <c r="AA2999" s="216"/>
      <c r="AB2999" s="216"/>
      <c r="AC2999" s="216"/>
      <c r="AD2999" s="216"/>
      <c r="AE2999" s="216"/>
      <c r="AF2999" s="216"/>
      <c r="AG2999" s="216"/>
      <c r="AH2999" s="216"/>
      <c r="AI2999" s="216"/>
      <c r="AJ2999" s="216"/>
      <c r="AK2999" s="216"/>
      <c r="AL2999" s="216"/>
      <c r="FY2999" s="184"/>
      <c r="JJ2999" s="184"/>
    </row>
    <row r="3000" spans="2:270">
      <c r="B3000" s="202"/>
      <c r="E3000" s="216"/>
      <c r="F3000" s="216"/>
      <c r="G3000" s="216"/>
      <c r="H3000" s="216"/>
      <c r="I3000" s="216"/>
      <c r="J3000" s="216"/>
      <c r="K3000" s="216"/>
      <c r="L3000" s="216"/>
      <c r="M3000" s="216"/>
      <c r="N3000" s="216"/>
      <c r="O3000" s="216"/>
      <c r="P3000" s="216"/>
      <c r="Q3000" s="216"/>
      <c r="R3000" s="216"/>
      <c r="S3000" s="216"/>
      <c r="T3000" s="216"/>
      <c r="U3000" s="216"/>
      <c r="V3000" s="216"/>
      <c r="W3000" s="216"/>
      <c r="X3000" s="216"/>
      <c r="Y3000" s="216"/>
      <c r="Z3000" s="216"/>
      <c r="AA3000" s="216"/>
      <c r="AB3000" s="216"/>
      <c r="AC3000" s="216"/>
      <c r="AD3000" s="216"/>
      <c r="AE3000" s="216"/>
      <c r="AF3000" s="216"/>
      <c r="AG3000" s="216"/>
      <c r="AH3000" s="216"/>
      <c r="AI3000" s="216"/>
      <c r="AJ3000" s="216"/>
      <c r="AK3000" s="216"/>
      <c r="AL3000" s="216"/>
      <c r="FY3000" s="184"/>
      <c r="JJ3000" s="184"/>
    </row>
    <row r="3001" spans="2:270">
      <c r="B3001" s="202"/>
      <c r="E3001" s="216"/>
      <c r="F3001" s="216"/>
      <c r="G3001" s="216"/>
      <c r="H3001" s="216"/>
      <c r="I3001" s="216"/>
      <c r="J3001" s="216"/>
      <c r="K3001" s="216"/>
      <c r="L3001" s="216"/>
      <c r="M3001" s="216"/>
      <c r="N3001" s="216"/>
      <c r="O3001" s="216"/>
      <c r="P3001" s="216"/>
      <c r="Q3001" s="216"/>
      <c r="R3001" s="216"/>
      <c r="S3001" s="216"/>
      <c r="T3001" s="216"/>
      <c r="U3001" s="216"/>
      <c r="V3001" s="216"/>
      <c r="W3001" s="216"/>
      <c r="X3001" s="216"/>
      <c r="Y3001" s="216"/>
      <c r="Z3001" s="216"/>
      <c r="AA3001" s="216"/>
      <c r="AB3001" s="216"/>
      <c r="AC3001" s="216"/>
      <c r="AD3001" s="216"/>
      <c r="AE3001" s="216"/>
      <c r="AF3001" s="216"/>
      <c r="AG3001" s="216"/>
      <c r="AH3001" s="216"/>
      <c r="AI3001" s="216"/>
      <c r="AJ3001" s="216"/>
      <c r="AK3001" s="216"/>
      <c r="AL3001" s="216"/>
      <c r="FY3001" s="184"/>
      <c r="JJ3001" s="184"/>
    </row>
    <row r="3002" spans="2:270">
      <c r="B3002" s="202"/>
      <c r="E3002" s="216"/>
      <c r="F3002" s="216"/>
      <c r="G3002" s="216"/>
      <c r="H3002" s="216"/>
      <c r="I3002" s="216"/>
      <c r="J3002" s="216"/>
      <c r="K3002" s="216"/>
      <c r="L3002" s="216"/>
      <c r="M3002" s="216"/>
      <c r="N3002" s="216"/>
      <c r="O3002" s="216"/>
      <c r="P3002" s="216"/>
      <c r="Q3002" s="216"/>
      <c r="R3002" s="216"/>
      <c r="S3002" s="216"/>
      <c r="T3002" s="216"/>
      <c r="U3002" s="216"/>
      <c r="V3002" s="216"/>
      <c r="W3002" s="216"/>
      <c r="X3002" s="216"/>
      <c r="Y3002" s="216"/>
      <c r="Z3002" s="216"/>
      <c r="AA3002" s="216"/>
      <c r="AB3002" s="216"/>
      <c r="AC3002" s="216"/>
      <c r="AD3002" s="216"/>
      <c r="AE3002" s="216"/>
      <c r="AF3002" s="216"/>
      <c r="AG3002" s="216"/>
      <c r="AH3002" s="216"/>
      <c r="AI3002" s="216"/>
      <c r="AJ3002" s="216"/>
      <c r="AK3002" s="216"/>
      <c r="AL3002" s="216"/>
      <c r="FY3002" s="184"/>
      <c r="JJ3002" s="184"/>
    </row>
    <row r="3003" spans="2:270">
      <c r="B3003" s="202"/>
      <c r="E3003" s="216"/>
      <c r="F3003" s="216"/>
      <c r="G3003" s="216"/>
      <c r="H3003" s="216"/>
      <c r="I3003" s="216"/>
      <c r="J3003" s="216"/>
      <c r="K3003" s="216"/>
      <c r="L3003" s="216"/>
      <c r="M3003" s="216"/>
      <c r="N3003" s="216"/>
      <c r="O3003" s="216"/>
      <c r="P3003" s="216"/>
      <c r="Q3003" s="216"/>
      <c r="R3003" s="216"/>
      <c r="S3003" s="216"/>
      <c r="T3003" s="216"/>
      <c r="U3003" s="216"/>
      <c r="V3003" s="216"/>
      <c r="W3003" s="216"/>
      <c r="X3003" s="216"/>
      <c r="Y3003" s="216"/>
      <c r="Z3003" s="216"/>
      <c r="AA3003" s="216"/>
      <c r="AB3003" s="216"/>
      <c r="AC3003" s="216"/>
      <c r="AD3003" s="216"/>
      <c r="AE3003" s="216"/>
      <c r="AF3003" s="216"/>
      <c r="AG3003" s="216"/>
      <c r="AH3003" s="216"/>
      <c r="AI3003" s="216"/>
      <c r="AJ3003" s="216"/>
      <c r="AK3003" s="216"/>
      <c r="AL3003" s="216"/>
      <c r="FY3003" s="184"/>
      <c r="JJ3003" s="184"/>
    </row>
    <row r="3004" spans="2:270">
      <c r="B3004" s="202"/>
      <c r="E3004" s="216"/>
      <c r="F3004" s="216"/>
      <c r="G3004" s="216"/>
      <c r="H3004" s="216"/>
      <c r="I3004" s="216"/>
      <c r="J3004" s="216"/>
      <c r="K3004" s="216"/>
      <c r="L3004" s="216"/>
      <c r="M3004" s="216"/>
      <c r="N3004" s="216"/>
      <c r="O3004" s="216"/>
      <c r="P3004" s="216"/>
      <c r="Q3004" s="216"/>
      <c r="R3004" s="216"/>
      <c r="S3004" s="216"/>
      <c r="T3004" s="216"/>
      <c r="U3004" s="216"/>
      <c r="V3004" s="216"/>
      <c r="W3004" s="216"/>
      <c r="X3004" s="216"/>
      <c r="Y3004" s="216"/>
      <c r="Z3004" s="216"/>
      <c r="AA3004" s="216"/>
      <c r="AB3004" s="216"/>
      <c r="AC3004" s="216"/>
      <c r="AD3004" s="216"/>
      <c r="AE3004" s="216"/>
      <c r="AF3004" s="216"/>
      <c r="AG3004" s="216"/>
      <c r="AH3004" s="216"/>
      <c r="AI3004" s="216"/>
      <c r="AJ3004" s="216"/>
      <c r="AK3004" s="216"/>
      <c r="AL3004" s="216"/>
      <c r="FY3004" s="184"/>
      <c r="JJ3004" s="184"/>
    </row>
    <row r="3005" spans="2:270">
      <c r="B3005" s="202"/>
      <c r="E3005" s="216"/>
      <c r="F3005" s="216"/>
      <c r="G3005" s="216"/>
      <c r="H3005" s="216"/>
      <c r="I3005" s="216"/>
      <c r="J3005" s="216"/>
      <c r="K3005" s="216"/>
      <c r="L3005" s="216"/>
      <c r="M3005" s="216"/>
      <c r="N3005" s="216"/>
      <c r="O3005" s="216"/>
      <c r="P3005" s="216"/>
      <c r="Q3005" s="216"/>
      <c r="R3005" s="216"/>
      <c r="S3005" s="216"/>
      <c r="T3005" s="216"/>
      <c r="U3005" s="216"/>
      <c r="V3005" s="216"/>
      <c r="W3005" s="216"/>
      <c r="X3005" s="216"/>
      <c r="Y3005" s="216"/>
      <c r="Z3005" s="216"/>
      <c r="AA3005" s="216"/>
      <c r="AB3005" s="216"/>
      <c r="AC3005" s="216"/>
      <c r="AD3005" s="216"/>
      <c r="AE3005" s="216"/>
      <c r="AF3005" s="216"/>
      <c r="AG3005" s="216"/>
      <c r="AH3005" s="216"/>
      <c r="AI3005" s="216"/>
      <c r="AJ3005" s="216"/>
      <c r="AK3005" s="216"/>
      <c r="AL3005" s="216"/>
      <c r="FY3005" s="184"/>
      <c r="JJ3005" s="184"/>
    </row>
    <row r="3006" spans="2:270">
      <c r="B3006" s="202"/>
      <c r="E3006" s="216"/>
      <c r="F3006" s="216"/>
      <c r="G3006" s="216"/>
      <c r="H3006" s="216"/>
      <c r="I3006" s="216"/>
      <c r="J3006" s="216"/>
      <c r="K3006" s="216"/>
      <c r="L3006" s="216"/>
      <c r="M3006" s="216"/>
      <c r="N3006" s="216"/>
      <c r="O3006" s="216"/>
      <c r="P3006" s="216"/>
      <c r="Q3006" s="216"/>
      <c r="R3006" s="216"/>
      <c r="S3006" s="216"/>
      <c r="T3006" s="216"/>
      <c r="U3006" s="216"/>
      <c r="V3006" s="216"/>
      <c r="W3006" s="216"/>
      <c r="X3006" s="216"/>
      <c r="Y3006" s="216"/>
      <c r="Z3006" s="216"/>
      <c r="AA3006" s="216"/>
      <c r="AB3006" s="216"/>
      <c r="AC3006" s="216"/>
      <c r="AD3006" s="216"/>
      <c r="AE3006" s="216"/>
      <c r="AF3006" s="216"/>
      <c r="AG3006" s="216"/>
      <c r="AH3006" s="216"/>
      <c r="AI3006" s="216"/>
      <c r="AJ3006" s="216"/>
      <c r="AK3006" s="216"/>
      <c r="AL3006" s="216"/>
      <c r="FY3006" s="184"/>
      <c r="JJ3006" s="184"/>
    </row>
    <row r="3007" spans="2:270">
      <c r="B3007" s="202"/>
      <c r="E3007" s="216"/>
      <c r="F3007" s="216"/>
      <c r="G3007" s="216"/>
      <c r="H3007" s="216"/>
      <c r="I3007" s="216"/>
      <c r="J3007" s="216"/>
      <c r="K3007" s="216"/>
      <c r="L3007" s="216"/>
      <c r="M3007" s="216"/>
      <c r="N3007" s="216"/>
      <c r="O3007" s="216"/>
      <c r="P3007" s="216"/>
      <c r="Q3007" s="216"/>
      <c r="R3007" s="216"/>
      <c r="S3007" s="216"/>
      <c r="T3007" s="216"/>
      <c r="U3007" s="216"/>
      <c r="V3007" s="216"/>
      <c r="W3007" s="216"/>
      <c r="X3007" s="216"/>
      <c r="Y3007" s="216"/>
      <c r="Z3007" s="216"/>
      <c r="AA3007" s="216"/>
      <c r="AB3007" s="216"/>
      <c r="AC3007" s="216"/>
      <c r="AD3007" s="216"/>
      <c r="AE3007" s="216"/>
      <c r="AF3007" s="216"/>
      <c r="AG3007" s="216"/>
      <c r="AH3007" s="216"/>
      <c r="AI3007" s="216"/>
      <c r="AJ3007" s="216"/>
      <c r="AK3007" s="216"/>
      <c r="AL3007" s="216"/>
      <c r="FY3007" s="184"/>
      <c r="JJ3007" s="184"/>
    </row>
    <row r="3008" spans="2:270">
      <c r="B3008" s="202"/>
      <c r="E3008" s="216"/>
      <c r="F3008" s="216"/>
      <c r="G3008" s="216"/>
      <c r="H3008" s="216"/>
      <c r="I3008" s="216"/>
      <c r="J3008" s="216"/>
      <c r="K3008" s="216"/>
      <c r="L3008" s="216"/>
      <c r="M3008" s="216"/>
      <c r="N3008" s="216"/>
      <c r="O3008" s="216"/>
      <c r="P3008" s="216"/>
      <c r="Q3008" s="216"/>
      <c r="R3008" s="216"/>
      <c r="S3008" s="216"/>
      <c r="T3008" s="216"/>
      <c r="U3008" s="216"/>
      <c r="V3008" s="216"/>
      <c r="W3008" s="216"/>
      <c r="X3008" s="216"/>
      <c r="Y3008" s="216"/>
      <c r="Z3008" s="216"/>
      <c r="AA3008" s="216"/>
      <c r="AB3008" s="216"/>
      <c r="AC3008" s="216"/>
      <c r="AD3008" s="216"/>
      <c r="AE3008" s="216"/>
      <c r="AF3008" s="216"/>
      <c r="AG3008" s="216"/>
      <c r="AH3008" s="216"/>
      <c r="AI3008" s="216"/>
      <c r="AJ3008" s="216"/>
      <c r="AK3008" s="216"/>
      <c r="AL3008" s="216"/>
      <c r="FY3008" s="184"/>
      <c r="JJ3008" s="184"/>
    </row>
    <row r="3009" spans="2:270">
      <c r="B3009" s="202"/>
      <c r="E3009" s="216"/>
      <c r="F3009" s="216"/>
      <c r="G3009" s="216"/>
      <c r="H3009" s="216"/>
      <c r="I3009" s="216"/>
      <c r="J3009" s="216"/>
      <c r="K3009" s="216"/>
      <c r="L3009" s="216"/>
      <c r="M3009" s="216"/>
      <c r="N3009" s="216"/>
      <c r="O3009" s="216"/>
      <c r="P3009" s="216"/>
      <c r="Q3009" s="216"/>
      <c r="R3009" s="216"/>
      <c r="S3009" s="216"/>
      <c r="T3009" s="216"/>
      <c r="U3009" s="216"/>
      <c r="V3009" s="216"/>
      <c r="W3009" s="216"/>
      <c r="X3009" s="216"/>
      <c r="Y3009" s="216"/>
      <c r="Z3009" s="216"/>
      <c r="AA3009" s="216"/>
      <c r="AB3009" s="216"/>
      <c r="AC3009" s="216"/>
      <c r="AD3009" s="216"/>
      <c r="AE3009" s="216"/>
      <c r="AF3009" s="216"/>
      <c r="AG3009" s="216"/>
      <c r="AH3009" s="216"/>
      <c r="AI3009" s="216"/>
      <c r="AJ3009" s="216"/>
      <c r="AK3009" s="216"/>
      <c r="AL3009" s="216"/>
      <c r="FY3009" s="184"/>
      <c r="JJ3009" s="184"/>
    </row>
    <row r="3010" spans="2:270">
      <c r="B3010" s="202"/>
      <c r="E3010" s="216"/>
      <c r="F3010" s="216"/>
      <c r="G3010" s="216"/>
      <c r="H3010" s="216"/>
      <c r="I3010" s="216"/>
      <c r="J3010" s="216"/>
      <c r="K3010" s="216"/>
      <c r="L3010" s="216"/>
      <c r="M3010" s="216"/>
      <c r="N3010" s="216"/>
      <c r="O3010" s="216"/>
      <c r="P3010" s="216"/>
      <c r="Q3010" s="216"/>
      <c r="R3010" s="216"/>
      <c r="S3010" s="216"/>
      <c r="T3010" s="216"/>
      <c r="U3010" s="216"/>
      <c r="V3010" s="216"/>
      <c r="W3010" s="216"/>
      <c r="X3010" s="216"/>
      <c r="Y3010" s="216"/>
      <c r="Z3010" s="216"/>
      <c r="AA3010" s="216"/>
      <c r="AB3010" s="216"/>
      <c r="AC3010" s="216"/>
      <c r="AD3010" s="216"/>
      <c r="AE3010" s="216"/>
      <c r="AF3010" s="216"/>
      <c r="AG3010" s="216"/>
      <c r="AH3010" s="216"/>
      <c r="AI3010" s="216"/>
      <c r="AJ3010" s="216"/>
      <c r="AK3010" s="216"/>
      <c r="AL3010" s="216"/>
      <c r="FY3010" s="184"/>
      <c r="JJ3010" s="184"/>
    </row>
    <row r="3011" spans="2:270">
      <c r="B3011" s="202"/>
      <c r="E3011" s="216"/>
      <c r="F3011" s="216"/>
      <c r="G3011" s="216"/>
      <c r="H3011" s="216"/>
      <c r="I3011" s="216"/>
      <c r="J3011" s="216"/>
      <c r="K3011" s="216"/>
      <c r="L3011" s="216"/>
      <c r="M3011" s="216"/>
      <c r="N3011" s="216"/>
      <c r="O3011" s="216"/>
      <c r="P3011" s="216"/>
      <c r="Q3011" s="216"/>
      <c r="R3011" s="216"/>
      <c r="S3011" s="216"/>
      <c r="T3011" s="216"/>
      <c r="U3011" s="216"/>
      <c r="V3011" s="216"/>
      <c r="W3011" s="216"/>
      <c r="X3011" s="216"/>
      <c r="Y3011" s="216"/>
      <c r="Z3011" s="216"/>
      <c r="AA3011" s="216"/>
      <c r="AB3011" s="216"/>
      <c r="AC3011" s="216"/>
      <c r="AD3011" s="216"/>
      <c r="AE3011" s="216"/>
      <c r="AF3011" s="216"/>
      <c r="AG3011" s="216"/>
      <c r="AH3011" s="216"/>
      <c r="AI3011" s="216"/>
      <c r="AJ3011" s="216"/>
      <c r="AK3011" s="216"/>
      <c r="AL3011" s="216"/>
      <c r="FY3011" s="184"/>
      <c r="JJ3011" s="184"/>
    </row>
    <row r="3012" spans="2:270">
      <c r="B3012" s="202"/>
      <c r="E3012" s="216"/>
      <c r="F3012" s="216"/>
      <c r="G3012" s="216"/>
      <c r="H3012" s="216"/>
      <c r="I3012" s="216"/>
      <c r="J3012" s="216"/>
      <c r="K3012" s="216"/>
      <c r="L3012" s="216"/>
      <c r="M3012" s="216"/>
      <c r="N3012" s="216"/>
      <c r="O3012" s="216"/>
      <c r="P3012" s="216"/>
      <c r="Q3012" s="216"/>
      <c r="R3012" s="216"/>
      <c r="S3012" s="216"/>
      <c r="T3012" s="216"/>
      <c r="U3012" s="216"/>
      <c r="V3012" s="216"/>
      <c r="W3012" s="216"/>
      <c r="X3012" s="216"/>
      <c r="Y3012" s="216"/>
      <c r="Z3012" s="216"/>
      <c r="AA3012" s="216"/>
      <c r="AB3012" s="216"/>
      <c r="AC3012" s="216"/>
      <c r="AD3012" s="216"/>
      <c r="AE3012" s="216"/>
      <c r="AF3012" s="216"/>
      <c r="AG3012" s="216"/>
      <c r="AH3012" s="216"/>
      <c r="AI3012" s="216"/>
      <c r="AJ3012" s="216"/>
      <c r="AK3012" s="216"/>
      <c r="AL3012" s="216"/>
      <c r="FY3012" s="184"/>
      <c r="JJ3012" s="184"/>
    </row>
    <row r="3013" spans="2:270">
      <c r="B3013" s="202"/>
      <c r="E3013" s="216"/>
      <c r="F3013" s="216"/>
      <c r="G3013" s="216"/>
      <c r="H3013" s="216"/>
      <c r="I3013" s="216"/>
      <c r="J3013" s="216"/>
      <c r="K3013" s="216"/>
      <c r="L3013" s="216"/>
      <c r="M3013" s="216"/>
      <c r="N3013" s="216"/>
      <c r="O3013" s="216"/>
      <c r="P3013" s="216"/>
      <c r="Q3013" s="216"/>
      <c r="R3013" s="216"/>
      <c r="S3013" s="216"/>
      <c r="T3013" s="216"/>
      <c r="U3013" s="216"/>
      <c r="V3013" s="216"/>
      <c r="W3013" s="216"/>
      <c r="X3013" s="216"/>
      <c r="Y3013" s="216"/>
      <c r="Z3013" s="216"/>
      <c r="AA3013" s="216"/>
      <c r="AB3013" s="216"/>
      <c r="AC3013" s="216"/>
      <c r="AD3013" s="216"/>
      <c r="AE3013" s="216"/>
      <c r="AF3013" s="216"/>
      <c r="AG3013" s="216"/>
      <c r="AH3013" s="216"/>
      <c r="AI3013" s="216"/>
      <c r="AJ3013" s="216"/>
      <c r="AK3013" s="216"/>
      <c r="AL3013" s="216"/>
      <c r="FY3013" s="184"/>
      <c r="JJ3013" s="184"/>
    </row>
    <row r="3014" spans="2:270">
      <c r="B3014" s="202"/>
      <c r="E3014" s="216"/>
      <c r="F3014" s="216"/>
      <c r="G3014" s="216"/>
      <c r="H3014" s="216"/>
      <c r="I3014" s="216"/>
      <c r="J3014" s="216"/>
      <c r="K3014" s="216"/>
      <c r="L3014" s="216"/>
      <c r="M3014" s="216"/>
      <c r="N3014" s="216"/>
      <c r="O3014" s="216"/>
      <c r="P3014" s="216"/>
      <c r="Q3014" s="216"/>
      <c r="R3014" s="216"/>
      <c r="S3014" s="216"/>
      <c r="T3014" s="216"/>
      <c r="U3014" s="216"/>
      <c r="V3014" s="216"/>
      <c r="W3014" s="216"/>
      <c r="X3014" s="216"/>
      <c r="Y3014" s="216"/>
      <c r="Z3014" s="216"/>
      <c r="AA3014" s="216"/>
      <c r="AB3014" s="216"/>
      <c r="AC3014" s="216"/>
      <c r="AD3014" s="216"/>
      <c r="AE3014" s="216"/>
      <c r="AF3014" s="216"/>
      <c r="AG3014" s="216"/>
      <c r="AH3014" s="216"/>
      <c r="AI3014" s="216"/>
      <c r="AJ3014" s="216"/>
      <c r="AK3014" s="216"/>
      <c r="AL3014" s="216"/>
      <c r="FY3014" s="184"/>
      <c r="JJ3014" s="184"/>
    </row>
    <row r="3015" spans="2:270">
      <c r="B3015" s="202"/>
      <c r="E3015" s="216"/>
      <c r="F3015" s="216"/>
      <c r="G3015" s="216"/>
      <c r="H3015" s="216"/>
      <c r="I3015" s="216"/>
      <c r="J3015" s="216"/>
      <c r="K3015" s="216"/>
      <c r="L3015" s="216"/>
      <c r="M3015" s="216"/>
      <c r="N3015" s="216"/>
      <c r="O3015" s="216"/>
      <c r="P3015" s="216"/>
      <c r="Q3015" s="216"/>
      <c r="R3015" s="216"/>
      <c r="S3015" s="216"/>
      <c r="T3015" s="216"/>
      <c r="U3015" s="216"/>
      <c r="V3015" s="216"/>
      <c r="W3015" s="216"/>
      <c r="X3015" s="216"/>
      <c r="Y3015" s="216"/>
      <c r="Z3015" s="216"/>
      <c r="AA3015" s="216"/>
      <c r="AB3015" s="216"/>
      <c r="AC3015" s="216"/>
      <c r="AD3015" s="216"/>
      <c r="AE3015" s="216"/>
      <c r="AF3015" s="216"/>
      <c r="AG3015" s="216"/>
      <c r="AH3015" s="216"/>
      <c r="AI3015" s="216"/>
      <c r="AJ3015" s="216"/>
      <c r="AK3015" s="216"/>
      <c r="AL3015" s="216"/>
      <c r="FY3015" s="184"/>
      <c r="JJ3015" s="184"/>
    </row>
    <row r="3016" spans="2:270">
      <c r="B3016" s="202"/>
      <c r="E3016" s="216"/>
      <c r="F3016" s="216"/>
      <c r="G3016" s="216"/>
      <c r="H3016" s="216"/>
      <c r="I3016" s="216"/>
      <c r="J3016" s="216"/>
      <c r="K3016" s="216"/>
      <c r="L3016" s="216"/>
      <c r="M3016" s="216"/>
      <c r="N3016" s="216"/>
      <c r="O3016" s="216"/>
      <c r="P3016" s="216"/>
      <c r="Q3016" s="216"/>
      <c r="R3016" s="216"/>
      <c r="S3016" s="216"/>
      <c r="T3016" s="216"/>
      <c r="U3016" s="216"/>
      <c r="V3016" s="216"/>
      <c r="W3016" s="216"/>
      <c r="X3016" s="216"/>
      <c r="Y3016" s="216"/>
      <c r="Z3016" s="216"/>
      <c r="AA3016" s="216"/>
      <c r="AB3016" s="216"/>
      <c r="AC3016" s="216"/>
      <c r="AD3016" s="216"/>
      <c r="AE3016" s="216"/>
      <c r="AF3016" s="216"/>
      <c r="AG3016" s="216"/>
      <c r="AH3016" s="216"/>
      <c r="AI3016" s="216"/>
      <c r="AJ3016" s="216"/>
      <c r="AK3016" s="216"/>
      <c r="AL3016" s="216"/>
      <c r="FY3016" s="184"/>
      <c r="JJ3016" s="184"/>
    </row>
    <row r="3017" spans="2:270">
      <c r="B3017" s="202"/>
      <c r="E3017" s="216"/>
      <c r="F3017" s="216"/>
      <c r="G3017" s="216"/>
      <c r="H3017" s="216"/>
      <c r="I3017" s="216"/>
      <c r="J3017" s="216"/>
      <c r="K3017" s="216"/>
      <c r="L3017" s="216"/>
      <c r="M3017" s="216"/>
      <c r="N3017" s="216"/>
      <c r="O3017" s="216"/>
      <c r="P3017" s="216"/>
      <c r="Q3017" s="216"/>
      <c r="R3017" s="216"/>
      <c r="S3017" s="216"/>
      <c r="T3017" s="216"/>
      <c r="U3017" s="216"/>
      <c r="V3017" s="216"/>
      <c r="W3017" s="216"/>
      <c r="X3017" s="216"/>
      <c r="Y3017" s="216"/>
      <c r="Z3017" s="216"/>
      <c r="AA3017" s="216"/>
      <c r="AB3017" s="216"/>
      <c r="AC3017" s="216"/>
      <c r="AD3017" s="216"/>
      <c r="AE3017" s="216"/>
      <c r="AF3017" s="216"/>
      <c r="AG3017" s="216"/>
      <c r="AH3017" s="216"/>
      <c r="AI3017" s="216"/>
      <c r="AJ3017" s="216"/>
      <c r="AK3017" s="216"/>
      <c r="AL3017" s="216"/>
      <c r="FY3017" s="184"/>
      <c r="JJ3017" s="184"/>
    </row>
    <row r="3018" spans="2:270">
      <c r="B3018" s="202"/>
      <c r="E3018" s="216"/>
      <c r="F3018" s="216"/>
      <c r="G3018" s="216"/>
      <c r="H3018" s="216"/>
      <c r="I3018" s="216"/>
      <c r="J3018" s="216"/>
      <c r="K3018" s="216"/>
      <c r="L3018" s="216"/>
      <c r="M3018" s="216"/>
      <c r="N3018" s="216"/>
      <c r="O3018" s="216"/>
      <c r="P3018" s="216"/>
      <c r="Q3018" s="216"/>
      <c r="R3018" s="216"/>
      <c r="S3018" s="216"/>
      <c r="T3018" s="216"/>
      <c r="U3018" s="216"/>
      <c r="V3018" s="216"/>
      <c r="W3018" s="216"/>
      <c r="X3018" s="216"/>
      <c r="Y3018" s="216"/>
      <c r="Z3018" s="216"/>
      <c r="AA3018" s="216"/>
      <c r="AB3018" s="216"/>
      <c r="AC3018" s="216"/>
      <c r="AD3018" s="216"/>
      <c r="AE3018" s="216"/>
      <c r="AF3018" s="216"/>
      <c r="AG3018" s="216"/>
      <c r="AH3018" s="216"/>
      <c r="AI3018" s="216"/>
      <c r="AJ3018" s="216"/>
      <c r="AK3018" s="216"/>
      <c r="AL3018" s="216"/>
      <c r="FY3018" s="184"/>
      <c r="JJ3018" s="184"/>
    </row>
    <row r="3019" spans="2:270">
      <c r="B3019" s="202"/>
      <c r="E3019" s="216"/>
      <c r="F3019" s="216"/>
      <c r="G3019" s="216"/>
      <c r="H3019" s="216"/>
      <c r="I3019" s="216"/>
      <c r="J3019" s="216"/>
      <c r="K3019" s="216"/>
      <c r="L3019" s="216"/>
      <c r="M3019" s="216"/>
      <c r="N3019" s="216"/>
      <c r="O3019" s="216"/>
      <c r="P3019" s="216"/>
      <c r="Q3019" s="216"/>
      <c r="R3019" s="216"/>
      <c r="S3019" s="216"/>
      <c r="T3019" s="216"/>
      <c r="U3019" s="216"/>
      <c r="V3019" s="216"/>
      <c r="W3019" s="216"/>
      <c r="X3019" s="216"/>
      <c r="Y3019" s="216"/>
      <c r="Z3019" s="216"/>
      <c r="AA3019" s="216"/>
      <c r="AB3019" s="216"/>
      <c r="AC3019" s="216"/>
      <c r="AD3019" s="216"/>
      <c r="AE3019" s="216"/>
      <c r="AF3019" s="216"/>
      <c r="AG3019" s="216"/>
      <c r="AH3019" s="216"/>
      <c r="AI3019" s="216"/>
      <c r="AJ3019" s="216"/>
      <c r="AK3019" s="216"/>
      <c r="AL3019" s="216"/>
      <c r="FY3019" s="184"/>
      <c r="JJ3019" s="184"/>
    </row>
    <row r="3020" spans="2:270">
      <c r="B3020" s="202"/>
      <c r="E3020" s="216"/>
      <c r="F3020" s="216"/>
      <c r="G3020" s="216"/>
      <c r="H3020" s="216"/>
      <c r="I3020" s="216"/>
      <c r="J3020" s="216"/>
      <c r="K3020" s="216"/>
      <c r="L3020" s="216"/>
      <c r="M3020" s="216"/>
      <c r="N3020" s="216"/>
      <c r="O3020" s="216"/>
      <c r="P3020" s="216"/>
      <c r="Q3020" s="216"/>
      <c r="R3020" s="216"/>
      <c r="S3020" s="216"/>
      <c r="T3020" s="216"/>
      <c r="U3020" s="216"/>
      <c r="V3020" s="216"/>
      <c r="W3020" s="216"/>
      <c r="X3020" s="216"/>
      <c r="Y3020" s="216"/>
      <c r="Z3020" s="216"/>
      <c r="AA3020" s="216"/>
      <c r="AB3020" s="216"/>
      <c r="AC3020" s="216"/>
      <c r="AD3020" s="216"/>
      <c r="AE3020" s="216"/>
      <c r="AF3020" s="216"/>
      <c r="AG3020" s="216"/>
      <c r="AH3020" s="216"/>
      <c r="AI3020" s="216"/>
      <c r="AJ3020" s="216"/>
      <c r="AK3020" s="216"/>
      <c r="AL3020" s="216"/>
      <c r="FY3020" s="184"/>
      <c r="JJ3020" s="184"/>
    </row>
    <row r="3021" spans="2:270">
      <c r="B3021" s="202"/>
      <c r="E3021" s="216"/>
      <c r="F3021" s="216"/>
      <c r="G3021" s="216"/>
      <c r="H3021" s="216"/>
      <c r="I3021" s="216"/>
      <c r="J3021" s="216"/>
      <c r="K3021" s="216"/>
      <c r="L3021" s="216"/>
      <c r="M3021" s="216"/>
      <c r="N3021" s="216"/>
      <c r="O3021" s="216"/>
      <c r="P3021" s="216"/>
      <c r="Q3021" s="216"/>
      <c r="R3021" s="216"/>
      <c r="S3021" s="216"/>
      <c r="T3021" s="216"/>
      <c r="U3021" s="216"/>
      <c r="V3021" s="216"/>
      <c r="W3021" s="216"/>
      <c r="X3021" s="216"/>
      <c r="Y3021" s="216"/>
      <c r="Z3021" s="216"/>
      <c r="AA3021" s="216"/>
      <c r="AB3021" s="216"/>
      <c r="AC3021" s="216"/>
      <c r="AD3021" s="216"/>
      <c r="AE3021" s="216"/>
      <c r="AF3021" s="216"/>
      <c r="AG3021" s="216"/>
      <c r="AH3021" s="216"/>
      <c r="AI3021" s="216"/>
      <c r="AJ3021" s="216"/>
      <c r="AK3021" s="216"/>
      <c r="AL3021" s="216"/>
      <c r="FY3021" s="184"/>
      <c r="JJ3021" s="184"/>
    </row>
    <row r="3022" spans="2:270">
      <c r="B3022" s="202"/>
      <c r="E3022" s="216"/>
      <c r="F3022" s="216"/>
      <c r="G3022" s="216"/>
      <c r="H3022" s="216"/>
      <c r="I3022" s="216"/>
      <c r="J3022" s="216"/>
      <c r="K3022" s="216"/>
      <c r="L3022" s="216"/>
      <c r="M3022" s="216"/>
      <c r="N3022" s="216"/>
      <c r="O3022" s="216"/>
      <c r="P3022" s="216"/>
      <c r="Q3022" s="216"/>
      <c r="R3022" s="216"/>
      <c r="S3022" s="216"/>
      <c r="T3022" s="216"/>
      <c r="U3022" s="216"/>
      <c r="V3022" s="216"/>
      <c r="W3022" s="216"/>
      <c r="X3022" s="216"/>
      <c r="Y3022" s="216"/>
      <c r="Z3022" s="216"/>
      <c r="AA3022" s="216"/>
      <c r="AB3022" s="216"/>
      <c r="AC3022" s="216"/>
      <c r="AD3022" s="216"/>
      <c r="AE3022" s="216"/>
      <c r="AF3022" s="216"/>
      <c r="AG3022" s="216"/>
      <c r="AH3022" s="216"/>
      <c r="AI3022" s="216"/>
      <c r="AJ3022" s="216"/>
      <c r="AK3022" s="216"/>
      <c r="AL3022" s="216"/>
      <c r="FY3022" s="184"/>
      <c r="JJ3022" s="184"/>
    </row>
    <row r="3023" spans="2:270">
      <c r="B3023" s="202"/>
      <c r="E3023" s="216"/>
      <c r="F3023" s="216"/>
      <c r="G3023" s="216"/>
      <c r="H3023" s="216"/>
      <c r="I3023" s="216"/>
      <c r="J3023" s="216"/>
      <c r="K3023" s="216"/>
      <c r="L3023" s="216"/>
      <c r="M3023" s="216"/>
      <c r="N3023" s="216"/>
      <c r="O3023" s="216"/>
      <c r="P3023" s="216"/>
      <c r="Q3023" s="216"/>
      <c r="R3023" s="216"/>
      <c r="S3023" s="216"/>
      <c r="T3023" s="216"/>
      <c r="U3023" s="216"/>
      <c r="V3023" s="216"/>
      <c r="W3023" s="216"/>
      <c r="X3023" s="216"/>
      <c r="Y3023" s="216"/>
      <c r="Z3023" s="216"/>
      <c r="AA3023" s="216"/>
      <c r="AB3023" s="216"/>
      <c r="AC3023" s="216"/>
      <c r="AD3023" s="216"/>
      <c r="AE3023" s="216"/>
      <c r="AF3023" s="216"/>
      <c r="AG3023" s="216"/>
      <c r="AH3023" s="216"/>
      <c r="AI3023" s="216"/>
      <c r="AJ3023" s="216"/>
      <c r="AK3023" s="216"/>
      <c r="AL3023" s="216"/>
      <c r="FY3023" s="184"/>
      <c r="JJ3023" s="184"/>
    </row>
    <row r="3024" spans="2:270">
      <c r="B3024" s="202"/>
      <c r="E3024" s="216"/>
      <c r="F3024" s="216"/>
      <c r="G3024" s="216"/>
      <c r="H3024" s="216"/>
      <c r="I3024" s="216"/>
      <c r="J3024" s="216"/>
      <c r="K3024" s="216"/>
      <c r="L3024" s="216"/>
      <c r="M3024" s="216"/>
      <c r="N3024" s="216"/>
      <c r="O3024" s="216"/>
      <c r="P3024" s="216"/>
      <c r="Q3024" s="216"/>
      <c r="R3024" s="216"/>
      <c r="S3024" s="216"/>
      <c r="T3024" s="216"/>
      <c r="U3024" s="216"/>
      <c r="V3024" s="216"/>
      <c r="W3024" s="216"/>
      <c r="X3024" s="216"/>
      <c r="Y3024" s="216"/>
      <c r="Z3024" s="216"/>
      <c r="AA3024" s="216"/>
      <c r="AB3024" s="216"/>
      <c r="AC3024" s="216"/>
      <c r="AD3024" s="216"/>
      <c r="AE3024" s="216"/>
      <c r="AF3024" s="216"/>
      <c r="AG3024" s="216"/>
      <c r="AH3024" s="216"/>
      <c r="AI3024" s="216"/>
      <c r="AJ3024" s="216"/>
      <c r="AK3024" s="216"/>
      <c r="AL3024" s="216"/>
      <c r="FY3024" s="184"/>
      <c r="JJ3024" s="184"/>
    </row>
    <row r="3025" spans="2:270">
      <c r="B3025" s="202"/>
      <c r="E3025" s="216"/>
      <c r="F3025" s="216"/>
      <c r="G3025" s="216"/>
      <c r="H3025" s="216"/>
      <c r="I3025" s="216"/>
      <c r="J3025" s="216"/>
      <c r="K3025" s="216"/>
      <c r="L3025" s="216"/>
      <c r="M3025" s="216"/>
      <c r="N3025" s="216"/>
      <c r="O3025" s="216"/>
      <c r="P3025" s="216"/>
      <c r="Q3025" s="216"/>
      <c r="R3025" s="216"/>
      <c r="S3025" s="216"/>
      <c r="T3025" s="216"/>
      <c r="U3025" s="216"/>
      <c r="V3025" s="216"/>
      <c r="W3025" s="216"/>
      <c r="X3025" s="216"/>
      <c r="Y3025" s="216"/>
      <c r="Z3025" s="216"/>
      <c r="AA3025" s="216"/>
      <c r="AB3025" s="216"/>
      <c r="AC3025" s="216"/>
      <c r="AD3025" s="216"/>
      <c r="AE3025" s="216"/>
      <c r="AF3025" s="216"/>
      <c r="AG3025" s="216"/>
      <c r="AH3025" s="216"/>
      <c r="AI3025" s="216"/>
      <c r="AJ3025" s="216"/>
      <c r="AK3025" s="216"/>
      <c r="AL3025" s="216"/>
      <c r="FY3025" s="184"/>
      <c r="JJ3025" s="184"/>
    </row>
    <row r="3026" spans="2:270">
      <c r="B3026" s="202"/>
      <c r="E3026" s="216"/>
      <c r="F3026" s="216"/>
      <c r="G3026" s="216"/>
      <c r="H3026" s="216"/>
      <c r="I3026" s="216"/>
      <c r="J3026" s="216"/>
      <c r="K3026" s="216"/>
      <c r="L3026" s="216"/>
      <c r="M3026" s="216"/>
      <c r="N3026" s="216"/>
      <c r="O3026" s="216"/>
      <c r="P3026" s="216"/>
      <c r="Q3026" s="216"/>
      <c r="R3026" s="216"/>
      <c r="S3026" s="216"/>
      <c r="T3026" s="216"/>
      <c r="U3026" s="216"/>
      <c r="V3026" s="216"/>
      <c r="W3026" s="216"/>
      <c r="X3026" s="216"/>
      <c r="Y3026" s="216"/>
      <c r="Z3026" s="216"/>
      <c r="AA3026" s="216"/>
      <c r="AB3026" s="216"/>
      <c r="AC3026" s="216"/>
      <c r="AD3026" s="216"/>
      <c r="AE3026" s="216"/>
      <c r="AF3026" s="216"/>
      <c r="AG3026" s="216"/>
      <c r="AH3026" s="216"/>
      <c r="AI3026" s="216"/>
      <c r="AJ3026" s="216"/>
      <c r="AK3026" s="216"/>
      <c r="AL3026" s="216"/>
      <c r="FY3026" s="184"/>
      <c r="JJ3026" s="184"/>
    </row>
    <row r="3027" spans="2:270">
      <c r="B3027" s="202"/>
      <c r="E3027" s="216"/>
      <c r="F3027" s="216"/>
      <c r="G3027" s="216"/>
      <c r="H3027" s="216"/>
      <c r="I3027" s="216"/>
      <c r="J3027" s="216"/>
      <c r="K3027" s="216"/>
      <c r="L3027" s="216"/>
      <c r="M3027" s="216"/>
      <c r="N3027" s="216"/>
      <c r="O3027" s="216"/>
      <c r="P3027" s="216"/>
      <c r="Q3027" s="216"/>
      <c r="R3027" s="216"/>
      <c r="S3027" s="216"/>
      <c r="T3027" s="216"/>
      <c r="U3027" s="216"/>
      <c r="V3027" s="216"/>
      <c r="W3027" s="216"/>
      <c r="X3027" s="216"/>
      <c r="Y3027" s="216"/>
      <c r="Z3027" s="216"/>
      <c r="AA3027" s="216"/>
      <c r="AB3027" s="216"/>
      <c r="AC3027" s="216"/>
      <c r="AD3027" s="216"/>
      <c r="AE3027" s="216"/>
      <c r="AF3027" s="216"/>
      <c r="AG3027" s="216"/>
      <c r="AH3027" s="216"/>
      <c r="AI3027" s="216"/>
      <c r="AJ3027" s="216"/>
      <c r="AK3027" s="216"/>
      <c r="AL3027" s="216"/>
      <c r="FY3027" s="184"/>
      <c r="JJ3027" s="184"/>
    </row>
    <row r="3028" spans="2:270">
      <c r="B3028" s="202"/>
      <c r="E3028" s="216"/>
      <c r="F3028" s="216"/>
      <c r="G3028" s="216"/>
      <c r="H3028" s="216"/>
      <c r="I3028" s="216"/>
      <c r="J3028" s="216"/>
      <c r="K3028" s="216"/>
      <c r="L3028" s="216"/>
      <c r="M3028" s="216"/>
      <c r="N3028" s="216"/>
      <c r="O3028" s="216"/>
      <c r="P3028" s="216"/>
      <c r="Q3028" s="216"/>
      <c r="R3028" s="216"/>
      <c r="S3028" s="216"/>
      <c r="T3028" s="216"/>
      <c r="U3028" s="216"/>
      <c r="V3028" s="216"/>
      <c r="W3028" s="216"/>
      <c r="X3028" s="216"/>
      <c r="Y3028" s="216"/>
      <c r="Z3028" s="216"/>
      <c r="AA3028" s="216"/>
      <c r="AB3028" s="216"/>
      <c r="AC3028" s="216"/>
      <c r="AD3028" s="216"/>
      <c r="AE3028" s="216"/>
      <c r="AF3028" s="216"/>
      <c r="AG3028" s="216"/>
      <c r="AH3028" s="216"/>
      <c r="AI3028" s="216"/>
      <c r="AJ3028" s="216"/>
      <c r="AK3028" s="216"/>
      <c r="AL3028" s="216"/>
      <c r="FY3028" s="184"/>
      <c r="JJ3028" s="184"/>
    </row>
    <row r="3029" spans="2:270">
      <c r="B3029" s="202"/>
      <c r="E3029" s="216"/>
      <c r="F3029" s="216"/>
      <c r="G3029" s="216"/>
      <c r="H3029" s="216"/>
      <c r="I3029" s="216"/>
      <c r="J3029" s="216"/>
      <c r="K3029" s="216"/>
      <c r="L3029" s="216"/>
      <c r="M3029" s="216"/>
      <c r="N3029" s="216"/>
      <c r="O3029" s="216"/>
      <c r="P3029" s="216"/>
      <c r="Q3029" s="216"/>
      <c r="R3029" s="216"/>
      <c r="S3029" s="216"/>
      <c r="T3029" s="216"/>
      <c r="U3029" s="216"/>
      <c r="V3029" s="216"/>
      <c r="W3029" s="216"/>
      <c r="X3029" s="216"/>
      <c r="Y3029" s="216"/>
      <c r="Z3029" s="216"/>
      <c r="AA3029" s="216"/>
      <c r="AB3029" s="216"/>
      <c r="AC3029" s="216"/>
      <c r="AD3029" s="216"/>
      <c r="AE3029" s="216"/>
      <c r="AF3029" s="216"/>
      <c r="AG3029" s="216"/>
      <c r="AH3029" s="216"/>
      <c r="AI3029" s="216"/>
      <c r="AJ3029" s="216"/>
      <c r="AK3029" s="216"/>
      <c r="AL3029" s="216"/>
      <c r="FY3029" s="184"/>
      <c r="JJ3029" s="184"/>
    </row>
    <row r="3030" spans="2:270">
      <c r="B3030" s="202"/>
      <c r="E3030" s="216"/>
      <c r="F3030" s="216"/>
      <c r="G3030" s="216"/>
      <c r="H3030" s="216"/>
      <c r="I3030" s="216"/>
      <c r="J3030" s="216"/>
      <c r="K3030" s="216"/>
      <c r="L3030" s="216"/>
      <c r="M3030" s="216"/>
      <c r="N3030" s="216"/>
      <c r="O3030" s="216"/>
      <c r="P3030" s="216"/>
      <c r="Q3030" s="216"/>
      <c r="R3030" s="216"/>
      <c r="S3030" s="216"/>
      <c r="T3030" s="216"/>
      <c r="U3030" s="216"/>
      <c r="V3030" s="216"/>
      <c r="W3030" s="216"/>
      <c r="X3030" s="216"/>
      <c r="Y3030" s="216"/>
      <c r="Z3030" s="216"/>
      <c r="AA3030" s="216"/>
      <c r="AB3030" s="216"/>
      <c r="AC3030" s="216"/>
      <c r="AD3030" s="216"/>
      <c r="AE3030" s="216"/>
      <c r="AF3030" s="216"/>
      <c r="AG3030" s="216"/>
      <c r="AH3030" s="216"/>
      <c r="AI3030" s="216"/>
      <c r="AJ3030" s="216"/>
      <c r="AK3030" s="216"/>
      <c r="AL3030" s="216"/>
      <c r="FY3030" s="184"/>
      <c r="JJ3030" s="184"/>
    </row>
    <row r="3031" spans="2:270">
      <c r="B3031" s="202"/>
      <c r="E3031" s="216"/>
      <c r="F3031" s="216"/>
      <c r="G3031" s="216"/>
      <c r="H3031" s="216"/>
      <c r="I3031" s="216"/>
      <c r="J3031" s="216"/>
      <c r="K3031" s="216"/>
      <c r="L3031" s="216"/>
      <c r="M3031" s="216"/>
      <c r="N3031" s="216"/>
      <c r="O3031" s="216"/>
      <c r="P3031" s="216"/>
      <c r="Q3031" s="216"/>
      <c r="R3031" s="216"/>
      <c r="S3031" s="216"/>
      <c r="T3031" s="216"/>
      <c r="U3031" s="216"/>
      <c r="V3031" s="216"/>
      <c r="W3031" s="216"/>
      <c r="X3031" s="216"/>
      <c r="Y3031" s="216"/>
      <c r="Z3031" s="216"/>
      <c r="AA3031" s="216"/>
      <c r="AB3031" s="216"/>
      <c r="AC3031" s="216"/>
      <c r="AD3031" s="216"/>
      <c r="AE3031" s="216"/>
      <c r="AF3031" s="216"/>
      <c r="AG3031" s="216"/>
      <c r="AH3031" s="216"/>
      <c r="AI3031" s="216"/>
      <c r="AJ3031" s="216"/>
      <c r="AK3031" s="216"/>
      <c r="AL3031" s="216"/>
      <c r="FY3031" s="184"/>
      <c r="JJ3031" s="184"/>
    </row>
    <row r="3032" spans="2:270">
      <c r="B3032" s="202"/>
      <c r="E3032" s="216"/>
      <c r="F3032" s="216"/>
      <c r="G3032" s="216"/>
      <c r="H3032" s="216"/>
      <c r="I3032" s="216"/>
      <c r="J3032" s="216"/>
      <c r="K3032" s="216"/>
      <c r="L3032" s="216"/>
      <c r="M3032" s="216"/>
      <c r="N3032" s="216"/>
      <c r="O3032" s="216"/>
      <c r="P3032" s="216"/>
      <c r="Q3032" s="216"/>
      <c r="R3032" s="216"/>
      <c r="S3032" s="216"/>
      <c r="T3032" s="216"/>
      <c r="U3032" s="216"/>
      <c r="V3032" s="216"/>
      <c r="W3032" s="216"/>
      <c r="X3032" s="216"/>
      <c r="Y3032" s="216"/>
      <c r="Z3032" s="216"/>
      <c r="AA3032" s="216"/>
      <c r="AB3032" s="216"/>
      <c r="AC3032" s="216"/>
      <c r="AD3032" s="216"/>
      <c r="AE3032" s="216"/>
      <c r="AF3032" s="216"/>
      <c r="AG3032" s="216"/>
      <c r="AH3032" s="216"/>
      <c r="AI3032" s="216"/>
      <c r="AJ3032" s="216"/>
      <c r="AK3032" s="216"/>
      <c r="AL3032" s="216"/>
      <c r="FY3032" s="184"/>
      <c r="JJ3032" s="184"/>
    </row>
    <row r="3033" spans="2:270">
      <c r="B3033" s="202"/>
      <c r="E3033" s="216"/>
      <c r="F3033" s="216"/>
      <c r="G3033" s="216"/>
      <c r="H3033" s="216"/>
      <c r="I3033" s="216"/>
      <c r="J3033" s="216"/>
      <c r="K3033" s="216"/>
      <c r="L3033" s="216"/>
      <c r="M3033" s="216"/>
      <c r="N3033" s="216"/>
      <c r="O3033" s="216"/>
      <c r="P3033" s="216"/>
      <c r="Q3033" s="216"/>
      <c r="R3033" s="216"/>
      <c r="S3033" s="216"/>
      <c r="T3033" s="216"/>
      <c r="U3033" s="216"/>
      <c r="V3033" s="216"/>
      <c r="W3033" s="216"/>
      <c r="X3033" s="216"/>
      <c r="Y3033" s="216"/>
      <c r="Z3033" s="216"/>
      <c r="AA3033" s="216"/>
      <c r="AB3033" s="216"/>
      <c r="AC3033" s="216"/>
      <c r="AD3033" s="216"/>
      <c r="AE3033" s="216"/>
      <c r="AF3033" s="216"/>
      <c r="AG3033" s="216"/>
      <c r="AH3033" s="216"/>
      <c r="AI3033" s="216"/>
      <c r="AJ3033" s="216"/>
      <c r="AK3033" s="216"/>
      <c r="AL3033" s="216"/>
      <c r="FY3033" s="184"/>
      <c r="JJ3033" s="184"/>
    </row>
    <row r="3034" spans="2:270">
      <c r="B3034" s="202"/>
      <c r="E3034" s="216"/>
      <c r="F3034" s="216"/>
      <c r="G3034" s="216"/>
      <c r="H3034" s="216"/>
      <c r="I3034" s="216"/>
      <c r="J3034" s="216"/>
      <c r="K3034" s="216"/>
      <c r="L3034" s="216"/>
      <c r="M3034" s="216"/>
      <c r="N3034" s="216"/>
      <c r="O3034" s="216"/>
      <c r="P3034" s="216"/>
      <c r="Q3034" s="216"/>
      <c r="R3034" s="216"/>
      <c r="S3034" s="216"/>
      <c r="T3034" s="216"/>
      <c r="U3034" s="216"/>
      <c r="V3034" s="216"/>
      <c r="W3034" s="216"/>
      <c r="X3034" s="216"/>
      <c r="Y3034" s="216"/>
      <c r="Z3034" s="216"/>
      <c r="AA3034" s="216"/>
      <c r="AB3034" s="216"/>
      <c r="AC3034" s="216"/>
      <c r="AD3034" s="216"/>
      <c r="AE3034" s="216"/>
      <c r="AF3034" s="216"/>
      <c r="AG3034" s="216"/>
      <c r="AH3034" s="216"/>
      <c r="AI3034" s="216"/>
      <c r="AJ3034" s="216"/>
      <c r="AK3034" s="216"/>
      <c r="AL3034" s="216"/>
      <c r="FY3034" s="184"/>
      <c r="JJ3034" s="184"/>
    </row>
    <row r="3035" spans="2:270">
      <c r="B3035" s="202"/>
      <c r="E3035" s="216"/>
      <c r="F3035" s="216"/>
      <c r="G3035" s="216"/>
      <c r="H3035" s="216"/>
      <c r="I3035" s="216"/>
      <c r="J3035" s="216"/>
      <c r="K3035" s="216"/>
      <c r="L3035" s="216"/>
      <c r="M3035" s="216"/>
      <c r="N3035" s="216"/>
      <c r="O3035" s="216"/>
      <c r="P3035" s="216"/>
      <c r="Q3035" s="216"/>
      <c r="R3035" s="216"/>
      <c r="S3035" s="216"/>
      <c r="T3035" s="216"/>
      <c r="U3035" s="216"/>
      <c r="V3035" s="216"/>
      <c r="W3035" s="216"/>
      <c r="X3035" s="216"/>
      <c r="Y3035" s="216"/>
      <c r="Z3035" s="216"/>
      <c r="AA3035" s="216"/>
      <c r="AB3035" s="216"/>
      <c r="AC3035" s="216"/>
      <c r="AD3035" s="216"/>
      <c r="AE3035" s="216"/>
      <c r="AF3035" s="216"/>
      <c r="AG3035" s="216"/>
      <c r="AH3035" s="216"/>
      <c r="AI3035" s="216"/>
      <c r="AJ3035" s="216"/>
      <c r="AK3035" s="216"/>
      <c r="AL3035" s="216"/>
      <c r="FY3035" s="184"/>
      <c r="JJ3035" s="184"/>
    </row>
    <row r="3036" spans="2:270">
      <c r="B3036" s="202"/>
      <c r="E3036" s="216"/>
      <c r="F3036" s="216"/>
      <c r="G3036" s="216"/>
      <c r="H3036" s="216"/>
      <c r="I3036" s="216"/>
      <c r="J3036" s="216"/>
      <c r="K3036" s="216"/>
      <c r="L3036" s="216"/>
      <c r="M3036" s="216"/>
      <c r="N3036" s="216"/>
      <c r="O3036" s="216"/>
      <c r="P3036" s="216"/>
      <c r="Q3036" s="216"/>
      <c r="R3036" s="216"/>
      <c r="S3036" s="216"/>
      <c r="T3036" s="216"/>
      <c r="U3036" s="216"/>
      <c r="V3036" s="216"/>
      <c r="W3036" s="216"/>
      <c r="X3036" s="216"/>
      <c r="Y3036" s="216"/>
      <c r="Z3036" s="216"/>
      <c r="AA3036" s="216"/>
      <c r="AB3036" s="216"/>
      <c r="AC3036" s="216"/>
      <c r="AD3036" s="216"/>
      <c r="AE3036" s="216"/>
      <c r="AF3036" s="216"/>
      <c r="AG3036" s="216"/>
      <c r="AH3036" s="216"/>
      <c r="AI3036" s="216"/>
      <c r="AJ3036" s="216"/>
      <c r="AK3036" s="216"/>
      <c r="AL3036" s="216"/>
      <c r="FY3036" s="184"/>
      <c r="JJ3036" s="184"/>
    </row>
    <row r="3037" spans="2:270">
      <c r="B3037" s="202"/>
      <c r="E3037" s="216"/>
      <c r="F3037" s="216"/>
      <c r="G3037" s="216"/>
      <c r="H3037" s="216"/>
      <c r="I3037" s="216"/>
      <c r="J3037" s="216"/>
      <c r="K3037" s="216"/>
      <c r="L3037" s="216"/>
      <c r="M3037" s="216"/>
      <c r="N3037" s="216"/>
      <c r="O3037" s="216"/>
      <c r="P3037" s="216"/>
      <c r="Q3037" s="216"/>
      <c r="R3037" s="216"/>
      <c r="S3037" s="216"/>
      <c r="T3037" s="216"/>
      <c r="U3037" s="216"/>
      <c r="V3037" s="216"/>
      <c r="W3037" s="216"/>
      <c r="X3037" s="216"/>
      <c r="Y3037" s="216"/>
      <c r="Z3037" s="216"/>
      <c r="AA3037" s="216"/>
      <c r="AB3037" s="216"/>
      <c r="AC3037" s="216"/>
      <c r="AD3037" s="216"/>
      <c r="AE3037" s="216"/>
      <c r="AF3037" s="216"/>
      <c r="AG3037" s="216"/>
      <c r="AH3037" s="216"/>
      <c r="AI3037" s="216"/>
      <c r="AJ3037" s="216"/>
      <c r="AK3037" s="216"/>
      <c r="AL3037" s="216"/>
      <c r="FY3037" s="184"/>
      <c r="JJ3037" s="184"/>
    </row>
    <row r="3038" spans="2:270">
      <c r="B3038" s="202"/>
      <c r="E3038" s="216"/>
      <c r="F3038" s="216"/>
      <c r="G3038" s="216"/>
      <c r="H3038" s="216"/>
      <c r="I3038" s="216"/>
      <c r="J3038" s="216"/>
      <c r="K3038" s="216"/>
      <c r="L3038" s="216"/>
      <c r="M3038" s="216"/>
      <c r="N3038" s="216"/>
      <c r="O3038" s="216"/>
      <c r="P3038" s="216"/>
      <c r="Q3038" s="216"/>
      <c r="R3038" s="216"/>
      <c r="S3038" s="216"/>
      <c r="T3038" s="216"/>
      <c r="U3038" s="216"/>
      <c r="V3038" s="216"/>
      <c r="W3038" s="216"/>
      <c r="X3038" s="216"/>
      <c r="Y3038" s="216"/>
      <c r="Z3038" s="216"/>
      <c r="AA3038" s="216"/>
      <c r="AB3038" s="216"/>
      <c r="AC3038" s="216"/>
      <c r="AD3038" s="216"/>
      <c r="AE3038" s="216"/>
      <c r="AF3038" s="216"/>
      <c r="AG3038" s="216"/>
      <c r="AH3038" s="216"/>
      <c r="AI3038" s="216"/>
      <c r="AJ3038" s="216"/>
      <c r="AK3038" s="216"/>
      <c r="AL3038" s="216"/>
      <c r="FY3038" s="184"/>
      <c r="JJ3038" s="184"/>
    </row>
    <row r="3039" spans="2:270">
      <c r="B3039" s="202"/>
      <c r="E3039" s="216"/>
      <c r="F3039" s="216"/>
      <c r="G3039" s="216"/>
      <c r="H3039" s="216"/>
      <c r="I3039" s="216"/>
      <c r="J3039" s="216"/>
      <c r="K3039" s="216"/>
      <c r="L3039" s="216"/>
      <c r="M3039" s="216"/>
      <c r="N3039" s="216"/>
      <c r="O3039" s="216"/>
      <c r="P3039" s="216"/>
      <c r="Q3039" s="216"/>
      <c r="R3039" s="216"/>
      <c r="S3039" s="216"/>
      <c r="T3039" s="216"/>
      <c r="U3039" s="216"/>
      <c r="V3039" s="216"/>
      <c r="W3039" s="216"/>
      <c r="X3039" s="216"/>
      <c r="Y3039" s="216"/>
      <c r="Z3039" s="216"/>
      <c r="AA3039" s="216"/>
      <c r="AB3039" s="216"/>
      <c r="AC3039" s="216"/>
      <c r="AD3039" s="216"/>
      <c r="AE3039" s="216"/>
      <c r="AF3039" s="216"/>
      <c r="AG3039" s="216"/>
      <c r="AH3039" s="216"/>
      <c r="AI3039" s="216"/>
      <c r="AJ3039" s="216"/>
      <c r="AK3039" s="216"/>
      <c r="AL3039" s="216"/>
      <c r="FY3039" s="184"/>
      <c r="JJ3039" s="184"/>
    </row>
    <row r="3040" spans="2:270">
      <c r="B3040" s="202"/>
      <c r="E3040" s="216"/>
      <c r="F3040" s="216"/>
      <c r="G3040" s="216"/>
      <c r="H3040" s="216"/>
      <c r="I3040" s="216"/>
      <c r="J3040" s="216"/>
      <c r="K3040" s="216"/>
      <c r="L3040" s="216"/>
      <c r="M3040" s="216"/>
      <c r="N3040" s="216"/>
      <c r="O3040" s="216"/>
      <c r="P3040" s="216"/>
      <c r="Q3040" s="216"/>
      <c r="R3040" s="216"/>
      <c r="S3040" s="216"/>
      <c r="T3040" s="216"/>
      <c r="U3040" s="216"/>
      <c r="V3040" s="216"/>
      <c r="W3040" s="216"/>
      <c r="X3040" s="216"/>
      <c r="Y3040" s="216"/>
      <c r="Z3040" s="216"/>
      <c r="AA3040" s="216"/>
      <c r="AB3040" s="216"/>
      <c r="AC3040" s="216"/>
      <c r="AD3040" s="216"/>
      <c r="AE3040" s="216"/>
      <c r="AF3040" s="216"/>
      <c r="AG3040" s="216"/>
      <c r="AH3040" s="216"/>
      <c r="AI3040" s="216"/>
      <c r="AJ3040" s="216"/>
      <c r="AK3040" s="216"/>
      <c r="AL3040" s="216"/>
      <c r="FY3040" s="184"/>
      <c r="JJ3040" s="184"/>
    </row>
    <row r="3041" spans="2:270">
      <c r="B3041" s="202"/>
      <c r="E3041" s="216"/>
      <c r="F3041" s="216"/>
      <c r="G3041" s="216"/>
      <c r="H3041" s="216"/>
      <c r="I3041" s="216"/>
      <c r="J3041" s="216"/>
      <c r="K3041" s="216"/>
      <c r="L3041" s="216"/>
      <c r="M3041" s="216"/>
      <c r="N3041" s="216"/>
      <c r="O3041" s="216"/>
      <c r="P3041" s="216"/>
      <c r="Q3041" s="216"/>
      <c r="R3041" s="216"/>
      <c r="S3041" s="216"/>
      <c r="T3041" s="216"/>
      <c r="U3041" s="216"/>
      <c r="V3041" s="216"/>
      <c r="W3041" s="216"/>
      <c r="X3041" s="216"/>
      <c r="Y3041" s="216"/>
      <c r="Z3041" s="216"/>
      <c r="AA3041" s="216"/>
      <c r="AB3041" s="216"/>
      <c r="AC3041" s="216"/>
      <c r="AD3041" s="216"/>
      <c r="AE3041" s="216"/>
      <c r="AF3041" s="216"/>
      <c r="AG3041" s="216"/>
      <c r="AH3041" s="216"/>
      <c r="AI3041" s="216"/>
      <c r="AJ3041" s="216"/>
      <c r="AK3041" s="216"/>
      <c r="AL3041" s="216"/>
      <c r="FY3041" s="184"/>
      <c r="JJ3041" s="184"/>
    </row>
    <row r="3042" spans="2:270">
      <c r="B3042" s="202"/>
      <c r="E3042" s="216"/>
      <c r="F3042" s="216"/>
      <c r="G3042" s="216"/>
      <c r="H3042" s="216"/>
      <c r="I3042" s="216"/>
      <c r="J3042" s="216"/>
      <c r="K3042" s="216"/>
      <c r="L3042" s="216"/>
      <c r="M3042" s="216"/>
      <c r="N3042" s="216"/>
      <c r="O3042" s="216"/>
      <c r="P3042" s="216"/>
      <c r="Q3042" s="216"/>
      <c r="R3042" s="216"/>
      <c r="S3042" s="216"/>
      <c r="T3042" s="216"/>
      <c r="U3042" s="216"/>
      <c r="V3042" s="216"/>
      <c r="W3042" s="216"/>
      <c r="X3042" s="216"/>
      <c r="Y3042" s="216"/>
      <c r="Z3042" s="216"/>
      <c r="AA3042" s="216"/>
      <c r="AB3042" s="216"/>
      <c r="AC3042" s="216"/>
      <c r="AD3042" s="216"/>
      <c r="AE3042" s="216"/>
      <c r="AF3042" s="216"/>
      <c r="AG3042" s="216"/>
      <c r="AH3042" s="216"/>
      <c r="AI3042" s="216"/>
      <c r="AJ3042" s="216"/>
      <c r="AK3042" s="216"/>
      <c r="AL3042" s="216"/>
      <c r="FY3042" s="184"/>
      <c r="JJ3042" s="184"/>
    </row>
    <row r="3043" spans="2:270">
      <c r="B3043" s="202"/>
      <c r="E3043" s="216"/>
      <c r="F3043" s="216"/>
      <c r="G3043" s="216"/>
      <c r="H3043" s="216"/>
      <c r="I3043" s="216"/>
      <c r="J3043" s="216"/>
      <c r="K3043" s="216"/>
      <c r="L3043" s="216"/>
      <c r="M3043" s="216"/>
      <c r="N3043" s="216"/>
      <c r="O3043" s="216"/>
      <c r="P3043" s="216"/>
      <c r="Q3043" s="216"/>
      <c r="R3043" s="216"/>
      <c r="S3043" s="216"/>
      <c r="T3043" s="216"/>
      <c r="U3043" s="216"/>
      <c r="V3043" s="216"/>
      <c r="W3043" s="216"/>
      <c r="X3043" s="216"/>
      <c r="Y3043" s="216"/>
      <c r="Z3043" s="216"/>
      <c r="AA3043" s="216"/>
      <c r="AB3043" s="216"/>
      <c r="AC3043" s="216"/>
      <c r="AD3043" s="216"/>
      <c r="AE3043" s="216"/>
      <c r="AF3043" s="216"/>
      <c r="AG3043" s="216"/>
      <c r="AH3043" s="216"/>
      <c r="AI3043" s="216"/>
      <c r="AJ3043" s="216"/>
      <c r="AK3043" s="216"/>
      <c r="AL3043" s="216"/>
      <c r="FY3043" s="184"/>
      <c r="JJ3043" s="184"/>
    </row>
    <row r="3044" spans="2:270">
      <c r="B3044" s="202"/>
      <c r="E3044" s="216"/>
      <c r="F3044" s="216"/>
      <c r="G3044" s="216"/>
      <c r="H3044" s="216"/>
      <c r="I3044" s="216"/>
      <c r="J3044" s="216"/>
      <c r="K3044" s="216"/>
      <c r="L3044" s="216"/>
      <c r="M3044" s="216"/>
      <c r="N3044" s="216"/>
      <c r="O3044" s="216"/>
      <c r="P3044" s="216"/>
      <c r="Q3044" s="216"/>
      <c r="R3044" s="216"/>
      <c r="S3044" s="216"/>
      <c r="T3044" s="216"/>
      <c r="U3044" s="216"/>
      <c r="V3044" s="216"/>
      <c r="W3044" s="216"/>
      <c r="X3044" s="216"/>
      <c r="Y3044" s="216"/>
      <c r="Z3044" s="216"/>
      <c r="AA3044" s="216"/>
      <c r="AB3044" s="216"/>
      <c r="AC3044" s="216"/>
      <c r="AD3044" s="216"/>
      <c r="AE3044" s="216"/>
      <c r="AF3044" s="216"/>
      <c r="AG3044" s="216"/>
      <c r="AH3044" s="216"/>
      <c r="AI3044" s="216"/>
      <c r="AJ3044" s="216"/>
      <c r="AK3044" s="216"/>
      <c r="AL3044" s="216"/>
      <c r="FY3044" s="184"/>
      <c r="JJ3044" s="184"/>
    </row>
    <row r="3045" spans="2:270">
      <c r="B3045" s="202"/>
      <c r="E3045" s="216"/>
      <c r="F3045" s="216"/>
      <c r="G3045" s="216"/>
      <c r="H3045" s="216"/>
      <c r="I3045" s="216"/>
      <c r="J3045" s="216"/>
      <c r="K3045" s="216"/>
      <c r="L3045" s="216"/>
      <c r="M3045" s="216"/>
      <c r="N3045" s="216"/>
      <c r="O3045" s="216"/>
      <c r="P3045" s="216"/>
      <c r="Q3045" s="216"/>
      <c r="R3045" s="216"/>
      <c r="S3045" s="216"/>
      <c r="T3045" s="216"/>
      <c r="U3045" s="216"/>
      <c r="V3045" s="216"/>
      <c r="W3045" s="216"/>
      <c r="X3045" s="216"/>
      <c r="Y3045" s="216"/>
      <c r="Z3045" s="216"/>
      <c r="AA3045" s="216"/>
      <c r="AB3045" s="216"/>
      <c r="AC3045" s="216"/>
      <c r="AD3045" s="216"/>
      <c r="AE3045" s="216"/>
      <c r="AF3045" s="216"/>
      <c r="AG3045" s="216"/>
      <c r="AH3045" s="216"/>
      <c r="AI3045" s="216"/>
      <c r="AJ3045" s="216"/>
      <c r="AK3045" s="216"/>
      <c r="AL3045" s="216"/>
      <c r="FY3045" s="184"/>
      <c r="JJ3045" s="184"/>
    </row>
    <row r="3046" spans="2:270">
      <c r="B3046" s="202"/>
      <c r="E3046" s="216"/>
      <c r="F3046" s="216"/>
      <c r="G3046" s="216"/>
      <c r="H3046" s="216"/>
      <c r="I3046" s="216"/>
      <c r="J3046" s="216"/>
      <c r="K3046" s="216"/>
      <c r="L3046" s="216"/>
      <c r="M3046" s="216"/>
      <c r="N3046" s="216"/>
      <c r="O3046" s="216"/>
      <c r="P3046" s="216"/>
      <c r="Q3046" s="216"/>
      <c r="R3046" s="216"/>
      <c r="S3046" s="216"/>
      <c r="T3046" s="216"/>
      <c r="U3046" s="216"/>
      <c r="V3046" s="216"/>
      <c r="W3046" s="216"/>
      <c r="X3046" s="216"/>
      <c r="Y3046" s="216"/>
      <c r="Z3046" s="216"/>
      <c r="AA3046" s="216"/>
      <c r="AB3046" s="216"/>
      <c r="AC3046" s="216"/>
      <c r="AD3046" s="216"/>
      <c r="AE3046" s="216"/>
      <c r="AF3046" s="216"/>
      <c r="AG3046" s="216"/>
      <c r="AH3046" s="216"/>
      <c r="AI3046" s="216"/>
      <c r="AJ3046" s="216"/>
      <c r="AK3046" s="216"/>
      <c r="AL3046" s="216"/>
      <c r="FY3046" s="184"/>
      <c r="JJ3046" s="184"/>
    </row>
    <row r="3047" spans="2:270">
      <c r="B3047" s="202"/>
      <c r="E3047" s="216"/>
      <c r="F3047" s="216"/>
      <c r="G3047" s="216"/>
      <c r="H3047" s="216"/>
      <c r="I3047" s="216"/>
      <c r="J3047" s="216"/>
      <c r="K3047" s="216"/>
      <c r="L3047" s="216"/>
      <c r="M3047" s="216"/>
      <c r="N3047" s="216"/>
      <c r="O3047" s="216"/>
      <c r="P3047" s="216"/>
      <c r="Q3047" s="216"/>
      <c r="R3047" s="216"/>
      <c r="S3047" s="216"/>
      <c r="T3047" s="216"/>
      <c r="U3047" s="216"/>
      <c r="V3047" s="216"/>
      <c r="W3047" s="216"/>
      <c r="X3047" s="216"/>
      <c r="Y3047" s="216"/>
      <c r="Z3047" s="216"/>
      <c r="AA3047" s="216"/>
      <c r="AB3047" s="216"/>
      <c r="AC3047" s="216"/>
      <c r="AD3047" s="216"/>
      <c r="AE3047" s="216"/>
      <c r="AF3047" s="216"/>
      <c r="AG3047" s="216"/>
      <c r="AH3047" s="216"/>
      <c r="AI3047" s="216"/>
      <c r="AJ3047" s="216"/>
      <c r="AK3047" s="216"/>
      <c r="AL3047" s="216"/>
      <c r="FY3047" s="184"/>
      <c r="JJ3047" s="184"/>
    </row>
    <row r="3048" spans="2:270">
      <c r="B3048" s="202"/>
      <c r="E3048" s="216"/>
      <c r="F3048" s="216"/>
      <c r="G3048" s="216"/>
      <c r="H3048" s="216"/>
      <c r="I3048" s="216"/>
      <c r="J3048" s="216"/>
      <c r="K3048" s="216"/>
      <c r="L3048" s="216"/>
      <c r="M3048" s="216"/>
      <c r="N3048" s="216"/>
      <c r="O3048" s="216"/>
      <c r="P3048" s="216"/>
      <c r="Q3048" s="216"/>
      <c r="R3048" s="216"/>
      <c r="S3048" s="216"/>
      <c r="T3048" s="216"/>
      <c r="U3048" s="216"/>
      <c r="V3048" s="216"/>
      <c r="W3048" s="216"/>
      <c r="X3048" s="216"/>
      <c r="Y3048" s="216"/>
      <c r="Z3048" s="216"/>
      <c r="AA3048" s="216"/>
      <c r="AB3048" s="216"/>
      <c r="AC3048" s="216"/>
      <c r="AD3048" s="216"/>
      <c r="AE3048" s="216"/>
      <c r="AF3048" s="216"/>
      <c r="AG3048" s="216"/>
      <c r="AH3048" s="216"/>
      <c r="AI3048" s="216"/>
      <c r="AJ3048" s="216"/>
      <c r="AK3048" s="216"/>
      <c r="AL3048" s="216"/>
      <c r="FY3048" s="184"/>
      <c r="JJ3048" s="184"/>
    </row>
    <row r="3049" spans="2:270">
      <c r="B3049" s="202"/>
      <c r="E3049" s="216"/>
      <c r="F3049" s="216"/>
      <c r="G3049" s="216"/>
      <c r="H3049" s="216"/>
      <c r="I3049" s="216"/>
      <c r="J3049" s="216"/>
      <c r="K3049" s="216"/>
      <c r="L3049" s="216"/>
      <c r="M3049" s="216"/>
      <c r="N3049" s="216"/>
      <c r="O3049" s="216"/>
      <c r="P3049" s="216"/>
      <c r="Q3049" s="216"/>
      <c r="R3049" s="216"/>
      <c r="S3049" s="216"/>
      <c r="T3049" s="216"/>
      <c r="U3049" s="216"/>
      <c r="V3049" s="216"/>
      <c r="W3049" s="216"/>
      <c r="X3049" s="216"/>
      <c r="Y3049" s="216"/>
      <c r="Z3049" s="216"/>
      <c r="AA3049" s="216"/>
      <c r="AB3049" s="216"/>
      <c r="AC3049" s="216"/>
      <c r="AD3049" s="216"/>
      <c r="AE3049" s="216"/>
      <c r="AF3049" s="216"/>
      <c r="AG3049" s="216"/>
      <c r="AH3049" s="216"/>
      <c r="AI3049" s="216"/>
      <c r="AJ3049" s="216"/>
      <c r="AK3049" s="216"/>
      <c r="AL3049" s="216"/>
      <c r="FY3049" s="184"/>
      <c r="JJ3049" s="184"/>
    </row>
    <row r="3050" spans="2:270">
      <c r="B3050" s="202"/>
      <c r="E3050" s="216"/>
      <c r="F3050" s="216"/>
      <c r="G3050" s="216"/>
      <c r="H3050" s="216"/>
      <c r="I3050" s="216"/>
      <c r="J3050" s="216"/>
      <c r="K3050" s="216"/>
      <c r="L3050" s="216"/>
      <c r="M3050" s="216"/>
      <c r="N3050" s="216"/>
      <c r="O3050" s="216"/>
      <c r="P3050" s="216"/>
      <c r="Q3050" s="216"/>
      <c r="R3050" s="216"/>
      <c r="S3050" s="216"/>
      <c r="T3050" s="216"/>
      <c r="U3050" s="216"/>
      <c r="V3050" s="216"/>
      <c r="W3050" s="216"/>
      <c r="X3050" s="216"/>
      <c r="Y3050" s="216"/>
      <c r="Z3050" s="216"/>
      <c r="AA3050" s="216"/>
      <c r="AB3050" s="216"/>
      <c r="AC3050" s="216"/>
      <c r="AD3050" s="216"/>
      <c r="AE3050" s="216"/>
      <c r="AF3050" s="216"/>
      <c r="AG3050" s="216"/>
      <c r="AH3050" s="216"/>
      <c r="AI3050" s="216"/>
      <c r="AJ3050" s="216"/>
      <c r="AK3050" s="216"/>
      <c r="AL3050" s="216"/>
      <c r="FY3050" s="184"/>
      <c r="JJ3050" s="184"/>
    </row>
    <row r="3051" spans="2:270">
      <c r="B3051" s="202"/>
      <c r="E3051" s="216"/>
      <c r="F3051" s="216"/>
      <c r="G3051" s="216"/>
      <c r="H3051" s="216"/>
      <c r="I3051" s="216"/>
      <c r="J3051" s="216"/>
      <c r="K3051" s="216"/>
      <c r="L3051" s="216"/>
      <c r="M3051" s="216"/>
      <c r="N3051" s="216"/>
      <c r="O3051" s="216"/>
      <c r="P3051" s="216"/>
      <c r="Q3051" s="216"/>
      <c r="R3051" s="216"/>
      <c r="S3051" s="216"/>
      <c r="T3051" s="216"/>
      <c r="U3051" s="216"/>
      <c r="V3051" s="216"/>
      <c r="W3051" s="216"/>
      <c r="X3051" s="216"/>
      <c r="Y3051" s="216"/>
      <c r="Z3051" s="216"/>
      <c r="AA3051" s="216"/>
      <c r="AB3051" s="216"/>
      <c r="AC3051" s="216"/>
      <c r="AD3051" s="216"/>
      <c r="AE3051" s="216"/>
      <c r="AF3051" s="216"/>
      <c r="AG3051" s="216"/>
      <c r="AH3051" s="216"/>
      <c r="AI3051" s="216"/>
      <c r="AJ3051" s="216"/>
      <c r="AK3051" s="216"/>
      <c r="AL3051" s="216"/>
      <c r="FY3051" s="184"/>
      <c r="JJ3051" s="184"/>
    </row>
    <row r="3052" spans="2:270">
      <c r="B3052" s="202"/>
      <c r="E3052" s="216"/>
      <c r="F3052" s="216"/>
      <c r="G3052" s="216"/>
      <c r="H3052" s="216"/>
      <c r="I3052" s="216"/>
      <c r="J3052" s="216"/>
      <c r="K3052" s="216"/>
      <c r="L3052" s="216"/>
      <c r="M3052" s="216"/>
      <c r="N3052" s="216"/>
      <c r="O3052" s="216"/>
      <c r="P3052" s="216"/>
      <c r="Q3052" s="216"/>
      <c r="R3052" s="216"/>
      <c r="S3052" s="216"/>
      <c r="T3052" s="216"/>
      <c r="U3052" s="216"/>
      <c r="V3052" s="216"/>
      <c r="W3052" s="216"/>
      <c r="X3052" s="216"/>
      <c r="Y3052" s="216"/>
      <c r="Z3052" s="216"/>
      <c r="AA3052" s="216"/>
      <c r="AB3052" s="216"/>
      <c r="AC3052" s="216"/>
      <c r="AD3052" s="216"/>
      <c r="AE3052" s="216"/>
      <c r="AF3052" s="216"/>
      <c r="AG3052" s="216"/>
      <c r="AH3052" s="216"/>
      <c r="AI3052" s="216"/>
      <c r="AJ3052" s="216"/>
      <c r="AK3052" s="216"/>
      <c r="AL3052" s="216"/>
      <c r="FY3052" s="184"/>
      <c r="JJ3052" s="184"/>
    </row>
    <row r="3053" spans="2:270">
      <c r="B3053" s="202"/>
      <c r="E3053" s="216"/>
      <c r="F3053" s="216"/>
      <c r="G3053" s="216"/>
      <c r="H3053" s="216"/>
      <c r="I3053" s="216"/>
      <c r="J3053" s="216"/>
      <c r="K3053" s="216"/>
      <c r="L3053" s="216"/>
      <c r="M3053" s="216"/>
      <c r="N3053" s="216"/>
      <c r="O3053" s="216"/>
      <c r="P3053" s="216"/>
      <c r="Q3053" s="216"/>
      <c r="R3053" s="216"/>
      <c r="S3053" s="216"/>
      <c r="T3053" s="216"/>
      <c r="U3053" s="216"/>
      <c r="V3053" s="216"/>
      <c r="W3053" s="216"/>
      <c r="X3053" s="216"/>
      <c r="Y3053" s="216"/>
      <c r="Z3053" s="216"/>
      <c r="AA3053" s="216"/>
      <c r="AB3053" s="216"/>
      <c r="AC3053" s="216"/>
      <c r="AD3053" s="216"/>
      <c r="AE3053" s="216"/>
      <c r="AF3053" s="216"/>
      <c r="AG3053" s="216"/>
      <c r="AH3053" s="216"/>
      <c r="AI3053" s="216"/>
      <c r="AJ3053" s="216"/>
      <c r="AK3053" s="216"/>
      <c r="AL3053" s="216"/>
      <c r="FY3053" s="184"/>
      <c r="JJ3053" s="184"/>
    </row>
    <row r="3054" spans="2:270">
      <c r="B3054" s="202"/>
      <c r="E3054" s="216"/>
      <c r="F3054" s="216"/>
      <c r="G3054" s="216"/>
      <c r="H3054" s="216"/>
      <c r="I3054" s="216"/>
      <c r="J3054" s="216"/>
      <c r="K3054" s="216"/>
      <c r="L3054" s="216"/>
      <c r="M3054" s="216"/>
      <c r="N3054" s="216"/>
      <c r="O3054" s="216"/>
      <c r="P3054" s="216"/>
      <c r="Q3054" s="216"/>
      <c r="R3054" s="216"/>
      <c r="S3054" s="216"/>
      <c r="T3054" s="216"/>
      <c r="U3054" s="216"/>
      <c r="V3054" s="216"/>
      <c r="W3054" s="216"/>
      <c r="X3054" s="216"/>
      <c r="Y3054" s="216"/>
      <c r="Z3054" s="216"/>
      <c r="AA3054" s="216"/>
      <c r="AB3054" s="216"/>
      <c r="AC3054" s="216"/>
      <c r="AD3054" s="216"/>
      <c r="AE3054" s="216"/>
      <c r="AF3054" s="216"/>
      <c r="AG3054" s="216"/>
      <c r="AH3054" s="216"/>
      <c r="AI3054" s="216"/>
      <c r="AJ3054" s="216"/>
      <c r="AK3054" s="216"/>
      <c r="AL3054" s="216"/>
      <c r="FY3054" s="184"/>
      <c r="JJ3054" s="184"/>
    </row>
    <row r="3055" spans="2:270">
      <c r="B3055" s="202"/>
      <c r="E3055" s="216"/>
      <c r="F3055" s="216"/>
      <c r="G3055" s="216"/>
      <c r="H3055" s="216"/>
      <c r="I3055" s="216"/>
      <c r="J3055" s="216"/>
      <c r="K3055" s="216"/>
      <c r="L3055" s="216"/>
      <c r="M3055" s="216"/>
      <c r="N3055" s="216"/>
      <c r="O3055" s="216"/>
      <c r="P3055" s="216"/>
      <c r="Q3055" s="216"/>
      <c r="R3055" s="216"/>
      <c r="S3055" s="216"/>
      <c r="T3055" s="216"/>
      <c r="U3055" s="216"/>
      <c r="V3055" s="216"/>
      <c r="W3055" s="216"/>
      <c r="X3055" s="216"/>
      <c r="Y3055" s="216"/>
      <c r="Z3055" s="216"/>
      <c r="AA3055" s="216"/>
      <c r="AB3055" s="216"/>
      <c r="AC3055" s="216"/>
      <c r="AD3055" s="216"/>
      <c r="AE3055" s="216"/>
      <c r="AF3055" s="216"/>
      <c r="AG3055" s="216"/>
      <c r="AH3055" s="216"/>
      <c r="AI3055" s="216"/>
      <c r="AJ3055" s="216"/>
      <c r="AK3055" s="216"/>
      <c r="AL3055" s="216"/>
      <c r="FY3055" s="184"/>
      <c r="JJ3055" s="184"/>
    </row>
    <row r="3056" spans="2:270">
      <c r="B3056" s="202"/>
      <c r="E3056" s="216"/>
      <c r="F3056" s="216"/>
      <c r="G3056" s="216"/>
      <c r="H3056" s="216"/>
      <c r="I3056" s="216"/>
      <c r="J3056" s="216"/>
      <c r="K3056" s="216"/>
      <c r="L3056" s="216"/>
      <c r="M3056" s="216"/>
      <c r="N3056" s="216"/>
      <c r="O3056" s="216"/>
      <c r="P3056" s="216"/>
      <c r="Q3056" s="216"/>
      <c r="R3056" s="216"/>
      <c r="S3056" s="216"/>
      <c r="T3056" s="216"/>
      <c r="U3056" s="216"/>
      <c r="V3056" s="216"/>
      <c r="W3056" s="216"/>
      <c r="X3056" s="216"/>
      <c r="Y3056" s="216"/>
      <c r="Z3056" s="216"/>
      <c r="AA3056" s="216"/>
      <c r="AB3056" s="216"/>
      <c r="AC3056" s="216"/>
      <c r="AD3056" s="216"/>
      <c r="AE3056" s="216"/>
      <c r="AF3056" s="216"/>
      <c r="AG3056" s="216"/>
      <c r="AH3056" s="216"/>
      <c r="AI3056" s="216"/>
      <c r="AJ3056" s="216"/>
      <c r="AK3056" s="216"/>
      <c r="AL3056" s="216"/>
      <c r="FY3056" s="184"/>
      <c r="JJ3056" s="184"/>
    </row>
    <row r="3057" spans="2:270">
      <c r="B3057" s="202"/>
      <c r="E3057" s="216"/>
      <c r="F3057" s="216"/>
      <c r="G3057" s="216"/>
      <c r="H3057" s="216"/>
      <c r="I3057" s="216"/>
      <c r="J3057" s="216"/>
      <c r="K3057" s="216"/>
      <c r="L3057" s="216"/>
      <c r="M3057" s="216"/>
      <c r="N3057" s="216"/>
      <c r="O3057" s="216"/>
      <c r="P3057" s="216"/>
      <c r="Q3057" s="216"/>
      <c r="R3057" s="216"/>
      <c r="S3057" s="216"/>
      <c r="T3057" s="216"/>
      <c r="U3057" s="216"/>
      <c r="V3057" s="216"/>
      <c r="W3057" s="216"/>
      <c r="X3057" s="216"/>
      <c r="Y3057" s="216"/>
      <c r="Z3057" s="216"/>
      <c r="AA3057" s="216"/>
      <c r="AB3057" s="216"/>
      <c r="AC3057" s="216"/>
      <c r="AD3057" s="216"/>
      <c r="AE3057" s="216"/>
      <c r="AF3057" s="216"/>
      <c r="AG3057" s="216"/>
      <c r="AH3057" s="216"/>
      <c r="AI3057" s="216"/>
      <c r="AJ3057" s="216"/>
      <c r="AK3057" s="216"/>
      <c r="AL3057" s="216"/>
      <c r="FY3057" s="184"/>
      <c r="JJ3057" s="184"/>
    </row>
    <row r="3058" spans="2:270">
      <c r="B3058" s="202"/>
      <c r="E3058" s="216"/>
      <c r="F3058" s="216"/>
      <c r="G3058" s="216"/>
      <c r="H3058" s="216"/>
      <c r="I3058" s="216"/>
      <c r="J3058" s="216"/>
      <c r="K3058" s="216"/>
      <c r="L3058" s="216"/>
      <c r="M3058" s="216"/>
      <c r="N3058" s="216"/>
      <c r="O3058" s="216"/>
      <c r="P3058" s="216"/>
      <c r="Q3058" s="216"/>
      <c r="R3058" s="216"/>
      <c r="S3058" s="216"/>
      <c r="T3058" s="216"/>
      <c r="U3058" s="216"/>
      <c r="V3058" s="216"/>
      <c r="W3058" s="216"/>
      <c r="X3058" s="216"/>
      <c r="Y3058" s="216"/>
      <c r="Z3058" s="216"/>
      <c r="AA3058" s="216"/>
      <c r="AB3058" s="216"/>
      <c r="AC3058" s="216"/>
      <c r="AD3058" s="216"/>
      <c r="AE3058" s="216"/>
      <c r="AF3058" s="216"/>
      <c r="AG3058" s="216"/>
      <c r="AH3058" s="216"/>
      <c r="AI3058" s="216"/>
      <c r="AJ3058" s="216"/>
      <c r="AK3058" s="216"/>
      <c r="AL3058" s="216"/>
      <c r="FY3058" s="184"/>
      <c r="JJ3058" s="184"/>
    </row>
    <row r="3059" spans="2:270">
      <c r="B3059" s="202"/>
      <c r="E3059" s="216"/>
      <c r="F3059" s="216"/>
      <c r="G3059" s="216"/>
      <c r="H3059" s="216"/>
      <c r="I3059" s="216"/>
      <c r="J3059" s="216"/>
      <c r="K3059" s="216"/>
      <c r="L3059" s="216"/>
      <c r="M3059" s="216"/>
      <c r="N3059" s="216"/>
      <c r="O3059" s="216"/>
      <c r="P3059" s="216"/>
      <c r="Q3059" s="216"/>
      <c r="R3059" s="216"/>
      <c r="S3059" s="216"/>
      <c r="T3059" s="216"/>
      <c r="U3059" s="216"/>
      <c r="V3059" s="216"/>
      <c r="W3059" s="216"/>
      <c r="X3059" s="216"/>
      <c r="Y3059" s="216"/>
      <c r="Z3059" s="216"/>
      <c r="AA3059" s="216"/>
      <c r="AB3059" s="216"/>
      <c r="AC3059" s="216"/>
      <c r="AD3059" s="216"/>
      <c r="AE3059" s="216"/>
      <c r="AF3059" s="216"/>
      <c r="AG3059" s="216"/>
      <c r="AH3059" s="216"/>
      <c r="AI3059" s="216"/>
      <c r="AJ3059" s="216"/>
      <c r="AK3059" s="216"/>
      <c r="AL3059" s="216"/>
      <c r="FY3059" s="184"/>
      <c r="JJ3059" s="184"/>
    </row>
    <row r="3060" spans="2:270">
      <c r="B3060" s="202"/>
      <c r="E3060" s="216"/>
      <c r="F3060" s="216"/>
      <c r="G3060" s="216"/>
      <c r="H3060" s="216"/>
      <c r="I3060" s="216"/>
      <c r="J3060" s="216"/>
      <c r="K3060" s="216"/>
      <c r="L3060" s="216"/>
      <c r="M3060" s="216"/>
      <c r="N3060" s="216"/>
      <c r="O3060" s="216"/>
      <c r="P3060" s="216"/>
      <c r="Q3060" s="216"/>
      <c r="R3060" s="216"/>
      <c r="S3060" s="216"/>
      <c r="T3060" s="216"/>
      <c r="U3060" s="216"/>
      <c r="V3060" s="216"/>
      <c r="W3060" s="216"/>
      <c r="X3060" s="216"/>
      <c r="Y3060" s="216"/>
      <c r="Z3060" s="216"/>
      <c r="AA3060" s="216"/>
      <c r="AB3060" s="216"/>
      <c r="AC3060" s="216"/>
      <c r="AD3060" s="216"/>
      <c r="AE3060" s="216"/>
      <c r="AF3060" s="216"/>
      <c r="AG3060" s="216"/>
      <c r="AH3060" s="216"/>
      <c r="AI3060" s="216"/>
      <c r="AJ3060" s="216"/>
      <c r="AK3060" s="216"/>
      <c r="AL3060" s="216"/>
      <c r="FY3060" s="184"/>
      <c r="JJ3060" s="184"/>
    </row>
    <row r="3061" spans="2:270">
      <c r="B3061" s="202"/>
      <c r="E3061" s="216"/>
      <c r="F3061" s="216"/>
      <c r="G3061" s="216"/>
      <c r="H3061" s="216"/>
      <c r="I3061" s="216"/>
      <c r="J3061" s="216"/>
      <c r="K3061" s="216"/>
      <c r="L3061" s="216"/>
      <c r="M3061" s="216"/>
      <c r="N3061" s="216"/>
      <c r="O3061" s="216"/>
      <c r="P3061" s="216"/>
      <c r="Q3061" s="216"/>
      <c r="R3061" s="216"/>
      <c r="S3061" s="216"/>
      <c r="T3061" s="216"/>
      <c r="U3061" s="216"/>
      <c r="V3061" s="216"/>
      <c r="W3061" s="216"/>
      <c r="X3061" s="216"/>
      <c r="Y3061" s="216"/>
      <c r="Z3061" s="216"/>
      <c r="AA3061" s="216"/>
      <c r="AB3061" s="216"/>
      <c r="AC3061" s="216"/>
      <c r="AD3061" s="216"/>
      <c r="AE3061" s="216"/>
      <c r="AF3061" s="216"/>
      <c r="AG3061" s="216"/>
      <c r="AH3061" s="216"/>
      <c r="AI3061" s="216"/>
      <c r="AJ3061" s="216"/>
      <c r="AK3061" s="216"/>
      <c r="AL3061" s="216"/>
      <c r="FY3061" s="184"/>
      <c r="JJ3061" s="184"/>
    </row>
    <row r="3062" spans="2:270">
      <c r="B3062" s="202"/>
      <c r="E3062" s="216"/>
      <c r="F3062" s="216"/>
      <c r="G3062" s="216"/>
      <c r="H3062" s="216"/>
      <c r="I3062" s="216"/>
      <c r="J3062" s="216"/>
      <c r="K3062" s="216"/>
      <c r="L3062" s="216"/>
      <c r="M3062" s="216"/>
      <c r="N3062" s="216"/>
      <c r="O3062" s="216"/>
      <c r="P3062" s="216"/>
      <c r="Q3062" s="216"/>
      <c r="R3062" s="216"/>
      <c r="S3062" s="216"/>
      <c r="T3062" s="216"/>
      <c r="U3062" s="216"/>
      <c r="V3062" s="216"/>
      <c r="W3062" s="216"/>
      <c r="X3062" s="216"/>
      <c r="Y3062" s="216"/>
      <c r="Z3062" s="216"/>
      <c r="AA3062" s="216"/>
      <c r="AB3062" s="216"/>
      <c r="AC3062" s="216"/>
      <c r="AD3062" s="216"/>
      <c r="AE3062" s="216"/>
      <c r="AF3062" s="216"/>
      <c r="AG3062" s="216"/>
      <c r="AH3062" s="216"/>
      <c r="AI3062" s="216"/>
      <c r="AJ3062" s="216"/>
      <c r="AK3062" s="216"/>
      <c r="AL3062" s="216"/>
      <c r="FY3062" s="184"/>
      <c r="JJ3062" s="184"/>
    </row>
    <row r="3063" spans="2:270">
      <c r="B3063" s="202"/>
      <c r="E3063" s="216"/>
      <c r="F3063" s="216"/>
      <c r="G3063" s="216"/>
      <c r="H3063" s="216"/>
      <c r="I3063" s="216"/>
      <c r="J3063" s="216"/>
      <c r="K3063" s="216"/>
      <c r="L3063" s="216"/>
      <c r="M3063" s="216"/>
      <c r="N3063" s="216"/>
      <c r="O3063" s="216"/>
      <c r="P3063" s="216"/>
      <c r="Q3063" s="216"/>
      <c r="R3063" s="216"/>
      <c r="S3063" s="216"/>
      <c r="T3063" s="216"/>
      <c r="U3063" s="216"/>
      <c r="V3063" s="216"/>
      <c r="W3063" s="216"/>
      <c r="X3063" s="216"/>
      <c r="Y3063" s="216"/>
      <c r="Z3063" s="216"/>
      <c r="AA3063" s="216"/>
      <c r="AB3063" s="216"/>
      <c r="AC3063" s="216"/>
      <c r="AD3063" s="216"/>
      <c r="AE3063" s="216"/>
      <c r="AF3063" s="216"/>
      <c r="AG3063" s="216"/>
      <c r="AH3063" s="216"/>
      <c r="AI3063" s="216"/>
      <c r="AJ3063" s="216"/>
      <c r="AK3063" s="216"/>
      <c r="AL3063" s="216"/>
      <c r="FY3063" s="184"/>
      <c r="JJ3063" s="184"/>
    </row>
    <row r="3064" spans="2:270">
      <c r="B3064" s="202"/>
      <c r="E3064" s="216"/>
      <c r="F3064" s="216"/>
      <c r="G3064" s="216"/>
      <c r="H3064" s="216"/>
      <c r="I3064" s="216"/>
      <c r="J3064" s="216"/>
      <c r="K3064" s="216"/>
      <c r="L3064" s="216"/>
      <c r="M3064" s="216"/>
      <c r="N3064" s="216"/>
      <c r="O3064" s="216"/>
      <c r="P3064" s="216"/>
      <c r="Q3064" s="216"/>
      <c r="R3064" s="216"/>
      <c r="S3064" s="216"/>
      <c r="T3064" s="216"/>
      <c r="U3064" s="216"/>
      <c r="V3064" s="216"/>
      <c r="W3064" s="216"/>
      <c r="X3064" s="216"/>
      <c r="Y3064" s="216"/>
      <c r="Z3064" s="216"/>
      <c r="AA3064" s="216"/>
      <c r="AB3064" s="216"/>
      <c r="AC3064" s="216"/>
      <c r="AD3064" s="216"/>
      <c r="AE3064" s="216"/>
      <c r="AF3064" s="216"/>
      <c r="AG3064" s="216"/>
      <c r="AH3064" s="216"/>
      <c r="AI3064" s="216"/>
      <c r="AJ3064" s="216"/>
      <c r="AK3064" s="216"/>
      <c r="AL3064" s="216"/>
      <c r="FY3064" s="184"/>
      <c r="JJ3064" s="184"/>
    </row>
    <row r="3065" spans="2:270">
      <c r="B3065" s="202"/>
      <c r="E3065" s="216"/>
      <c r="F3065" s="216"/>
      <c r="G3065" s="216"/>
      <c r="H3065" s="216"/>
      <c r="I3065" s="216"/>
      <c r="J3065" s="216"/>
      <c r="K3065" s="216"/>
      <c r="L3065" s="216"/>
      <c r="M3065" s="216"/>
      <c r="N3065" s="216"/>
      <c r="O3065" s="216"/>
      <c r="P3065" s="216"/>
      <c r="Q3065" s="216"/>
      <c r="R3065" s="216"/>
      <c r="S3065" s="216"/>
      <c r="T3065" s="216"/>
      <c r="U3065" s="216"/>
      <c r="V3065" s="216"/>
      <c r="W3065" s="216"/>
      <c r="X3065" s="216"/>
      <c r="Y3065" s="216"/>
      <c r="Z3065" s="216"/>
      <c r="AA3065" s="216"/>
      <c r="AB3065" s="216"/>
      <c r="AC3065" s="216"/>
      <c r="AD3065" s="216"/>
      <c r="AE3065" s="216"/>
      <c r="AF3065" s="216"/>
      <c r="AG3065" s="216"/>
      <c r="AH3065" s="216"/>
      <c r="AI3065" s="216"/>
      <c r="AJ3065" s="216"/>
      <c r="AK3065" s="216"/>
      <c r="AL3065" s="216"/>
      <c r="FY3065" s="184"/>
      <c r="JJ3065" s="184"/>
    </row>
    <row r="3066" spans="2:270">
      <c r="B3066" s="202"/>
      <c r="E3066" s="216"/>
      <c r="F3066" s="216"/>
      <c r="G3066" s="216"/>
      <c r="H3066" s="216"/>
      <c r="I3066" s="216"/>
      <c r="J3066" s="216"/>
      <c r="K3066" s="216"/>
      <c r="L3066" s="216"/>
      <c r="M3066" s="216"/>
      <c r="N3066" s="216"/>
      <c r="O3066" s="216"/>
      <c r="P3066" s="216"/>
      <c r="Q3066" s="216"/>
      <c r="R3066" s="216"/>
      <c r="S3066" s="216"/>
      <c r="T3066" s="216"/>
      <c r="U3066" s="216"/>
      <c r="V3066" s="216"/>
      <c r="W3066" s="216"/>
      <c r="X3066" s="216"/>
      <c r="Y3066" s="216"/>
      <c r="Z3066" s="216"/>
      <c r="AA3066" s="216"/>
      <c r="AB3066" s="216"/>
      <c r="AC3066" s="216"/>
      <c r="AD3066" s="216"/>
      <c r="AE3066" s="216"/>
      <c r="AF3066" s="216"/>
      <c r="AG3066" s="216"/>
      <c r="AH3066" s="216"/>
      <c r="AI3066" s="216"/>
      <c r="AJ3066" s="216"/>
      <c r="AK3066" s="216"/>
      <c r="AL3066" s="216"/>
      <c r="FY3066" s="184"/>
      <c r="JJ3066" s="184"/>
    </row>
    <row r="3067" spans="2:270">
      <c r="B3067" s="202"/>
      <c r="E3067" s="216"/>
      <c r="F3067" s="216"/>
      <c r="G3067" s="216"/>
      <c r="H3067" s="216"/>
      <c r="I3067" s="216"/>
      <c r="J3067" s="216"/>
      <c r="K3067" s="216"/>
      <c r="L3067" s="216"/>
      <c r="M3067" s="216"/>
      <c r="N3067" s="216"/>
      <c r="O3067" s="216"/>
      <c r="P3067" s="216"/>
      <c r="Q3067" s="216"/>
      <c r="R3067" s="216"/>
      <c r="S3067" s="216"/>
      <c r="T3067" s="216"/>
      <c r="U3067" s="216"/>
      <c r="V3067" s="216"/>
      <c r="W3067" s="216"/>
      <c r="X3067" s="216"/>
      <c r="Y3067" s="216"/>
      <c r="Z3067" s="216"/>
      <c r="AA3067" s="216"/>
      <c r="AB3067" s="216"/>
      <c r="AC3067" s="216"/>
      <c r="AD3067" s="216"/>
      <c r="AE3067" s="216"/>
      <c r="AF3067" s="216"/>
      <c r="AG3067" s="216"/>
      <c r="AH3067" s="216"/>
      <c r="AI3067" s="216"/>
      <c r="AJ3067" s="216"/>
      <c r="AK3067" s="216"/>
      <c r="AL3067" s="216"/>
      <c r="FY3067" s="184"/>
      <c r="JJ3067" s="184"/>
    </row>
    <row r="3068" spans="2:270">
      <c r="B3068" s="202"/>
      <c r="E3068" s="216"/>
      <c r="F3068" s="216"/>
      <c r="G3068" s="216"/>
      <c r="H3068" s="216"/>
      <c r="I3068" s="216"/>
      <c r="J3068" s="216"/>
      <c r="K3068" s="216"/>
      <c r="L3068" s="216"/>
      <c r="M3068" s="216"/>
      <c r="N3068" s="216"/>
      <c r="O3068" s="216"/>
      <c r="P3068" s="216"/>
      <c r="Q3068" s="216"/>
      <c r="R3068" s="216"/>
      <c r="S3068" s="216"/>
      <c r="T3068" s="216"/>
      <c r="U3068" s="216"/>
      <c r="V3068" s="216"/>
      <c r="W3068" s="216"/>
      <c r="X3068" s="216"/>
      <c r="Y3068" s="216"/>
      <c r="Z3068" s="216"/>
      <c r="AA3068" s="216"/>
      <c r="AB3068" s="216"/>
      <c r="AC3068" s="216"/>
      <c r="AD3068" s="216"/>
      <c r="AE3068" s="216"/>
      <c r="AF3068" s="216"/>
      <c r="AG3068" s="216"/>
      <c r="AH3068" s="216"/>
      <c r="AI3068" s="216"/>
      <c r="AJ3068" s="216"/>
      <c r="AK3068" s="216"/>
      <c r="AL3068" s="216"/>
      <c r="FY3068" s="184"/>
      <c r="JJ3068" s="184"/>
    </row>
    <row r="3069" spans="2:270">
      <c r="B3069" s="202"/>
      <c r="E3069" s="216"/>
      <c r="F3069" s="216"/>
      <c r="G3069" s="216"/>
      <c r="H3069" s="216"/>
      <c r="I3069" s="216"/>
      <c r="J3069" s="216"/>
      <c r="K3069" s="216"/>
      <c r="L3069" s="216"/>
      <c r="M3069" s="216"/>
      <c r="N3069" s="216"/>
      <c r="O3069" s="216"/>
      <c r="P3069" s="216"/>
      <c r="Q3069" s="216"/>
      <c r="R3069" s="216"/>
      <c r="S3069" s="216"/>
      <c r="T3069" s="216"/>
      <c r="U3069" s="216"/>
      <c r="V3069" s="216"/>
      <c r="W3069" s="216"/>
      <c r="X3069" s="216"/>
      <c r="Y3069" s="216"/>
      <c r="Z3069" s="216"/>
      <c r="AA3069" s="216"/>
      <c r="AB3069" s="216"/>
      <c r="AC3069" s="216"/>
      <c r="AD3069" s="216"/>
      <c r="AE3069" s="216"/>
      <c r="AF3069" s="216"/>
      <c r="AG3069" s="216"/>
      <c r="AH3069" s="216"/>
      <c r="AI3069" s="216"/>
      <c r="AJ3069" s="216"/>
      <c r="AK3069" s="216"/>
      <c r="AL3069" s="216"/>
      <c r="FY3069" s="184"/>
      <c r="JJ3069" s="184"/>
    </row>
    <row r="3070" spans="2:270">
      <c r="B3070" s="202"/>
      <c r="E3070" s="216"/>
      <c r="F3070" s="216"/>
      <c r="G3070" s="216"/>
      <c r="H3070" s="216"/>
      <c r="I3070" s="216"/>
      <c r="J3070" s="216"/>
      <c r="K3070" s="216"/>
      <c r="L3070" s="216"/>
      <c r="M3070" s="216"/>
      <c r="N3070" s="216"/>
      <c r="O3070" s="216"/>
      <c r="P3070" s="216"/>
      <c r="Q3070" s="216"/>
      <c r="R3070" s="216"/>
      <c r="S3070" s="216"/>
      <c r="T3070" s="216"/>
      <c r="U3070" s="216"/>
      <c r="V3070" s="216"/>
      <c r="W3070" s="216"/>
      <c r="X3070" s="216"/>
      <c r="Y3070" s="216"/>
      <c r="Z3070" s="216"/>
      <c r="AA3070" s="216"/>
      <c r="AB3070" s="216"/>
      <c r="AC3070" s="216"/>
      <c r="AD3070" s="216"/>
      <c r="AE3070" s="216"/>
      <c r="AF3070" s="216"/>
      <c r="AG3070" s="216"/>
      <c r="AH3070" s="216"/>
      <c r="AI3070" s="216"/>
      <c r="AJ3070" s="216"/>
      <c r="AK3070" s="216"/>
      <c r="AL3070" s="216"/>
      <c r="FY3070" s="184"/>
      <c r="JJ3070" s="184"/>
    </row>
    <row r="3071" spans="2:270">
      <c r="B3071" s="202"/>
      <c r="E3071" s="216"/>
      <c r="F3071" s="216"/>
      <c r="G3071" s="216"/>
      <c r="H3071" s="216"/>
      <c r="I3071" s="216"/>
      <c r="J3071" s="216"/>
      <c r="K3071" s="216"/>
      <c r="L3071" s="216"/>
      <c r="M3071" s="216"/>
      <c r="N3071" s="216"/>
      <c r="O3071" s="216"/>
      <c r="P3071" s="216"/>
      <c r="Q3071" s="216"/>
      <c r="R3071" s="216"/>
      <c r="S3071" s="216"/>
      <c r="T3071" s="216"/>
      <c r="U3071" s="216"/>
      <c r="V3071" s="216"/>
      <c r="W3071" s="216"/>
      <c r="X3071" s="216"/>
      <c r="Y3071" s="216"/>
      <c r="Z3071" s="216"/>
      <c r="AA3071" s="216"/>
      <c r="AB3071" s="216"/>
      <c r="AC3071" s="216"/>
      <c r="AD3071" s="216"/>
      <c r="AE3071" s="216"/>
      <c r="AF3071" s="216"/>
      <c r="AG3071" s="216"/>
      <c r="AH3071" s="216"/>
      <c r="AI3071" s="216"/>
      <c r="AJ3071" s="216"/>
      <c r="AK3071" s="216"/>
      <c r="AL3071" s="216"/>
      <c r="FY3071" s="184"/>
      <c r="JJ3071" s="184"/>
    </row>
    <row r="3072" spans="2:270">
      <c r="B3072" s="202"/>
      <c r="E3072" s="216"/>
      <c r="F3072" s="216"/>
      <c r="G3072" s="216"/>
      <c r="H3072" s="216"/>
      <c r="I3072" s="216"/>
      <c r="J3072" s="216"/>
      <c r="K3072" s="216"/>
      <c r="L3072" s="216"/>
      <c r="M3072" s="216"/>
      <c r="N3072" s="216"/>
      <c r="O3072" s="216"/>
      <c r="P3072" s="216"/>
      <c r="Q3072" s="216"/>
      <c r="R3072" s="216"/>
      <c r="S3072" s="216"/>
      <c r="T3072" s="216"/>
      <c r="U3072" s="216"/>
      <c r="V3072" s="216"/>
      <c r="W3072" s="216"/>
      <c r="X3072" s="216"/>
      <c r="Y3072" s="216"/>
      <c r="Z3072" s="216"/>
      <c r="AA3072" s="216"/>
      <c r="AB3072" s="216"/>
      <c r="AC3072" s="216"/>
      <c r="AD3072" s="216"/>
      <c r="AE3072" s="216"/>
      <c r="AF3072" s="216"/>
      <c r="AG3072" s="216"/>
      <c r="AH3072" s="216"/>
      <c r="AI3072" s="216"/>
      <c r="AJ3072" s="216"/>
      <c r="AK3072" s="216"/>
      <c r="AL3072" s="216"/>
      <c r="FY3072" s="184"/>
      <c r="JJ3072" s="184"/>
    </row>
    <row r="3073" spans="2:270">
      <c r="B3073" s="202"/>
      <c r="E3073" s="216"/>
      <c r="F3073" s="216"/>
      <c r="G3073" s="216"/>
      <c r="H3073" s="216"/>
      <c r="I3073" s="216"/>
      <c r="J3073" s="216"/>
      <c r="K3073" s="216"/>
      <c r="L3073" s="216"/>
      <c r="M3073" s="216"/>
      <c r="N3073" s="216"/>
      <c r="O3073" s="216"/>
      <c r="P3073" s="216"/>
      <c r="Q3073" s="216"/>
      <c r="R3073" s="216"/>
      <c r="S3073" s="216"/>
      <c r="T3073" s="216"/>
      <c r="U3073" s="216"/>
      <c r="V3073" s="216"/>
      <c r="W3073" s="216"/>
      <c r="X3073" s="216"/>
      <c r="Y3073" s="216"/>
      <c r="Z3073" s="216"/>
      <c r="AA3073" s="216"/>
      <c r="AB3073" s="216"/>
      <c r="AC3073" s="216"/>
      <c r="AD3073" s="216"/>
      <c r="AE3073" s="216"/>
      <c r="AF3073" s="216"/>
      <c r="AG3073" s="216"/>
      <c r="AH3073" s="216"/>
      <c r="AI3073" s="216"/>
      <c r="AJ3073" s="216"/>
      <c r="AK3073" s="216"/>
      <c r="AL3073" s="216"/>
      <c r="FY3073" s="184"/>
      <c r="JJ3073" s="184"/>
    </row>
    <row r="3074" spans="2:270">
      <c r="B3074" s="202"/>
      <c r="E3074" s="216"/>
      <c r="F3074" s="216"/>
      <c r="G3074" s="216"/>
      <c r="H3074" s="216"/>
      <c r="I3074" s="216"/>
      <c r="J3074" s="216"/>
      <c r="K3074" s="216"/>
      <c r="L3074" s="216"/>
      <c r="M3074" s="216"/>
      <c r="N3074" s="216"/>
      <c r="O3074" s="216"/>
      <c r="P3074" s="216"/>
      <c r="Q3074" s="216"/>
      <c r="R3074" s="216"/>
      <c r="S3074" s="216"/>
      <c r="T3074" s="216"/>
      <c r="U3074" s="216"/>
      <c r="V3074" s="216"/>
      <c r="W3074" s="216"/>
      <c r="X3074" s="216"/>
      <c r="Y3074" s="216"/>
      <c r="Z3074" s="216"/>
      <c r="AA3074" s="216"/>
      <c r="AB3074" s="216"/>
      <c r="AC3074" s="216"/>
      <c r="AD3074" s="216"/>
      <c r="AE3074" s="216"/>
      <c r="AF3074" s="216"/>
      <c r="AG3074" s="216"/>
      <c r="AH3074" s="216"/>
      <c r="AI3074" s="216"/>
      <c r="AJ3074" s="216"/>
      <c r="AK3074" s="216"/>
      <c r="AL3074" s="216"/>
      <c r="FY3074" s="184"/>
      <c r="JJ3074" s="184"/>
    </row>
    <row r="3075" spans="2:270">
      <c r="B3075" s="202"/>
      <c r="E3075" s="216"/>
      <c r="F3075" s="216"/>
      <c r="G3075" s="216"/>
      <c r="H3075" s="216"/>
      <c r="I3075" s="216"/>
      <c r="J3075" s="216"/>
      <c r="K3075" s="216"/>
      <c r="L3075" s="216"/>
      <c r="M3075" s="216"/>
      <c r="N3075" s="216"/>
      <c r="O3075" s="216"/>
      <c r="P3075" s="216"/>
      <c r="Q3075" s="216"/>
      <c r="R3075" s="216"/>
      <c r="S3075" s="216"/>
      <c r="T3075" s="216"/>
      <c r="U3075" s="216"/>
      <c r="V3075" s="216"/>
      <c r="W3075" s="216"/>
      <c r="X3075" s="216"/>
      <c r="Y3075" s="216"/>
      <c r="Z3075" s="216"/>
      <c r="AA3075" s="216"/>
      <c r="AB3075" s="216"/>
      <c r="AC3075" s="216"/>
      <c r="AD3075" s="216"/>
      <c r="AE3075" s="216"/>
      <c r="AF3075" s="216"/>
      <c r="AG3075" s="216"/>
      <c r="AH3075" s="216"/>
      <c r="AI3075" s="216"/>
      <c r="AJ3075" s="216"/>
      <c r="AK3075" s="216"/>
      <c r="AL3075" s="216"/>
      <c r="FY3075" s="184"/>
      <c r="JJ3075" s="184"/>
    </row>
    <row r="3076" spans="2:270">
      <c r="B3076" s="202"/>
      <c r="E3076" s="216"/>
      <c r="F3076" s="216"/>
      <c r="G3076" s="216"/>
      <c r="H3076" s="216"/>
      <c r="I3076" s="216"/>
      <c r="J3076" s="216"/>
      <c r="K3076" s="216"/>
      <c r="L3076" s="216"/>
      <c r="M3076" s="216"/>
      <c r="N3076" s="216"/>
      <c r="O3076" s="216"/>
      <c r="P3076" s="216"/>
      <c r="Q3076" s="216"/>
      <c r="R3076" s="216"/>
      <c r="S3076" s="216"/>
      <c r="T3076" s="216"/>
      <c r="U3076" s="216"/>
      <c r="V3076" s="216"/>
      <c r="W3076" s="216"/>
      <c r="X3076" s="216"/>
      <c r="Y3076" s="216"/>
      <c r="Z3076" s="216"/>
      <c r="AA3076" s="216"/>
      <c r="AB3076" s="216"/>
      <c r="AC3076" s="216"/>
      <c r="AD3076" s="216"/>
      <c r="AE3076" s="216"/>
      <c r="AF3076" s="216"/>
      <c r="AG3076" s="216"/>
      <c r="AH3076" s="216"/>
      <c r="AI3076" s="216"/>
      <c r="AJ3076" s="216"/>
      <c r="AK3076" s="216"/>
      <c r="AL3076" s="216"/>
      <c r="FY3076" s="184"/>
      <c r="JJ3076" s="184"/>
    </row>
    <row r="3077" spans="2:270">
      <c r="B3077" s="202"/>
      <c r="E3077" s="216"/>
      <c r="F3077" s="216"/>
      <c r="G3077" s="216"/>
      <c r="H3077" s="216"/>
      <c r="I3077" s="216"/>
      <c r="J3077" s="216"/>
      <c r="K3077" s="216"/>
      <c r="L3077" s="216"/>
      <c r="M3077" s="216"/>
      <c r="N3077" s="216"/>
      <c r="O3077" s="216"/>
      <c r="P3077" s="216"/>
      <c r="Q3077" s="216"/>
      <c r="R3077" s="216"/>
      <c r="S3077" s="216"/>
      <c r="T3077" s="216"/>
      <c r="U3077" s="216"/>
      <c r="V3077" s="216"/>
      <c r="W3077" s="216"/>
      <c r="X3077" s="216"/>
      <c r="Y3077" s="216"/>
      <c r="Z3077" s="216"/>
      <c r="AA3077" s="216"/>
      <c r="AB3077" s="216"/>
      <c r="AC3077" s="216"/>
      <c r="AD3077" s="216"/>
      <c r="AE3077" s="216"/>
      <c r="AF3077" s="216"/>
      <c r="AG3077" s="216"/>
      <c r="AH3077" s="216"/>
      <c r="AI3077" s="216"/>
      <c r="AJ3077" s="216"/>
      <c r="AK3077" s="216"/>
      <c r="AL3077" s="216"/>
      <c r="FY3077" s="184"/>
      <c r="JJ3077" s="184"/>
    </row>
    <row r="3078" spans="2:270">
      <c r="B3078" s="202"/>
      <c r="E3078" s="216"/>
      <c r="F3078" s="216"/>
      <c r="G3078" s="216"/>
      <c r="H3078" s="216"/>
      <c r="I3078" s="216"/>
      <c r="J3078" s="216"/>
      <c r="K3078" s="216"/>
      <c r="L3078" s="216"/>
      <c r="M3078" s="216"/>
      <c r="N3078" s="216"/>
      <c r="O3078" s="216"/>
      <c r="P3078" s="216"/>
      <c r="Q3078" s="216"/>
      <c r="R3078" s="216"/>
      <c r="S3078" s="216"/>
      <c r="T3078" s="216"/>
      <c r="U3078" s="216"/>
      <c r="V3078" s="216"/>
      <c r="W3078" s="216"/>
      <c r="X3078" s="216"/>
      <c r="Y3078" s="216"/>
      <c r="Z3078" s="216"/>
      <c r="AA3078" s="216"/>
      <c r="AB3078" s="216"/>
      <c r="AC3078" s="216"/>
      <c r="AD3078" s="216"/>
      <c r="AE3078" s="216"/>
      <c r="AF3078" s="216"/>
      <c r="AG3078" s="216"/>
      <c r="AH3078" s="216"/>
      <c r="AI3078" s="216"/>
      <c r="AJ3078" s="216"/>
      <c r="AK3078" s="216"/>
      <c r="AL3078" s="216"/>
      <c r="FY3078" s="184"/>
      <c r="JJ3078" s="184"/>
    </row>
    <row r="3079" spans="2:270">
      <c r="B3079" s="202"/>
      <c r="E3079" s="216"/>
      <c r="F3079" s="216"/>
      <c r="G3079" s="216"/>
      <c r="H3079" s="216"/>
      <c r="I3079" s="216"/>
      <c r="J3079" s="216"/>
      <c r="K3079" s="216"/>
      <c r="L3079" s="216"/>
      <c r="M3079" s="216"/>
      <c r="N3079" s="216"/>
      <c r="O3079" s="216"/>
      <c r="P3079" s="216"/>
      <c r="Q3079" s="216"/>
      <c r="R3079" s="216"/>
      <c r="S3079" s="216"/>
      <c r="T3079" s="216"/>
      <c r="U3079" s="216"/>
      <c r="V3079" s="216"/>
      <c r="W3079" s="216"/>
      <c r="X3079" s="216"/>
      <c r="Y3079" s="216"/>
      <c r="Z3079" s="216"/>
      <c r="AA3079" s="216"/>
      <c r="AB3079" s="216"/>
      <c r="AC3079" s="216"/>
      <c r="AD3079" s="216"/>
      <c r="AE3079" s="216"/>
      <c r="AF3079" s="216"/>
      <c r="AG3079" s="216"/>
      <c r="AH3079" s="216"/>
      <c r="AI3079" s="216"/>
      <c r="AJ3079" s="216"/>
      <c r="AK3079" s="216"/>
      <c r="AL3079" s="216"/>
      <c r="FY3079" s="184"/>
      <c r="JJ3079" s="184"/>
    </row>
    <row r="3080" spans="2:270">
      <c r="B3080" s="202"/>
      <c r="E3080" s="216"/>
      <c r="F3080" s="216"/>
      <c r="G3080" s="216"/>
      <c r="H3080" s="216"/>
      <c r="I3080" s="216"/>
      <c r="J3080" s="216"/>
      <c r="K3080" s="216"/>
      <c r="L3080" s="216"/>
      <c r="M3080" s="216"/>
      <c r="N3080" s="216"/>
      <c r="O3080" s="216"/>
      <c r="P3080" s="216"/>
      <c r="Q3080" s="216"/>
      <c r="R3080" s="216"/>
      <c r="S3080" s="216"/>
      <c r="T3080" s="216"/>
      <c r="U3080" s="216"/>
      <c r="V3080" s="216"/>
      <c r="W3080" s="216"/>
      <c r="X3080" s="216"/>
      <c r="Y3080" s="216"/>
      <c r="Z3080" s="216"/>
      <c r="AA3080" s="216"/>
      <c r="AB3080" s="216"/>
      <c r="AC3080" s="216"/>
      <c r="AD3080" s="216"/>
      <c r="AE3080" s="216"/>
      <c r="AF3080" s="216"/>
      <c r="AG3080" s="216"/>
      <c r="AH3080" s="216"/>
      <c r="AI3080" s="216"/>
      <c r="AJ3080" s="216"/>
      <c r="AK3080" s="216"/>
      <c r="AL3080" s="216"/>
      <c r="FY3080" s="184"/>
      <c r="JJ3080" s="184"/>
    </row>
    <row r="3081" spans="2:270">
      <c r="B3081" s="202"/>
      <c r="E3081" s="216"/>
      <c r="F3081" s="216"/>
      <c r="G3081" s="216"/>
      <c r="H3081" s="216"/>
      <c r="I3081" s="216"/>
      <c r="J3081" s="216"/>
      <c r="K3081" s="216"/>
      <c r="L3081" s="216"/>
      <c r="M3081" s="216"/>
      <c r="N3081" s="216"/>
      <c r="O3081" s="216"/>
      <c r="P3081" s="216"/>
      <c r="Q3081" s="216"/>
      <c r="R3081" s="216"/>
      <c r="S3081" s="216"/>
      <c r="T3081" s="216"/>
      <c r="U3081" s="216"/>
      <c r="V3081" s="216"/>
      <c r="W3081" s="216"/>
      <c r="X3081" s="216"/>
      <c r="Y3081" s="216"/>
      <c r="Z3081" s="216"/>
      <c r="AA3081" s="216"/>
      <c r="AB3081" s="216"/>
      <c r="AC3081" s="216"/>
      <c r="AD3081" s="216"/>
      <c r="AE3081" s="216"/>
      <c r="AF3081" s="216"/>
      <c r="AG3081" s="216"/>
      <c r="AH3081" s="216"/>
      <c r="AI3081" s="216"/>
      <c r="AJ3081" s="216"/>
      <c r="AK3081" s="216"/>
      <c r="AL3081" s="216"/>
      <c r="FY3081" s="184"/>
      <c r="JJ3081" s="184"/>
    </row>
    <row r="3082" spans="2:270">
      <c r="B3082" s="202"/>
      <c r="E3082" s="216"/>
      <c r="F3082" s="216"/>
      <c r="G3082" s="216"/>
      <c r="H3082" s="216"/>
      <c r="I3082" s="216"/>
      <c r="J3082" s="216"/>
      <c r="K3082" s="216"/>
      <c r="L3082" s="216"/>
      <c r="M3082" s="216"/>
      <c r="N3082" s="216"/>
      <c r="O3082" s="216"/>
      <c r="P3082" s="216"/>
      <c r="Q3082" s="216"/>
      <c r="R3082" s="216"/>
      <c r="S3082" s="216"/>
      <c r="T3082" s="216"/>
      <c r="U3082" s="216"/>
      <c r="V3082" s="216"/>
      <c r="W3082" s="216"/>
      <c r="X3082" s="216"/>
      <c r="Y3082" s="216"/>
      <c r="Z3082" s="216"/>
      <c r="AA3082" s="216"/>
      <c r="AB3082" s="216"/>
      <c r="AC3082" s="216"/>
      <c r="AD3082" s="216"/>
      <c r="AE3082" s="216"/>
      <c r="AF3082" s="216"/>
      <c r="AG3082" s="216"/>
      <c r="AH3082" s="216"/>
      <c r="AI3082" s="216"/>
      <c r="AJ3082" s="216"/>
      <c r="AK3082" s="216"/>
      <c r="AL3082" s="216"/>
      <c r="FY3082" s="184"/>
      <c r="JJ3082" s="184"/>
    </row>
    <row r="3083" spans="2:270">
      <c r="B3083" s="202"/>
      <c r="E3083" s="216"/>
      <c r="F3083" s="216"/>
      <c r="G3083" s="216"/>
      <c r="H3083" s="216"/>
      <c r="I3083" s="216"/>
      <c r="J3083" s="216"/>
      <c r="K3083" s="216"/>
      <c r="L3083" s="216"/>
      <c r="M3083" s="216"/>
      <c r="N3083" s="216"/>
      <c r="O3083" s="216"/>
      <c r="P3083" s="216"/>
      <c r="Q3083" s="216"/>
      <c r="R3083" s="216"/>
      <c r="S3083" s="216"/>
      <c r="T3083" s="216"/>
      <c r="U3083" s="216"/>
      <c r="V3083" s="216"/>
      <c r="W3083" s="216"/>
      <c r="X3083" s="216"/>
      <c r="Y3083" s="216"/>
      <c r="Z3083" s="216"/>
      <c r="AA3083" s="216"/>
      <c r="AB3083" s="216"/>
      <c r="AC3083" s="216"/>
      <c r="AD3083" s="216"/>
      <c r="AE3083" s="216"/>
      <c r="AF3083" s="216"/>
      <c r="AG3083" s="216"/>
      <c r="AH3083" s="216"/>
      <c r="AI3083" s="216"/>
      <c r="AJ3083" s="216"/>
      <c r="AK3083" s="216"/>
      <c r="AL3083" s="216"/>
      <c r="FY3083" s="184"/>
      <c r="JJ3083" s="184"/>
    </row>
    <row r="3084" spans="2:270">
      <c r="B3084" s="202"/>
      <c r="E3084" s="216"/>
      <c r="F3084" s="216"/>
      <c r="G3084" s="216"/>
      <c r="H3084" s="216"/>
      <c r="I3084" s="216"/>
      <c r="J3084" s="216"/>
      <c r="K3084" s="216"/>
      <c r="L3084" s="216"/>
      <c r="M3084" s="216"/>
      <c r="N3084" s="216"/>
      <c r="O3084" s="216"/>
      <c r="P3084" s="216"/>
      <c r="Q3084" s="216"/>
      <c r="R3084" s="216"/>
      <c r="S3084" s="216"/>
      <c r="T3084" s="216"/>
      <c r="U3084" s="216"/>
      <c r="V3084" s="216"/>
      <c r="W3084" s="216"/>
      <c r="X3084" s="216"/>
      <c r="Y3084" s="216"/>
      <c r="Z3084" s="216"/>
      <c r="AA3084" s="216"/>
      <c r="AB3084" s="216"/>
      <c r="AC3084" s="216"/>
      <c r="AD3084" s="216"/>
      <c r="AE3084" s="216"/>
      <c r="AF3084" s="216"/>
      <c r="AG3084" s="216"/>
      <c r="AH3084" s="216"/>
      <c r="AI3084" s="216"/>
      <c r="AJ3084" s="216"/>
      <c r="AK3084" s="216"/>
      <c r="AL3084" s="216"/>
      <c r="FY3084" s="184"/>
      <c r="JJ3084" s="184"/>
    </row>
    <row r="3085" spans="2:270">
      <c r="B3085" s="202"/>
      <c r="E3085" s="216"/>
      <c r="F3085" s="216"/>
      <c r="G3085" s="216"/>
      <c r="H3085" s="216"/>
      <c r="I3085" s="216"/>
      <c r="J3085" s="216"/>
      <c r="K3085" s="216"/>
      <c r="L3085" s="216"/>
      <c r="M3085" s="216"/>
      <c r="N3085" s="216"/>
      <c r="O3085" s="216"/>
      <c r="P3085" s="216"/>
      <c r="Q3085" s="216"/>
      <c r="R3085" s="216"/>
      <c r="S3085" s="216"/>
      <c r="T3085" s="216"/>
      <c r="U3085" s="216"/>
      <c r="V3085" s="216"/>
      <c r="W3085" s="216"/>
      <c r="X3085" s="216"/>
      <c r="Y3085" s="216"/>
      <c r="Z3085" s="216"/>
      <c r="AA3085" s="216"/>
      <c r="AB3085" s="216"/>
      <c r="AC3085" s="216"/>
      <c r="AD3085" s="216"/>
      <c r="AE3085" s="216"/>
      <c r="AF3085" s="216"/>
      <c r="AG3085" s="216"/>
      <c r="AH3085" s="216"/>
      <c r="AI3085" s="216"/>
      <c r="AJ3085" s="216"/>
      <c r="AK3085" s="216"/>
      <c r="AL3085" s="216"/>
      <c r="FY3085" s="184"/>
      <c r="JJ3085" s="184"/>
    </row>
    <row r="3086" spans="2:270">
      <c r="B3086" s="202"/>
      <c r="E3086" s="216"/>
      <c r="F3086" s="216"/>
      <c r="G3086" s="216"/>
      <c r="H3086" s="216"/>
      <c r="I3086" s="216"/>
      <c r="J3086" s="216"/>
      <c r="K3086" s="216"/>
      <c r="L3086" s="216"/>
      <c r="M3086" s="216"/>
      <c r="N3086" s="216"/>
      <c r="O3086" s="216"/>
      <c r="P3086" s="216"/>
      <c r="Q3086" s="216"/>
      <c r="R3086" s="216"/>
      <c r="S3086" s="216"/>
      <c r="T3086" s="216"/>
      <c r="U3086" s="216"/>
      <c r="V3086" s="216"/>
      <c r="W3086" s="216"/>
      <c r="X3086" s="216"/>
      <c r="Y3086" s="216"/>
      <c r="Z3086" s="216"/>
      <c r="AA3086" s="216"/>
      <c r="AB3086" s="216"/>
      <c r="AC3086" s="216"/>
      <c r="AD3086" s="216"/>
      <c r="AE3086" s="216"/>
      <c r="AF3086" s="216"/>
      <c r="AG3086" s="216"/>
      <c r="AH3086" s="216"/>
      <c r="AI3086" s="216"/>
      <c r="AJ3086" s="216"/>
      <c r="AK3086" s="216"/>
      <c r="AL3086" s="216"/>
      <c r="FY3086" s="184"/>
      <c r="JJ3086" s="184"/>
    </row>
    <row r="3087" spans="2:270">
      <c r="B3087" s="202"/>
      <c r="E3087" s="216"/>
      <c r="F3087" s="216"/>
      <c r="G3087" s="216"/>
      <c r="H3087" s="216"/>
      <c r="I3087" s="216"/>
      <c r="J3087" s="216"/>
      <c r="K3087" s="216"/>
      <c r="L3087" s="216"/>
      <c r="M3087" s="216"/>
      <c r="N3087" s="216"/>
      <c r="O3087" s="216"/>
      <c r="P3087" s="216"/>
      <c r="Q3087" s="216"/>
      <c r="R3087" s="216"/>
      <c r="S3087" s="216"/>
      <c r="T3087" s="216"/>
      <c r="U3087" s="216"/>
      <c r="V3087" s="216"/>
      <c r="W3087" s="216"/>
      <c r="X3087" s="216"/>
      <c r="Y3087" s="216"/>
      <c r="Z3087" s="216"/>
      <c r="AA3087" s="216"/>
      <c r="AB3087" s="216"/>
      <c r="AC3087" s="216"/>
      <c r="AD3087" s="216"/>
      <c r="AE3087" s="216"/>
      <c r="AF3087" s="216"/>
      <c r="AG3087" s="216"/>
      <c r="AH3087" s="216"/>
      <c r="AI3087" s="216"/>
      <c r="AJ3087" s="216"/>
      <c r="AK3087" s="216"/>
      <c r="AL3087" s="216"/>
      <c r="FY3087" s="184"/>
      <c r="JJ3087" s="184"/>
    </row>
    <row r="3088" spans="2:270">
      <c r="B3088" s="202"/>
      <c r="E3088" s="216"/>
      <c r="F3088" s="216"/>
      <c r="G3088" s="216"/>
      <c r="H3088" s="216"/>
      <c r="I3088" s="216"/>
      <c r="J3088" s="216"/>
      <c r="K3088" s="216"/>
      <c r="L3088" s="216"/>
      <c r="M3088" s="216"/>
      <c r="N3088" s="216"/>
      <c r="O3088" s="216"/>
      <c r="P3088" s="216"/>
      <c r="Q3088" s="216"/>
      <c r="R3088" s="216"/>
      <c r="S3088" s="216"/>
      <c r="T3088" s="216"/>
      <c r="U3088" s="216"/>
      <c r="V3088" s="216"/>
      <c r="W3088" s="216"/>
      <c r="X3088" s="216"/>
      <c r="Y3088" s="216"/>
      <c r="Z3088" s="216"/>
      <c r="AA3088" s="216"/>
      <c r="AB3088" s="216"/>
      <c r="AC3088" s="216"/>
      <c r="AD3088" s="216"/>
      <c r="AE3088" s="216"/>
      <c r="AF3088" s="216"/>
      <c r="AG3088" s="216"/>
      <c r="AH3088" s="216"/>
      <c r="AI3088" s="216"/>
      <c r="AJ3088" s="216"/>
      <c r="AK3088" s="216"/>
      <c r="AL3088" s="216"/>
      <c r="FY3088" s="184"/>
      <c r="JJ3088" s="184"/>
    </row>
    <row r="3089" spans="2:270">
      <c r="B3089" s="202"/>
      <c r="E3089" s="216"/>
      <c r="F3089" s="216"/>
      <c r="G3089" s="216"/>
      <c r="H3089" s="216"/>
      <c r="I3089" s="216"/>
      <c r="J3089" s="216"/>
      <c r="K3089" s="216"/>
      <c r="L3089" s="216"/>
      <c r="M3089" s="216"/>
      <c r="N3089" s="216"/>
      <c r="O3089" s="216"/>
      <c r="P3089" s="216"/>
      <c r="Q3089" s="216"/>
      <c r="R3089" s="216"/>
      <c r="S3089" s="216"/>
      <c r="T3089" s="216"/>
      <c r="U3089" s="216"/>
      <c r="V3089" s="216"/>
      <c r="W3089" s="216"/>
      <c r="X3089" s="216"/>
      <c r="Y3089" s="216"/>
      <c r="Z3089" s="216"/>
      <c r="AA3089" s="216"/>
      <c r="AB3089" s="216"/>
      <c r="AC3089" s="216"/>
      <c r="AD3089" s="216"/>
      <c r="AE3089" s="216"/>
      <c r="AF3089" s="216"/>
      <c r="AG3089" s="216"/>
      <c r="AH3089" s="216"/>
      <c r="AI3089" s="216"/>
      <c r="AJ3089" s="216"/>
      <c r="AK3089" s="216"/>
      <c r="AL3089" s="216"/>
      <c r="FY3089" s="184"/>
      <c r="JJ3089" s="184"/>
    </row>
    <row r="3090" spans="2:270">
      <c r="B3090" s="202"/>
      <c r="E3090" s="216"/>
      <c r="F3090" s="216"/>
      <c r="G3090" s="216"/>
      <c r="H3090" s="216"/>
      <c r="I3090" s="216"/>
      <c r="J3090" s="216"/>
      <c r="K3090" s="216"/>
      <c r="L3090" s="216"/>
      <c r="M3090" s="216"/>
      <c r="N3090" s="216"/>
      <c r="O3090" s="216"/>
      <c r="P3090" s="216"/>
      <c r="Q3090" s="216"/>
      <c r="R3090" s="216"/>
      <c r="S3090" s="216"/>
      <c r="T3090" s="216"/>
      <c r="U3090" s="216"/>
      <c r="V3090" s="216"/>
      <c r="W3090" s="216"/>
      <c r="X3090" s="216"/>
      <c r="Y3090" s="216"/>
      <c r="Z3090" s="216"/>
      <c r="AA3090" s="216"/>
      <c r="AB3090" s="216"/>
      <c r="AC3090" s="216"/>
      <c r="AD3090" s="216"/>
      <c r="AE3090" s="216"/>
      <c r="AF3090" s="216"/>
      <c r="AG3090" s="216"/>
      <c r="AH3090" s="216"/>
      <c r="AI3090" s="216"/>
      <c r="AJ3090" s="216"/>
      <c r="AK3090" s="216"/>
      <c r="AL3090" s="216"/>
      <c r="FY3090" s="184"/>
      <c r="JJ3090" s="184"/>
    </row>
    <row r="3091" spans="2:270">
      <c r="B3091" s="202"/>
      <c r="E3091" s="216"/>
      <c r="F3091" s="216"/>
      <c r="G3091" s="216"/>
      <c r="H3091" s="216"/>
      <c r="I3091" s="216"/>
      <c r="J3091" s="216"/>
      <c r="K3091" s="216"/>
      <c r="L3091" s="216"/>
      <c r="M3091" s="216"/>
      <c r="N3091" s="216"/>
      <c r="O3091" s="216"/>
      <c r="P3091" s="216"/>
      <c r="Q3091" s="216"/>
      <c r="R3091" s="216"/>
      <c r="S3091" s="216"/>
      <c r="T3091" s="216"/>
      <c r="U3091" s="216"/>
      <c r="V3091" s="216"/>
      <c r="W3091" s="216"/>
      <c r="X3091" s="216"/>
      <c r="Y3091" s="216"/>
      <c r="Z3091" s="216"/>
      <c r="AA3091" s="216"/>
      <c r="AB3091" s="216"/>
      <c r="AC3091" s="216"/>
      <c r="AD3091" s="216"/>
      <c r="AE3091" s="216"/>
      <c r="AF3091" s="216"/>
      <c r="AG3091" s="216"/>
      <c r="AH3091" s="216"/>
      <c r="AI3091" s="216"/>
      <c r="AJ3091" s="216"/>
      <c r="AK3091" s="216"/>
      <c r="AL3091" s="216"/>
      <c r="FY3091" s="184"/>
      <c r="JJ3091" s="184"/>
    </row>
    <row r="3092" spans="2:270">
      <c r="B3092" s="202"/>
      <c r="E3092" s="216"/>
      <c r="F3092" s="216"/>
      <c r="G3092" s="216"/>
      <c r="H3092" s="216"/>
      <c r="I3092" s="216"/>
      <c r="J3092" s="216"/>
      <c r="K3092" s="216"/>
      <c r="L3092" s="216"/>
      <c r="M3092" s="216"/>
      <c r="N3092" s="216"/>
      <c r="O3092" s="216"/>
      <c r="P3092" s="216"/>
      <c r="Q3092" s="216"/>
      <c r="R3092" s="216"/>
      <c r="S3092" s="216"/>
      <c r="T3092" s="216"/>
      <c r="U3092" s="216"/>
      <c r="V3092" s="216"/>
      <c r="W3092" s="216"/>
      <c r="X3092" s="216"/>
      <c r="Y3092" s="216"/>
      <c r="Z3092" s="216"/>
      <c r="AA3092" s="216"/>
      <c r="AB3092" s="216"/>
      <c r="AC3092" s="216"/>
      <c r="AD3092" s="216"/>
      <c r="AE3092" s="216"/>
      <c r="AF3092" s="216"/>
      <c r="AG3092" s="216"/>
      <c r="AH3092" s="216"/>
      <c r="AI3092" s="216"/>
      <c r="AJ3092" s="216"/>
      <c r="AK3092" s="216"/>
      <c r="AL3092" s="216"/>
      <c r="FY3092" s="184"/>
      <c r="JJ3092" s="184"/>
    </row>
    <row r="3093" spans="2:270">
      <c r="B3093" s="202"/>
      <c r="E3093" s="216"/>
      <c r="F3093" s="216"/>
      <c r="G3093" s="216"/>
      <c r="H3093" s="216"/>
      <c r="I3093" s="216"/>
      <c r="J3093" s="216"/>
      <c r="K3093" s="216"/>
      <c r="L3093" s="216"/>
      <c r="M3093" s="216"/>
      <c r="N3093" s="216"/>
      <c r="O3093" s="216"/>
      <c r="P3093" s="216"/>
      <c r="Q3093" s="216"/>
      <c r="R3093" s="216"/>
      <c r="S3093" s="216"/>
      <c r="T3093" s="216"/>
      <c r="U3093" s="216"/>
      <c r="V3093" s="216"/>
      <c r="W3093" s="216"/>
      <c r="X3093" s="216"/>
      <c r="Y3093" s="216"/>
      <c r="Z3093" s="216"/>
      <c r="AA3093" s="216"/>
      <c r="AB3093" s="216"/>
      <c r="AC3093" s="216"/>
      <c r="AD3093" s="216"/>
      <c r="AE3093" s="216"/>
      <c r="AF3093" s="216"/>
      <c r="AG3093" s="216"/>
      <c r="AH3093" s="216"/>
      <c r="AI3093" s="216"/>
      <c r="AJ3093" s="216"/>
      <c r="AK3093" s="216"/>
      <c r="AL3093" s="216"/>
      <c r="FY3093" s="184"/>
      <c r="JJ3093" s="184"/>
    </row>
    <row r="3094" spans="2:270">
      <c r="B3094" s="202"/>
      <c r="E3094" s="216"/>
      <c r="F3094" s="216"/>
      <c r="G3094" s="216"/>
      <c r="H3094" s="216"/>
      <c r="I3094" s="216"/>
      <c r="J3094" s="216"/>
      <c r="K3094" s="216"/>
      <c r="L3094" s="216"/>
      <c r="M3094" s="216"/>
      <c r="N3094" s="216"/>
      <c r="O3094" s="216"/>
      <c r="P3094" s="216"/>
      <c r="Q3094" s="216"/>
      <c r="R3094" s="216"/>
      <c r="S3094" s="216"/>
      <c r="T3094" s="216"/>
      <c r="U3094" s="216"/>
      <c r="V3094" s="216"/>
      <c r="W3094" s="216"/>
      <c r="X3094" s="216"/>
      <c r="Y3094" s="216"/>
      <c r="Z3094" s="216"/>
      <c r="AA3094" s="216"/>
      <c r="AB3094" s="216"/>
      <c r="AC3094" s="216"/>
      <c r="AD3094" s="216"/>
      <c r="AE3094" s="216"/>
      <c r="AF3094" s="216"/>
      <c r="AG3094" s="216"/>
      <c r="AH3094" s="216"/>
      <c r="AI3094" s="216"/>
      <c r="AJ3094" s="216"/>
      <c r="AK3094" s="216"/>
      <c r="AL3094" s="216"/>
      <c r="FY3094" s="184"/>
      <c r="JJ3094" s="184"/>
    </row>
    <row r="3095" spans="2:270">
      <c r="B3095" s="202"/>
      <c r="E3095" s="216"/>
      <c r="F3095" s="216"/>
      <c r="G3095" s="216"/>
      <c r="H3095" s="216"/>
      <c r="I3095" s="216"/>
      <c r="J3095" s="216"/>
      <c r="K3095" s="216"/>
      <c r="L3095" s="216"/>
      <c r="M3095" s="216"/>
      <c r="N3095" s="216"/>
      <c r="O3095" s="216"/>
      <c r="P3095" s="216"/>
      <c r="Q3095" s="216"/>
      <c r="R3095" s="216"/>
      <c r="S3095" s="216"/>
      <c r="T3095" s="216"/>
      <c r="U3095" s="216"/>
      <c r="V3095" s="216"/>
      <c r="W3095" s="216"/>
      <c r="X3095" s="216"/>
      <c r="Y3095" s="216"/>
      <c r="Z3095" s="216"/>
      <c r="AA3095" s="216"/>
      <c r="AB3095" s="216"/>
      <c r="AC3095" s="216"/>
      <c r="AD3095" s="216"/>
      <c r="AE3095" s="216"/>
      <c r="AF3095" s="216"/>
      <c r="AG3095" s="216"/>
      <c r="AH3095" s="216"/>
      <c r="AI3095" s="216"/>
      <c r="AJ3095" s="216"/>
      <c r="AK3095" s="216"/>
      <c r="AL3095" s="216"/>
      <c r="FY3095" s="184"/>
      <c r="JJ3095" s="184"/>
    </row>
    <row r="3096" spans="2:270">
      <c r="B3096" s="202"/>
      <c r="E3096" s="216"/>
      <c r="F3096" s="216"/>
      <c r="G3096" s="216"/>
      <c r="H3096" s="216"/>
      <c r="I3096" s="216"/>
      <c r="J3096" s="216"/>
      <c r="K3096" s="216"/>
      <c r="L3096" s="216"/>
      <c r="M3096" s="216"/>
      <c r="N3096" s="216"/>
      <c r="O3096" s="216"/>
      <c r="P3096" s="216"/>
      <c r="Q3096" s="216"/>
      <c r="R3096" s="216"/>
      <c r="S3096" s="216"/>
      <c r="T3096" s="216"/>
      <c r="U3096" s="216"/>
      <c r="V3096" s="216"/>
      <c r="W3096" s="216"/>
      <c r="X3096" s="216"/>
      <c r="Y3096" s="216"/>
      <c r="Z3096" s="216"/>
      <c r="AA3096" s="216"/>
      <c r="AB3096" s="216"/>
      <c r="AC3096" s="216"/>
      <c r="AD3096" s="216"/>
      <c r="AE3096" s="216"/>
      <c r="AF3096" s="216"/>
      <c r="AG3096" s="216"/>
      <c r="AH3096" s="216"/>
      <c r="AI3096" s="216"/>
      <c r="AJ3096" s="216"/>
      <c r="AK3096" s="216"/>
      <c r="AL3096" s="216"/>
      <c r="FY3096" s="184"/>
      <c r="JJ3096" s="184"/>
    </row>
    <row r="3097" spans="2:270">
      <c r="B3097" s="202"/>
      <c r="E3097" s="216"/>
      <c r="F3097" s="216"/>
      <c r="G3097" s="216"/>
      <c r="H3097" s="216"/>
      <c r="I3097" s="216"/>
      <c r="J3097" s="216"/>
      <c r="K3097" s="216"/>
      <c r="L3097" s="216"/>
      <c r="M3097" s="216"/>
      <c r="N3097" s="216"/>
      <c r="O3097" s="216"/>
      <c r="P3097" s="216"/>
      <c r="Q3097" s="216"/>
      <c r="R3097" s="216"/>
      <c r="S3097" s="216"/>
      <c r="T3097" s="216"/>
      <c r="U3097" s="216"/>
      <c r="V3097" s="216"/>
      <c r="W3097" s="216"/>
      <c r="X3097" s="216"/>
      <c r="Y3097" s="216"/>
      <c r="Z3097" s="216"/>
      <c r="AA3097" s="216"/>
      <c r="AB3097" s="216"/>
      <c r="AC3097" s="216"/>
      <c r="AD3097" s="216"/>
      <c r="AE3097" s="216"/>
      <c r="AF3097" s="216"/>
      <c r="AG3097" s="216"/>
      <c r="AH3097" s="216"/>
      <c r="AI3097" s="216"/>
      <c r="AJ3097" s="216"/>
      <c r="AK3097" s="216"/>
      <c r="AL3097" s="216"/>
      <c r="FY3097" s="184"/>
      <c r="JJ3097" s="184"/>
    </row>
    <row r="3098" spans="2:270">
      <c r="B3098" s="202"/>
      <c r="E3098" s="216"/>
      <c r="F3098" s="216"/>
      <c r="G3098" s="216"/>
      <c r="H3098" s="216"/>
      <c r="I3098" s="216"/>
      <c r="J3098" s="216"/>
      <c r="K3098" s="216"/>
      <c r="L3098" s="216"/>
      <c r="M3098" s="216"/>
      <c r="N3098" s="216"/>
      <c r="O3098" s="216"/>
      <c r="P3098" s="216"/>
      <c r="Q3098" s="216"/>
      <c r="R3098" s="216"/>
      <c r="S3098" s="216"/>
      <c r="T3098" s="216"/>
      <c r="U3098" s="216"/>
      <c r="V3098" s="216"/>
      <c r="W3098" s="216"/>
      <c r="X3098" s="216"/>
      <c r="Y3098" s="216"/>
      <c r="Z3098" s="216"/>
      <c r="AA3098" s="216"/>
      <c r="AB3098" s="216"/>
      <c r="AC3098" s="216"/>
      <c r="AD3098" s="216"/>
      <c r="AE3098" s="216"/>
      <c r="AF3098" s="216"/>
      <c r="AG3098" s="216"/>
      <c r="AH3098" s="216"/>
      <c r="AI3098" s="216"/>
      <c r="AJ3098" s="216"/>
      <c r="AK3098" s="216"/>
      <c r="AL3098" s="216"/>
      <c r="FY3098" s="184"/>
      <c r="JJ3098" s="184"/>
    </row>
    <row r="3099" spans="2:270">
      <c r="B3099" s="202"/>
      <c r="E3099" s="216"/>
      <c r="F3099" s="216"/>
      <c r="G3099" s="216"/>
      <c r="H3099" s="216"/>
      <c r="I3099" s="216"/>
      <c r="J3099" s="216"/>
      <c r="K3099" s="216"/>
      <c r="L3099" s="216"/>
      <c r="M3099" s="216"/>
      <c r="N3099" s="216"/>
      <c r="O3099" s="216"/>
      <c r="P3099" s="216"/>
      <c r="Q3099" s="216"/>
      <c r="R3099" s="216"/>
      <c r="S3099" s="216"/>
      <c r="T3099" s="216"/>
      <c r="U3099" s="216"/>
      <c r="V3099" s="216"/>
      <c r="W3099" s="216"/>
      <c r="X3099" s="216"/>
      <c r="Y3099" s="216"/>
      <c r="Z3099" s="216"/>
      <c r="AA3099" s="216"/>
      <c r="AB3099" s="216"/>
      <c r="AC3099" s="216"/>
      <c r="AD3099" s="216"/>
      <c r="AE3099" s="216"/>
      <c r="AF3099" s="216"/>
      <c r="AG3099" s="216"/>
      <c r="AH3099" s="216"/>
      <c r="AI3099" s="216"/>
      <c r="AJ3099" s="216"/>
      <c r="AK3099" s="216"/>
      <c r="AL3099" s="216"/>
      <c r="FY3099" s="184"/>
      <c r="JJ3099" s="184"/>
    </row>
    <row r="3100" spans="2:270">
      <c r="B3100" s="202"/>
      <c r="E3100" s="216"/>
      <c r="F3100" s="216"/>
      <c r="G3100" s="216"/>
      <c r="H3100" s="216"/>
      <c r="I3100" s="216"/>
      <c r="J3100" s="216"/>
      <c r="K3100" s="216"/>
      <c r="L3100" s="216"/>
      <c r="M3100" s="216"/>
      <c r="N3100" s="216"/>
      <c r="O3100" s="216"/>
      <c r="P3100" s="216"/>
      <c r="Q3100" s="216"/>
      <c r="R3100" s="216"/>
      <c r="S3100" s="216"/>
      <c r="T3100" s="216"/>
      <c r="U3100" s="216"/>
      <c r="V3100" s="216"/>
      <c r="W3100" s="216"/>
      <c r="X3100" s="216"/>
      <c r="Y3100" s="216"/>
      <c r="Z3100" s="216"/>
      <c r="AA3100" s="216"/>
      <c r="AB3100" s="216"/>
      <c r="AC3100" s="216"/>
      <c r="AD3100" s="216"/>
      <c r="AE3100" s="216"/>
      <c r="AF3100" s="216"/>
      <c r="AG3100" s="216"/>
      <c r="AH3100" s="216"/>
      <c r="AI3100" s="216"/>
      <c r="AJ3100" s="216"/>
      <c r="AK3100" s="216"/>
      <c r="AL3100" s="216"/>
      <c r="FY3100" s="184"/>
      <c r="JJ3100" s="184"/>
    </row>
    <row r="3101" spans="2:270">
      <c r="B3101" s="202"/>
      <c r="E3101" s="216"/>
      <c r="F3101" s="216"/>
      <c r="G3101" s="216"/>
      <c r="H3101" s="216"/>
      <c r="I3101" s="216"/>
      <c r="J3101" s="216"/>
      <c r="K3101" s="216"/>
      <c r="L3101" s="216"/>
      <c r="M3101" s="216"/>
      <c r="N3101" s="216"/>
      <c r="O3101" s="216"/>
      <c r="P3101" s="216"/>
      <c r="Q3101" s="216"/>
      <c r="R3101" s="216"/>
      <c r="S3101" s="216"/>
      <c r="T3101" s="216"/>
      <c r="U3101" s="216"/>
      <c r="V3101" s="216"/>
      <c r="W3101" s="216"/>
      <c r="X3101" s="216"/>
      <c r="Y3101" s="216"/>
      <c r="Z3101" s="216"/>
      <c r="AA3101" s="216"/>
      <c r="AB3101" s="216"/>
      <c r="AC3101" s="216"/>
      <c r="AD3101" s="216"/>
      <c r="AE3101" s="216"/>
      <c r="AF3101" s="216"/>
      <c r="AG3101" s="216"/>
      <c r="AH3101" s="216"/>
      <c r="AI3101" s="216"/>
      <c r="AJ3101" s="216"/>
      <c r="AK3101" s="216"/>
      <c r="AL3101" s="216"/>
      <c r="FY3101" s="184"/>
      <c r="JJ3101" s="184"/>
    </row>
    <row r="3102" spans="2:270">
      <c r="B3102" s="202"/>
      <c r="E3102" s="216"/>
      <c r="F3102" s="216"/>
      <c r="G3102" s="216"/>
      <c r="H3102" s="216"/>
      <c r="I3102" s="216"/>
      <c r="J3102" s="216"/>
      <c r="K3102" s="216"/>
      <c r="L3102" s="216"/>
      <c r="M3102" s="216"/>
      <c r="N3102" s="216"/>
      <c r="O3102" s="216"/>
      <c r="P3102" s="216"/>
      <c r="Q3102" s="216"/>
      <c r="R3102" s="216"/>
      <c r="S3102" s="216"/>
      <c r="T3102" s="216"/>
      <c r="U3102" s="216"/>
      <c r="V3102" s="216"/>
      <c r="W3102" s="216"/>
      <c r="X3102" s="216"/>
      <c r="Y3102" s="216"/>
      <c r="Z3102" s="216"/>
      <c r="AA3102" s="216"/>
      <c r="AB3102" s="216"/>
      <c r="AC3102" s="216"/>
      <c r="AD3102" s="216"/>
      <c r="AE3102" s="216"/>
      <c r="AF3102" s="216"/>
      <c r="AG3102" s="216"/>
      <c r="AH3102" s="216"/>
      <c r="AI3102" s="216"/>
      <c r="AJ3102" s="216"/>
      <c r="AK3102" s="216"/>
      <c r="AL3102" s="216"/>
      <c r="FY3102" s="184"/>
      <c r="JJ3102" s="184"/>
    </row>
    <row r="3103" spans="2:270">
      <c r="B3103" s="202"/>
      <c r="E3103" s="216"/>
      <c r="F3103" s="216"/>
      <c r="G3103" s="216"/>
      <c r="H3103" s="216"/>
      <c r="I3103" s="216"/>
      <c r="J3103" s="216"/>
      <c r="K3103" s="216"/>
      <c r="L3103" s="216"/>
      <c r="M3103" s="216"/>
      <c r="N3103" s="216"/>
      <c r="O3103" s="216"/>
      <c r="P3103" s="216"/>
      <c r="Q3103" s="216"/>
      <c r="R3103" s="216"/>
      <c r="S3103" s="216"/>
      <c r="T3103" s="216"/>
      <c r="U3103" s="216"/>
      <c r="V3103" s="216"/>
      <c r="W3103" s="216"/>
      <c r="X3103" s="216"/>
      <c r="Y3103" s="216"/>
      <c r="Z3103" s="216"/>
      <c r="AA3103" s="216"/>
      <c r="AB3103" s="216"/>
      <c r="AC3103" s="216"/>
      <c r="AD3103" s="216"/>
      <c r="AE3103" s="216"/>
      <c r="AF3103" s="216"/>
      <c r="AG3103" s="216"/>
      <c r="AH3103" s="216"/>
      <c r="AI3103" s="216"/>
      <c r="AJ3103" s="216"/>
      <c r="AK3103" s="216"/>
      <c r="AL3103" s="216"/>
      <c r="FY3103" s="184"/>
      <c r="JJ3103" s="184"/>
    </row>
    <row r="3104" spans="2:270">
      <c r="B3104" s="202"/>
      <c r="E3104" s="216"/>
      <c r="F3104" s="216"/>
      <c r="G3104" s="216"/>
      <c r="H3104" s="216"/>
      <c r="I3104" s="216"/>
      <c r="J3104" s="216"/>
      <c r="K3104" s="216"/>
      <c r="L3104" s="216"/>
      <c r="M3104" s="216"/>
      <c r="N3104" s="216"/>
      <c r="O3104" s="216"/>
      <c r="P3104" s="216"/>
      <c r="Q3104" s="216"/>
      <c r="R3104" s="216"/>
      <c r="S3104" s="216"/>
      <c r="T3104" s="216"/>
      <c r="U3104" s="216"/>
      <c r="V3104" s="216"/>
      <c r="W3104" s="216"/>
      <c r="X3104" s="216"/>
      <c r="Y3104" s="216"/>
      <c r="Z3104" s="216"/>
      <c r="AA3104" s="216"/>
      <c r="AB3104" s="216"/>
      <c r="AC3104" s="216"/>
      <c r="AD3104" s="216"/>
      <c r="AE3104" s="216"/>
      <c r="AF3104" s="216"/>
      <c r="AG3104" s="216"/>
      <c r="AH3104" s="216"/>
      <c r="AI3104" s="216"/>
      <c r="AJ3104" s="216"/>
      <c r="AK3104" s="216"/>
      <c r="AL3104" s="216"/>
      <c r="FY3104" s="184"/>
      <c r="JJ3104" s="184"/>
    </row>
    <row r="3105" spans="2:270">
      <c r="B3105" s="202"/>
      <c r="E3105" s="216"/>
      <c r="F3105" s="216"/>
      <c r="G3105" s="216"/>
      <c r="H3105" s="216"/>
      <c r="I3105" s="216"/>
      <c r="J3105" s="216"/>
      <c r="K3105" s="216"/>
      <c r="L3105" s="216"/>
      <c r="M3105" s="216"/>
      <c r="N3105" s="216"/>
      <c r="O3105" s="216"/>
      <c r="P3105" s="216"/>
      <c r="Q3105" s="216"/>
      <c r="R3105" s="216"/>
      <c r="S3105" s="216"/>
      <c r="T3105" s="216"/>
      <c r="U3105" s="216"/>
      <c r="V3105" s="216"/>
      <c r="W3105" s="216"/>
      <c r="X3105" s="216"/>
      <c r="Y3105" s="216"/>
      <c r="Z3105" s="216"/>
      <c r="AA3105" s="216"/>
      <c r="AB3105" s="216"/>
      <c r="AC3105" s="216"/>
      <c r="AD3105" s="216"/>
      <c r="AE3105" s="216"/>
      <c r="AF3105" s="216"/>
      <c r="AG3105" s="216"/>
      <c r="AH3105" s="216"/>
      <c r="AI3105" s="216"/>
      <c r="AJ3105" s="216"/>
      <c r="AK3105" s="216"/>
      <c r="AL3105" s="216"/>
      <c r="FY3105" s="184"/>
      <c r="JJ3105" s="184"/>
    </row>
    <row r="3106" spans="2:270">
      <c r="B3106" s="202"/>
      <c r="E3106" s="216"/>
      <c r="F3106" s="216"/>
      <c r="G3106" s="216"/>
      <c r="H3106" s="216"/>
      <c r="I3106" s="216"/>
      <c r="J3106" s="216"/>
      <c r="K3106" s="216"/>
      <c r="L3106" s="216"/>
      <c r="M3106" s="216"/>
      <c r="N3106" s="216"/>
      <c r="O3106" s="216"/>
      <c r="P3106" s="216"/>
      <c r="Q3106" s="216"/>
      <c r="R3106" s="216"/>
      <c r="S3106" s="216"/>
      <c r="T3106" s="216"/>
      <c r="U3106" s="216"/>
      <c r="V3106" s="216"/>
      <c r="W3106" s="216"/>
      <c r="X3106" s="216"/>
      <c r="Y3106" s="216"/>
      <c r="Z3106" s="216"/>
      <c r="AA3106" s="216"/>
      <c r="AB3106" s="216"/>
      <c r="AC3106" s="216"/>
      <c r="AD3106" s="216"/>
      <c r="AE3106" s="216"/>
      <c r="AF3106" s="216"/>
      <c r="AG3106" s="216"/>
      <c r="AH3106" s="216"/>
      <c r="AI3106" s="216"/>
      <c r="AJ3106" s="216"/>
      <c r="AK3106" s="216"/>
      <c r="AL3106" s="216"/>
      <c r="FY3106" s="184"/>
      <c r="JJ3106" s="184"/>
    </row>
    <row r="3107" spans="2:270">
      <c r="B3107" s="202"/>
      <c r="E3107" s="216"/>
      <c r="F3107" s="216"/>
      <c r="G3107" s="216"/>
      <c r="H3107" s="216"/>
      <c r="I3107" s="216"/>
      <c r="J3107" s="216"/>
      <c r="K3107" s="216"/>
      <c r="L3107" s="216"/>
      <c r="M3107" s="216"/>
      <c r="N3107" s="216"/>
      <c r="O3107" s="216"/>
      <c r="P3107" s="216"/>
      <c r="Q3107" s="216"/>
      <c r="R3107" s="216"/>
      <c r="S3107" s="216"/>
      <c r="T3107" s="216"/>
      <c r="U3107" s="216"/>
      <c r="V3107" s="216"/>
      <c r="W3107" s="216"/>
      <c r="X3107" s="216"/>
      <c r="Y3107" s="216"/>
      <c r="Z3107" s="216"/>
      <c r="AA3107" s="216"/>
      <c r="AB3107" s="216"/>
      <c r="AC3107" s="216"/>
      <c r="AD3107" s="216"/>
      <c r="AE3107" s="216"/>
      <c r="AF3107" s="216"/>
      <c r="AG3107" s="216"/>
      <c r="AH3107" s="216"/>
      <c r="AI3107" s="216"/>
      <c r="AJ3107" s="216"/>
      <c r="AK3107" s="216"/>
      <c r="AL3107" s="216"/>
      <c r="FY3107" s="184"/>
      <c r="JJ3107" s="184"/>
    </row>
    <row r="3108" spans="2:270">
      <c r="B3108" s="202"/>
      <c r="E3108" s="216"/>
      <c r="F3108" s="216"/>
      <c r="G3108" s="216"/>
      <c r="H3108" s="216"/>
      <c r="I3108" s="216"/>
      <c r="J3108" s="216"/>
      <c r="K3108" s="216"/>
      <c r="L3108" s="216"/>
      <c r="M3108" s="216"/>
      <c r="N3108" s="216"/>
      <c r="O3108" s="216"/>
      <c r="P3108" s="216"/>
      <c r="Q3108" s="216"/>
      <c r="R3108" s="216"/>
      <c r="S3108" s="216"/>
      <c r="T3108" s="216"/>
      <c r="U3108" s="216"/>
      <c r="V3108" s="216"/>
      <c r="W3108" s="216"/>
      <c r="X3108" s="216"/>
      <c r="Y3108" s="216"/>
      <c r="Z3108" s="216"/>
      <c r="AA3108" s="216"/>
      <c r="AB3108" s="216"/>
      <c r="AC3108" s="216"/>
      <c r="AD3108" s="216"/>
      <c r="AE3108" s="216"/>
      <c r="AF3108" s="216"/>
      <c r="AG3108" s="216"/>
      <c r="AH3108" s="216"/>
      <c r="AI3108" s="216"/>
      <c r="AJ3108" s="216"/>
      <c r="AK3108" s="216"/>
      <c r="AL3108" s="216"/>
      <c r="FY3108" s="184"/>
      <c r="JJ3108" s="184"/>
    </row>
    <row r="3109" spans="2:270">
      <c r="B3109" s="202"/>
      <c r="E3109" s="216"/>
      <c r="F3109" s="216"/>
      <c r="G3109" s="216"/>
      <c r="H3109" s="216"/>
      <c r="I3109" s="216"/>
      <c r="J3109" s="216"/>
      <c r="K3109" s="216"/>
      <c r="L3109" s="216"/>
      <c r="M3109" s="216"/>
      <c r="N3109" s="216"/>
      <c r="O3109" s="216"/>
      <c r="P3109" s="216"/>
      <c r="Q3109" s="216"/>
      <c r="R3109" s="216"/>
      <c r="S3109" s="216"/>
      <c r="T3109" s="216"/>
      <c r="U3109" s="216"/>
      <c r="V3109" s="216"/>
      <c r="W3109" s="216"/>
      <c r="X3109" s="216"/>
      <c r="Y3109" s="216"/>
      <c r="Z3109" s="216"/>
      <c r="AA3109" s="216"/>
      <c r="AB3109" s="216"/>
      <c r="AC3109" s="216"/>
      <c r="AD3109" s="216"/>
      <c r="AE3109" s="216"/>
      <c r="AF3109" s="216"/>
      <c r="AG3109" s="216"/>
      <c r="AH3109" s="216"/>
      <c r="AI3109" s="216"/>
      <c r="AJ3109" s="216"/>
      <c r="AK3109" s="216"/>
      <c r="AL3109" s="216"/>
      <c r="FY3109" s="184"/>
      <c r="JJ3109" s="184"/>
    </row>
    <row r="3110" spans="2:270">
      <c r="B3110" s="202"/>
      <c r="E3110" s="216"/>
      <c r="F3110" s="216"/>
      <c r="G3110" s="216"/>
      <c r="H3110" s="216"/>
      <c r="I3110" s="216"/>
      <c r="J3110" s="216"/>
      <c r="K3110" s="216"/>
      <c r="L3110" s="216"/>
      <c r="M3110" s="216"/>
      <c r="N3110" s="216"/>
      <c r="O3110" s="216"/>
      <c r="P3110" s="216"/>
      <c r="Q3110" s="216"/>
      <c r="R3110" s="216"/>
      <c r="S3110" s="216"/>
      <c r="T3110" s="216"/>
      <c r="U3110" s="216"/>
      <c r="V3110" s="216"/>
      <c r="W3110" s="216"/>
      <c r="X3110" s="216"/>
      <c r="Y3110" s="216"/>
      <c r="Z3110" s="216"/>
      <c r="AA3110" s="216"/>
      <c r="AB3110" s="216"/>
      <c r="AC3110" s="216"/>
      <c r="AD3110" s="216"/>
      <c r="AE3110" s="216"/>
      <c r="AF3110" s="216"/>
      <c r="AG3110" s="216"/>
      <c r="AH3110" s="216"/>
      <c r="AI3110" s="216"/>
      <c r="AJ3110" s="216"/>
      <c r="AK3110" s="216"/>
      <c r="AL3110" s="216"/>
      <c r="FY3110" s="184"/>
      <c r="JJ3110" s="184"/>
    </row>
    <row r="3111" spans="2:270">
      <c r="B3111" s="202"/>
      <c r="E3111" s="216"/>
      <c r="F3111" s="216"/>
      <c r="G3111" s="216"/>
      <c r="H3111" s="216"/>
      <c r="I3111" s="216"/>
      <c r="J3111" s="216"/>
      <c r="K3111" s="216"/>
      <c r="L3111" s="216"/>
      <c r="M3111" s="216"/>
      <c r="N3111" s="216"/>
      <c r="O3111" s="216"/>
      <c r="P3111" s="216"/>
      <c r="Q3111" s="216"/>
      <c r="R3111" s="216"/>
      <c r="S3111" s="216"/>
      <c r="T3111" s="216"/>
      <c r="U3111" s="216"/>
      <c r="V3111" s="216"/>
      <c r="W3111" s="216"/>
      <c r="X3111" s="216"/>
      <c r="Y3111" s="216"/>
      <c r="Z3111" s="216"/>
      <c r="AA3111" s="216"/>
      <c r="AB3111" s="216"/>
      <c r="AC3111" s="216"/>
      <c r="AD3111" s="216"/>
      <c r="AE3111" s="216"/>
      <c r="AF3111" s="216"/>
      <c r="AG3111" s="216"/>
      <c r="AH3111" s="216"/>
      <c r="AI3111" s="216"/>
      <c r="AJ3111" s="216"/>
      <c r="AK3111" s="216"/>
      <c r="AL3111" s="216"/>
      <c r="FY3111" s="184"/>
      <c r="JJ3111" s="184"/>
    </row>
    <row r="3112" spans="2:270">
      <c r="B3112" s="202"/>
      <c r="E3112" s="216"/>
      <c r="F3112" s="216"/>
      <c r="G3112" s="216"/>
      <c r="H3112" s="216"/>
      <c r="I3112" s="216"/>
      <c r="J3112" s="216"/>
      <c r="K3112" s="216"/>
      <c r="L3112" s="216"/>
      <c r="M3112" s="216"/>
      <c r="N3112" s="216"/>
      <c r="O3112" s="216"/>
      <c r="P3112" s="216"/>
      <c r="Q3112" s="216"/>
      <c r="R3112" s="216"/>
      <c r="S3112" s="216"/>
      <c r="T3112" s="216"/>
      <c r="U3112" s="216"/>
      <c r="V3112" s="216"/>
      <c r="W3112" s="216"/>
      <c r="X3112" s="216"/>
      <c r="Y3112" s="216"/>
      <c r="Z3112" s="216"/>
      <c r="AA3112" s="216"/>
      <c r="AB3112" s="216"/>
      <c r="AC3112" s="216"/>
      <c r="AD3112" s="216"/>
      <c r="AE3112" s="216"/>
      <c r="AF3112" s="216"/>
      <c r="AG3112" s="216"/>
      <c r="AH3112" s="216"/>
      <c r="AI3112" s="216"/>
      <c r="AJ3112" s="216"/>
      <c r="AK3112" s="216"/>
      <c r="AL3112" s="216"/>
      <c r="FY3112" s="184"/>
      <c r="JJ3112" s="184"/>
    </row>
    <row r="3113" spans="2:270">
      <c r="B3113" s="202"/>
      <c r="E3113" s="216"/>
      <c r="F3113" s="216"/>
      <c r="G3113" s="216"/>
      <c r="H3113" s="216"/>
      <c r="I3113" s="216"/>
      <c r="J3113" s="216"/>
      <c r="K3113" s="216"/>
      <c r="L3113" s="216"/>
      <c r="M3113" s="216"/>
      <c r="N3113" s="216"/>
      <c r="O3113" s="216"/>
      <c r="P3113" s="216"/>
      <c r="Q3113" s="216"/>
      <c r="R3113" s="216"/>
      <c r="S3113" s="216"/>
      <c r="T3113" s="216"/>
      <c r="U3113" s="216"/>
      <c r="V3113" s="216"/>
      <c r="W3113" s="216"/>
      <c r="X3113" s="216"/>
      <c r="Y3113" s="216"/>
      <c r="Z3113" s="216"/>
      <c r="AA3113" s="216"/>
      <c r="AB3113" s="216"/>
      <c r="AC3113" s="216"/>
      <c r="AD3113" s="216"/>
      <c r="AE3113" s="216"/>
      <c r="AF3113" s="216"/>
      <c r="AG3113" s="216"/>
      <c r="AH3113" s="216"/>
      <c r="AI3113" s="216"/>
      <c r="AJ3113" s="216"/>
      <c r="AK3113" s="216"/>
      <c r="AL3113" s="216"/>
      <c r="FY3113" s="184"/>
      <c r="JJ3113" s="184"/>
    </row>
    <row r="3114" spans="2:270">
      <c r="B3114" s="202"/>
      <c r="E3114" s="216"/>
      <c r="F3114" s="216"/>
      <c r="G3114" s="216"/>
      <c r="H3114" s="216"/>
      <c r="I3114" s="216"/>
      <c r="J3114" s="216"/>
      <c r="K3114" s="216"/>
      <c r="L3114" s="216"/>
      <c r="M3114" s="216"/>
      <c r="N3114" s="216"/>
      <c r="O3114" s="216"/>
      <c r="P3114" s="216"/>
      <c r="Q3114" s="216"/>
      <c r="R3114" s="216"/>
      <c r="S3114" s="216"/>
      <c r="T3114" s="216"/>
      <c r="U3114" s="216"/>
      <c r="V3114" s="216"/>
      <c r="W3114" s="216"/>
      <c r="X3114" s="216"/>
      <c r="Y3114" s="216"/>
      <c r="Z3114" s="216"/>
      <c r="AA3114" s="216"/>
      <c r="AB3114" s="216"/>
      <c r="AC3114" s="216"/>
      <c r="AD3114" s="216"/>
      <c r="AE3114" s="216"/>
      <c r="AF3114" s="216"/>
      <c r="AG3114" s="216"/>
      <c r="AH3114" s="216"/>
      <c r="AI3114" s="216"/>
      <c r="AJ3114" s="216"/>
      <c r="AK3114" s="216"/>
      <c r="AL3114" s="216"/>
      <c r="FY3114" s="184"/>
      <c r="JJ3114" s="184"/>
    </row>
    <row r="3115" spans="2:270">
      <c r="B3115" s="202"/>
      <c r="E3115" s="216"/>
      <c r="F3115" s="216"/>
      <c r="G3115" s="216"/>
      <c r="H3115" s="216"/>
      <c r="I3115" s="216"/>
      <c r="J3115" s="216"/>
      <c r="K3115" s="216"/>
      <c r="L3115" s="216"/>
      <c r="M3115" s="216"/>
      <c r="N3115" s="216"/>
      <c r="O3115" s="216"/>
      <c r="P3115" s="216"/>
      <c r="Q3115" s="216"/>
      <c r="R3115" s="216"/>
      <c r="S3115" s="216"/>
      <c r="T3115" s="216"/>
      <c r="U3115" s="216"/>
      <c r="V3115" s="216"/>
      <c r="W3115" s="216"/>
      <c r="X3115" s="216"/>
      <c r="Y3115" s="216"/>
      <c r="Z3115" s="216"/>
      <c r="AA3115" s="216"/>
      <c r="AB3115" s="216"/>
      <c r="AC3115" s="216"/>
      <c r="AD3115" s="216"/>
      <c r="AE3115" s="216"/>
      <c r="AF3115" s="216"/>
      <c r="AG3115" s="216"/>
      <c r="AH3115" s="216"/>
      <c r="AI3115" s="216"/>
      <c r="AJ3115" s="216"/>
      <c r="AK3115" s="216"/>
      <c r="AL3115" s="216"/>
      <c r="FY3115" s="184"/>
      <c r="JJ3115" s="184"/>
    </row>
    <row r="3116" spans="2:270">
      <c r="B3116" s="202"/>
      <c r="E3116" s="216"/>
      <c r="F3116" s="216"/>
      <c r="G3116" s="216"/>
      <c r="H3116" s="216"/>
      <c r="I3116" s="216"/>
      <c r="J3116" s="216"/>
      <c r="K3116" s="216"/>
      <c r="L3116" s="216"/>
      <c r="M3116" s="216"/>
      <c r="N3116" s="216"/>
      <c r="O3116" s="216"/>
      <c r="P3116" s="216"/>
      <c r="Q3116" s="216"/>
      <c r="R3116" s="216"/>
      <c r="S3116" s="216"/>
      <c r="T3116" s="216"/>
      <c r="U3116" s="216"/>
      <c r="V3116" s="216"/>
      <c r="W3116" s="216"/>
      <c r="X3116" s="216"/>
      <c r="Y3116" s="216"/>
      <c r="Z3116" s="216"/>
      <c r="AA3116" s="216"/>
      <c r="AB3116" s="216"/>
      <c r="AC3116" s="216"/>
      <c r="AD3116" s="216"/>
      <c r="AE3116" s="216"/>
      <c r="AF3116" s="216"/>
      <c r="AG3116" s="216"/>
      <c r="AH3116" s="216"/>
      <c r="AI3116" s="216"/>
      <c r="AJ3116" s="216"/>
      <c r="AK3116" s="216"/>
      <c r="AL3116" s="216"/>
      <c r="FY3116" s="184"/>
      <c r="JJ3116" s="184"/>
    </row>
    <row r="3117" spans="2:270">
      <c r="B3117" s="202"/>
      <c r="E3117" s="216"/>
      <c r="F3117" s="216"/>
      <c r="G3117" s="216"/>
      <c r="H3117" s="216"/>
      <c r="I3117" s="216"/>
      <c r="J3117" s="216"/>
      <c r="K3117" s="216"/>
      <c r="L3117" s="216"/>
      <c r="M3117" s="216"/>
      <c r="N3117" s="216"/>
      <c r="O3117" s="216"/>
      <c r="P3117" s="216"/>
      <c r="Q3117" s="216"/>
      <c r="R3117" s="216"/>
      <c r="S3117" s="216"/>
      <c r="T3117" s="216"/>
      <c r="U3117" s="216"/>
      <c r="V3117" s="216"/>
      <c r="W3117" s="216"/>
      <c r="X3117" s="216"/>
      <c r="Y3117" s="216"/>
      <c r="Z3117" s="216"/>
      <c r="AA3117" s="216"/>
      <c r="AB3117" s="216"/>
      <c r="AC3117" s="216"/>
      <c r="AD3117" s="216"/>
      <c r="AE3117" s="216"/>
      <c r="AF3117" s="216"/>
      <c r="AG3117" s="216"/>
      <c r="AH3117" s="216"/>
      <c r="AI3117" s="216"/>
      <c r="AJ3117" s="216"/>
      <c r="AK3117" s="216"/>
      <c r="AL3117" s="216"/>
      <c r="FY3117" s="184"/>
      <c r="JJ3117" s="184"/>
    </row>
    <row r="3118" spans="2:270">
      <c r="B3118" s="202"/>
      <c r="E3118" s="216"/>
      <c r="F3118" s="216"/>
      <c r="G3118" s="216"/>
      <c r="H3118" s="216"/>
      <c r="I3118" s="216"/>
      <c r="J3118" s="216"/>
      <c r="K3118" s="216"/>
      <c r="L3118" s="216"/>
      <c r="M3118" s="216"/>
      <c r="N3118" s="216"/>
      <c r="O3118" s="216"/>
      <c r="P3118" s="216"/>
      <c r="Q3118" s="216"/>
      <c r="R3118" s="216"/>
      <c r="S3118" s="216"/>
      <c r="T3118" s="216"/>
      <c r="U3118" s="216"/>
      <c r="V3118" s="216"/>
      <c r="W3118" s="216"/>
      <c r="X3118" s="216"/>
      <c r="Y3118" s="216"/>
      <c r="Z3118" s="216"/>
      <c r="AA3118" s="216"/>
      <c r="AB3118" s="216"/>
      <c r="AC3118" s="216"/>
      <c r="AD3118" s="216"/>
      <c r="AE3118" s="216"/>
      <c r="AF3118" s="216"/>
      <c r="AG3118" s="216"/>
      <c r="AH3118" s="216"/>
      <c r="AI3118" s="216"/>
      <c r="AJ3118" s="216"/>
      <c r="AK3118" s="216"/>
      <c r="AL3118" s="216"/>
      <c r="FY3118" s="184"/>
      <c r="JJ3118" s="184"/>
    </row>
    <row r="3119" spans="2:270">
      <c r="B3119" s="202"/>
      <c r="E3119" s="216"/>
      <c r="F3119" s="216"/>
      <c r="G3119" s="216"/>
      <c r="H3119" s="216"/>
      <c r="I3119" s="216"/>
      <c r="J3119" s="216"/>
      <c r="K3119" s="216"/>
      <c r="L3119" s="216"/>
      <c r="M3119" s="216"/>
      <c r="N3119" s="216"/>
      <c r="O3119" s="216"/>
      <c r="P3119" s="216"/>
      <c r="Q3119" s="216"/>
      <c r="R3119" s="216"/>
      <c r="S3119" s="216"/>
      <c r="T3119" s="216"/>
      <c r="U3119" s="216"/>
      <c r="V3119" s="216"/>
      <c r="W3119" s="216"/>
      <c r="X3119" s="216"/>
      <c r="Y3119" s="216"/>
      <c r="Z3119" s="216"/>
      <c r="AA3119" s="216"/>
      <c r="AB3119" s="216"/>
      <c r="AC3119" s="216"/>
      <c r="AD3119" s="216"/>
      <c r="AE3119" s="216"/>
      <c r="AF3119" s="216"/>
      <c r="AG3119" s="216"/>
      <c r="AH3119" s="216"/>
      <c r="AI3119" s="216"/>
      <c r="AJ3119" s="216"/>
      <c r="AK3119" s="216"/>
      <c r="AL3119" s="216"/>
      <c r="FY3119" s="184"/>
      <c r="JJ3119" s="184"/>
    </row>
    <row r="3120" spans="2:270">
      <c r="B3120" s="202"/>
      <c r="E3120" s="216"/>
      <c r="F3120" s="216"/>
      <c r="G3120" s="216"/>
      <c r="H3120" s="216"/>
      <c r="I3120" s="216"/>
      <c r="J3120" s="216"/>
      <c r="K3120" s="216"/>
      <c r="L3120" s="216"/>
      <c r="M3120" s="216"/>
      <c r="N3120" s="216"/>
      <c r="O3120" s="216"/>
      <c r="P3120" s="216"/>
      <c r="Q3120" s="216"/>
      <c r="R3120" s="216"/>
      <c r="S3120" s="216"/>
      <c r="T3120" s="216"/>
      <c r="U3120" s="216"/>
      <c r="V3120" s="216"/>
      <c r="W3120" s="216"/>
      <c r="X3120" s="216"/>
      <c r="Y3120" s="216"/>
      <c r="Z3120" s="216"/>
      <c r="AA3120" s="216"/>
      <c r="AB3120" s="216"/>
      <c r="AC3120" s="216"/>
      <c r="AD3120" s="216"/>
      <c r="AE3120" s="216"/>
      <c r="AF3120" s="216"/>
      <c r="AG3120" s="216"/>
      <c r="AH3120" s="216"/>
      <c r="AI3120" s="216"/>
      <c r="AJ3120" s="216"/>
      <c r="AK3120" s="216"/>
      <c r="AL3120" s="216"/>
      <c r="FY3120" s="184"/>
      <c r="JJ3120" s="184"/>
    </row>
    <row r="3121" spans="2:270">
      <c r="B3121" s="202"/>
      <c r="E3121" s="216"/>
      <c r="F3121" s="216"/>
      <c r="G3121" s="216"/>
      <c r="H3121" s="216"/>
      <c r="I3121" s="216"/>
      <c r="J3121" s="216"/>
      <c r="K3121" s="216"/>
      <c r="L3121" s="216"/>
      <c r="M3121" s="216"/>
      <c r="N3121" s="216"/>
      <c r="O3121" s="216"/>
      <c r="P3121" s="216"/>
      <c r="Q3121" s="216"/>
      <c r="R3121" s="216"/>
      <c r="S3121" s="216"/>
      <c r="T3121" s="216"/>
      <c r="U3121" s="216"/>
      <c r="V3121" s="216"/>
      <c r="W3121" s="216"/>
      <c r="X3121" s="216"/>
      <c r="Y3121" s="216"/>
      <c r="Z3121" s="216"/>
      <c r="AA3121" s="216"/>
      <c r="AB3121" s="216"/>
      <c r="AC3121" s="216"/>
      <c r="AD3121" s="216"/>
      <c r="AE3121" s="216"/>
      <c r="AF3121" s="216"/>
      <c r="AG3121" s="216"/>
      <c r="AH3121" s="216"/>
      <c r="AI3121" s="216"/>
      <c r="AJ3121" s="216"/>
      <c r="AK3121" s="216"/>
      <c r="AL3121" s="216"/>
      <c r="FY3121" s="184"/>
      <c r="JJ3121" s="184"/>
    </row>
    <row r="3122" spans="2:270">
      <c r="B3122" s="202"/>
      <c r="E3122" s="216"/>
      <c r="F3122" s="216"/>
      <c r="G3122" s="216"/>
      <c r="H3122" s="216"/>
      <c r="I3122" s="216"/>
      <c r="J3122" s="216"/>
      <c r="K3122" s="216"/>
      <c r="L3122" s="216"/>
      <c r="M3122" s="216"/>
      <c r="N3122" s="216"/>
      <c r="O3122" s="216"/>
      <c r="P3122" s="216"/>
      <c r="Q3122" s="216"/>
      <c r="R3122" s="216"/>
      <c r="S3122" s="216"/>
      <c r="T3122" s="216"/>
      <c r="U3122" s="216"/>
      <c r="V3122" s="216"/>
      <c r="W3122" s="216"/>
      <c r="X3122" s="216"/>
      <c r="Y3122" s="216"/>
      <c r="Z3122" s="216"/>
      <c r="AA3122" s="216"/>
      <c r="AB3122" s="216"/>
      <c r="AC3122" s="216"/>
      <c r="AD3122" s="216"/>
      <c r="AE3122" s="216"/>
      <c r="AF3122" s="216"/>
      <c r="AG3122" s="216"/>
      <c r="AH3122" s="216"/>
      <c r="AI3122" s="216"/>
      <c r="AJ3122" s="216"/>
      <c r="AK3122" s="216"/>
      <c r="AL3122" s="216"/>
      <c r="FY3122" s="184"/>
      <c r="JJ3122" s="184"/>
    </row>
    <row r="3123" spans="2:270">
      <c r="B3123" s="202"/>
      <c r="E3123" s="216"/>
      <c r="F3123" s="216"/>
      <c r="G3123" s="216"/>
      <c r="H3123" s="216"/>
      <c r="I3123" s="216"/>
      <c r="J3123" s="216"/>
      <c r="K3123" s="216"/>
      <c r="L3123" s="216"/>
      <c r="M3123" s="216"/>
      <c r="N3123" s="216"/>
      <c r="O3123" s="216"/>
      <c r="P3123" s="216"/>
      <c r="Q3123" s="216"/>
      <c r="R3123" s="216"/>
      <c r="S3123" s="216"/>
      <c r="T3123" s="216"/>
      <c r="U3123" s="216"/>
      <c r="V3123" s="216"/>
      <c r="W3123" s="216"/>
      <c r="X3123" s="216"/>
      <c r="Y3123" s="216"/>
      <c r="Z3123" s="216"/>
      <c r="AA3123" s="216"/>
      <c r="AB3123" s="216"/>
      <c r="AC3123" s="216"/>
      <c r="AD3123" s="216"/>
      <c r="AE3123" s="216"/>
      <c r="AF3123" s="216"/>
      <c r="AG3123" s="216"/>
      <c r="AH3123" s="216"/>
      <c r="AI3123" s="216"/>
      <c r="AJ3123" s="216"/>
      <c r="AK3123" s="216"/>
      <c r="AL3123" s="216"/>
      <c r="FY3123" s="184"/>
      <c r="JJ3123" s="184"/>
    </row>
    <row r="3124" spans="2:270">
      <c r="B3124" s="202"/>
      <c r="E3124" s="216"/>
      <c r="F3124" s="216"/>
      <c r="G3124" s="216"/>
      <c r="H3124" s="216"/>
      <c r="I3124" s="216"/>
      <c r="J3124" s="216"/>
      <c r="K3124" s="216"/>
      <c r="L3124" s="216"/>
      <c r="M3124" s="216"/>
      <c r="N3124" s="216"/>
      <c r="O3124" s="216"/>
      <c r="P3124" s="216"/>
      <c r="Q3124" s="216"/>
      <c r="R3124" s="216"/>
      <c r="S3124" s="216"/>
      <c r="T3124" s="216"/>
      <c r="U3124" s="216"/>
      <c r="V3124" s="216"/>
      <c r="W3124" s="216"/>
      <c r="X3124" s="216"/>
      <c r="Y3124" s="216"/>
      <c r="Z3124" s="216"/>
      <c r="AA3124" s="216"/>
      <c r="AB3124" s="216"/>
      <c r="AC3124" s="216"/>
      <c r="AD3124" s="216"/>
      <c r="AE3124" s="216"/>
      <c r="AF3124" s="216"/>
      <c r="AG3124" s="216"/>
      <c r="AH3124" s="216"/>
      <c r="AI3124" s="216"/>
      <c r="AJ3124" s="216"/>
      <c r="AK3124" s="216"/>
      <c r="AL3124" s="216"/>
      <c r="FY3124" s="184"/>
      <c r="JJ3124" s="184"/>
    </row>
    <row r="3125" spans="2:270">
      <c r="B3125" s="202"/>
      <c r="E3125" s="216"/>
      <c r="F3125" s="216"/>
      <c r="G3125" s="216"/>
      <c r="H3125" s="216"/>
      <c r="I3125" s="216"/>
      <c r="J3125" s="216"/>
      <c r="K3125" s="216"/>
      <c r="L3125" s="216"/>
      <c r="M3125" s="216"/>
      <c r="N3125" s="216"/>
      <c r="O3125" s="216"/>
      <c r="P3125" s="216"/>
      <c r="Q3125" s="216"/>
      <c r="R3125" s="216"/>
      <c r="S3125" s="216"/>
      <c r="T3125" s="216"/>
      <c r="U3125" s="216"/>
      <c r="V3125" s="216"/>
      <c r="W3125" s="216"/>
      <c r="X3125" s="216"/>
      <c r="Y3125" s="216"/>
      <c r="Z3125" s="216"/>
      <c r="AA3125" s="216"/>
      <c r="AB3125" s="216"/>
      <c r="AC3125" s="216"/>
      <c r="AD3125" s="216"/>
      <c r="AE3125" s="216"/>
      <c r="AF3125" s="216"/>
      <c r="AG3125" s="216"/>
      <c r="AH3125" s="216"/>
      <c r="AI3125" s="216"/>
      <c r="AJ3125" s="216"/>
      <c r="AK3125" s="216"/>
      <c r="AL3125" s="216"/>
      <c r="FY3125" s="184"/>
      <c r="JJ3125" s="184"/>
    </row>
    <row r="3126" spans="2:270">
      <c r="B3126" s="202"/>
      <c r="E3126" s="216"/>
      <c r="F3126" s="216"/>
      <c r="G3126" s="216"/>
      <c r="H3126" s="216"/>
      <c r="I3126" s="216"/>
      <c r="J3126" s="216"/>
      <c r="K3126" s="216"/>
      <c r="L3126" s="216"/>
      <c r="M3126" s="216"/>
      <c r="N3126" s="216"/>
      <c r="O3126" s="216"/>
      <c r="P3126" s="216"/>
      <c r="Q3126" s="216"/>
      <c r="R3126" s="216"/>
      <c r="S3126" s="216"/>
      <c r="T3126" s="216"/>
      <c r="U3126" s="216"/>
      <c r="V3126" s="216"/>
      <c r="W3126" s="216"/>
      <c r="X3126" s="216"/>
      <c r="Y3126" s="216"/>
      <c r="Z3126" s="216"/>
      <c r="AA3126" s="216"/>
      <c r="AB3126" s="216"/>
      <c r="AC3126" s="216"/>
      <c r="AD3126" s="216"/>
      <c r="AE3126" s="216"/>
      <c r="AF3126" s="216"/>
      <c r="AG3126" s="216"/>
      <c r="AH3126" s="216"/>
      <c r="AI3126" s="216"/>
      <c r="AJ3126" s="216"/>
      <c r="AK3126" s="216"/>
      <c r="AL3126" s="216"/>
      <c r="FY3126" s="184"/>
      <c r="JJ3126" s="184"/>
    </row>
    <row r="3127" spans="2:270">
      <c r="B3127" s="202"/>
      <c r="E3127" s="216"/>
      <c r="F3127" s="216"/>
      <c r="G3127" s="216"/>
      <c r="H3127" s="216"/>
      <c r="I3127" s="216"/>
      <c r="J3127" s="216"/>
      <c r="K3127" s="216"/>
      <c r="L3127" s="216"/>
      <c r="M3127" s="216"/>
      <c r="N3127" s="216"/>
      <c r="O3127" s="216"/>
      <c r="P3127" s="216"/>
      <c r="Q3127" s="216"/>
      <c r="R3127" s="216"/>
      <c r="S3127" s="216"/>
      <c r="T3127" s="216"/>
      <c r="U3127" s="216"/>
      <c r="V3127" s="216"/>
      <c r="W3127" s="216"/>
      <c r="X3127" s="216"/>
      <c r="Y3127" s="216"/>
      <c r="Z3127" s="216"/>
      <c r="AA3127" s="216"/>
      <c r="AB3127" s="216"/>
      <c r="AC3127" s="216"/>
      <c r="AD3127" s="216"/>
      <c r="AE3127" s="216"/>
      <c r="AF3127" s="216"/>
      <c r="AG3127" s="216"/>
      <c r="AH3127" s="216"/>
      <c r="AI3127" s="216"/>
      <c r="AJ3127" s="216"/>
      <c r="AK3127" s="216"/>
      <c r="AL3127" s="216"/>
      <c r="FY3127" s="184"/>
      <c r="JJ3127" s="184"/>
    </row>
    <row r="3128" spans="2:270">
      <c r="B3128" s="202"/>
      <c r="E3128" s="216"/>
      <c r="F3128" s="216"/>
      <c r="G3128" s="216"/>
      <c r="H3128" s="216"/>
      <c r="I3128" s="216"/>
      <c r="J3128" s="216"/>
      <c r="K3128" s="216"/>
      <c r="L3128" s="216"/>
      <c r="M3128" s="216"/>
      <c r="N3128" s="216"/>
      <c r="O3128" s="216"/>
      <c r="P3128" s="216"/>
      <c r="Q3128" s="216"/>
      <c r="R3128" s="216"/>
      <c r="S3128" s="216"/>
      <c r="T3128" s="216"/>
      <c r="U3128" s="216"/>
      <c r="V3128" s="216"/>
      <c r="W3128" s="216"/>
      <c r="X3128" s="216"/>
      <c r="Y3128" s="216"/>
      <c r="Z3128" s="216"/>
      <c r="AA3128" s="216"/>
      <c r="AB3128" s="216"/>
      <c r="AC3128" s="216"/>
      <c r="AD3128" s="216"/>
      <c r="AE3128" s="216"/>
      <c r="AF3128" s="216"/>
      <c r="AG3128" s="216"/>
      <c r="AH3128" s="216"/>
      <c r="AI3128" s="216"/>
      <c r="AJ3128" s="216"/>
      <c r="AK3128" s="216"/>
      <c r="AL3128" s="216"/>
      <c r="FY3128" s="184"/>
      <c r="JJ3128" s="184"/>
    </row>
    <row r="3129" spans="2:270">
      <c r="B3129" s="202"/>
      <c r="E3129" s="216"/>
      <c r="F3129" s="216"/>
      <c r="G3129" s="216"/>
      <c r="H3129" s="216"/>
      <c r="I3129" s="216"/>
      <c r="J3129" s="216"/>
      <c r="K3129" s="216"/>
      <c r="L3129" s="216"/>
      <c r="M3129" s="216"/>
      <c r="N3129" s="216"/>
      <c r="O3129" s="216"/>
      <c r="P3129" s="216"/>
      <c r="Q3129" s="216"/>
      <c r="R3129" s="216"/>
      <c r="S3129" s="216"/>
      <c r="T3129" s="216"/>
      <c r="U3129" s="216"/>
      <c r="V3129" s="216"/>
      <c r="W3129" s="216"/>
      <c r="X3129" s="216"/>
      <c r="Y3129" s="216"/>
      <c r="Z3129" s="216"/>
      <c r="AA3129" s="216"/>
      <c r="AB3129" s="216"/>
      <c r="AC3129" s="216"/>
      <c r="AD3129" s="216"/>
      <c r="AE3129" s="216"/>
      <c r="AF3129" s="216"/>
      <c r="AG3129" s="216"/>
      <c r="AH3129" s="216"/>
      <c r="AI3129" s="216"/>
      <c r="AJ3129" s="216"/>
      <c r="AK3129" s="216"/>
      <c r="AL3129" s="216"/>
      <c r="FY3129" s="184"/>
      <c r="JJ3129" s="184"/>
    </row>
    <row r="3130" spans="2:270">
      <c r="B3130" s="202"/>
      <c r="E3130" s="216"/>
      <c r="F3130" s="216"/>
      <c r="G3130" s="216"/>
      <c r="H3130" s="216"/>
      <c r="I3130" s="216"/>
      <c r="J3130" s="216"/>
      <c r="K3130" s="216"/>
      <c r="L3130" s="216"/>
      <c r="M3130" s="216"/>
      <c r="N3130" s="216"/>
      <c r="O3130" s="216"/>
      <c r="P3130" s="216"/>
      <c r="Q3130" s="216"/>
      <c r="R3130" s="216"/>
      <c r="S3130" s="216"/>
      <c r="T3130" s="216"/>
      <c r="U3130" s="216"/>
      <c r="V3130" s="216"/>
      <c r="W3130" s="216"/>
      <c r="X3130" s="216"/>
      <c r="Y3130" s="216"/>
      <c r="Z3130" s="216"/>
      <c r="AA3130" s="216"/>
      <c r="AB3130" s="216"/>
      <c r="AC3130" s="216"/>
      <c r="AD3130" s="216"/>
      <c r="AE3130" s="216"/>
      <c r="AF3130" s="216"/>
      <c r="AG3130" s="216"/>
      <c r="AH3130" s="216"/>
      <c r="AI3130" s="216"/>
      <c r="AJ3130" s="216"/>
      <c r="AK3130" s="216"/>
      <c r="AL3130" s="216"/>
      <c r="FY3130" s="184"/>
      <c r="JJ3130" s="184"/>
    </row>
    <row r="3131" spans="2:270">
      <c r="B3131" s="202"/>
      <c r="E3131" s="216"/>
      <c r="F3131" s="216"/>
      <c r="G3131" s="216"/>
      <c r="H3131" s="216"/>
      <c r="I3131" s="216"/>
      <c r="J3131" s="216"/>
      <c r="K3131" s="216"/>
      <c r="L3131" s="216"/>
      <c r="M3131" s="216"/>
      <c r="N3131" s="216"/>
      <c r="O3131" s="216"/>
      <c r="P3131" s="216"/>
      <c r="Q3131" s="216"/>
      <c r="R3131" s="216"/>
      <c r="S3131" s="216"/>
      <c r="T3131" s="216"/>
      <c r="U3131" s="216"/>
      <c r="V3131" s="216"/>
      <c r="W3131" s="216"/>
      <c r="X3131" s="216"/>
      <c r="Y3131" s="216"/>
      <c r="Z3131" s="216"/>
      <c r="AA3131" s="216"/>
      <c r="AB3131" s="216"/>
      <c r="AC3131" s="216"/>
      <c r="AD3131" s="216"/>
      <c r="AE3131" s="216"/>
      <c r="AF3131" s="216"/>
      <c r="AG3131" s="216"/>
      <c r="AH3131" s="216"/>
      <c r="AI3131" s="216"/>
      <c r="AJ3131" s="216"/>
      <c r="AK3131" s="216"/>
      <c r="AL3131" s="216"/>
      <c r="FY3131" s="184"/>
      <c r="JJ3131" s="184"/>
    </row>
    <row r="3132" spans="2:270">
      <c r="B3132" s="202"/>
      <c r="E3132" s="216"/>
      <c r="F3132" s="216"/>
      <c r="G3132" s="216"/>
      <c r="H3132" s="216"/>
      <c r="I3132" s="216"/>
      <c r="J3132" s="216"/>
      <c r="K3132" s="216"/>
      <c r="L3132" s="216"/>
      <c r="M3132" s="216"/>
      <c r="N3132" s="216"/>
      <c r="O3132" s="216"/>
      <c r="P3132" s="216"/>
      <c r="Q3132" s="216"/>
      <c r="R3132" s="216"/>
      <c r="S3132" s="216"/>
      <c r="T3132" s="216"/>
      <c r="U3132" s="216"/>
      <c r="V3132" s="216"/>
      <c r="W3132" s="216"/>
      <c r="X3132" s="216"/>
      <c r="Y3132" s="216"/>
      <c r="Z3132" s="216"/>
      <c r="AA3132" s="216"/>
      <c r="AB3132" s="216"/>
      <c r="AC3132" s="216"/>
      <c r="AD3132" s="216"/>
      <c r="AE3132" s="216"/>
      <c r="AF3132" s="216"/>
      <c r="AG3132" s="216"/>
      <c r="AH3132" s="216"/>
      <c r="AI3132" s="216"/>
      <c r="AJ3132" s="216"/>
      <c r="AK3132" s="216"/>
      <c r="AL3132" s="216"/>
      <c r="FY3132" s="184"/>
      <c r="JJ3132" s="184"/>
    </row>
    <row r="3133" spans="2:270">
      <c r="B3133" s="202"/>
      <c r="E3133" s="216"/>
      <c r="F3133" s="216"/>
      <c r="G3133" s="216"/>
      <c r="H3133" s="216"/>
      <c r="I3133" s="216"/>
      <c r="J3133" s="216"/>
      <c r="K3133" s="216"/>
      <c r="L3133" s="216"/>
      <c r="M3133" s="216"/>
      <c r="N3133" s="216"/>
      <c r="O3133" s="216"/>
      <c r="P3133" s="216"/>
      <c r="Q3133" s="216"/>
      <c r="R3133" s="216"/>
      <c r="S3133" s="216"/>
      <c r="T3133" s="216"/>
      <c r="U3133" s="216"/>
      <c r="V3133" s="216"/>
      <c r="W3133" s="216"/>
      <c r="X3133" s="216"/>
      <c r="Y3133" s="216"/>
      <c r="Z3133" s="216"/>
      <c r="AA3133" s="216"/>
      <c r="AB3133" s="216"/>
      <c r="AC3133" s="216"/>
      <c r="AD3133" s="216"/>
      <c r="AE3133" s="216"/>
      <c r="AF3133" s="216"/>
      <c r="AG3133" s="216"/>
      <c r="AH3133" s="216"/>
      <c r="AI3133" s="216"/>
      <c r="AJ3133" s="216"/>
      <c r="AK3133" s="216"/>
      <c r="AL3133" s="216"/>
      <c r="FY3133" s="184"/>
      <c r="JJ3133" s="184"/>
    </row>
    <row r="3134" spans="2:270">
      <c r="B3134" s="202"/>
      <c r="E3134" s="216"/>
      <c r="F3134" s="216"/>
      <c r="G3134" s="216"/>
      <c r="H3134" s="216"/>
      <c r="I3134" s="216"/>
      <c r="J3134" s="216"/>
      <c r="K3134" s="216"/>
      <c r="L3134" s="216"/>
      <c r="M3134" s="216"/>
      <c r="N3134" s="216"/>
      <c r="O3134" s="216"/>
      <c r="P3134" s="216"/>
      <c r="Q3134" s="216"/>
      <c r="R3134" s="216"/>
      <c r="S3134" s="216"/>
      <c r="T3134" s="216"/>
      <c r="U3134" s="216"/>
      <c r="V3134" s="216"/>
      <c r="W3134" s="216"/>
      <c r="X3134" s="216"/>
      <c r="Y3134" s="216"/>
      <c r="Z3134" s="216"/>
      <c r="AA3134" s="216"/>
      <c r="AB3134" s="216"/>
      <c r="AC3134" s="216"/>
      <c r="AD3134" s="216"/>
      <c r="AE3134" s="216"/>
      <c r="AF3134" s="216"/>
      <c r="AG3134" s="216"/>
      <c r="AH3134" s="216"/>
      <c r="AI3134" s="216"/>
      <c r="AJ3134" s="216"/>
      <c r="AK3134" s="216"/>
      <c r="AL3134" s="216"/>
      <c r="FY3134" s="184"/>
      <c r="JJ3134" s="184"/>
    </row>
    <row r="3135" spans="2:270">
      <c r="B3135" s="202"/>
      <c r="E3135" s="216"/>
      <c r="F3135" s="216"/>
      <c r="G3135" s="216"/>
      <c r="H3135" s="216"/>
      <c r="I3135" s="216"/>
      <c r="J3135" s="216"/>
      <c r="K3135" s="216"/>
      <c r="L3135" s="216"/>
      <c r="M3135" s="216"/>
      <c r="N3135" s="216"/>
      <c r="O3135" s="216"/>
      <c r="P3135" s="216"/>
      <c r="Q3135" s="216"/>
      <c r="R3135" s="216"/>
      <c r="S3135" s="216"/>
      <c r="T3135" s="216"/>
      <c r="U3135" s="216"/>
      <c r="V3135" s="216"/>
      <c r="W3135" s="216"/>
      <c r="X3135" s="216"/>
      <c r="Y3135" s="216"/>
      <c r="Z3135" s="216"/>
      <c r="AA3135" s="216"/>
      <c r="AB3135" s="216"/>
      <c r="AC3135" s="216"/>
      <c r="AD3135" s="216"/>
      <c r="AE3135" s="216"/>
      <c r="AF3135" s="216"/>
      <c r="AG3135" s="216"/>
      <c r="AH3135" s="216"/>
      <c r="AI3135" s="216"/>
      <c r="AJ3135" s="216"/>
      <c r="AK3135" s="216"/>
      <c r="AL3135" s="216"/>
      <c r="FY3135" s="184"/>
      <c r="JJ3135" s="184"/>
    </row>
    <row r="3136" spans="2:270">
      <c r="B3136" s="202"/>
      <c r="E3136" s="216"/>
      <c r="F3136" s="216"/>
      <c r="G3136" s="216"/>
      <c r="H3136" s="216"/>
      <c r="I3136" s="216"/>
      <c r="J3136" s="216"/>
      <c r="K3136" s="216"/>
      <c r="L3136" s="216"/>
      <c r="M3136" s="216"/>
      <c r="N3136" s="216"/>
      <c r="O3136" s="216"/>
      <c r="P3136" s="216"/>
      <c r="Q3136" s="216"/>
      <c r="R3136" s="216"/>
      <c r="S3136" s="216"/>
      <c r="T3136" s="216"/>
      <c r="U3136" s="216"/>
      <c r="V3136" s="216"/>
      <c r="W3136" s="216"/>
      <c r="X3136" s="216"/>
      <c r="Y3136" s="216"/>
      <c r="Z3136" s="216"/>
      <c r="AA3136" s="216"/>
      <c r="AB3136" s="216"/>
      <c r="AC3136" s="216"/>
      <c r="AD3136" s="216"/>
      <c r="AE3136" s="216"/>
      <c r="AF3136" s="216"/>
      <c r="AG3136" s="216"/>
      <c r="AH3136" s="216"/>
      <c r="AI3136" s="216"/>
      <c r="AJ3136" s="216"/>
      <c r="AK3136" s="216"/>
      <c r="AL3136" s="216"/>
      <c r="FY3136" s="184"/>
      <c r="JJ3136" s="184"/>
    </row>
    <row r="3137" spans="2:270">
      <c r="B3137" s="202"/>
      <c r="E3137" s="216"/>
      <c r="F3137" s="216"/>
      <c r="G3137" s="216"/>
      <c r="H3137" s="216"/>
      <c r="I3137" s="216"/>
      <c r="J3137" s="216"/>
      <c r="K3137" s="216"/>
      <c r="L3137" s="216"/>
      <c r="M3137" s="216"/>
      <c r="N3137" s="216"/>
      <c r="O3137" s="216"/>
      <c r="P3137" s="216"/>
      <c r="Q3137" s="216"/>
      <c r="R3137" s="216"/>
      <c r="S3137" s="216"/>
      <c r="T3137" s="216"/>
      <c r="U3137" s="216"/>
      <c r="V3137" s="216"/>
      <c r="W3137" s="216"/>
      <c r="X3137" s="216"/>
      <c r="Y3137" s="216"/>
      <c r="Z3137" s="216"/>
      <c r="AA3137" s="216"/>
      <c r="AB3137" s="216"/>
      <c r="AC3137" s="216"/>
      <c r="AD3137" s="216"/>
      <c r="AE3137" s="216"/>
      <c r="AF3137" s="216"/>
      <c r="AG3137" s="216"/>
      <c r="AH3137" s="216"/>
      <c r="AI3137" s="216"/>
      <c r="AJ3137" s="216"/>
      <c r="AK3137" s="216"/>
      <c r="AL3137" s="216"/>
      <c r="FY3137" s="184"/>
      <c r="JJ3137" s="184"/>
    </row>
    <row r="3138" spans="2:270">
      <c r="B3138" s="202"/>
      <c r="E3138" s="216"/>
      <c r="F3138" s="216"/>
      <c r="G3138" s="216"/>
      <c r="H3138" s="216"/>
      <c r="I3138" s="216"/>
      <c r="J3138" s="216"/>
      <c r="K3138" s="216"/>
      <c r="L3138" s="216"/>
      <c r="M3138" s="216"/>
      <c r="N3138" s="216"/>
      <c r="O3138" s="216"/>
      <c r="P3138" s="216"/>
      <c r="Q3138" s="216"/>
      <c r="R3138" s="216"/>
      <c r="S3138" s="216"/>
      <c r="T3138" s="216"/>
      <c r="U3138" s="216"/>
      <c r="V3138" s="216"/>
      <c r="W3138" s="216"/>
      <c r="X3138" s="216"/>
      <c r="Y3138" s="216"/>
      <c r="Z3138" s="216"/>
      <c r="AA3138" s="216"/>
      <c r="AB3138" s="216"/>
      <c r="AC3138" s="216"/>
      <c r="AD3138" s="216"/>
      <c r="AE3138" s="216"/>
      <c r="AF3138" s="216"/>
      <c r="AG3138" s="216"/>
      <c r="AH3138" s="216"/>
      <c r="AI3138" s="216"/>
      <c r="AJ3138" s="216"/>
      <c r="AK3138" s="216"/>
      <c r="AL3138" s="216"/>
      <c r="FY3138" s="184"/>
      <c r="JJ3138" s="184"/>
    </row>
    <row r="3139" spans="2:270">
      <c r="B3139" s="202"/>
      <c r="E3139" s="216"/>
      <c r="F3139" s="216"/>
      <c r="G3139" s="216"/>
      <c r="H3139" s="216"/>
      <c r="I3139" s="216"/>
      <c r="J3139" s="216"/>
      <c r="K3139" s="216"/>
      <c r="L3139" s="216"/>
      <c r="M3139" s="216"/>
      <c r="N3139" s="216"/>
      <c r="O3139" s="216"/>
      <c r="P3139" s="216"/>
      <c r="Q3139" s="216"/>
      <c r="R3139" s="216"/>
      <c r="S3139" s="216"/>
      <c r="T3139" s="216"/>
      <c r="U3139" s="216"/>
      <c r="V3139" s="216"/>
      <c r="W3139" s="216"/>
      <c r="X3139" s="216"/>
      <c r="Y3139" s="216"/>
      <c r="Z3139" s="216"/>
      <c r="AA3139" s="216"/>
      <c r="AB3139" s="216"/>
      <c r="AC3139" s="216"/>
      <c r="AD3139" s="216"/>
      <c r="AE3139" s="216"/>
      <c r="AF3139" s="216"/>
      <c r="AG3139" s="216"/>
      <c r="AH3139" s="216"/>
      <c r="AI3139" s="216"/>
      <c r="AJ3139" s="216"/>
      <c r="AK3139" s="216"/>
      <c r="AL3139" s="216"/>
      <c r="FY3139" s="184"/>
      <c r="JJ3139" s="184"/>
    </row>
    <row r="3140" spans="2:270">
      <c r="B3140" s="202"/>
      <c r="E3140" s="216"/>
      <c r="F3140" s="216"/>
      <c r="G3140" s="216"/>
      <c r="H3140" s="216"/>
      <c r="I3140" s="216"/>
      <c r="J3140" s="216"/>
      <c r="K3140" s="216"/>
      <c r="L3140" s="216"/>
      <c r="M3140" s="216"/>
      <c r="N3140" s="216"/>
      <c r="O3140" s="216"/>
      <c r="P3140" s="216"/>
      <c r="Q3140" s="216"/>
      <c r="R3140" s="216"/>
      <c r="S3140" s="216"/>
      <c r="T3140" s="216"/>
      <c r="U3140" s="216"/>
      <c r="V3140" s="216"/>
      <c r="W3140" s="216"/>
      <c r="X3140" s="216"/>
      <c r="Y3140" s="216"/>
      <c r="Z3140" s="216"/>
      <c r="AA3140" s="216"/>
      <c r="AB3140" s="216"/>
      <c r="AC3140" s="216"/>
      <c r="AD3140" s="216"/>
      <c r="AE3140" s="216"/>
      <c r="AF3140" s="216"/>
      <c r="AG3140" s="216"/>
      <c r="AH3140" s="216"/>
      <c r="AI3140" s="216"/>
      <c r="AJ3140" s="216"/>
      <c r="AK3140" s="216"/>
      <c r="AL3140" s="216"/>
      <c r="FY3140" s="184"/>
      <c r="JJ3140" s="184"/>
    </row>
    <row r="3141" spans="2:270">
      <c r="B3141" s="202"/>
      <c r="E3141" s="216"/>
      <c r="F3141" s="216"/>
      <c r="G3141" s="216"/>
      <c r="H3141" s="216"/>
      <c r="I3141" s="216"/>
      <c r="J3141" s="216"/>
      <c r="K3141" s="216"/>
      <c r="L3141" s="216"/>
      <c r="M3141" s="216"/>
      <c r="N3141" s="216"/>
      <c r="O3141" s="216"/>
      <c r="P3141" s="216"/>
      <c r="Q3141" s="216"/>
      <c r="R3141" s="216"/>
      <c r="S3141" s="216"/>
      <c r="T3141" s="216"/>
      <c r="U3141" s="216"/>
      <c r="V3141" s="216"/>
      <c r="W3141" s="216"/>
      <c r="X3141" s="216"/>
      <c r="Y3141" s="216"/>
      <c r="Z3141" s="216"/>
      <c r="AA3141" s="216"/>
      <c r="AB3141" s="216"/>
      <c r="AC3141" s="216"/>
      <c r="AD3141" s="216"/>
      <c r="AE3141" s="216"/>
      <c r="AF3141" s="216"/>
      <c r="AG3141" s="216"/>
      <c r="AH3141" s="216"/>
      <c r="AI3141" s="216"/>
      <c r="AJ3141" s="216"/>
      <c r="AK3141" s="216"/>
      <c r="AL3141" s="216"/>
      <c r="FY3141" s="184"/>
      <c r="JJ3141" s="184"/>
    </row>
    <row r="3142" spans="2:270">
      <c r="B3142" s="202"/>
      <c r="E3142" s="216"/>
      <c r="F3142" s="216"/>
      <c r="G3142" s="216"/>
      <c r="H3142" s="216"/>
      <c r="I3142" s="216"/>
      <c r="J3142" s="216"/>
      <c r="K3142" s="216"/>
      <c r="L3142" s="216"/>
      <c r="M3142" s="216"/>
      <c r="N3142" s="216"/>
      <c r="O3142" s="216"/>
      <c r="P3142" s="216"/>
      <c r="Q3142" s="216"/>
      <c r="R3142" s="216"/>
      <c r="S3142" s="216"/>
      <c r="T3142" s="216"/>
      <c r="U3142" s="216"/>
      <c r="V3142" s="216"/>
      <c r="W3142" s="216"/>
      <c r="X3142" s="216"/>
      <c r="Y3142" s="216"/>
      <c r="Z3142" s="216"/>
      <c r="AA3142" s="216"/>
      <c r="AB3142" s="216"/>
      <c r="AC3142" s="216"/>
      <c r="AD3142" s="216"/>
      <c r="AE3142" s="216"/>
      <c r="AF3142" s="216"/>
      <c r="AG3142" s="216"/>
      <c r="AH3142" s="216"/>
      <c r="AI3142" s="216"/>
      <c r="AJ3142" s="216"/>
      <c r="AK3142" s="216"/>
      <c r="AL3142" s="216"/>
      <c r="FY3142" s="184"/>
      <c r="JJ3142" s="184"/>
    </row>
    <row r="3143" spans="2:270">
      <c r="B3143" s="202"/>
      <c r="E3143" s="216"/>
      <c r="F3143" s="216"/>
      <c r="G3143" s="216"/>
      <c r="H3143" s="216"/>
      <c r="I3143" s="216"/>
      <c r="J3143" s="216"/>
      <c r="K3143" s="216"/>
      <c r="L3143" s="216"/>
      <c r="M3143" s="216"/>
      <c r="N3143" s="216"/>
      <c r="O3143" s="216"/>
      <c r="P3143" s="216"/>
      <c r="Q3143" s="216"/>
      <c r="R3143" s="216"/>
      <c r="S3143" s="216"/>
      <c r="T3143" s="216"/>
      <c r="U3143" s="216"/>
      <c r="V3143" s="216"/>
      <c r="W3143" s="216"/>
      <c r="X3143" s="216"/>
      <c r="Y3143" s="216"/>
      <c r="Z3143" s="216"/>
      <c r="AA3143" s="216"/>
      <c r="AB3143" s="216"/>
      <c r="AC3143" s="216"/>
      <c r="AD3143" s="216"/>
      <c r="AE3143" s="216"/>
      <c r="AF3143" s="216"/>
      <c r="AG3143" s="216"/>
      <c r="AH3143" s="216"/>
      <c r="AI3143" s="216"/>
      <c r="AJ3143" s="216"/>
      <c r="AK3143" s="216"/>
      <c r="AL3143" s="216"/>
      <c r="FY3143" s="184"/>
      <c r="JJ3143" s="184"/>
    </row>
    <row r="3144" spans="2:270">
      <c r="B3144" s="202"/>
      <c r="E3144" s="216"/>
      <c r="F3144" s="216"/>
      <c r="G3144" s="216"/>
      <c r="H3144" s="216"/>
      <c r="I3144" s="216"/>
      <c r="J3144" s="216"/>
      <c r="K3144" s="216"/>
      <c r="L3144" s="216"/>
      <c r="M3144" s="216"/>
      <c r="N3144" s="216"/>
      <c r="O3144" s="216"/>
      <c r="P3144" s="216"/>
      <c r="Q3144" s="216"/>
      <c r="R3144" s="216"/>
      <c r="S3144" s="216"/>
      <c r="T3144" s="216"/>
      <c r="U3144" s="216"/>
      <c r="V3144" s="216"/>
      <c r="W3144" s="216"/>
      <c r="X3144" s="216"/>
      <c r="Y3144" s="216"/>
      <c r="Z3144" s="216"/>
      <c r="AA3144" s="216"/>
      <c r="AB3144" s="216"/>
      <c r="AC3144" s="216"/>
      <c r="AD3144" s="216"/>
      <c r="AE3144" s="216"/>
      <c r="AF3144" s="216"/>
      <c r="AG3144" s="216"/>
      <c r="AH3144" s="216"/>
      <c r="AI3144" s="216"/>
      <c r="AJ3144" s="216"/>
      <c r="AK3144" s="216"/>
      <c r="AL3144" s="216"/>
      <c r="FY3144" s="184"/>
      <c r="JJ3144" s="184"/>
    </row>
    <row r="3145" spans="2:270">
      <c r="B3145" s="202"/>
      <c r="E3145" s="216"/>
      <c r="F3145" s="216"/>
      <c r="G3145" s="216"/>
      <c r="H3145" s="216"/>
      <c r="I3145" s="216"/>
      <c r="J3145" s="216"/>
      <c r="K3145" s="216"/>
      <c r="L3145" s="216"/>
      <c r="M3145" s="216"/>
      <c r="N3145" s="216"/>
      <c r="O3145" s="216"/>
      <c r="P3145" s="216"/>
      <c r="Q3145" s="216"/>
      <c r="R3145" s="216"/>
      <c r="S3145" s="216"/>
      <c r="T3145" s="216"/>
      <c r="U3145" s="216"/>
      <c r="V3145" s="216"/>
      <c r="W3145" s="216"/>
      <c r="X3145" s="216"/>
      <c r="Y3145" s="216"/>
      <c r="Z3145" s="216"/>
      <c r="AA3145" s="216"/>
      <c r="AB3145" s="216"/>
      <c r="AC3145" s="216"/>
      <c r="AD3145" s="216"/>
      <c r="AE3145" s="216"/>
      <c r="AF3145" s="216"/>
      <c r="AG3145" s="216"/>
      <c r="AH3145" s="216"/>
      <c r="AI3145" s="216"/>
      <c r="AJ3145" s="216"/>
      <c r="AK3145" s="216"/>
      <c r="AL3145" s="216"/>
      <c r="FY3145" s="184"/>
      <c r="JJ3145" s="184"/>
    </row>
    <row r="3146" spans="2:270">
      <c r="B3146" s="202"/>
      <c r="E3146" s="216"/>
      <c r="F3146" s="216"/>
      <c r="G3146" s="216"/>
      <c r="H3146" s="216"/>
      <c r="I3146" s="216"/>
      <c r="J3146" s="216"/>
      <c r="K3146" s="216"/>
      <c r="L3146" s="216"/>
      <c r="M3146" s="216"/>
      <c r="N3146" s="216"/>
      <c r="O3146" s="216"/>
      <c r="P3146" s="216"/>
      <c r="Q3146" s="216"/>
      <c r="R3146" s="216"/>
      <c r="S3146" s="216"/>
      <c r="T3146" s="216"/>
      <c r="U3146" s="216"/>
      <c r="V3146" s="216"/>
      <c r="W3146" s="216"/>
      <c r="X3146" s="216"/>
      <c r="Y3146" s="216"/>
      <c r="Z3146" s="216"/>
      <c r="AA3146" s="216"/>
      <c r="AB3146" s="216"/>
      <c r="AC3146" s="216"/>
      <c r="AD3146" s="216"/>
      <c r="AE3146" s="216"/>
      <c r="AF3146" s="216"/>
      <c r="AG3146" s="216"/>
      <c r="AH3146" s="216"/>
      <c r="AI3146" s="216"/>
      <c r="AJ3146" s="216"/>
      <c r="AK3146" s="216"/>
      <c r="AL3146" s="216"/>
      <c r="FY3146" s="184"/>
      <c r="JJ3146" s="184"/>
    </row>
    <row r="3147" spans="2:270">
      <c r="B3147" s="202"/>
      <c r="E3147" s="216"/>
      <c r="F3147" s="216"/>
      <c r="G3147" s="216"/>
      <c r="H3147" s="216"/>
      <c r="I3147" s="216"/>
      <c r="J3147" s="216"/>
      <c r="K3147" s="216"/>
      <c r="L3147" s="216"/>
      <c r="M3147" s="216"/>
      <c r="N3147" s="216"/>
      <c r="O3147" s="216"/>
      <c r="P3147" s="216"/>
      <c r="Q3147" s="216"/>
      <c r="R3147" s="216"/>
      <c r="S3147" s="216"/>
      <c r="T3147" s="216"/>
      <c r="U3147" s="216"/>
      <c r="V3147" s="216"/>
      <c r="W3147" s="216"/>
      <c r="X3147" s="216"/>
      <c r="Y3147" s="216"/>
      <c r="Z3147" s="216"/>
      <c r="AA3147" s="216"/>
      <c r="AB3147" s="216"/>
      <c r="AC3147" s="216"/>
      <c r="AD3147" s="216"/>
      <c r="AE3147" s="216"/>
      <c r="AF3147" s="216"/>
      <c r="AG3147" s="216"/>
      <c r="AH3147" s="216"/>
      <c r="AI3147" s="216"/>
      <c r="AJ3147" s="216"/>
      <c r="AK3147" s="216"/>
      <c r="AL3147" s="216"/>
      <c r="FY3147" s="184"/>
      <c r="JJ3147" s="184"/>
    </row>
    <row r="3148" spans="2:270">
      <c r="B3148" s="202"/>
      <c r="E3148" s="216"/>
      <c r="F3148" s="216"/>
      <c r="G3148" s="216"/>
      <c r="H3148" s="216"/>
      <c r="I3148" s="216"/>
      <c r="J3148" s="216"/>
      <c r="K3148" s="216"/>
      <c r="L3148" s="216"/>
      <c r="M3148" s="216"/>
      <c r="N3148" s="216"/>
      <c r="O3148" s="216"/>
      <c r="P3148" s="216"/>
      <c r="Q3148" s="216"/>
      <c r="R3148" s="216"/>
      <c r="S3148" s="216"/>
      <c r="T3148" s="216"/>
      <c r="U3148" s="216"/>
      <c r="V3148" s="216"/>
      <c r="W3148" s="216"/>
      <c r="X3148" s="216"/>
      <c r="Y3148" s="216"/>
      <c r="Z3148" s="216"/>
      <c r="AA3148" s="216"/>
      <c r="AB3148" s="216"/>
      <c r="AC3148" s="216"/>
      <c r="AD3148" s="216"/>
      <c r="AE3148" s="216"/>
      <c r="AF3148" s="216"/>
      <c r="AG3148" s="216"/>
      <c r="AH3148" s="216"/>
      <c r="AI3148" s="216"/>
      <c r="AJ3148" s="216"/>
      <c r="AK3148" s="216"/>
      <c r="AL3148" s="216"/>
      <c r="FY3148" s="184"/>
      <c r="JJ3148" s="184"/>
    </row>
    <row r="3149" spans="2:270">
      <c r="B3149" s="202"/>
      <c r="E3149" s="216"/>
      <c r="F3149" s="216"/>
      <c r="G3149" s="216"/>
      <c r="H3149" s="216"/>
      <c r="I3149" s="216"/>
      <c r="J3149" s="216"/>
      <c r="K3149" s="216"/>
      <c r="L3149" s="216"/>
      <c r="M3149" s="216"/>
      <c r="N3149" s="216"/>
      <c r="O3149" s="216"/>
      <c r="P3149" s="216"/>
      <c r="Q3149" s="216"/>
      <c r="R3149" s="216"/>
      <c r="S3149" s="216"/>
      <c r="T3149" s="216"/>
      <c r="U3149" s="216"/>
      <c r="V3149" s="216"/>
      <c r="W3149" s="216"/>
      <c r="X3149" s="216"/>
      <c r="Y3149" s="216"/>
      <c r="Z3149" s="216"/>
      <c r="AA3149" s="216"/>
      <c r="AB3149" s="216"/>
      <c r="AC3149" s="216"/>
      <c r="AD3149" s="216"/>
      <c r="AE3149" s="216"/>
      <c r="AF3149" s="216"/>
      <c r="AG3149" s="216"/>
      <c r="AH3149" s="216"/>
      <c r="AI3149" s="216"/>
      <c r="AJ3149" s="216"/>
      <c r="AK3149" s="216"/>
      <c r="AL3149" s="216"/>
      <c r="FY3149" s="184"/>
      <c r="JJ3149" s="184"/>
    </row>
    <row r="3150" spans="2:270">
      <c r="B3150" s="202"/>
      <c r="E3150" s="216"/>
      <c r="F3150" s="216"/>
      <c r="G3150" s="216"/>
      <c r="H3150" s="216"/>
      <c r="I3150" s="216"/>
      <c r="J3150" s="216"/>
      <c r="K3150" s="216"/>
      <c r="L3150" s="216"/>
      <c r="M3150" s="216"/>
      <c r="N3150" s="216"/>
      <c r="O3150" s="216"/>
      <c r="P3150" s="216"/>
      <c r="Q3150" s="216"/>
      <c r="R3150" s="216"/>
      <c r="S3150" s="216"/>
      <c r="T3150" s="216"/>
      <c r="U3150" s="216"/>
      <c r="V3150" s="216"/>
      <c r="W3150" s="216"/>
      <c r="X3150" s="216"/>
      <c r="Y3150" s="216"/>
      <c r="Z3150" s="216"/>
      <c r="AA3150" s="216"/>
      <c r="AB3150" s="216"/>
      <c r="AC3150" s="216"/>
      <c r="AD3150" s="216"/>
      <c r="AE3150" s="216"/>
      <c r="AF3150" s="216"/>
      <c r="AG3150" s="216"/>
      <c r="AH3150" s="216"/>
      <c r="AI3150" s="216"/>
      <c r="AJ3150" s="216"/>
      <c r="AK3150" s="216"/>
      <c r="AL3150" s="216"/>
      <c r="FY3150" s="184"/>
      <c r="JJ3150" s="184"/>
    </row>
    <row r="3151" spans="2:270">
      <c r="B3151" s="202"/>
      <c r="E3151" s="216"/>
      <c r="F3151" s="216"/>
      <c r="G3151" s="216"/>
      <c r="H3151" s="216"/>
      <c r="I3151" s="216"/>
      <c r="J3151" s="216"/>
      <c r="K3151" s="216"/>
      <c r="L3151" s="216"/>
      <c r="M3151" s="216"/>
      <c r="N3151" s="216"/>
      <c r="O3151" s="216"/>
      <c r="P3151" s="216"/>
      <c r="Q3151" s="216"/>
      <c r="R3151" s="216"/>
      <c r="S3151" s="216"/>
      <c r="T3151" s="216"/>
      <c r="U3151" s="216"/>
      <c r="V3151" s="216"/>
      <c r="W3151" s="216"/>
      <c r="X3151" s="216"/>
      <c r="Y3151" s="216"/>
      <c r="Z3151" s="216"/>
      <c r="AA3151" s="216"/>
      <c r="AB3151" s="216"/>
      <c r="AC3151" s="216"/>
      <c r="AD3151" s="216"/>
      <c r="AE3151" s="216"/>
      <c r="AF3151" s="216"/>
      <c r="AG3151" s="216"/>
      <c r="AH3151" s="216"/>
      <c r="AI3151" s="216"/>
      <c r="AJ3151" s="216"/>
      <c r="AK3151" s="216"/>
      <c r="AL3151" s="216"/>
      <c r="FY3151" s="184"/>
      <c r="JJ3151" s="184"/>
    </row>
    <row r="3152" spans="2:270">
      <c r="B3152" s="202"/>
      <c r="E3152" s="216"/>
      <c r="F3152" s="216"/>
      <c r="G3152" s="216"/>
      <c r="H3152" s="216"/>
      <c r="I3152" s="216"/>
      <c r="J3152" s="216"/>
      <c r="K3152" s="216"/>
      <c r="L3152" s="216"/>
      <c r="M3152" s="216"/>
      <c r="N3152" s="216"/>
      <c r="O3152" s="216"/>
      <c r="P3152" s="216"/>
      <c r="Q3152" s="216"/>
      <c r="R3152" s="216"/>
      <c r="S3152" s="216"/>
      <c r="T3152" s="216"/>
      <c r="U3152" s="216"/>
      <c r="V3152" s="216"/>
      <c r="W3152" s="216"/>
      <c r="X3152" s="216"/>
      <c r="Y3152" s="216"/>
      <c r="Z3152" s="216"/>
      <c r="AA3152" s="216"/>
      <c r="AB3152" s="216"/>
      <c r="AC3152" s="216"/>
      <c r="AD3152" s="216"/>
      <c r="AE3152" s="216"/>
      <c r="AF3152" s="216"/>
      <c r="AG3152" s="216"/>
      <c r="AH3152" s="216"/>
      <c r="AI3152" s="216"/>
      <c r="AJ3152" s="216"/>
      <c r="AK3152" s="216"/>
      <c r="AL3152" s="216"/>
      <c r="FY3152" s="184"/>
      <c r="JJ3152" s="184"/>
    </row>
    <row r="3153" spans="2:270">
      <c r="B3153" s="202"/>
      <c r="E3153" s="216"/>
      <c r="F3153" s="216"/>
      <c r="G3153" s="216"/>
      <c r="H3153" s="216"/>
      <c r="I3153" s="216"/>
      <c r="J3153" s="216"/>
      <c r="K3153" s="216"/>
      <c r="L3153" s="216"/>
      <c r="M3153" s="216"/>
      <c r="N3153" s="216"/>
      <c r="O3153" s="216"/>
      <c r="P3153" s="216"/>
      <c r="Q3153" s="216"/>
      <c r="R3153" s="216"/>
      <c r="S3153" s="216"/>
      <c r="T3153" s="216"/>
      <c r="U3153" s="216"/>
      <c r="V3153" s="216"/>
      <c r="W3153" s="216"/>
      <c r="X3153" s="216"/>
      <c r="Y3153" s="216"/>
      <c r="Z3153" s="216"/>
      <c r="AA3153" s="216"/>
      <c r="AB3153" s="216"/>
      <c r="AC3153" s="216"/>
      <c r="AD3153" s="216"/>
      <c r="AE3153" s="216"/>
      <c r="AF3153" s="216"/>
      <c r="AG3153" s="216"/>
      <c r="AH3153" s="216"/>
      <c r="AI3153" s="216"/>
      <c r="AJ3153" s="216"/>
      <c r="AK3153" s="216"/>
      <c r="AL3153" s="216"/>
      <c r="FY3153" s="184"/>
      <c r="JJ3153" s="184"/>
    </row>
    <row r="3154" spans="2:270">
      <c r="B3154" s="202"/>
      <c r="E3154" s="216"/>
      <c r="F3154" s="216"/>
      <c r="G3154" s="216"/>
      <c r="H3154" s="216"/>
      <c r="I3154" s="216"/>
      <c r="J3154" s="216"/>
      <c r="K3154" s="216"/>
      <c r="L3154" s="216"/>
      <c r="M3154" s="216"/>
      <c r="N3154" s="216"/>
      <c r="O3154" s="216"/>
      <c r="P3154" s="216"/>
      <c r="Q3154" s="216"/>
      <c r="R3154" s="216"/>
      <c r="S3154" s="216"/>
      <c r="T3154" s="216"/>
      <c r="U3154" s="216"/>
      <c r="V3154" s="216"/>
      <c r="W3154" s="216"/>
      <c r="X3154" s="216"/>
      <c r="Y3154" s="216"/>
      <c r="Z3154" s="216"/>
      <c r="AA3154" s="216"/>
      <c r="AB3154" s="216"/>
      <c r="AC3154" s="216"/>
      <c r="AD3154" s="216"/>
      <c r="AE3154" s="216"/>
      <c r="AF3154" s="216"/>
      <c r="AG3154" s="216"/>
      <c r="AH3154" s="216"/>
      <c r="AI3154" s="216"/>
      <c r="AJ3154" s="216"/>
      <c r="AK3154" s="216"/>
      <c r="AL3154" s="216"/>
      <c r="FY3154" s="184"/>
      <c r="JJ3154" s="184"/>
    </row>
    <row r="3155" spans="2:270">
      <c r="B3155" s="202"/>
      <c r="E3155" s="216"/>
      <c r="F3155" s="216"/>
      <c r="G3155" s="216"/>
      <c r="H3155" s="216"/>
      <c r="I3155" s="216"/>
      <c r="J3155" s="216"/>
      <c r="K3155" s="216"/>
      <c r="L3155" s="216"/>
      <c r="M3155" s="216"/>
      <c r="N3155" s="216"/>
      <c r="O3155" s="216"/>
      <c r="P3155" s="216"/>
      <c r="Q3155" s="216"/>
      <c r="R3155" s="216"/>
      <c r="S3155" s="216"/>
      <c r="T3155" s="216"/>
      <c r="U3155" s="216"/>
      <c r="V3155" s="216"/>
      <c r="W3155" s="216"/>
      <c r="X3155" s="216"/>
      <c r="Y3155" s="216"/>
      <c r="Z3155" s="216"/>
      <c r="AA3155" s="216"/>
      <c r="AB3155" s="216"/>
      <c r="AC3155" s="216"/>
      <c r="AD3155" s="216"/>
      <c r="AE3155" s="216"/>
      <c r="AF3155" s="216"/>
      <c r="AG3155" s="216"/>
      <c r="AH3155" s="216"/>
      <c r="AI3155" s="216"/>
      <c r="AJ3155" s="216"/>
      <c r="AK3155" s="216"/>
      <c r="AL3155" s="216"/>
      <c r="FY3155" s="184"/>
      <c r="JJ3155" s="184"/>
    </row>
    <row r="3156" spans="2:270">
      <c r="B3156" s="202"/>
      <c r="E3156" s="216"/>
      <c r="F3156" s="216"/>
      <c r="G3156" s="216"/>
      <c r="H3156" s="216"/>
      <c r="I3156" s="216"/>
      <c r="J3156" s="216"/>
      <c r="K3156" s="216"/>
      <c r="L3156" s="216"/>
      <c r="M3156" s="216"/>
      <c r="N3156" s="216"/>
      <c r="O3156" s="216"/>
      <c r="P3156" s="216"/>
      <c r="Q3156" s="216"/>
      <c r="R3156" s="216"/>
      <c r="S3156" s="216"/>
      <c r="T3156" s="216"/>
      <c r="U3156" s="216"/>
      <c r="V3156" s="216"/>
      <c r="W3156" s="216"/>
      <c r="X3156" s="216"/>
      <c r="Y3156" s="216"/>
      <c r="Z3156" s="216"/>
      <c r="AA3156" s="216"/>
      <c r="AB3156" s="216"/>
      <c r="AC3156" s="216"/>
      <c r="AD3156" s="216"/>
      <c r="AE3156" s="216"/>
      <c r="AF3156" s="216"/>
      <c r="AG3156" s="216"/>
      <c r="AH3156" s="216"/>
      <c r="AI3156" s="216"/>
      <c r="AJ3156" s="216"/>
      <c r="AK3156" s="216"/>
      <c r="AL3156" s="216"/>
      <c r="FY3156" s="184"/>
      <c r="JJ3156" s="184"/>
    </row>
    <row r="3157" spans="2:270">
      <c r="B3157" s="202"/>
      <c r="E3157" s="216"/>
      <c r="F3157" s="216"/>
      <c r="G3157" s="216"/>
      <c r="H3157" s="216"/>
      <c r="I3157" s="216"/>
      <c r="J3157" s="216"/>
      <c r="K3157" s="216"/>
      <c r="L3157" s="216"/>
      <c r="M3157" s="216"/>
      <c r="N3157" s="216"/>
      <c r="O3157" s="216"/>
      <c r="P3157" s="216"/>
      <c r="Q3157" s="216"/>
      <c r="R3157" s="216"/>
      <c r="S3157" s="216"/>
      <c r="T3157" s="216"/>
      <c r="U3157" s="216"/>
      <c r="V3157" s="216"/>
      <c r="W3157" s="216"/>
      <c r="X3157" s="216"/>
      <c r="Y3157" s="216"/>
      <c r="Z3157" s="216"/>
      <c r="AA3157" s="216"/>
      <c r="AB3157" s="216"/>
      <c r="AC3157" s="216"/>
      <c r="AD3157" s="216"/>
      <c r="AE3157" s="216"/>
      <c r="AF3157" s="216"/>
      <c r="AG3157" s="216"/>
      <c r="AH3157" s="216"/>
      <c r="AI3157" s="216"/>
      <c r="AJ3157" s="216"/>
      <c r="AK3157" s="216"/>
      <c r="AL3157" s="216"/>
      <c r="FY3157" s="184"/>
      <c r="JJ3157" s="184"/>
    </row>
    <row r="3158" spans="2:270">
      <c r="B3158" s="202"/>
      <c r="E3158" s="216"/>
      <c r="F3158" s="216"/>
      <c r="G3158" s="216"/>
      <c r="H3158" s="216"/>
      <c r="I3158" s="216"/>
      <c r="J3158" s="216"/>
      <c r="K3158" s="216"/>
      <c r="L3158" s="216"/>
      <c r="M3158" s="216"/>
      <c r="N3158" s="216"/>
      <c r="O3158" s="216"/>
      <c r="P3158" s="216"/>
      <c r="Q3158" s="216"/>
      <c r="R3158" s="216"/>
      <c r="S3158" s="216"/>
      <c r="T3158" s="216"/>
      <c r="U3158" s="216"/>
      <c r="V3158" s="216"/>
      <c r="W3158" s="216"/>
      <c r="X3158" s="216"/>
      <c r="Y3158" s="216"/>
      <c r="Z3158" s="216"/>
      <c r="AA3158" s="216"/>
      <c r="AB3158" s="216"/>
      <c r="AC3158" s="216"/>
      <c r="AD3158" s="216"/>
      <c r="AE3158" s="216"/>
      <c r="AF3158" s="216"/>
      <c r="AG3158" s="216"/>
      <c r="AH3158" s="216"/>
      <c r="AI3158" s="216"/>
      <c r="AJ3158" s="216"/>
      <c r="AK3158" s="216"/>
      <c r="AL3158" s="216"/>
      <c r="FY3158" s="184"/>
      <c r="JJ3158" s="184"/>
    </row>
    <row r="3159" spans="2:270">
      <c r="B3159" s="202"/>
      <c r="E3159" s="216"/>
      <c r="F3159" s="216"/>
      <c r="G3159" s="216"/>
      <c r="H3159" s="216"/>
      <c r="I3159" s="216"/>
      <c r="J3159" s="216"/>
      <c r="K3159" s="216"/>
      <c r="L3159" s="216"/>
      <c r="M3159" s="216"/>
      <c r="N3159" s="216"/>
      <c r="O3159" s="216"/>
      <c r="P3159" s="216"/>
      <c r="Q3159" s="216"/>
      <c r="R3159" s="216"/>
      <c r="S3159" s="216"/>
      <c r="T3159" s="216"/>
      <c r="U3159" s="216"/>
      <c r="V3159" s="216"/>
      <c r="W3159" s="216"/>
      <c r="X3159" s="216"/>
      <c r="Y3159" s="216"/>
      <c r="Z3159" s="216"/>
      <c r="AA3159" s="216"/>
      <c r="AB3159" s="216"/>
      <c r="AC3159" s="216"/>
      <c r="AD3159" s="216"/>
      <c r="AE3159" s="216"/>
      <c r="AF3159" s="216"/>
      <c r="AG3159" s="216"/>
      <c r="AH3159" s="216"/>
      <c r="AI3159" s="216"/>
      <c r="AJ3159" s="216"/>
      <c r="AK3159" s="216"/>
      <c r="AL3159" s="216"/>
      <c r="FY3159" s="184"/>
      <c r="JJ3159" s="184"/>
    </row>
    <row r="3160" spans="2:270">
      <c r="B3160" s="202"/>
      <c r="E3160" s="216"/>
      <c r="F3160" s="216"/>
      <c r="G3160" s="216"/>
      <c r="H3160" s="216"/>
      <c r="I3160" s="216"/>
      <c r="J3160" s="216"/>
      <c r="K3160" s="216"/>
      <c r="L3160" s="216"/>
      <c r="M3160" s="216"/>
      <c r="N3160" s="216"/>
      <c r="O3160" s="216"/>
      <c r="P3160" s="216"/>
      <c r="Q3160" s="216"/>
      <c r="R3160" s="216"/>
      <c r="S3160" s="216"/>
      <c r="T3160" s="216"/>
      <c r="U3160" s="216"/>
      <c r="V3160" s="216"/>
      <c r="W3160" s="216"/>
      <c r="X3160" s="216"/>
      <c r="Y3160" s="216"/>
      <c r="Z3160" s="216"/>
      <c r="AA3160" s="216"/>
      <c r="AB3160" s="216"/>
      <c r="AC3160" s="216"/>
      <c r="AD3160" s="216"/>
      <c r="AE3160" s="216"/>
      <c r="AF3160" s="216"/>
      <c r="AG3160" s="216"/>
      <c r="AH3160" s="216"/>
      <c r="AI3160" s="216"/>
      <c r="AJ3160" s="216"/>
      <c r="AK3160" s="216"/>
      <c r="AL3160" s="216"/>
      <c r="FY3160" s="184"/>
      <c r="JJ3160" s="184"/>
    </row>
    <row r="3161" spans="2:270">
      <c r="B3161" s="202"/>
      <c r="E3161" s="216"/>
      <c r="F3161" s="216"/>
      <c r="G3161" s="216"/>
      <c r="H3161" s="216"/>
      <c r="I3161" s="216"/>
      <c r="J3161" s="216"/>
      <c r="K3161" s="216"/>
      <c r="L3161" s="216"/>
      <c r="M3161" s="216"/>
      <c r="N3161" s="216"/>
      <c r="O3161" s="216"/>
      <c r="P3161" s="216"/>
      <c r="Q3161" s="216"/>
      <c r="R3161" s="216"/>
      <c r="S3161" s="216"/>
      <c r="T3161" s="216"/>
      <c r="U3161" s="216"/>
      <c r="V3161" s="216"/>
      <c r="W3161" s="216"/>
      <c r="X3161" s="216"/>
      <c r="Y3161" s="216"/>
      <c r="Z3161" s="216"/>
      <c r="AA3161" s="216"/>
      <c r="AB3161" s="216"/>
      <c r="AC3161" s="216"/>
      <c r="AD3161" s="216"/>
      <c r="AE3161" s="216"/>
      <c r="AF3161" s="216"/>
      <c r="AG3161" s="216"/>
      <c r="AH3161" s="216"/>
      <c r="AI3161" s="216"/>
      <c r="AJ3161" s="216"/>
      <c r="AK3161" s="216"/>
      <c r="AL3161" s="216"/>
      <c r="FY3161" s="184"/>
      <c r="JJ3161" s="184"/>
    </row>
    <row r="3162" spans="2:270">
      <c r="B3162" s="202"/>
      <c r="E3162" s="216"/>
      <c r="F3162" s="216"/>
      <c r="G3162" s="216"/>
      <c r="H3162" s="216"/>
      <c r="I3162" s="216"/>
      <c r="J3162" s="216"/>
      <c r="K3162" s="216"/>
      <c r="L3162" s="216"/>
      <c r="M3162" s="216"/>
      <c r="N3162" s="216"/>
      <c r="O3162" s="216"/>
      <c r="P3162" s="216"/>
      <c r="Q3162" s="216"/>
      <c r="R3162" s="216"/>
      <c r="S3162" s="216"/>
      <c r="T3162" s="216"/>
      <c r="U3162" s="216"/>
      <c r="V3162" s="216"/>
      <c r="W3162" s="216"/>
      <c r="X3162" s="216"/>
      <c r="Y3162" s="216"/>
      <c r="Z3162" s="216"/>
      <c r="AA3162" s="216"/>
      <c r="AB3162" s="216"/>
      <c r="AC3162" s="216"/>
      <c r="AD3162" s="216"/>
      <c r="AE3162" s="216"/>
      <c r="AF3162" s="216"/>
      <c r="AG3162" s="216"/>
      <c r="AH3162" s="216"/>
      <c r="AI3162" s="216"/>
      <c r="AJ3162" s="216"/>
      <c r="AK3162" s="216"/>
      <c r="AL3162" s="216"/>
      <c r="FY3162" s="184"/>
      <c r="JJ3162" s="184"/>
    </row>
    <row r="3163" spans="2:270">
      <c r="B3163" s="202"/>
      <c r="E3163" s="216"/>
      <c r="F3163" s="216"/>
      <c r="G3163" s="216"/>
      <c r="H3163" s="216"/>
      <c r="I3163" s="216"/>
      <c r="J3163" s="216"/>
      <c r="K3163" s="216"/>
      <c r="L3163" s="216"/>
      <c r="M3163" s="216"/>
      <c r="N3163" s="216"/>
      <c r="O3163" s="216"/>
      <c r="P3163" s="216"/>
      <c r="Q3163" s="216"/>
      <c r="R3163" s="216"/>
      <c r="S3163" s="216"/>
      <c r="T3163" s="216"/>
      <c r="U3163" s="216"/>
      <c r="V3163" s="216"/>
      <c r="W3163" s="216"/>
      <c r="X3163" s="216"/>
      <c r="Y3163" s="216"/>
      <c r="Z3163" s="216"/>
      <c r="AA3163" s="216"/>
      <c r="AB3163" s="216"/>
      <c r="AC3163" s="216"/>
      <c r="AD3163" s="216"/>
      <c r="AE3163" s="216"/>
      <c r="AF3163" s="216"/>
      <c r="AG3163" s="216"/>
      <c r="AH3163" s="216"/>
      <c r="AI3163" s="216"/>
      <c r="AJ3163" s="216"/>
      <c r="AK3163" s="216"/>
      <c r="AL3163" s="216"/>
      <c r="FY3163" s="184"/>
      <c r="JJ3163" s="184"/>
    </row>
    <row r="3164" spans="2:270">
      <c r="B3164" s="202"/>
      <c r="E3164" s="216"/>
      <c r="F3164" s="216"/>
      <c r="G3164" s="216"/>
      <c r="H3164" s="216"/>
      <c r="I3164" s="216"/>
      <c r="J3164" s="216"/>
      <c r="K3164" s="216"/>
      <c r="L3164" s="216"/>
      <c r="M3164" s="216"/>
      <c r="N3164" s="216"/>
      <c r="O3164" s="216"/>
      <c r="P3164" s="216"/>
      <c r="Q3164" s="216"/>
      <c r="R3164" s="216"/>
      <c r="S3164" s="216"/>
      <c r="T3164" s="216"/>
      <c r="U3164" s="216"/>
      <c r="V3164" s="216"/>
      <c r="W3164" s="216"/>
      <c r="X3164" s="216"/>
      <c r="Y3164" s="216"/>
      <c r="Z3164" s="216"/>
      <c r="AA3164" s="216"/>
      <c r="AB3164" s="216"/>
      <c r="AC3164" s="216"/>
      <c r="AD3164" s="216"/>
      <c r="AE3164" s="216"/>
      <c r="AF3164" s="216"/>
      <c r="AG3164" s="216"/>
      <c r="AH3164" s="216"/>
      <c r="AI3164" s="216"/>
      <c r="AJ3164" s="216"/>
      <c r="AK3164" s="216"/>
      <c r="AL3164" s="216"/>
      <c r="FY3164" s="184"/>
      <c r="JJ3164" s="184"/>
    </row>
    <row r="3165" spans="2:270">
      <c r="B3165" s="202"/>
      <c r="E3165" s="216"/>
      <c r="F3165" s="216"/>
      <c r="G3165" s="216"/>
      <c r="H3165" s="216"/>
      <c r="I3165" s="216"/>
      <c r="J3165" s="216"/>
      <c r="K3165" s="216"/>
      <c r="L3165" s="216"/>
      <c r="M3165" s="216"/>
      <c r="N3165" s="216"/>
      <c r="O3165" s="216"/>
      <c r="P3165" s="216"/>
      <c r="Q3165" s="216"/>
      <c r="R3165" s="216"/>
      <c r="S3165" s="216"/>
      <c r="T3165" s="216"/>
      <c r="U3165" s="216"/>
      <c r="V3165" s="216"/>
      <c r="W3165" s="216"/>
      <c r="X3165" s="216"/>
      <c r="Y3165" s="216"/>
      <c r="Z3165" s="216"/>
      <c r="AA3165" s="216"/>
      <c r="AB3165" s="216"/>
      <c r="AC3165" s="216"/>
      <c r="AD3165" s="216"/>
      <c r="AE3165" s="216"/>
      <c r="AF3165" s="216"/>
      <c r="AG3165" s="216"/>
      <c r="AH3165" s="216"/>
      <c r="AI3165" s="216"/>
      <c r="AJ3165" s="216"/>
      <c r="AK3165" s="216"/>
      <c r="AL3165" s="216"/>
      <c r="FY3165" s="184"/>
      <c r="JJ3165" s="184"/>
    </row>
    <row r="3166" spans="2:270">
      <c r="B3166" s="202"/>
      <c r="E3166" s="216"/>
      <c r="F3166" s="216"/>
      <c r="G3166" s="216"/>
      <c r="H3166" s="216"/>
      <c r="I3166" s="216"/>
      <c r="J3166" s="216"/>
      <c r="K3166" s="216"/>
      <c r="L3166" s="216"/>
      <c r="M3166" s="216"/>
      <c r="N3166" s="216"/>
      <c r="O3166" s="216"/>
      <c r="P3166" s="216"/>
      <c r="Q3166" s="216"/>
      <c r="R3166" s="216"/>
      <c r="S3166" s="216"/>
      <c r="T3166" s="216"/>
      <c r="U3166" s="216"/>
      <c r="V3166" s="216"/>
      <c r="W3166" s="216"/>
      <c r="X3166" s="216"/>
      <c r="Y3166" s="216"/>
      <c r="Z3166" s="216"/>
      <c r="AA3166" s="216"/>
      <c r="AB3166" s="216"/>
      <c r="AC3166" s="216"/>
      <c r="AD3166" s="216"/>
      <c r="AE3166" s="216"/>
      <c r="AF3166" s="216"/>
      <c r="AG3166" s="216"/>
      <c r="AH3166" s="216"/>
      <c r="AI3166" s="216"/>
      <c r="AJ3166" s="216"/>
      <c r="AK3166" s="216"/>
      <c r="AL3166" s="216"/>
      <c r="FY3166" s="184"/>
      <c r="JJ3166" s="184"/>
    </row>
    <row r="3167" spans="2:270">
      <c r="B3167" s="202"/>
      <c r="E3167" s="216"/>
      <c r="F3167" s="216"/>
      <c r="G3167" s="216"/>
      <c r="H3167" s="216"/>
      <c r="I3167" s="216"/>
      <c r="J3167" s="216"/>
      <c r="K3167" s="216"/>
      <c r="L3167" s="216"/>
      <c r="M3167" s="216"/>
      <c r="N3167" s="216"/>
      <c r="O3167" s="216"/>
      <c r="P3167" s="216"/>
      <c r="Q3167" s="216"/>
      <c r="R3167" s="216"/>
      <c r="S3167" s="216"/>
      <c r="T3167" s="216"/>
      <c r="U3167" s="216"/>
      <c r="V3167" s="216"/>
      <c r="W3167" s="216"/>
      <c r="X3167" s="216"/>
      <c r="Y3167" s="216"/>
      <c r="Z3167" s="216"/>
      <c r="AA3167" s="216"/>
      <c r="AB3167" s="216"/>
      <c r="AC3167" s="216"/>
      <c r="AD3167" s="216"/>
      <c r="AE3167" s="216"/>
      <c r="AF3167" s="216"/>
      <c r="AG3167" s="216"/>
      <c r="AH3167" s="216"/>
      <c r="AI3167" s="216"/>
      <c r="AJ3167" s="216"/>
      <c r="AK3167" s="216"/>
      <c r="AL3167" s="216"/>
      <c r="FY3167" s="184"/>
      <c r="JJ3167" s="184"/>
    </row>
    <row r="3168" spans="2:270">
      <c r="B3168" s="202"/>
      <c r="E3168" s="216"/>
      <c r="F3168" s="216"/>
      <c r="G3168" s="216"/>
      <c r="H3168" s="216"/>
      <c r="I3168" s="216"/>
      <c r="J3168" s="216"/>
      <c r="K3168" s="216"/>
      <c r="L3168" s="216"/>
      <c r="M3168" s="216"/>
      <c r="N3168" s="216"/>
      <c r="O3168" s="216"/>
      <c r="P3168" s="216"/>
      <c r="Q3168" s="216"/>
      <c r="R3168" s="216"/>
      <c r="S3168" s="216"/>
      <c r="T3168" s="216"/>
      <c r="U3168" s="216"/>
      <c r="V3168" s="216"/>
      <c r="W3168" s="216"/>
      <c r="X3168" s="216"/>
      <c r="Y3168" s="216"/>
      <c r="Z3168" s="216"/>
      <c r="AA3168" s="216"/>
      <c r="AB3168" s="216"/>
      <c r="AC3168" s="216"/>
      <c r="AD3168" s="216"/>
      <c r="AE3168" s="216"/>
      <c r="AF3168" s="216"/>
      <c r="AG3168" s="216"/>
      <c r="AH3168" s="216"/>
      <c r="AI3168" s="216"/>
      <c r="AJ3168" s="216"/>
      <c r="AK3168" s="216"/>
      <c r="AL3168" s="216"/>
      <c r="FY3168" s="184"/>
      <c r="JJ3168" s="184"/>
    </row>
    <row r="3169" spans="2:270">
      <c r="B3169" s="202"/>
      <c r="E3169" s="216"/>
      <c r="F3169" s="216"/>
      <c r="G3169" s="216"/>
      <c r="H3169" s="216"/>
      <c r="I3169" s="216"/>
      <c r="J3169" s="216"/>
      <c r="K3169" s="216"/>
      <c r="L3169" s="216"/>
      <c r="M3169" s="216"/>
      <c r="N3169" s="216"/>
      <c r="O3169" s="216"/>
      <c r="P3169" s="216"/>
      <c r="Q3169" s="216"/>
      <c r="R3169" s="216"/>
      <c r="S3169" s="216"/>
      <c r="T3169" s="216"/>
      <c r="U3169" s="216"/>
      <c r="V3169" s="216"/>
      <c r="W3169" s="216"/>
      <c r="X3169" s="216"/>
      <c r="Y3169" s="216"/>
      <c r="Z3169" s="216"/>
      <c r="AA3169" s="216"/>
      <c r="AB3169" s="216"/>
      <c r="AC3169" s="216"/>
      <c r="AD3169" s="216"/>
      <c r="AE3169" s="216"/>
      <c r="AF3169" s="216"/>
      <c r="AG3169" s="216"/>
      <c r="AH3169" s="216"/>
      <c r="AI3169" s="216"/>
      <c r="AJ3169" s="216"/>
      <c r="AK3169" s="216"/>
      <c r="AL3169" s="216"/>
      <c r="FY3169" s="184"/>
      <c r="JJ3169" s="184"/>
    </row>
    <row r="3170" spans="2:270">
      <c r="B3170" s="202"/>
      <c r="E3170" s="216"/>
      <c r="F3170" s="216"/>
      <c r="G3170" s="216"/>
      <c r="H3170" s="216"/>
      <c r="I3170" s="216"/>
      <c r="J3170" s="216"/>
      <c r="K3170" s="216"/>
      <c r="L3170" s="216"/>
      <c r="M3170" s="216"/>
      <c r="N3170" s="216"/>
      <c r="O3170" s="216"/>
      <c r="P3170" s="216"/>
      <c r="Q3170" s="216"/>
      <c r="R3170" s="216"/>
      <c r="S3170" s="216"/>
      <c r="T3170" s="216"/>
      <c r="U3170" s="216"/>
      <c r="V3170" s="216"/>
      <c r="W3170" s="216"/>
      <c r="X3170" s="216"/>
      <c r="Y3170" s="216"/>
      <c r="Z3170" s="216"/>
      <c r="AA3170" s="216"/>
      <c r="AB3170" s="216"/>
      <c r="AC3170" s="216"/>
      <c r="AD3170" s="216"/>
      <c r="AE3170" s="216"/>
      <c r="AF3170" s="216"/>
      <c r="AG3170" s="216"/>
      <c r="AH3170" s="216"/>
      <c r="AI3170" s="216"/>
      <c r="AJ3170" s="216"/>
      <c r="AK3170" s="216"/>
      <c r="AL3170" s="216"/>
      <c r="FY3170" s="184"/>
      <c r="JJ3170" s="184"/>
    </row>
    <row r="3171" spans="2:270">
      <c r="B3171" s="202"/>
      <c r="E3171" s="216"/>
      <c r="F3171" s="216"/>
      <c r="G3171" s="216"/>
      <c r="H3171" s="216"/>
      <c r="I3171" s="216"/>
      <c r="J3171" s="216"/>
      <c r="K3171" s="216"/>
      <c r="L3171" s="216"/>
      <c r="M3171" s="216"/>
      <c r="N3171" s="216"/>
      <c r="O3171" s="216"/>
      <c r="P3171" s="216"/>
      <c r="Q3171" s="216"/>
      <c r="R3171" s="216"/>
      <c r="S3171" s="216"/>
      <c r="T3171" s="216"/>
      <c r="U3171" s="216"/>
      <c r="V3171" s="216"/>
      <c r="W3171" s="216"/>
      <c r="X3171" s="216"/>
      <c r="Y3171" s="216"/>
      <c r="Z3171" s="216"/>
      <c r="AA3171" s="216"/>
      <c r="AB3171" s="216"/>
      <c r="AC3171" s="216"/>
      <c r="AD3171" s="216"/>
      <c r="AE3171" s="216"/>
      <c r="AF3171" s="216"/>
      <c r="AG3171" s="216"/>
      <c r="AH3171" s="216"/>
      <c r="AI3171" s="216"/>
      <c r="AJ3171" s="216"/>
      <c r="AK3171" s="216"/>
      <c r="AL3171" s="216"/>
      <c r="FY3171" s="184"/>
      <c r="JJ3171" s="184"/>
    </row>
    <row r="3172" spans="2:270">
      <c r="B3172" s="202"/>
      <c r="E3172" s="216"/>
      <c r="F3172" s="216"/>
      <c r="G3172" s="216"/>
      <c r="H3172" s="216"/>
      <c r="I3172" s="216"/>
      <c r="J3172" s="216"/>
      <c r="K3172" s="216"/>
      <c r="L3172" s="216"/>
      <c r="M3172" s="216"/>
      <c r="N3172" s="216"/>
      <c r="O3172" s="216"/>
      <c r="P3172" s="216"/>
      <c r="Q3172" s="216"/>
      <c r="R3172" s="216"/>
      <c r="S3172" s="216"/>
      <c r="T3172" s="216"/>
      <c r="U3172" s="216"/>
      <c r="V3172" s="216"/>
      <c r="W3172" s="216"/>
      <c r="X3172" s="216"/>
      <c r="Y3172" s="216"/>
      <c r="Z3172" s="216"/>
      <c r="AA3172" s="216"/>
      <c r="AB3172" s="216"/>
      <c r="AC3172" s="216"/>
      <c r="AD3172" s="216"/>
      <c r="AE3172" s="216"/>
      <c r="AF3172" s="216"/>
      <c r="AG3172" s="216"/>
      <c r="AH3172" s="216"/>
      <c r="AI3172" s="216"/>
      <c r="AJ3172" s="216"/>
      <c r="AK3172" s="216"/>
      <c r="AL3172" s="216"/>
      <c r="FY3172" s="184"/>
      <c r="JJ3172" s="184"/>
    </row>
    <row r="3173" spans="2:270">
      <c r="B3173" s="202"/>
      <c r="E3173" s="216"/>
      <c r="F3173" s="216"/>
      <c r="G3173" s="216"/>
      <c r="H3173" s="216"/>
      <c r="I3173" s="216"/>
      <c r="J3173" s="216"/>
      <c r="K3173" s="216"/>
      <c r="L3173" s="216"/>
      <c r="M3173" s="216"/>
      <c r="N3173" s="216"/>
      <c r="O3173" s="216"/>
      <c r="P3173" s="216"/>
      <c r="Q3173" s="216"/>
      <c r="R3173" s="216"/>
      <c r="S3173" s="216"/>
      <c r="T3173" s="216"/>
      <c r="U3173" s="216"/>
      <c r="V3173" s="216"/>
      <c r="W3173" s="216"/>
      <c r="X3173" s="216"/>
      <c r="Y3173" s="216"/>
      <c r="Z3173" s="216"/>
      <c r="AA3173" s="216"/>
      <c r="AB3173" s="216"/>
      <c r="AC3173" s="216"/>
      <c r="AD3173" s="216"/>
      <c r="AE3173" s="216"/>
      <c r="AF3173" s="216"/>
      <c r="AG3173" s="216"/>
      <c r="AH3173" s="216"/>
      <c r="AI3173" s="216"/>
      <c r="AJ3173" s="216"/>
      <c r="AK3173" s="216"/>
      <c r="AL3173" s="216"/>
      <c r="FY3173" s="184"/>
      <c r="JJ3173" s="184"/>
    </row>
    <row r="3174" spans="2:270">
      <c r="B3174" s="202"/>
      <c r="E3174" s="216"/>
      <c r="F3174" s="216"/>
      <c r="G3174" s="216"/>
      <c r="H3174" s="216"/>
      <c r="I3174" s="216"/>
      <c r="J3174" s="216"/>
      <c r="K3174" s="216"/>
      <c r="L3174" s="216"/>
      <c r="M3174" s="216"/>
      <c r="N3174" s="216"/>
      <c r="O3174" s="216"/>
      <c r="P3174" s="216"/>
      <c r="Q3174" s="216"/>
      <c r="R3174" s="216"/>
      <c r="S3174" s="216"/>
      <c r="T3174" s="216"/>
      <c r="U3174" s="216"/>
      <c r="V3174" s="216"/>
      <c r="W3174" s="216"/>
      <c r="X3174" s="216"/>
      <c r="Y3174" s="216"/>
      <c r="Z3174" s="216"/>
      <c r="AA3174" s="216"/>
      <c r="AB3174" s="216"/>
      <c r="AC3174" s="216"/>
      <c r="AD3174" s="216"/>
      <c r="AE3174" s="216"/>
      <c r="AF3174" s="216"/>
      <c r="AG3174" s="216"/>
      <c r="AH3174" s="216"/>
      <c r="AI3174" s="216"/>
      <c r="AJ3174" s="216"/>
      <c r="AK3174" s="216"/>
      <c r="AL3174" s="216"/>
      <c r="FY3174" s="184"/>
      <c r="JJ3174" s="184"/>
    </row>
    <row r="3175" spans="2:270">
      <c r="B3175" s="202"/>
      <c r="E3175" s="216"/>
      <c r="F3175" s="216"/>
      <c r="G3175" s="216"/>
      <c r="H3175" s="216"/>
      <c r="I3175" s="216"/>
      <c r="J3175" s="216"/>
      <c r="K3175" s="216"/>
      <c r="L3175" s="216"/>
      <c r="M3175" s="216"/>
      <c r="N3175" s="216"/>
      <c r="O3175" s="216"/>
      <c r="P3175" s="216"/>
      <c r="Q3175" s="216"/>
      <c r="R3175" s="216"/>
      <c r="S3175" s="216"/>
      <c r="T3175" s="216"/>
      <c r="U3175" s="216"/>
      <c r="V3175" s="216"/>
      <c r="W3175" s="216"/>
      <c r="X3175" s="216"/>
      <c r="Y3175" s="216"/>
      <c r="Z3175" s="216"/>
      <c r="AA3175" s="216"/>
      <c r="AB3175" s="216"/>
      <c r="AC3175" s="216"/>
      <c r="AD3175" s="216"/>
      <c r="AE3175" s="216"/>
      <c r="AF3175" s="216"/>
      <c r="AG3175" s="216"/>
      <c r="AH3175" s="216"/>
      <c r="AI3175" s="216"/>
      <c r="AJ3175" s="216"/>
      <c r="AK3175" s="216"/>
      <c r="AL3175" s="216"/>
      <c r="FY3175" s="184"/>
      <c r="JJ3175" s="184"/>
    </row>
    <row r="3176" spans="2:270">
      <c r="B3176" s="202"/>
      <c r="E3176" s="216"/>
      <c r="F3176" s="216"/>
      <c r="G3176" s="216"/>
      <c r="H3176" s="216"/>
      <c r="I3176" s="216"/>
      <c r="J3176" s="216"/>
      <c r="K3176" s="216"/>
      <c r="L3176" s="216"/>
      <c r="M3176" s="216"/>
      <c r="N3176" s="216"/>
      <c r="O3176" s="216"/>
      <c r="P3176" s="216"/>
      <c r="Q3176" s="216"/>
      <c r="R3176" s="216"/>
      <c r="S3176" s="216"/>
      <c r="T3176" s="216"/>
      <c r="U3176" s="216"/>
      <c r="V3176" s="216"/>
      <c r="W3176" s="216"/>
      <c r="X3176" s="216"/>
      <c r="Y3176" s="216"/>
      <c r="Z3176" s="216"/>
      <c r="AA3176" s="216"/>
      <c r="AB3176" s="216"/>
      <c r="AC3176" s="216"/>
      <c r="AD3176" s="216"/>
      <c r="AE3176" s="216"/>
      <c r="AF3176" s="216"/>
      <c r="AG3176" s="216"/>
      <c r="AH3176" s="216"/>
      <c r="AI3176" s="216"/>
      <c r="AJ3176" s="216"/>
      <c r="AK3176" s="216"/>
      <c r="AL3176" s="216"/>
      <c r="FY3176" s="184"/>
      <c r="JJ3176" s="184"/>
    </row>
    <row r="3177" spans="2:270">
      <c r="B3177" s="202"/>
      <c r="E3177" s="216"/>
      <c r="F3177" s="216"/>
      <c r="G3177" s="216"/>
      <c r="H3177" s="216"/>
      <c r="I3177" s="216"/>
      <c r="J3177" s="216"/>
      <c r="K3177" s="216"/>
      <c r="L3177" s="216"/>
      <c r="M3177" s="216"/>
      <c r="N3177" s="216"/>
      <c r="O3177" s="216"/>
      <c r="P3177" s="216"/>
      <c r="Q3177" s="216"/>
      <c r="R3177" s="216"/>
      <c r="S3177" s="216"/>
      <c r="T3177" s="216"/>
      <c r="U3177" s="216"/>
      <c r="V3177" s="216"/>
      <c r="W3177" s="216"/>
      <c r="X3177" s="216"/>
      <c r="Y3177" s="216"/>
      <c r="Z3177" s="216"/>
      <c r="AA3177" s="216"/>
      <c r="AB3177" s="216"/>
      <c r="AC3177" s="216"/>
      <c r="AD3177" s="216"/>
      <c r="AE3177" s="216"/>
      <c r="AF3177" s="216"/>
      <c r="AG3177" s="216"/>
      <c r="AH3177" s="216"/>
      <c r="AI3177" s="216"/>
      <c r="AJ3177" s="216"/>
      <c r="AK3177" s="216"/>
      <c r="AL3177" s="216"/>
      <c r="FY3177" s="184"/>
      <c r="JJ3177" s="184"/>
    </row>
    <row r="3178" spans="2:270">
      <c r="B3178" s="202"/>
      <c r="E3178" s="216"/>
      <c r="F3178" s="216"/>
      <c r="G3178" s="216"/>
      <c r="H3178" s="216"/>
      <c r="I3178" s="216"/>
      <c r="J3178" s="216"/>
      <c r="K3178" s="216"/>
      <c r="L3178" s="216"/>
      <c r="M3178" s="216"/>
      <c r="N3178" s="216"/>
      <c r="O3178" s="216"/>
      <c r="P3178" s="216"/>
      <c r="Q3178" s="216"/>
      <c r="R3178" s="216"/>
      <c r="S3178" s="216"/>
      <c r="T3178" s="216"/>
      <c r="U3178" s="216"/>
      <c r="V3178" s="216"/>
      <c r="W3178" s="216"/>
      <c r="X3178" s="216"/>
      <c r="Y3178" s="216"/>
      <c r="Z3178" s="216"/>
      <c r="AA3178" s="216"/>
      <c r="AB3178" s="216"/>
      <c r="AC3178" s="216"/>
      <c r="AD3178" s="216"/>
      <c r="AE3178" s="216"/>
      <c r="AF3178" s="216"/>
      <c r="AG3178" s="216"/>
      <c r="AH3178" s="216"/>
      <c r="AI3178" s="216"/>
      <c r="AJ3178" s="216"/>
      <c r="AK3178" s="216"/>
      <c r="AL3178" s="216"/>
      <c r="FY3178" s="184"/>
      <c r="JJ3178" s="184"/>
    </row>
    <row r="3179" spans="2:270">
      <c r="B3179" s="202"/>
      <c r="E3179" s="216"/>
      <c r="F3179" s="216"/>
      <c r="G3179" s="216"/>
      <c r="H3179" s="216"/>
      <c r="I3179" s="216"/>
      <c r="J3179" s="216"/>
      <c r="K3179" s="216"/>
      <c r="L3179" s="216"/>
      <c r="M3179" s="216"/>
      <c r="N3179" s="216"/>
      <c r="O3179" s="216"/>
      <c r="P3179" s="216"/>
      <c r="Q3179" s="216"/>
      <c r="R3179" s="216"/>
      <c r="S3179" s="216"/>
      <c r="T3179" s="216"/>
      <c r="U3179" s="216"/>
      <c r="V3179" s="216"/>
      <c r="W3179" s="216"/>
      <c r="X3179" s="216"/>
      <c r="Y3179" s="216"/>
      <c r="Z3179" s="216"/>
      <c r="AA3179" s="216"/>
      <c r="AB3179" s="216"/>
      <c r="AC3179" s="216"/>
      <c r="AD3179" s="216"/>
      <c r="AE3179" s="216"/>
      <c r="AF3179" s="216"/>
      <c r="AG3179" s="216"/>
      <c r="AH3179" s="216"/>
      <c r="AI3179" s="216"/>
      <c r="AJ3179" s="216"/>
      <c r="AK3179" s="216"/>
      <c r="AL3179" s="216"/>
      <c r="FY3179" s="184"/>
      <c r="JJ3179" s="184"/>
    </row>
    <row r="3180" spans="2:270">
      <c r="B3180" s="202"/>
      <c r="E3180" s="216"/>
      <c r="F3180" s="216"/>
      <c r="G3180" s="216"/>
      <c r="H3180" s="216"/>
      <c r="I3180" s="216"/>
      <c r="J3180" s="216"/>
      <c r="K3180" s="216"/>
      <c r="L3180" s="216"/>
      <c r="M3180" s="216"/>
      <c r="N3180" s="216"/>
      <c r="O3180" s="216"/>
      <c r="P3180" s="216"/>
      <c r="Q3180" s="216"/>
      <c r="R3180" s="216"/>
      <c r="S3180" s="216"/>
      <c r="T3180" s="216"/>
      <c r="U3180" s="216"/>
      <c r="V3180" s="216"/>
      <c r="W3180" s="216"/>
      <c r="X3180" s="216"/>
      <c r="Y3180" s="216"/>
      <c r="Z3180" s="216"/>
      <c r="AA3180" s="216"/>
      <c r="AB3180" s="216"/>
      <c r="AC3180" s="216"/>
      <c r="AD3180" s="216"/>
      <c r="AE3180" s="216"/>
      <c r="AF3180" s="216"/>
      <c r="AG3180" s="216"/>
      <c r="AH3180" s="216"/>
      <c r="AI3180" s="216"/>
      <c r="AJ3180" s="216"/>
      <c r="AK3180" s="216"/>
      <c r="AL3180" s="216"/>
      <c r="FY3180" s="184"/>
      <c r="JJ3180" s="184"/>
    </row>
    <row r="3181" spans="2:270">
      <c r="B3181" s="202"/>
      <c r="E3181" s="216"/>
      <c r="F3181" s="216"/>
      <c r="G3181" s="216"/>
      <c r="H3181" s="216"/>
      <c r="I3181" s="216"/>
      <c r="J3181" s="216"/>
      <c r="K3181" s="216"/>
      <c r="L3181" s="216"/>
      <c r="M3181" s="216"/>
      <c r="N3181" s="216"/>
      <c r="O3181" s="216"/>
      <c r="P3181" s="216"/>
      <c r="Q3181" s="216"/>
      <c r="R3181" s="216"/>
      <c r="S3181" s="216"/>
      <c r="T3181" s="216"/>
      <c r="U3181" s="216"/>
      <c r="V3181" s="216"/>
      <c r="W3181" s="216"/>
      <c r="X3181" s="216"/>
      <c r="Y3181" s="216"/>
      <c r="Z3181" s="216"/>
      <c r="AA3181" s="216"/>
      <c r="AB3181" s="216"/>
      <c r="AC3181" s="216"/>
      <c r="AD3181" s="216"/>
      <c r="AE3181" s="216"/>
      <c r="AF3181" s="216"/>
      <c r="AG3181" s="216"/>
      <c r="AH3181" s="216"/>
      <c r="AI3181" s="216"/>
      <c r="AJ3181" s="216"/>
      <c r="AK3181" s="216"/>
      <c r="AL3181" s="216"/>
      <c r="FY3181" s="184"/>
      <c r="JJ3181" s="184"/>
    </row>
    <row r="3182" spans="2:270">
      <c r="B3182" s="202"/>
      <c r="E3182" s="216"/>
      <c r="F3182" s="216"/>
      <c r="G3182" s="216"/>
      <c r="H3182" s="216"/>
      <c r="I3182" s="216"/>
      <c r="J3182" s="216"/>
      <c r="K3182" s="216"/>
      <c r="L3182" s="216"/>
      <c r="M3182" s="216"/>
      <c r="N3182" s="216"/>
      <c r="O3182" s="216"/>
      <c r="P3182" s="216"/>
      <c r="Q3182" s="216"/>
      <c r="R3182" s="216"/>
      <c r="S3182" s="216"/>
      <c r="T3182" s="216"/>
      <c r="U3182" s="216"/>
      <c r="V3182" s="216"/>
      <c r="W3182" s="216"/>
      <c r="X3182" s="216"/>
      <c r="Y3182" s="216"/>
      <c r="Z3182" s="216"/>
      <c r="AA3182" s="216"/>
      <c r="AB3182" s="216"/>
      <c r="AC3182" s="216"/>
      <c r="AD3182" s="216"/>
      <c r="AE3182" s="216"/>
      <c r="AF3182" s="216"/>
      <c r="AG3182" s="216"/>
      <c r="AH3182" s="216"/>
      <c r="AI3182" s="216"/>
      <c r="AJ3182" s="216"/>
      <c r="AK3182" s="216"/>
      <c r="AL3182" s="216"/>
      <c r="FY3182" s="184"/>
      <c r="JJ3182" s="184"/>
    </row>
    <row r="3183" spans="2:270">
      <c r="B3183" s="202"/>
      <c r="E3183" s="216"/>
      <c r="F3183" s="216"/>
      <c r="G3183" s="216"/>
      <c r="H3183" s="216"/>
      <c r="I3183" s="216"/>
      <c r="J3183" s="216"/>
      <c r="K3183" s="216"/>
      <c r="L3183" s="216"/>
      <c r="M3183" s="216"/>
      <c r="N3183" s="216"/>
      <c r="O3183" s="216"/>
      <c r="P3183" s="216"/>
      <c r="Q3183" s="216"/>
      <c r="R3183" s="216"/>
      <c r="S3183" s="216"/>
      <c r="T3183" s="216"/>
      <c r="U3183" s="216"/>
      <c r="V3183" s="216"/>
      <c r="W3183" s="216"/>
      <c r="X3183" s="216"/>
      <c r="Y3183" s="216"/>
      <c r="Z3183" s="216"/>
      <c r="AA3183" s="216"/>
      <c r="AB3183" s="216"/>
      <c r="AC3183" s="216"/>
      <c r="AD3183" s="216"/>
      <c r="AE3183" s="216"/>
      <c r="AF3183" s="216"/>
      <c r="AG3183" s="216"/>
      <c r="AH3183" s="216"/>
      <c r="AI3183" s="216"/>
      <c r="AJ3183" s="216"/>
      <c r="AK3183" s="216"/>
      <c r="AL3183" s="216"/>
      <c r="FY3183" s="184"/>
      <c r="JJ3183" s="184"/>
    </row>
    <row r="3184" spans="2:270">
      <c r="B3184" s="202"/>
      <c r="E3184" s="216"/>
      <c r="F3184" s="216"/>
      <c r="G3184" s="216"/>
      <c r="H3184" s="216"/>
      <c r="I3184" s="216"/>
      <c r="J3184" s="216"/>
      <c r="K3184" s="216"/>
      <c r="L3184" s="216"/>
      <c r="M3184" s="216"/>
      <c r="N3184" s="216"/>
      <c r="O3184" s="216"/>
      <c r="P3184" s="216"/>
      <c r="Q3184" s="216"/>
      <c r="R3184" s="216"/>
      <c r="S3184" s="216"/>
      <c r="T3184" s="216"/>
      <c r="U3184" s="216"/>
      <c r="V3184" s="216"/>
      <c r="W3184" s="216"/>
      <c r="X3184" s="216"/>
      <c r="Y3184" s="216"/>
      <c r="Z3184" s="216"/>
      <c r="AA3184" s="216"/>
      <c r="AB3184" s="216"/>
      <c r="AC3184" s="216"/>
      <c r="AD3184" s="216"/>
      <c r="AE3184" s="216"/>
      <c r="AF3184" s="216"/>
      <c r="AG3184" s="216"/>
      <c r="AH3184" s="216"/>
      <c r="AI3184" s="216"/>
      <c r="AJ3184" s="216"/>
      <c r="AK3184" s="216"/>
      <c r="AL3184" s="216"/>
      <c r="FY3184" s="184"/>
      <c r="JJ3184" s="184"/>
    </row>
    <row r="3185" spans="2:270">
      <c r="B3185" s="202"/>
      <c r="E3185" s="216"/>
      <c r="F3185" s="216"/>
      <c r="G3185" s="216"/>
      <c r="H3185" s="216"/>
      <c r="I3185" s="216"/>
      <c r="J3185" s="216"/>
      <c r="K3185" s="216"/>
      <c r="L3185" s="216"/>
      <c r="M3185" s="216"/>
      <c r="N3185" s="216"/>
      <c r="O3185" s="216"/>
      <c r="P3185" s="216"/>
      <c r="Q3185" s="216"/>
      <c r="R3185" s="216"/>
      <c r="S3185" s="216"/>
      <c r="T3185" s="216"/>
      <c r="U3185" s="216"/>
      <c r="V3185" s="216"/>
      <c r="W3185" s="216"/>
      <c r="X3185" s="216"/>
      <c r="Y3185" s="216"/>
      <c r="Z3185" s="216"/>
      <c r="AA3185" s="216"/>
      <c r="AB3185" s="216"/>
      <c r="AC3185" s="216"/>
      <c r="AD3185" s="216"/>
      <c r="AE3185" s="216"/>
      <c r="AF3185" s="216"/>
      <c r="AG3185" s="216"/>
      <c r="AH3185" s="216"/>
      <c r="AI3185" s="216"/>
      <c r="AJ3185" s="216"/>
      <c r="AK3185" s="216"/>
      <c r="AL3185" s="216"/>
      <c r="FY3185" s="184"/>
      <c r="JJ3185" s="184"/>
    </row>
    <row r="3186" spans="2:270">
      <c r="B3186" s="202"/>
      <c r="E3186" s="216"/>
      <c r="F3186" s="216"/>
      <c r="G3186" s="216"/>
      <c r="H3186" s="216"/>
      <c r="I3186" s="216"/>
      <c r="J3186" s="216"/>
      <c r="K3186" s="216"/>
      <c r="L3186" s="216"/>
      <c r="M3186" s="216"/>
      <c r="N3186" s="216"/>
      <c r="O3186" s="216"/>
      <c r="P3186" s="216"/>
      <c r="Q3186" s="216"/>
      <c r="R3186" s="216"/>
      <c r="S3186" s="216"/>
      <c r="T3186" s="216"/>
      <c r="U3186" s="216"/>
      <c r="V3186" s="216"/>
      <c r="W3186" s="216"/>
      <c r="X3186" s="216"/>
      <c r="Y3186" s="216"/>
      <c r="Z3186" s="216"/>
      <c r="AA3186" s="216"/>
      <c r="AB3186" s="216"/>
      <c r="AC3186" s="216"/>
      <c r="AD3186" s="216"/>
      <c r="AE3186" s="216"/>
      <c r="AF3186" s="216"/>
      <c r="AG3186" s="216"/>
      <c r="AH3186" s="216"/>
      <c r="AI3186" s="216"/>
      <c r="AJ3186" s="216"/>
      <c r="AK3186" s="216"/>
      <c r="AL3186" s="216"/>
      <c r="FY3186" s="184"/>
      <c r="JJ3186" s="184"/>
    </row>
    <row r="3187" spans="2:270">
      <c r="B3187" s="202"/>
      <c r="E3187" s="216"/>
      <c r="F3187" s="216"/>
      <c r="G3187" s="216"/>
      <c r="H3187" s="216"/>
      <c r="I3187" s="216"/>
      <c r="J3187" s="216"/>
      <c r="K3187" s="216"/>
      <c r="L3187" s="216"/>
      <c r="M3187" s="216"/>
      <c r="N3187" s="216"/>
      <c r="O3187" s="216"/>
      <c r="P3187" s="216"/>
      <c r="Q3187" s="216"/>
      <c r="R3187" s="216"/>
      <c r="S3187" s="216"/>
      <c r="T3187" s="216"/>
      <c r="U3187" s="216"/>
      <c r="V3187" s="216"/>
      <c r="W3187" s="216"/>
      <c r="X3187" s="216"/>
      <c r="Y3187" s="216"/>
      <c r="Z3187" s="216"/>
      <c r="AA3187" s="216"/>
      <c r="AB3187" s="216"/>
      <c r="AC3187" s="216"/>
      <c r="AD3187" s="216"/>
      <c r="AE3187" s="216"/>
      <c r="AF3187" s="216"/>
      <c r="AG3187" s="216"/>
      <c r="AH3187" s="216"/>
      <c r="AI3187" s="216"/>
      <c r="AJ3187" s="216"/>
      <c r="AK3187" s="216"/>
      <c r="AL3187" s="216"/>
      <c r="FY3187" s="184"/>
      <c r="JJ3187" s="184"/>
    </row>
    <row r="3188" spans="2:270">
      <c r="B3188" s="202"/>
      <c r="E3188" s="216"/>
      <c r="F3188" s="216"/>
      <c r="G3188" s="216"/>
      <c r="H3188" s="216"/>
      <c r="I3188" s="216"/>
      <c r="J3188" s="216"/>
      <c r="K3188" s="216"/>
      <c r="L3188" s="216"/>
      <c r="M3188" s="216"/>
      <c r="N3188" s="216"/>
      <c r="O3188" s="216"/>
      <c r="P3188" s="216"/>
      <c r="Q3188" s="216"/>
      <c r="R3188" s="216"/>
      <c r="S3188" s="216"/>
      <c r="T3188" s="216"/>
      <c r="U3188" s="216"/>
      <c r="V3188" s="216"/>
      <c r="W3188" s="216"/>
      <c r="X3188" s="216"/>
      <c r="Y3188" s="216"/>
      <c r="Z3188" s="216"/>
      <c r="AA3188" s="216"/>
      <c r="AB3188" s="216"/>
      <c r="AC3188" s="216"/>
      <c r="AD3188" s="216"/>
      <c r="AE3188" s="216"/>
      <c r="AF3188" s="216"/>
      <c r="AG3188" s="216"/>
      <c r="AH3188" s="216"/>
      <c r="AI3188" s="216"/>
      <c r="AJ3188" s="216"/>
      <c r="AK3188" s="216"/>
      <c r="AL3188" s="216"/>
      <c r="FY3188" s="184"/>
      <c r="JJ3188" s="184"/>
    </row>
    <row r="3189" spans="2:270">
      <c r="B3189" s="202"/>
      <c r="E3189" s="216"/>
      <c r="F3189" s="216"/>
      <c r="G3189" s="216"/>
      <c r="H3189" s="216"/>
      <c r="I3189" s="216"/>
      <c r="J3189" s="216"/>
      <c r="K3189" s="216"/>
      <c r="L3189" s="216"/>
      <c r="M3189" s="216"/>
      <c r="N3189" s="216"/>
      <c r="O3189" s="216"/>
      <c r="P3189" s="216"/>
      <c r="Q3189" s="216"/>
      <c r="R3189" s="216"/>
      <c r="S3189" s="216"/>
      <c r="T3189" s="216"/>
      <c r="U3189" s="216"/>
      <c r="V3189" s="216"/>
      <c r="W3189" s="216"/>
      <c r="X3189" s="216"/>
      <c r="Y3189" s="216"/>
      <c r="Z3189" s="216"/>
      <c r="AA3189" s="216"/>
      <c r="AB3189" s="216"/>
      <c r="AC3189" s="216"/>
      <c r="AD3189" s="216"/>
      <c r="AE3189" s="216"/>
      <c r="AF3189" s="216"/>
      <c r="AG3189" s="216"/>
      <c r="AH3189" s="216"/>
      <c r="AI3189" s="216"/>
      <c r="AJ3189" s="216"/>
      <c r="AK3189" s="216"/>
      <c r="AL3189" s="216"/>
      <c r="FY3189" s="184"/>
      <c r="JJ3189" s="184"/>
    </row>
    <row r="3190" spans="2:270">
      <c r="B3190" s="202"/>
      <c r="E3190" s="216"/>
      <c r="F3190" s="216"/>
      <c r="G3190" s="216"/>
      <c r="H3190" s="216"/>
      <c r="I3190" s="216"/>
      <c r="J3190" s="216"/>
      <c r="K3190" s="216"/>
      <c r="L3190" s="216"/>
      <c r="M3190" s="216"/>
      <c r="N3190" s="216"/>
      <c r="O3190" s="216"/>
      <c r="P3190" s="216"/>
      <c r="Q3190" s="216"/>
      <c r="R3190" s="216"/>
      <c r="S3190" s="216"/>
      <c r="T3190" s="216"/>
      <c r="U3190" s="216"/>
      <c r="V3190" s="216"/>
      <c r="W3190" s="216"/>
      <c r="X3190" s="216"/>
      <c r="Y3190" s="216"/>
      <c r="Z3190" s="216"/>
      <c r="AA3190" s="216"/>
      <c r="AB3190" s="216"/>
      <c r="AC3190" s="216"/>
      <c r="AD3190" s="216"/>
      <c r="AE3190" s="216"/>
      <c r="AF3190" s="216"/>
      <c r="AG3190" s="216"/>
      <c r="AH3190" s="216"/>
      <c r="AI3190" s="216"/>
      <c r="AJ3190" s="216"/>
      <c r="AK3190" s="216"/>
      <c r="AL3190" s="216"/>
      <c r="FY3190" s="184"/>
      <c r="JJ3190" s="184"/>
    </row>
    <row r="3191" spans="2:270">
      <c r="B3191" s="202"/>
      <c r="E3191" s="216"/>
      <c r="F3191" s="216"/>
      <c r="G3191" s="216"/>
      <c r="H3191" s="216"/>
      <c r="I3191" s="216"/>
      <c r="J3191" s="216"/>
      <c r="K3191" s="216"/>
      <c r="L3191" s="216"/>
      <c r="M3191" s="216"/>
      <c r="N3191" s="216"/>
      <c r="O3191" s="216"/>
      <c r="P3191" s="216"/>
      <c r="Q3191" s="216"/>
      <c r="R3191" s="216"/>
      <c r="S3191" s="216"/>
      <c r="T3191" s="216"/>
      <c r="U3191" s="216"/>
      <c r="V3191" s="216"/>
      <c r="W3191" s="216"/>
      <c r="X3191" s="216"/>
      <c r="Y3191" s="216"/>
      <c r="Z3191" s="216"/>
      <c r="AA3191" s="216"/>
      <c r="AB3191" s="216"/>
      <c r="AC3191" s="216"/>
      <c r="AD3191" s="216"/>
      <c r="AE3191" s="216"/>
      <c r="AF3191" s="216"/>
      <c r="AG3191" s="216"/>
      <c r="AH3191" s="216"/>
      <c r="AI3191" s="216"/>
      <c r="AJ3191" s="216"/>
      <c r="AK3191" s="216"/>
      <c r="AL3191" s="216"/>
      <c r="FY3191" s="184"/>
      <c r="JJ3191" s="184"/>
    </row>
    <row r="3192" spans="2:270">
      <c r="B3192" s="202"/>
      <c r="E3192" s="216"/>
      <c r="F3192" s="216"/>
      <c r="G3192" s="216"/>
      <c r="H3192" s="216"/>
      <c r="I3192" s="216"/>
      <c r="J3192" s="216"/>
      <c r="K3192" s="216"/>
      <c r="L3192" s="216"/>
      <c r="M3192" s="216"/>
      <c r="N3192" s="216"/>
      <c r="O3192" s="216"/>
      <c r="P3192" s="216"/>
      <c r="Q3192" s="216"/>
      <c r="R3192" s="216"/>
      <c r="S3192" s="216"/>
      <c r="T3192" s="216"/>
      <c r="U3192" s="216"/>
      <c r="V3192" s="216"/>
      <c r="W3192" s="216"/>
      <c r="X3192" s="216"/>
      <c r="Y3192" s="216"/>
      <c r="Z3192" s="216"/>
      <c r="AA3192" s="216"/>
      <c r="AB3192" s="216"/>
      <c r="AC3192" s="216"/>
      <c r="AD3192" s="216"/>
      <c r="AE3192" s="216"/>
      <c r="AF3192" s="216"/>
      <c r="AG3192" s="216"/>
      <c r="AH3192" s="216"/>
      <c r="AI3192" s="216"/>
      <c r="AJ3192" s="216"/>
      <c r="AK3192" s="216"/>
      <c r="AL3192" s="216"/>
      <c r="FY3192" s="184"/>
      <c r="JJ3192" s="184"/>
    </row>
    <row r="3193" spans="2:270">
      <c r="B3193" s="202"/>
      <c r="E3193" s="216"/>
      <c r="F3193" s="216"/>
      <c r="G3193" s="216"/>
      <c r="H3193" s="216"/>
      <c r="I3193" s="216"/>
      <c r="J3193" s="216"/>
      <c r="K3193" s="216"/>
      <c r="L3193" s="216"/>
      <c r="M3193" s="216"/>
      <c r="N3193" s="216"/>
      <c r="O3193" s="216"/>
      <c r="P3193" s="216"/>
      <c r="Q3193" s="216"/>
      <c r="R3193" s="216"/>
      <c r="S3193" s="216"/>
      <c r="T3193" s="216"/>
      <c r="U3193" s="216"/>
      <c r="V3193" s="216"/>
      <c r="W3193" s="216"/>
      <c r="X3193" s="216"/>
      <c r="Y3193" s="216"/>
      <c r="Z3193" s="216"/>
      <c r="AA3193" s="216"/>
      <c r="AB3193" s="216"/>
      <c r="AC3193" s="216"/>
      <c r="AD3193" s="216"/>
      <c r="AE3193" s="216"/>
      <c r="AF3193" s="216"/>
      <c r="AG3193" s="216"/>
      <c r="AH3193" s="216"/>
      <c r="AI3193" s="216"/>
      <c r="AJ3193" s="216"/>
      <c r="AK3193" s="216"/>
      <c r="AL3193" s="216"/>
      <c r="FY3193" s="184"/>
      <c r="JJ3193" s="184"/>
    </row>
    <row r="3194" spans="2:270">
      <c r="B3194" s="202"/>
      <c r="E3194" s="216"/>
      <c r="F3194" s="216"/>
      <c r="G3194" s="216"/>
      <c r="H3194" s="216"/>
      <c r="I3194" s="216"/>
      <c r="J3194" s="216"/>
      <c r="K3194" s="216"/>
      <c r="L3194" s="216"/>
      <c r="M3194" s="216"/>
      <c r="N3194" s="216"/>
      <c r="O3194" s="216"/>
      <c r="P3194" s="216"/>
      <c r="Q3194" s="216"/>
      <c r="R3194" s="216"/>
      <c r="S3194" s="216"/>
      <c r="T3194" s="216"/>
      <c r="U3194" s="216"/>
      <c r="V3194" s="216"/>
      <c r="W3194" s="216"/>
      <c r="X3194" s="216"/>
      <c r="Y3194" s="216"/>
      <c r="Z3194" s="216"/>
      <c r="AA3194" s="216"/>
      <c r="AB3194" s="216"/>
      <c r="AC3194" s="216"/>
      <c r="AD3194" s="216"/>
      <c r="AE3194" s="216"/>
      <c r="AF3194" s="216"/>
      <c r="AG3194" s="216"/>
      <c r="AH3194" s="216"/>
      <c r="AI3194" s="216"/>
      <c r="AJ3194" s="216"/>
      <c r="AK3194" s="216"/>
      <c r="AL3194" s="216"/>
      <c r="FY3194" s="184"/>
      <c r="JJ3194" s="184"/>
    </row>
    <row r="3195" spans="2:270">
      <c r="B3195" s="202"/>
      <c r="E3195" s="216"/>
      <c r="F3195" s="216"/>
      <c r="G3195" s="216"/>
      <c r="H3195" s="216"/>
      <c r="I3195" s="216"/>
      <c r="J3195" s="216"/>
      <c r="K3195" s="216"/>
      <c r="L3195" s="216"/>
      <c r="M3195" s="216"/>
      <c r="N3195" s="216"/>
      <c r="O3195" s="216"/>
      <c r="P3195" s="216"/>
      <c r="Q3195" s="216"/>
      <c r="R3195" s="216"/>
      <c r="S3195" s="216"/>
      <c r="T3195" s="216"/>
      <c r="U3195" s="216"/>
      <c r="V3195" s="216"/>
      <c r="W3195" s="216"/>
      <c r="X3195" s="216"/>
      <c r="Y3195" s="216"/>
      <c r="Z3195" s="216"/>
      <c r="AA3195" s="216"/>
      <c r="AB3195" s="216"/>
      <c r="AC3195" s="216"/>
      <c r="AD3195" s="216"/>
      <c r="AE3195" s="216"/>
      <c r="AF3195" s="216"/>
      <c r="AG3195" s="216"/>
      <c r="AH3195" s="216"/>
      <c r="AI3195" s="216"/>
      <c r="AJ3195" s="216"/>
      <c r="AK3195" s="216"/>
      <c r="AL3195" s="216"/>
      <c r="FY3195" s="184"/>
      <c r="JJ3195" s="184"/>
    </row>
    <row r="3196" spans="2:270">
      <c r="B3196" s="202"/>
      <c r="E3196" s="216"/>
      <c r="F3196" s="216"/>
      <c r="G3196" s="216"/>
      <c r="H3196" s="216"/>
      <c r="I3196" s="216"/>
      <c r="J3196" s="216"/>
      <c r="K3196" s="216"/>
      <c r="L3196" s="216"/>
      <c r="M3196" s="216"/>
      <c r="N3196" s="216"/>
      <c r="O3196" s="216"/>
      <c r="P3196" s="216"/>
      <c r="Q3196" s="216"/>
      <c r="R3196" s="216"/>
      <c r="S3196" s="216"/>
      <c r="T3196" s="216"/>
      <c r="U3196" s="216"/>
      <c r="V3196" s="216"/>
      <c r="W3196" s="216"/>
      <c r="X3196" s="216"/>
      <c r="Y3196" s="216"/>
      <c r="Z3196" s="216"/>
      <c r="AA3196" s="216"/>
      <c r="AB3196" s="216"/>
      <c r="AC3196" s="216"/>
      <c r="AD3196" s="216"/>
      <c r="AE3196" s="216"/>
      <c r="AF3196" s="216"/>
      <c r="AG3196" s="216"/>
      <c r="AH3196" s="216"/>
      <c r="AI3196" s="216"/>
      <c r="AJ3196" s="216"/>
      <c r="AK3196" s="216"/>
      <c r="AL3196" s="216"/>
      <c r="FY3196" s="184"/>
      <c r="JJ3196" s="184"/>
    </row>
    <row r="3197" spans="2:270">
      <c r="B3197" s="202"/>
      <c r="E3197" s="216"/>
      <c r="F3197" s="216"/>
      <c r="G3197" s="216"/>
      <c r="H3197" s="216"/>
      <c r="I3197" s="216"/>
      <c r="J3197" s="216"/>
      <c r="K3197" s="216"/>
      <c r="L3197" s="216"/>
      <c r="M3197" s="216"/>
      <c r="N3197" s="216"/>
      <c r="O3197" s="216"/>
      <c r="P3197" s="216"/>
      <c r="Q3197" s="216"/>
      <c r="R3197" s="216"/>
      <c r="S3197" s="216"/>
      <c r="T3197" s="216"/>
      <c r="U3197" s="216"/>
      <c r="V3197" s="216"/>
      <c r="W3197" s="216"/>
      <c r="X3197" s="216"/>
      <c r="Y3197" s="216"/>
      <c r="Z3197" s="216"/>
      <c r="AA3197" s="216"/>
      <c r="AB3197" s="216"/>
      <c r="AC3197" s="216"/>
      <c r="AD3197" s="216"/>
      <c r="AE3197" s="216"/>
      <c r="AF3197" s="216"/>
      <c r="AG3197" s="216"/>
      <c r="AH3197" s="216"/>
      <c r="AI3197" s="216"/>
      <c r="AJ3197" s="216"/>
      <c r="AK3197" s="216"/>
      <c r="AL3197" s="216"/>
      <c r="FY3197" s="184"/>
      <c r="JJ3197" s="184"/>
    </row>
    <row r="3198" spans="2:270">
      <c r="B3198" s="202"/>
      <c r="E3198" s="216"/>
      <c r="F3198" s="216"/>
      <c r="G3198" s="216"/>
      <c r="H3198" s="216"/>
      <c r="I3198" s="216"/>
      <c r="J3198" s="216"/>
      <c r="K3198" s="216"/>
      <c r="L3198" s="216"/>
      <c r="M3198" s="216"/>
      <c r="N3198" s="216"/>
      <c r="O3198" s="216"/>
      <c r="P3198" s="216"/>
      <c r="Q3198" s="216"/>
      <c r="R3198" s="216"/>
      <c r="S3198" s="216"/>
      <c r="T3198" s="216"/>
      <c r="U3198" s="216"/>
      <c r="V3198" s="216"/>
      <c r="W3198" s="216"/>
      <c r="X3198" s="216"/>
      <c r="Y3198" s="216"/>
      <c r="Z3198" s="216"/>
      <c r="AA3198" s="216"/>
      <c r="AB3198" s="216"/>
      <c r="AC3198" s="216"/>
      <c r="AD3198" s="216"/>
      <c r="AE3198" s="216"/>
      <c r="AF3198" s="216"/>
      <c r="AG3198" s="216"/>
      <c r="AH3198" s="216"/>
      <c r="AI3198" s="216"/>
      <c r="AJ3198" s="216"/>
      <c r="AK3198" s="216"/>
      <c r="AL3198" s="216"/>
      <c r="FY3198" s="184"/>
      <c r="JJ3198" s="184"/>
    </row>
    <row r="3199" spans="2:270">
      <c r="B3199" s="202"/>
      <c r="E3199" s="216"/>
      <c r="F3199" s="216"/>
      <c r="G3199" s="216"/>
      <c r="H3199" s="216"/>
      <c r="I3199" s="216"/>
      <c r="J3199" s="216"/>
      <c r="K3199" s="216"/>
      <c r="L3199" s="216"/>
      <c r="M3199" s="216"/>
      <c r="N3199" s="216"/>
      <c r="O3199" s="216"/>
      <c r="P3199" s="216"/>
      <c r="Q3199" s="216"/>
      <c r="R3199" s="216"/>
      <c r="S3199" s="216"/>
      <c r="T3199" s="216"/>
      <c r="U3199" s="216"/>
      <c r="V3199" s="216"/>
      <c r="W3199" s="216"/>
      <c r="X3199" s="216"/>
      <c r="Y3199" s="216"/>
      <c r="Z3199" s="216"/>
      <c r="AA3199" s="216"/>
      <c r="AB3199" s="216"/>
      <c r="AC3199" s="216"/>
      <c r="AD3199" s="216"/>
      <c r="AE3199" s="216"/>
      <c r="AF3199" s="216"/>
      <c r="AG3199" s="216"/>
      <c r="AH3199" s="216"/>
      <c r="AI3199" s="216"/>
      <c r="AJ3199" s="216"/>
      <c r="AK3199" s="216"/>
      <c r="AL3199" s="216"/>
      <c r="FY3199" s="184"/>
      <c r="JJ3199" s="184"/>
    </row>
    <row r="3200" spans="2:270">
      <c r="B3200" s="202"/>
      <c r="E3200" s="216"/>
      <c r="F3200" s="216"/>
      <c r="G3200" s="216"/>
      <c r="H3200" s="216"/>
      <c r="I3200" s="216"/>
      <c r="J3200" s="216"/>
      <c r="K3200" s="216"/>
      <c r="L3200" s="216"/>
      <c r="M3200" s="216"/>
      <c r="N3200" s="216"/>
      <c r="O3200" s="216"/>
      <c r="P3200" s="216"/>
      <c r="Q3200" s="216"/>
      <c r="R3200" s="216"/>
      <c r="S3200" s="216"/>
      <c r="T3200" s="216"/>
      <c r="U3200" s="216"/>
      <c r="V3200" s="216"/>
      <c r="W3200" s="216"/>
      <c r="X3200" s="216"/>
      <c r="Y3200" s="216"/>
      <c r="Z3200" s="216"/>
      <c r="AA3200" s="216"/>
      <c r="AB3200" s="216"/>
      <c r="AC3200" s="216"/>
      <c r="AD3200" s="216"/>
      <c r="AE3200" s="216"/>
      <c r="AF3200" s="216"/>
      <c r="AG3200" s="216"/>
      <c r="AH3200" s="216"/>
      <c r="AI3200" s="216"/>
      <c r="AJ3200" s="216"/>
      <c r="AK3200" s="216"/>
      <c r="AL3200" s="216"/>
      <c r="FY3200" s="184"/>
      <c r="JJ3200" s="184"/>
    </row>
    <row r="3201" spans="2:270">
      <c r="B3201" s="202"/>
      <c r="E3201" s="216"/>
      <c r="F3201" s="216"/>
      <c r="G3201" s="216"/>
      <c r="H3201" s="216"/>
      <c r="I3201" s="216"/>
      <c r="J3201" s="216"/>
      <c r="K3201" s="216"/>
      <c r="L3201" s="216"/>
      <c r="M3201" s="216"/>
      <c r="N3201" s="216"/>
      <c r="O3201" s="216"/>
      <c r="P3201" s="216"/>
      <c r="Q3201" s="216"/>
      <c r="R3201" s="216"/>
      <c r="S3201" s="216"/>
      <c r="T3201" s="216"/>
      <c r="U3201" s="216"/>
      <c r="V3201" s="216"/>
      <c r="W3201" s="216"/>
      <c r="X3201" s="216"/>
      <c r="Y3201" s="216"/>
      <c r="Z3201" s="216"/>
      <c r="AA3201" s="216"/>
      <c r="AB3201" s="216"/>
      <c r="AC3201" s="216"/>
      <c r="AD3201" s="216"/>
      <c r="AE3201" s="216"/>
      <c r="AF3201" s="216"/>
      <c r="AG3201" s="216"/>
      <c r="AH3201" s="216"/>
      <c r="AI3201" s="216"/>
      <c r="AJ3201" s="216"/>
      <c r="AK3201" s="216"/>
      <c r="AL3201" s="216"/>
      <c r="FY3201" s="184"/>
      <c r="JJ3201" s="184"/>
    </row>
    <row r="3202" spans="2:270">
      <c r="B3202" s="202"/>
      <c r="E3202" s="216"/>
      <c r="F3202" s="216"/>
      <c r="G3202" s="216"/>
      <c r="H3202" s="216"/>
      <c r="I3202" s="216"/>
      <c r="J3202" s="216"/>
      <c r="K3202" s="216"/>
      <c r="L3202" s="216"/>
      <c r="M3202" s="216"/>
      <c r="N3202" s="216"/>
      <c r="O3202" s="216"/>
      <c r="P3202" s="216"/>
      <c r="Q3202" s="216"/>
      <c r="R3202" s="216"/>
      <c r="S3202" s="216"/>
      <c r="T3202" s="216"/>
      <c r="U3202" s="216"/>
      <c r="V3202" s="216"/>
      <c r="W3202" s="216"/>
      <c r="X3202" s="216"/>
      <c r="Y3202" s="216"/>
      <c r="Z3202" s="216"/>
      <c r="AA3202" s="216"/>
      <c r="AB3202" s="216"/>
      <c r="AC3202" s="216"/>
      <c r="AD3202" s="216"/>
      <c r="AE3202" s="216"/>
      <c r="AF3202" s="216"/>
      <c r="AG3202" s="216"/>
      <c r="AH3202" s="216"/>
      <c r="AI3202" s="216"/>
      <c r="AJ3202" s="216"/>
      <c r="AK3202" s="216"/>
      <c r="AL3202" s="216"/>
      <c r="FY3202" s="184"/>
      <c r="JJ3202" s="184"/>
    </row>
    <row r="3203" spans="2:270">
      <c r="B3203" s="202"/>
      <c r="E3203" s="216"/>
      <c r="F3203" s="216"/>
      <c r="G3203" s="216"/>
      <c r="H3203" s="216"/>
      <c r="I3203" s="216"/>
      <c r="J3203" s="216"/>
      <c r="K3203" s="216"/>
      <c r="L3203" s="216"/>
      <c r="M3203" s="216"/>
      <c r="N3203" s="216"/>
      <c r="O3203" s="216"/>
      <c r="P3203" s="216"/>
      <c r="Q3203" s="216"/>
      <c r="R3203" s="216"/>
      <c r="S3203" s="216"/>
      <c r="T3203" s="216"/>
      <c r="U3203" s="216"/>
      <c r="V3203" s="216"/>
      <c r="W3203" s="216"/>
      <c r="X3203" s="216"/>
      <c r="Y3203" s="216"/>
      <c r="Z3203" s="216"/>
      <c r="AA3203" s="216"/>
      <c r="AB3203" s="216"/>
      <c r="AC3203" s="216"/>
      <c r="AD3203" s="216"/>
      <c r="AE3203" s="216"/>
      <c r="AF3203" s="216"/>
      <c r="AG3203" s="216"/>
      <c r="AH3203" s="216"/>
      <c r="AI3203" s="216"/>
      <c r="AJ3203" s="216"/>
      <c r="AK3203" s="216"/>
      <c r="AL3203" s="216"/>
      <c r="FY3203" s="184"/>
      <c r="JJ3203" s="184"/>
    </row>
    <row r="3204" spans="2:270">
      <c r="B3204" s="202"/>
      <c r="E3204" s="216"/>
      <c r="F3204" s="216"/>
      <c r="G3204" s="216"/>
      <c r="H3204" s="216"/>
      <c r="I3204" s="216"/>
      <c r="J3204" s="216"/>
      <c r="K3204" s="216"/>
      <c r="L3204" s="216"/>
      <c r="M3204" s="216"/>
      <c r="N3204" s="216"/>
      <c r="O3204" s="216"/>
      <c r="P3204" s="216"/>
      <c r="Q3204" s="216"/>
      <c r="R3204" s="216"/>
      <c r="S3204" s="216"/>
      <c r="T3204" s="216"/>
      <c r="U3204" s="216"/>
      <c r="V3204" s="216"/>
      <c r="W3204" s="216"/>
      <c r="X3204" s="216"/>
      <c r="Y3204" s="216"/>
      <c r="Z3204" s="216"/>
      <c r="AA3204" s="216"/>
      <c r="AB3204" s="216"/>
      <c r="AC3204" s="216"/>
      <c r="AD3204" s="216"/>
      <c r="AE3204" s="216"/>
      <c r="AF3204" s="216"/>
      <c r="AG3204" s="216"/>
      <c r="AH3204" s="216"/>
      <c r="AI3204" s="216"/>
      <c r="AJ3204" s="216"/>
      <c r="AK3204" s="216"/>
      <c r="AL3204" s="216"/>
      <c r="FY3204" s="184"/>
      <c r="JJ3204" s="184"/>
    </row>
    <row r="3205" spans="2:270">
      <c r="B3205" s="202"/>
      <c r="E3205" s="216"/>
      <c r="F3205" s="216"/>
      <c r="G3205" s="216"/>
      <c r="H3205" s="216"/>
      <c r="I3205" s="216"/>
      <c r="J3205" s="216"/>
      <c r="K3205" s="216"/>
      <c r="L3205" s="216"/>
      <c r="M3205" s="216"/>
      <c r="N3205" s="216"/>
      <c r="O3205" s="216"/>
      <c r="P3205" s="216"/>
      <c r="Q3205" s="216"/>
      <c r="R3205" s="216"/>
      <c r="S3205" s="216"/>
      <c r="T3205" s="216"/>
      <c r="U3205" s="216"/>
      <c r="V3205" s="216"/>
      <c r="W3205" s="216"/>
      <c r="X3205" s="216"/>
      <c r="Y3205" s="216"/>
      <c r="Z3205" s="216"/>
      <c r="AA3205" s="216"/>
      <c r="AB3205" s="216"/>
      <c r="AC3205" s="216"/>
      <c r="AD3205" s="216"/>
      <c r="AE3205" s="216"/>
      <c r="AF3205" s="216"/>
      <c r="AG3205" s="216"/>
      <c r="AH3205" s="216"/>
      <c r="AI3205" s="216"/>
      <c r="AJ3205" s="216"/>
      <c r="AK3205" s="216"/>
      <c r="AL3205" s="216"/>
      <c r="FY3205" s="184"/>
      <c r="JJ3205" s="184"/>
    </row>
    <row r="3206" spans="2:270">
      <c r="B3206" s="202"/>
      <c r="E3206" s="216"/>
      <c r="F3206" s="216"/>
      <c r="G3206" s="216"/>
      <c r="H3206" s="216"/>
      <c r="I3206" s="216"/>
      <c r="J3206" s="216"/>
      <c r="K3206" s="216"/>
      <c r="L3206" s="216"/>
      <c r="M3206" s="216"/>
      <c r="N3206" s="216"/>
      <c r="O3206" s="216"/>
      <c r="P3206" s="216"/>
      <c r="Q3206" s="216"/>
      <c r="R3206" s="216"/>
      <c r="S3206" s="216"/>
      <c r="T3206" s="216"/>
      <c r="U3206" s="216"/>
      <c r="V3206" s="216"/>
      <c r="W3206" s="216"/>
      <c r="X3206" s="216"/>
      <c r="Y3206" s="216"/>
      <c r="Z3206" s="216"/>
      <c r="AA3206" s="216"/>
      <c r="AB3206" s="216"/>
      <c r="AC3206" s="216"/>
      <c r="AD3206" s="216"/>
      <c r="AE3206" s="216"/>
      <c r="AF3206" s="216"/>
      <c r="AG3206" s="216"/>
      <c r="AH3206" s="216"/>
      <c r="AI3206" s="216"/>
      <c r="AJ3206" s="216"/>
      <c r="AK3206" s="216"/>
      <c r="AL3206" s="216"/>
      <c r="FY3206" s="184"/>
      <c r="JJ3206" s="184"/>
    </row>
    <row r="3207" spans="2:270">
      <c r="B3207" s="202"/>
      <c r="E3207" s="216"/>
      <c r="F3207" s="216"/>
      <c r="G3207" s="216"/>
      <c r="H3207" s="216"/>
      <c r="I3207" s="216"/>
      <c r="J3207" s="216"/>
      <c r="K3207" s="216"/>
      <c r="L3207" s="216"/>
      <c r="M3207" s="216"/>
      <c r="N3207" s="216"/>
      <c r="O3207" s="216"/>
      <c r="P3207" s="216"/>
      <c r="Q3207" s="216"/>
      <c r="R3207" s="216"/>
      <c r="S3207" s="216"/>
      <c r="T3207" s="216"/>
      <c r="U3207" s="216"/>
      <c r="V3207" s="216"/>
      <c r="W3207" s="216"/>
      <c r="X3207" s="216"/>
      <c r="Y3207" s="216"/>
      <c r="Z3207" s="216"/>
      <c r="AA3207" s="216"/>
      <c r="AB3207" s="216"/>
      <c r="AC3207" s="216"/>
      <c r="AD3207" s="216"/>
      <c r="AE3207" s="216"/>
      <c r="AF3207" s="216"/>
      <c r="AG3207" s="216"/>
      <c r="AH3207" s="216"/>
      <c r="AI3207" s="216"/>
      <c r="AJ3207" s="216"/>
      <c r="AK3207" s="216"/>
      <c r="AL3207" s="216"/>
      <c r="FY3207" s="184"/>
      <c r="JJ3207" s="184"/>
    </row>
    <row r="3208" spans="2:270">
      <c r="B3208" s="202"/>
      <c r="E3208" s="216"/>
      <c r="F3208" s="216"/>
      <c r="G3208" s="216"/>
      <c r="H3208" s="216"/>
      <c r="I3208" s="216"/>
      <c r="J3208" s="216"/>
      <c r="K3208" s="216"/>
      <c r="L3208" s="216"/>
      <c r="M3208" s="216"/>
      <c r="N3208" s="216"/>
      <c r="O3208" s="216"/>
      <c r="P3208" s="216"/>
      <c r="Q3208" s="216"/>
      <c r="R3208" s="216"/>
      <c r="S3208" s="216"/>
      <c r="T3208" s="216"/>
      <c r="U3208" s="216"/>
      <c r="V3208" s="216"/>
      <c r="W3208" s="216"/>
      <c r="X3208" s="216"/>
      <c r="Y3208" s="216"/>
      <c r="Z3208" s="216"/>
      <c r="AA3208" s="216"/>
      <c r="AB3208" s="216"/>
      <c r="AC3208" s="216"/>
      <c r="AD3208" s="216"/>
      <c r="AE3208" s="216"/>
      <c r="AF3208" s="216"/>
      <c r="AG3208" s="216"/>
      <c r="AH3208" s="216"/>
      <c r="AI3208" s="216"/>
      <c r="AJ3208" s="216"/>
      <c r="AK3208" s="216"/>
      <c r="AL3208" s="216"/>
      <c r="FY3208" s="184"/>
      <c r="JJ3208" s="184"/>
    </row>
    <row r="3209" spans="2:270">
      <c r="B3209" s="202"/>
      <c r="E3209" s="216"/>
      <c r="F3209" s="216"/>
      <c r="G3209" s="216"/>
      <c r="H3209" s="216"/>
      <c r="I3209" s="216"/>
      <c r="J3209" s="216"/>
      <c r="K3209" s="216"/>
      <c r="L3209" s="216"/>
      <c r="M3209" s="216"/>
      <c r="N3209" s="216"/>
      <c r="O3209" s="216"/>
      <c r="P3209" s="216"/>
      <c r="Q3209" s="216"/>
      <c r="R3209" s="216"/>
      <c r="S3209" s="216"/>
      <c r="T3209" s="216"/>
      <c r="U3209" s="216"/>
      <c r="V3209" s="216"/>
      <c r="W3209" s="216"/>
      <c r="X3209" s="216"/>
      <c r="Y3209" s="216"/>
      <c r="Z3209" s="216"/>
      <c r="AA3209" s="216"/>
      <c r="AB3209" s="216"/>
      <c r="AC3209" s="216"/>
      <c r="AD3209" s="216"/>
      <c r="AE3209" s="216"/>
      <c r="AF3209" s="216"/>
      <c r="AG3209" s="216"/>
      <c r="AH3209" s="216"/>
      <c r="AI3209" s="216"/>
      <c r="AJ3209" s="216"/>
      <c r="AK3209" s="216"/>
      <c r="AL3209" s="216"/>
      <c r="FY3209" s="184"/>
      <c r="JJ3209" s="184"/>
    </row>
    <row r="3210" spans="2:270">
      <c r="B3210" s="202"/>
      <c r="E3210" s="216"/>
      <c r="F3210" s="216"/>
      <c r="G3210" s="216"/>
      <c r="H3210" s="216"/>
      <c r="I3210" s="216"/>
      <c r="J3210" s="216"/>
      <c r="K3210" s="216"/>
      <c r="L3210" s="216"/>
      <c r="M3210" s="216"/>
      <c r="N3210" s="216"/>
      <c r="O3210" s="216"/>
      <c r="P3210" s="216"/>
      <c r="Q3210" s="216"/>
      <c r="R3210" s="216"/>
      <c r="S3210" s="216"/>
      <c r="T3210" s="216"/>
      <c r="U3210" s="216"/>
      <c r="V3210" s="216"/>
      <c r="W3210" s="216"/>
      <c r="X3210" s="216"/>
      <c r="Y3210" s="216"/>
      <c r="Z3210" s="216"/>
      <c r="AA3210" s="216"/>
      <c r="AB3210" s="216"/>
      <c r="AC3210" s="216"/>
      <c r="AD3210" s="216"/>
      <c r="AE3210" s="216"/>
      <c r="AF3210" s="216"/>
      <c r="AG3210" s="216"/>
      <c r="AH3210" s="216"/>
      <c r="AI3210" s="216"/>
      <c r="AJ3210" s="216"/>
      <c r="AK3210" s="216"/>
      <c r="AL3210" s="216"/>
      <c r="FY3210" s="184"/>
      <c r="JJ3210" s="184"/>
    </row>
    <row r="3211" spans="2:270">
      <c r="B3211" s="202"/>
      <c r="E3211" s="216"/>
      <c r="F3211" s="216"/>
      <c r="G3211" s="216"/>
      <c r="H3211" s="216"/>
      <c r="I3211" s="216"/>
      <c r="J3211" s="216"/>
      <c r="K3211" s="216"/>
      <c r="L3211" s="216"/>
      <c r="M3211" s="216"/>
      <c r="N3211" s="216"/>
      <c r="O3211" s="216"/>
      <c r="P3211" s="216"/>
      <c r="Q3211" s="216"/>
      <c r="R3211" s="216"/>
      <c r="S3211" s="216"/>
      <c r="T3211" s="216"/>
      <c r="U3211" s="216"/>
      <c r="V3211" s="216"/>
      <c r="W3211" s="216"/>
      <c r="X3211" s="216"/>
      <c r="Y3211" s="216"/>
      <c r="Z3211" s="216"/>
      <c r="AA3211" s="216"/>
      <c r="AB3211" s="216"/>
      <c r="AC3211" s="216"/>
      <c r="AD3211" s="216"/>
      <c r="AE3211" s="216"/>
      <c r="AF3211" s="216"/>
      <c r="AG3211" s="216"/>
      <c r="AH3211" s="216"/>
      <c r="AI3211" s="216"/>
      <c r="AJ3211" s="216"/>
      <c r="AK3211" s="216"/>
      <c r="AL3211" s="216"/>
      <c r="FY3211" s="184"/>
      <c r="JJ3211" s="184"/>
    </row>
    <row r="3212" spans="2:270">
      <c r="B3212" s="202"/>
      <c r="E3212" s="216"/>
      <c r="F3212" s="216"/>
      <c r="G3212" s="216"/>
      <c r="H3212" s="216"/>
      <c r="I3212" s="216"/>
      <c r="J3212" s="216"/>
      <c r="K3212" s="216"/>
      <c r="L3212" s="216"/>
      <c r="M3212" s="216"/>
      <c r="N3212" s="216"/>
      <c r="O3212" s="216"/>
      <c r="P3212" s="216"/>
      <c r="Q3212" s="216"/>
      <c r="R3212" s="216"/>
      <c r="S3212" s="216"/>
      <c r="T3212" s="216"/>
      <c r="U3212" s="216"/>
      <c r="V3212" s="216"/>
      <c r="W3212" s="216"/>
      <c r="X3212" s="216"/>
      <c r="Y3212" s="216"/>
      <c r="Z3212" s="216"/>
      <c r="AA3212" s="216"/>
      <c r="AB3212" s="216"/>
      <c r="AC3212" s="216"/>
      <c r="AD3212" s="216"/>
      <c r="AE3212" s="216"/>
      <c r="AF3212" s="216"/>
      <c r="AG3212" s="216"/>
      <c r="AH3212" s="216"/>
      <c r="AI3212" s="216"/>
      <c r="AJ3212" s="216"/>
      <c r="AK3212" s="216"/>
      <c r="AL3212" s="216"/>
      <c r="FY3212" s="184"/>
      <c r="JJ3212" s="184"/>
    </row>
    <row r="3213" spans="2:270">
      <c r="B3213" s="202"/>
      <c r="E3213" s="216"/>
      <c r="F3213" s="216"/>
      <c r="G3213" s="216"/>
      <c r="H3213" s="216"/>
      <c r="I3213" s="216"/>
      <c r="J3213" s="216"/>
      <c r="K3213" s="216"/>
      <c r="L3213" s="216"/>
      <c r="M3213" s="216"/>
      <c r="N3213" s="216"/>
      <c r="O3213" s="216"/>
      <c r="P3213" s="216"/>
      <c r="Q3213" s="216"/>
      <c r="R3213" s="216"/>
      <c r="S3213" s="216"/>
      <c r="T3213" s="216"/>
      <c r="U3213" s="216"/>
      <c r="V3213" s="216"/>
      <c r="W3213" s="216"/>
      <c r="X3213" s="216"/>
      <c r="Y3213" s="216"/>
      <c r="Z3213" s="216"/>
      <c r="AA3213" s="216"/>
      <c r="AB3213" s="216"/>
      <c r="AC3213" s="216"/>
      <c r="AD3213" s="216"/>
      <c r="AE3213" s="216"/>
      <c r="AF3213" s="216"/>
      <c r="AG3213" s="216"/>
      <c r="AH3213" s="216"/>
      <c r="AI3213" s="216"/>
      <c r="AJ3213" s="216"/>
      <c r="AK3213" s="216"/>
      <c r="AL3213" s="216"/>
      <c r="FY3213" s="184"/>
      <c r="JJ3213" s="184"/>
    </row>
    <row r="3214" spans="2:270">
      <c r="B3214" s="202"/>
      <c r="E3214" s="216"/>
      <c r="F3214" s="216"/>
      <c r="G3214" s="216"/>
      <c r="H3214" s="216"/>
      <c r="I3214" s="216"/>
      <c r="J3214" s="216"/>
      <c r="K3214" s="216"/>
      <c r="L3214" s="216"/>
      <c r="M3214" s="216"/>
      <c r="N3214" s="216"/>
      <c r="O3214" s="216"/>
      <c r="P3214" s="216"/>
      <c r="Q3214" s="216"/>
      <c r="R3214" s="216"/>
      <c r="S3214" s="216"/>
      <c r="T3214" s="216"/>
      <c r="U3214" s="216"/>
      <c r="V3214" s="216"/>
      <c r="W3214" s="216"/>
      <c r="X3214" s="216"/>
      <c r="Y3214" s="216"/>
      <c r="Z3214" s="216"/>
      <c r="AA3214" s="216"/>
      <c r="AB3214" s="216"/>
      <c r="AC3214" s="216"/>
      <c r="AD3214" s="216"/>
      <c r="AE3214" s="216"/>
      <c r="AF3214" s="216"/>
      <c r="AG3214" s="216"/>
      <c r="AH3214" s="216"/>
      <c r="AI3214" s="216"/>
      <c r="AJ3214" s="216"/>
      <c r="AK3214" s="216"/>
      <c r="AL3214" s="216"/>
      <c r="FY3214" s="184"/>
      <c r="JJ3214" s="184"/>
    </row>
    <row r="3215" spans="2:270">
      <c r="B3215" s="202"/>
      <c r="E3215" s="216"/>
      <c r="F3215" s="216"/>
      <c r="G3215" s="216"/>
      <c r="H3215" s="216"/>
      <c r="I3215" s="216"/>
      <c r="J3215" s="216"/>
      <c r="K3215" s="216"/>
      <c r="L3215" s="216"/>
      <c r="M3215" s="216"/>
      <c r="N3215" s="216"/>
      <c r="O3215" s="216"/>
      <c r="P3215" s="216"/>
      <c r="Q3215" s="216"/>
      <c r="R3215" s="216"/>
      <c r="S3215" s="216"/>
      <c r="T3215" s="216"/>
      <c r="U3215" s="216"/>
      <c r="V3215" s="216"/>
      <c r="W3215" s="216"/>
      <c r="X3215" s="216"/>
      <c r="Y3215" s="216"/>
      <c r="Z3215" s="216"/>
      <c r="AA3215" s="216"/>
      <c r="AB3215" s="216"/>
      <c r="AC3215" s="216"/>
      <c r="AD3215" s="216"/>
      <c r="AE3215" s="216"/>
      <c r="AF3215" s="216"/>
      <c r="AG3215" s="216"/>
      <c r="AH3215" s="216"/>
      <c r="AI3215" s="216"/>
      <c r="AJ3215" s="216"/>
      <c r="AK3215" s="216"/>
      <c r="AL3215" s="216"/>
      <c r="FY3215" s="184"/>
      <c r="JJ3215" s="184"/>
    </row>
    <row r="3216" spans="2:270">
      <c r="B3216" s="202"/>
      <c r="E3216" s="216"/>
      <c r="F3216" s="216"/>
      <c r="G3216" s="216"/>
      <c r="H3216" s="216"/>
      <c r="I3216" s="216"/>
      <c r="J3216" s="216"/>
      <c r="K3216" s="216"/>
      <c r="L3216" s="216"/>
      <c r="M3216" s="216"/>
      <c r="N3216" s="216"/>
      <c r="O3216" s="216"/>
      <c r="P3216" s="216"/>
      <c r="Q3216" s="216"/>
      <c r="R3216" s="216"/>
      <c r="S3216" s="216"/>
      <c r="T3216" s="216"/>
      <c r="U3216" s="216"/>
      <c r="V3216" s="216"/>
      <c r="W3216" s="216"/>
      <c r="X3216" s="216"/>
      <c r="Y3216" s="216"/>
      <c r="Z3216" s="216"/>
      <c r="AA3216" s="216"/>
      <c r="AB3216" s="216"/>
      <c r="AC3216" s="216"/>
      <c r="AD3216" s="216"/>
      <c r="AE3216" s="216"/>
      <c r="AF3216" s="216"/>
      <c r="AG3216" s="216"/>
      <c r="AH3216" s="216"/>
      <c r="AI3216" s="216"/>
      <c r="AJ3216" s="216"/>
      <c r="AK3216" s="216"/>
      <c r="AL3216" s="216"/>
      <c r="FY3216" s="184"/>
      <c r="JJ3216" s="184"/>
    </row>
    <row r="3217" spans="2:270">
      <c r="B3217" s="202"/>
      <c r="E3217" s="216"/>
      <c r="F3217" s="216"/>
      <c r="G3217" s="216"/>
      <c r="H3217" s="216"/>
      <c r="I3217" s="216"/>
      <c r="J3217" s="216"/>
      <c r="K3217" s="216"/>
      <c r="L3217" s="216"/>
      <c r="M3217" s="216"/>
      <c r="N3217" s="216"/>
      <c r="O3217" s="216"/>
      <c r="P3217" s="216"/>
      <c r="Q3217" s="216"/>
      <c r="R3217" s="216"/>
      <c r="S3217" s="216"/>
      <c r="T3217" s="216"/>
      <c r="U3217" s="216"/>
      <c r="V3217" s="216"/>
      <c r="W3217" s="216"/>
      <c r="X3217" s="216"/>
      <c r="Y3217" s="216"/>
      <c r="Z3217" s="216"/>
      <c r="AA3217" s="216"/>
      <c r="AB3217" s="216"/>
      <c r="AC3217" s="216"/>
      <c r="AD3217" s="216"/>
      <c r="AE3217" s="216"/>
      <c r="AF3217" s="216"/>
      <c r="AG3217" s="216"/>
      <c r="AH3217" s="216"/>
      <c r="AI3217" s="216"/>
      <c r="AJ3217" s="216"/>
      <c r="AK3217" s="216"/>
      <c r="AL3217" s="216"/>
      <c r="FY3217" s="184"/>
      <c r="JJ3217" s="184"/>
    </row>
    <row r="3218" spans="2:270">
      <c r="B3218" s="202"/>
      <c r="E3218" s="216"/>
      <c r="F3218" s="216"/>
      <c r="G3218" s="216"/>
      <c r="H3218" s="216"/>
      <c r="I3218" s="216"/>
      <c r="J3218" s="216"/>
      <c r="K3218" s="216"/>
      <c r="L3218" s="216"/>
      <c r="M3218" s="216"/>
      <c r="N3218" s="216"/>
      <c r="O3218" s="216"/>
      <c r="P3218" s="216"/>
      <c r="Q3218" s="216"/>
      <c r="R3218" s="216"/>
      <c r="S3218" s="216"/>
      <c r="T3218" s="216"/>
      <c r="U3218" s="216"/>
      <c r="V3218" s="216"/>
      <c r="W3218" s="216"/>
      <c r="X3218" s="216"/>
      <c r="Y3218" s="216"/>
      <c r="Z3218" s="216"/>
      <c r="AA3218" s="216"/>
      <c r="AB3218" s="216"/>
      <c r="AC3218" s="216"/>
      <c r="AD3218" s="216"/>
      <c r="AE3218" s="216"/>
      <c r="AF3218" s="216"/>
      <c r="AG3218" s="216"/>
      <c r="AH3218" s="216"/>
      <c r="AI3218" s="216"/>
      <c r="AJ3218" s="216"/>
      <c r="AK3218" s="216"/>
      <c r="AL3218" s="216"/>
      <c r="FY3218" s="184"/>
      <c r="JJ3218" s="184"/>
    </row>
    <row r="3219" spans="2:270">
      <c r="B3219" s="202"/>
      <c r="E3219" s="216"/>
      <c r="F3219" s="216"/>
      <c r="G3219" s="216"/>
      <c r="H3219" s="216"/>
      <c r="I3219" s="216"/>
      <c r="J3219" s="216"/>
      <c r="K3219" s="216"/>
      <c r="L3219" s="216"/>
      <c r="M3219" s="216"/>
      <c r="N3219" s="216"/>
      <c r="O3219" s="216"/>
      <c r="P3219" s="216"/>
      <c r="Q3219" s="216"/>
      <c r="R3219" s="216"/>
      <c r="S3219" s="216"/>
      <c r="T3219" s="216"/>
      <c r="U3219" s="216"/>
      <c r="V3219" s="216"/>
      <c r="W3219" s="216"/>
      <c r="X3219" s="216"/>
      <c r="Y3219" s="216"/>
      <c r="Z3219" s="216"/>
      <c r="AA3219" s="216"/>
      <c r="AB3219" s="216"/>
      <c r="AC3219" s="216"/>
      <c r="AD3219" s="216"/>
      <c r="AE3219" s="216"/>
      <c r="AF3219" s="216"/>
      <c r="AG3219" s="216"/>
      <c r="AH3219" s="216"/>
      <c r="AI3219" s="216"/>
      <c r="AJ3219" s="216"/>
      <c r="AK3219" s="216"/>
      <c r="AL3219" s="216"/>
      <c r="FY3219" s="184"/>
      <c r="JJ3219" s="184"/>
    </row>
    <row r="3220" spans="2:270">
      <c r="B3220" s="202"/>
      <c r="E3220" s="216"/>
      <c r="F3220" s="216"/>
      <c r="G3220" s="216"/>
      <c r="H3220" s="216"/>
      <c r="I3220" s="216"/>
      <c r="J3220" s="216"/>
      <c r="K3220" s="216"/>
      <c r="L3220" s="216"/>
      <c r="M3220" s="216"/>
      <c r="N3220" s="216"/>
      <c r="O3220" s="216"/>
      <c r="P3220" s="216"/>
      <c r="Q3220" s="216"/>
      <c r="R3220" s="216"/>
      <c r="S3220" s="216"/>
      <c r="T3220" s="216"/>
      <c r="U3220" s="216"/>
      <c r="V3220" s="216"/>
      <c r="W3220" s="216"/>
      <c r="X3220" s="216"/>
      <c r="Y3220" s="216"/>
      <c r="Z3220" s="216"/>
      <c r="AA3220" s="216"/>
      <c r="AB3220" s="216"/>
      <c r="AC3220" s="216"/>
      <c r="AD3220" s="216"/>
      <c r="AE3220" s="216"/>
      <c r="AF3220" s="216"/>
      <c r="AG3220" s="216"/>
      <c r="AH3220" s="216"/>
      <c r="AI3220" s="216"/>
      <c r="AJ3220" s="216"/>
      <c r="AK3220" s="216"/>
      <c r="AL3220" s="216"/>
      <c r="FY3220" s="184"/>
      <c r="JJ3220" s="184"/>
    </row>
    <row r="3221" spans="2:270">
      <c r="B3221" s="202"/>
      <c r="E3221" s="216"/>
      <c r="F3221" s="216"/>
      <c r="G3221" s="216"/>
      <c r="H3221" s="216"/>
      <c r="I3221" s="216"/>
      <c r="J3221" s="216"/>
      <c r="K3221" s="216"/>
      <c r="L3221" s="216"/>
      <c r="M3221" s="216"/>
      <c r="N3221" s="216"/>
      <c r="O3221" s="216"/>
      <c r="P3221" s="216"/>
      <c r="Q3221" s="216"/>
      <c r="R3221" s="216"/>
      <c r="S3221" s="216"/>
      <c r="T3221" s="216"/>
      <c r="U3221" s="216"/>
      <c r="V3221" s="216"/>
      <c r="W3221" s="216"/>
      <c r="X3221" s="216"/>
      <c r="Y3221" s="216"/>
      <c r="Z3221" s="216"/>
      <c r="AA3221" s="216"/>
      <c r="AB3221" s="216"/>
      <c r="AC3221" s="216"/>
      <c r="AD3221" s="216"/>
      <c r="AE3221" s="216"/>
      <c r="AF3221" s="216"/>
      <c r="AG3221" s="216"/>
      <c r="AH3221" s="216"/>
      <c r="AI3221" s="216"/>
      <c r="AJ3221" s="216"/>
      <c r="AK3221" s="216"/>
      <c r="AL3221" s="216"/>
      <c r="FY3221" s="184"/>
      <c r="JJ3221" s="184"/>
    </row>
    <row r="3222" spans="2:270">
      <c r="B3222" s="202"/>
      <c r="E3222" s="216"/>
      <c r="F3222" s="216"/>
      <c r="G3222" s="216"/>
      <c r="H3222" s="216"/>
      <c r="I3222" s="216"/>
      <c r="J3222" s="216"/>
      <c r="K3222" s="216"/>
      <c r="L3222" s="216"/>
      <c r="M3222" s="216"/>
      <c r="N3222" s="216"/>
      <c r="O3222" s="216"/>
      <c r="P3222" s="216"/>
      <c r="Q3222" s="216"/>
      <c r="R3222" s="216"/>
      <c r="S3222" s="216"/>
      <c r="T3222" s="216"/>
      <c r="U3222" s="216"/>
      <c r="V3222" s="216"/>
      <c r="W3222" s="216"/>
      <c r="X3222" s="216"/>
      <c r="Y3222" s="216"/>
      <c r="Z3222" s="216"/>
      <c r="AA3222" s="216"/>
      <c r="AB3222" s="216"/>
      <c r="AC3222" s="216"/>
      <c r="AD3222" s="216"/>
      <c r="AE3222" s="216"/>
      <c r="AF3222" s="216"/>
      <c r="AG3222" s="216"/>
      <c r="AH3222" s="216"/>
      <c r="AI3222" s="216"/>
      <c r="AJ3222" s="216"/>
      <c r="AK3222" s="216"/>
      <c r="AL3222" s="216"/>
      <c r="FY3222" s="184"/>
      <c r="JJ3222" s="184"/>
    </row>
    <row r="3223" spans="2:270">
      <c r="B3223" s="202"/>
      <c r="E3223" s="216"/>
      <c r="F3223" s="216"/>
      <c r="G3223" s="216"/>
      <c r="H3223" s="216"/>
      <c r="I3223" s="216"/>
      <c r="J3223" s="216"/>
      <c r="K3223" s="216"/>
      <c r="L3223" s="216"/>
      <c r="M3223" s="216"/>
      <c r="N3223" s="216"/>
      <c r="O3223" s="216"/>
      <c r="P3223" s="216"/>
      <c r="Q3223" s="216"/>
      <c r="R3223" s="216"/>
      <c r="S3223" s="216"/>
      <c r="T3223" s="216"/>
      <c r="U3223" s="216"/>
      <c r="V3223" s="216"/>
      <c r="W3223" s="216"/>
      <c r="X3223" s="216"/>
      <c r="Y3223" s="216"/>
      <c r="Z3223" s="216"/>
      <c r="AA3223" s="216"/>
      <c r="AB3223" s="216"/>
      <c r="AC3223" s="216"/>
      <c r="AD3223" s="216"/>
      <c r="AE3223" s="216"/>
      <c r="AF3223" s="216"/>
      <c r="AG3223" s="216"/>
      <c r="AH3223" s="216"/>
      <c r="AI3223" s="216"/>
      <c r="AJ3223" s="216"/>
      <c r="AK3223" s="216"/>
      <c r="AL3223" s="216"/>
      <c r="FY3223" s="184"/>
      <c r="JJ3223" s="184"/>
    </row>
    <row r="3224" spans="2:270">
      <c r="B3224" s="202"/>
      <c r="E3224" s="216"/>
      <c r="F3224" s="216"/>
      <c r="G3224" s="216"/>
      <c r="H3224" s="216"/>
      <c r="I3224" s="216"/>
      <c r="J3224" s="216"/>
      <c r="K3224" s="216"/>
      <c r="L3224" s="216"/>
      <c r="M3224" s="216"/>
      <c r="N3224" s="216"/>
      <c r="O3224" s="216"/>
      <c r="P3224" s="216"/>
      <c r="Q3224" s="216"/>
      <c r="R3224" s="216"/>
      <c r="S3224" s="216"/>
      <c r="T3224" s="216"/>
      <c r="U3224" s="216"/>
      <c r="V3224" s="216"/>
      <c r="W3224" s="216"/>
      <c r="X3224" s="216"/>
      <c r="Y3224" s="216"/>
      <c r="Z3224" s="216"/>
      <c r="AA3224" s="216"/>
      <c r="AB3224" s="216"/>
      <c r="AC3224" s="216"/>
      <c r="AD3224" s="216"/>
      <c r="AE3224" s="216"/>
      <c r="AF3224" s="216"/>
      <c r="AG3224" s="216"/>
      <c r="AH3224" s="216"/>
      <c r="AI3224" s="216"/>
      <c r="AJ3224" s="216"/>
      <c r="AK3224" s="216"/>
      <c r="AL3224" s="216"/>
      <c r="FY3224" s="184"/>
      <c r="JJ3224" s="184"/>
    </row>
    <row r="3225" spans="2:270">
      <c r="B3225" s="202"/>
      <c r="E3225" s="216"/>
      <c r="F3225" s="216"/>
      <c r="G3225" s="216"/>
      <c r="H3225" s="216"/>
      <c r="I3225" s="216"/>
      <c r="J3225" s="216"/>
      <c r="K3225" s="216"/>
      <c r="L3225" s="216"/>
      <c r="M3225" s="216"/>
      <c r="N3225" s="216"/>
      <c r="O3225" s="216"/>
      <c r="P3225" s="216"/>
      <c r="Q3225" s="216"/>
      <c r="R3225" s="216"/>
      <c r="S3225" s="216"/>
      <c r="T3225" s="216"/>
      <c r="U3225" s="216"/>
      <c r="V3225" s="216"/>
      <c r="W3225" s="216"/>
      <c r="X3225" s="216"/>
      <c r="Y3225" s="216"/>
      <c r="Z3225" s="216"/>
      <c r="AA3225" s="216"/>
      <c r="AB3225" s="216"/>
      <c r="AC3225" s="216"/>
      <c r="AD3225" s="216"/>
      <c r="AE3225" s="216"/>
      <c r="AF3225" s="216"/>
      <c r="AG3225" s="216"/>
      <c r="AH3225" s="216"/>
      <c r="AI3225" s="216"/>
      <c r="AJ3225" s="216"/>
      <c r="AK3225" s="216"/>
      <c r="AL3225" s="216"/>
      <c r="FY3225" s="184"/>
      <c r="JJ3225" s="184"/>
    </row>
    <row r="3226" spans="2:270">
      <c r="B3226" s="202"/>
      <c r="E3226" s="216"/>
      <c r="F3226" s="216"/>
      <c r="G3226" s="216"/>
      <c r="H3226" s="216"/>
      <c r="I3226" s="216"/>
      <c r="J3226" s="216"/>
      <c r="K3226" s="216"/>
      <c r="L3226" s="216"/>
      <c r="M3226" s="216"/>
      <c r="N3226" s="216"/>
      <c r="O3226" s="216"/>
      <c r="P3226" s="216"/>
      <c r="Q3226" s="216"/>
      <c r="R3226" s="216"/>
      <c r="S3226" s="216"/>
      <c r="T3226" s="216"/>
      <c r="U3226" s="216"/>
      <c r="V3226" s="216"/>
      <c r="W3226" s="216"/>
      <c r="X3226" s="216"/>
      <c r="Y3226" s="216"/>
      <c r="Z3226" s="216"/>
      <c r="AA3226" s="216"/>
      <c r="AB3226" s="216"/>
      <c r="AC3226" s="216"/>
      <c r="AD3226" s="216"/>
      <c r="AE3226" s="216"/>
      <c r="AF3226" s="216"/>
      <c r="AG3226" s="216"/>
      <c r="AH3226" s="216"/>
      <c r="AI3226" s="216"/>
      <c r="AJ3226" s="216"/>
      <c r="AK3226" s="216"/>
      <c r="AL3226" s="216"/>
      <c r="FY3226" s="184"/>
      <c r="JJ3226" s="184"/>
    </row>
    <row r="3227" spans="2:270">
      <c r="B3227" s="202"/>
      <c r="E3227" s="216"/>
      <c r="F3227" s="216"/>
      <c r="G3227" s="216"/>
      <c r="H3227" s="216"/>
      <c r="I3227" s="216"/>
      <c r="J3227" s="216"/>
      <c r="K3227" s="216"/>
      <c r="L3227" s="216"/>
      <c r="M3227" s="216"/>
      <c r="N3227" s="216"/>
      <c r="O3227" s="216"/>
      <c r="P3227" s="216"/>
      <c r="Q3227" s="216"/>
      <c r="R3227" s="216"/>
      <c r="S3227" s="216"/>
      <c r="T3227" s="216"/>
      <c r="U3227" s="216"/>
      <c r="V3227" s="216"/>
      <c r="W3227" s="216"/>
      <c r="X3227" s="216"/>
      <c r="Y3227" s="216"/>
      <c r="Z3227" s="216"/>
      <c r="AA3227" s="216"/>
      <c r="AB3227" s="216"/>
      <c r="AC3227" s="216"/>
      <c r="AD3227" s="216"/>
      <c r="AE3227" s="216"/>
      <c r="AF3227" s="216"/>
      <c r="AG3227" s="216"/>
      <c r="AH3227" s="216"/>
      <c r="AI3227" s="216"/>
      <c r="AJ3227" s="216"/>
      <c r="AK3227" s="216"/>
      <c r="AL3227" s="216"/>
      <c r="FY3227" s="184"/>
      <c r="JJ3227" s="184"/>
    </row>
    <row r="3228" spans="2:270">
      <c r="B3228" s="202"/>
      <c r="E3228" s="216"/>
      <c r="F3228" s="216"/>
      <c r="G3228" s="216"/>
      <c r="H3228" s="216"/>
      <c r="I3228" s="216"/>
      <c r="J3228" s="216"/>
      <c r="K3228" s="216"/>
      <c r="L3228" s="216"/>
      <c r="M3228" s="216"/>
      <c r="N3228" s="216"/>
      <c r="O3228" s="216"/>
      <c r="P3228" s="216"/>
      <c r="Q3228" s="216"/>
      <c r="R3228" s="216"/>
      <c r="S3228" s="216"/>
      <c r="T3228" s="216"/>
      <c r="U3228" s="216"/>
      <c r="V3228" s="216"/>
      <c r="W3228" s="216"/>
      <c r="X3228" s="216"/>
      <c r="Y3228" s="216"/>
      <c r="Z3228" s="216"/>
      <c r="AA3228" s="216"/>
      <c r="AB3228" s="216"/>
      <c r="AC3228" s="216"/>
      <c r="AD3228" s="216"/>
      <c r="AE3228" s="216"/>
      <c r="AF3228" s="216"/>
      <c r="AG3228" s="216"/>
      <c r="AH3228" s="216"/>
      <c r="AI3228" s="216"/>
      <c r="AJ3228" s="216"/>
      <c r="AK3228" s="216"/>
      <c r="AL3228" s="216"/>
      <c r="FY3228" s="184"/>
      <c r="JJ3228" s="184"/>
    </row>
    <row r="3229" spans="2:270">
      <c r="B3229" s="202"/>
      <c r="E3229" s="216"/>
      <c r="F3229" s="216"/>
      <c r="G3229" s="216"/>
      <c r="H3229" s="216"/>
      <c r="I3229" s="216"/>
      <c r="J3229" s="216"/>
      <c r="K3229" s="216"/>
      <c r="L3229" s="216"/>
      <c r="M3229" s="216"/>
      <c r="N3229" s="216"/>
      <c r="O3229" s="216"/>
      <c r="P3229" s="216"/>
      <c r="Q3229" s="216"/>
      <c r="R3229" s="216"/>
      <c r="S3229" s="216"/>
      <c r="T3229" s="216"/>
      <c r="U3229" s="216"/>
      <c r="V3229" s="216"/>
      <c r="W3229" s="216"/>
      <c r="X3229" s="216"/>
      <c r="Y3229" s="216"/>
      <c r="Z3229" s="216"/>
      <c r="AA3229" s="216"/>
      <c r="AB3229" s="216"/>
      <c r="AC3229" s="216"/>
      <c r="AD3229" s="216"/>
      <c r="AE3229" s="216"/>
      <c r="AF3229" s="216"/>
      <c r="AG3229" s="216"/>
      <c r="AH3229" s="216"/>
      <c r="AI3229" s="216"/>
      <c r="AJ3229" s="216"/>
      <c r="AK3229" s="216"/>
      <c r="AL3229" s="216"/>
      <c r="FY3229" s="184"/>
      <c r="JJ3229" s="184"/>
    </row>
    <row r="3230" spans="2:270">
      <c r="B3230" s="202"/>
      <c r="E3230" s="216"/>
      <c r="F3230" s="216"/>
      <c r="G3230" s="216"/>
      <c r="H3230" s="216"/>
      <c r="I3230" s="216"/>
      <c r="J3230" s="216"/>
      <c r="K3230" s="216"/>
      <c r="L3230" s="216"/>
      <c r="M3230" s="216"/>
      <c r="N3230" s="216"/>
      <c r="O3230" s="216"/>
      <c r="P3230" s="216"/>
      <c r="Q3230" s="216"/>
      <c r="R3230" s="216"/>
      <c r="S3230" s="216"/>
      <c r="T3230" s="216"/>
      <c r="U3230" s="216"/>
      <c r="V3230" s="216"/>
      <c r="W3230" s="216"/>
      <c r="X3230" s="216"/>
      <c r="Y3230" s="216"/>
      <c r="Z3230" s="216"/>
      <c r="AA3230" s="216"/>
      <c r="AB3230" s="216"/>
      <c r="AC3230" s="216"/>
      <c r="AD3230" s="216"/>
      <c r="AE3230" s="216"/>
      <c r="AF3230" s="216"/>
      <c r="AG3230" s="216"/>
      <c r="AH3230" s="216"/>
      <c r="AI3230" s="216"/>
      <c r="AJ3230" s="216"/>
      <c r="AK3230" s="216"/>
      <c r="AL3230" s="216"/>
      <c r="FY3230" s="184"/>
      <c r="JJ3230" s="184"/>
    </row>
    <row r="3231" spans="2:270">
      <c r="B3231" s="202"/>
      <c r="E3231" s="216"/>
      <c r="F3231" s="216"/>
      <c r="G3231" s="216"/>
      <c r="H3231" s="216"/>
      <c r="I3231" s="216"/>
      <c r="J3231" s="216"/>
      <c r="K3231" s="216"/>
      <c r="L3231" s="216"/>
      <c r="M3231" s="216"/>
      <c r="N3231" s="216"/>
      <c r="O3231" s="216"/>
      <c r="P3231" s="216"/>
      <c r="Q3231" s="216"/>
      <c r="R3231" s="216"/>
      <c r="S3231" s="216"/>
      <c r="T3231" s="216"/>
      <c r="U3231" s="216"/>
      <c r="V3231" s="216"/>
      <c r="W3231" s="216"/>
      <c r="X3231" s="216"/>
      <c r="Y3231" s="216"/>
      <c r="Z3231" s="216"/>
      <c r="AA3231" s="216"/>
      <c r="AB3231" s="216"/>
      <c r="AC3231" s="216"/>
      <c r="AD3231" s="216"/>
      <c r="AE3231" s="216"/>
      <c r="AF3231" s="216"/>
      <c r="AG3231" s="216"/>
      <c r="AH3231" s="216"/>
      <c r="AI3231" s="216"/>
      <c r="AJ3231" s="216"/>
      <c r="AK3231" s="216"/>
      <c r="AL3231" s="216"/>
      <c r="FY3231" s="184"/>
      <c r="JJ3231" s="184"/>
    </row>
    <row r="3232" spans="2:270">
      <c r="B3232" s="202"/>
      <c r="E3232" s="216"/>
      <c r="F3232" s="216"/>
      <c r="G3232" s="216"/>
      <c r="H3232" s="216"/>
      <c r="I3232" s="216"/>
      <c r="J3232" s="216"/>
      <c r="K3232" s="216"/>
      <c r="L3232" s="216"/>
      <c r="M3232" s="216"/>
      <c r="N3232" s="216"/>
      <c r="O3232" s="216"/>
      <c r="P3232" s="216"/>
      <c r="Q3232" s="216"/>
      <c r="R3232" s="216"/>
      <c r="S3232" s="216"/>
      <c r="T3232" s="216"/>
      <c r="U3232" s="216"/>
      <c r="V3232" s="216"/>
      <c r="W3232" s="216"/>
      <c r="X3232" s="216"/>
      <c r="Y3232" s="216"/>
      <c r="Z3232" s="216"/>
      <c r="AA3232" s="216"/>
      <c r="AB3232" s="216"/>
      <c r="AC3232" s="216"/>
      <c r="AD3232" s="216"/>
      <c r="AE3232" s="216"/>
      <c r="AF3232" s="216"/>
      <c r="AG3232" s="216"/>
      <c r="AH3232" s="216"/>
      <c r="AI3232" s="216"/>
      <c r="AJ3232" s="216"/>
      <c r="AK3232" s="216"/>
      <c r="AL3232" s="216"/>
      <c r="FY3232" s="184"/>
      <c r="JJ3232" s="184"/>
    </row>
    <row r="3233" spans="2:270">
      <c r="B3233" s="202"/>
      <c r="E3233" s="216"/>
      <c r="F3233" s="216"/>
      <c r="G3233" s="216"/>
      <c r="H3233" s="216"/>
      <c r="I3233" s="216"/>
      <c r="J3233" s="216"/>
      <c r="K3233" s="216"/>
      <c r="L3233" s="216"/>
      <c r="M3233" s="216"/>
      <c r="N3233" s="216"/>
      <c r="O3233" s="216"/>
      <c r="P3233" s="216"/>
      <c r="Q3233" s="216"/>
      <c r="R3233" s="216"/>
      <c r="S3233" s="216"/>
      <c r="T3233" s="216"/>
      <c r="U3233" s="216"/>
      <c r="V3233" s="216"/>
      <c r="W3233" s="216"/>
      <c r="X3233" s="216"/>
      <c r="Y3233" s="216"/>
      <c r="Z3233" s="216"/>
      <c r="AA3233" s="216"/>
      <c r="AB3233" s="216"/>
      <c r="AC3233" s="216"/>
      <c r="AD3233" s="216"/>
      <c r="AE3233" s="216"/>
      <c r="AF3233" s="216"/>
      <c r="AG3233" s="216"/>
      <c r="AH3233" s="216"/>
      <c r="AI3233" s="216"/>
      <c r="AJ3233" s="216"/>
      <c r="AK3233" s="216"/>
      <c r="AL3233" s="216"/>
      <c r="FY3233" s="184"/>
      <c r="JJ3233" s="184"/>
    </row>
    <row r="3234" spans="2:270">
      <c r="B3234" s="202"/>
      <c r="E3234" s="216"/>
      <c r="F3234" s="216"/>
      <c r="G3234" s="216"/>
      <c r="H3234" s="216"/>
      <c r="I3234" s="216"/>
      <c r="J3234" s="216"/>
      <c r="K3234" s="216"/>
      <c r="L3234" s="216"/>
      <c r="M3234" s="216"/>
      <c r="N3234" s="216"/>
      <c r="O3234" s="216"/>
      <c r="P3234" s="216"/>
      <c r="Q3234" s="216"/>
      <c r="R3234" s="216"/>
      <c r="S3234" s="216"/>
      <c r="T3234" s="216"/>
      <c r="U3234" s="216"/>
      <c r="V3234" s="216"/>
      <c r="W3234" s="216"/>
      <c r="X3234" s="216"/>
      <c r="Y3234" s="216"/>
      <c r="Z3234" s="216"/>
      <c r="AA3234" s="216"/>
      <c r="AB3234" s="216"/>
      <c r="AC3234" s="216"/>
      <c r="AD3234" s="216"/>
      <c r="AE3234" s="216"/>
      <c r="AF3234" s="216"/>
      <c r="AG3234" s="216"/>
      <c r="AH3234" s="216"/>
      <c r="AI3234" s="216"/>
      <c r="AJ3234" s="216"/>
      <c r="AK3234" s="216"/>
      <c r="AL3234" s="216"/>
      <c r="FY3234" s="184"/>
      <c r="JJ3234" s="184"/>
    </row>
    <row r="3235" spans="2:270">
      <c r="B3235" s="202"/>
      <c r="E3235" s="216"/>
      <c r="F3235" s="216"/>
      <c r="G3235" s="216"/>
      <c r="H3235" s="216"/>
      <c r="I3235" s="216"/>
      <c r="J3235" s="216"/>
      <c r="K3235" s="216"/>
      <c r="L3235" s="216"/>
      <c r="M3235" s="216"/>
      <c r="N3235" s="216"/>
      <c r="O3235" s="216"/>
      <c r="P3235" s="216"/>
      <c r="Q3235" s="216"/>
      <c r="R3235" s="216"/>
      <c r="S3235" s="216"/>
      <c r="T3235" s="216"/>
      <c r="U3235" s="216"/>
      <c r="V3235" s="216"/>
      <c r="W3235" s="216"/>
      <c r="X3235" s="216"/>
      <c r="Y3235" s="216"/>
      <c r="Z3235" s="216"/>
      <c r="AA3235" s="216"/>
      <c r="AB3235" s="216"/>
      <c r="AC3235" s="216"/>
      <c r="AD3235" s="216"/>
      <c r="AE3235" s="216"/>
      <c r="AF3235" s="216"/>
      <c r="AG3235" s="216"/>
      <c r="AH3235" s="216"/>
      <c r="AI3235" s="216"/>
      <c r="AJ3235" s="216"/>
      <c r="AK3235" s="216"/>
      <c r="AL3235" s="216"/>
      <c r="FY3235" s="184"/>
      <c r="JJ3235" s="184"/>
    </row>
    <row r="3236" spans="2:270">
      <c r="B3236" s="202"/>
      <c r="E3236" s="216"/>
      <c r="F3236" s="216"/>
      <c r="G3236" s="216"/>
      <c r="H3236" s="216"/>
      <c r="I3236" s="216"/>
      <c r="J3236" s="216"/>
      <c r="K3236" s="216"/>
      <c r="L3236" s="216"/>
      <c r="M3236" s="216"/>
      <c r="N3236" s="216"/>
      <c r="O3236" s="216"/>
      <c r="P3236" s="216"/>
      <c r="Q3236" s="216"/>
      <c r="R3236" s="216"/>
      <c r="S3236" s="216"/>
      <c r="T3236" s="216"/>
      <c r="U3236" s="216"/>
      <c r="V3236" s="216"/>
      <c r="W3236" s="216"/>
      <c r="X3236" s="216"/>
      <c r="Y3236" s="216"/>
      <c r="Z3236" s="216"/>
      <c r="AA3236" s="216"/>
      <c r="AB3236" s="216"/>
      <c r="AC3236" s="216"/>
      <c r="AD3236" s="216"/>
      <c r="AE3236" s="216"/>
      <c r="AF3236" s="216"/>
      <c r="AG3236" s="216"/>
      <c r="AH3236" s="216"/>
      <c r="AI3236" s="216"/>
      <c r="AJ3236" s="216"/>
      <c r="AK3236" s="216"/>
      <c r="AL3236" s="216"/>
      <c r="FY3236" s="184"/>
      <c r="JJ3236" s="184"/>
    </row>
    <row r="3237" spans="2:270">
      <c r="B3237" s="202"/>
      <c r="E3237" s="216"/>
      <c r="F3237" s="216"/>
      <c r="G3237" s="216"/>
      <c r="H3237" s="216"/>
      <c r="I3237" s="216"/>
      <c r="J3237" s="216"/>
      <c r="K3237" s="216"/>
      <c r="L3237" s="216"/>
      <c r="M3237" s="216"/>
      <c r="N3237" s="216"/>
      <c r="O3237" s="216"/>
      <c r="P3237" s="216"/>
      <c r="Q3237" s="216"/>
      <c r="R3237" s="216"/>
      <c r="S3237" s="216"/>
      <c r="T3237" s="216"/>
      <c r="U3237" s="216"/>
      <c r="V3237" s="216"/>
      <c r="W3237" s="216"/>
      <c r="X3237" s="216"/>
      <c r="Y3237" s="216"/>
      <c r="Z3237" s="216"/>
      <c r="AA3237" s="216"/>
      <c r="AB3237" s="216"/>
      <c r="AC3237" s="216"/>
      <c r="AD3237" s="216"/>
      <c r="AE3237" s="216"/>
      <c r="AF3237" s="216"/>
      <c r="AG3237" s="216"/>
      <c r="AH3237" s="216"/>
      <c r="AI3237" s="216"/>
      <c r="AJ3237" s="216"/>
      <c r="AK3237" s="216"/>
      <c r="AL3237" s="216"/>
      <c r="FY3237" s="184"/>
      <c r="JJ3237" s="184"/>
    </row>
    <row r="3238" spans="2:270">
      <c r="B3238" s="202"/>
      <c r="E3238" s="216"/>
      <c r="F3238" s="216"/>
      <c r="G3238" s="216"/>
      <c r="H3238" s="216"/>
      <c r="I3238" s="216"/>
      <c r="J3238" s="216"/>
      <c r="K3238" s="216"/>
      <c r="L3238" s="216"/>
      <c r="M3238" s="216"/>
      <c r="N3238" s="216"/>
      <c r="O3238" s="216"/>
      <c r="P3238" s="216"/>
      <c r="Q3238" s="216"/>
      <c r="R3238" s="216"/>
      <c r="S3238" s="216"/>
      <c r="T3238" s="216"/>
      <c r="U3238" s="216"/>
      <c r="V3238" s="216"/>
      <c r="W3238" s="216"/>
      <c r="X3238" s="216"/>
      <c r="Y3238" s="216"/>
      <c r="Z3238" s="216"/>
      <c r="AA3238" s="216"/>
      <c r="AB3238" s="216"/>
      <c r="AC3238" s="216"/>
      <c r="AD3238" s="216"/>
      <c r="AE3238" s="216"/>
      <c r="AF3238" s="216"/>
      <c r="AG3238" s="216"/>
      <c r="AH3238" s="216"/>
      <c r="AI3238" s="216"/>
      <c r="AJ3238" s="216"/>
      <c r="AK3238" s="216"/>
      <c r="AL3238" s="216"/>
      <c r="FY3238" s="184"/>
      <c r="JJ3238" s="184"/>
    </row>
    <row r="3239" spans="2:270">
      <c r="B3239" s="202"/>
      <c r="E3239" s="216"/>
      <c r="F3239" s="216"/>
      <c r="G3239" s="216"/>
      <c r="H3239" s="216"/>
      <c r="I3239" s="216"/>
      <c r="J3239" s="216"/>
      <c r="K3239" s="216"/>
      <c r="L3239" s="216"/>
      <c r="M3239" s="216"/>
      <c r="N3239" s="216"/>
      <c r="O3239" s="216"/>
      <c r="P3239" s="216"/>
      <c r="Q3239" s="216"/>
      <c r="R3239" s="216"/>
      <c r="S3239" s="216"/>
      <c r="T3239" s="216"/>
      <c r="U3239" s="216"/>
      <c r="V3239" s="216"/>
      <c r="W3239" s="216"/>
      <c r="X3239" s="216"/>
      <c r="Y3239" s="216"/>
      <c r="Z3239" s="216"/>
      <c r="AA3239" s="216"/>
      <c r="AB3239" s="216"/>
      <c r="AC3239" s="216"/>
      <c r="AD3239" s="216"/>
      <c r="AE3239" s="216"/>
      <c r="AF3239" s="216"/>
      <c r="AG3239" s="216"/>
      <c r="AH3239" s="216"/>
      <c r="AI3239" s="216"/>
      <c r="AJ3239" s="216"/>
      <c r="AK3239" s="216"/>
      <c r="AL3239" s="216"/>
      <c r="FY3239" s="184"/>
      <c r="JJ3239" s="184"/>
    </row>
    <row r="3240" spans="2:270">
      <c r="B3240" s="202"/>
      <c r="E3240" s="216"/>
      <c r="F3240" s="216"/>
      <c r="G3240" s="216"/>
      <c r="H3240" s="216"/>
      <c r="I3240" s="216"/>
      <c r="J3240" s="216"/>
      <c r="K3240" s="216"/>
      <c r="L3240" s="216"/>
      <c r="M3240" s="216"/>
      <c r="N3240" s="216"/>
      <c r="O3240" s="216"/>
      <c r="P3240" s="216"/>
      <c r="Q3240" s="216"/>
      <c r="R3240" s="216"/>
      <c r="S3240" s="216"/>
      <c r="T3240" s="216"/>
      <c r="U3240" s="216"/>
      <c r="V3240" s="216"/>
      <c r="W3240" s="216"/>
      <c r="X3240" s="216"/>
      <c r="Y3240" s="216"/>
      <c r="Z3240" s="216"/>
      <c r="AA3240" s="216"/>
      <c r="AB3240" s="216"/>
      <c r="AC3240" s="216"/>
      <c r="AD3240" s="216"/>
      <c r="AE3240" s="216"/>
      <c r="AF3240" s="216"/>
      <c r="AG3240" s="216"/>
      <c r="AH3240" s="216"/>
      <c r="AI3240" s="216"/>
      <c r="AJ3240" s="216"/>
      <c r="AK3240" s="216"/>
      <c r="AL3240" s="216"/>
      <c r="FY3240" s="184"/>
      <c r="JJ3240" s="184"/>
    </row>
    <row r="3241" spans="2:270">
      <c r="B3241" s="202"/>
      <c r="E3241" s="216"/>
      <c r="F3241" s="216"/>
      <c r="G3241" s="216"/>
      <c r="H3241" s="216"/>
      <c r="I3241" s="216"/>
      <c r="J3241" s="216"/>
      <c r="K3241" s="216"/>
      <c r="L3241" s="216"/>
      <c r="M3241" s="216"/>
      <c r="N3241" s="216"/>
      <c r="O3241" s="216"/>
      <c r="P3241" s="216"/>
      <c r="Q3241" s="216"/>
      <c r="R3241" s="216"/>
      <c r="S3241" s="216"/>
      <c r="T3241" s="216"/>
      <c r="U3241" s="216"/>
      <c r="V3241" s="216"/>
      <c r="W3241" s="216"/>
      <c r="X3241" s="216"/>
      <c r="Y3241" s="216"/>
      <c r="Z3241" s="216"/>
      <c r="AA3241" s="216"/>
      <c r="AB3241" s="216"/>
      <c r="AC3241" s="216"/>
      <c r="AD3241" s="216"/>
      <c r="AE3241" s="216"/>
      <c r="AF3241" s="216"/>
      <c r="AG3241" s="216"/>
      <c r="AH3241" s="216"/>
      <c r="AI3241" s="216"/>
      <c r="AJ3241" s="216"/>
      <c r="AK3241" s="216"/>
      <c r="AL3241" s="216"/>
      <c r="FY3241" s="184"/>
      <c r="JJ3241" s="184"/>
    </row>
    <row r="3242" spans="2:270">
      <c r="B3242" s="202"/>
      <c r="E3242" s="216"/>
      <c r="F3242" s="216"/>
      <c r="G3242" s="216"/>
      <c r="H3242" s="216"/>
      <c r="I3242" s="216"/>
      <c r="J3242" s="216"/>
      <c r="K3242" s="216"/>
      <c r="L3242" s="216"/>
      <c r="M3242" s="216"/>
      <c r="N3242" s="216"/>
      <c r="O3242" s="216"/>
      <c r="P3242" s="216"/>
      <c r="Q3242" s="216"/>
      <c r="R3242" s="216"/>
      <c r="S3242" s="216"/>
      <c r="T3242" s="216"/>
      <c r="U3242" s="216"/>
      <c r="V3242" s="216"/>
      <c r="W3242" s="216"/>
      <c r="X3242" s="216"/>
      <c r="Y3242" s="216"/>
      <c r="Z3242" s="216"/>
      <c r="AA3242" s="216"/>
      <c r="AB3242" s="216"/>
      <c r="AC3242" s="216"/>
      <c r="AD3242" s="216"/>
      <c r="AE3242" s="216"/>
      <c r="AF3242" s="216"/>
      <c r="AG3242" s="216"/>
      <c r="AH3242" s="216"/>
      <c r="AI3242" s="216"/>
      <c r="AJ3242" s="216"/>
      <c r="AK3242" s="216"/>
      <c r="AL3242" s="216"/>
      <c r="FY3242" s="184"/>
      <c r="JJ3242" s="184"/>
    </row>
    <row r="3243" spans="2:270">
      <c r="B3243" s="202"/>
      <c r="E3243" s="216"/>
      <c r="F3243" s="216"/>
      <c r="G3243" s="216"/>
      <c r="H3243" s="216"/>
      <c r="I3243" s="216"/>
      <c r="J3243" s="216"/>
      <c r="K3243" s="216"/>
      <c r="L3243" s="216"/>
      <c r="M3243" s="216"/>
      <c r="N3243" s="216"/>
      <c r="O3243" s="216"/>
      <c r="P3243" s="216"/>
      <c r="Q3243" s="216"/>
      <c r="R3243" s="216"/>
      <c r="S3243" s="216"/>
      <c r="T3243" s="216"/>
      <c r="U3243" s="216"/>
      <c r="V3243" s="216"/>
      <c r="W3243" s="216"/>
      <c r="X3243" s="216"/>
      <c r="Y3243" s="216"/>
      <c r="Z3243" s="216"/>
      <c r="AA3243" s="216"/>
      <c r="AB3243" s="216"/>
      <c r="AC3243" s="216"/>
      <c r="AD3243" s="216"/>
      <c r="AE3243" s="216"/>
      <c r="AF3243" s="216"/>
      <c r="AG3243" s="216"/>
      <c r="AH3243" s="216"/>
      <c r="AI3243" s="216"/>
      <c r="AJ3243" s="216"/>
      <c r="AK3243" s="216"/>
      <c r="AL3243" s="216"/>
      <c r="FY3243" s="184"/>
      <c r="JJ3243" s="184"/>
    </row>
    <row r="3244" spans="2:270">
      <c r="B3244" s="202"/>
      <c r="E3244" s="216"/>
      <c r="F3244" s="216"/>
      <c r="G3244" s="216"/>
      <c r="H3244" s="216"/>
      <c r="I3244" s="216"/>
      <c r="J3244" s="216"/>
      <c r="K3244" s="216"/>
      <c r="L3244" s="216"/>
      <c r="M3244" s="216"/>
      <c r="N3244" s="216"/>
      <c r="O3244" s="216"/>
      <c r="P3244" s="216"/>
      <c r="Q3244" s="216"/>
      <c r="R3244" s="216"/>
      <c r="S3244" s="216"/>
      <c r="T3244" s="216"/>
      <c r="U3244" s="216"/>
      <c r="V3244" s="216"/>
      <c r="W3244" s="216"/>
      <c r="X3244" s="216"/>
      <c r="Y3244" s="216"/>
      <c r="Z3244" s="216"/>
      <c r="AA3244" s="216"/>
      <c r="AB3244" s="216"/>
      <c r="AC3244" s="216"/>
      <c r="AD3244" s="216"/>
      <c r="AE3244" s="216"/>
      <c r="AF3244" s="216"/>
      <c r="AG3244" s="216"/>
      <c r="AH3244" s="216"/>
      <c r="AI3244" s="216"/>
      <c r="AJ3244" s="216"/>
      <c r="AK3244" s="216"/>
      <c r="AL3244" s="216"/>
      <c r="FY3244" s="184"/>
      <c r="JJ3244" s="184"/>
    </row>
    <row r="3245" spans="2:270">
      <c r="B3245" s="202"/>
      <c r="E3245" s="216"/>
      <c r="F3245" s="216"/>
      <c r="G3245" s="216"/>
      <c r="H3245" s="216"/>
      <c r="I3245" s="216"/>
      <c r="J3245" s="216"/>
      <c r="K3245" s="216"/>
      <c r="L3245" s="216"/>
      <c r="M3245" s="216"/>
      <c r="N3245" s="216"/>
      <c r="O3245" s="216"/>
      <c r="P3245" s="216"/>
      <c r="Q3245" s="216"/>
      <c r="R3245" s="216"/>
      <c r="S3245" s="216"/>
      <c r="T3245" s="216"/>
      <c r="U3245" s="216"/>
      <c r="V3245" s="216"/>
      <c r="W3245" s="216"/>
      <c r="X3245" s="216"/>
      <c r="Y3245" s="216"/>
      <c r="Z3245" s="216"/>
      <c r="AA3245" s="216"/>
      <c r="AB3245" s="216"/>
      <c r="AC3245" s="216"/>
      <c r="AD3245" s="216"/>
      <c r="AE3245" s="216"/>
      <c r="AF3245" s="216"/>
      <c r="AG3245" s="216"/>
      <c r="AH3245" s="216"/>
      <c r="AI3245" s="216"/>
      <c r="AJ3245" s="216"/>
      <c r="AK3245" s="216"/>
      <c r="AL3245" s="216"/>
      <c r="FY3245" s="184"/>
      <c r="JJ3245" s="184"/>
    </row>
    <row r="3246" spans="2:270">
      <c r="B3246" s="202"/>
      <c r="E3246" s="216"/>
      <c r="F3246" s="216"/>
      <c r="G3246" s="216"/>
      <c r="H3246" s="216"/>
      <c r="I3246" s="216"/>
      <c r="J3246" s="216"/>
      <c r="K3246" s="216"/>
      <c r="L3246" s="216"/>
      <c r="M3246" s="216"/>
      <c r="N3246" s="216"/>
      <c r="O3246" s="216"/>
      <c r="P3246" s="216"/>
      <c r="Q3246" s="216"/>
      <c r="R3246" s="216"/>
      <c r="S3246" s="216"/>
      <c r="T3246" s="216"/>
      <c r="U3246" s="216"/>
      <c r="V3246" s="216"/>
      <c r="W3246" s="216"/>
      <c r="X3246" s="216"/>
      <c r="Y3246" s="216"/>
      <c r="Z3246" s="216"/>
      <c r="AA3246" s="216"/>
      <c r="AB3246" s="216"/>
      <c r="AC3246" s="216"/>
      <c r="AD3246" s="216"/>
      <c r="AE3246" s="216"/>
      <c r="AF3246" s="216"/>
      <c r="AG3246" s="216"/>
      <c r="AH3246" s="216"/>
      <c r="AI3246" s="216"/>
      <c r="AJ3246" s="216"/>
      <c r="AK3246" s="216"/>
      <c r="AL3246" s="216"/>
      <c r="FY3246" s="184"/>
      <c r="JJ3246" s="184"/>
    </row>
    <row r="3247" spans="2:270">
      <c r="B3247" s="202"/>
      <c r="E3247" s="216"/>
      <c r="F3247" s="216"/>
      <c r="G3247" s="216"/>
      <c r="H3247" s="216"/>
      <c r="I3247" s="216"/>
      <c r="J3247" s="216"/>
      <c r="K3247" s="216"/>
      <c r="L3247" s="216"/>
      <c r="M3247" s="216"/>
      <c r="N3247" s="216"/>
      <c r="O3247" s="216"/>
      <c r="P3247" s="216"/>
      <c r="Q3247" s="216"/>
      <c r="R3247" s="216"/>
      <c r="S3247" s="216"/>
      <c r="T3247" s="216"/>
      <c r="U3247" s="216"/>
      <c r="V3247" s="216"/>
      <c r="W3247" s="216"/>
      <c r="X3247" s="216"/>
      <c r="Y3247" s="216"/>
      <c r="Z3247" s="216"/>
      <c r="AA3247" s="216"/>
      <c r="AB3247" s="216"/>
      <c r="AC3247" s="216"/>
      <c r="AD3247" s="216"/>
      <c r="AE3247" s="216"/>
      <c r="AF3247" s="216"/>
      <c r="AG3247" s="216"/>
      <c r="AH3247" s="216"/>
      <c r="AI3247" s="216"/>
      <c r="AJ3247" s="216"/>
      <c r="AK3247" s="216"/>
      <c r="AL3247" s="216"/>
      <c r="FY3247" s="184"/>
      <c r="JJ3247" s="184"/>
    </row>
    <row r="3248" spans="2:270">
      <c r="B3248" s="202"/>
      <c r="E3248" s="216"/>
      <c r="F3248" s="216"/>
      <c r="G3248" s="216"/>
      <c r="H3248" s="216"/>
      <c r="I3248" s="216"/>
      <c r="J3248" s="216"/>
      <c r="K3248" s="216"/>
      <c r="L3248" s="216"/>
      <c r="M3248" s="216"/>
      <c r="N3248" s="216"/>
      <c r="O3248" s="216"/>
      <c r="P3248" s="216"/>
      <c r="Q3248" s="216"/>
      <c r="R3248" s="216"/>
      <c r="S3248" s="216"/>
      <c r="T3248" s="216"/>
      <c r="U3248" s="216"/>
      <c r="V3248" s="216"/>
      <c r="W3248" s="216"/>
      <c r="X3248" s="216"/>
      <c r="Y3248" s="216"/>
      <c r="Z3248" s="216"/>
      <c r="AA3248" s="216"/>
      <c r="AB3248" s="216"/>
      <c r="AC3248" s="216"/>
      <c r="AD3248" s="216"/>
      <c r="AE3248" s="216"/>
      <c r="AF3248" s="216"/>
      <c r="AG3248" s="216"/>
      <c r="AH3248" s="216"/>
      <c r="AI3248" s="216"/>
      <c r="AJ3248" s="216"/>
      <c r="AK3248" s="216"/>
      <c r="AL3248" s="216"/>
      <c r="FY3248" s="184"/>
      <c r="JJ3248" s="184"/>
    </row>
    <row r="3249" spans="2:270">
      <c r="B3249" s="202"/>
      <c r="E3249" s="216"/>
      <c r="F3249" s="216"/>
      <c r="G3249" s="216"/>
      <c r="H3249" s="216"/>
      <c r="I3249" s="216"/>
      <c r="J3249" s="216"/>
      <c r="K3249" s="216"/>
      <c r="L3249" s="216"/>
      <c r="M3249" s="216"/>
      <c r="N3249" s="216"/>
      <c r="O3249" s="216"/>
      <c r="P3249" s="216"/>
      <c r="Q3249" s="216"/>
      <c r="R3249" s="216"/>
      <c r="S3249" s="216"/>
      <c r="T3249" s="216"/>
      <c r="U3249" s="216"/>
      <c r="V3249" s="216"/>
      <c r="W3249" s="216"/>
      <c r="X3249" s="216"/>
      <c r="Y3249" s="216"/>
      <c r="Z3249" s="216"/>
      <c r="AA3249" s="216"/>
      <c r="AB3249" s="216"/>
      <c r="AC3249" s="216"/>
      <c r="AD3249" s="216"/>
      <c r="AE3249" s="216"/>
      <c r="AF3249" s="216"/>
      <c r="AG3249" s="216"/>
      <c r="AH3249" s="216"/>
      <c r="AI3249" s="216"/>
      <c r="AJ3249" s="216"/>
      <c r="AK3249" s="216"/>
      <c r="AL3249" s="216"/>
      <c r="FY3249" s="184"/>
      <c r="JJ3249" s="184"/>
    </row>
    <row r="3250" spans="2:270">
      <c r="B3250" s="202"/>
      <c r="E3250" s="216"/>
      <c r="F3250" s="216"/>
      <c r="G3250" s="216"/>
      <c r="H3250" s="216"/>
      <c r="I3250" s="216"/>
      <c r="J3250" s="216"/>
      <c r="K3250" s="216"/>
      <c r="L3250" s="216"/>
      <c r="M3250" s="216"/>
      <c r="N3250" s="216"/>
      <c r="O3250" s="216"/>
      <c r="P3250" s="216"/>
      <c r="Q3250" s="216"/>
      <c r="R3250" s="216"/>
      <c r="S3250" s="216"/>
      <c r="T3250" s="216"/>
      <c r="U3250" s="216"/>
      <c r="V3250" s="216"/>
      <c r="W3250" s="216"/>
      <c r="X3250" s="216"/>
      <c r="Y3250" s="216"/>
      <c r="Z3250" s="216"/>
      <c r="AA3250" s="216"/>
      <c r="AB3250" s="216"/>
      <c r="AC3250" s="216"/>
      <c r="AD3250" s="216"/>
      <c r="AE3250" s="216"/>
      <c r="AF3250" s="216"/>
      <c r="AG3250" s="216"/>
      <c r="AH3250" s="216"/>
      <c r="AI3250" s="216"/>
      <c r="AJ3250" s="216"/>
      <c r="AK3250" s="216"/>
      <c r="AL3250" s="216"/>
      <c r="FY3250" s="184"/>
      <c r="JJ3250" s="184"/>
    </row>
    <row r="3251" spans="2:270">
      <c r="B3251" s="202"/>
      <c r="E3251" s="216"/>
      <c r="F3251" s="216"/>
      <c r="G3251" s="216"/>
      <c r="H3251" s="216"/>
      <c r="I3251" s="216"/>
      <c r="J3251" s="216"/>
      <c r="K3251" s="216"/>
      <c r="L3251" s="216"/>
      <c r="M3251" s="216"/>
      <c r="N3251" s="216"/>
      <c r="O3251" s="216"/>
      <c r="P3251" s="216"/>
      <c r="Q3251" s="216"/>
      <c r="R3251" s="216"/>
      <c r="S3251" s="216"/>
      <c r="T3251" s="216"/>
      <c r="U3251" s="216"/>
      <c r="V3251" s="216"/>
      <c r="W3251" s="216"/>
      <c r="X3251" s="216"/>
      <c r="Y3251" s="216"/>
      <c r="Z3251" s="216"/>
      <c r="AA3251" s="216"/>
      <c r="AB3251" s="216"/>
      <c r="AC3251" s="216"/>
      <c r="AD3251" s="216"/>
      <c r="AE3251" s="216"/>
      <c r="AF3251" s="216"/>
      <c r="AG3251" s="216"/>
      <c r="AH3251" s="216"/>
      <c r="AI3251" s="216"/>
      <c r="AJ3251" s="216"/>
      <c r="AK3251" s="216"/>
      <c r="AL3251" s="216"/>
      <c r="FY3251" s="184"/>
      <c r="JJ3251" s="184"/>
    </row>
    <row r="3252" spans="2:270">
      <c r="B3252" s="202"/>
      <c r="E3252" s="216"/>
      <c r="F3252" s="216"/>
      <c r="G3252" s="216"/>
      <c r="H3252" s="216"/>
      <c r="I3252" s="216"/>
      <c r="J3252" s="216"/>
      <c r="K3252" s="216"/>
      <c r="L3252" s="216"/>
      <c r="M3252" s="216"/>
      <c r="N3252" s="216"/>
      <c r="O3252" s="216"/>
      <c r="P3252" s="216"/>
      <c r="Q3252" s="216"/>
      <c r="R3252" s="216"/>
      <c r="S3252" s="216"/>
      <c r="T3252" s="216"/>
      <c r="U3252" s="216"/>
      <c r="V3252" s="216"/>
      <c r="W3252" s="216"/>
      <c r="X3252" s="216"/>
      <c r="Y3252" s="216"/>
      <c r="Z3252" s="216"/>
      <c r="AA3252" s="216"/>
      <c r="AB3252" s="216"/>
      <c r="AC3252" s="216"/>
      <c r="AD3252" s="216"/>
      <c r="AE3252" s="216"/>
      <c r="AF3252" s="216"/>
      <c r="AG3252" s="216"/>
      <c r="AH3252" s="216"/>
      <c r="AI3252" s="216"/>
      <c r="AJ3252" s="216"/>
      <c r="AK3252" s="216"/>
      <c r="AL3252" s="216"/>
      <c r="FY3252" s="184"/>
      <c r="JJ3252" s="184"/>
    </row>
    <row r="3253" spans="2:270">
      <c r="B3253" s="202"/>
      <c r="E3253" s="216"/>
      <c r="F3253" s="216"/>
      <c r="G3253" s="216"/>
      <c r="H3253" s="216"/>
      <c r="I3253" s="216"/>
      <c r="J3253" s="216"/>
      <c r="K3253" s="216"/>
      <c r="L3253" s="216"/>
      <c r="M3253" s="216"/>
      <c r="N3253" s="216"/>
      <c r="O3253" s="216"/>
      <c r="P3253" s="216"/>
      <c r="Q3253" s="216"/>
      <c r="R3253" s="216"/>
      <c r="S3253" s="216"/>
      <c r="T3253" s="216"/>
      <c r="U3253" s="216"/>
      <c r="V3253" s="216"/>
      <c r="W3253" s="216"/>
      <c r="X3253" s="216"/>
      <c r="Y3253" s="216"/>
      <c r="Z3253" s="216"/>
      <c r="AA3253" s="216"/>
      <c r="AB3253" s="216"/>
      <c r="AC3253" s="216"/>
      <c r="AD3253" s="216"/>
      <c r="AE3253" s="216"/>
      <c r="AF3253" s="216"/>
      <c r="AG3253" s="216"/>
      <c r="AH3253" s="216"/>
      <c r="AI3253" s="216"/>
      <c r="AJ3253" s="216"/>
      <c r="AK3253" s="216"/>
      <c r="AL3253" s="216"/>
      <c r="FY3253" s="184"/>
      <c r="JJ3253" s="184"/>
    </row>
    <row r="3254" spans="2:270">
      <c r="B3254" s="202"/>
      <c r="E3254" s="216"/>
      <c r="F3254" s="216"/>
      <c r="G3254" s="216"/>
      <c r="H3254" s="216"/>
      <c r="I3254" s="216"/>
      <c r="J3254" s="216"/>
      <c r="K3254" s="216"/>
      <c r="L3254" s="216"/>
      <c r="M3254" s="216"/>
      <c r="N3254" s="216"/>
      <c r="O3254" s="216"/>
      <c r="P3254" s="216"/>
      <c r="Q3254" s="216"/>
      <c r="R3254" s="216"/>
      <c r="S3254" s="216"/>
      <c r="T3254" s="216"/>
      <c r="U3254" s="216"/>
      <c r="V3254" s="216"/>
      <c r="W3254" s="216"/>
      <c r="X3254" s="216"/>
      <c r="Y3254" s="216"/>
      <c r="Z3254" s="216"/>
      <c r="AA3254" s="216"/>
      <c r="AB3254" s="216"/>
      <c r="AC3254" s="216"/>
      <c r="AD3254" s="216"/>
      <c r="AE3254" s="216"/>
      <c r="AF3254" s="216"/>
      <c r="AG3254" s="216"/>
      <c r="AH3254" s="216"/>
      <c r="AI3254" s="216"/>
      <c r="AJ3254" s="216"/>
      <c r="AK3254" s="216"/>
      <c r="AL3254" s="216"/>
      <c r="FY3254" s="184"/>
      <c r="JJ3254" s="184"/>
    </row>
    <row r="3255" spans="2:270">
      <c r="B3255" s="202"/>
      <c r="E3255" s="216"/>
      <c r="F3255" s="216"/>
      <c r="G3255" s="216"/>
      <c r="H3255" s="216"/>
      <c r="I3255" s="216"/>
      <c r="J3255" s="216"/>
      <c r="K3255" s="216"/>
      <c r="L3255" s="216"/>
      <c r="M3255" s="216"/>
      <c r="N3255" s="216"/>
      <c r="O3255" s="216"/>
      <c r="P3255" s="216"/>
      <c r="Q3255" s="216"/>
      <c r="R3255" s="216"/>
      <c r="S3255" s="216"/>
      <c r="T3255" s="216"/>
      <c r="U3255" s="216"/>
      <c r="V3255" s="216"/>
      <c r="W3255" s="216"/>
      <c r="X3255" s="216"/>
      <c r="Y3255" s="216"/>
      <c r="Z3255" s="216"/>
      <c r="AA3255" s="216"/>
      <c r="AB3255" s="216"/>
      <c r="AC3255" s="216"/>
      <c r="AD3255" s="216"/>
      <c r="AE3255" s="216"/>
      <c r="AF3255" s="216"/>
      <c r="AG3255" s="216"/>
      <c r="AH3255" s="216"/>
      <c r="AI3255" s="216"/>
      <c r="AJ3255" s="216"/>
      <c r="AK3255" s="216"/>
      <c r="AL3255" s="216"/>
      <c r="FY3255" s="184"/>
      <c r="JJ3255" s="184"/>
    </row>
    <row r="3256" spans="2:270">
      <c r="B3256" s="202"/>
      <c r="E3256" s="216"/>
      <c r="F3256" s="216"/>
      <c r="G3256" s="216"/>
      <c r="H3256" s="216"/>
      <c r="I3256" s="216"/>
      <c r="J3256" s="216"/>
      <c r="K3256" s="216"/>
      <c r="L3256" s="216"/>
      <c r="M3256" s="216"/>
      <c r="N3256" s="216"/>
      <c r="O3256" s="216"/>
      <c r="P3256" s="216"/>
      <c r="Q3256" s="216"/>
      <c r="R3256" s="216"/>
      <c r="S3256" s="216"/>
      <c r="T3256" s="216"/>
      <c r="U3256" s="216"/>
      <c r="V3256" s="216"/>
      <c r="W3256" s="216"/>
      <c r="X3256" s="216"/>
      <c r="Y3256" s="216"/>
      <c r="Z3256" s="216"/>
      <c r="AA3256" s="216"/>
      <c r="AB3256" s="216"/>
      <c r="AC3256" s="216"/>
      <c r="AD3256" s="216"/>
      <c r="AE3256" s="216"/>
      <c r="AF3256" s="216"/>
      <c r="AG3256" s="216"/>
      <c r="AH3256" s="216"/>
      <c r="AI3256" s="216"/>
      <c r="AJ3256" s="216"/>
      <c r="AK3256" s="216"/>
      <c r="AL3256" s="216"/>
      <c r="FY3256" s="184"/>
      <c r="JJ3256" s="184"/>
    </row>
    <row r="3257" spans="2:270">
      <c r="B3257" s="202"/>
      <c r="E3257" s="216"/>
      <c r="F3257" s="216"/>
      <c r="G3257" s="216"/>
      <c r="H3257" s="216"/>
      <c r="I3257" s="216"/>
      <c r="J3257" s="216"/>
      <c r="K3257" s="216"/>
      <c r="L3257" s="216"/>
      <c r="M3257" s="216"/>
      <c r="N3257" s="216"/>
      <c r="O3257" s="216"/>
      <c r="P3257" s="216"/>
      <c r="Q3257" s="216"/>
      <c r="R3257" s="216"/>
      <c r="S3257" s="216"/>
      <c r="T3257" s="216"/>
      <c r="U3257" s="216"/>
      <c r="V3257" s="216"/>
      <c r="W3257" s="216"/>
      <c r="X3257" s="216"/>
      <c r="Y3257" s="216"/>
      <c r="Z3257" s="216"/>
      <c r="AA3257" s="216"/>
      <c r="AB3257" s="216"/>
      <c r="AC3257" s="216"/>
      <c r="AD3257" s="216"/>
      <c r="AE3257" s="216"/>
      <c r="AF3257" s="216"/>
      <c r="AG3257" s="216"/>
      <c r="AH3257" s="216"/>
      <c r="AI3257" s="216"/>
      <c r="AJ3257" s="216"/>
      <c r="AK3257" s="216"/>
      <c r="AL3257" s="216"/>
      <c r="FY3257" s="184"/>
      <c r="JJ3257" s="184"/>
    </row>
    <row r="3258" spans="2:270">
      <c r="B3258" s="202"/>
      <c r="E3258" s="216"/>
      <c r="F3258" s="216"/>
      <c r="G3258" s="216"/>
      <c r="H3258" s="216"/>
      <c r="I3258" s="216"/>
      <c r="J3258" s="216"/>
      <c r="K3258" s="216"/>
      <c r="L3258" s="216"/>
      <c r="M3258" s="216"/>
      <c r="N3258" s="216"/>
      <c r="O3258" s="216"/>
      <c r="P3258" s="216"/>
      <c r="Q3258" s="216"/>
      <c r="R3258" s="216"/>
      <c r="S3258" s="216"/>
      <c r="T3258" s="216"/>
      <c r="U3258" s="216"/>
      <c r="V3258" s="216"/>
      <c r="W3258" s="216"/>
      <c r="X3258" s="216"/>
      <c r="Y3258" s="216"/>
      <c r="Z3258" s="216"/>
      <c r="AA3258" s="216"/>
      <c r="AB3258" s="216"/>
      <c r="AC3258" s="216"/>
      <c r="AD3258" s="216"/>
      <c r="AE3258" s="216"/>
      <c r="AF3258" s="216"/>
      <c r="AG3258" s="216"/>
      <c r="AH3258" s="216"/>
      <c r="AI3258" s="216"/>
      <c r="AJ3258" s="216"/>
      <c r="AK3258" s="216"/>
      <c r="AL3258" s="216"/>
      <c r="FY3258" s="184"/>
      <c r="JJ3258" s="184"/>
    </row>
    <row r="3259" spans="2:270">
      <c r="B3259" s="202"/>
      <c r="E3259" s="216"/>
      <c r="F3259" s="216"/>
      <c r="G3259" s="216"/>
      <c r="H3259" s="216"/>
      <c r="I3259" s="216"/>
      <c r="J3259" s="216"/>
      <c r="K3259" s="216"/>
      <c r="L3259" s="216"/>
      <c r="M3259" s="216"/>
      <c r="N3259" s="216"/>
      <c r="O3259" s="216"/>
      <c r="P3259" s="216"/>
      <c r="Q3259" s="216"/>
      <c r="R3259" s="216"/>
      <c r="S3259" s="216"/>
      <c r="T3259" s="216"/>
      <c r="U3259" s="216"/>
      <c r="V3259" s="216"/>
      <c r="W3259" s="216"/>
      <c r="X3259" s="216"/>
      <c r="Y3259" s="216"/>
      <c r="Z3259" s="216"/>
      <c r="AA3259" s="216"/>
      <c r="AB3259" s="216"/>
      <c r="AC3259" s="216"/>
      <c r="AD3259" s="216"/>
      <c r="AE3259" s="216"/>
      <c r="AF3259" s="216"/>
      <c r="AG3259" s="216"/>
      <c r="AH3259" s="216"/>
      <c r="AI3259" s="216"/>
      <c r="AJ3259" s="216"/>
      <c r="AK3259" s="216"/>
      <c r="AL3259" s="216"/>
      <c r="FY3259" s="184"/>
      <c r="JJ3259" s="184"/>
    </row>
    <row r="3260" spans="2:270">
      <c r="B3260" s="202"/>
      <c r="E3260" s="216"/>
      <c r="F3260" s="216"/>
      <c r="G3260" s="216"/>
      <c r="H3260" s="216"/>
      <c r="I3260" s="216"/>
      <c r="J3260" s="216"/>
      <c r="K3260" s="216"/>
      <c r="L3260" s="216"/>
      <c r="M3260" s="216"/>
      <c r="N3260" s="216"/>
      <c r="O3260" s="216"/>
      <c r="P3260" s="216"/>
      <c r="Q3260" s="216"/>
      <c r="R3260" s="216"/>
      <c r="S3260" s="216"/>
      <c r="T3260" s="216"/>
      <c r="U3260" s="216"/>
      <c r="V3260" s="216"/>
      <c r="W3260" s="216"/>
      <c r="X3260" s="216"/>
      <c r="Y3260" s="216"/>
      <c r="Z3260" s="216"/>
      <c r="AA3260" s="216"/>
      <c r="AB3260" s="216"/>
      <c r="AC3260" s="216"/>
      <c r="AD3260" s="216"/>
      <c r="AE3260" s="216"/>
      <c r="AF3260" s="216"/>
      <c r="AG3260" s="216"/>
      <c r="AH3260" s="216"/>
      <c r="AI3260" s="216"/>
      <c r="AJ3260" s="216"/>
      <c r="AK3260" s="216"/>
      <c r="AL3260" s="216"/>
      <c r="FY3260" s="184"/>
      <c r="JJ3260" s="184"/>
    </row>
    <row r="3261" spans="2:270">
      <c r="B3261" s="202"/>
      <c r="E3261" s="216"/>
      <c r="F3261" s="216"/>
      <c r="G3261" s="216"/>
      <c r="H3261" s="216"/>
      <c r="I3261" s="216"/>
      <c r="J3261" s="216"/>
      <c r="K3261" s="216"/>
      <c r="L3261" s="216"/>
      <c r="M3261" s="216"/>
      <c r="N3261" s="216"/>
      <c r="O3261" s="216"/>
      <c r="P3261" s="216"/>
      <c r="Q3261" s="216"/>
      <c r="R3261" s="216"/>
      <c r="S3261" s="216"/>
      <c r="T3261" s="216"/>
      <c r="U3261" s="216"/>
      <c r="V3261" s="216"/>
      <c r="W3261" s="216"/>
      <c r="X3261" s="216"/>
      <c r="Y3261" s="216"/>
      <c r="Z3261" s="216"/>
      <c r="AA3261" s="216"/>
      <c r="AB3261" s="216"/>
      <c r="AC3261" s="216"/>
      <c r="AD3261" s="216"/>
      <c r="AE3261" s="216"/>
      <c r="AF3261" s="216"/>
      <c r="AG3261" s="216"/>
      <c r="AH3261" s="216"/>
      <c r="AI3261" s="216"/>
      <c r="AJ3261" s="216"/>
      <c r="AK3261" s="216"/>
      <c r="AL3261" s="216"/>
      <c r="FY3261" s="184"/>
      <c r="JJ3261" s="184"/>
    </row>
    <row r="3262" spans="2:270">
      <c r="B3262" s="202"/>
      <c r="E3262" s="216"/>
      <c r="F3262" s="216"/>
      <c r="G3262" s="216"/>
      <c r="H3262" s="216"/>
      <c r="I3262" s="216"/>
      <c r="J3262" s="216"/>
      <c r="K3262" s="216"/>
      <c r="L3262" s="216"/>
      <c r="M3262" s="216"/>
      <c r="N3262" s="216"/>
      <c r="O3262" s="216"/>
      <c r="P3262" s="216"/>
      <c r="Q3262" s="216"/>
      <c r="R3262" s="216"/>
      <c r="S3262" s="216"/>
      <c r="T3262" s="216"/>
      <c r="U3262" s="216"/>
      <c r="V3262" s="216"/>
      <c r="W3262" s="216"/>
      <c r="X3262" s="216"/>
      <c r="Y3262" s="216"/>
      <c r="Z3262" s="216"/>
      <c r="AA3262" s="216"/>
      <c r="AB3262" s="216"/>
      <c r="AC3262" s="216"/>
      <c r="AD3262" s="216"/>
      <c r="AE3262" s="216"/>
      <c r="AF3262" s="216"/>
      <c r="AG3262" s="216"/>
      <c r="AH3262" s="216"/>
      <c r="AI3262" s="216"/>
      <c r="AJ3262" s="216"/>
      <c r="AK3262" s="216"/>
      <c r="AL3262" s="216"/>
      <c r="FY3262" s="184"/>
      <c r="JJ3262" s="184"/>
    </row>
    <row r="3263" spans="2:270">
      <c r="B3263" s="202"/>
      <c r="E3263" s="216"/>
      <c r="F3263" s="216"/>
      <c r="G3263" s="216"/>
      <c r="H3263" s="216"/>
      <c r="I3263" s="216"/>
      <c r="J3263" s="216"/>
      <c r="K3263" s="216"/>
      <c r="L3263" s="216"/>
      <c r="M3263" s="216"/>
      <c r="N3263" s="216"/>
      <c r="O3263" s="216"/>
      <c r="P3263" s="216"/>
      <c r="Q3263" s="216"/>
      <c r="R3263" s="216"/>
      <c r="S3263" s="216"/>
      <c r="T3263" s="216"/>
      <c r="U3263" s="216"/>
      <c r="V3263" s="216"/>
      <c r="W3263" s="216"/>
      <c r="X3263" s="216"/>
      <c r="Y3263" s="216"/>
      <c r="Z3263" s="216"/>
      <c r="AA3263" s="216"/>
      <c r="AB3263" s="216"/>
      <c r="AC3263" s="216"/>
      <c r="AD3263" s="216"/>
      <c r="AE3263" s="216"/>
      <c r="AF3263" s="216"/>
      <c r="AG3263" s="216"/>
      <c r="AH3263" s="216"/>
      <c r="AI3263" s="216"/>
      <c r="AJ3263" s="216"/>
      <c r="AK3263" s="216"/>
      <c r="AL3263" s="216"/>
      <c r="FY3263" s="184"/>
      <c r="JJ3263" s="184"/>
    </row>
    <row r="3264" spans="2:270">
      <c r="B3264" s="202"/>
      <c r="E3264" s="216"/>
      <c r="F3264" s="216"/>
      <c r="G3264" s="216"/>
      <c r="H3264" s="216"/>
      <c r="I3264" s="216"/>
      <c r="J3264" s="216"/>
      <c r="K3264" s="216"/>
      <c r="L3264" s="216"/>
      <c r="M3264" s="216"/>
      <c r="N3264" s="216"/>
      <c r="O3264" s="216"/>
      <c r="P3264" s="216"/>
      <c r="Q3264" s="216"/>
      <c r="R3264" s="216"/>
      <c r="S3264" s="216"/>
      <c r="T3264" s="216"/>
      <c r="U3264" s="216"/>
      <c r="V3264" s="216"/>
      <c r="W3264" s="216"/>
      <c r="X3264" s="216"/>
      <c r="Y3264" s="216"/>
      <c r="Z3264" s="216"/>
      <c r="AA3264" s="216"/>
      <c r="AB3264" s="216"/>
      <c r="AC3264" s="216"/>
      <c r="AD3264" s="216"/>
      <c r="AE3264" s="216"/>
      <c r="AF3264" s="216"/>
      <c r="AG3264" s="216"/>
      <c r="AH3264" s="216"/>
      <c r="AI3264" s="216"/>
      <c r="AJ3264" s="216"/>
      <c r="AK3264" s="216"/>
      <c r="AL3264" s="216"/>
      <c r="FY3264" s="184"/>
      <c r="JJ3264" s="184"/>
    </row>
    <row r="3265" spans="2:270">
      <c r="B3265" s="202"/>
      <c r="E3265" s="216"/>
      <c r="F3265" s="216"/>
      <c r="G3265" s="216"/>
      <c r="H3265" s="216"/>
      <c r="I3265" s="216"/>
      <c r="J3265" s="216"/>
      <c r="K3265" s="216"/>
      <c r="L3265" s="216"/>
      <c r="M3265" s="216"/>
      <c r="N3265" s="216"/>
      <c r="O3265" s="216"/>
      <c r="P3265" s="216"/>
      <c r="Q3265" s="216"/>
      <c r="R3265" s="216"/>
      <c r="S3265" s="216"/>
      <c r="T3265" s="216"/>
      <c r="U3265" s="216"/>
      <c r="V3265" s="216"/>
      <c r="W3265" s="216"/>
      <c r="X3265" s="216"/>
      <c r="Y3265" s="216"/>
      <c r="Z3265" s="216"/>
      <c r="AA3265" s="216"/>
      <c r="AB3265" s="216"/>
      <c r="AC3265" s="216"/>
      <c r="AD3265" s="216"/>
      <c r="AE3265" s="216"/>
      <c r="AF3265" s="216"/>
      <c r="AG3265" s="216"/>
      <c r="AH3265" s="216"/>
      <c r="AI3265" s="216"/>
      <c r="AJ3265" s="216"/>
      <c r="AK3265" s="216"/>
      <c r="AL3265" s="216"/>
      <c r="FY3265" s="184"/>
      <c r="JJ3265" s="184"/>
    </row>
    <row r="3266" spans="2:270">
      <c r="B3266" s="202"/>
      <c r="E3266" s="216"/>
      <c r="F3266" s="216"/>
      <c r="G3266" s="216"/>
      <c r="H3266" s="216"/>
      <c r="I3266" s="216"/>
      <c r="J3266" s="216"/>
      <c r="K3266" s="216"/>
      <c r="L3266" s="216"/>
      <c r="M3266" s="216"/>
      <c r="N3266" s="216"/>
      <c r="O3266" s="216"/>
      <c r="P3266" s="216"/>
      <c r="Q3266" s="216"/>
      <c r="R3266" s="216"/>
      <c r="S3266" s="216"/>
      <c r="T3266" s="216"/>
      <c r="U3266" s="216"/>
      <c r="V3266" s="216"/>
      <c r="W3266" s="216"/>
      <c r="X3266" s="216"/>
      <c r="Y3266" s="216"/>
      <c r="Z3266" s="216"/>
      <c r="AA3266" s="216"/>
      <c r="AB3266" s="216"/>
      <c r="AC3266" s="216"/>
      <c r="AD3266" s="216"/>
      <c r="AE3266" s="216"/>
      <c r="AF3266" s="216"/>
      <c r="AG3266" s="216"/>
      <c r="AH3266" s="216"/>
      <c r="AI3266" s="216"/>
      <c r="AJ3266" s="216"/>
      <c r="AK3266" s="216"/>
      <c r="AL3266" s="216"/>
      <c r="FY3266" s="184"/>
      <c r="JJ3266" s="184"/>
    </row>
    <row r="3267" spans="2:270">
      <c r="B3267" s="202"/>
      <c r="E3267" s="216"/>
      <c r="F3267" s="216"/>
      <c r="G3267" s="216"/>
      <c r="H3267" s="216"/>
      <c r="I3267" s="216"/>
      <c r="J3267" s="216"/>
      <c r="K3267" s="216"/>
      <c r="L3267" s="216"/>
      <c r="M3267" s="216"/>
      <c r="N3267" s="216"/>
      <c r="O3267" s="216"/>
      <c r="P3267" s="216"/>
      <c r="Q3267" s="216"/>
      <c r="R3267" s="216"/>
      <c r="S3267" s="216"/>
      <c r="T3267" s="216"/>
      <c r="U3267" s="216"/>
      <c r="V3267" s="216"/>
      <c r="W3267" s="216"/>
      <c r="X3267" s="216"/>
      <c r="Y3267" s="216"/>
      <c r="Z3267" s="216"/>
      <c r="AA3267" s="216"/>
      <c r="AB3267" s="216"/>
      <c r="AC3267" s="216"/>
      <c r="AD3267" s="216"/>
      <c r="AE3267" s="216"/>
      <c r="AF3267" s="216"/>
      <c r="AG3267" s="216"/>
      <c r="AH3267" s="216"/>
      <c r="AI3267" s="216"/>
      <c r="AJ3267" s="216"/>
      <c r="AK3267" s="216"/>
      <c r="AL3267" s="216"/>
      <c r="FY3267" s="184"/>
      <c r="JJ3267" s="184"/>
    </row>
    <row r="3268" spans="2:270">
      <c r="B3268" s="202"/>
      <c r="E3268" s="216"/>
      <c r="F3268" s="216"/>
      <c r="G3268" s="216"/>
      <c r="H3268" s="216"/>
      <c r="I3268" s="216"/>
      <c r="J3268" s="216"/>
      <c r="K3268" s="216"/>
      <c r="L3268" s="216"/>
      <c r="M3268" s="216"/>
      <c r="N3268" s="216"/>
      <c r="O3268" s="216"/>
      <c r="P3268" s="216"/>
      <c r="Q3268" s="216"/>
      <c r="R3268" s="216"/>
      <c r="S3268" s="216"/>
      <c r="T3268" s="216"/>
      <c r="U3268" s="216"/>
      <c r="V3268" s="216"/>
      <c r="W3268" s="216"/>
      <c r="X3268" s="216"/>
      <c r="Y3268" s="216"/>
      <c r="Z3268" s="216"/>
      <c r="AA3268" s="216"/>
      <c r="AB3268" s="216"/>
      <c r="AC3268" s="216"/>
      <c r="AD3268" s="216"/>
      <c r="AE3268" s="216"/>
      <c r="AF3268" s="216"/>
      <c r="AG3268" s="216"/>
      <c r="AH3268" s="216"/>
      <c r="AI3268" s="216"/>
      <c r="AJ3268" s="216"/>
      <c r="AK3268" s="216"/>
      <c r="AL3268" s="216"/>
      <c r="FY3268" s="184"/>
      <c r="JJ3268" s="184"/>
    </row>
    <row r="3269" spans="2:270">
      <c r="B3269" s="202"/>
      <c r="E3269" s="216"/>
      <c r="F3269" s="216"/>
      <c r="G3269" s="216"/>
      <c r="H3269" s="216"/>
      <c r="I3269" s="216"/>
      <c r="J3269" s="216"/>
      <c r="K3269" s="216"/>
      <c r="L3269" s="216"/>
      <c r="M3269" s="216"/>
      <c r="N3269" s="216"/>
      <c r="O3269" s="216"/>
      <c r="P3269" s="216"/>
      <c r="Q3269" s="216"/>
      <c r="R3269" s="216"/>
      <c r="S3269" s="216"/>
      <c r="T3269" s="216"/>
      <c r="U3269" s="216"/>
      <c r="V3269" s="216"/>
      <c r="W3269" s="216"/>
      <c r="X3269" s="216"/>
      <c r="Y3269" s="216"/>
      <c r="Z3269" s="216"/>
      <c r="AA3269" s="216"/>
      <c r="AB3269" s="216"/>
      <c r="AC3269" s="216"/>
      <c r="AD3269" s="216"/>
      <c r="AE3269" s="216"/>
      <c r="AF3269" s="216"/>
      <c r="AG3269" s="216"/>
      <c r="AH3269" s="216"/>
      <c r="AI3269" s="216"/>
      <c r="AJ3269" s="216"/>
      <c r="AK3269" s="216"/>
      <c r="AL3269" s="216"/>
      <c r="FY3269" s="184"/>
      <c r="JJ3269" s="184"/>
    </row>
    <row r="3270" spans="2:270">
      <c r="B3270" s="202"/>
      <c r="E3270" s="216"/>
      <c r="F3270" s="216"/>
      <c r="G3270" s="216"/>
      <c r="H3270" s="216"/>
      <c r="I3270" s="216"/>
      <c r="J3270" s="216"/>
      <c r="K3270" s="216"/>
      <c r="L3270" s="216"/>
      <c r="M3270" s="216"/>
      <c r="N3270" s="216"/>
      <c r="O3270" s="216"/>
      <c r="P3270" s="216"/>
      <c r="Q3270" s="216"/>
      <c r="R3270" s="216"/>
      <c r="S3270" s="216"/>
      <c r="T3270" s="216"/>
      <c r="U3270" s="216"/>
      <c r="V3270" s="216"/>
      <c r="W3270" s="216"/>
      <c r="X3270" s="216"/>
      <c r="Y3270" s="216"/>
      <c r="Z3270" s="216"/>
      <c r="AA3270" s="216"/>
      <c r="AB3270" s="216"/>
      <c r="AC3270" s="216"/>
      <c r="AD3270" s="216"/>
      <c r="AE3270" s="216"/>
      <c r="AF3270" s="216"/>
      <c r="AG3270" s="216"/>
      <c r="AH3270" s="216"/>
      <c r="AI3270" s="216"/>
      <c r="AJ3270" s="216"/>
      <c r="AK3270" s="216"/>
      <c r="AL3270" s="216"/>
      <c r="FY3270" s="184"/>
      <c r="JJ3270" s="184"/>
    </row>
    <row r="3271" spans="2:270">
      <c r="B3271" s="202"/>
      <c r="E3271" s="216"/>
      <c r="F3271" s="216"/>
      <c r="G3271" s="216"/>
      <c r="H3271" s="216"/>
      <c r="I3271" s="216"/>
      <c r="J3271" s="216"/>
      <c r="K3271" s="216"/>
      <c r="L3271" s="216"/>
      <c r="M3271" s="216"/>
      <c r="N3271" s="216"/>
      <c r="O3271" s="216"/>
      <c r="P3271" s="216"/>
      <c r="Q3271" s="216"/>
      <c r="R3271" s="216"/>
      <c r="S3271" s="216"/>
      <c r="T3271" s="216"/>
      <c r="U3271" s="216"/>
      <c r="V3271" s="216"/>
      <c r="W3271" s="216"/>
      <c r="X3271" s="216"/>
      <c r="Y3271" s="216"/>
      <c r="Z3271" s="216"/>
      <c r="AA3271" s="216"/>
      <c r="AB3271" s="216"/>
      <c r="AC3271" s="216"/>
      <c r="AD3271" s="216"/>
      <c r="AE3271" s="216"/>
      <c r="AF3271" s="216"/>
      <c r="AG3271" s="216"/>
      <c r="AH3271" s="216"/>
      <c r="AI3271" s="216"/>
      <c r="AJ3271" s="216"/>
      <c r="AK3271" s="216"/>
      <c r="AL3271" s="216"/>
      <c r="FY3271" s="184"/>
      <c r="JJ3271" s="184"/>
    </row>
    <row r="3272" spans="2:270">
      <c r="B3272" s="202"/>
      <c r="E3272" s="216"/>
      <c r="F3272" s="216"/>
      <c r="G3272" s="216"/>
      <c r="H3272" s="216"/>
      <c r="I3272" s="216"/>
      <c r="J3272" s="216"/>
      <c r="K3272" s="216"/>
      <c r="L3272" s="216"/>
      <c r="M3272" s="216"/>
      <c r="N3272" s="216"/>
      <c r="O3272" s="216"/>
      <c r="P3272" s="216"/>
      <c r="Q3272" s="216"/>
      <c r="R3272" s="216"/>
      <c r="S3272" s="216"/>
      <c r="T3272" s="216"/>
      <c r="U3272" s="216"/>
      <c r="V3272" s="216"/>
      <c r="W3272" s="216"/>
      <c r="X3272" s="216"/>
      <c r="Y3272" s="216"/>
      <c r="Z3272" s="216"/>
      <c r="AA3272" s="216"/>
      <c r="AB3272" s="216"/>
      <c r="AC3272" s="216"/>
      <c r="AD3272" s="216"/>
      <c r="AE3272" s="216"/>
      <c r="AF3272" s="216"/>
      <c r="AG3272" s="216"/>
      <c r="AH3272" s="216"/>
      <c r="AI3272" s="216"/>
      <c r="AJ3272" s="216"/>
      <c r="AK3272" s="216"/>
      <c r="AL3272" s="216"/>
      <c r="FY3272" s="184"/>
      <c r="JJ3272" s="184"/>
    </row>
    <row r="3273" spans="2:270">
      <c r="B3273" s="202"/>
      <c r="E3273" s="216"/>
      <c r="F3273" s="216"/>
      <c r="G3273" s="216"/>
      <c r="H3273" s="216"/>
      <c r="I3273" s="216"/>
      <c r="J3273" s="216"/>
      <c r="K3273" s="216"/>
      <c r="L3273" s="216"/>
      <c r="M3273" s="216"/>
      <c r="N3273" s="216"/>
      <c r="O3273" s="216"/>
      <c r="P3273" s="216"/>
      <c r="Q3273" s="216"/>
      <c r="R3273" s="216"/>
      <c r="S3273" s="216"/>
      <c r="T3273" s="216"/>
      <c r="U3273" s="216"/>
      <c r="V3273" s="216"/>
      <c r="W3273" s="216"/>
      <c r="X3273" s="216"/>
      <c r="Y3273" s="216"/>
      <c r="Z3273" s="216"/>
      <c r="AA3273" s="216"/>
      <c r="AB3273" s="216"/>
      <c r="AC3273" s="216"/>
      <c r="AD3273" s="216"/>
      <c r="AE3273" s="216"/>
      <c r="AF3273" s="216"/>
      <c r="AG3273" s="216"/>
      <c r="AH3273" s="216"/>
      <c r="AI3273" s="216"/>
      <c r="AJ3273" s="216"/>
      <c r="AK3273" s="216"/>
      <c r="AL3273" s="216"/>
      <c r="FY3273" s="184"/>
      <c r="JJ3273" s="184"/>
    </row>
    <row r="3274" spans="2:270">
      <c r="B3274" s="202"/>
      <c r="E3274" s="216"/>
      <c r="F3274" s="216"/>
      <c r="G3274" s="216"/>
      <c r="H3274" s="216"/>
      <c r="I3274" s="216"/>
      <c r="J3274" s="216"/>
      <c r="K3274" s="216"/>
      <c r="L3274" s="216"/>
      <c r="M3274" s="216"/>
      <c r="N3274" s="216"/>
      <c r="O3274" s="216"/>
      <c r="P3274" s="216"/>
      <c r="Q3274" s="216"/>
      <c r="R3274" s="216"/>
      <c r="S3274" s="216"/>
      <c r="T3274" s="216"/>
      <c r="U3274" s="216"/>
      <c r="V3274" s="216"/>
      <c r="W3274" s="216"/>
      <c r="X3274" s="216"/>
      <c r="Y3274" s="216"/>
      <c r="Z3274" s="216"/>
      <c r="AA3274" s="216"/>
      <c r="AB3274" s="216"/>
      <c r="AC3274" s="216"/>
      <c r="AD3274" s="216"/>
      <c r="AE3274" s="216"/>
      <c r="AF3274" s="216"/>
      <c r="AG3274" s="216"/>
      <c r="AH3274" s="216"/>
      <c r="AI3274" s="216"/>
      <c r="AJ3274" s="216"/>
      <c r="AK3274" s="216"/>
      <c r="AL3274" s="216"/>
      <c r="FY3274" s="184"/>
      <c r="JJ3274" s="184"/>
    </row>
    <row r="3275" spans="2:270">
      <c r="B3275" s="202"/>
      <c r="E3275" s="216"/>
      <c r="F3275" s="216"/>
      <c r="G3275" s="216"/>
      <c r="H3275" s="216"/>
      <c r="I3275" s="216"/>
      <c r="J3275" s="216"/>
      <c r="K3275" s="216"/>
      <c r="L3275" s="216"/>
      <c r="M3275" s="216"/>
      <c r="N3275" s="216"/>
      <c r="O3275" s="216"/>
      <c r="P3275" s="216"/>
      <c r="Q3275" s="216"/>
      <c r="R3275" s="216"/>
      <c r="S3275" s="216"/>
      <c r="T3275" s="216"/>
      <c r="U3275" s="216"/>
      <c r="V3275" s="216"/>
      <c r="W3275" s="216"/>
      <c r="X3275" s="216"/>
      <c r="Y3275" s="216"/>
      <c r="Z3275" s="216"/>
      <c r="AA3275" s="216"/>
      <c r="AB3275" s="216"/>
      <c r="AC3275" s="216"/>
      <c r="AD3275" s="216"/>
      <c r="AE3275" s="216"/>
      <c r="AF3275" s="216"/>
      <c r="AG3275" s="216"/>
      <c r="AH3275" s="216"/>
      <c r="AI3275" s="216"/>
      <c r="AJ3275" s="216"/>
      <c r="AK3275" s="216"/>
      <c r="AL3275" s="216"/>
      <c r="FY3275" s="184"/>
      <c r="JJ3275" s="184"/>
    </row>
    <row r="3276" spans="2:270">
      <c r="B3276" s="202"/>
      <c r="E3276" s="216"/>
      <c r="F3276" s="216"/>
      <c r="G3276" s="216"/>
      <c r="H3276" s="216"/>
      <c r="I3276" s="216"/>
      <c r="J3276" s="216"/>
      <c r="K3276" s="216"/>
      <c r="L3276" s="216"/>
      <c r="M3276" s="216"/>
      <c r="N3276" s="216"/>
      <c r="O3276" s="216"/>
      <c r="P3276" s="216"/>
      <c r="Q3276" s="216"/>
      <c r="R3276" s="216"/>
      <c r="S3276" s="216"/>
      <c r="T3276" s="216"/>
      <c r="U3276" s="216"/>
      <c r="V3276" s="216"/>
      <c r="W3276" s="216"/>
      <c r="X3276" s="216"/>
      <c r="Y3276" s="216"/>
      <c r="Z3276" s="216"/>
      <c r="AA3276" s="216"/>
      <c r="AB3276" s="216"/>
      <c r="AC3276" s="216"/>
      <c r="AD3276" s="216"/>
      <c r="AE3276" s="216"/>
      <c r="AF3276" s="216"/>
      <c r="AG3276" s="216"/>
      <c r="AH3276" s="216"/>
      <c r="AI3276" s="216"/>
      <c r="AJ3276" s="216"/>
      <c r="AK3276" s="216"/>
      <c r="AL3276" s="216"/>
      <c r="FY3276" s="184"/>
      <c r="JJ3276" s="184"/>
    </row>
    <row r="3277" spans="2:270">
      <c r="B3277" s="202"/>
      <c r="E3277" s="216"/>
      <c r="F3277" s="216"/>
      <c r="G3277" s="216"/>
      <c r="H3277" s="216"/>
      <c r="I3277" s="216"/>
      <c r="J3277" s="216"/>
      <c r="K3277" s="216"/>
      <c r="L3277" s="216"/>
      <c r="M3277" s="216"/>
      <c r="N3277" s="216"/>
      <c r="O3277" s="216"/>
      <c r="P3277" s="216"/>
      <c r="Q3277" s="216"/>
      <c r="R3277" s="216"/>
      <c r="S3277" s="216"/>
      <c r="T3277" s="216"/>
      <c r="U3277" s="216"/>
      <c r="V3277" s="216"/>
      <c r="W3277" s="216"/>
      <c r="X3277" s="216"/>
      <c r="Y3277" s="216"/>
      <c r="Z3277" s="216"/>
      <c r="AA3277" s="216"/>
      <c r="AB3277" s="216"/>
      <c r="AC3277" s="216"/>
      <c r="AD3277" s="216"/>
      <c r="AE3277" s="216"/>
      <c r="AF3277" s="216"/>
      <c r="AG3277" s="216"/>
      <c r="AH3277" s="216"/>
      <c r="AI3277" s="216"/>
      <c r="AJ3277" s="216"/>
      <c r="AK3277" s="216"/>
      <c r="AL3277" s="216"/>
      <c r="FY3277" s="184"/>
      <c r="JJ3277" s="184"/>
    </row>
    <row r="3278" spans="2:270">
      <c r="B3278" s="202"/>
      <c r="E3278" s="216"/>
      <c r="F3278" s="216"/>
      <c r="G3278" s="216"/>
      <c r="H3278" s="216"/>
      <c r="I3278" s="216"/>
      <c r="J3278" s="216"/>
      <c r="K3278" s="216"/>
      <c r="L3278" s="216"/>
      <c r="M3278" s="216"/>
      <c r="N3278" s="216"/>
      <c r="O3278" s="216"/>
      <c r="P3278" s="216"/>
      <c r="Q3278" s="216"/>
      <c r="R3278" s="216"/>
      <c r="S3278" s="216"/>
      <c r="T3278" s="216"/>
      <c r="U3278" s="216"/>
      <c r="V3278" s="216"/>
      <c r="W3278" s="216"/>
      <c r="X3278" s="216"/>
      <c r="Y3278" s="216"/>
      <c r="Z3278" s="216"/>
      <c r="AA3278" s="216"/>
      <c r="AB3278" s="216"/>
      <c r="AC3278" s="216"/>
      <c r="AD3278" s="216"/>
      <c r="AE3278" s="216"/>
      <c r="AF3278" s="216"/>
      <c r="AG3278" s="216"/>
      <c r="AH3278" s="216"/>
      <c r="AI3278" s="216"/>
      <c r="AJ3278" s="216"/>
      <c r="AK3278" s="216"/>
      <c r="AL3278" s="216"/>
      <c r="FY3278" s="184"/>
      <c r="JJ3278" s="184"/>
    </row>
    <row r="3279" spans="2:270">
      <c r="B3279" s="202"/>
      <c r="E3279" s="216"/>
      <c r="F3279" s="216"/>
      <c r="G3279" s="216"/>
      <c r="H3279" s="216"/>
      <c r="I3279" s="216"/>
      <c r="J3279" s="216"/>
      <c r="K3279" s="216"/>
      <c r="L3279" s="216"/>
      <c r="M3279" s="216"/>
      <c r="N3279" s="216"/>
      <c r="O3279" s="216"/>
      <c r="P3279" s="216"/>
      <c r="Q3279" s="216"/>
      <c r="R3279" s="216"/>
      <c r="S3279" s="216"/>
      <c r="T3279" s="216"/>
      <c r="U3279" s="216"/>
      <c r="V3279" s="216"/>
      <c r="W3279" s="216"/>
      <c r="X3279" s="216"/>
      <c r="Y3279" s="216"/>
      <c r="Z3279" s="216"/>
      <c r="AA3279" s="216"/>
      <c r="AB3279" s="216"/>
      <c r="AC3279" s="216"/>
      <c r="AD3279" s="216"/>
      <c r="AE3279" s="216"/>
      <c r="AF3279" s="216"/>
      <c r="AG3279" s="216"/>
      <c r="AH3279" s="216"/>
      <c r="AI3279" s="216"/>
      <c r="AJ3279" s="216"/>
      <c r="AK3279" s="216"/>
      <c r="AL3279" s="216"/>
      <c r="FY3279" s="184"/>
      <c r="JJ3279" s="184"/>
    </row>
    <row r="3280" spans="2:270">
      <c r="B3280" s="202"/>
      <c r="E3280" s="216"/>
      <c r="F3280" s="216"/>
      <c r="G3280" s="216"/>
      <c r="H3280" s="216"/>
      <c r="I3280" s="216"/>
      <c r="J3280" s="216"/>
      <c r="K3280" s="216"/>
      <c r="L3280" s="216"/>
      <c r="M3280" s="216"/>
      <c r="N3280" s="216"/>
      <c r="O3280" s="216"/>
      <c r="P3280" s="216"/>
      <c r="Q3280" s="216"/>
      <c r="R3280" s="216"/>
      <c r="S3280" s="216"/>
      <c r="T3280" s="216"/>
      <c r="U3280" s="216"/>
      <c r="V3280" s="216"/>
      <c r="W3280" s="216"/>
      <c r="X3280" s="216"/>
      <c r="Y3280" s="216"/>
      <c r="Z3280" s="216"/>
      <c r="AA3280" s="216"/>
      <c r="AB3280" s="216"/>
      <c r="AC3280" s="216"/>
      <c r="AD3280" s="216"/>
      <c r="AE3280" s="216"/>
      <c r="AF3280" s="216"/>
      <c r="AG3280" s="216"/>
      <c r="AH3280" s="216"/>
      <c r="AI3280" s="216"/>
      <c r="AJ3280" s="216"/>
      <c r="AK3280" s="216"/>
      <c r="AL3280" s="216"/>
      <c r="FY3280" s="184"/>
      <c r="JJ3280" s="184"/>
    </row>
    <row r="3281" spans="2:270">
      <c r="B3281" s="202"/>
      <c r="E3281" s="216"/>
      <c r="F3281" s="216"/>
      <c r="G3281" s="216"/>
      <c r="H3281" s="216"/>
      <c r="I3281" s="216"/>
      <c r="J3281" s="216"/>
      <c r="K3281" s="216"/>
      <c r="L3281" s="216"/>
      <c r="M3281" s="216"/>
      <c r="N3281" s="216"/>
      <c r="O3281" s="216"/>
      <c r="P3281" s="216"/>
      <c r="Q3281" s="216"/>
      <c r="R3281" s="216"/>
      <c r="S3281" s="216"/>
      <c r="T3281" s="216"/>
      <c r="U3281" s="216"/>
      <c r="V3281" s="216"/>
      <c r="W3281" s="216"/>
      <c r="X3281" s="216"/>
      <c r="Y3281" s="216"/>
      <c r="Z3281" s="216"/>
      <c r="AA3281" s="216"/>
      <c r="AB3281" s="216"/>
      <c r="AC3281" s="216"/>
      <c r="AD3281" s="216"/>
      <c r="AE3281" s="216"/>
      <c r="AF3281" s="216"/>
      <c r="AG3281" s="216"/>
      <c r="AH3281" s="216"/>
      <c r="AI3281" s="216"/>
      <c r="AJ3281" s="216"/>
      <c r="AK3281" s="216"/>
      <c r="AL3281" s="216"/>
      <c r="FY3281" s="184"/>
      <c r="JJ3281" s="184"/>
    </row>
    <row r="3282" spans="2:270">
      <c r="B3282" s="202"/>
      <c r="E3282" s="216"/>
      <c r="F3282" s="216"/>
      <c r="G3282" s="216"/>
      <c r="H3282" s="216"/>
      <c r="I3282" s="216"/>
      <c r="J3282" s="216"/>
      <c r="K3282" s="216"/>
      <c r="L3282" s="216"/>
      <c r="M3282" s="216"/>
      <c r="N3282" s="216"/>
      <c r="O3282" s="216"/>
      <c r="P3282" s="216"/>
      <c r="Q3282" s="216"/>
      <c r="R3282" s="216"/>
      <c r="S3282" s="216"/>
      <c r="T3282" s="216"/>
      <c r="U3282" s="216"/>
      <c r="V3282" s="216"/>
      <c r="W3282" s="216"/>
      <c r="X3282" s="216"/>
      <c r="Y3282" s="216"/>
      <c r="Z3282" s="216"/>
      <c r="AA3282" s="216"/>
      <c r="AB3282" s="216"/>
      <c r="AC3282" s="216"/>
      <c r="AD3282" s="216"/>
      <c r="AE3282" s="216"/>
      <c r="AF3282" s="216"/>
      <c r="AG3282" s="216"/>
      <c r="AH3282" s="216"/>
      <c r="AI3282" s="216"/>
      <c r="AJ3282" s="216"/>
      <c r="AK3282" s="216"/>
      <c r="AL3282" s="216"/>
      <c r="FY3282" s="184"/>
      <c r="JJ3282" s="184"/>
    </row>
    <row r="3283" spans="2:270">
      <c r="B3283" s="202"/>
      <c r="E3283" s="216"/>
      <c r="F3283" s="216"/>
      <c r="G3283" s="216"/>
      <c r="H3283" s="216"/>
      <c r="I3283" s="216"/>
      <c r="J3283" s="216"/>
      <c r="K3283" s="216"/>
      <c r="L3283" s="216"/>
      <c r="M3283" s="216"/>
      <c r="N3283" s="216"/>
      <c r="O3283" s="216"/>
      <c r="P3283" s="216"/>
      <c r="Q3283" s="216"/>
      <c r="R3283" s="216"/>
      <c r="S3283" s="216"/>
      <c r="T3283" s="216"/>
      <c r="U3283" s="216"/>
      <c r="V3283" s="216"/>
      <c r="W3283" s="216"/>
      <c r="X3283" s="216"/>
      <c r="Y3283" s="216"/>
      <c r="Z3283" s="216"/>
      <c r="AA3283" s="216"/>
      <c r="AB3283" s="216"/>
      <c r="AC3283" s="216"/>
      <c r="AD3283" s="216"/>
      <c r="AE3283" s="216"/>
      <c r="AF3283" s="216"/>
      <c r="AG3283" s="216"/>
      <c r="AH3283" s="216"/>
      <c r="AI3283" s="216"/>
      <c r="AJ3283" s="216"/>
      <c r="AK3283" s="216"/>
      <c r="AL3283" s="216"/>
      <c r="FY3283" s="184"/>
      <c r="JJ3283" s="184"/>
    </row>
    <row r="3284" spans="2:270">
      <c r="B3284" s="202"/>
      <c r="E3284" s="216"/>
      <c r="F3284" s="216"/>
      <c r="G3284" s="216"/>
      <c r="H3284" s="216"/>
      <c r="I3284" s="216"/>
      <c r="J3284" s="216"/>
      <c r="K3284" s="216"/>
      <c r="L3284" s="216"/>
      <c r="M3284" s="216"/>
      <c r="N3284" s="216"/>
      <c r="O3284" s="216"/>
      <c r="P3284" s="216"/>
      <c r="Q3284" s="216"/>
      <c r="R3284" s="216"/>
      <c r="S3284" s="216"/>
      <c r="T3284" s="216"/>
      <c r="U3284" s="216"/>
      <c r="V3284" s="216"/>
      <c r="W3284" s="216"/>
      <c r="X3284" s="216"/>
      <c r="Y3284" s="216"/>
      <c r="Z3284" s="216"/>
      <c r="AA3284" s="216"/>
      <c r="AB3284" s="216"/>
      <c r="AC3284" s="216"/>
      <c r="AD3284" s="216"/>
      <c r="AE3284" s="216"/>
      <c r="AF3284" s="216"/>
      <c r="AG3284" s="216"/>
      <c r="AH3284" s="216"/>
      <c r="AI3284" s="216"/>
      <c r="AJ3284" s="216"/>
      <c r="AK3284" s="216"/>
      <c r="AL3284" s="216"/>
      <c r="FY3284" s="184"/>
      <c r="JJ3284" s="184"/>
    </row>
    <row r="3285" spans="2:270">
      <c r="B3285" s="202"/>
      <c r="E3285" s="216"/>
      <c r="F3285" s="216"/>
      <c r="G3285" s="216"/>
      <c r="H3285" s="216"/>
      <c r="I3285" s="216"/>
      <c r="J3285" s="216"/>
      <c r="K3285" s="216"/>
      <c r="L3285" s="216"/>
      <c r="M3285" s="216"/>
      <c r="N3285" s="216"/>
      <c r="O3285" s="216"/>
      <c r="P3285" s="216"/>
      <c r="Q3285" s="216"/>
      <c r="R3285" s="216"/>
      <c r="S3285" s="216"/>
      <c r="T3285" s="216"/>
      <c r="U3285" s="216"/>
      <c r="V3285" s="216"/>
      <c r="W3285" s="216"/>
      <c r="X3285" s="216"/>
      <c r="Y3285" s="216"/>
      <c r="Z3285" s="216"/>
      <c r="AA3285" s="216"/>
      <c r="AB3285" s="216"/>
      <c r="AC3285" s="216"/>
      <c r="AD3285" s="216"/>
      <c r="AE3285" s="216"/>
      <c r="AF3285" s="216"/>
      <c r="AG3285" s="216"/>
      <c r="AH3285" s="216"/>
      <c r="AI3285" s="216"/>
      <c r="AJ3285" s="216"/>
      <c r="AK3285" s="216"/>
      <c r="AL3285" s="216"/>
      <c r="FY3285" s="184"/>
      <c r="JJ3285" s="184"/>
    </row>
    <row r="3286" spans="2:270">
      <c r="B3286" s="202"/>
      <c r="E3286" s="216"/>
      <c r="F3286" s="216"/>
      <c r="G3286" s="216"/>
      <c r="H3286" s="216"/>
      <c r="I3286" s="216"/>
      <c r="J3286" s="216"/>
      <c r="K3286" s="216"/>
      <c r="L3286" s="216"/>
      <c r="M3286" s="216"/>
      <c r="N3286" s="216"/>
      <c r="O3286" s="216"/>
      <c r="P3286" s="216"/>
      <c r="Q3286" s="216"/>
      <c r="R3286" s="216"/>
      <c r="S3286" s="216"/>
      <c r="T3286" s="216"/>
      <c r="U3286" s="216"/>
      <c r="V3286" s="216"/>
      <c r="W3286" s="216"/>
      <c r="X3286" s="216"/>
      <c r="Y3286" s="216"/>
      <c r="Z3286" s="216"/>
      <c r="AA3286" s="216"/>
      <c r="AB3286" s="216"/>
      <c r="AC3286" s="216"/>
      <c r="AD3286" s="216"/>
      <c r="AE3286" s="216"/>
      <c r="AF3286" s="216"/>
      <c r="AG3286" s="216"/>
      <c r="AH3286" s="216"/>
      <c r="AI3286" s="216"/>
      <c r="AJ3286" s="216"/>
      <c r="AK3286" s="216"/>
      <c r="AL3286" s="216"/>
      <c r="FY3286" s="184"/>
      <c r="JJ3286" s="184"/>
    </row>
    <row r="3287" spans="2:270">
      <c r="B3287" s="202"/>
      <c r="E3287" s="216"/>
      <c r="F3287" s="216"/>
      <c r="G3287" s="216"/>
      <c r="H3287" s="216"/>
      <c r="I3287" s="216"/>
      <c r="J3287" s="216"/>
      <c r="K3287" s="216"/>
      <c r="L3287" s="216"/>
      <c r="M3287" s="216"/>
      <c r="N3287" s="216"/>
      <c r="O3287" s="216"/>
      <c r="P3287" s="216"/>
      <c r="Q3287" s="216"/>
      <c r="R3287" s="216"/>
      <c r="S3287" s="216"/>
      <c r="T3287" s="216"/>
      <c r="U3287" s="216"/>
      <c r="V3287" s="216"/>
      <c r="W3287" s="216"/>
      <c r="X3287" s="216"/>
      <c r="Y3287" s="216"/>
      <c r="Z3287" s="216"/>
      <c r="AA3287" s="216"/>
      <c r="AB3287" s="216"/>
      <c r="AC3287" s="216"/>
      <c r="AD3287" s="216"/>
      <c r="AE3287" s="216"/>
      <c r="AF3287" s="216"/>
      <c r="AG3287" s="216"/>
      <c r="AH3287" s="216"/>
      <c r="AI3287" s="216"/>
      <c r="AJ3287" s="216"/>
      <c r="AK3287" s="216"/>
      <c r="AL3287" s="216"/>
      <c r="FY3287" s="184"/>
      <c r="JJ3287" s="184"/>
    </row>
    <row r="3288" spans="2:270">
      <c r="B3288" s="202"/>
      <c r="E3288" s="216"/>
      <c r="F3288" s="216"/>
      <c r="G3288" s="216"/>
      <c r="H3288" s="216"/>
      <c r="I3288" s="216"/>
      <c r="J3288" s="216"/>
      <c r="K3288" s="216"/>
      <c r="L3288" s="216"/>
      <c r="M3288" s="216"/>
      <c r="N3288" s="216"/>
      <c r="O3288" s="216"/>
      <c r="P3288" s="216"/>
      <c r="Q3288" s="216"/>
      <c r="R3288" s="216"/>
      <c r="S3288" s="216"/>
      <c r="T3288" s="216"/>
      <c r="U3288" s="216"/>
      <c r="V3288" s="216"/>
      <c r="W3288" s="216"/>
      <c r="X3288" s="216"/>
      <c r="Y3288" s="216"/>
      <c r="Z3288" s="216"/>
      <c r="AA3288" s="216"/>
      <c r="AB3288" s="216"/>
      <c r="AC3288" s="216"/>
      <c r="AD3288" s="216"/>
      <c r="AE3288" s="216"/>
      <c r="AF3288" s="216"/>
      <c r="AG3288" s="216"/>
      <c r="AH3288" s="216"/>
      <c r="AI3288" s="216"/>
      <c r="AJ3288" s="216"/>
      <c r="AK3288" s="216"/>
      <c r="AL3288" s="216"/>
      <c r="FY3288" s="184"/>
      <c r="JJ3288" s="184"/>
    </row>
    <row r="3289" spans="2:270">
      <c r="B3289" s="202"/>
      <c r="E3289" s="216"/>
      <c r="F3289" s="216"/>
      <c r="G3289" s="216"/>
      <c r="H3289" s="216"/>
      <c r="I3289" s="216"/>
      <c r="J3289" s="216"/>
      <c r="K3289" s="216"/>
      <c r="L3289" s="216"/>
      <c r="M3289" s="216"/>
      <c r="N3289" s="216"/>
      <c r="O3289" s="216"/>
      <c r="P3289" s="216"/>
      <c r="Q3289" s="216"/>
      <c r="R3289" s="216"/>
      <c r="S3289" s="216"/>
      <c r="T3289" s="216"/>
      <c r="U3289" s="216"/>
      <c r="V3289" s="216"/>
      <c r="W3289" s="216"/>
      <c r="X3289" s="216"/>
      <c r="Y3289" s="216"/>
      <c r="Z3289" s="216"/>
      <c r="AA3289" s="216"/>
      <c r="AB3289" s="216"/>
      <c r="AC3289" s="216"/>
      <c r="AD3289" s="216"/>
      <c r="AE3289" s="216"/>
      <c r="AF3289" s="216"/>
      <c r="AG3289" s="216"/>
      <c r="AH3289" s="216"/>
      <c r="AI3289" s="216"/>
      <c r="AJ3289" s="216"/>
      <c r="AK3289" s="216"/>
      <c r="AL3289" s="216"/>
      <c r="FY3289" s="184"/>
      <c r="JJ3289" s="184"/>
    </row>
    <row r="3290" spans="2:270">
      <c r="B3290" s="202"/>
      <c r="E3290" s="216"/>
      <c r="F3290" s="216"/>
      <c r="G3290" s="216"/>
      <c r="H3290" s="216"/>
      <c r="I3290" s="216"/>
      <c r="J3290" s="216"/>
      <c r="K3290" s="216"/>
      <c r="L3290" s="216"/>
      <c r="M3290" s="216"/>
      <c r="N3290" s="216"/>
      <c r="O3290" s="216"/>
      <c r="P3290" s="216"/>
      <c r="Q3290" s="216"/>
      <c r="R3290" s="216"/>
      <c r="S3290" s="216"/>
      <c r="T3290" s="216"/>
      <c r="U3290" s="216"/>
      <c r="V3290" s="216"/>
      <c r="W3290" s="216"/>
      <c r="X3290" s="216"/>
      <c r="Y3290" s="216"/>
      <c r="Z3290" s="216"/>
      <c r="AA3290" s="216"/>
      <c r="AB3290" s="216"/>
      <c r="AC3290" s="216"/>
      <c r="AD3290" s="216"/>
      <c r="AE3290" s="216"/>
      <c r="AF3290" s="216"/>
      <c r="AG3290" s="216"/>
      <c r="AH3290" s="216"/>
      <c r="AI3290" s="216"/>
      <c r="AJ3290" s="216"/>
      <c r="AK3290" s="216"/>
      <c r="AL3290" s="216"/>
      <c r="FY3290" s="184"/>
      <c r="JJ3290" s="184"/>
    </row>
    <row r="3291" spans="2:270">
      <c r="B3291" s="202"/>
      <c r="E3291" s="216"/>
      <c r="F3291" s="216"/>
      <c r="G3291" s="216"/>
      <c r="H3291" s="216"/>
      <c r="I3291" s="216"/>
      <c r="J3291" s="216"/>
      <c r="K3291" s="216"/>
      <c r="L3291" s="216"/>
      <c r="M3291" s="216"/>
      <c r="N3291" s="216"/>
      <c r="O3291" s="216"/>
      <c r="P3291" s="216"/>
      <c r="Q3291" s="216"/>
      <c r="R3291" s="216"/>
      <c r="S3291" s="216"/>
      <c r="T3291" s="216"/>
      <c r="U3291" s="216"/>
      <c r="V3291" s="216"/>
      <c r="W3291" s="216"/>
      <c r="X3291" s="216"/>
      <c r="Y3291" s="216"/>
      <c r="Z3291" s="216"/>
      <c r="AA3291" s="216"/>
      <c r="AB3291" s="216"/>
      <c r="AC3291" s="216"/>
      <c r="AD3291" s="216"/>
      <c r="AE3291" s="216"/>
      <c r="AF3291" s="216"/>
      <c r="AG3291" s="216"/>
      <c r="AH3291" s="216"/>
      <c r="AI3291" s="216"/>
      <c r="AJ3291" s="216"/>
      <c r="AK3291" s="216"/>
      <c r="AL3291" s="216"/>
      <c r="FY3291" s="184"/>
      <c r="JJ3291" s="184"/>
    </row>
    <row r="3292" spans="2:270">
      <c r="B3292" s="202"/>
      <c r="E3292" s="216"/>
      <c r="F3292" s="216"/>
      <c r="G3292" s="216"/>
      <c r="H3292" s="216"/>
      <c r="I3292" s="216"/>
      <c r="J3292" s="216"/>
      <c r="K3292" s="216"/>
      <c r="L3292" s="216"/>
      <c r="M3292" s="216"/>
      <c r="N3292" s="216"/>
      <c r="O3292" s="216"/>
      <c r="P3292" s="216"/>
      <c r="Q3292" s="216"/>
      <c r="R3292" s="216"/>
      <c r="S3292" s="216"/>
      <c r="T3292" s="216"/>
      <c r="U3292" s="216"/>
      <c r="V3292" s="216"/>
      <c r="W3292" s="216"/>
      <c r="X3292" s="216"/>
      <c r="Y3292" s="216"/>
      <c r="Z3292" s="216"/>
      <c r="AA3292" s="216"/>
      <c r="AB3292" s="216"/>
      <c r="AC3292" s="216"/>
      <c r="AD3292" s="216"/>
      <c r="AE3292" s="216"/>
      <c r="AF3292" s="216"/>
      <c r="AG3292" s="216"/>
      <c r="AH3292" s="216"/>
      <c r="AI3292" s="216"/>
      <c r="AJ3292" s="216"/>
      <c r="AK3292" s="216"/>
      <c r="AL3292" s="216"/>
      <c r="FY3292" s="184"/>
      <c r="JJ3292" s="184"/>
    </row>
    <row r="3293" spans="2:270">
      <c r="B3293" s="202"/>
      <c r="E3293" s="216"/>
      <c r="F3293" s="216"/>
      <c r="G3293" s="216"/>
      <c r="H3293" s="216"/>
      <c r="I3293" s="216"/>
      <c r="J3293" s="216"/>
      <c r="K3293" s="216"/>
      <c r="L3293" s="216"/>
      <c r="M3293" s="216"/>
      <c r="N3293" s="216"/>
      <c r="O3293" s="216"/>
      <c r="P3293" s="216"/>
      <c r="Q3293" s="216"/>
      <c r="R3293" s="216"/>
      <c r="S3293" s="216"/>
      <c r="T3293" s="216"/>
      <c r="U3293" s="216"/>
      <c r="V3293" s="216"/>
      <c r="W3293" s="216"/>
      <c r="X3293" s="216"/>
      <c r="Y3293" s="216"/>
      <c r="Z3293" s="216"/>
      <c r="AA3293" s="216"/>
      <c r="AB3293" s="216"/>
      <c r="AC3293" s="216"/>
      <c r="AD3293" s="216"/>
      <c r="AE3293" s="216"/>
      <c r="AF3293" s="216"/>
      <c r="AG3293" s="216"/>
      <c r="AH3293" s="216"/>
      <c r="AI3293" s="216"/>
      <c r="AJ3293" s="216"/>
      <c r="AK3293" s="216"/>
      <c r="AL3293" s="216"/>
      <c r="FY3293" s="184"/>
      <c r="JJ3293" s="184"/>
    </row>
    <row r="3294" spans="2:270">
      <c r="B3294" s="202"/>
      <c r="E3294" s="216"/>
      <c r="F3294" s="216"/>
      <c r="G3294" s="216"/>
      <c r="H3294" s="216"/>
      <c r="I3294" s="216"/>
      <c r="J3294" s="216"/>
      <c r="K3294" s="216"/>
      <c r="L3294" s="216"/>
      <c r="M3294" s="216"/>
      <c r="N3294" s="216"/>
      <c r="O3294" s="216"/>
      <c r="P3294" s="216"/>
      <c r="Q3294" s="216"/>
      <c r="R3294" s="216"/>
      <c r="S3294" s="216"/>
      <c r="T3294" s="216"/>
      <c r="U3294" s="216"/>
      <c r="V3294" s="216"/>
      <c r="W3294" s="216"/>
      <c r="X3294" s="216"/>
      <c r="Y3294" s="216"/>
      <c r="Z3294" s="216"/>
      <c r="AA3294" s="216"/>
      <c r="AB3294" s="216"/>
      <c r="AC3294" s="216"/>
      <c r="AD3294" s="216"/>
      <c r="AE3294" s="216"/>
      <c r="AF3294" s="216"/>
      <c r="AG3294" s="216"/>
      <c r="AH3294" s="216"/>
      <c r="AI3294" s="216"/>
      <c r="AJ3294" s="216"/>
      <c r="AK3294" s="216"/>
      <c r="AL3294" s="216"/>
      <c r="FY3294" s="184"/>
      <c r="JJ3294" s="184"/>
    </row>
    <row r="3295" spans="2:270">
      <c r="B3295" s="202"/>
      <c r="E3295" s="216"/>
      <c r="F3295" s="216"/>
      <c r="G3295" s="216"/>
      <c r="H3295" s="216"/>
      <c r="I3295" s="216"/>
      <c r="J3295" s="216"/>
      <c r="K3295" s="216"/>
      <c r="L3295" s="216"/>
      <c r="M3295" s="216"/>
      <c r="N3295" s="216"/>
      <c r="O3295" s="216"/>
      <c r="P3295" s="216"/>
      <c r="Q3295" s="216"/>
      <c r="R3295" s="216"/>
      <c r="S3295" s="216"/>
      <c r="T3295" s="216"/>
      <c r="U3295" s="216"/>
      <c r="V3295" s="216"/>
      <c r="W3295" s="216"/>
      <c r="X3295" s="216"/>
      <c r="Y3295" s="216"/>
      <c r="Z3295" s="216"/>
      <c r="AA3295" s="216"/>
      <c r="AB3295" s="216"/>
      <c r="AC3295" s="216"/>
      <c r="AD3295" s="216"/>
      <c r="AE3295" s="216"/>
      <c r="AF3295" s="216"/>
      <c r="AG3295" s="216"/>
      <c r="AH3295" s="216"/>
      <c r="AI3295" s="216"/>
      <c r="AJ3295" s="216"/>
      <c r="AK3295" s="216"/>
      <c r="AL3295" s="216"/>
      <c r="FY3295" s="184"/>
      <c r="JJ3295" s="184"/>
    </row>
    <row r="3296" spans="2:270">
      <c r="B3296" s="202"/>
      <c r="E3296" s="216"/>
      <c r="F3296" s="216"/>
      <c r="G3296" s="216"/>
      <c r="H3296" s="216"/>
      <c r="I3296" s="216"/>
      <c r="J3296" s="216"/>
      <c r="K3296" s="216"/>
      <c r="L3296" s="216"/>
      <c r="M3296" s="216"/>
      <c r="N3296" s="216"/>
      <c r="O3296" s="216"/>
      <c r="P3296" s="216"/>
      <c r="Q3296" s="216"/>
      <c r="R3296" s="216"/>
      <c r="S3296" s="216"/>
      <c r="T3296" s="216"/>
      <c r="U3296" s="216"/>
      <c r="V3296" s="216"/>
      <c r="W3296" s="216"/>
      <c r="X3296" s="216"/>
      <c r="Y3296" s="216"/>
      <c r="Z3296" s="216"/>
      <c r="AA3296" s="216"/>
      <c r="AB3296" s="216"/>
      <c r="AC3296" s="216"/>
      <c r="AD3296" s="216"/>
      <c r="AE3296" s="216"/>
      <c r="AF3296" s="216"/>
      <c r="AG3296" s="216"/>
      <c r="AH3296" s="216"/>
      <c r="AI3296" s="216"/>
      <c r="AJ3296" s="216"/>
      <c r="AK3296" s="216"/>
      <c r="AL3296" s="216"/>
      <c r="FY3296" s="184"/>
      <c r="JJ3296" s="184"/>
    </row>
    <row r="3297" spans="2:270">
      <c r="B3297" s="202"/>
      <c r="E3297" s="216"/>
      <c r="F3297" s="216"/>
      <c r="G3297" s="216"/>
      <c r="H3297" s="216"/>
      <c r="I3297" s="216"/>
      <c r="J3297" s="216"/>
      <c r="K3297" s="216"/>
      <c r="L3297" s="216"/>
      <c r="M3297" s="216"/>
      <c r="N3297" s="216"/>
      <c r="O3297" s="216"/>
      <c r="P3297" s="216"/>
      <c r="Q3297" s="216"/>
      <c r="R3297" s="216"/>
      <c r="S3297" s="216"/>
      <c r="T3297" s="216"/>
      <c r="U3297" s="216"/>
      <c r="V3297" s="216"/>
      <c r="W3297" s="216"/>
      <c r="X3297" s="216"/>
      <c r="Y3297" s="216"/>
      <c r="Z3297" s="216"/>
      <c r="AA3297" s="216"/>
      <c r="AB3297" s="216"/>
      <c r="AC3297" s="216"/>
      <c r="AD3297" s="216"/>
      <c r="AE3297" s="216"/>
      <c r="AF3297" s="216"/>
      <c r="AG3297" s="216"/>
      <c r="AH3297" s="216"/>
      <c r="AI3297" s="216"/>
      <c r="AJ3297" s="216"/>
      <c r="AK3297" s="216"/>
      <c r="AL3297" s="216"/>
      <c r="FY3297" s="184"/>
      <c r="JJ3297" s="184"/>
    </row>
    <row r="3298" spans="2:270">
      <c r="B3298" s="202"/>
      <c r="E3298" s="216"/>
      <c r="F3298" s="216"/>
      <c r="G3298" s="216"/>
      <c r="H3298" s="216"/>
      <c r="I3298" s="216"/>
      <c r="J3298" s="216"/>
      <c r="K3298" s="216"/>
      <c r="L3298" s="216"/>
      <c r="M3298" s="216"/>
      <c r="N3298" s="216"/>
      <c r="O3298" s="216"/>
      <c r="P3298" s="216"/>
      <c r="Q3298" s="216"/>
      <c r="R3298" s="216"/>
      <c r="S3298" s="216"/>
      <c r="T3298" s="216"/>
      <c r="U3298" s="216"/>
      <c r="V3298" s="216"/>
      <c r="W3298" s="216"/>
      <c r="X3298" s="216"/>
      <c r="Y3298" s="216"/>
      <c r="Z3298" s="216"/>
      <c r="AA3298" s="216"/>
      <c r="AB3298" s="216"/>
      <c r="AC3298" s="216"/>
      <c r="AD3298" s="216"/>
      <c r="AE3298" s="216"/>
      <c r="AF3298" s="216"/>
      <c r="AG3298" s="216"/>
      <c r="AH3298" s="216"/>
      <c r="AI3298" s="216"/>
      <c r="AJ3298" s="216"/>
      <c r="AK3298" s="216"/>
      <c r="AL3298" s="216"/>
      <c r="FY3298" s="184"/>
      <c r="JJ3298" s="184"/>
    </row>
    <row r="3299" spans="2:270">
      <c r="B3299" s="202"/>
      <c r="E3299" s="216"/>
      <c r="F3299" s="216"/>
      <c r="G3299" s="216"/>
      <c r="H3299" s="216"/>
      <c r="I3299" s="216"/>
      <c r="J3299" s="216"/>
      <c r="K3299" s="216"/>
      <c r="L3299" s="216"/>
      <c r="M3299" s="216"/>
      <c r="N3299" s="216"/>
      <c r="O3299" s="216"/>
      <c r="P3299" s="216"/>
      <c r="Q3299" s="216"/>
      <c r="R3299" s="216"/>
      <c r="S3299" s="216"/>
      <c r="T3299" s="216"/>
      <c r="U3299" s="216"/>
      <c r="V3299" s="216"/>
      <c r="W3299" s="216"/>
      <c r="X3299" s="216"/>
      <c r="Y3299" s="216"/>
      <c r="Z3299" s="216"/>
      <c r="AA3299" s="216"/>
      <c r="AB3299" s="216"/>
      <c r="AC3299" s="216"/>
      <c r="AD3299" s="216"/>
      <c r="AE3299" s="216"/>
      <c r="AF3299" s="216"/>
      <c r="AG3299" s="216"/>
      <c r="AH3299" s="216"/>
      <c r="AI3299" s="216"/>
      <c r="AJ3299" s="216"/>
      <c r="AK3299" s="216"/>
      <c r="AL3299" s="216"/>
      <c r="FY3299" s="184"/>
      <c r="JJ3299" s="184"/>
    </row>
    <row r="3300" spans="2:270">
      <c r="B3300" s="202"/>
      <c r="E3300" s="216"/>
      <c r="F3300" s="216"/>
      <c r="G3300" s="216"/>
      <c r="H3300" s="216"/>
      <c r="I3300" s="216"/>
      <c r="J3300" s="216"/>
      <c r="K3300" s="216"/>
      <c r="L3300" s="216"/>
      <c r="M3300" s="216"/>
      <c r="N3300" s="216"/>
      <c r="O3300" s="216"/>
      <c r="P3300" s="216"/>
      <c r="Q3300" s="216"/>
      <c r="R3300" s="216"/>
      <c r="S3300" s="216"/>
      <c r="T3300" s="216"/>
      <c r="U3300" s="216"/>
      <c r="V3300" s="216"/>
      <c r="W3300" s="216"/>
      <c r="X3300" s="216"/>
      <c r="Y3300" s="216"/>
      <c r="Z3300" s="216"/>
      <c r="AA3300" s="216"/>
      <c r="AB3300" s="216"/>
      <c r="AC3300" s="216"/>
      <c r="AD3300" s="216"/>
      <c r="AE3300" s="216"/>
      <c r="AF3300" s="216"/>
      <c r="AG3300" s="216"/>
      <c r="AH3300" s="216"/>
      <c r="AI3300" s="216"/>
      <c r="AJ3300" s="216"/>
      <c r="AK3300" s="216"/>
      <c r="AL3300" s="216"/>
      <c r="FY3300" s="184"/>
      <c r="JJ3300" s="184"/>
    </row>
    <row r="3301" spans="2:270">
      <c r="B3301" s="202"/>
      <c r="E3301" s="216"/>
      <c r="F3301" s="216"/>
      <c r="G3301" s="216"/>
      <c r="H3301" s="216"/>
      <c r="I3301" s="216"/>
      <c r="J3301" s="216"/>
      <c r="K3301" s="216"/>
      <c r="L3301" s="216"/>
      <c r="M3301" s="216"/>
      <c r="N3301" s="216"/>
      <c r="O3301" s="216"/>
      <c r="P3301" s="216"/>
      <c r="Q3301" s="216"/>
      <c r="R3301" s="216"/>
      <c r="S3301" s="216"/>
      <c r="T3301" s="216"/>
      <c r="U3301" s="216"/>
      <c r="V3301" s="216"/>
      <c r="W3301" s="216"/>
      <c r="X3301" s="216"/>
      <c r="Y3301" s="216"/>
      <c r="Z3301" s="216"/>
      <c r="AA3301" s="216"/>
      <c r="AB3301" s="216"/>
      <c r="AC3301" s="216"/>
      <c r="AD3301" s="216"/>
      <c r="AE3301" s="216"/>
      <c r="AF3301" s="216"/>
      <c r="AG3301" s="216"/>
      <c r="AH3301" s="216"/>
      <c r="AI3301" s="216"/>
      <c r="AJ3301" s="216"/>
      <c r="AK3301" s="216"/>
      <c r="AL3301" s="216"/>
      <c r="FY3301" s="184"/>
      <c r="JJ3301" s="184"/>
    </row>
    <row r="3302" spans="2:270">
      <c r="B3302" s="202"/>
      <c r="E3302" s="216"/>
      <c r="F3302" s="216"/>
      <c r="G3302" s="216"/>
      <c r="H3302" s="216"/>
      <c r="I3302" s="216"/>
      <c r="J3302" s="216"/>
      <c r="K3302" s="216"/>
      <c r="L3302" s="216"/>
      <c r="M3302" s="216"/>
      <c r="N3302" s="216"/>
      <c r="O3302" s="216"/>
      <c r="P3302" s="216"/>
      <c r="Q3302" s="216"/>
      <c r="R3302" s="216"/>
      <c r="S3302" s="216"/>
      <c r="T3302" s="216"/>
      <c r="U3302" s="216"/>
      <c r="V3302" s="216"/>
      <c r="W3302" s="216"/>
      <c r="X3302" s="216"/>
      <c r="Y3302" s="216"/>
      <c r="Z3302" s="216"/>
      <c r="AA3302" s="216"/>
      <c r="AB3302" s="216"/>
      <c r="AC3302" s="216"/>
      <c r="AD3302" s="216"/>
      <c r="AE3302" s="216"/>
      <c r="AF3302" s="216"/>
      <c r="AG3302" s="216"/>
      <c r="AH3302" s="216"/>
      <c r="AI3302" s="216"/>
      <c r="AJ3302" s="216"/>
      <c r="AK3302" s="216"/>
      <c r="AL3302" s="216"/>
      <c r="FY3302" s="184"/>
      <c r="JJ3302" s="184"/>
    </row>
    <row r="3303" spans="2:270">
      <c r="B3303" s="202"/>
      <c r="E3303" s="216"/>
      <c r="F3303" s="216"/>
      <c r="G3303" s="216"/>
      <c r="H3303" s="216"/>
      <c r="I3303" s="216"/>
      <c r="J3303" s="216"/>
      <c r="K3303" s="216"/>
      <c r="L3303" s="216"/>
      <c r="M3303" s="216"/>
      <c r="N3303" s="216"/>
      <c r="O3303" s="216"/>
      <c r="P3303" s="216"/>
      <c r="Q3303" s="216"/>
      <c r="R3303" s="216"/>
      <c r="S3303" s="216"/>
      <c r="T3303" s="216"/>
      <c r="U3303" s="216"/>
      <c r="V3303" s="216"/>
      <c r="W3303" s="216"/>
      <c r="X3303" s="216"/>
      <c r="Y3303" s="216"/>
      <c r="Z3303" s="216"/>
      <c r="AA3303" s="216"/>
      <c r="AB3303" s="216"/>
      <c r="AC3303" s="216"/>
      <c r="AD3303" s="216"/>
      <c r="AE3303" s="216"/>
      <c r="AF3303" s="216"/>
      <c r="AG3303" s="216"/>
      <c r="AH3303" s="216"/>
      <c r="AI3303" s="216"/>
      <c r="AJ3303" s="216"/>
      <c r="AK3303" s="216"/>
      <c r="AL3303" s="216"/>
      <c r="FY3303" s="184"/>
      <c r="JJ3303" s="184"/>
    </row>
    <row r="3304" spans="2:270">
      <c r="B3304" s="202"/>
      <c r="E3304" s="216"/>
      <c r="F3304" s="216"/>
      <c r="G3304" s="216"/>
      <c r="H3304" s="216"/>
      <c r="I3304" s="216"/>
      <c r="J3304" s="216"/>
      <c r="K3304" s="216"/>
      <c r="L3304" s="216"/>
      <c r="M3304" s="216"/>
      <c r="N3304" s="216"/>
      <c r="O3304" s="216"/>
      <c r="P3304" s="216"/>
      <c r="Q3304" s="216"/>
      <c r="R3304" s="216"/>
      <c r="S3304" s="216"/>
      <c r="T3304" s="216"/>
      <c r="U3304" s="216"/>
      <c r="V3304" s="216"/>
      <c r="W3304" s="216"/>
      <c r="X3304" s="216"/>
      <c r="Y3304" s="216"/>
      <c r="Z3304" s="216"/>
      <c r="AA3304" s="216"/>
      <c r="AB3304" s="216"/>
      <c r="AC3304" s="216"/>
      <c r="AD3304" s="216"/>
      <c r="AE3304" s="216"/>
      <c r="AF3304" s="216"/>
      <c r="AG3304" s="216"/>
      <c r="AH3304" s="216"/>
      <c r="AI3304" s="216"/>
      <c r="AJ3304" s="216"/>
      <c r="AK3304" s="216"/>
      <c r="AL3304" s="216"/>
      <c r="FY3304" s="184"/>
      <c r="JJ3304" s="184"/>
    </row>
    <row r="3305" spans="2:270">
      <c r="B3305" s="202"/>
      <c r="E3305" s="216"/>
      <c r="F3305" s="216"/>
      <c r="G3305" s="216"/>
      <c r="H3305" s="216"/>
      <c r="I3305" s="216"/>
      <c r="J3305" s="216"/>
      <c r="K3305" s="216"/>
      <c r="L3305" s="216"/>
      <c r="M3305" s="216"/>
      <c r="N3305" s="216"/>
      <c r="O3305" s="216"/>
      <c r="P3305" s="216"/>
      <c r="Q3305" s="216"/>
      <c r="R3305" s="216"/>
      <c r="S3305" s="216"/>
      <c r="T3305" s="216"/>
      <c r="U3305" s="216"/>
      <c r="V3305" s="216"/>
      <c r="W3305" s="216"/>
      <c r="X3305" s="216"/>
      <c r="Y3305" s="216"/>
      <c r="Z3305" s="216"/>
      <c r="AA3305" s="216"/>
      <c r="AB3305" s="216"/>
      <c r="AC3305" s="216"/>
      <c r="AD3305" s="216"/>
      <c r="AE3305" s="216"/>
      <c r="AF3305" s="216"/>
      <c r="AG3305" s="216"/>
      <c r="AH3305" s="216"/>
      <c r="AI3305" s="216"/>
      <c r="AJ3305" s="216"/>
      <c r="AK3305" s="216"/>
      <c r="AL3305" s="216"/>
      <c r="FY3305" s="184"/>
      <c r="JJ3305" s="184"/>
    </row>
    <row r="3306" spans="2:270">
      <c r="B3306" s="202"/>
      <c r="E3306" s="216"/>
      <c r="F3306" s="216"/>
      <c r="G3306" s="216"/>
      <c r="H3306" s="216"/>
      <c r="I3306" s="216"/>
      <c r="J3306" s="216"/>
      <c r="K3306" s="216"/>
      <c r="L3306" s="216"/>
      <c r="M3306" s="216"/>
      <c r="N3306" s="216"/>
      <c r="O3306" s="216"/>
      <c r="P3306" s="216"/>
      <c r="Q3306" s="216"/>
      <c r="R3306" s="216"/>
      <c r="S3306" s="216"/>
      <c r="T3306" s="216"/>
      <c r="U3306" s="216"/>
      <c r="V3306" s="216"/>
      <c r="W3306" s="216"/>
      <c r="X3306" s="216"/>
      <c r="Y3306" s="216"/>
      <c r="Z3306" s="216"/>
      <c r="AA3306" s="216"/>
      <c r="AB3306" s="216"/>
      <c r="AC3306" s="216"/>
      <c r="AD3306" s="216"/>
      <c r="AE3306" s="216"/>
      <c r="AF3306" s="216"/>
      <c r="AG3306" s="216"/>
      <c r="AH3306" s="216"/>
      <c r="AI3306" s="216"/>
      <c r="AJ3306" s="216"/>
      <c r="AK3306" s="216"/>
      <c r="AL3306" s="216"/>
      <c r="FY3306" s="184"/>
      <c r="JJ3306" s="184"/>
    </row>
    <row r="3307" spans="2:270">
      <c r="B3307" s="202"/>
      <c r="E3307" s="216"/>
      <c r="F3307" s="216"/>
      <c r="G3307" s="216"/>
      <c r="H3307" s="216"/>
      <c r="I3307" s="216"/>
      <c r="J3307" s="216"/>
      <c r="K3307" s="216"/>
      <c r="L3307" s="216"/>
      <c r="M3307" s="216"/>
      <c r="N3307" s="216"/>
      <c r="O3307" s="216"/>
      <c r="P3307" s="216"/>
      <c r="Q3307" s="216"/>
      <c r="R3307" s="216"/>
      <c r="S3307" s="216"/>
      <c r="T3307" s="216"/>
      <c r="U3307" s="216"/>
      <c r="V3307" s="216"/>
      <c r="W3307" s="216"/>
      <c r="X3307" s="216"/>
      <c r="Y3307" s="216"/>
      <c r="Z3307" s="216"/>
      <c r="AA3307" s="216"/>
      <c r="AB3307" s="216"/>
      <c r="AC3307" s="216"/>
      <c r="AD3307" s="216"/>
      <c r="AE3307" s="216"/>
      <c r="AF3307" s="216"/>
      <c r="AG3307" s="216"/>
      <c r="AH3307" s="216"/>
      <c r="AI3307" s="216"/>
      <c r="AJ3307" s="216"/>
      <c r="AK3307" s="216"/>
      <c r="AL3307" s="216"/>
      <c r="FY3307" s="184"/>
      <c r="JJ3307" s="184"/>
    </row>
    <row r="3308" spans="2:270">
      <c r="B3308" s="202"/>
      <c r="E3308" s="216"/>
      <c r="F3308" s="216"/>
      <c r="G3308" s="216"/>
      <c r="H3308" s="216"/>
      <c r="I3308" s="216"/>
      <c r="J3308" s="216"/>
      <c r="K3308" s="216"/>
      <c r="L3308" s="216"/>
      <c r="M3308" s="216"/>
      <c r="N3308" s="216"/>
      <c r="O3308" s="216"/>
      <c r="P3308" s="216"/>
      <c r="Q3308" s="216"/>
      <c r="R3308" s="216"/>
      <c r="S3308" s="216"/>
      <c r="T3308" s="216"/>
      <c r="U3308" s="216"/>
      <c r="V3308" s="216"/>
      <c r="W3308" s="216"/>
      <c r="X3308" s="216"/>
      <c r="Y3308" s="216"/>
      <c r="Z3308" s="216"/>
      <c r="AA3308" s="216"/>
      <c r="AB3308" s="216"/>
      <c r="AC3308" s="216"/>
      <c r="AD3308" s="216"/>
      <c r="AE3308" s="216"/>
      <c r="AF3308" s="216"/>
      <c r="AG3308" s="216"/>
      <c r="AH3308" s="216"/>
      <c r="AI3308" s="216"/>
      <c r="AJ3308" s="216"/>
      <c r="AK3308" s="216"/>
      <c r="AL3308" s="216"/>
      <c r="FY3308" s="184"/>
      <c r="JJ3308" s="184"/>
    </row>
    <row r="3309" spans="2:270">
      <c r="B3309" s="202"/>
      <c r="E3309" s="216"/>
      <c r="F3309" s="216"/>
      <c r="G3309" s="216"/>
      <c r="H3309" s="216"/>
      <c r="I3309" s="216"/>
      <c r="J3309" s="216"/>
      <c r="K3309" s="216"/>
      <c r="L3309" s="216"/>
      <c r="M3309" s="216"/>
      <c r="N3309" s="216"/>
      <c r="O3309" s="216"/>
      <c r="P3309" s="216"/>
      <c r="Q3309" s="216"/>
      <c r="R3309" s="216"/>
      <c r="S3309" s="216"/>
      <c r="T3309" s="216"/>
      <c r="U3309" s="216"/>
      <c r="V3309" s="216"/>
      <c r="W3309" s="216"/>
      <c r="X3309" s="216"/>
      <c r="Y3309" s="216"/>
      <c r="Z3309" s="216"/>
      <c r="AA3309" s="216"/>
      <c r="AB3309" s="216"/>
      <c r="AC3309" s="216"/>
      <c r="AD3309" s="216"/>
      <c r="AE3309" s="216"/>
      <c r="AF3309" s="216"/>
      <c r="AG3309" s="216"/>
      <c r="AH3309" s="216"/>
      <c r="AI3309" s="216"/>
      <c r="AJ3309" s="216"/>
      <c r="AK3309" s="216"/>
      <c r="AL3309" s="216"/>
      <c r="FY3309" s="184"/>
      <c r="JJ3309" s="184"/>
    </row>
    <row r="3310" spans="2:270">
      <c r="B3310" s="202"/>
      <c r="E3310" s="216"/>
      <c r="F3310" s="216"/>
      <c r="G3310" s="216"/>
      <c r="H3310" s="216"/>
      <c r="I3310" s="216"/>
      <c r="J3310" s="216"/>
      <c r="K3310" s="216"/>
      <c r="L3310" s="216"/>
      <c r="M3310" s="216"/>
      <c r="N3310" s="216"/>
      <c r="O3310" s="216"/>
      <c r="P3310" s="216"/>
      <c r="Q3310" s="216"/>
      <c r="R3310" s="216"/>
      <c r="S3310" s="216"/>
      <c r="T3310" s="216"/>
      <c r="U3310" s="216"/>
      <c r="V3310" s="216"/>
      <c r="W3310" s="216"/>
      <c r="X3310" s="216"/>
      <c r="Y3310" s="216"/>
      <c r="Z3310" s="216"/>
      <c r="AA3310" s="216"/>
      <c r="AB3310" s="216"/>
      <c r="AC3310" s="216"/>
      <c r="AD3310" s="216"/>
      <c r="AE3310" s="216"/>
      <c r="AF3310" s="216"/>
      <c r="AG3310" s="216"/>
      <c r="AH3310" s="216"/>
      <c r="AI3310" s="216"/>
      <c r="AJ3310" s="216"/>
      <c r="AK3310" s="216"/>
      <c r="AL3310" s="216"/>
      <c r="FY3310" s="184"/>
      <c r="JJ3310" s="184"/>
    </row>
    <row r="3311" spans="2:270">
      <c r="B3311" s="202"/>
      <c r="E3311" s="216"/>
      <c r="F3311" s="216"/>
      <c r="G3311" s="216"/>
      <c r="H3311" s="216"/>
      <c r="I3311" s="216"/>
      <c r="J3311" s="216"/>
      <c r="K3311" s="216"/>
      <c r="L3311" s="216"/>
      <c r="M3311" s="216"/>
      <c r="N3311" s="216"/>
      <c r="O3311" s="216"/>
      <c r="P3311" s="216"/>
      <c r="Q3311" s="216"/>
      <c r="R3311" s="216"/>
      <c r="S3311" s="216"/>
      <c r="T3311" s="216"/>
      <c r="U3311" s="216"/>
      <c r="V3311" s="216"/>
      <c r="W3311" s="216"/>
      <c r="X3311" s="216"/>
      <c r="Y3311" s="216"/>
      <c r="Z3311" s="216"/>
      <c r="AA3311" s="216"/>
      <c r="AB3311" s="216"/>
      <c r="AC3311" s="216"/>
      <c r="AD3311" s="216"/>
      <c r="AE3311" s="216"/>
      <c r="AF3311" s="216"/>
      <c r="AG3311" s="216"/>
      <c r="AH3311" s="216"/>
      <c r="AI3311" s="216"/>
      <c r="AJ3311" s="216"/>
      <c r="AK3311" s="216"/>
      <c r="AL3311" s="216"/>
      <c r="FY3311" s="184"/>
      <c r="JJ3311" s="184"/>
    </row>
    <row r="3312" spans="2:270">
      <c r="B3312" s="202"/>
      <c r="E3312" s="216"/>
      <c r="F3312" s="216"/>
      <c r="G3312" s="216"/>
      <c r="H3312" s="216"/>
      <c r="I3312" s="216"/>
      <c r="J3312" s="216"/>
      <c r="K3312" s="216"/>
      <c r="L3312" s="216"/>
      <c r="M3312" s="216"/>
      <c r="N3312" s="216"/>
      <c r="O3312" s="216"/>
      <c r="P3312" s="216"/>
      <c r="Q3312" s="216"/>
      <c r="R3312" s="216"/>
      <c r="S3312" s="216"/>
      <c r="T3312" s="216"/>
      <c r="U3312" s="216"/>
      <c r="V3312" s="216"/>
      <c r="W3312" s="216"/>
      <c r="X3312" s="216"/>
      <c r="Y3312" s="216"/>
      <c r="Z3312" s="216"/>
      <c r="AA3312" s="216"/>
      <c r="AB3312" s="216"/>
      <c r="AC3312" s="216"/>
      <c r="AD3312" s="216"/>
      <c r="AE3312" s="216"/>
      <c r="AF3312" s="216"/>
      <c r="AG3312" s="216"/>
      <c r="AH3312" s="216"/>
      <c r="AI3312" s="216"/>
      <c r="AJ3312" s="216"/>
      <c r="AK3312" s="216"/>
      <c r="AL3312" s="216"/>
      <c r="FY3312" s="184"/>
      <c r="JJ3312" s="184"/>
    </row>
    <row r="3313" spans="2:270">
      <c r="B3313" s="202"/>
      <c r="E3313" s="216"/>
      <c r="F3313" s="216"/>
      <c r="G3313" s="216"/>
      <c r="H3313" s="216"/>
      <c r="I3313" s="216"/>
      <c r="J3313" s="216"/>
      <c r="K3313" s="216"/>
      <c r="L3313" s="216"/>
      <c r="M3313" s="216"/>
      <c r="N3313" s="216"/>
      <c r="O3313" s="216"/>
      <c r="P3313" s="216"/>
      <c r="Q3313" s="216"/>
      <c r="R3313" s="216"/>
      <c r="S3313" s="216"/>
      <c r="T3313" s="216"/>
      <c r="U3313" s="216"/>
      <c r="V3313" s="216"/>
      <c r="W3313" s="216"/>
      <c r="X3313" s="216"/>
      <c r="Y3313" s="216"/>
      <c r="Z3313" s="216"/>
      <c r="AA3313" s="216"/>
      <c r="AB3313" s="216"/>
      <c r="AC3313" s="216"/>
      <c r="AD3313" s="216"/>
      <c r="AE3313" s="216"/>
      <c r="AF3313" s="216"/>
      <c r="AG3313" s="216"/>
      <c r="AH3313" s="216"/>
      <c r="AI3313" s="216"/>
      <c r="AJ3313" s="216"/>
      <c r="AK3313" s="216"/>
      <c r="AL3313" s="216"/>
      <c r="FY3313" s="184"/>
      <c r="JJ3313" s="184"/>
    </row>
    <row r="3314" spans="2:270">
      <c r="B3314" s="202"/>
      <c r="E3314" s="216"/>
      <c r="F3314" s="216"/>
      <c r="G3314" s="216"/>
      <c r="H3314" s="216"/>
      <c r="I3314" s="216"/>
      <c r="J3314" s="216"/>
      <c r="K3314" s="216"/>
      <c r="L3314" s="216"/>
      <c r="M3314" s="216"/>
      <c r="N3314" s="216"/>
      <c r="O3314" s="216"/>
      <c r="P3314" s="216"/>
      <c r="Q3314" s="216"/>
      <c r="R3314" s="216"/>
      <c r="S3314" s="216"/>
      <c r="T3314" s="216"/>
      <c r="U3314" s="216"/>
      <c r="V3314" s="216"/>
      <c r="W3314" s="216"/>
      <c r="X3314" s="216"/>
      <c r="Y3314" s="216"/>
      <c r="Z3314" s="216"/>
      <c r="AA3314" s="216"/>
      <c r="AB3314" s="216"/>
      <c r="AC3314" s="216"/>
      <c r="AD3314" s="216"/>
      <c r="AE3314" s="216"/>
      <c r="AF3314" s="216"/>
      <c r="AG3314" s="216"/>
      <c r="AH3314" s="216"/>
      <c r="AI3314" s="216"/>
      <c r="AJ3314" s="216"/>
      <c r="AK3314" s="216"/>
      <c r="AL3314" s="216"/>
      <c r="FY3314" s="184"/>
      <c r="JJ3314" s="184"/>
    </row>
    <row r="3315" spans="2:270">
      <c r="B3315" s="202"/>
      <c r="E3315" s="216"/>
      <c r="F3315" s="216"/>
      <c r="G3315" s="216"/>
      <c r="H3315" s="216"/>
      <c r="I3315" s="216"/>
      <c r="J3315" s="216"/>
      <c r="K3315" s="216"/>
      <c r="L3315" s="216"/>
      <c r="M3315" s="216"/>
      <c r="N3315" s="216"/>
      <c r="O3315" s="216"/>
      <c r="P3315" s="216"/>
      <c r="Q3315" s="216"/>
      <c r="R3315" s="216"/>
      <c r="S3315" s="216"/>
      <c r="T3315" s="216"/>
      <c r="U3315" s="216"/>
      <c r="V3315" s="216"/>
      <c r="W3315" s="216"/>
      <c r="X3315" s="216"/>
      <c r="Y3315" s="216"/>
      <c r="Z3315" s="216"/>
      <c r="AA3315" s="216"/>
      <c r="AB3315" s="216"/>
      <c r="AC3315" s="216"/>
      <c r="AD3315" s="216"/>
      <c r="AE3315" s="216"/>
      <c r="AF3315" s="216"/>
      <c r="AG3315" s="216"/>
      <c r="AH3315" s="216"/>
      <c r="AI3315" s="216"/>
      <c r="AJ3315" s="216"/>
      <c r="AK3315" s="216"/>
      <c r="AL3315" s="216"/>
      <c r="FY3315" s="184"/>
      <c r="JJ3315" s="184"/>
    </row>
    <row r="3316" spans="2:270">
      <c r="B3316" s="202"/>
      <c r="E3316" s="216"/>
      <c r="F3316" s="216"/>
      <c r="G3316" s="216"/>
      <c r="H3316" s="216"/>
      <c r="I3316" s="216"/>
      <c r="J3316" s="216"/>
      <c r="K3316" s="216"/>
      <c r="L3316" s="216"/>
      <c r="M3316" s="216"/>
      <c r="N3316" s="216"/>
      <c r="O3316" s="216"/>
      <c r="P3316" s="216"/>
      <c r="Q3316" s="216"/>
      <c r="R3316" s="216"/>
      <c r="S3316" s="216"/>
      <c r="T3316" s="216"/>
      <c r="U3316" s="216"/>
      <c r="V3316" s="216"/>
      <c r="W3316" s="216"/>
      <c r="X3316" s="216"/>
      <c r="Y3316" s="216"/>
      <c r="Z3316" s="216"/>
      <c r="AA3316" s="216"/>
      <c r="AB3316" s="216"/>
      <c r="AC3316" s="216"/>
      <c r="AD3316" s="216"/>
      <c r="AE3316" s="216"/>
      <c r="AF3316" s="216"/>
      <c r="AG3316" s="216"/>
      <c r="AH3316" s="216"/>
      <c r="AI3316" s="216"/>
      <c r="AJ3316" s="216"/>
      <c r="AK3316" s="216"/>
      <c r="AL3316" s="216"/>
      <c r="FY3316" s="184"/>
      <c r="JJ3316" s="184"/>
    </row>
    <row r="3317" spans="2:270">
      <c r="B3317" s="202"/>
      <c r="E3317" s="216"/>
      <c r="F3317" s="216"/>
      <c r="G3317" s="216"/>
      <c r="H3317" s="216"/>
      <c r="I3317" s="216"/>
      <c r="J3317" s="216"/>
      <c r="K3317" s="216"/>
      <c r="L3317" s="216"/>
      <c r="M3317" s="216"/>
      <c r="N3317" s="216"/>
      <c r="O3317" s="216"/>
      <c r="P3317" s="216"/>
      <c r="Q3317" s="216"/>
      <c r="R3317" s="216"/>
      <c r="S3317" s="216"/>
      <c r="T3317" s="216"/>
      <c r="U3317" s="216"/>
      <c r="V3317" s="216"/>
      <c r="W3317" s="216"/>
      <c r="X3317" s="216"/>
      <c r="Y3317" s="216"/>
      <c r="Z3317" s="216"/>
      <c r="AA3317" s="216"/>
      <c r="AB3317" s="216"/>
      <c r="AC3317" s="216"/>
      <c r="AD3317" s="216"/>
      <c r="AE3317" s="216"/>
      <c r="AF3317" s="216"/>
      <c r="AG3317" s="216"/>
      <c r="AH3317" s="216"/>
      <c r="AI3317" s="216"/>
      <c r="AJ3317" s="216"/>
      <c r="AK3317" s="216"/>
      <c r="AL3317" s="216"/>
      <c r="FY3317" s="184"/>
      <c r="JJ3317" s="184"/>
    </row>
    <row r="3318" spans="2:270">
      <c r="B3318" s="202"/>
      <c r="E3318" s="216"/>
      <c r="F3318" s="216"/>
      <c r="G3318" s="216"/>
      <c r="H3318" s="216"/>
      <c r="I3318" s="216"/>
      <c r="J3318" s="216"/>
      <c r="K3318" s="216"/>
      <c r="L3318" s="216"/>
      <c r="M3318" s="216"/>
      <c r="N3318" s="216"/>
      <c r="O3318" s="216"/>
      <c r="P3318" s="216"/>
      <c r="Q3318" s="216"/>
      <c r="R3318" s="216"/>
      <c r="S3318" s="216"/>
      <c r="T3318" s="216"/>
      <c r="U3318" s="216"/>
      <c r="V3318" s="216"/>
      <c r="W3318" s="216"/>
      <c r="X3318" s="216"/>
      <c r="Y3318" s="216"/>
      <c r="Z3318" s="216"/>
      <c r="AA3318" s="216"/>
      <c r="AB3318" s="216"/>
      <c r="AC3318" s="216"/>
      <c r="AD3318" s="216"/>
      <c r="AE3318" s="216"/>
      <c r="AF3318" s="216"/>
      <c r="AG3318" s="216"/>
      <c r="AH3318" s="216"/>
      <c r="AI3318" s="216"/>
      <c r="AJ3318" s="216"/>
      <c r="AK3318" s="216"/>
      <c r="AL3318" s="216"/>
      <c r="FY3318" s="184"/>
      <c r="JJ3318" s="184"/>
    </row>
    <row r="3319" spans="2:270">
      <c r="B3319" s="202"/>
      <c r="E3319" s="216"/>
      <c r="F3319" s="216"/>
      <c r="G3319" s="216"/>
      <c r="H3319" s="216"/>
      <c r="I3319" s="216"/>
      <c r="J3319" s="216"/>
      <c r="K3319" s="216"/>
      <c r="L3319" s="216"/>
      <c r="M3319" s="216"/>
      <c r="N3319" s="216"/>
      <c r="O3319" s="216"/>
      <c r="P3319" s="216"/>
      <c r="Q3319" s="216"/>
      <c r="R3319" s="216"/>
      <c r="S3319" s="216"/>
      <c r="T3319" s="216"/>
      <c r="U3319" s="216"/>
      <c r="V3319" s="216"/>
      <c r="W3319" s="216"/>
      <c r="X3319" s="216"/>
      <c r="Y3319" s="216"/>
      <c r="Z3319" s="216"/>
      <c r="AA3319" s="216"/>
      <c r="AB3319" s="216"/>
      <c r="AC3319" s="216"/>
      <c r="AD3319" s="216"/>
      <c r="AE3319" s="216"/>
      <c r="AF3319" s="216"/>
      <c r="AG3319" s="216"/>
      <c r="AH3319" s="216"/>
      <c r="AI3319" s="216"/>
      <c r="AJ3319" s="216"/>
      <c r="AK3319" s="216"/>
      <c r="AL3319" s="216"/>
      <c r="FY3319" s="184"/>
      <c r="JJ3319" s="184"/>
    </row>
    <row r="3320" spans="2:270">
      <c r="B3320" s="202"/>
      <c r="E3320" s="216"/>
      <c r="F3320" s="216"/>
      <c r="G3320" s="216"/>
      <c r="H3320" s="216"/>
      <c r="I3320" s="216"/>
      <c r="J3320" s="216"/>
      <c r="K3320" s="216"/>
      <c r="L3320" s="216"/>
      <c r="M3320" s="216"/>
      <c r="N3320" s="216"/>
      <c r="O3320" s="216"/>
      <c r="P3320" s="216"/>
      <c r="Q3320" s="216"/>
      <c r="R3320" s="216"/>
      <c r="S3320" s="216"/>
      <c r="T3320" s="216"/>
      <c r="U3320" s="216"/>
      <c r="V3320" s="216"/>
      <c r="W3320" s="216"/>
      <c r="X3320" s="216"/>
      <c r="Y3320" s="216"/>
      <c r="Z3320" s="216"/>
      <c r="AA3320" s="216"/>
      <c r="AB3320" s="216"/>
      <c r="AC3320" s="216"/>
      <c r="AD3320" s="216"/>
      <c r="AE3320" s="216"/>
      <c r="AF3320" s="216"/>
      <c r="AG3320" s="216"/>
      <c r="AH3320" s="216"/>
      <c r="AI3320" s="216"/>
      <c r="AJ3320" s="216"/>
      <c r="AK3320" s="216"/>
      <c r="AL3320" s="216"/>
      <c r="FY3320" s="184"/>
      <c r="JJ3320" s="184"/>
    </row>
    <row r="3321" spans="2:270">
      <c r="B3321" s="202"/>
      <c r="E3321" s="216"/>
      <c r="F3321" s="216"/>
      <c r="G3321" s="216"/>
      <c r="H3321" s="216"/>
      <c r="I3321" s="216"/>
      <c r="J3321" s="216"/>
      <c r="K3321" s="216"/>
      <c r="L3321" s="216"/>
      <c r="M3321" s="216"/>
      <c r="N3321" s="216"/>
      <c r="O3321" s="216"/>
      <c r="P3321" s="216"/>
      <c r="Q3321" s="216"/>
      <c r="R3321" s="216"/>
      <c r="S3321" s="216"/>
      <c r="T3321" s="216"/>
      <c r="U3321" s="216"/>
      <c r="V3321" s="216"/>
      <c r="W3321" s="216"/>
      <c r="X3321" s="216"/>
      <c r="Y3321" s="216"/>
      <c r="Z3321" s="216"/>
      <c r="AA3321" s="216"/>
      <c r="AB3321" s="216"/>
      <c r="AC3321" s="216"/>
      <c r="AD3321" s="216"/>
      <c r="AE3321" s="216"/>
      <c r="AF3321" s="216"/>
      <c r="AG3321" s="216"/>
      <c r="AH3321" s="216"/>
      <c r="AI3321" s="216"/>
      <c r="AJ3321" s="216"/>
      <c r="AK3321" s="216"/>
      <c r="AL3321" s="216"/>
      <c r="FY3321" s="184"/>
      <c r="JJ3321" s="184"/>
    </row>
    <row r="3322" spans="2:270">
      <c r="B3322" s="202"/>
      <c r="E3322" s="216"/>
      <c r="F3322" s="216"/>
      <c r="G3322" s="216"/>
      <c r="H3322" s="216"/>
      <c r="I3322" s="216"/>
      <c r="J3322" s="216"/>
      <c r="K3322" s="216"/>
      <c r="L3322" s="216"/>
      <c r="M3322" s="216"/>
      <c r="N3322" s="216"/>
      <c r="O3322" s="216"/>
      <c r="P3322" s="216"/>
      <c r="Q3322" s="216"/>
      <c r="R3322" s="216"/>
      <c r="S3322" s="216"/>
      <c r="T3322" s="216"/>
      <c r="U3322" s="216"/>
      <c r="V3322" s="216"/>
      <c r="W3322" s="216"/>
      <c r="X3322" s="216"/>
      <c r="Y3322" s="216"/>
      <c r="Z3322" s="216"/>
      <c r="AA3322" s="216"/>
      <c r="AB3322" s="216"/>
      <c r="AC3322" s="216"/>
      <c r="AD3322" s="216"/>
      <c r="AE3322" s="216"/>
      <c r="AF3322" s="216"/>
      <c r="AG3322" s="216"/>
      <c r="AH3322" s="216"/>
      <c r="AI3322" s="216"/>
      <c r="AJ3322" s="216"/>
      <c r="AK3322" s="216"/>
      <c r="AL3322" s="216"/>
      <c r="FY3322" s="184"/>
      <c r="JJ3322" s="184"/>
    </row>
    <row r="3323" spans="2:270">
      <c r="B3323" s="202"/>
      <c r="E3323" s="216"/>
      <c r="F3323" s="216"/>
      <c r="G3323" s="216"/>
      <c r="H3323" s="216"/>
      <c r="I3323" s="216"/>
      <c r="J3323" s="216"/>
      <c r="K3323" s="216"/>
      <c r="L3323" s="216"/>
      <c r="M3323" s="216"/>
      <c r="N3323" s="216"/>
      <c r="O3323" s="216"/>
      <c r="P3323" s="216"/>
      <c r="Q3323" s="216"/>
      <c r="R3323" s="216"/>
      <c r="S3323" s="216"/>
      <c r="T3323" s="216"/>
      <c r="U3323" s="216"/>
      <c r="V3323" s="216"/>
      <c r="W3323" s="216"/>
      <c r="X3323" s="216"/>
      <c r="Y3323" s="216"/>
      <c r="Z3323" s="216"/>
      <c r="AA3323" s="216"/>
      <c r="AB3323" s="216"/>
      <c r="AC3323" s="216"/>
      <c r="AD3323" s="216"/>
      <c r="AE3323" s="216"/>
      <c r="AF3323" s="216"/>
      <c r="AG3323" s="216"/>
      <c r="AH3323" s="216"/>
      <c r="AI3323" s="216"/>
      <c r="AJ3323" s="216"/>
      <c r="AK3323" s="216"/>
      <c r="AL3323" s="216"/>
      <c r="FY3323" s="184"/>
      <c r="JJ3323" s="184"/>
    </row>
    <row r="3324" spans="2:270">
      <c r="B3324" s="202"/>
      <c r="E3324" s="216"/>
      <c r="F3324" s="216"/>
      <c r="G3324" s="216"/>
      <c r="H3324" s="216"/>
      <c r="I3324" s="216"/>
      <c r="J3324" s="216"/>
      <c r="K3324" s="216"/>
      <c r="L3324" s="216"/>
      <c r="M3324" s="216"/>
      <c r="N3324" s="216"/>
      <c r="O3324" s="216"/>
      <c r="P3324" s="216"/>
      <c r="Q3324" s="216"/>
      <c r="R3324" s="216"/>
      <c r="S3324" s="216"/>
      <c r="T3324" s="216"/>
      <c r="U3324" s="216"/>
      <c r="V3324" s="216"/>
      <c r="W3324" s="216"/>
      <c r="X3324" s="216"/>
      <c r="Y3324" s="216"/>
      <c r="Z3324" s="216"/>
      <c r="AA3324" s="216"/>
      <c r="AB3324" s="216"/>
      <c r="AC3324" s="216"/>
      <c r="AD3324" s="216"/>
      <c r="AE3324" s="216"/>
      <c r="AF3324" s="216"/>
      <c r="AG3324" s="216"/>
      <c r="AH3324" s="216"/>
      <c r="AI3324" s="216"/>
      <c r="AJ3324" s="216"/>
      <c r="AK3324" s="216"/>
      <c r="AL3324" s="216"/>
      <c r="FY3324" s="184"/>
      <c r="JJ3324" s="184"/>
    </row>
    <row r="3325" spans="2:270">
      <c r="B3325" s="202"/>
      <c r="E3325" s="216"/>
      <c r="F3325" s="216"/>
      <c r="G3325" s="216"/>
      <c r="H3325" s="216"/>
      <c r="I3325" s="216"/>
      <c r="J3325" s="216"/>
      <c r="K3325" s="216"/>
      <c r="L3325" s="216"/>
      <c r="M3325" s="216"/>
      <c r="N3325" s="216"/>
      <c r="O3325" s="216"/>
      <c r="P3325" s="216"/>
      <c r="Q3325" s="216"/>
      <c r="R3325" s="216"/>
      <c r="S3325" s="216"/>
      <c r="T3325" s="216"/>
      <c r="U3325" s="216"/>
      <c r="V3325" s="216"/>
      <c r="W3325" s="216"/>
      <c r="X3325" s="216"/>
      <c r="Y3325" s="216"/>
      <c r="Z3325" s="216"/>
      <c r="AA3325" s="216"/>
      <c r="AB3325" s="216"/>
      <c r="AC3325" s="216"/>
      <c r="AD3325" s="216"/>
      <c r="AE3325" s="216"/>
      <c r="AF3325" s="216"/>
      <c r="AG3325" s="216"/>
      <c r="AH3325" s="216"/>
      <c r="AI3325" s="216"/>
      <c r="AJ3325" s="216"/>
      <c r="AK3325" s="216"/>
      <c r="AL3325" s="216"/>
      <c r="FY3325" s="184"/>
      <c r="JJ3325" s="184"/>
    </row>
    <row r="3326" spans="2:270">
      <c r="B3326" s="202"/>
      <c r="E3326" s="216"/>
      <c r="F3326" s="216"/>
      <c r="G3326" s="216"/>
      <c r="H3326" s="216"/>
      <c r="I3326" s="216"/>
      <c r="J3326" s="216"/>
      <c r="K3326" s="216"/>
      <c r="L3326" s="216"/>
      <c r="M3326" s="216"/>
      <c r="N3326" s="216"/>
      <c r="O3326" s="216"/>
      <c r="P3326" s="216"/>
      <c r="Q3326" s="216"/>
      <c r="R3326" s="216"/>
      <c r="S3326" s="216"/>
      <c r="T3326" s="216"/>
      <c r="U3326" s="216"/>
      <c r="V3326" s="216"/>
      <c r="W3326" s="216"/>
      <c r="X3326" s="216"/>
      <c r="Y3326" s="216"/>
      <c r="Z3326" s="216"/>
      <c r="AA3326" s="216"/>
      <c r="AB3326" s="216"/>
      <c r="AC3326" s="216"/>
      <c r="AD3326" s="216"/>
      <c r="AE3326" s="216"/>
      <c r="AF3326" s="216"/>
      <c r="AG3326" s="216"/>
      <c r="AH3326" s="216"/>
      <c r="AI3326" s="216"/>
      <c r="AJ3326" s="216"/>
      <c r="AK3326" s="216"/>
      <c r="AL3326" s="216"/>
      <c r="FY3326" s="184"/>
      <c r="JJ3326" s="184"/>
    </row>
    <row r="3327" spans="2:270">
      <c r="B3327" s="202"/>
      <c r="E3327" s="216"/>
      <c r="F3327" s="216"/>
      <c r="G3327" s="216"/>
      <c r="H3327" s="216"/>
      <c r="I3327" s="216"/>
      <c r="J3327" s="216"/>
      <c r="K3327" s="216"/>
      <c r="L3327" s="216"/>
      <c r="M3327" s="216"/>
      <c r="N3327" s="216"/>
      <c r="O3327" s="216"/>
      <c r="P3327" s="216"/>
      <c r="Q3327" s="216"/>
      <c r="R3327" s="216"/>
      <c r="S3327" s="216"/>
      <c r="T3327" s="216"/>
      <c r="U3327" s="216"/>
      <c r="V3327" s="216"/>
      <c r="W3327" s="216"/>
      <c r="X3327" s="216"/>
      <c r="Y3327" s="216"/>
      <c r="Z3327" s="216"/>
      <c r="AA3327" s="216"/>
      <c r="AB3327" s="216"/>
      <c r="AC3327" s="216"/>
      <c r="AD3327" s="216"/>
      <c r="AE3327" s="216"/>
      <c r="AF3327" s="216"/>
      <c r="AG3327" s="216"/>
      <c r="AH3327" s="216"/>
      <c r="AI3327" s="216"/>
      <c r="AJ3327" s="216"/>
      <c r="AK3327" s="216"/>
      <c r="AL3327" s="216"/>
      <c r="FY3327" s="184"/>
      <c r="JJ3327" s="184"/>
    </row>
    <row r="3328" spans="2:270">
      <c r="B3328" s="202"/>
      <c r="E3328" s="216"/>
      <c r="F3328" s="216"/>
      <c r="G3328" s="216"/>
      <c r="H3328" s="216"/>
      <c r="I3328" s="216"/>
      <c r="J3328" s="216"/>
      <c r="K3328" s="216"/>
      <c r="L3328" s="216"/>
      <c r="M3328" s="216"/>
      <c r="N3328" s="216"/>
      <c r="O3328" s="216"/>
      <c r="P3328" s="216"/>
      <c r="Q3328" s="216"/>
      <c r="R3328" s="216"/>
      <c r="S3328" s="216"/>
      <c r="T3328" s="216"/>
      <c r="U3328" s="216"/>
      <c r="V3328" s="216"/>
      <c r="W3328" s="216"/>
      <c r="X3328" s="216"/>
      <c r="Y3328" s="216"/>
      <c r="Z3328" s="216"/>
      <c r="AA3328" s="216"/>
      <c r="AB3328" s="216"/>
      <c r="AC3328" s="216"/>
      <c r="AD3328" s="216"/>
      <c r="AE3328" s="216"/>
      <c r="AF3328" s="216"/>
      <c r="AG3328" s="216"/>
      <c r="AH3328" s="216"/>
      <c r="AI3328" s="216"/>
      <c r="AJ3328" s="216"/>
      <c r="AK3328" s="216"/>
      <c r="AL3328" s="216"/>
      <c r="FY3328" s="184"/>
      <c r="JJ3328" s="184"/>
    </row>
    <row r="3329" spans="2:270">
      <c r="B3329" s="202"/>
      <c r="E3329" s="216"/>
      <c r="F3329" s="216"/>
      <c r="G3329" s="216"/>
      <c r="H3329" s="216"/>
      <c r="I3329" s="216"/>
      <c r="J3329" s="216"/>
      <c r="K3329" s="216"/>
      <c r="L3329" s="216"/>
      <c r="M3329" s="216"/>
      <c r="N3329" s="216"/>
      <c r="O3329" s="216"/>
      <c r="P3329" s="216"/>
      <c r="Q3329" s="216"/>
      <c r="R3329" s="216"/>
      <c r="S3329" s="216"/>
      <c r="T3329" s="216"/>
      <c r="U3329" s="216"/>
      <c r="V3329" s="216"/>
      <c r="W3329" s="216"/>
      <c r="X3329" s="216"/>
      <c r="Y3329" s="216"/>
      <c r="Z3329" s="216"/>
      <c r="AA3329" s="216"/>
      <c r="AB3329" s="216"/>
      <c r="AC3329" s="216"/>
      <c r="AD3329" s="216"/>
      <c r="AE3329" s="216"/>
      <c r="AF3329" s="216"/>
      <c r="AG3329" s="216"/>
      <c r="AH3329" s="216"/>
      <c r="AI3329" s="216"/>
      <c r="AJ3329" s="216"/>
      <c r="AK3329" s="216"/>
      <c r="AL3329" s="216"/>
      <c r="FY3329" s="184"/>
      <c r="JJ3329" s="184"/>
    </row>
    <row r="3330" spans="2:270">
      <c r="B3330" s="202"/>
      <c r="E3330" s="216"/>
      <c r="F3330" s="216"/>
      <c r="G3330" s="216"/>
      <c r="H3330" s="216"/>
      <c r="I3330" s="216"/>
      <c r="J3330" s="216"/>
      <c r="K3330" s="216"/>
      <c r="L3330" s="216"/>
      <c r="M3330" s="216"/>
      <c r="N3330" s="216"/>
      <c r="O3330" s="216"/>
      <c r="P3330" s="216"/>
      <c r="Q3330" s="216"/>
      <c r="R3330" s="216"/>
      <c r="S3330" s="216"/>
      <c r="T3330" s="216"/>
      <c r="U3330" s="216"/>
      <c r="V3330" s="216"/>
      <c r="W3330" s="216"/>
      <c r="X3330" s="216"/>
      <c r="Y3330" s="216"/>
      <c r="Z3330" s="216"/>
      <c r="AA3330" s="216"/>
      <c r="AB3330" s="216"/>
      <c r="AC3330" s="216"/>
      <c r="AD3330" s="216"/>
      <c r="AE3330" s="216"/>
      <c r="AF3330" s="216"/>
      <c r="AG3330" s="216"/>
      <c r="AH3330" s="216"/>
      <c r="AI3330" s="216"/>
      <c r="AJ3330" s="216"/>
      <c r="AK3330" s="216"/>
      <c r="AL3330" s="216"/>
      <c r="FY3330" s="184"/>
      <c r="JJ3330" s="184"/>
    </row>
    <row r="3331" spans="2:270">
      <c r="B3331" s="202"/>
      <c r="E3331" s="216"/>
      <c r="F3331" s="216"/>
      <c r="G3331" s="216"/>
      <c r="H3331" s="216"/>
      <c r="I3331" s="216"/>
      <c r="J3331" s="216"/>
      <c r="K3331" s="216"/>
      <c r="L3331" s="216"/>
      <c r="M3331" s="216"/>
      <c r="N3331" s="216"/>
      <c r="O3331" s="216"/>
      <c r="P3331" s="216"/>
      <c r="Q3331" s="216"/>
      <c r="R3331" s="216"/>
      <c r="S3331" s="216"/>
      <c r="T3331" s="216"/>
      <c r="U3331" s="216"/>
      <c r="V3331" s="216"/>
      <c r="W3331" s="216"/>
      <c r="X3331" s="216"/>
      <c r="Y3331" s="216"/>
      <c r="Z3331" s="216"/>
      <c r="AA3331" s="216"/>
      <c r="AB3331" s="216"/>
      <c r="AC3331" s="216"/>
      <c r="AD3331" s="216"/>
      <c r="AE3331" s="216"/>
      <c r="AF3331" s="216"/>
      <c r="AG3331" s="216"/>
      <c r="AH3331" s="216"/>
      <c r="AI3331" s="216"/>
      <c r="AJ3331" s="216"/>
      <c r="AK3331" s="216"/>
      <c r="AL3331" s="216"/>
      <c r="FY3331" s="184"/>
      <c r="JJ3331" s="184"/>
    </row>
    <row r="3332" spans="2:270">
      <c r="B3332" s="202"/>
      <c r="E3332" s="216"/>
      <c r="F3332" s="216"/>
      <c r="G3332" s="216"/>
      <c r="H3332" s="216"/>
      <c r="I3332" s="216"/>
      <c r="J3332" s="216"/>
      <c r="K3332" s="216"/>
      <c r="L3332" s="216"/>
      <c r="M3332" s="216"/>
      <c r="N3332" s="216"/>
      <c r="O3332" s="216"/>
      <c r="P3332" s="216"/>
      <c r="Q3332" s="216"/>
      <c r="R3332" s="216"/>
      <c r="S3332" s="216"/>
      <c r="T3332" s="216"/>
      <c r="U3332" s="216"/>
      <c r="V3332" s="216"/>
      <c r="W3332" s="216"/>
      <c r="X3332" s="216"/>
      <c r="Y3332" s="216"/>
      <c r="Z3332" s="216"/>
      <c r="AA3332" s="216"/>
      <c r="AB3332" s="216"/>
      <c r="AC3332" s="216"/>
      <c r="AD3332" s="216"/>
      <c r="AE3332" s="216"/>
      <c r="AF3332" s="216"/>
      <c r="AG3332" s="216"/>
      <c r="AH3332" s="216"/>
      <c r="AI3332" s="216"/>
      <c r="AJ3332" s="216"/>
      <c r="AK3332" s="216"/>
      <c r="AL3332" s="216"/>
      <c r="FY3332" s="184"/>
      <c r="JJ3332" s="184"/>
    </row>
    <row r="3333" spans="2:270">
      <c r="B3333" s="202"/>
      <c r="E3333" s="216"/>
      <c r="F3333" s="216"/>
      <c r="G3333" s="216"/>
      <c r="H3333" s="216"/>
      <c r="I3333" s="216"/>
      <c r="J3333" s="216"/>
      <c r="K3333" s="216"/>
      <c r="L3333" s="216"/>
      <c r="M3333" s="216"/>
      <c r="N3333" s="216"/>
      <c r="O3333" s="216"/>
      <c r="P3333" s="216"/>
      <c r="Q3333" s="216"/>
      <c r="R3333" s="216"/>
      <c r="S3333" s="216"/>
      <c r="T3333" s="216"/>
      <c r="U3333" s="216"/>
      <c r="V3333" s="216"/>
      <c r="W3333" s="216"/>
      <c r="X3333" s="216"/>
      <c r="Y3333" s="216"/>
      <c r="Z3333" s="216"/>
      <c r="AA3333" s="216"/>
      <c r="AB3333" s="216"/>
      <c r="AC3333" s="216"/>
      <c r="AD3333" s="216"/>
      <c r="AE3333" s="216"/>
      <c r="AF3333" s="216"/>
      <c r="AG3333" s="216"/>
      <c r="AH3333" s="216"/>
      <c r="AI3333" s="216"/>
      <c r="AJ3333" s="216"/>
      <c r="AK3333" s="216"/>
      <c r="AL3333" s="216"/>
      <c r="FY3333" s="184"/>
      <c r="JJ3333" s="184"/>
    </row>
    <row r="3334" spans="2:270">
      <c r="B3334" s="202"/>
      <c r="E3334" s="216"/>
      <c r="F3334" s="216"/>
      <c r="G3334" s="216"/>
      <c r="H3334" s="216"/>
      <c r="I3334" s="216"/>
      <c r="J3334" s="216"/>
      <c r="K3334" s="216"/>
      <c r="L3334" s="216"/>
      <c r="M3334" s="216"/>
      <c r="N3334" s="216"/>
      <c r="O3334" s="216"/>
      <c r="P3334" s="216"/>
      <c r="Q3334" s="216"/>
      <c r="R3334" s="216"/>
      <c r="S3334" s="216"/>
      <c r="T3334" s="216"/>
      <c r="U3334" s="216"/>
      <c r="V3334" s="216"/>
      <c r="W3334" s="216"/>
      <c r="X3334" s="216"/>
      <c r="Y3334" s="216"/>
      <c r="Z3334" s="216"/>
      <c r="AA3334" s="216"/>
      <c r="AB3334" s="216"/>
      <c r="AC3334" s="216"/>
      <c r="AD3334" s="216"/>
      <c r="AE3334" s="216"/>
      <c r="AF3334" s="216"/>
      <c r="AG3334" s="216"/>
      <c r="AH3334" s="216"/>
      <c r="AI3334" s="216"/>
      <c r="AJ3334" s="216"/>
      <c r="AK3334" s="216"/>
      <c r="AL3334" s="216"/>
      <c r="FY3334" s="184"/>
      <c r="JJ3334" s="184"/>
    </row>
    <row r="3335" spans="2:270">
      <c r="B3335" s="202"/>
      <c r="E3335" s="216"/>
      <c r="F3335" s="216"/>
      <c r="G3335" s="216"/>
      <c r="H3335" s="216"/>
      <c r="I3335" s="216"/>
      <c r="J3335" s="216"/>
      <c r="K3335" s="216"/>
      <c r="L3335" s="216"/>
      <c r="M3335" s="216"/>
      <c r="N3335" s="216"/>
      <c r="O3335" s="216"/>
      <c r="P3335" s="216"/>
      <c r="Q3335" s="216"/>
      <c r="R3335" s="216"/>
      <c r="S3335" s="216"/>
      <c r="T3335" s="216"/>
      <c r="U3335" s="216"/>
      <c r="V3335" s="216"/>
      <c r="W3335" s="216"/>
      <c r="X3335" s="216"/>
      <c r="Y3335" s="216"/>
      <c r="Z3335" s="216"/>
      <c r="AA3335" s="216"/>
      <c r="AB3335" s="216"/>
      <c r="AC3335" s="216"/>
      <c r="AD3335" s="216"/>
      <c r="AE3335" s="216"/>
      <c r="AF3335" s="216"/>
      <c r="AG3335" s="216"/>
      <c r="AH3335" s="216"/>
      <c r="AI3335" s="216"/>
      <c r="AJ3335" s="216"/>
      <c r="AK3335" s="216"/>
      <c r="AL3335" s="216"/>
      <c r="FY3335" s="184"/>
      <c r="JJ3335" s="184"/>
    </row>
    <row r="3336" spans="2:270">
      <c r="B3336" s="202"/>
      <c r="E3336" s="216"/>
      <c r="F3336" s="216"/>
      <c r="G3336" s="216"/>
      <c r="H3336" s="216"/>
      <c r="I3336" s="216"/>
      <c r="J3336" s="216"/>
      <c r="K3336" s="216"/>
      <c r="L3336" s="216"/>
      <c r="M3336" s="216"/>
      <c r="N3336" s="216"/>
      <c r="O3336" s="216"/>
      <c r="P3336" s="216"/>
      <c r="Q3336" s="216"/>
      <c r="R3336" s="216"/>
      <c r="S3336" s="216"/>
      <c r="T3336" s="216"/>
      <c r="U3336" s="216"/>
      <c r="V3336" s="216"/>
      <c r="W3336" s="216"/>
      <c r="X3336" s="216"/>
      <c r="Y3336" s="216"/>
      <c r="Z3336" s="216"/>
      <c r="AA3336" s="216"/>
      <c r="AB3336" s="216"/>
      <c r="AC3336" s="216"/>
      <c r="AD3336" s="216"/>
      <c r="AE3336" s="216"/>
      <c r="AF3336" s="216"/>
      <c r="AG3336" s="216"/>
      <c r="AH3336" s="216"/>
      <c r="AI3336" s="216"/>
      <c r="AJ3336" s="216"/>
      <c r="AK3336" s="216"/>
      <c r="AL3336" s="216"/>
      <c r="FY3336" s="184"/>
      <c r="JJ3336" s="184"/>
    </row>
    <row r="3337" spans="2:270">
      <c r="B3337" s="202"/>
      <c r="E3337" s="216"/>
      <c r="F3337" s="216"/>
      <c r="G3337" s="216"/>
      <c r="H3337" s="216"/>
      <c r="I3337" s="216"/>
      <c r="J3337" s="216"/>
      <c r="K3337" s="216"/>
      <c r="L3337" s="216"/>
      <c r="M3337" s="216"/>
      <c r="N3337" s="216"/>
      <c r="O3337" s="216"/>
      <c r="P3337" s="216"/>
      <c r="Q3337" s="216"/>
      <c r="R3337" s="216"/>
      <c r="S3337" s="216"/>
      <c r="T3337" s="216"/>
      <c r="U3337" s="216"/>
      <c r="V3337" s="216"/>
      <c r="W3337" s="216"/>
      <c r="X3337" s="216"/>
      <c r="Y3337" s="216"/>
      <c r="Z3337" s="216"/>
      <c r="AA3337" s="216"/>
      <c r="AB3337" s="216"/>
      <c r="AC3337" s="216"/>
      <c r="AD3337" s="216"/>
      <c r="AE3337" s="216"/>
      <c r="AF3337" s="216"/>
      <c r="AG3337" s="216"/>
      <c r="AH3337" s="216"/>
      <c r="AI3337" s="216"/>
      <c r="AJ3337" s="216"/>
      <c r="AK3337" s="216"/>
      <c r="AL3337" s="216"/>
      <c r="FY3337" s="184"/>
      <c r="JJ3337" s="184"/>
    </row>
    <row r="3338" spans="2:270">
      <c r="B3338" s="202"/>
      <c r="E3338" s="216"/>
      <c r="F3338" s="216"/>
      <c r="G3338" s="216"/>
      <c r="H3338" s="216"/>
      <c r="I3338" s="216"/>
      <c r="J3338" s="216"/>
      <c r="K3338" s="216"/>
      <c r="L3338" s="216"/>
      <c r="M3338" s="216"/>
      <c r="N3338" s="216"/>
      <c r="O3338" s="216"/>
      <c r="P3338" s="216"/>
      <c r="Q3338" s="216"/>
      <c r="R3338" s="216"/>
      <c r="S3338" s="216"/>
      <c r="T3338" s="216"/>
      <c r="U3338" s="216"/>
      <c r="V3338" s="216"/>
      <c r="W3338" s="216"/>
      <c r="X3338" s="216"/>
      <c r="Y3338" s="216"/>
      <c r="Z3338" s="216"/>
      <c r="AA3338" s="216"/>
      <c r="AB3338" s="216"/>
      <c r="AC3338" s="216"/>
      <c r="AD3338" s="216"/>
      <c r="AE3338" s="216"/>
      <c r="AF3338" s="216"/>
      <c r="AG3338" s="216"/>
      <c r="AH3338" s="216"/>
      <c r="AI3338" s="216"/>
      <c r="AJ3338" s="216"/>
      <c r="AK3338" s="216"/>
      <c r="AL3338" s="216"/>
      <c r="FY3338" s="184"/>
      <c r="JJ3338" s="184"/>
    </row>
    <row r="3339" spans="2:270">
      <c r="B3339" s="202"/>
      <c r="E3339" s="216"/>
      <c r="F3339" s="216"/>
      <c r="G3339" s="216"/>
      <c r="H3339" s="216"/>
      <c r="I3339" s="216"/>
      <c r="J3339" s="216"/>
      <c r="K3339" s="216"/>
      <c r="L3339" s="216"/>
      <c r="M3339" s="216"/>
      <c r="N3339" s="216"/>
      <c r="O3339" s="216"/>
      <c r="P3339" s="216"/>
      <c r="Q3339" s="216"/>
      <c r="R3339" s="216"/>
      <c r="S3339" s="216"/>
      <c r="T3339" s="216"/>
      <c r="U3339" s="216"/>
      <c r="V3339" s="216"/>
      <c r="W3339" s="216"/>
      <c r="X3339" s="216"/>
      <c r="Y3339" s="216"/>
      <c r="Z3339" s="216"/>
      <c r="AA3339" s="216"/>
      <c r="AB3339" s="216"/>
      <c r="AC3339" s="216"/>
      <c r="AD3339" s="216"/>
      <c r="AE3339" s="216"/>
      <c r="AF3339" s="216"/>
      <c r="AG3339" s="216"/>
      <c r="AH3339" s="216"/>
      <c r="AI3339" s="216"/>
      <c r="AJ3339" s="216"/>
      <c r="AK3339" s="216"/>
      <c r="AL3339" s="216"/>
      <c r="FY3339" s="184"/>
      <c r="JJ3339" s="184"/>
    </row>
    <row r="3340" spans="2:270">
      <c r="B3340" s="202"/>
      <c r="E3340" s="216"/>
      <c r="F3340" s="216"/>
      <c r="G3340" s="216"/>
      <c r="H3340" s="216"/>
      <c r="I3340" s="216"/>
      <c r="J3340" s="216"/>
      <c r="K3340" s="216"/>
      <c r="L3340" s="216"/>
      <c r="M3340" s="216"/>
      <c r="N3340" s="216"/>
      <c r="O3340" s="216"/>
      <c r="P3340" s="216"/>
      <c r="Q3340" s="216"/>
      <c r="R3340" s="216"/>
      <c r="S3340" s="216"/>
      <c r="T3340" s="216"/>
      <c r="U3340" s="216"/>
      <c r="V3340" s="216"/>
      <c r="W3340" s="216"/>
      <c r="X3340" s="216"/>
      <c r="Y3340" s="216"/>
      <c r="Z3340" s="216"/>
      <c r="AA3340" s="216"/>
      <c r="AB3340" s="216"/>
      <c r="AC3340" s="216"/>
      <c r="AD3340" s="216"/>
      <c r="AE3340" s="216"/>
      <c r="AF3340" s="216"/>
      <c r="AG3340" s="216"/>
      <c r="AH3340" s="216"/>
      <c r="AI3340" s="216"/>
      <c r="AJ3340" s="216"/>
      <c r="AK3340" s="216"/>
      <c r="AL3340" s="216"/>
      <c r="FY3340" s="184"/>
      <c r="JJ3340" s="184"/>
    </row>
    <row r="3341" spans="2:270">
      <c r="B3341" s="202"/>
      <c r="E3341" s="216"/>
      <c r="F3341" s="216"/>
      <c r="G3341" s="216"/>
      <c r="H3341" s="216"/>
      <c r="I3341" s="216"/>
      <c r="J3341" s="216"/>
      <c r="K3341" s="216"/>
      <c r="L3341" s="216"/>
      <c r="M3341" s="216"/>
      <c r="N3341" s="216"/>
      <c r="O3341" s="216"/>
      <c r="P3341" s="216"/>
      <c r="Q3341" s="216"/>
      <c r="R3341" s="216"/>
      <c r="S3341" s="216"/>
      <c r="T3341" s="216"/>
      <c r="U3341" s="216"/>
      <c r="V3341" s="216"/>
      <c r="W3341" s="216"/>
      <c r="X3341" s="216"/>
      <c r="Y3341" s="216"/>
      <c r="Z3341" s="216"/>
      <c r="AA3341" s="216"/>
      <c r="AB3341" s="216"/>
      <c r="AC3341" s="216"/>
      <c r="AD3341" s="216"/>
      <c r="AE3341" s="216"/>
      <c r="AF3341" s="216"/>
      <c r="AG3341" s="216"/>
      <c r="AH3341" s="216"/>
      <c r="AI3341" s="216"/>
      <c r="AJ3341" s="216"/>
      <c r="AK3341" s="216"/>
      <c r="AL3341" s="216"/>
      <c r="FY3341" s="184"/>
      <c r="JJ3341" s="184"/>
    </row>
    <row r="3342" spans="2:270">
      <c r="B3342" s="202"/>
      <c r="E3342" s="216"/>
      <c r="F3342" s="216"/>
      <c r="G3342" s="216"/>
      <c r="H3342" s="216"/>
      <c r="I3342" s="216"/>
      <c r="J3342" s="216"/>
      <c r="K3342" s="216"/>
      <c r="L3342" s="216"/>
      <c r="M3342" s="216"/>
      <c r="N3342" s="216"/>
      <c r="O3342" s="216"/>
      <c r="P3342" s="216"/>
      <c r="Q3342" s="216"/>
      <c r="R3342" s="216"/>
      <c r="S3342" s="216"/>
      <c r="T3342" s="216"/>
      <c r="U3342" s="216"/>
      <c r="V3342" s="216"/>
      <c r="W3342" s="216"/>
      <c r="X3342" s="216"/>
      <c r="Y3342" s="216"/>
      <c r="Z3342" s="216"/>
      <c r="AA3342" s="216"/>
      <c r="AB3342" s="216"/>
      <c r="AC3342" s="216"/>
      <c r="AD3342" s="216"/>
      <c r="AE3342" s="216"/>
      <c r="AF3342" s="216"/>
      <c r="AG3342" s="216"/>
      <c r="AH3342" s="216"/>
      <c r="AI3342" s="216"/>
      <c r="AJ3342" s="216"/>
      <c r="AK3342" s="216"/>
      <c r="AL3342" s="216"/>
      <c r="FY3342" s="184"/>
      <c r="JJ3342" s="184"/>
    </row>
    <row r="3343" spans="2:270">
      <c r="B3343" s="202"/>
      <c r="E3343" s="216"/>
      <c r="F3343" s="216"/>
      <c r="G3343" s="216"/>
      <c r="H3343" s="216"/>
      <c r="I3343" s="216"/>
      <c r="J3343" s="216"/>
      <c r="K3343" s="216"/>
      <c r="L3343" s="216"/>
      <c r="M3343" s="216"/>
      <c r="N3343" s="216"/>
      <c r="O3343" s="216"/>
      <c r="P3343" s="216"/>
      <c r="Q3343" s="216"/>
      <c r="R3343" s="216"/>
      <c r="S3343" s="216"/>
      <c r="T3343" s="216"/>
      <c r="U3343" s="216"/>
      <c r="V3343" s="216"/>
      <c r="W3343" s="216"/>
      <c r="X3343" s="216"/>
      <c r="Y3343" s="216"/>
      <c r="Z3343" s="216"/>
      <c r="AA3343" s="216"/>
      <c r="AB3343" s="216"/>
      <c r="AC3343" s="216"/>
      <c r="AD3343" s="216"/>
      <c r="AE3343" s="216"/>
      <c r="AF3343" s="216"/>
      <c r="AG3343" s="216"/>
      <c r="AH3343" s="216"/>
      <c r="AI3343" s="216"/>
      <c r="AJ3343" s="216"/>
      <c r="AK3343" s="216"/>
      <c r="AL3343" s="216"/>
      <c r="FY3343" s="184"/>
      <c r="JJ3343" s="184"/>
    </row>
    <row r="3344" spans="2:270">
      <c r="B3344" s="202"/>
      <c r="E3344" s="216"/>
      <c r="F3344" s="216"/>
      <c r="G3344" s="216"/>
      <c r="H3344" s="216"/>
      <c r="I3344" s="216"/>
      <c r="J3344" s="216"/>
      <c r="K3344" s="216"/>
      <c r="L3344" s="216"/>
      <c r="M3344" s="216"/>
      <c r="N3344" s="216"/>
      <c r="O3344" s="216"/>
      <c r="P3344" s="216"/>
      <c r="Q3344" s="216"/>
      <c r="R3344" s="216"/>
      <c r="S3344" s="216"/>
      <c r="T3344" s="216"/>
      <c r="U3344" s="216"/>
      <c r="V3344" s="216"/>
      <c r="W3344" s="216"/>
      <c r="X3344" s="216"/>
      <c r="Y3344" s="216"/>
      <c r="Z3344" s="216"/>
      <c r="AA3344" s="216"/>
      <c r="AB3344" s="216"/>
      <c r="AC3344" s="216"/>
      <c r="AD3344" s="216"/>
      <c r="AE3344" s="216"/>
      <c r="AF3344" s="216"/>
      <c r="AG3344" s="216"/>
      <c r="AH3344" s="216"/>
      <c r="AI3344" s="216"/>
      <c r="AJ3344" s="216"/>
      <c r="AK3344" s="216"/>
      <c r="AL3344" s="216"/>
      <c r="FY3344" s="184"/>
      <c r="JJ3344" s="184"/>
    </row>
    <row r="3345" spans="2:270">
      <c r="B3345" s="202"/>
      <c r="E3345" s="216"/>
      <c r="F3345" s="216"/>
      <c r="G3345" s="216"/>
      <c r="H3345" s="216"/>
      <c r="I3345" s="216"/>
      <c r="J3345" s="216"/>
      <c r="K3345" s="216"/>
      <c r="L3345" s="216"/>
      <c r="M3345" s="216"/>
      <c r="N3345" s="216"/>
      <c r="O3345" s="216"/>
      <c r="P3345" s="216"/>
      <c r="Q3345" s="216"/>
      <c r="R3345" s="216"/>
      <c r="S3345" s="216"/>
      <c r="T3345" s="216"/>
      <c r="U3345" s="216"/>
      <c r="V3345" s="216"/>
      <c r="W3345" s="216"/>
      <c r="X3345" s="216"/>
      <c r="Y3345" s="216"/>
      <c r="Z3345" s="216"/>
      <c r="AA3345" s="216"/>
      <c r="AB3345" s="216"/>
      <c r="AC3345" s="216"/>
      <c r="AD3345" s="216"/>
      <c r="AE3345" s="216"/>
      <c r="AF3345" s="216"/>
      <c r="AG3345" s="216"/>
      <c r="AH3345" s="216"/>
      <c r="AI3345" s="216"/>
      <c r="AJ3345" s="216"/>
      <c r="AK3345" s="216"/>
      <c r="AL3345" s="216"/>
      <c r="FY3345" s="184"/>
      <c r="JJ3345" s="184"/>
    </row>
    <row r="3346" spans="2:270">
      <c r="B3346" s="202"/>
      <c r="E3346" s="216"/>
      <c r="F3346" s="216"/>
      <c r="G3346" s="216"/>
      <c r="H3346" s="216"/>
      <c r="I3346" s="216"/>
      <c r="J3346" s="216"/>
      <c r="K3346" s="216"/>
      <c r="L3346" s="216"/>
      <c r="M3346" s="216"/>
      <c r="N3346" s="216"/>
      <c r="O3346" s="216"/>
      <c r="P3346" s="216"/>
      <c r="Q3346" s="216"/>
      <c r="R3346" s="216"/>
      <c r="S3346" s="216"/>
      <c r="T3346" s="216"/>
      <c r="U3346" s="216"/>
      <c r="V3346" s="216"/>
      <c r="W3346" s="216"/>
      <c r="X3346" s="216"/>
      <c r="Y3346" s="216"/>
      <c r="Z3346" s="216"/>
      <c r="AA3346" s="216"/>
      <c r="AB3346" s="216"/>
      <c r="AC3346" s="216"/>
      <c r="AD3346" s="216"/>
      <c r="AE3346" s="216"/>
      <c r="AF3346" s="216"/>
      <c r="AG3346" s="216"/>
      <c r="AH3346" s="216"/>
      <c r="AI3346" s="216"/>
      <c r="AJ3346" s="216"/>
      <c r="AK3346" s="216"/>
      <c r="AL3346" s="216"/>
      <c r="FY3346" s="184"/>
      <c r="JJ3346" s="184"/>
    </row>
    <row r="3347" spans="2:270">
      <c r="B3347" s="202"/>
      <c r="E3347" s="216"/>
      <c r="F3347" s="216"/>
      <c r="G3347" s="216"/>
      <c r="H3347" s="216"/>
      <c r="I3347" s="216"/>
      <c r="J3347" s="216"/>
      <c r="K3347" s="216"/>
      <c r="L3347" s="216"/>
      <c r="M3347" s="216"/>
      <c r="N3347" s="216"/>
      <c r="O3347" s="216"/>
      <c r="P3347" s="216"/>
      <c r="Q3347" s="216"/>
      <c r="R3347" s="216"/>
      <c r="S3347" s="216"/>
      <c r="T3347" s="216"/>
      <c r="U3347" s="216"/>
      <c r="V3347" s="216"/>
      <c r="W3347" s="216"/>
      <c r="X3347" s="216"/>
      <c r="Y3347" s="216"/>
      <c r="Z3347" s="216"/>
      <c r="AA3347" s="216"/>
      <c r="AB3347" s="216"/>
      <c r="AC3347" s="216"/>
      <c r="AD3347" s="216"/>
      <c r="AE3347" s="216"/>
      <c r="AF3347" s="216"/>
      <c r="AG3347" s="216"/>
      <c r="AH3347" s="216"/>
      <c r="AI3347" s="216"/>
      <c r="AJ3347" s="216"/>
      <c r="AK3347" s="216"/>
      <c r="AL3347" s="216"/>
      <c r="FY3347" s="184"/>
      <c r="JJ3347" s="184"/>
    </row>
    <row r="3348" spans="2:270">
      <c r="B3348" s="202"/>
      <c r="E3348" s="216"/>
      <c r="F3348" s="216"/>
      <c r="G3348" s="216"/>
      <c r="H3348" s="216"/>
      <c r="I3348" s="216"/>
      <c r="J3348" s="216"/>
      <c r="K3348" s="216"/>
      <c r="L3348" s="216"/>
      <c r="M3348" s="216"/>
      <c r="N3348" s="216"/>
      <c r="O3348" s="216"/>
      <c r="P3348" s="216"/>
      <c r="Q3348" s="216"/>
      <c r="R3348" s="216"/>
      <c r="S3348" s="216"/>
      <c r="T3348" s="216"/>
      <c r="U3348" s="216"/>
      <c r="V3348" s="216"/>
      <c r="W3348" s="216"/>
      <c r="X3348" s="216"/>
      <c r="Y3348" s="216"/>
      <c r="Z3348" s="216"/>
      <c r="AA3348" s="216"/>
      <c r="AB3348" s="216"/>
      <c r="AC3348" s="216"/>
      <c r="AD3348" s="216"/>
      <c r="AE3348" s="216"/>
      <c r="AF3348" s="216"/>
      <c r="AG3348" s="216"/>
      <c r="AH3348" s="216"/>
      <c r="AI3348" s="216"/>
      <c r="AJ3348" s="216"/>
      <c r="AK3348" s="216"/>
      <c r="AL3348" s="216"/>
      <c r="FY3348" s="184"/>
      <c r="JJ3348" s="184"/>
    </row>
    <row r="3349" spans="2:270">
      <c r="B3349" s="202"/>
      <c r="E3349" s="216"/>
      <c r="F3349" s="216"/>
      <c r="G3349" s="216"/>
      <c r="H3349" s="216"/>
      <c r="I3349" s="216"/>
      <c r="J3349" s="216"/>
      <c r="K3349" s="216"/>
      <c r="L3349" s="216"/>
      <c r="M3349" s="216"/>
      <c r="N3349" s="216"/>
      <c r="O3349" s="216"/>
      <c r="P3349" s="216"/>
      <c r="Q3349" s="216"/>
      <c r="R3349" s="216"/>
      <c r="S3349" s="216"/>
      <c r="T3349" s="216"/>
      <c r="U3349" s="216"/>
      <c r="V3349" s="216"/>
      <c r="W3349" s="216"/>
      <c r="X3349" s="216"/>
      <c r="Y3349" s="216"/>
      <c r="Z3349" s="216"/>
      <c r="AA3349" s="216"/>
      <c r="AB3349" s="216"/>
      <c r="AC3349" s="216"/>
      <c r="AD3349" s="216"/>
      <c r="AE3349" s="216"/>
      <c r="AF3349" s="216"/>
      <c r="AG3349" s="216"/>
      <c r="AH3349" s="216"/>
      <c r="AI3349" s="216"/>
      <c r="AJ3349" s="216"/>
      <c r="AK3349" s="216"/>
      <c r="AL3349" s="216"/>
      <c r="FY3349" s="184"/>
      <c r="JJ3349" s="184"/>
    </row>
    <row r="3350" spans="2:270">
      <c r="B3350" s="202"/>
      <c r="E3350" s="216"/>
      <c r="F3350" s="216"/>
      <c r="G3350" s="216"/>
      <c r="H3350" s="216"/>
      <c r="I3350" s="216"/>
      <c r="J3350" s="216"/>
      <c r="K3350" s="216"/>
      <c r="L3350" s="216"/>
      <c r="M3350" s="216"/>
      <c r="N3350" s="216"/>
      <c r="O3350" s="216"/>
      <c r="P3350" s="216"/>
      <c r="Q3350" s="216"/>
      <c r="R3350" s="216"/>
      <c r="S3350" s="216"/>
      <c r="T3350" s="216"/>
      <c r="U3350" s="216"/>
      <c r="V3350" s="216"/>
      <c r="W3350" s="216"/>
      <c r="X3350" s="216"/>
      <c r="Y3350" s="216"/>
      <c r="Z3350" s="216"/>
      <c r="AA3350" s="216"/>
      <c r="AB3350" s="216"/>
      <c r="AC3350" s="216"/>
      <c r="AD3350" s="216"/>
      <c r="AE3350" s="216"/>
      <c r="AF3350" s="216"/>
      <c r="AG3350" s="216"/>
      <c r="AH3350" s="216"/>
      <c r="AI3350" s="216"/>
      <c r="AJ3350" s="216"/>
      <c r="AK3350" s="216"/>
      <c r="AL3350" s="216"/>
      <c r="FY3350" s="184"/>
      <c r="JJ3350" s="184"/>
    </row>
    <row r="3351" spans="2:270">
      <c r="B3351" s="202"/>
      <c r="E3351" s="216"/>
      <c r="F3351" s="216"/>
      <c r="G3351" s="216"/>
      <c r="H3351" s="216"/>
      <c r="I3351" s="216"/>
      <c r="J3351" s="216"/>
      <c r="K3351" s="216"/>
      <c r="L3351" s="216"/>
      <c r="M3351" s="216"/>
      <c r="N3351" s="216"/>
      <c r="O3351" s="216"/>
      <c r="P3351" s="216"/>
      <c r="Q3351" s="216"/>
      <c r="R3351" s="216"/>
      <c r="S3351" s="216"/>
      <c r="T3351" s="216"/>
      <c r="U3351" s="216"/>
      <c r="V3351" s="216"/>
      <c r="W3351" s="216"/>
      <c r="X3351" s="216"/>
      <c r="Y3351" s="216"/>
      <c r="Z3351" s="216"/>
      <c r="AA3351" s="216"/>
      <c r="AB3351" s="216"/>
      <c r="AC3351" s="216"/>
      <c r="AD3351" s="216"/>
      <c r="AE3351" s="216"/>
      <c r="AF3351" s="216"/>
      <c r="AG3351" s="216"/>
      <c r="AH3351" s="216"/>
      <c r="AI3351" s="216"/>
      <c r="AJ3351" s="216"/>
      <c r="AK3351" s="216"/>
      <c r="AL3351" s="216"/>
      <c r="FY3351" s="184"/>
      <c r="JJ3351" s="184"/>
    </row>
    <row r="3352" spans="2:270">
      <c r="B3352" s="202"/>
      <c r="E3352" s="216"/>
      <c r="F3352" s="216"/>
      <c r="G3352" s="216"/>
      <c r="H3352" s="216"/>
      <c r="I3352" s="216"/>
      <c r="J3352" s="216"/>
      <c r="K3352" s="216"/>
      <c r="L3352" s="216"/>
      <c r="M3352" s="216"/>
      <c r="N3352" s="216"/>
      <c r="O3352" s="216"/>
      <c r="P3352" s="216"/>
      <c r="Q3352" s="216"/>
      <c r="R3352" s="216"/>
      <c r="S3352" s="216"/>
      <c r="T3352" s="216"/>
      <c r="U3352" s="216"/>
      <c r="V3352" s="216"/>
      <c r="W3352" s="216"/>
      <c r="X3352" s="216"/>
      <c r="Y3352" s="216"/>
      <c r="Z3352" s="216"/>
      <c r="AA3352" s="216"/>
      <c r="AB3352" s="216"/>
      <c r="AC3352" s="216"/>
      <c r="AD3352" s="216"/>
      <c r="AE3352" s="216"/>
      <c r="AF3352" s="216"/>
      <c r="AG3352" s="216"/>
      <c r="AH3352" s="216"/>
      <c r="AI3352" s="216"/>
      <c r="AJ3352" s="216"/>
      <c r="AK3352" s="216"/>
      <c r="AL3352" s="216"/>
      <c r="FY3352" s="184"/>
      <c r="JJ3352" s="184"/>
    </row>
    <row r="3353" spans="2:270">
      <c r="B3353" s="202"/>
      <c r="E3353" s="216"/>
      <c r="F3353" s="216"/>
      <c r="G3353" s="216"/>
      <c r="H3353" s="216"/>
      <c r="I3353" s="216"/>
      <c r="J3353" s="216"/>
      <c r="K3353" s="216"/>
      <c r="L3353" s="216"/>
      <c r="M3353" s="216"/>
      <c r="N3353" s="216"/>
      <c r="O3353" s="216"/>
      <c r="P3353" s="216"/>
      <c r="Q3353" s="216"/>
      <c r="R3353" s="216"/>
      <c r="S3353" s="216"/>
      <c r="T3353" s="216"/>
      <c r="U3353" s="216"/>
      <c r="V3353" s="216"/>
      <c r="W3353" s="216"/>
      <c r="X3353" s="216"/>
      <c r="Y3353" s="216"/>
      <c r="Z3353" s="216"/>
      <c r="AA3353" s="216"/>
      <c r="AB3353" s="216"/>
      <c r="AC3353" s="216"/>
      <c r="AD3353" s="216"/>
      <c r="AE3353" s="216"/>
      <c r="AF3353" s="216"/>
      <c r="AG3353" s="216"/>
      <c r="AH3353" s="216"/>
      <c r="AI3353" s="216"/>
      <c r="AJ3353" s="216"/>
      <c r="AK3353" s="216"/>
      <c r="AL3353" s="216"/>
      <c r="FY3353" s="184"/>
      <c r="JJ3353" s="184"/>
    </row>
    <row r="3354" spans="2:270">
      <c r="B3354" s="202"/>
      <c r="E3354" s="216"/>
      <c r="F3354" s="216"/>
      <c r="G3354" s="216"/>
      <c r="H3354" s="216"/>
      <c r="I3354" s="216"/>
      <c r="J3354" s="216"/>
      <c r="K3354" s="216"/>
      <c r="L3354" s="216"/>
      <c r="M3354" s="216"/>
      <c r="N3354" s="216"/>
      <c r="O3354" s="216"/>
      <c r="P3354" s="216"/>
      <c r="Q3354" s="216"/>
      <c r="R3354" s="216"/>
      <c r="S3354" s="216"/>
      <c r="T3354" s="216"/>
      <c r="U3354" s="216"/>
      <c r="V3354" s="216"/>
      <c r="W3354" s="216"/>
      <c r="X3354" s="216"/>
      <c r="Y3354" s="216"/>
      <c r="Z3354" s="216"/>
      <c r="AA3354" s="216"/>
      <c r="AB3354" s="216"/>
      <c r="AC3354" s="216"/>
      <c r="AD3354" s="216"/>
      <c r="AE3354" s="216"/>
      <c r="AF3354" s="216"/>
      <c r="AG3354" s="216"/>
      <c r="AH3354" s="216"/>
      <c r="AI3354" s="216"/>
      <c r="AJ3354" s="216"/>
      <c r="AK3354" s="216"/>
      <c r="AL3354" s="216"/>
      <c r="FY3354" s="184"/>
      <c r="JJ3354" s="184"/>
    </row>
    <row r="3355" spans="2:270">
      <c r="B3355" s="202"/>
      <c r="E3355" s="216"/>
      <c r="F3355" s="216"/>
      <c r="G3355" s="216"/>
      <c r="H3355" s="216"/>
      <c r="I3355" s="216"/>
      <c r="J3355" s="216"/>
      <c r="K3355" s="216"/>
      <c r="L3355" s="216"/>
      <c r="M3355" s="216"/>
      <c r="N3355" s="216"/>
      <c r="O3355" s="216"/>
      <c r="P3355" s="216"/>
      <c r="Q3355" s="216"/>
      <c r="R3355" s="216"/>
      <c r="S3355" s="216"/>
      <c r="T3355" s="216"/>
      <c r="U3355" s="216"/>
      <c r="V3355" s="216"/>
      <c r="W3355" s="216"/>
      <c r="X3355" s="216"/>
      <c r="Y3355" s="216"/>
      <c r="Z3355" s="216"/>
      <c r="AA3355" s="216"/>
      <c r="AB3355" s="216"/>
      <c r="AC3355" s="216"/>
      <c r="AD3355" s="216"/>
      <c r="AE3355" s="216"/>
      <c r="AF3355" s="216"/>
      <c r="AG3355" s="216"/>
      <c r="AH3355" s="216"/>
      <c r="AI3355" s="216"/>
      <c r="AJ3355" s="216"/>
      <c r="AK3355" s="216"/>
      <c r="AL3355" s="216"/>
      <c r="FY3355" s="184"/>
      <c r="JJ3355" s="184"/>
    </row>
    <row r="3356" spans="2:270">
      <c r="B3356" s="202"/>
      <c r="E3356" s="216"/>
      <c r="F3356" s="216"/>
      <c r="G3356" s="216"/>
      <c r="H3356" s="216"/>
      <c r="I3356" s="216"/>
      <c r="J3356" s="216"/>
      <c r="K3356" s="216"/>
      <c r="L3356" s="216"/>
      <c r="M3356" s="216"/>
      <c r="N3356" s="216"/>
      <c r="O3356" s="216"/>
      <c r="P3356" s="216"/>
      <c r="Q3356" s="216"/>
      <c r="R3356" s="216"/>
      <c r="S3356" s="216"/>
      <c r="T3356" s="216"/>
      <c r="U3356" s="216"/>
      <c r="V3356" s="216"/>
      <c r="W3356" s="216"/>
      <c r="X3356" s="216"/>
      <c r="Y3356" s="216"/>
      <c r="Z3356" s="216"/>
      <c r="AA3356" s="216"/>
      <c r="AB3356" s="216"/>
      <c r="AC3356" s="216"/>
      <c r="AD3356" s="216"/>
      <c r="AE3356" s="216"/>
      <c r="AF3356" s="216"/>
      <c r="AG3356" s="216"/>
      <c r="AH3356" s="216"/>
      <c r="AI3356" s="216"/>
      <c r="AJ3356" s="216"/>
      <c r="AK3356" s="216"/>
      <c r="AL3356" s="216"/>
      <c r="FY3356" s="184"/>
      <c r="JJ3356" s="184"/>
    </row>
    <row r="3357" spans="2:270">
      <c r="B3357" s="202"/>
      <c r="E3357" s="216"/>
      <c r="F3357" s="216"/>
      <c r="G3357" s="216"/>
      <c r="H3357" s="216"/>
      <c r="I3357" s="216"/>
      <c r="J3357" s="216"/>
      <c r="K3357" s="216"/>
      <c r="L3357" s="216"/>
      <c r="M3357" s="216"/>
      <c r="N3357" s="216"/>
      <c r="O3357" s="216"/>
      <c r="P3357" s="216"/>
      <c r="Q3357" s="216"/>
      <c r="R3357" s="216"/>
      <c r="S3357" s="216"/>
      <c r="T3357" s="216"/>
      <c r="U3357" s="216"/>
      <c r="V3357" s="216"/>
      <c r="W3357" s="216"/>
      <c r="X3357" s="216"/>
      <c r="Y3357" s="216"/>
      <c r="Z3357" s="216"/>
      <c r="AA3357" s="216"/>
      <c r="AB3357" s="216"/>
      <c r="AC3357" s="216"/>
      <c r="AD3357" s="216"/>
      <c r="AE3357" s="216"/>
      <c r="AF3357" s="216"/>
      <c r="AG3357" s="216"/>
      <c r="AH3357" s="216"/>
      <c r="AI3357" s="216"/>
      <c r="AJ3357" s="216"/>
      <c r="AK3357" s="216"/>
      <c r="AL3357" s="216"/>
      <c r="FY3357" s="184"/>
      <c r="JJ3357" s="184"/>
    </row>
    <row r="3358" spans="2:270">
      <c r="B3358" s="202"/>
      <c r="E3358" s="216"/>
      <c r="F3358" s="216"/>
      <c r="G3358" s="216"/>
      <c r="H3358" s="216"/>
      <c r="I3358" s="216"/>
      <c r="J3358" s="216"/>
      <c r="K3358" s="216"/>
      <c r="L3358" s="216"/>
      <c r="M3358" s="216"/>
      <c r="N3358" s="216"/>
      <c r="O3358" s="216"/>
      <c r="P3358" s="216"/>
      <c r="Q3358" s="216"/>
      <c r="R3358" s="216"/>
      <c r="S3358" s="216"/>
      <c r="T3358" s="216"/>
      <c r="U3358" s="216"/>
      <c r="V3358" s="216"/>
      <c r="W3358" s="216"/>
      <c r="X3358" s="216"/>
      <c r="Y3358" s="216"/>
      <c r="Z3358" s="216"/>
      <c r="AA3358" s="216"/>
      <c r="AB3358" s="216"/>
      <c r="AC3358" s="216"/>
      <c r="AD3358" s="216"/>
      <c r="AE3358" s="216"/>
      <c r="AF3358" s="216"/>
      <c r="AG3358" s="216"/>
      <c r="AH3358" s="216"/>
      <c r="AI3358" s="216"/>
      <c r="AJ3358" s="216"/>
      <c r="AK3358" s="216"/>
      <c r="AL3358" s="216"/>
      <c r="FY3358" s="184"/>
      <c r="JJ3358" s="184"/>
    </row>
    <row r="3359" spans="2:270">
      <c r="B3359" s="202"/>
      <c r="E3359" s="216"/>
      <c r="F3359" s="216"/>
      <c r="G3359" s="216"/>
      <c r="H3359" s="216"/>
      <c r="I3359" s="216"/>
      <c r="J3359" s="216"/>
      <c r="K3359" s="216"/>
      <c r="L3359" s="216"/>
      <c r="M3359" s="216"/>
      <c r="N3359" s="216"/>
      <c r="O3359" s="216"/>
      <c r="P3359" s="216"/>
      <c r="Q3359" s="216"/>
      <c r="R3359" s="216"/>
      <c r="S3359" s="216"/>
      <c r="T3359" s="216"/>
      <c r="U3359" s="216"/>
      <c r="V3359" s="216"/>
      <c r="W3359" s="216"/>
      <c r="X3359" s="216"/>
      <c r="Y3359" s="216"/>
      <c r="Z3359" s="216"/>
      <c r="AA3359" s="216"/>
      <c r="AB3359" s="216"/>
      <c r="AC3359" s="216"/>
      <c r="AD3359" s="216"/>
      <c r="AE3359" s="216"/>
      <c r="AF3359" s="216"/>
      <c r="AG3359" s="216"/>
      <c r="AH3359" s="216"/>
      <c r="AI3359" s="216"/>
      <c r="AJ3359" s="216"/>
      <c r="AK3359" s="216"/>
      <c r="AL3359" s="216"/>
      <c r="FY3359" s="184"/>
      <c r="JJ3359" s="184"/>
    </row>
    <row r="3360" spans="2:270">
      <c r="B3360" s="202"/>
      <c r="E3360" s="216"/>
      <c r="F3360" s="216"/>
      <c r="G3360" s="216"/>
      <c r="H3360" s="216"/>
      <c r="I3360" s="216"/>
      <c r="J3360" s="216"/>
      <c r="K3360" s="216"/>
      <c r="L3360" s="216"/>
      <c r="M3360" s="216"/>
      <c r="N3360" s="216"/>
      <c r="O3360" s="216"/>
      <c r="P3360" s="216"/>
      <c r="Q3360" s="216"/>
      <c r="R3360" s="216"/>
      <c r="S3360" s="216"/>
      <c r="T3360" s="216"/>
      <c r="U3360" s="216"/>
      <c r="V3360" s="216"/>
      <c r="W3360" s="216"/>
      <c r="X3360" s="216"/>
      <c r="Y3360" s="216"/>
      <c r="Z3360" s="216"/>
      <c r="AA3360" s="216"/>
      <c r="AB3360" s="216"/>
      <c r="AC3360" s="216"/>
      <c r="AD3360" s="216"/>
      <c r="AE3360" s="216"/>
      <c r="AF3360" s="216"/>
      <c r="AG3360" s="216"/>
      <c r="AH3360" s="216"/>
      <c r="AI3360" s="216"/>
      <c r="AJ3360" s="216"/>
      <c r="AK3360" s="216"/>
      <c r="AL3360" s="216"/>
      <c r="FY3360" s="184"/>
      <c r="JJ3360" s="184"/>
    </row>
    <row r="3361" spans="2:270">
      <c r="B3361" s="202"/>
      <c r="E3361" s="216"/>
      <c r="F3361" s="216"/>
      <c r="G3361" s="216"/>
      <c r="H3361" s="216"/>
      <c r="I3361" s="216"/>
      <c r="J3361" s="216"/>
      <c r="K3361" s="216"/>
      <c r="L3361" s="216"/>
      <c r="M3361" s="216"/>
      <c r="N3361" s="216"/>
      <c r="O3361" s="216"/>
      <c r="P3361" s="216"/>
      <c r="Q3361" s="216"/>
      <c r="R3361" s="216"/>
      <c r="S3361" s="216"/>
      <c r="T3361" s="216"/>
      <c r="U3361" s="216"/>
      <c r="V3361" s="216"/>
      <c r="W3361" s="216"/>
      <c r="X3361" s="216"/>
      <c r="Y3361" s="216"/>
      <c r="Z3361" s="216"/>
      <c r="AA3361" s="216"/>
      <c r="AB3361" s="216"/>
      <c r="AC3361" s="216"/>
      <c r="AD3361" s="216"/>
      <c r="AE3361" s="216"/>
      <c r="AF3361" s="216"/>
      <c r="AG3361" s="216"/>
      <c r="AH3361" s="216"/>
      <c r="AI3361" s="216"/>
      <c r="AJ3361" s="216"/>
      <c r="AK3361" s="216"/>
      <c r="AL3361" s="216"/>
      <c r="FY3361" s="184"/>
      <c r="JJ3361" s="184"/>
    </row>
    <row r="3362" spans="2:270">
      <c r="B3362" s="202"/>
      <c r="E3362" s="216"/>
      <c r="F3362" s="216"/>
      <c r="G3362" s="216"/>
      <c r="H3362" s="216"/>
      <c r="I3362" s="216"/>
      <c r="J3362" s="216"/>
      <c r="K3362" s="216"/>
      <c r="L3362" s="216"/>
      <c r="M3362" s="216"/>
      <c r="N3362" s="216"/>
      <c r="O3362" s="216"/>
      <c r="P3362" s="216"/>
      <c r="Q3362" s="216"/>
      <c r="R3362" s="216"/>
      <c r="S3362" s="216"/>
      <c r="T3362" s="216"/>
      <c r="U3362" s="216"/>
      <c r="V3362" s="216"/>
      <c r="W3362" s="216"/>
      <c r="X3362" s="216"/>
      <c r="Y3362" s="216"/>
      <c r="Z3362" s="216"/>
      <c r="AA3362" s="216"/>
      <c r="AB3362" s="216"/>
      <c r="AC3362" s="216"/>
      <c r="AD3362" s="216"/>
      <c r="AE3362" s="216"/>
      <c r="AF3362" s="216"/>
      <c r="AG3362" s="216"/>
      <c r="AH3362" s="216"/>
      <c r="AI3362" s="216"/>
      <c r="AJ3362" s="216"/>
      <c r="AK3362" s="216"/>
      <c r="AL3362" s="216"/>
      <c r="FY3362" s="184"/>
      <c r="JJ3362" s="184"/>
    </row>
    <row r="3363" spans="2:270">
      <c r="B3363" s="202"/>
      <c r="E3363" s="216"/>
      <c r="F3363" s="216"/>
      <c r="G3363" s="216"/>
      <c r="H3363" s="216"/>
      <c r="I3363" s="216"/>
      <c r="J3363" s="216"/>
      <c r="K3363" s="216"/>
      <c r="L3363" s="216"/>
      <c r="M3363" s="216"/>
      <c r="N3363" s="216"/>
      <c r="O3363" s="216"/>
      <c r="P3363" s="216"/>
      <c r="Q3363" s="216"/>
      <c r="R3363" s="216"/>
      <c r="S3363" s="216"/>
      <c r="T3363" s="216"/>
      <c r="U3363" s="216"/>
      <c r="V3363" s="216"/>
      <c r="W3363" s="216"/>
      <c r="X3363" s="216"/>
      <c r="Y3363" s="216"/>
      <c r="Z3363" s="216"/>
      <c r="AA3363" s="216"/>
      <c r="AB3363" s="216"/>
      <c r="AC3363" s="216"/>
      <c r="AD3363" s="216"/>
      <c r="AE3363" s="216"/>
      <c r="AF3363" s="216"/>
      <c r="AG3363" s="216"/>
      <c r="AH3363" s="216"/>
      <c r="AI3363" s="216"/>
      <c r="AJ3363" s="216"/>
      <c r="AK3363" s="216"/>
      <c r="AL3363" s="216"/>
      <c r="FY3363" s="184"/>
      <c r="JJ3363" s="184"/>
    </row>
    <row r="3364" spans="2:270">
      <c r="B3364" s="202"/>
      <c r="E3364" s="216"/>
      <c r="F3364" s="216"/>
      <c r="G3364" s="216"/>
      <c r="H3364" s="216"/>
      <c r="I3364" s="216"/>
      <c r="J3364" s="216"/>
      <c r="K3364" s="216"/>
      <c r="L3364" s="216"/>
      <c r="M3364" s="216"/>
      <c r="N3364" s="216"/>
      <c r="O3364" s="216"/>
      <c r="P3364" s="216"/>
      <c r="Q3364" s="216"/>
      <c r="R3364" s="216"/>
      <c r="S3364" s="216"/>
      <c r="T3364" s="216"/>
      <c r="U3364" s="216"/>
      <c r="V3364" s="216"/>
      <c r="W3364" s="216"/>
      <c r="X3364" s="216"/>
      <c r="Y3364" s="216"/>
      <c r="Z3364" s="216"/>
      <c r="AA3364" s="216"/>
      <c r="AB3364" s="216"/>
      <c r="AC3364" s="216"/>
      <c r="AD3364" s="216"/>
      <c r="AE3364" s="216"/>
      <c r="AF3364" s="216"/>
      <c r="AG3364" s="216"/>
      <c r="AH3364" s="216"/>
      <c r="AI3364" s="216"/>
      <c r="AJ3364" s="216"/>
      <c r="AK3364" s="216"/>
      <c r="AL3364" s="216"/>
      <c r="FY3364" s="184"/>
      <c r="JJ3364" s="184"/>
    </row>
    <row r="3365" spans="2:270">
      <c r="B3365" s="202"/>
      <c r="E3365" s="216"/>
      <c r="F3365" s="216"/>
      <c r="G3365" s="216"/>
      <c r="H3365" s="216"/>
      <c r="I3365" s="216"/>
      <c r="J3365" s="216"/>
      <c r="K3365" s="216"/>
      <c r="L3365" s="216"/>
      <c r="M3365" s="216"/>
      <c r="N3365" s="216"/>
      <c r="O3365" s="216"/>
      <c r="P3365" s="216"/>
      <c r="Q3365" s="216"/>
      <c r="R3365" s="216"/>
      <c r="S3365" s="216"/>
      <c r="T3365" s="216"/>
      <c r="U3365" s="216"/>
      <c r="V3365" s="216"/>
      <c r="W3365" s="216"/>
      <c r="X3365" s="216"/>
      <c r="Y3365" s="216"/>
      <c r="Z3365" s="216"/>
      <c r="AA3365" s="216"/>
      <c r="AB3365" s="216"/>
      <c r="AC3365" s="216"/>
      <c r="AD3365" s="216"/>
      <c r="AE3365" s="216"/>
      <c r="AF3365" s="216"/>
      <c r="AG3365" s="216"/>
      <c r="AH3365" s="216"/>
      <c r="AI3365" s="216"/>
      <c r="AJ3365" s="216"/>
      <c r="AK3365" s="216"/>
      <c r="AL3365" s="216"/>
      <c r="FY3365" s="184"/>
      <c r="JJ3365" s="184"/>
    </row>
    <row r="3366" spans="2:270">
      <c r="B3366" s="202"/>
      <c r="E3366" s="216"/>
      <c r="F3366" s="216"/>
      <c r="G3366" s="216"/>
      <c r="H3366" s="216"/>
      <c r="I3366" s="216"/>
      <c r="J3366" s="216"/>
      <c r="K3366" s="216"/>
      <c r="L3366" s="216"/>
      <c r="M3366" s="216"/>
      <c r="N3366" s="216"/>
      <c r="O3366" s="216"/>
      <c r="P3366" s="216"/>
      <c r="Q3366" s="216"/>
      <c r="R3366" s="216"/>
      <c r="S3366" s="216"/>
      <c r="T3366" s="216"/>
      <c r="U3366" s="216"/>
      <c r="V3366" s="216"/>
      <c r="W3366" s="216"/>
      <c r="X3366" s="216"/>
      <c r="Y3366" s="216"/>
      <c r="Z3366" s="216"/>
      <c r="AA3366" s="216"/>
      <c r="AB3366" s="216"/>
      <c r="AC3366" s="216"/>
      <c r="AD3366" s="216"/>
      <c r="AE3366" s="216"/>
      <c r="AF3366" s="216"/>
      <c r="AG3366" s="216"/>
      <c r="AH3366" s="216"/>
      <c r="AI3366" s="216"/>
      <c r="AJ3366" s="216"/>
      <c r="AK3366" s="216"/>
      <c r="AL3366" s="216"/>
      <c r="FY3366" s="184"/>
      <c r="JJ3366" s="184"/>
    </row>
    <row r="3367" spans="2:270">
      <c r="B3367" s="202"/>
      <c r="E3367" s="216"/>
      <c r="F3367" s="216"/>
      <c r="G3367" s="216"/>
      <c r="H3367" s="216"/>
      <c r="I3367" s="216"/>
      <c r="J3367" s="216"/>
      <c r="K3367" s="216"/>
      <c r="L3367" s="216"/>
      <c r="M3367" s="216"/>
      <c r="N3367" s="216"/>
      <c r="O3367" s="216"/>
      <c r="P3367" s="216"/>
      <c r="Q3367" s="216"/>
      <c r="R3367" s="216"/>
      <c r="S3367" s="216"/>
      <c r="T3367" s="216"/>
      <c r="U3367" s="216"/>
      <c r="V3367" s="216"/>
      <c r="W3367" s="216"/>
      <c r="X3367" s="216"/>
      <c r="Y3367" s="216"/>
      <c r="Z3367" s="216"/>
      <c r="AA3367" s="216"/>
      <c r="AB3367" s="216"/>
      <c r="AC3367" s="216"/>
      <c r="AD3367" s="216"/>
      <c r="AE3367" s="216"/>
      <c r="AF3367" s="216"/>
      <c r="AG3367" s="216"/>
      <c r="AH3367" s="216"/>
      <c r="AI3367" s="216"/>
      <c r="AJ3367" s="216"/>
      <c r="AK3367" s="216"/>
      <c r="AL3367" s="216"/>
      <c r="FY3367" s="184"/>
      <c r="JJ3367" s="184"/>
    </row>
    <row r="3368" spans="2:270">
      <c r="B3368" s="202"/>
      <c r="E3368" s="216"/>
      <c r="F3368" s="216"/>
      <c r="G3368" s="216"/>
      <c r="H3368" s="216"/>
      <c r="I3368" s="216"/>
      <c r="J3368" s="216"/>
      <c r="K3368" s="216"/>
      <c r="L3368" s="216"/>
      <c r="M3368" s="216"/>
      <c r="N3368" s="216"/>
      <c r="O3368" s="216"/>
      <c r="P3368" s="216"/>
      <c r="Q3368" s="216"/>
      <c r="R3368" s="216"/>
      <c r="S3368" s="216"/>
      <c r="T3368" s="216"/>
      <c r="U3368" s="216"/>
      <c r="V3368" s="216"/>
      <c r="W3368" s="216"/>
      <c r="X3368" s="216"/>
      <c r="Y3368" s="216"/>
      <c r="Z3368" s="216"/>
      <c r="AA3368" s="216"/>
      <c r="AB3368" s="216"/>
      <c r="AC3368" s="216"/>
      <c r="AD3368" s="216"/>
      <c r="AE3368" s="216"/>
      <c r="AF3368" s="216"/>
      <c r="AG3368" s="216"/>
      <c r="AH3368" s="216"/>
      <c r="AI3368" s="216"/>
      <c r="AJ3368" s="216"/>
      <c r="AK3368" s="216"/>
      <c r="AL3368" s="216"/>
      <c r="FY3368" s="184"/>
      <c r="JJ3368" s="184"/>
    </row>
    <row r="3369" spans="2:270">
      <c r="B3369" s="202"/>
      <c r="E3369" s="216"/>
      <c r="F3369" s="216"/>
      <c r="G3369" s="216"/>
      <c r="H3369" s="216"/>
      <c r="I3369" s="216"/>
      <c r="J3369" s="216"/>
      <c r="K3369" s="216"/>
      <c r="L3369" s="216"/>
      <c r="M3369" s="216"/>
      <c r="N3369" s="216"/>
      <c r="O3369" s="216"/>
      <c r="P3369" s="216"/>
      <c r="Q3369" s="216"/>
      <c r="R3369" s="216"/>
      <c r="S3369" s="216"/>
      <c r="T3369" s="216"/>
      <c r="U3369" s="216"/>
      <c r="V3369" s="216"/>
      <c r="W3369" s="216"/>
      <c r="X3369" s="216"/>
      <c r="Y3369" s="216"/>
      <c r="Z3369" s="216"/>
      <c r="AA3369" s="216"/>
      <c r="AB3369" s="216"/>
      <c r="AC3369" s="216"/>
      <c r="AD3369" s="216"/>
      <c r="AE3369" s="216"/>
      <c r="AF3369" s="216"/>
      <c r="AG3369" s="216"/>
      <c r="AH3369" s="216"/>
      <c r="AI3369" s="216"/>
      <c r="AJ3369" s="216"/>
      <c r="AK3369" s="216"/>
      <c r="AL3369" s="216"/>
      <c r="FY3369" s="184"/>
      <c r="JJ3369" s="184"/>
    </row>
    <row r="3370" spans="2:270">
      <c r="B3370" s="202"/>
      <c r="E3370" s="216"/>
      <c r="F3370" s="216"/>
      <c r="G3370" s="216"/>
      <c r="H3370" s="216"/>
      <c r="I3370" s="216"/>
      <c r="J3370" s="216"/>
      <c r="K3370" s="216"/>
      <c r="L3370" s="216"/>
      <c r="M3370" s="216"/>
      <c r="N3370" s="216"/>
      <c r="O3370" s="216"/>
      <c r="P3370" s="216"/>
      <c r="Q3370" s="216"/>
      <c r="R3370" s="216"/>
      <c r="S3370" s="216"/>
      <c r="T3370" s="216"/>
      <c r="U3370" s="216"/>
      <c r="V3370" s="216"/>
      <c r="W3370" s="216"/>
      <c r="X3370" s="216"/>
      <c r="Y3370" s="216"/>
      <c r="Z3370" s="216"/>
      <c r="AA3370" s="216"/>
      <c r="AB3370" s="216"/>
      <c r="AC3370" s="216"/>
      <c r="AD3370" s="216"/>
      <c r="AE3370" s="216"/>
      <c r="AF3370" s="216"/>
      <c r="AG3370" s="216"/>
      <c r="AH3370" s="216"/>
      <c r="AI3370" s="216"/>
      <c r="AJ3370" s="216"/>
      <c r="AK3370" s="216"/>
      <c r="AL3370" s="216"/>
      <c r="FY3370" s="184"/>
      <c r="JJ3370" s="184"/>
    </row>
    <row r="3371" spans="2:270">
      <c r="B3371" s="202"/>
      <c r="E3371" s="216"/>
      <c r="F3371" s="216"/>
      <c r="G3371" s="216"/>
      <c r="H3371" s="216"/>
      <c r="I3371" s="216"/>
      <c r="J3371" s="216"/>
      <c r="K3371" s="216"/>
      <c r="L3371" s="216"/>
      <c r="M3371" s="216"/>
      <c r="N3371" s="216"/>
      <c r="O3371" s="216"/>
      <c r="P3371" s="216"/>
      <c r="Q3371" s="216"/>
      <c r="R3371" s="216"/>
      <c r="S3371" s="216"/>
      <c r="T3371" s="216"/>
      <c r="U3371" s="216"/>
      <c r="V3371" s="216"/>
      <c r="W3371" s="216"/>
      <c r="X3371" s="216"/>
      <c r="Y3371" s="216"/>
      <c r="Z3371" s="216"/>
      <c r="AA3371" s="216"/>
      <c r="AB3371" s="216"/>
      <c r="AC3371" s="216"/>
      <c r="AD3371" s="216"/>
      <c r="AE3371" s="216"/>
      <c r="AF3371" s="216"/>
      <c r="AG3371" s="216"/>
      <c r="AH3371" s="216"/>
      <c r="AI3371" s="216"/>
      <c r="AJ3371" s="216"/>
      <c r="AK3371" s="216"/>
      <c r="AL3371" s="216"/>
      <c r="FY3371" s="184"/>
      <c r="JJ3371" s="184"/>
    </row>
    <row r="3372" spans="2:270">
      <c r="B3372" s="202"/>
      <c r="E3372" s="216"/>
      <c r="F3372" s="216"/>
      <c r="G3372" s="216"/>
      <c r="H3372" s="216"/>
      <c r="I3372" s="216"/>
      <c r="J3372" s="216"/>
      <c r="K3372" s="216"/>
      <c r="L3372" s="216"/>
      <c r="M3372" s="216"/>
      <c r="N3372" s="216"/>
      <c r="O3372" s="216"/>
      <c r="P3372" s="216"/>
      <c r="Q3372" s="216"/>
      <c r="R3372" s="216"/>
      <c r="S3372" s="216"/>
      <c r="T3372" s="216"/>
      <c r="U3372" s="216"/>
      <c r="V3372" s="216"/>
      <c r="W3372" s="216"/>
      <c r="X3372" s="216"/>
      <c r="Y3372" s="216"/>
      <c r="Z3372" s="216"/>
      <c r="AA3372" s="216"/>
      <c r="AB3372" s="216"/>
      <c r="AC3372" s="216"/>
      <c r="AD3372" s="216"/>
      <c r="AE3372" s="216"/>
      <c r="AF3372" s="216"/>
      <c r="AG3372" s="216"/>
      <c r="AH3372" s="216"/>
      <c r="AI3372" s="216"/>
      <c r="AJ3372" s="216"/>
      <c r="AK3372" s="216"/>
      <c r="AL3372" s="216"/>
      <c r="FY3372" s="184"/>
      <c r="JJ3372" s="184"/>
    </row>
    <row r="3373" spans="2:270">
      <c r="B3373" s="202"/>
      <c r="E3373" s="216"/>
      <c r="F3373" s="216"/>
      <c r="G3373" s="216"/>
      <c r="H3373" s="216"/>
      <c r="I3373" s="216"/>
      <c r="J3373" s="216"/>
      <c r="K3373" s="216"/>
      <c r="L3373" s="216"/>
      <c r="M3373" s="216"/>
      <c r="N3373" s="216"/>
      <c r="O3373" s="216"/>
      <c r="P3373" s="216"/>
      <c r="Q3373" s="216"/>
      <c r="R3373" s="216"/>
      <c r="S3373" s="216"/>
      <c r="T3373" s="216"/>
      <c r="U3373" s="216"/>
      <c r="V3373" s="216"/>
      <c r="W3373" s="216"/>
      <c r="X3373" s="216"/>
      <c r="Y3373" s="216"/>
      <c r="Z3373" s="216"/>
      <c r="AA3373" s="216"/>
      <c r="AB3373" s="216"/>
      <c r="AC3373" s="216"/>
      <c r="AD3373" s="216"/>
      <c r="AE3373" s="216"/>
      <c r="AF3373" s="216"/>
      <c r="AG3373" s="216"/>
      <c r="AH3373" s="216"/>
      <c r="AI3373" s="216"/>
      <c r="AJ3373" s="216"/>
      <c r="AK3373" s="216"/>
      <c r="AL3373" s="216"/>
      <c r="FY3373" s="184"/>
      <c r="JJ3373" s="184"/>
    </row>
    <row r="3374" spans="2:270">
      <c r="B3374" s="202"/>
      <c r="E3374" s="216"/>
      <c r="F3374" s="216"/>
      <c r="G3374" s="216"/>
      <c r="H3374" s="216"/>
      <c r="I3374" s="216"/>
      <c r="J3374" s="216"/>
      <c r="K3374" s="216"/>
      <c r="L3374" s="216"/>
      <c r="M3374" s="216"/>
      <c r="N3374" s="216"/>
      <c r="O3374" s="216"/>
      <c r="P3374" s="216"/>
      <c r="Q3374" s="216"/>
      <c r="R3374" s="216"/>
      <c r="S3374" s="216"/>
      <c r="T3374" s="216"/>
      <c r="U3374" s="216"/>
      <c r="V3374" s="216"/>
      <c r="W3374" s="216"/>
      <c r="X3374" s="216"/>
      <c r="Y3374" s="216"/>
      <c r="Z3374" s="216"/>
      <c r="AA3374" s="216"/>
      <c r="AB3374" s="216"/>
      <c r="AC3374" s="216"/>
      <c r="AD3374" s="216"/>
      <c r="AE3374" s="216"/>
      <c r="AF3374" s="216"/>
      <c r="AG3374" s="216"/>
      <c r="AH3374" s="216"/>
      <c r="AI3374" s="216"/>
      <c r="AJ3374" s="216"/>
      <c r="AK3374" s="216"/>
      <c r="AL3374" s="216"/>
      <c r="FY3374" s="184"/>
      <c r="JJ3374" s="184"/>
    </row>
    <row r="3375" spans="2:270">
      <c r="B3375" s="202"/>
      <c r="E3375" s="216"/>
      <c r="F3375" s="216"/>
      <c r="G3375" s="216"/>
      <c r="H3375" s="216"/>
      <c r="I3375" s="216"/>
      <c r="J3375" s="216"/>
      <c r="K3375" s="216"/>
      <c r="L3375" s="216"/>
      <c r="M3375" s="216"/>
      <c r="N3375" s="216"/>
      <c r="O3375" s="216"/>
      <c r="P3375" s="216"/>
      <c r="Q3375" s="216"/>
      <c r="R3375" s="216"/>
      <c r="S3375" s="216"/>
      <c r="T3375" s="216"/>
      <c r="U3375" s="216"/>
      <c r="V3375" s="216"/>
      <c r="W3375" s="216"/>
      <c r="X3375" s="216"/>
      <c r="Y3375" s="216"/>
      <c r="Z3375" s="216"/>
      <c r="AA3375" s="216"/>
      <c r="AB3375" s="216"/>
      <c r="AC3375" s="216"/>
      <c r="AD3375" s="216"/>
      <c r="AE3375" s="216"/>
      <c r="AF3375" s="216"/>
      <c r="AG3375" s="216"/>
      <c r="AH3375" s="216"/>
      <c r="AI3375" s="216"/>
      <c r="AJ3375" s="216"/>
      <c r="AK3375" s="216"/>
      <c r="AL3375" s="216"/>
      <c r="FY3375" s="184"/>
      <c r="JJ3375" s="184"/>
    </row>
    <row r="3376" spans="2:270">
      <c r="B3376" s="202"/>
      <c r="E3376" s="216"/>
      <c r="F3376" s="216"/>
      <c r="G3376" s="216"/>
      <c r="H3376" s="216"/>
      <c r="I3376" s="216"/>
      <c r="J3376" s="216"/>
      <c r="K3376" s="216"/>
      <c r="L3376" s="216"/>
      <c r="M3376" s="216"/>
      <c r="N3376" s="216"/>
      <c r="O3376" s="216"/>
      <c r="P3376" s="216"/>
      <c r="Q3376" s="216"/>
      <c r="R3376" s="216"/>
      <c r="S3376" s="216"/>
      <c r="T3376" s="216"/>
      <c r="U3376" s="216"/>
      <c r="V3376" s="216"/>
      <c r="W3376" s="216"/>
      <c r="X3376" s="216"/>
      <c r="Y3376" s="216"/>
      <c r="Z3376" s="216"/>
      <c r="AA3376" s="216"/>
      <c r="AB3376" s="216"/>
      <c r="AC3376" s="216"/>
      <c r="AD3376" s="216"/>
      <c r="AE3376" s="216"/>
      <c r="AF3376" s="216"/>
      <c r="AG3376" s="216"/>
      <c r="AH3376" s="216"/>
      <c r="AI3376" s="216"/>
      <c r="AJ3376" s="216"/>
      <c r="AK3376" s="216"/>
      <c r="AL3376" s="216"/>
      <c r="FY3376" s="184"/>
      <c r="JJ3376" s="184"/>
    </row>
    <row r="3377" spans="2:270">
      <c r="B3377" s="202"/>
      <c r="E3377" s="216"/>
      <c r="F3377" s="216"/>
      <c r="G3377" s="216"/>
      <c r="H3377" s="216"/>
      <c r="I3377" s="216"/>
      <c r="J3377" s="216"/>
      <c r="K3377" s="216"/>
      <c r="L3377" s="216"/>
      <c r="M3377" s="216"/>
      <c r="N3377" s="216"/>
      <c r="O3377" s="216"/>
      <c r="P3377" s="216"/>
      <c r="Q3377" s="216"/>
      <c r="R3377" s="216"/>
      <c r="S3377" s="216"/>
      <c r="T3377" s="216"/>
      <c r="U3377" s="216"/>
      <c r="V3377" s="216"/>
      <c r="W3377" s="216"/>
      <c r="X3377" s="216"/>
      <c r="Y3377" s="216"/>
      <c r="Z3377" s="216"/>
      <c r="AA3377" s="216"/>
      <c r="AB3377" s="216"/>
      <c r="AC3377" s="216"/>
      <c r="AD3377" s="216"/>
      <c r="AE3377" s="216"/>
      <c r="AF3377" s="216"/>
      <c r="AG3377" s="216"/>
      <c r="AH3377" s="216"/>
      <c r="AI3377" s="216"/>
      <c r="AJ3377" s="216"/>
      <c r="AK3377" s="216"/>
      <c r="AL3377" s="216"/>
      <c r="FY3377" s="184"/>
      <c r="JJ3377" s="184"/>
    </row>
    <row r="3378" spans="2:270">
      <c r="B3378" s="202"/>
      <c r="E3378" s="216"/>
      <c r="F3378" s="216"/>
      <c r="G3378" s="216"/>
      <c r="H3378" s="216"/>
      <c r="I3378" s="216"/>
      <c r="J3378" s="216"/>
      <c r="K3378" s="216"/>
      <c r="L3378" s="216"/>
      <c r="M3378" s="216"/>
      <c r="N3378" s="216"/>
      <c r="O3378" s="216"/>
      <c r="P3378" s="216"/>
      <c r="Q3378" s="216"/>
      <c r="R3378" s="216"/>
      <c r="S3378" s="216"/>
      <c r="T3378" s="216"/>
      <c r="U3378" s="216"/>
      <c r="V3378" s="216"/>
      <c r="W3378" s="216"/>
      <c r="X3378" s="216"/>
      <c r="Y3378" s="216"/>
      <c r="Z3378" s="216"/>
      <c r="AA3378" s="216"/>
      <c r="AB3378" s="216"/>
      <c r="AC3378" s="216"/>
      <c r="AD3378" s="216"/>
      <c r="AE3378" s="216"/>
      <c r="AF3378" s="216"/>
      <c r="AG3378" s="216"/>
      <c r="AH3378" s="216"/>
      <c r="AI3378" s="216"/>
      <c r="AJ3378" s="216"/>
      <c r="AK3378" s="216"/>
      <c r="AL3378" s="216"/>
      <c r="FY3378" s="184"/>
      <c r="JJ3378" s="184"/>
    </row>
    <row r="3379" spans="2:270">
      <c r="B3379" s="202"/>
      <c r="E3379" s="216"/>
      <c r="F3379" s="216"/>
      <c r="G3379" s="216"/>
      <c r="H3379" s="216"/>
      <c r="I3379" s="216"/>
      <c r="J3379" s="216"/>
      <c r="K3379" s="216"/>
      <c r="L3379" s="216"/>
      <c r="M3379" s="216"/>
      <c r="N3379" s="216"/>
      <c r="O3379" s="216"/>
      <c r="P3379" s="216"/>
      <c r="Q3379" s="216"/>
      <c r="R3379" s="216"/>
      <c r="S3379" s="216"/>
      <c r="T3379" s="216"/>
      <c r="U3379" s="216"/>
      <c r="V3379" s="216"/>
      <c r="W3379" s="216"/>
      <c r="X3379" s="216"/>
      <c r="Y3379" s="216"/>
      <c r="Z3379" s="216"/>
      <c r="AA3379" s="216"/>
      <c r="AB3379" s="216"/>
      <c r="AC3379" s="216"/>
      <c r="AD3379" s="216"/>
      <c r="AE3379" s="216"/>
      <c r="AF3379" s="216"/>
      <c r="AG3379" s="216"/>
      <c r="AH3379" s="216"/>
      <c r="AI3379" s="216"/>
      <c r="AJ3379" s="216"/>
      <c r="AK3379" s="216"/>
      <c r="AL3379" s="216"/>
      <c r="FY3379" s="184"/>
      <c r="JJ3379" s="184"/>
    </row>
    <row r="3380" spans="2:270">
      <c r="B3380" s="202"/>
      <c r="E3380" s="216"/>
      <c r="F3380" s="216"/>
      <c r="G3380" s="216"/>
      <c r="H3380" s="216"/>
      <c r="I3380" s="216"/>
      <c r="J3380" s="216"/>
      <c r="K3380" s="216"/>
      <c r="L3380" s="216"/>
      <c r="M3380" s="216"/>
      <c r="N3380" s="216"/>
      <c r="O3380" s="216"/>
      <c r="P3380" s="216"/>
      <c r="Q3380" s="216"/>
      <c r="R3380" s="216"/>
      <c r="S3380" s="216"/>
      <c r="T3380" s="216"/>
      <c r="U3380" s="216"/>
      <c r="V3380" s="216"/>
      <c r="W3380" s="216"/>
      <c r="X3380" s="216"/>
      <c r="Y3380" s="216"/>
      <c r="Z3380" s="216"/>
      <c r="AA3380" s="216"/>
      <c r="AB3380" s="216"/>
      <c r="AC3380" s="216"/>
      <c r="AD3380" s="216"/>
      <c r="AE3380" s="216"/>
      <c r="AF3380" s="216"/>
      <c r="AG3380" s="216"/>
      <c r="AH3380" s="216"/>
      <c r="AI3380" s="216"/>
      <c r="AJ3380" s="216"/>
      <c r="AK3380" s="216"/>
      <c r="AL3380" s="216"/>
      <c r="FY3380" s="184"/>
      <c r="JJ3380" s="184"/>
    </row>
    <row r="3381" spans="2:270">
      <c r="B3381" s="202"/>
      <c r="E3381" s="216"/>
      <c r="F3381" s="216"/>
      <c r="G3381" s="216"/>
      <c r="H3381" s="216"/>
      <c r="I3381" s="216"/>
      <c r="J3381" s="216"/>
      <c r="K3381" s="216"/>
      <c r="L3381" s="216"/>
      <c r="M3381" s="216"/>
      <c r="N3381" s="216"/>
      <c r="O3381" s="216"/>
      <c r="P3381" s="216"/>
      <c r="Q3381" s="216"/>
      <c r="R3381" s="216"/>
      <c r="S3381" s="216"/>
      <c r="T3381" s="216"/>
      <c r="U3381" s="216"/>
      <c r="V3381" s="216"/>
      <c r="W3381" s="216"/>
      <c r="X3381" s="216"/>
      <c r="Y3381" s="216"/>
      <c r="Z3381" s="216"/>
      <c r="AA3381" s="216"/>
      <c r="AB3381" s="216"/>
      <c r="AC3381" s="216"/>
      <c r="AD3381" s="216"/>
      <c r="AE3381" s="216"/>
      <c r="AF3381" s="216"/>
      <c r="AG3381" s="216"/>
      <c r="AH3381" s="216"/>
      <c r="AI3381" s="216"/>
      <c r="AJ3381" s="216"/>
      <c r="AK3381" s="216"/>
      <c r="AL3381" s="216"/>
      <c r="FY3381" s="184"/>
      <c r="JJ3381" s="184"/>
    </row>
    <row r="3382" spans="2:270">
      <c r="B3382" s="202"/>
      <c r="E3382" s="216"/>
      <c r="F3382" s="216"/>
      <c r="G3382" s="216"/>
      <c r="H3382" s="216"/>
      <c r="I3382" s="216"/>
      <c r="J3382" s="216"/>
      <c r="K3382" s="216"/>
      <c r="L3382" s="216"/>
      <c r="M3382" s="216"/>
      <c r="N3382" s="216"/>
      <c r="O3382" s="216"/>
      <c r="P3382" s="216"/>
      <c r="Q3382" s="216"/>
      <c r="R3382" s="216"/>
      <c r="S3382" s="216"/>
      <c r="T3382" s="216"/>
      <c r="U3382" s="216"/>
      <c r="V3382" s="216"/>
      <c r="W3382" s="216"/>
      <c r="X3382" s="216"/>
      <c r="Y3382" s="216"/>
      <c r="Z3382" s="216"/>
      <c r="AA3382" s="216"/>
      <c r="AB3382" s="216"/>
      <c r="AC3382" s="216"/>
      <c r="AD3382" s="216"/>
      <c r="AE3382" s="216"/>
      <c r="AF3382" s="216"/>
      <c r="AG3382" s="216"/>
      <c r="AH3382" s="216"/>
      <c r="AI3382" s="216"/>
      <c r="AJ3382" s="216"/>
      <c r="AK3382" s="216"/>
      <c r="AL3382" s="216"/>
      <c r="FY3382" s="184"/>
      <c r="JJ3382" s="184"/>
    </row>
    <row r="3383" spans="2:270">
      <c r="B3383" s="202"/>
      <c r="E3383" s="216"/>
      <c r="F3383" s="216"/>
      <c r="G3383" s="216"/>
      <c r="H3383" s="216"/>
      <c r="I3383" s="216"/>
      <c r="J3383" s="216"/>
      <c r="K3383" s="216"/>
      <c r="L3383" s="216"/>
      <c r="M3383" s="216"/>
      <c r="N3383" s="216"/>
      <c r="O3383" s="216"/>
      <c r="P3383" s="216"/>
      <c r="Q3383" s="216"/>
      <c r="R3383" s="216"/>
      <c r="S3383" s="216"/>
      <c r="T3383" s="216"/>
      <c r="U3383" s="216"/>
      <c r="V3383" s="216"/>
      <c r="W3383" s="216"/>
      <c r="X3383" s="216"/>
      <c r="Y3383" s="216"/>
      <c r="Z3383" s="216"/>
      <c r="AA3383" s="216"/>
      <c r="AB3383" s="216"/>
      <c r="AC3383" s="216"/>
      <c r="AD3383" s="216"/>
      <c r="AE3383" s="216"/>
      <c r="AF3383" s="216"/>
      <c r="AG3383" s="216"/>
      <c r="AH3383" s="216"/>
      <c r="AI3383" s="216"/>
      <c r="AJ3383" s="216"/>
      <c r="AK3383" s="216"/>
      <c r="AL3383" s="216"/>
      <c r="FY3383" s="184"/>
      <c r="JJ3383" s="184"/>
    </row>
    <row r="3384" spans="2:270">
      <c r="B3384" s="202"/>
      <c r="E3384" s="216"/>
      <c r="F3384" s="216"/>
      <c r="G3384" s="216"/>
      <c r="H3384" s="216"/>
      <c r="I3384" s="216"/>
      <c r="J3384" s="216"/>
      <c r="K3384" s="216"/>
      <c r="L3384" s="216"/>
      <c r="M3384" s="216"/>
      <c r="N3384" s="216"/>
      <c r="O3384" s="216"/>
      <c r="P3384" s="216"/>
      <c r="Q3384" s="216"/>
      <c r="R3384" s="216"/>
      <c r="S3384" s="216"/>
      <c r="T3384" s="216"/>
      <c r="U3384" s="216"/>
      <c r="V3384" s="216"/>
      <c r="W3384" s="216"/>
      <c r="X3384" s="216"/>
      <c r="Y3384" s="216"/>
      <c r="Z3384" s="216"/>
      <c r="AA3384" s="216"/>
      <c r="AB3384" s="216"/>
      <c r="AC3384" s="216"/>
      <c r="AD3384" s="216"/>
      <c r="AE3384" s="216"/>
      <c r="AF3384" s="216"/>
      <c r="AG3384" s="216"/>
      <c r="AH3384" s="216"/>
      <c r="AI3384" s="216"/>
      <c r="AJ3384" s="216"/>
      <c r="AK3384" s="216"/>
      <c r="AL3384" s="216"/>
      <c r="FY3384" s="184"/>
      <c r="JJ3384" s="184"/>
    </row>
    <row r="3385" spans="2:270">
      <c r="B3385" s="202"/>
      <c r="E3385" s="216"/>
      <c r="F3385" s="216"/>
      <c r="G3385" s="216"/>
      <c r="H3385" s="216"/>
      <c r="I3385" s="216"/>
      <c r="J3385" s="216"/>
      <c r="K3385" s="216"/>
      <c r="L3385" s="216"/>
      <c r="M3385" s="216"/>
      <c r="N3385" s="216"/>
      <c r="O3385" s="216"/>
      <c r="P3385" s="216"/>
      <c r="Q3385" s="216"/>
      <c r="R3385" s="216"/>
      <c r="S3385" s="216"/>
      <c r="T3385" s="216"/>
      <c r="U3385" s="216"/>
      <c r="V3385" s="216"/>
      <c r="W3385" s="216"/>
      <c r="X3385" s="216"/>
      <c r="Y3385" s="216"/>
      <c r="Z3385" s="216"/>
      <c r="AA3385" s="216"/>
      <c r="AB3385" s="216"/>
      <c r="AC3385" s="216"/>
      <c r="AD3385" s="216"/>
      <c r="AE3385" s="216"/>
      <c r="AF3385" s="216"/>
      <c r="AG3385" s="216"/>
      <c r="AH3385" s="216"/>
      <c r="AI3385" s="216"/>
      <c r="AJ3385" s="216"/>
      <c r="AK3385" s="216"/>
      <c r="AL3385" s="216"/>
      <c r="FY3385" s="184"/>
      <c r="JJ3385" s="184"/>
    </row>
    <row r="3386" spans="2:270">
      <c r="B3386" s="202"/>
      <c r="E3386" s="216"/>
      <c r="F3386" s="216"/>
      <c r="G3386" s="216"/>
      <c r="H3386" s="216"/>
      <c r="I3386" s="216"/>
      <c r="J3386" s="216"/>
      <c r="K3386" s="216"/>
      <c r="L3386" s="216"/>
      <c r="M3386" s="216"/>
      <c r="N3386" s="216"/>
      <c r="O3386" s="216"/>
      <c r="P3386" s="216"/>
      <c r="Q3386" s="216"/>
      <c r="R3386" s="216"/>
      <c r="S3386" s="216"/>
      <c r="T3386" s="216"/>
      <c r="U3386" s="216"/>
      <c r="V3386" s="216"/>
      <c r="W3386" s="216"/>
      <c r="X3386" s="216"/>
      <c r="Y3386" s="216"/>
      <c r="Z3386" s="216"/>
      <c r="AA3386" s="216"/>
      <c r="AB3386" s="216"/>
      <c r="AC3386" s="216"/>
      <c r="AD3386" s="216"/>
      <c r="AE3386" s="216"/>
      <c r="AF3386" s="216"/>
      <c r="AG3386" s="216"/>
      <c r="AH3386" s="216"/>
      <c r="AI3386" s="216"/>
      <c r="AJ3386" s="216"/>
      <c r="AK3386" s="216"/>
      <c r="AL3386" s="216"/>
      <c r="FY3386" s="184"/>
      <c r="JJ3386" s="184"/>
    </row>
    <row r="3387" spans="2:270">
      <c r="B3387" s="202"/>
      <c r="E3387" s="216"/>
      <c r="F3387" s="216"/>
      <c r="G3387" s="216"/>
      <c r="H3387" s="216"/>
      <c r="I3387" s="216"/>
      <c r="J3387" s="216"/>
      <c r="K3387" s="216"/>
      <c r="L3387" s="216"/>
      <c r="M3387" s="216"/>
      <c r="N3387" s="216"/>
      <c r="O3387" s="216"/>
      <c r="P3387" s="216"/>
      <c r="Q3387" s="216"/>
      <c r="R3387" s="216"/>
      <c r="S3387" s="216"/>
      <c r="T3387" s="216"/>
      <c r="U3387" s="216"/>
      <c r="V3387" s="216"/>
      <c r="W3387" s="216"/>
      <c r="X3387" s="216"/>
      <c r="Y3387" s="216"/>
      <c r="Z3387" s="216"/>
      <c r="AA3387" s="216"/>
      <c r="AB3387" s="216"/>
      <c r="AC3387" s="216"/>
      <c r="AD3387" s="216"/>
      <c r="AE3387" s="216"/>
      <c r="AF3387" s="216"/>
      <c r="AG3387" s="216"/>
      <c r="AH3387" s="216"/>
      <c r="AI3387" s="216"/>
      <c r="AJ3387" s="216"/>
      <c r="AK3387" s="216"/>
      <c r="AL3387" s="216"/>
      <c r="FY3387" s="184"/>
      <c r="JJ3387" s="184"/>
    </row>
    <row r="3388" spans="2:270">
      <c r="B3388" s="202"/>
      <c r="E3388" s="216"/>
      <c r="F3388" s="216"/>
      <c r="G3388" s="216"/>
      <c r="H3388" s="216"/>
      <c r="I3388" s="216"/>
      <c r="J3388" s="216"/>
      <c r="K3388" s="216"/>
      <c r="L3388" s="216"/>
      <c r="M3388" s="216"/>
      <c r="N3388" s="216"/>
      <c r="O3388" s="216"/>
      <c r="P3388" s="216"/>
      <c r="Q3388" s="216"/>
      <c r="R3388" s="216"/>
      <c r="S3388" s="216"/>
      <c r="T3388" s="216"/>
      <c r="U3388" s="216"/>
      <c r="V3388" s="216"/>
      <c r="W3388" s="216"/>
      <c r="X3388" s="216"/>
      <c r="Y3388" s="216"/>
      <c r="Z3388" s="216"/>
      <c r="AA3388" s="216"/>
      <c r="AB3388" s="216"/>
      <c r="AC3388" s="216"/>
      <c r="AD3388" s="216"/>
      <c r="AE3388" s="216"/>
      <c r="AF3388" s="216"/>
      <c r="AG3388" s="216"/>
      <c r="AH3388" s="216"/>
      <c r="AI3388" s="216"/>
      <c r="AJ3388" s="216"/>
      <c r="AK3388" s="216"/>
      <c r="AL3388" s="216"/>
      <c r="FY3388" s="184"/>
      <c r="JJ3388" s="184"/>
    </row>
    <row r="3389" spans="2:270">
      <c r="B3389" s="202"/>
      <c r="E3389" s="216"/>
      <c r="F3389" s="216"/>
      <c r="G3389" s="216"/>
      <c r="H3389" s="216"/>
      <c r="I3389" s="216"/>
      <c r="J3389" s="216"/>
      <c r="K3389" s="216"/>
      <c r="L3389" s="216"/>
      <c r="M3389" s="216"/>
      <c r="N3389" s="216"/>
      <c r="O3389" s="216"/>
      <c r="P3389" s="216"/>
      <c r="Q3389" s="216"/>
      <c r="R3389" s="216"/>
      <c r="S3389" s="216"/>
      <c r="T3389" s="216"/>
      <c r="U3389" s="216"/>
      <c r="V3389" s="216"/>
      <c r="W3389" s="216"/>
      <c r="X3389" s="216"/>
      <c r="Y3389" s="216"/>
      <c r="Z3389" s="216"/>
      <c r="AA3389" s="216"/>
      <c r="AB3389" s="216"/>
      <c r="AC3389" s="216"/>
      <c r="AD3389" s="216"/>
      <c r="AE3389" s="216"/>
      <c r="AF3389" s="216"/>
      <c r="AG3389" s="216"/>
      <c r="AH3389" s="216"/>
      <c r="AI3389" s="216"/>
      <c r="AJ3389" s="216"/>
      <c r="AK3389" s="216"/>
      <c r="AL3389" s="216"/>
      <c r="FY3389" s="184"/>
      <c r="JJ3389" s="184"/>
    </row>
    <row r="3390" spans="2:270">
      <c r="B3390" s="202"/>
      <c r="E3390" s="216"/>
      <c r="F3390" s="216"/>
      <c r="G3390" s="216"/>
      <c r="H3390" s="216"/>
      <c r="I3390" s="216"/>
      <c r="J3390" s="216"/>
      <c r="K3390" s="216"/>
      <c r="L3390" s="216"/>
      <c r="M3390" s="216"/>
      <c r="N3390" s="216"/>
      <c r="O3390" s="216"/>
      <c r="P3390" s="216"/>
      <c r="Q3390" s="216"/>
      <c r="R3390" s="216"/>
      <c r="S3390" s="216"/>
      <c r="T3390" s="216"/>
      <c r="U3390" s="216"/>
      <c r="V3390" s="216"/>
      <c r="W3390" s="216"/>
      <c r="X3390" s="216"/>
      <c r="Y3390" s="216"/>
      <c r="Z3390" s="216"/>
      <c r="AA3390" s="216"/>
      <c r="AB3390" s="216"/>
      <c r="AC3390" s="216"/>
      <c r="AD3390" s="216"/>
      <c r="AE3390" s="216"/>
      <c r="AF3390" s="216"/>
      <c r="AG3390" s="216"/>
      <c r="AH3390" s="216"/>
      <c r="AI3390" s="216"/>
      <c r="AJ3390" s="216"/>
      <c r="AK3390" s="216"/>
      <c r="AL3390" s="216"/>
      <c r="FY3390" s="184"/>
      <c r="JJ3390" s="184"/>
    </row>
    <row r="3391" spans="2:270">
      <c r="B3391" s="202"/>
      <c r="E3391" s="216"/>
      <c r="F3391" s="216"/>
      <c r="G3391" s="216"/>
      <c r="H3391" s="216"/>
      <c r="I3391" s="216"/>
      <c r="J3391" s="216"/>
      <c r="K3391" s="216"/>
      <c r="L3391" s="216"/>
      <c r="M3391" s="216"/>
      <c r="N3391" s="216"/>
      <c r="O3391" s="216"/>
      <c r="P3391" s="216"/>
      <c r="Q3391" s="216"/>
      <c r="R3391" s="216"/>
      <c r="S3391" s="216"/>
      <c r="T3391" s="216"/>
      <c r="U3391" s="216"/>
      <c r="V3391" s="216"/>
      <c r="W3391" s="216"/>
      <c r="X3391" s="216"/>
      <c r="Y3391" s="216"/>
      <c r="Z3391" s="216"/>
      <c r="AA3391" s="216"/>
      <c r="AB3391" s="216"/>
      <c r="AC3391" s="216"/>
      <c r="AD3391" s="216"/>
      <c r="AE3391" s="216"/>
      <c r="AF3391" s="216"/>
      <c r="AG3391" s="216"/>
      <c r="AH3391" s="216"/>
      <c r="AI3391" s="216"/>
      <c r="AJ3391" s="216"/>
      <c r="AK3391" s="216"/>
      <c r="AL3391" s="216"/>
      <c r="FY3391" s="184"/>
      <c r="JJ3391" s="184"/>
    </row>
    <row r="3392" spans="2:270">
      <c r="B3392" s="202"/>
      <c r="E3392" s="216"/>
      <c r="F3392" s="216"/>
      <c r="G3392" s="216"/>
      <c r="H3392" s="216"/>
      <c r="I3392" s="216"/>
      <c r="J3392" s="216"/>
      <c r="K3392" s="216"/>
      <c r="L3392" s="216"/>
      <c r="M3392" s="216"/>
      <c r="N3392" s="216"/>
      <c r="O3392" s="216"/>
      <c r="P3392" s="216"/>
      <c r="Q3392" s="216"/>
      <c r="R3392" s="216"/>
      <c r="S3392" s="216"/>
      <c r="T3392" s="216"/>
      <c r="U3392" s="216"/>
      <c r="V3392" s="216"/>
      <c r="W3392" s="216"/>
      <c r="X3392" s="216"/>
      <c r="Y3392" s="216"/>
      <c r="Z3392" s="216"/>
      <c r="AA3392" s="216"/>
      <c r="AB3392" s="216"/>
      <c r="AC3392" s="216"/>
      <c r="AD3392" s="216"/>
      <c r="AE3392" s="216"/>
      <c r="AF3392" s="216"/>
      <c r="AG3392" s="216"/>
      <c r="AH3392" s="216"/>
      <c r="AI3392" s="216"/>
      <c r="AJ3392" s="216"/>
      <c r="AK3392" s="216"/>
      <c r="AL3392" s="216"/>
      <c r="FY3392" s="184"/>
      <c r="JJ3392" s="184"/>
    </row>
    <row r="3393" spans="2:270">
      <c r="B3393" s="202"/>
      <c r="E3393" s="216"/>
      <c r="F3393" s="216"/>
      <c r="G3393" s="216"/>
      <c r="H3393" s="216"/>
      <c r="I3393" s="216"/>
      <c r="J3393" s="216"/>
      <c r="K3393" s="216"/>
      <c r="L3393" s="216"/>
      <c r="M3393" s="216"/>
      <c r="N3393" s="216"/>
      <c r="O3393" s="216"/>
      <c r="P3393" s="216"/>
      <c r="Q3393" s="216"/>
      <c r="R3393" s="216"/>
      <c r="S3393" s="216"/>
      <c r="T3393" s="216"/>
      <c r="U3393" s="216"/>
      <c r="V3393" s="216"/>
      <c r="W3393" s="216"/>
      <c r="X3393" s="216"/>
      <c r="Y3393" s="216"/>
      <c r="Z3393" s="216"/>
      <c r="AA3393" s="216"/>
      <c r="AB3393" s="216"/>
      <c r="AC3393" s="216"/>
      <c r="AD3393" s="216"/>
      <c r="AE3393" s="216"/>
      <c r="AF3393" s="216"/>
      <c r="AG3393" s="216"/>
      <c r="AH3393" s="216"/>
      <c r="AI3393" s="216"/>
      <c r="AJ3393" s="216"/>
      <c r="AK3393" s="216"/>
      <c r="AL3393" s="216"/>
      <c r="FY3393" s="184"/>
      <c r="JJ3393" s="184"/>
    </row>
    <row r="3394" spans="2:270">
      <c r="B3394" s="202"/>
      <c r="E3394" s="216"/>
      <c r="F3394" s="216"/>
      <c r="G3394" s="216"/>
      <c r="H3394" s="216"/>
      <c r="I3394" s="216"/>
      <c r="J3394" s="216"/>
      <c r="K3394" s="216"/>
      <c r="L3394" s="216"/>
      <c r="M3394" s="216"/>
      <c r="N3394" s="216"/>
      <c r="O3394" s="216"/>
      <c r="P3394" s="216"/>
      <c r="Q3394" s="216"/>
      <c r="R3394" s="216"/>
      <c r="S3394" s="216"/>
      <c r="T3394" s="216"/>
      <c r="U3394" s="216"/>
      <c r="V3394" s="216"/>
      <c r="W3394" s="216"/>
      <c r="X3394" s="216"/>
      <c r="Y3394" s="216"/>
      <c r="Z3394" s="216"/>
      <c r="AA3394" s="216"/>
      <c r="AB3394" s="216"/>
      <c r="AC3394" s="216"/>
      <c r="AD3394" s="216"/>
      <c r="AE3394" s="216"/>
      <c r="AF3394" s="216"/>
      <c r="AG3394" s="216"/>
      <c r="AH3394" s="216"/>
      <c r="AI3394" s="216"/>
      <c r="AJ3394" s="216"/>
      <c r="AK3394" s="216"/>
      <c r="AL3394" s="216"/>
      <c r="FY3394" s="184"/>
      <c r="JJ3394" s="184"/>
    </row>
    <row r="3395" spans="2:270">
      <c r="B3395" s="202"/>
      <c r="E3395" s="216"/>
      <c r="F3395" s="216"/>
      <c r="G3395" s="216"/>
      <c r="H3395" s="216"/>
      <c r="I3395" s="216"/>
      <c r="J3395" s="216"/>
      <c r="K3395" s="216"/>
      <c r="L3395" s="216"/>
      <c r="M3395" s="216"/>
      <c r="N3395" s="216"/>
      <c r="O3395" s="216"/>
      <c r="P3395" s="216"/>
      <c r="Q3395" s="216"/>
      <c r="R3395" s="216"/>
      <c r="S3395" s="216"/>
      <c r="T3395" s="216"/>
      <c r="U3395" s="216"/>
      <c r="V3395" s="216"/>
      <c r="W3395" s="216"/>
      <c r="X3395" s="216"/>
      <c r="Y3395" s="216"/>
      <c r="Z3395" s="216"/>
      <c r="AA3395" s="216"/>
      <c r="AB3395" s="216"/>
      <c r="AC3395" s="216"/>
      <c r="AD3395" s="216"/>
      <c r="AE3395" s="216"/>
      <c r="AF3395" s="216"/>
      <c r="AG3395" s="216"/>
      <c r="AH3395" s="216"/>
      <c r="AI3395" s="216"/>
      <c r="AJ3395" s="216"/>
      <c r="AK3395" s="216"/>
      <c r="AL3395" s="216"/>
      <c r="FY3395" s="184"/>
      <c r="JJ3395" s="184"/>
    </row>
    <row r="3396" spans="2:270">
      <c r="B3396" s="202"/>
      <c r="E3396" s="216"/>
      <c r="F3396" s="216"/>
      <c r="G3396" s="216"/>
      <c r="H3396" s="216"/>
      <c r="I3396" s="216"/>
      <c r="J3396" s="216"/>
      <c r="K3396" s="216"/>
      <c r="L3396" s="216"/>
      <c r="M3396" s="216"/>
      <c r="N3396" s="216"/>
      <c r="O3396" s="216"/>
      <c r="P3396" s="216"/>
      <c r="Q3396" s="216"/>
      <c r="R3396" s="216"/>
      <c r="S3396" s="216"/>
      <c r="T3396" s="216"/>
      <c r="U3396" s="216"/>
      <c r="V3396" s="216"/>
      <c r="W3396" s="216"/>
      <c r="X3396" s="216"/>
      <c r="Y3396" s="216"/>
      <c r="Z3396" s="216"/>
      <c r="AA3396" s="216"/>
      <c r="AB3396" s="216"/>
      <c r="AC3396" s="216"/>
      <c r="AD3396" s="216"/>
      <c r="AE3396" s="216"/>
      <c r="AF3396" s="216"/>
      <c r="AG3396" s="216"/>
      <c r="AH3396" s="216"/>
      <c r="AI3396" s="216"/>
      <c r="AJ3396" s="216"/>
      <c r="AK3396" s="216"/>
      <c r="AL3396" s="216"/>
      <c r="FY3396" s="184"/>
      <c r="JJ3396" s="184"/>
    </row>
    <row r="3397" spans="2:270">
      <c r="B3397" s="202"/>
      <c r="E3397" s="216"/>
      <c r="F3397" s="216"/>
      <c r="G3397" s="216"/>
      <c r="H3397" s="216"/>
      <c r="I3397" s="216"/>
      <c r="J3397" s="216"/>
      <c r="K3397" s="216"/>
      <c r="L3397" s="216"/>
      <c r="M3397" s="216"/>
      <c r="N3397" s="216"/>
      <c r="O3397" s="216"/>
      <c r="P3397" s="216"/>
      <c r="Q3397" s="216"/>
      <c r="R3397" s="216"/>
      <c r="S3397" s="216"/>
      <c r="T3397" s="216"/>
      <c r="U3397" s="216"/>
      <c r="V3397" s="216"/>
      <c r="W3397" s="216"/>
      <c r="X3397" s="216"/>
      <c r="Y3397" s="216"/>
      <c r="Z3397" s="216"/>
      <c r="AA3397" s="216"/>
      <c r="AB3397" s="216"/>
      <c r="AC3397" s="216"/>
      <c r="AD3397" s="216"/>
      <c r="AE3397" s="216"/>
      <c r="AF3397" s="216"/>
      <c r="AG3397" s="216"/>
      <c r="AH3397" s="216"/>
      <c r="AI3397" s="216"/>
      <c r="AJ3397" s="216"/>
      <c r="AK3397" s="216"/>
      <c r="AL3397" s="216"/>
      <c r="FY3397" s="184"/>
      <c r="JJ3397" s="184"/>
    </row>
    <row r="3398" spans="2:270">
      <c r="B3398" s="202"/>
      <c r="E3398" s="216"/>
      <c r="F3398" s="216"/>
      <c r="G3398" s="216"/>
      <c r="H3398" s="216"/>
      <c r="I3398" s="216"/>
      <c r="J3398" s="216"/>
      <c r="K3398" s="216"/>
      <c r="L3398" s="216"/>
      <c r="M3398" s="216"/>
      <c r="N3398" s="216"/>
      <c r="O3398" s="216"/>
      <c r="P3398" s="216"/>
      <c r="Q3398" s="216"/>
      <c r="R3398" s="216"/>
      <c r="S3398" s="216"/>
      <c r="T3398" s="216"/>
      <c r="U3398" s="216"/>
      <c r="V3398" s="216"/>
      <c r="W3398" s="216"/>
      <c r="X3398" s="216"/>
      <c r="Y3398" s="216"/>
      <c r="Z3398" s="216"/>
      <c r="AA3398" s="216"/>
      <c r="AB3398" s="216"/>
      <c r="AC3398" s="216"/>
      <c r="AD3398" s="216"/>
      <c r="AE3398" s="216"/>
      <c r="AF3398" s="216"/>
      <c r="AG3398" s="216"/>
      <c r="AH3398" s="216"/>
      <c r="AI3398" s="216"/>
      <c r="AJ3398" s="216"/>
      <c r="AK3398" s="216"/>
      <c r="AL3398" s="216"/>
      <c r="FY3398" s="184"/>
      <c r="JJ3398" s="184"/>
    </row>
    <row r="3399" spans="2:270">
      <c r="B3399" s="202"/>
      <c r="E3399" s="216"/>
      <c r="F3399" s="216"/>
      <c r="G3399" s="216"/>
      <c r="H3399" s="216"/>
      <c r="I3399" s="216"/>
      <c r="J3399" s="216"/>
      <c r="K3399" s="216"/>
      <c r="L3399" s="216"/>
      <c r="M3399" s="216"/>
      <c r="N3399" s="216"/>
      <c r="O3399" s="216"/>
      <c r="P3399" s="216"/>
      <c r="Q3399" s="216"/>
      <c r="R3399" s="216"/>
      <c r="S3399" s="216"/>
      <c r="T3399" s="216"/>
      <c r="U3399" s="216"/>
      <c r="V3399" s="216"/>
      <c r="W3399" s="216"/>
      <c r="X3399" s="216"/>
      <c r="Y3399" s="216"/>
      <c r="Z3399" s="216"/>
      <c r="AA3399" s="216"/>
      <c r="AB3399" s="216"/>
      <c r="AC3399" s="216"/>
      <c r="AD3399" s="216"/>
      <c r="AE3399" s="216"/>
      <c r="AF3399" s="216"/>
      <c r="AG3399" s="216"/>
      <c r="AH3399" s="216"/>
      <c r="AI3399" s="216"/>
      <c r="AJ3399" s="216"/>
      <c r="AK3399" s="216"/>
      <c r="AL3399" s="216"/>
      <c r="FY3399" s="184"/>
      <c r="JJ3399" s="184"/>
    </row>
    <row r="3400" spans="2:270">
      <c r="B3400" s="202"/>
      <c r="E3400" s="216"/>
      <c r="F3400" s="216"/>
      <c r="G3400" s="216"/>
      <c r="H3400" s="216"/>
      <c r="I3400" s="216"/>
      <c r="J3400" s="216"/>
      <c r="K3400" s="216"/>
      <c r="L3400" s="216"/>
      <c r="M3400" s="216"/>
      <c r="N3400" s="216"/>
      <c r="O3400" s="216"/>
      <c r="P3400" s="216"/>
      <c r="Q3400" s="216"/>
      <c r="R3400" s="216"/>
      <c r="S3400" s="216"/>
      <c r="T3400" s="216"/>
      <c r="U3400" s="216"/>
      <c r="V3400" s="216"/>
      <c r="W3400" s="216"/>
      <c r="X3400" s="216"/>
      <c r="Y3400" s="216"/>
      <c r="Z3400" s="216"/>
      <c r="AA3400" s="216"/>
      <c r="AB3400" s="216"/>
      <c r="AC3400" s="216"/>
      <c r="AD3400" s="216"/>
      <c r="AE3400" s="216"/>
      <c r="AF3400" s="216"/>
      <c r="AG3400" s="216"/>
      <c r="AH3400" s="216"/>
      <c r="AI3400" s="216"/>
      <c r="AJ3400" s="216"/>
      <c r="AK3400" s="216"/>
      <c r="AL3400" s="216"/>
      <c r="FY3400" s="184"/>
      <c r="JJ3400" s="184"/>
    </row>
    <row r="3401" spans="2:270">
      <c r="B3401" s="202"/>
      <c r="E3401" s="216"/>
      <c r="F3401" s="216"/>
      <c r="G3401" s="216"/>
      <c r="H3401" s="216"/>
      <c r="I3401" s="216"/>
      <c r="J3401" s="216"/>
      <c r="K3401" s="216"/>
      <c r="L3401" s="216"/>
      <c r="M3401" s="216"/>
      <c r="N3401" s="216"/>
      <c r="O3401" s="216"/>
      <c r="P3401" s="216"/>
      <c r="Q3401" s="216"/>
      <c r="R3401" s="216"/>
      <c r="S3401" s="216"/>
      <c r="T3401" s="216"/>
      <c r="U3401" s="216"/>
      <c r="V3401" s="216"/>
      <c r="W3401" s="216"/>
      <c r="X3401" s="216"/>
      <c r="Y3401" s="216"/>
      <c r="Z3401" s="216"/>
      <c r="AA3401" s="216"/>
      <c r="AB3401" s="216"/>
      <c r="AC3401" s="216"/>
      <c r="AD3401" s="216"/>
      <c r="AE3401" s="216"/>
      <c r="AF3401" s="216"/>
      <c r="AG3401" s="216"/>
      <c r="AH3401" s="216"/>
      <c r="AI3401" s="216"/>
      <c r="AJ3401" s="216"/>
      <c r="AK3401" s="216"/>
      <c r="AL3401" s="216"/>
      <c r="FY3401" s="184"/>
      <c r="JJ3401" s="184"/>
    </row>
    <row r="3402" spans="2:270">
      <c r="B3402" s="202"/>
      <c r="E3402" s="216"/>
      <c r="F3402" s="216"/>
      <c r="G3402" s="216"/>
      <c r="H3402" s="216"/>
      <c r="I3402" s="216"/>
      <c r="J3402" s="216"/>
      <c r="K3402" s="216"/>
      <c r="L3402" s="216"/>
      <c r="M3402" s="216"/>
      <c r="N3402" s="216"/>
      <c r="O3402" s="216"/>
      <c r="P3402" s="216"/>
      <c r="Q3402" s="216"/>
      <c r="R3402" s="216"/>
      <c r="S3402" s="216"/>
      <c r="T3402" s="216"/>
      <c r="U3402" s="216"/>
      <c r="V3402" s="216"/>
      <c r="W3402" s="216"/>
      <c r="X3402" s="216"/>
      <c r="Y3402" s="216"/>
      <c r="Z3402" s="216"/>
      <c r="AA3402" s="216"/>
      <c r="AB3402" s="216"/>
      <c r="AC3402" s="216"/>
      <c r="AD3402" s="216"/>
      <c r="AE3402" s="216"/>
      <c r="AF3402" s="216"/>
      <c r="AG3402" s="216"/>
      <c r="AH3402" s="216"/>
      <c r="AI3402" s="216"/>
      <c r="AJ3402" s="216"/>
      <c r="AK3402" s="216"/>
      <c r="AL3402" s="216"/>
      <c r="FY3402" s="184"/>
      <c r="JJ3402" s="184"/>
    </row>
    <row r="3403" spans="2:270">
      <c r="B3403" s="202"/>
      <c r="E3403" s="216"/>
      <c r="F3403" s="216"/>
      <c r="G3403" s="216"/>
      <c r="H3403" s="216"/>
      <c r="I3403" s="216"/>
      <c r="J3403" s="216"/>
      <c r="K3403" s="216"/>
      <c r="L3403" s="216"/>
      <c r="M3403" s="216"/>
      <c r="N3403" s="216"/>
      <c r="O3403" s="216"/>
      <c r="P3403" s="216"/>
      <c r="Q3403" s="216"/>
      <c r="R3403" s="216"/>
      <c r="S3403" s="216"/>
      <c r="T3403" s="216"/>
      <c r="U3403" s="216"/>
      <c r="V3403" s="216"/>
      <c r="W3403" s="216"/>
      <c r="X3403" s="216"/>
      <c r="Y3403" s="216"/>
      <c r="Z3403" s="216"/>
      <c r="AA3403" s="216"/>
      <c r="AB3403" s="216"/>
      <c r="AC3403" s="216"/>
      <c r="AD3403" s="216"/>
      <c r="AE3403" s="216"/>
      <c r="AF3403" s="216"/>
      <c r="AG3403" s="216"/>
      <c r="AH3403" s="216"/>
      <c r="AI3403" s="216"/>
      <c r="AJ3403" s="216"/>
      <c r="AK3403" s="216"/>
      <c r="AL3403" s="216"/>
      <c r="FY3403" s="184"/>
      <c r="JJ3403" s="184"/>
    </row>
    <row r="3404" spans="2:270">
      <c r="B3404" s="202"/>
      <c r="E3404" s="216"/>
      <c r="F3404" s="216"/>
      <c r="G3404" s="216"/>
      <c r="H3404" s="216"/>
      <c r="I3404" s="216"/>
      <c r="J3404" s="216"/>
      <c r="K3404" s="216"/>
      <c r="L3404" s="216"/>
      <c r="M3404" s="216"/>
      <c r="N3404" s="216"/>
      <c r="O3404" s="216"/>
      <c r="P3404" s="216"/>
      <c r="Q3404" s="216"/>
      <c r="R3404" s="216"/>
      <c r="S3404" s="216"/>
      <c r="T3404" s="216"/>
      <c r="U3404" s="216"/>
      <c r="V3404" s="216"/>
      <c r="W3404" s="216"/>
      <c r="X3404" s="216"/>
      <c r="Y3404" s="216"/>
      <c r="Z3404" s="216"/>
      <c r="AA3404" s="216"/>
      <c r="AB3404" s="216"/>
      <c r="AC3404" s="216"/>
      <c r="AD3404" s="216"/>
      <c r="AE3404" s="216"/>
      <c r="AF3404" s="216"/>
      <c r="AG3404" s="216"/>
      <c r="AH3404" s="216"/>
      <c r="AI3404" s="216"/>
      <c r="AJ3404" s="216"/>
      <c r="AK3404" s="216"/>
      <c r="AL3404" s="216"/>
      <c r="FY3404" s="184"/>
      <c r="JJ3404" s="184"/>
    </row>
    <row r="3405" spans="2:270">
      <c r="B3405" s="202"/>
      <c r="E3405" s="216"/>
      <c r="F3405" s="216"/>
      <c r="G3405" s="216"/>
      <c r="H3405" s="216"/>
      <c r="I3405" s="216"/>
      <c r="J3405" s="216"/>
      <c r="K3405" s="216"/>
      <c r="L3405" s="216"/>
      <c r="M3405" s="216"/>
      <c r="N3405" s="216"/>
      <c r="O3405" s="216"/>
      <c r="P3405" s="216"/>
      <c r="Q3405" s="216"/>
      <c r="R3405" s="216"/>
      <c r="S3405" s="216"/>
      <c r="T3405" s="216"/>
      <c r="U3405" s="216"/>
      <c r="V3405" s="216"/>
      <c r="W3405" s="216"/>
      <c r="X3405" s="216"/>
      <c r="Y3405" s="216"/>
      <c r="Z3405" s="216"/>
      <c r="AA3405" s="216"/>
      <c r="AB3405" s="216"/>
      <c r="AC3405" s="216"/>
      <c r="AD3405" s="216"/>
      <c r="AE3405" s="216"/>
      <c r="AF3405" s="216"/>
      <c r="AG3405" s="216"/>
      <c r="AH3405" s="216"/>
      <c r="AI3405" s="216"/>
      <c r="AJ3405" s="216"/>
      <c r="AK3405" s="216"/>
      <c r="AL3405" s="216"/>
      <c r="FY3405" s="184"/>
      <c r="JJ3405" s="184"/>
    </row>
    <row r="3406" spans="2:270">
      <c r="B3406" s="202"/>
      <c r="E3406" s="216"/>
      <c r="F3406" s="216"/>
      <c r="G3406" s="216"/>
      <c r="H3406" s="216"/>
      <c r="I3406" s="216"/>
      <c r="J3406" s="216"/>
      <c r="K3406" s="216"/>
      <c r="L3406" s="216"/>
      <c r="M3406" s="216"/>
      <c r="N3406" s="216"/>
      <c r="O3406" s="216"/>
      <c r="P3406" s="216"/>
      <c r="Q3406" s="216"/>
      <c r="R3406" s="216"/>
      <c r="S3406" s="216"/>
      <c r="T3406" s="216"/>
      <c r="U3406" s="216"/>
      <c r="V3406" s="216"/>
      <c r="W3406" s="216"/>
      <c r="X3406" s="216"/>
      <c r="Y3406" s="216"/>
      <c r="Z3406" s="216"/>
      <c r="AA3406" s="216"/>
      <c r="AB3406" s="216"/>
      <c r="AC3406" s="216"/>
      <c r="AD3406" s="216"/>
      <c r="AE3406" s="216"/>
      <c r="AF3406" s="216"/>
      <c r="AG3406" s="216"/>
      <c r="AH3406" s="216"/>
      <c r="AI3406" s="216"/>
      <c r="AJ3406" s="216"/>
      <c r="AK3406" s="216"/>
      <c r="AL3406" s="216"/>
      <c r="FY3406" s="184"/>
      <c r="JJ3406" s="184"/>
    </row>
    <row r="3407" spans="2:270">
      <c r="B3407" s="202"/>
      <c r="E3407" s="216"/>
      <c r="F3407" s="216"/>
      <c r="G3407" s="216"/>
      <c r="H3407" s="216"/>
      <c r="I3407" s="216"/>
      <c r="J3407" s="216"/>
      <c r="K3407" s="216"/>
      <c r="L3407" s="216"/>
      <c r="M3407" s="216"/>
      <c r="N3407" s="216"/>
      <c r="O3407" s="216"/>
      <c r="P3407" s="216"/>
      <c r="Q3407" s="216"/>
      <c r="R3407" s="216"/>
      <c r="S3407" s="216"/>
      <c r="T3407" s="216"/>
      <c r="U3407" s="216"/>
      <c r="V3407" s="216"/>
      <c r="W3407" s="216"/>
      <c r="X3407" s="216"/>
      <c r="Y3407" s="216"/>
      <c r="Z3407" s="216"/>
      <c r="AA3407" s="216"/>
      <c r="AB3407" s="216"/>
      <c r="AC3407" s="216"/>
      <c r="AD3407" s="216"/>
      <c r="AE3407" s="216"/>
      <c r="AF3407" s="216"/>
      <c r="AG3407" s="216"/>
      <c r="AH3407" s="216"/>
      <c r="AI3407" s="216"/>
      <c r="AJ3407" s="216"/>
      <c r="AK3407" s="216"/>
      <c r="AL3407" s="216"/>
      <c r="FY3407" s="184"/>
      <c r="JJ3407" s="184"/>
    </row>
    <row r="3408" spans="2:270">
      <c r="B3408" s="202"/>
      <c r="E3408" s="216"/>
      <c r="F3408" s="216"/>
      <c r="G3408" s="216"/>
      <c r="H3408" s="216"/>
      <c r="I3408" s="216"/>
      <c r="J3408" s="216"/>
      <c r="K3408" s="216"/>
      <c r="L3408" s="216"/>
      <c r="M3408" s="216"/>
      <c r="N3408" s="216"/>
      <c r="O3408" s="216"/>
      <c r="P3408" s="216"/>
      <c r="Q3408" s="216"/>
      <c r="R3408" s="216"/>
      <c r="S3408" s="216"/>
      <c r="T3408" s="216"/>
      <c r="U3408" s="216"/>
      <c r="V3408" s="216"/>
      <c r="W3408" s="216"/>
      <c r="X3408" s="216"/>
      <c r="Y3408" s="216"/>
      <c r="Z3408" s="216"/>
      <c r="AA3408" s="216"/>
      <c r="AB3408" s="216"/>
      <c r="AC3408" s="216"/>
      <c r="AD3408" s="216"/>
      <c r="AE3408" s="216"/>
      <c r="AF3408" s="216"/>
      <c r="AG3408" s="216"/>
      <c r="AH3408" s="216"/>
      <c r="AI3408" s="216"/>
      <c r="AJ3408" s="216"/>
      <c r="AK3408" s="216"/>
      <c r="AL3408" s="216"/>
      <c r="FY3408" s="184"/>
      <c r="JJ3408" s="184"/>
    </row>
    <row r="3409" spans="2:270">
      <c r="B3409" s="202"/>
      <c r="E3409" s="216"/>
      <c r="F3409" s="216"/>
      <c r="G3409" s="216"/>
      <c r="H3409" s="216"/>
      <c r="I3409" s="216"/>
      <c r="J3409" s="216"/>
      <c r="K3409" s="216"/>
      <c r="L3409" s="216"/>
      <c r="M3409" s="216"/>
      <c r="N3409" s="216"/>
      <c r="O3409" s="216"/>
      <c r="P3409" s="216"/>
      <c r="Q3409" s="216"/>
      <c r="R3409" s="216"/>
      <c r="S3409" s="216"/>
      <c r="T3409" s="216"/>
      <c r="U3409" s="216"/>
      <c r="V3409" s="216"/>
      <c r="W3409" s="216"/>
      <c r="X3409" s="216"/>
      <c r="Y3409" s="216"/>
      <c r="Z3409" s="216"/>
      <c r="AA3409" s="216"/>
      <c r="AB3409" s="216"/>
      <c r="AC3409" s="216"/>
      <c r="AD3409" s="216"/>
      <c r="AE3409" s="216"/>
      <c r="AF3409" s="216"/>
      <c r="AG3409" s="216"/>
      <c r="AH3409" s="216"/>
      <c r="AI3409" s="216"/>
      <c r="AJ3409" s="216"/>
      <c r="AK3409" s="216"/>
      <c r="AL3409" s="216"/>
      <c r="FY3409" s="184"/>
      <c r="JJ3409" s="184"/>
    </row>
    <row r="3410" spans="2:270">
      <c r="B3410" s="202"/>
      <c r="E3410" s="216"/>
      <c r="F3410" s="216"/>
      <c r="G3410" s="216"/>
      <c r="H3410" s="216"/>
      <c r="I3410" s="216"/>
      <c r="J3410" s="216"/>
      <c r="K3410" s="216"/>
      <c r="L3410" s="216"/>
      <c r="M3410" s="216"/>
      <c r="N3410" s="216"/>
      <c r="O3410" s="216"/>
      <c r="P3410" s="216"/>
      <c r="Q3410" s="216"/>
      <c r="R3410" s="216"/>
      <c r="S3410" s="216"/>
      <c r="T3410" s="216"/>
      <c r="U3410" s="216"/>
      <c r="V3410" s="216"/>
      <c r="W3410" s="216"/>
      <c r="X3410" s="216"/>
      <c r="Y3410" s="216"/>
      <c r="Z3410" s="216"/>
      <c r="AA3410" s="216"/>
      <c r="AB3410" s="216"/>
      <c r="AC3410" s="216"/>
      <c r="AD3410" s="216"/>
      <c r="AE3410" s="216"/>
      <c r="AF3410" s="216"/>
      <c r="AG3410" s="216"/>
      <c r="AH3410" s="216"/>
      <c r="AI3410" s="216"/>
      <c r="AJ3410" s="216"/>
      <c r="AK3410" s="216"/>
      <c r="AL3410" s="216"/>
      <c r="FY3410" s="184"/>
      <c r="JJ3410" s="184"/>
    </row>
    <row r="3411" spans="2:270">
      <c r="B3411" s="202"/>
      <c r="E3411" s="216"/>
      <c r="F3411" s="216"/>
      <c r="G3411" s="216"/>
      <c r="H3411" s="216"/>
      <c r="I3411" s="216"/>
      <c r="J3411" s="216"/>
      <c r="K3411" s="216"/>
      <c r="L3411" s="216"/>
      <c r="M3411" s="216"/>
      <c r="N3411" s="216"/>
      <c r="O3411" s="216"/>
      <c r="P3411" s="216"/>
      <c r="Q3411" s="216"/>
      <c r="R3411" s="216"/>
      <c r="S3411" s="216"/>
      <c r="T3411" s="216"/>
      <c r="U3411" s="216"/>
      <c r="V3411" s="216"/>
      <c r="W3411" s="216"/>
      <c r="X3411" s="216"/>
      <c r="Y3411" s="216"/>
      <c r="Z3411" s="216"/>
      <c r="AA3411" s="216"/>
      <c r="AB3411" s="216"/>
      <c r="AC3411" s="216"/>
      <c r="AD3411" s="216"/>
      <c r="AE3411" s="216"/>
      <c r="AF3411" s="216"/>
      <c r="AG3411" s="216"/>
      <c r="AH3411" s="216"/>
      <c r="AI3411" s="216"/>
      <c r="AJ3411" s="216"/>
      <c r="AK3411" s="216"/>
      <c r="AL3411" s="216"/>
      <c r="FY3411" s="184"/>
      <c r="JJ3411" s="184"/>
    </row>
    <row r="3412" spans="2:270">
      <c r="B3412" s="202"/>
      <c r="E3412" s="216"/>
      <c r="F3412" s="216"/>
      <c r="G3412" s="216"/>
      <c r="H3412" s="216"/>
      <c r="I3412" s="216"/>
      <c r="J3412" s="216"/>
      <c r="K3412" s="216"/>
      <c r="L3412" s="216"/>
      <c r="M3412" s="216"/>
      <c r="N3412" s="216"/>
      <c r="O3412" s="216"/>
      <c r="P3412" s="216"/>
      <c r="Q3412" s="216"/>
      <c r="R3412" s="216"/>
      <c r="S3412" s="216"/>
      <c r="T3412" s="216"/>
      <c r="U3412" s="216"/>
      <c r="V3412" s="216"/>
      <c r="W3412" s="216"/>
      <c r="X3412" s="216"/>
      <c r="Y3412" s="216"/>
      <c r="Z3412" s="216"/>
      <c r="AA3412" s="216"/>
      <c r="AB3412" s="216"/>
      <c r="AC3412" s="216"/>
      <c r="AD3412" s="216"/>
      <c r="AE3412" s="216"/>
      <c r="AF3412" s="216"/>
      <c r="AG3412" s="216"/>
      <c r="AH3412" s="216"/>
      <c r="AI3412" s="216"/>
      <c r="AJ3412" s="216"/>
      <c r="AK3412" s="216"/>
      <c r="AL3412" s="216"/>
      <c r="FY3412" s="184"/>
      <c r="JJ3412" s="184"/>
    </row>
    <row r="3413" spans="2:270">
      <c r="B3413" s="202"/>
      <c r="E3413" s="216"/>
      <c r="F3413" s="216"/>
      <c r="G3413" s="216"/>
      <c r="H3413" s="216"/>
      <c r="I3413" s="216"/>
      <c r="J3413" s="216"/>
      <c r="K3413" s="216"/>
      <c r="L3413" s="216"/>
      <c r="M3413" s="216"/>
      <c r="N3413" s="216"/>
      <c r="O3413" s="216"/>
      <c r="P3413" s="216"/>
      <c r="Q3413" s="216"/>
      <c r="R3413" s="216"/>
      <c r="S3413" s="216"/>
      <c r="T3413" s="216"/>
      <c r="U3413" s="216"/>
      <c r="V3413" s="216"/>
      <c r="W3413" s="216"/>
      <c r="X3413" s="216"/>
      <c r="Y3413" s="216"/>
      <c r="Z3413" s="216"/>
      <c r="AA3413" s="216"/>
      <c r="AB3413" s="216"/>
      <c r="AC3413" s="216"/>
      <c r="AD3413" s="216"/>
      <c r="AE3413" s="216"/>
      <c r="AF3413" s="216"/>
      <c r="AG3413" s="216"/>
      <c r="AH3413" s="216"/>
      <c r="AI3413" s="216"/>
      <c r="AJ3413" s="216"/>
      <c r="AK3413" s="216"/>
      <c r="AL3413" s="216"/>
      <c r="FY3413" s="184"/>
      <c r="JJ3413" s="184"/>
    </row>
    <row r="3414" spans="2:270">
      <c r="B3414" s="202"/>
      <c r="E3414" s="216"/>
      <c r="F3414" s="216"/>
      <c r="G3414" s="216"/>
      <c r="H3414" s="216"/>
      <c r="I3414" s="216"/>
      <c r="J3414" s="216"/>
      <c r="K3414" s="216"/>
      <c r="L3414" s="216"/>
      <c r="M3414" s="216"/>
      <c r="N3414" s="216"/>
      <c r="O3414" s="216"/>
      <c r="P3414" s="216"/>
      <c r="Q3414" s="216"/>
      <c r="R3414" s="216"/>
      <c r="S3414" s="216"/>
      <c r="T3414" s="216"/>
      <c r="U3414" s="216"/>
      <c r="V3414" s="216"/>
      <c r="W3414" s="216"/>
      <c r="X3414" s="216"/>
      <c r="Y3414" s="216"/>
      <c r="Z3414" s="216"/>
      <c r="AA3414" s="216"/>
      <c r="AB3414" s="216"/>
      <c r="AC3414" s="216"/>
      <c r="AD3414" s="216"/>
      <c r="AE3414" s="216"/>
      <c r="AF3414" s="216"/>
      <c r="AG3414" s="216"/>
      <c r="AH3414" s="216"/>
      <c r="AI3414" s="216"/>
      <c r="AJ3414" s="216"/>
      <c r="AK3414" s="216"/>
      <c r="AL3414" s="216"/>
      <c r="FY3414" s="184"/>
      <c r="JJ3414" s="184"/>
    </row>
    <row r="3415" spans="2:270">
      <c r="B3415" s="202"/>
      <c r="E3415" s="216"/>
      <c r="F3415" s="216"/>
      <c r="G3415" s="216"/>
      <c r="H3415" s="216"/>
      <c r="I3415" s="216"/>
      <c r="J3415" s="216"/>
      <c r="K3415" s="216"/>
      <c r="L3415" s="216"/>
      <c r="M3415" s="216"/>
      <c r="N3415" s="216"/>
      <c r="O3415" s="216"/>
      <c r="P3415" s="216"/>
      <c r="Q3415" s="216"/>
      <c r="R3415" s="216"/>
      <c r="S3415" s="216"/>
      <c r="T3415" s="216"/>
      <c r="U3415" s="216"/>
      <c r="V3415" s="216"/>
      <c r="W3415" s="216"/>
      <c r="X3415" s="216"/>
      <c r="Y3415" s="216"/>
      <c r="Z3415" s="216"/>
      <c r="AA3415" s="216"/>
      <c r="AB3415" s="216"/>
      <c r="AC3415" s="216"/>
      <c r="AD3415" s="216"/>
      <c r="AE3415" s="216"/>
      <c r="AF3415" s="216"/>
      <c r="AG3415" s="216"/>
      <c r="AH3415" s="216"/>
      <c r="AI3415" s="216"/>
      <c r="AJ3415" s="216"/>
      <c r="AK3415" s="216"/>
      <c r="AL3415" s="216"/>
      <c r="FY3415" s="184"/>
      <c r="JJ3415" s="184"/>
    </row>
    <row r="3416" spans="2:270">
      <c r="B3416" s="202"/>
      <c r="E3416" s="216"/>
      <c r="F3416" s="216"/>
      <c r="G3416" s="216"/>
      <c r="H3416" s="216"/>
      <c r="I3416" s="216"/>
      <c r="J3416" s="216"/>
      <c r="K3416" s="216"/>
      <c r="L3416" s="216"/>
      <c r="M3416" s="216"/>
      <c r="N3416" s="216"/>
      <c r="O3416" s="216"/>
      <c r="P3416" s="216"/>
      <c r="Q3416" s="216"/>
      <c r="R3416" s="216"/>
      <c r="S3416" s="216"/>
      <c r="T3416" s="216"/>
      <c r="U3416" s="216"/>
      <c r="V3416" s="216"/>
      <c r="W3416" s="216"/>
      <c r="X3416" s="216"/>
      <c r="Y3416" s="216"/>
      <c r="Z3416" s="216"/>
      <c r="AA3416" s="216"/>
      <c r="AB3416" s="216"/>
      <c r="AC3416" s="216"/>
      <c r="AD3416" s="216"/>
      <c r="AE3416" s="216"/>
      <c r="AF3416" s="216"/>
      <c r="AG3416" s="216"/>
      <c r="AH3416" s="216"/>
      <c r="AI3416" s="216"/>
      <c r="AJ3416" s="216"/>
      <c r="AK3416" s="216"/>
      <c r="AL3416" s="216"/>
      <c r="FY3416" s="184"/>
      <c r="JJ3416" s="184"/>
    </row>
    <row r="3417" spans="2:270">
      <c r="B3417" s="202"/>
      <c r="E3417" s="216"/>
      <c r="F3417" s="216"/>
      <c r="G3417" s="216"/>
      <c r="H3417" s="216"/>
      <c r="I3417" s="216"/>
      <c r="J3417" s="216"/>
      <c r="K3417" s="216"/>
      <c r="L3417" s="216"/>
      <c r="M3417" s="216"/>
      <c r="N3417" s="216"/>
      <c r="O3417" s="216"/>
      <c r="P3417" s="216"/>
      <c r="Q3417" s="216"/>
      <c r="R3417" s="216"/>
      <c r="S3417" s="216"/>
      <c r="T3417" s="216"/>
      <c r="U3417" s="216"/>
      <c r="V3417" s="216"/>
      <c r="W3417" s="216"/>
      <c r="X3417" s="216"/>
      <c r="Y3417" s="216"/>
      <c r="Z3417" s="216"/>
      <c r="AA3417" s="216"/>
      <c r="AB3417" s="216"/>
      <c r="AC3417" s="216"/>
      <c r="AD3417" s="216"/>
      <c r="AE3417" s="216"/>
      <c r="AF3417" s="216"/>
      <c r="AG3417" s="216"/>
      <c r="AH3417" s="216"/>
      <c r="AI3417" s="216"/>
      <c r="AJ3417" s="216"/>
      <c r="AK3417" s="216"/>
      <c r="AL3417" s="216"/>
      <c r="FY3417" s="184"/>
      <c r="JJ3417" s="184"/>
    </row>
    <row r="3418" spans="2:270">
      <c r="B3418" s="202"/>
      <c r="E3418" s="216"/>
      <c r="F3418" s="216"/>
      <c r="G3418" s="216"/>
      <c r="H3418" s="216"/>
      <c r="I3418" s="216"/>
      <c r="J3418" s="216"/>
      <c r="K3418" s="216"/>
      <c r="L3418" s="216"/>
      <c r="M3418" s="216"/>
      <c r="N3418" s="216"/>
      <c r="O3418" s="216"/>
      <c r="P3418" s="216"/>
      <c r="Q3418" s="216"/>
      <c r="R3418" s="216"/>
      <c r="S3418" s="216"/>
      <c r="T3418" s="216"/>
      <c r="U3418" s="216"/>
      <c r="V3418" s="216"/>
      <c r="W3418" s="216"/>
      <c r="X3418" s="216"/>
      <c r="Y3418" s="216"/>
      <c r="Z3418" s="216"/>
      <c r="AA3418" s="216"/>
      <c r="AB3418" s="216"/>
      <c r="AC3418" s="216"/>
      <c r="AD3418" s="216"/>
      <c r="AE3418" s="216"/>
      <c r="AF3418" s="216"/>
      <c r="AG3418" s="216"/>
      <c r="AH3418" s="216"/>
      <c r="AI3418" s="216"/>
      <c r="AJ3418" s="216"/>
      <c r="AK3418" s="216"/>
      <c r="AL3418" s="216"/>
      <c r="FY3418" s="184"/>
      <c r="JJ3418" s="184"/>
    </row>
    <row r="3419" spans="2:270">
      <c r="B3419" s="202"/>
      <c r="E3419" s="216"/>
      <c r="F3419" s="216"/>
      <c r="G3419" s="216"/>
      <c r="H3419" s="216"/>
      <c r="I3419" s="216"/>
      <c r="J3419" s="216"/>
      <c r="K3419" s="216"/>
      <c r="L3419" s="216"/>
      <c r="M3419" s="216"/>
      <c r="N3419" s="216"/>
      <c r="O3419" s="216"/>
      <c r="P3419" s="216"/>
      <c r="Q3419" s="216"/>
      <c r="R3419" s="216"/>
      <c r="S3419" s="216"/>
      <c r="T3419" s="216"/>
      <c r="U3419" s="216"/>
      <c r="V3419" s="216"/>
      <c r="W3419" s="216"/>
      <c r="X3419" s="216"/>
      <c r="Y3419" s="216"/>
      <c r="Z3419" s="216"/>
      <c r="AA3419" s="216"/>
      <c r="AB3419" s="216"/>
      <c r="AC3419" s="216"/>
      <c r="AD3419" s="216"/>
      <c r="AE3419" s="216"/>
      <c r="AF3419" s="216"/>
      <c r="AG3419" s="216"/>
      <c r="AH3419" s="216"/>
      <c r="AI3419" s="216"/>
      <c r="AJ3419" s="216"/>
      <c r="AK3419" s="216"/>
      <c r="AL3419" s="216"/>
      <c r="FY3419" s="184"/>
      <c r="JJ3419" s="184"/>
    </row>
    <row r="3420" spans="2:270">
      <c r="B3420" s="202"/>
      <c r="E3420" s="216"/>
      <c r="F3420" s="216"/>
      <c r="G3420" s="216"/>
      <c r="H3420" s="216"/>
      <c r="I3420" s="216"/>
      <c r="J3420" s="216"/>
      <c r="K3420" s="216"/>
      <c r="L3420" s="216"/>
      <c r="M3420" s="216"/>
      <c r="N3420" s="216"/>
      <c r="O3420" s="216"/>
      <c r="P3420" s="216"/>
      <c r="Q3420" s="216"/>
      <c r="R3420" s="216"/>
      <c r="S3420" s="216"/>
      <c r="T3420" s="216"/>
      <c r="U3420" s="216"/>
      <c r="V3420" s="216"/>
      <c r="W3420" s="216"/>
      <c r="X3420" s="216"/>
      <c r="Y3420" s="216"/>
      <c r="Z3420" s="216"/>
      <c r="AA3420" s="216"/>
      <c r="AB3420" s="216"/>
      <c r="AC3420" s="216"/>
      <c r="AD3420" s="216"/>
      <c r="AE3420" s="216"/>
      <c r="AF3420" s="216"/>
      <c r="AG3420" s="216"/>
      <c r="AH3420" s="216"/>
      <c r="AI3420" s="216"/>
      <c r="AJ3420" s="216"/>
      <c r="AK3420" s="216"/>
      <c r="AL3420" s="216"/>
      <c r="FY3420" s="184"/>
      <c r="JJ3420" s="184"/>
    </row>
    <row r="3421" spans="2:270">
      <c r="B3421" s="202"/>
      <c r="E3421" s="216"/>
      <c r="F3421" s="216"/>
      <c r="G3421" s="216"/>
      <c r="H3421" s="216"/>
      <c r="I3421" s="216"/>
      <c r="J3421" s="216"/>
      <c r="K3421" s="216"/>
      <c r="L3421" s="216"/>
      <c r="M3421" s="216"/>
      <c r="N3421" s="216"/>
      <c r="O3421" s="216"/>
      <c r="P3421" s="216"/>
      <c r="Q3421" s="216"/>
      <c r="R3421" s="216"/>
      <c r="S3421" s="216"/>
      <c r="T3421" s="216"/>
      <c r="U3421" s="216"/>
      <c r="V3421" s="216"/>
      <c r="W3421" s="216"/>
      <c r="X3421" s="216"/>
      <c r="Y3421" s="216"/>
      <c r="Z3421" s="216"/>
      <c r="AA3421" s="216"/>
      <c r="AB3421" s="216"/>
      <c r="AC3421" s="216"/>
      <c r="AD3421" s="216"/>
      <c r="AE3421" s="216"/>
      <c r="AF3421" s="216"/>
      <c r="AG3421" s="216"/>
      <c r="AH3421" s="216"/>
      <c r="AI3421" s="216"/>
      <c r="AJ3421" s="216"/>
      <c r="AK3421" s="216"/>
      <c r="AL3421" s="216"/>
      <c r="FY3421" s="184"/>
      <c r="JJ3421" s="184"/>
    </row>
    <row r="3422" spans="2:270">
      <c r="B3422" s="202"/>
      <c r="E3422" s="216"/>
      <c r="F3422" s="216"/>
      <c r="G3422" s="216"/>
      <c r="H3422" s="216"/>
      <c r="I3422" s="216"/>
      <c r="J3422" s="216"/>
      <c r="K3422" s="216"/>
      <c r="L3422" s="216"/>
      <c r="M3422" s="216"/>
      <c r="N3422" s="216"/>
      <c r="O3422" s="216"/>
      <c r="P3422" s="216"/>
      <c r="Q3422" s="216"/>
      <c r="R3422" s="216"/>
      <c r="S3422" s="216"/>
      <c r="T3422" s="216"/>
      <c r="U3422" s="216"/>
      <c r="V3422" s="216"/>
      <c r="W3422" s="216"/>
      <c r="X3422" s="216"/>
      <c r="Y3422" s="216"/>
      <c r="Z3422" s="216"/>
      <c r="AA3422" s="216"/>
      <c r="AB3422" s="216"/>
      <c r="AC3422" s="216"/>
      <c r="AD3422" s="216"/>
      <c r="AE3422" s="216"/>
      <c r="AF3422" s="216"/>
      <c r="AG3422" s="216"/>
      <c r="AH3422" s="216"/>
      <c r="AI3422" s="216"/>
      <c r="AJ3422" s="216"/>
      <c r="AK3422" s="216"/>
      <c r="AL3422" s="216"/>
      <c r="FY3422" s="184"/>
      <c r="JJ3422" s="184"/>
    </row>
    <row r="3423" spans="2:270">
      <c r="B3423" s="202"/>
      <c r="E3423" s="216"/>
      <c r="F3423" s="216"/>
      <c r="G3423" s="216"/>
      <c r="H3423" s="216"/>
      <c r="I3423" s="216"/>
      <c r="J3423" s="216"/>
      <c r="K3423" s="216"/>
      <c r="L3423" s="216"/>
      <c r="M3423" s="216"/>
      <c r="N3423" s="216"/>
      <c r="O3423" s="216"/>
      <c r="P3423" s="216"/>
      <c r="Q3423" s="216"/>
      <c r="R3423" s="216"/>
      <c r="S3423" s="216"/>
      <c r="T3423" s="216"/>
      <c r="U3423" s="216"/>
      <c r="V3423" s="216"/>
      <c r="W3423" s="216"/>
      <c r="X3423" s="216"/>
      <c r="Y3423" s="216"/>
      <c r="Z3423" s="216"/>
      <c r="AA3423" s="216"/>
      <c r="AB3423" s="216"/>
      <c r="AC3423" s="216"/>
      <c r="AD3423" s="216"/>
      <c r="AE3423" s="216"/>
      <c r="AF3423" s="216"/>
      <c r="AG3423" s="216"/>
      <c r="AH3423" s="216"/>
      <c r="AI3423" s="216"/>
      <c r="AJ3423" s="216"/>
      <c r="AK3423" s="216"/>
      <c r="AL3423" s="216"/>
      <c r="FY3423" s="184"/>
      <c r="JJ3423" s="184"/>
    </row>
    <row r="3424" spans="2:270">
      <c r="B3424" s="202"/>
      <c r="E3424" s="216"/>
      <c r="F3424" s="216"/>
      <c r="G3424" s="216"/>
      <c r="H3424" s="216"/>
      <c r="I3424" s="216"/>
      <c r="J3424" s="216"/>
      <c r="K3424" s="216"/>
      <c r="L3424" s="216"/>
      <c r="M3424" s="216"/>
      <c r="N3424" s="216"/>
      <c r="O3424" s="216"/>
      <c r="P3424" s="216"/>
      <c r="Q3424" s="216"/>
      <c r="R3424" s="216"/>
      <c r="S3424" s="216"/>
      <c r="T3424" s="216"/>
      <c r="U3424" s="216"/>
      <c r="V3424" s="216"/>
      <c r="W3424" s="216"/>
      <c r="X3424" s="216"/>
      <c r="Y3424" s="216"/>
      <c r="Z3424" s="216"/>
      <c r="AA3424" s="216"/>
      <c r="AB3424" s="216"/>
      <c r="AC3424" s="216"/>
      <c r="AD3424" s="216"/>
      <c r="AE3424" s="216"/>
      <c r="AF3424" s="216"/>
      <c r="AG3424" s="216"/>
      <c r="AH3424" s="216"/>
      <c r="AI3424" s="216"/>
      <c r="AJ3424" s="216"/>
      <c r="AK3424" s="216"/>
      <c r="AL3424" s="216"/>
      <c r="FY3424" s="184"/>
      <c r="JJ3424" s="184"/>
    </row>
    <row r="3425" spans="2:270">
      <c r="B3425" s="202"/>
      <c r="E3425" s="216"/>
      <c r="F3425" s="216"/>
      <c r="G3425" s="216"/>
      <c r="H3425" s="216"/>
      <c r="I3425" s="216"/>
      <c r="J3425" s="216"/>
      <c r="K3425" s="216"/>
      <c r="L3425" s="216"/>
      <c r="M3425" s="216"/>
      <c r="N3425" s="216"/>
      <c r="O3425" s="216"/>
      <c r="P3425" s="216"/>
      <c r="Q3425" s="216"/>
      <c r="R3425" s="216"/>
      <c r="S3425" s="216"/>
      <c r="T3425" s="216"/>
      <c r="U3425" s="216"/>
      <c r="V3425" s="216"/>
      <c r="W3425" s="216"/>
      <c r="X3425" s="216"/>
      <c r="Y3425" s="216"/>
      <c r="Z3425" s="216"/>
      <c r="AA3425" s="216"/>
      <c r="AB3425" s="216"/>
      <c r="AC3425" s="216"/>
      <c r="AD3425" s="216"/>
      <c r="AE3425" s="216"/>
      <c r="AF3425" s="216"/>
      <c r="AG3425" s="216"/>
      <c r="AH3425" s="216"/>
      <c r="AI3425" s="216"/>
      <c r="AJ3425" s="216"/>
      <c r="AK3425" s="216"/>
      <c r="AL3425" s="216"/>
      <c r="FY3425" s="184"/>
      <c r="JJ3425" s="184"/>
    </row>
    <row r="3426" spans="2:270">
      <c r="B3426" s="202"/>
      <c r="E3426" s="216"/>
      <c r="F3426" s="216"/>
      <c r="G3426" s="216"/>
      <c r="H3426" s="216"/>
      <c r="I3426" s="216"/>
      <c r="J3426" s="216"/>
      <c r="K3426" s="216"/>
      <c r="L3426" s="216"/>
      <c r="M3426" s="216"/>
      <c r="N3426" s="216"/>
      <c r="O3426" s="216"/>
      <c r="P3426" s="216"/>
      <c r="Q3426" s="216"/>
      <c r="R3426" s="216"/>
      <c r="S3426" s="216"/>
      <c r="T3426" s="216"/>
      <c r="U3426" s="216"/>
      <c r="V3426" s="216"/>
      <c r="W3426" s="216"/>
      <c r="X3426" s="216"/>
      <c r="Y3426" s="216"/>
      <c r="Z3426" s="216"/>
      <c r="AA3426" s="216"/>
      <c r="AB3426" s="216"/>
      <c r="AC3426" s="216"/>
      <c r="AD3426" s="216"/>
      <c r="AE3426" s="216"/>
      <c r="AF3426" s="216"/>
      <c r="AG3426" s="216"/>
      <c r="AH3426" s="216"/>
      <c r="AI3426" s="216"/>
      <c r="AJ3426" s="216"/>
      <c r="AK3426" s="216"/>
      <c r="AL3426" s="216"/>
      <c r="FY3426" s="184"/>
      <c r="JJ3426" s="184"/>
    </row>
    <row r="3427" spans="2:270">
      <c r="B3427" s="202"/>
      <c r="E3427" s="216"/>
      <c r="F3427" s="216"/>
      <c r="G3427" s="216"/>
      <c r="H3427" s="216"/>
      <c r="I3427" s="216"/>
      <c r="J3427" s="216"/>
      <c r="K3427" s="216"/>
      <c r="L3427" s="216"/>
      <c r="M3427" s="216"/>
      <c r="N3427" s="216"/>
      <c r="O3427" s="216"/>
      <c r="P3427" s="216"/>
      <c r="Q3427" s="216"/>
      <c r="R3427" s="216"/>
      <c r="S3427" s="216"/>
      <c r="T3427" s="216"/>
      <c r="U3427" s="216"/>
      <c r="V3427" s="216"/>
      <c r="W3427" s="216"/>
      <c r="X3427" s="216"/>
      <c r="Y3427" s="216"/>
      <c r="Z3427" s="216"/>
      <c r="AA3427" s="216"/>
      <c r="AB3427" s="216"/>
      <c r="AC3427" s="216"/>
      <c r="AD3427" s="216"/>
      <c r="AE3427" s="216"/>
      <c r="AF3427" s="216"/>
      <c r="AG3427" s="216"/>
      <c r="AH3427" s="216"/>
      <c r="AI3427" s="216"/>
      <c r="AJ3427" s="216"/>
      <c r="AK3427" s="216"/>
      <c r="AL3427" s="216"/>
      <c r="FY3427" s="184"/>
      <c r="JJ3427" s="184"/>
    </row>
    <row r="3428" spans="2:270">
      <c r="B3428" s="202"/>
      <c r="E3428" s="216"/>
      <c r="F3428" s="216"/>
      <c r="G3428" s="216"/>
      <c r="H3428" s="216"/>
      <c r="I3428" s="216"/>
      <c r="J3428" s="216"/>
      <c r="K3428" s="216"/>
      <c r="L3428" s="216"/>
      <c r="M3428" s="216"/>
      <c r="N3428" s="216"/>
      <c r="O3428" s="216"/>
      <c r="P3428" s="216"/>
      <c r="Q3428" s="216"/>
      <c r="R3428" s="216"/>
      <c r="S3428" s="216"/>
      <c r="T3428" s="216"/>
      <c r="U3428" s="216"/>
      <c r="V3428" s="216"/>
      <c r="W3428" s="216"/>
      <c r="X3428" s="216"/>
      <c r="Y3428" s="216"/>
      <c r="Z3428" s="216"/>
      <c r="AA3428" s="216"/>
      <c r="AB3428" s="216"/>
      <c r="AC3428" s="216"/>
      <c r="AD3428" s="216"/>
      <c r="AE3428" s="216"/>
      <c r="AF3428" s="216"/>
      <c r="AG3428" s="216"/>
      <c r="AH3428" s="216"/>
      <c r="AI3428" s="216"/>
      <c r="AJ3428" s="216"/>
      <c r="AK3428" s="216"/>
      <c r="AL3428" s="216"/>
      <c r="FY3428" s="184"/>
      <c r="JJ3428" s="184"/>
    </row>
    <row r="3429" spans="2:270">
      <c r="B3429" s="202"/>
      <c r="E3429" s="216"/>
      <c r="F3429" s="216"/>
      <c r="G3429" s="216"/>
      <c r="H3429" s="216"/>
      <c r="I3429" s="216"/>
      <c r="J3429" s="216"/>
      <c r="K3429" s="216"/>
      <c r="L3429" s="216"/>
      <c r="M3429" s="216"/>
      <c r="N3429" s="216"/>
      <c r="O3429" s="216"/>
      <c r="P3429" s="216"/>
      <c r="Q3429" s="216"/>
      <c r="R3429" s="216"/>
      <c r="S3429" s="216"/>
      <c r="T3429" s="216"/>
      <c r="U3429" s="216"/>
      <c r="V3429" s="216"/>
      <c r="W3429" s="216"/>
      <c r="X3429" s="216"/>
      <c r="Y3429" s="216"/>
      <c r="Z3429" s="216"/>
      <c r="AA3429" s="216"/>
      <c r="AB3429" s="216"/>
      <c r="AC3429" s="216"/>
      <c r="AD3429" s="216"/>
      <c r="AE3429" s="216"/>
      <c r="AF3429" s="216"/>
      <c r="AG3429" s="216"/>
      <c r="AH3429" s="216"/>
      <c r="AI3429" s="216"/>
      <c r="AJ3429" s="216"/>
      <c r="AK3429" s="216"/>
      <c r="AL3429" s="216"/>
      <c r="FY3429" s="184"/>
      <c r="JJ3429" s="184"/>
    </row>
    <row r="3430" spans="2:270">
      <c r="B3430" s="202"/>
      <c r="E3430" s="216"/>
      <c r="F3430" s="216"/>
      <c r="G3430" s="216"/>
      <c r="H3430" s="216"/>
      <c r="I3430" s="216"/>
      <c r="J3430" s="216"/>
      <c r="K3430" s="216"/>
      <c r="L3430" s="216"/>
      <c r="M3430" s="216"/>
      <c r="N3430" s="216"/>
      <c r="O3430" s="216"/>
      <c r="P3430" s="216"/>
      <c r="Q3430" s="216"/>
      <c r="R3430" s="216"/>
      <c r="S3430" s="216"/>
      <c r="T3430" s="216"/>
      <c r="U3430" s="216"/>
      <c r="V3430" s="216"/>
      <c r="W3430" s="216"/>
      <c r="X3430" s="216"/>
      <c r="Y3430" s="216"/>
      <c r="Z3430" s="216"/>
      <c r="AA3430" s="216"/>
      <c r="AB3430" s="216"/>
      <c r="AC3430" s="216"/>
      <c r="AD3430" s="216"/>
      <c r="AE3430" s="216"/>
      <c r="AF3430" s="216"/>
      <c r="AG3430" s="216"/>
      <c r="AH3430" s="216"/>
      <c r="AI3430" s="216"/>
      <c r="AJ3430" s="216"/>
      <c r="AK3430" s="216"/>
      <c r="AL3430" s="216"/>
      <c r="FY3430" s="184"/>
      <c r="JJ3430" s="184"/>
    </row>
    <row r="3431" spans="2:270">
      <c r="B3431" s="202"/>
      <c r="E3431" s="216"/>
      <c r="F3431" s="216"/>
      <c r="G3431" s="216"/>
      <c r="H3431" s="216"/>
      <c r="I3431" s="216"/>
      <c r="J3431" s="216"/>
      <c r="K3431" s="216"/>
      <c r="L3431" s="216"/>
      <c r="M3431" s="216"/>
      <c r="N3431" s="216"/>
      <c r="O3431" s="216"/>
      <c r="P3431" s="216"/>
      <c r="Q3431" s="216"/>
      <c r="R3431" s="216"/>
      <c r="S3431" s="216"/>
      <c r="T3431" s="216"/>
      <c r="U3431" s="216"/>
      <c r="V3431" s="216"/>
      <c r="W3431" s="216"/>
      <c r="X3431" s="216"/>
      <c r="Y3431" s="216"/>
      <c r="Z3431" s="216"/>
      <c r="AA3431" s="216"/>
      <c r="AB3431" s="216"/>
      <c r="AC3431" s="216"/>
      <c r="AD3431" s="216"/>
      <c r="AE3431" s="216"/>
      <c r="AF3431" s="216"/>
      <c r="AG3431" s="216"/>
      <c r="AH3431" s="216"/>
      <c r="AI3431" s="216"/>
      <c r="AJ3431" s="216"/>
      <c r="AK3431" s="216"/>
      <c r="AL3431" s="216"/>
      <c r="FY3431" s="184"/>
      <c r="JJ3431" s="184"/>
    </row>
    <row r="3432" spans="2:270">
      <c r="B3432" s="202"/>
      <c r="E3432" s="216"/>
      <c r="F3432" s="216"/>
      <c r="G3432" s="216"/>
      <c r="H3432" s="216"/>
      <c r="I3432" s="216"/>
      <c r="J3432" s="216"/>
      <c r="K3432" s="216"/>
      <c r="L3432" s="216"/>
      <c r="M3432" s="216"/>
      <c r="N3432" s="216"/>
      <c r="O3432" s="216"/>
      <c r="P3432" s="216"/>
      <c r="Q3432" s="216"/>
      <c r="R3432" s="216"/>
      <c r="S3432" s="216"/>
      <c r="T3432" s="216"/>
      <c r="U3432" s="216"/>
      <c r="V3432" s="216"/>
      <c r="W3432" s="216"/>
      <c r="X3432" s="216"/>
      <c r="Y3432" s="216"/>
      <c r="Z3432" s="216"/>
      <c r="AA3432" s="216"/>
      <c r="AB3432" s="216"/>
      <c r="AC3432" s="216"/>
      <c r="AD3432" s="216"/>
      <c r="AE3432" s="216"/>
      <c r="AF3432" s="216"/>
      <c r="AG3432" s="216"/>
      <c r="AH3432" s="216"/>
      <c r="AI3432" s="216"/>
      <c r="AJ3432" s="216"/>
      <c r="AK3432" s="216"/>
      <c r="AL3432" s="216"/>
      <c r="FY3432" s="184"/>
      <c r="JJ3432" s="184"/>
    </row>
    <row r="3433" spans="2:270">
      <c r="B3433" s="202"/>
      <c r="E3433" s="216"/>
      <c r="F3433" s="216"/>
      <c r="G3433" s="216"/>
      <c r="H3433" s="216"/>
      <c r="I3433" s="216"/>
      <c r="J3433" s="216"/>
      <c r="K3433" s="216"/>
      <c r="L3433" s="216"/>
      <c r="M3433" s="216"/>
      <c r="N3433" s="216"/>
      <c r="O3433" s="216"/>
      <c r="P3433" s="216"/>
      <c r="Q3433" s="216"/>
      <c r="R3433" s="216"/>
      <c r="S3433" s="216"/>
      <c r="T3433" s="216"/>
      <c r="U3433" s="216"/>
      <c r="V3433" s="216"/>
      <c r="W3433" s="216"/>
      <c r="X3433" s="216"/>
      <c r="Y3433" s="216"/>
      <c r="Z3433" s="216"/>
      <c r="AA3433" s="216"/>
      <c r="AB3433" s="216"/>
      <c r="AC3433" s="216"/>
      <c r="AD3433" s="216"/>
      <c r="AE3433" s="216"/>
      <c r="AF3433" s="216"/>
      <c r="AG3433" s="216"/>
      <c r="AH3433" s="216"/>
      <c r="AI3433" s="216"/>
      <c r="AJ3433" s="216"/>
      <c r="AK3433" s="216"/>
      <c r="AL3433" s="216"/>
      <c r="FY3433" s="184"/>
      <c r="JJ3433" s="184"/>
    </row>
    <row r="3434" spans="2:270">
      <c r="B3434" s="202"/>
      <c r="E3434" s="216"/>
      <c r="F3434" s="216"/>
      <c r="G3434" s="216"/>
      <c r="H3434" s="216"/>
      <c r="I3434" s="216"/>
      <c r="J3434" s="216"/>
      <c r="K3434" s="216"/>
      <c r="L3434" s="216"/>
      <c r="M3434" s="216"/>
      <c r="N3434" s="216"/>
      <c r="O3434" s="216"/>
      <c r="P3434" s="216"/>
      <c r="Q3434" s="216"/>
      <c r="R3434" s="216"/>
      <c r="S3434" s="216"/>
      <c r="T3434" s="216"/>
      <c r="U3434" s="216"/>
      <c r="V3434" s="216"/>
      <c r="W3434" s="216"/>
      <c r="X3434" s="216"/>
      <c r="Y3434" s="216"/>
      <c r="Z3434" s="216"/>
      <c r="AA3434" s="216"/>
      <c r="AB3434" s="216"/>
      <c r="AC3434" s="216"/>
      <c r="AD3434" s="216"/>
      <c r="AE3434" s="216"/>
      <c r="AF3434" s="216"/>
      <c r="AG3434" s="216"/>
      <c r="AH3434" s="216"/>
      <c r="AI3434" s="216"/>
      <c r="AJ3434" s="216"/>
      <c r="AK3434" s="216"/>
      <c r="AL3434" s="216"/>
      <c r="FY3434" s="184"/>
      <c r="JJ3434" s="184"/>
    </row>
    <row r="3435" spans="2:270">
      <c r="B3435" s="202"/>
      <c r="E3435" s="216"/>
      <c r="F3435" s="216"/>
      <c r="G3435" s="216"/>
      <c r="H3435" s="216"/>
      <c r="I3435" s="216"/>
      <c r="J3435" s="216"/>
      <c r="K3435" s="216"/>
      <c r="L3435" s="216"/>
      <c r="M3435" s="216"/>
      <c r="N3435" s="216"/>
      <c r="O3435" s="216"/>
      <c r="P3435" s="216"/>
      <c r="Q3435" s="216"/>
      <c r="R3435" s="216"/>
      <c r="S3435" s="216"/>
      <c r="T3435" s="216"/>
      <c r="U3435" s="216"/>
      <c r="V3435" s="216"/>
      <c r="W3435" s="216"/>
      <c r="X3435" s="216"/>
      <c r="Y3435" s="216"/>
      <c r="Z3435" s="216"/>
      <c r="AA3435" s="216"/>
      <c r="AB3435" s="216"/>
      <c r="AC3435" s="216"/>
      <c r="AD3435" s="216"/>
      <c r="AE3435" s="216"/>
      <c r="AF3435" s="216"/>
      <c r="AG3435" s="216"/>
      <c r="AH3435" s="216"/>
      <c r="AI3435" s="216"/>
      <c r="AJ3435" s="216"/>
      <c r="AK3435" s="216"/>
      <c r="AL3435" s="216"/>
      <c r="FY3435" s="184"/>
      <c r="JJ3435" s="184"/>
    </row>
    <row r="3436" spans="2:270">
      <c r="B3436" s="202"/>
      <c r="E3436" s="216"/>
      <c r="F3436" s="216"/>
      <c r="G3436" s="216"/>
      <c r="H3436" s="216"/>
      <c r="I3436" s="216"/>
      <c r="J3436" s="216"/>
      <c r="K3436" s="216"/>
      <c r="L3436" s="216"/>
      <c r="M3436" s="216"/>
      <c r="N3436" s="216"/>
      <c r="O3436" s="216"/>
      <c r="P3436" s="216"/>
      <c r="Q3436" s="216"/>
      <c r="R3436" s="216"/>
      <c r="S3436" s="216"/>
      <c r="T3436" s="216"/>
      <c r="U3436" s="216"/>
      <c r="V3436" s="216"/>
      <c r="W3436" s="216"/>
      <c r="X3436" s="216"/>
      <c r="Y3436" s="216"/>
      <c r="Z3436" s="216"/>
      <c r="AA3436" s="216"/>
      <c r="AB3436" s="216"/>
      <c r="AC3436" s="216"/>
      <c r="AD3436" s="216"/>
      <c r="AE3436" s="216"/>
      <c r="AF3436" s="216"/>
      <c r="AG3436" s="216"/>
      <c r="AH3436" s="216"/>
      <c r="AI3436" s="216"/>
      <c r="AJ3436" s="216"/>
      <c r="AK3436" s="216"/>
      <c r="AL3436" s="216"/>
      <c r="FY3436" s="184"/>
      <c r="JJ3436" s="184"/>
    </row>
    <row r="3437" spans="2:270">
      <c r="B3437" s="202"/>
      <c r="E3437" s="216"/>
      <c r="F3437" s="216"/>
      <c r="G3437" s="216"/>
      <c r="H3437" s="216"/>
      <c r="I3437" s="216"/>
      <c r="J3437" s="216"/>
      <c r="K3437" s="216"/>
      <c r="L3437" s="216"/>
      <c r="M3437" s="216"/>
      <c r="N3437" s="216"/>
      <c r="O3437" s="216"/>
      <c r="P3437" s="216"/>
      <c r="Q3437" s="216"/>
      <c r="R3437" s="216"/>
      <c r="S3437" s="216"/>
      <c r="T3437" s="216"/>
      <c r="U3437" s="216"/>
      <c r="V3437" s="216"/>
      <c r="W3437" s="216"/>
      <c r="X3437" s="216"/>
      <c r="Y3437" s="216"/>
      <c r="Z3437" s="216"/>
      <c r="AA3437" s="216"/>
      <c r="AB3437" s="216"/>
      <c r="AC3437" s="216"/>
      <c r="AD3437" s="216"/>
      <c r="AE3437" s="216"/>
      <c r="AF3437" s="216"/>
      <c r="AG3437" s="216"/>
      <c r="AH3437" s="216"/>
      <c r="AI3437" s="216"/>
      <c r="AJ3437" s="216"/>
      <c r="AK3437" s="216"/>
      <c r="AL3437" s="216"/>
      <c r="FY3437" s="184"/>
      <c r="JJ3437" s="184"/>
    </row>
    <row r="3438" spans="2:270">
      <c r="B3438" s="202"/>
      <c r="E3438" s="216"/>
      <c r="F3438" s="216"/>
      <c r="G3438" s="216"/>
      <c r="H3438" s="216"/>
      <c r="I3438" s="216"/>
      <c r="J3438" s="216"/>
      <c r="K3438" s="216"/>
      <c r="L3438" s="216"/>
      <c r="M3438" s="216"/>
      <c r="N3438" s="216"/>
      <c r="O3438" s="216"/>
      <c r="P3438" s="216"/>
      <c r="Q3438" s="216"/>
      <c r="R3438" s="216"/>
      <c r="S3438" s="216"/>
      <c r="T3438" s="216"/>
      <c r="U3438" s="216"/>
      <c r="V3438" s="216"/>
      <c r="W3438" s="216"/>
      <c r="X3438" s="216"/>
      <c r="Y3438" s="216"/>
      <c r="Z3438" s="216"/>
      <c r="AA3438" s="216"/>
      <c r="AB3438" s="216"/>
      <c r="AC3438" s="216"/>
      <c r="AD3438" s="216"/>
      <c r="AE3438" s="216"/>
      <c r="AF3438" s="216"/>
      <c r="AG3438" s="216"/>
      <c r="AH3438" s="216"/>
      <c r="AI3438" s="216"/>
      <c r="AJ3438" s="216"/>
      <c r="AK3438" s="216"/>
      <c r="AL3438" s="216"/>
      <c r="FY3438" s="184"/>
      <c r="JJ3438" s="184"/>
    </row>
    <row r="3439" spans="2:270">
      <c r="B3439" s="202"/>
      <c r="E3439" s="216"/>
      <c r="F3439" s="216"/>
      <c r="G3439" s="216"/>
      <c r="H3439" s="216"/>
      <c r="I3439" s="216"/>
      <c r="J3439" s="216"/>
      <c r="K3439" s="216"/>
      <c r="L3439" s="216"/>
      <c r="M3439" s="216"/>
      <c r="N3439" s="216"/>
      <c r="O3439" s="216"/>
      <c r="P3439" s="216"/>
      <c r="Q3439" s="216"/>
      <c r="R3439" s="216"/>
      <c r="S3439" s="216"/>
      <c r="T3439" s="216"/>
      <c r="U3439" s="216"/>
      <c r="V3439" s="216"/>
      <c r="W3439" s="216"/>
      <c r="X3439" s="216"/>
      <c r="Y3439" s="216"/>
      <c r="Z3439" s="216"/>
      <c r="AA3439" s="216"/>
      <c r="AB3439" s="216"/>
      <c r="AC3439" s="216"/>
      <c r="AD3439" s="216"/>
      <c r="AE3439" s="216"/>
      <c r="AF3439" s="216"/>
      <c r="AG3439" s="216"/>
      <c r="AH3439" s="216"/>
      <c r="AI3439" s="216"/>
      <c r="AJ3439" s="216"/>
      <c r="AK3439" s="216"/>
      <c r="AL3439" s="216"/>
      <c r="FY3439" s="184"/>
      <c r="JJ3439" s="184"/>
    </row>
    <row r="3440" spans="2:270">
      <c r="B3440" s="202"/>
      <c r="E3440" s="216"/>
      <c r="F3440" s="216"/>
      <c r="G3440" s="216"/>
      <c r="H3440" s="216"/>
      <c r="I3440" s="216"/>
      <c r="J3440" s="216"/>
      <c r="K3440" s="216"/>
      <c r="L3440" s="216"/>
      <c r="M3440" s="216"/>
      <c r="N3440" s="216"/>
      <c r="O3440" s="216"/>
      <c r="P3440" s="216"/>
      <c r="Q3440" s="216"/>
      <c r="R3440" s="216"/>
      <c r="S3440" s="216"/>
      <c r="T3440" s="216"/>
      <c r="U3440" s="216"/>
      <c r="V3440" s="216"/>
      <c r="W3440" s="216"/>
      <c r="X3440" s="216"/>
      <c r="Y3440" s="216"/>
      <c r="Z3440" s="216"/>
      <c r="AA3440" s="216"/>
      <c r="AB3440" s="216"/>
      <c r="AC3440" s="216"/>
      <c r="AD3440" s="216"/>
      <c r="AE3440" s="216"/>
      <c r="AF3440" s="216"/>
      <c r="AG3440" s="216"/>
      <c r="AH3440" s="216"/>
      <c r="AI3440" s="216"/>
      <c r="AJ3440" s="216"/>
      <c r="AK3440" s="216"/>
      <c r="AL3440" s="216"/>
      <c r="FY3440" s="184"/>
      <c r="JJ3440" s="184"/>
    </row>
    <row r="3441" spans="2:270">
      <c r="B3441" s="202"/>
      <c r="E3441" s="216"/>
      <c r="F3441" s="216"/>
      <c r="G3441" s="216"/>
      <c r="H3441" s="216"/>
      <c r="I3441" s="216"/>
      <c r="J3441" s="216"/>
      <c r="K3441" s="216"/>
      <c r="L3441" s="216"/>
      <c r="M3441" s="216"/>
      <c r="N3441" s="216"/>
      <c r="O3441" s="216"/>
      <c r="P3441" s="216"/>
      <c r="Q3441" s="216"/>
      <c r="R3441" s="216"/>
      <c r="S3441" s="216"/>
      <c r="T3441" s="216"/>
      <c r="U3441" s="216"/>
      <c r="V3441" s="216"/>
      <c r="W3441" s="216"/>
      <c r="X3441" s="216"/>
      <c r="Y3441" s="216"/>
      <c r="Z3441" s="216"/>
      <c r="AA3441" s="216"/>
      <c r="AB3441" s="216"/>
      <c r="AC3441" s="216"/>
      <c r="AD3441" s="216"/>
      <c r="AE3441" s="216"/>
      <c r="AF3441" s="216"/>
      <c r="AG3441" s="216"/>
      <c r="AH3441" s="216"/>
      <c r="AI3441" s="216"/>
      <c r="AJ3441" s="216"/>
      <c r="AK3441" s="216"/>
      <c r="AL3441" s="216"/>
      <c r="FY3441" s="184"/>
      <c r="JJ3441" s="184"/>
    </row>
    <row r="3442" spans="2:270">
      <c r="B3442" s="202"/>
      <c r="E3442" s="216"/>
      <c r="F3442" s="216"/>
      <c r="G3442" s="216"/>
      <c r="H3442" s="216"/>
      <c r="I3442" s="216"/>
      <c r="J3442" s="216"/>
      <c r="K3442" s="216"/>
      <c r="L3442" s="216"/>
      <c r="M3442" s="216"/>
      <c r="N3442" s="216"/>
      <c r="O3442" s="216"/>
      <c r="P3442" s="216"/>
      <c r="Q3442" s="216"/>
      <c r="R3442" s="216"/>
      <c r="S3442" s="216"/>
      <c r="T3442" s="216"/>
      <c r="U3442" s="216"/>
      <c r="V3442" s="216"/>
      <c r="W3442" s="216"/>
      <c r="X3442" s="216"/>
      <c r="Y3442" s="216"/>
      <c r="Z3442" s="216"/>
      <c r="AA3442" s="216"/>
      <c r="AB3442" s="216"/>
      <c r="AC3442" s="216"/>
      <c r="AD3442" s="216"/>
      <c r="AE3442" s="216"/>
      <c r="AF3442" s="216"/>
      <c r="AG3442" s="216"/>
      <c r="AH3442" s="216"/>
      <c r="AI3442" s="216"/>
      <c r="AJ3442" s="216"/>
      <c r="AK3442" s="216"/>
      <c r="AL3442" s="216"/>
      <c r="FY3442" s="184"/>
      <c r="JJ3442" s="184"/>
    </row>
    <row r="3443" spans="2:270">
      <c r="B3443" s="202"/>
      <c r="E3443" s="216"/>
      <c r="F3443" s="216"/>
      <c r="G3443" s="216"/>
      <c r="H3443" s="216"/>
      <c r="I3443" s="216"/>
      <c r="J3443" s="216"/>
      <c r="K3443" s="216"/>
      <c r="L3443" s="216"/>
      <c r="M3443" s="216"/>
      <c r="N3443" s="216"/>
      <c r="O3443" s="216"/>
      <c r="P3443" s="216"/>
      <c r="Q3443" s="216"/>
      <c r="R3443" s="216"/>
      <c r="S3443" s="216"/>
      <c r="T3443" s="216"/>
      <c r="U3443" s="216"/>
      <c r="V3443" s="216"/>
      <c r="W3443" s="216"/>
      <c r="X3443" s="216"/>
      <c r="Y3443" s="216"/>
      <c r="Z3443" s="216"/>
      <c r="AA3443" s="216"/>
      <c r="AB3443" s="216"/>
      <c r="AC3443" s="216"/>
      <c r="AD3443" s="216"/>
      <c r="AE3443" s="216"/>
      <c r="AF3443" s="216"/>
      <c r="AG3443" s="216"/>
      <c r="AH3443" s="216"/>
      <c r="AI3443" s="216"/>
      <c r="AJ3443" s="216"/>
      <c r="AK3443" s="216"/>
      <c r="AL3443" s="216"/>
      <c r="FY3443" s="184"/>
      <c r="JJ3443" s="184"/>
    </row>
    <row r="3444" spans="2:270">
      <c r="B3444" s="202"/>
      <c r="E3444" s="216"/>
      <c r="F3444" s="216"/>
      <c r="G3444" s="216"/>
      <c r="H3444" s="216"/>
      <c r="I3444" s="216"/>
      <c r="J3444" s="216"/>
      <c r="K3444" s="216"/>
      <c r="L3444" s="216"/>
      <c r="M3444" s="216"/>
      <c r="N3444" s="216"/>
      <c r="O3444" s="216"/>
      <c r="P3444" s="216"/>
      <c r="Q3444" s="216"/>
      <c r="R3444" s="216"/>
      <c r="S3444" s="216"/>
      <c r="T3444" s="216"/>
      <c r="U3444" s="216"/>
      <c r="V3444" s="216"/>
      <c r="W3444" s="216"/>
      <c r="X3444" s="216"/>
      <c r="Y3444" s="216"/>
      <c r="Z3444" s="216"/>
      <c r="AA3444" s="216"/>
      <c r="AB3444" s="216"/>
      <c r="AC3444" s="216"/>
      <c r="AD3444" s="216"/>
      <c r="AE3444" s="216"/>
      <c r="AF3444" s="216"/>
      <c r="AG3444" s="216"/>
      <c r="AH3444" s="216"/>
      <c r="AI3444" s="216"/>
      <c r="AJ3444" s="216"/>
      <c r="AK3444" s="216"/>
      <c r="AL3444" s="216"/>
      <c r="FY3444" s="184"/>
      <c r="JJ3444" s="184"/>
    </row>
    <row r="3445" spans="2:270">
      <c r="B3445" s="202"/>
      <c r="E3445" s="216"/>
      <c r="F3445" s="216"/>
      <c r="G3445" s="216"/>
      <c r="H3445" s="216"/>
      <c r="I3445" s="216"/>
      <c r="J3445" s="216"/>
      <c r="K3445" s="216"/>
      <c r="L3445" s="216"/>
      <c r="M3445" s="216"/>
      <c r="N3445" s="216"/>
      <c r="O3445" s="216"/>
      <c r="P3445" s="216"/>
      <c r="Q3445" s="216"/>
      <c r="R3445" s="216"/>
      <c r="S3445" s="216"/>
      <c r="T3445" s="216"/>
      <c r="U3445" s="216"/>
      <c r="V3445" s="216"/>
      <c r="W3445" s="216"/>
      <c r="X3445" s="216"/>
      <c r="Y3445" s="216"/>
      <c r="Z3445" s="216"/>
      <c r="AA3445" s="216"/>
      <c r="AB3445" s="216"/>
      <c r="AC3445" s="216"/>
      <c r="AD3445" s="216"/>
      <c r="AE3445" s="216"/>
      <c r="AF3445" s="216"/>
      <c r="AG3445" s="216"/>
      <c r="AH3445" s="216"/>
      <c r="AI3445" s="216"/>
      <c r="AJ3445" s="216"/>
      <c r="AK3445" s="216"/>
      <c r="AL3445" s="216"/>
      <c r="FY3445" s="184"/>
      <c r="JJ3445" s="184"/>
    </row>
    <row r="3446" spans="2:270">
      <c r="B3446" s="202"/>
      <c r="E3446" s="216"/>
      <c r="F3446" s="216"/>
      <c r="G3446" s="216"/>
      <c r="H3446" s="216"/>
      <c r="I3446" s="216"/>
      <c r="J3446" s="216"/>
      <c r="K3446" s="216"/>
      <c r="L3446" s="216"/>
      <c r="M3446" s="216"/>
      <c r="N3446" s="216"/>
      <c r="O3446" s="216"/>
      <c r="P3446" s="216"/>
      <c r="Q3446" s="216"/>
      <c r="R3446" s="216"/>
      <c r="S3446" s="216"/>
      <c r="T3446" s="216"/>
      <c r="U3446" s="216"/>
      <c r="V3446" s="216"/>
      <c r="W3446" s="216"/>
      <c r="X3446" s="216"/>
      <c r="Y3446" s="216"/>
      <c r="Z3446" s="216"/>
      <c r="AA3446" s="216"/>
      <c r="AB3446" s="216"/>
      <c r="AC3446" s="216"/>
      <c r="AD3446" s="216"/>
      <c r="AE3446" s="216"/>
      <c r="AF3446" s="216"/>
      <c r="AG3446" s="216"/>
      <c r="AH3446" s="216"/>
      <c r="AI3446" s="216"/>
      <c r="AJ3446" s="216"/>
      <c r="AK3446" s="216"/>
      <c r="AL3446" s="216"/>
      <c r="FY3446" s="184"/>
      <c r="JJ3446" s="184"/>
    </row>
    <row r="3447" spans="2:270">
      <c r="B3447" s="202"/>
      <c r="E3447" s="216"/>
      <c r="F3447" s="216"/>
      <c r="G3447" s="216"/>
      <c r="H3447" s="216"/>
      <c r="I3447" s="216"/>
      <c r="J3447" s="216"/>
      <c r="K3447" s="216"/>
      <c r="L3447" s="216"/>
      <c r="M3447" s="216"/>
      <c r="N3447" s="216"/>
      <c r="O3447" s="216"/>
      <c r="P3447" s="216"/>
      <c r="Q3447" s="216"/>
      <c r="R3447" s="216"/>
      <c r="S3447" s="216"/>
      <c r="T3447" s="216"/>
      <c r="U3447" s="216"/>
      <c r="V3447" s="216"/>
      <c r="W3447" s="216"/>
      <c r="X3447" s="216"/>
      <c r="Y3447" s="216"/>
      <c r="Z3447" s="216"/>
      <c r="AA3447" s="216"/>
      <c r="AB3447" s="216"/>
      <c r="AC3447" s="216"/>
      <c r="AD3447" s="216"/>
      <c r="AE3447" s="216"/>
      <c r="AF3447" s="216"/>
      <c r="AG3447" s="216"/>
      <c r="AH3447" s="216"/>
      <c r="AI3447" s="216"/>
      <c r="AJ3447" s="216"/>
      <c r="AK3447" s="216"/>
      <c r="AL3447" s="216"/>
      <c r="FY3447" s="184"/>
      <c r="JJ3447" s="184"/>
    </row>
    <row r="3448" spans="2:270">
      <c r="B3448" s="202"/>
      <c r="E3448" s="216"/>
      <c r="F3448" s="216"/>
      <c r="G3448" s="216"/>
      <c r="H3448" s="216"/>
      <c r="I3448" s="216"/>
      <c r="J3448" s="216"/>
      <c r="K3448" s="216"/>
      <c r="L3448" s="216"/>
      <c r="M3448" s="216"/>
      <c r="N3448" s="216"/>
      <c r="O3448" s="216"/>
      <c r="P3448" s="216"/>
      <c r="Q3448" s="216"/>
      <c r="R3448" s="216"/>
      <c r="S3448" s="216"/>
      <c r="T3448" s="216"/>
      <c r="U3448" s="216"/>
      <c r="V3448" s="216"/>
      <c r="W3448" s="216"/>
      <c r="X3448" s="216"/>
      <c r="Y3448" s="216"/>
      <c r="Z3448" s="216"/>
      <c r="AA3448" s="216"/>
      <c r="AB3448" s="216"/>
      <c r="AC3448" s="216"/>
      <c r="AD3448" s="216"/>
      <c r="AE3448" s="216"/>
      <c r="AF3448" s="216"/>
      <c r="AG3448" s="216"/>
      <c r="AH3448" s="216"/>
      <c r="AI3448" s="216"/>
      <c r="AJ3448" s="216"/>
      <c r="AK3448" s="216"/>
      <c r="AL3448" s="216"/>
      <c r="FY3448" s="184"/>
      <c r="JJ3448" s="184"/>
    </row>
    <row r="3449" spans="2:270">
      <c r="B3449" s="202"/>
      <c r="E3449" s="216"/>
      <c r="F3449" s="216"/>
      <c r="G3449" s="216"/>
      <c r="H3449" s="216"/>
      <c r="I3449" s="216"/>
      <c r="J3449" s="216"/>
      <c r="K3449" s="216"/>
      <c r="L3449" s="216"/>
      <c r="M3449" s="216"/>
      <c r="N3449" s="216"/>
      <c r="O3449" s="216"/>
      <c r="P3449" s="216"/>
      <c r="Q3449" s="216"/>
      <c r="R3449" s="216"/>
      <c r="S3449" s="216"/>
      <c r="T3449" s="216"/>
      <c r="U3449" s="216"/>
      <c r="V3449" s="216"/>
      <c r="W3449" s="216"/>
      <c r="X3449" s="216"/>
      <c r="Y3449" s="216"/>
      <c r="Z3449" s="216"/>
      <c r="AA3449" s="216"/>
      <c r="AB3449" s="216"/>
      <c r="AC3449" s="216"/>
      <c r="AD3449" s="216"/>
      <c r="AE3449" s="216"/>
      <c r="AF3449" s="216"/>
      <c r="AG3449" s="216"/>
      <c r="AH3449" s="216"/>
      <c r="AI3449" s="216"/>
      <c r="AJ3449" s="216"/>
      <c r="AK3449" s="216"/>
      <c r="AL3449" s="216"/>
      <c r="FY3449" s="184"/>
      <c r="JJ3449" s="184"/>
    </row>
    <row r="3450" spans="2:270">
      <c r="B3450" s="202"/>
      <c r="E3450" s="216"/>
      <c r="F3450" s="216"/>
      <c r="G3450" s="216"/>
      <c r="H3450" s="216"/>
      <c r="I3450" s="216"/>
      <c r="J3450" s="216"/>
      <c r="K3450" s="216"/>
      <c r="L3450" s="216"/>
      <c r="M3450" s="216"/>
      <c r="N3450" s="216"/>
      <c r="O3450" s="216"/>
      <c r="P3450" s="216"/>
      <c r="Q3450" s="216"/>
      <c r="R3450" s="216"/>
      <c r="S3450" s="216"/>
      <c r="T3450" s="216"/>
      <c r="U3450" s="216"/>
      <c r="V3450" s="216"/>
      <c r="W3450" s="216"/>
      <c r="X3450" s="216"/>
      <c r="Y3450" s="216"/>
      <c r="Z3450" s="216"/>
      <c r="AA3450" s="216"/>
      <c r="AB3450" s="216"/>
      <c r="AC3450" s="216"/>
      <c r="AD3450" s="216"/>
      <c r="AE3450" s="216"/>
      <c r="AF3450" s="216"/>
      <c r="AG3450" s="216"/>
      <c r="AH3450" s="216"/>
      <c r="AI3450" s="216"/>
      <c r="AJ3450" s="216"/>
      <c r="AK3450" s="216"/>
      <c r="AL3450" s="216"/>
      <c r="FY3450" s="184"/>
      <c r="JJ3450" s="184"/>
    </row>
    <row r="3451" spans="2:270">
      <c r="B3451" s="202"/>
      <c r="E3451" s="216"/>
      <c r="F3451" s="216"/>
      <c r="G3451" s="216"/>
      <c r="H3451" s="216"/>
      <c r="I3451" s="216"/>
      <c r="J3451" s="216"/>
      <c r="K3451" s="216"/>
      <c r="L3451" s="216"/>
      <c r="M3451" s="216"/>
      <c r="N3451" s="216"/>
      <c r="O3451" s="216"/>
      <c r="P3451" s="216"/>
      <c r="Q3451" s="216"/>
      <c r="R3451" s="216"/>
      <c r="S3451" s="216"/>
      <c r="T3451" s="216"/>
      <c r="U3451" s="216"/>
      <c r="V3451" s="216"/>
      <c r="W3451" s="216"/>
      <c r="X3451" s="216"/>
      <c r="Y3451" s="216"/>
      <c r="Z3451" s="216"/>
      <c r="AA3451" s="216"/>
      <c r="AB3451" s="216"/>
      <c r="AC3451" s="216"/>
      <c r="AD3451" s="216"/>
      <c r="AE3451" s="216"/>
      <c r="AF3451" s="216"/>
      <c r="AG3451" s="216"/>
      <c r="AH3451" s="216"/>
      <c r="AI3451" s="216"/>
      <c r="AJ3451" s="216"/>
      <c r="AK3451" s="216"/>
      <c r="AL3451" s="216"/>
      <c r="FY3451" s="184"/>
      <c r="JJ3451" s="184"/>
    </row>
    <row r="3452" spans="2:270">
      <c r="B3452" s="202"/>
      <c r="E3452" s="216"/>
      <c r="F3452" s="216"/>
      <c r="G3452" s="216"/>
      <c r="H3452" s="216"/>
      <c r="I3452" s="216"/>
      <c r="J3452" s="216"/>
      <c r="K3452" s="216"/>
      <c r="L3452" s="216"/>
      <c r="M3452" s="216"/>
      <c r="N3452" s="216"/>
      <c r="O3452" s="216"/>
      <c r="P3452" s="216"/>
      <c r="Q3452" s="216"/>
      <c r="R3452" s="216"/>
      <c r="S3452" s="216"/>
      <c r="T3452" s="216"/>
      <c r="U3452" s="216"/>
      <c r="V3452" s="216"/>
      <c r="W3452" s="216"/>
      <c r="X3452" s="216"/>
      <c r="Y3452" s="216"/>
      <c r="Z3452" s="216"/>
      <c r="AA3452" s="216"/>
      <c r="AB3452" s="216"/>
      <c r="AC3452" s="216"/>
      <c r="AD3452" s="216"/>
      <c r="AE3452" s="216"/>
      <c r="AF3452" s="216"/>
      <c r="AG3452" s="216"/>
      <c r="AH3452" s="216"/>
      <c r="AI3452" s="216"/>
      <c r="AJ3452" s="216"/>
      <c r="AK3452" s="216"/>
      <c r="AL3452" s="216"/>
      <c r="FY3452" s="184"/>
      <c r="JJ3452" s="184"/>
    </row>
    <row r="3453" spans="2:270">
      <c r="B3453" s="202"/>
      <c r="E3453" s="216"/>
      <c r="F3453" s="216"/>
      <c r="G3453" s="216"/>
      <c r="H3453" s="216"/>
      <c r="I3453" s="216"/>
      <c r="J3453" s="216"/>
      <c r="K3453" s="216"/>
      <c r="L3453" s="216"/>
      <c r="M3453" s="216"/>
      <c r="N3453" s="216"/>
      <c r="O3453" s="216"/>
      <c r="P3453" s="216"/>
      <c r="Q3453" s="216"/>
      <c r="R3453" s="216"/>
      <c r="S3453" s="216"/>
      <c r="T3453" s="216"/>
      <c r="U3453" s="216"/>
      <c r="V3453" s="216"/>
      <c r="W3453" s="216"/>
      <c r="X3453" s="216"/>
      <c r="Y3453" s="216"/>
      <c r="Z3453" s="216"/>
      <c r="AA3453" s="216"/>
      <c r="AB3453" s="216"/>
      <c r="AC3453" s="216"/>
      <c r="AD3453" s="216"/>
      <c r="AE3453" s="216"/>
      <c r="AF3453" s="216"/>
      <c r="AG3453" s="216"/>
      <c r="AH3453" s="216"/>
      <c r="AI3453" s="216"/>
      <c r="AJ3453" s="216"/>
      <c r="AK3453" s="216"/>
      <c r="AL3453" s="216"/>
      <c r="FY3453" s="184"/>
      <c r="JJ3453" s="184"/>
    </row>
    <row r="3454" spans="2:270">
      <c r="B3454" s="202"/>
      <c r="E3454" s="216"/>
      <c r="F3454" s="216"/>
      <c r="G3454" s="216"/>
      <c r="H3454" s="216"/>
      <c r="I3454" s="216"/>
      <c r="J3454" s="216"/>
      <c r="K3454" s="216"/>
      <c r="L3454" s="216"/>
      <c r="M3454" s="216"/>
      <c r="N3454" s="216"/>
      <c r="O3454" s="216"/>
      <c r="P3454" s="216"/>
      <c r="Q3454" s="216"/>
      <c r="R3454" s="216"/>
      <c r="S3454" s="216"/>
      <c r="T3454" s="216"/>
      <c r="U3454" s="216"/>
      <c r="V3454" s="216"/>
      <c r="W3454" s="216"/>
      <c r="X3454" s="216"/>
      <c r="Y3454" s="216"/>
      <c r="Z3454" s="216"/>
      <c r="AA3454" s="216"/>
      <c r="AB3454" s="216"/>
      <c r="AC3454" s="216"/>
      <c r="AD3454" s="216"/>
      <c r="AE3454" s="216"/>
      <c r="AF3454" s="216"/>
      <c r="AG3454" s="216"/>
      <c r="AH3454" s="216"/>
      <c r="AI3454" s="216"/>
      <c r="AJ3454" s="216"/>
      <c r="AK3454" s="216"/>
      <c r="AL3454" s="216"/>
      <c r="FY3454" s="184"/>
      <c r="JJ3454" s="184"/>
    </row>
    <row r="3455" spans="2:270">
      <c r="B3455" s="202"/>
      <c r="E3455" s="216"/>
      <c r="F3455" s="216"/>
      <c r="G3455" s="216"/>
      <c r="H3455" s="216"/>
      <c r="I3455" s="216"/>
      <c r="J3455" s="216"/>
      <c r="K3455" s="216"/>
      <c r="L3455" s="216"/>
      <c r="M3455" s="216"/>
      <c r="N3455" s="216"/>
      <c r="O3455" s="216"/>
      <c r="P3455" s="216"/>
      <c r="Q3455" s="216"/>
      <c r="R3455" s="216"/>
      <c r="S3455" s="216"/>
      <c r="T3455" s="216"/>
      <c r="U3455" s="216"/>
      <c r="V3455" s="216"/>
      <c r="W3455" s="216"/>
      <c r="X3455" s="216"/>
      <c r="Y3455" s="216"/>
      <c r="Z3455" s="216"/>
      <c r="AA3455" s="216"/>
      <c r="AB3455" s="216"/>
      <c r="AC3455" s="216"/>
      <c r="AD3455" s="216"/>
      <c r="AE3455" s="216"/>
      <c r="AF3455" s="216"/>
      <c r="AG3455" s="216"/>
      <c r="AH3455" s="216"/>
      <c r="AI3455" s="216"/>
      <c r="AJ3455" s="216"/>
      <c r="AK3455" s="216"/>
      <c r="AL3455" s="216"/>
      <c r="FY3455" s="184"/>
      <c r="JJ3455" s="184"/>
    </row>
    <row r="3456" spans="2:270">
      <c r="B3456" s="202"/>
      <c r="E3456" s="216"/>
      <c r="F3456" s="216"/>
      <c r="G3456" s="216"/>
      <c r="H3456" s="216"/>
      <c r="I3456" s="216"/>
      <c r="J3456" s="216"/>
      <c r="K3456" s="216"/>
      <c r="L3456" s="216"/>
      <c r="M3456" s="216"/>
      <c r="N3456" s="216"/>
      <c r="O3456" s="216"/>
      <c r="P3456" s="216"/>
      <c r="Q3456" s="216"/>
      <c r="R3456" s="216"/>
      <c r="S3456" s="216"/>
      <c r="T3456" s="216"/>
      <c r="U3456" s="216"/>
      <c r="V3456" s="216"/>
      <c r="W3456" s="216"/>
      <c r="X3456" s="216"/>
      <c r="Y3456" s="216"/>
      <c r="Z3456" s="216"/>
      <c r="AA3456" s="216"/>
      <c r="AB3456" s="216"/>
      <c r="AC3456" s="216"/>
      <c r="AD3456" s="216"/>
      <c r="AE3456" s="216"/>
      <c r="AF3456" s="216"/>
      <c r="AG3456" s="216"/>
      <c r="AH3456" s="216"/>
      <c r="AI3456" s="216"/>
      <c r="AJ3456" s="216"/>
      <c r="AK3456" s="216"/>
      <c r="AL3456" s="216"/>
      <c r="FY3456" s="184"/>
      <c r="JJ3456" s="184"/>
    </row>
    <row r="3457" spans="2:270">
      <c r="B3457" s="202"/>
      <c r="E3457" s="216"/>
      <c r="F3457" s="216"/>
      <c r="G3457" s="216"/>
      <c r="H3457" s="216"/>
      <c r="I3457" s="216"/>
      <c r="J3457" s="216"/>
      <c r="K3457" s="216"/>
      <c r="L3457" s="216"/>
      <c r="M3457" s="216"/>
      <c r="N3457" s="216"/>
      <c r="O3457" s="216"/>
      <c r="P3457" s="216"/>
      <c r="Q3457" s="216"/>
      <c r="R3457" s="216"/>
      <c r="S3457" s="216"/>
      <c r="T3457" s="216"/>
      <c r="U3457" s="216"/>
      <c r="V3457" s="216"/>
      <c r="W3457" s="216"/>
      <c r="X3457" s="216"/>
      <c r="Y3457" s="216"/>
      <c r="Z3457" s="216"/>
      <c r="AA3457" s="216"/>
      <c r="AB3457" s="216"/>
      <c r="AC3457" s="216"/>
      <c r="AD3457" s="216"/>
      <c r="AE3457" s="216"/>
      <c r="AF3457" s="216"/>
      <c r="AG3457" s="216"/>
      <c r="AH3457" s="216"/>
      <c r="AI3457" s="216"/>
      <c r="AJ3457" s="216"/>
      <c r="AK3457" s="216"/>
      <c r="AL3457" s="216"/>
      <c r="FY3457" s="184"/>
      <c r="JJ3457" s="184"/>
    </row>
    <row r="3458" spans="2:270">
      <c r="B3458" s="202"/>
      <c r="E3458" s="216"/>
      <c r="F3458" s="216"/>
      <c r="G3458" s="216"/>
      <c r="H3458" s="216"/>
      <c r="I3458" s="216"/>
      <c r="J3458" s="216"/>
      <c r="K3458" s="216"/>
      <c r="L3458" s="216"/>
      <c r="M3458" s="216"/>
      <c r="N3458" s="216"/>
      <c r="O3458" s="216"/>
      <c r="P3458" s="216"/>
      <c r="Q3458" s="216"/>
      <c r="R3458" s="216"/>
      <c r="S3458" s="216"/>
      <c r="T3458" s="216"/>
      <c r="U3458" s="216"/>
      <c r="V3458" s="216"/>
      <c r="W3458" s="216"/>
      <c r="X3458" s="216"/>
      <c r="Y3458" s="216"/>
      <c r="Z3458" s="216"/>
      <c r="AA3458" s="216"/>
      <c r="AB3458" s="216"/>
      <c r="AC3458" s="216"/>
      <c r="AD3458" s="216"/>
      <c r="AE3458" s="216"/>
      <c r="AF3458" s="216"/>
      <c r="AG3458" s="216"/>
      <c r="AH3458" s="216"/>
      <c r="AI3458" s="216"/>
      <c r="AJ3458" s="216"/>
      <c r="AK3458" s="216"/>
      <c r="AL3458" s="216"/>
      <c r="FY3458" s="184"/>
      <c r="JJ3458" s="184"/>
    </row>
    <row r="3459" spans="2:270">
      <c r="B3459" s="202"/>
      <c r="E3459" s="216"/>
      <c r="F3459" s="216"/>
      <c r="G3459" s="216"/>
      <c r="H3459" s="216"/>
      <c r="I3459" s="216"/>
      <c r="J3459" s="216"/>
      <c r="K3459" s="216"/>
      <c r="L3459" s="216"/>
      <c r="M3459" s="216"/>
      <c r="N3459" s="216"/>
      <c r="O3459" s="216"/>
      <c r="P3459" s="216"/>
      <c r="Q3459" s="216"/>
      <c r="R3459" s="216"/>
      <c r="S3459" s="216"/>
      <c r="T3459" s="216"/>
      <c r="U3459" s="216"/>
      <c r="V3459" s="216"/>
      <c r="W3459" s="216"/>
      <c r="X3459" s="216"/>
      <c r="Y3459" s="216"/>
      <c r="Z3459" s="216"/>
      <c r="AA3459" s="216"/>
      <c r="AB3459" s="216"/>
      <c r="AC3459" s="216"/>
      <c r="AD3459" s="216"/>
      <c r="AE3459" s="216"/>
      <c r="AF3459" s="216"/>
      <c r="AG3459" s="216"/>
      <c r="AH3459" s="216"/>
      <c r="AI3459" s="216"/>
      <c r="AJ3459" s="216"/>
      <c r="AK3459" s="216"/>
      <c r="AL3459" s="216"/>
      <c r="FY3459" s="184"/>
      <c r="JJ3459" s="184"/>
    </row>
    <row r="3460" spans="2:270">
      <c r="B3460" s="202"/>
      <c r="E3460" s="216"/>
      <c r="F3460" s="216"/>
      <c r="G3460" s="216"/>
      <c r="H3460" s="216"/>
      <c r="I3460" s="216"/>
      <c r="J3460" s="216"/>
      <c r="K3460" s="216"/>
      <c r="L3460" s="216"/>
      <c r="M3460" s="216"/>
      <c r="N3460" s="216"/>
      <c r="O3460" s="216"/>
      <c r="P3460" s="216"/>
      <c r="Q3460" s="216"/>
      <c r="R3460" s="216"/>
      <c r="S3460" s="216"/>
      <c r="T3460" s="216"/>
      <c r="U3460" s="216"/>
      <c r="V3460" s="216"/>
      <c r="W3460" s="216"/>
      <c r="X3460" s="216"/>
      <c r="Y3460" s="216"/>
      <c r="Z3460" s="216"/>
      <c r="AA3460" s="216"/>
      <c r="AB3460" s="216"/>
      <c r="AC3460" s="216"/>
      <c r="AD3460" s="216"/>
      <c r="AE3460" s="216"/>
      <c r="AF3460" s="216"/>
      <c r="AG3460" s="216"/>
      <c r="AH3460" s="216"/>
      <c r="AI3460" s="216"/>
      <c r="AJ3460" s="216"/>
      <c r="AK3460" s="216"/>
      <c r="AL3460" s="216"/>
      <c r="FY3460" s="184"/>
      <c r="JJ3460" s="184"/>
    </row>
    <row r="3461" spans="2:270">
      <c r="B3461" s="202"/>
      <c r="E3461" s="216"/>
      <c r="F3461" s="216"/>
      <c r="G3461" s="216"/>
      <c r="H3461" s="216"/>
      <c r="I3461" s="216"/>
      <c r="J3461" s="216"/>
      <c r="K3461" s="216"/>
      <c r="L3461" s="216"/>
      <c r="M3461" s="216"/>
      <c r="N3461" s="216"/>
      <c r="O3461" s="216"/>
      <c r="P3461" s="216"/>
      <c r="Q3461" s="216"/>
      <c r="R3461" s="216"/>
      <c r="S3461" s="216"/>
      <c r="T3461" s="216"/>
      <c r="U3461" s="216"/>
      <c r="V3461" s="216"/>
      <c r="W3461" s="216"/>
      <c r="X3461" s="216"/>
      <c r="Y3461" s="216"/>
      <c r="Z3461" s="216"/>
      <c r="AA3461" s="216"/>
      <c r="AB3461" s="216"/>
      <c r="AC3461" s="216"/>
      <c r="AD3461" s="216"/>
      <c r="AE3461" s="216"/>
      <c r="AF3461" s="216"/>
      <c r="AG3461" s="216"/>
      <c r="AH3461" s="216"/>
      <c r="AI3461" s="216"/>
      <c r="AJ3461" s="216"/>
      <c r="AK3461" s="216"/>
      <c r="AL3461" s="216"/>
      <c r="FY3461" s="184"/>
      <c r="JJ3461" s="184"/>
    </row>
    <row r="3462" spans="2:270">
      <c r="B3462" s="202"/>
      <c r="E3462" s="216"/>
      <c r="F3462" s="216"/>
      <c r="G3462" s="216"/>
      <c r="H3462" s="216"/>
      <c r="I3462" s="216"/>
      <c r="J3462" s="216"/>
      <c r="K3462" s="216"/>
      <c r="L3462" s="216"/>
      <c r="M3462" s="216"/>
      <c r="N3462" s="216"/>
      <c r="O3462" s="216"/>
      <c r="P3462" s="216"/>
      <c r="Q3462" s="216"/>
      <c r="R3462" s="216"/>
      <c r="S3462" s="216"/>
      <c r="T3462" s="216"/>
      <c r="U3462" s="216"/>
      <c r="V3462" s="216"/>
      <c r="W3462" s="216"/>
      <c r="X3462" s="216"/>
      <c r="Y3462" s="216"/>
      <c r="Z3462" s="216"/>
      <c r="AA3462" s="216"/>
      <c r="AB3462" s="216"/>
      <c r="AC3462" s="216"/>
      <c r="AD3462" s="216"/>
      <c r="AE3462" s="216"/>
      <c r="AF3462" s="216"/>
      <c r="AG3462" s="216"/>
      <c r="AH3462" s="216"/>
      <c r="AI3462" s="216"/>
      <c r="AJ3462" s="216"/>
      <c r="AK3462" s="216"/>
      <c r="AL3462" s="216"/>
      <c r="FY3462" s="184"/>
      <c r="JJ3462" s="184"/>
    </row>
    <row r="3463" spans="2:270">
      <c r="B3463" s="202"/>
      <c r="E3463" s="216"/>
      <c r="F3463" s="216"/>
      <c r="G3463" s="216"/>
      <c r="H3463" s="216"/>
      <c r="I3463" s="216"/>
      <c r="J3463" s="216"/>
      <c r="K3463" s="216"/>
      <c r="L3463" s="216"/>
      <c r="M3463" s="216"/>
      <c r="N3463" s="216"/>
      <c r="O3463" s="216"/>
      <c r="P3463" s="216"/>
      <c r="Q3463" s="216"/>
      <c r="R3463" s="216"/>
      <c r="S3463" s="216"/>
      <c r="T3463" s="216"/>
      <c r="U3463" s="216"/>
      <c r="V3463" s="216"/>
      <c r="W3463" s="216"/>
      <c r="X3463" s="216"/>
      <c r="Y3463" s="216"/>
      <c r="Z3463" s="216"/>
      <c r="AA3463" s="216"/>
      <c r="AB3463" s="216"/>
      <c r="AC3463" s="216"/>
      <c r="AD3463" s="216"/>
      <c r="AE3463" s="216"/>
      <c r="AF3463" s="216"/>
      <c r="AG3463" s="216"/>
      <c r="AH3463" s="216"/>
      <c r="AI3463" s="216"/>
      <c r="AJ3463" s="216"/>
      <c r="AK3463" s="216"/>
      <c r="AL3463" s="216"/>
      <c r="FY3463" s="184"/>
      <c r="JJ3463" s="184"/>
    </row>
    <row r="3464" spans="2:270">
      <c r="B3464" s="202"/>
      <c r="E3464" s="216"/>
      <c r="F3464" s="216"/>
      <c r="G3464" s="216"/>
      <c r="H3464" s="216"/>
      <c r="I3464" s="216"/>
      <c r="J3464" s="216"/>
      <c r="K3464" s="216"/>
      <c r="L3464" s="216"/>
      <c r="M3464" s="216"/>
      <c r="N3464" s="216"/>
      <c r="O3464" s="216"/>
      <c r="P3464" s="216"/>
      <c r="Q3464" s="216"/>
      <c r="R3464" s="216"/>
      <c r="S3464" s="216"/>
      <c r="T3464" s="216"/>
      <c r="U3464" s="216"/>
      <c r="V3464" s="216"/>
      <c r="W3464" s="216"/>
      <c r="X3464" s="216"/>
      <c r="Y3464" s="216"/>
      <c r="Z3464" s="216"/>
      <c r="AA3464" s="216"/>
      <c r="AB3464" s="216"/>
      <c r="AC3464" s="216"/>
      <c r="AD3464" s="216"/>
      <c r="AE3464" s="216"/>
      <c r="AF3464" s="216"/>
      <c r="AG3464" s="216"/>
      <c r="AH3464" s="216"/>
      <c r="AI3464" s="216"/>
      <c r="AJ3464" s="216"/>
      <c r="AK3464" s="216"/>
      <c r="AL3464" s="216"/>
      <c r="FY3464" s="184"/>
      <c r="JJ3464" s="184"/>
    </row>
    <row r="3465" spans="2:270">
      <c r="B3465" s="202"/>
      <c r="E3465" s="216"/>
      <c r="F3465" s="216"/>
      <c r="G3465" s="216"/>
      <c r="H3465" s="216"/>
      <c r="I3465" s="216"/>
      <c r="J3465" s="216"/>
      <c r="K3465" s="216"/>
      <c r="L3465" s="216"/>
      <c r="M3465" s="216"/>
      <c r="N3465" s="216"/>
      <c r="O3465" s="216"/>
      <c r="P3465" s="216"/>
      <c r="Q3465" s="216"/>
      <c r="R3465" s="216"/>
      <c r="S3465" s="216"/>
      <c r="T3465" s="216"/>
      <c r="U3465" s="216"/>
      <c r="V3465" s="216"/>
      <c r="W3465" s="216"/>
      <c r="X3465" s="216"/>
      <c r="Y3465" s="216"/>
      <c r="Z3465" s="216"/>
      <c r="AA3465" s="216"/>
      <c r="AB3465" s="216"/>
      <c r="AC3465" s="216"/>
      <c r="AD3465" s="216"/>
      <c r="AE3465" s="216"/>
      <c r="AF3465" s="216"/>
      <c r="AG3465" s="216"/>
      <c r="AH3465" s="216"/>
      <c r="AI3465" s="216"/>
      <c r="AJ3465" s="216"/>
      <c r="AK3465" s="216"/>
      <c r="AL3465" s="216"/>
      <c r="FY3465" s="184"/>
      <c r="JJ3465" s="184"/>
    </row>
    <row r="3466" spans="2:270">
      <c r="B3466" s="202"/>
      <c r="E3466" s="216"/>
      <c r="F3466" s="216"/>
      <c r="G3466" s="216"/>
      <c r="H3466" s="216"/>
      <c r="I3466" s="216"/>
      <c r="J3466" s="216"/>
      <c r="K3466" s="216"/>
      <c r="L3466" s="216"/>
      <c r="M3466" s="216"/>
      <c r="N3466" s="216"/>
      <c r="O3466" s="216"/>
      <c r="P3466" s="216"/>
      <c r="Q3466" s="216"/>
      <c r="R3466" s="216"/>
      <c r="S3466" s="216"/>
      <c r="T3466" s="216"/>
      <c r="U3466" s="216"/>
      <c r="V3466" s="216"/>
      <c r="W3466" s="216"/>
      <c r="X3466" s="216"/>
      <c r="Y3466" s="216"/>
      <c r="Z3466" s="216"/>
      <c r="AA3466" s="216"/>
      <c r="AB3466" s="216"/>
      <c r="AC3466" s="216"/>
      <c r="AD3466" s="216"/>
      <c r="AE3466" s="216"/>
      <c r="AF3466" s="216"/>
      <c r="AG3466" s="216"/>
      <c r="AH3466" s="216"/>
      <c r="AI3466" s="216"/>
      <c r="AJ3466" s="216"/>
      <c r="AK3466" s="216"/>
      <c r="AL3466" s="216"/>
      <c r="FY3466" s="184"/>
      <c r="JJ3466" s="184"/>
    </row>
    <row r="3467" spans="2:270">
      <c r="B3467" s="202"/>
      <c r="E3467" s="216"/>
      <c r="F3467" s="216"/>
      <c r="G3467" s="216"/>
      <c r="H3467" s="216"/>
      <c r="I3467" s="216"/>
      <c r="J3467" s="216"/>
      <c r="K3467" s="216"/>
      <c r="L3467" s="216"/>
      <c r="M3467" s="216"/>
      <c r="N3467" s="216"/>
      <c r="O3467" s="216"/>
      <c r="P3467" s="216"/>
      <c r="Q3467" s="216"/>
      <c r="R3467" s="216"/>
      <c r="S3467" s="216"/>
      <c r="T3467" s="216"/>
      <c r="U3467" s="216"/>
      <c r="V3467" s="216"/>
      <c r="W3467" s="216"/>
      <c r="X3467" s="216"/>
      <c r="Y3467" s="216"/>
      <c r="Z3467" s="216"/>
      <c r="AA3467" s="216"/>
      <c r="AB3467" s="216"/>
      <c r="AC3467" s="216"/>
      <c r="AD3467" s="216"/>
      <c r="AE3467" s="216"/>
      <c r="AF3467" s="216"/>
      <c r="AG3467" s="216"/>
      <c r="AH3467" s="216"/>
      <c r="AI3467" s="216"/>
      <c r="AJ3467" s="216"/>
      <c r="AK3467" s="216"/>
      <c r="AL3467" s="216"/>
      <c r="FY3467" s="184"/>
      <c r="JJ3467" s="184"/>
    </row>
    <row r="3468" spans="2:270">
      <c r="B3468" s="202"/>
      <c r="E3468" s="216"/>
      <c r="F3468" s="216"/>
      <c r="G3468" s="216"/>
      <c r="H3468" s="216"/>
      <c r="I3468" s="216"/>
      <c r="J3468" s="216"/>
      <c r="K3468" s="216"/>
      <c r="L3468" s="216"/>
      <c r="M3468" s="216"/>
      <c r="N3468" s="216"/>
      <c r="O3468" s="216"/>
      <c r="P3468" s="216"/>
      <c r="Q3468" s="216"/>
      <c r="R3468" s="216"/>
      <c r="S3468" s="216"/>
      <c r="T3468" s="216"/>
      <c r="U3468" s="216"/>
      <c r="V3468" s="216"/>
      <c r="W3468" s="216"/>
      <c r="X3468" s="216"/>
      <c r="Y3468" s="216"/>
      <c r="Z3468" s="216"/>
      <c r="AA3468" s="216"/>
      <c r="AB3468" s="216"/>
      <c r="AC3468" s="216"/>
      <c r="AD3468" s="216"/>
      <c r="AE3468" s="216"/>
      <c r="AF3468" s="216"/>
      <c r="AG3468" s="216"/>
      <c r="AH3468" s="216"/>
      <c r="AI3468" s="216"/>
      <c r="AJ3468" s="216"/>
      <c r="AK3468" s="216"/>
      <c r="AL3468" s="216"/>
      <c r="FY3468" s="184"/>
      <c r="JJ3468" s="184"/>
    </row>
    <row r="3469" spans="2:270">
      <c r="B3469" s="202"/>
      <c r="E3469" s="216"/>
      <c r="F3469" s="216"/>
      <c r="G3469" s="216"/>
      <c r="H3469" s="216"/>
      <c r="I3469" s="216"/>
      <c r="J3469" s="216"/>
      <c r="K3469" s="216"/>
      <c r="L3469" s="216"/>
      <c r="M3469" s="216"/>
      <c r="N3469" s="216"/>
      <c r="O3469" s="216"/>
      <c r="P3469" s="216"/>
      <c r="Q3469" s="216"/>
      <c r="R3469" s="216"/>
      <c r="S3469" s="216"/>
      <c r="T3469" s="216"/>
      <c r="U3469" s="216"/>
      <c r="V3469" s="216"/>
      <c r="W3469" s="216"/>
      <c r="X3469" s="216"/>
      <c r="Y3469" s="216"/>
      <c r="Z3469" s="216"/>
      <c r="AA3469" s="216"/>
      <c r="AB3469" s="216"/>
      <c r="AC3469" s="216"/>
      <c r="AD3469" s="216"/>
      <c r="AE3469" s="216"/>
      <c r="AF3469" s="216"/>
      <c r="AG3469" s="216"/>
      <c r="AH3469" s="216"/>
      <c r="AI3469" s="216"/>
      <c r="AJ3469" s="216"/>
      <c r="AK3469" s="216"/>
      <c r="AL3469" s="216"/>
      <c r="FY3469" s="184"/>
      <c r="JJ3469" s="184"/>
    </row>
    <row r="3470" spans="2:270">
      <c r="B3470" s="202"/>
      <c r="E3470" s="216"/>
      <c r="F3470" s="216"/>
      <c r="G3470" s="216"/>
      <c r="H3470" s="216"/>
      <c r="I3470" s="216"/>
      <c r="J3470" s="216"/>
      <c r="K3470" s="216"/>
      <c r="L3470" s="216"/>
      <c r="M3470" s="216"/>
      <c r="N3470" s="216"/>
      <c r="O3470" s="216"/>
      <c r="P3470" s="216"/>
      <c r="Q3470" s="216"/>
      <c r="R3470" s="216"/>
      <c r="S3470" s="216"/>
      <c r="T3470" s="216"/>
      <c r="U3470" s="216"/>
      <c r="V3470" s="216"/>
      <c r="W3470" s="216"/>
      <c r="X3470" s="216"/>
      <c r="Y3470" s="216"/>
      <c r="Z3470" s="216"/>
      <c r="AA3470" s="216"/>
      <c r="AB3470" s="216"/>
      <c r="AC3470" s="216"/>
      <c r="AD3470" s="216"/>
      <c r="AE3470" s="216"/>
      <c r="AF3470" s="216"/>
      <c r="AG3470" s="216"/>
      <c r="AH3470" s="216"/>
      <c r="AI3470" s="216"/>
      <c r="AJ3470" s="216"/>
      <c r="AK3470" s="216"/>
      <c r="AL3470" s="216"/>
      <c r="FY3470" s="184"/>
      <c r="JJ3470" s="184"/>
    </row>
    <row r="3471" spans="2:270">
      <c r="B3471" s="202"/>
      <c r="E3471" s="216"/>
      <c r="F3471" s="216"/>
      <c r="G3471" s="216"/>
      <c r="H3471" s="216"/>
      <c r="I3471" s="216"/>
      <c r="J3471" s="216"/>
      <c r="K3471" s="216"/>
      <c r="L3471" s="216"/>
      <c r="M3471" s="216"/>
      <c r="N3471" s="216"/>
      <c r="O3471" s="216"/>
      <c r="P3471" s="216"/>
      <c r="Q3471" s="216"/>
      <c r="R3471" s="216"/>
      <c r="S3471" s="216"/>
      <c r="T3471" s="216"/>
      <c r="U3471" s="216"/>
      <c r="V3471" s="216"/>
      <c r="W3471" s="216"/>
      <c r="X3471" s="216"/>
      <c r="Y3471" s="216"/>
      <c r="Z3471" s="216"/>
      <c r="AA3471" s="216"/>
      <c r="AB3471" s="216"/>
      <c r="AC3471" s="216"/>
      <c r="AD3471" s="216"/>
      <c r="AE3471" s="216"/>
      <c r="AF3471" s="216"/>
      <c r="AG3471" s="216"/>
      <c r="AH3471" s="216"/>
      <c r="AI3471" s="216"/>
      <c r="AJ3471" s="216"/>
      <c r="AK3471" s="216"/>
      <c r="AL3471" s="216"/>
      <c r="FY3471" s="184"/>
      <c r="JJ3471" s="184"/>
    </row>
    <row r="3472" spans="2:270">
      <c r="B3472" s="202"/>
      <c r="E3472" s="216"/>
      <c r="F3472" s="216"/>
      <c r="G3472" s="216"/>
      <c r="H3472" s="216"/>
      <c r="I3472" s="216"/>
      <c r="J3472" s="216"/>
      <c r="K3472" s="216"/>
      <c r="L3472" s="216"/>
      <c r="M3472" s="216"/>
      <c r="N3472" s="216"/>
      <c r="O3472" s="216"/>
      <c r="P3472" s="216"/>
      <c r="Q3472" s="216"/>
      <c r="R3472" s="216"/>
      <c r="S3472" s="216"/>
      <c r="T3472" s="216"/>
      <c r="U3472" s="216"/>
      <c r="V3472" s="216"/>
      <c r="W3472" s="216"/>
      <c r="X3472" s="216"/>
      <c r="Y3472" s="216"/>
      <c r="Z3472" s="216"/>
      <c r="AA3472" s="216"/>
      <c r="AB3472" s="216"/>
      <c r="AC3472" s="216"/>
      <c r="AD3472" s="216"/>
      <c r="AE3472" s="216"/>
      <c r="AF3472" s="216"/>
      <c r="AG3472" s="216"/>
      <c r="AH3472" s="216"/>
      <c r="AI3472" s="216"/>
      <c r="AJ3472" s="216"/>
      <c r="AK3472" s="216"/>
      <c r="AL3472" s="216"/>
      <c r="FY3472" s="184"/>
      <c r="JJ3472" s="184"/>
    </row>
    <row r="3473" spans="2:270">
      <c r="B3473" s="202"/>
      <c r="E3473" s="216"/>
      <c r="F3473" s="216"/>
      <c r="G3473" s="216"/>
      <c r="H3473" s="216"/>
      <c r="I3473" s="216"/>
      <c r="J3473" s="216"/>
      <c r="K3473" s="216"/>
      <c r="L3473" s="216"/>
      <c r="M3473" s="216"/>
      <c r="N3473" s="216"/>
      <c r="O3473" s="216"/>
      <c r="P3473" s="216"/>
      <c r="Q3473" s="216"/>
      <c r="R3473" s="216"/>
      <c r="S3473" s="216"/>
      <c r="T3473" s="216"/>
      <c r="U3473" s="216"/>
      <c r="V3473" s="216"/>
      <c r="W3473" s="216"/>
      <c r="X3473" s="216"/>
      <c r="Y3473" s="216"/>
      <c r="Z3473" s="216"/>
      <c r="AA3473" s="216"/>
      <c r="AB3473" s="216"/>
      <c r="AC3473" s="216"/>
      <c r="AD3473" s="216"/>
      <c r="AE3473" s="216"/>
      <c r="AF3473" s="216"/>
      <c r="AG3473" s="216"/>
      <c r="AH3473" s="216"/>
      <c r="AI3473" s="216"/>
      <c r="AJ3473" s="216"/>
      <c r="AK3473" s="216"/>
      <c r="AL3473" s="216"/>
      <c r="FY3473" s="184"/>
      <c r="JJ3473" s="184"/>
    </row>
    <row r="3474" spans="2:270">
      <c r="B3474" s="202"/>
      <c r="E3474" s="216"/>
      <c r="F3474" s="216"/>
      <c r="G3474" s="216"/>
      <c r="H3474" s="216"/>
      <c r="I3474" s="216"/>
      <c r="J3474" s="216"/>
      <c r="K3474" s="216"/>
      <c r="L3474" s="216"/>
      <c r="M3474" s="216"/>
      <c r="N3474" s="216"/>
      <c r="O3474" s="216"/>
      <c r="P3474" s="216"/>
      <c r="Q3474" s="216"/>
      <c r="R3474" s="216"/>
      <c r="S3474" s="216"/>
      <c r="T3474" s="216"/>
      <c r="U3474" s="216"/>
      <c r="V3474" s="216"/>
      <c r="W3474" s="216"/>
      <c r="X3474" s="216"/>
      <c r="Y3474" s="216"/>
      <c r="Z3474" s="216"/>
      <c r="AA3474" s="216"/>
      <c r="AB3474" s="216"/>
      <c r="AC3474" s="216"/>
      <c r="AD3474" s="216"/>
      <c r="AE3474" s="216"/>
      <c r="AF3474" s="216"/>
      <c r="AG3474" s="216"/>
      <c r="AH3474" s="216"/>
      <c r="AI3474" s="216"/>
      <c r="AJ3474" s="216"/>
      <c r="AK3474" s="216"/>
      <c r="AL3474" s="216"/>
      <c r="FY3474" s="184"/>
      <c r="JJ3474" s="184"/>
    </row>
    <row r="3475" spans="2:270">
      <c r="B3475" s="202"/>
      <c r="E3475" s="216"/>
      <c r="F3475" s="216"/>
      <c r="G3475" s="216"/>
      <c r="H3475" s="216"/>
      <c r="I3475" s="216"/>
      <c r="J3475" s="216"/>
      <c r="K3475" s="216"/>
      <c r="L3475" s="216"/>
      <c r="M3475" s="216"/>
      <c r="N3475" s="216"/>
      <c r="O3475" s="216"/>
      <c r="P3475" s="216"/>
      <c r="Q3475" s="216"/>
      <c r="R3475" s="216"/>
      <c r="S3475" s="216"/>
      <c r="T3475" s="216"/>
      <c r="U3475" s="216"/>
      <c r="V3475" s="216"/>
      <c r="W3475" s="216"/>
      <c r="X3475" s="216"/>
      <c r="Y3475" s="216"/>
      <c r="Z3475" s="216"/>
      <c r="AA3475" s="216"/>
      <c r="AB3475" s="216"/>
      <c r="AC3475" s="216"/>
      <c r="AD3475" s="216"/>
      <c r="AE3475" s="216"/>
      <c r="AF3475" s="216"/>
      <c r="AG3475" s="216"/>
      <c r="AH3475" s="216"/>
      <c r="AI3475" s="216"/>
      <c r="AJ3475" s="216"/>
      <c r="AK3475" s="216"/>
      <c r="AL3475" s="216"/>
      <c r="FY3475" s="184"/>
      <c r="JJ3475" s="184"/>
    </row>
    <row r="3476" spans="2:270">
      <c r="B3476" s="202"/>
      <c r="E3476" s="216"/>
      <c r="F3476" s="216"/>
      <c r="G3476" s="216"/>
      <c r="H3476" s="216"/>
      <c r="I3476" s="216"/>
      <c r="J3476" s="216"/>
      <c r="K3476" s="216"/>
      <c r="L3476" s="216"/>
      <c r="M3476" s="216"/>
      <c r="N3476" s="216"/>
      <c r="O3476" s="216"/>
      <c r="P3476" s="216"/>
      <c r="Q3476" s="216"/>
      <c r="R3476" s="216"/>
      <c r="S3476" s="216"/>
      <c r="T3476" s="216"/>
      <c r="U3476" s="216"/>
      <c r="V3476" s="216"/>
      <c r="W3476" s="216"/>
      <c r="X3476" s="216"/>
      <c r="Y3476" s="216"/>
      <c r="Z3476" s="216"/>
      <c r="AA3476" s="216"/>
      <c r="AB3476" s="216"/>
      <c r="AC3476" s="216"/>
      <c r="AD3476" s="216"/>
      <c r="AE3476" s="216"/>
      <c r="AF3476" s="216"/>
      <c r="AG3476" s="216"/>
      <c r="AH3476" s="216"/>
      <c r="AI3476" s="216"/>
      <c r="AJ3476" s="216"/>
      <c r="AK3476" s="216"/>
      <c r="AL3476" s="216"/>
      <c r="FY3476" s="184"/>
      <c r="JJ3476" s="184"/>
    </row>
    <row r="3477" spans="2:270">
      <c r="B3477" s="202"/>
      <c r="E3477" s="216"/>
      <c r="F3477" s="216"/>
      <c r="G3477" s="216"/>
      <c r="H3477" s="216"/>
      <c r="I3477" s="216"/>
      <c r="J3477" s="216"/>
      <c r="K3477" s="216"/>
      <c r="L3477" s="216"/>
      <c r="M3477" s="216"/>
      <c r="N3477" s="216"/>
      <c r="O3477" s="216"/>
      <c r="P3477" s="216"/>
      <c r="Q3477" s="216"/>
      <c r="R3477" s="216"/>
      <c r="S3477" s="216"/>
      <c r="T3477" s="216"/>
      <c r="U3477" s="216"/>
      <c r="V3477" s="216"/>
      <c r="W3477" s="216"/>
      <c r="X3477" s="216"/>
      <c r="Y3477" s="216"/>
      <c r="Z3477" s="216"/>
      <c r="AA3477" s="216"/>
      <c r="AB3477" s="216"/>
      <c r="AC3477" s="216"/>
      <c r="AD3477" s="216"/>
      <c r="AE3477" s="216"/>
      <c r="AF3477" s="216"/>
      <c r="AG3477" s="216"/>
      <c r="AH3477" s="216"/>
      <c r="AI3477" s="216"/>
      <c r="AJ3477" s="216"/>
      <c r="AK3477" s="216"/>
      <c r="AL3477" s="216"/>
      <c r="FY3477" s="184"/>
      <c r="JJ3477" s="184"/>
    </row>
    <row r="3478" spans="2:270">
      <c r="B3478" s="202"/>
      <c r="E3478" s="216"/>
      <c r="F3478" s="216"/>
      <c r="G3478" s="216"/>
      <c r="H3478" s="216"/>
      <c r="I3478" s="216"/>
      <c r="J3478" s="216"/>
      <c r="K3478" s="216"/>
      <c r="L3478" s="216"/>
      <c r="M3478" s="216"/>
      <c r="N3478" s="216"/>
      <c r="O3478" s="216"/>
      <c r="P3478" s="216"/>
      <c r="Q3478" s="216"/>
      <c r="R3478" s="216"/>
      <c r="S3478" s="216"/>
      <c r="T3478" s="216"/>
      <c r="U3478" s="216"/>
      <c r="V3478" s="216"/>
      <c r="W3478" s="216"/>
      <c r="X3478" s="216"/>
      <c r="Y3478" s="216"/>
      <c r="Z3478" s="216"/>
      <c r="AA3478" s="216"/>
      <c r="AB3478" s="216"/>
      <c r="AC3478" s="216"/>
      <c r="AD3478" s="216"/>
      <c r="AE3478" s="216"/>
      <c r="AF3478" s="216"/>
      <c r="AG3478" s="216"/>
      <c r="AH3478" s="216"/>
      <c r="AI3478" s="216"/>
      <c r="AJ3478" s="216"/>
      <c r="AK3478" s="216"/>
      <c r="AL3478" s="216"/>
      <c r="FY3478" s="184"/>
      <c r="JJ3478" s="184"/>
    </row>
    <row r="3479" spans="2:270">
      <c r="B3479" s="202"/>
      <c r="E3479" s="216"/>
      <c r="F3479" s="216"/>
      <c r="G3479" s="216"/>
      <c r="H3479" s="216"/>
      <c r="I3479" s="216"/>
      <c r="J3479" s="216"/>
      <c r="K3479" s="216"/>
      <c r="L3479" s="216"/>
      <c r="M3479" s="216"/>
      <c r="N3479" s="216"/>
      <c r="O3479" s="216"/>
      <c r="P3479" s="216"/>
      <c r="Q3479" s="216"/>
      <c r="R3479" s="216"/>
      <c r="S3479" s="216"/>
      <c r="T3479" s="216"/>
      <c r="U3479" s="216"/>
      <c r="V3479" s="216"/>
      <c r="W3479" s="216"/>
      <c r="X3479" s="216"/>
      <c r="Y3479" s="216"/>
      <c r="Z3479" s="216"/>
      <c r="AA3479" s="216"/>
      <c r="AB3479" s="216"/>
      <c r="AC3479" s="216"/>
      <c r="AD3479" s="216"/>
      <c r="AE3479" s="216"/>
      <c r="AF3479" s="216"/>
      <c r="AG3479" s="216"/>
      <c r="AH3479" s="216"/>
      <c r="AI3479" s="216"/>
      <c r="AJ3479" s="216"/>
      <c r="AK3479" s="216"/>
      <c r="AL3479" s="216"/>
      <c r="FY3479" s="184"/>
      <c r="JJ3479" s="184"/>
    </row>
    <row r="3480" spans="2:270">
      <c r="B3480" s="202"/>
      <c r="E3480" s="216"/>
      <c r="F3480" s="216"/>
      <c r="G3480" s="216"/>
      <c r="H3480" s="216"/>
      <c r="I3480" s="216"/>
      <c r="J3480" s="216"/>
      <c r="K3480" s="216"/>
      <c r="L3480" s="216"/>
      <c r="M3480" s="216"/>
      <c r="N3480" s="216"/>
      <c r="O3480" s="216"/>
      <c r="P3480" s="216"/>
      <c r="Q3480" s="216"/>
      <c r="R3480" s="216"/>
      <c r="S3480" s="216"/>
      <c r="T3480" s="216"/>
      <c r="U3480" s="216"/>
      <c r="V3480" s="216"/>
      <c r="W3480" s="216"/>
      <c r="X3480" s="216"/>
      <c r="Y3480" s="216"/>
      <c r="Z3480" s="216"/>
      <c r="AA3480" s="216"/>
      <c r="AB3480" s="216"/>
      <c r="AC3480" s="216"/>
      <c r="AD3480" s="216"/>
      <c r="AE3480" s="216"/>
      <c r="AF3480" s="216"/>
      <c r="AG3480" s="216"/>
      <c r="AH3480" s="216"/>
      <c r="AI3480" s="216"/>
      <c r="AJ3480" s="216"/>
      <c r="AK3480" s="216"/>
      <c r="AL3480" s="216"/>
      <c r="FY3480" s="184"/>
      <c r="JJ3480" s="184"/>
    </row>
    <row r="3481" spans="2:270">
      <c r="B3481" s="202"/>
      <c r="E3481" s="216"/>
      <c r="F3481" s="216"/>
      <c r="G3481" s="216"/>
      <c r="H3481" s="216"/>
      <c r="I3481" s="216"/>
      <c r="J3481" s="216"/>
      <c r="K3481" s="216"/>
      <c r="L3481" s="216"/>
      <c r="M3481" s="216"/>
      <c r="N3481" s="216"/>
      <c r="O3481" s="216"/>
      <c r="P3481" s="216"/>
      <c r="Q3481" s="216"/>
      <c r="R3481" s="216"/>
      <c r="S3481" s="216"/>
      <c r="T3481" s="216"/>
      <c r="U3481" s="216"/>
      <c r="V3481" s="216"/>
      <c r="W3481" s="216"/>
      <c r="X3481" s="216"/>
      <c r="Y3481" s="216"/>
      <c r="Z3481" s="216"/>
      <c r="AA3481" s="216"/>
      <c r="AB3481" s="216"/>
      <c r="AC3481" s="216"/>
      <c r="AD3481" s="216"/>
      <c r="AE3481" s="216"/>
      <c r="AF3481" s="216"/>
      <c r="AG3481" s="216"/>
      <c r="AH3481" s="216"/>
      <c r="AI3481" s="216"/>
      <c r="AJ3481" s="216"/>
      <c r="AK3481" s="216"/>
      <c r="AL3481" s="216"/>
      <c r="FY3481" s="184"/>
      <c r="JJ3481" s="184"/>
    </row>
    <row r="3482" spans="2:270">
      <c r="B3482" s="202"/>
      <c r="E3482" s="216"/>
      <c r="F3482" s="216"/>
      <c r="G3482" s="216"/>
      <c r="H3482" s="216"/>
      <c r="I3482" s="216"/>
      <c r="J3482" s="216"/>
      <c r="K3482" s="216"/>
      <c r="L3482" s="216"/>
      <c r="M3482" s="216"/>
      <c r="N3482" s="216"/>
      <c r="O3482" s="216"/>
      <c r="P3482" s="216"/>
      <c r="Q3482" s="216"/>
      <c r="R3482" s="216"/>
      <c r="S3482" s="216"/>
      <c r="T3482" s="216"/>
      <c r="U3482" s="216"/>
      <c r="V3482" s="216"/>
      <c r="W3482" s="216"/>
      <c r="X3482" s="216"/>
      <c r="Y3482" s="216"/>
      <c r="Z3482" s="216"/>
      <c r="AA3482" s="216"/>
      <c r="AB3482" s="216"/>
      <c r="AC3482" s="216"/>
      <c r="AD3482" s="216"/>
      <c r="AE3482" s="216"/>
      <c r="AF3482" s="216"/>
      <c r="AG3482" s="216"/>
      <c r="AH3482" s="216"/>
      <c r="AI3482" s="216"/>
      <c r="AJ3482" s="216"/>
      <c r="AK3482" s="216"/>
      <c r="AL3482" s="216"/>
      <c r="FY3482" s="184"/>
      <c r="JJ3482" s="184"/>
    </row>
    <row r="3483" spans="2:270">
      <c r="B3483" s="202"/>
      <c r="E3483" s="216"/>
      <c r="F3483" s="216"/>
      <c r="G3483" s="216"/>
      <c r="H3483" s="216"/>
      <c r="I3483" s="216"/>
      <c r="J3483" s="216"/>
      <c r="K3483" s="216"/>
      <c r="L3483" s="216"/>
      <c r="M3483" s="216"/>
      <c r="N3483" s="216"/>
      <c r="O3483" s="216"/>
      <c r="P3483" s="216"/>
      <c r="Q3483" s="216"/>
      <c r="R3483" s="216"/>
      <c r="S3483" s="216"/>
      <c r="T3483" s="216"/>
      <c r="U3483" s="216"/>
      <c r="V3483" s="216"/>
      <c r="W3483" s="216"/>
      <c r="X3483" s="216"/>
      <c r="Y3483" s="216"/>
      <c r="Z3483" s="216"/>
      <c r="AA3483" s="216"/>
      <c r="AB3483" s="216"/>
      <c r="AC3483" s="216"/>
      <c r="AD3483" s="216"/>
      <c r="AE3483" s="216"/>
      <c r="AF3483" s="216"/>
      <c r="AG3483" s="216"/>
      <c r="AH3483" s="216"/>
      <c r="AI3483" s="216"/>
      <c r="AJ3483" s="216"/>
      <c r="AK3483" s="216"/>
      <c r="AL3483" s="216"/>
      <c r="FY3483" s="184"/>
      <c r="JJ3483" s="184"/>
    </row>
    <row r="3484" spans="2:270">
      <c r="B3484" s="202"/>
      <c r="E3484" s="216"/>
      <c r="F3484" s="216"/>
      <c r="G3484" s="216"/>
      <c r="H3484" s="216"/>
      <c r="I3484" s="216"/>
      <c r="J3484" s="216"/>
      <c r="K3484" s="216"/>
      <c r="L3484" s="216"/>
      <c r="M3484" s="216"/>
      <c r="N3484" s="216"/>
      <c r="O3484" s="216"/>
      <c r="P3484" s="216"/>
      <c r="Q3484" s="216"/>
      <c r="R3484" s="216"/>
      <c r="S3484" s="216"/>
      <c r="T3484" s="216"/>
      <c r="U3484" s="216"/>
      <c r="V3484" s="216"/>
      <c r="W3484" s="216"/>
      <c r="X3484" s="216"/>
      <c r="Y3484" s="216"/>
      <c r="Z3484" s="216"/>
      <c r="AA3484" s="216"/>
      <c r="AB3484" s="216"/>
      <c r="AC3484" s="216"/>
      <c r="AD3484" s="216"/>
      <c r="AE3484" s="216"/>
      <c r="AF3484" s="216"/>
      <c r="AG3484" s="216"/>
      <c r="AH3484" s="216"/>
      <c r="AI3484" s="216"/>
      <c r="AJ3484" s="216"/>
      <c r="AK3484" s="216"/>
      <c r="AL3484" s="216"/>
      <c r="FY3484" s="184"/>
      <c r="JJ3484" s="184"/>
    </row>
    <row r="3485" spans="2:270">
      <c r="B3485" s="202"/>
      <c r="E3485" s="216"/>
      <c r="F3485" s="216"/>
      <c r="G3485" s="216"/>
      <c r="H3485" s="216"/>
      <c r="I3485" s="216"/>
      <c r="J3485" s="216"/>
      <c r="K3485" s="216"/>
      <c r="L3485" s="216"/>
      <c r="M3485" s="216"/>
      <c r="N3485" s="216"/>
      <c r="O3485" s="216"/>
      <c r="P3485" s="216"/>
      <c r="Q3485" s="216"/>
      <c r="R3485" s="216"/>
      <c r="S3485" s="216"/>
      <c r="T3485" s="216"/>
      <c r="U3485" s="216"/>
      <c r="V3485" s="216"/>
      <c r="W3485" s="216"/>
      <c r="X3485" s="216"/>
      <c r="Y3485" s="216"/>
      <c r="Z3485" s="216"/>
      <c r="AA3485" s="216"/>
      <c r="AB3485" s="216"/>
      <c r="AC3485" s="216"/>
      <c r="AD3485" s="216"/>
      <c r="AE3485" s="216"/>
      <c r="AF3485" s="216"/>
      <c r="AG3485" s="216"/>
      <c r="AH3485" s="216"/>
      <c r="AI3485" s="216"/>
      <c r="AJ3485" s="216"/>
      <c r="AK3485" s="216"/>
      <c r="AL3485" s="216"/>
      <c r="FY3485" s="184"/>
      <c r="JJ3485" s="184"/>
    </row>
    <row r="3486" spans="2:270">
      <c r="B3486" s="202"/>
      <c r="E3486" s="216"/>
      <c r="F3486" s="216"/>
      <c r="G3486" s="216"/>
      <c r="H3486" s="216"/>
      <c r="I3486" s="216"/>
      <c r="J3486" s="216"/>
      <c r="K3486" s="216"/>
      <c r="L3486" s="216"/>
      <c r="M3486" s="216"/>
      <c r="N3486" s="216"/>
      <c r="O3486" s="216"/>
      <c r="P3486" s="216"/>
      <c r="Q3486" s="216"/>
      <c r="R3486" s="216"/>
      <c r="S3486" s="216"/>
      <c r="T3486" s="216"/>
      <c r="U3486" s="216"/>
      <c r="V3486" s="216"/>
      <c r="W3486" s="216"/>
      <c r="X3486" s="216"/>
      <c r="Y3486" s="216"/>
      <c r="Z3486" s="216"/>
      <c r="AA3486" s="216"/>
      <c r="AB3486" s="216"/>
      <c r="AC3486" s="216"/>
      <c r="AD3486" s="216"/>
      <c r="AE3486" s="216"/>
      <c r="AF3486" s="216"/>
      <c r="AG3486" s="216"/>
      <c r="AH3486" s="216"/>
      <c r="AI3486" s="216"/>
      <c r="AJ3486" s="216"/>
      <c r="AK3486" s="216"/>
      <c r="AL3486" s="216"/>
      <c r="FY3486" s="184"/>
      <c r="JJ3486" s="184"/>
    </row>
    <row r="3487" spans="2:270">
      <c r="B3487" s="202"/>
      <c r="E3487" s="216"/>
      <c r="F3487" s="216"/>
      <c r="G3487" s="216"/>
      <c r="H3487" s="216"/>
      <c r="I3487" s="216"/>
      <c r="J3487" s="216"/>
      <c r="K3487" s="216"/>
      <c r="L3487" s="216"/>
      <c r="M3487" s="216"/>
      <c r="N3487" s="216"/>
      <c r="O3487" s="216"/>
      <c r="P3487" s="216"/>
      <c r="Q3487" s="216"/>
      <c r="R3487" s="216"/>
      <c r="S3487" s="216"/>
      <c r="T3487" s="216"/>
      <c r="U3487" s="216"/>
      <c r="V3487" s="216"/>
      <c r="W3487" s="216"/>
      <c r="X3487" s="216"/>
      <c r="Y3487" s="216"/>
      <c r="Z3487" s="216"/>
      <c r="AA3487" s="216"/>
      <c r="AB3487" s="216"/>
      <c r="AC3487" s="216"/>
      <c r="AD3487" s="216"/>
      <c r="AE3487" s="216"/>
      <c r="AF3487" s="216"/>
      <c r="AG3487" s="216"/>
      <c r="AH3487" s="216"/>
      <c r="AI3487" s="216"/>
      <c r="AJ3487" s="216"/>
      <c r="AK3487" s="216"/>
      <c r="AL3487" s="216"/>
      <c r="FY3487" s="184"/>
      <c r="JJ3487" s="184"/>
    </row>
    <row r="3488" spans="2:270">
      <c r="B3488" s="202"/>
      <c r="E3488" s="216"/>
      <c r="F3488" s="216"/>
      <c r="G3488" s="216"/>
      <c r="H3488" s="216"/>
      <c r="I3488" s="216"/>
      <c r="J3488" s="216"/>
      <c r="K3488" s="216"/>
      <c r="L3488" s="216"/>
      <c r="M3488" s="216"/>
      <c r="N3488" s="216"/>
      <c r="O3488" s="216"/>
      <c r="P3488" s="216"/>
      <c r="Q3488" s="216"/>
      <c r="R3488" s="216"/>
      <c r="S3488" s="216"/>
      <c r="T3488" s="216"/>
      <c r="U3488" s="216"/>
      <c r="V3488" s="216"/>
      <c r="W3488" s="216"/>
      <c r="X3488" s="216"/>
      <c r="Y3488" s="216"/>
      <c r="Z3488" s="216"/>
      <c r="AA3488" s="216"/>
      <c r="AB3488" s="216"/>
      <c r="AC3488" s="216"/>
      <c r="AD3488" s="216"/>
      <c r="AE3488" s="216"/>
      <c r="AF3488" s="216"/>
      <c r="AG3488" s="216"/>
      <c r="AH3488" s="216"/>
      <c r="AI3488" s="216"/>
      <c r="AJ3488" s="216"/>
      <c r="AK3488" s="216"/>
      <c r="AL3488" s="216"/>
      <c r="FY3488" s="184"/>
      <c r="JJ3488" s="184"/>
    </row>
    <row r="3489" spans="2:270">
      <c r="B3489" s="202"/>
      <c r="E3489" s="216"/>
      <c r="F3489" s="216"/>
      <c r="G3489" s="216"/>
      <c r="H3489" s="216"/>
      <c r="I3489" s="216"/>
      <c r="J3489" s="216"/>
      <c r="K3489" s="216"/>
      <c r="L3489" s="216"/>
      <c r="M3489" s="216"/>
      <c r="N3489" s="216"/>
      <c r="O3489" s="216"/>
      <c r="P3489" s="216"/>
      <c r="Q3489" s="216"/>
      <c r="R3489" s="216"/>
      <c r="S3489" s="216"/>
      <c r="T3489" s="216"/>
      <c r="U3489" s="216"/>
      <c r="V3489" s="216"/>
      <c r="W3489" s="216"/>
      <c r="X3489" s="216"/>
      <c r="Y3489" s="216"/>
      <c r="Z3489" s="216"/>
      <c r="AA3489" s="216"/>
      <c r="AB3489" s="216"/>
      <c r="AC3489" s="216"/>
      <c r="AD3489" s="216"/>
      <c r="AE3489" s="216"/>
      <c r="AF3489" s="216"/>
      <c r="AG3489" s="216"/>
      <c r="AH3489" s="216"/>
      <c r="AI3489" s="216"/>
      <c r="AJ3489" s="216"/>
      <c r="AK3489" s="216"/>
      <c r="AL3489" s="216"/>
      <c r="FY3489" s="184"/>
      <c r="JJ3489" s="184"/>
    </row>
    <row r="3490" spans="2:270">
      <c r="B3490" s="202"/>
      <c r="E3490" s="216"/>
      <c r="F3490" s="216"/>
      <c r="G3490" s="216"/>
      <c r="H3490" s="216"/>
      <c r="I3490" s="216"/>
      <c r="J3490" s="216"/>
      <c r="K3490" s="216"/>
      <c r="L3490" s="216"/>
      <c r="M3490" s="216"/>
      <c r="N3490" s="216"/>
      <c r="O3490" s="216"/>
      <c r="P3490" s="216"/>
      <c r="Q3490" s="216"/>
      <c r="R3490" s="216"/>
      <c r="S3490" s="216"/>
      <c r="T3490" s="216"/>
      <c r="U3490" s="216"/>
      <c r="V3490" s="216"/>
      <c r="W3490" s="216"/>
      <c r="X3490" s="216"/>
      <c r="Y3490" s="216"/>
      <c r="Z3490" s="216"/>
      <c r="AA3490" s="216"/>
      <c r="AB3490" s="216"/>
      <c r="AC3490" s="216"/>
      <c r="AD3490" s="216"/>
      <c r="AE3490" s="216"/>
      <c r="AF3490" s="216"/>
      <c r="AG3490" s="216"/>
      <c r="AH3490" s="216"/>
      <c r="AI3490" s="216"/>
      <c r="AJ3490" s="216"/>
      <c r="AK3490" s="216"/>
      <c r="AL3490" s="216"/>
      <c r="FY3490" s="184"/>
      <c r="JJ3490" s="184"/>
    </row>
    <row r="3491" spans="2:270">
      <c r="B3491" s="202"/>
      <c r="E3491" s="216"/>
      <c r="F3491" s="216"/>
      <c r="G3491" s="216"/>
      <c r="H3491" s="216"/>
      <c r="I3491" s="216"/>
      <c r="J3491" s="216"/>
      <c r="K3491" s="216"/>
      <c r="L3491" s="216"/>
      <c r="M3491" s="216"/>
      <c r="N3491" s="216"/>
      <c r="O3491" s="216"/>
      <c r="P3491" s="216"/>
      <c r="Q3491" s="216"/>
      <c r="R3491" s="216"/>
      <c r="S3491" s="216"/>
      <c r="T3491" s="216"/>
      <c r="U3491" s="216"/>
      <c r="V3491" s="216"/>
      <c r="W3491" s="216"/>
      <c r="X3491" s="216"/>
      <c r="Y3491" s="216"/>
      <c r="Z3491" s="216"/>
      <c r="AA3491" s="216"/>
      <c r="AB3491" s="216"/>
      <c r="AC3491" s="216"/>
      <c r="AD3491" s="216"/>
      <c r="AE3491" s="216"/>
      <c r="AF3491" s="216"/>
      <c r="AG3491" s="216"/>
      <c r="AH3491" s="216"/>
      <c r="AI3491" s="216"/>
      <c r="AJ3491" s="216"/>
      <c r="AK3491" s="216"/>
      <c r="AL3491" s="216"/>
      <c r="FY3491" s="184"/>
      <c r="JJ3491" s="184"/>
    </row>
    <row r="3492" spans="2:270">
      <c r="B3492" s="202"/>
      <c r="E3492" s="216"/>
      <c r="F3492" s="216"/>
      <c r="G3492" s="216"/>
      <c r="H3492" s="216"/>
      <c r="I3492" s="216"/>
      <c r="J3492" s="216"/>
      <c r="K3492" s="216"/>
      <c r="L3492" s="216"/>
      <c r="M3492" s="216"/>
      <c r="N3492" s="216"/>
      <c r="O3492" s="216"/>
      <c r="P3492" s="216"/>
      <c r="Q3492" s="216"/>
      <c r="R3492" s="216"/>
      <c r="S3492" s="216"/>
      <c r="T3492" s="216"/>
      <c r="U3492" s="216"/>
      <c r="V3492" s="216"/>
      <c r="W3492" s="216"/>
      <c r="X3492" s="216"/>
      <c r="Y3492" s="216"/>
      <c r="Z3492" s="216"/>
      <c r="AA3492" s="216"/>
      <c r="AB3492" s="216"/>
      <c r="AC3492" s="216"/>
      <c r="AD3492" s="216"/>
      <c r="AE3492" s="216"/>
      <c r="AF3492" s="216"/>
      <c r="AG3492" s="216"/>
      <c r="AH3492" s="216"/>
      <c r="AI3492" s="216"/>
      <c r="AJ3492" s="216"/>
      <c r="AK3492" s="216"/>
      <c r="AL3492" s="216"/>
      <c r="FY3492" s="184"/>
      <c r="JJ3492" s="184"/>
    </row>
    <row r="3493" spans="2:270">
      <c r="B3493" s="202"/>
      <c r="E3493" s="216"/>
      <c r="F3493" s="216"/>
      <c r="G3493" s="216"/>
      <c r="H3493" s="216"/>
      <c r="I3493" s="216"/>
      <c r="J3493" s="216"/>
      <c r="K3493" s="216"/>
      <c r="L3493" s="216"/>
      <c r="M3493" s="216"/>
      <c r="N3493" s="216"/>
      <c r="O3493" s="216"/>
      <c r="P3493" s="216"/>
      <c r="Q3493" s="216"/>
      <c r="R3493" s="216"/>
      <c r="S3493" s="216"/>
      <c r="T3493" s="216"/>
      <c r="U3493" s="216"/>
      <c r="V3493" s="216"/>
      <c r="W3493" s="216"/>
      <c r="X3493" s="216"/>
      <c r="Y3493" s="216"/>
      <c r="Z3493" s="216"/>
      <c r="AA3493" s="216"/>
      <c r="AB3493" s="216"/>
      <c r="AC3493" s="216"/>
      <c r="AD3493" s="216"/>
      <c r="AE3493" s="216"/>
      <c r="AF3493" s="216"/>
      <c r="AG3493" s="216"/>
      <c r="AH3493" s="216"/>
      <c r="AI3493" s="216"/>
      <c r="AJ3493" s="216"/>
      <c r="AK3493" s="216"/>
      <c r="AL3493" s="216"/>
      <c r="FY3493" s="184"/>
      <c r="JJ3493" s="184"/>
    </row>
    <row r="3494" spans="2:270">
      <c r="B3494" s="202"/>
      <c r="E3494" s="216"/>
      <c r="F3494" s="216"/>
      <c r="G3494" s="216"/>
      <c r="H3494" s="216"/>
      <c r="I3494" s="216"/>
      <c r="J3494" s="216"/>
      <c r="K3494" s="216"/>
      <c r="L3494" s="216"/>
      <c r="M3494" s="216"/>
      <c r="N3494" s="216"/>
      <c r="O3494" s="216"/>
      <c r="P3494" s="216"/>
      <c r="Q3494" s="216"/>
      <c r="R3494" s="216"/>
      <c r="S3494" s="216"/>
      <c r="T3494" s="216"/>
      <c r="U3494" s="216"/>
      <c r="V3494" s="216"/>
      <c r="W3494" s="216"/>
      <c r="X3494" s="216"/>
      <c r="Y3494" s="216"/>
      <c r="Z3494" s="216"/>
      <c r="AA3494" s="216"/>
      <c r="AB3494" s="216"/>
      <c r="AC3494" s="216"/>
      <c r="AD3494" s="216"/>
      <c r="AE3494" s="216"/>
      <c r="AF3494" s="216"/>
      <c r="AG3494" s="216"/>
      <c r="AH3494" s="216"/>
      <c r="AI3494" s="216"/>
      <c r="AJ3494" s="216"/>
      <c r="AK3494" s="216"/>
      <c r="AL3494" s="216"/>
      <c r="FY3494" s="184"/>
      <c r="JJ3494" s="184"/>
    </row>
    <row r="3495" spans="2:270">
      <c r="B3495" s="202"/>
      <c r="E3495" s="216"/>
      <c r="F3495" s="216"/>
      <c r="G3495" s="216"/>
      <c r="H3495" s="216"/>
      <c r="I3495" s="216"/>
      <c r="J3495" s="216"/>
      <c r="K3495" s="216"/>
      <c r="L3495" s="216"/>
      <c r="M3495" s="216"/>
      <c r="N3495" s="216"/>
      <c r="O3495" s="216"/>
      <c r="P3495" s="216"/>
      <c r="Q3495" s="216"/>
      <c r="R3495" s="216"/>
      <c r="S3495" s="216"/>
      <c r="T3495" s="216"/>
      <c r="U3495" s="216"/>
      <c r="V3495" s="216"/>
      <c r="W3495" s="216"/>
      <c r="X3495" s="216"/>
      <c r="Y3495" s="216"/>
      <c r="Z3495" s="216"/>
      <c r="AA3495" s="216"/>
      <c r="AB3495" s="216"/>
      <c r="AC3495" s="216"/>
      <c r="AD3495" s="216"/>
      <c r="AE3495" s="216"/>
      <c r="AF3495" s="216"/>
      <c r="AG3495" s="216"/>
      <c r="AH3495" s="216"/>
      <c r="AI3495" s="216"/>
      <c r="AJ3495" s="216"/>
      <c r="AK3495" s="216"/>
      <c r="AL3495" s="216"/>
      <c r="FY3495" s="184"/>
      <c r="JJ3495" s="184"/>
    </row>
    <row r="3496" spans="2:270">
      <c r="B3496" s="202"/>
      <c r="E3496" s="216"/>
      <c r="F3496" s="216"/>
      <c r="G3496" s="216"/>
      <c r="H3496" s="216"/>
      <c r="I3496" s="216"/>
      <c r="J3496" s="216"/>
      <c r="K3496" s="216"/>
      <c r="L3496" s="216"/>
      <c r="M3496" s="216"/>
      <c r="N3496" s="216"/>
      <c r="O3496" s="216"/>
      <c r="P3496" s="216"/>
      <c r="Q3496" s="216"/>
      <c r="R3496" s="216"/>
      <c r="S3496" s="216"/>
      <c r="T3496" s="216"/>
      <c r="U3496" s="216"/>
      <c r="V3496" s="216"/>
      <c r="W3496" s="216"/>
      <c r="X3496" s="216"/>
      <c r="Y3496" s="216"/>
      <c r="Z3496" s="216"/>
      <c r="AA3496" s="216"/>
      <c r="AB3496" s="216"/>
      <c r="AC3496" s="216"/>
      <c r="AD3496" s="216"/>
      <c r="AE3496" s="216"/>
      <c r="AF3496" s="216"/>
      <c r="AG3496" s="216"/>
      <c r="AH3496" s="216"/>
      <c r="AI3496" s="216"/>
      <c r="AJ3496" s="216"/>
      <c r="AK3496" s="216"/>
      <c r="AL3496" s="216"/>
      <c r="FY3496" s="184"/>
      <c r="JJ3496" s="184"/>
    </row>
    <row r="3497" spans="2:270">
      <c r="B3497" s="202"/>
      <c r="E3497" s="216"/>
      <c r="F3497" s="216"/>
      <c r="G3497" s="216"/>
      <c r="H3497" s="216"/>
      <c r="I3497" s="216"/>
      <c r="J3497" s="216"/>
      <c r="K3497" s="216"/>
      <c r="L3497" s="216"/>
      <c r="M3497" s="216"/>
      <c r="N3497" s="216"/>
      <c r="O3497" s="216"/>
      <c r="P3497" s="216"/>
      <c r="Q3497" s="216"/>
      <c r="R3497" s="216"/>
      <c r="S3497" s="216"/>
      <c r="T3497" s="216"/>
      <c r="U3497" s="216"/>
      <c r="V3497" s="216"/>
      <c r="W3497" s="216"/>
      <c r="X3497" s="216"/>
      <c r="Y3497" s="216"/>
      <c r="Z3497" s="216"/>
      <c r="AA3497" s="216"/>
      <c r="AB3497" s="216"/>
      <c r="AC3497" s="216"/>
      <c r="AD3497" s="216"/>
      <c r="AE3497" s="216"/>
      <c r="AF3497" s="216"/>
      <c r="AG3497" s="216"/>
      <c r="AH3497" s="216"/>
      <c r="AI3497" s="216"/>
      <c r="AJ3497" s="216"/>
      <c r="AK3497" s="216"/>
      <c r="AL3497" s="216"/>
      <c r="FY3497" s="184"/>
      <c r="JJ3497" s="184"/>
    </row>
    <row r="3498" spans="2:270">
      <c r="B3498" s="202"/>
      <c r="E3498" s="216"/>
      <c r="F3498" s="216"/>
      <c r="G3498" s="216"/>
      <c r="H3498" s="216"/>
      <c r="I3498" s="216"/>
      <c r="J3498" s="216"/>
      <c r="K3498" s="216"/>
      <c r="L3498" s="216"/>
      <c r="M3498" s="216"/>
      <c r="N3498" s="216"/>
      <c r="O3498" s="216"/>
      <c r="P3498" s="216"/>
      <c r="Q3498" s="216"/>
      <c r="R3498" s="216"/>
      <c r="S3498" s="216"/>
      <c r="T3498" s="216"/>
      <c r="U3498" s="216"/>
      <c r="V3498" s="216"/>
      <c r="W3498" s="216"/>
      <c r="X3498" s="216"/>
      <c r="Y3498" s="216"/>
      <c r="Z3498" s="216"/>
      <c r="AA3498" s="216"/>
      <c r="AB3498" s="216"/>
      <c r="AC3498" s="216"/>
      <c r="AD3498" s="216"/>
      <c r="AE3498" s="216"/>
      <c r="AF3498" s="216"/>
      <c r="AG3498" s="216"/>
      <c r="AH3498" s="216"/>
      <c r="AI3498" s="216"/>
      <c r="AJ3498" s="216"/>
      <c r="AK3498" s="216"/>
      <c r="AL3498" s="216"/>
      <c r="FY3498" s="184"/>
      <c r="JJ3498" s="184"/>
    </row>
    <row r="3499" spans="2:270">
      <c r="B3499" s="202"/>
      <c r="E3499" s="216"/>
      <c r="F3499" s="216"/>
      <c r="G3499" s="216"/>
      <c r="H3499" s="216"/>
      <c r="I3499" s="216"/>
      <c r="J3499" s="216"/>
      <c r="K3499" s="216"/>
      <c r="L3499" s="216"/>
      <c r="M3499" s="216"/>
      <c r="N3499" s="216"/>
      <c r="O3499" s="216"/>
      <c r="P3499" s="216"/>
      <c r="Q3499" s="216"/>
      <c r="R3499" s="216"/>
      <c r="S3499" s="216"/>
      <c r="T3499" s="216"/>
      <c r="U3499" s="216"/>
      <c r="V3499" s="216"/>
      <c r="W3499" s="216"/>
      <c r="X3499" s="216"/>
      <c r="Y3499" s="216"/>
      <c r="Z3499" s="216"/>
      <c r="AA3499" s="216"/>
      <c r="AB3499" s="216"/>
      <c r="AC3499" s="216"/>
      <c r="AD3499" s="216"/>
      <c r="AE3499" s="216"/>
      <c r="AF3499" s="216"/>
      <c r="AG3499" s="216"/>
      <c r="AH3499" s="216"/>
      <c r="AI3499" s="216"/>
      <c r="AJ3499" s="216"/>
      <c r="AK3499" s="216"/>
      <c r="AL3499" s="216"/>
      <c r="FY3499" s="184"/>
      <c r="JJ3499" s="184"/>
    </row>
    <row r="3500" spans="2:270">
      <c r="B3500" s="202"/>
      <c r="E3500" s="216"/>
      <c r="F3500" s="216"/>
      <c r="G3500" s="216"/>
      <c r="H3500" s="216"/>
      <c r="I3500" s="216"/>
      <c r="J3500" s="216"/>
      <c r="K3500" s="216"/>
      <c r="L3500" s="216"/>
      <c r="M3500" s="216"/>
      <c r="N3500" s="216"/>
      <c r="O3500" s="216"/>
      <c r="P3500" s="216"/>
      <c r="Q3500" s="216"/>
      <c r="R3500" s="216"/>
      <c r="S3500" s="216"/>
      <c r="T3500" s="216"/>
      <c r="U3500" s="216"/>
      <c r="V3500" s="216"/>
      <c r="W3500" s="216"/>
      <c r="X3500" s="216"/>
      <c r="Y3500" s="216"/>
      <c r="Z3500" s="216"/>
      <c r="AA3500" s="216"/>
      <c r="AB3500" s="216"/>
      <c r="AC3500" s="216"/>
      <c r="AD3500" s="216"/>
      <c r="AE3500" s="216"/>
      <c r="AF3500" s="216"/>
      <c r="AG3500" s="216"/>
      <c r="AH3500" s="216"/>
      <c r="AI3500" s="216"/>
      <c r="AJ3500" s="216"/>
      <c r="AK3500" s="216"/>
      <c r="AL3500" s="216"/>
      <c r="FY3500" s="184"/>
      <c r="JJ3500" s="184"/>
    </row>
    <row r="3501" spans="2:270">
      <c r="B3501" s="202"/>
      <c r="E3501" s="216"/>
      <c r="F3501" s="216"/>
      <c r="G3501" s="216"/>
      <c r="H3501" s="216"/>
      <c r="I3501" s="216"/>
      <c r="J3501" s="216"/>
      <c r="K3501" s="216"/>
      <c r="L3501" s="216"/>
      <c r="M3501" s="216"/>
      <c r="N3501" s="216"/>
      <c r="O3501" s="216"/>
      <c r="P3501" s="216"/>
      <c r="Q3501" s="216"/>
      <c r="R3501" s="216"/>
      <c r="S3501" s="216"/>
      <c r="T3501" s="216"/>
      <c r="U3501" s="216"/>
      <c r="V3501" s="216"/>
      <c r="W3501" s="216"/>
      <c r="X3501" s="216"/>
      <c r="Y3501" s="216"/>
      <c r="Z3501" s="216"/>
      <c r="AA3501" s="216"/>
      <c r="AB3501" s="216"/>
      <c r="AC3501" s="216"/>
      <c r="AD3501" s="216"/>
      <c r="AE3501" s="216"/>
      <c r="AF3501" s="216"/>
      <c r="AG3501" s="216"/>
      <c r="AH3501" s="216"/>
      <c r="AI3501" s="216"/>
      <c r="AJ3501" s="216"/>
      <c r="AK3501" s="216"/>
      <c r="AL3501" s="216"/>
      <c r="FY3501" s="184"/>
      <c r="JJ3501" s="184"/>
    </row>
    <row r="3502" spans="2:270">
      <c r="B3502" s="202"/>
      <c r="E3502" s="216"/>
      <c r="F3502" s="216"/>
      <c r="G3502" s="216"/>
      <c r="H3502" s="216"/>
      <c r="I3502" s="216"/>
      <c r="J3502" s="216"/>
      <c r="K3502" s="216"/>
      <c r="L3502" s="216"/>
      <c r="M3502" s="216"/>
      <c r="N3502" s="216"/>
      <c r="O3502" s="216"/>
      <c r="P3502" s="216"/>
      <c r="Q3502" s="216"/>
      <c r="R3502" s="216"/>
      <c r="S3502" s="216"/>
      <c r="T3502" s="216"/>
      <c r="U3502" s="216"/>
      <c r="V3502" s="216"/>
      <c r="W3502" s="216"/>
      <c r="X3502" s="216"/>
      <c r="Y3502" s="216"/>
      <c r="Z3502" s="216"/>
      <c r="AA3502" s="216"/>
      <c r="AB3502" s="216"/>
      <c r="AC3502" s="216"/>
      <c r="AD3502" s="216"/>
      <c r="AE3502" s="216"/>
      <c r="AF3502" s="216"/>
      <c r="AG3502" s="216"/>
      <c r="AH3502" s="216"/>
      <c r="AI3502" s="216"/>
      <c r="AJ3502" s="216"/>
      <c r="AK3502" s="216"/>
      <c r="AL3502" s="216"/>
      <c r="FY3502" s="184"/>
      <c r="JJ3502" s="184"/>
    </row>
    <row r="3503" spans="2:270">
      <c r="B3503" s="202"/>
      <c r="E3503" s="216"/>
      <c r="F3503" s="216"/>
      <c r="G3503" s="216"/>
      <c r="H3503" s="216"/>
      <c r="I3503" s="216"/>
      <c r="J3503" s="216"/>
      <c r="K3503" s="216"/>
      <c r="L3503" s="216"/>
      <c r="M3503" s="216"/>
      <c r="N3503" s="216"/>
      <c r="O3503" s="216"/>
      <c r="P3503" s="216"/>
      <c r="Q3503" s="216"/>
      <c r="R3503" s="216"/>
      <c r="S3503" s="216"/>
      <c r="T3503" s="216"/>
      <c r="U3503" s="216"/>
      <c r="V3503" s="216"/>
      <c r="W3503" s="216"/>
      <c r="X3503" s="216"/>
      <c r="Y3503" s="216"/>
      <c r="Z3503" s="216"/>
      <c r="AA3503" s="216"/>
      <c r="AB3503" s="216"/>
      <c r="AC3503" s="216"/>
      <c r="AD3503" s="216"/>
      <c r="AE3503" s="216"/>
      <c r="AF3503" s="216"/>
      <c r="AG3503" s="216"/>
      <c r="AH3503" s="216"/>
      <c r="AI3503" s="216"/>
      <c r="AJ3503" s="216"/>
      <c r="AK3503" s="216"/>
      <c r="AL3503" s="216"/>
      <c r="FY3503" s="184"/>
      <c r="JJ3503" s="184"/>
    </row>
    <row r="3504" spans="2:270">
      <c r="B3504" s="202"/>
      <c r="E3504" s="216"/>
      <c r="F3504" s="216"/>
      <c r="G3504" s="216"/>
      <c r="H3504" s="216"/>
      <c r="I3504" s="216"/>
      <c r="J3504" s="216"/>
      <c r="K3504" s="216"/>
      <c r="L3504" s="216"/>
      <c r="M3504" s="216"/>
      <c r="N3504" s="216"/>
      <c r="O3504" s="216"/>
      <c r="P3504" s="216"/>
      <c r="Q3504" s="216"/>
      <c r="R3504" s="216"/>
      <c r="S3504" s="216"/>
      <c r="T3504" s="216"/>
      <c r="U3504" s="216"/>
      <c r="V3504" s="216"/>
      <c r="W3504" s="216"/>
      <c r="X3504" s="216"/>
      <c r="Y3504" s="216"/>
      <c r="Z3504" s="216"/>
      <c r="AA3504" s="216"/>
      <c r="AB3504" s="216"/>
      <c r="AC3504" s="216"/>
      <c r="AD3504" s="216"/>
      <c r="AE3504" s="216"/>
      <c r="AF3504" s="216"/>
      <c r="AG3504" s="216"/>
      <c r="AH3504" s="216"/>
      <c r="AI3504" s="216"/>
      <c r="AJ3504" s="216"/>
      <c r="AK3504" s="216"/>
      <c r="AL3504" s="216"/>
      <c r="FY3504" s="184"/>
      <c r="JJ3504" s="184"/>
    </row>
    <row r="3505" spans="2:270">
      <c r="B3505" s="202"/>
      <c r="E3505" s="216"/>
      <c r="F3505" s="216"/>
      <c r="G3505" s="216"/>
      <c r="H3505" s="216"/>
      <c r="I3505" s="216"/>
      <c r="J3505" s="216"/>
      <c r="K3505" s="216"/>
      <c r="L3505" s="216"/>
      <c r="M3505" s="216"/>
      <c r="N3505" s="216"/>
      <c r="O3505" s="216"/>
      <c r="P3505" s="216"/>
      <c r="Q3505" s="216"/>
      <c r="R3505" s="216"/>
      <c r="S3505" s="216"/>
      <c r="T3505" s="216"/>
      <c r="U3505" s="216"/>
      <c r="V3505" s="216"/>
      <c r="W3505" s="216"/>
      <c r="X3505" s="216"/>
      <c r="Y3505" s="216"/>
      <c r="Z3505" s="216"/>
      <c r="AA3505" s="216"/>
      <c r="AB3505" s="216"/>
      <c r="AC3505" s="216"/>
      <c r="AD3505" s="216"/>
      <c r="AE3505" s="216"/>
      <c r="AF3505" s="216"/>
      <c r="AG3505" s="216"/>
      <c r="AH3505" s="216"/>
      <c r="AI3505" s="216"/>
      <c r="AJ3505" s="216"/>
      <c r="AK3505" s="216"/>
      <c r="AL3505" s="216"/>
      <c r="FY3505" s="184"/>
      <c r="JJ3505" s="184"/>
    </row>
    <row r="3506" spans="2:270">
      <c r="B3506" s="202"/>
      <c r="E3506" s="216"/>
      <c r="F3506" s="216"/>
      <c r="G3506" s="216"/>
      <c r="H3506" s="216"/>
      <c r="I3506" s="216"/>
      <c r="J3506" s="216"/>
      <c r="K3506" s="216"/>
      <c r="L3506" s="216"/>
      <c r="M3506" s="216"/>
      <c r="N3506" s="216"/>
      <c r="O3506" s="216"/>
      <c r="P3506" s="216"/>
      <c r="Q3506" s="216"/>
      <c r="R3506" s="216"/>
      <c r="S3506" s="216"/>
      <c r="T3506" s="216"/>
      <c r="U3506" s="216"/>
      <c r="V3506" s="216"/>
      <c r="W3506" s="216"/>
      <c r="X3506" s="216"/>
      <c r="Y3506" s="216"/>
      <c r="Z3506" s="216"/>
      <c r="AA3506" s="216"/>
      <c r="AB3506" s="216"/>
      <c r="AC3506" s="216"/>
      <c r="AD3506" s="216"/>
      <c r="AE3506" s="216"/>
      <c r="AF3506" s="216"/>
      <c r="AG3506" s="216"/>
      <c r="AH3506" s="216"/>
      <c r="AI3506" s="216"/>
      <c r="AJ3506" s="216"/>
      <c r="AK3506" s="216"/>
      <c r="AL3506" s="216"/>
      <c r="FY3506" s="184"/>
      <c r="JJ3506" s="184"/>
    </row>
    <row r="3507" spans="2:270">
      <c r="B3507" s="202"/>
      <c r="E3507" s="216"/>
      <c r="F3507" s="216"/>
      <c r="G3507" s="216"/>
      <c r="H3507" s="216"/>
      <c r="I3507" s="216"/>
      <c r="J3507" s="216"/>
      <c r="K3507" s="216"/>
      <c r="L3507" s="216"/>
      <c r="M3507" s="216"/>
      <c r="N3507" s="216"/>
      <c r="O3507" s="216"/>
      <c r="P3507" s="216"/>
      <c r="Q3507" s="216"/>
      <c r="R3507" s="216"/>
      <c r="S3507" s="216"/>
      <c r="T3507" s="216"/>
      <c r="U3507" s="216"/>
      <c r="V3507" s="216"/>
      <c r="W3507" s="216"/>
      <c r="X3507" s="216"/>
      <c r="Y3507" s="216"/>
      <c r="Z3507" s="216"/>
      <c r="AA3507" s="216"/>
      <c r="AB3507" s="216"/>
      <c r="AC3507" s="216"/>
      <c r="AD3507" s="216"/>
      <c r="AE3507" s="216"/>
      <c r="AF3507" s="216"/>
      <c r="AG3507" s="216"/>
      <c r="AH3507" s="216"/>
      <c r="AI3507" s="216"/>
      <c r="AJ3507" s="216"/>
      <c r="AK3507" s="216"/>
      <c r="AL3507" s="216"/>
      <c r="FY3507" s="184"/>
      <c r="JJ3507" s="184"/>
    </row>
    <row r="3508" spans="2:270">
      <c r="B3508" s="202"/>
      <c r="E3508" s="216"/>
      <c r="F3508" s="216"/>
      <c r="G3508" s="216"/>
      <c r="H3508" s="216"/>
      <c r="I3508" s="216"/>
      <c r="J3508" s="216"/>
      <c r="K3508" s="216"/>
      <c r="L3508" s="216"/>
      <c r="M3508" s="216"/>
      <c r="N3508" s="216"/>
      <c r="O3508" s="216"/>
      <c r="P3508" s="216"/>
      <c r="Q3508" s="216"/>
      <c r="R3508" s="216"/>
      <c r="S3508" s="216"/>
      <c r="T3508" s="216"/>
      <c r="U3508" s="216"/>
      <c r="V3508" s="216"/>
      <c r="W3508" s="216"/>
      <c r="X3508" s="216"/>
      <c r="Y3508" s="216"/>
      <c r="Z3508" s="216"/>
      <c r="AA3508" s="216"/>
      <c r="AB3508" s="216"/>
      <c r="AC3508" s="216"/>
      <c r="AD3508" s="216"/>
      <c r="AE3508" s="216"/>
      <c r="AF3508" s="216"/>
      <c r="AG3508" s="216"/>
      <c r="AH3508" s="216"/>
      <c r="AI3508" s="216"/>
      <c r="AJ3508" s="216"/>
      <c r="AK3508" s="216"/>
      <c r="AL3508" s="216"/>
      <c r="FY3508" s="184"/>
      <c r="JJ3508" s="184"/>
    </row>
    <row r="3509" spans="2:270">
      <c r="B3509" s="202"/>
      <c r="E3509" s="216"/>
      <c r="F3509" s="216"/>
      <c r="G3509" s="216"/>
      <c r="H3509" s="216"/>
      <c r="I3509" s="216"/>
      <c r="J3509" s="216"/>
      <c r="K3509" s="216"/>
      <c r="L3509" s="216"/>
      <c r="M3509" s="216"/>
      <c r="N3509" s="216"/>
      <c r="O3509" s="216"/>
      <c r="P3509" s="216"/>
      <c r="Q3509" s="216"/>
      <c r="R3509" s="216"/>
      <c r="S3509" s="216"/>
      <c r="T3509" s="216"/>
      <c r="U3509" s="216"/>
      <c r="V3509" s="216"/>
      <c r="W3509" s="216"/>
      <c r="X3509" s="216"/>
      <c r="Y3509" s="216"/>
      <c r="Z3509" s="216"/>
      <c r="AA3509" s="216"/>
      <c r="AB3509" s="216"/>
      <c r="AC3509" s="216"/>
      <c r="AD3509" s="216"/>
      <c r="AE3509" s="216"/>
      <c r="AF3509" s="216"/>
      <c r="AG3509" s="216"/>
      <c r="AH3509" s="216"/>
      <c r="AI3509" s="216"/>
      <c r="AJ3509" s="216"/>
      <c r="AK3509" s="216"/>
      <c r="AL3509" s="216"/>
      <c r="FY3509" s="184"/>
      <c r="JJ3509" s="184"/>
    </row>
    <row r="3510" spans="2:270">
      <c r="B3510" s="202"/>
      <c r="E3510" s="216"/>
      <c r="F3510" s="216"/>
      <c r="G3510" s="216"/>
      <c r="H3510" s="216"/>
      <c r="I3510" s="216"/>
      <c r="J3510" s="216"/>
      <c r="K3510" s="216"/>
      <c r="L3510" s="216"/>
      <c r="M3510" s="216"/>
      <c r="N3510" s="216"/>
      <c r="O3510" s="216"/>
      <c r="P3510" s="216"/>
      <c r="Q3510" s="216"/>
      <c r="R3510" s="216"/>
      <c r="S3510" s="216"/>
      <c r="T3510" s="216"/>
      <c r="U3510" s="216"/>
      <c r="V3510" s="216"/>
      <c r="W3510" s="216"/>
      <c r="X3510" s="216"/>
      <c r="Y3510" s="216"/>
      <c r="Z3510" s="216"/>
      <c r="AA3510" s="216"/>
      <c r="AB3510" s="216"/>
      <c r="AC3510" s="216"/>
      <c r="AD3510" s="216"/>
      <c r="AE3510" s="216"/>
      <c r="AF3510" s="216"/>
      <c r="AG3510" s="216"/>
      <c r="AH3510" s="216"/>
      <c r="AI3510" s="216"/>
      <c r="AJ3510" s="216"/>
      <c r="AK3510" s="216"/>
      <c r="AL3510" s="216"/>
      <c r="FY3510" s="184"/>
      <c r="JJ3510" s="184"/>
    </row>
    <row r="3511" spans="2:270">
      <c r="B3511" s="202"/>
      <c r="E3511" s="216"/>
      <c r="F3511" s="216"/>
      <c r="G3511" s="216"/>
      <c r="H3511" s="216"/>
      <c r="I3511" s="216"/>
      <c r="J3511" s="216"/>
      <c r="K3511" s="216"/>
      <c r="L3511" s="216"/>
      <c r="M3511" s="216"/>
      <c r="N3511" s="216"/>
      <c r="O3511" s="216"/>
      <c r="P3511" s="216"/>
      <c r="Q3511" s="216"/>
      <c r="R3511" s="216"/>
      <c r="S3511" s="216"/>
      <c r="T3511" s="216"/>
      <c r="U3511" s="216"/>
      <c r="V3511" s="216"/>
      <c r="W3511" s="216"/>
      <c r="X3511" s="216"/>
      <c r="Y3511" s="216"/>
      <c r="Z3511" s="216"/>
      <c r="AA3511" s="216"/>
      <c r="AB3511" s="216"/>
      <c r="AC3511" s="216"/>
      <c r="AD3511" s="216"/>
      <c r="AE3511" s="216"/>
      <c r="AF3511" s="216"/>
      <c r="AG3511" s="216"/>
      <c r="AH3511" s="216"/>
      <c r="AI3511" s="216"/>
      <c r="AJ3511" s="216"/>
      <c r="AK3511" s="216"/>
      <c r="AL3511" s="216"/>
      <c r="FY3511" s="184"/>
      <c r="JJ3511" s="184"/>
    </row>
    <row r="3512" spans="2:270">
      <c r="B3512" s="202"/>
      <c r="E3512" s="216"/>
      <c r="F3512" s="216"/>
      <c r="G3512" s="216"/>
      <c r="H3512" s="216"/>
      <c r="I3512" s="216"/>
      <c r="J3512" s="216"/>
      <c r="K3512" s="216"/>
      <c r="L3512" s="216"/>
      <c r="M3512" s="216"/>
      <c r="N3512" s="216"/>
      <c r="O3512" s="216"/>
      <c r="P3512" s="216"/>
      <c r="Q3512" s="216"/>
      <c r="R3512" s="216"/>
      <c r="S3512" s="216"/>
      <c r="T3512" s="216"/>
      <c r="U3512" s="216"/>
      <c r="V3512" s="216"/>
      <c r="W3512" s="216"/>
      <c r="X3512" s="216"/>
      <c r="Y3512" s="216"/>
      <c r="Z3512" s="216"/>
      <c r="AA3512" s="216"/>
      <c r="AB3512" s="216"/>
      <c r="AC3512" s="216"/>
      <c r="AD3512" s="216"/>
      <c r="AE3512" s="216"/>
      <c r="AF3512" s="216"/>
      <c r="AG3512" s="216"/>
      <c r="AH3512" s="216"/>
      <c r="AI3512" s="216"/>
      <c r="AJ3512" s="216"/>
      <c r="AK3512" s="216"/>
      <c r="AL3512" s="216"/>
      <c r="FY3512" s="184"/>
      <c r="JJ3512" s="184"/>
    </row>
    <row r="3513" spans="2:270">
      <c r="B3513" s="202"/>
      <c r="E3513" s="216"/>
      <c r="F3513" s="216"/>
      <c r="G3513" s="216"/>
      <c r="H3513" s="216"/>
      <c r="I3513" s="216"/>
      <c r="J3513" s="216"/>
      <c r="K3513" s="216"/>
      <c r="L3513" s="216"/>
      <c r="M3513" s="216"/>
      <c r="N3513" s="216"/>
      <c r="O3513" s="216"/>
      <c r="P3513" s="216"/>
      <c r="Q3513" s="216"/>
      <c r="R3513" s="216"/>
      <c r="S3513" s="216"/>
      <c r="T3513" s="216"/>
      <c r="U3513" s="216"/>
      <c r="V3513" s="216"/>
      <c r="W3513" s="216"/>
      <c r="X3513" s="216"/>
      <c r="Y3513" s="216"/>
      <c r="Z3513" s="216"/>
      <c r="AA3513" s="216"/>
      <c r="AB3513" s="216"/>
      <c r="AC3513" s="216"/>
      <c r="AD3513" s="216"/>
      <c r="AE3513" s="216"/>
      <c r="AF3513" s="216"/>
      <c r="AG3513" s="216"/>
      <c r="AH3513" s="216"/>
      <c r="AI3513" s="216"/>
      <c r="AJ3513" s="216"/>
      <c r="AK3513" s="216"/>
      <c r="AL3513" s="216"/>
      <c r="FY3513" s="184"/>
      <c r="JJ3513" s="184"/>
    </row>
    <row r="3514" spans="2:270">
      <c r="B3514" s="202"/>
      <c r="E3514" s="216"/>
      <c r="F3514" s="216"/>
      <c r="G3514" s="216"/>
      <c r="H3514" s="216"/>
      <c r="I3514" s="216"/>
      <c r="J3514" s="216"/>
      <c r="K3514" s="216"/>
      <c r="L3514" s="216"/>
      <c r="M3514" s="216"/>
      <c r="N3514" s="216"/>
      <c r="O3514" s="216"/>
      <c r="P3514" s="216"/>
      <c r="Q3514" s="216"/>
      <c r="R3514" s="216"/>
      <c r="S3514" s="216"/>
      <c r="T3514" s="216"/>
      <c r="U3514" s="216"/>
      <c r="V3514" s="216"/>
      <c r="W3514" s="216"/>
      <c r="X3514" s="216"/>
      <c r="Y3514" s="216"/>
      <c r="Z3514" s="216"/>
      <c r="AA3514" s="216"/>
      <c r="AB3514" s="216"/>
      <c r="AC3514" s="216"/>
      <c r="AD3514" s="216"/>
      <c r="AE3514" s="216"/>
      <c r="AF3514" s="216"/>
      <c r="AG3514" s="216"/>
      <c r="AH3514" s="216"/>
      <c r="AI3514" s="216"/>
      <c r="AJ3514" s="216"/>
      <c r="AK3514" s="216"/>
      <c r="AL3514" s="216"/>
      <c r="FY3514" s="184"/>
      <c r="JJ3514" s="184"/>
    </row>
    <row r="3515" spans="2:270">
      <c r="B3515" s="202"/>
      <c r="E3515" s="216"/>
      <c r="F3515" s="216"/>
      <c r="G3515" s="216"/>
      <c r="H3515" s="216"/>
      <c r="I3515" s="216"/>
      <c r="J3515" s="216"/>
      <c r="K3515" s="216"/>
      <c r="L3515" s="216"/>
      <c r="M3515" s="216"/>
      <c r="N3515" s="216"/>
      <c r="O3515" s="216"/>
      <c r="P3515" s="216"/>
      <c r="Q3515" s="216"/>
      <c r="R3515" s="216"/>
      <c r="S3515" s="216"/>
      <c r="T3515" s="216"/>
      <c r="U3515" s="216"/>
      <c r="V3515" s="216"/>
      <c r="W3515" s="216"/>
      <c r="X3515" s="216"/>
      <c r="Y3515" s="216"/>
      <c r="Z3515" s="216"/>
      <c r="AA3515" s="216"/>
      <c r="AB3515" s="216"/>
      <c r="AC3515" s="216"/>
      <c r="AD3515" s="216"/>
      <c r="AE3515" s="216"/>
      <c r="AF3515" s="216"/>
      <c r="AG3515" s="216"/>
      <c r="AH3515" s="216"/>
      <c r="AI3515" s="216"/>
      <c r="AJ3515" s="216"/>
      <c r="AK3515" s="216"/>
      <c r="AL3515" s="216"/>
      <c r="FY3515" s="184"/>
      <c r="JJ3515" s="184"/>
    </row>
    <row r="3516" spans="2:270">
      <c r="B3516" s="202"/>
      <c r="E3516" s="216"/>
      <c r="F3516" s="216"/>
      <c r="G3516" s="216"/>
      <c r="H3516" s="216"/>
      <c r="I3516" s="216"/>
      <c r="J3516" s="216"/>
      <c r="K3516" s="216"/>
      <c r="L3516" s="216"/>
      <c r="M3516" s="216"/>
      <c r="N3516" s="216"/>
      <c r="O3516" s="216"/>
      <c r="P3516" s="216"/>
      <c r="Q3516" s="216"/>
      <c r="R3516" s="216"/>
      <c r="S3516" s="216"/>
      <c r="T3516" s="216"/>
      <c r="U3516" s="216"/>
      <c r="V3516" s="216"/>
      <c r="W3516" s="216"/>
      <c r="X3516" s="216"/>
      <c r="Y3516" s="216"/>
      <c r="Z3516" s="216"/>
      <c r="AA3516" s="216"/>
      <c r="AB3516" s="216"/>
      <c r="AC3516" s="216"/>
      <c r="AD3516" s="216"/>
      <c r="AE3516" s="216"/>
      <c r="AF3516" s="216"/>
      <c r="AG3516" s="216"/>
      <c r="AH3516" s="216"/>
      <c r="AI3516" s="216"/>
      <c r="AJ3516" s="216"/>
      <c r="AK3516" s="216"/>
      <c r="AL3516" s="216"/>
      <c r="FY3516" s="184"/>
      <c r="JJ3516" s="184"/>
    </row>
    <row r="3517" spans="2:270">
      <c r="B3517" s="202"/>
      <c r="E3517" s="216"/>
      <c r="F3517" s="216"/>
      <c r="G3517" s="216"/>
      <c r="H3517" s="216"/>
      <c r="I3517" s="216"/>
      <c r="J3517" s="216"/>
      <c r="K3517" s="216"/>
      <c r="L3517" s="216"/>
      <c r="M3517" s="216"/>
      <c r="N3517" s="216"/>
      <c r="O3517" s="216"/>
      <c r="P3517" s="216"/>
      <c r="Q3517" s="216"/>
      <c r="R3517" s="216"/>
      <c r="S3517" s="216"/>
      <c r="T3517" s="216"/>
      <c r="U3517" s="216"/>
      <c r="V3517" s="216"/>
      <c r="W3517" s="216"/>
      <c r="X3517" s="216"/>
      <c r="Y3517" s="216"/>
      <c r="Z3517" s="216"/>
      <c r="AA3517" s="216"/>
      <c r="AB3517" s="216"/>
      <c r="AC3517" s="216"/>
      <c r="AD3517" s="216"/>
      <c r="AE3517" s="216"/>
      <c r="AF3517" s="216"/>
      <c r="AG3517" s="216"/>
      <c r="AH3517" s="216"/>
      <c r="AI3517" s="216"/>
      <c r="AJ3517" s="216"/>
      <c r="AK3517" s="216"/>
      <c r="AL3517" s="216"/>
      <c r="FY3517" s="184"/>
      <c r="JJ3517" s="184"/>
    </row>
    <row r="3518" spans="2:270">
      <c r="B3518" s="202"/>
      <c r="E3518" s="216"/>
      <c r="F3518" s="216"/>
      <c r="G3518" s="216"/>
      <c r="H3518" s="216"/>
      <c r="I3518" s="216"/>
      <c r="J3518" s="216"/>
      <c r="K3518" s="216"/>
      <c r="L3518" s="216"/>
      <c r="M3518" s="216"/>
      <c r="N3518" s="216"/>
      <c r="O3518" s="216"/>
      <c r="P3518" s="216"/>
      <c r="Q3518" s="216"/>
      <c r="R3518" s="216"/>
      <c r="S3518" s="216"/>
      <c r="T3518" s="216"/>
      <c r="U3518" s="216"/>
      <c r="V3518" s="216"/>
      <c r="W3518" s="216"/>
      <c r="X3518" s="216"/>
      <c r="Y3518" s="216"/>
      <c r="Z3518" s="216"/>
      <c r="AA3518" s="216"/>
      <c r="AB3518" s="216"/>
      <c r="AC3518" s="216"/>
      <c r="AD3518" s="216"/>
      <c r="AE3518" s="216"/>
      <c r="AF3518" s="216"/>
      <c r="AG3518" s="216"/>
      <c r="AH3518" s="216"/>
      <c r="AI3518" s="216"/>
      <c r="AJ3518" s="216"/>
      <c r="AK3518" s="216"/>
      <c r="AL3518" s="216"/>
      <c r="FY3518" s="184"/>
      <c r="JJ3518" s="184"/>
    </row>
    <row r="3519" spans="2:270">
      <c r="B3519" s="202"/>
      <c r="E3519" s="216"/>
      <c r="F3519" s="216"/>
      <c r="G3519" s="216"/>
      <c r="H3519" s="216"/>
      <c r="I3519" s="216"/>
      <c r="J3519" s="216"/>
      <c r="K3519" s="216"/>
      <c r="L3519" s="216"/>
      <c r="M3519" s="216"/>
      <c r="N3519" s="216"/>
      <c r="O3519" s="216"/>
      <c r="P3519" s="216"/>
      <c r="Q3519" s="216"/>
      <c r="R3519" s="216"/>
      <c r="S3519" s="216"/>
      <c r="T3519" s="216"/>
      <c r="U3519" s="216"/>
      <c r="V3519" s="216"/>
      <c r="W3519" s="216"/>
      <c r="X3519" s="216"/>
      <c r="Y3519" s="216"/>
      <c r="Z3519" s="216"/>
      <c r="AA3519" s="216"/>
      <c r="AB3519" s="216"/>
      <c r="AC3519" s="216"/>
      <c r="AD3519" s="216"/>
      <c r="AE3519" s="216"/>
      <c r="AF3519" s="216"/>
      <c r="AG3519" s="216"/>
      <c r="AH3519" s="216"/>
      <c r="AI3519" s="216"/>
      <c r="AJ3519" s="216"/>
      <c r="AK3519" s="216"/>
      <c r="AL3519" s="216"/>
      <c r="FY3519" s="184"/>
      <c r="JJ3519" s="184"/>
    </row>
    <row r="3520" spans="2:270">
      <c r="B3520" s="202"/>
      <c r="E3520" s="216"/>
      <c r="F3520" s="216"/>
      <c r="G3520" s="216"/>
      <c r="H3520" s="216"/>
      <c r="I3520" s="216"/>
      <c r="J3520" s="216"/>
      <c r="K3520" s="216"/>
      <c r="L3520" s="216"/>
      <c r="M3520" s="216"/>
      <c r="N3520" s="216"/>
      <c r="O3520" s="216"/>
      <c r="P3520" s="216"/>
      <c r="Q3520" s="216"/>
      <c r="R3520" s="216"/>
      <c r="S3520" s="216"/>
      <c r="T3520" s="216"/>
      <c r="U3520" s="216"/>
      <c r="V3520" s="216"/>
      <c r="W3520" s="216"/>
      <c r="X3520" s="216"/>
      <c r="Y3520" s="216"/>
      <c r="Z3520" s="216"/>
      <c r="AA3520" s="216"/>
      <c r="AB3520" s="216"/>
      <c r="AC3520" s="216"/>
      <c r="AD3520" s="216"/>
      <c r="AE3520" s="216"/>
      <c r="AF3520" s="216"/>
      <c r="AG3520" s="216"/>
      <c r="AH3520" s="216"/>
      <c r="AI3520" s="216"/>
      <c r="AJ3520" s="216"/>
      <c r="AK3520" s="216"/>
      <c r="AL3520" s="216"/>
      <c r="FY3520" s="184"/>
      <c r="JJ3520" s="184"/>
    </row>
    <row r="3521" spans="2:270">
      <c r="B3521" s="202"/>
      <c r="E3521" s="216"/>
      <c r="F3521" s="216"/>
      <c r="G3521" s="216"/>
      <c r="H3521" s="216"/>
      <c r="I3521" s="216"/>
      <c r="J3521" s="216"/>
      <c r="K3521" s="216"/>
      <c r="L3521" s="216"/>
      <c r="M3521" s="216"/>
      <c r="N3521" s="216"/>
      <c r="O3521" s="216"/>
      <c r="P3521" s="216"/>
      <c r="Q3521" s="216"/>
      <c r="R3521" s="216"/>
      <c r="S3521" s="216"/>
      <c r="T3521" s="216"/>
      <c r="U3521" s="216"/>
      <c r="V3521" s="216"/>
      <c r="W3521" s="216"/>
      <c r="X3521" s="216"/>
      <c r="Y3521" s="216"/>
      <c r="Z3521" s="216"/>
      <c r="AA3521" s="216"/>
      <c r="AB3521" s="216"/>
      <c r="AC3521" s="216"/>
      <c r="AD3521" s="216"/>
      <c r="AE3521" s="216"/>
      <c r="AF3521" s="216"/>
      <c r="AG3521" s="216"/>
      <c r="AH3521" s="216"/>
      <c r="AI3521" s="216"/>
      <c r="AJ3521" s="216"/>
      <c r="AK3521" s="216"/>
      <c r="AL3521" s="216"/>
      <c r="FY3521" s="184"/>
      <c r="JJ3521" s="184"/>
    </row>
    <row r="3522" spans="2:270">
      <c r="B3522" s="202"/>
      <c r="E3522" s="216"/>
      <c r="F3522" s="216"/>
      <c r="G3522" s="216"/>
      <c r="H3522" s="216"/>
      <c r="I3522" s="216"/>
      <c r="J3522" s="216"/>
      <c r="K3522" s="216"/>
      <c r="L3522" s="216"/>
      <c r="M3522" s="216"/>
      <c r="N3522" s="216"/>
      <c r="O3522" s="216"/>
      <c r="P3522" s="216"/>
      <c r="Q3522" s="216"/>
      <c r="R3522" s="216"/>
      <c r="S3522" s="216"/>
      <c r="T3522" s="216"/>
      <c r="U3522" s="216"/>
      <c r="V3522" s="216"/>
      <c r="W3522" s="216"/>
      <c r="X3522" s="216"/>
      <c r="Y3522" s="216"/>
      <c r="Z3522" s="216"/>
      <c r="AA3522" s="216"/>
      <c r="AB3522" s="216"/>
      <c r="AC3522" s="216"/>
      <c r="AD3522" s="216"/>
      <c r="AE3522" s="216"/>
      <c r="AF3522" s="216"/>
      <c r="AG3522" s="216"/>
      <c r="AH3522" s="216"/>
      <c r="AI3522" s="216"/>
      <c r="AJ3522" s="216"/>
      <c r="AK3522" s="216"/>
      <c r="AL3522" s="216"/>
      <c r="FY3522" s="184"/>
      <c r="JJ3522" s="184"/>
    </row>
    <row r="3523" spans="2:270">
      <c r="B3523" s="202"/>
      <c r="E3523" s="216"/>
      <c r="F3523" s="216"/>
      <c r="G3523" s="216"/>
      <c r="H3523" s="216"/>
      <c r="I3523" s="216"/>
      <c r="J3523" s="216"/>
      <c r="K3523" s="216"/>
      <c r="L3523" s="216"/>
      <c r="M3523" s="216"/>
      <c r="N3523" s="216"/>
      <c r="O3523" s="216"/>
      <c r="P3523" s="216"/>
      <c r="Q3523" s="216"/>
      <c r="R3523" s="216"/>
      <c r="S3523" s="216"/>
      <c r="T3523" s="216"/>
      <c r="U3523" s="216"/>
      <c r="V3523" s="216"/>
      <c r="W3523" s="216"/>
      <c r="X3523" s="216"/>
      <c r="Y3523" s="216"/>
      <c r="Z3523" s="216"/>
      <c r="AA3523" s="216"/>
      <c r="AB3523" s="216"/>
      <c r="AC3523" s="216"/>
      <c r="AD3523" s="216"/>
      <c r="AE3523" s="216"/>
      <c r="AF3523" s="216"/>
      <c r="AG3523" s="216"/>
      <c r="AH3523" s="216"/>
      <c r="AI3523" s="216"/>
      <c r="AJ3523" s="216"/>
      <c r="AK3523" s="216"/>
      <c r="AL3523" s="216"/>
      <c r="FY3523" s="184"/>
      <c r="JJ3523" s="184"/>
    </row>
    <row r="3524" spans="2:270">
      <c r="B3524" s="202"/>
      <c r="E3524" s="216"/>
      <c r="F3524" s="216"/>
      <c r="G3524" s="216"/>
      <c r="H3524" s="216"/>
      <c r="I3524" s="216"/>
      <c r="J3524" s="216"/>
      <c r="K3524" s="216"/>
      <c r="L3524" s="216"/>
      <c r="M3524" s="216"/>
      <c r="N3524" s="216"/>
      <c r="O3524" s="216"/>
      <c r="P3524" s="216"/>
      <c r="Q3524" s="216"/>
      <c r="R3524" s="216"/>
      <c r="S3524" s="216"/>
      <c r="T3524" s="216"/>
      <c r="U3524" s="216"/>
      <c r="V3524" s="216"/>
      <c r="W3524" s="216"/>
      <c r="X3524" s="216"/>
      <c r="Y3524" s="216"/>
      <c r="Z3524" s="216"/>
      <c r="AA3524" s="216"/>
      <c r="AB3524" s="216"/>
      <c r="AC3524" s="216"/>
      <c r="AD3524" s="216"/>
      <c r="AE3524" s="216"/>
      <c r="AF3524" s="216"/>
      <c r="AG3524" s="216"/>
      <c r="AH3524" s="216"/>
      <c r="AI3524" s="216"/>
      <c r="AJ3524" s="216"/>
      <c r="AK3524" s="216"/>
      <c r="AL3524" s="216"/>
      <c r="FY3524" s="184"/>
      <c r="JJ3524" s="184"/>
    </row>
    <row r="3525" spans="2:270">
      <c r="B3525" s="202"/>
      <c r="E3525" s="216"/>
      <c r="F3525" s="216"/>
      <c r="G3525" s="216"/>
      <c r="H3525" s="216"/>
      <c r="I3525" s="216"/>
      <c r="J3525" s="216"/>
      <c r="K3525" s="216"/>
      <c r="L3525" s="216"/>
      <c r="M3525" s="216"/>
      <c r="N3525" s="216"/>
      <c r="O3525" s="216"/>
      <c r="P3525" s="216"/>
      <c r="Q3525" s="216"/>
      <c r="R3525" s="216"/>
      <c r="S3525" s="216"/>
      <c r="T3525" s="216"/>
      <c r="U3525" s="216"/>
      <c r="V3525" s="216"/>
      <c r="W3525" s="216"/>
      <c r="X3525" s="216"/>
      <c r="Y3525" s="216"/>
      <c r="Z3525" s="216"/>
      <c r="AA3525" s="216"/>
      <c r="AB3525" s="216"/>
      <c r="AC3525" s="216"/>
      <c r="AD3525" s="216"/>
      <c r="AE3525" s="216"/>
      <c r="AF3525" s="216"/>
      <c r="AG3525" s="216"/>
      <c r="AH3525" s="216"/>
      <c r="AI3525" s="216"/>
      <c r="AJ3525" s="216"/>
      <c r="AK3525" s="216"/>
      <c r="AL3525" s="216"/>
      <c r="FY3525" s="184"/>
      <c r="JJ3525" s="184"/>
    </row>
    <row r="3526" spans="2:270">
      <c r="B3526" s="202"/>
      <c r="E3526" s="216"/>
      <c r="F3526" s="216"/>
      <c r="G3526" s="216"/>
      <c r="H3526" s="216"/>
      <c r="I3526" s="216"/>
      <c r="J3526" s="216"/>
      <c r="K3526" s="216"/>
      <c r="L3526" s="216"/>
      <c r="M3526" s="216"/>
      <c r="N3526" s="216"/>
      <c r="O3526" s="216"/>
      <c r="P3526" s="216"/>
      <c r="Q3526" s="216"/>
      <c r="R3526" s="216"/>
      <c r="S3526" s="216"/>
      <c r="T3526" s="216"/>
      <c r="U3526" s="216"/>
      <c r="V3526" s="216"/>
      <c r="W3526" s="216"/>
      <c r="X3526" s="216"/>
      <c r="Y3526" s="216"/>
      <c r="Z3526" s="216"/>
      <c r="AA3526" s="216"/>
      <c r="AB3526" s="216"/>
      <c r="AC3526" s="216"/>
      <c r="AD3526" s="216"/>
      <c r="AE3526" s="216"/>
      <c r="AF3526" s="216"/>
      <c r="AG3526" s="216"/>
      <c r="AH3526" s="216"/>
      <c r="AI3526" s="216"/>
      <c r="AJ3526" s="216"/>
      <c r="AK3526" s="216"/>
      <c r="AL3526" s="216"/>
      <c r="FY3526" s="184"/>
      <c r="JJ3526" s="184"/>
    </row>
    <row r="3527" spans="2:270">
      <c r="B3527" s="202"/>
      <c r="E3527" s="216"/>
      <c r="F3527" s="216"/>
      <c r="G3527" s="216"/>
      <c r="H3527" s="216"/>
      <c r="I3527" s="216"/>
      <c r="J3527" s="216"/>
      <c r="K3527" s="216"/>
      <c r="L3527" s="216"/>
      <c r="M3527" s="216"/>
      <c r="N3527" s="216"/>
      <c r="O3527" s="216"/>
      <c r="P3527" s="216"/>
      <c r="Q3527" s="216"/>
      <c r="R3527" s="216"/>
      <c r="S3527" s="216"/>
      <c r="T3527" s="216"/>
      <c r="U3527" s="216"/>
      <c r="V3527" s="216"/>
      <c r="W3527" s="216"/>
      <c r="X3527" s="216"/>
      <c r="Y3527" s="216"/>
      <c r="Z3527" s="216"/>
      <c r="AA3527" s="216"/>
      <c r="AB3527" s="216"/>
      <c r="AC3527" s="216"/>
      <c r="AD3527" s="216"/>
      <c r="AE3527" s="216"/>
      <c r="AF3527" s="216"/>
      <c r="AG3527" s="216"/>
      <c r="AH3527" s="216"/>
      <c r="AI3527" s="216"/>
      <c r="AJ3527" s="216"/>
      <c r="AK3527" s="216"/>
      <c r="AL3527" s="216"/>
      <c r="FY3527" s="184"/>
      <c r="JJ3527" s="184"/>
    </row>
    <row r="3528" spans="2:270">
      <c r="B3528" s="202"/>
      <c r="E3528" s="216"/>
      <c r="F3528" s="216"/>
      <c r="G3528" s="216"/>
      <c r="H3528" s="216"/>
      <c r="I3528" s="216"/>
      <c r="J3528" s="216"/>
      <c r="K3528" s="216"/>
      <c r="L3528" s="216"/>
      <c r="M3528" s="216"/>
      <c r="N3528" s="216"/>
      <c r="O3528" s="216"/>
      <c r="P3528" s="216"/>
      <c r="Q3528" s="216"/>
      <c r="R3528" s="216"/>
      <c r="S3528" s="216"/>
      <c r="T3528" s="216"/>
      <c r="U3528" s="216"/>
      <c r="V3528" s="216"/>
      <c r="W3528" s="216"/>
      <c r="X3528" s="216"/>
      <c r="Y3528" s="216"/>
      <c r="Z3528" s="216"/>
      <c r="AA3528" s="216"/>
      <c r="AB3528" s="216"/>
      <c r="AC3528" s="216"/>
      <c r="AD3528" s="216"/>
      <c r="AE3528" s="216"/>
      <c r="AF3528" s="216"/>
      <c r="AG3528" s="216"/>
      <c r="AH3528" s="216"/>
      <c r="AI3528" s="216"/>
      <c r="AJ3528" s="216"/>
      <c r="AK3528" s="216"/>
      <c r="AL3528" s="216"/>
      <c r="FY3528" s="184"/>
      <c r="JJ3528" s="184"/>
    </row>
    <row r="3529" spans="2:270">
      <c r="B3529" s="202"/>
      <c r="E3529" s="216"/>
      <c r="F3529" s="216"/>
      <c r="G3529" s="216"/>
      <c r="H3529" s="216"/>
      <c r="I3529" s="216"/>
      <c r="J3529" s="216"/>
      <c r="K3529" s="216"/>
      <c r="L3529" s="216"/>
      <c r="M3529" s="216"/>
      <c r="N3529" s="216"/>
      <c r="O3529" s="216"/>
      <c r="P3529" s="216"/>
      <c r="Q3529" s="216"/>
      <c r="R3529" s="216"/>
      <c r="S3529" s="216"/>
      <c r="T3529" s="216"/>
      <c r="U3529" s="216"/>
      <c r="V3529" s="216"/>
      <c r="W3529" s="216"/>
      <c r="X3529" s="216"/>
      <c r="Y3529" s="216"/>
      <c r="Z3529" s="216"/>
      <c r="AA3529" s="216"/>
      <c r="AB3529" s="216"/>
      <c r="AC3529" s="216"/>
      <c r="AD3529" s="216"/>
      <c r="AE3529" s="216"/>
      <c r="AF3529" s="216"/>
      <c r="AG3529" s="216"/>
      <c r="AH3529" s="216"/>
      <c r="AI3529" s="216"/>
      <c r="AJ3529" s="216"/>
      <c r="AK3529" s="216"/>
      <c r="AL3529" s="216"/>
      <c r="FY3529" s="184"/>
      <c r="JJ3529" s="184"/>
    </row>
    <row r="3530" spans="2:270">
      <c r="B3530" s="202"/>
      <c r="E3530" s="216"/>
      <c r="F3530" s="216"/>
      <c r="G3530" s="216"/>
      <c r="H3530" s="216"/>
      <c r="I3530" s="216"/>
      <c r="J3530" s="216"/>
      <c r="K3530" s="216"/>
      <c r="L3530" s="216"/>
      <c r="M3530" s="216"/>
      <c r="N3530" s="216"/>
      <c r="O3530" s="216"/>
      <c r="P3530" s="216"/>
      <c r="Q3530" s="216"/>
      <c r="R3530" s="216"/>
      <c r="S3530" s="216"/>
      <c r="T3530" s="216"/>
      <c r="U3530" s="216"/>
      <c r="V3530" s="216"/>
      <c r="W3530" s="216"/>
      <c r="X3530" s="216"/>
      <c r="Y3530" s="216"/>
      <c r="Z3530" s="216"/>
      <c r="AA3530" s="216"/>
      <c r="AB3530" s="216"/>
      <c r="AC3530" s="216"/>
      <c r="AD3530" s="216"/>
      <c r="AE3530" s="216"/>
      <c r="AF3530" s="216"/>
      <c r="AG3530" s="216"/>
      <c r="AH3530" s="216"/>
      <c r="AI3530" s="216"/>
      <c r="AJ3530" s="216"/>
      <c r="AK3530" s="216"/>
      <c r="AL3530" s="216"/>
      <c r="FY3530" s="184"/>
      <c r="JJ3530" s="184"/>
    </row>
    <row r="3531" spans="2:270">
      <c r="B3531" s="202"/>
      <c r="E3531" s="216"/>
      <c r="F3531" s="216"/>
      <c r="G3531" s="216"/>
      <c r="H3531" s="216"/>
      <c r="I3531" s="216"/>
      <c r="J3531" s="216"/>
      <c r="K3531" s="216"/>
      <c r="L3531" s="216"/>
      <c r="M3531" s="216"/>
      <c r="N3531" s="216"/>
      <c r="O3531" s="216"/>
      <c r="P3531" s="216"/>
      <c r="Q3531" s="216"/>
      <c r="R3531" s="216"/>
      <c r="S3531" s="216"/>
      <c r="T3531" s="216"/>
      <c r="U3531" s="216"/>
      <c r="V3531" s="216"/>
      <c r="W3531" s="216"/>
      <c r="X3531" s="216"/>
      <c r="Y3531" s="216"/>
      <c r="Z3531" s="216"/>
      <c r="AA3531" s="216"/>
      <c r="AB3531" s="216"/>
      <c r="AC3531" s="216"/>
      <c r="AD3531" s="216"/>
      <c r="AE3531" s="216"/>
      <c r="AF3531" s="216"/>
      <c r="AG3531" s="216"/>
      <c r="AH3531" s="216"/>
      <c r="AI3531" s="216"/>
      <c r="AJ3531" s="216"/>
      <c r="AK3531" s="216"/>
      <c r="AL3531" s="216"/>
      <c r="FY3531" s="184"/>
      <c r="JJ3531" s="184"/>
    </row>
    <row r="3532" spans="2:270">
      <c r="B3532" s="202"/>
      <c r="E3532" s="216"/>
      <c r="F3532" s="216"/>
      <c r="G3532" s="216"/>
      <c r="H3532" s="216"/>
      <c r="I3532" s="216"/>
      <c r="J3532" s="216"/>
      <c r="K3532" s="216"/>
      <c r="L3532" s="216"/>
      <c r="M3532" s="216"/>
      <c r="N3532" s="216"/>
      <c r="O3532" s="216"/>
      <c r="P3532" s="216"/>
      <c r="Q3532" s="216"/>
      <c r="R3532" s="216"/>
      <c r="S3532" s="216"/>
      <c r="T3532" s="216"/>
      <c r="U3532" s="216"/>
      <c r="V3532" s="216"/>
      <c r="W3532" s="216"/>
      <c r="X3532" s="216"/>
      <c r="Y3532" s="216"/>
      <c r="Z3532" s="216"/>
      <c r="AA3532" s="216"/>
      <c r="AB3532" s="216"/>
      <c r="AC3532" s="216"/>
      <c r="AD3532" s="216"/>
      <c r="AE3532" s="216"/>
      <c r="AF3532" s="216"/>
      <c r="AG3532" s="216"/>
      <c r="AH3532" s="216"/>
      <c r="AI3532" s="216"/>
      <c r="AJ3532" s="216"/>
      <c r="AK3532" s="216"/>
      <c r="AL3532" s="216"/>
      <c r="FY3532" s="184"/>
      <c r="JJ3532" s="184"/>
    </row>
    <row r="3533" spans="2:270">
      <c r="B3533" s="202"/>
      <c r="E3533" s="216"/>
      <c r="F3533" s="216"/>
      <c r="G3533" s="216"/>
      <c r="H3533" s="216"/>
      <c r="I3533" s="216"/>
      <c r="J3533" s="216"/>
      <c r="K3533" s="216"/>
      <c r="L3533" s="216"/>
      <c r="M3533" s="216"/>
      <c r="N3533" s="216"/>
      <c r="O3533" s="216"/>
      <c r="P3533" s="216"/>
      <c r="Q3533" s="216"/>
      <c r="R3533" s="216"/>
      <c r="S3533" s="216"/>
      <c r="T3533" s="216"/>
      <c r="U3533" s="216"/>
      <c r="V3533" s="216"/>
      <c r="W3533" s="216"/>
      <c r="X3533" s="216"/>
      <c r="Y3533" s="216"/>
      <c r="Z3533" s="216"/>
      <c r="AA3533" s="216"/>
      <c r="AB3533" s="216"/>
      <c r="AC3533" s="216"/>
      <c r="AD3533" s="216"/>
      <c r="AE3533" s="216"/>
      <c r="AF3533" s="216"/>
      <c r="AG3533" s="216"/>
      <c r="AH3533" s="216"/>
      <c r="AI3533" s="216"/>
      <c r="AJ3533" s="216"/>
      <c r="AK3533" s="216"/>
      <c r="AL3533" s="216"/>
      <c r="FY3533" s="184"/>
      <c r="JJ3533" s="184"/>
    </row>
    <row r="3534" spans="2:270">
      <c r="B3534" s="202"/>
      <c r="E3534" s="216"/>
      <c r="F3534" s="216"/>
      <c r="G3534" s="216"/>
      <c r="H3534" s="216"/>
      <c r="I3534" s="216"/>
      <c r="J3534" s="216"/>
      <c r="K3534" s="216"/>
      <c r="L3534" s="216"/>
      <c r="M3534" s="216"/>
      <c r="N3534" s="216"/>
      <c r="O3534" s="216"/>
      <c r="P3534" s="216"/>
      <c r="Q3534" s="216"/>
      <c r="R3534" s="216"/>
      <c r="S3534" s="216"/>
      <c r="T3534" s="216"/>
      <c r="U3534" s="216"/>
      <c r="V3534" s="216"/>
      <c r="W3534" s="216"/>
      <c r="X3534" s="216"/>
      <c r="Y3534" s="216"/>
      <c r="Z3534" s="216"/>
      <c r="AA3534" s="216"/>
      <c r="AB3534" s="216"/>
      <c r="AC3534" s="216"/>
      <c r="AD3534" s="216"/>
      <c r="AE3534" s="216"/>
      <c r="AF3534" s="216"/>
      <c r="AG3534" s="216"/>
      <c r="AH3534" s="216"/>
      <c r="AI3534" s="216"/>
      <c r="AJ3534" s="216"/>
      <c r="AK3534" s="216"/>
      <c r="AL3534" s="216"/>
      <c r="FY3534" s="184"/>
      <c r="JJ3534" s="184"/>
    </row>
    <row r="3535" spans="2:270">
      <c r="B3535" s="202"/>
      <c r="E3535" s="216"/>
      <c r="F3535" s="216"/>
      <c r="G3535" s="216"/>
      <c r="H3535" s="216"/>
      <c r="I3535" s="216"/>
      <c r="J3535" s="216"/>
      <c r="K3535" s="216"/>
      <c r="L3535" s="216"/>
      <c r="M3535" s="216"/>
      <c r="N3535" s="216"/>
      <c r="O3535" s="216"/>
      <c r="P3535" s="216"/>
      <c r="Q3535" s="216"/>
      <c r="R3535" s="216"/>
      <c r="S3535" s="216"/>
      <c r="T3535" s="216"/>
      <c r="U3535" s="216"/>
      <c r="V3535" s="216"/>
      <c r="W3535" s="216"/>
      <c r="X3535" s="216"/>
      <c r="Y3535" s="216"/>
      <c r="Z3535" s="216"/>
      <c r="AA3535" s="216"/>
      <c r="AB3535" s="216"/>
      <c r="AC3535" s="216"/>
      <c r="AD3535" s="216"/>
      <c r="AE3535" s="216"/>
      <c r="AF3535" s="216"/>
      <c r="AG3535" s="216"/>
      <c r="AH3535" s="216"/>
      <c r="AI3535" s="216"/>
      <c r="AJ3535" s="216"/>
      <c r="AK3535" s="216"/>
      <c r="AL3535" s="216"/>
      <c r="FY3535" s="184"/>
      <c r="JJ3535" s="184"/>
    </row>
    <row r="3536" spans="2:270">
      <c r="B3536" s="202"/>
      <c r="E3536" s="216"/>
      <c r="F3536" s="216"/>
      <c r="G3536" s="216"/>
      <c r="H3536" s="216"/>
      <c r="I3536" s="216"/>
      <c r="J3536" s="216"/>
      <c r="K3536" s="216"/>
      <c r="L3536" s="216"/>
      <c r="M3536" s="216"/>
      <c r="N3536" s="216"/>
      <c r="O3536" s="216"/>
      <c r="P3536" s="216"/>
      <c r="Q3536" s="216"/>
      <c r="R3536" s="216"/>
      <c r="S3536" s="216"/>
      <c r="T3536" s="216"/>
      <c r="U3536" s="216"/>
      <c r="V3536" s="216"/>
      <c r="W3536" s="216"/>
      <c r="X3536" s="216"/>
      <c r="Y3536" s="216"/>
      <c r="Z3536" s="216"/>
      <c r="AA3536" s="216"/>
      <c r="AB3536" s="216"/>
      <c r="AC3536" s="216"/>
      <c r="AD3536" s="216"/>
      <c r="AE3536" s="216"/>
      <c r="AF3536" s="216"/>
      <c r="AG3536" s="216"/>
      <c r="AH3536" s="216"/>
      <c r="AI3536" s="216"/>
      <c r="AJ3536" s="216"/>
      <c r="AK3536" s="216"/>
      <c r="AL3536" s="216"/>
      <c r="FY3536" s="184"/>
      <c r="JJ3536" s="184"/>
    </row>
    <row r="3537" spans="2:270">
      <c r="B3537" s="202"/>
      <c r="E3537" s="216"/>
      <c r="F3537" s="216"/>
      <c r="G3537" s="216"/>
      <c r="H3537" s="216"/>
      <c r="I3537" s="216"/>
      <c r="J3537" s="216"/>
      <c r="K3537" s="216"/>
      <c r="L3537" s="216"/>
      <c r="M3537" s="216"/>
      <c r="N3537" s="216"/>
      <c r="O3537" s="216"/>
      <c r="P3537" s="216"/>
      <c r="Q3537" s="216"/>
      <c r="R3537" s="216"/>
      <c r="S3537" s="216"/>
      <c r="T3537" s="216"/>
      <c r="U3537" s="216"/>
      <c r="V3537" s="216"/>
      <c r="W3537" s="216"/>
      <c r="X3537" s="216"/>
      <c r="Y3537" s="216"/>
      <c r="Z3537" s="216"/>
      <c r="AA3537" s="216"/>
      <c r="AB3537" s="216"/>
      <c r="AC3537" s="216"/>
      <c r="AD3537" s="216"/>
      <c r="AE3537" s="216"/>
      <c r="AF3537" s="216"/>
      <c r="AG3537" s="216"/>
      <c r="AH3537" s="216"/>
      <c r="AI3537" s="216"/>
      <c r="AJ3537" s="216"/>
      <c r="AK3537" s="216"/>
      <c r="AL3537" s="216"/>
      <c r="FY3537" s="184"/>
      <c r="JJ3537" s="184"/>
    </row>
    <row r="3538" spans="2:270">
      <c r="B3538" s="202"/>
      <c r="E3538" s="216"/>
      <c r="F3538" s="216"/>
      <c r="G3538" s="216"/>
      <c r="H3538" s="216"/>
      <c r="I3538" s="216"/>
      <c r="J3538" s="216"/>
      <c r="K3538" s="216"/>
      <c r="L3538" s="216"/>
      <c r="M3538" s="216"/>
      <c r="N3538" s="216"/>
      <c r="O3538" s="216"/>
      <c r="P3538" s="216"/>
      <c r="Q3538" s="216"/>
      <c r="R3538" s="216"/>
      <c r="S3538" s="216"/>
      <c r="T3538" s="216"/>
      <c r="U3538" s="216"/>
      <c r="V3538" s="216"/>
      <c r="W3538" s="216"/>
      <c r="X3538" s="216"/>
      <c r="Y3538" s="216"/>
      <c r="Z3538" s="216"/>
      <c r="AA3538" s="216"/>
      <c r="AB3538" s="216"/>
      <c r="AC3538" s="216"/>
      <c r="AD3538" s="216"/>
      <c r="AE3538" s="216"/>
      <c r="AF3538" s="216"/>
      <c r="AG3538" s="216"/>
      <c r="AH3538" s="216"/>
      <c r="AI3538" s="216"/>
      <c r="AJ3538" s="216"/>
      <c r="AK3538" s="216"/>
      <c r="AL3538" s="216"/>
      <c r="FY3538" s="184"/>
      <c r="JJ3538" s="184"/>
    </row>
    <row r="3539" spans="2:270">
      <c r="B3539" s="202"/>
      <c r="E3539" s="216"/>
      <c r="F3539" s="216"/>
      <c r="G3539" s="216"/>
      <c r="H3539" s="216"/>
      <c r="I3539" s="216"/>
      <c r="J3539" s="216"/>
      <c r="K3539" s="216"/>
      <c r="L3539" s="216"/>
      <c r="M3539" s="216"/>
      <c r="N3539" s="216"/>
      <c r="O3539" s="216"/>
      <c r="P3539" s="216"/>
      <c r="Q3539" s="216"/>
      <c r="R3539" s="216"/>
      <c r="S3539" s="216"/>
      <c r="T3539" s="216"/>
      <c r="U3539" s="216"/>
      <c r="V3539" s="216"/>
      <c r="W3539" s="216"/>
      <c r="X3539" s="216"/>
      <c r="Y3539" s="216"/>
      <c r="Z3539" s="216"/>
      <c r="AA3539" s="216"/>
      <c r="AB3539" s="216"/>
      <c r="AC3539" s="216"/>
      <c r="AD3539" s="216"/>
      <c r="AE3539" s="216"/>
      <c r="AF3539" s="216"/>
      <c r="AG3539" s="216"/>
      <c r="AH3539" s="216"/>
      <c r="AI3539" s="216"/>
      <c r="AJ3539" s="216"/>
      <c r="AK3539" s="216"/>
      <c r="AL3539" s="216"/>
      <c r="FY3539" s="184"/>
      <c r="JJ3539" s="184"/>
    </row>
    <row r="3540" spans="2:270">
      <c r="B3540" s="202"/>
      <c r="E3540" s="216"/>
      <c r="F3540" s="216"/>
      <c r="G3540" s="216"/>
      <c r="H3540" s="216"/>
      <c r="I3540" s="216"/>
      <c r="J3540" s="216"/>
      <c r="K3540" s="216"/>
      <c r="L3540" s="216"/>
      <c r="M3540" s="216"/>
      <c r="N3540" s="216"/>
      <c r="O3540" s="216"/>
      <c r="P3540" s="216"/>
      <c r="Q3540" s="216"/>
      <c r="R3540" s="216"/>
      <c r="S3540" s="216"/>
      <c r="T3540" s="216"/>
      <c r="U3540" s="216"/>
      <c r="V3540" s="216"/>
      <c r="W3540" s="216"/>
      <c r="X3540" s="216"/>
      <c r="Y3540" s="216"/>
      <c r="Z3540" s="216"/>
      <c r="AA3540" s="216"/>
      <c r="AB3540" s="216"/>
      <c r="AC3540" s="216"/>
      <c r="AD3540" s="216"/>
      <c r="AE3540" s="216"/>
      <c r="AF3540" s="216"/>
      <c r="AG3540" s="216"/>
      <c r="AH3540" s="216"/>
      <c r="AI3540" s="216"/>
      <c r="AJ3540" s="216"/>
      <c r="AK3540" s="216"/>
      <c r="AL3540" s="216"/>
      <c r="FY3540" s="184"/>
      <c r="JJ3540" s="184"/>
    </row>
    <row r="3541" spans="2:270">
      <c r="B3541" s="202"/>
      <c r="E3541" s="216"/>
      <c r="F3541" s="216"/>
      <c r="G3541" s="216"/>
      <c r="H3541" s="216"/>
      <c r="I3541" s="216"/>
      <c r="J3541" s="216"/>
      <c r="K3541" s="216"/>
      <c r="L3541" s="216"/>
      <c r="M3541" s="216"/>
      <c r="N3541" s="216"/>
      <c r="O3541" s="216"/>
      <c r="P3541" s="216"/>
      <c r="Q3541" s="216"/>
      <c r="R3541" s="216"/>
      <c r="S3541" s="216"/>
      <c r="T3541" s="216"/>
      <c r="U3541" s="216"/>
      <c r="V3541" s="216"/>
      <c r="W3541" s="216"/>
      <c r="X3541" s="216"/>
      <c r="Y3541" s="216"/>
      <c r="Z3541" s="216"/>
      <c r="AA3541" s="216"/>
      <c r="AB3541" s="216"/>
      <c r="AC3541" s="216"/>
      <c r="AD3541" s="216"/>
      <c r="AE3541" s="216"/>
      <c r="AF3541" s="216"/>
      <c r="AG3541" s="216"/>
      <c r="AH3541" s="216"/>
      <c r="AI3541" s="216"/>
      <c r="AJ3541" s="216"/>
      <c r="AK3541" s="216"/>
      <c r="AL3541" s="216"/>
      <c r="FY3541" s="184"/>
      <c r="JJ3541" s="184"/>
    </row>
    <row r="3542" spans="2:270">
      <c r="B3542" s="202"/>
      <c r="E3542" s="216"/>
      <c r="F3542" s="216"/>
      <c r="G3542" s="216"/>
      <c r="H3542" s="216"/>
      <c r="I3542" s="216"/>
      <c r="J3542" s="216"/>
      <c r="K3542" s="216"/>
      <c r="L3542" s="216"/>
      <c r="M3542" s="216"/>
      <c r="N3542" s="216"/>
      <c r="O3542" s="216"/>
      <c r="P3542" s="216"/>
      <c r="Q3542" s="216"/>
      <c r="R3542" s="216"/>
      <c r="S3542" s="216"/>
      <c r="T3542" s="216"/>
      <c r="U3542" s="216"/>
      <c r="V3542" s="216"/>
      <c r="W3542" s="216"/>
      <c r="X3542" s="216"/>
      <c r="Y3542" s="216"/>
      <c r="Z3542" s="216"/>
      <c r="AA3542" s="216"/>
      <c r="AB3542" s="216"/>
      <c r="AC3542" s="216"/>
      <c r="AD3542" s="216"/>
      <c r="AE3542" s="216"/>
      <c r="AF3542" s="216"/>
      <c r="AG3542" s="216"/>
      <c r="AH3542" s="216"/>
      <c r="AI3542" s="216"/>
      <c r="AJ3542" s="216"/>
      <c r="AK3542" s="216"/>
      <c r="AL3542" s="216"/>
      <c r="FY3542" s="184"/>
      <c r="JJ3542" s="184"/>
    </row>
    <row r="3543" spans="2:270">
      <c r="B3543" s="202"/>
      <c r="E3543" s="216"/>
      <c r="F3543" s="216"/>
      <c r="G3543" s="216"/>
      <c r="H3543" s="216"/>
      <c r="I3543" s="216"/>
      <c r="J3543" s="216"/>
      <c r="K3543" s="216"/>
      <c r="L3543" s="216"/>
      <c r="M3543" s="216"/>
      <c r="N3543" s="216"/>
      <c r="O3543" s="216"/>
      <c r="P3543" s="216"/>
      <c r="Q3543" s="216"/>
      <c r="R3543" s="216"/>
      <c r="S3543" s="216"/>
      <c r="T3543" s="216"/>
      <c r="U3543" s="216"/>
      <c r="V3543" s="216"/>
      <c r="W3543" s="216"/>
      <c r="X3543" s="216"/>
      <c r="Y3543" s="216"/>
      <c r="Z3543" s="216"/>
      <c r="AA3543" s="216"/>
      <c r="AB3543" s="216"/>
      <c r="AC3543" s="216"/>
      <c r="AD3543" s="216"/>
      <c r="AE3543" s="216"/>
      <c r="AF3543" s="216"/>
      <c r="AG3543" s="216"/>
      <c r="AH3543" s="216"/>
      <c r="AI3543" s="216"/>
      <c r="AJ3543" s="216"/>
      <c r="AK3543" s="216"/>
      <c r="AL3543" s="216"/>
      <c r="FY3543" s="184"/>
      <c r="JJ3543" s="184"/>
    </row>
    <row r="3544" spans="2:270">
      <c r="B3544" s="202"/>
      <c r="E3544" s="216"/>
      <c r="F3544" s="216"/>
      <c r="G3544" s="216"/>
      <c r="H3544" s="216"/>
      <c r="I3544" s="216"/>
      <c r="J3544" s="216"/>
      <c r="K3544" s="216"/>
      <c r="L3544" s="216"/>
      <c r="M3544" s="216"/>
      <c r="N3544" s="216"/>
      <c r="O3544" s="216"/>
      <c r="P3544" s="216"/>
      <c r="Q3544" s="216"/>
      <c r="R3544" s="216"/>
      <c r="S3544" s="216"/>
      <c r="T3544" s="216"/>
      <c r="U3544" s="216"/>
      <c r="V3544" s="216"/>
      <c r="W3544" s="216"/>
      <c r="X3544" s="216"/>
      <c r="Y3544" s="216"/>
      <c r="Z3544" s="216"/>
      <c r="AA3544" s="216"/>
      <c r="AB3544" s="216"/>
      <c r="AC3544" s="216"/>
      <c r="AD3544" s="216"/>
      <c r="AE3544" s="216"/>
      <c r="AF3544" s="216"/>
      <c r="AG3544" s="216"/>
      <c r="AH3544" s="216"/>
      <c r="AI3544" s="216"/>
      <c r="AJ3544" s="216"/>
      <c r="AK3544" s="216"/>
      <c r="AL3544" s="216"/>
      <c r="FY3544" s="184"/>
      <c r="JJ3544" s="184"/>
    </row>
    <row r="3545" spans="2:270">
      <c r="B3545" s="202"/>
      <c r="E3545" s="216"/>
      <c r="F3545" s="216"/>
      <c r="G3545" s="216"/>
      <c r="H3545" s="216"/>
      <c r="I3545" s="216"/>
      <c r="J3545" s="216"/>
      <c r="K3545" s="216"/>
      <c r="L3545" s="216"/>
      <c r="M3545" s="216"/>
      <c r="N3545" s="216"/>
      <c r="O3545" s="216"/>
      <c r="P3545" s="216"/>
      <c r="Q3545" s="216"/>
      <c r="R3545" s="216"/>
      <c r="S3545" s="216"/>
      <c r="T3545" s="216"/>
      <c r="U3545" s="216"/>
      <c r="V3545" s="216"/>
      <c r="W3545" s="216"/>
      <c r="X3545" s="216"/>
      <c r="Y3545" s="216"/>
      <c r="Z3545" s="216"/>
      <c r="AA3545" s="216"/>
      <c r="AB3545" s="216"/>
      <c r="AC3545" s="216"/>
      <c r="AD3545" s="216"/>
      <c r="AE3545" s="216"/>
      <c r="AF3545" s="216"/>
      <c r="AG3545" s="216"/>
      <c r="AH3545" s="216"/>
      <c r="AI3545" s="216"/>
      <c r="AJ3545" s="216"/>
      <c r="AK3545" s="216"/>
      <c r="AL3545" s="216"/>
      <c r="FY3545" s="184"/>
      <c r="JJ3545" s="184"/>
    </row>
    <row r="3546" spans="2:270">
      <c r="B3546" s="202"/>
      <c r="E3546" s="216"/>
      <c r="F3546" s="216"/>
      <c r="G3546" s="216"/>
      <c r="H3546" s="216"/>
      <c r="I3546" s="216"/>
      <c r="J3546" s="216"/>
      <c r="K3546" s="216"/>
      <c r="L3546" s="216"/>
      <c r="M3546" s="216"/>
      <c r="N3546" s="216"/>
      <c r="O3546" s="216"/>
      <c r="P3546" s="216"/>
      <c r="Q3546" s="216"/>
      <c r="R3546" s="216"/>
      <c r="S3546" s="216"/>
      <c r="T3546" s="216"/>
      <c r="U3546" s="216"/>
      <c r="V3546" s="216"/>
      <c r="W3546" s="216"/>
      <c r="X3546" s="216"/>
      <c r="Y3546" s="216"/>
      <c r="Z3546" s="216"/>
      <c r="AA3546" s="216"/>
      <c r="AB3546" s="216"/>
      <c r="AC3546" s="216"/>
      <c r="AD3546" s="216"/>
      <c r="AE3546" s="216"/>
      <c r="AF3546" s="216"/>
      <c r="AG3546" s="216"/>
      <c r="AH3546" s="216"/>
      <c r="AI3546" s="216"/>
      <c r="AJ3546" s="216"/>
      <c r="AK3546" s="216"/>
      <c r="AL3546" s="216"/>
      <c r="FY3546" s="184"/>
      <c r="JJ3546" s="184"/>
    </row>
    <row r="3547" spans="2:270">
      <c r="B3547" s="202"/>
      <c r="E3547" s="216"/>
      <c r="F3547" s="216"/>
      <c r="G3547" s="216"/>
      <c r="H3547" s="216"/>
      <c r="I3547" s="216"/>
      <c r="J3547" s="216"/>
      <c r="K3547" s="216"/>
      <c r="L3547" s="216"/>
      <c r="M3547" s="216"/>
      <c r="N3547" s="216"/>
      <c r="O3547" s="216"/>
      <c r="P3547" s="216"/>
      <c r="Q3547" s="216"/>
      <c r="R3547" s="216"/>
      <c r="S3547" s="216"/>
      <c r="T3547" s="216"/>
      <c r="U3547" s="216"/>
      <c r="V3547" s="216"/>
      <c r="W3547" s="216"/>
      <c r="X3547" s="216"/>
      <c r="Y3547" s="216"/>
      <c r="Z3547" s="216"/>
      <c r="AA3547" s="216"/>
      <c r="AB3547" s="216"/>
      <c r="AC3547" s="216"/>
      <c r="AD3547" s="216"/>
      <c r="AE3547" s="216"/>
      <c r="AF3547" s="216"/>
      <c r="AG3547" s="216"/>
      <c r="AH3547" s="216"/>
      <c r="AI3547" s="216"/>
      <c r="AJ3547" s="216"/>
      <c r="AK3547" s="216"/>
      <c r="AL3547" s="216"/>
      <c r="FY3547" s="184"/>
      <c r="JJ3547" s="184"/>
    </row>
    <row r="3548" spans="2:270">
      <c r="B3548" s="202"/>
      <c r="E3548" s="216"/>
      <c r="F3548" s="216"/>
      <c r="G3548" s="216"/>
      <c r="H3548" s="216"/>
      <c r="I3548" s="216"/>
      <c r="J3548" s="216"/>
      <c r="K3548" s="216"/>
      <c r="L3548" s="216"/>
      <c r="M3548" s="216"/>
      <c r="N3548" s="216"/>
      <c r="O3548" s="216"/>
      <c r="P3548" s="216"/>
      <c r="Q3548" s="216"/>
      <c r="R3548" s="216"/>
      <c r="S3548" s="216"/>
      <c r="T3548" s="216"/>
      <c r="U3548" s="216"/>
      <c r="V3548" s="216"/>
      <c r="W3548" s="216"/>
      <c r="X3548" s="216"/>
      <c r="Y3548" s="216"/>
      <c r="Z3548" s="216"/>
      <c r="AA3548" s="216"/>
      <c r="AB3548" s="216"/>
      <c r="AC3548" s="216"/>
      <c r="AD3548" s="216"/>
      <c r="AE3548" s="216"/>
      <c r="AF3548" s="216"/>
      <c r="AG3548" s="216"/>
      <c r="AH3548" s="216"/>
      <c r="AI3548" s="216"/>
      <c r="AJ3548" s="216"/>
      <c r="AK3548" s="216"/>
      <c r="AL3548" s="216"/>
      <c r="FY3548" s="184"/>
      <c r="JJ3548" s="184"/>
    </row>
    <row r="3549" spans="2:270">
      <c r="B3549" s="202"/>
      <c r="E3549" s="216"/>
      <c r="F3549" s="216"/>
      <c r="G3549" s="216"/>
      <c r="H3549" s="216"/>
      <c r="I3549" s="216"/>
      <c r="J3549" s="216"/>
      <c r="K3549" s="216"/>
      <c r="L3549" s="216"/>
      <c r="M3549" s="216"/>
      <c r="N3549" s="216"/>
      <c r="O3549" s="216"/>
      <c r="P3549" s="216"/>
      <c r="Q3549" s="216"/>
      <c r="R3549" s="216"/>
      <c r="S3549" s="216"/>
      <c r="T3549" s="216"/>
      <c r="U3549" s="216"/>
      <c r="V3549" s="216"/>
      <c r="W3549" s="216"/>
      <c r="X3549" s="216"/>
      <c r="Y3549" s="216"/>
      <c r="Z3549" s="216"/>
      <c r="AA3549" s="216"/>
      <c r="AB3549" s="216"/>
      <c r="AC3549" s="216"/>
      <c r="AD3549" s="216"/>
      <c r="AE3549" s="216"/>
      <c r="AF3549" s="216"/>
      <c r="AG3549" s="216"/>
      <c r="AH3549" s="216"/>
      <c r="AI3549" s="216"/>
      <c r="AJ3549" s="216"/>
      <c r="AK3549" s="216"/>
      <c r="AL3549" s="216"/>
      <c r="FY3549" s="184"/>
      <c r="JJ3549" s="184"/>
    </row>
    <row r="3550" spans="2:270">
      <c r="B3550" s="202"/>
      <c r="E3550" s="216"/>
      <c r="F3550" s="216"/>
      <c r="G3550" s="216"/>
      <c r="H3550" s="216"/>
      <c r="I3550" s="216"/>
      <c r="J3550" s="216"/>
      <c r="K3550" s="216"/>
      <c r="L3550" s="216"/>
      <c r="M3550" s="216"/>
      <c r="N3550" s="216"/>
      <c r="O3550" s="216"/>
      <c r="P3550" s="216"/>
      <c r="Q3550" s="216"/>
      <c r="R3550" s="216"/>
      <c r="S3550" s="216"/>
      <c r="T3550" s="216"/>
      <c r="U3550" s="216"/>
      <c r="V3550" s="216"/>
      <c r="W3550" s="216"/>
      <c r="X3550" s="216"/>
      <c r="Y3550" s="216"/>
      <c r="Z3550" s="216"/>
      <c r="AA3550" s="216"/>
      <c r="AB3550" s="216"/>
      <c r="AC3550" s="216"/>
      <c r="AD3550" s="216"/>
      <c r="AE3550" s="216"/>
      <c r="AF3550" s="216"/>
      <c r="AG3550" s="216"/>
      <c r="AH3550" s="216"/>
      <c r="AI3550" s="216"/>
      <c r="AJ3550" s="216"/>
      <c r="AK3550" s="216"/>
      <c r="AL3550" s="216"/>
      <c r="FY3550" s="184"/>
      <c r="JJ3550" s="184"/>
    </row>
    <row r="3551" spans="2:270">
      <c r="B3551" s="202"/>
      <c r="E3551" s="216"/>
      <c r="F3551" s="216"/>
      <c r="G3551" s="216"/>
      <c r="H3551" s="216"/>
      <c r="I3551" s="216"/>
      <c r="J3551" s="216"/>
      <c r="K3551" s="216"/>
      <c r="L3551" s="216"/>
      <c r="M3551" s="216"/>
      <c r="N3551" s="216"/>
      <c r="O3551" s="216"/>
      <c r="P3551" s="216"/>
      <c r="Q3551" s="216"/>
      <c r="R3551" s="216"/>
      <c r="S3551" s="216"/>
      <c r="T3551" s="216"/>
      <c r="U3551" s="216"/>
      <c r="V3551" s="216"/>
      <c r="W3551" s="216"/>
      <c r="X3551" s="216"/>
      <c r="Y3551" s="216"/>
      <c r="Z3551" s="216"/>
      <c r="AA3551" s="216"/>
      <c r="AB3551" s="216"/>
      <c r="AC3551" s="216"/>
      <c r="AD3551" s="216"/>
      <c r="AE3551" s="216"/>
      <c r="AF3551" s="216"/>
      <c r="AG3551" s="216"/>
      <c r="AH3551" s="216"/>
      <c r="AI3551" s="216"/>
      <c r="AJ3551" s="216"/>
      <c r="AK3551" s="216"/>
      <c r="AL3551" s="216"/>
      <c r="FY3551" s="184"/>
      <c r="JJ3551" s="184"/>
    </row>
    <row r="3552" spans="2:270">
      <c r="B3552" s="202"/>
      <c r="E3552" s="216"/>
      <c r="F3552" s="216"/>
      <c r="G3552" s="216"/>
      <c r="H3552" s="216"/>
      <c r="I3552" s="216"/>
      <c r="J3552" s="216"/>
      <c r="K3552" s="216"/>
      <c r="L3552" s="216"/>
      <c r="M3552" s="216"/>
      <c r="N3552" s="216"/>
      <c r="O3552" s="216"/>
      <c r="P3552" s="216"/>
      <c r="Q3552" s="216"/>
      <c r="R3552" s="216"/>
      <c r="S3552" s="216"/>
      <c r="T3552" s="216"/>
      <c r="U3552" s="216"/>
      <c r="V3552" s="216"/>
      <c r="W3552" s="216"/>
      <c r="X3552" s="216"/>
      <c r="Y3552" s="216"/>
      <c r="Z3552" s="216"/>
      <c r="AA3552" s="216"/>
      <c r="AB3552" s="216"/>
      <c r="AC3552" s="216"/>
      <c r="AD3552" s="216"/>
      <c r="AE3552" s="216"/>
      <c r="AF3552" s="216"/>
      <c r="AG3552" s="216"/>
      <c r="AH3552" s="216"/>
      <c r="AI3552" s="216"/>
      <c r="AJ3552" s="216"/>
      <c r="AK3552" s="216"/>
      <c r="AL3552" s="216"/>
      <c r="FY3552" s="184"/>
      <c r="JJ3552" s="184"/>
    </row>
    <row r="3553" spans="2:270">
      <c r="B3553" s="202"/>
      <c r="E3553" s="216"/>
      <c r="F3553" s="216"/>
      <c r="G3553" s="216"/>
      <c r="H3553" s="216"/>
      <c r="I3553" s="216"/>
      <c r="J3553" s="216"/>
      <c r="K3553" s="216"/>
      <c r="L3553" s="216"/>
      <c r="M3553" s="216"/>
      <c r="N3553" s="216"/>
      <c r="O3553" s="216"/>
      <c r="P3553" s="216"/>
      <c r="Q3553" s="216"/>
      <c r="R3553" s="216"/>
      <c r="S3553" s="216"/>
      <c r="T3553" s="216"/>
      <c r="U3553" s="216"/>
      <c r="V3553" s="216"/>
      <c r="W3553" s="216"/>
      <c r="X3553" s="216"/>
      <c r="Y3553" s="216"/>
      <c r="Z3553" s="216"/>
      <c r="AA3553" s="216"/>
      <c r="AB3553" s="216"/>
      <c r="AC3553" s="216"/>
      <c r="AD3553" s="216"/>
      <c r="AE3553" s="216"/>
      <c r="AF3553" s="216"/>
      <c r="AG3553" s="216"/>
      <c r="AH3553" s="216"/>
      <c r="AI3553" s="216"/>
      <c r="AJ3553" s="216"/>
      <c r="AK3553" s="216"/>
      <c r="AL3553" s="216"/>
      <c r="FY3553" s="184"/>
      <c r="JJ3553" s="184"/>
    </row>
    <row r="3554" spans="2:270">
      <c r="B3554" s="202"/>
      <c r="E3554" s="216"/>
      <c r="F3554" s="216"/>
      <c r="G3554" s="216"/>
      <c r="H3554" s="216"/>
      <c r="I3554" s="216"/>
      <c r="J3554" s="216"/>
      <c r="K3554" s="216"/>
      <c r="L3554" s="216"/>
      <c r="M3554" s="216"/>
      <c r="N3554" s="216"/>
      <c r="O3554" s="216"/>
      <c r="P3554" s="216"/>
      <c r="Q3554" s="216"/>
      <c r="R3554" s="216"/>
      <c r="S3554" s="216"/>
      <c r="T3554" s="216"/>
      <c r="U3554" s="216"/>
      <c r="V3554" s="216"/>
      <c r="W3554" s="216"/>
      <c r="X3554" s="216"/>
      <c r="Y3554" s="216"/>
      <c r="Z3554" s="216"/>
      <c r="AA3554" s="216"/>
      <c r="AB3554" s="216"/>
      <c r="AC3554" s="216"/>
      <c r="AD3554" s="216"/>
      <c r="AE3554" s="216"/>
      <c r="AF3554" s="216"/>
      <c r="AG3554" s="216"/>
      <c r="AH3554" s="216"/>
      <c r="AI3554" s="216"/>
      <c r="AJ3554" s="216"/>
      <c r="AK3554" s="216"/>
      <c r="AL3554" s="216"/>
      <c r="FY3554" s="184"/>
      <c r="JJ3554" s="184"/>
    </row>
    <row r="3555" spans="2:270">
      <c r="B3555" s="202"/>
      <c r="E3555" s="216"/>
      <c r="F3555" s="216"/>
      <c r="G3555" s="216"/>
      <c r="H3555" s="216"/>
      <c r="I3555" s="216"/>
      <c r="J3555" s="216"/>
      <c r="K3555" s="216"/>
      <c r="L3555" s="216"/>
      <c r="M3555" s="216"/>
      <c r="N3555" s="216"/>
      <c r="O3555" s="216"/>
      <c r="P3555" s="216"/>
      <c r="Q3555" s="216"/>
      <c r="R3555" s="216"/>
      <c r="S3555" s="216"/>
      <c r="T3555" s="216"/>
      <c r="U3555" s="216"/>
      <c r="V3555" s="216"/>
      <c r="W3555" s="216"/>
      <c r="X3555" s="216"/>
      <c r="Y3555" s="216"/>
      <c r="Z3555" s="216"/>
      <c r="AA3555" s="216"/>
      <c r="AB3555" s="216"/>
      <c r="AC3555" s="216"/>
      <c r="AD3555" s="216"/>
      <c r="AE3555" s="216"/>
      <c r="AF3555" s="216"/>
      <c r="AG3555" s="216"/>
      <c r="AH3555" s="216"/>
      <c r="AI3555" s="216"/>
      <c r="AJ3555" s="216"/>
      <c r="AK3555" s="216"/>
      <c r="AL3555" s="216"/>
      <c r="FY3555" s="184"/>
      <c r="JJ3555" s="184"/>
    </row>
    <row r="3556" spans="2:270">
      <c r="B3556" s="202"/>
      <c r="E3556" s="216"/>
      <c r="F3556" s="216"/>
      <c r="G3556" s="216"/>
      <c r="H3556" s="216"/>
      <c r="I3556" s="216"/>
      <c r="J3556" s="216"/>
      <c r="K3556" s="216"/>
      <c r="L3556" s="216"/>
      <c r="M3556" s="216"/>
      <c r="N3556" s="216"/>
      <c r="O3556" s="216"/>
      <c r="P3556" s="216"/>
      <c r="Q3556" s="216"/>
      <c r="R3556" s="216"/>
      <c r="S3556" s="216"/>
      <c r="T3556" s="216"/>
      <c r="U3556" s="216"/>
      <c r="V3556" s="216"/>
      <c r="W3556" s="216"/>
      <c r="X3556" s="216"/>
      <c r="Y3556" s="216"/>
      <c r="Z3556" s="216"/>
      <c r="AA3556" s="216"/>
      <c r="AB3556" s="216"/>
      <c r="AC3556" s="216"/>
      <c r="AD3556" s="216"/>
      <c r="AE3556" s="216"/>
      <c r="AF3556" s="216"/>
      <c r="AG3556" s="216"/>
      <c r="AH3556" s="216"/>
      <c r="AI3556" s="216"/>
      <c r="AJ3556" s="216"/>
      <c r="AK3556" s="216"/>
      <c r="AL3556" s="216"/>
      <c r="FY3556" s="184"/>
      <c r="JJ3556" s="184"/>
    </row>
    <row r="3557" spans="2:270">
      <c r="B3557" s="202"/>
      <c r="E3557" s="216"/>
      <c r="F3557" s="216"/>
      <c r="G3557" s="216"/>
      <c r="H3557" s="216"/>
      <c r="I3557" s="216"/>
      <c r="J3557" s="216"/>
      <c r="K3557" s="216"/>
      <c r="L3557" s="216"/>
      <c r="M3557" s="216"/>
      <c r="N3557" s="216"/>
      <c r="O3557" s="216"/>
      <c r="P3557" s="216"/>
      <c r="Q3557" s="216"/>
      <c r="R3557" s="216"/>
      <c r="S3557" s="216"/>
      <c r="T3557" s="216"/>
      <c r="U3557" s="216"/>
      <c r="V3557" s="216"/>
      <c r="W3557" s="216"/>
      <c r="X3557" s="216"/>
      <c r="Y3557" s="216"/>
      <c r="Z3557" s="216"/>
      <c r="AA3557" s="216"/>
      <c r="AB3557" s="216"/>
      <c r="AC3557" s="216"/>
      <c r="AD3557" s="216"/>
      <c r="AE3557" s="216"/>
      <c r="AF3557" s="216"/>
      <c r="AG3557" s="216"/>
      <c r="AH3557" s="216"/>
      <c r="AI3557" s="216"/>
      <c r="AJ3557" s="216"/>
      <c r="AK3557" s="216"/>
      <c r="AL3557" s="216"/>
      <c r="FY3557" s="184"/>
      <c r="JJ3557" s="184"/>
    </row>
    <row r="3558" spans="2:270">
      <c r="B3558" s="202"/>
      <c r="E3558" s="216"/>
      <c r="F3558" s="216"/>
      <c r="G3558" s="216"/>
      <c r="H3558" s="216"/>
      <c r="I3558" s="216"/>
      <c r="J3558" s="216"/>
      <c r="K3558" s="216"/>
      <c r="L3558" s="216"/>
      <c r="M3558" s="216"/>
      <c r="N3558" s="216"/>
      <c r="O3558" s="216"/>
      <c r="P3558" s="216"/>
      <c r="Q3558" s="216"/>
      <c r="R3558" s="216"/>
      <c r="S3558" s="216"/>
      <c r="T3558" s="216"/>
      <c r="U3558" s="216"/>
      <c r="V3558" s="216"/>
      <c r="W3558" s="216"/>
      <c r="X3558" s="216"/>
      <c r="Y3558" s="216"/>
      <c r="Z3558" s="216"/>
      <c r="AA3558" s="216"/>
      <c r="AB3558" s="216"/>
      <c r="AC3558" s="216"/>
      <c r="AD3558" s="216"/>
      <c r="AE3558" s="216"/>
      <c r="AF3558" s="216"/>
      <c r="AG3558" s="216"/>
      <c r="AH3558" s="216"/>
      <c r="AI3558" s="216"/>
      <c r="AJ3558" s="216"/>
      <c r="AK3558" s="216"/>
      <c r="AL3558" s="216"/>
      <c r="FY3558" s="184"/>
      <c r="JJ3558" s="184"/>
    </row>
    <row r="3559" spans="2:270">
      <c r="B3559" s="202"/>
      <c r="E3559" s="216"/>
      <c r="F3559" s="216"/>
      <c r="G3559" s="216"/>
      <c r="H3559" s="216"/>
      <c r="I3559" s="216"/>
      <c r="J3559" s="216"/>
      <c r="K3559" s="216"/>
      <c r="L3559" s="216"/>
      <c r="M3559" s="216"/>
      <c r="N3559" s="216"/>
      <c r="O3559" s="216"/>
      <c r="P3559" s="216"/>
      <c r="Q3559" s="216"/>
      <c r="R3559" s="216"/>
      <c r="S3559" s="216"/>
      <c r="T3559" s="216"/>
      <c r="U3559" s="216"/>
      <c r="V3559" s="216"/>
      <c r="W3559" s="216"/>
      <c r="X3559" s="216"/>
      <c r="Y3559" s="216"/>
      <c r="Z3559" s="216"/>
      <c r="AA3559" s="216"/>
      <c r="AB3559" s="216"/>
      <c r="AC3559" s="216"/>
      <c r="AD3559" s="216"/>
      <c r="AE3559" s="216"/>
      <c r="AF3559" s="216"/>
      <c r="AG3559" s="216"/>
      <c r="AH3559" s="216"/>
      <c r="AI3559" s="216"/>
      <c r="AJ3559" s="216"/>
      <c r="AK3559" s="216"/>
      <c r="AL3559" s="216"/>
      <c r="FY3559" s="184"/>
      <c r="JJ3559" s="184"/>
    </row>
    <row r="3560" spans="2:270">
      <c r="B3560" s="202"/>
      <c r="E3560" s="216"/>
      <c r="F3560" s="216"/>
      <c r="G3560" s="216"/>
      <c r="H3560" s="216"/>
      <c r="I3560" s="216"/>
      <c r="J3560" s="216"/>
      <c r="K3560" s="216"/>
      <c r="L3560" s="216"/>
      <c r="M3560" s="216"/>
      <c r="N3560" s="216"/>
      <c r="O3560" s="216"/>
      <c r="P3560" s="216"/>
      <c r="Q3560" s="216"/>
      <c r="R3560" s="216"/>
      <c r="S3560" s="216"/>
      <c r="T3560" s="216"/>
      <c r="U3560" s="216"/>
      <c r="V3560" s="216"/>
      <c r="W3560" s="216"/>
      <c r="X3560" s="216"/>
      <c r="Y3560" s="216"/>
      <c r="Z3560" s="216"/>
      <c r="AA3560" s="216"/>
      <c r="AB3560" s="216"/>
      <c r="AC3560" s="216"/>
      <c r="AD3560" s="216"/>
      <c r="AE3560" s="216"/>
      <c r="AF3560" s="216"/>
      <c r="AG3560" s="216"/>
      <c r="AH3560" s="216"/>
      <c r="AI3560" s="216"/>
      <c r="AJ3560" s="216"/>
      <c r="AK3560" s="216"/>
      <c r="AL3560" s="216"/>
      <c r="FY3560" s="184"/>
      <c r="JJ3560" s="184"/>
    </row>
    <row r="3561" spans="2:270">
      <c r="B3561" s="202"/>
      <c r="E3561" s="216"/>
      <c r="F3561" s="216"/>
      <c r="G3561" s="216"/>
      <c r="H3561" s="216"/>
      <c r="I3561" s="216"/>
      <c r="J3561" s="216"/>
      <c r="K3561" s="216"/>
      <c r="L3561" s="216"/>
      <c r="M3561" s="216"/>
      <c r="N3561" s="216"/>
      <c r="O3561" s="216"/>
      <c r="P3561" s="216"/>
      <c r="Q3561" s="216"/>
      <c r="R3561" s="216"/>
      <c r="S3561" s="216"/>
      <c r="T3561" s="216"/>
      <c r="U3561" s="216"/>
      <c r="V3561" s="216"/>
      <c r="W3561" s="216"/>
      <c r="X3561" s="216"/>
      <c r="Y3561" s="216"/>
      <c r="Z3561" s="216"/>
      <c r="AA3561" s="216"/>
      <c r="AB3561" s="216"/>
      <c r="AC3561" s="216"/>
      <c r="AD3561" s="216"/>
      <c r="AE3561" s="216"/>
      <c r="AF3561" s="216"/>
      <c r="AG3561" s="216"/>
      <c r="AH3561" s="216"/>
      <c r="AI3561" s="216"/>
      <c r="AJ3561" s="216"/>
      <c r="AK3561" s="216"/>
      <c r="AL3561" s="216"/>
      <c r="FY3561" s="184"/>
      <c r="JJ3561" s="184"/>
    </row>
    <row r="3562" spans="2:270">
      <c r="B3562" s="202"/>
      <c r="E3562" s="216"/>
      <c r="F3562" s="216"/>
      <c r="G3562" s="216"/>
      <c r="H3562" s="216"/>
      <c r="I3562" s="216"/>
      <c r="J3562" s="216"/>
      <c r="K3562" s="216"/>
      <c r="L3562" s="216"/>
      <c r="M3562" s="216"/>
      <c r="N3562" s="216"/>
      <c r="O3562" s="216"/>
      <c r="P3562" s="216"/>
      <c r="Q3562" s="216"/>
      <c r="R3562" s="216"/>
      <c r="S3562" s="216"/>
      <c r="T3562" s="216"/>
      <c r="U3562" s="216"/>
      <c r="V3562" s="216"/>
      <c r="W3562" s="216"/>
      <c r="X3562" s="216"/>
      <c r="Y3562" s="216"/>
      <c r="Z3562" s="216"/>
      <c r="AA3562" s="216"/>
      <c r="AB3562" s="216"/>
      <c r="AC3562" s="216"/>
      <c r="AD3562" s="216"/>
      <c r="AE3562" s="216"/>
      <c r="AF3562" s="216"/>
      <c r="AG3562" s="216"/>
      <c r="AH3562" s="216"/>
      <c r="AI3562" s="216"/>
      <c r="AJ3562" s="216"/>
      <c r="AK3562" s="216"/>
      <c r="AL3562" s="216"/>
      <c r="FY3562" s="184"/>
      <c r="JJ3562" s="184"/>
    </row>
    <row r="3563" spans="2:270">
      <c r="B3563" s="202"/>
      <c r="E3563" s="216"/>
      <c r="F3563" s="216"/>
      <c r="G3563" s="216"/>
      <c r="H3563" s="216"/>
      <c r="I3563" s="216"/>
      <c r="J3563" s="216"/>
      <c r="K3563" s="216"/>
      <c r="L3563" s="216"/>
      <c r="M3563" s="216"/>
      <c r="N3563" s="216"/>
      <c r="O3563" s="216"/>
      <c r="P3563" s="216"/>
      <c r="Q3563" s="216"/>
      <c r="R3563" s="216"/>
      <c r="S3563" s="216"/>
      <c r="T3563" s="216"/>
      <c r="U3563" s="216"/>
      <c r="V3563" s="216"/>
      <c r="W3563" s="216"/>
      <c r="X3563" s="216"/>
      <c r="Y3563" s="216"/>
      <c r="Z3563" s="216"/>
      <c r="AA3563" s="216"/>
      <c r="AB3563" s="216"/>
      <c r="AC3563" s="216"/>
      <c r="AD3563" s="216"/>
      <c r="AE3563" s="216"/>
      <c r="AF3563" s="216"/>
      <c r="AG3563" s="216"/>
      <c r="AH3563" s="216"/>
      <c r="AI3563" s="216"/>
      <c r="AJ3563" s="216"/>
      <c r="AK3563" s="216"/>
      <c r="AL3563" s="216"/>
      <c r="FY3563" s="184"/>
      <c r="JJ3563" s="184"/>
    </row>
    <row r="3564" spans="2:270">
      <c r="B3564" s="202"/>
      <c r="E3564" s="216"/>
      <c r="F3564" s="216"/>
      <c r="G3564" s="216"/>
      <c r="H3564" s="216"/>
      <c r="I3564" s="216"/>
      <c r="J3564" s="216"/>
      <c r="K3564" s="216"/>
      <c r="L3564" s="216"/>
      <c r="M3564" s="216"/>
      <c r="N3564" s="216"/>
      <c r="O3564" s="216"/>
      <c r="P3564" s="216"/>
      <c r="Q3564" s="216"/>
      <c r="R3564" s="216"/>
      <c r="S3564" s="216"/>
      <c r="T3564" s="216"/>
      <c r="U3564" s="216"/>
      <c r="V3564" s="216"/>
      <c r="W3564" s="216"/>
      <c r="X3564" s="216"/>
      <c r="Y3564" s="216"/>
      <c r="Z3564" s="216"/>
      <c r="AA3564" s="216"/>
      <c r="AB3564" s="216"/>
      <c r="AC3564" s="216"/>
      <c r="AD3564" s="216"/>
      <c r="AE3564" s="216"/>
      <c r="AF3564" s="216"/>
      <c r="AG3564" s="216"/>
      <c r="AH3564" s="216"/>
      <c r="AI3564" s="216"/>
      <c r="AJ3564" s="216"/>
      <c r="AK3564" s="216"/>
      <c r="AL3564" s="216"/>
      <c r="FY3564" s="184"/>
      <c r="JJ3564" s="184"/>
    </row>
    <row r="3565" spans="2:270">
      <c r="B3565" s="202"/>
      <c r="E3565" s="216"/>
      <c r="F3565" s="216"/>
      <c r="G3565" s="216"/>
      <c r="H3565" s="216"/>
      <c r="I3565" s="216"/>
      <c r="J3565" s="216"/>
      <c r="K3565" s="216"/>
      <c r="L3565" s="216"/>
      <c r="M3565" s="216"/>
      <c r="N3565" s="216"/>
      <c r="O3565" s="216"/>
      <c r="P3565" s="216"/>
      <c r="Q3565" s="216"/>
      <c r="R3565" s="216"/>
      <c r="S3565" s="216"/>
      <c r="T3565" s="216"/>
      <c r="U3565" s="216"/>
      <c r="V3565" s="216"/>
      <c r="W3565" s="216"/>
      <c r="X3565" s="216"/>
      <c r="Y3565" s="216"/>
      <c r="Z3565" s="216"/>
      <c r="AA3565" s="216"/>
      <c r="AB3565" s="216"/>
      <c r="AC3565" s="216"/>
      <c r="AD3565" s="216"/>
      <c r="AE3565" s="216"/>
      <c r="AF3565" s="216"/>
      <c r="AG3565" s="216"/>
      <c r="AH3565" s="216"/>
      <c r="AI3565" s="216"/>
      <c r="AJ3565" s="216"/>
      <c r="AK3565" s="216"/>
      <c r="AL3565" s="216"/>
      <c r="FY3565" s="184"/>
      <c r="JJ3565" s="184"/>
    </row>
    <row r="3566" spans="2:270">
      <c r="B3566" s="202"/>
      <c r="E3566" s="216"/>
      <c r="F3566" s="216"/>
      <c r="G3566" s="216"/>
      <c r="H3566" s="216"/>
      <c r="I3566" s="216"/>
      <c r="J3566" s="216"/>
      <c r="K3566" s="216"/>
      <c r="L3566" s="216"/>
      <c r="M3566" s="216"/>
      <c r="N3566" s="216"/>
      <c r="O3566" s="216"/>
      <c r="P3566" s="216"/>
      <c r="Q3566" s="216"/>
      <c r="R3566" s="216"/>
      <c r="S3566" s="216"/>
      <c r="T3566" s="216"/>
      <c r="U3566" s="216"/>
      <c r="V3566" s="216"/>
      <c r="W3566" s="216"/>
      <c r="X3566" s="216"/>
      <c r="Y3566" s="216"/>
      <c r="Z3566" s="216"/>
      <c r="AA3566" s="216"/>
      <c r="AB3566" s="216"/>
      <c r="AC3566" s="216"/>
      <c r="AD3566" s="216"/>
      <c r="AE3566" s="216"/>
      <c r="AF3566" s="216"/>
      <c r="AG3566" s="216"/>
      <c r="AH3566" s="216"/>
      <c r="AI3566" s="216"/>
      <c r="AJ3566" s="216"/>
      <c r="AK3566" s="216"/>
      <c r="AL3566" s="216"/>
      <c r="FY3566" s="184"/>
      <c r="JJ3566" s="184"/>
    </row>
    <row r="3567" spans="2:270">
      <c r="B3567" s="202"/>
      <c r="E3567" s="216"/>
      <c r="F3567" s="216"/>
      <c r="G3567" s="216"/>
      <c r="H3567" s="216"/>
      <c r="I3567" s="216"/>
      <c r="J3567" s="216"/>
      <c r="K3567" s="216"/>
      <c r="L3567" s="216"/>
      <c r="M3567" s="216"/>
      <c r="N3567" s="216"/>
      <c r="O3567" s="216"/>
      <c r="P3567" s="216"/>
      <c r="Q3567" s="216"/>
      <c r="R3567" s="216"/>
      <c r="S3567" s="216"/>
      <c r="T3567" s="216"/>
      <c r="U3567" s="216"/>
      <c r="V3567" s="216"/>
      <c r="W3567" s="216"/>
      <c r="X3567" s="216"/>
      <c r="Y3567" s="216"/>
      <c r="Z3567" s="216"/>
      <c r="AA3567" s="216"/>
      <c r="AB3567" s="216"/>
      <c r="AC3567" s="216"/>
      <c r="AD3567" s="216"/>
      <c r="AE3567" s="216"/>
      <c r="AF3567" s="216"/>
      <c r="AG3567" s="216"/>
      <c r="AH3567" s="216"/>
      <c r="AI3567" s="216"/>
      <c r="AJ3567" s="216"/>
      <c r="AK3567" s="216"/>
      <c r="AL3567" s="216"/>
      <c r="FY3567" s="184"/>
      <c r="JJ3567" s="184"/>
    </row>
    <row r="3568" spans="2:270">
      <c r="B3568" s="202"/>
      <c r="E3568" s="216"/>
      <c r="F3568" s="216"/>
      <c r="G3568" s="216"/>
      <c r="H3568" s="216"/>
      <c r="I3568" s="216"/>
      <c r="J3568" s="216"/>
      <c r="K3568" s="216"/>
      <c r="L3568" s="216"/>
      <c r="M3568" s="216"/>
      <c r="N3568" s="216"/>
      <c r="O3568" s="216"/>
      <c r="P3568" s="216"/>
      <c r="Q3568" s="216"/>
      <c r="R3568" s="216"/>
      <c r="S3568" s="216"/>
      <c r="T3568" s="216"/>
      <c r="U3568" s="216"/>
      <c r="V3568" s="216"/>
      <c r="W3568" s="216"/>
      <c r="X3568" s="216"/>
      <c r="Y3568" s="216"/>
      <c r="Z3568" s="216"/>
      <c r="AA3568" s="216"/>
      <c r="AB3568" s="216"/>
      <c r="AC3568" s="216"/>
      <c r="AD3568" s="216"/>
      <c r="AE3568" s="216"/>
      <c r="AF3568" s="216"/>
      <c r="AG3568" s="216"/>
      <c r="AH3568" s="216"/>
      <c r="AI3568" s="216"/>
      <c r="AJ3568" s="216"/>
      <c r="AK3568" s="216"/>
      <c r="AL3568" s="216"/>
      <c r="FY3568" s="184"/>
      <c r="JJ3568" s="184"/>
    </row>
    <row r="3569" spans="2:270">
      <c r="B3569" s="202"/>
      <c r="E3569" s="216"/>
      <c r="F3569" s="216"/>
      <c r="G3569" s="216"/>
      <c r="H3569" s="216"/>
      <c r="I3569" s="216"/>
      <c r="J3569" s="216"/>
      <c r="K3569" s="216"/>
      <c r="L3569" s="216"/>
      <c r="M3569" s="216"/>
      <c r="N3569" s="216"/>
      <c r="O3569" s="216"/>
      <c r="P3569" s="216"/>
      <c r="Q3569" s="216"/>
      <c r="R3569" s="216"/>
      <c r="S3569" s="216"/>
      <c r="T3569" s="216"/>
      <c r="U3569" s="216"/>
      <c r="V3569" s="216"/>
      <c r="W3569" s="216"/>
      <c r="X3569" s="216"/>
      <c r="Y3569" s="216"/>
      <c r="Z3569" s="216"/>
      <c r="AA3569" s="216"/>
      <c r="AB3569" s="216"/>
      <c r="AC3569" s="216"/>
      <c r="AD3569" s="216"/>
      <c r="AE3569" s="216"/>
      <c r="AF3569" s="216"/>
      <c r="AG3569" s="216"/>
      <c r="AH3569" s="216"/>
      <c r="AI3569" s="216"/>
      <c r="AJ3569" s="216"/>
      <c r="AK3569" s="216"/>
      <c r="AL3569" s="216"/>
      <c r="FY3569" s="184"/>
      <c r="JJ3569" s="184"/>
    </row>
    <row r="3570" spans="2:270">
      <c r="B3570" s="202"/>
      <c r="E3570" s="216"/>
      <c r="F3570" s="216"/>
      <c r="G3570" s="216"/>
      <c r="H3570" s="216"/>
      <c r="I3570" s="216"/>
      <c r="J3570" s="216"/>
      <c r="K3570" s="216"/>
      <c r="L3570" s="216"/>
      <c r="M3570" s="216"/>
      <c r="N3570" s="216"/>
      <c r="O3570" s="216"/>
      <c r="P3570" s="216"/>
      <c r="Q3570" s="216"/>
      <c r="R3570" s="216"/>
      <c r="S3570" s="216"/>
      <c r="T3570" s="216"/>
      <c r="U3570" s="216"/>
      <c r="V3570" s="216"/>
      <c r="W3570" s="216"/>
      <c r="X3570" s="216"/>
      <c r="Y3570" s="216"/>
      <c r="Z3570" s="216"/>
      <c r="AA3570" s="216"/>
      <c r="AB3570" s="216"/>
      <c r="AC3570" s="216"/>
      <c r="AD3570" s="216"/>
      <c r="AE3570" s="216"/>
      <c r="AF3570" s="216"/>
      <c r="AG3570" s="216"/>
      <c r="AH3570" s="216"/>
      <c r="AI3570" s="216"/>
      <c r="AJ3570" s="216"/>
      <c r="AK3570" s="216"/>
      <c r="AL3570" s="216"/>
      <c r="FY3570" s="184"/>
      <c r="JJ3570" s="184"/>
    </row>
    <row r="3571" spans="2:270">
      <c r="B3571" s="202"/>
      <c r="E3571" s="216"/>
      <c r="F3571" s="216"/>
      <c r="G3571" s="216"/>
      <c r="H3571" s="216"/>
      <c r="I3571" s="216"/>
      <c r="J3571" s="216"/>
      <c r="K3571" s="216"/>
      <c r="L3571" s="216"/>
      <c r="M3571" s="216"/>
      <c r="N3571" s="216"/>
      <c r="O3571" s="216"/>
      <c r="P3571" s="216"/>
      <c r="Q3571" s="216"/>
      <c r="R3571" s="216"/>
      <c r="S3571" s="216"/>
      <c r="T3571" s="216"/>
      <c r="U3571" s="216"/>
      <c r="V3571" s="216"/>
      <c r="W3571" s="216"/>
      <c r="X3571" s="216"/>
      <c r="Y3571" s="216"/>
      <c r="Z3571" s="216"/>
      <c r="AA3571" s="216"/>
      <c r="AB3571" s="216"/>
      <c r="AC3571" s="216"/>
      <c r="AD3571" s="216"/>
      <c r="AE3571" s="216"/>
      <c r="AF3571" s="216"/>
      <c r="AG3571" s="216"/>
      <c r="AH3571" s="216"/>
      <c r="AI3571" s="216"/>
      <c r="AJ3571" s="216"/>
      <c r="AK3571" s="216"/>
      <c r="AL3571" s="216"/>
      <c r="FY3571" s="184"/>
      <c r="JJ3571" s="184"/>
    </row>
    <row r="3572" spans="2:270">
      <c r="B3572" s="202"/>
      <c r="E3572" s="216"/>
      <c r="F3572" s="216"/>
      <c r="G3572" s="216"/>
      <c r="H3572" s="216"/>
      <c r="I3572" s="216"/>
      <c r="J3572" s="216"/>
      <c r="K3572" s="216"/>
      <c r="L3572" s="216"/>
      <c r="M3572" s="216"/>
      <c r="N3572" s="216"/>
      <c r="O3572" s="216"/>
      <c r="P3572" s="216"/>
      <c r="Q3572" s="216"/>
      <c r="R3572" s="216"/>
      <c r="S3572" s="216"/>
      <c r="T3572" s="216"/>
      <c r="U3572" s="216"/>
      <c r="V3572" s="216"/>
      <c r="W3572" s="216"/>
      <c r="X3572" s="216"/>
      <c r="Y3572" s="216"/>
      <c r="Z3572" s="216"/>
      <c r="AA3572" s="216"/>
      <c r="AB3572" s="216"/>
      <c r="AC3572" s="216"/>
      <c r="AD3572" s="216"/>
      <c r="AE3572" s="216"/>
      <c r="AF3572" s="216"/>
      <c r="AG3572" s="216"/>
      <c r="AH3572" s="216"/>
      <c r="AI3572" s="216"/>
      <c r="AJ3572" s="216"/>
      <c r="AK3572" s="216"/>
      <c r="AL3572" s="216"/>
      <c r="FY3572" s="184"/>
      <c r="JJ3572" s="184"/>
    </row>
    <row r="3573" spans="2:270">
      <c r="B3573" s="202"/>
      <c r="E3573" s="216"/>
      <c r="F3573" s="216"/>
      <c r="G3573" s="216"/>
      <c r="H3573" s="216"/>
      <c r="I3573" s="216"/>
      <c r="J3573" s="216"/>
      <c r="K3573" s="216"/>
      <c r="L3573" s="216"/>
      <c r="M3573" s="216"/>
      <c r="N3573" s="216"/>
      <c r="O3573" s="216"/>
      <c r="P3573" s="216"/>
      <c r="Q3573" s="216"/>
      <c r="R3573" s="216"/>
      <c r="S3573" s="216"/>
      <c r="T3573" s="216"/>
      <c r="U3573" s="216"/>
      <c r="V3573" s="216"/>
      <c r="W3573" s="216"/>
      <c r="X3573" s="216"/>
      <c r="Y3573" s="216"/>
      <c r="Z3573" s="216"/>
      <c r="AA3573" s="216"/>
      <c r="AB3573" s="216"/>
      <c r="AC3573" s="216"/>
      <c r="AD3573" s="216"/>
      <c r="AE3573" s="216"/>
      <c r="AF3573" s="216"/>
      <c r="AG3573" s="216"/>
      <c r="AH3573" s="216"/>
      <c r="AI3573" s="216"/>
      <c r="AJ3573" s="216"/>
      <c r="AK3573" s="216"/>
      <c r="AL3573" s="216"/>
      <c r="FY3573" s="184"/>
      <c r="JJ3573" s="184"/>
    </row>
    <row r="3574" spans="2:270">
      <c r="B3574" s="202"/>
      <c r="E3574" s="216"/>
      <c r="F3574" s="216"/>
      <c r="G3574" s="216"/>
      <c r="H3574" s="216"/>
      <c r="I3574" s="216"/>
      <c r="J3574" s="216"/>
      <c r="K3574" s="216"/>
      <c r="L3574" s="216"/>
      <c r="M3574" s="216"/>
      <c r="N3574" s="216"/>
      <c r="O3574" s="216"/>
      <c r="P3574" s="216"/>
      <c r="Q3574" s="216"/>
      <c r="R3574" s="216"/>
      <c r="S3574" s="216"/>
      <c r="T3574" s="216"/>
      <c r="U3574" s="216"/>
      <c r="V3574" s="216"/>
      <c r="W3574" s="216"/>
      <c r="X3574" s="216"/>
      <c r="Y3574" s="216"/>
      <c r="Z3574" s="216"/>
      <c r="AA3574" s="216"/>
      <c r="AB3574" s="216"/>
      <c r="AC3574" s="216"/>
      <c r="AD3574" s="216"/>
      <c r="AE3574" s="216"/>
      <c r="AF3574" s="216"/>
      <c r="AG3574" s="216"/>
      <c r="AH3574" s="216"/>
      <c r="AI3574" s="216"/>
      <c r="AJ3574" s="216"/>
      <c r="AK3574" s="216"/>
      <c r="AL3574" s="216"/>
      <c r="FY3574" s="184"/>
      <c r="JJ3574" s="184"/>
    </row>
    <row r="3575" spans="2:270">
      <c r="B3575" s="202"/>
      <c r="E3575" s="216"/>
      <c r="F3575" s="216"/>
      <c r="G3575" s="216"/>
      <c r="H3575" s="216"/>
      <c r="I3575" s="216"/>
      <c r="J3575" s="216"/>
      <c r="K3575" s="216"/>
      <c r="L3575" s="216"/>
      <c r="M3575" s="216"/>
      <c r="N3575" s="216"/>
      <c r="O3575" s="216"/>
      <c r="P3575" s="216"/>
      <c r="Q3575" s="216"/>
      <c r="R3575" s="216"/>
      <c r="S3575" s="216"/>
      <c r="T3575" s="216"/>
      <c r="U3575" s="216"/>
      <c r="V3575" s="216"/>
      <c r="W3575" s="216"/>
      <c r="X3575" s="216"/>
      <c r="Y3575" s="216"/>
      <c r="Z3575" s="216"/>
      <c r="AA3575" s="216"/>
      <c r="AB3575" s="216"/>
      <c r="AC3575" s="216"/>
      <c r="AD3575" s="216"/>
      <c r="AE3575" s="216"/>
      <c r="AF3575" s="216"/>
      <c r="AG3575" s="216"/>
      <c r="AH3575" s="216"/>
      <c r="AI3575" s="216"/>
      <c r="AJ3575" s="216"/>
      <c r="AK3575" s="216"/>
      <c r="AL3575" s="216"/>
      <c r="FY3575" s="184"/>
      <c r="JJ3575" s="184"/>
    </row>
    <row r="3576" spans="2:270">
      <c r="B3576" s="202"/>
      <c r="E3576" s="216"/>
      <c r="F3576" s="216"/>
      <c r="G3576" s="216"/>
      <c r="H3576" s="216"/>
      <c r="I3576" s="216"/>
      <c r="J3576" s="216"/>
      <c r="K3576" s="216"/>
      <c r="L3576" s="216"/>
      <c r="M3576" s="216"/>
      <c r="N3576" s="216"/>
      <c r="O3576" s="216"/>
      <c r="P3576" s="216"/>
      <c r="Q3576" s="216"/>
      <c r="R3576" s="216"/>
      <c r="S3576" s="216"/>
      <c r="T3576" s="216"/>
      <c r="U3576" s="216"/>
      <c r="V3576" s="216"/>
      <c r="W3576" s="216"/>
      <c r="X3576" s="216"/>
      <c r="Y3576" s="216"/>
      <c r="Z3576" s="216"/>
      <c r="AA3576" s="216"/>
      <c r="AB3576" s="216"/>
      <c r="AC3576" s="216"/>
      <c r="AD3576" s="216"/>
      <c r="AE3576" s="216"/>
      <c r="AF3576" s="216"/>
      <c r="AG3576" s="216"/>
      <c r="AH3576" s="216"/>
      <c r="AI3576" s="216"/>
      <c r="AJ3576" s="216"/>
      <c r="AK3576" s="216"/>
      <c r="AL3576" s="216"/>
      <c r="FY3576" s="184"/>
      <c r="JJ3576" s="184"/>
    </row>
    <row r="3577" spans="2:270">
      <c r="B3577" s="202"/>
      <c r="E3577" s="216"/>
      <c r="F3577" s="216"/>
      <c r="G3577" s="216"/>
      <c r="H3577" s="216"/>
      <c r="I3577" s="216"/>
      <c r="J3577" s="216"/>
      <c r="K3577" s="216"/>
      <c r="L3577" s="216"/>
      <c r="M3577" s="216"/>
      <c r="N3577" s="216"/>
      <c r="O3577" s="216"/>
      <c r="P3577" s="216"/>
      <c r="Q3577" s="216"/>
      <c r="R3577" s="216"/>
      <c r="S3577" s="216"/>
      <c r="T3577" s="216"/>
      <c r="U3577" s="216"/>
      <c r="V3577" s="216"/>
      <c r="W3577" s="216"/>
      <c r="X3577" s="216"/>
      <c r="Y3577" s="216"/>
      <c r="Z3577" s="216"/>
      <c r="AA3577" s="216"/>
      <c r="AB3577" s="216"/>
      <c r="AC3577" s="216"/>
      <c r="AD3577" s="216"/>
      <c r="AE3577" s="216"/>
      <c r="AF3577" s="216"/>
      <c r="AG3577" s="216"/>
      <c r="AH3577" s="216"/>
      <c r="AI3577" s="216"/>
      <c r="AJ3577" s="216"/>
      <c r="AK3577" s="216"/>
      <c r="AL3577" s="216"/>
      <c r="FY3577" s="184"/>
      <c r="JJ3577" s="184"/>
    </row>
    <row r="3578" spans="2:270">
      <c r="B3578" s="202"/>
      <c r="E3578" s="216"/>
      <c r="F3578" s="216"/>
      <c r="G3578" s="216"/>
      <c r="H3578" s="216"/>
      <c r="I3578" s="216"/>
      <c r="J3578" s="216"/>
      <c r="K3578" s="216"/>
      <c r="L3578" s="216"/>
      <c r="M3578" s="216"/>
      <c r="N3578" s="216"/>
      <c r="O3578" s="216"/>
      <c r="P3578" s="216"/>
      <c r="Q3578" s="216"/>
      <c r="R3578" s="216"/>
      <c r="S3578" s="216"/>
      <c r="T3578" s="216"/>
      <c r="U3578" s="216"/>
      <c r="V3578" s="216"/>
      <c r="W3578" s="216"/>
      <c r="X3578" s="216"/>
      <c r="Y3578" s="216"/>
      <c r="Z3578" s="216"/>
      <c r="AA3578" s="216"/>
      <c r="AB3578" s="216"/>
      <c r="AC3578" s="216"/>
      <c r="AD3578" s="216"/>
      <c r="AE3578" s="216"/>
      <c r="AF3578" s="216"/>
      <c r="AG3578" s="216"/>
      <c r="AH3578" s="216"/>
      <c r="AI3578" s="216"/>
      <c r="AJ3578" s="216"/>
      <c r="AK3578" s="216"/>
      <c r="AL3578" s="216"/>
      <c r="FY3578" s="184"/>
      <c r="JJ3578" s="184"/>
    </row>
    <row r="3579" spans="2:270">
      <c r="B3579" s="202"/>
      <c r="E3579" s="216"/>
      <c r="F3579" s="216"/>
      <c r="G3579" s="216"/>
      <c r="H3579" s="216"/>
      <c r="I3579" s="216"/>
      <c r="J3579" s="216"/>
      <c r="K3579" s="216"/>
      <c r="L3579" s="216"/>
      <c r="M3579" s="216"/>
      <c r="N3579" s="216"/>
      <c r="O3579" s="216"/>
      <c r="P3579" s="216"/>
      <c r="Q3579" s="216"/>
      <c r="R3579" s="216"/>
      <c r="S3579" s="216"/>
      <c r="T3579" s="216"/>
      <c r="U3579" s="216"/>
      <c r="V3579" s="216"/>
      <c r="W3579" s="216"/>
      <c r="X3579" s="216"/>
      <c r="Y3579" s="216"/>
      <c r="Z3579" s="216"/>
      <c r="AA3579" s="216"/>
      <c r="AB3579" s="216"/>
      <c r="AC3579" s="216"/>
      <c r="AD3579" s="216"/>
      <c r="AE3579" s="216"/>
      <c r="AF3579" s="216"/>
      <c r="AG3579" s="216"/>
      <c r="AH3579" s="216"/>
      <c r="AI3579" s="216"/>
      <c r="AJ3579" s="216"/>
      <c r="AK3579" s="216"/>
      <c r="AL3579" s="216"/>
      <c r="FY3579" s="184"/>
      <c r="JJ3579" s="184"/>
    </row>
    <row r="3580" spans="2:270">
      <c r="B3580" s="202"/>
      <c r="E3580" s="216"/>
      <c r="F3580" s="216"/>
      <c r="G3580" s="216"/>
      <c r="H3580" s="216"/>
      <c r="I3580" s="216"/>
      <c r="J3580" s="216"/>
      <c r="K3580" s="216"/>
      <c r="L3580" s="216"/>
      <c r="M3580" s="216"/>
      <c r="N3580" s="216"/>
      <c r="O3580" s="216"/>
      <c r="P3580" s="216"/>
      <c r="Q3580" s="216"/>
      <c r="R3580" s="216"/>
      <c r="S3580" s="216"/>
      <c r="T3580" s="216"/>
      <c r="U3580" s="216"/>
      <c r="V3580" s="216"/>
      <c r="W3580" s="216"/>
      <c r="X3580" s="216"/>
      <c r="Y3580" s="216"/>
      <c r="Z3580" s="216"/>
      <c r="AA3580" s="216"/>
      <c r="AB3580" s="216"/>
      <c r="AC3580" s="216"/>
      <c r="AD3580" s="216"/>
      <c r="AE3580" s="216"/>
      <c r="AF3580" s="216"/>
      <c r="AG3580" s="216"/>
      <c r="AH3580" s="216"/>
      <c r="AI3580" s="216"/>
      <c r="AJ3580" s="216"/>
      <c r="AK3580" s="216"/>
      <c r="AL3580" s="216"/>
      <c r="FY3580" s="184"/>
      <c r="JJ3580" s="184"/>
    </row>
    <row r="3581" spans="2:270">
      <c r="B3581" s="202"/>
      <c r="E3581" s="216"/>
      <c r="F3581" s="216"/>
      <c r="G3581" s="216"/>
      <c r="H3581" s="216"/>
      <c r="I3581" s="216"/>
      <c r="J3581" s="216"/>
      <c r="K3581" s="216"/>
      <c r="L3581" s="216"/>
      <c r="M3581" s="216"/>
      <c r="N3581" s="216"/>
      <c r="O3581" s="216"/>
      <c r="P3581" s="216"/>
      <c r="Q3581" s="216"/>
      <c r="R3581" s="216"/>
      <c r="S3581" s="216"/>
      <c r="T3581" s="216"/>
      <c r="U3581" s="216"/>
      <c r="V3581" s="216"/>
      <c r="W3581" s="216"/>
      <c r="X3581" s="216"/>
      <c r="Y3581" s="216"/>
      <c r="Z3581" s="216"/>
      <c r="AA3581" s="216"/>
      <c r="AB3581" s="216"/>
      <c r="AC3581" s="216"/>
      <c r="AD3581" s="216"/>
      <c r="AE3581" s="216"/>
      <c r="AF3581" s="216"/>
      <c r="AG3581" s="216"/>
      <c r="AH3581" s="216"/>
      <c r="AI3581" s="216"/>
      <c r="AJ3581" s="216"/>
      <c r="AK3581" s="216"/>
      <c r="AL3581" s="216"/>
      <c r="FY3581" s="184"/>
      <c r="JJ3581" s="184"/>
    </row>
    <row r="3582" spans="2:270">
      <c r="B3582" s="202"/>
      <c r="E3582" s="216"/>
      <c r="F3582" s="216"/>
      <c r="G3582" s="216"/>
      <c r="H3582" s="216"/>
      <c r="I3582" s="216"/>
      <c r="J3582" s="216"/>
      <c r="K3582" s="216"/>
      <c r="L3582" s="216"/>
      <c r="M3582" s="216"/>
      <c r="N3582" s="216"/>
      <c r="O3582" s="216"/>
      <c r="P3582" s="216"/>
      <c r="Q3582" s="216"/>
      <c r="R3582" s="216"/>
      <c r="S3582" s="216"/>
      <c r="T3582" s="216"/>
      <c r="U3582" s="216"/>
      <c r="V3582" s="216"/>
      <c r="W3582" s="216"/>
      <c r="X3582" s="216"/>
      <c r="Y3582" s="216"/>
      <c r="Z3582" s="216"/>
      <c r="AA3582" s="216"/>
      <c r="AB3582" s="216"/>
      <c r="AC3582" s="216"/>
      <c r="AD3582" s="216"/>
      <c r="AE3582" s="216"/>
      <c r="AF3582" s="216"/>
      <c r="AG3582" s="216"/>
      <c r="AH3582" s="216"/>
      <c r="AI3582" s="216"/>
      <c r="AJ3582" s="216"/>
      <c r="AK3582" s="216"/>
      <c r="AL3582" s="216"/>
      <c r="FY3582" s="184"/>
      <c r="JJ3582" s="184"/>
    </row>
    <row r="3583" spans="2:270">
      <c r="B3583" s="202"/>
      <c r="E3583" s="216"/>
      <c r="F3583" s="216"/>
      <c r="G3583" s="216"/>
      <c r="H3583" s="216"/>
      <c r="I3583" s="216"/>
      <c r="J3583" s="216"/>
      <c r="K3583" s="216"/>
      <c r="L3583" s="216"/>
      <c r="M3583" s="216"/>
      <c r="N3583" s="216"/>
      <c r="O3583" s="216"/>
      <c r="P3583" s="216"/>
      <c r="Q3583" s="216"/>
      <c r="R3583" s="216"/>
      <c r="S3583" s="216"/>
      <c r="T3583" s="216"/>
      <c r="U3583" s="216"/>
      <c r="V3583" s="216"/>
      <c r="W3583" s="216"/>
      <c r="X3583" s="216"/>
      <c r="Y3583" s="216"/>
      <c r="Z3583" s="216"/>
      <c r="AA3583" s="216"/>
      <c r="AB3583" s="216"/>
      <c r="AC3583" s="216"/>
      <c r="AD3583" s="216"/>
      <c r="AE3583" s="216"/>
      <c r="AF3583" s="216"/>
      <c r="AG3583" s="216"/>
      <c r="AH3583" s="216"/>
      <c r="AI3583" s="216"/>
      <c r="AJ3583" s="216"/>
      <c r="AK3583" s="216"/>
      <c r="AL3583" s="216"/>
      <c r="FY3583" s="184"/>
      <c r="JJ3583" s="184"/>
    </row>
    <row r="3584" spans="2:270">
      <c r="B3584" s="202"/>
      <c r="E3584" s="216"/>
      <c r="F3584" s="216"/>
      <c r="G3584" s="216"/>
      <c r="H3584" s="216"/>
      <c r="I3584" s="216"/>
      <c r="J3584" s="216"/>
      <c r="K3584" s="216"/>
      <c r="L3584" s="216"/>
      <c r="M3584" s="216"/>
      <c r="N3584" s="216"/>
      <c r="O3584" s="216"/>
      <c r="P3584" s="216"/>
      <c r="Q3584" s="216"/>
      <c r="R3584" s="216"/>
      <c r="S3584" s="216"/>
      <c r="T3584" s="216"/>
      <c r="U3584" s="216"/>
      <c r="V3584" s="216"/>
      <c r="W3584" s="216"/>
      <c r="X3584" s="216"/>
      <c r="Y3584" s="216"/>
      <c r="Z3584" s="216"/>
      <c r="AA3584" s="216"/>
      <c r="AB3584" s="216"/>
      <c r="AC3584" s="216"/>
      <c r="AD3584" s="216"/>
      <c r="AE3584" s="216"/>
      <c r="AF3584" s="216"/>
      <c r="AG3584" s="216"/>
      <c r="AH3584" s="216"/>
      <c r="AI3584" s="216"/>
      <c r="AJ3584" s="216"/>
      <c r="AK3584" s="216"/>
      <c r="AL3584" s="216"/>
      <c r="FY3584" s="184"/>
      <c r="JJ3584" s="184"/>
    </row>
    <row r="3585" spans="2:270">
      <c r="B3585" s="202"/>
      <c r="E3585" s="216"/>
      <c r="F3585" s="216"/>
      <c r="G3585" s="216"/>
      <c r="H3585" s="216"/>
      <c r="I3585" s="216"/>
      <c r="J3585" s="216"/>
      <c r="K3585" s="216"/>
      <c r="L3585" s="216"/>
      <c r="M3585" s="216"/>
      <c r="N3585" s="216"/>
      <c r="O3585" s="216"/>
      <c r="P3585" s="216"/>
      <c r="Q3585" s="216"/>
      <c r="R3585" s="216"/>
      <c r="S3585" s="216"/>
      <c r="T3585" s="216"/>
      <c r="U3585" s="216"/>
      <c r="V3585" s="216"/>
      <c r="W3585" s="216"/>
      <c r="X3585" s="216"/>
      <c r="Y3585" s="216"/>
      <c r="Z3585" s="216"/>
      <c r="AA3585" s="216"/>
      <c r="AB3585" s="216"/>
      <c r="AC3585" s="216"/>
      <c r="AD3585" s="216"/>
      <c r="AE3585" s="216"/>
      <c r="AF3585" s="216"/>
      <c r="AG3585" s="216"/>
      <c r="AH3585" s="216"/>
      <c r="AI3585" s="216"/>
      <c r="AJ3585" s="216"/>
      <c r="AK3585" s="216"/>
      <c r="AL3585" s="216"/>
      <c r="FY3585" s="184"/>
      <c r="JJ3585" s="184"/>
    </row>
    <row r="3586" spans="2:270">
      <c r="B3586" s="202"/>
      <c r="E3586" s="216"/>
      <c r="F3586" s="216"/>
      <c r="G3586" s="216"/>
      <c r="H3586" s="216"/>
      <c r="I3586" s="216"/>
      <c r="J3586" s="216"/>
      <c r="K3586" s="216"/>
      <c r="L3586" s="216"/>
      <c r="M3586" s="216"/>
      <c r="N3586" s="216"/>
      <c r="O3586" s="216"/>
      <c r="P3586" s="216"/>
      <c r="Q3586" s="216"/>
      <c r="R3586" s="216"/>
      <c r="S3586" s="216"/>
      <c r="T3586" s="216"/>
      <c r="U3586" s="216"/>
      <c r="V3586" s="216"/>
      <c r="W3586" s="216"/>
      <c r="X3586" s="216"/>
      <c r="Y3586" s="216"/>
      <c r="Z3586" s="216"/>
      <c r="AA3586" s="216"/>
      <c r="AB3586" s="216"/>
      <c r="AC3586" s="216"/>
      <c r="AD3586" s="216"/>
      <c r="AE3586" s="216"/>
      <c r="AF3586" s="216"/>
      <c r="AG3586" s="216"/>
      <c r="AH3586" s="216"/>
      <c r="AI3586" s="216"/>
      <c r="AJ3586" s="216"/>
      <c r="AK3586" s="216"/>
      <c r="AL3586" s="216"/>
      <c r="FY3586" s="184"/>
      <c r="JJ3586" s="184"/>
    </row>
    <row r="3587" spans="2:270">
      <c r="B3587" s="202"/>
      <c r="E3587" s="216"/>
      <c r="F3587" s="216"/>
      <c r="G3587" s="216"/>
      <c r="H3587" s="216"/>
      <c r="I3587" s="216"/>
      <c r="J3587" s="216"/>
      <c r="K3587" s="216"/>
      <c r="L3587" s="216"/>
      <c r="M3587" s="216"/>
      <c r="N3587" s="216"/>
      <c r="O3587" s="216"/>
      <c r="P3587" s="216"/>
      <c r="Q3587" s="216"/>
      <c r="R3587" s="216"/>
      <c r="S3587" s="216"/>
      <c r="T3587" s="216"/>
      <c r="U3587" s="216"/>
      <c r="V3587" s="216"/>
      <c r="W3587" s="216"/>
      <c r="X3587" s="216"/>
      <c r="Y3587" s="216"/>
      <c r="Z3587" s="216"/>
      <c r="AA3587" s="216"/>
      <c r="AB3587" s="216"/>
      <c r="AC3587" s="216"/>
      <c r="AD3587" s="216"/>
      <c r="AE3587" s="216"/>
      <c r="AF3587" s="216"/>
      <c r="AG3587" s="216"/>
      <c r="AH3587" s="216"/>
      <c r="AI3587" s="216"/>
      <c r="AJ3587" s="216"/>
      <c r="AK3587" s="216"/>
      <c r="AL3587" s="216"/>
      <c r="FY3587" s="184"/>
      <c r="JJ3587" s="184"/>
    </row>
    <row r="3588" spans="2:270">
      <c r="B3588" s="202"/>
      <c r="E3588" s="216"/>
      <c r="F3588" s="216"/>
      <c r="G3588" s="216"/>
      <c r="H3588" s="216"/>
      <c r="I3588" s="216"/>
      <c r="J3588" s="216"/>
      <c r="K3588" s="216"/>
      <c r="L3588" s="216"/>
      <c r="M3588" s="216"/>
      <c r="N3588" s="216"/>
      <c r="O3588" s="216"/>
      <c r="P3588" s="216"/>
      <c r="Q3588" s="216"/>
      <c r="R3588" s="216"/>
      <c r="S3588" s="216"/>
      <c r="T3588" s="216"/>
      <c r="U3588" s="216"/>
      <c r="V3588" s="216"/>
      <c r="W3588" s="216"/>
      <c r="X3588" s="216"/>
      <c r="Y3588" s="216"/>
      <c r="Z3588" s="216"/>
      <c r="AA3588" s="216"/>
      <c r="AB3588" s="216"/>
      <c r="AC3588" s="216"/>
      <c r="AD3588" s="216"/>
      <c r="AE3588" s="216"/>
      <c r="AF3588" s="216"/>
      <c r="AG3588" s="216"/>
      <c r="AH3588" s="216"/>
      <c r="AI3588" s="216"/>
      <c r="AJ3588" s="216"/>
      <c r="AK3588" s="216"/>
      <c r="AL3588" s="216"/>
      <c r="FY3588" s="184"/>
      <c r="JJ3588" s="184"/>
    </row>
    <row r="3589" spans="2:270">
      <c r="B3589" s="202"/>
      <c r="E3589" s="216"/>
      <c r="F3589" s="216"/>
      <c r="G3589" s="216"/>
      <c r="H3589" s="216"/>
      <c r="I3589" s="216"/>
      <c r="J3589" s="216"/>
      <c r="K3589" s="216"/>
      <c r="L3589" s="216"/>
      <c r="M3589" s="216"/>
      <c r="N3589" s="216"/>
      <c r="O3589" s="216"/>
      <c r="P3589" s="216"/>
      <c r="Q3589" s="216"/>
      <c r="R3589" s="216"/>
      <c r="S3589" s="216"/>
      <c r="T3589" s="216"/>
      <c r="U3589" s="216"/>
      <c r="V3589" s="216"/>
      <c r="W3589" s="216"/>
      <c r="X3589" s="216"/>
      <c r="Y3589" s="216"/>
      <c r="Z3589" s="216"/>
      <c r="AA3589" s="216"/>
      <c r="AB3589" s="216"/>
      <c r="AC3589" s="216"/>
      <c r="AD3589" s="216"/>
      <c r="AE3589" s="216"/>
      <c r="AF3589" s="216"/>
      <c r="AG3589" s="216"/>
      <c r="AH3589" s="216"/>
      <c r="AI3589" s="216"/>
      <c r="AJ3589" s="216"/>
      <c r="AK3589" s="216"/>
      <c r="AL3589" s="216"/>
      <c r="FY3589" s="184"/>
      <c r="JJ3589" s="184"/>
    </row>
    <row r="3590" spans="2:270">
      <c r="B3590" s="202"/>
      <c r="E3590" s="216"/>
      <c r="F3590" s="216"/>
      <c r="G3590" s="216"/>
      <c r="H3590" s="216"/>
      <c r="I3590" s="216"/>
      <c r="J3590" s="216"/>
      <c r="K3590" s="216"/>
      <c r="L3590" s="216"/>
      <c r="M3590" s="216"/>
      <c r="N3590" s="216"/>
      <c r="O3590" s="216"/>
      <c r="P3590" s="216"/>
      <c r="Q3590" s="216"/>
      <c r="R3590" s="216"/>
      <c r="S3590" s="216"/>
      <c r="T3590" s="216"/>
      <c r="U3590" s="216"/>
      <c r="V3590" s="216"/>
      <c r="W3590" s="216"/>
      <c r="X3590" s="216"/>
      <c r="Y3590" s="216"/>
      <c r="Z3590" s="216"/>
      <c r="AA3590" s="216"/>
      <c r="AB3590" s="216"/>
      <c r="AC3590" s="216"/>
      <c r="AD3590" s="216"/>
      <c r="AE3590" s="216"/>
      <c r="AF3590" s="216"/>
      <c r="AG3590" s="216"/>
      <c r="AH3590" s="216"/>
      <c r="AI3590" s="216"/>
      <c r="AJ3590" s="216"/>
      <c r="AK3590" s="216"/>
      <c r="AL3590" s="216"/>
      <c r="FY3590" s="184"/>
      <c r="JJ3590" s="184"/>
    </row>
    <row r="3591" spans="2:270">
      <c r="B3591" s="202"/>
      <c r="E3591" s="216"/>
      <c r="F3591" s="216"/>
      <c r="G3591" s="216"/>
      <c r="H3591" s="216"/>
      <c r="I3591" s="216"/>
      <c r="J3591" s="216"/>
      <c r="K3591" s="216"/>
      <c r="L3591" s="216"/>
      <c r="M3591" s="216"/>
      <c r="N3591" s="216"/>
      <c r="O3591" s="216"/>
      <c r="P3591" s="216"/>
      <c r="Q3591" s="216"/>
      <c r="R3591" s="216"/>
      <c r="S3591" s="216"/>
      <c r="T3591" s="216"/>
      <c r="U3591" s="216"/>
      <c r="V3591" s="216"/>
      <c r="W3591" s="216"/>
      <c r="X3591" s="216"/>
      <c r="Y3591" s="216"/>
      <c r="Z3591" s="216"/>
      <c r="AA3591" s="216"/>
      <c r="AB3591" s="216"/>
      <c r="AC3591" s="216"/>
      <c r="AD3591" s="216"/>
      <c r="AE3591" s="216"/>
      <c r="AF3591" s="216"/>
      <c r="AG3591" s="216"/>
      <c r="AH3591" s="216"/>
      <c r="AI3591" s="216"/>
      <c r="AJ3591" s="216"/>
      <c r="AK3591" s="216"/>
      <c r="AL3591" s="216"/>
      <c r="FY3591" s="184"/>
      <c r="JJ3591" s="184"/>
    </row>
    <row r="3592" spans="2:270">
      <c r="B3592" s="202"/>
      <c r="E3592" s="216"/>
      <c r="F3592" s="216"/>
      <c r="G3592" s="216"/>
      <c r="H3592" s="216"/>
      <c r="I3592" s="216"/>
      <c r="J3592" s="216"/>
      <c r="K3592" s="216"/>
      <c r="L3592" s="216"/>
      <c r="M3592" s="216"/>
      <c r="N3592" s="216"/>
      <c r="O3592" s="216"/>
      <c r="P3592" s="216"/>
      <c r="Q3592" s="216"/>
      <c r="R3592" s="216"/>
      <c r="S3592" s="216"/>
      <c r="T3592" s="216"/>
      <c r="U3592" s="216"/>
      <c r="V3592" s="216"/>
      <c r="W3592" s="216"/>
      <c r="X3592" s="216"/>
      <c r="Y3592" s="216"/>
      <c r="Z3592" s="216"/>
      <c r="AA3592" s="216"/>
      <c r="AB3592" s="216"/>
      <c r="AC3592" s="216"/>
      <c r="AD3592" s="216"/>
      <c r="AE3592" s="216"/>
      <c r="AF3592" s="216"/>
      <c r="AG3592" s="216"/>
      <c r="AH3592" s="216"/>
      <c r="AI3592" s="216"/>
      <c r="AJ3592" s="216"/>
      <c r="AK3592" s="216"/>
      <c r="AL3592" s="216"/>
      <c r="FY3592" s="184"/>
      <c r="JJ3592" s="184"/>
    </row>
    <row r="3593" spans="2:270">
      <c r="B3593" s="202"/>
      <c r="E3593" s="216"/>
      <c r="F3593" s="216"/>
      <c r="G3593" s="216"/>
      <c r="H3593" s="216"/>
      <c r="I3593" s="216"/>
      <c r="J3593" s="216"/>
      <c r="K3593" s="216"/>
      <c r="L3593" s="216"/>
      <c r="M3593" s="216"/>
      <c r="N3593" s="216"/>
      <c r="O3593" s="216"/>
      <c r="P3593" s="216"/>
      <c r="Q3593" s="216"/>
      <c r="R3593" s="216"/>
      <c r="S3593" s="216"/>
      <c r="T3593" s="216"/>
      <c r="U3593" s="216"/>
      <c r="V3593" s="216"/>
      <c r="W3593" s="216"/>
      <c r="X3593" s="216"/>
      <c r="Y3593" s="216"/>
      <c r="Z3593" s="216"/>
      <c r="AA3593" s="216"/>
      <c r="AB3593" s="216"/>
      <c r="AC3593" s="216"/>
      <c r="AD3593" s="216"/>
      <c r="AE3593" s="216"/>
      <c r="AF3593" s="216"/>
      <c r="AG3593" s="216"/>
      <c r="AH3593" s="216"/>
      <c r="AI3593" s="216"/>
      <c r="AJ3593" s="216"/>
      <c r="AK3593" s="216"/>
      <c r="AL3593" s="216"/>
      <c r="FY3593" s="184"/>
      <c r="JJ3593" s="184"/>
    </row>
    <row r="3594" spans="2:270">
      <c r="B3594" s="202"/>
      <c r="E3594" s="216"/>
      <c r="F3594" s="216"/>
      <c r="G3594" s="216"/>
      <c r="H3594" s="216"/>
      <c r="I3594" s="216"/>
      <c r="J3594" s="216"/>
      <c r="K3594" s="216"/>
      <c r="L3594" s="216"/>
      <c r="M3594" s="216"/>
      <c r="N3594" s="216"/>
      <c r="O3594" s="216"/>
      <c r="P3594" s="216"/>
      <c r="Q3594" s="216"/>
      <c r="R3594" s="216"/>
      <c r="S3594" s="216"/>
      <c r="T3594" s="216"/>
      <c r="U3594" s="216"/>
      <c r="V3594" s="216"/>
      <c r="W3594" s="216"/>
      <c r="X3594" s="216"/>
      <c r="Y3594" s="216"/>
      <c r="Z3594" s="216"/>
      <c r="AA3594" s="216"/>
      <c r="AB3594" s="216"/>
      <c r="AC3594" s="216"/>
      <c r="AD3594" s="216"/>
      <c r="AE3594" s="216"/>
      <c r="AF3594" s="216"/>
      <c r="AG3594" s="216"/>
      <c r="AH3594" s="216"/>
      <c r="AI3594" s="216"/>
      <c r="AJ3594" s="216"/>
      <c r="AK3594" s="216"/>
      <c r="AL3594" s="216"/>
      <c r="FY3594" s="184"/>
      <c r="JJ3594" s="184"/>
    </row>
    <row r="3595" spans="2:270">
      <c r="B3595" s="202"/>
      <c r="E3595" s="216"/>
      <c r="F3595" s="216"/>
      <c r="G3595" s="216"/>
      <c r="H3595" s="216"/>
      <c r="I3595" s="216"/>
      <c r="J3595" s="216"/>
      <c r="K3595" s="216"/>
      <c r="L3595" s="216"/>
      <c r="M3595" s="216"/>
      <c r="N3595" s="216"/>
      <c r="O3595" s="216"/>
      <c r="P3595" s="216"/>
      <c r="Q3595" s="216"/>
      <c r="R3595" s="216"/>
      <c r="S3595" s="216"/>
      <c r="T3595" s="216"/>
      <c r="U3595" s="216"/>
      <c r="V3595" s="216"/>
      <c r="W3595" s="216"/>
      <c r="X3595" s="216"/>
      <c r="Y3595" s="216"/>
      <c r="Z3595" s="216"/>
      <c r="AA3595" s="216"/>
      <c r="AB3595" s="216"/>
      <c r="AC3595" s="216"/>
      <c r="AD3595" s="216"/>
      <c r="AE3595" s="216"/>
      <c r="AF3595" s="216"/>
      <c r="AG3595" s="216"/>
      <c r="AH3595" s="216"/>
      <c r="AI3595" s="216"/>
      <c r="AJ3595" s="216"/>
      <c r="AK3595" s="216"/>
      <c r="AL3595" s="216"/>
      <c r="FY3595" s="184"/>
      <c r="JJ3595" s="184"/>
    </row>
    <row r="3596" spans="2:270">
      <c r="B3596" s="202"/>
      <c r="E3596" s="216"/>
      <c r="F3596" s="216"/>
      <c r="G3596" s="216"/>
      <c r="H3596" s="216"/>
      <c r="I3596" s="216"/>
      <c r="J3596" s="216"/>
      <c r="K3596" s="216"/>
      <c r="L3596" s="216"/>
      <c r="M3596" s="216"/>
      <c r="N3596" s="216"/>
      <c r="O3596" s="216"/>
      <c r="P3596" s="216"/>
      <c r="Q3596" s="216"/>
      <c r="R3596" s="216"/>
      <c r="S3596" s="216"/>
      <c r="T3596" s="216"/>
      <c r="U3596" s="216"/>
      <c r="V3596" s="216"/>
      <c r="W3596" s="216"/>
      <c r="X3596" s="216"/>
      <c r="Y3596" s="216"/>
      <c r="Z3596" s="216"/>
      <c r="AA3596" s="216"/>
      <c r="AB3596" s="216"/>
      <c r="AC3596" s="216"/>
      <c r="AD3596" s="216"/>
      <c r="AE3596" s="216"/>
      <c r="AF3596" s="216"/>
      <c r="AG3596" s="216"/>
      <c r="AH3596" s="216"/>
      <c r="AI3596" s="216"/>
      <c r="AJ3596" s="216"/>
      <c r="AK3596" s="216"/>
      <c r="AL3596" s="216"/>
      <c r="FY3596" s="184"/>
      <c r="JJ3596" s="184"/>
    </row>
    <row r="3597" spans="2:270">
      <c r="B3597" s="202"/>
      <c r="E3597" s="216"/>
      <c r="F3597" s="216"/>
      <c r="G3597" s="216"/>
      <c r="H3597" s="216"/>
      <c r="I3597" s="216"/>
      <c r="J3597" s="216"/>
      <c r="K3597" s="216"/>
      <c r="L3597" s="216"/>
      <c r="M3597" s="216"/>
      <c r="N3597" s="216"/>
      <c r="O3597" s="216"/>
      <c r="P3597" s="216"/>
      <c r="Q3597" s="216"/>
      <c r="R3597" s="216"/>
      <c r="S3597" s="216"/>
      <c r="T3597" s="216"/>
      <c r="U3597" s="216"/>
      <c r="V3597" s="216"/>
      <c r="W3597" s="216"/>
      <c r="X3597" s="216"/>
      <c r="Y3597" s="216"/>
      <c r="Z3597" s="216"/>
      <c r="AA3597" s="216"/>
      <c r="AB3597" s="216"/>
      <c r="AC3597" s="216"/>
      <c r="AD3597" s="216"/>
      <c r="AE3597" s="216"/>
      <c r="AF3597" s="216"/>
      <c r="AG3597" s="216"/>
      <c r="AH3597" s="216"/>
      <c r="AI3597" s="216"/>
      <c r="AJ3597" s="216"/>
      <c r="AK3597" s="216"/>
      <c r="AL3597" s="216"/>
      <c r="FY3597" s="184"/>
      <c r="JJ3597" s="184"/>
    </row>
    <row r="3598" spans="2:270">
      <c r="B3598" s="202"/>
      <c r="E3598" s="216"/>
      <c r="F3598" s="216"/>
      <c r="G3598" s="216"/>
      <c r="H3598" s="216"/>
      <c r="I3598" s="216"/>
      <c r="J3598" s="216"/>
      <c r="K3598" s="216"/>
      <c r="L3598" s="216"/>
      <c r="M3598" s="216"/>
      <c r="N3598" s="216"/>
      <c r="O3598" s="216"/>
      <c r="P3598" s="216"/>
      <c r="Q3598" s="216"/>
      <c r="R3598" s="216"/>
      <c r="S3598" s="216"/>
      <c r="T3598" s="216"/>
      <c r="U3598" s="216"/>
      <c r="V3598" s="216"/>
      <c r="W3598" s="216"/>
      <c r="X3598" s="216"/>
      <c r="Y3598" s="216"/>
      <c r="Z3598" s="216"/>
      <c r="AA3598" s="216"/>
      <c r="AB3598" s="216"/>
      <c r="AC3598" s="216"/>
      <c r="AD3598" s="216"/>
      <c r="AE3598" s="216"/>
      <c r="AF3598" s="216"/>
      <c r="AG3598" s="216"/>
      <c r="AH3598" s="216"/>
      <c r="AI3598" s="216"/>
      <c r="AJ3598" s="216"/>
      <c r="AK3598" s="216"/>
      <c r="AL3598" s="216"/>
      <c r="FY3598" s="184"/>
      <c r="JJ3598" s="184"/>
    </row>
    <row r="3599" spans="2:270">
      <c r="B3599" s="202"/>
      <c r="E3599" s="216"/>
      <c r="F3599" s="216"/>
      <c r="G3599" s="216"/>
      <c r="H3599" s="216"/>
      <c r="I3599" s="216"/>
      <c r="J3599" s="216"/>
      <c r="K3599" s="216"/>
      <c r="L3599" s="216"/>
      <c r="M3599" s="216"/>
      <c r="N3599" s="216"/>
      <c r="O3599" s="216"/>
      <c r="P3599" s="216"/>
      <c r="Q3599" s="216"/>
      <c r="R3599" s="216"/>
      <c r="S3599" s="216"/>
      <c r="T3599" s="216"/>
      <c r="U3599" s="216"/>
      <c r="V3599" s="216"/>
      <c r="W3599" s="216"/>
      <c r="X3599" s="216"/>
      <c r="Y3599" s="216"/>
      <c r="Z3599" s="216"/>
      <c r="AA3599" s="216"/>
      <c r="AB3599" s="216"/>
      <c r="AC3599" s="216"/>
      <c r="AD3599" s="216"/>
      <c r="AE3599" s="216"/>
      <c r="AF3599" s="216"/>
      <c r="AG3599" s="216"/>
      <c r="AH3599" s="216"/>
      <c r="AI3599" s="216"/>
      <c r="AJ3599" s="216"/>
      <c r="AK3599" s="216"/>
      <c r="AL3599" s="216"/>
      <c r="FY3599" s="184"/>
      <c r="JJ3599" s="184"/>
    </row>
    <row r="3600" spans="2:270">
      <c r="B3600" s="202"/>
      <c r="E3600" s="216"/>
      <c r="F3600" s="216"/>
      <c r="G3600" s="216"/>
      <c r="H3600" s="216"/>
      <c r="I3600" s="216"/>
      <c r="J3600" s="216"/>
      <c r="K3600" s="216"/>
      <c r="L3600" s="216"/>
      <c r="M3600" s="216"/>
      <c r="N3600" s="216"/>
      <c r="O3600" s="216"/>
      <c r="P3600" s="216"/>
      <c r="Q3600" s="216"/>
      <c r="R3600" s="216"/>
      <c r="S3600" s="216"/>
      <c r="T3600" s="216"/>
      <c r="U3600" s="216"/>
      <c r="V3600" s="216"/>
      <c r="W3600" s="216"/>
      <c r="X3600" s="216"/>
      <c r="Y3600" s="216"/>
      <c r="Z3600" s="216"/>
      <c r="AA3600" s="216"/>
      <c r="AB3600" s="216"/>
      <c r="AC3600" s="216"/>
      <c r="AD3600" s="216"/>
      <c r="AE3600" s="216"/>
      <c r="AF3600" s="216"/>
      <c r="AG3600" s="216"/>
      <c r="AH3600" s="216"/>
      <c r="AI3600" s="216"/>
      <c r="AJ3600" s="216"/>
      <c r="AK3600" s="216"/>
      <c r="AL3600" s="216"/>
      <c r="FY3600" s="184"/>
      <c r="JJ3600" s="184"/>
    </row>
    <row r="3601" spans="2:270">
      <c r="B3601" s="202"/>
      <c r="E3601" s="216"/>
      <c r="F3601" s="216"/>
      <c r="G3601" s="216"/>
      <c r="H3601" s="216"/>
      <c r="I3601" s="216"/>
      <c r="J3601" s="216"/>
      <c r="K3601" s="216"/>
      <c r="L3601" s="216"/>
      <c r="M3601" s="216"/>
      <c r="N3601" s="216"/>
      <c r="O3601" s="216"/>
      <c r="P3601" s="216"/>
      <c r="Q3601" s="216"/>
      <c r="R3601" s="216"/>
      <c r="S3601" s="216"/>
      <c r="T3601" s="216"/>
      <c r="U3601" s="216"/>
      <c r="V3601" s="216"/>
      <c r="W3601" s="216"/>
      <c r="X3601" s="216"/>
      <c r="Y3601" s="216"/>
      <c r="Z3601" s="216"/>
      <c r="AA3601" s="216"/>
      <c r="AB3601" s="216"/>
      <c r="AC3601" s="216"/>
      <c r="AD3601" s="216"/>
      <c r="AE3601" s="216"/>
      <c r="AF3601" s="216"/>
      <c r="AG3601" s="216"/>
      <c r="AH3601" s="216"/>
      <c r="AI3601" s="216"/>
      <c r="AJ3601" s="216"/>
      <c r="AK3601" s="216"/>
      <c r="AL3601" s="216"/>
      <c r="FY3601" s="184"/>
      <c r="JJ3601" s="184"/>
    </row>
    <row r="3602" spans="2:270">
      <c r="B3602" s="202"/>
      <c r="E3602" s="216"/>
      <c r="F3602" s="216"/>
      <c r="G3602" s="216"/>
      <c r="H3602" s="216"/>
      <c r="I3602" s="216"/>
      <c r="J3602" s="216"/>
      <c r="K3602" s="216"/>
      <c r="L3602" s="216"/>
      <c r="M3602" s="216"/>
      <c r="N3602" s="216"/>
      <c r="O3602" s="216"/>
      <c r="P3602" s="216"/>
      <c r="Q3602" s="216"/>
      <c r="R3602" s="216"/>
      <c r="S3602" s="216"/>
      <c r="T3602" s="216"/>
      <c r="U3602" s="216"/>
      <c r="V3602" s="216"/>
      <c r="W3602" s="216"/>
      <c r="X3602" s="216"/>
      <c r="Y3602" s="216"/>
      <c r="Z3602" s="216"/>
      <c r="AA3602" s="216"/>
      <c r="AB3602" s="216"/>
      <c r="AC3602" s="216"/>
      <c r="AD3602" s="216"/>
      <c r="AE3602" s="216"/>
      <c r="AF3602" s="216"/>
      <c r="AG3602" s="216"/>
      <c r="AH3602" s="216"/>
      <c r="AI3602" s="216"/>
      <c r="AJ3602" s="216"/>
      <c r="AK3602" s="216"/>
      <c r="AL3602" s="216"/>
      <c r="FY3602" s="184"/>
      <c r="JJ3602" s="184"/>
    </row>
    <row r="3603" spans="2:270">
      <c r="B3603" s="202"/>
      <c r="E3603" s="216"/>
      <c r="F3603" s="216"/>
      <c r="G3603" s="216"/>
      <c r="H3603" s="216"/>
      <c r="I3603" s="216"/>
      <c r="J3603" s="216"/>
      <c r="K3603" s="216"/>
      <c r="L3603" s="216"/>
      <c r="M3603" s="216"/>
      <c r="N3603" s="216"/>
      <c r="O3603" s="216"/>
      <c r="P3603" s="216"/>
      <c r="Q3603" s="216"/>
      <c r="R3603" s="216"/>
      <c r="S3603" s="216"/>
      <c r="T3603" s="216"/>
      <c r="U3603" s="216"/>
      <c r="V3603" s="216"/>
      <c r="W3603" s="216"/>
      <c r="X3603" s="216"/>
      <c r="Y3603" s="216"/>
      <c r="Z3603" s="216"/>
      <c r="AA3603" s="216"/>
      <c r="AB3603" s="216"/>
      <c r="AC3603" s="216"/>
      <c r="AD3603" s="216"/>
      <c r="AE3603" s="216"/>
      <c r="AF3603" s="216"/>
      <c r="AG3603" s="216"/>
      <c r="AH3603" s="216"/>
      <c r="AI3603" s="216"/>
      <c r="AJ3603" s="216"/>
      <c r="AK3603" s="216"/>
      <c r="AL3603" s="216"/>
      <c r="FY3603" s="184"/>
      <c r="JJ3603" s="184"/>
    </row>
    <row r="3604" spans="2:270">
      <c r="B3604" s="202"/>
      <c r="E3604" s="216"/>
      <c r="F3604" s="216"/>
      <c r="G3604" s="216"/>
      <c r="H3604" s="216"/>
      <c r="I3604" s="216"/>
      <c r="J3604" s="216"/>
      <c r="K3604" s="216"/>
      <c r="L3604" s="216"/>
      <c r="M3604" s="216"/>
      <c r="N3604" s="216"/>
      <c r="O3604" s="216"/>
      <c r="P3604" s="216"/>
      <c r="Q3604" s="216"/>
      <c r="R3604" s="216"/>
      <c r="S3604" s="216"/>
      <c r="T3604" s="216"/>
      <c r="U3604" s="216"/>
      <c r="V3604" s="216"/>
      <c r="W3604" s="216"/>
      <c r="X3604" s="216"/>
      <c r="Y3604" s="216"/>
      <c r="Z3604" s="216"/>
      <c r="AA3604" s="216"/>
      <c r="AB3604" s="216"/>
      <c r="AC3604" s="216"/>
      <c r="AD3604" s="216"/>
      <c r="AE3604" s="216"/>
      <c r="AF3604" s="216"/>
      <c r="AG3604" s="216"/>
      <c r="AH3604" s="216"/>
      <c r="AI3604" s="216"/>
      <c r="AJ3604" s="216"/>
      <c r="AK3604" s="216"/>
      <c r="AL3604" s="216"/>
      <c r="FY3604" s="184"/>
      <c r="JJ3604" s="184"/>
    </row>
    <row r="3605" spans="2:270">
      <c r="B3605" s="202"/>
      <c r="E3605" s="216"/>
      <c r="F3605" s="216"/>
      <c r="G3605" s="216"/>
      <c r="H3605" s="216"/>
      <c r="I3605" s="216"/>
      <c r="J3605" s="216"/>
      <c r="K3605" s="216"/>
      <c r="L3605" s="216"/>
      <c r="M3605" s="216"/>
      <c r="N3605" s="216"/>
      <c r="O3605" s="216"/>
      <c r="P3605" s="216"/>
      <c r="Q3605" s="216"/>
      <c r="R3605" s="216"/>
      <c r="S3605" s="216"/>
      <c r="T3605" s="216"/>
      <c r="U3605" s="216"/>
      <c r="V3605" s="216"/>
      <c r="W3605" s="216"/>
      <c r="X3605" s="216"/>
      <c r="Y3605" s="216"/>
      <c r="Z3605" s="216"/>
      <c r="AA3605" s="216"/>
      <c r="AB3605" s="216"/>
      <c r="AC3605" s="216"/>
      <c r="AD3605" s="216"/>
      <c r="AE3605" s="216"/>
      <c r="AF3605" s="216"/>
      <c r="AG3605" s="216"/>
      <c r="AH3605" s="216"/>
      <c r="AI3605" s="216"/>
      <c r="AJ3605" s="216"/>
      <c r="AK3605" s="216"/>
      <c r="AL3605" s="216"/>
      <c r="FY3605" s="184"/>
      <c r="JJ3605" s="184"/>
    </row>
    <row r="3606" spans="2:270">
      <c r="B3606" s="202"/>
      <c r="E3606" s="216"/>
      <c r="F3606" s="216"/>
      <c r="G3606" s="216"/>
      <c r="H3606" s="216"/>
      <c r="I3606" s="216"/>
      <c r="J3606" s="216"/>
      <c r="K3606" s="216"/>
      <c r="L3606" s="216"/>
      <c r="M3606" s="216"/>
      <c r="N3606" s="216"/>
      <c r="O3606" s="216"/>
      <c r="P3606" s="216"/>
      <c r="Q3606" s="216"/>
      <c r="R3606" s="216"/>
      <c r="S3606" s="216"/>
      <c r="T3606" s="216"/>
      <c r="U3606" s="216"/>
      <c r="V3606" s="216"/>
      <c r="W3606" s="216"/>
      <c r="X3606" s="216"/>
      <c r="Y3606" s="216"/>
      <c r="Z3606" s="216"/>
      <c r="AA3606" s="216"/>
      <c r="AB3606" s="216"/>
      <c r="AC3606" s="216"/>
      <c r="AD3606" s="216"/>
      <c r="AE3606" s="216"/>
      <c r="AF3606" s="216"/>
      <c r="AG3606" s="216"/>
      <c r="AH3606" s="216"/>
      <c r="AI3606" s="216"/>
      <c r="AJ3606" s="216"/>
      <c r="AK3606" s="216"/>
      <c r="AL3606" s="216"/>
      <c r="FY3606" s="184"/>
      <c r="JJ3606" s="184"/>
    </row>
    <row r="3607" spans="2:270">
      <c r="B3607" s="202"/>
      <c r="E3607" s="216"/>
      <c r="F3607" s="216"/>
      <c r="G3607" s="216"/>
      <c r="H3607" s="216"/>
      <c r="I3607" s="216"/>
      <c r="J3607" s="216"/>
      <c r="K3607" s="216"/>
      <c r="L3607" s="216"/>
      <c r="M3607" s="216"/>
      <c r="N3607" s="216"/>
      <c r="O3607" s="216"/>
      <c r="P3607" s="216"/>
      <c r="Q3607" s="216"/>
      <c r="R3607" s="216"/>
      <c r="S3607" s="216"/>
      <c r="T3607" s="216"/>
      <c r="U3607" s="216"/>
      <c r="V3607" s="216"/>
      <c r="W3607" s="216"/>
      <c r="X3607" s="216"/>
      <c r="Y3607" s="216"/>
      <c r="Z3607" s="216"/>
      <c r="AA3607" s="216"/>
      <c r="AB3607" s="216"/>
      <c r="AC3607" s="216"/>
      <c r="AD3607" s="216"/>
      <c r="AE3607" s="216"/>
      <c r="AF3607" s="216"/>
      <c r="AG3607" s="216"/>
      <c r="AH3607" s="216"/>
      <c r="AI3607" s="216"/>
      <c r="AJ3607" s="216"/>
      <c r="AK3607" s="216"/>
      <c r="AL3607" s="216"/>
      <c r="FY3607" s="184"/>
      <c r="JJ3607" s="184"/>
    </row>
    <row r="3608" spans="2:270">
      <c r="B3608" s="202"/>
      <c r="E3608" s="216"/>
      <c r="F3608" s="216"/>
      <c r="G3608" s="216"/>
      <c r="H3608" s="216"/>
      <c r="I3608" s="216"/>
      <c r="J3608" s="216"/>
      <c r="K3608" s="216"/>
      <c r="L3608" s="216"/>
      <c r="M3608" s="216"/>
      <c r="N3608" s="216"/>
      <c r="O3608" s="216"/>
      <c r="P3608" s="216"/>
      <c r="Q3608" s="216"/>
      <c r="R3608" s="216"/>
      <c r="S3608" s="216"/>
      <c r="T3608" s="216"/>
      <c r="U3608" s="216"/>
      <c r="V3608" s="216"/>
      <c r="W3608" s="216"/>
      <c r="X3608" s="216"/>
      <c r="Y3608" s="216"/>
      <c r="Z3608" s="216"/>
      <c r="AA3608" s="216"/>
      <c r="AB3608" s="216"/>
      <c r="AC3608" s="216"/>
      <c r="AD3608" s="216"/>
      <c r="AE3608" s="216"/>
      <c r="AF3608" s="216"/>
      <c r="AG3608" s="216"/>
      <c r="AH3608" s="216"/>
      <c r="AI3608" s="216"/>
      <c r="AJ3608" s="216"/>
      <c r="AK3608" s="216"/>
      <c r="AL3608" s="216"/>
      <c r="FY3608" s="184"/>
      <c r="JJ3608" s="184"/>
    </row>
    <row r="3609" spans="2:270">
      <c r="B3609" s="202"/>
      <c r="E3609" s="216"/>
      <c r="F3609" s="216"/>
      <c r="G3609" s="216"/>
      <c r="H3609" s="216"/>
      <c r="I3609" s="216"/>
      <c r="J3609" s="216"/>
      <c r="K3609" s="216"/>
      <c r="L3609" s="216"/>
      <c r="M3609" s="216"/>
      <c r="N3609" s="216"/>
      <c r="O3609" s="216"/>
      <c r="P3609" s="216"/>
      <c r="Q3609" s="216"/>
      <c r="R3609" s="216"/>
      <c r="S3609" s="216"/>
      <c r="T3609" s="216"/>
      <c r="U3609" s="216"/>
      <c r="V3609" s="216"/>
      <c r="W3609" s="216"/>
      <c r="X3609" s="216"/>
      <c r="Y3609" s="216"/>
      <c r="Z3609" s="216"/>
      <c r="AA3609" s="216"/>
      <c r="AB3609" s="216"/>
      <c r="AC3609" s="216"/>
      <c r="AD3609" s="216"/>
      <c r="AE3609" s="216"/>
      <c r="AF3609" s="216"/>
      <c r="AG3609" s="216"/>
      <c r="AH3609" s="216"/>
      <c r="AI3609" s="216"/>
      <c r="AJ3609" s="216"/>
      <c r="AK3609" s="216"/>
      <c r="AL3609" s="216"/>
      <c r="FY3609" s="184"/>
      <c r="JJ3609" s="184"/>
    </row>
    <row r="3610" spans="2:270">
      <c r="B3610" s="202"/>
      <c r="E3610" s="216"/>
      <c r="F3610" s="216"/>
      <c r="G3610" s="216"/>
      <c r="H3610" s="216"/>
      <c r="I3610" s="216"/>
      <c r="J3610" s="216"/>
      <c r="K3610" s="216"/>
      <c r="L3610" s="216"/>
      <c r="M3610" s="216"/>
      <c r="N3610" s="216"/>
      <c r="O3610" s="216"/>
      <c r="P3610" s="216"/>
      <c r="Q3610" s="216"/>
      <c r="R3610" s="216"/>
      <c r="S3610" s="216"/>
      <c r="T3610" s="216"/>
      <c r="U3610" s="216"/>
      <c r="V3610" s="216"/>
      <c r="W3610" s="216"/>
      <c r="X3610" s="216"/>
      <c r="Y3610" s="216"/>
      <c r="Z3610" s="216"/>
      <c r="AA3610" s="216"/>
      <c r="AB3610" s="216"/>
      <c r="AC3610" s="216"/>
      <c r="AD3610" s="216"/>
      <c r="AE3610" s="216"/>
      <c r="AF3610" s="216"/>
      <c r="AG3610" s="216"/>
      <c r="AH3610" s="216"/>
      <c r="AI3610" s="216"/>
      <c r="AJ3610" s="216"/>
      <c r="AK3610" s="216"/>
      <c r="AL3610" s="216"/>
      <c r="FY3610" s="184"/>
      <c r="JJ3610" s="184"/>
    </row>
    <row r="3611" spans="2:270">
      <c r="B3611" s="202"/>
      <c r="E3611" s="216"/>
      <c r="F3611" s="216"/>
      <c r="G3611" s="216"/>
      <c r="H3611" s="216"/>
      <c r="I3611" s="216"/>
      <c r="J3611" s="216"/>
      <c r="K3611" s="216"/>
      <c r="L3611" s="216"/>
      <c r="M3611" s="216"/>
      <c r="N3611" s="216"/>
      <c r="O3611" s="216"/>
      <c r="P3611" s="216"/>
      <c r="Q3611" s="216"/>
      <c r="R3611" s="216"/>
      <c r="S3611" s="216"/>
      <c r="T3611" s="216"/>
      <c r="U3611" s="216"/>
      <c r="V3611" s="216"/>
      <c r="W3611" s="216"/>
      <c r="X3611" s="216"/>
      <c r="Y3611" s="216"/>
      <c r="Z3611" s="216"/>
      <c r="AA3611" s="216"/>
      <c r="AB3611" s="216"/>
      <c r="AC3611" s="216"/>
      <c r="AD3611" s="216"/>
      <c r="AE3611" s="216"/>
      <c r="AF3611" s="216"/>
      <c r="AG3611" s="216"/>
      <c r="AH3611" s="216"/>
      <c r="AI3611" s="216"/>
      <c r="AJ3611" s="216"/>
      <c r="AK3611" s="216"/>
      <c r="AL3611" s="216"/>
      <c r="FY3611" s="184"/>
      <c r="JJ3611" s="184"/>
    </row>
    <row r="3612" spans="2:270">
      <c r="B3612" s="202"/>
      <c r="E3612" s="216"/>
      <c r="F3612" s="216"/>
      <c r="G3612" s="216"/>
      <c r="H3612" s="216"/>
      <c r="I3612" s="216"/>
      <c r="J3612" s="216"/>
      <c r="K3612" s="216"/>
      <c r="L3612" s="216"/>
      <c r="M3612" s="216"/>
      <c r="N3612" s="216"/>
      <c r="O3612" s="216"/>
      <c r="P3612" s="216"/>
      <c r="Q3612" s="216"/>
      <c r="R3612" s="216"/>
      <c r="S3612" s="216"/>
      <c r="T3612" s="216"/>
      <c r="U3612" s="216"/>
      <c r="V3612" s="216"/>
      <c r="W3612" s="216"/>
      <c r="X3612" s="216"/>
      <c r="Y3612" s="216"/>
      <c r="Z3612" s="216"/>
      <c r="AA3612" s="216"/>
      <c r="AB3612" s="216"/>
      <c r="AC3612" s="216"/>
      <c r="AD3612" s="216"/>
      <c r="AE3612" s="216"/>
      <c r="AF3612" s="216"/>
      <c r="AG3612" s="216"/>
      <c r="AH3612" s="216"/>
      <c r="AI3612" s="216"/>
      <c r="AJ3612" s="216"/>
      <c r="AK3612" s="216"/>
      <c r="AL3612" s="216"/>
      <c r="FY3612" s="184"/>
      <c r="JJ3612" s="184"/>
    </row>
    <row r="3613" spans="2:270">
      <c r="B3613" s="202"/>
      <c r="E3613" s="216"/>
      <c r="F3613" s="216"/>
      <c r="G3613" s="216"/>
      <c r="H3613" s="216"/>
      <c r="I3613" s="216"/>
      <c r="J3613" s="216"/>
      <c r="K3613" s="216"/>
      <c r="L3613" s="216"/>
      <c r="M3613" s="216"/>
      <c r="N3613" s="216"/>
      <c r="O3613" s="216"/>
      <c r="P3613" s="216"/>
      <c r="Q3613" s="216"/>
      <c r="R3613" s="216"/>
      <c r="S3613" s="216"/>
      <c r="T3613" s="216"/>
      <c r="U3613" s="216"/>
      <c r="V3613" s="216"/>
      <c r="W3613" s="216"/>
      <c r="X3613" s="216"/>
      <c r="Y3613" s="216"/>
      <c r="Z3613" s="216"/>
      <c r="AA3613" s="216"/>
      <c r="AB3613" s="216"/>
      <c r="AC3613" s="216"/>
      <c r="AD3613" s="216"/>
      <c r="AE3613" s="216"/>
      <c r="AF3613" s="216"/>
      <c r="AG3613" s="216"/>
      <c r="AH3613" s="216"/>
      <c r="AI3613" s="216"/>
      <c r="AJ3613" s="216"/>
      <c r="AK3613" s="216"/>
      <c r="AL3613" s="216"/>
      <c r="FY3613" s="184"/>
      <c r="JJ3613" s="184"/>
    </row>
    <row r="3614" spans="2:270">
      <c r="B3614" s="202"/>
      <c r="E3614" s="216"/>
      <c r="F3614" s="216"/>
      <c r="G3614" s="216"/>
      <c r="H3614" s="216"/>
      <c r="I3614" s="216"/>
      <c r="J3614" s="216"/>
      <c r="K3614" s="216"/>
      <c r="L3614" s="216"/>
      <c r="M3614" s="216"/>
      <c r="N3614" s="216"/>
      <c r="O3614" s="216"/>
      <c r="P3614" s="216"/>
      <c r="Q3614" s="216"/>
      <c r="R3614" s="216"/>
      <c r="S3614" s="216"/>
      <c r="T3614" s="216"/>
      <c r="U3614" s="216"/>
      <c r="V3614" s="216"/>
      <c r="W3614" s="216"/>
      <c r="X3614" s="216"/>
      <c r="Y3614" s="216"/>
      <c r="Z3614" s="216"/>
      <c r="AA3614" s="216"/>
      <c r="AB3614" s="216"/>
      <c r="AC3614" s="216"/>
      <c r="AD3614" s="216"/>
      <c r="AE3614" s="216"/>
      <c r="AF3614" s="216"/>
      <c r="AG3614" s="216"/>
      <c r="AH3614" s="216"/>
      <c r="AI3614" s="216"/>
      <c r="AJ3614" s="216"/>
      <c r="AK3614" s="216"/>
      <c r="AL3614" s="216"/>
      <c r="FY3614" s="184"/>
      <c r="JJ3614" s="184"/>
    </row>
    <row r="3615" spans="2:270">
      <c r="B3615" s="202"/>
      <c r="E3615" s="216"/>
      <c r="F3615" s="216"/>
      <c r="G3615" s="216"/>
      <c r="H3615" s="216"/>
      <c r="I3615" s="216"/>
      <c r="J3615" s="216"/>
      <c r="K3615" s="216"/>
      <c r="L3615" s="216"/>
      <c r="M3615" s="216"/>
      <c r="N3615" s="216"/>
      <c r="O3615" s="216"/>
      <c r="P3615" s="216"/>
      <c r="Q3615" s="216"/>
      <c r="R3615" s="216"/>
      <c r="S3615" s="216"/>
      <c r="T3615" s="216"/>
      <c r="U3615" s="216"/>
      <c r="V3615" s="216"/>
      <c r="W3615" s="216"/>
      <c r="X3615" s="216"/>
      <c r="Y3615" s="216"/>
      <c r="Z3615" s="216"/>
      <c r="AA3615" s="216"/>
      <c r="AB3615" s="216"/>
      <c r="AC3615" s="216"/>
      <c r="AD3615" s="216"/>
      <c r="AE3615" s="216"/>
      <c r="AF3615" s="216"/>
      <c r="AG3615" s="216"/>
      <c r="AH3615" s="216"/>
      <c r="AI3615" s="216"/>
      <c r="AJ3615" s="216"/>
      <c r="AK3615" s="216"/>
      <c r="AL3615" s="216"/>
      <c r="FY3615" s="184"/>
      <c r="JJ3615" s="184"/>
    </row>
    <row r="3616" spans="2:270">
      <c r="B3616" s="202"/>
      <c r="E3616" s="216"/>
      <c r="F3616" s="216"/>
      <c r="G3616" s="216"/>
      <c r="H3616" s="216"/>
      <c r="I3616" s="216"/>
      <c r="J3616" s="216"/>
      <c r="K3616" s="216"/>
      <c r="L3616" s="216"/>
      <c r="M3616" s="216"/>
      <c r="N3616" s="216"/>
      <c r="O3616" s="216"/>
      <c r="P3616" s="216"/>
      <c r="Q3616" s="216"/>
      <c r="R3616" s="216"/>
      <c r="S3616" s="216"/>
      <c r="T3616" s="216"/>
      <c r="U3616" s="216"/>
      <c r="V3616" s="216"/>
      <c r="W3616" s="216"/>
      <c r="X3616" s="216"/>
      <c r="Y3616" s="216"/>
      <c r="Z3616" s="216"/>
      <c r="AA3616" s="216"/>
      <c r="AB3616" s="216"/>
      <c r="AC3616" s="216"/>
      <c r="AD3616" s="216"/>
      <c r="AE3616" s="216"/>
      <c r="AF3616" s="216"/>
      <c r="AG3616" s="216"/>
      <c r="AH3616" s="216"/>
      <c r="AI3616" s="216"/>
      <c r="AJ3616" s="216"/>
      <c r="AK3616" s="216"/>
      <c r="AL3616" s="216"/>
      <c r="FY3616" s="184"/>
      <c r="JJ3616" s="184"/>
    </row>
    <row r="3617" spans="2:270">
      <c r="B3617" s="202"/>
      <c r="E3617" s="216"/>
      <c r="F3617" s="216"/>
      <c r="G3617" s="216"/>
      <c r="H3617" s="216"/>
      <c r="I3617" s="216"/>
      <c r="J3617" s="216"/>
      <c r="K3617" s="216"/>
      <c r="L3617" s="216"/>
      <c r="M3617" s="216"/>
      <c r="N3617" s="216"/>
      <c r="O3617" s="216"/>
      <c r="P3617" s="216"/>
      <c r="Q3617" s="216"/>
      <c r="R3617" s="216"/>
      <c r="S3617" s="216"/>
      <c r="T3617" s="216"/>
      <c r="U3617" s="216"/>
      <c r="V3617" s="216"/>
      <c r="W3617" s="216"/>
      <c r="X3617" s="216"/>
      <c r="Y3617" s="216"/>
      <c r="Z3617" s="216"/>
      <c r="AA3617" s="216"/>
      <c r="AB3617" s="216"/>
      <c r="AC3617" s="216"/>
      <c r="AD3617" s="216"/>
      <c r="AE3617" s="216"/>
      <c r="AF3617" s="216"/>
      <c r="AG3617" s="216"/>
      <c r="AH3617" s="216"/>
      <c r="AI3617" s="216"/>
      <c r="AJ3617" s="216"/>
      <c r="AK3617" s="216"/>
      <c r="AL3617" s="216"/>
      <c r="FY3617" s="184"/>
      <c r="JJ3617" s="184"/>
    </row>
    <row r="3618" spans="2:270">
      <c r="B3618" s="202"/>
      <c r="E3618" s="216"/>
      <c r="F3618" s="216"/>
      <c r="G3618" s="216"/>
      <c r="H3618" s="216"/>
      <c r="I3618" s="216"/>
      <c r="J3618" s="216"/>
      <c r="K3618" s="216"/>
      <c r="L3618" s="216"/>
      <c r="M3618" s="216"/>
      <c r="N3618" s="216"/>
      <c r="O3618" s="216"/>
      <c r="P3618" s="216"/>
      <c r="Q3618" s="216"/>
      <c r="R3618" s="216"/>
      <c r="S3618" s="216"/>
      <c r="T3618" s="216"/>
      <c r="U3618" s="216"/>
      <c r="V3618" s="216"/>
      <c r="W3618" s="216"/>
      <c r="X3618" s="216"/>
      <c r="Y3618" s="216"/>
      <c r="Z3618" s="216"/>
      <c r="AA3618" s="216"/>
      <c r="AB3618" s="216"/>
      <c r="AC3618" s="216"/>
      <c r="AD3618" s="216"/>
      <c r="AE3618" s="216"/>
      <c r="AF3618" s="216"/>
      <c r="AG3618" s="216"/>
      <c r="AH3618" s="216"/>
      <c r="AI3618" s="216"/>
      <c r="AJ3618" s="216"/>
      <c r="AK3618" s="216"/>
      <c r="AL3618" s="216"/>
      <c r="FY3618" s="184"/>
      <c r="JJ3618" s="184"/>
    </row>
    <row r="3619" spans="2:270">
      <c r="B3619" s="202"/>
      <c r="E3619" s="216"/>
      <c r="F3619" s="216"/>
      <c r="G3619" s="216"/>
      <c r="H3619" s="216"/>
      <c r="I3619" s="216"/>
      <c r="J3619" s="216"/>
      <c r="K3619" s="216"/>
      <c r="L3619" s="216"/>
      <c r="M3619" s="216"/>
      <c r="N3619" s="216"/>
      <c r="O3619" s="216"/>
      <c r="P3619" s="216"/>
      <c r="Q3619" s="216"/>
      <c r="R3619" s="216"/>
      <c r="S3619" s="216"/>
      <c r="T3619" s="216"/>
      <c r="U3619" s="216"/>
      <c r="V3619" s="216"/>
      <c r="W3619" s="216"/>
      <c r="X3619" s="216"/>
      <c r="Y3619" s="216"/>
      <c r="Z3619" s="216"/>
      <c r="AA3619" s="216"/>
      <c r="AB3619" s="216"/>
      <c r="AC3619" s="216"/>
      <c r="AD3619" s="216"/>
      <c r="AE3619" s="216"/>
      <c r="AF3619" s="216"/>
      <c r="AG3619" s="216"/>
      <c r="AH3619" s="216"/>
      <c r="AI3619" s="216"/>
      <c r="AJ3619" s="216"/>
      <c r="AK3619" s="216"/>
      <c r="AL3619" s="216"/>
      <c r="FY3619" s="184"/>
      <c r="JJ3619" s="184"/>
    </row>
    <row r="3620" spans="2:270">
      <c r="B3620" s="202"/>
      <c r="E3620" s="216"/>
      <c r="F3620" s="216"/>
      <c r="G3620" s="216"/>
      <c r="H3620" s="216"/>
      <c r="I3620" s="216"/>
      <c r="J3620" s="216"/>
      <c r="K3620" s="216"/>
      <c r="L3620" s="216"/>
      <c r="M3620" s="216"/>
      <c r="N3620" s="216"/>
      <c r="O3620" s="216"/>
      <c r="P3620" s="216"/>
      <c r="Q3620" s="216"/>
      <c r="R3620" s="216"/>
      <c r="S3620" s="216"/>
      <c r="T3620" s="216"/>
      <c r="U3620" s="216"/>
      <c r="V3620" s="216"/>
      <c r="W3620" s="216"/>
      <c r="X3620" s="216"/>
      <c r="Y3620" s="216"/>
      <c r="Z3620" s="216"/>
      <c r="AA3620" s="216"/>
      <c r="AB3620" s="216"/>
      <c r="AC3620" s="216"/>
      <c r="AD3620" s="216"/>
      <c r="AE3620" s="216"/>
      <c r="AF3620" s="216"/>
      <c r="AG3620" s="216"/>
      <c r="AH3620" s="216"/>
      <c r="AI3620" s="216"/>
      <c r="AJ3620" s="216"/>
      <c r="AK3620" s="216"/>
      <c r="AL3620" s="216"/>
      <c r="FY3620" s="184"/>
      <c r="JJ3620" s="184"/>
    </row>
    <row r="3621" spans="2:270">
      <c r="B3621" s="202"/>
      <c r="E3621" s="216"/>
      <c r="F3621" s="216"/>
      <c r="G3621" s="216"/>
      <c r="H3621" s="216"/>
      <c r="I3621" s="216"/>
      <c r="J3621" s="216"/>
      <c r="K3621" s="216"/>
      <c r="L3621" s="216"/>
      <c r="M3621" s="216"/>
      <c r="N3621" s="216"/>
      <c r="O3621" s="216"/>
      <c r="P3621" s="216"/>
      <c r="Q3621" s="216"/>
      <c r="R3621" s="216"/>
      <c r="S3621" s="216"/>
      <c r="T3621" s="216"/>
      <c r="U3621" s="216"/>
      <c r="V3621" s="216"/>
      <c r="W3621" s="216"/>
      <c r="X3621" s="216"/>
      <c r="Y3621" s="216"/>
      <c r="Z3621" s="216"/>
      <c r="AA3621" s="216"/>
      <c r="AB3621" s="216"/>
      <c r="AC3621" s="216"/>
      <c r="AD3621" s="216"/>
      <c r="AE3621" s="216"/>
      <c r="AF3621" s="216"/>
      <c r="AG3621" s="216"/>
      <c r="AH3621" s="216"/>
      <c r="AI3621" s="216"/>
      <c r="AJ3621" s="216"/>
      <c r="AK3621" s="216"/>
      <c r="AL3621" s="216"/>
      <c r="FY3621" s="184"/>
      <c r="JJ3621" s="184"/>
    </row>
    <row r="3622" spans="2:270">
      <c r="B3622" s="202"/>
      <c r="E3622" s="216"/>
      <c r="F3622" s="216"/>
      <c r="G3622" s="216"/>
      <c r="H3622" s="216"/>
      <c r="I3622" s="216"/>
      <c r="J3622" s="216"/>
      <c r="K3622" s="216"/>
      <c r="L3622" s="216"/>
      <c r="M3622" s="216"/>
      <c r="N3622" s="216"/>
      <c r="O3622" s="216"/>
      <c r="P3622" s="216"/>
      <c r="Q3622" s="216"/>
      <c r="R3622" s="216"/>
      <c r="S3622" s="216"/>
      <c r="T3622" s="216"/>
      <c r="U3622" s="216"/>
      <c r="V3622" s="216"/>
      <c r="W3622" s="216"/>
      <c r="X3622" s="216"/>
      <c r="Y3622" s="216"/>
      <c r="Z3622" s="216"/>
      <c r="AA3622" s="216"/>
      <c r="AB3622" s="216"/>
      <c r="AC3622" s="216"/>
      <c r="AD3622" s="216"/>
      <c r="AE3622" s="216"/>
      <c r="AF3622" s="216"/>
      <c r="AG3622" s="216"/>
      <c r="AH3622" s="216"/>
      <c r="AI3622" s="216"/>
      <c r="AJ3622" s="216"/>
      <c r="AK3622" s="216"/>
      <c r="AL3622" s="216"/>
      <c r="FY3622" s="184"/>
      <c r="JJ3622" s="184"/>
    </row>
    <row r="3623" spans="2:270">
      <c r="B3623" s="202"/>
      <c r="E3623" s="216"/>
      <c r="F3623" s="216"/>
      <c r="G3623" s="216"/>
      <c r="H3623" s="216"/>
      <c r="I3623" s="216"/>
      <c r="J3623" s="216"/>
      <c r="K3623" s="216"/>
      <c r="L3623" s="216"/>
      <c r="M3623" s="216"/>
      <c r="N3623" s="216"/>
      <c r="O3623" s="216"/>
      <c r="P3623" s="216"/>
      <c r="Q3623" s="216"/>
      <c r="R3623" s="216"/>
      <c r="S3623" s="216"/>
      <c r="T3623" s="216"/>
      <c r="U3623" s="216"/>
      <c r="V3623" s="216"/>
      <c r="W3623" s="216"/>
      <c r="X3623" s="216"/>
      <c r="Y3623" s="216"/>
      <c r="Z3623" s="216"/>
      <c r="AA3623" s="216"/>
      <c r="AB3623" s="216"/>
      <c r="AC3623" s="216"/>
      <c r="AD3623" s="216"/>
      <c r="AE3623" s="216"/>
      <c r="AF3623" s="216"/>
      <c r="AG3623" s="216"/>
      <c r="AH3623" s="216"/>
      <c r="AI3623" s="216"/>
      <c r="AJ3623" s="216"/>
      <c r="AK3623" s="216"/>
      <c r="AL3623" s="216"/>
      <c r="FY3623" s="184"/>
      <c r="JJ3623" s="184"/>
    </row>
    <row r="3624" spans="2:270">
      <c r="B3624" s="202"/>
      <c r="E3624" s="216"/>
      <c r="F3624" s="216"/>
      <c r="G3624" s="216"/>
      <c r="H3624" s="216"/>
      <c r="I3624" s="216"/>
      <c r="J3624" s="216"/>
      <c r="K3624" s="216"/>
      <c r="L3624" s="216"/>
      <c r="M3624" s="216"/>
      <c r="N3624" s="216"/>
      <c r="O3624" s="216"/>
      <c r="P3624" s="216"/>
      <c r="Q3624" s="216"/>
      <c r="R3624" s="216"/>
      <c r="S3624" s="216"/>
      <c r="T3624" s="216"/>
      <c r="U3624" s="216"/>
      <c r="V3624" s="216"/>
      <c r="W3624" s="216"/>
      <c r="X3624" s="216"/>
      <c r="Y3624" s="216"/>
      <c r="Z3624" s="216"/>
      <c r="AA3624" s="216"/>
      <c r="AB3624" s="216"/>
      <c r="AC3624" s="216"/>
      <c r="AD3624" s="216"/>
      <c r="AE3624" s="216"/>
      <c r="AF3624" s="216"/>
      <c r="AG3624" s="216"/>
      <c r="AH3624" s="216"/>
      <c r="AI3624" s="216"/>
      <c r="AJ3624" s="216"/>
      <c r="AK3624" s="216"/>
      <c r="AL3624" s="216"/>
      <c r="FY3624" s="184"/>
      <c r="JJ3624" s="184"/>
    </row>
    <row r="3625" spans="2:270">
      <c r="B3625" s="202"/>
      <c r="E3625" s="216"/>
      <c r="F3625" s="216"/>
      <c r="G3625" s="216"/>
      <c r="H3625" s="216"/>
      <c r="I3625" s="216"/>
      <c r="J3625" s="216"/>
      <c r="K3625" s="216"/>
      <c r="L3625" s="216"/>
      <c r="M3625" s="216"/>
      <c r="N3625" s="216"/>
      <c r="O3625" s="216"/>
      <c r="P3625" s="216"/>
      <c r="Q3625" s="216"/>
      <c r="R3625" s="216"/>
      <c r="S3625" s="216"/>
      <c r="T3625" s="216"/>
      <c r="U3625" s="216"/>
      <c r="V3625" s="216"/>
      <c r="W3625" s="216"/>
      <c r="X3625" s="216"/>
      <c r="Y3625" s="216"/>
      <c r="Z3625" s="216"/>
      <c r="AA3625" s="216"/>
      <c r="AB3625" s="216"/>
      <c r="AC3625" s="216"/>
      <c r="AD3625" s="216"/>
      <c r="AE3625" s="216"/>
      <c r="AF3625" s="216"/>
      <c r="AG3625" s="216"/>
      <c r="AH3625" s="216"/>
      <c r="AI3625" s="216"/>
      <c r="AJ3625" s="216"/>
      <c r="AK3625" s="216"/>
      <c r="AL3625" s="216"/>
      <c r="FY3625" s="184"/>
      <c r="JJ3625" s="184"/>
    </row>
    <row r="3626" spans="2:270">
      <c r="B3626" s="202"/>
      <c r="E3626" s="216"/>
      <c r="F3626" s="216"/>
      <c r="G3626" s="216"/>
      <c r="H3626" s="216"/>
      <c r="I3626" s="216"/>
      <c r="J3626" s="216"/>
      <c r="K3626" s="216"/>
      <c r="L3626" s="216"/>
      <c r="M3626" s="216"/>
      <c r="N3626" s="216"/>
      <c r="O3626" s="216"/>
      <c r="P3626" s="216"/>
      <c r="Q3626" s="216"/>
      <c r="R3626" s="216"/>
      <c r="S3626" s="216"/>
      <c r="T3626" s="216"/>
      <c r="U3626" s="216"/>
      <c r="V3626" s="216"/>
      <c r="W3626" s="216"/>
      <c r="X3626" s="216"/>
      <c r="Y3626" s="216"/>
      <c r="Z3626" s="216"/>
      <c r="AA3626" s="216"/>
      <c r="AB3626" s="216"/>
      <c r="AC3626" s="216"/>
      <c r="AD3626" s="216"/>
      <c r="AE3626" s="216"/>
      <c r="AF3626" s="216"/>
      <c r="AG3626" s="216"/>
      <c r="AH3626" s="216"/>
      <c r="AI3626" s="216"/>
      <c r="AJ3626" s="216"/>
      <c r="AK3626" s="216"/>
      <c r="AL3626" s="216"/>
      <c r="FY3626" s="184"/>
      <c r="JJ3626" s="184"/>
    </row>
    <row r="3627" spans="2:270">
      <c r="B3627" s="202"/>
      <c r="E3627" s="216"/>
      <c r="F3627" s="216"/>
      <c r="G3627" s="216"/>
      <c r="H3627" s="216"/>
      <c r="I3627" s="216"/>
      <c r="J3627" s="216"/>
      <c r="K3627" s="216"/>
      <c r="L3627" s="216"/>
      <c r="M3627" s="216"/>
      <c r="N3627" s="216"/>
      <c r="O3627" s="216"/>
      <c r="P3627" s="216"/>
      <c r="Q3627" s="216"/>
      <c r="R3627" s="216"/>
      <c r="S3627" s="216"/>
      <c r="T3627" s="216"/>
      <c r="U3627" s="216"/>
      <c r="V3627" s="216"/>
      <c r="W3627" s="216"/>
      <c r="X3627" s="216"/>
      <c r="Y3627" s="216"/>
      <c r="Z3627" s="216"/>
      <c r="AA3627" s="216"/>
      <c r="AB3627" s="216"/>
      <c r="AC3627" s="216"/>
      <c r="AD3627" s="216"/>
      <c r="AE3627" s="216"/>
      <c r="AF3627" s="216"/>
      <c r="AG3627" s="216"/>
      <c r="AH3627" s="216"/>
      <c r="AI3627" s="216"/>
      <c r="AJ3627" s="216"/>
      <c r="AK3627" s="216"/>
      <c r="AL3627" s="216"/>
      <c r="FY3627" s="184"/>
      <c r="JJ3627" s="184"/>
    </row>
    <row r="3628" spans="2:270">
      <c r="B3628" s="202"/>
      <c r="E3628" s="216"/>
      <c r="F3628" s="216"/>
      <c r="G3628" s="216"/>
      <c r="H3628" s="216"/>
      <c r="I3628" s="216"/>
      <c r="J3628" s="216"/>
      <c r="K3628" s="216"/>
      <c r="L3628" s="216"/>
      <c r="M3628" s="216"/>
      <c r="N3628" s="216"/>
      <c r="O3628" s="216"/>
      <c r="P3628" s="216"/>
      <c r="Q3628" s="216"/>
      <c r="R3628" s="216"/>
      <c r="S3628" s="216"/>
      <c r="T3628" s="216"/>
      <c r="U3628" s="216"/>
      <c r="V3628" s="216"/>
      <c r="W3628" s="216"/>
      <c r="X3628" s="216"/>
      <c r="Y3628" s="216"/>
      <c r="Z3628" s="216"/>
      <c r="AA3628" s="216"/>
      <c r="AB3628" s="216"/>
      <c r="AC3628" s="216"/>
      <c r="AD3628" s="216"/>
      <c r="AE3628" s="216"/>
      <c r="AF3628" s="216"/>
      <c r="AG3628" s="216"/>
      <c r="AH3628" s="216"/>
      <c r="AI3628" s="216"/>
      <c r="AJ3628" s="216"/>
      <c r="AK3628" s="216"/>
      <c r="AL3628" s="216"/>
      <c r="FY3628" s="184"/>
      <c r="JJ3628" s="184"/>
    </row>
    <row r="3629" spans="2:270">
      <c r="B3629" s="202"/>
      <c r="E3629" s="216"/>
      <c r="F3629" s="216"/>
      <c r="G3629" s="216"/>
      <c r="H3629" s="216"/>
      <c r="I3629" s="216"/>
      <c r="J3629" s="216"/>
      <c r="K3629" s="216"/>
      <c r="L3629" s="216"/>
      <c r="M3629" s="216"/>
      <c r="N3629" s="216"/>
      <c r="O3629" s="216"/>
      <c r="P3629" s="216"/>
      <c r="Q3629" s="216"/>
      <c r="R3629" s="216"/>
      <c r="S3629" s="216"/>
      <c r="T3629" s="216"/>
      <c r="U3629" s="216"/>
      <c r="V3629" s="216"/>
      <c r="W3629" s="216"/>
      <c r="X3629" s="216"/>
      <c r="Y3629" s="216"/>
      <c r="Z3629" s="216"/>
      <c r="AA3629" s="216"/>
      <c r="AB3629" s="216"/>
      <c r="AC3629" s="216"/>
      <c r="AD3629" s="216"/>
      <c r="AE3629" s="216"/>
      <c r="AF3629" s="216"/>
      <c r="AG3629" s="216"/>
      <c r="AH3629" s="216"/>
      <c r="AI3629" s="216"/>
      <c r="AJ3629" s="216"/>
      <c r="AK3629" s="216"/>
      <c r="AL3629" s="216"/>
      <c r="FY3629" s="184"/>
      <c r="JJ3629" s="184"/>
    </row>
    <row r="3630" spans="2:270">
      <c r="B3630" s="202"/>
      <c r="E3630" s="216"/>
      <c r="F3630" s="216"/>
      <c r="G3630" s="216"/>
      <c r="H3630" s="216"/>
      <c r="I3630" s="216"/>
      <c r="J3630" s="216"/>
      <c r="K3630" s="216"/>
      <c r="L3630" s="216"/>
      <c r="M3630" s="216"/>
      <c r="N3630" s="216"/>
      <c r="O3630" s="216"/>
      <c r="P3630" s="216"/>
      <c r="Q3630" s="216"/>
      <c r="R3630" s="216"/>
      <c r="S3630" s="216"/>
      <c r="T3630" s="216"/>
      <c r="U3630" s="216"/>
      <c r="V3630" s="216"/>
      <c r="W3630" s="216"/>
      <c r="X3630" s="216"/>
      <c r="Y3630" s="216"/>
      <c r="Z3630" s="216"/>
      <c r="AA3630" s="216"/>
      <c r="AB3630" s="216"/>
      <c r="AC3630" s="216"/>
      <c r="AD3630" s="216"/>
      <c r="AE3630" s="216"/>
      <c r="AF3630" s="216"/>
      <c r="AG3630" s="216"/>
      <c r="AH3630" s="216"/>
      <c r="AI3630" s="216"/>
      <c r="AJ3630" s="216"/>
      <c r="AK3630" s="216"/>
      <c r="AL3630" s="216"/>
      <c r="FY3630" s="184"/>
      <c r="JJ3630" s="184"/>
    </row>
    <row r="3631" spans="2:270">
      <c r="B3631" s="202"/>
      <c r="E3631" s="216"/>
      <c r="F3631" s="216"/>
      <c r="G3631" s="216"/>
      <c r="H3631" s="216"/>
      <c r="I3631" s="216"/>
      <c r="J3631" s="216"/>
      <c r="K3631" s="216"/>
      <c r="L3631" s="216"/>
      <c r="M3631" s="216"/>
      <c r="N3631" s="216"/>
      <c r="O3631" s="216"/>
      <c r="P3631" s="216"/>
      <c r="Q3631" s="216"/>
      <c r="R3631" s="216"/>
      <c r="S3631" s="216"/>
      <c r="T3631" s="216"/>
      <c r="U3631" s="216"/>
      <c r="V3631" s="216"/>
      <c r="W3631" s="216"/>
      <c r="X3631" s="216"/>
      <c r="Y3631" s="216"/>
      <c r="Z3631" s="216"/>
      <c r="AA3631" s="216"/>
      <c r="AB3631" s="216"/>
      <c r="AC3631" s="216"/>
      <c r="AD3631" s="216"/>
      <c r="AE3631" s="216"/>
      <c r="AF3631" s="216"/>
      <c r="AG3631" s="216"/>
      <c r="AH3631" s="216"/>
      <c r="AI3631" s="216"/>
      <c r="AJ3631" s="216"/>
      <c r="AK3631" s="216"/>
      <c r="AL3631" s="216"/>
      <c r="FY3631" s="184"/>
      <c r="JJ3631" s="184"/>
    </row>
    <row r="3632" spans="2:270">
      <c r="B3632" s="202"/>
      <c r="E3632" s="216"/>
      <c r="F3632" s="216"/>
      <c r="G3632" s="216"/>
      <c r="H3632" s="216"/>
      <c r="I3632" s="216"/>
      <c r="J3632" s="216"/>
      <c r="K3632" s="216"/>
      <c r="L3632" s="216"/>
      <c r="M3632" s="216"/>
      <c r="N3632" s="216"/>
      <c r="O3632" s="216"/>
      <c r="P3632" s="216"/>
      <c r="Q3632" s="216"/>
      <c r="R3632" s="216"/>
      <c r="S3632" s="216"/>
      <c r="T3632" s="216"/>
      <c r="U3632" s="216"/>
      <c r="V3632" s="216"/>
      <c r="W3632" s="216"/>
      <c r="X3632" s="216"/>
      <c r="Y3632" s="216"/>
      <c r="Z3632" s="216"/>
      <c r="AA3632" s="216"/>
      <c r="AB3632" s="216"/>
      <c r="AC3632" s="216"/>
      <c r="AD3632" s="216"/>
      <c r="AE3632" s="216"/>
      <c r="AF3632" s="216"/>
      <c r="AG3632" s="216"/>
      <c r="AH3632" s="216"/>
      <c r="AI3632" s="216"/>
      <c r="AJ3632" s="216"/>
      <c r="AK3632" s="216"/>
      <c r="AL3632" s="216"/>
      <c r="FY3632" s="184"/>
      <c r="JJ3632" s="184"/>
    </row>
    <row r="3633" spans="2:270">
      <c r="B3633" s="202"/>
      <c r="E3633" s="216"/>
      <c r="F3633" s="216"/>
      <c r="G3633" s="216"/>
      <c r="H3633" s="216"/>
      <c r="I3633" s="216"/>
      <c r="J3633" s="216"/>
      <c r="K3633" s="216"/>
      <c r="L3633" s="216"/>
      <c r="M3633" s="216"/>
      <c r="N3633" s="216"/>
      <c r="O3633" s="216"/>
      <c r="P3633" s="216"/>
      <c r="Q3633" s="216"/>
      <c r="R3633" s="216"/>
      <c r="S3633" s="216"/>
      <c r="T3633" s="216"/>
      <c r="U3633" s="216"/>
      <c r="V3633" s="216"/>
      <c r="W3633" s="216"/>
      <c r="X3633" s="216"/>
      <c r="Y3633" s="216"/>
      <c r="Z3633" s="216"/>
      <c r="AA3633" s="216"/>
      <c r="AB3633" s="216"/>
      <c r="AC3633" s="216"/>
      <c r="AD3633" s="216"/>
      <c r="AE3633" s="216"/>
      <c r="AF3633" s="216"/>
      <c r="AG3633" s="216"/>
      <c r="AH3633" s="216"/>
      <c r="AI3633" s="216"/>
      <c r="AJ3633" s="216"/>
      <c r="AK3633" s="216"/>
      <c r="AL3633" s="216"/>
      <c r="FY3633" s="184"/>
      <c r="JJ3633" s="184"/>
    </row>
    <row r="3634" spans="2:270">
      <c r="B3634" s="202"/>
      <c r="E3634" s="216"/>
      <c r="F3634" s="216"/>
      <c r="G3634" s="216"/>
      <c r="H3634" s="216"/>
      <c r="I3634" s="216"/>
      <c r="J3634" s="216"/>
      <c r="K3634" s="216"/>
      <c r="L3634" s="216"/>
      <c r="M3634" s="216"/>
      <c r="N3634" s="216"/>
      <c r="O3634" s="216"/>
      <c r="P3634" s="216"/>
      <c r="Q3634" s="216"/>
      <c r="R3634" s="216"/>
      <c r="S3634" s="216"/>
      <c r="T3634" s="216"/>
      <c r="U3634" s="216"/>
      <c r="V3634" s="216"/>
      <c r="W3634" s="216"/>
      <c r="X3634" s="216"/>
      <c r="Y3634" s="216"/>
      <c r="Z3634" s="216"/>
      <c r="AA3634" s="216"/>
      <c r="AB3634" s="216"/>
      <c r="AC3634" s="216"/>
      <c r="AD3634" s="216"/>
      <c r="AE3634" s="216"/>
      <c r="AF3634" s="216"/>
      <c r="AG3634" s="216"/>
      <c r="AH3634" s="216"/>
      <c r="AI3634" s="216"/>
      <c r="AJ3634" s="216"/>
      <c r="AK3634" s="216"/>
      <c r="AL3634" s="216"/>
      <c r="FY3634" s="184"/>
      <c r="JJ3634" s="184"/>
    </row>
    <row r="3635" spans="2:270">
      <c r="B3635" s="202"/>
      <c r="E3635" s="216"/>
      <c r="F3635" s="216"/>
      <c r="G3635" s="216"/>
      <c r="H3635" s="216"/>
      <c r="I3635" s="216"/>
      <c r="J3635" s="216"/>
      <c r="K3635" s="216"/>
      <c r="L3635" s="216"/>
      <c r="M3635" s="216"/>
      <c r="N3635" s="216"/>
      <c r="O3635" s="216"/>
      <c r="P3635" s="216"/>
      <c r="Q3635" s="216"/>
      <c r="R3635" s="216"/>
      <c r="S3635" s="216"/>
      <c r="T3635" s="216"/>
      <c r="U3635" s="216"/>
      <c r="V3635" s="216"/>
      <c r="W3635" s="216"/>
      <c r="X3635" s="216"/>
      <c r="Y3635" s="216"/>
      <c r="Z3635" s="216"/>
      <c r="AA3635" s="216"/>
      <c r="AB3635" s="216"/>
      <c r="AC3635" s="216"/>
      <c r="AD3635" s="216"/>
      <c r="AE3635" s="216"/>
      <c r="AF3635" s="216"/>
      <c r="AG3635" s="216"/>
      <c r="AH3635" s="216"/>
      <c r="AI3635" s="216"/>
      <c r="AJ3635" s="216"/>
      <c r="AK3635" s="216"/>
      <c r="AL3635" s="216"/>
      <c r="FY3635" s="184"/>
      <c r="JJ3635" s="184"/>
    </row>
    <row r="3636" spans="2:270">
      <c r="B3636" s="202"/>
      <c r="E3636" s="216"/>
      <c r="F3636" s="216"/>
      <c r="G3636" s="216"/>
      <c r="H3636" s="216"/>
      <c r="I3636" s="216"/>
      <c r="J3636" s="216"/>
      <c r="K3636" s="216"/>
      <c r="L3636" s="216"/>
      <c r="M3636" s="216"/>
      <c r="N3636" s="216"/>
      <c r="O3636" s="216"/>
      <c r="P3636" s="216"/>
      <c r="Q3636" s="216"/>
      <c r="R3636" s="216"/>
      <c r="S3636" s="216"/>
      <c r="T3636" s="216"/>
      <c r="U3636" s="216"/>
      <c r="V3636" s="216"/>
      <c r="W3636" s="216"/>
      <c r="X3636" s="216"/>
      <c r="Y3636" s="216"/>
      <c r="Z3636" s="216"/>
      <c r="AA3636" s="216"/>
      <c r="AB3636" s="216"/>
      <c r="AC3636" s="216"/>
      <c r="AD3636" s="216"/>
      <c r="AE3636" s="216"/>
      <c r="AF3636" s="216"/>
      <c r="AG3636" s="216"/>
      <c r="AH3636" s="216"/>
      <c r="AI3636" s="216"/>
      <c r="AJ3636" s="216"/>
      <c r="AK3636" s="216"/>
      <c r="AL3636" s="216"/>
      <c r="FY3636" s="184"/>
      <c r="JJ3636" s="184"/>
    </row>
    <row r="3637" spans="2:270">
      <c r="B3637" s="202"/>
      <c r="E3637" s="216"/>
      <c r="F3637" s="216"/>
      <c r="G3637" s="216"/>
      <c r="H3637" s="216"/>
      <c r="I3637" s="216"/>
      <c r="J3637" s="216"/>
      <c r="K3637" s="216"/>
      <c r="L3637" s="216"/>
      <c r="M3637" s="216"/>
      <c r="N3637" s="216"/>
      <c r="O3637" s="216"/>
      <c r="P3637" s="216"/>
      <c r="Q3637" s="216"/>
      <c r="R3637" s="216"/>
      <c r="S3637" s="216"/>
      <c r="T3637" s="216"/>
      <c r="U3637" s="216"/>
      <c r="V3637" s="216"/>
      <c r="W3637" s="216"/>
      <c r="X3637" s="216"/>
      <c r="Y3637" s="216"/>
      <c r="Z3637" s="216"/>
      <c r="AA3637" s="216"/>
      <c r="AB3637" s="216"/>
      <c r="AC3637" s="216"/>
      <c r="AD3637" s="216"/>
      <c r="AE3637" s="216"/>
      <c r="AF3637" s="216"/>
      <c r="AG3637" s="216"/>
      <c r="AH3637" s="216"/>
      <c r="AI3637" s="216"/>
      <c r="AJ3637" s="216"/>
      <c r="AK3637" s="216"/>
      <c r="AL3637" s="216"/>
      <c r="FY3637" s="184"/>
      <c r="JJ3637" s="184"/>
    </row>
    <row r="3638" spans="2:270">
      <c r="B3638" s="202"/>
      <c r="E3638" s="216"/>
      <c r="F3638" s="216"/>
      <c r="G3638" s="216"/>
      <c r="H3638" s="216"/>
      <c r="I3638" s="216"/>
      <c r="J3638" s="216"/>
      <c r="K3638" s="216"/>
      <c r="L3638" s="216"/>
      <c r="M3638" s="216"/>
      <c r="N3638" s="216"/>
      <c r="O3638" s="216"/>
      <c r="P3638" s="216"/>
      <c r="Q3638" s="216"/>
      <c r="R3638" s="216"/>
      <c r="S3638" s="216"/>
      <c r="T3638" s="216"/>
      <c r="U3638" s="216"/>
      <c r="V3638" s="216"/>
      <c r="W3638" s="216"/>
      <c r="X3638" s="216"/>
      <c r="Y3638" s="216"/>
      <c r="Z3638" s="216"/>
      <c r="AA3638" s="216"/>
      <c r="AB3638" s="216"/>
      <c r="AC3638" s="216"/>
      <c r="AD3638" s="216"/>
      <c r="AE3638" s="216"/>
      <c r="AF3638" s="216"/>
      <c r="AG3638" s="216"/>
      <c r="AH3638" s="216"/>
      <c r="AI3638" s="216"/>
      <c r="AJ3638" s="216"/>
      <c r="AK3638" s="216"/>
      <c r="AL3638" s="216"/>
      <c r="FY3638" s="184"/>
      <c r="JJ3638" s="184"/>
    </row>
    <row r="3639" spans="2:270">
      <c r="B3639" s="202"/>
      <c r="E3639" s="216"/>
      <c r="F3639" s="216"/>
      <c r="G3639" s="216"/>
      <c r="H3639" s="216"/>
      <c r="I3639" s="216"/>
      <c r="J3639" s="216"/>
      <c r="K3639" s="216"/>
      <c r="L3639" s="216"/>
      <c r="M3639" s="216"/>
      <c r="N3639" s="216"/>
      <c r="O3639" s="216"/>
      <c r="P3639" s="216"/>
      <c r="Q3639" s="216"/>
      <c r="R3639" s="216"/>
      <c r="S3639" s="216"/>
      <c r="T3639" s="216"/>
      <c r="U3639" s="216"/>
      <c r="V3639" s="216"/>
      <c r="W3639" s="216"/>
      <c r="X3639" s="216"/>
      <c r="Y3639" s="216"/>
      <c r="Z3639" s="216"/>
      <c r="AA3639" s="216"/>
      <c r="AB3639" s="216"/>
      <c r="AC3639" s="216"/>
      <c r="AD3639" s="216"/>
      <c r="AE3639" s="216"/>
      <c r="AF3639" s="216"/>
      <c r="AG3639" s="216"/>
      <c r="AH3639" s="216"/>
      <c r="AI3639" s="216"/>
      <c r="AJ3639" s="216"/>
      <c r="AK3639" s="216"/>
      <c r="AL3639" s="216"/>
      <c r="FY3639" s="184"/>
      <c r="JJ3639" s="184"/>
    </row>
    <row r="3640" spans="2:270">
      <c r="B3640" s="202"/>
      <c r="E3640" s="216"/>
      <c r="F3640" s="216"/>
      <c r="G3640" s="216"/>
      <c r="H3640" s="216"/>
      <c r="I3640" s="216"/>
      <c r="J3640" s="216"/>
      <c r="K3640" s="216"/>
      <c r="L3640" s="216"/>
      <c r="M3640" s="216"/>
      <c r="N3640" s="216"/>
      <c r="O3640" s="216"/>
      <c r="P3640" s="216"/>
      <c r="Q3640" s="216"/>
      <c r="R3640" s="216"/>
      <c r="S3640" s="216"/>
      <c r="T3640" s="216"/>
      <c r="U3640" s="216"/>
      <c r="V3640" s="216"/>
      <c r="W3640" s="216"/>
      <c r="X3640" s="216"/>
      <c r="Y3640" s="216"/>
      <c r="Z3640" s="216"/>
      <c r="AA3640" s="216"/>
      <c r="AB3640" s="216"/>
      <c r="AC3640" s="216"/>
      <c r="AD3640" s="216"/>
      <c r="AE3640" s="216"/>
      <c r="AF3640" s="216"/>
      <c r="AG3640" s="216"/>
      <c r="AH3640" s="216"/>
      <c r="AI3640" s="216"/>
      <c r="AJ3640" s="216"/>
      <c r="AK3640" s="216"/>
      <c r="AL3640" s="216"/>
      <c r="FY3640" s="184"/>
      <c r="JJ3640" s="184"/>
    </row>
    <row r="3641" spans="2:270">
      <c r="B3641" s="202"/>
      <c r="E3641" s="216"/>
      <c r="F3641" s="216"/>
      <c r="G3641" s="216"/>
      <c r="H3641" s="216"/>
      <c r="I3641" s="216"/>
      <c r="J3641" s="216"/>
      <c r="K3641" s="216"/>
      <c r="L3641" s="216"/>
      <c r="M3641" s="216"/>
      <c r="N3641" s="216"/>
      <c r="O3641" s="216"/>
      <c r="P3641" s="216"/>
      <c r="Q3641" s="216"/>
      <c r="R3641" s="216"/>
      <c r="S3641" s="216"/>
      <c r="T3641" s="216"/>
      <c r="U3641" s="216"/>
      <c r="V3641" s="216"/>
      <c r="W3641" s="216"/>
      <c r="X3641" s="216"/>
      <c r="Y3641" s="216"/>
      <c r="Z3641" s="216"/>
      <c r="AA3641" s="216"/>
      <c r="AB3641" s="216"/>
      <c r="AC3641" s="216"/>
      <c r="AD3641" s="216"/>
      <c r="AE3641" s="216"/>
      <c r="AF3641" s="216"/>
      <c r="AG3641" s="216"/>
      <c r="AH3641" s="216"/>
      <c r="AI3641" s="216"/>
      <c r="AJ3641" s="216"/>
      <c r="AK3641" s="216"/>
      <c r="AL3641" s="216"/>
      <c r="FY3641" s="184"/>
      <c r="JJ3641" s="184"/>
    </row>
    <row r="3642" spans="2:270">
      <c r="B3642" s="202"/>
      <c r="E3642" s="216"/>
      <c r="F3642" s="216"/>
      <c r="G3642" s="216"/>
      <c r="H3642" s="216"/>
      <c r="I3642" s="216"/>
      <c r="J3642" s="216"/>
      <c r="K3642" s="216"/>
      <c r="L3642" s="216"/>
      <c r="M3642" s="216"/>
      <c r="N3642" s="216"/>
      <c r="O3642" s="216"/>
      <c r="P3642" s="216"/>
      <c r="Q3642" s="216"/>
      <c r="R3642" s="216"/>
      <c r="S3642" s="216"/>
      <c r="T3642" s="216"/>
      <c r="U3642" s="216"/>
      <c r="V3642" s="216"/>
      <c r="W3642" s="216"/>
      <c r="X3642" s="216"/>
      <c r="Y3642" s="216"/>
      <c r="Z3642" s="216"/>
      <c r="AA3642" s="216"/>
      <c r="AB3642" s="216"/>
      <c r="AC3642" s="216"/>
      <c r="AD3642" s="216"/>
      <c r="AE3642" s="216"/>
      <c r="AF3642" s="216"/>
      <c r="AG3642" s="216"/>
      <c r="AH3642" s="216"/>
      <c r="AI3642" s="216"/>
      <c r="AJ3642" s="216"/>
      <c r="AK3642" s="216"/>
      <c r="AL3642" s="216"/>
      <c r="FY3642" s="184"/>
      <c r="JJ3642" s="184"/>
    </row>
    <row r="3643" spans="2:270">
      <c r="B3643" s="202"/>
      <c r="E3643" s="216"/>
      <c r="F3643" s="216"/>
      <c r="G3643" s="216"/>
      <c r="H3643" s="216"/>
      <c r="I3643" s="216"/>
      <c r="J3643" s="216"/>
      <c r="K3643" s="216"/>
      <c r="L3643" s="216"/>
      <c r="M3643" s="216"/>
      <c r="N3643" s="216"/>
      <c r="O3643" s="216"/>
      <c r="P3643" s="216"/>
      <c r="Q3643" s="216"/>
      <c r="R3643" s="216"/>
      <c r="S3643" s="216"/>
      <c r="T3643" s="216"/>
      <c r="U3643" s="216"/>
      <c r="V3643" s="216"/>
      <c r="W3643" s="216"/>
      <c r="X3643" s="216"/>
      <c r="Y3643" s="216"/>
      <c r="Z3643" s="216"/>
      <c r="AA3643" s="216"/>
      <c r="AB3643" s="216"/>
      <c r="AC3643" s="216"/>
      <c r="AD3643" s="216"/>
      <c r="AE3643" s="216"/>
      <c r="AF3643" s="216"/>
      <c r="AG3643" s="216"/>
      <c r="AH3643" s="216"/>
      <c r="AI3643" s="216"/>
      <c r="AJ3643" s="216"/>
      <c r="AK3643" s="216"/>
      <c r="AL3643" s="216"/>
      <c r="FY3643" s="184"/>
      <c r="JJ3643" s="184"/>
    </row>
    <row r="3644" spans="2:270">
      <c r="B3644" s="202"/>
      <c r="E3644" s="216"/>
      <c r="F3644" s="216"/>
      <c r="G3644" s="216"/>
      <c r="H3644" s="216"/>
      <c r="I3644" s="216"/>
      <c r="J3644" s="216"/>
      <c r="K3644" s="216"/>
      <c r="L3644" s="216"/>
      <c r="M3644" s="216"/>
      <c r="N3644" s="216"/>
      <c r="O3644" s="216"/>
      <c r="P3644" s="216"/>
      <c r="Q3644" s="216"/>
      <c r="R3644" s="216"/>
      <c r="S3644" s="216"/>
      <c r="T3644" s="216"/>
      <c r="U3644" s="216"/>
      <c r="V3644" s="216"/>
      <c r="W3644" s="216"/>
      <c r="X3644" s="216"/>
      <c r="Y3644" s="216"/>
      <c r="Z3644" s="216"/>
      <c r="AA3644" s="216"/>
      <c r="AB3644" s="216"/>
      <c r="AC3644" s="216"/>
      <c r="AD3644" s="216"/>
      <c r="AE3644" s="216"/>
      <c r="AF3644" s="216"/>
      <c r="AG3644" s="216"/>
      <c r="AH3644" s="216"/>
      <c r="AI3644" s="216"/>
      <c r="AJ3644" s="216"/>
      <c r="AK3644" s="216"/>
      <c r="AL3644" s="216"/>
      <c r="FY3644" s="184"/>
      <c r="JJ3644" s="184"/>
    </row>
    <row r="3645" spans="2:270">
      <c r="B3645" s="202"/>
      <c r="E3645" s="216"/>
      <c r="F3645" s="216"/>
      <c r="G3645" s="216"/>
      <c r="H3645" s="216"/>
      <c r="I3645" s="216"/>
      <c r="J3645" s="216"/>
      <c r="K3645" s="216"/>
      <c r="L3645" s="216"/>
      <c r="M3645" s="216"/>
      <c r="N3645" s="216"/>
      <c r="O3645" s="216"/>
      <c r="P3645" s="216"/>
      <c r="Q3645" s="216"/>
      <c r="R3645" s="216"/>
      <c r="S3645" s="216"/>
      <c r="T3645" s="216"/>
      <c r="U3645" s="216"/>
      <c r="V3645" s="216"/>
      <c r="W3645" s="216"/>
      <c r="X3645" s="216"/>
      <c r="Y3645" s="216"/>
      <c r="Z3645" s="216"/>
      <c r="AA3645" s="216"/>
      <c r="AB3645" s="216"/>
      <c r="AC3645" s="216"/>
      <c r="AD3645" s="216"/>
      <c r="AE3645" s="216"/>
      <c r="AF3645" s="216"/>
      <c r="AG3645" s="216"/>
      <c r="AH3645" s="216"/>
      <c r="AI3645" s="216"/>
      <c r="AJ3645" s="216"/>
      <c r="AK3645" s="216"/>
      <c r="AL3645" s="216"/>
      <c r="FY3645" s="184"/>
      <c r="JJ3645" s="184"/>
    </row>
    <row r="3646" spans="2:270">
      <c r="B3646" s="202"/>
      <c r="E3646" s="216"/>
      <c r="F3646" s="216"/>
      <c r="G3646" s="216"/>
      <c r="H3646" s="216"/>
      <c r="I3646" s="216"/>
      <c r="J3646" s="216"/>
      <c r="K3646" s="216"/>
      <c r="L3646" s="216"/>
      <c r="M3646" s="216"/>
      <c r="N3646" s="216"/>
      <c r="O3646" s="216"/>
      <c r="P3646" s="216"/>
      <c r="Q3646" s="216"/>
      <c r="R3646" s="216"/>
      <c r="S3646" s="216"/>
      <c r="T3646" s="216"/>
      <c r="U3646" s="216"/>
      <c r="V3646" s="216"/>
      <c r="W3646" s="216"/>
      <c r="X3646" s="216"/>
      <c r="Y3646" s="216"/>
      <c r="Z3646" s="216"/>
      <c r="AA3646" s="216"/>
      <c r="AB3646" s="216"/>
      <c r="AC3646" s="216"/>
      <c r="AD3646" s="216"/>
      <c r="AE3646" s="216"/>
      <c r="AF3646" s="216"/>
      <c r="AG3646" s="216"/>
      <c r="AH3646" s="216"/>
      <c r="AI3646" s="216"/>
      <c r="AJ3646" s="216"/>
      <c r="AK3646" s="216"/>
      <c r="AL3646" s="216"/>
      <c r="FY3646" s="184"/>
      <c r="JJ3646" s="184"/>
    </row>
    <row r="3647" spans="2:270">
      <c r="B3647" s="202"/>
      <c r="E3647" s="216"/>
      <c r="F3647" s="216"/>
      <c r="G3647" s="216"/>
      <c r="H3647" s="216"/>
      <c r="I3647" s="216"/>
      <c r="J3647" s="216"/>
      <c r="K3647" s="216"/>
      <c r="L3647" s="216"/>
      <c r="M3647" s="216"/>
      <c r="N3647" s="216"/>
      <c r="O3647" s="216"/>
      <c r="P3647" s="216"/>
      <c r="Q3647" s="216"/>
      <c r="R3647" s="216"/>
      <c r="S3647" s="216"/>
      <c r="T3647" s="216"/>
      <c r="U3647" s="216"/>
      <c r="V3647" s="216"/>
      <c r="W3647" s="216"/>
      <c r="X3647" s="216"/>
      <c r="Y3647" s="216"/>
      <c r="Z3647" s="216"/>
      <c r="AA3647" s="216"/>
      <c r="AB3647" s="216"/>
      <c r="AC3647" s="216"/>
      <c r="AD3647" s="216"/>
      <c r="AE3647" s="216"/>
      <c r="AF3647" s="216"/>
      <c r="AG3647" s="216"/>
      <c r="AH3647" s="216"/>
      <c r="AI3647" s="216"/>
      <c r="AJ3647" s="216"/>
      <c r="AK3647" s="216"/>
      <c r="AL3647" s="216"/>
      <c r="FY3647" s="184"/>
      <c r="JJ3647" s="184"/>
    </row>
    <row r="3648" spans="2:270">
      <c r="B3648" s="202"/>
      <c r="E3648" s="216"/>
      <c r="F3648" s="216"/>
      <c r="G3648" s="216"/>
      <c r="H3648" s="216"/>
      <c r="I3648" s="216"/>
      <c r="J3648" s="216"/>
      <c r="K3648" s="216"/>
      <c r="L3648" s="216"/>
      <c r="M3648" s="216"/>
      <c r="N3648" s="216"/>
      <c r="O3648" s="216"/>
      <c r="P3648" s="216"/>
      <c r="Q3648" s="216"/>
      <c r="R3648" s="216"/>
      <c r="S3648" s="216"/>
      <c r="T3648" s="216"/>
      <c r="U3648" s="216"/>
      <c r="V3648" s="216"/>
      <c r="W3648" s="216"/>
      <c r="X3648" s="216"/>
      <c r="Y3648" s="216"/>
      <c r="Z3648" s="216"/>
      <c r="AA3648" s="216"/>
      <c r="AB3648" s="216"/>
      <c r="AC3648" s="216"/>
      <c r="AD3648" s="216"/>
      <c r="AE3648" s="216"/>
      <c r="AF3648" s="216"/>
      <c r="AG3648" s="216"/>
      <c r="AH3648" s="216"/>
      <c r="AI3648" s="216"/>
      <c r="AJ3648" s="216"/>
      <c r="AK3648" s="216"/>
      <c r="AL3648" s="216"/>
      <c r="FY3648" s="184"/>
      <c r="JJ3648" s="184"/>
    </row>
    <row r="3649" spans="2:270">
      <c r="B3649" s="202"/>
      <c r="E3649" s="216"/>
      <c r="F3649" s="216"/>
      <c r="G3649" s="216"/>
      <c r="H3649" s="216"/>
      <c r="I3649" s="216"/>
      <c r="J3649" s="216"/>
      <c r="K3649" s="216"/>
      <c r="L3649" s="216"/>
      <c r="M3649" s="216"/>
      <c r="N3649" s="216"/>
      <c r="O3649" s="216"/>
      <c r="P3649" s="216"/>
      <c r="Q3649" s="216"/>
      <c r="R3649" s="216"/>
      <c r="S3649" s="216"/>
      <c r="T3649" s="216"/>
      <c r="U3649" s="216"/>
      <c r="V3649" s="216"/>
      <c r="W3649" s="216"/>
      <c r="X3649" s="216"/>
      <c r="Y3649" s="216"/>
      <c r="Z3649" s="216"/>
      <c r="AA3649" s="216"/>
      <c r="AB3649" s="216"/>
      <c r="AC3649" s="216"/>
      <c r="AD3649" s="216"/>
      <c r="AE3649" s="216"/>
      <c r="AF3649" s="216"/>
      <c r="AG3649" s="216"/>
      <c r="AH3649" s="216"/>
      <c r="AI3649" s="216"/>
      <c r="AJ3649" s="216"/>
      <c r="AK3649" s="216"/>
      <c r="AL3649" s="216"/>
      <c r="FY3649" s="184"/>
      <c r="JJ3649" s="184"/>
    </row>
    <row r="3650" spans="2:270">
      <c r="B3650" s="202"/>
      <c r="E3650" s="216"/>
      <c r="F3650" s="216"/>
      <c r="G3650" s="216"/>
      <c r="H3650" s="216"/>
      <c r="I3650" s="216"/>
      <c r="J3650" s="216"/>
      <c r="K3650" s="216"/>
      <c r="L3650" s="216"/>
      <c r="M3650" s="216"/>
      <c r="N3650" s="216"/>
      <c r="O3650" s="216"/>
      <c r="P3650" s="216"/>
      <c r="Q3650" s="216"/>
      <c r="R3650" s="216"/>
      <c r="S3650" s="216"/>
      <c r="T3650" s="216"/>
      <c r="U3650" s="216"/>
      <c r="V3650" s="216"/>
      <c r="W3650" s="216"/>
      <c r="X3650" s="216"/>
      <c r="Y3650" s="216"/>
      <c r="Z3650" s="216"/>
      <c r="AA3650" s="216"/>
      <c r="AB3650" s="216"/>
      <c r="AC3650" s="216"/>
      <c r="AD3650" s="216"/>
      <c r="AE3650" s="216"/>
      <c r="AF3650" s="216"/>
      <c r="AG3650" s="216"/>
      <c r="AH3650" s="216"/>
      <c r="AI3650" s="216"/>
      <c r="AJ3650" s="216"/>
      <c r="AK3650" s="216"/>
      <c r="AL3650" s="216"/>
      <c r="FY3650" s="184"/>
      <c r="JJ3650" s="184"/>
    </row>
    <row r="3651" spans="2:270">
      <c r="B3651" s="202"/>
      <c r="E3651" s="216"/>
      <c r="F3651" s="216"/>
      <c r="G3651" s="216"/>
      <c r="H3651" s="216"/>
      <c r="I3651" s="216"/>
      <c r="J3651" s="216"/>
      <c r="K3651" s="216"/>
      <c r="L3651" s="216"/>
      <c r="M3651" s="216"/>
      <c r="N3651" s="216"/>
      <c r="O3651" s="216"/>
      <c r="P3651" s="216"/>
      <c r="Q3651" s="216"/>
      <c r="R3651" s="216"/>
      <c r="S3651" s="216"/>
      <c r="T3651" s="216"/>
      <c r="U3651" s="216"/>
      <c r="V3651" s="216"/>
      <c r="W3651" s="216"/>
      <c r="X3651" s="216"/>
      <c r="Y3651" s="216"/>
      <c r="Z3651" s="216"/>
      <c r="AA3651" s="216"/>
      <c r="AB3651" s="216"/>
      <c r="AC3651" s="216"/>
      <c r="AD3651" s="216"/>
      <c r="AE3651" s="216"/>
      <c r="AF3651" s="216"/>
      <c r="AG3651" s="216"/>
      <c r="AH3651" s="216"/>
      <c r="AI3651" s="216"/>
      <c r="AJ3651" s="216"/>
      <c r="AK3651" s="216"/>
      <c r="AL3651" s="216"/>
      <c r="FY3651" s="184"/>
      <c r="JJ3651" s="184"/>
    </row>
    <row r="3652" spans="2:270">
      <c r="B3652" s="202"/>
      <c r="E3652" s="216"/>
      <c r="F3652" s="216"/>
      <c r="G3652" s="216"/>
      <c r="H3652" s="216"/>
      <c r="I3652" s="216"/>
      <c r="J3652" s="216"/>
      <c r="K3652" s="216"/>
      <c r="L3652" s="216"/>
      <c r="M3652" s="216"/>
      <c r="N3652" s="216"/>
      <c r="O3652" s="216"/>
      <c r="P3652" s="216"/>
      <c r="Q3652" s="216"/>
      <c r="R3652" s="216"/>
      <c r="S3652" s="216"/>
      <c r="T3652" s="216"/>
      <c r="U3652" s="216"/>
      <c r="V3652" s="216"/>
      <c r="W3652" s="216"/>
      <c r="X3652" s="216"/>
      <c r="Y3652" s="216"/>
      <c r="Z3652" s="216"/>
      <c r="AA3652" s="216"/>
      <c r="AB3652" s="216"/>
      <c r="AC3652" s="216"/>
      <c r="AD3652" s="216"/>
      <c r="AE3652" s="216"/>
      <c r="AF3652" s="216"/>
      <c r="AG3652" s="216"/>
      <c r="AH3652" s="216"/>
      <c r="AI3652" s="216"/>
      <c r="AJ3652" s="216"/>
      <c r="AK3652" s="216"/>
      <c r="AL3652" s="216"/>
      <c r="FY3652" s="184"/>
      <c r="JJ3652" s="184"/>
    </row>
    <row r="3653" spans="2:270">
      <c r="B3653" s="202"/>
      <c r="E3653" s="216"/>
      <c r="F3653" s="216"/>
      <c r="G3653" s="216"/>
      <c r="H3653" s="216"/>
      <c r="I3653" s="216"/>
      <c r="J3653" s="216"/>
      <c r="K3653" s="216"/>
      <c r="L3653" s="216"/>
      <c r="M3653" s="216"/>
      <c r="N3653" s="216"/>
      <c r="O3653" s="216"/>
      <c r="P3653" s="216"/>
      <c r="Q3653" s="216"/>
      <c r="R3653" s="216"/>
      <c r="S3653" s="216"/>
      <c r="T3653" s="216"/>
      <c r="U3653" s="216"/>
      <c r="V3653" s="216"/>
      <c r="W3653" s="216"/>
      <c r="X3653" s="216"/>
      <c r="Y3653" s="216"/>
      <c r="Z3653" s="216"/>
      <c r="AA3653" s="216"/>
      <c r="AB3653" s="216"/>
      <c r="AC3653" s="216"/>
      <c r="AD3653" s="216"/>
      <c r="AE3653" s="216"/>
      <c r="AF3653" s="216"/>
      <c r="AG3653" s="216"/>
      <c r="AH3653" s="216"/>
      <c r="AI3653" s="216"/>
      <c r="AJ3653" s="216"/>
      <c r="AK3653" s="216"/>
      <c r="AL3653" s="216"/>
      <c r="FY3653" s="184"/>
      <c r="JJ3653" s="184"/>
    </row>
    <row r="3654" spans="2:270">
      <c r="B3654" s="202"/>
      <c r="E3654" s="216"/>
      <c r="F3654" s="216"/>
      <c r="G3654" s="216"/>
      <c r="H3654" s="216"/>
      <c r="I3654" s="216"/>
      <c r="J3654" s="216"/>
      <c r="K3654" s="216"/>
      <c r="L3654" s="216"/>
      <c r="M3654" s="216"/>
      <c r="N3654" s="216"/>
      <c r="O3654" s="216"/>
      <c r="P3654" s="216"/>
      <c r="Q3654" s="216"/>
      <c r="R3654" s="216"/>
      <c r="S3654" s="216"/>
      <c r="T3654" s="216"/>
      <c r="U3654" s="216"/>
      <c r="V3654" s="216"/>
      <c r="W3654" s="216"/>
      <c r="X3654" s="216"/>
      <c r="Y3654" s="216"/>
      <c r="Z3654" s="216"/>
      <c r="AA3654" s="216"/>
      <c r="AB3654" s="216"/>
      <c r="AC3654" s="216"/>
      <c r="AD3654" s="216"/>
      <c r="AE3654" s="216"/>
      <c r="AF3654" s="216"/>
      <c r="AG3654" s="216"/>
      <c r="AH3654" s="216"/>
      <c r="AI3654" s="216"/>
      <c r="AJ3654" s="216"/>
      <c r="AK3654" s="216"/>
      <c r="AL3654" s="216"/>
      <c r="FY3654" s="184"/>
      <c r="JJ3654" s="184"/>
    </row>
    <row r="3655" spans="2:270">
      <c r="B3655" s="202"/>
      <c r="E3655" s="216"/>
      <c r="F3655" s="216"/>
      <c r="G3655" s="216"/>
      <c r="H3655" s="216"/>
      <c r="I3655" s="216"/>
      <c r="J3655" s="216"/>
      <c r="K3655" s="216"/>
      <c r="L3655" s="216"/>
      <c r="M3655" s="216"/>
      <c r="N3655" s="216"/>
      <c r="O3655" s="216"/>
      <c r="P3655" s="216"/>
      <c r="Q3655" s="216"/>
      <c r="R3655" s="216"/>
      <c r="S3655" s="216"/>
      <c r="T3655" s="216"/>
      <c r="U3655" s="216"/>
      <c r="V3655" s="216"/>
      <c r="W3655" s="216"/>
      <c r="X3655" s="216"/>
      <c r="Y3655" s="216"/>
      <c r="Z3655" s="216"/>
      <c r="AA3655" s="216"/>
      <c r="AB3655" s="216"/>
      <c r="AC3655" s="216"/>
      <c r="AD3655" s="216"/>
      <c r="AE3655" s="216"/>
      <c r="AF3655" s="216"/>
      <c r="AG3655" s="216"/>
      <c r="AH3655" s="216"/>
      <c r="AI3655" s="216"/>
      <c r="AJ3655" s="216"/>
      <c r="AK3655" s="216"/>
      <c r="AL3655" s="216"/>
      <c r="FY3655" s="184"/>
      <c r="JJ3655" s="184"/>
    </row>
    <row r="3656" spans="2:270">
      <c r="B3656" s="202"/>
      <c r="E3656" s="216"/>
      <c r="F3656" s="216"/>
      <c r="G3656" s="216"/>
      <c r="H3656" s="216"/>
      <c r="I3656" s="216"/>
      <c r="J3656" s="216"/>
      <c r="K3656" s="216"/>
      <c r="L3656" s="216"/>
      <c r="M3656" s="216"/>
      <c r="N3656" s="216"/>
      <c r="O3656" s="216"/>
      <c r="P3656" s="216"/>
      <c r="Q3656" s="216"/>
      <c r="R3656" s="216"/>
      <c r="S3656" s="216"/>
      <c r="T3656" s="216"/>
      <c r="U3656" s="216"/>
      <c r="V3656" s="216"/>
      <c r="W3656" s="216"/>
      <c r="X3656" s="216"/>
      <c r="Y3656" s="216"/>
      <c r="Z3656" s="216"/>
      <c r="AA3656" s="216"/>
      <c r="AB3656" s="216"/>
      <c r="AC3656" s="216"/>
      <c r="AD3656" s="216"/>
      <c r="AE3656" s="216"/>
      <c r="AF3656" s="216"/>
      <c r="AG3656" s="216"/>
      <c r="AH3656" s="216"/>
      <c r="AI3656" s="216"/>
      <c r="AJ3656" s="216"/>
      <c r="AK3656" s="216"/>
      <c r="AL3656" s="216"/>
      <c r="FY3656" s="184"/>
      <c r="JJ3656" s="184"/>
    </row>
    <row r="3657" spans="2:270">
      <c r="B3657" s="202"/>
      <c r="E3657" s="216"/>
      <c r="F3657" s="216"/>
      <c r="G3657" s="216"/>
      <c r="H3657" s="216"/>
      <c r="I3657" s="216"/>
      <c r="J3657" s="216"/>
      <c r="K3657" s="216"/>
      <c r="L3657" s="216"/>
      <c r="M3657" s="216"/>
      <c r="N3657" s="216"/>
      <c r="O3657" s="216"/>
      <c r="P3657" s="216"/>
      <c r="Q3657" s="216"/>
      <c r="R3657" s="216"/>
      <c r="S3657" s="216"/>
      <c r="T3657" s="216"/>
      <c r="U3657" s="216"/>
      <c r="V3657" s="216"/>
      <c r="W3657" s="216"/>
      <c r="X3657" s="216"/>
      <c r="Y3657" s="216"/>
      <c r="Z3657" s="216"/>
      <c r="AA3657" s="216"/>
      <c r="AB3657" s="216"/>
      <c r="AC3657" s="216"/>
      <c r="AD3657" s="216"/>
      <c r="AE3657" s="216"/>
      <c r="AF3657" s="216"/>
      <c r="AG3657" s="216"/>
      <c r="AH3657" s="216"/>
      <c r="AI3657" s="216"/>
      <c r="AJ3657" s="216"/>
      <c r="AK3657" s="216"/>
      <c r="AL3657" s="216"/>
      <c r="FY3657" s="184"/>
      <c r="JJ3657" s="184"/>
    </row>
    <row r="3658" spans="2:270">
      <c r="B3658" s="202"/>
      <c r="E3658" s="216"/>
      <c r="F3658" s="216"/>
      <c r="G3658" s="216"/>
      <c r="H3658" s="216"/>
      <c r="I3658" s="216"/>
      <c r="J3658" s="216"/>
      <c r="K3658" s="216"/>
      <c r="L3658" s="216"/>
      <c r="M3658" s="216"/>
      <c r="N3658" s="216"/>
      <c r="O3658" s="216"/>
      <c r="P3658" s="216"/>
      <c r="Q3658" s="216"/>
      <c r="R3658" s="216"/>
      <c r="S3658" s="216"/>
      <c r="T3658" s="216"/>
      <c r="U3658" s="216"/>
      <c r="V3658" s="216"/>
      <c r="W3658" s="216"/>
      <c r="X3658" s="216"/>
      <c r="Y3658" s="216"/>
      <c r="Z3658" s="216"/>
      <c r="AA3658" s="216"/>
      <c r="AB3658" s="216"/>
      <c r="AC3658" s="216"/>
      <c r="AD3658" s="216"/>
      <c r="AE3658" s="216"/>
      <c r="AF3658" s="216"/>
      <c r="AG3658" s="216"/>
      <c r="AH3658" s="216"/>
      <c r="AI3658" s="216"/>
      <c r="AJ3658" s="216"/>
      <c r="AK3658" s="216"/>
      <c r="AL3658" s="216"/>
      <c r="FY3658" s="184"/>
      <c r="JJ3658" s="184"/>
    </row>
    <row r="3659" spans="2:270">
      <c r="B3659" s="202"/>
      <c r="E3659" s="216"/>
      <c r="F3659" s="216"/>
      <c r="G3659" s="216"/>
      <c r="H3659" s="216"/>
      <c r="I3659" s="216"/>
      <c r="J3659" s="216"/>
      <c r="K3659" s="216"/>
      <c r="L3659" s="216"/>
      <c r="M3659" s="216"/>
      <c r="N3659" s="216"/>
      <c r="O3659" s="216"/>
      <c r="P3659" s="216"/>
      <c r="Q3659" s="216"/>
      <c r="R3659" s="216"/>
      <c r="S3659" s="216"/>
      <c r="T3659" s="216"/>
      <c r="U3659" s="216"/>
      <c r="V3659" s="216"/>
      <c r="W3659" s="216"/>
      <c r="X3659" s="216"/>
      <c r="Y3659" s="216"/>
      <c r="Z3659" s="216"/>
      <c r="AA3659" s="216"/>
      <c r="AB3659" s="216"/>
      <c r="AC3659" s="216"/>
      <c r="AD3659" s="216"/>
      <c r="AE3659" s="216"/>
      <c r="AF3659" s="216"/>
      <c r="AG3659" s="216"/>
      <c r="AH3659" s="216"/>
      <c r="AI3659" s="216"/>
      <c r="AJ3659" s="216"/>
      <c r="AK3659" s="216"/>
      <c r="AL3659" s="216"/>
      <c r="FY3659" s="184"/>
      <c r="JJ3659" s="184"/>
    </row>
    <row r="3660" spans="2:270">
      <c r="B3660" s="202"/>
      <c r="E3660" s="216"/>
      <c r="F3660" s="216"/>
      <c r="G3660" s="216"/>
      <c r="H3660" s="216"/>
      <c r="I3660" s="216"/>
      <c r="J3660" s="216"/>
      <c r="K3660" s="216"/>
      <c r="L3660" s="216"/>
      <c r="M3660" s="216"/>
      <c r="N3660" s="216"/>
      <c r="O3660" s="216"/>
      <c r="P3660" s="216"/>
      <c r="Q3660" s="216"/>
      <c r="R3660" s="216"/>
      <c r="S3660" s="216"/>
      <c r="T3660" s="216"/>
      <c r="U3660" s="216"/>
      <c r="V3660" s="216"/>
      <c r="W3660" s="216"/>
      <c r="X3660" s="216"/>
      <c r="Y3660" s="216"/>
      <c r="Z3660" s="216"/>
      <c r="AA3660" s="216"/>
      <c r="AB3660" s="216"/>
      <c r="AC3660" s="216"/>
      <c r="AD3660" s="216"/>
      <c r="AE3660" s="216"/>
      <c r="AF3660" s="216"/>
      <c r="AG3660" s="216"/>
      <c r="AH3660" s="216"/>
      <c r="AI3660" s="216"/>
      <c r="AJ3660" s="216"/>
      <c r="AK3660" s="216"/>
      <c r="AL3660" s="216"/>
      <c r="FY3660" s="184"/>
      <c r="JJ3660" s="184"/>
    </row>
    <row r="3661" spans="2:270">
      <c r="B3661" s="202"/>
      <c r="E3661" s="216"/>
      <c r="F3661" s="216"/>
      <c r="G3661" s="216"/>
      <c r="H3661" s="216"/>
      <c r="I3661" s="216"/>
      <c r="J3661" s="216"/>
      <c r="K3661" s="216"/>
      <c r="L3661" s="216"/>
      <c r="M3661" s="216"/>
      <c r="N3661" s="216"/>
      <c r="O3661" s="216"/>
      <c r="P3661" s="216"/>
      <c r="Q3661" s="216"/>
      <c r="R3661" s="216"/>
      <c r="S3661" s="216"/>
      <c r="T3661" s="216"/>
      <c r="U3661" s="216"/>
      <c r="V3661" s="216"/>
      <c r="W3661" s="216"/>
      <c r="X3661" s="216"/>
      <c r="Y3661" s="216"/>
      <c r="Z3661" s="216"/>
      <c r="AA3661" s="216"/>
      <c r="AB3661" s="216"/>
      <c r="AC3661" s="216"/>
      <c r="AD3661" s="216"/>
      <c r="AE3661" s="216"/>
      <c r="AF3661" s="216"/>
      <c r="AG3661" s="216"/>
      <c r="AH3661" s="216"/>
      <c r="AI3661" s="216"/>
      <c r="AJ3661" s="216"/>
      <c r="AK3661" s="216"/>
      <c r="AL3661" s="216"/>
      <c r="FY3661" s="184"/>
      <c r="JJ3661" s="184"/>
    </row>
    <row r="3662" spans="2:270">
      <c r="B3662" s="202"/>
      <c r="E3662" s="216"/>
      <c r="F3662" s="216"/>
      <c r="G3662" s="216"/>
      <c r="H3662" s="216"/>
      <c r="I3662" s="216"/>
      <c r="J3662" s="216"/>
      <c r="K3662" s="216"/>
      <c r="L3662" s="216"/>
      <c r="M3662" s="216"/>
      <c r="N3662" s="216"/>
      <c r="O3662" s="216"/>
      <c r="P3662" s="216"/>
      <c r="Q3662" s="216"/>
      <c r="R3662" s="216"/>
      <c r="S3662" s="216"/>
      <c r="T3662" s="216"/>
      <c r="U3662" s="216"/>
      <c r="V3662" s="216"/>
      <c r="W3662" s="216"/>
      <c r="X3662" s="216"/>
      <c r="Y3662" s="216"/>
      <c r="Z3662" s="216"/>
      <c r="AA3662" s="216"/>
      <c r="AB3662" s="216"/>
      <c r="AC3662" s="216"/>
      <c r="AD3662" s="216"/>
      <c r="AE3662" s="216"/>
      <c r="AF3662" s="216"/>
      <c r="AG3662" s="216"/>
      <c r="AH3662" s="216"/>
      <c r="AI3662" s="216"/>
      <c r="AJ3662" s="216"/>
      <c r="AK3662" s="216"/>
      <c r="AL3662" s="216"/>
      <c r="FY3662" s="184"/>
      <c r="JJ3662" s="184"/>
    </row>
    <row r="3663" spans="2:270">
      <c r="B3663" s="202"/>
      <c r="E3663" s="216"/>
      <c r="F3663" s="216"/>
      <c r="G3663" s="216"/>
      <c r="H3663" s="216"/>
      <c r="I3663" s="216"/>
      <c r="J3663" s="216"/>
      <c r="K3663" s="216"/>
      <c r="L3663" s="216"/>
      <c r="M3663" s="216"/>
      <c r="N3663" s="216"/>
      <c r="O3663" s="216"/>
      <c r="P3663" s="216"/>
      <c r="Q3663" s="216"/>
      <c r="R3663" s="216"/>
      <c r="S3663" s="216"/>
      <c r="T3663" s="216"/>
      <c r="U3663" s="216"/>
      <c r="V3663" s="216"/>
      <c r="W3663" s="216"/>
      <c r="X3663" s="216"/>
      <c r="Y3663" s="216"/>
      <c r="Z3663" s="216"/>
      <c r="AA3663" s="216"/>
      <c r="AB3663" s="216"/>
      <c r="AC3663" s="216"/>
      <c r="AD3663" s="216"/>
      <c r="AE3663" s="216"/>
      <c r="AF3663" s="216"/>
      <c r="AG3663" s="216"/>
      <c r="AH3663" s="216"/>
      <c r="AI3663" s="216"/>
      <c r="AJ3663" s="216"/>
      <c r="AK3663" s="216"/>
      <c r="AL3663" s="216"/>
      <c r="FY3663" s="184"/>
      <c r="JJ3663" s="184"/>
    </row>
    <row r="3664" spans="2:270">
      <c r="B3664" s="202"/>
      <c r="E3664" s="216"/>
      <c r="F3664" s="216"/>
      <c r="G3664" s="216"/>
      <c r="H3664" s="216"/>
      <c r="I3664" s="216"/>
      <c r="J3664" s="216"/>
      <c r="K3664" s="216"/>
      <c r="L3664" s="216"/>
      <c r="M3664" s="216"/>
      <c r="N3664" s="216"/>
      <c r="O3664" s="216"/>
      <c r="P3664" s="216"/>
      <c r="Q3664" s="216"/>
      <c r="R3664" s="216"/>
      <c r="S3664" s="216"/>
      <c r="T3664" s="216"/>
      <c r="U3664" s="216"/>
      <c r="V3664" s="216"/>
      <c r="W3664" s="216"/>
      <c r="X3664" s="216"/>
      <c r="Y3664" s="216"/>
      <c r="Z3664" s="216"/>
      <c r="AA3664" s="216"/>
      <c r="AB3664" s="216"/>
      <c r="AC3664" s="216"/>
      <c r="AD3664" s="216"/>
      <c r="AE3664" s="216"/>
      <c r="AF3664" s="216"/>
      <c r="AG3664" s="216"/>
      <c r="AH3664" s="216"/>
      <c r="AI3664" s="216"/>
      <c r="AJ3664" s="216"/>
      <c r="AK3664" s="216"/>
      <c r="AL3664" s="216"/>
      <c r="FY3664" s="184"/>
      <c r="JJ3664" s="184"/>
    </row>
    <row r="3665" spans="2:270">
      <c r="B3665" s="202"/>
      <c r="E3665" s="216"/>
      <c r="F3665" s="216"/>
      <c r="G3665" s="216"/>
      <c r="H3665" s="216"/>
      <c r="I3665" s="216"/>
      <c r="J3665" s="216"/>
      <c r="K3665" s="216"/>
      <c r="L3665" s="216"/>
      <c r="M3665" s="216"/>
      <c r="N3665" s="216"/>
      <c r="O3665" s="216"/>
      <c r="P3665" s="216"/>
      <c r="Q3665" s="216"/>
      <c r="R3665" s="216"/>
      <c r="S3665" s="216"/>
      <c r="T3665" s="216"/>
      <c r="U3665" s="216"/>
      <c r="V3665" s="216"/>
      <c r="W3665" s="216"/>
      <c r="X3665" s="216"/>
      <c r="Y3665" s="216"/>
      <c r="Z3665" s="216"/>
      <c r="AA3665" s="216"/>
      <c r="AB3665" s="216"/>
      <c r="AC3665" s="216"/>
      <c r="AD3665" s="216"/>
      <c r="AE3665" s="216"/>
      <c r="AF3665" s="216"/>
      <c r="AG3665" s="216"/>
      <c r="AH3665" s="216"/>
      <c r="AI3665" s="216"/>
      <c r="AJ3665" s="216"/>
      <c r="AK3665" s="216"/>
      <c r="AL3665" s="216"/>
      <c r="FY3665" s="184"/>
      <c r="JJ3665" s="184"/>
    </row>
    <row r="3666" spans="2:270">
      <c r="B3666" s="202"/>
      <c r="E3666" s="216"/>
      <c r="F3666" s="216"/>
      <c r="G3666" s="216"/>
      <c r="H3666" s="216"/>
      <c r="I3666" s="216"/>
      <c r="J3666" s="216"/>
      <c r="K3666" s="216"/>
      <c r="L3666" s="216"/>
      <c r="M3666" s="216"/>
      <c r="N3666" s="216"/>
      <c r="O3666" s="216"/>
      <c r="P3666" s="216"/>
      <c r="Q3666" s="216"/>
      <c r="R3666" s="216"/>
      <c r="S3666" s="216"/>
      <c r="T3666" s="216"/>
      <c r="U3666" s="216"/>
      <c r="V3666" s="216"/>
      <c r="W3666" s="216"/>
      <c r="X3666" s="216"/>
      <c r="Y3666" s="216"/>
      <c r="Z3666" s="216"/>
      <c r="AA3666" s="216"/>
      <c r="AB3666" s="216"/>
      <c r="AC3666" s="216"/>
      <c r="AD3666" s="216"/>
      <c r="AE3666" s="216"/>
      <c r="AF3666" s="216"/>
      <c r="AG3666" s="216"/>
      <c r="AH3666" s="216"/>
      <c r="AI3666" s="216"/>
      <c r="AJ3666" s="216"/>
      <c r="AK3666" s="216"/>
      <c r="AL3666" s="216"/>
      <c r="FY3666" s="184"/>
      <c r="JJ3666" s="184"/>
    </row>
    <row r="3667" spans="2:270">
      <c r="B3667" s="202"/>
      <c r="E3667" s="216"/>
      <c r="F3667" s="216"/>
      <c r="G3667" s="216"/>
      <c r="H3667" s="216"/>
      <c r="I3667" s="216"/>
      <c r="J3667" s="216"/>
      <c r="K3667" s="216"/>
      <c r="L3667" s="216"/>
      <c r="M3667" s="216"/>
      <c r="N3667" s="216"/>
      <c r="O3667" s="216"/>
      <c r="P3667" s="216"/>
      <c r="Q3667" s="216"/>
      <c r="R3667" s="216"/>
      <c r="S3667" s="216"/>
      <c r="T3667" s="216"/>
      <c r="U3667" s="216"/>
      <c r="V3667" s="216"/>
      <c r="W3667" s="216"/>
      <c r="X3667" s="216"/>
      <c r="Y3667" s="216"/>
      <c r="Z3667" s="216"/>
      <c r="AA3667" s="216"/>
      <c r="AB3667" s="216"/>
      <c r="AC3667" s="216"/>
      <c r="AD3667" s="216"/>
      <c r="AE3667" s="216"/>
      <c r="AF3667" s="216"/>
      <c r="AG3667" s="216"/>
      <c r="AH3667" s="216"/>
      <c r="AI3667" s="216"/>
      <c r="AJ3667" s="216"/>
      <c r="AK3667" s="216"/>
      <c r="AL3667" s="216"/>
      <c r="FY3667" s="184"/>
      <c r="JJ3667" s="184"/>
    </row>
    <row r="3668" spans="2:270">
      <c r="B3668" s="202"/>
      <c r="E3668" s="216"/>
      <c r="F3668" s="216"/>
      <c r="G3668" s="216"/>
      <c r="H3668" s="216"/>
      <c r="I3668" s="216"/>
      <c r="J3668" s="216"/>
      <c r="K3668" s="216"/>
      <c r="L3668" s="216"/>
      <c r="M3668" s="216"/>
      <c r="N3668" s="216"/>
      <c r="O3668" s="216"/>
      <c r="P3668" s="216"/>
      <c r="Q3668" s="216"/>
      <c r="R3668" s="216"/>
      <c r="S3668" s="216"/>
      <c r="T3668" s="216"/>
      <c r="U3668" s="216"/>
      <c r="V3668" s="216"/>
      <c r="W3668" s="216"/>
      <c r="X3668" s="216"/>
      <c r="Y3668" s="216"/>
      <c r="Z3668" s="216"/>
      <c r="AA3668" s="216"/>
      <c r="AB3668" s="216"/>
      <c r="AC3668" s="216"/>
      <c r="AD3668" s="216"/>
      <c r="AE3668" s="216"/>
      <c r="AF3668" s="216"/>
      <c r="AG3668" s="216"/>
      <c r="AH3668" s="216"/>
      <c r="AI3668" s="216"/>
      <c r="AJ3668" s="216"/>
      <c r="AK3668" s="216"/>
      <c r="AL3668" s="216"/>
      <c r="FY3668" s="184"/>
      <c r="JJ3668" s="184"/>
    </row>
    <row r="3669" spans="2:270">
      <c r="B3669" s="202"/>
      <c r="E3669" s="216"/>
      <c r="F3669" s="216"/>
      <c r="G3669" s="216"/>
      <c r="H3669" s="216"/>
      <c r="I3669" s="216"/>
      <c r="J3669" s="216"/>
      <c r="K3669" s="216"/>
      <c r="L3669" s="216"/>
      <c r="M3669" s="216"/>
      <c r="N3669" s="216"/>
      <c r="O3669" s="216"/>
      <c r="P3669" s="216"/>
      <c r="Q3669" s="216"/>
      <c r="R3669" s="216"/>
      <c r="S3669" s="216"/>
      <c r="T3669" s="216"/>
      <c r="U3669" s="216"/>
      <c r="V3669" s="216"/>
      <c r="W3669" s="216"/>
      <c r="X3669" s="216"/>
      <c r="Y3669" s="216"/>
      <c r="Z3669" s="216"/>
      <c r="AA3669" s="216"/>
      <c r="AB3669" s="216"/>
      <c r="AC3669" s="216"/>
      <c r="AD3669" s="216"/>
      <c r="AE3669" s="216"/>
      <c r="AF3669" s="216"/>
      <c r="AG3669" s="216"/>
      <c r="AH3669" s="216"/>
      <c r="AI3669" s="216"/>
      <c r="AJ3669" s="216"/>
      <c r="AK3669" s="216"/>
      <c r="AL3669" s="216"/>
      <c r="FY3669" s="184"/>
      <c r="JJ3669" s="184"/>
    </row>
    <row r="3670" spans="2:270">
      <c r="B3670" s="202"/>
      <c r="E3670" s="216"/>
      <c r="F3670" s="216"/>
      <c r="G3670" s="216"/>
      <c r="H3670" s="216"/>
      <c r="I3670" s="216"/>
      <c r="J3670" s="216"/>
      <c r="K3670" s="216"/>
      <c r="L3670" s="216"/>
      <c r="M3670" s="216"/>
      <c r="N3670" s="216"/>
      <c r="O3670" s="216"/>
      <c r="P3670" s="216"/>
      <c r="Q3670" s="216"/>
      <c r="R3670" s="216"/>
      <c r="S3670" s="216"/>
      <c r="T3670" s="216"/>
      <c r="U3670" s="216"/>
      <c r="V3670" s="216"/>
      <c r="W3670" s="216"/>
      <c r="X3670" s="216"/>
      <c r="Y3670" s="216"/>
      <c r="Z3670" s="216"/>
      <c r="AA3670" s="216"/>
      <c r="AB3670" s="216"/>
      <c r="AC3670" s="216"/>
      <c r="AD3670" s="216"/>
      <c r="AE3670" s="216"/>
      <c r="AF3670" s="216"/>
      <c r="AG3670" s="216"/>
      <c r="AH3670" s="216"/>
      <c r="AI3670" s="216"/>
      <c r="AJ3670" s="216"/>
      <c r="AK3670" s="216"/>
      <c r="AL3670" s="216"/>
      <c r="FY3670" s="184"/>
      <c r="JJ3670" s="184"/>
    </row>
    <row r="3671" spans="2:270">
      <c r="B3671" s="202"/>
      <c r="E3671" s="216"/>
      <c r="F3671" s="216"/>
      <c r="G3671" s="216"/>
      <c r="H3671" s="216"/>
      <c r="I3671" s="216"/>
      <c r="J3671" s="216"/>
      <c r="K3671" s="216"/>
      <c r="L3671" s="216"/>
      <c r="M3671" s="216"/>
      <c r="N3671" s="216"/>
      <c r="O3671" s="216"/>
      <c r="P3671" s="216"/>
      <c r="Q3671" s="216"/>
      <c r="R3671" s="216"/>
      <c r="S3671" s="216"/>
      <c r="T3671" s="216"/>
      <c r="U3671" s="216"/>
      <c r="V3671" s="216"/>
      <c r="W3671" s="216"/>
      <c r="X3671" s="216"/>
      <c r="Y3671" s="216"/>
      <c r="Z3671" s="216"/>
      <c r="AA3671" s="216"/>
      <c r="AB3671" s="216"/>
      <c r="AC3671" s="216"/>
      <c r="AD3671" s="216"/>
      <c r="AE3671" s="216"/>
      <c r="AF3671" s="216"/>
      <c r="AG3671" s="216"/>
      <c r="AH3671" s="216"/>
      <c r="AI3671" s="216"/>
      <c r="AJ3671" s="216"/>
      <c r="AK3671" s="216"/>
      <c r="AL3671" s="216"/>
      <c r="FY3671" s="184"/>
      <c r="JJ3671" s="184"/>
    </row>
    <row r="3672" spans="2:270">
      <c r="B3672" s="202"/>
      <c r="E3672" s="216"/>
      <c r="F3672" s="216"/>
      <c r="G3672" s="216"/>
      <c r="H3672" s="216"/>
      <c r="I3672" s="216"/>
      <c r="J3672" s="216"/>
      <c r="K3672" s="216"/>
      <c r="L3672" s="216"/>
      <c r="M3672" s="216"/>
      <c r="N3672" s="216"/>
      <c r="O3672" s="216"/>
      <c r="P3672" s="216"/>
      <c r="Q3672" s="216"/>
      <c r="R3672" s="216"/>
      <c r="S3672" s="216"/>
      <c r="T3672" s="216"/>
      <c r="U3672" s="216"/>
      <c r="V3672" s="216"/>
      <c r="W3672" s="216"/>
      <c r="X3672" s="216"/>
      <c r="Y3672" s="216"/>
      <c r="Z3672" s="216"/>
      <c r="AA3672" s="216"/>
      <c r="AB3672" s="216"/>
      <c r="AC3672" s="216"/>
      <c r="AD3672" s="216"/>
      <c r="AE3672" s="216"/>
      <c r="AF3672" s="216"/>
      <c r="AG3672" s="216"/>
      <c r="AH3672" s="216"/>
      <c r="AI3672" s="216"/>
      <c r="AJ3672" s="216"/>
      <c r="AK3672" s="216"/>
      <c r="AL3672" s="216"/>
      <c r="FY3672" s="184"/>
      <c r="JJ3672" s="184"/>
    </row>
    <row r="3673" spans="2:270">
      <c r="B3673" s="202"/>
      <c r="E3673" s="216"/>
      <c r="F3673" s="216"/>
      <c r="G3673" s="216"/>
      <c r="H3673" s="216"/>
      <c r="I3673" s="216"/>
      <c r="J3673" s="216"/>
      <c r="K3673" s="216"/>
      <c r="L3673" s="216"/>
      <c r="M3673" s="216"/>
      <c r="N3673" s="216"/>
      <c r="O3673" s="216"/>
      <c r="P3673" s="216"/>
      <c r="Q3673" s="216"/>
      <c r="R3673" s="216"/>
      <c r="S3673" s="216"/>
      <c r="T3673" s="216"/>
      <c r="U3673" s="216"/>
      <c r="V3673" s="216"/>
      <c r="W3673" s="216"/>
      <c r="X3673" s="216"/>
      <c r="Y3673" s="216"/>
      <c r="Z3673" s="216"/>
      <c r="AA3673" s="216"/>
      <c r="AB3673" s="216"/>
      <c r="AC3673" s="216"/>
      <c r="AD3673" s="216"/>
      <c r="AE3673" s="216"/>
      <c r="AF3673" s="216"/>
      <c r="AG3673" s="216"/>
      <c r="AH3673" s="216"/>
      <c r="AI3673" s="216"/>
      <c r="AJ3673" s="216"/>
      <c r="AK3673" s="216"/>
      <c r="AL3673" s="216"/>
      <c r="FY3673" s="184"/>
      <c r="JJ3673" s="184"/>
    </row>
    <row r="3674" spans="2:270">
      <c r="B3674" s="202"/>
      <c r="E3674" s="216"/>
      <c r="F3674" s="216"/>
      <c r="G3674" s="216"/>
      <c r="H3674" s="216"/>
      <c r="I3674" s="216"/>
      <c r="J3674" s="216"/>
      <c r="K3674" s="216"/>
      <c r="L3674" s="216"/>
      <c r="M3674" s="216"/>
      <c r="N3674" s="216"/>
      <c r="O3674" s="216"/>
      <c r="P3674" s="216"/>
      <c r="Q3674" s="216"/>
      <c r="R3674" s="216"/>
      <c r="S3674" s="216"/>
      <c r="T3674" s="216"/>
      <c r="U3674" s="216"/>
      <c r="V3674" s="216"/>
      <c r="W3674" s="216"/>
      <c r="X3674" s="216"/>
      <c r="Y3674" s="216"/>
      <c r="Z3674" s="216"/>
      <c r="AA3674" s="216"/>
      <c r="AB3674" s="216"/>
      <c r="AC3674" s="216"/>
      <c r="AD3674" s="216"/>
      <c r="AE3674" s="216"/>
      <c r="AF3674" s="216"/>
      <c r="AG3674" s="216"/>
      <c r="AH3674" s="216"/>
      <c r="AI3674" s="216"/>
      <c r="AJ3674" s="216"/>
      <c r="AK3674" s="216"/>
      <c r="AL3674" s="216"/>
      <c r="FY3674" s="184"/>
      <c r="JJ3674" s="184"/>
    </row>
    <row r="3675" spans="2:270">
      <c r="B3675" s="202"/>
      <c r="E3675" s="216"/>
      <c r="F3675" s="216"/>
      <c r="G3675" s="216"/>
      <c r="H3675" s="216"/>
      <c r="I3675" s="216"/>
      <c r="J3675" s="216"/>
      <c r="K3675" s="216"/>
      <c r="L3675" s="216"/>
      <c r="M3675" s="216"/>
      <c r="N3675" s="216"/>
      <c r="O3675" s="216"/>
      <c r="P3675" s="216"/>
      <c r="Q3675" s="216"/>
      <c r="R3675" s="216"/>
      <c r="S3675" s="216"/>
      <c r="T3675" s="216"/>
      <c r="U3675" s="216"/>
      <c r="V3675" s="216"/>
      <c r="W3675" s="216"/>
      <c r="X3675" s="216"/>
      <c r="Y3675" s="216"/>
      <c r="Z3675" s="216"/>
      <c r="AA3675" s="216"/>
      <c r="AB3675" s="216"/>
      <c r="AC3675" s="216"/>
      <c r="AD3675" s="216"/>
      <c r="AE3675" s="216"/>
      <c r="AF3675" s="216"/>
      <c r="AG3675" s="216"/>
      <c r="AH3675" s="216"/>
      <c r="AI3675" s="216"/>
      <c r="AJ3675" s="216"/>
      <c r="AK3675" s="216"/>
      <c r="AL3675" s="216"/>
      <c r="FY3675" s="184"/>
      <c r="JJ3675" s="184"/>
    </row>
    <row r="3676" spans="2:270">
      <c r="B3676" s="202"/>
      <c r="E3676" s="216"/>
      <c r="F3676" s="216"/>
      <c r="G3676" s="216"/>
      <c r="H3676" s="216"/>
      <c r="I3676" s="216"/>
      <c r="J3676" s="216"/>
      <c r="K3676" s="216"/>
      <c r="L3676" s="216"/>
      <c r="M3676" s="216"/>
      <c r="N3676" s="216"/>
      <c r="O3676" s="216"/>
      <c r="P3676" s="216"/>
      <c r="Q3676" s="216"/>
      <c r="R3676" s="216"/>
      <c r="S3676" s="216"/>
      <c r="T3676" s="216"/>
      <c r="U3676" s="216"/>
      <c r="V3676" s="216"/>
      <c r="W3676" s="216"/>
      <c r="X3676" s="216"/>
      <c r="Y3676" s="216"/>
      <c r="Z3676" s="216"/>
      <c r="AA3676" s="216"/>
      <c r="AB3676" s="216"/>
      <c r="AC3676" s="216"/>
      <c r="AD3676" s="216"/>
      <c r="AE3676" s="216"/>
      <c r="AF3676" s="216"/>
      <c r="AG3676" s="216"/>
      <c r="AH3676" s="216"/>
      <c r="AI3676" s="216"/>
      <c r="AJ3676" s="216"/>
      <c r="AK3676" s="216"/>
      <c r="AL3676" s="216"/>
      <c r="FY3676" s="184"/>
      <c r="JJ3676" s="184"/>
    </row>
    <row r="3677" spans="2:270">
      <c r="B3677" s="202"/>
      <c r="E3677" s="216"/>
      <c r="F3677" s="216"/>
      <c r="G3677" s="216"/>
      <c r="H3677" s="216"/>
      <c r="I3677" s="216"/>
      <c r="J3677" s="216"/>
      <c r="K3677" s="216"/>
      <c r="L3677" s="216"/>
      <c r="M3677" s="216"/>
      <c r="N3677" s="216"/>
      <c r="O3677" s="216"/>
      <c r="P3677" s="216"/>
      <c r="Q3677" s="216"/>
      <c r="R3677" s="216"/>
      <c r="S3677" s="216"/>
      <c r="T3677" s="216"/>
      <c r="U3677" s="216"/>
      <c r="V3677" s="216"/>
      <c r="W3677" s="216"/>
      <c r="X3677" s="216"/>
      <c r="Y3677" s="216"/>
      <c r="Z3677" s="216"/>
      <c r="AA3677" s="216"/>
      <c r="AB3677" s="216"/>
      <c r="AC3677" s="216"/>
      <c r="AD3677" s="216"/>
      <c r="AE3677" s="216"/>
      <c r="AF3677" s="216"/>
      <c r="AG3677" s="216"/>
      <c r="AH3677" s="216"/>
      <c r="AI3677" s="216"/>
      <c r="AJ3677" s="216"/>
      <c r="AK3677" s="216"/>
      <c r="AL3677" s="216"/>
      <c r="FY3677" s="184"/>
      <c r="JJ3677" s="184"/>
    </row>
    <row r="3678" spans="2:270">
      <c r="B3678" s="202"/>
      <c r="E3678" s="216"/>
      <c r="F3678" s="216"/>
      <c r="G3678" s="216"/>
      <c r="H3678" s="216"/>
      <c r="I3678" s="216"/>
      <c r="J3678" s="216"/>
      <c r="K3678" s="216"/>
      <c r="L3678" s="216"/>
      <c r="M3678" s="216"/>
      <c r="N3678" s="216"/>
      <c r="O3678" s="216"/>
      <c r="P3678" s="216"/>
      <c r="Q3678" s="216"/>
      <c r="R3678" s="216"/>
      <c r="S3678" s="216"/>
      <c r="T3678" s="216"/>
      <c r="U3678" s="216"/>
      <c r="V3678" s="216"/>
      <c r="W3678" s="216"/>
      <c r="X3678" s="216"/>
      <c r="Y3678" s="216"/>
      <c r="Z3678" s="216"/>
      <c r="AA3678" s="216"/>
      <c r="AB3678" s="216"/>
      <c r="AC3678" s="216"/>
      <c r="AD3678" s="216"/>
      <c r="AE3678" s="216"/>
      <c r="AF3678" s="216"/>
      <c r="AG3678" s="216"/>
      <c r="AH3678" s="216"/>
      <c r="AI3678" s="216"/>
      <c r="AJ3678" s="216"/>
      <c r="AK3678" s="216"/>
      <c r="AL3678" s="216"/>
      <c r="FY3678" s="184"/>
      <c r="JJ3678" s="184"/>
    </row>
    <row r="3679" spans="2:270">
      <c r="B3679" s="202"/>
      <c r="E3679" s="216"/>
      <c r="F3679" s="216"/>
      <c r="G3679" s="216"/>
      <c r="H3679" s="216"/>
      <c r="I3679" s="216"/>
      <c r="J3679" s="216"/>
      <c r="K3679" s="216"/>
      <c r="L3679" s="216"/>
      <c r="M3679" s="216"/>
      <c r="N3679" s="216"/>
      <c r="O3679" s="216"/>
      <c r="P3679" s="216"/>
      <c r="Q3679" s="216"/>
      <c r="R3679" s="216"/>
      <c r="S3679" s="216"/>
      <c r="T3679" s="216"/>
      <c r="U3679" s="216"/>
      <c r="V3679" s="216"/>
      <c r="W3679" s="216"/>
      <c r="X3679" s="216"/>
      <c r="Y3679" s="216"/>
      <c r="Z3679" s="216"/>
      <c r="AA3679" s="216"/>
      <c r="AB3679" s="216"/>
      <c r="AC3679" s="216"/>
      <c r="AD3679" s="216"/>
      <c r="AE3679" s="216"/>
      <c r="AF3679" s="216"/>
      <c r="AG3679" s="216"/>
      <c r="AH3679" s="216"/>
      <c r="AI3679" s="216"/>
      <c r="AJ3679" s="216"/>
      <c r="AK3679" s="216"/>
      <c r="AL3679" s="216"/>
      <c r="FY3679" s="184"/>
      <c r="JJ3679" s="184"/>
    </row>
    <row r="3680" spans="2:270">
      <c r="B3680" s="202"/>
      <c r="E3680" s="216"/>
      <c r="F3680" s="216"/>
      <c r="G3680" s="216"/>
      <c r="H3680" s="216"/>
      <c r="I3680" s="216"/>
      <c r="J3680" s="216"/>
      <c r="K3680" s="216"/>
      <c r="L3680" s="216"/>
      <c r="M3680" s="216"/>
      <c r="N3680" s="216"/>
      <c r="O3680" s="216"/>
      <c r="P3680" s="216"/>
      <c r="Q3680" s="216"/>
      <c r="R3680" s="216"/>
      <c r="S3680" s="216"/>
      <c r="T3680" s="216"/>
      <c r="U3680" s="216"/>
      <c r="V3680" s="216"/>
      <c r="W3680" s="216"/>
      <c r="X3680" s="216"/>
      <c r="Y3680" s="216"/>
      <c r="Z3680" s="216"/>
      <c r="AA3680" s="216"/>
      <c r="AB3680" s="216"/>
      <c r="AC3680" s="216"/>
      <c r="AD3680" s="216"/>
      <c r="AE3680" s="216"/>
      <c r="AF3680" s="216"/>
      <c r="AG3680" s="216"/>
      <c r="AH3680" s="216"/>
      <c r="AI3680" s="216"/>
      <c r="AJ3680" s="216"/>
      <c r="AK3680" s="216"/>
      <c r="AL3680" s="216"/>
      <c r="FY3680" s="184"/>
      <c r="JJ3680" s="184"/>
    </row>
    <row r="3681" spans="2:270">
      <c r="B3681" s="202"/>
      <c r="E3681" s="216"/>
      <c r="F3681" s="216"/>
      <c r="G3681" s="216"/>
      <c r="H3681" s="216"/>
      <c r="I3681" s="216"/>
      <c r="J3681" s="216"/>
      <c r="K3681" s="216"/>
      <c r="L3681" s="216"/>
      <c r="M3681" s="216"/>
      <c r="N3681" s="216"/>
      <c r="O3681" s="216"/>
      <c r="P3681" s="216"/>
      <c r="Q3681" s="216"/>
      <c r="R3681" s="216"/>
      <c r="S3681" s="216"/>
      <c r="T3681" s="216"/>
      <c r="U3681" s="216"/>
      <c r="V3681" s="216"/>
      <c r="W3681" s="216"/>
      <c r="X3681" s="216"/>
      <c r="Y3681" s="216"/>
      <c r="Z3681" s="216"/>
      <c r="AA3681" s="216"/>
      <c r="AB3681" s="216"/>
      <c r="AC3681" s="216"/>
      <c r="AD3681" s="216"/>
      <c r="AE3681" s="216"/>
      <c r="AF3681" s="216"/>
      <c r="AG3681" s="216"/>
      <c r="AH3681" s="216"/>
      <c r="AI3681" s="216"/>
      <c r="AJ3681" s="216"/>
      <c r="AK3681" s="216"/>
      <c r="AL3681" s="216"/>
      <c r="FY3681" s="184"/>
      <c r="JJ3681" s="184"/>
    </row>
    <row r="3682" spans="2:270">
      <c r="B3682" s="202"/>
      <c r="E3682" s="216"/>
      <c r="F3682" s="216"/>
      <c r="G3682" s="216"/>
      <c r="H3682" s="216"/>
      <c r="I3682" s="216"/>
      <c r="J3682" s="216"/>
      <c r="K3682" s="216"/>
      <c r="L3682" s="216"/>
      <c r="M3682" s="216"/>
      <c r="N3682" s="216"/>
      <c r="O3682" s="216"/>
      <c r="P3682" s="216"/>
      <c r="Q3682" s="216"/>
      <c r="R3682" s="216"/>
      <c r="S3682" s="216"/>
      <c r="T3682" s="216"/>
      <c r="U3682" s="216"/>
      <c r="V3682" s="216"/>
      <c r="W3682" s="216"/>
      <c r="X3682" s="216"/>
      <c r="Y3682" s="216"/>
      <c r="Z3682" s="216"/>
      <c r="AA3682" s="216"/>
      <c r="AB3682" s="216"/>
      <c r="AC3682" s="216"/>
      <c r="AD3682" s="216"/>
      <c r="AE3682" s="216"/>
      <c r="AF3682" s="216"/>
      <c r="AG3682" s="216"/>
      <c r="AH3682" s="216"/>
      <c r="AI3682" s="216"/>
      <c r="AJ3682" s="216"/>
      <c r="AK3682" s="216"/>
      <c r="AL3682" s="216"/>
      <c r="FY3682" s="184"/>
      <c r="JJ3682" s="184"/>
    </row>
    <row r="3683" spans="2:270">
      <c r="B3683" s="202"/>
      <c r="E3683" s="216"/>
      <c r="F3683" s="216"/>
      <c r="G3683" s="216"/>
      <c r="H3683" s="216"/>
      <c r="I3683" s="216"/>
      <c r="J3683" s="216"/>
      <c r="K3683" s="216"/>
      <c r="L3683" s="216"/>
      <c r="M3683" s="216"/>
      <c r="N3683" s="216"/>
      <c r="O3683" s="216"/>
      <c r="P3683" s="216"/>
      <c r="Q3683" s="216"/>
      <c r="R3683" s="216"/>
      <c r="S3683" s="216"/>
      <c r="T3683" s="216"/>
      <c r="U3683" s="216"/>
      <c r="V3683" s="216"/>
      <c r="W3683" s="216"/>
      <c r="X3683" s="216"/>
      <c r="Y3683" s="216"/>
      <c r="Z3683" s="216"/>
      <c r="AA3683" s="216"/>
      <c r="AB3683" s="216"/>
      <c r="AC3683" s="216"/>
      <c r="AD3683" s="216"/>
      <c r="AE3683" s="216"/>
      <c r="AF3683" s="216"/>
      <c r="AG3683" s="216"/>
      <c r="AH3683" s="216"/>
      <c r="AI3683" s="216"/>
      <c r="AJ3683" s="216"/>
      <c r="AK3683" s="216"/>
      <c r="AL3683" s="216"/>
      <c r="FY3683" s="184"/>
      <c r="JJ3683" s="184"/>
    </row>
    <row r="3684" spans="2:270">
      <c r="B3684" s="202"/>
      <c r="E3684" s="216"/>
      <c r="F3684" s="216"/>
      <c r="G3684" s="216"/>
      <c r="H3684" s="216"/>
      <c r="I3684" s="216"/>
      <c r="J3684" s="216"/>
      <c r="K3684" s="216"/>
      <c r="L3684" s="216"/>
      <c r="M3684" s="216"/>
      <c r="N3684" s="216"/>
      <c r="O3684" s="216"/>
      <c r="P3684" s="216"/>
      <c r="Q3684" s="216"/>
      <c r="R3684" s="216"/>
      <c r="S3684" s="216"/>
      <c r="T3684" s="216"/>
      <c r="U3684" s="216"/>
      <c r="V3684" s="216"/>
      <c r="W3684" s="216"/>
      <c r="X3684" s="216"/>
      <c r="Y3684" s="216"/>
      <c r="Z3684" s="216"/>
      <c r="AA3684" s="216"/>
      <c r="AB3684" s="216"/>
      <c r="AC3684" s="216"/>
      <c r="AD3684" s="216"/>
      <c r="AE3684" s="216"/>
      <c r="AF3684" s="216"/>
      <c r="AG3684" s="216"/>
      <c r="AH3684" s="216"/>
      <c r="AI3684" s="216"/>
      <c r="AJ3684" s="216"/>
      <c r="AK3684" s="216"/>
      <c r="AL3684" s="216"/>
      <c r="FY3684" s="184"/>
      <c r="JJ3684" s="184"/>
    </row>
    <row r="3685" spans="2:270">
      <c r="B3685" s="202"/>
      <c r="E3685" s="216"/>
      <c r="F3685" s="216"/>
      <c r="G3685" s="216"/>
      <c r="H3685" s="216"/>
      <c r="I3685" s="216"/>
      <c r="J3685" s="216"/>
      <c r="K3685" s="216"/>
      <c r="L3685" s="216"/>
      <c r="M3685" s="216"/>
      <c r="N3685" s="216"/>
      <c r="O3685" s="216"/>
      <c r="P3685" s="216"/>
      <c r="Q3685" s="216"/>
      <c r="R3685" s="216"/>
      <c r="S3685" s="216"/>
      <c r="T3685" s="216"/>
      <c r="U3685" s="216"/>
      <c r="V3685" s="216"/>
      <c r="W3685" s="216"/>
      <c r="X3685" s="216"/>
      <c r="Y3685" s="216"/>
      <c r="Z3685" s="216"/>
      <c r="AA3685" s="216"/>
      <c r="AB3685" s="216"/>
      <c r="AC3685" s="216"/>
      <c r="AD3685" s="216"/>
      <c r="AE3685" s="216"/>
      <c r="AF3685" s="216"/>
      <c r="AG3685" s="216"/>
      <c r="AH3685" s="216"/>
      <c r="AI3685" s="216"/>
      <c r="AJ3685" s="216"/>
      <c r="AK3685" s="216"/>
      <c r="AL3685" s="216"/>
      <c r="FY3685" s="184"/>
      <c r="JJ3685" s="184"/>
    </row>
    <row r="3686" spans="2:270">
      <c r="B3686" s="202"/>
      <c r="E3686" s="216"/>
      <c r="F3686" s="216"/>
      <c r="G3686" s="216"/>
      <c r="H3686" s="216"/>
      <c r="I3686" s="216"/>
      <c r="J3686" s="216"/>
      <c r="K3686" s="216"/>
      <c r="L3686" s="216"/>
      <c r="M3686" s="216"/>
      <c r="N3686" s="216"/>
      <c r="O3686" s="216"/>
      <c r="P3686" s="216"/>
      <c r="Q3686" s="216"/>
      <c r="R3686" s="216"/>
      <c r="S3686" s="216"/>
      <c r="T3686" s="216"/>
      <c r="U3686" s="216"/>
      <c r="V3686" s="216"/>
      <c r="W3686" s="216"/>
      <c r="X3686" s="216"/>
      <c r="Y3686" s="216"/>
      <c r="Z3686" s="216"/>
      <c r="AA3686" s="216"/>
      <c r="AB3686" s="216"/>
      <c r="AC3686" s="216"/>
      <c r="AD3686" s="216"/>
      <c r="AE3686" s="216"/>
      <c r="AF3686" s="216"/>
      <c r="AG3686" s="216"/>
      <c r="AH3686" s="216"/>
      <c r="AI3686" s="216"/>
      <c r="AJ3686" s="216"/>
      <c r="AK3686" s="216"/>
      <c r="AL3686" s="216"/>
      <c r="FY3686" s="184"/>
      <c r="JJ3686" s="184"/>
    </row>
    <row r="3687" spans="2:270">
      <c r="B3687" s="202"/>
      <c r="E3687" s="216"/>
      <c r="F3687" s="216"/>
      <c r="G3687" s="216"/>
      <c r="H3687" s="216"/>
      <c r="I3687" s="216"/>
      <c r="J3687" s="216"/>
      <c r="K3687" s="216"/>
      <c r="L3687" s="216"/>
      <c r="M3687" s="216"/>
      <c r="N3687" s="216"/>
      <c r="O3687" s="216"/>
      <c r="P3687" s="216"/>
      <c r="Q3687" s="216"/>
      <c r="R3687" s="216"/>
      <c r="S3687" s="216"/>
      <c r="T3687" s="216"/>
      <c r="U3687" s="216"/>
      <c r="V3687" s="216"/>
      <c r="W3687" s="216"/>
      <c r="X3687" s="216"/>
      <c r="Y3687" s="216"/>
      <c r="Z3687" s="216"/>
      <c r="AA3687" s="216"/>
      <c r="AB3687" s="216"/>
      <c r="AC3687" s="216"/>
      <c r="AD3687" s="216"/>
      <c r="AE3687" s="216"/>
      <c r="AF3687" s="216"/>
      <c r="AG3687" s="216"/>
      <c r="AH3687" s="216"/>
      <c r="AI3687" s="216"/>
      <c r="AJ3687" s="216"/>
      <c r="AK3687" s="216"/>
      <c r="AL3687" s="216"/>
      <c r="FY3687" s="184"/>
      <c r="JJ3687" s="184"/>
    </row>
    <row r="3688" spans="2:270">
      <c r="B3688" s="202"/>
      <c r="E3688" s="216"/>
      <c r="F3688" s="216"/>
      <c r="G3688" s="216"/>
      <c r="H3688" s="216"/>
      <c r="I3688" s="216"/>
      <c r="J3688" s="216"/>
      <c r="K3688" s="216"/>
      <c r="L3688" s="216"/>
      <c r="M3688" s="216"/>
      <c r="N3688" s="216"/>
      <c r="O3688" s="216"/>
      <c r="P3688" s="216"/>
      <c r="Q3688" s="216"/>
      <c r="R3688" s="216"/>
      <c r="S3688" s="216"/>
      <c r="T3688" s="216"/>
      <c r="U3688" s="216"/>
      <c r="V3688" s="216"/>
      <c r="W3688" s="216"/>
      <c r="X3688" s="216"/>
      <c r="Y3688" s="216"/>
      <c r="Z3688" s="216"/>
      <c r="AA3688" s="216"/>
      <c r="AB3688" s="216"/>
      <c r="AC3688" s="216"/>
      <c r="AD3688" s="216"/>
      <c r="AE3688" s="216"/>
      <c r="AF3688" s="216"/>
      <c r="AG3688" s="216"/>
      <c r="AH3688" s="216"/>
      <c r="AI3688" s="216"/>
      <c r="AJ3688" s="216"/>
      <c r="AK3688" s="216"/>
      <c r="AL3688" s="216"/>
      <c r="FY3688" s="184"/>
      <c r="JJ3688" s="184"/>
    </row>
    <row r="3689" spans="2:270">
      <c r="B3689" s="202"/>
      <c r="E3689" s="216"/>
      <c r="F3689" s="216"/>
      <c r="G3689" s="216"/>
      <c r="H3689" s="216"/>
      <c r="I3689" s="216"/>
      <c r="J3689" s="216"/>
      <c r="K3689" s="216"/>
      <c r="L3689" s="216"/>
      <c r="M3689" s="216"/>
      <c r="N3689" s="216"/>
      <c r="O3689" s="216"/>
      <c r="P3689" s="216"/>
      <c r="Q3689" s="216"/>
      <c r="R3689" s="216"/>
      <c r="S3689" s="216"/>
      <c r="T3689" s="216"/>
      <c r="U3689" s="216"/>
      <c r="V3689" s="216"/>
      <c r="W3689" s="216"/>
      <c r="X3689" s="216"/>
      <c r="Y3689" s="216"/>
      <c r="Z3689" s="216"/>
      <c r="AA3689" s="216"/>
      <c r="AB3689" s="216"/>
      <c r="AC3689" s="216"/>
      <c r="AD3689" s="216"/>
      <c r="AE3689" s="216"/>
      <c r="AF3689" s="216"/>
      <c r="AG3689" s="216"/>
      <c r="AH3689" s="216"/>
      <c r="AI3689" s="216"/>
      <c r="AJ3689" s="216"/>
      <c r="AK3689" s="216"/>
      <c r="AL3689" s="216"/>
      <c r="FY3689" s="184"/>
      <c r="JJ3689" s="184"/>
    </row>
    <row r="3690" spans="2:270">
      <c r="B3690" s="202"/>
      <c r="E3690" s="216"/>
      <c r="F3690" s="216"/>
      <c r="G3690" s="216"/>
      <c r="H3690" s="216"/>
      <c r="I3690" s="216"/>
      <c r="J3690" s="216"/>
      <c r="K3690" s="216"/>
      <c r="L3690" s="216"/>
      <c r="M3690" s="216"/>
      <c r="N3690" s="216"/>
      <c r="O3690" s="216"/>
      <c r="P3690" s="216"/>
      <c r="Q3690" s="216"/>
      <c r="R3690" s="216"/>
      <c r="S3690" s="216"/>
      <c r="T3690" s="216"/>
      <c r="U3690" s="216"/>
      <c r="V3690" s="216"/>
      <c r="W3690" s="216"/>
      <c r="X3690" s="216"/>
      <c r="Y3690" s="216"/>
      <c r="Z3690" s="216"/>
      <c r="AA3690" s="216"/>
      <c r="AB3690" s="216"/>
      <c r="AC3690" s="216"/>
      <c r="AD3690" s="216"/>
      <c r="AE3690" s="216"/>
      <c r="AF3690" s="216"/>
      <c r="AG3690" s="216"/>
      <c r="AH3690" s="216"/>
      <c r="AI3690" s="216"/>
      <c r="AJ3690" s="216"/>
      <c r="AK3690" s="216"/>
      <c r="AL3690" s="216"/>
      <c r="FY3690" s="184"/>
      <c r="JJ3690" s="184"/>
    </row>
    <row r="3691" spans="2:270">
      <c r="B3691" s="202"/>
      <c r="E3691" s="216"/>
      <c r="F3691" s="216"/>
      <c r="G3691" s="216"/>
      <c r="H3691" s="216"/>
      <c r="I3691" s="216"/>
      <c r="J3691" s="216"/>
      <c r="K3691" s="216"/>
      <c r="L3691" s="216"/>
      <c r="M3691" s="216"/>
      <c r="N3691" s="216"/>
      <c r="O3691" s="216"/>
      <c r="P3691" s="216"/>
      <c r="Q3691" s="216"/>
      <c r="R3691" s="216"/>
      <c r="S3691" s="216"/>
      <c r="T3691" s="216"/>
      <c r="U3691" s="216"/>
      <c r="V3691" s="216"/>
      <c r="W3691" s="216"/>
      <c r="X3691" s="216"/>
      <c r="Y3691" s="216"/>
      <c r="Z3691" s="216"/>
      <c r="AA3691" s="216"/>
      <c r="AB3691" s="216"/>
      <c r="AC3691" s="216"/>
      <c r="AD3691" s="216"/>
      <c r="AE3691" s="216"/>
      <c r="AF3691" s="216"/>
      <c r="AG3691" s="216"/>
      <c r="AH3691" s="216"/>
      <c r="AI3691" s="216"/>
      <c r="AJ3691" s="216"/>
      <c r="AK3691" s="216"/>
      <c r="AL3691" s="216"/>
      <c r="FY3691" s="184"/>
      <c r="JJ3691" s="184"/>
    </row>
    <row r="3692" spans="2:270">
      <c r="B3692" s="202"/>
      <c r="E3692" s="216"/>
      <c r="F3692" s="216"/>
      <c r="G3692" s="216"/>
      <c r="H3692" s="216"/>
      <c r="I3692" s="216"/>
      <c r="J3692" s="216"/>
      <c r="K3692" s="216"/>
      <c r="L3692" s="216"/>
      <c r="M3692" s="216"/>
      <c r="N3692" s="216"/>
      <c r="O3692" s="216"/>
      <c r="P3692" s="216"/>
      <c r="Q3692" s="216"/>
      <c r="R3692" s="216"/>
      <c r="S3692" s="216"/>
      <c r="T3692" s="216"/>
      <c r="U3692" s="216"/>
      <c r="V3692" s="216"/>
      <c r="W3692" s="216"/>
      <c r="X3692" s="216"/>
      <c r="Y3692" s="216"/>
      <c r="Z3692" s="216"/>
      <c r="AA3692" s="216"/>
      <c r="AB3692" s="216"/>
      <c r="AC3692" s="216"/>
      <c r="AD3692" s="216"/>
      <c r="AE3692" s="216"/>
      <c r="AF3692" s="216"/>
      <c r="AG3692" s="216"/>
      <c r="AH3692" s="216"/>
      <c r="AI3692" s="216"/>
      <c r="AJ3692" s="216"/>
      <c r="AK3692" s="216"/>
      <c r="AL3692" s="216"/>
      <c r="FY3692" s="184"/>
      <c r="JJ3692" s="184"/>
    </row>
    <row r="3693" spans="2:270">
      <c r="B3693" s="202"/>
      <c r="E3693" s="216"/>
      <c r="F3693" s="216"/>
      <c r="G3693" s="216"/>
      <c r="H3693" s="216"/>
      <c r="I3693" s="216"/>
      <c r="J3693" s="216"/>
      <c r="K3693" s="216"/>
      <c r="L3693" s="216"/>
      <c r="M3693" s="216"/>
      <c r="N3693" s="216"/>
      <c r="O3693" s="216"/>
      <c r="P3693" s="216"/>
      <c r="Q3693" s="216"/>
      <c r="R3693" s="216"/>
      <c r="S3693" s="216"/>
      <c r="T3693" s="216"/>
      <c r="U3693" s="216"/>
      <c r="V3693" s="216"/>
      <c r="W3693" s="216"/>
      <c r="X3693" s="216"/>
      <c r="Y3693" s="216"/>
      <c r="Z3693" s="216"/>
      <c r="AA3693" s="216"/>
      <c r="AB3693" s="216"/>
      <c r="AC3693" s="216"/>
      <c r="AD3693" s="216"/>
      <c r="AE3693" s="216"/>
      <c r="AF3693" s="216"/>
      <c r="AG3693" s="216"/>
      <c r="AH3693" s="216"/>
      <c r="AI3693" s="216"/>
      <c r="AJ3693" s="216"/>
      <c r="AK3693" s="216"/>
      <c r="AL3693" s="216"/>
      <c r="FY3693" s="184"/>
      <c r="JJ3693" s="184"/>
    </row>
    <row r="3694" spans="2:270">
      <c r="B3694" s="202"/>
      <c r="E3694" s="216"/>
      <c r="F3694" s="216"/>
      <c r="G3694" s="216"/>
      <c r="H3694" s="216"/>
      <c r="I3694" s="216"/>
      <c r="J3694" s="216"/>
      <c r="K3694" s="216"/>
      <c r="L3694" s="216"/>
      <c r="M3694" s="216"/>
      <c r="N3694" s="216"/>
      <c r="O3694" s="216"/>
      <c r="P3694" s="216"/>
      <c r="Q3694" s="216"/>
      <c r="R3694" s="216"/>
      <c r="S3694" s="216"/>
      <c r="T3694" s="216"/>
      <c r="U3694" s="216"/>
      <c r="V3694" s="216"/>
      <c r="W3694" s="216"/>
      <c r="X3694" s="216"/>
      <c r="Y3694" s="216"/>
      <c r="Z3694" s="216"/>
      <c r="AA3694" s="216"/>
      <c r="AB3694" s="216"/>
      <c r="AC3694" s="216"/>
      <c r="AD3694" s="216"/>
      <c r="AE3694" s="216"/>
      <c r="AF3694" s="216"/>
      <c r="AG3694" s="216"/>
      <c r="AH3694" s="216"/>
      <c r="AI3694" s="216"/>
      <c r="AJ3694" s="216"/>
      <c r="AK3694" s="216"/>
      <c r="AL3694" s="216"/>
      <c r="FY3694" s="184"/>
      <c r="JJ3694" s="184"/>
    </row>
    <row r="3695" spans="2:270">
      <c r="B3695" s="202"/>
      <c r="E3695" s="216"/>
      <c r="F3695" s="216"/>
      <c r="G3695" s="216"/>
      <c r="H3695" s="216"/>
      <c r="I3695" s="216"/>
      <c r="J3695" s="216"/>
      <c r="K3695" s="216"/>
      <c r="L3695" s="216"/>
      <c r="M3695" s="216"/>
      <c r="N3695" s="216"/>
      <c r="O3695" s="216"/>
      <c r="P3695" s="216"/>
      <c r="Q3695" s="216"/>
      <c r="R3695" s="216"/>
      <c r="S3695" s="216"/>
      <c r="T3695" s="216"/>
      <c r="U3695" s="216"/>
      <c r="V3695" s="216"/>
      <c r="W3695" s="216"/>
      <c r="X3695" s="216"/>
      <c r="Y3695" s="216"/>
      <c r="Z3695" s="216"/>
      <c r="AA3695" s="216"/>
      <c r="AB3695" s="216"/>
      <c r="AC3695" s="216"/>
      <c r="AD3695" s="216"/>
      <c r="AE3695" s="216"/>
      <c r="AF3695" s="216"/>
      <c r="AG3695" s="216"/>
      <c r="AH3695" s="216"/>
      <c r="AI3695" s="216"/>
      <c r="AJ3695" s="216"/>
      <c r="AK3695" s="216"/>
      <c r="AL3695" s="216"/>
      <c r="FY3695" s="184"/>
      <c r="JJ3695" s="184"/>
    </row>
    <row r="3696" spans="2:270">
      <c r="B3696" s="202"/>
      <c r="E3696" s="216"/>
      <c r="F3696" s="216"/>
      <c r="G3696" s="216"/>
      <c r="H3696" s="216"/>
      <c r="I3696" s="216"/>
      <c r="J3696" s="216"/>
      <c r="K3696" s="216"/>
      <c r="L3696" s="216"/>
      <c r="M3696" s="216"/>
      <c r="N3696" s="216"/>
      <c r="O3696" s="216"/>
      <c r="P3696" s="216"/>
      <c r="Q3696" s="216"/>
      <c r="R3696" s="216"/>
      <c r="S3696" s="216"/>
      <c r="T3696" s="216"/>
      <c r="U3696" s="216"/>
      <c r="V3696" s="216"/>
      <c r="W3696" s="216"/>
      <c r="X3696" s="216"/>
      <c r="Y3696" s="216"/>
      <c r="Z3696" s="216"/>
      <c r="AA3696" s="216"/>
      <c r="AB3696" s="216"/>
      <c r="AC3696" s="216"/>
      <c r="AD3696" s="216"/>
      <c r="AE3696" s="216"/>
      <c r="AF3696" s="216"/>
      <c r="AG3696" s="216"/>
      <c r="AH3696" s="216"/>
      <c r="AI3696" s="216"/>
      <c r="AJ3696" s="216"/>
      <c r="AK3696" s="216"/>
      <c r="AL3696" s="216"/>
      <c r="FY3696" s="184"/>
      <c r="JJ3696" s="184"/>
    </row>
    <row r="3697" spans="2:270">
      <c r="B3697" s="202"/>
      <c r="E3697" s="216"/>
      <c r="F3697" s="216"/>
      <c r="G3697" s="216"/>
      <c r="H3697" s="216"/>
      <c r="I3697" s="216"/>
      <c r="J3697" s="216"/>
      <c r="K3697" s="216"/>
      <c r="L3697" s="216"/>
      <c r="M3697" s="216"/>
      <c r="N3697" s="216"/>
      <c r="O3697" s="216"/>
      <c r="P3697" s="216"/>
      <c r="Q3697" s="216"/>
      <c r="R3697" s="216"/>
      <c r="S3697" s="216"/>
      <c r="T3697" s="216"/>
      <c r="U3697" s="216"/>
      <c r="V3697" s="216"/>
      <c r="W3697" s="216"/>
      <c r="X3697" s="216"/>
      <c r="Y3697" s="216"/>
      <c r="Z3697" s="216"/>
      <c r="AA3697" s="216"/>
      <c r="AB3697" s="216"/>
      <c r="AC3697" s="216"/>
      <c r="AD3697" s="216"/>
      <c r="AE3697" s="216"/>
      <c r="AF3697" s="216"/>
      <c r="AG3697" s="216"/>
      <c r="AH3697" s="216"/>
      <c r="AI3697" s="216"/>
      <c r="AJ3697" s="216"/>
      <c r="AK3697" s="216"/>
      <c r="AL3697" s="216"/>
      <c r="FY3697" s="184"/>
      <c r="JJ3697" s="184"/>
    </row>
    <row r="3698" spans="2:270">
      <c r="B3698" s="202"/>
      <c r="E3698" s="216"/>
      <c r="F3698" s="216"/>
      <c r="G3698" s="216"/>
      <c r="H3698" s="216"/>
      <c r="I3698" s="216"/>
      <c r="J3698" s="216"/>
      <c r="K3698" s="216"/>
      <c r="L3698" s="216"/>
      <c r="M3698" s="216"/>
      <c r="N3698" s="216"/>
      <c r="O3698" s="216"/>
      <c r="P3698" s="216"/>
      <c r="Q3698" s="216"/>
      <c r="R3698" s="216"/>
      <c r="S3698" s="216"/>
      <c r="T3698" s="216"/>
      <c r="U3698" s="216"/>
      <c r="V3698" s="216"/>
      <c r="W3698" s="216"/>
      <c r="X3698" s="216"/>
      <c r="Y3698" s="216"/>
      <c r="Z3698" s="216"/>
      <c r="AA3698" s="216"/>
      <c r="AB3698" s="216"/>
      <c r="AC3698" s="216"/>
      <c r="AD3698" s="216"/>
      <c r="AE3698" s="216"/>
      <c r="AF3698" s="216"/>
      <c r="AG3698" s="216"/>
      <c r="AH3698" s="216"/>
      <c r="AI3698" s="216"/>
      <c r="AJ3698" s="216"/>
      <c r="AK3698" s="216"/>
      <c r="AL3698" s="216"/>
      <c r="FY3698" s="184"/>
      <c r="JJ3698" s="184"/>
    </row>
    <row r="3699" spans="2:270">
      <c r="B3699" s="202"/>
      <c r="E3699" s="216"/>
      <c r="F3699" s="216"/>
      <c r="G3699" s="216"/>
      <c r="H3699" s="216"/>
      <c r="I3699" s="216"/>
      <c r="J3699" s="216"/>
      <c r="K3699" s="216"/>
      <c r="L3699" s="216"/>
      <c r="M3699" s="216"/>
      <c r="N3699" s="216"/>
      <c r="O3699" s="216"/>
      <c r="P3699" s="216"/>
      <c r="Q3699" s="216"/>
      <c r="R3699" s="216"/>
      <c r="S3699" s="216"/>
      <c r="T3699" s="216"/>
      <c r="U3699" s="216"/>
      <c r="V3699" s="216"/>
      <c r="W3699" s="216"/>
      <c r="X3699" s="216"/>
      <c r="Y3699" s="216"/>
      <c r="Z3699" s="216"/>
      <c r="AA3699" s="216"/>
      <c r="AB3699" s="216"/>
      <c r="AC3699" s="216"/>
      <c r="AD3699" s="216"/>
      <c r="AE3699" s="216"/>
      <c r="AF3699" s="216"/>
      <c r="AG3699" s="216"/>
      <c r="AH3699" s="216"/>
      <c r="AI3699" s="216"/>
      <c r="AJ3699" s="216"/>
      <c r="AK3699" s="216"/>
      <c r="AL3699" s="216"/>
      <c r="FY3699" s="184"/>
      <c r="JJ3699" s="184"/>
    </row>
    <row r="3700" spans="2:270">
      <c r="B3700" s="202"/>
      <c r="E3700" s="216"/>
      <c r="F3700" s="216"/>
      <c r="G3700" s="216"/>
      <c r="H3700" s="216"/>
      <c r="I3700" s="216"/>
      <c r="J3700" s="216"/>
      <c r="K3700" s="216"/>
      <c r="L3700" s="216"/>
      <c r="M3700" s="216"/>
      <c r="N3700" s="216"/>
      <c r="O3700" s="216"/>
      <c r="P3700" s="216"/>
      <c r="Q3700" s="216"/>
      <c r="R3700" s="216"/>
      <c r="S3700" s="216"/>
      <c r="T3700" s="216"/>
      <c r="U3700" s="216"/>
      <c r="V3700" s="216"/>
      <c r="W3700" s="216"/>
      <c r="X3700" s="216"/>
      <c r="Y3700" s="216"/>
      <c r="Z3700" s="216"/>
      <c r="AA3700" s="216"/>
      <c r="AB3700" s="216"/>
      <c r="AC3700" s="216"/>
      <c r="AD3700" s="216"/>
      <c r="AE3700" s="216"/>
      <c r="AF3700" s="216"/>
      <c r="AG3700" s="216"/>
      <c r="AH3700" s="216"/>
      <c r="AI3700" s="216"/>
      <c r="AJ3700" s="216"/>
      <c r="AK3700" s="216"/>
      <c r="AL3700" s="216"/>
      <c r="FY3700" s="184"/>
      <c r="JJ3700" s="184"/>
    </row>
    <row r="3701" spans="2:270">
      <c r="B3701" s="202"/>
      <c r="E3701" s="216"/>
      <c r="F3701" s="216"/>
      <c r="G3701" s="216"/>
      <c r="H3701" s="216"/>
      <c r="I3701" s="216"/>
      <c r="J3701" s="216"/>
      <c r="K3701" s="216"/>
      <c r="L3701" s="216"/>
      <c r="M3701" s="216"/>
      <c r="N3701" s="216"/>
      <c r="O3701" s="216"/>
      <c r="P3701" s="216"/>
      <c r="Q3701" s="216"/>
      <c r="R3701" s="216"/>
      <c r="S3701" s="216"/>
      <c r="T3701" s="216"/>
      <c r="U3701" s="216"/>
      <c r="V3701" s="216"/>
      <c r="W3701" s="216"/>
      <c r="X3701" s="216"/>
      <c r="Y3701" s="216"/>
      <c r="Z3701" s="216"/>
      <c r="AA3701" s="216"/>
      <c r="AB3701" s="216"/>
      <c r="AC3701" s="216"/>
      <c r="AD3701" s="216"/>
      <c r="AE3701" s="216"/>
      <c r="AF3701" s="216"/>
      <c r="AG3701" s="216"/>
      <c r="AH3701" s="216"/>
      <c r="AI3701" s="216"/>
      <c r="AJ3701" s="216"/>
      <c r="AK3701" s="216"/>
      <c r="AL3701" s="216"/>
      <c r="FY3701" s="184"/>
      <c r="JJ3701" s="184"/>
    </row>
    <row r="3702" spans="2:270">
      <c r="B3702" s="202"/>
      <c r="E3702" s="216"/>
      <c r="F3702" s="216"/>
      <c r="G3702" s="216"/>
      <c r="H3702" s="216"/>
      <c r="I3702" s="216"/>
      <c r="J3702" s="216"/>
      <c r="K3702" s="216"/>
      <c r="L3702" s="216"/>
      <c r="M3702" s="216"/>
      <c r="N3702" s="216"/>
      <c r="O3702" s="216"/>
      <c r="P3702" s="216"/>
      <c r="Q3702" s="216"/>
      <c r="R3702" s="216"/>
      <c r="S3702" s="216"/>
      <c r="T3702" s="216"/>
      <c r="U3702" s="216"/>
      <c r="V3702" s="216"/>
      <c r="W3702" s="216"/>
      <c r="X3702" s="216"/>
      <c r="Y3702" s="216"/>
      <c r="Z3702" s="216"/>
      <c r="AA3702" s="216"/>
      <c r="AB3702" s="216"/>
      <c r="AC3702" s="216"/>
      <c r="AD3702" s="216"/>
      <c r="AE3702" s="216"/>
      <c r="AF3702" s="216"/>
      <c r="AG3702" s="216"/>
      <c r="AH3702" s="216"/>
      <c r="AI3702" s="216"/>
      <c r="AJ3702" s="216"/>
      <c r="AK3702" s="216"/>
      <c r="AL3702" s="216"/>
      <c r="FY3702" s="184"/>
      <c r="JJ3702" s="184"/>
    </row>
    <row r="3703" spans="2:270">
      <c r="B3703" s="202"/>
      <c r="E3703" s="216"/>
      <c r="F3703" s="216"/>
      <c r="G3703" s="216"/>
      <c r="H3703" s="216"/>
      <c r="I3703" s="216"/>
      <c r="J3703" s="216"/>
      <c r="K3703" s="216"/>
      <c r="L3703" s="216"/>
      <c r="M3703" s="216"/>
      <c r="N3703" s="216"/>
      <c r="O3703" s="216"/>
      <c r="P3703" s="216"/>
      <c r="Q3703" s="216"/>
      <c r="R3703" s="216"/>
      <c r="S3703" s="216"/>
      <c r="T3703" s="216"/>
      <c r="U3703" s="216"/>
      <c r="V3703" s="216"/>
      <c r="W3703" s="216"/>
      <c r="X3703" s="216"/>
      <c r="Y3703" s="216"/>
      <c r="Z3703" s="216"/>
      <c r="AA3703" s="216"/>
      <c r="AB3703" s="216"/>
      <c r="AC3703" s="216"/>
      <c r="AD3703" s="216"/>
      <c r="AE3703" s="216"/>
      <c r="AF3703" s="216"/>
      <c r="AG3703" s="216"/>
      <c r="AH3703" s="216"/>
      <c r="AI3703" s="216"/>
      <c r="AJ3703" s="216"/>
      <c r="AK3703" s="216"/>
      <c r="AL3703" s="216"/>
      <c r="FY3703" s="184"/>
      <c r="JJ3703" s="184"/>
    </row>
    <row r="3704" spans="2:270">
      <c r="B3704" s="202"/>
      <c r="E3704" s="216"/>
      <c r="F3704" s="216"/>
      <c r="G3704" s="216"/>
      <c r="H3704" s="216"/>
      <c r="I3704" s="216"/>
      <c r="J3704" s="216"/>
      <c r="K3704" s="216"/>
      <c r="L3704" s="216"/>
      <c r="M3704" s="216"/>
      <c r="N3704" s="216"/>
      <c r="O3704" s="216"/>
      <c r="P3704" s="216"/>
      <c r="Q3704" s="216"/>
      <c r="R3704" s="216"/>
      <c r="S3704" s="216"/>
      <c r="T3704" s="216"/>
      <c r="U3704" s="216"/>
      <c r="V3704" s="216"/>
      <c r="W3704" s="216"/>
      <c r="X3704" s="216"/>
      <c r="Y3704" s="216"/>
      <c r="Z3704" s="216"/>
      <c r="AA3704" s="216"/>
      <c r="AB3704" s="216"/>
      <c r="AC3704" s="216"/>
      <c r="AD3704" s="216"/>
      <c r="AE3704" s="216"/>
      <c r="AF3704" s="216"/>
      <c r="AG3704" s="216"/>
      <c r="AH3704" s="216"/>
      <c r="AI3704" s="216"/>
      <c r="AJ3704" s="216"/>
      <c r="AK3704" s="216"/>
      <c r="AL3704" s="216"/>
      <c r="FY3704" s="184"/>
      <c r="JJ3704" s="184"/>
    </row>
    <row r="3705" spans="2:270">
      <c r="B3705" s="202"/>
      <c r="E3705" s="216"/>
      <c r="F3705" s="216"/>
      <c r="G3705" s="216"/>
      <c r="H3705" s="216"/>
      <c r="I3705" s="216"/>
      <c r="J3705" s="216"/>
      <c r="K3705" s="216"/>
      <c r="L3705" s="216"/>
      <c r="M3705" s="216"/>
      <c r="N3705" s="216"/>
      <c r="O3705" s="216"/>
      <c r="P3705" s="216"/>
      <c r="Q3705" s="216"/>
      <c r="R3705" s="216"/>
      <c r="S3705" s="216"/>
      <c r="T3705" s="216"/>
      <c r="U3705" s="216"/>
      <c r="V3705" s="216"/>
      <c r="W3705" s="216"/>
      <c r="X3705" s="216"/>
      <c r="Y3705" s="216"/>
      <c r="Z3705" s="216"/>
      <c r="AA3705" s="216"/>
      <c r="AB3705" s="216"/>
      <c r="AC3705" s="216"/>
      <c r="AD3705" s="216"/>
      <c r="AE3705" s="216"/>
      <c r="AF3705" s="216"/>
      <c r="AG3705" s="216"/>
      <c r="AH3705" s="216"/>
      <c r="AI3705" s="216"/>
      <c r="AJ3705" s="216"/>
      <c r="AK3705" s="216"/>
      <c r="AL3705" s="216"/>
      <c r="FY3705" s="184"/>
      <c r="JJ3705" s="184"/>
    </row>
    <row r="3706" spans="2:270">
      <c r="B3706" s="202"/>
      <c r="E3706" s="216"/>
      <c r="F3706" s="216"/>
      <c r="G3706" s="216"/>
      <c r="H3706" s="216"/>
      <c r="I3706" s="216"/>
      <c r="J3706" s="216"/>
      <c r="K3706" s="216"/>
      <c r="L3706" s="216"/>
      <c r="M3706" s="216"/>
      <c r="N3706" s="216"/>
      <c r="O3706" s="216"/>
      <c r="P3706" s="216"/>
      <c r="Q3706" s="216"/>
      <c r="R3706" s="216"/>
      <c r="S3706" s="216"/>
      <c r="T3706" s="216"/>
      <c r="U3706" s="216"/>
      <c r="V3706" s="216"/>
      <c r="W3706" s="216"/>
      <c r="X3706" s="216"/>
      <c r="Y3706" s="216"/>
      <c r="Z3706" s="216"/>
      <c r="AA3706" s="216"/>
      <c r="AB3706" s="216"/>
      <c r="AC3706" s="216"/>
      <c r="AD3706" s="216"/>
      <c r="AE3706" s="216"/>
      <c r="AF3706" s="216"/>
      <c r="AG3706" s="216"/>
      <c r="AH3706" s="216"/>
      <c r="AI3706" s="216"/>
      <c r="AJ3706" s="216"/>
      <c r="AK3706" s="216"/>
      <c r="AL3706" s="216"/>
      <c r="FY3706" s="184"/>
      <c r="JJ3706" s="184"/>
    </row>
    <row r="3707" spans="2:270">
      <c r="B3707" s="202"/>
      <c r="E3707" s="216"/>
      <c r="F3707" s="216"/>
      <c r="G3707" s="216"/>
      <c r="H3707" s="216"/>
      <c r="I3707" s="216"/>
      <c r="J3707" s="216"/>
      <c r="K3707" s="216"/>
      <c r="L3707" s="216"/>
      <c r="M3707" s="216"/>
      <c r="N3707" s="216"/>
      <c r="O3707" s="216"/>
      <c r="P3707" s="216"/>
      <c r="Q3707" s="216"/>
      <c r="R3707" s="216"/>
      <c r="S3707" s="216"/>
      <c r="T3707" s="216"/>
      <c r="U3707" s="216"/>
      <c r="V3707" s="216"/>
      <c r="W3707" s="216"/>
      <c r="X3707" s="216"/>
      <c r="Y3707" s="216"/>
      <c r="Z3707" s="216"/>
      <c r="AA3707" s="216"/>
      <c r="AB3707" s="216"/>
      <c r="AC3707" s="216"/>
      <c r="AD3707" s="216"/>
      <c r="AE3707" s="216"/>
      <c r="AF3707" s="216"/>
      <c r="AG3707" s="216"/>
      <c r="AH3707" s="216"/>
      <c r="AI3707" s="216"/>
      <c r="AJ3707" s="216"/>
      <c r="AK3707" s="216"/>
      <c r="AL3707" s="216"/>
      <c r="FY3707" s="184"/>
      <c r="JJ3707" s="184"/>
    </row>
    <row r="3708" spans="2:270">
      <c r="B3708" s="202"/>
      <c r="E3708" s="216"/>
      <c r="F3708" s="216"/>
      <c r="G3708" s="216"/>
      <c r="H3708" s="216"/>
      <c r="I3708" s="216"/>
      <c r="J3708" s="216"/>
      <c r="K3708" s="216"/>
      <c r="L3708" s="216"/>
      <c r="M3708" s="216"/>
      <c r="N3708" s="216"/>
      <c r="O3708" s="216"/>
      <c r="P3708" s="216"/>
      <c r="Q3708" s="216"/>
      <c r="R3708" s="216"/>
      <c r="S3708" s="216"/>
      <c r="T3708" s="216"/>
      <c r="U3708" s="216"/>
      <c r="V3708" s="216"/>
      <c r="W3708" s="216"/>
      <c r="X3708" s="216"/>
      <c r="Y3708" s="216"/>
      <c r="Z3708" s="216"/>
      <c r="AA3708" s="216"/>
      <c r="AB3708" s="216"/>
      <c r="AC3708" s="216"/>
      <c r="AD3708" s="216"/>
      <c r="AE3708" s="216"/>
      <c r="AF3708" s="216"/>
      <c r="AG3708" s="216"/>
      <c r="AH3708" s="216"/>
      <c r="AI3708" s="216"/>
      <c r="AJ3708" s="216"/>
      <c r="AK3708" s="216"/>
      <c r="AL3708" s="216"/>
      <c r="FY3708" s="184"/>
      <c r="JJ3708" s="184"/>
    </row>
    <row r="3709" spans="2:270">
      <c r="B3709" s="202"/>
      <c r="E3709" s="216"/>
      <c r="F3709" s="216"/>
      <c r="G3709" s="216"/>
      <c r="H3709" s="216"/>
      <c r="I3709" s="216"/>
      <c r="J3709" s="216"/>
      <c r="K3709" s="216"/>
      <c r="L3709" s="216"/>
      <c r="M3709" s="216"/>
      <c r="N3709" s="216"/>
      <c r="O3709" s="216"/>
      <c r="P3709" s="216"/>
      <c r="Q3709" s="216"/>
      <c r="R3709" s="216"/>
      <c r="S3709" s="216"/>
      <c r="T3709" s="216"/>
      <c r="U3709" s="216"/>
      <c r="V3709" s="216"/>
      <c r="W3709" s="216"/>
      <c r="X3709" s="216"/>
      <c r="Y3709" s="216"/>
      <c r="Z3709" s="216"/>
      <c r="AA3709" s="216"/>
      <c r="AB3709" s="216"/>
      <c r="AC3709" s="216"/>
      <c r="AD3709" s="216"/>
      <c r="AE3709" s="216"/>
      <c r="AF3709" s="216"/>
      <c r="AG3709" s="216"/>
      <c r="AH3709" s="216"/>
      <c r="AI3709" s="216"/>
      <c r="AJ3709" s="216"/>
      <c r="AK3709" s="216"/>
      <c r="AL3709" s="216"/>
      <c r="FY3709" s="184"/>
      <c r="JJ3709" s="184"/>
    </row>
    <row r="3710" spans="2:270">
      <c r="B3710" s="202"/>
      <c r="E3710" s="216"/>
      <c r="F3710" s="216"/>
      <c r="G3710" s="216"/>
      <c r="H3710" s="216"/>
      <c r="I3710" s="216"/>
      <c r="J3710" s="216"/>
      <c r="K3710" s="216"/>
      <c r="L3710" s="216"/>
      <c r="M3710" s="216"/>
      <c r="N3710" s="216"/>
      <c r="O3710" s="216"/>
      <c r="P3710" s="216"/>
      <c r="Q3710" s="216"/>
      <c r="R3710" s="216"/>
      <c r="S3710" s="216"/>
      <c r="T3710" s="216"/>
      <c r="U3710" s="216"/>
      <c r="V3710" s="216"/>
      <c r="W3710" s="216"/>
      <c r="X3710" s="216"/>
      <c r="Y3710" s="216"/>
      <c r="Z3710" s="216"/>
      <c r="AA3710" s="216"/>
      <c r="AB3710" s="216"/>
      <c r="AC3710" s="216"/>
      <c r="AD3710" s="216"/>
      <c r="AE3710" s="216"/>
      <c r="AF3710" s="216"/>
      <c r="AG3710" s="216"/>
      <c r="AH3710" s="216"/>
      <c r="AI3710" s="216"/>
      <c r="AJ3710" s="216"/>
      <c r="AK3710" s="216"/>
      <c r="AL3710" s="216"/>
      <c r="FY3710" s="184"/>
      <c r="JJ3710" s="184"/>
    </row>
    <row r="3711" spans="2:270">
      <c r="B3711" s="202"/>
      <c r="E3711" s="216"/>
      <c r="F3711" s="216"/>
      <c r="G3711" s="216"/>
      <c r="H3711" s="216"/>
      <c r="I3711" s="216"/>
      <c r="J3711" s="216"/>
      <c r="K3711" s="216"/>
      <c r="L3711" s="216"/>
      <c r="M3711" s="216"/>
      <c r="N3711" s="216"/>
      <c r="O3711" s="216"/>
      <c r="P3711" s="216"/>
      <c r="Q3711" s="216"/>
      <c r="R3711" s="216"/>
      <c r="S3711" s="216"/>
      <c r="T3711" s="216"/>
      <c r="U3711" s="216"/>
      <c r="V3711" s="216"/>
      <c r="W3711" s="216"/>
      <c r="X3711" s="216"/>
      <c r="Y3711" s="216"/>
      <c r="Z3711" s="216"/>
      <c r="AA3711" s="216"/>
      <c r="AB3711" s="216"/>
      <c r="AC3711" s="216"/>
      <c r="AD3711" s="216"/>
      <c r="AE3711" s="216"/>
      <c r="AF3711" s="216"/>
      <c r="AG3711" s="216"/>
      <c r="AH3711" s="216"/>
      <c r="AI3711" s="216"/>
      <c r="AJ3711" s="216"/>
      <c r="AK3711" s="216"/>
      <c r="AL3711" s="216"/>
      <c r="FY3711" s="184"/>
      <c r="JJ3711" s="184"/>
    </row>
    <row r="3712" spans="2:270">
      <c r="B3712" s="202"/>
      <c r="E3712" s="216"/>
      <c r="F3712" s="216"/>
      <c r="G3712" s="216"/>
      <c r="H3712" s="216"/>
      <c r="I3712" s="216"/>
      <c r="J3712" s="216"/>
      <c r="K3712" s="216"/>
      <c r="L3712" s="216"/>
      <c r="M3712" s="216"/>
      <c r="N3712" s="216"/>
      <c r="O3712" s="216"/>
      <c r="P3712" s="216"/>
      <c r="Q3712" s="216"/>
      <c r="R3712" s="216"/>
      <c r="S3712" s="216"/>
      <c r="T3712" s="216"/>
      <c r="U3712" s="216"/>
      <c r="V3712" s="216"/>
      <c r="W3712" s="216"/>
      <c r="X3712" s="216"/>
      <c r="Y3712" s="216"/>
      <c r="Z3712" s="216"/>
      <c r="AA3712" s="216"/>
      <c r="AB3712" s="216"/>
      <c r="AC3712" s="216"/>
      <c r="AD3712" s="216"/>
      <c r="AE3712" s="216"/>
      <c r="AF3712" s="216"/>
      <c r="AG3712" s="216"/>
      <c r="AH3712" s="216"/>
      <c r="AI3712" s="216"/>
      <c r="AJ3712" s="216"/>
      <c r="AK3712" s="216"/>
      <c r="AL3712" s="216"/>
      <c r="FY3712" s="184"/>
      <c r="JJ3712" s="184"/>
    </row>
    <row r="3713" spans="2:270">
      <c r="B3713" s="202"/>
      <c r="E3713" s="216"/>
      <c r="F3713" s="216"/>
      <c r="G3713" s="216"/>
      <c r="H3713" s="216"/>
      <c r="I3713" s="216"/>
      <c r="J3713" s="216"/>
      <c r="K3713" s="216"/>
      <c r="L3713" s="216"/>
      <c r="M3713" s="216"/>
      <c r="N3713" s="216"/>
      <c r="O3713" s="216"/>
      <c r="P3713" s="216"/>
      <c r="Q3713" s="216"/>
      <c r="R3713" s="216"/>
      <c r="S3713" s="216"/>
      <c r="T3713" s="216"/>
      <c r="U3713" s="216"/>
      <c r="V3713" s="216"/>
      <c r="W3713" s="216"/>
      <c r="X3713" s="216"/>
      <c r="Y3713" s="216"/>
      <c r="Z3713" s="216"/>
      <c r="AA3713" s="216"/>
      <c r="AB3713" s="216"/>
      <c r="AC3713" s="216"/>
      <c r="AD3713" s="216"/>
      <c r="AE3713" s="216"/>
      <c r="AF3713" s="216"/>
      <c r="AG3713" s="216"/>
      <c r="AH3713" s="216"/>
      <c r="AI3713" s="216"/>
      <c r="AJ3713" s="216"/>
      <c r="AK3713" s="216"/>
      <c r="AL3713" s="216"/>
      <c r="FY3713" s="184"/>
      <c r="JJ3713" s="184"/>
    </row>
    <row r="3714" spans="2:270">
      <c r="B3714" s="202"/>
      <c r="E3714" s="216"/>
      <c r="F3714" s="216"/>
      <c r="G3714" s="216"/>
      <c r="H3714" s="216"/>
      <c r="I3714" s="216"/>
      <c r="J3714" s="216"/>
      <c r="K3714" s="216"/>
      <c r="L3714" s="216"/>
      <c r="M3714" s="216"/>
      <c r="N3714" s="216"/>
      <c r="O3714" s="216"/>
      <c r="P3714" s="216"/>
      <c r="Q3714" s="216"/>
      <c r="R3714" s="216"/>
      <c r="S3714" s="216"/>
      <c r="T3714" s="216"/>
      <c r="U3714" s="216"/>
      <c r="V3714" s="216"/>
      <c r="W3714" s="216"/>
      <c r="X3714" s="216"/>
      <c r="Y3714" s="216"/>
      <c r="Z3714" s="216"/>
      <c r="AA3714" s="216"/>
      <c r="AB3714" s="216"/>
      <c r="AC3714" s="216"/>
      <c r="AD3714" s="216"/>
      <c r="AE3714" s="216"/>
      <c r="AF3714" s="216"/>
      <c r="AG3714" s="216"/>
      <c r="AH3714" s="216"/>
      <c r="AI3714" s="216"/>
      <c r="AJ3714" s="216"/>
      <c r="AK3714" s="216"/>
      <c r="AL3714" s="216"/>
      <c r="FY3714" s="184"/>
      <c r="JJ3714" s="184"/>
    </row>
    <row r="3715" spans="2:270">
      <c r="B3715" s="202"/>
      <c r="E3715" s="216"/>
      <c r="F3715" s="216"/>
      <c r="G3715" s="216"/>
      <c r="H3715" s="216"/>
      <c r="I3715" s="216"/>
      <c r="J3715" s="216"/>
      <c r="K3715" s="216"/>
      <c r="L3715" s="216"/>
      <c r="M3715" s="216"/>
      <c r="N3715" s="216"/>
      <c r="O3715" s="216"/>
      <c r="P3715" s="216"/>
      <c r="Q3715" s="216"/>
      <c r="R3715" s="216"/>
      <c r="S3715" s="216"/>
      <c r="T3715" s="216"/>
      <c r="U3715" s="216"/>
      <c r="V3715" s="216"/>
      <c r="W3715" s="216"/>
      <c r="X3715" s="216"/>
      <c r="Y3715" s="216"/>
      <c r="Z3715" s="216"/>
      <c r="AA3715" s="216"/>
      <c r="AB3715" s="216"/>
      <c r="AC3715" s="216"/>
      <c r="AD3715" s="216"/>
      <c r="AE3715" s="216"/>
      <c r="AF3715" s="216"/>
      <c r="AG3715" s="216"/>
      <c r="AH3715" s="216"/>
      <c r="AI3715" s="216"/>
      <c r="AJ3715" s="216"/>
      <c r="AK3715" s="216"/>
      <c r="AL3715" s="216"/>
      <c r="FY3715" s="184"/>
      <c r="JJ3715" s="184"/>
    </row>
    <row r="3716" spans="2:270">
      <c r="B3716" s="202"/>
      <c r="E3716" s="216"/>
      <c r="F3716" s="216"/>
      <c r="G3716" s="216"/>
      <c r="H3716" s="216"/>
      <c r="I3716" s="216"/>
      <c r="J3716" s="216"/>
      <c r="K3716" s="216"/>
      <c r="L3716" s="216"/>
      <c r="M3716" s="216"/>
      <c r="N3716" s="216"/>
      <c r="O3716" s="216"/>
      <c r="P3716" s="216"/>
      <c r="Q3716" s="216"/>
      <c r="R3716" s="216"/>
      <c r="S3716" s="216"/>
      <c r="T3716" s="216"/>
      <c r="U3716" s="216"/>
      <c r="V3716" s="216"/>
      <c r="W3716" s="216"/>
      <c r="X3716" s="216"/>
      <c r="Y3716" s="216"/>
      <c r="Z3716" s="216"/>
      <c r="AA3716" s="216"/>
      <c r="AB3716" s="216"/>
      <c r="AC3716" s="216"/>
      <c r="AD3716" s="216"/>
      <c r="AE3716" s="216"/>
      <c r="AF3716" s="216"/>
      <c r="AG3716" s="216"/>
      <c r="AH3716" s="216"/>
      <c r="AI3716" s="216"/>
      <c r="AJ3716" s="216"/>
      <c r="AK3716" s="216"/>
      <c r="AL3716" s="216"/>
      <c r="FY3716" s="184"/>
      <c r="JJ3716" s="184"/>
    </row>
    <row r="3717" spans="2:270">
      <c r="B3717" s="202"/>
      <c r="E3717" s="216"/>
      <c r="F3717" s="216"/>
      <c r="G3717" s="216"/>
      <c r="H3717" s="216"/>
      <c r="I3717" s="216"/>
      <c r="J3717" s="216"/>
      <c r="K3717" s="216"/>
      <c r="L3717" s="216"/>
      <c r="M3717" s="216"/>
      <c r="N3717" s="216"/>
      <c r="O3717" s="216"/>
      <c r="P3717" s="216"/>
      <c r="Q3717" s="216"/>
      <c r="R3717" s="216"/>
      <c r="S3717" s="216"/>
      <c r="T3717" s="216"/>
      <c r="U3717" s="216"/>
      <c r="V3717" s="216"/>
      <c r="W3717" s="216"/>
      <c r="X3717" s="216"/>
      <c r="Y3717" s="216"/>
      <c r="Z3717" s="216"/>
      <c r="AA3717" s="216"/>
      <c r="AB3717" s="216"/>
      <c r="AC3717" s="216"/>
      <c r="AD3717" s="216"/>
      <c r="AE3717" s="216"/>
      <c r="AF3717" s="216"/>
      <c r="AG3717" s="216"/>
      <c r="AH3717" s="216"/>
      <c r="AI3717" s="216"/>
      <c r="AJ3717" s="216"/>
      <c r="AK3717" s="216"/>
      <c r="AL3717" s="216"/>
      <c r="FY3717" s="184"/>
      <c r="JJ3717" s="184"/>
    </row>
    <row r="3718" spans="2:270">
      <c r="B3718" s="202"/>
      <c r="E3718" s="216"/>
      <c r="F3718" s="216"/>
      <c r="G3718" s="216"/>
      <c r="H3718" s="216"/>
      <c r="I3718" s="216"/>
      <c r="J3718" s="216"/>
      <c r="K3718" s="216"/>
      <c r="L3718" s="216"/>
      <c r="M3718" s="216"/>
      <c r="N3718" s="216"/>
      <c r="O3718" s="216"/>
      <c r="P3718" s="216"/>
      <c r="Q3718" s="216"/>
      <c r="R3718" s="216"/>
      <c r="S3718" s="216"/>
      <c r="T3718" s="216"/>
      <c r="U3718" s="216"/>
      <c r="V3718" s="216"/>
      <c r="W3718" s="216"/>
      <c r="X3718" s="216"/>
      <c r="Y3718" s="216"/>
      <c r="Z3718" s="216"/>
      <c r="AA3718" s="216"/>
      <c r="AB3718" s="216"/>
      <c r="AC3718" s="216"/>
      <c r="AD3718" s="216"/>
      <c r="AE3718" s="216"/>
      <c r="AF3718" s="216"/>
      <c r="AG3718" s="216"/>
      <c r="AH3718" s="216"/>
      <c r="AI3718" s="216"/>
      <c r="AJ3718" s="216"/>
      <c r="AK3718" s="216"/>
      <c r="AL3718" s="216"/>
      <c r="FY3718" s="184"/>
      <c r="JJ3718" s="184"/>
    </row>
    <row r="3719" spans="2:270">
      <c r="B3719" s="202"/>
      <c r="E3719" s="216"/>
      <c r="F3719" s="216"/>
      <c r="G3719" s="216"/>
      <c r="H3719" s="216"/>
      <c r="I3719" s="216"/>
      <c r="J3719" s="216"/>
      <c r="K3719" s="216"/>
      <c r="L3719" s="216"/>
      <c r="M3719" s="216"/>
      <c r="N3719" s="216"/>
      <c r="O3719" s="216"/>
      <c r="P3719" s="216"/>
      <c r="Q3719" s="216"/>
      <c r="R3719" s="216"/>
      <c r="S3719" s="216"/>
      <c r="T3719" s="216"/>
      <c r="U3719" s="216"/>
      <c r="V3719" s="216"/>
      <c r="W3719" s="216"/>
      <c r="X3719" s="216"/>
      <c r="Y3719" s="216"/>
      <c r="Z3719" s="216"/>
      <c r="AA3719" s="216"/>
      <c r="AB3719" s="216"/>
      <c r="AC3719" s="216"/>
      <c r="AD3719" s="216"/>
      <c r="AE3719" s="216"/>
      <c r="AF3719" s="216"/>
      <c r="AG3719" s="216"/>
      <c r="AH3719" s="216"/>
      <c r="AI3719" s="216"/>
      <c r="AJ3719" s="216"/>
      <c r="AK3719" s="216"/>
      <c r="AL3719" s="216"/>
      <c r="FY3719" s="184"/>
      <c r="JJ3719" s="184"/>
    </row>
    <row r="3720" spans="2:270">
      <c r="B3720" s="202"/>
      <c r="E3720" s="216"/>
      <c r="F3720" s="216"/>
      <c r="G3720" s="216"/>
      <c r="H3720" s="216"/>
      <c r="I3720" s="216"/>
      <c r="J3720" s="216"/>
      <c r="K3720" s="216"/>
      <c r="L3720" s="216"/>
      <c r="M3720" s="216"/>
      <c r="N3720" s="216"/>
      <c r="O3720" s="216"/>
      <c r="P3720" s="216"/>
      <c r="Q3720" s="216"/>
      <c r="R3720" s="216"/>
      <c r="S3720" s="216"/>
      <c r="T3720" s="216"/>
      <c r="U3720" s="216"/>
      <c r="V3720" s="216"/>
      <c r="W3720" s="216"/>
      <c r="X3720" s="216"/>
      <c r="Y3720" s="216"/>
      <c r="Z3720" s="216"/>
      <c r="AA3720" s="216"/>
      <c r="AB3720" s="216"/>
      <c r="AC3720" s="216"/>
      <c r="AD3720" s="216"/>
      <c r="AE3720" s="216"/>
      <c r="AF3720" s="216"/>
      <c r="AG3720" s="216"/>
      <c r="AH3720" s="216"/>
      <c r="AI3720" s="216"/>
      <c r="AJ3720" s="216"/>
      <c r="AK3720" s="216"/>
      <c r="AL3720" s="216"/>
      <c r="FY3720" s="184"/>
      <c r="JJ3720" s="184"/>
    </row>
    <row r="3721" spans="2:270">
      <c r="B3721" s="202"/>
      <c r="E3721" s="216"/>
      <c r="F3721" s="216"/>
      <c r="G3721" s="216"/>
      <c r="H3721" s="216"/>
      <c r="I3721" s="216"/>
      <c r="J3721" s="216"/>
      <c r="K3721" s="216"/>
      <c r="L3721" s="216"/>
      <c r="M3721" s="216"/>
      <c r="N3721" s="216"/>
      <c r="O3721" s="216"/>
      <c r="P3721" s="216"/>
      <c r="Q3721" s="216"/>
      <c r="R3721" s="216"/>
      <c r="S3721" s="216"/>
      <c r="T3721" s="216"/>
      <c r="U3721" s="216"/>
      <c r="V3721" s="216"/>
      <c r="W3721" s="216"/>
      <c r="X3721" s="216"/>
      <c r="Y3721" s="216"/>
      <c r="Z3721" s="216"/>
      <c r="AA3721" s="216"/>
      <c r="AB3721" s="216"/>
      <c r="AC3721" s="216"/>
      <c r="AD3721" s="216"/>
      <c r="AE3721" s="216"/>
      <c r="AF3721" s="216"/>
      <c r="AG3721" s="216"/>
      <c r="AH3721" s="216"/>
      <c r="AI3721" s="216"/>
      <c r="AJ3721" s="216"/>
      <c r="AK3721" s="216"/>
      <c r="AL3721" s="216"/>
      <c r="FY3721" s="184"/>
      <c r="JJ3721" s="184"/>
    </row>
    <row r="3722" spans="2:270">
      <c r="B3722" s="202"/>
      <c r="E3722" s="216"/>
      <c r="F3722" s="216"/>
      <c r="G3722" s="216"/>
      <c r="H3722" s="216"/>
      <c r="I3722" s="216"/>
      <c r="J3722" s="216"/>
      <c r="K3722" s="216"/>
      <c r="L3722" s="216"/>
      <c r="M3722" s="216"/>
      <c r="N3722" s="216"/>
      <c r="O3722" s="216"/>
      <c r="P3722" s="216"/>
      <c r="Q3722" s="216"/>
      <c r="R3722" s="216"/>
      <c r="S3722" s="216"/>
      <c r="T3722" s="216"/>
      <c r="U3722" s="216"/>
      <c r="V3722" s="216"/>
      <c r="W3722" s="216"/>
      <c r="X3722" s="216"/>
      <c r="Y3722" s="216"/>
      <c r="Z3722" s="216"/>
      <c r="AA3722" s="216"/>
      <c r="AB3722" s="216"/>
      <c r="AC3722" s="216"/>
      <c r="AD3722" s="216"/>
      <c r="AE3722" s="216"/>
      <c r="AF3722" s="216"/>
      <c r="AG3722" s="216"/>
      <c r="AH3722" s="216"/>
      <c r="AI3722" s="216"/>
      <c r="AJ3722" s="216"/>
      <c r="AK3722" s="216"/>
      <c r="AL3722" s="216"/>
      <c r="FY3722" s="184"/>
      <c r="JJ3722" s="184"/>
    </row>
    <row r="3723" spans="2:270">
      <c r="B3723" s="202"/>
      <c r="E3723" s="216"/>
      <c r="F3723" s="216"/>
      <c r="G3723" s="216"/>
      <c r="H3723" s="216"/>
      <c r="I3723" s="216"/>
      <c r="J3723" s="216"/>
      <c r="K3723" s="216"/>
      <c r="L3723" s="216"/>
      <c r="M3723" s="216"/>
      <c r="N3723" s="216"/>
      <c r="O3723" s="216"/>
      <c r="P3723" s="216"/>
      <c r="Q3723" s="216"/>
      <c r="R3723" s="216"/>
      <c r="S3723" s="216"/>
      <c r="T3723" s="216"/>
      <c r="U3723" s="216"/>
      <c r="V3723" s="216"/>
      <c r="W3723" s="216"/>
      <c r="X3723" s="216"/>
      <c r="Y3723" s="216"/>
      <c r="Z3723" s="216"/>
      <c r="AA3723" s="216"/>
      <c r="AB3723" s="216"/>
      <c r="AC3723" s="216"/>
      <c r="AD3723" s="216"/>
      <c r="AE3723" s="216"/>
      <c r="AF3723" s="216"/>
      <c r="AG3723" s="216"/>
      <c r="AH3723" s="216"/>
      <c r="AI3723" s="216"/>
      <c r="AJ3723" s="216"/>
      <c r="AK3723" s="216"/>
      <c r="AL3723" s="216"/>
      <c r="FY3723" s="184"/>
      <c r="JJ3723" s="184"/>
    </row>
    <row r="3724" spans="2:270">
      <c r="B3724" s="202"/>
      <c r="E3724" s="216"/>
      <c r="F3724" s="216"/>
      <c r="G3724" s="216"/>
      <c r="H3724" s="216"/>
      <c r="I3724" s="216"/>
      <c r="J3724" s="216"/>
      <c r="K3724" s="216"/>
      <c r="L3724" s="216"/>
      <c r="M3724" s="216"/>
      <c r="N3724" s="216"/>
      <c r="O3724" s="216"/>
      <c r="P3724" s="216"/>
      <c r="Q3724" s="216"/>
      <c r="R3724" s="216"/>
      <c r="S3724" s="216"/>
      <c r="T3724" s="216"/>
      <c r="U3724" s="216"/>
      <c r="V3724" s="216"/>
      <c r="W3724" s="216"/>
      <c r="X3724" s="216"/>
      <c r="Y3724" s="216"/>
      <c r="Z3724" s="216"/>
      <c r="AA3724" s="216"/>
      <c r="AB3724" s="216"/>
      <c r="AC3724" s="216"/>
      <c r="AD3724" s="216"/>
      <c r="AE3724" s="216"/>
      <c r="AF3724" s="216"/>
      <c r="AG3724" s="216"/>
      <c r="AH3724" s="216"/>
      <c r="AI3724" s="216"/>
      <c r="AJ3724" s="216"/>
      <c r="AK3724" s="216"/>
      <c r="AL3724" s="216"/>
      <c r="FY3724" s="184"/>
      <c r="JJ3724" s="184"/>
    </row>
    <row r="3725" spans="2:270">
      <c r="B3725" s="202"/>
      <c r="E3725" s="216"/>
      <c r="F3725" s="216"/>
      <c r="G3725" s="216"/>
      <c r="H3725" s="216"/>
      <c r="I3725" s="216"/>
      <c r="J3725" s="216"/>
      <c r="K3725" s="216"/>
      <c r="L3725" s="216"/>
      <c r="M3725" s="216"/>
      <c r="N3725" s="216"/>
      <c r="O3725" s="216"/>
      <c r="P3725" s="216"/>
      <c r="Q3725" s="216"/>
      <c r="R3725" s="216"/>
      <c r="S3725" s="216"/>
      <c r="T3725" s="216"/>
      <c r="U3725" s="216"/>
      <c r="V3725" s="216"/>
      <c r="W3725" s="216"/>
      <c r="X3725" s="216"/>
      <c r="Y3725" s="216"/>
      <c r="Z3725" s="216"/>
      <c r="AA3725" s="216"/>
      <c r="AB3725" s="216"/>
      <c r="AC3725" s="216"/>
      <c r="AD3725" s="216"/>
      <c r="AE3725" s="216"/>
      <c r="AF3725" s="216"/>
      <c r="AG3725" s="216"/>
      <c r="AH3725" s="216"/>
      <c r="AI3725" s="216"/>
      <c r="AJ3725" s="216"/>
      <c r="AK3725" s="216"/>
      <c r="AL3725" s="216"/>
      <c r="FY3725" s="184"/>
      <c r="JJ3725" s="184"/>
    </row>
    <row r="3726" spans="2:270">
      <c r="B3726" s="202"/>
      <c r="E3726" s="216"/>
      <c r="F3726" s="216"/>
      <c r="G3726" s="216"/>
      <c r="H3726" s="216"/>
      <c r="I3726" s="216"/>
      <c r="J3726" s="216"/>
      <c r="K3726" s="216"/>
      <c r="L3726" s="216"/>
      <c r="M3726" s="216"/>
      <c r="N3726" s="216"/>
      <c r="O3726" s="216"/>
      <c r="P3726" s="216"/>
      <c r="Q3726" s="216"/>
      <c r="R3726" s="216"/>
      <c r="S3726" s="216"/>
      <c r="T3726" s="216"/>
      <c r="U3726" s="216"/>
      <c r="V3726" s="216"/>
      <c r="W3726" s="216"/>
      <c r="X3726" s="216"/>
      <c r="Y3726" s="216"/>
      <c r="Z3726" s="216"/>
      <c r="AA3726" s="216"/>
      <c r="AB3726" s="216"/>
      <c r="AC3726" s="216"/>
      <c r="AD3726" s="216"/>
      <c r="AE3726" s="216"/>
      <c r="AF3726" s="216"/>
      <c r="AG3726" s="216"/>
      <c r="AH3726" s="216"/>
      <c r="AI3726" s="216"/>
      <c r="AJ3726" s="216"/>
      <c r="AK3726" s="216"/>
      <c r="AL3726" s="216"/>
      <c r="FY3726" s="184"/>
      <c r="JJ3726" s="184"/>
    </row>
    <row r="3727" spans="2:270">
      <c r="B3727" s="202"/>
      <c r="E3727" s="216"/>
      <c r="F3727" s="216"/>
      <c r="G3727" s="216"/>
      <c r="H3727" s="216"/>
      <c r="I3727" s="216"/>
      <c r="J3727" s="216"/>
      <c r="K3727" s="216"/>
      <c r="L3727" s="216"/>
      <c r="M3727" s="216"/>
      <c r="N3727" s="216"/>
      <c r="O3727" s="216"/>
      <c r="P3727" s="216"/>
      <c r="Q3727" s="216"/>
      <c r="R3727" s="216"/>
      <c r="S3727" s="216"/>
      <c r="T3727" s="216"/>
      <c r="U3727" s="216"/>
      <c r="V3727" s="216"/>
      <c r="W3727" s="216"/>
      <c r="X3727" s="216"/>
      <c r="Y3727" s="216"/>
      <c r="Z3727" s="216"/>
      <c r="AA3727" s="216"/>
      <c r="AB3727" s="216"/>
      <c r="AC3727" s="216"/>
      <c r="AD3727" s="216"/>
      <c r="AE3727" s="216"/>
      <c r="AF3727" s="216"/>
      <c r="AG3727" s="216"/>
      <c r="AH3727" s="216"/>
      <c r="AI3727" s="216"/>
      <c r="AJ3727" s="216"/>
      <c r="AK3727" s="216"/>
      <c r="AL3727" s="216"/>
      <c r="FY3727" s="184"/>
      <c r="JJ3727" s="184"/>
    </row>
    <row r="3728" spans="2:270">
      <c r="B3728" s="202"/>
      <c r="E3728" s="216"/>
      <c r="F3728" s="216"/>
      <c r="G3728" s="216"/>
      <c r="H3728" s="216"/>
      <c r="I3728" s="216"/>
      <c r="J3728" s="216"/>
      <c r="K3728" s="216"/>
      <c r="L3728" s="216"/>
      <c r="M3728" s="216"/>
      <c r="N3728" s="216"/>
      <c r="O3728" s="216"/>
      <c r="P3728" s="216"/>
      <c r="Q3728" s="216"/>
      <c r="R3728" s="216"/>
      <c r="S3728" s="216"/>
      <c r="T3728" s="216"/>
      <c r="U3728" s="216"/>
      <c r="V3728" s="216"/>
      <c r="W3728" s="216"/>
      <c r="X3728" s="216"/>
      <c r="Y3728" s="216"/>
      <c r="Z3728" s="216"/>
      <c r="AA3728" s="216"/>
      <c r="AB3728" s="216"/>
      <c r="AC3728" s="216"/>
      <c r="AD3728" s="216"/>
      <c r="AE3728" s="216"/>
      <c r="AF3728" s="216"/>
      <c r="AG3728" s="216"/>
      <c r="AH3728" s="216"/>
      <c r="AI3728" s="216"/>
      <c r="AJ3728" s="216"/>
      <c r="AK3728" s="216"/>
      <c r="AL3728" s="216"/>
      <c r="FY3728" s="184"/>
      <c r="JJ3728" s="184"/>
    </row>
    <row r="3729" spans="2:270">
      <c r="B3729" s="202"/>
      <c r="E3729" s="216"/>
      <c r="F3729" s="216"/>
      <c r="G3729" s="216"/>
      <c r="H3729" s="216"/>
      <c r="I3729" s="216"/>
      <c r="J3729" s="216"/>
      <c r="K3729" s="216"/>
      <c r="L3729" s="216"/>
      <c r="M3729" s="216"/>
      <c r="N3729" s="216"/>
      <c r="O3729" s="216"/>
      <c r="P3729" s="216"/>
      <c r="Q3729" s="216"/>
      <c r="R3729" s="216"/>
      <c r="S3729" s="216"/>
      <c r="T3729" s="216"/>
      <c r="U3729" s="216"/>
      <c r="V3729" s="216"/>
      <c r="W3729" s="216"/>
      <c r="X3729" s="216"/>
      <c r="Y3729" s="216"/>
      <c r="Z3729" s="216"/>
      <c r="AA3729" s="216"/>
      <c r="AB3729" s="216"/>
      <c r="AC3729" s="216"/>
      <c r="AD3729" s="216"/>
      <c r="AE3729" s="216"/>
      <c r="AF3729" s="216"/>
      <c r="AG3729" s="216"/>
      <c r="AH3729" s="216"/>
      <c r="AI3729" s="216"/>
      <c r="AJ3729" s="216"/>
      <c r="AK3729" s="216"/>
      <c r="AL3729" s="216"/>
      <c r="FY3729" s="184"/>
      <c r="JJ3729" s="184"/>
    </row>
    <row r="3730" spans="2:270">
      <c r="B3730" s="202"/>
      <c r="E3730" s="216"/>
      <c r="F3730" s="216"/>
      <c r="G3730" s="216"/>
      <c r="H3730" s="216"/>
      <c r="I3730" s="216"/>
      <c r="J3730" s="216"/>
      <c r="K3730" s="216"/>
      <c r="L3730" s="216"/>
      <c r="M3730" s="216"/>
      <c r="N3730" s="216"/>
      <c r="O3730" s="216"/>
      <c r="P3730" s="216"/>
      <c r="Q3730" s="216"/>
      <c r="R3730" s="216"/>
      <c r="S3730" s="216"/>
      <c r="T3730" s="216"/>
      <c r="U3730" s="216"/>
      <c r="V3730" s="216"/>
      <c r="W3730" s="216"/>
      <c r="X3730" s="216"/>
      <c r="Y3730" s="216"/>
      <c r="Z3730" s="216"/>
      <c r="AA3730" s="216"/>
      <c r="AB3730" s="216"/>
      <c r="AC3730" s="216"/>
      <c r="AD3730" s="216"/>
      <c r="AE3730" s="216"/>
      <c r="AF3730" s="216"/>
      <c r="AG3730" s="216"/>
      <c r="AH3730" s="216"/>
      <c r="AI3730" s="216"/>
      <c r="AJ3730" s="216"/>
      <c r="AK3730" s="216"/>
      <c r="AL3730" s="216"/>
      <c r="FY3730" s="184"/>
      <c r="JJ3730" s="184"/>
    </row>
    <row r="3731" spans="2:270">
      <c r="B3731" s="202"/>
      <c r="E3731" s="216"/>
      <c r="F3731" s="216"/>
      <c r="G3731" s="216"/>
      <c r="H3731" s="216"/>
      <c r="I3731" s="216"/>
      <c r="J3731" s="216"/>
      <c r="K3731" s="216"/>
      <c r="L3731" s="216"/>
      <c r="M3731" s="216"/>
      <c r="N3731" s="216"/>
      <c r="O3731" s="216"/>
      <c r="P3731" s="216"/>
      <c r="Q3731" s="216"/>
      <c r="R3731" s="216"/>
      <c r="S3731" s="216"/>
      <c r="T3731" s="216"/>
      <c r="U3731" s="216"/>
      <c r="V3731" s="216"/>
      <c r="W3731" s="216"/>
      <c r="X3731" s="216"/>
      <c r="Y3731" s="216"/>
      <c r="Z3731" s="216"/>
      <c r="AA3731" s="216"/>
      <c r="AB3731" s="216"/>
      <c r="AC3731" s="216"/>
      <c r="AD3731" s="216"/>
      <c r="AE3731" s="216"/>
      <c r="AF3731" s="216"/>
      <c r="AG3731" s="216"/>
      <c r="AH3731" s="216"/>
      <c r="AI3731" s="216"/>
      <c r="AJ3731" s="216"/>
      <c r="AK3731" s="216"/>
      <c r="AL3731" s="216"/>
      <c r="FY3731" s="184"/>
      <c r="JJ3731" s="184"/>
    </row>
    <row r="3732" spans="2:270">
      <c r="B3732" s="202"/>
      <c r="E3732" s="216"/>
      <c r="F3732" s="216"/>
      <c r="G3732" s="216"/>
      <c r="H3732" s="216"/>
      <c r="I3732" s="216"/>
      <c r="J3732" s="216"/>
      <c r="K3732" s="216"/>
      <c r="L3732" s="216"/>
      <c r="M3732" s="216"/>
      <c r="N3732" s="216"/>
      <c r="O3732" s="216"/>
      <c r="P3732" s="216"/>
      <c r="Q3732" s="216"/>
      <c r="R3732" s="216"/>
      <c r="S3732" s="216"/>
      <c r="T3732" s="216"/>
      <c r="U3732" s="216"/>
      <c r="V3732" s="216"/>
      <c r="W3732" s="216"/>
      <c r="X3732" s="216"/>
      <c r="Y3732" s="216"/>
      <c r="Z3732" s="216"/>
      <c r="AA3732" s="216"/>
      <c r="AB3732" s="216"/>
      <c r="AC3732" s="216"/>
      <c r="AD3732" s="216"/>
      <c r="AE3732" s="216"/>
      <c r="AF3732" s="216"/>
      <c r="AG3732" s="216"/>
      <c r="AH3732" s="216"/>
      <c r="AI3732" s="216"/>
      <c r="AJ3732" s="216"/>
      <c r="AK3732" s="216"/>
      <c r="AL3732" s="216"/>
      <c r="FY3732" s="184"/>
      <c r="JJ3732" s="184"/>
    </row>
    <row r="3733" spans="2:270">
      <c r="B3733" s="202"/>
      <c r="E3733" s="216"/>
      <c r="F3733" s="216"/>
      <c r="G3733" s="216"/>
      <c r="H3733" s="216"/>
      <c r="I3733" s="216"/>
      <c r="J3733" s="216"/>
      <c r="K3733" s="216"/>
      <c r="L3733" s="216"/>
      <c r="M3733" s="216"/>
      <c r="N3733" s="216"/>
      <c r="O3733" s="216"/>
      <c r="P3733" s="216"/>
      <c r="Q3733" s="216"/>
      <c r="R3733" s="216"/>
      <c r="S3733" s="216"/>
      <c r="T3733" s="216"/>
      <c r="U3733" s="216"/>
      <c r="V3733" s="216"/>
      <c r="W3733" s="216"/>
      <c r="X3733" s="216"/>
      <c r="Y3733" s="216"/>
      <c r="Z3733" s="216"/>
      <c r="AA3733" s="216"/>
      <c r="AB3733" s="216"/>
      <c r="AC3733" s="216"/>
      <c r="AD3733" s="216"/>
      <c r="AE3733" s="216"/>
      <c r="AF3733" s="216"/>
      <c r="AG3733" s="216"/>
      <c r="AH3733" s="216"/>
      <c r="AI3733" s="216"/>
      <c r="AJ3733" s="216"/>
      <c r="AK3733" s="216"/>
      <c r="AL3733" s="216"/>
      <c r="FY3733" s="184"/>
      <c r="JJ3733" s="184"/>
    </row>
    <row r="3734" spans="2:270">
      <c r="B3734" s="202"/>
      <c r="E3734" s="216"/>
      <c r="F3734" s="216"/>
      <c r="G3734" s="216"/>
      <c r="H3734" s="216"/>
      <c r="I3734" s="216"/>
      <c r="J3734" s="216"/>
      <c r="K3734" s="216"/>
      <c r="L3734" s="216"/>
      <c r="M3734" s="216"/>
      <c r="N3734" s="216"/>
      <c r="O3734" s="216"/>
      <c r="P3734" s="216"/>
      <c r="Q3734" s="216"/>
      <c r="R3734" s="216"/>
      <c r="S3734" s="216"/>
      <c r="T3734" s="216"/>
      <c r="U3734" s="216"/>
      <c r="V3734" s="216"/>
      <c r="W3734" s="216"/>
      <c r="X3734" s="216"/>
      <c r="Y3734" s="216"/>
      <c r="Z3734" s="216"/>
      <c r="AA3734" s="216"/>
      <c r="AB3734" s="216"/>
      <c r="AC3734" s="216"/>
      <c r="AD3734" s="216"/>
      <c r="AE3734" s="216"/>
      <c r="AF3734" s="216"/>
      <c r="AG3734" s="216"/>
      <c r="AH3734" s="216"/>
      <c r="AI3734" s="216"/>
      <c r="AJ3734" s="216"/>
      <c r="AK3734" s="216"/>
      <c r="AL3734" s="216"/>
      <c r="FY3734" s="184"/>
      <c r="JJ3734" s="184"/>
    </row>
    <row r="3735" spans="2:270">
      <c r="B3735" s="202"/>
      <c r="E3735" s="216"/>
      <c r="F3735" s="216"/>
      <c r="G3735" s="216"/>
      <c r="H3735" s="216"/>
      <c r="I3735" s="216"/>
      <c r="J3735" s="216"/>
      <c r="K3735" s="216"/>
      <c r="L3735" s="216"/>
      <c r="M3735" s="216"/>
      <c r="N3735" s="216"/>
      <c r="O3735" s="216"/>
      <c r="P3735" s="216"/>
      <c r="Q3735" s="216"/>
      <c r="R3735" s="216"/>
      <c r="S3735" s="216"/>
      <c r="T3735" s="216"/>
      <c r="U3735" s="216"/>
      <c r="V3735" s="216"/>
      <c r="W3735" s="216"/>
      <c r="X3735" s="216"/>
      <c r="Y3735" s="216"/>
      <c r="Z3735" s="216"/>
      <c r="AA3735" s="216"/>
      <c r="AB3735" s="216"/>
      <c r="AC3735" s="216"/>
      <c r="AD3735" s="216"/>
      <c r="AE3735" s="216"/>
      <c r="AF3735" s="216"/>
      <c r="AG3735" s="216"/>
      <c r="AH3735" s="216"/>
      <c r="AI3735" s="216"/>
      <c r="AJ3735" s="216"/>
      <c r="AK3735" s="216"/>
      <c r="AL3735" s="216"/>
      <c r="FY3735" s="184"/>
      <c r="JJ3735" s="184"/>
    </row>
    <row r="3736" spans="2:270">
      <c r="B3736" s="202"/>
      <c r="E3736" s="216"/>
      <c r="F3736" s="216"/>
      <c r="G3736" s="216"/>
      <c r="H3736" s="216"/>
      <c r="I3736" s="216"/>
      <c r="J3736" s="216"/>
      <c r="K3736" s="216"/>
      <c r="L3736" s="216"/>
      <c r="M3736" s="216"/>
      <c r="N3736" s="216"/>
      <c r="O3736" s="216"/>
      <c r="P3736" s="216"/>
      <c r="Q3736" s="216"/>
      <c r="R3736" s="216"/>
      <c r="S3736" s="216"/>
      <c r="T3736" s="216"/>
      <c r="U3736" s="216"/>
      <c r="V3736" s="216"/>
      <c r="W3736" s="216"/>
      <c r="X3736" s="216"/>
      <c r="Y3736" s="216"/>
      <c r="Z3736" s="216"/>
      <c r="AA3736" s="216"/>
      <c r="AB3736" s="216"/>
      <c r="AC3736" s="216"/>
      <c r="AD3736" s="216"/>
      <c r="AE3736" s="216"/>
      <c r="AF3736" s="216"/>
      <c r="AG3736" s="216"/>
      <c r="AH3736" s="216"/>
      <c r="AI3736" s="216"/>
      <c r="AJ3736" s="216"/>
      <c r="AK3736" s="216"/>
      <c r="AL3736" s="216"/>
      <c r="FY3736" s="184"/>
      <c r="JJ3736" s="184"/>
    </row>
    <row r="3737" spans="2:270">
      <c r="B3737" s="202"/>
      <c r="E3737" s="216"/>
      <c r="F3737" s="216"/>
      <c r="G3737" s="216"/>
      <c r="H3737" s="216"/>
      <c r="I3737" s="216"/>
      <c r="J3737" s="216"/>
      <c r="K3737" s="216"/>
      <c r="L3737" s="216"/>
      <c r="M3737" s="216"/>
      <c r="N3737" s="216"/>
      <c r="O3737" s="216"/>
      <c r="P3737" s="216"/>
      <c r="Q3737" s="216"/>
      <c r="R3737" s="216"/>
      <c r="S3737" s="216"/>
      <c r="T3737" s="216"/>
      <c r="U3737" s="216"/>
      <c r="V3737" s="216"/>
      <c r="W3737" s="216"/>
      <c r="X3737" s="216"/>
      <c r="Y3737" s="216"/>
      <c r="Z3737" s="216"/>
      <c r="AA3737" s="216"/>
      <c r="AB3737" s="216"/>
      <c r="AC3737" s="216"/>
      <c r="AD3737" s="216"/>
      <c r="AE3737" s="216"/>
      <c r="AF3737" s="216"/>
      <c r="AG3737" s="216"/>
      <c r="AH3737" s="216"/>
      <c r="AI3737" s="216"/>
      <c r="AJ3737" s="216"/>
      <c r="AK3737" s="216"/>
      <c r="AL3737" s="216"/>
      <c r="FY3737" s="184"/>
      <c r="JJ3737" s="184"/>
    </row>
    <row r="3738" spans="2:270">
      <c r="B3738" s="202"/>
      <c r="E3738" s="216"/>
      <c r="F3738" s="216"/>
      <c r="G3738" s="216"/>
      <c r="H3738" s="216"/>
      <c r="I3738" s="216"/>
      <c r="J3738" s="216"/>
      <c r="K3738" s="216"/>
      <c r="L3738" s="216"/>
      <c r="M3738" s="216"/>
      <c r="N3738" s="216"/>
      <c r="O3738" s="216"/>
      <c r="P3738" s="216"/>
      <c r="Q3738" s="216"/>
      <c r="R3738" s="216"/>
      <c r="S3738" s="216"/>
      <c r="T3738" s="216"/>
      <c r="U3738" s="216"/>
      <c r="V3738" s="216"/>
      <c r="W3738" s="216"/>
      <c r="X3738" s="216"/>
      <c r="Y3738" s="216"/>
      <c r="Z3738" s="216"/>
      <c r="AA3738" s="216"/>
      <c r="AB3738" s="216"/>
      <c r="AC3738" s="216"/>
      <c r="AD3738" s="216"/>
      <c r="AE3738" s="216"/>
      <c r="AF3738" s="216"/>
      <c r="AG3738" s="216"/>
      <c r="AH3738" s="216"/>
      <c r="AI3738" s="216"/>
      <c r="AJ3738" s="216"/>
      <c r="AK3738" s="216"/>
      <c r="AL3738" s="216"/>
      <c r="FY3738" s="184"/>
      <c r="JJ3738" s="184"/>
    </row>
    <row r="3739" spans="2:270">
      <c r="B3739" s="202"/>
      <c r="E3739" s="216"/>
      <c r="F3739" s="216"/>
      <c r="G3739" s="216"/>
      <c r="H3739" s="216"/>
      <c r="I3739" s="216"/>
      <c r="J3739" s="216"/>
      <c r="K3739" s="216"/>
      <c r="L3739" s="216"/>
      <c r="M3739" s="216"/>
      <c r="N3739" s="216"/>
      <c r="O3739" s="216"/>
      <c r="P3739" s="216"/>
      <c r="Q3739" s="216"/>
      <c r="R3739" s="216"/>
      <c r="S3739" s="216"/>
      <c r="T3739" s="216"/>
      <c r="U3739" s="216"/>
      <c r="V3739" s="216"/>
      <c r="W3739" s="216"/>
      <c r="X3739" s="216"/>
      <c r="Y3739" s="216"/>
      <c r="Z3739" s="216"/>
      <c r="AA3739" s="216"/>
      <c r="AB3739" s="216"/>
      <c r="AC3739" s="216"/>
      <c r="AD3739" s="216"/>
      <c r="AE3739" s="216"/>
      <c r="AF3739" s="216"/>
      <c r="AG3739" s="216"/>
      <c r="AH3739" s="216"/>
      <c r="AI3739" s="216"/>
      <c r="AJ3739" s="216"/>
      <c r="AK3739" s="216"/>
      <c r="AL3739" s="216"/>
      <c r="FY3739" s="184"/>
      <c r="JJ3739" s="184"/>
    </row>
    <row r="3740" spans="2:270">
      <c r="B3740" s="202"/>
      <c r="E3740" s="216"/>
      <c r="F3740" s="216"/>
      <c r="G3740" s="216"/>
      <c r="H3740" s="216"/>
      <c r="I3740" s="216"/>
      <c r="J3740" s="216"/>
      <c r="K3740" s="216"/>
      <c r="L3740" s="216"/>
      <c r="M3740" s="216"/>
      <c r="N3740" s="216"/>
      <c r="O3740" s="216"/>
      <c r="P3740" s="216"/>
      <c r="Q3740" s="216"/>
      <c r="R3740" s="216"/>
      <c r="S3740" s="216"/>
      <c r="T3740" s="216"/>
      <c r="U3740" s="216"/>
      <c r="V3740" s="216"/>
      <c r="W3740" s="216"/>
      <c r="X3740" s="216"/>
      <c r="Y3740" s="216"/>
      <c r="Z3740" s="216"/>
      <c r="AA3740" s="216"/>
      <c r="AB3740" s="216"/>
      <c r="AC3740" s="216"/>
      <c r="AD3740" s="216"/>
      <c r="AE3740" s="216"/>
      <c r="AF3740" s="216"/>
      <c r="AG3740" s="216"/>
      <c r="AH3740" s="216"/>
      <c r="AI3740" s="216"/>
      <c r="AJ3740" s="216"/>
      <c r="AK3740" s="216"/>
      <c r="AL3740" s="216"/>
      <c r="FY3740" s="184"/>
      <c r="JJ3740" s="184"/>
    </row>
    <row r="3741" spans="2:270">
      <c r="B3741" s="202"/>
      <c r="E3741" s="216"/>
      <c r="F3741" s="216"/>
      <c r="G3741" s="216"/>
      <c r="H3741" s="216"/>
      <c r="I3741" s="216"/>
      <c r="J3741" s="216"/>
      <c r="K3741" s="216"/>
      <c r="L3741" s="216"/>
      <c r="M3741" s="216"/>
      <c r="N3741" s="216"/>
      <c r="O3741" s="216"/>
      <c r="P3741" s="216"/>
      <c r="Q3741" s="216"/>
      <c r="R3741" s="216"/>
      <c r="S3741" s="216"/>
      <c r="T3741" s="216"/>
      <c r="U3741" s="216"/>
      <c r="V3741" s="216"/>
      <c r="W3741" s="216"/>
      <c r="X3741" s="216"/>
      <c r="Y3741" s="216"/>
      <c r="Z3741" s="216"/>
      <c r="AA3741" s="216"/>
      <c r="AB3741" s="216"/>
      <c r="AC3741" s="216"/>
      <c r="AD3741" s="216"/>
      <c r="AE3741" s="216"/>
      <c r="AF3741" s="216"/>
      <c r="AG3741" s="216"/>
      <c r="AH3741" s="216"/>
      <c r="AI3741" s="216"/>
      <c r="AJ3741" s="216"/>
      <c r="AK3741" s="216"/>
      <c r="AL3741" s="216"/>
      <c r="FY3741" s="184"/>
      <c r="JJ3741" s="184"/>
    </row>
    <row r="3742" spans="2:270">
      <c r="B3742" s="202"/>
      <c r="E3742" s="216"/>
      <c r="F3742" s="216"/>
      <c r="G3742" s="216"/>
      <c r="H3742" s="216"/>
      <c r="I3742" s="216"/>
      <c r="J3742" s="216"/>
      <c r="K3742" s="216"/>
      <c r="L3742" s="216"/>
      <c r="M3742" s="216"/>
      <c r="N3742" s="216"/>
      <c r="O3742" s="216"/>
      <c r="P3742" s="216"/>
      <c r="Q3742" s="216"/>
      <c r="R3742" s="216"/>
      <c r="S3742" s="216"/>
      <c r="T3742" s="216"/>
      <c r="U3742" s="216"/>
      <c r="V3742" s="216"/>
      <c r="W3742" s="216"/>
      <c r="X3742" s="216"/>
      <c r="Y3742" s="216"/>
      <c r="Z3742" s="216"/>
      <c r="AA3742" s="216"/>
      <c r="AB3742" s="216"/>
      <c r="AC3742" s="216"/>
      <c r="AD3742" s="216"/>
      <c r="AE3742" s="216"/>
      <c r="AF3742" s="216"/>
      <c r="AG3742" s="216"/>
      <c r="AH3742" s="216"/>
      <c r="AI3742" s="216"/>
      <c r="AJ3742" s="216"/>
      <c r="AK3742" s="216"/>
      <c r="AL3742" s="216"/>
      <c r="FY3742" s="184"/>
      <c r="JJ3742" s="184"/>
    </row>
    <row r="3743" spans="2:270">
      <c r="B3743" s="202"/>
      <c r="E3743" s="216"/>
      <c r="F3743" s="216"/>
      <c r="G3743" s="216"/>
      <c r="H3743" s="216"/>
      <c r="I3743" s="216"/>
      <c r="J3743" s="216"/>
      <c r="K3743" s="216"/>
      <c r="L3743" s="216"/>
      <c r="M3743" s="216"/>
      <c r="N3743" s="216"/>
      <c r="O3743" s="216"/>
      <c r="P3743" s="216"/>
      <c r="Q3743" s="216"/>
      <c r="R3743" s="216"/>
      <c r="S3743" s="216"/>
      <c r="T3743" s="216"/>
      <c r="U3743" s="216"/>
      <c r="V3743" s="216"/>
      <c r="W3743" s="216"/>
      <c r="X3743" s="216"/>
      <c r="Y3743" s="216"/>
      <c r="Z3743" s="216"/>
      <c r="AA3743" s="216"/>
      <c r="AB3743" s="216"/>
      <c r="AC3743" s="216"/>
      <c r="AD3743" s="216"/>
      <c r="AE3743" s="216"/>
      <c r="AF3743" s="216"/>
      <c r="AG3743" s="216"/>
      <c r="AH3743" s="216"/>
      <c r="AI3743" s="216"/>
      <c r="AJ3743" s="216"/>
      <c r="AK3743" s="216"/>
      <c r="AL3743" s="216"/>
      <c r="FY3743" s="184"/>
      <c r="JJ3743" s="184"/>
    </row>
    <row r="3744" spans="2:270">
      <c r="B3744" s="202"/>
      <c r="E3744" s="216"/>
      <c r="F3744" s="216"/>
      <c r="G3744" s="216"/>
      <c r="H3744" s="216"/>
      <c r="I3744" s="216"/>
      <c r="J3744" s="216"/>
      <c r="K3744" s="216"/>
      <c r="L3744" s="216"/>
      <c r="M3744" s="216"/>
      <c r="N3744" s="216"/>
      <c r="O3744" s="216"/>
      <c r="P3744" s="216"/>
      <c r="Q3744" s="216"/>
      <c r="R3744" s="216"/>
      <c r="S3744" s="216"/>
      <c r="T3744" s="216"/>
      <c r="U3744" s="216"/>
      <c r="V3744" s="216"/>
      <c r="W3744" s="216"/>
      <c r="X3744" s="216"/>
      <c r="Y3744" s="216"/>
      <c r="Z3744" s="216"/>
      <c r="AA3744" s="216"/>
      <c r="AB3744" s="216"/>
      <c r="AC3744" s="216"/>
      <c r="AD3744" s="216"/>
      <c r="AE3744" s="216"/>
      <c r="AF3744" s="216"/>
      <c r="AG3744" s="216"/>
      <c r="AH3744" s="216"/>
      <c r="AI3744" s="216"/>
      <c r="AJ3744" s="216"/>
      <c r="AK3744" s="216"/>
      <c r="AL3744" s="216"/>
      <c r="FY3744" s="184"/>
      <c r="JJ3744" s="184"/>
    </row>
    <row r="3745" spans="2:270">
      <c r="B3745" s="202"/>
      <c r="E3745" s="216"/>
      <c r="F3745" s="216"/>
      <c r="G3745" s="216"/>
      <c r="H3745" s="216"/>
      <c r="I3745" s="216"/>
      <c r="J3745" s="216"/>
      <c r="K3745" s="216"/>
      <c r="L3745" s="216"/>
      <c r="M3745" s="216"/>
      <c r="N3745" s="216"/>
      <c r="O3745" s="216"/>
      <c r="P3745" s="216"/>
      <c r="Q3745" s="216"/>
      <c r="R3745" s="216"/>
      <c r="S3745" s="216"/>
      <c r="T3745" s="216"/>
      <c r="U3745" s="216"/>
      <c r="V3745" s="216"/>
      <c r="W3745" s="216"/>
      <c r="X3745" s="216"/>
      <c r="Y3745" s="216"/>
      <c r="Z3745" s="216"/>
      <c r="AA3745" s="216"/>
      <c r="AB3745" s="216"/>
      <c r="AC3745" s="216"/>
      <c r="AD3745" s="216"/>
      <c r="AE3745" s="216"/>
      <c r="AF3745" s="216"/>
      <c r="AG3745" s="216"/>
      <c r="AH3745" s="216"/>
      <c r="AI3745" s="216"/>
      <c r="AJ3745" s="216"/>
      <c r="AK3745" s="216"/>
      <c r="AL3745" s="216"/>
      <c r="FY3745" s="184"/>
      <c r="JJ3745" s="184"/>
    </row>
    <row r="3746" spans="2:270">
      <c r="B3746" s="202"/>
      <c r="E3746" s="216"/>
      <c r="F3746" s="216"/>
      <c r="G3746" s="216"/>
      <c r="H3746" s="216"/>
      <c r="I3746" s="216"/>
      <c r="J3746" s="216"/>
      <c r="K3746" s="216"/>
      <c r="L3746" s="216"/>
      <c r="M3746" s="216"/>
      <c r="N3746" s="216"/>
      <c r="O3746" s="216"/>
      <c r="P3746" s="216"/>
      <c r="Q3746" s="216"/>
      <c r="R3746" s="216"/>
      <c r="S3746" s="216"/>
      <c r="T3746" s="216"/>
      <c r="U3746" s="216"/>
      <c r="V3746" s="216"/>
      <c r="W3746" s="216"/>
      <c r="X3746" s="216"/>
      <c r="Y3746" s="216"/>
      <c r="Z3746" s="216"/>
      <c r="AA3746" s="216"/>
      <c r="AB3746" s="216"/>
      <c r="AC3746" s="216"/>
      <c r="AD3746" s="216"/>
      <c r="AE3746" s="216"/>
      <c r="AF3746" s="216"/>
      <c r="AG3746" s="216"/>
      <c r="AH3746" s="216"/>
      <c r="AI3746" s="216"/>
      <c r="AJ3746" s="216"/>
      <c r="AK3746" s="216"/>
      <c r="AL3746" s="216"/>
      <c r="FY3746" s="184"/>
      <c r="JJ3746" s="184"/>
    </row>
    <row r="3747" spans="2:270">
      <c r="B3747" s="202"/>
      <c r="E3747" s="216"/>
      <c r="F3747" s="216"/>
      <c r="G3747" s="216"/>
      <c r="H3747" s="216"/>
      <c r="I3747" s="216"/>
      <c r="J3747" s="216"/>
      <c r="K3747" s="216"/>
      <c r="L3747" s="216"/>
      <c r="M3747" s="216"/>
      <c r="N3747" s="216"/>
      <c r="O3747" s="216"/>
      <c r="P3747" s="216"/>
      <c r="Q3747" s="216"/>
      <c r="R3747" s="216"/>
      <c r="S3747" s="216"/>
      <c r="T3747" s="216"/>
      <c r="U3747" s="216"/>
      <c r="V3747" s="216"/>
      <c r="W3747" s="216"/>
      <c r="X3747" s="216"/>
      <c r="Y3747" s="216"/>
      <c r="Z3747" s="216"/>
      <c r="AA3747" s="216"/>
      <c r="AB3747" s="216"/>
      <c r="AC3747" s="216"/>
      <c r="AD3747" s="216"/>
      <c r="AE3747" s="216"/>
      <c r="AF3747" s="216"/>
      <c r="AG3747" s="216"/>
      <c r="AH3747" s="216"/>
      <c r="AI3747" s="216"/>
      <c r="AJ3747" s="216"/>
      <c r="AK3747" s="216"/>
      <c r="AL3747" s="216"/>
      <c r="FY3747" s="184"/>
      <c r="JJ3747" s="184"/>
    </row>
    <row r="3748" spans="2:270">
      <c r="B3748" s="202"/>
      <c r="E3748" s="216"/>
      <c r="F3748" s="216"/>
      <c r="G3748" s="216"/>
      <c r="H3748" s="216"/>
      <c r="I3748" s="216"/>
      <c r="J3748" s="216"/>
      <c r="K3748" s="216"/>
      <c r="L3748" s="216"/>
      <c r="M3748" s="216"/>
      <c r="N3748" s="216"/>
      <c r="O3748" s="216"/>
      <c r="P3748" s="216"/>
      <c r="Q3748" s="216"/>
      <c r="R3748" s="216"/>
      <c r="S3748" s="216"/>
      <c r="T3748" s="216"/>
      <c r="U3748" s="216"/>
      <c r="V3748" s="216"/>
      <c r="W3748" s="216"/>
      <c r="X3748" s="216"/>
      <c r="Y3748" s="216"/>
      <c r="Z3748" s="216"/>
      <c r="AA3748" s="216"/>
      <c r="AB3748" s="216"/>
      <c r="AC3748" s="216"/>
      <c r="AD3748" s="216"/>
      <c r="AE3748" s="216"/>
      <c r="AF3748" s="216"/>
      <c r="AG3748" s="216"/>
      <c r="AH3748" s="216"/>
      <c r="AI3748" s="216"/>
      <c r="AJ3748" s="216"/>
      <c r="AK3748" s="216"/>
      <c r="AL3748" s="216"/>
      <c r="FY3748" s="184"/>
      <c r="JJ3748" s="184"/>
    </row>
    <row r="3749" spans="2:270">
      <c r="B3749" s="202"/>
      <c r="E3749" s="216"/>
      <c r="F3749" s="216"/>
      <c r="G3749" s="216"/>
      <c r="H3749" s="216"/>
      <c r="I3749" s="216"/>
      <c r="J3749" s="216"/>
      <c r="K3749" s="216"/>
      <c r="L3749" s="216"/>
      <c r="M3749" s="216"/>
      <c r="N3749" s="216"/>
      <c r="O3749" s="216"/>
      <c r="P3749" s="216"/>
      <c r="Q3749" s="216"/>
      <c r="R3749" s="216"/>
      <c r="S3749" s="216"/>
      <c r="T3749" s="216"/>
      <c r="U3749" s="216"/>
      <c r="V3749" s="216"/>
      <c r="W3749" s="216"/>
      <c r="X3749" s="216"/>
      <c r="Y3749" s="216"/>
      <c r="Z3749" s="216"/>
      <c r="AA3749" s="216"/>
      <c r="AB3749" s="216"/>
      <c r="AC3749" s="216"/>
      <c r="AD3749" s="216"/>
      <c r="AE3749" s="216"/>
      <c r="AF3749" s="216"/>
      <c r="AG3749" s="216"/>
      <c r="AH3749" s="216"/>
      <c r="AI3749" s="216"/>
      <c r="AJ3749" s="216"/>
      <c r="AK3749" s="216"/>
      <c r="AL3749" s="216"/>
      <c r="FY3749" s="184"/>
      <c r="JJ3749" s="184"/>
    </row>
    <row r="3750" spans="2:270">
      <c r="B3750" s="202"/>
      <c r="E3750" s="216"/>
      <c r="F3750" s="216"/>
      <c r="G3750" s="216"/>
      <c r="H3750" s="216"/>
      <c r="I3750" s="216"/>
      <c r="J3750" s="216"/>
      <c r="K3750" s="216"/>
      <c r="L3750" s="216"/>
      <c r="M3750" s="216"/>
      <c r="N3750" s="216"/>
      <c r="O3750" s="216"/>
      <c r="P3750" s="216"/>
      <c r="Q3750" s="216"/>
      <c r="R3750" s="216"/>
      <c r="S3750" s="216"/>
      <c r="T3750" s="216"/>
      <c r="U3750" s="216"/>
      <c r="V3750" s="216"/>
      <c r="W3750" s="216"/>
      <c r="X3750" s="216"/>
      <c r="Y3750" s="216"/>
      <c r="Z3750" s="216"/>
      <c r="AA3750" s="216"/>
      <c r="AB3750" s="216"/>
      <c r="AC3750" s="216"/>
      <c r="AD3750" s="216"/>
      <c r="AE3750" s="216"/>
      <c r="AF3750" s="216"/>
      <c r="AG3750" s="216"/>
      <c r="AH3750" s="216"/>
      <c r="AI3750" s="216"/>
      <c r="AJ3750" s="216"/>
      <c r="AK3750" s="216"/>
      <c r="AL3750" s="216"/>
      <c r="FY3750" s="184"/>
      <c r="JJ3750" s="184"/>
    </row>
    <row r="3751" spans="2:270">
      <c r="B3751" s="202"/>
      <c r="E3751" s="216"/>
      <c r="F3751" s="216"/>
      <c r="G3751" s="216"/>
      <c r="H3751" s="216"/>
      <c r="I3751" s="216"/>
      <c r="J3751" s="216"/>
      <c r="K3751" s="216"/>
      <c r="L3751" s="216"/>
      <c r="M3751" s="216"/>
      <c r="N3751" s="216"/>
      <c r="O3751" s="216"/>
      <c r="P3751" s="216"/>
      <c r="Q3751" s="216"/>
      <c r="R3751" s="216"/>
      <c r="S3751" s="216"/>
      <c r="T3751" s="216"/>
      <c r="U3751" s="216"/>
      <c r="V3751" s="216"/>
      <c r="W3751" s="216"/>
      <c r="X3751" s="216"/>
      <c r="Y3751" s="216"/>
      <c r="Z3751" s="216"/>
      <c r="AA3751" s="216"/>
      <c r="AB3751" s="216"/>
      <c r="AC3751" s="216"/>
      <c r="AD3751" s="216"/>
      <c r="AE3751" s="216"/>
      <c r="AF3751" s="216"/>
      <c r="AG3751" s="216"/>
      <c r="AH3751" s="216"/>
      <c r="AI3751" s="216"/>
      <c r="AJ3751" s="216"/>
      <c r="AK3751" s="216"/>
      <c r="AL3751" s="216"/>
      <c r="FY3751" s="184"/>
      <c r="JJ3751" s="184"/>
    </row>
    <row r="3752" spans="2:270">
      <c r="B3752" s="202"/>
      <c r="E3752" s="216"/>
      <c r="F3752" s="216"/>
      <c r="G3752" s="216"/>
      <c r="H3752" s="216"/>
      <c r="I3752" s="216"/>
      <c r="J3752" s="216"/>
      <c r="K3752" s="216"/>
      <c r="L3752" s="216"/>
      <c r="M3752" s="216"/>
      <c r="N3752" s="216"/>
      <c r="O3752" s="216"/>
      <c r="P3752" s="216"/>
      <c r="Q3752" s="216"/>
      <c r="R3752" s="216"/>
      <c r="S3752" s="216"/>
      <c r="T3752" s="216"/>
      <c r="U3752" s="216"/>
      <c r="V3752" s="216"/>
      <c r="W3752" s="216"/>
      <c r="X3752" s="216"/>
      <c r="Y3752" s="216"/>
      <c r="Z3752" s="216"/>
      <c r="AA3752" s="216"/>
      <c r="AB3752" s="216"/>
      <c r="AC3752" s="216"/>
      <c r="AD3752" s="216"/>
      <c r="AE3752" s="216"/>
      <c r="AF3752" s="216"/>
      <c r="AG3752" s="216"/>
      <c r="AH3752" s="216"/>
      <c r="AI3752" s="216"/>
      <c r="AJ3752" s="216"/>
      <c r="AK3752" s="216"/>
      <c r="AL3752" s="216"/>
      <c r="FY3752" s="184"/>
      <c r="JJ3752" s="184"/>
    </row>
    <row r="3753" spans="2:270">
      <c r="B3753" s="202"/>
      <c r="E3753" s="216"/>
      <c r="F3753" s="216"/>
      <c r="G3753" s="216"/>
      <c r="H3753" s="216"/>
      <c r="I3753" s="216"/>
      <c r="J3753" s="216"/>
      <c r="K3753" s="216"/>
      <c r="L3753" s="216"/>
      <c r="M3753" s="216"/>
      <c r="N3753" s="216"/>
      <c r="O3753" s="216"/>
      <c r="P3753" s="216"/>
      <c r="Q3753" s="216"/>
      <c r="R3753" s="216"/>
      <c r="S3753" s="216"/>
      <c r="T3753" s="216"/>
      <c r="U3753" s="216"/>
      <c r="V3753" s="216"/>
      <c r="W3753" s="216"/>
      <c r="X3753" s="216"/>
      <c r="Y3753" s="216"/>
      <c r="Z3753" s="216"/>
      <c r="AA3753" s="216"/>
      <c r="AB3753" s="216"/>
      <c r="AC3753" s="216"/>
      <c r="AD3753" s="216"/>
      <c r="AE3753" s="216"/>
      <c r="AF3753" s="216"/>
      <c r="AG3753" s="216"/>
      <c r="AH3753" s="216"/>
      <c r="AI3753" s="216"/>
      <c r="AJ3753" s="216"/>
      <c r="AK3753" s="216"/>
      <c r="AL3753" s="216"/>
      <c r="FY3753" s="184"/>
      <c r="JJ3753" s="184"/>
    </row>
    <row r="3754" spans="2:270">
      <c r="B3754" s="202"/>
      <c r="E3754" s="216"/>
      <c r="F3754" s="216"/>
      <c r="G3754" s="216"/>
      <c r="H3754" s="216"/>
      <c r="I3754" s="216"/>
      <c r="J3754" s="216"/>
      <c r="K3754" s="216"/>
      <c r="L3754" s="216"/>
      <c r="M3754" s="216"/>
      <c r="N3754" s="216"/>
      <c r="O3754" s="216"/>
      <c r="P3754" s="216"/>
      <c r="Q3754" s="216"/>
      <c r="R3754" s="216"/>
      <c r="S3754" s="216"/>
      <c r="T3754" s="216"/>
      <c r="U3754" s="216"/>
      <c r="V3754" s="216"/>
      <c r="W3754" s="216"/>
      <c r="X3754" s="216"/>
      <c r="Y3754" s="216"/>
      <c r="Z3754" s="216"/>
      <c r="AA3754" s="216"/>
      <c r="AB3754" s="216"/>
      <c r="AC3754" s="216"/>
      <c r="AD3754" s="216"/>
      <c r="AE3754" s="216"/>
      <c r="AF3754" s="216"/>
      <c r="AG3754" s="216"/>
      <c r="AH3754" s="216"/>
      <c r="AI3754" s="216"/>
      <c r="AJ3754" s="216"/>
      <c r="AK3754" s="216"/>
      <c r="AL3754" s="216"/>
      <c r="FY3754" s="184"/>
      <c r="JJ3754" s="184"/>
    </row>
    <row r="3755" spans="2:270">
      <c r="B3755" s="202"/>
      <c r="E3755" s="216"/>
      <c r="F3755" s="216"/>
      <c r="G3755" s="216"/>
      <c r="H3755" s="216"/>
      <c r="I3755" s="216"/>
      <c r="J3755" s="216"/>
      <c r="K3755" s="216"/>
      <c r="L3755" s="216"/>
      <c r="M3755" s="216"/>
      <c r="N3755" s="216"/>
      <c r="O3755" s="216"/>
      <c r="P3755" s="216"/>
      <c r="Q3755" s="216"/>
      <c r="R3755" s="216"/>
      <c r="S3755" s="216"/>
      <c r="T3755" s="216"/>
      <c r="U3755" s="216"/>
      <c r="V3755" s="216"/>
      <c r="W3755" s="216"/>
      <c r="X3755" s="216"/>
      <c r="Y3755" s="216"/>
      <c r="Z3755" s="216"/>
      <c r="AA3755" s="216"/>
      <c r="AB3755" s="216"/>
      <c r="AC3755" s="216"/>
      <c r="AD3755" s="216"/>
      <c r="AE3755" s="216"/>
      <c r="AF3755" s="216"/>
      <c r="AG3755" s="216"/>
      <c r="AH3755" s="216"/>
      <c r="AI3755" s="216"/>
      <c r="AJ3755" s="216"/>
      <c r="AK3755" s="216"/>
      <c r="AL3755" s="216"/>
      <c r="FY3755" s="184"/>
      <c r="JJ3755" s="184"/>
    </row>
    <row r="3756" spans="2:270">
      <c r="B3756" s="202"/>
      <c r="E3756" s="216"/>
      <c r="F3756" s="216"/>
      <c r="G3756" s="216"/>
      <c r="H3756" s="216"/>
      <c r="I3756" s="216"/>
      <c r="J3756" s="216"/>
      <c r="K3756" s="216"/>
      <c r="L3756" s="216"/>
      <c r="M3756" s="216"/>
      <c r="N3756" s="216"/>
      <c r="O3756" s="216"/>
      <c r="P3756" s="216"/>
      <c r="Q3756" s="216"/>
      <c r="R3756" s="216"/>
      <c r="S3756" s="216"/>
      <c r="T3756" s="216"/>
      <c r="U3756" s="216"/>
      <c r="V3756" s="216"/>
      <c r="W3756" s="216"/>
      <c r="X3756" s="216"/>
      <c r="Y3756" s="216"/>
      <c r="Z3756" s="216"/>
      <c r="AA3756" s="216"/>
      <c r="AB3756" s="216"/>
      <c r="AC3756" s="216"/>
      <c r="AD3756" s="216"/>
      <c r="AE3756" s="216"/>
      <c r="AF3756" s="216"/>
      <c r="AG3756" s="216"/>
      <c r="AH3756" s="216"/>
      <c r="AI3756" s="216"/>
      <c r="AJ3756" s="216"/>
      <c r="AK3756" s="216"/>
      <c r="AL3756" s="216"/>
      <c r="FY3756" s="184"/>
      <c r="JJ3756" s="184"/>
    </row>
    <row r="3757" spans="2:270">
      <c r="B3757" s="202"/>
      <c r="E3757" s="216"/>
      <c r="F3757" s="216"/>
      <c r="G3757" s="216"/>
      <c r="H3757" s="216"/>
      <c r="I3757" s="216"/>
      <c r="J3757" s="216"/>
      <c r="K3757" s="216"/>
      <c r="L3757" s="216"/>
      <c r="M3757" s="216"/>
      <c r="N3757" s="216"/>
      <c r="O3757" s="216"/>
      <c r="P3757" s="216"/>
      <c r="Q3757" s="216"/>
      <c r="R3757" s="216"/>
      <c r="S3757" s="216"/>
      <c r="T3757" s="216"/>
      <c r="U3757" s="216"/>
      <c r="V3757" s="216"/>
      <c r="W3757" s="216"/>
      <c r="X3757" s="216"/>
      <c r="Y3757" s="216"/>
      <c r="Z3757" s="216"/>
      <c r="AA3757" s="216"/>
      <c r="AB3757" s="216"/>
      <c r="AC3757" s="216"/>
      <c r="AD3757" s="216"/>
      <c r="AE3757" s="216"/>
      <c r="AF3757" s="216"/>
      <c r="AG3757" s="216"/>
      <c r="AH3757" s="216"/>
      <c r="AI3757" s="216"/>
      <c r="AJ3757" s="216"/>
      <c r="AK3757" s="216"/>
      <c r="AL3757" s="216"/>
      <c r="FY3757" s="184"/>
      <c r="JJ3757" s="184"/>
    </row>
    <row r="3758" spans="2:270">
      <c r="B3758" s="202"/>
      <c r="E3758" s="216"/>
      <c r="F3758" s="216"/>
      <c r="G3758" s="216"/>
      <c r="H3758" s="216"/>
      <c r="I3758" s="216"/>
      <c r="J3758" s="216"/>
      <c r="K3758" s="216"/>
      <c r="L3758" s="216"/>
      <c r="M3758" s="216"/>
      <c r="N3758" s="216"/>
      <c r="O3758" s="216"/>
      <c r="P3758" s="216"/>
      <c r="Q3758" s="216"/>
      <c r="R3758" s="216"/>
      <c r="S3758" s="216"/>
      <c r="T3758" s="216"/>
      <c r="U3758" s="216"/>
      <c r="V3758" s="216"/>
      <c r="W3758" s="216"/>
      <c r="X3758" s="216"/>
      <c r="Y3758" s="216"/>
      <c r="Z3758" s="216"/>
      <c r="AA3758" s="216"/>
      <c r="AB3758" s="216"/>
      <c r="AC3758" s="216"/>
      <c r="AD3758" s="216"/>
      <c r="AE3758" s="216"/>
      <c r="AF3758" s="216"/>
      <c r="AG3758" s="216"/>
      <c r="AH3758" s="216"/>
      <c r="AI3758" s="216"/>
      <c r="AJ3758" s="216"/>
      <c r="AK3758" s="216"/>
      <c r="AL3758" s="216"/>
      <c r="FY3758" s="184"/>
      <c r="JJ3758" s="184"/>
    </row>
    <row r="3759" spans="2:270">
      <c r="B3759" s="202"/>
      <c r="E3759" s="216"/>
      <c r="F3759" s="216"/>
      <c r="G3759" s="216"/>
      <c r="H3759" s="216"/>
      <c r="I3759" s="216"/>
      <c r="J3759" s="216"/>
      <c r="K3759" s="216"/>
      <c r="L3759" s="216"/>
      <c r="M3759" s="216"/>
      <c r="N3759" s="216"/>
      <c r="O3759" s="216"/>
      <c r="P3759" s="216"/>
      <c r="Q3759" s="216"/>
      <c r="R3759" s="216"/>
      <c r="S3759" s="216"/>
      <c r="T3759" s="216"/>
      <c r="U3759" s="216"/>
      <c r="V3759" s="216"/>
      <c r="W3759" s="216"/>
      <c r="X3759" s="216"/>
      <c r="Y3759" s="216"/>
      <c r="Z3759" s="216"/>
      <c r="AA3759" s="216"/>
      <c r="AB3759" s="216"/>
      <c r="AC3759" s="216"/>
      <c r="AD3759" s="216"/>
      <c r="AE3759" s="216"/>
      <c r="AF3759" s="216"/>
      <c r="AG3759" s="216"/>
      <c r="AH3759" s="216"/>
      <c r="AI3759" s="216"/>
      <c r="AJ3759" s="216"/>
      <c r="AK3759" s="216"/>
      <c r="AL3759" s="216"/>
      <c r="FY3759" s="184"/>
      <c r="JJ3759" s="184"/>
    </row>
    <row r="3760" spans="2:270">
      <c r="B3760" s="202"/>
      <c r="E3760" s="216"/>
      <c r="F3760" s="216"/>
      <c r="G3760" s="216"/>
      <c r="H3760" s="216"/>
      <c r="I3760" s="216"/>
      <c r="J3760" s="216"/>
      <c r="K3760" s="216"/>
      <c r="L3760" s="216"/>
      <c r="M3760" s="216"/>
      <c r="N3760" s="216"/>
      <c r="O3760" s="216"/>
      <c r="P3760" s="216"/>
      <c r="Q3760" s="216"/>
      <c r="R3760" s="216"/>
      <c r="S3760" s="216"/>
      <c r="T3760" s="216"/>
      <c r="U3760" s="216"/>
      <c r="V3760" s="216"/>
      <c r="W3760" s="216"/>
      <c r="X3760" s="216"/>
      <c r="Y3760" s="216"/>
      <c r="Z3760" s="216"/>
      <c r="AA3760" s="216"/>
      <c r="AB3760" s="216"/>
      <c r="AC3760" s="216"/>
      <c r="AD3760" s="216"/>
      <c r="AE3760" s="216"/>
      <c r="AF3760" s="216"/>
      <c r="AG3760" s="216"/>
      <c r="AH3760" s="216"/>
      <c r="AI3760" s="216"/>
      <c r="AJ3760" s="216"/>
      <c r="AK3760" s="216"/>
      <c r="AL3760" s="216"/>
      <c r="FY3760" s="184"/>
      <c r="JJ3760" s="184"/>
    </row>
    <row r="3761" spans="2:270">
      <c r="B3761" s="202"/>
      <c r="E3761" s="216"/>
      <c r="F3761" s="216"/>
      <c r="G3761" s="216"/>
      <c r="H3761" s="216"/>
      <c r="I3761" s="216"/>
      <c r="J3761" s="216"/>
      <c r="K3761" s="216"/>
      <c r="L3761" s="216"/>
      <c r="M3761" s="216"/>
      <c r="N3761" s="216"/>
      <c r="O3761" s="216"/>
      <c r="P3761" s="216"/>
      <c r="Q3761" s="216"/>
      <c r="R3761" s="216"/>
      <c r="S3761" s="216"/>
      <c r="T3761" s="216"/>
      <c r="U3761" s="216"/>
      <c r="V3761" s="216"/>
      <c r="W3761" s="216"/>
      <c r="X3761" s="216"/>
      <c r="Y3761" s="216"/>
      <c r="Z3761" s="216"/>
      <c r="AA3761" s="216"/>
      <c r="AB3761" s="216"/>
      <c r="AC3761" s="216"/>
      <c r="AD3761" s="216"/>
      <c r="AE3761" s="216"/>
      <c r="AF3761" s="216"/>
      <c r="AG3761" s="216"/>
      <c r="AH3761" s="216"/>
      <c r="AI3761" s="216"/>
      <c r="AJ3761" s="216"/>
      <c r="AK3761" s="216"/>
      <c r="AL3761" s="216"/>
      <c r="FY3761" s="184"/>
      <c r="JJ3761" s="184"/>
    </row>
    <row r="3762" spans="2:270">
      <c r="B3762" s="202"/>
      <c r="E3762" s="216"/>
      <c r="F3762" s="216"/>
      <c r="G3762" s="216"/>
      <c r="H3762" s="216"/>
      <c r="I3762" s="216"/>
      <c r="J3762" s="216"/>
      <c r="K3762" s="216"/>
      <c r="L3762" s="216"/>
      <c r="M3762" s="216"/>
      <c r="N3762" s="216"/>
      <c r="O3762" s="216"/>
      <c r="P3762" s="216"/>
      <c r="Q3762" s="216"/>
      <c r="R3762" s="216"/>
      <c r="S3762" s="216"/>
      <c r="T3762" s="216"/>
      <c r="U3762" s="216"/>
      <c r="V3762" s="216"/>
      <c r="W3762" s="216"/>
      <c r="X3762" s="216"/>
      <c r="Y3762" s="216"/>
      <c r="Z3762" s="216"/>
      <c r="AA3762" s="216"/>
      <c r="AB3762" s="216"/>
      <c r="AC3762" s="216"/>
      <c r="AD3762" s="216"/>
      <c r="AE3762" s="216"/>
      <c r="AF3762" s="216"/>
      <c r="AG3762" s="216"/>
      <c r="AH3762" s="216"/>
      <c r="AI3762" s="216"/>
      <c r="AJ3762" s="216"/>
      <c r="AK3762" s="216"/>
      <c r="AL3762" s="216"/>
      <c r="FY3762" s="184"/>
      <c r="JJ3762" s="184"/>
    </row>
    <row r="3763" spans="2:270">
      <c r="B3763" s="202"/>
      <c r="E3763" s="216"/>
      <c r="F3763" s="216"/>
      <c r="G3763" s="216"/>
      <c r="H3763" s="216"/>
      <c r="I3763" s="216"/>
      <c r="J3763" s="216"/>
      <c r="K3763" s="216"/>
      <c r="L3763" s="216"/>
      <c r="M3763" s="216"/>
      <c r="N3763" s="216"/>
      <c r="O3763" s="216"/>
      <c r="P3763" s="216"/>
      <c r="Q3763" s="216"/>
      <c r="R3763" s="216"/>
      <c r="S3763" s="216"/>
      <c r="T3763" s="216"/>
      <c r="U3763" s="216"/>
      <c r="V3763" s="216"/>
      <c r="W3763" s="216"/>
      <c r="X3763" s="216"/>
      <c r="Y3763" s="216"/>
      <c r="Z3763" s="216"/>
      <c r="AA3763" s="216"/>
      <c r="AB3763" s="216"/>
      <c r="AC3763" s="216"/>
      <c r="AD3763" s="216"/>
      <c r="AE3763" s="216"/>
      <c r="AF3763" s="216"/>
      <c r="AG3763" s="216"/>
      <c r="AH3763" s="216"/>
      <c r="AI3763" s="216"/>
      <c r="AJ3763" s="216"/>
      <c r="AK3763" s="216"/>
      <c r="AL3763" s="216"/>
      <c r="FY3763" s="184"/>
      <c r="JJ3763" s="184"/>
    </row>
    <row r="3764" spans="2:270">
      <c r="B3764" s="202"/>
      <c r="E3764" s="216"/>
      <c r="F3764" s="216"/>
      <c r="G3764" s="216"/>
      <c r="H3764" s="216"/>
      <c r="I3764" s="216"/>
      <c r="J3764" s="216"/>
      <c r="K3764" s="216"/>
      <c r="L3764" s="216"/>
      <c r="M3764" s="216"/>
      <c r="N3764" s="216"/>
      <c r="O3764" s="216"/>
      <c r="P3764" s="216"/>
      <c r="Q3764" s="216"/>
      <c r="R3764" s="216"/>
      <c r="S3764" s="216"/>
      <c r="T3764" s="216"/>
      <c r="U3764" s="216"/>
      <c r="V3764" s="216"/>
      <c r="W3764" s="216"/>
      <c r="X3764" s="216"/>
      <c r="Y3764" s="216"/>
      <c r="Z3764" s="216"/>
      <c r="AA3764" s="216"/>
      <c r="AB3764" s="216"/>
      <c r="AC3764" s="216"/>
      <c r="AD3764" s="216"/>
      <c r="AE3764" s="216"/>
      <c r="AF3764" s="216"/>
      <c r="AG3764" s="216"/>
      <c r="AH3764" s="216"/>
      <c r="AI3764" s="216"/>
      <c r="AJ3764" s="216"/>
      <c r="AK3764" s="216"/>
      <c r="AL3764" s="216"/>
      <c r="FY3764" s="184"/>
      <c r="JJ3764" s="184"/>
    </row>
    <row r="3765" spans="2:270">
      <c r="B3765" s="202"/>
      <c r="E3765" s="216"/>
      <c r="F3765" s="216"/>
      <c r="G3765" s="216"/>
      <c r="H3765" s="216"/>
      <c r="I3765" s="216"/>
      <c r="J3765" s="216"/>
      <c r="K3765" s="216"/>
      <c r="L3765" s="216"/>
      <c r="M3765" s="216"/>
      <c r="N3765" s="216"/>
      <c r="O3765" s="216"/>
      <c r="P3765" s="216"/>
      <c r="Q3765" s="216"/>
      <c r="R3765" s="216"/>
      <c r="S3765" s="216"/>
      <c r="T3765" s="216"/>
      <c r="U3765" s="216"/>
      <c r="V3765" s="216"/>
      <c r="W3765" s="216"/>
      <c r="X3765" s="216"/>
      <c r="Y3765" s="216"/>
      <c r="Z3765" s="216"/>
      <c r="AA3765" s="216"/>
      <c r="AB3765" s="216"/>
      <c r="AC3765" s="216"/>
      <c r="AD3765" s="216"/>
      <c r="AE3765" s="216"/>
      <c r="AF3765" s="216"/>
      <c r="AG3765" s="216"/>
      <c r="AH3765" s="216"/>
      <c r="AI3765" s="216"/>
      <c r="AJ3765" s="216"/>
      <c r="AK3765" s="216"/>
      <c r="AL3765" s="216"/>
      <c r="FY3765" s="184"/>
      <c r="JJ3765" s="184"/>
    </row>
    <row r="3766" spans="2:270">
      <c r="B3766" s="202"/>
      <c r="E3766" s="216"/>
      <c r="F3766" s="216"/>
      <c r="G3766" s="216"/>
      <c r="H3766" s="216"/>
      <c r="I3766" s="216"/>
      <c r="J3766" s="216"/>
      <c r="K3766" s="216"/>
      <c r="L3766" s="216"/>
      <c r="M3766" s="216"/>
      <c r="N3766" s="216"/>
      <c r="O3766" s="216"/>
      <c r="P3766" s="216"/>
      <c r="Q3766" s="216"/>
      <c r="R3766" s="216"/>
      <c r="S3766" s="216"/>
      <c r="T3766" s="216"/>
      <c r="U3766" s="216"/>
      <c r="V3766" s="216"/>
      <c r="W3766" s="216"/>
      <c r="X3766" s="216"/>
      <c r="Y3766" s="216"/>
      <c r="Z3766" s="216"/>
      <c r="AA3766" s="216"/>
      <c r="AB3766" s="216"/>
      <c r="AC3766" s="216"/>
      <c r="AD3766" s="216"/>
      <c r="AE3766" s="216"/>
      <c r="AF3766" s="216"/>
      <c r="AG3766" s="216"/>
      <c r="AH3766" s="216"/>
      <c r="AI3766" s="216"/>
      <c r="AJ3766" s="216"/>
      <c r="AK3766" s="216"/>
      <c r="AL3766" s="216"/>
      <c r="FY3766" s="184"/>
      <c r="JJ3766" s="184"/>
    </row>
    <row r="3767" spans="2:270">
      <c r="B3767" s="202"/>
      <c r="E3767" s="216"/>
      <c r="F3767" s="216"/>
      <c r="G3767" s="216"/>
      <c r="H3767" s="216"/>
      <c r="I3767" s="216"/>
      <c r="J3767" s="216"/>
      <c r="K3767" s="216"/>
      <c r="L3767" s="216"/>
      <c r="M3767" s="216"/>
      <c r="N3767" s="216"/>
      <c r="O3767" s="216"/>
      <c r="P3767" s="216"/>
      <c r="Q3767" s="216"/>
      <c r="R3767" s="216"/>
      <c r="S3767" s="216"/>
      <c r="T3767" s="216"/>
      <c r="U3767" s="216"/>
      <c r="V3767" s="216"/>
      <c r="W3767" s="216"/>
      <c r="X3767" s="216"/>
      <c r="Y3767" s="216"/>
      <c r="Z3767" s="216"/>
      <c r="AA3767" s="216"/>
      <c r="AB3767" s="216"/>
      <c r="AC3767" s="216"/>
      <c r="AD3767" s="216"/>
      <c r="AE3767" s="216"/>
      <c r="AF3767" s="216"/>
      <c r="AG3767" s="216"/>
      <c r="AH3767" s="216"/>
      <c r="AI3767" s="216"/>
      <c r="AJ3767" s="216"/>
      <c r="AK3767" s="216"/>
      <c r="AL3767" s="216"/>
      <c r="FY3767" s="184"/>
      <c r="JJ3767" s="184"/>
    </row>
    <row r="3768" spans="2:270">
      <c r="B3768" s="202"/>
      <c r="E3768" s="216"/>
      <c r="F3768" s="216"/>
      <c r="G3768" s="216"/>
      <c r="H3768" s="216"/>
      <c r="I3768" s="216"/>
      <c r="J3768" s="216"/>
      <c r="K3768" s="216"/>
      <c r="L3768" s="216"/>
      <c r="M3768" s="216"/>
      <c r="N3768" s="216"/>
      <c r="O3768" s="216"/>
      <c r="P3768" s="216"/>
      <c r="Q3768" s="216"/>
      <c r="R3768" s="216"/>
      <c r="S3768" s="216"/>
      <c r="T3768" s="216"/>
      <c r="U3768" s="216"/>
      <c r="V3768" s="216"/>
      <c r="W3768" s="216"/>
      <c r="X3768" s="216"/>
      <c r="Y3768" s="216"/>
      <c r="Z3768" s="216"/>
      <c r="AA3768" s="216"/>
      <c r="AB3768" s="216"/>
      <c r="AC3768" s="216"/>
      <c r="AD3768" s="216"/>
      <c r="AE3768" s="216"/>
      <c r="AF3768" s="216"/>
      <c r="AG3768" s="216"/>
      <c r="AH3768" s="216"/>
      <c r="AI3768" s="216"/>
      <c r="AJ3768" s="216"/>
      <c r="AK3768" s="216"/>
      <c r="AL3768" s="216"/>
      <c r="FY3768" s="184"/>
      <c r="JJ3768" s="184"/>
    </row>
    <row r="3769" spans="2:270">
      <c r="B3769" s="202"/>
      <c r="E3769" s="216"/>
      <c r="F3769" s="216"/>
      <c r="G3769" s="216"/>
      <c r="H3769" s="216"/>
      <c r="I3769" s="216"/>
      <c r="J3769" s="216"/>
      <c r="K3769" s="216"/>
      <c r="L3769" s="216"/>
      <c r="M3769" s="216"/>
      <c r="N3769" s="216"/>
      <c r="O3769" s="216"/>
      <c r="P3769" s="216"/>
      <c r="Q3769" s="216"/>
      <c r="R3769" s="216"/>
      <c r="S3769" s="216"/>
      <c r="T3769" s="216"/>
      <c r="U3769" s="216"/>
      <c r="V3769" s="216"/>
      <c r="W3769" s="216"/>
      <c r="X3769" s="216"/>
      <c r="Y3769" s="216"/>
      <c r="Z3769" s="216"/>
      <c r="AA3769" s="216"/>
      <c r="AB3769" s="216"/>
      <c r="AC3769" s="216"/>
      <c r="AD3769" s="216"/>
      <c r="AE3769" s="216"/>
      <c r="AF3769" s="216"/>
      <c r="AG3769" s="216"/>
      <c r="AH3769" s="216"/>
      <c r="AI3769" s="216"/>
      <c r="AJ3769" s="216"/>
      <c r="AK3769" s="216"/>
      <c r="AL3769" s="216"/>
      <c r="FY3769" s="184"/>
      <c r="JJ3769" s="184"/>
    </row>
    <row r="3770" spans="2:270">
      <c r="B3770" s="202"/>
      <c r="E3770" s="216"/>
      <c r="F3770" s="216"/>
      <c r="G3770" s="216"/>
      <c r="H3770" s="216"/>
      <c r="I3770" s="216"/>
      <c r="J3770" s="216"/>
      <c r="K3770" s="216"/>
      <c r="L3770" s="216"/>
      <c r="M3770" s="216"/>
      <c r="N3770" s="216"/>
      <c r="O3770" s="216"/>
      <c r="P3770" s="216"/>
      <c r="Q3770" s="216"/>
      <c r="R3770" s="216"/>
      <c r="S3770" s="216"/>
      <c r="T3770" s="216"/>
      <c r="U3770" s="216"/>
      <c r="V3770" s="216"/>
      <c r="W3770" s="216"/>
      <c r="X3770" s="216"/>
      <c r="Y3770" s="216"/>
      <c r="Z3770" s="216"/>
      <c r="AA3770" s="216"/>
      <c r="AB3770" s="216"/>
      <c r="AC3770" s="216"/>
      <c r="AD3770" s="216"/>
      <c r="AE3770" s="216"/>
      <c r="AF3770" s="216"/>
      <c r="AG3770" s="216"/>
      <c r="AH3770" s="216"/>
      <c r="AI3770" s="216"/>
      <c r="AJ3770" s="216"/>
      <c r="AK3770" s="216"/>
      <c r="AL3770" s="216"/>
      <c r="FY3770" s="184"/>
      <c r="JJ3770" s="184"/>
    </row>
    <row r="3771" spans="2:270">
      <c r="B3771" s="202"/>
      <c r="E3771" s="216"/>
      <c r="F3771" s="216"/>
      <c r="G3771" s="216"/>
      <c r="H3771" s="216"/>
      <c r="I3771" s="216"/>
      <c r="J3771" s="216"/>
      <c r="K3771" s="216"/>
      <c r="L3771" s="216"/>
      <c r="M3771" s="216"/>
      <c r="N3771" s="216"/>
      <c r="O3771" s="216"/>
      <c r="P3771" s="216"/>
      <c r="Q3771" s="216"/>
      <c r="R3771" s="216"/>
      <c r="S3771" s="216"/>
      <c r="T3771" s="216"/>
      <c r="U3771" s="216"/>
      <c r="V3771" s="216"/>
      <c r="W3771" s="216"/>
      <c r="X3771" s="216"/>
      <c r="Y3771" s="216"/>
      <c r="Z3771" s="216"/>
      <c r="AA3771" s="216"/>
      <c r="AB3771" s="216"/>
      <c r="AC3771" s="216"/>
      <c r="AD3771" s="216"/>
      <c r="AE3771" s="216"/>
      <c r="AF3771" s="216"/>
      <c r="AG3771" s="216"/>
      <c r="AH3771" s="216"/>
      <c r="AI3771" s="216"/>
      <c r="AJ3771" s="216"/>
      <c r="AK3771" s="216"/>
      <c r="AL3771" s="216"/>
      <c r="FY3771" s="184"/>
      <c r="JJ3771" s="184"/>
    </row>
    <row r="3772" spans="2:270">
      <c r="B3772" s="202"/>
      <c r="E3772" s="216"/>
      <c r="F3772" s="216"/>
      <c r="G3772" s="216"/>
      <c r="H3772" s="216"/>
      <c r="I3772" s="216"/>
      <c r="J3772" s="216"/>
      <c r="K3772" s="216"/>
      <c r="L3772" s="216"/>
      <c r="M3772" s="216"/>
      <c r="N3772" s="216"/>
      <c r="O3772" s="216"/>
      <c r="P3772" s="216"/>
      <c r="Q3772" s="216"/>
      <c r="R3772" s="216"/>
      <c r="S3772" s="216"/>
      <c r="T3772" s="216"/>
      <c r="U3772" s="216"/>
      <c r="V3772" s="216"/>
      <c r="W3772" s="216"/>
      <c r="X3772" s="216"/>
      <c r="Y3772" s="216"/>
      <c r="Z3772" s="216"/>
      <c r="AA3772" s="216"/>
      <c r="AB3772" s="216"/>
      <c r="AC3772" s="216"/>
      <c r="AD3772" s="216"/>
      <c r="AE3772" s="216"/>
      <c r="AF3772" s="216"/>
      <c r="AG3772" s="216"/>
      <c r="AH3772" s="216"/>
      <c r="AI3772" s="216"/>
      <c r="AJ3772" s="216"/>
      <c r="AK3772" s="216"/>
      <c r="AL3772" s="216"/>
      <c r="FY3772" s="184"/>
      <c r="JJ3772" s="184"/>
    </row>
    <row r="3773" spans="2:270">
      <c r="B3773" s="202"/>
      <c r="E3773" s="216"/>
      <c r="F3773" s="216"/>
      <c r="G3773" s="216"/>
      <c r="H3773" s="216"/>
      <c r="I3773" s="216"/>
      <c r="J3773" s="216"/>
      <c r="K3773" s="216"/>
      <c r="L3773" s="216"/>
      <c r="M3773" s="216"/>
      <c r="N3773" s="216"/>
      <c r="O3773" s="216"/>
      <c r="P3773" s="216"/>
      <c r="Q3773" s="216"/>
      <c r="R3773" s="216"/>
      <c r="S3773" s="216"/>
      <c r="T3773" s="216"/>
      <c r="U3773" s="216"/>
      <c r="V3773" s="216"/>
      <c r="W3773" s="216"/>
      <c r="X3773" s="216"/>
      <c r="Y3773" s="216"/>
      <c r="Z3773" s="216"/>
      <c r="AA3773" s="216"/>
      <c r="AB3773" s="216"/>
      <c r="AC3773" s="216"/>
      <c r="AD3773" s="216"/>
      <c r="AE3773" s="216"/>
      <c r="AF3773" s="216"/>
      <c r="AG3773" s="216"/>
      <c r="AH3773" s="216"/>
      <c r="AI3773" s="216"/>
      <c r="AJ3773" s="216"/>
      <c r="AK3773" s="216"/>
      <c r="AL3773" s="216"/>
      <c r="FY3773" s="184"/>
      <c r="JJ3773" s="184"/>
    </row>
    <row r="3774" spans="2:270">
      <c r="B3774" s="202"/>
      <c r="E3774" s="216"/>
      <c r="F3774" s="216"/>
      <c r="G3774" s="216"/>
      <c r="H3774" s="216"/>
      <c r="I3774" s="216"/>
      <c r="J3774" s="216"/>
      <c r="K3774" s="216"/>
      <c r="L3774" s="216"/>
      <c r="M3774" s="216"/>
      <c r="N3774" s="216"/>
      <c r="O3774" s="216"/>
      <c r="P3774" s="216"/>
      <c r="Q3774" s="216"/>
      <c r="R3774" s="216"/>
      <c r="S3774" s="216"/>
      <c r="T3774" s="216"/>
      <c r="U3774" s="216"/>
      <c r="V3774" s="216"/>
      <c r="W3774" s="216"/>
      <c r="X3774" s="216"/>
      <c r="Y3774" s="216"/>
      <c r="Z3774" s="216"/>
      <c r="AA3774" s="216"/>
      <c r="AB3774" s="216"/>
      <c r="AC3774" s="216"/>
      <c r="AD3774" s="216"/>
      <c r="AE3774" s="216"/>
      <c r="AF3774" s="216"/>
      <c r="AG3774" s="216"/>
      <c r="AH3774" s="216"/>
      <c r="AI3774" s="216"/>
      <c r="AJ3774" s="216"/>
      <c r="AK3774" s="216"/>
      <c r="AL3774" s="216"/>
      <c r="FY3774" s="184"/>
      <c r="JJ3774" s="184"/>
    </row>
    <row r="3775" spans="2:270">
      <c r="B3775" s="202"/>
      <c r="E3775" s="216"/>
      <c r="F3775" s="216"/>
      <c r="G3775" s="216"/>
      <c r="H3775" s="216"/>
      <c r="I3775" s="216"/>
      <c r="J3775" s="216"/>
      <c r="K3775" s="216"/>
      <c r="L3775" s="216"/>
      <c r="M3775" s="216"/>
      <c r="N3775" s="216"/>
      <c r="O3775" s="216"/>
      <c r="P3775" s="216"/>
      <c r="Q3775" s="216"/>
      <c r="R3775" s="216"/>
      <c r="S3775" s="216"/>
      <c r="T3775" s="216"/>
      <c r="U3775" s="216"/>
      <c r="V3775" s="216"/>
      <c r="W3775" s="216"/>
      <c r="X3775" s="216"/>
      <c r="Y3775" s="216"/>
      <c r="Z3775" s="216"/>
      <c r="AA3775" s="216"/>
      <c r="AB3775" s="216"/>
      <c r="AC3775" s="216"/>
      <c r="AD3775" s="216"/>
      <c r="AE3775" s="216"/>
      <c r="AF3775" s="216"/>
      <c r="AG3775" s="216"/>
      <c r="AH3775" s="216"/>
      <c r="AI3775" s="216"/>
      <c r="AJ3775" s="216"/>
      <c r="AK3775" s="216"/>
      <c r="AL3775" s="216"/>
      <c r="FY3775" s="184"/>
      <c r="JJ3775" s="184"/>
    </row>
    <row r="3776" spans="2:270">
      <c r="B3776" s="202"/>
      <c r="E3776" s="216"/>
      <c r="F3776" s="216"/>
      <c r="G3776" s="216"/>
      <c r="H3776" s="216"/>
      <c r="I3776" s="216"/>
      <c r="J3776" s="216"/>
      <c r="K3776" s="216"/>
      <c r="L3776" s="216"/>
      <c r="M3776" s="216"/>
      <c r="N3776" s="216"/>
      <c r="O3776" s="216"/>
      <c r="P3776" s="216"/>
      <c r="Q3776" s="216"/>
      <c r="R3776" s="216"/>
      <c r="S3776" s="216"/>
      <c r="T3776" s="216"/>
      <c r="U3776" s="216"/>
      <c r="V3776" s="216"/>
      <c r="W3776" s="216"/>
      <c r="X3776" s="216"/>
      <c r="Y3776" s="216"/>
      <c r="Z3776" s="216"/>
      <c r="AA3776" s="216"/>
      <c r="AB3776" s="216"/>
      <c r="AC3776" s="216"/>
      <c r="AD3776" s="216"/>
      <c r="AE3776" s="216"/>
      <c r="AF3776" s="216"/>
      <c r="AG3776" s="216"/>
      <c r="AH3776" s="216"/>
      <c r="AI3776" s="216"/>
      <c r="AJ3776" s="216"/>
      <c r="AK3776" s="216"/>
      <c r="AL3776" s="216"/>
      <c r="FY3776" s="184"/>
      <c r="JJ3776" s="184"/>
    </row>
    <row r="3777" spans="2:270">
      <c r="B3777" s="202"/>
      <c r="E3777" s="216"/>
      <c r="F3777" s="216"/>
      <c r="G3777" s="216"/>
      <c r="H3777" s="216"/>
      <c r="I3777" s="216"/>
      <c r="J3777" s="216"/>
      <c r="K3777" s="216"/>
      <c r="L3777" s="216"/>
      <c r="M3777" s="216"/>
      <c r="N3777" s="216"/>
      <c r="O3777" s="216"/>
      <c r="P3777" s="216"/>
      <c r="Q3777" s="216"/>
      <c r="R3777" s="216"/>
      <c r="S3777" s="216"/>
      <c r="T3777" s="216"/>
      <c r="U3777" s="216"/>
      <c r="V3777" s="216"/>
      <c r="W3777" s="216"/>
      <c r="X3777" s="216"/>
      <c r="Y3777" s="216"/>
      <c r="Z3777" s="216"/>
      <c r="AA3777" s="216"/>
      <c r="AB3777" s="216"/>
      <c r="AC3777" s="216"/>
      <c r="AD3777" s="216"/>
      <c r="AE3777" s="216"/>
      <c r="AF3777" s="216"/>
      <c r="AG3777" s="216"/>
      <c r="AH3777" s="216"/>
      <c r="AI3777" s="216"/>
      <c r="AJ3777" s="216"/>
      <c r="AK3777" s="216"/>
      <c r="AL3777" s="216"/>
      <c r="FY3777" s="184"/>
      <c r="JJ3777" s="184"/>
    </row>
    <row r="3778" spans="2:270">
      <c r="B3778" s="202"/>
      <c r="E3778" s="216"/>
      <c r="F3778" s="216"/>
      <c r="G3778" s="216"/>
      <c r="H3778" s="216"/>
      <c r="I3778" s="216"/>
      <c r="J3778" s="216"/>
      <c r="K3778" s="216"/>
      <c r="L3778" s="216"/>
      <c r="M3778" s="216"/>
      <c r="N3778" s="216"/>
      <c r="O3778" s="216"/>
      <c r="P3778" s="216"/>
      <c r="Q3778" s="216"/>
      <c r="R3778" s="216"/>
      <c r="S3778" s="216"/>
      <c r="T3778" s="216"/>
      <c r="U3778" s="216"/>
      <c r="V3778" s="216"/>
      <c r="W3778" s="216"/>
      <c r="X3778" s="216"/>
      <c r="Y3778" s="216"/>
      <c r="Z3778" s="216"/>
      <c r="AA3778" s="216"/>
      <c r="AB3778" s="216"/>
      <c r="AC3778" s="216"/>
      <c r="AD3778" s="216"/>
      <c r="AE3778" s="216"/>
      <c r="AF3778" s="216"/>
      <c r="AG3778" s="216"/>
      <c r="AH3778" s="216"/>
      <c r="AI3778" s="216"/>
      <c r="AJ3778" s="216"/>
      <c r="AK3778" s="216"/>
      <c r="AL3778" s="216"/>
      <c r="FY3778" s="184"/>
      <c r="JJ3778" s="184"/>
    </row>
    <row r="3779" spans="2:270">
      <c r="B3779" s="202"/>
      <c r="E3779" s="216"/>
      <c r="F3779" s="216"/>
      <c r="G3779" s="216"/>
      <c r="H3779" s="216"/>
      <c r="I3779" s="216"/>
      <c r="J3779" s="216"/>
      <c r="K3779" s="216"/>
      <c r="L3779" s="216"/>
      <c r="M3779" s="216"/>
      <c r="N3779" s="216"/>
      <c r="O3779" s="216"/>
      <c r="P3779" s="216"/>
      <c r="Q3779" s="216"/>
      <c r="R3779" s="216"/>
      <c r="S3779" s="216"/>
      <c r="T3779" s="216"/>
      <c r="U3779" s="216"/>
      <c r="V3779" s="216"/>
      <c r="W3779" s="216"/>
      <c r="X3779" s="216"/>
      <c r="Y3779" s="216"/>
      <c r="Z3779" s="216"/>
      <c r="AA3779" s="216"/>
      <c r="AB3779" s="216"/>
      <c r="AC3779" s="216"/>
      <c r="AD3779" s="216"/>
      <c r="AE3779" s="216"/>
      <c r="AF3779" s="216"/>
      <c r="AG3779" s="216"/>
      <c r="AH3779" s="216"/>
      <c r="AI3779" s="216"/>
      <c r="AJ3779" s="216"/>
      <c r="AK3779" s="216"/>
      <c r="AL3779" s="216"/>
      <c r="FY3779" s="184"/>
      <c r="JJ3779" s="184"/>
    </row>
    <row r="3780" spans="2:270">
      <c r="B3780" s="202"/>
      <c r="E3780" s="216"/>
      <c r="F3780" s="216"/>
      <c r="G3780" s="216"/>
      <c r="H3780" s="216"/>
      <c r="I3780" s="216"/>
      <c r="J3780" s="216"/>
      <c r="K3780" s="216"/>
      <c r="L3780" s="216"/>
      <c r="M3780" s="216"/>
      <c r="N3780" s="216"/>
      <c r="O3780" s="216"/>
      <c r="P3780" s="216"/>
      <c r="Q3780" s="216"/>
      <c r="R3780" s="216"/>
      <c r="S3780" s="216"/>
      <c r="T3780" s="216"/>
      <c r="U3780" s="216"/>
      <c r="V3780" s="216"/>
      <c r="W3780" s="216"/>
      <c r="X3780" s="216"/>
      <c r="Y3780" s="216"/>
      <c r="Z3780" s="216"/>
      <c r="AA3780" s="216"/>
      <c r="AB3780" s="216"/>
      <c r="AC3780" s="216"/>
      <c r="AD3780" s="216"/>
      <c r="AE3780" s="216"/>
      <c r="AF3780" s="216"/>
      <c r="AG3780" s="216"/>
      <c r="AH3780" s="216"/>
      <c r="AI3780" s="216"/>
      <c r="AJ3780" s="216"/>
      <c r="AK3780" s="216"/>
      <c r="AL3780" s="216"/>
      <c r="FY3780" s="184"/>
      <c r="JJ3780" s="184"/>
    </row>
    <row r="3781" spans="2:270">
      <c r="B3781" s="202"/>
      <c r="E3781" s="216"/>
      <c r="F3781" s="216"/>
      <c r="G3781" s="216"/>
      <c r="H3781" s="216"/>
      <c r="I3781" s="216"/>
      <c r="J3781" s="216"/>
      <c r="K3781" s="216"/>
      <c r="L3781" s="216"/>
      <c r="M3781" s="216"/>
      <c r="N3781" s="216"/>
      <c r="O3781" s="216"/>
      <c r="P3781" s="216"/>
      <c r="Q3781" s="216"/>
      <c r="R3781" s="216"/>
      <c r="S3781" s="216"/>
      <c r="T3781" s="216"/>
      <c r="U3781" s="216"/>
      <c r="V3781" s="216"/>
      <c r="W3781" s="216"/>
      <c r="X3781" s="216"/>
      <c r="Y3781" s="216"/>
      <c r="Z3781" s="216"/>
      <c r="AA3781" s="216"/>
      <c r="AB3781" s="216"/>
      <c r="AC3781" s="216"/>
      <c r="AD3781" s="216"/>
      <c r="AE3781" s="216"/>
      <c r="AF3781" s="216"/>
      <c r="AG3781" s="216"/>
      <c r="AH3781" s="216"/>
      <c r="AI3781" s="216"/>
      <c r="AJ3781" s="216"/>
      <c r="AK3781" s="216"/>
      <c r="AL3781" s="216"/>
      <c r="FY3781" s="184"/>
      <c r="JJ3781" s="184"/>
    </row>
    <row r="3782" spans="2:270">
      <c r="B3782" s="202"/>
      <c r="E3782" s="216"/>
      <c r="F3782" s="216"/>
      <c r="G3782" s="216"/>
      <c r="H3782" s="216"/>
      <c r="I3782" s="216"/>
      <c r="J3782" s="216"/>
      <c r="K3782" s="216"/>
      <c r="L3782" s="216"/>
      <c r="M3782" s="216"/>
      <c r="N3782" s="216"/>
      <c r="O3782" s="216"/>
      <c r="P3782" s="216"/>
      <c r="Q3782" s="216"/>
      <c r="R3782" s="216"/>
      <c r="S3782" s="216"/>
      <c r="T3782" s="216"/>
      <c r="U3782" s="216"/>
      <c r="V3782" s="216"/>
      <c r="W3782" s="216"/>
      <c r="X3782" s="216"/>
      <c r="Y3782" s="216"/>
      <c r="Z3782" s="216"/>
      <c r="AA3782" s="216"/>
      <c r="AB3782" s="216"/>
      <c r="AC3782" s="216"/>
      <c r="AD3782" s="216"/>
      <c r="AE3782" s="216"/>
      <c r="AF3782" s="216"/>
      <c r="AG3782" s="216"/>
      <c r="AH3782" s="216"/>
      <c r="AI3782" s="216"/>
      <c r="AJ3782" s="216"/>
      <c r="AK3782" s="216"/>
      <c r="AL3782" s="216"/>
      <c r="FY3782" s="184"/>
      <c r="JJ3782" s="184"/>
    </row>
    <row r="3783" spans="2:270">
      <c r="B3783" s="202"/>
      <c r="E3783" s="216"/>
      <c r="F3783" s="216"/>
      <c r="G3783" s="216"/>
      <c r="H3783" s="216"/>
      <c r="I3783" s="216"/>
      <c r="J3783" s="216"/>
      <c r="K3783" s="216"/>
      <c r="L3783" s="216"/>
      <c r="M3783" s="216"/>
      <c r="N3783" s="216"/>
      <c r="O3783" s="216"/>
      <c r="P3783" s="216"/>
      <c r="Q3783" s="216"/>
      <c r="R3783" s="216"/>
      <c r="S3783" s="216"/>
      <c r="T3783" s="216"/>
      <c r="U3783" s="216"/>
      <c r="V3783" s="216"/>
      <c r="W3783" s="216"/>
      <c r="X3783" s="216"/>
      <c r="Y3783" s="216"/>
      <c r="Z3783" s="216"/>
      <c r="AA3783" s="216"/>
      <c r="AB3783" s="216"/>
      <c r="AC3783" s="216"/>
      <c r="AD3783" s="216"/>
      <c r="AE3783" s="216"/>
      <c r="AF3783" s="216"/>
      <c r="AG3783" s="216"/>
      <c r="AH3783" s="216"/>
      <c r="AI3783" s="216"/>
      <c r="AJ3783" s="216"/>
      <c r="AK3783" s="216"/>
      <c r="AL3783" s="216"/>
      <c r="FY3783" s="184"/>
      <c r="JJ3783" s="184"/>
    </row>
    <row r="3784" spans="2:270">
      <c r="B3784" s="202"/>
      <c r="E3784" s="216"/>
      <c r="F3784" s="216"/>
      <c r="G3784" s="216"/>
      <c r="H3784" s="216"/>
      <c r="I3784" s="216"/>
      <c r="J3784" s="216"/>
      <c r="K3784" s="216"/>
      <c r="L3784" s="216"/>
      <c r="M3784" s="216"/>
      <c r="N3784" s="216"/>
      <c r="O3784" s="216"/>
      <c r="P3784" s="216"/>
      <c r="Q3784" s="216"/>
      <c r="R3784" s="216"/>
      <c r="S3784" s="216"/>
      <c r="T3784" s="216"/>
      <c r="U3784" s="216"/>
      <c r="V3784" s="216"/>
      <c r="W3784" s="216"/>
      <c r="X3784" s="216"/>
      <c r="Y3784" s="216"/>
      <c r="Z3784" s="216"/>
      <c r="AA3784" s="216"/>
      <c r="AB3784" s="216"/>
      <c r="AC3784" s="216"/>
      <c r="AD3784" s="216"/>
      <c r="AE3784" s="216"/>
      <c r="AF3784" s="216"/>
      <c r="AG3784" s="216"/>
      <c r="AH3784" s="216"/>
      <c r="AI3784" s="216"/>
      <c r="AJ3784" s="216"/>
      <c r="AK3784" s="216"/>
      <c r="AL3784" s="216"/>
      <c r="FY3784" s="184"/>
      <c r="JJ3784" s="184"/>
    </row>
    <row r="3785" spans="2:270">
      <c r="B3785" s="202"/>
      <c r="E3785" s="216"/>
      <c r="F3785" s="216"/>
      <c r="G3785" s="216"/>
      <c r="H3785" s="216"/>
      <c r="I3785" s="216"/>
      <c r="J3785" s="216"/>
      <c r="K3785" s="216"/>
      <c r="L3785" s="216"/>
      <c r="M3785" s="216"/>
      <c r="N3785" s="216"/>
      <c r="O3785" s="216"/>
      <c r="P3785" s="216"/>
      <c r="Q3785" s="216"/>
      <c r="R3785" s="216"/>
      <c r="S3785" s="216"/>
      <c r="T3785" s="216"/>
      <c r="U3785" s="216"/>
      <c r="V3785" s="216"/>
      <c r="W3785" s="216"/>
      <c r="X3785" s="216"/>
      <c r="Y3785" s="216"/>
      <c r="Z3785" s="216"/>
      <c r="AA3785" s="216"/>
      <c r="AB3785" s="216"/>
      <c r="AC3785" s="216"/>
      <c r="AD3785" s="216"/>
      <c r="AE3785" s="216"/>
      <c r="AF3785" s="216"/>
      <c r="AG3785" s="216"/>
      <c r="AH3785" s="216"/>
      <c r="AI3785" s="216"/>
      <c r="AJ3785" s="216"/>
      <c r="AK3785" s="216"/>
      <c r="AL3785" s="216"/>
      <c r="FY3785" s="184"/>
      <c r="JJ3785" s="184"/>
    </row>
    <row r="3786" spans="2:270">
      <c r="B3786" s="202"/>
      <c r="E3786" s="216"/>
      <c r="F3786" s="216"/>
      <c r="G3786" s="216"/>
      <c r="H3786" s="216"/>
      <c r="I3786" s="216"/>
      <c r="J3786" s="216"/>
      <c r="K3786" s="216"/>
      <c r="L3786" s="216"/>
      <c r="M3786" s="216"/>
      <c r="N3786" s="216"/>
      <c r="O3786" s="216"/>
      <c r="P3786" s="216"/>
      <c r="Q3786" s="216"/>
      <c r="R3786" s="216"/>
      <c r="S3786" s="216"/>
      <c r="T3786" s="216"/>
      <c r="U3786" s="216"/>
      <c r="V3786" s="216"/>
      <c r="W3786" s="216"/>
      <c r="X3786" s="216"/>
      <c r="Y3786" s="216"/>
      <c r="Z3786" s="216"/>
      <c r="AA3786" s="216"/>
      <c r="AB3786" s="216"/>
      <c r="AC3786" s="216"/>
      <c r="AD3786" s="216"/>
      <c r="AE3786" s="216"/>
      <c r="AF3786" s="216"/>
      <c r="AG3786" s="216"/>
      <c r="AH3786" s="216"/>
      <c r="AI3786" s="216"/>
      <c r="AJ3786" s="216"/>
      <c r="AK3786" s="216"/>
      <c r="AL3786" s="216"/>
      <c r="FY3786" s="184"/>
      <c r="JJ3786" s="184"/>
    </row>
    <row r="3787" spans="2:270">
      <c r="B3787" s="202"/>
      <c r="E3787" s="216"/>
      <c r="F3787" s="216"/>
      <c r="G3787" s="216"/>
      <c r="H3787" s="216"/>
      <c r="I3787" s="216"/>
      <c r="J3787" s="216"/>
      <c r="K3787" s="216"/>
      <c r="L3787" s="216"/>
      <c r="M3787" s="216"/>
      <c r="N3787" s="216"/>
      <c r="O3787" s="216"/>
      <c r="P3787" s="216"/>
      <c r="Q3787" s="216"/>
      <c r="R3787" s="216"/>
      <c r="S3787" s="216"/>
      <c r="T3787" s="216"/>
      <c r="U3787" s="216"/>
      <c r="V3787" s="216"/>
      <c r="W3787" s="216"/>
      <c r="X3787" s="216"/>
      <c r="Y3787" s="216"/>
      <c r="Z3787" s="216"/>
      <c r="AA3787" s="216"/>
      <c r="AB3787" s="216"/>
      <c r="AC3787" s="216"/>
      <c r="AD3787" s="216"/>
      <c r="AE3787" s="216"/>
      <c r="AF3787" s="216"/>
      <c r="AG3787" s="216"/>
      <c r="AH3787" s="216"/>
      <c r="AI3787" s="216"/>
      <c r="AJ3787" s="216"/>
      <c r="AK3787" s="216"/>
      <c r="AL3787" s="216"/>
      <c r="FY3787" s="184"/>
      <c r="JJ3787" s="184"/>
    </row>
    <row r="3788" spans="2:270">
      <c r="B3788" s="202"/>
      <c r="E3788" s="216"/>
      <c r="F3788" s="216"/>
      <c r="G3788" s="216"/>
      <c r="H3788" s="216"/>
      <c r="I3788" s="216"/>
      <c r="J3788" s="216"/>
      <c r="K3788" s="216"/>
      <c r="L3788" s="216"/>
      <c r="M3788" s="216"/>
      <c r="N3788" s="216"/>
      <c r="O3788" s="216"/>
      <c r="P3788" s="216"/>
      <c r="Q3788" s="216"/>
      <c r="R3788" s="216"/>
      <c r="S3788" s="216"/>
      <c r="T3788" s="216"/>
      <c r="U3788" s="216"/>
      <c r="V3788" s="216"/>
      <c r="W3788" s="216"/>
      <c r="X3788" s="216"/>
      <c r="Y3788" s="216"/>
      <c r="Z3788" s="216"/>
      <c r="AA3788" s="216"/>
      <c r="AB3788" s="216"/>
      <c r="AC3788" s="216"/>
      <c r="AD3788" s="216"/>
      <c r="AE3788" s="216"/>
      <c r="AF3788" s="216"/>
      <c r="AG3788" s="216"/>
      <c r="AH3788" s="216"/>
      <c r="AI3788" s="216"/>
      <c r="AJ3788" s="216"/>
      <c r="AK3788" s="216"/>
      <c r="AL3788" s="216"/>
      <c r="FY3788" s="184"/>
      <c r="JJ3788" s="184"/>
    </row>
    <row r="3789" spans="2:270">
      <c r="B3789" s="202"/>
      <c r="E3789" s="216"/>
      <c r="F3789" s="216"/>
      <c r="G3789" s="216"/>
      <c r="H3789" s="216"/>
      <c r="I3789" s="216"/>
      <c r="J3789" s="216"/>
      <c r="K3789" s="216"/>
      <c r="L3789" s="216"/>
      <c r="M3789" s="216"/>
      <c r="N3789" s="216"/>
      <c r="O3789" s="216"/>
      <c r="P3789" s="216"/>
      <c r="Q3789" s="216"/>
      <c r="R3789" s="216"/>
      <c r="S3789" s="216"/>
      <c r="T3789" s="216"/>
      <c r="U3789" s="216"/>
      <c r="V3789" s="216"/>
      <c r="W3789" s="216"/>
      <c r="X3789" s="216"/>
      <c r="Y3789" s="216"/>
      <c r="Z3789" s="216"/>
      <c r="AA3789" s="216"/>
      <c r="AB3789" s="216"/>
      <c r="AC3789" s="216"/>
      <c r="AD3789" s="216"/>
      <c r="AE3789" s="216"/>
      <c r="AF3789" s="216"/>
      <c r="AG3789" s="216"/>
      <c r="AH3789" s="216"/>
      <c r="AI3789" s="216"/>
      <c r="AJ3789" s="216"/>
      <c r="AK3789" s="216"/>
      <c r="AL3789" s="216"/>
      <c r="FY3789" s="184"/>
      <c r="JJ3789" s="184"/>
    </row>
    <row r="3790" spans="2:270">
      <c r="B3790" s="202"/>
      <c r="E3790" s="216"/>
      <c r="F3790" s="216"/>
      <c r="G3790" s="216"/>
      <c r="H3790" s="216"/>
      <c r="I3790" s="216"/>
      <c r="J3790" s="216"/>
      <c r="K3790" s="216"/>
      <c r="L3790" s="216"/>
      <c r="M3790" s="216"/>
      <c r="N3790" s="216"/>
      <c r="O3790" s="216"/>
      <c r="P3790" s="216"/>
      <c r="Q3790" s="216"/>
      <c r="R3790" s="216"/>
      <c r="S3790" s="216"/>
      <c r="T3790" s="216"/>
      <c r="U3790" s="216"/>
      <c r="V3790" s="216"/>
      <c r="W3790" s="216"/>
      <c r="X3790" s="216"/>
      <c r="Y3790" s="216"/>
      <c r="Z3790" s="216"/>
      <c r="AA3790" s="216"/>
      <c r="AB3790" s="216"/>
      <c r="AC3790" s="216"/>
      <c r="AD3790" s="216"/>
      <c r="AE3790" s="216"/>
      <c r="AF3790" s="216"/>
      <c r="AG3790" s="216"/>
      <c r="AH3790" s="216"/>
      <c r="AI3790" s="216"/>
      <c r="AJ3790" s="216"/>
      <c r="AK3790" s="216"/>
      <c r="AL3790" s="216"/>
      <c r="FY3790" s="184"/>
      <c r="JJ3790" s="184"/>
    </row>
    <row r="3791" spans="2:270">
      <c r="B3791" s="202"/>
      <c r="E3791" s="216"/>
      <c r="F3791" s="216"/>
      <c r="G3791" s="216"/>
      <c r="H3791" s="216"/>
      <c r="I3791" s="216"/>
      <c r="J3791" s="216"/>
      <c r="K3791" s="216"/>
      <c r="L3791" s="216"/>
      <c r="M3791" s="216"/>
      <c r="N3791" s="216"/>
      <c r="O3791" s="216"/>
      <c r="P3791" s="216"/>
      <c r="Q3791" s="216"/>
      <c r="R3791" s="216"/>
      <c r="S3791" s="216"/>
      <c r="T3791" s="216"/>
      <c r="U3791" s="216"/>
      <c r="V3791" s="216"/>
      <c r="W3791" s="216"/>
      <c r="X3791" s="216"/>
      <c r="Y3791" s="216"/>
      <c r="Z3791" s="216"/>
      <c r="AA3791" s="216"/>
      <c r="AB3791" s="216"/>
      <c r="AC3791" s="216"/>
      <c r="AD3791" s="216"/>
      <c r="AE3791" s="216"/>
      <c r="AF3791" s="216"/>
      <c r="AG3791" s="216"/>
      <c r="AH3791" s="216"/>
      <c r="AI3791" s="216"/>
      <c r="AJ3791" s="216"/>
      <c r="AK3791" s="216"/>
      <c r="AL3791" s="216"/>
      <c r="FY3791" s="184"/>
      <c r="JJ3791" s="184"/>
    </row>
    <row r="3792" spans="2:270">
      <c r="B3792" s="202"/>
      <c r="E3792" s="216"/>
      <c r="F3792" s="216"/>
      <c r="G3792" s="216"/>
      <c r="H3792" s="216"/>
      <c r="I3792" s="216"/>
      <c r="J3792" s="216"/>
      <c r="K3792" s="216"/>
      <c r="L3792" s="216"/>
      <c r="M3792" s="216"/>
      <c r="N3792" s="216"/>
      <c r="O3792" s="216"/>
      <c r="P3792" s="216"/>
      <c r="Q3792" s="216"/>
      <c r="R3792" s="216"/>
      <c r="S3792" s="216"/>
      <c r="T3792" s="216"/>
      <c r="U3792" s="216"/>
      <c r="V3792" s="216"/>
      <c r="W3792" s="216"/>
      <c r="X3792" s="216"/>
      <c r="Y3792" s="216"/>
      <c r="Z3792" s="216"/>
      <c r="AA3792" s="216"/>
      <c r="AB3792" s="216"/>
      <c r="AC3792" s="216"/>
      <c r="AD3792" s="216"/>
      <c r="AE3792" s="216"/>
      <c r="AF3792" s="216"/>
      <c r="AG3792" s="216"/>
      <c r="AH3792" s="216"/>
      <c r="AI3792" s="216"/>
      <c r="AJ3792" s="216"/>
      <c r="AK3792" s="216"/>
      <c r="AL3792" s="216"/>
      <c r="FY3792" s="184"/>
      <c r="JJ3792" s="184"/>
    </row>
    <row r="3793" spans="2:270">
      <c r="B3793" s="202"/>
      <c r="E3793" s="216"/>
      <c r="F3793" s="216"/>
      <c r="G3793" s="216"/>
      <c r="H3793" s="216"/>
      <c r="I3793" s="216"/>
      <c r="J3793" s="216"/>
      <c r="K3793" s="216"/>
      <c r="L3793" s="216"/>
      <c r="M3793" s="216"/>
      <c r="N3793" s="216"/>
      <c r="O3793" s="216"/>
      <c r="P3793" s="216"/>
      <c r="Q3793" s="216"/>
      <c r="R3793" s="216"/>
      <c r="S3793" s="216"/>
      <c r="T3793" s="216"/>
      <c r="U3793" s="216"/>
      <c r="V3793" s="216"/>
      <c r="W3793" s="216"/>
      <c r="X3793" s="216"/>
      <c r="Y3793" s="216"/>
      <c r="Z3793" s="216"/>
      <c r="AA3793" s="216"/>
      <c r="AB3793" s="216"/>
      <c r="AC3793" s="216"/>
      <c r="AD3793" s="216"/>
      <c r="AE3793" s="216"/>
      <c r="AF3793" s="216"/>
      <c r="AG3793" s="216"/>
      <c r="AH3793" s="216"/>
      <c r="AI3793" s="216"/>
      <c r="AJ3793" s="216"/>
      <c r="AK3793" s="216"/>
      <c r="AL3793" s="216"/>
      <c r="FY3793" s="184"/>
      <c r="JJ3793" s="184"/>
    </row>
    <row r="3794" spans="2:270">
      <c r="B3794" s="202"/>
      <c r="E3794" s="216"/>
      <c r="F3794" s="216"/>
      <c r="G3794" s="216"/>
      <c r="H3794" s="216"/>
      <c r="I3794" s="216"/>
      <c r="J3794" s="216"/>
      <c r="K3794" s="216"/>
      <c r="L3794" s="216"/>
      <c r="M3794" s="216"/>
      <c r="N3794" s="216"/>
      <c r="O3794" s="216"/>
      <c r="P3794" s="216"/>
      <c r="Q3794" s="216"/>
      <c r="R3794" s="216"/>
      <c r="S3794" s="216"/>
      <c r="T3794" s="216"/>
      <c r="U3794" s="216"/>
      <c r="V3794" s="216"/>
      <c r="W3794" s="216"/>
      <c r="X3794" s="216"/>
      <c r="Y3794" s="216"/>
      <c r="Z3794" s="216"/>
      <c r="AA3794" s="216"/>
      <c r="AB3794" s="216"/>
      <c r="AC3794" s="216"/>
      <c r="AD3794" s="216"/>
      <c r="AE3794" s="216"/>
      <c r="AF3794" s="216"/>
      <c r="AG3794" s="216"/>
      <c r="AH3794" s="216"/>
      <c r="AI3794" s="216"/>
      <c r="AJ3794" s="216"/>
      <c r="AK3794" s="216"/>
      <c r="AL3794" s="216"/>
      <c r="FY3794" s="184"/>
      <c r="JJ3794" s="184"/>
    </row>
    <row r="3795" spans="2:270">
      <c r="B3795" s="202"/>
      <c r="E3795" s="216"/>
      <c r="F3795" s="216"/>
      <c r="G3795" s="216"/>
      <c r="H3795" s="216"/>
      <c r="I3795" s="216"/>
      <c r="J3795" s="216"/>
      <c r="K3795" s="216"/>
      <c r="L3795" s="216"/>
      <c r="M3795" s="216"/>
      <c r="N3795" s="216"/>
      <c r="O3795" s="216"/>
      <c r="P3795" s="216"/>
      <c r="Q3795" s="216"/>
      <c r="R3795" s="216"/>
      <c r="S3795" s="216"/>
      <c r="T3795" s="216"/>
      <c r="U3795" s="216"/>
      <c r="V3795" s="216"/>
      <c r="W3795" s="216"/>
      <c r="X3795" s="216"/>
      <c r="Y3795" s="216"/>
      <c r="Z3795" s="216"/>
      <c r="AA3795" s="216"/>
      <c r="AB3795" s="216"/>
      <c r="AC3795" s="216"/>
      <c r="AD3795" s="216"/>
      <c r="AE3795" s="216"/>
      <c r="AF3795" s="216"/>
      <c r="AG3795" s="216"/>
      <c r="AH3795" s="216"/>
      <c r="AI3795" s="216"/>
      <c r="AJ3795" s="216"/>
      <c r="AK3795" s="216"/>
      <c r="AL3795" s="216"/>
      <c r="FY3795" s="184"/>
      <c r="JJ3795" s="184"/>
    </row>
    <row r="3796" spans="2:270">
      <c r="B3796" s="202"/>
      <c r="E3796" s="216"/>
      <c r="F3796" s="216"/>
      <c r="G3796" s="216"/>
      <c r="H3796" s="216"/>
      <c r="I3796" s="216"/>
      <c r="J3796" s="216"/>
      <c r="K3796" s="216"/>
      <c r="L3796" s="216"/>
      <c r="M3796" s="216"/>
      <c r="N3796" s="216"/>
      <c r="O3796" s="216"/>
      <c r="P3796" s="216"/>
      <c r="Q3796" s="216"/>
      <c r="R3796" s="216"/>
      <c r="S3796" s="216"/>
      <c r="T3796" s="216"/>
      <c r="U3796" s="216"/>
      <c r="V3796" s="216"/>
      <c r="W3796" s="216"/>
      <c r="X3796" s="216"/>
      <c r="Y3796" s="216"/>
      <c r="Z3796" s="216"/>
      <c r="AA3796" s="216"/>
      <c r="AB3796" s="216"/>
      <c r="AC3796" s="216"/>
      <c r="AD3796" s="216"/>
      <c r="AE3796" s="216"/>
      <c r="AF3796" s="216"/>
      <c r="AG3796" s="216"/>
      <c r="AH3796" s="216"/>
      <c r="AI3796" s="216"/>
      <c r="AJ3796" s="216"/>
      <c r="AK3796" s="216"/>
      <c r="AL3796" s="216"/>
      <c r="FY3796" s="184"/>
      <c r="JJ3796" s="184"/>
    </row>
    <row r="3797" spans="2:270">
      <c r="B3797" s="202"/>
      <c r="E3797" s="216"/>
      <c r="F3797" s="216"/>
      <c r="G3797" s="216"/>
      <c r="H3797" s="216"/>
      <c r="I3797" s="216"/>
      <c r="J3797" s="216"/>
      <c r="K3797" s="216"/>
      <c r="L3797" s="216"/>
      <c r="M3797" s="216"/>
      <c r="N3797" s="216"/>
      <c r="O3797" s="216"/>
      <c r="P3797" s="216"/>
      <c r="Q3797" s="216"/>
      <c r="R3797" s="216"/>
      <c r="S3797" s="216"/>
      <c r="T3797" s="216"/>
      <c r="U3797" s="216"/>
      <c r="V3797" s="216"/>
      <c r="W3797" s="216"/>
      <c r="X3797" s="216"/>
      <c r="Y3797" s="216"/>
      <c r="Z3797" s="216"/>
      <c r="AA3797" s="216"/>
      <c r="AB3797" s="216"/>
      <c r="AC3797" s="216"/>
      <c r="AD3797" s="216"/>
      <c r="AE3797" s="216"/>
      <c r="AF3797" s="216"/>
      <c r="AG3797" s="216"/>
      <c r="AH3797" s="216"/>
      <c r="AI3797" s="216"/>
      <c r="AJ3797" s="216"/>
      <c r="AK3797" s="216"/>
      <c r="AL3797" s="216"/>
      <c r="FY3797" s="184"/>
      <c r="JJ3797" s="184"/>
    </row>
    <row r="3798" spans="2:270">
      <c r="B3798" s="202"/>
      <c r="E3798" s="216"/>
      <c r="F3798" s="216"/>
      <c r="G3798" s="216"/>
      <c r="H3798" s="216"/>
      <c r="I3798" s="216"/>
      <c r="J3798" s="216"/>
      <c r="K3798" s="216"/>
      <c r="L3798" s="216"/>
      <c r="M3798" s="216"/>
      <c r="N3798" s="216"/>
      <c r="O3798" s="216"/>
      <c r="P3798" s="216"/>
      <c r="Q3798" s="216"/>
      <c r="R3798" s="216"/>
      <c r="S3798" s="216"/>
      <c r="T3798" s="216"/>
      <c r="U3798" s="216"/>
      <c r="V3798" s="216"/>
      <c r="W3798" s="216"/>
      <c r="X3798" s="216"/>
      <c r="Y3798" s="216"/>
      <c r="Z3798" s="216"/>
      <c r="AA3798" s="216"/>
      <c r="AB3798" s="216"/>
      <c r="AC3798" s="216"/>
      <c r="AD3798" s="216"/>
      <c r="AE3798" s="216"/>
      <c r="AF3798" s="216"/>
      <c r="AG3798" s="216"/>
      <c r="AH3798" s="216"/>
      <c r="AI3798" s="216"/>
      <c r="AJ3798" s="216"/>
      <c r="AK3798" s="216"/>
      <c r="AL3798" s="216"/>
      <c r="FY3798" s="184"/>
      <c r="JJ3798" s="184"/>
    </row>
    <row r="3799" spans="2:270">
      <c r="B3799" s="202"/>
      <c r="E3799" s="216"/>
      <c r="F3799" s="216"/>
      <c r="G3799" s="216"/>
      <c r="H3799" s="216"/>
      <c r="I3799" s="216"/>
      <c r="J3799" s="216"/>
      <c r="K3799" s="216"/>
      <c r="L3799" s="216"/>
      <c r="M3799" s="216"/>
      <c r="N3799" s="216"/>
      <c r="O3799" s="216"/>
      <c r="P3799" s="216"/>
      <c r="Q3799" s="216"/>
      <c r="R3799" s="216"/>
      <c r="S3799" s="216"/>
      <c r="T3799" s="216"/>
      <c r="U3799" s="216"/>
      <c r="V3799" s="216"/>
      <c r="W3799" s="216"/>
      <c r="X3799" s="216"/>
      <c r="Y3799" s="216"/>
      <c r="Z3799" s="216"/>
      <c r="AA3799" s="216"/>
      <c r="AB3799" s="216"/>
      <c r="AC3799" s="216"/>
      <c r="AD3799" s="216"/>
      <c r="AE3799" s="216"/>
      <c r="AF3799" s="216"/>
      <c r="AG3799" s="216"/>
      <c r="AH3799" s="216"/>
      <c r="AI3799" s="216"/>
      <c r="AJ3799" s="216"/>
      <c r="AK3799" s="216"/>
      <c r="AL3799" s="216"/>
      <c r="FY3799" s="184"/>
      <c r="JJ3799" s="184"/>
    </row>
    <row r="3800" spans="2:270">
      <c r="B3800" s="202"/>
      <c r="E3800" s="216"/>
      <c r="F3800" s="216"/>
      <c r="G3800" s="216"/>
      <c r="H3800" s="216"/>
      <c r="I3800" s="216"/>
      <c r="J3800" s="216"/>
      <c r="K3800" s="216"/>
      <c r="L3800" s="216"/>
      <c r="M3800" s="216"/>
      <c r="N3800" s="216"/>
      <c r="O3800" s="216"/>
      <c r="P3800" s="216"/>
      <c r="Q3800" s="216"/>
      <c r="R3800" s="216"/>
      <c r="S3800" s="216"/>
      <c r="T3800" s="216"/>
      <c r="U3800" s="216"/>
      <c r="V3800" s="216"/>
      <c r="W3800" s="216"/>
      <c r="X3800" s="216"/>
      <c r="Y3800" s="216"/>
      <c r="Z3800" s="216"/>
      <c r="AA3800" s="216"/>
      <c r="AB3800" s="216"/>
      <c r="AC3800" s="216"/>
      <c r="AD3800" s="216"/>
      <c r="AE3800" s="216"/>
      <c r="AF3800" s="216"/>
      <c r="AG3800" s="216"/>
      <c r="AH3800" s="216"/>
      <c r="AI3800" s="216"/>
      <c r="AJ3800" s="216"/>
      <c r="AK3800" s="216"/>
      <c r="AL3800" s="216"/>
      <c r="FY3800" s="184"/>
      <c r="JJ3800" s="184"/>
    </row>
    <row r="3801" spans="2:270">
      <c r="B3801" s="202"/>
      <c r="E3801" s="216"/>
      <c r="F3801" s="216"/>
      <c r="G3801" s="216"/>
      <c r="H3801" s="216"/>
      <c r="I3801" s="216"/>
      <c r="J3801" s="216"/>
      <c r="K3801" s="216"/>
      <c r="L3801" s="216"/>
      <c r="M3801" s="216"/>
      <c r="N3801" s="216"/>
      <c r="O3801" s="216"/>
      <c r="P3801" s="216"/>
      <c r="Q3801" s="216"/>
      <c r="R3801" s="216"/>
      <c r="S3801" s="216"/>
      <c r="T3801" s="216"/>
      <c r="U3801" s="216"/>
      <c r="V3801" s="216"/>
      <c r="W3801" s="216"/>
      <c r="X3801" s="216"/>
      <c r="Y3801" s="216"/>
      <c r="Z3801" s="216"/>
      <c r="AA3801" s="216"/>
      <c r="AB3801" s="216"/>
      <c r="AC3801" s="216"/>
      <c r="AD3801" s="216"/>
      <c r="AE3801" s="216"/>
      <c r="AF3801" s="216"/>
      <c r="AG3801" s="216"/>
      <c r="AH3801" s="216"/>
      <c r="AI3801" s="216"/>
      <c r="AJ3801" s="216"/>
      <c r="AK3801" s="216"/>
      <c r="AL3801" s="216"/>
      <c r="FY3801" s="184"/>
      <c r="JJ3801" s="184"/>
    </row>
    <row r="3802" spans="2:270">
      <c r="B3802" s="202"/>
      <c r="E3802" s="216"/>
      <c r="F3802" s="216"/>
      <c r="G3802" s="216"/>
      <c r="H3802" s="216"/>
      <c r="I3802" s="216"/>
      <c r="J3802" s="216"/>
      <c r="K3802" s="216"/>
      <c r="L3802" s="216"/>
      <c r="M3802" s="216"/>
      <c r="N3802" s="216"/>
      <c r="O3802" s="216"/>
      <c r="P3802" s="216"/>
      <c r="Q3802" s="216"/>
      <c r="R3802" s="216"/>
      <c r="S3802" s="216"/>
      <c r="T3802" s="216"/>
      <c r="U3802" s="216"/>
      <c r="V3802" s="216"/>
      <c r="W3802" s="216"/>
      <c r="X3802" s="216"/>
      <c r="Y3802" s="216"/>
      <c r="Z3802" s="216"/>
      <c r="AA3802" s="216"/>
      <c r="AB3802" s="216"/>
      <c r="AC3802" s="216"/>
      <c r="AD3802" s="216"/>
      <c r="AE3802" s="216"/>
      <c r="AF3802" s="216"/>
      <c r="AG3802" s="216"/>
      <c r="AH3802" s="216"/>
      <c r="AI3802" s="216"/>
      <c r="AJ3802" s="216"/>
      <c r="AK3802" s="216"/>
      <c r="AL3802" s="216"/>
      <c r="FY3802" s="184"/>
      <c r="JJ3802" s="184"/>
    </row>
    <row r="3803" spans="2:270">
      <c r="B3803" s="202"/>
      <c r="E3803" s="216"/>
      <c r="F3803" s="216"/>
      <c r="G3803" s="216"/>
      <c r="H3803" s="216"/>
      <c r="I3803" s="216"/>
      <c r="J3803" s="216"/>
      <c r="K3803" s="216"/>
      <c r="L3803" s="216"/>
      <c r="M3803" s="216"/>
      <c r="N3803" s="216"/>
      <c r="O3803" s="216"/>
      <c r="P3803" s="216"/>
      <c r="Q3803" s="216"/>
      <c r="R3803" s="216"/>
      <c r="S3803" s="216"/>
      <c r="T3803" s="216"/>
      <c r="U3803" s="216"/>
      <c r="V3803" s="216"/>
      <c r="W3803" s="216"/>
      <c r="X3803" s="216"/>
      <c r="Y3803" s="216"/>
      <c r="Z3803" s="216"/>
      <c r="AA3803" s="216"/>
      <c r="AB3803" s="216"/>
      <c r="AC3803" s="216"/>
      <c r="AD3803" s="216"/>
      <c r="AE3803" s="216"/>
      <c r="AF3803" s="216"/>
      <c r="AG3803" s="216"/>
      <c r="AH3803" s="216"/>
      <c r="AI3803" s="216"/>
      <c r="AJ3803" s="216"/>
      <c r="AK3803" s="216"/>
      <c r="AL3803" s="216"/>
      <c r="FY3803" s="184"/>
      <c r="JJ3803" s="184"/>
    </row>
    <row r="3804" spans="2:270">
      <c r="B3804" s="202"/>
      <c r="E3804" s="216"/>
      <c r="F3804" s="216"/>
      <c r="G3804" s="216"/>
      <c r="H3804" s="216"/>
      <c r="I3804" s="216"/>
      <c r="J3804" s="216"/>
      <c r="K3804" s="216"/>
      <c r="L3804" s="216"/>
      <c r="M3804" s="216"/>
      <c r="N3804" s="216"/>
      <c r="O3804" s="216"/>
      <c r="P3804" s="216"/>
      <c r="Q3804" s="216"/>
      <c r="R3804" s="216"/>
      <c r="S3804" s="216"/>
      <c r="T3804" s="216"/>
      <c r="U3804" s="216"/>
      <c r="V3804" s="216"/>
      <c r="W3804" s="216"/>
      <c r="X3804" s="216"/>
      <c r="Y3804" s="216"/>
      <c r="Z3804" s="216"/>
      <c r="AA3804" s="216"/>
      <c r="AB3804" s="216"/>
      <c r="AC3804" s="216"/>
      <c r="AD3804" s="216"/>
      <c r="AE3804" s="216"/>
      <c r="AF3804" s="216"/>
      <c r="AG3804" s="216"/>
      <c r="AH3804" s="216"/>
      <c r="AI3804" s="216"/>
      <c r="AJ3804" s="216"/>
      <c r="AK3804" s="216"/>
      <c r="AL3804" s="216"/>
      <c r="FY3804" s="184"/>
      <c r="JJ3804" s="184"/>
    </row>
    <row r="3805" spans="2:270">
      <c r="B3805" s="202"/>
      <c r="E3805" s="216"/>
      <c r="F3805" s="216"/>
      <c r="G3805" s="216"/>
      <c r="H3805" s="216"/>
      <c r="I3805" s="216"/>
      <c r="J3805" s="216"/>
      <c r="K3805" s="216"/>
      <c r="L3805" s="216"/>
      <c r="M3805" s="216"/>
      <c r="N3805" s="216"/>
      <c r="O3805" s="216"/>
      <c r="P3805" s="216"/>
      <c r="Q3805" s="216"/>
      <c r="R3805" s="216"/>
      <c r="S3805" s="216"/>
      <c r="T3805" s="216"/>
      <c r="U3805" s="216"/>
      <c r="V3805" s="216"/>
      <c r="W3805" s="216"/>
      <c r="X3805" s="216"/>
      <c r="Y3805" s="216"/>
      <c r="Z3805" s="216"/>
      <c r="AA3805" s="216"/>
      <c r="AB3805" s="216"/>
      <c r="AC3805" s="216"/>
      <c r="AD3805" s="216"/>
      <c r="AE3805" s="216"/>
      <c r="AF3805" s="216"/>
      <c r="AG3805" s="216"/>
      <c r="AH3805" s="216"/>
      <c r="AI3805" s="216"/>
      <c r="AJ3805" s="216"/>
      <c r="AK3805" s="216"/>
      <c r="AL3805" s="216"/>
      <c r="FY3805" s="184"/>
      <c r="JJ3805" s="184"/>
    </row>
    <row r="3806" spans="2:270">
      <c r="B3806" s="202"/>
      <c r="E3806" s="216"/>
      <c r="F3806" s="216"/>
      <c r="G3806" s="216"/>
      <c r="H3806" s="216"/>
      <c r="I3806" s="216"/>
      <c r="J3806" s="216"/>
      <c r="K3806" s="216"/>
      <c r="L3806" s="216"/>
      <c r="M3806" s="216"/>
      <c r="N3806" s="216"/>
      <c r="O3806" s="216"/>
      <c r="P3806" s="216"/>
      <c r="Q3806" s="216"/>
      <c r="R3806" s="216"/>
      <c r="S3806" s="216"/>
      <c r="T3806" s="216"/>
      <c r="U3806" s="216"/>
      <c r="V3806" s="216"/>
      <c r="W3806" s="216"/>
      <c r="X3806" s="216"/>
      <c r="Y3806" s="216"/>
      <c r="Z3806" s="216"/>
      <c r="AA3806" s="216"/>
      <c r="AB3806" s="216"/>
      <c r="AC3806" s="216"/>
      <c r="AD3806" s="216"/>
      <c r="AE3806" s="216"/>
      <c r="AF3806" s="216"/>
      <c r="AG3806" s="216"/>
      <c r="AH3806" s="216"/>
      <c r="AI3806" s="216"/>
      <c r="AJ3806" s="216"/>
      <c r="AK3806" s="216"/>
      <c r="AL3806" s="216"/>
      <c r="FY3806" s="184"/>
      <c r="JJ3806" s="184"/>
    </row>
    <row r="3807" spans="2:270">
      <c r="B3807" s="202"/>
      <c r="E3807" s="216"/>
      <c r="F3807" s="216"/>
      <c r="G3807" s="216"/>
      <c r="H3807" s="216"/>
      <c r="I3807" s="216"/>
      <c r="J3807" s="216"/>
      <c r="K3807" s="216"/>
      <c r="L3807" s="216"/>
      <c r="M3807" s="216"/>
      <c r="N3807" s="216"/>
      <c r="O3807" s="216"/>
      <c r="P3807" s="216"/>
      <c r="Q3807" s="216"/>
      <c r="R3807" s="216"/>
      <c r="S3807" s="216"/>
      <c r="T3807" s="216"/>
      <c r="U3807" s="216"/>
      <c r="V3807" s="216"/>
      <c r="W3807" s="216"/>
      <c r="X3807" s="216"/>
      <c r="Y3807" s="216"/>
      <c r="Z3807" s="216"/>
      <c r="AA3807" s="216"/>
      <c r="AB3807" s="216"/>
      <c r="AC3807" s="216"/>
      <c r="AD3807" s="216"/>
      <c r="AE3807" s="216"/>
      <c r="AF3807" s="216"/>
      <c r="AG3807" s="216"/>
      <c r="AH3807" s="216"/>
      <c r="AI3807" s="216"/>
      <c r="AJ3807" s="216"/>
      <c r="AK3807" s="216"/>
      <c r="AL3807" s="216"/>
      <c r="FY3807" s="184"/>
      <c r="JJ3807" s="184"/>
    </row>
    <row r="3808" spans="2:270">
      <c r="B3808" s="202"/>
      <c r="E3808" s="216"/>
      <c r="F3808" s="216"/>
      <c r="G3808" s="216"/>
      <c r="H3808" s="216"/>
      <c r="I3808" s="216"/>
      <c r="J3808" s="216"/>
      <c r="K3808" s="216"/>
      <c r="L3808" s="216"/>
      <c r="M3808" s="216"/>
      <c r="N3808" s="216"/>
      <c r="O3808" s="216"/>
      <c r="P3808" s="216"/>
      <c r="Q3808" s="216"/>
      <c r="R3808" s="216"/>
      <c r="S3808" s="216"/>
      <c r="T3808" s="216"/>
      <c r="U3808" s="216"/>
      <c r="V3808" s="216"/>
      <c r="W3808" s="216"/>
      <c r="X3808" s="216"/>
      <c r="Y3808" s="216"/>
      <c r="Z3808" s="216"/>
      <c r="AA3808" s="216"/>
      <c r="AB3808" s="216"/>
      <c r="AC3808" s="216"/>
      <c r="AD3808" s="216"/>
      <c r="AE3808" s="216"/>
      <c r="AF3808" s="216"/>
      <c r="AG3808" s="216"/>
      <c r="AH3808" s="216"/>
      <c r="AI3808" s="216"/>
      <c r="AJ3808" s="216"/>
      <c r="AK3808" s="216"/>
      <c r="AL3808" s="216"/>
      <c r="FY3808" s="184"/>
      <c r="JJ3808" s="184"/>
    </row>
    <row r="3809" spans="2:270">
      <c r="B3809" s="202"/>
      <c r="E3809" s="216"/>
      <c r="F3809" s="216"/>
      <c r="G3809" s="216"/>
      <c r="H3809" s="216"/>
      <c r="I3809" s="216"/>
      <c r="J3809" s="216"/>
      <c r="K3809" s="216"/>
      <c r="L3809" s="216"/>
      <c r="M3809" s="216"/>
      <c r="N3809" s="216"/>
      <c r="O3809" s="216"/>
      <c r="P3809" s="216"/>
      <c r="Q3809" s="216"/>
      <c r="R3809" s="216"/>
      <c r="S3809" s="216"/>
      <c r="T3809" s="216"/>
      <c r="U3809" s="216"/>
      <c r="V3809" s="216"/>
      <c r="W3809" s="216"/>
      <c r="X3809" s="216"/>
      <c r="Y3809" s="216"/>
      <c r="Z3809" s="216"/>
      <c r="AA3809" s="216"/>
      <c r="AB3809" s="216"/>
      <c r="AC3809" s="216"/>
      <c r="AD3809" s="216"/>
      <c r="AE3809" s="216"/>
      <c r="AF3809" s="216"/>
      <c r="AG3809" s="216"/>
      <c r="AH3809" s="216"/>
      <c r="AI3809" s="216"/>
      <c r="AJ3809" s="216"/>
      <c r="AK3809" s="216"/>
      <c r="AL3809" s="216"/>
      <c r="FY3809" s="184"/>
      <c r="JJ3809" s="184"/>
    </row>
    <row r="3810" spans="2:270">
      <c r="B3810" s="202"/>
      <c r="E3810" s="216"/>
      <c r="F3810" s="216"/>
      <c r="G3810" s="216"/>
      <c r="H3810" s="216"/>
      <c r="I3810" s="216"/>
      <c r="J3810" s="216"/>
      <c r="K3810" s="216"/>
      <c r="L3810" s="216"/>
      <c r="M3810" s="216"/>
      <c r="N3810" s="216"/>
      <c r="O3810" s="216"/>
      <c r="P3810" s="216"/>
      <c r="Q3810" s="216"/>
      <c r="R3810" s="216"/>
      <c r="S3810" s="216"/>
      <c r="T3810" s="216"/>
      <c r="U3810" s="216"/>
      <c r="V3810" s="216"/>
      <c r="W3810" s="216"/>
      <c r="X3810" s="216"/>
      <c r="Y3810" s="216"/>
      <c r="Z3810" s="216"/>
      <c r="AA3810" s="216"/>
      <c r="AB3810" s="216"/>
      <c r="AC3810" s="216"/>
      <c r="AD3810" s="216"/>
      <c r="AE3810" s="216"/>
      <c r="AF3810" s="216"/>
      <c r="AG3810" s="216"/>
      <c r="AH3810" s="216"/>
      <c r="AI3810" s="216"/>
      <c r="AJ3810" s="216"/>
      <c r="AK3810" s="216"/>
      <c r="AL3810" s="216"/>
      <c r="FY3810" s="184"/>
      <c r="JJ3810" s="184"/>
    </row>
    <row r="3811" spans="2:270">
      <c r="B3811" s="202"/>
      <c r="E3811" s="216"/>
      <c r="F3811" s="216"/>
      <c r="G3811" s="216"/>
      <c r="H3811" s="216"/>
      <c r="I3811" s="216"/>
      <c r="J3811" s="216"/>
      <c r="K3811" s="216"/>
      <c r="L3811" s="216"/>
      <c r="M3811" s="216"/>
      <c r="N3811" s="216"/>
      <c r="O3811" s="216"/>
      <c r="P3811" s="216"/>
      <c r="Q3811" s="216"/>
      <c r="R3811" s="216"/>
      <c r="S3811" s="216"/>
      <c r="T3811" s="216"/>
      <c r="U3811" s="216"/>
      <c r="V3811" s="216"/>
      <c r="W3811" s="216"/>
      <c r="X3811" s="216"/>
      <c r="Y3811" s="216"/>
      <c r="Z3811" s="216"/>
      <c r="AA3811" s="216"/>
      <c r="AB3811" s="216"/>
      <c r="AC3811" s="216"/>
      <c r="AD3811" s="216"/>
      <c r="AE3811" s="216"/>
      <c r="AF3811" s="216"/>
      <c r="AG3811" s="216"/>
      <c r="AH3811" s="216"/>
      <c r="AI3811" s="216"/>
      <c r="AJ3811" s="216"/>
      <c r="AK3811" s="216"/>
      <c r="AL3811" s="216"/>
      <c r="FY3811" s="184"/>
      <c r="JJ3811" s="184"/>
    </row>
    <row r="3812" spans="2:270">
      <c r="B3812" s="202"/>
      <c r="E3812" s="216"/>
      <c r="F3812" s="216"/>
      <c r="G3812" s="216"/>
      <c r="H3812" s="216"/>
      <c r="I3812" s="216"/>
      <c r="J3812" s="216"/>
      <c r="K3812" s="216"/>
      <c r="L3812" s="216"/>
      <c r="M3812" s="216"/>
      <c r="N3812" s="216"/>
      <c r="O3812" s="216"/>
      <c r="P3812" s="216"/>
      <c r="Q3812" s="216"/>
      <c r="R3812" s="216"/>
      <c r="S3812" s="216"/>
      <c r="T3812" s="216"/>
      <c r="U3812" s="216"/>
      <c r="V3812" s="216"/>
      <c r="W3812" s="216"/>
      <c r="X3812" s="216"/>
      <c r="Y3812" s="216"/>
      <c r="Z3812" s="216"/>
      <c r="AA3812" s="216"/>
      <c r="AB3812" s="216"/>
      <c r="AC3812" s="216"/>
      <c r="AD3812" s="216"/>
      <c r="AE3812" s="216"/>
      <c r="AF3812" s="216"/>
      <c r="AG3812" s="216"/>
      <c r="AH3812" s="216"/>
      <c r="AI3812" s="216"/>
      <c r="AJ3812" s="216"/>
      <c r="AK3812" s="216"/>
      <c r="AL3812" s="216"/>
      <c r="FY3812" s="184"/>
      <c r="JJ3812" s="184"/>
    </row>
    <row r="3813" spans="2:270">
      <c r="B3813" s="202"/>
      <c r="E3813" s="216"/>
      <c r="F3813" s="216"/>
      <c r="G3813" s="216"/>
      <c r="H3813" s="216"/>
      <c r="I3813" s="216"/>
      <c r="J3813" s="216"/>
      <c r="K3813" s="216"/>
      <c r="L3813" s="216"/>
      <c r="M3813" s="216"/>
      <c r="N3813" s="216"/>
      <c r="O3813" s="216"/>
      <c r="P3813" s="216"/>
      <c r="Q3813" s="216"/>
      <c r="R3813" s="216"/>
      <c r="S3813" s="216"/>
      <c r="T3813" s="216"/>
      <c r="U3813" s="216"/>
      <c r="V3813" s="216"/>
      <c r="W3813" s="216"/>
      <c r="X3813" s="216"/>
      <c r="Y3813" s="216"/>
      <c r="Z3813" s="216"/>
      <c r="AA3813" s="216"/>
      <c r="AB3813" s="216"/>
      <c r="AC3813" s="216"/>
      <c r="AD3813" s="216"/>
      <c r="AE3813" s="216"/>
      <c r="AF3813" s="216"/>
      <c r="AG3813" s="216"/>
      <c r="AH3813" s="216"/>
      <c r="AI3813" s="216"/>
      <c r="AJ3813" s="216"/>
      <c r="AK3813" s="216"/>
      <c r="AL3813" s="216"/>
      <c r="FY3813" s="184"/>
      <c r="JJ3813" s="184"/>
    </row>
    <row r="3814" spans="2:270">
      <c r="B3814" s="202"/>
      <c r="E3814" s="216"/>
      <c r="F3814" s="216"/>
      <c r="G3814" s="216"/>
      <c r="H3814" s="216"/>
      <c r="I3814" s="216"/>
      <c r="J3814" s="216"/>
      <c r="K3814" s="216"/>
      <c r="L3814" s="216"/>
      <c r="M3814" s="216"/>
      <c r="N3814" s="216"/>
      <c r="O3814" s="216"/>
      <c r="P3814" s="216"/>
      <c r="Q3814" s="216"/>
      <c r="R3814" s="216"/>
      <c r="S3814" s="216"/>
      <c r="T3814" s="216"/>
      <c r="U3814" s="216"/>
      <c r="V3814" s="216"/>
      <c r="W3814" s="216"/>
      <c r="X3814" s="216"/>
      <c r="Y3814" s="216"/>
      <c r="Z3814" s="216"/>
      <c r="AA3814" s="216"/>
      <c r="AB3814" s="216"/>
      <c r="AC3814" s="216"/>
      <c r="AD3814" s="216"/>
      <c r="AE3814" s="216"/>
      <c r="AF3814" s="216"/>
      <c r="AG3814" s="216"/>
      <c r="AH3814" s="216"/>
      <c r="AI3814" s="216"/>
      <c r="AJ3814" s="216"/>
      <c r="AK3814" s="216"/>
      <c r="AL3814" s="216"/>
      <c r="FY3814" s="184"/>
      <c r="JJ3814" s="184"/>
    </row>
    <row r="3815" spans="2:270">
      <c r="B3815" s="202"/>
      <c r="E3815" s="216"/>
      <c r="F3815" s="216"/>
      <c r="G3815" s="216"/>
      <c r="H3815" s="216"/>
      <c r="I3815" s="216"/>
      <c r="J3815" s="216"/>
      <c r="K3815" s="216"/>
      <c r="L3815" s="216"/>
      <c r="M3815" s="216"/>
      <c r="N3815" s="216"/>
      <c r="O3815" s="216"/>
      <c r="P3815" s="216"/>
      <c r="Q3815" s="216"/>
      <c r="R3815" s="216"/>
      <c r="S3815" s="216"/>
      <c r="T3815" s="216"/>
      <c r="U3815" s="216"/>
      <c r="V3815" s="216"/>
      <c r="W3815" s="216"/>
      <c r="X3815" s="216"/>
      <c r="Y3815" s="216"/>
      <c r="Z3815" s="216"/>
      <c r="AA3815" s="216"/>
      <c r="AB3815" s="216"/>
      <c r="AC3815" s="216"/>
      <c r="AD3815" s="216"/>
      <c r="AE3815" s="216"/>
      <c r="AF3815" s="216"/>
      <c r="AG3815" s="216"/>
      <c r="AH3815" s="216"/>
      <c r="AI3815" s="216"/>
      <c r="AJ3815" s="216"/>
      <c r="AK3815" s="216"/>
      <c r="AL3815" s="216"/>
      <c r="FY3815" s="184"/>
      <c r="JJ3815" s="184"/>
    </row>
    <row r="3816" spans="2:270">
      <c r="B3816" s="202"/>
      <c r="E3816" s="216"/>
      <c r="F3816" s="216"/>
      <c r="G3816" s="216"/>
      <c r="H3816" s="216"/>
      <c r="I3816" s="216"/>
      <c r="J3816" s="216"/>
      <c r="K3816" s="216"/>
      <c r="L3816" s="216"/>
      <c r="M3816" s="216"/>
      <c r="N3816" s="216"/>
      <c r="O3816" s="216"/>
      <c r="P3816" s="216"/>
      <c r="Q3816" s="216"/>
      <c r="R3816" s="216"/>
      <c r="S3816" s="216"/>
      <c r="T3816" s="216"/>
      <c r="U3816" s="216"/>
      <c r="V3816" s="216"/>
      <c r="W3816" s="216"/>
      <c r="X3816" s="216"/>
      <c r="Y3816" s="216"/>
      <c r="Z3816" s="216"/>
      <c r="AA3816" s="216"/>
      <c r="AB3816" s="216"/>
      <c r="AC3816" s="216"/>
      <c r="AD3816" s="216"/>
      <c r="AE3816" s="216"/>
      <c r="AF3816" s="216"/>
      <c r="AG3816" s="216"/>
      <c r="AH3816" s="216"/>
      <c r="AI3816" s="216"/>
      <c r="AJ3816" s="216"/>
      <c r="AK3816" s="216"/>
      <c r="AL3816" s="216"/>
      <c r="FY3816" s="184"/>
      <c r="JJ3816" s="184"/>
    </row>
    <row r="3817" spans="2:270">
      <c r="B3817" s="202"/>
      <c r="E3817" s="216"/>
      <c r="F3817" s="216"/>
      <c r="G3817" s="216"/>
      <c r="H3817" s="216"/>
      <c r="I3817" s="216"/>
      <c r="J3817" s="216"/>
      <c r="K3817" s="216"/>
      <c r="L3817" s="216"/>
      <c r="M3817" s="216"/>
      <c r="N3817" s="216"/>
      <c r="O3817" s="216"/>
      <c r="P3817" s="216"/>
      <c r="Q3817" s="216"/>
      <c r="R3817" s="216"/>
      <c r="S3817" s="216"/>
      <c r="T3817" s="216"/>
      <c r="U3817" s="216"/>
      <c r="V3817" s="216"/>
      <c r="W3817" s="216"/>
      <c r="X3817" s="216"/>
      <c r="Y3817" s="216"/>
      <c r="Z3817" s="216"/>
      <c r="AA3817" s="216"/>
      <c r="AB3817" s="216"/>
      <c r="AC3817" s="216"/>
      <c r="AD3817" s="216"/>
      <c r="AE3817" s="216"/>
      <c r="AF3817" s="216"/>
      <c r="AG3817" s="216"/>
      <c r="AH3817" s="216"/>
      <c r="AI3817" s="216"/>
      <c r="AJ3817" s="216"/>
      <c r="AK3817" s="216"/>
      <c r="AL3817" s="216"/>
      <c r="FY3817" s="184"/>
      <c r="JJ3817" s="184"/>
    </row>
    <row r="3818" spans="2:270">
      <c r="B3818" s="202"/>
      <c r="E3818" s="216"/>
      <c r="F3818" s="216"/>
      <c r="G3818" s="216"/>
      <c r="H3818" s="216"/>
      <c r="I3818" s="216"/>
      <c r="J3818" s="216"/>
      <c r="K3818" s="216"/>
      <c r="L3818" s="216"/>
      <c r="M3818" s="216"/>
      <c r="N3818" s="216"/>
      <c r="O3818" s="216"/>
      <c r="P3818" s="216"/>
      <c r="Q3818" s="216"/>
      <c r="R3818" s="216"/>
      <c r="S3818" s="216"/>
      <c r="T3818" s="216"/>
      <c r="U3818" s="216"/>
      <c r="V3818" s="216"/>
      <c r="W3818" s="216"/>
      <c r="X3818" s="216"/>
      <c r="Y3818" s="216"/>
      <c r="Z3818" s="216"/>
      <c r="AA3818" s="216"/>
      <c r="AB3818" s="216"/>
      <c r="AC3818" s="216"/>
      <c r="AD3818" s="216"/>
      <c r="AE3818" s="216"/>
      <c r="AF3818" s="216"/>
      <c r="AG3818" s="216"/>
      <c r="AH3818" s="216"/>
      <c r="AI3818" s="216"/>
      <c r="AJ3818" s="216"/>
      <c r="AK3818" s="216"/>
      <c r="AL3818" s="216"/>
      <c r="FY3818" s="184"/>
      <c r="JJ3818" s="184"/>
    </row>
    <row r="3819" spans="2:270">
      <c r="B3819" s="202"/>
      <c r="E3819" s="216"/>
      <c r="F3819" s="216"/>
      <c r="G3819" s="216"/>
      <c r="H3819" s="216"/>
      <c r="I3819" s="216"/>
      <c r="J3819" s="216"/>
      <c r="K3819" s="216"/>
      <c r="L3819" s="216"/>
      <c r="M3819" s="216"/>
      <c r="N3819" s="216"/>
      <c r="O3819" s="216"/>
      <c r="P3819" s="216"/>
      <c r="Q3819" s="216"/>
      <c r="R3819" s="216"/>
      <c r="S3819" s="216"/>
      <c r="T3819" s="216"/>
      <c r="U3819" s="216"/>
      <c r="V3819" s="216"/>
      <c r="W3819" s="216"/>
      <c r="X3819" s="216"/>
      <c r="Y3819" s="216"/>
      <c r="Z3819" s="216"/>
      <c r="AA3819" s="216"/>
      <c r="AB3819" s="216"/>
      <c r="AC3819" s="216"/>
      <c r="AD3819" s="216"/>
      <c r="AE3819" s="216"/>
      <c r="AF3819" s="216"/>
      <c r="AG3819" s="216"/>
      <c r="AH3819" s="216"/>
      <c r="AI3819" s="216"/>
      <c r="AJ3819" s="216"/>
      <c r="AK3819" s="216"/>
      <c r="AL3819" s="216"/>
      <c r="FY3819" s="184"/>
      <c r="JJ3819" s="184"/>
    </row>
    <row r="3820" spans="2:270">
      <c r="B3820" s="202"/>
      <c r="E3820" s="216"/>
      <c r="F3820" s="216"/>
      <c r="G3820" s="216"/>
      <c r="H3820" s="216"/>
      <c r="I3820" s="216"/>
      <c r="J3820" s="216"/>
      <c r="K3820" s="216"/>
      <c r="L3820" s="216"/>
      <c r="M3820" s="216"/>
      <c r="N3820" s="216"/>
      <c r="O3820" s="216"/>
      <c r="P3820" s="216"/>
      <c r="Q3820" s="216"/>
      <c r="R3820" s="216"/>
      <c r="S3820" s="216"/>
      <c r="T3820" s="216"/>
      <c r="U3820" s="216"/>
      <c r="V3820" s="216"/>
      <c r="W3820" s="216"/>
      <c r="X3820" s="216"/>
      <c r="Y3820" s="216"/>
      <c r="Z3820" s="216"/>
      <c r="AA3820" s="216"/>
      <c r="AB3820" s="216"/>
      <c r="AC3820" s="216"/>
      <c r="AD3820" s="216"/>
      <c r="AE3820" s="216"/>
      <c r="AF3820" s="216"/>
      <c r="AG3820" s="216"/>
      <c r="AH3820" s="216"/>
      <c r="AI3820" s="216"/>
      <c r="AJ3820" s="216"/>
      <c r="AK3820" s="216"/>
      <c r="AL3820" s="216"/>
      <c r="FY3820" s="184"/>
      <c r="JJ3820" s="184"/>
    </row>
    <row r="3821" spans="2:270">
      <c r="B3821" s="202"/>
      <c r="E3821" s="216"/>
      <c r="F3821" s="216"/>
      <c r="G3821" s="216"/>
      <c r="H3821" s="216"/>
      <c r="I3821" s="216"/>
      <c r="J3821" s="216"/>
      <c r="K3821" s="216"/>
      <c r="L3821" s="216"/>
      <c r="M3821" s="216"/>
      <c r="N3821" s="216"/>
      <c r="O3821" s="216"/>
      <c r="P3821" s="216"/>
      <c r="Q3821" s="216"/>
      <c r="R3821" s="216"/>
      <c r="S3821" s="216"/>
      <c r="T3821" s="216"/>
      <c r="U3821" s="216"/>
      <c r="V3821" s="216"/>
      <c r="W3821" s="216"/>
      <c r="X3821" s="216"/>
      <c r="Y3821" s="216"/>
      <c r="Z3821" s="216"/>
      <c r="AA3821" s="216"/>
      <c r="AB3821" s="216"/>
      <c r="AC3821" s="216"/>
      <c r="AD3821" s="216"/>
      <c r="AE3821" s="216"/>
      <c r="AF3821" s="216"/>
      <c r="AG3821" s="216"/>
      <c r="AH3821" s="216"/>
      <c r="AI3821" s="216"/>
      <c r="AJ3821" s="216"/>
      <c r="AK3821" s="216"/>
      <c r="AL3821" s="216"/>
      <c r="FY3821" s="184"/>
      <c r="JJ3821" s="184"/>
    </row>
    <row r="3822" spans="2:270">
      <c r="B3822" s="202"/>
      <c r="E3822" s="216"/>
      <c r="F3822" s="216"/>
      <c r="G3822" s="216"/>
      <c r="H3822" s="216"/>
      <c r="I3822" s="216"/>
      <c r="J3822" s="216"/>
      <c r="K3822" s="216"/>
      <c r="L3822" s="216"/>
      <c r="M3822" s="216"/>
      <c r="N3822" s="216"/>
      <c r="O3822" s="216"/>
      <c r="P3822" s="216"/>
      <c r="Q3822" s="216"/>
      <c r="R3822" s="216"/>
      <c r="S3822" s="216"/>
      <c r="T3822" s="216"/>
      <c r="U3822" s="216"/>
      <c r="V3822" s="216"/>
      <c r="W3822" s="216"/>
      <c r="X3822" s="216"/>
      <c r="Y3822" s="216"/>
      <c r="Z3822" s="216"/>
      <c r="AA3822" s="216"/>
      <c r="AB3822" s="216"/>
      <c r="AC3822" s="216"/>
      <c r="AD3822" s="216"/>
      <c r="AE3822" s="216"/>
      <c r="AF3822" s="216"/>
      <c r="AG3822" s="216"/>
      <c r="AH3822" s="216"/>
      <c r="AI3822" s="216"/>
      <c r="AJ3822" s="216"/>
      <c r="AK3822" s="216"/>
      <c r="AL3822" s="216"/>
      <c r="FY3822" s="184"/>
      <c r="JJ3822" s="184"/>
    </row>
    <row r="3823" spans="2:270">
      <c r="B3823" s="202"/>
      <c r="E3823" s="216"/>
      <c r="F3823" s="216"/>
      <c r="G3823" s="216"/>
      <c r="H3823" s="216"/>
      <c r="I3823" s="216"/>
      <c r="J3823" s="216"/>
      <c r="K3823" s="216"/>
      <c r="L3823" s="216"/>
      <c r="M3823" s="216"/>
      <c r="N3823" s="216"/>
      <c r="O3823" s="216"/>
      <c r="P3823" s="216"/>
      <c r="Q3823" s="216"/>
      <c r="R3823" s="216"/>
      <c r="S3823" s="216"/>
      <c r="T3823" s="216"/>
      <c r="U3823" s="216"/>
      <c r="V3823" s="216"/>
      <c r="W3823" s="216"/>
      <c r="X3823" s="216"/>
      <c r="Y3823" s="216"/>
      <c r="Z3823" s="216"/>
      <c r="AA3823" s="216"/>
      <c r="AB3823" s="216"/>
      <c r="AC3823" s="216"/>
      <c r="AD3823" s="216"/>
      <c r="AE3823" s="216"/>
      <c r="AF3823" s="216"/>
      <c r="AG3823" s="216"/>
      <c r="AH3823" s="216"/>
      <c r="AI3823" s="216"/>
      <c r="AJ3823" s="216"/>
      <c r="AK3823" s="216"/>
      <c r="AL3823" s="216"/>
      <c r="FY3823" s="184"/>
      <c r="JJ3823" s="184"/>
    </row>
    <row r="3824" spans="2:270">
      <c r="B3824" s="202"/>
      <c r="E3824" s="216"/>
      <c r="F3824" s="216"/>
      <c r="G3824" s="216"/>
      <c r="H3824" s="216"/>
      <c r="I3824" s="216"/>
      <c r="J3824" s="216"/>
      <c r="K3824" s="216"/>
      <c r="L3824" s="216"/>
      <c r="M3824" s="216"/>
      <c r="N3824" s="216"/>
      <c r="O3824" s="216"/>
      <c r="P3824" s="216"/>
      <c r="Q3824" s="216"/>
      <c r="R3824" s="216"/>
      <c r="S3824" s="216"/>
      <c r="T3824" s="216"/>
      <c r="U3824" s="216"/>
      <c r="V3824" s="216"/>
      <c r="W3824" s="216"/>
      <c r="X3824" s="216"/>
      <c r="Y3824" s="216"/>
      <c r="Z3824" s="216"/>
      <c r="AA3824" s="216"/>
      <c r="AB3824" s="216"/>
      <c r="AC3824" s="216"/>
      <c r="AD3824" s="216"/>
      <c r="AE3824" s="216"/>
      <c r="AF3824" s="216"/>
      <c r="AG3824" s="216"/>
      <c r="AH3824" s="216"/>
      <c r="AI3824" s="216"/>
      <c r="AJ3824" s="216"/>
      <c r="AK3824" s="216"/>
      <c r="AL3824" s="216"/>
      <c r="FY3824" s="184"/>
      <c r="JJ3824" s="184"/>
    </row>
    <row r="3825" spans="2:270">
      <c r="B3825" s="202"/>
      <c r="E3825" s="216"/>
      <c r="F3825" s="216"/>
      <c r="G3825" s="216"/>
      <c r="H3825" s="216"/>
      <c r="I3825" s="216"/>
      <c r="J3825" s="216"/>
      <c r="K3825" s="216"/>
      <c r="L3825" s="216"/>
      <c r="M3825" s="216"/>
      <c r="N3825" s="216"/>
      <c r="O3825" s="216"/>
      <c r="P3825" s="216"/>
      <c r="Q3825" s="216"/>
      <c r="R3825" s="216"/>
      <c r="S3825" s="216"/>
      <c r="T3825" s="216"/>
      <c r="U3825" s="216"/>
      <c r="V3825" s="216"/>
      <c r="W3825" s="216"/>
      <c r="X3825" s="216"/>
      <c r="Y3825" s="216"/>
      <c r="Z3825" s="216"/>
      <c r="AA3825" s="216"/>
      <c r="AB3825" s="216"/>
      <c r="AC3825" s="216"/>
      <c r="AD3825" s="216"/>
      <c r="AE3825" s="216"/>
      <c r="AF3825" s="216"/>
      <c r="AG3825" s="216"/>
      <c r="AH3825" s="216"/>
      <c r="AI3825" s="216"/>
      <c r="AJ3825" s="216"/>
      <c r="AK3825" s="216"/>
      <c r="AL3825" s="216"/>
      <c r="FY3825" s="184"/>
      <c r="JJ3825" s="184"/>
    </row>
    <row r="3826" spans="2:270">
      <c r="B3826" s="202"/>
      <c r="E3826" s="216"/>
      <c r="F3826" s="216"/>
      <c r="G3826" s="216"/>
      <c r="H3826" s="216"/>
      <c r="I3826" s="216"/>
      <c r="J3826" s="216"/>
      <c r="K3826" s="216"/>
      <c r="L3826" s="216"/>
      <c r="M3826" s="216"/>
      <c r="N3826" s="216"/>
      <c r="O3826" s="216"/>
      <c r="P3826" s="216"/>
      <c r="Q3826" s="216"/>
      <c r="R3826" s="216"/>
      <c r="S3826" s="216"/>
      <c r="T3826" s="216"/>
      <c r="U3826" s="216"/>
      <c r="V3826" s="216"/>
      <c r="W3826" s="216"/>
      <c r="X3826" s="216"/>
      <c r="Y3826" s="216"/>
      <c r="Z3826" s="216"/>
      <c r="AA3826" s="216"/>
      <c r="AB3826" s="216"/>
      <c r="AC3826" s="216"/>
      <c r="AD3826" s="216"/>
      <c r="AE3826" s="216"/>
      <c r="AF3826" s="216"/>
      <c r="AG3826" s="216"/>
      <c r="AH3826" s="216"/>
      <c r="AI3826" s="216"/>
      <c r="AJ3826" s="216"/>
      <c r="AK3826" s="216"/>
      <c r="AL3826" s="216"/>
      <c r="FY3826" s="184"/>
      <c r="JJ3826" s="184"/>
    </row>
    <row r="3827" spans="2:270">
      <c r="B3827" s="202"/>
      <c r="E3827" s="216"/>
      <c r="F3827" s="216"/>
      <c r="G3827" s="216"/>
      <c r="H3827" s="216"/>
      <c r="I3827" s="216"/>
      <c r="J3827" s="216"/>
      <c r="K3827" s="216"/>
      <c r="L3827" s="216"/>
      <c r="M3827" s="216"/>
      <c r="N3827" s="216"/>
      <c r="O3827" s="216"/>
      <c r="P3827" s="216"/>
      <c r="Q3827" s="216"/>
      <c r="R3827" s="216"/>
      <c r="S3827" s="216"/>
      <c r="T3827" s="216"/>
      <c r="U3827" s="216"/>
      <c r="V3827" s="216"/>
      <c r="W3827" s="216"/>
      <c r="X3827" s="216"/>
      <c r="Y3827" s="216"/>
      <c r="Z3827" s="216"/>
      <c r="AA3827" s="216"/>
      <c r="AB3827" s="216"/>
      <c r="AC3827" s="216"/>
      <c r="AD3827" s="216"/>
      <c r="AE3827" s="216"/>
      <c r="AF3827" s="216"/>
      <c r="AG3827" s="216"/>
      <c r="AH3827" s="216"/>
      <c r="AI3827" s="216"/>
      <c r="AJ3827" s="216"/>
      <c r="AK3827" s="216"/>
      <c r="AL3827" s="216"/>
      <c r="FY3827" s="184"/>
      <c r="JJ3827" s="184"/>
    </row>
    <row r="3828" spans="2:270">
      <c r="B3828" s="202"/>
      <c r="E3828" s="216"/>
      <c r="F3828" s="216"/>
      <c r="G3828" s="216"/>
      <c r="H3828" s="216"/>
      <c r="I3828" s="216"/>
      <c r="J3828" s="216"/>
      <c r="K3828" s="216"/>
      <c r="L3828" s="216"/>
      <c r="M3828" s="216"/>
      <c r="N3828" s="216"/>
      <c r="O3828" s="216"/>
      <c r="P3828" s="216"/>
      <c r="Q3828" s="216"/>
      <c r="R3828" s="216"/>
      <c r="S3828" s="216"/>
      <c r="T3828" s="216"/>
      <c r="U3828" s="216"/>
      <c r="V3828" s="216"/>
      <c r="W3828" s="216"/>
      <c r="X3828" s="216"/>
      <c r="Y3828" s="216"/>
      <c r="Z3828" s="216"/>
      <c r="AA3828" s="216"/>
      <c r="AB3828" s="216"/>
      <c r="AC3828" s="216"/>
      <c r="AD3828" s="216"/>
      <c r="AE3828" s="216"/>
      <c r="AF3828" s="216"/>
      <c r="AG3828" s="216"/>
      <c r="AH3828" s="216"/>
      <c r="AI3828" s="216"/>
      <c r="AJ3828" s="216"/>
      <c r="AK3828" s="216"/>
      <c r="AL3828" s="216"/>
      <c r="FY3828" s="184"/>
      <c r="JJ3828" s="184"/>
    </row>
    <row r="3829" spans="2:270">
      <c r="B3829" s="202"/>
      <c r="E3829" s="216"/>
      <c r="F3829" s="216"/>
      <c r="G3829" s="216"/>
      <c r="H3829" s="216"/>
      <c r="I3829" s="216"/>
      <c r="J3829" s="216"/>
      <c r="K3829" s="216"/>
      <c r="L3829" s="216"/>
      <c r="M3829" s="216"/>
      <c r="N3829" s="216"/>
      <c r="O3829" s="216"/>
      <c r="P3829" s="216"/>
      <c r="Q3829" s="216"/>
      <c r="R3829" s="216"/>
      <c r="S3829" s="216"/>
      <c r="T3829" s="216"/>
      <c r="U3829" s="216"/>
      <c r="V3829" s="216"/>
      <c r="W3829" s="216"/>
      <c r="X3829" s="216"/>
      <c r="Y3829" s="216"/>
      <c r="Z3829" s="216"/>
      <c r="AA3829" s="216"/>
      <c r="AB3829" s="216"/>
      <c r="AC3829" s="216"/>
      <c r="AD3829" s="216"/>
      <c r="AE3829" s="216"/>
      <c r="AF3829" s="216"/>
      <c r="AG3829" s="216"/>
      <c r="AH3829" s="216"/>
      <c r="AI3829" s="216"/>
      <c r="AJ3829" s="216"/>
      <c r="AK3829" s="216"/>
      <c r="AL3829" s="216"/>
      <c r="FY3829" s="184"/>
      <c r="JJ3829" s="184"/>
    </row>
    <row r="3830" spans="2:270">
      <c r="B3830" s="202"/>
      <c r="E3830" s="216"/>
      <c r="F3830" s="216"/>
      <c r="G3830" s="216"/>
      <c r="H3830" s="216"/>
      <c r="I3830" s="216"/>
      <c r="J3830" s="216"/>
      <c r="K3830" s="216"/>
      <c r="L3830" s="216"/>
      <c r="M3830" s="216"/>
      <c r="N3830" s="216"/>
      <c r="O3830" s="216"/>
      <c r="P3830" s="216"/>
      <c r="Q3830" s="216"/>
      <c r="R3830" s="216"/>
      <c r="S3830" s="216"/>
      <c r="T3830" s="216"/>
      <c r="U3830" s="216"/>
      <c r="V3830" s="216"/>
      <c r="W3830" s="216"/>
      <c r="X3830" s="216"/>
      <c r="Y3830" s="216"/>
      <c r="Z3830" s="216"/>
      <c r="AA3830" s="216"/>
      <c r="AB3830" s="216"/>
      <c r="AC3830" s="216"/>
      <c r="AD3830" s="216"/>
      <c r="AE3830" s="216"/>
      <c r="AF3830" s="216"/>
      <c r="AG3830" s="216"/>
      <c r="AH3830" s="216"/>
      <c r="AI3830" s="216"/>
      <c r="AJ3830" s="216"/>
      <c r="AK3830" s="216"/>
      <c r="AL3830" s="216"/>
      <c r="FY3830" s="184"/>
      <c r="JJ3830" s="184"/>
    </row>
    <row r="3831" spans="2:270">
      <c r="B3831" s="202"/>
      <c r="E3831" s="216"/>
      <c r="F3831" s="216"/>
      <c r="G3831" s="216"/>
      <c r="H3831" s="216"/>
      <c r="I3831" s="216"/>
      <c r="J3831" s="216"/>
      <c r="K3831" s="216"/>
      <c r="L3831" s="216"/>
      <c r="M3831" s="216"/>
      <c r="N3831" s="216"/>
      <c r="O3831" s="216"/>
      <c r="P3831" s="216"/>
      <c r="Q3831" s="216"/>
      <c r="R3831" s="216"/>
      <c r="S3831" s="216"/>
      <c r="T3831" s="216"/>
      <c r="U3831" s="216"/>
      <c r="V3831" s="216"/>
      <c r="W3831" s="216"/>
      <c r="X3831" s="216"/>
      <c r="Y3831" s="216"/>
      <c r="Z3831" s="216"/>
      <c r="AA3831" s="216"/>
      <c r="AB3831" s="216"/>
      <c r="AC3831" s="216"/>
      <c r="AD3831" s="216"/>
      <c r="AE3831" s="216"/>
      <c r="AF3831" s="216"/>
      <c r="AG3831" s="216"/>
      <c r="AH3831" s="216"/>
      <c r="AI3831" s="216"/>
      <c r="AJ3831" s="216"/>
      <c r="AK3831" s="216"/>
      <c r="AL3831" s="216"/>
      <c r="FY3831" s="184"/>
      <c r="JJ3831" s="184"/>
    </row>
    <row r="3832" spans="2:270">
      <c r="B3832" s="202"/>
      <c r="E3832" s="216"/>
      <c r="F3832" s="216"/>
      <c r="G3832" s="216"/>
      <c r="H3832" s="216"/>
      <c r="I3832" s="216"/>
      <c r="J3832" s="216"/>
      <c r="K3832" s="216"/>
      <c r="L3832" s="216"/>
      <c r="M3832" s="216"/>
      <c r="N3832" s="216"/>
      <c r="O3832" s="216"/>
      <c r="P3832" s="216"/>
      <c r="Q3832" s="216"/>
      <c r="R3832" s="216"/>
      <c r="S3832" s="216"/>
      <c r="T3832" s="216"/>
      <c r="U3832" s="216"/>
      <c r="V3832" s="216"/>
      <c r="W3832" s="216"/>
      <c r="X3832" s="216"/>
      <c r="Y3832" s="216"/>
      <c r="Z3832" s="216"/>
      <c r="AA3832" s="216"/>
      <c r="AB3832" s="216"/>
      <c r="AC3832" s="216"/>
      <c r="AD3832" s="216"/>
      <c r="AE3832" s="216"/>
      <c r="AF3832" s="216"/>
      <c r="AG3832" s="216"/>
      <c r="AH3832" s="216"/>
      <c r="AI3832" s="216"/>
      <c r="AJ3832" s="216"/>
      <c r="AK3832" s="216"/>
      <c r="AL3832" s="216"/>
      <c r="FY3832" s="184"/>
      <c r="JJ3832" s="184"/>
    </row>
    <row r="3833" spans="2:270">
      <c r="B3833" s="202"/>
      <c r="E3833" s="216"/>
      <c r="F3833" s="216"/>
      <c r="G3833" s="216"/>
      <c r="H3833" s="216"/>
      <c r="I3833" s="216"/>
      <c r="J3833" s="216"/>
      <c r="K3833" s="216"/>
      <c r="L3833" s="216"/>
      <c r="M3833" s="216"/>
      <c r="N3833" s="216"/>
      <c r="O3833" s="216"/>
      <c r="P3833" s="216"/>
      <c r="Q3833" s="216"/>
      <c r="R3833" s="216"/>
      <c r="S3833" s="216"/>
      <c r="T3833" s="216"/>
      <c r="U3833" s="216"/>
      <c r="V3833" s="216"/>
      <c r="W3833" s="216"/>
      <c r="X3833" s="216"/>
      <c r="Y3833" s="216"/>
      <c r="Z3833" s="216"/>
      <c r="AA3833" s="216"/>
      <c r="AB3833" s="216"/>
      <c r="AC3833" s="216"/>
      <c r="AD3833" s="216"/>
      <c r="AE3833" s="216"/>
      <c r="AF3833" s="216"/>
      <c r="AG3833" s="216"/>
      <c r="AH3833" s="216"/>
      <c r="AI3833" s="216"/>
      <c r="AJ3833" s="216"/>
      <c r="AK3833" s="216"/>
      <c r="AL3833" s="216"/>
      <c r="FY3833" s="184"/>
      <c r="JJ3833" s="184"/>
    </row>
    <row r="3834" spans="2:270">
      <c r="B3834" s="202"/>
      <c r="E3834" s="216"/>
      <c r="F3834" s="216"/>
      <c r="G3834" s="216"/>
      <c r="H3834" s="216"/>
      <c r="I3834" s="216"/>
      <c r="J3834" s="216"/>
      <c r="K3834" s="216"/>
      <c r="L3834" s="216"/>
      <c r="M3834" s="216"/>
      <c r="N3834" s="216"/>
      <c r="O3834" s="216"/>
      <c r="P3834" s="216"/>
      <c r="Q3834" s="216"/>
      <c r="R3834" s="216"/>
      <c r="S3834" s="216"/>
      <c r="T3834" s="216"/>
      <c r="U3834" s="216"/>
      <c r="V3834" s="216"/>
      <c r="W3834" s="216"/>
      <c r="X3834" s="216"/>
      <c r="Y3834" s="216"/>
      <c r="Z3834" s="216"/>
      <c r="AA3834" s="216"/>
      <c r="AB3834" s="216"/>
      <c r="AC3834" s="216"/>
      <c r="AD3834" s="216"/>
      <c r="AE3834" s="216"/>
      <c r="AF3834" s="216"/>
      <c r="AG3834" s="216"/>
      <c r="AH3834" s="216"/>
      <c r="AI3834" s="216"/>
      <c r="AJ3834" s="216"/>
      <c r="AK3834" s="216"/>
      <c r="AL3834" s="216"/>
      <c r="FY3834" s="184"/>
      <c r="JJ3834" s="184"/>
    </row>
    <row r="3835" spans="2:270">
      <c r="B3835" s="202"/>
      <c r="E3835" s="216"/>
      <c r="F3835" s="216"/>
      <c r="G3835" s="216"/>
      <c r="H3835" s="216"/>
      <c r="I3835" s="216"/>
      <c r="J3835" s="216"/>
      <c r="K3835" s="216"/>
      <c r="L3835" s="216"/>
      <c r="M3835" s="216"/>
      <c r="N3835" s="216"/>
      <c r="O3835" s="216"/>
      <c r="P3835" s="216"/>
      <c r="Q3835" s="216"/>
      <c r="R3835" s="216"/>
      <c r="S3835" s="216"/>
      <c r="T3835" s="216"/>
      <c r="U3835" s="216"/>
      <c r="V3835" s="216"/>
      <c r="W3835" s="216"/>
      <c r="X3835" s="216"/>
      <c r="Y3835" s="216"/>
      <c r="Z3835" s="216"/>
      <c r="AA3835" s="216"/>
      <c r="AB3835" s="216"/>
      <c r="AC3835" s="216"/>
      <c r="AD3835" s="216"/>
      <c r="AE3835" s="216"/>
      <c r="AF3835" s="216"/>
      <c r="AG3835" s="216"/>
      <c r="AH3835" s="216"/>
      <c r="AI3835" s="216"/>
      <c r="AJ3835" s="216"/>
      <c r="AK3835" s="216"/>
      <c r="AL3835" s="216"/>
      <c r="FY3835" s="184"/>
      <c r="JJ3835" s="184"/>
    </row>
    <row r="3836" spans="2:270">
      <c r="B3836" s="202"/>
      <c r="E3836" s="216"/>
      <c r="F3836" s="216"/>
      <c r="G3836" s="216"/>
      <c r="H3836" s="216"/>
      <c r="I3836" s="216"/>
      <c r="J3836" s="216"/>
      <c r="K3836" s="216"/>
      <c r="L3836" s="216"/>
      <c r="M3836" s="216"/>
      <c r="N3836" s="216"/>
      <c r="O3836" s="216"/>
      <c r="P3836" s="216"/>
      <c r="Q3836" s="216"/>
      <c r="R3836" s="216"/>
      <c r="S3836" s="216"/>
      <c r="T3836" s="216"/>
      <c r="U3836" s="216"/>
      <c r="V3836" s="216"/>
      <c r="W3836" s="216"/>
      <c r="X3836" s="216"/>
      <c r="Y3836" s="216"/>
      <c r="Z3836" s="216"/>
      <c r="AA3836" s="216"/>
      <c r="AB3836" s="216"/>
      <c r="AC3836" s="216"/>
      <c r="AD3836" s="216"/>
      <c r="AE3836" s="216"/>
      <c r="AF3836" s="216"/>
      <c r="AG3836" s="216"/>
      <c r="AH3836" s="216"/>
      <c r="AI3836" s="216"/>
      <c r="AJ3836" s="216"/>
      <c r="AK3836" s="216"/>
      <c r="AL3836" s="216"/>
      <c r="FY3836" s="184"/>
      <c r="JJ3836" s="184"/>
    </row>
    <row r="3837" spans="2:270">
      <c r="B3837" s="202"/>
      <c r="E3837" s="216"/>
      <c r="F3837" s="216"/>
      <c r="G3837" s="216"/>
      <c r="H3837" s="216"/>
      <c r="I3837" s="216"/>
      <c r="J3837" s="216"/>
      <c r="K3837" s="216"/>
      <c r="L3837" s="216"/>
      <c r="M3837" s="216"/>
      <c r="N3837" s="216"/>
      <c r="O3837" s="216"/>
      <c r="P3837" s="216"/>
      <c r="Q3837" s="216"/>
      <c r="R3837" s="216"/>
      <c r="S3837" s="216"/>
      <c r="T3837" s="216"/>
      <c r="U3837" s="216"/>
      <c r="V3837" s="216"/>
      <c r="W3837" s="216"/>
      <c r="X3837" s="216"/>
      <c r="Y3837" s="216"/>
      <c r="Z3837" s="216"/>
      <c r="AA3837" s="216"/>
      <c r="AB3837" s="216"/>
      <c r="AC3837" s="216"/>
      <c r="AD3837" s="216"/>
      <c r="AE3837" s="216"/>
      <c r="AF3837" s="216"/>
      <c r="AG3837" s="216"/>
      <c r="AH3837" s="216"/>
      <c r="AI3837" s="216"/>
      <c r="AJ3837" s="216"/>
      <c r="AK3837" s="216"/>
      <c r="AL3837" s="216"/>
      <c r="FY3837" s="184"/>
      <c r="JJ3837" s="184"/>
    </row>
    <row r="3838" spans="2:270">
      <c r="B3838" s="202"/>
      <c r="E3838" s="216"/>
      <c r="F3838" s="216"/>
      <c r="G3838" s="216"/>
      <c r="H3838" s="216"/>
      <c r="I3838" s="216"/>
      <c r="J3838" s="216"/>
      <c r="K3838" s="216"/>
      <c r="L3838" s="216"/>
      <c r="M3838" s="216"/>
      <c r="N3838" s="216"/>
      <c r="O3838" s="216"/>
      <c r="P3838" s="216"/>
      <c r="Q3838" s="216"/>
      <c r="R3838" s="216"/>
      <c r="S3838" s="216"/>
      <c r="T3838" s="216"/>
      <c r="U3838" s="216"/>
      <c r="V3838" s="216"/>
      <c r="W3838" s="216"/>
      <c r="X3838" s="216"/>
      <c r="Y3838" s="216"/>
      <c r="Z3838" s="216"/>
      <c r="AA3838" s="216"/>
      <c r="AB3838" s="216"/>
      <c r="AC3838" s="216"/>
      <c r="AD3838" s="216"/>
      <c r="AE3838" s="216"/>
      <c r="AF3838" s="216"/>
      <c r="AG3838" s="216"/>
      <c r="AH3838" s="216"/>
      <c r="AI3838" s="216"/>
      <c r="AJ3838" s="216"/>
      <c r="AK3838" s="216"/>
      <c r="AL3838" s="216"/>
      <c r="FY3838" s="184"/>
      <c r="JJ3838" s="184"/>
    </row>
    <row r="3839" spans="2:270">
      <c r="B3839" s="202"/>
      <c r="E3839" s="216"/>
      <c r="F3839" s="216"/>
      <c r="G3839" s="216"/>
      <c r="H3839" s="216"/>
      <c r="I3839" s="216"/>
      <c r="J3839" s="216"/>
      <c r="K3839" s="216"/>
      <c r="L3839" s="216"/>
      <c r="M3839" s="216"/>
      <c r="N3839" s="216"/>
      <c r="O3839" s="216"/>
      <c r="P3839" s="216"/>
      <c r="Q3839" s="216"/>
      <c r="R3839" s="216"/>
      <c r="S3839" s="216"/>
      <c r="T3839" s="216"/>
      <c r="U3839" s="216"/>
      <c r="V3839" s="216"/>
      <c r="W3839" s="216"/>
      <c r="X3839" s="216"/>
      <c r="Y3839" s="216"/>
      <c r="Z3839" s="216"/>
      <c r="AA3839" s="216"/>
      <c r="AB3839" s="216"/>
      <c r="AC3839" s="216"/>
      <c r="AD3839" s="216"/>
      <c r="AE3839" s="216"/>
      <c r="AF3839" s="216"/>
      <c r="AG3839" s="216"/>
      <c r="AH3839" s="216"/>
      <c r="AI3839" s="216"/>
      <c r="AJ3839" s="216"/>
      <c r="AK3839" s="216"/>
      <c r="AL3839" s="216"/>
      <c r="FY3839" s="184"/>
      <c r="JJ3839" s="184"/>
    </row>
    <row r="3840" spans="2:270">
      <c r="B3840" s="202"/>
      <c r="E3840" s="216"/>
      <c r="F3840" s="216"/>
      <c r="G3840" s="216"/>
      <c r="H3840" s="216"/>
      <c r="I3840" s="216"/>
      <c r="J3840" s="216"/>
      <c r="K3840" s="216"/>
      <c r="L3840" s="216"/>
      <c r="M3840" s="216"/>
      <c r="N3840" s="216"/>
      <c r="O3840" s="216"/>
      <c r="P3840" s="216"/>
      <c r="Q3840" s="216"/>
      <c r="R3840" s="216"/>
      <c r="S3840" s="216"/>
      <c r="T3840" s="216"/>
      <c r="U3840" s="216"/>
      <c r="V3840" s="216"/>
      <c r="W3840" s="216"/>
      <c r="X3840" s="216"/>
      <c r="Y3840" s="216"/>
      <c r="Z3840" s="216"/>
      <c r="AA3840" s="216"/>
      <c r="AB3840" s="216"/>
      <c r="AC3840" s="216"/>
      <c r="AD3840" s="216"/>
      <c r="AE3840" s="216"/>
      <c r="AF3840" s="216"/>
      <c r="AG3840" s="216"/>
      <c r="AH3840" s="216"/>
      <c r="AI3840" s="216"/>
      <c r="AJ3840" s="216"/>
      <c r="AK3840" s="216"/>
      <c r="AL3840" s="216"/>
      <c r="FY3840" s="184"/>
      <c r="JJ3840" s="184"/>
    </row>
    <row r="3841" spans="2:270">
      <c r="B3841" s="202"/>
      <c r="E3841" s="216"/>
      <c r="F3841" s="216"/>
      <c r="G3841" s="216"/>
      <c r="H3841" s="216"/>
      <c r="I3841" s="216"/>
      <c r="J3841" s="216"/>
      <c r="K3841" s="216"/>
      <c r="L3841" s="216"/>
      <c r="M3841" s="216"/>
      <c r="N3841" s="216"/>
      <c r="O3841" s="216"/>
      <c r="P3841" s="216"/>
      <c r="Q3841" s="216"/>
      <c r="R3841" s="216"/>
      <c r="S3841" s="216"/>
      <c r="T3841" s="216"/>
      <c r="U3841" s="216"/>
      <c r="V3841" s="216"/>
      <c r="W3841" s="216"/>
      <c r="X3841" s="216"/>
      <c r="Y3841" s="216"/>
      <c r="Z3841" s="216"/>
      <c r="AA3841" s="216"/>
      <c r="AB3841" s="216"/>
      <c r="AC3841" s="216"/>
      <c r="AD3841" s="216"/>
      <c r="AE3841" s="216"/>
      <c r="AF3841" s="216"/>
      <c r="AG3841" s="216"/>
      <c r="AH3841" s="216"/>
      <c r="AI3841" s="216"/>
      <c r="AJ3841" s="216"/>
      <c r="AK3841" s="216"/>
      <c r="AL3841" s="216"/>
      <c r="FY3841" s="184"/>
      <c r="JJ3841" s="184"/>
    </row>
    <row r="3842" spans="2:270">
      <c r="B3842" s="202"/>
      <c r="E3842" s="216"/>
      <c r="F3842" s="216"/>
      <c r="G3842" s="216"/>
      <c r="H3842" s="216"/>
      <c r="I3842" s="216"/>
      <c r="J3842" s="216"/>
      <c r="K3842" s="216"/>
      <c r="L3842" s="216"/>
      <c r="M3842" s="216"/>
      <c r="N3842" s="216"/>
      <c r="O3842" s="216"/>
      <c r="P3842" s="216"/>
      <c r="Q3842" s="216"/>
      <c r="R3842" s="216"/>
      <c r="S3842" s="216"/>
      <c r="T3842" s="216"/>
      <c r="U3842" s="216"/>
      <c r="V3842" s="216"/>
      <c r="W3842" s="216"/>
      <c r="X3842" s="216"/>
      <c r="Y3842" s="216"/>
      <c r="Z3842" s="216"/>
      <c r="AA3842" s="216"/>
      <c r="AB3842" s="216"/>
      <c r="AC3842" s="216"/>
      <c r="AD3842" s="216"/>
      <c r="AE3842" s="216"/>
      <c r="AF3842" s="216"/>
      <c r="AG3842" s="216"/>
      <c r="AH3842" s="216"/>
      <c r="AI3842" s="216"/>
      <c r="AJ3842" s="216"/>
      <c r="AK3842" s="216"/>
      <c r="AL3842" s="216"/>
      <c r="FY3842" s="184"/>
      <c r="JJ3842" s="184"/>
    </row>
    <row r="3843" spans="2:270">
      <c r="B3843" s="202"/>
      <c r="E3843" s="216"/>
      <c r="F3843" s="216"/>
      <c r="G3843" s="216"/>
      <c r="H3843" s="216"/>
      <c r="I3843" s="216"/>
      <c r="J3843" s="216"/>
      <c r="K3843" s="216"/>
      <c r="L3843" s="216"/>
      <c r="M3843" s="216"/>
      <c r="N3843" s="216"/>
      <c r="O3843" s="216"/>
      <c r="P3843" s="216"/>
      <c r="Q3843" s="216"/>
      <c r="R3843" s="216"/>
      <c r="S3843" s="216"/>
      <c r="T3843" s="216"/>
      <c r="U3843" s="216"/>
      <c r="V3843" s="216"/>
      <c r="W3843" s="216"/>
      <c r="X3843" s="216"/>
      <c r="Y3843" s="216"/>
      <c r="Z3843" s="216"/>
      <c r="AA3843" s="216"/>
      <c r="AB3843" s="216"/>
      <c r="AC3843" s="216"/>
      <c r="AD3843" s="216"/>
      <c r="AE3843" s="216"/>
      <c r="AF3843" s="216"/>
      <c r="AG3843" s="216"/>
      <c r="AH3843" s="216"/>
      <c r="AI3843" s="216"/>
      <c r="AJ3843" s="216"/>
      <c r="AK3843" s="216"/>
      <c r="AL3843" s="216"/>
      <c r="FY3843" s="184"/>
      <c r="JJ3843" s="184"/>
    </row>
    <row r="3844" spans="2:270">
      <c r="B3844" s="202"/>
      <c r="E3844" s="216"/>
      <c r="F3844" s="216"/>
      <c r="G3844" s="216"/>
      <c r="H3844" s="216"/>
      <c r="I3844" s="216"/>
      <c r="J3844" s="216"/>
      <c r="K3844" s="216"/>
      <c r="L3844" s="216"/>
      <c r="M3844" s="216"/>
      <c r="N3844" s="216"/>
      <c r="O3844" s="216"/>
      <c r="P3844" s="216"/>
      <c r="Q3844" s="216"/>
      <c r="R3844" s="216"/>
      <c r="S3844" s="216"/>
      <c r="T3844" s="216"/>
      <c r="U3844" s="216"/>
      <c r="V3844" s="216"/>
      <c r="W3844" s="216"/>
      <c r="X3844" s="216"/>
      <c r="Y3844" s="216"/>
      <c r="Z3844" s="216"/>
      <c r="AA3844" s="216"/>
      <c r="AB3844" s="216"/>
      <c r="AC3844" s="216"/>
      <c r="AD3844" s="216"/>
      <c r="AE3844" s="216"/>
      <c r="AF3844" s="216"/>
      <c r="AG3844" s="216"/>
      <c r="AH3844" s="216"/>
      <c r="AI3844" s="216"/>
      <c r="AJ3844" s="216"/>
      <c r="AK3844" s="216"/>
      <c r="AL3844" s="216"/>
      <c r="FY3844" s="184"/>
      <c r="JJ3844" s="184"/>
    </row>
    <row r="3845" spans="2:270">
      <c r="B3845" s="202"/>
      <c r="E3845" s="216"/>
      <c r="F3845" s="216"/>
      <c r="G3845" s="216"/>
      <c r="H3845" s="216"/>
      <c r="I3845" s="216"/>
      <c r="J3845" s="216"/>
      <c r="K3845" s="216"/>
      <c r="L3845" s="216"/>
      <c r="M3845" s="216"/>
      <c r="N3845" s="216"/>
      <c r="O3845" s="216"/>
      <c r="P3845" s="216"/>
      <c r="Q3845" s="216"/>
      <c r="R3845" s="216"/>
      <c r="S3845" s="216"/>
      <c r="T3845" s="216"/>
      <c r="U3845" s="216"/>
      <c r="V3845" s="216"/>
      <c r="W3845" s="216"/>
      <c r="X3845" s="216"/>
      <c r="Y3845" s="216"/>
      <c r="Z3845" s="216"/>
      <c r="AA3845" s="216"/>
      <c r="AB3845" s="216"/>
      <c r="AC3845" s="216"/>
      <c r="AD3845" s="216"/>
      <c r="AE3845" s="216"/>
      <c r="AF3845" s="216"/>
      <c r="AG3845" s="216"/>
      <c r="AH3845" s="216"/>
      <c r="AI3845" s="216"/>
      <c r="AJ3845" s="216"/>
      <c r="AK3845" s="216"/>
      <c r="AL3845" s="216"/>
      <c r="FY3845" s="184"/>
      <c r="JJ3845" s="184"/>
    </row>
    <row r="3846" spans="2:270">
      <c r="B3846" s="202"/>
      <c r="E3846" s="216"/>
      <c r="F3846" s="216"/>
      <c r="G3846" s="216"/>
      <c r="H3846" s="216"/>
      <c r="I3846" s="216"/>
      <c r="J3846" s="216"/>
      <c r="K3846" s="216"/>
      <c r="L3846" s="216"/>
      <c r="M3846" s="216"/>
      <c r="N3846" s="216"/>
      <c r="O3846" s="216"/>
      <c r="P3846" s="216"/>
      <c r="Q3846" s="216"/>
      <c r="R3846" s="216"/>
      <c r="S3846" s="216"/>
      <c r="T3846" s="216"/>
      <c r="U3846" s="216"/>
      <c r="V3846" s="216"/>
      <c r="W3846" s="216"/>
      <c r="X3846" s="216"/>
      <c r="Y3846" s="216"/>
      <c r="Z3846" s="216"/>
      <c r="AA3846" s="216"/>
      <c r="AB3846" s="216"/>
      <c r="AC3846" s="216"/>
      <c r="AD3846" s="216"/>
      <c r="AE3846" s="216"/>
      <c r="AF3846" s="216"/>
      <c r="AG3846" s="216"/>
      <c r="AH3846" s="216"/>
      <c r="AI3846" s="216"/>
      <c r="AJ3846" s="216"/>
      <c r="AK3846" s="216"/>
      <c r="AL3846" s="216"/>
      <c r="FY3846" s="184"/>
      <c r="JJ3846" s="184"/>
    </row>
    <row r="3847" spans="2:270">
      <c r="B3847" s="202"/>
      <c r="E3847" s="216"/>
      <c r="F3847" s="216"/>
      <c r="G3847" s="216"/>
      <c r="H3847" s="216"/>
      <c r="I3847" s="216"/>
      <c r="J3847" s="216"/>
      <c r="K3847" s="216"/>
      <c r="L3847" s="216"/>
      <c r="M3847" s="216"/>
      <c r="N3847" s="216"/>
      <c r="O3847" s="216"/>
      <c r="P3847" s="216"/>
      <c r="Q3847" s="216"/>
      <c r="R3847" s="216"/>
      <c r="S3847" s="216"/>
      <c r="T3847" s="216"/>
      <c r="U3847" s="216"/>
      <c r="V3847" s="216"/>
      <c r="W3847" s="216"/>
      <c r="X3847" s="216"/>
      <c r="Y3847" s="216"/>
      <c r="Z3847" s="216"/>
      <c r="AA3847" s="216"/>
      <c r="AB3847" s="216"/>
      <c r="AC3847" s="216"/>
      <c r="AD3847" s="216"/>
      <c r="AE3847" s="216"/>
      <c r="AF3847" s="216"/>
      <c r="AG3847" s="216"/>
      <c r="AH3847" s="216"/>
      <c r="AI3847" s="216"/>
      <c r="AJ3847" s="216"/>
      <c r="AK3847" s="216"/>
      <c r="AL3847" s="216"/>
      <c r="FY3847" s="184"/>
      <c r="JJ3847" s="184"/>
    </row>
    <row r="3848" spans="2:270">
      <c r="B3848" s="202"/>
      <c r="E3848" s="216"/>
      <c r="F3848" s="216"/>
      <c r="G3848" s="216"/>
      <c r="H3848" s="216"/>
      <c r="I3848" s="216"/>
      <c r="J3848" s="216"/>
      <c r="K3848" s="216"/>
      <c r="L3848" s="216"/>
      <c r="M3848" s="216"/>
      <c r="N3848" s="216"/>
      <c r="O3848" s="216"/>
      <c r="P3848" s="216"/>
      <c r="Q3848" s="216"/>
      <c r="R3848" s="216"/>
      <c r="S3848" s="216"/>
      <c r="T3848" s="216"/>
      <c r="U3848" s="216"/>
      <c r="V3848" s="216"/>
      <c r="W3848" s="216"/>
      <c r="X3848" s="216"/>
      <c r="Y3848" s="216"/>
      <c r="Z3848" s="216"/>
      <c r="AA3848" s="216"/>
      <c r="AB3848" s="216"/>
      <c r="AC3848" s="216"/>
      <c r="AD3848" s="216"/>
      <c r="AE3848" s="216"/>
      <c r="AF3848" s="216"/>
      <c r="AG3848" s="216"/>
      <c r="AH3848" s="216"/>
      <c r="AI3848" s="216"/>
      <c r="AJ3848" s="216"/>
      <c r="AK3848" s="216"/>
      <c r="AL3848" s="216"/>
      <c r="FY3848" s="184"/>
      <c r="JJ3848" s="184"/>
    </row>
    <row r="3849" spans="2:270">
      <c r="B3849" s="202"/>
      <c r="E3849" s="216"/>
      <c r="F3849" s="216"/>
      <c r="G3849" s="216"/>
      <c r="H3849" s="216"/>
      <c r="I3849" s="216"/>
      <c r="J3849" s="216"/>
      <c r="K3849" s="216"/>
      <c r="L3849" s="216"/>
      <c r="M3849" s="216"/>
      <c r="N3849" s="216"/>
      <c r="O3849" s="216"/>
      <c r="P3849" s="216"/>
      <c r="Q3849" s="216"/>
      <c r="R3849" s="216"/>
      <c r="S3849" s="216"/>
      <c r="T3849" s="216"/>
      <c r="U3849" s="216"/>
      <c r="V3849" s="216"/>
      <c r="W3849" s="216"/>
      <c r="X3849" s="216"/>
      <c r="Y3849" s="216"/>
      <c r="Z3849" s="216"/>
      <c r="AA3849" s="216"/>
      <c r="AB3849" s="216"/>
      <c r="AC3849" s="216"/>
      <c r="AD3849" s="216"/>
      <c r="AE3849" s="216"/>
      <c r="AF3849" s="216"/>
      <c r="AG3849" s="216"/>
      <c r="AH3849" s="216"/>
      <c r="AI3849" s="216"/>
      <c r="AJ3849" s="216"/>
      <c r="AK3849" s="216"/>
      <c r="AL3849" s="216"/>
      <c r="FY3849" s="184"/>
      <c r="JJ3849" s="184"/>
    </row>
    <row r="3850" spans="2:270">
      <c r="B3850" s="202"/>
      <c r="E3850" s="216"/>
      <c r="F3850" s="216"/>
      <c r="G3850" s="216"/>
      <c r="H3850" s="216"/>
      <c r="I3850" s="216"/>
      <c r="J3850" s="216"/>
      <c r="K3850" s="216"/>
      <c r="L3850" s="216"/>
      <c r="M3850" s="216"/>
      <c r="N3850" s="216"/>
      <c r="O3850" s="216"/>
      <c r="P3850" s="216"/>
      <c r="Q3850" s="216"/>
      <c r="R3850" s="216"/>
      <c r="S3850" s="216"/>
      <c r="T3850" s="216"/>
      <c r="U3850" s="216"/>
      <c r="V3850" s="216"/>
      <c r="W3850" s="216"/>
      <c r="X3850" s="216"/>
      <c r="Y3850" s="216"/>
      <c r="Z3850" s="216"/>
      <c r="AA3850" s="216"/>
      <c r="AB3850" s="216"/>
      <c r="AC3850" s="216"/>
      <c r="AD3850" s="216"/>
      <c r="AE3850" s="216"/>
      <c r="AF3850" s="216"/>
      <c r="AG3850" s="216"/>
      <c r="AH3850" s="216"/>
      <c r="AI3850" s="216"/>
      <c r="AJ3850" s="216"/>
      <c r="AK3850" s="216"/>
      <c r="AL3850" s="216"/>
      <c r="FY3850" s="184"/>
      <c r="JJ3850" s="184"/>
    </row>
    <row r="3851" spans="2:270">
      <c r="B3851" s="202"/>
      <c r="E3851" s="216"/>
      <c r="F3851" s="216"/>
      <c r="G3851" s="216"/>
      <c r="H3851" s="216"/>
      <c r="I3851" s="216"/>
      <c r="J3851" s="216"/>
      <c r="K3851" s="216"/>
      <c r="L3851" s="216"/>
      <c r="M3851" s="216"/>
      <c r="N3851" s="216"/>
      <c r="O3851" s="216"/>
      <c r="P3851" s="216"/>
      <c r="Q3851" s="216"/>
      <c r="R3851" s="216"/>
      <c r="S3851" s="216"/>
      <c r="T3851" s="216"/>
      <c r="U3851" s="216"/>
      <c r="V3851" s="216"/>
      <c r="W3851" s="216"/>
      <c r="X3851" s="216"/>
      <c r="Y3851" s="216"/>
      <c r="Z3851" s="216"/>
      <c r="AA3851" s="216"/>
      <c r="AB3851" s="216"/>
      <c r="AC3851" s="216"/>
      <c r="AD3851" s="216"/>
      <c r="AE3851" s="216"/>
      <c r="AF3851" s="216"/>
      <c r="AG3851" s="216"/>
      <c r="AH3851" s="216"/>
      <c r="AI3851" s="216"/>
      <c r="AJ3851" s="216"/>
      <c r="AK3851" s="216"/>
      <c r="AL3851" s="216"/>
      <c r="FY3851" s="184"/>
      <c r="JJ3851" s="184"/>
    </row>
    <row r="3852" spans="2:270">
      <c r="B3852" s="202"/>
      <c r="E3852" s="216"/>
      <c r="F3852" s="216"/>
      <c r="G3852" s="216"/>
      <c r="H3852" s="216"/>
      <c r="I3852" s="216"/>
      <c r="J3852" s="216"/>
      <c r="K3852" s="216"/>
      <c r="L3852" s="216"/>
      <c r="M3852" s="216"/>
      <c r="N3852" s="216"/>
      <c r="O3852" s="216"/>
      <c r="P3852" s="216"/>
      <c r="Q3852" s="216"/>
      <c r="R3852" s="216"/>
      <c r="S3852" s="216"/>
      <c r="T3852" s="216"/>
      <c r="U3852" s="216"/>
      <c r="V3852" s="216"/>
      <c r="W3852" s="216"/>
      <c r="X3852" s="216"/>
      <c r="Y3852" s="216"/>
      <c r="Z3852" s="216"/>
      <c r="AA3852" s="216"/>
      <c r="AB3852" s="216"/>
      <c r="AC3852" s="216"/>
      <c r="AD3852" s="216"/>
      <c r="AE3852" s="216"/>
      <c r="AF3852" s="216"/>
      <c r="AG3852" s="216"/>
      <c r="AH3852" s="216"/>
      <c r="AI3852" s="216"/>
      <c r="AJ3852" s="216"/>
      <c r="AK3852" s="216"/>
      <c r="AL3852" s="216"/>
      <c r="FY3852" s="184"/>
      <c r="JJ3852" s="184"/>
    </row>
    <row r="3853" spans="2:270">
      <c r="B3853" s="202"/>
      <c r="E3853" s="216"/>
      <c r="F3853" s="216"/>
      <c r="G3853" s="216"/>
      <c r="H3853" s="216"/>
      <c r="I3853" s="216"/>
      <c r="J3853" s="216"/>
      <c r="K3853" s="216"/>
      <c r="L3853" s="216"/>
      <c r="M3853" s="216"/>
      <c r="N3853" s="216"/>
      <c r="O3853" s="216"/>
      <c r="P3853" s="216"/>
      <c r="Q3853" s="216"/>
      <c r="R3853" s="216"/>
      <c r="S3853" s="216"/>
      <c r="T3853" s="216"/>
      <c r="U3853" s="216"/>
      <c r="V3853" s="216"/>
      <c r="W3853" s="216"/>
      <c r="X3853" s="216"/>
      <c r="Y3853" s="216"/>
      <c r="Z3853" s="216"/>
      <c r="AA3853" s="216"/>
      <c r="AB3853" s="216"/>
      <c r="AC3853" s="216"/>
      <c r="AD3853" s="216"/>
      <c r="AE3853" s="216"/>
      <c r="AF3853" s="216"/>
      <c r="AG3853" s="216"/>
      <c r="AH3853" s="216"/>
      <c r="AI3853" s="216"/>
      <c r="AJ3853" s="216"/>
      <c r="AK3853" s="216"/>
      <c r="AL3853" s="216"/>
      <c r="FY3853" s="184"/>
      <c r="JJ3853" s="184"/>
    </row>
    <row r="3854" spans="2:270">
      <c r="B3854" s="202"/>
      <c r="E3854" s="216"/>
      <c r="F3854" s="216"/>
      <c r="G3854" s="216"/>
      <c r="H3854" s="216"/>
      <c r="I3854" s="216"/>
      <c r="J3854" s="216"/>
      <c r="K3854" s="216"/>
      <c r="L3854" s="216"/>
      <c r="M3854" s="216"/>
      <c r="N3854" s="216"/>
      <c r="O3854" s="216"/>
      <c r="P3854" s="216"/>
      <c r="Q3854" s="216"/>
      <c r="R3854" s="216"/>
      <c r="S3854" s="216"/>
      <c r="T3854" s="216"/>
      <c r="U3854" s="216"/>
      <c r="V3854" s="216"/>
      <c r="W3854" s="216"/>
      <c r="X3854" s="216"/>
      <c r="Y3854" s="216"/>
      <c r="Z3854" s="216"/>
      <c r="AA3854" s="216"/>
      <c r="AB3854" s="216"/>
      <c r="AC3854" s="216"/>
      <c r="AD3854" s="216"/>
      <c r="AE3854" s="216"/>
      <c r="AF3854" s="216"/>
      <c r="AG3854" s="216"/>
      <c r="AH3854" s="216"/>
      <c r="AI3854" s="216"/>
      <c r="AJ3854" s="216"/>
      <c r="AK3854" s="216"/>
      <c r="AL3854" s="216"/>
      <c r="FY3854" s="184"/>
      <c r="JJ3854" s="184"/>
    </row>
    <row r="3855" spans="2:270">
      <c r="B3855" s="202"/>
      <c r="E3855" s="216"/>
      <c r="F3855" s="216"/>
      <c r="G3855" s="216"/>
      <c r="H3855" s="216"/>
      <c r="I3855" s="216"/>
      <c r="J3855" s="216"/>
      <c r="K3855" s="216"/>
      <c r="L3855" s="216"/>
      <c r="M3855" s="216"/>
      <c r="N3855" s="216"/>
      <c r="O3855" s="216"/>
      <c r="P3855" s="216"/>
      <c r="Q3855" s="216"/>
      <c r="R3855" s="216"/>
      <c r="S3855" s="216"/>
      <c r="T3855" s="216"/>
      <c r="U3855" s="216"/>
      <c r="V3855" s="216"/>
      <c r="W3855" s="216"/>
      <c r="X3855" s="216"/>
      <c r="Y3855" s="216"/>
      <c r="Z3855" s="216"/>
      <c r="AA3855" s="216"/>
      <c r="AB3855" s="216"/>
      <c r="AC3855" s="216"/>
      <c r="AD3855" s="216"/>
      <c r="AE3855" s="216"/>
      <c r="AF3855" s="216"/>
      <c r="AG3855" s="216"/>
      <c r="AH3855" s="216"/>
      <c r="AI3855" s="216"/>
      <c r="AJ3855" s="216"/>
      <c r="AK3855" s="216"/>
      <c r="AL3855" s="216"/>
      <c r="FY3855" s="184"/>
      <c r="JJ3855" s="184"/>
    </row>
    <row r="3856" spans="2:270">
      <c r="B3856" s="202"/>
      <c r="E3856" s="216"/>
      <c r="F3856" s="216"/>
      <c r="G3856" s="216"/>
      <c r="H3856" s="216"/>
      <c r="I3856" s="216"/>
      <c r="J3856" s="216"/>
      <c r="K3856" s="216"/>
      <c r="L3856" s="216"/>
      <c r="M3856" s="216"/>
      <c r="N3856" s="216"/>
      <c r="O3856" s="216"/>
      <c r="P3856" s="216"/>
      <c r="Q3856" s="216"/>
      <c r="R3856" s="216"/>
      <c r="S3856" s="216"/>
      <c r="T3856" s="216"/>
      <c r="U3856" s="216"/>
      <c r="V3856" s="216"/>
      <c r="W3856" s="216"/>
      <c r="X3856" s="216"/>
      <c r="Y3856" s="216"/>
      <c r="Z3856" s="216"/>
      <c r="AA3856" s="216"/>
      <c r="AB3856" s="216"/>
      <c r="AC3856" s="216"/>
      <c r="AD3856" s="216"/>
      <c r="AE3856" s="216"/>
      <c r="AF3856" s="216"/>
      <c r="AG3856" s="216"/>
      <c r="AH3856" s="216"/>
      <c r="AI3856" s="216"/>
      <c r="AJ3856" s="216"/>
      <c r="AK3856" s="216"/>
      <c r="AL3856" s="216"/>
      <c r="FY3856" s="184"/>
      <c r="JJ3856" s="184"/>
    </row>
    <row r="3857" spans="2:270">
      <c r="B3857" s="202"/>
      <c r="E3857" s="216"/>
      <c r="F3857" s="216"/>
      <c r="G3857" s="216"/>
      <c r="H3857" s="216"/>
      <c r="I3857" s="216"/>
      <c r="J3857" s="216"/>
      <c r="K3857" s="216"/>
      <c r="L3857" s="216"/>
      <c r="M3857" s="216"/>
      <c r="N3857" s="216"/>
      <c r="O3857" s="216"/>
      <c r="P3857" s="216"/>
      <c r="Q3857" s="216"/>
      <c r="R3857" s="216"/>
      <c r="S3857" s="216"/>
      <c r="T3857" s="216"/>
      <c r="U3857" s="216"/>
      <c r="V3857" s="216"/>
      <c r="W3857" s="216"/>
      <c r="X3857" s="216"/>
      <c r="Y3857" s="216"/>
      <c r="Z3857" s="216"/>
      <c r="AA3857" s="216"/>
      <c r="AB3857" s="216"/>
      <c r="AC3857" s="216"/>
      <c r="AD3857" s="216"/>
      <c r="AE3857" s="216"/>
      <c r="AF3857" s="216"/>
      <c r="AG3857" s="216"/>
      <c r="AH3857" s="216"/>
      <c r="AI3857" s="216"/>
      <c r="AJ3857" s="216"/>
      <c r="AK3857" s="216"/>
      <c r="AL3857" s="216"/>
      <c r="FY3857" s="184"/>
      <c r="JJ3857" s="184"/>
    </row>
    <row r="3858" spans="2:270">
      <c r="B3858" s="202"/>
      <c r="E3858" s="216"/>
      <c r="F3858" s="216"/>
      <c r="G3858" s="216"/>
      <c r="H3858" s="216"/>
      <c r="I3858" s="216"/>
      <c r="J3858" s="216"/>
      <c r="K3858" s="216"/>
      <c r="L3858" s="216"/>
      <c r="M3858" s="216"/>
      <c r="N3858" s="216"/>
      <c r="O3858" s="216"/>
      <c r="P3858" s="216"/>
      <c r="Q3858" s="216"/>
      <c r="R3858" s="216"/>
      <c r="S3858" s="216"/>
      <c r="T3858" s="216"/>
      <c r="U3858" s="216"/>
      <c r="V3858" s="216"/>
      <c r="W3858" s="216"/>
      <c r="X3858" s="216"/>
      <c r="Y3858" s="216"/>
      <c r="Z3858" s="216"/>
      <c r="AA3858" s="216"/>
      <c r="AB3858" s="216"/>
      <c r="AC3858" s="216"/>
      <c r="AD3858" s="216"/>
      <c r="AE3858" s="216"/>
      <c r="AF3858" s="216"/>
      <c r="AG3858" s="216"/>
      <c r="AH3858" s="216"/>
      <c r="AI3858" s="216"/>
      <c r="AJ3858" s="216"/>
      <c r="AK3858" s="216"/>
      <c r="AL3858" s="216"/>
      <c r="FY3858" s="184"/>
      <c r="JJ3858" s="184"/>
    </row>
    <row r="3859" spans="2:270">
      <c r="B3859" s="202"/>
      <c r="E3859" s="216"/>
      <c r="F3859" s="216"/>
      <c r="G3859" s="216"/>
      <c r="H3859" s="216"/>
      <c r="I3859" s="216"/>
      <c r="J3859" s="216"/>
      <c r="K3859" s="216"/>
      <c r="L3859" s="216"/>
      <c r="M3859" s="216"/>
      <c r="N3859" s="216"/>
      <c r="O3859" s="216"/>
      <c r="P3859" s="216"/>
      <c r="Q3859" s="216"/>
      <c r="R3859" s="216"/>
      <c r="S3859" s="216"/>
      <c r="T3859" s="216"/>
      <c r="U3859" s="216"/>
      <c r="V3859" s="216"/>
      <c r="W3859" s="216"/>
      <c r="X3859" s="216"/>
      <c r="Y3859" s="216"/>
      <c r="Z3859" s="216"/>
      <c r="AA3859" s="216"/>
      <c r="AB3859" s="216"/>
      <c r="AC3859" s="216"/>
      <c r="AD3859" s="216"/>
      <c r="AE3859" s="216"/>
      <c r="AF3859" s="216"/>
      <c r="AG3859" s="216"/>
      <c r="AH3859" s="216"/>
      <c r="AI3859" s="216"/>
      <c r="AJ3859" s="216"/>
      <c r="AK3859" s="216"/>
      <c r="AL3859" s="216"/>
      <c r="FY3859" s="184"/>
      <c r="JJ3859" s="184"/>
    </row>
    <row r="3860" spans="2:270">
      <c r="B3860" s="202"/>
      <c r="E3860" s="216"/>
      <c r="F3860" s="216"/>
      <c r="G3860" s="216"/>
      <c r="H3860" s="216"/>
      <c r="I3860" s="216"/>
      <c r="J3860" s="216"/>
      <c r="K3860" s="216"/>
      <c r="L3860" s="216"/>
      <c r="M3860" s="216"/>
      <c r="N3860" s="216"/>
      <c r="O3860" s="216"/>
      <c r="P3860" s="216"/>
      <c r="Q3860" s="216"/>
      <c r="R3860" s="216"/>
      <c r="S3860" s="216"/>
      <c r="T3860" s="216"/>
      <c r="U3860" s="216"/>
      <c r="V3860" s="216"/>
      <c r="W3860" s="216"/>
      <c r="X3860" s="216"/>
      <c r="Y3860" s="216"/>
      <c r="Z3860" s="216"/>
      <c r="AA3860" s="216"/>
      <c r="AB3860" s="216"/>
      <c r="AC3860" s="216"/>
      <c r="AD3860" s="216"/>
      <c r="AE3860" s="216"/>
      <c r="AF3860" s="216"/>
      <c r="AG3860" s="216"/>
      <c r="AH3860" s="216"/>
      <c r="AI3860" s="216"/>
      <c r="AJ3860" s="216"/>
      <c r="AK3860" s="216"/>
      <c r="AL3860" s="216"/>
      <c r="FY3860" s="184"/>
      <c r="JJ3860" s="184"/>
    </row>
    <row r="3861" spans="2:270">
      <c r="B3861" s="202"/>
      <c r="E3861" s="216"/>
      <c r="F3861" s="216"/>
      <c r="G3861" s="216"/>
      <c r="H3861" s="216"/>
      <c r="I3861" s="216"/>
      <c r="J3861" s="216"/>
      <c r="K3861" s="216"/>
      <c r="L3861" s="216"/>
      <c r="M3861" s="216"/>
      <c r="N3861" s="216"/>
      <c r="O3861" s="216"/>
      <c r="P3861" s="216"/>
      <c r="Q3861" s="216"/>
      <c r="R3861" s="216"/>
      <c r="S3861" s="216"/>
      <c r="T3861" s="216"/>
      <c r="U3861" s="216"/>
      <c r="V3861" s="216"/>
      <c r="W3861" s="216"/>
      <c r="X3861" s="216"/>
      <c r="Y3861" s="216"/>
      <c r="Z3861" s="216"/>
      <c r="AA3861" s="216"/>
      <c r="AB3861" s="216"/>
      <c r="AC3861" s="216"/>
      <c r="AD3861" s="216"/>
      <c r="AE3861" s="216"/>
      <c r="AF3861" s="216"/>
      <c r="AG3861" s="216"/>
      <c r="AH3861" s="216"/>
      <c r="AI3861" s="216"/>
      <c r="AJ3861" s="216"/>
      <c r="AK3861" s="216"/>
      <c r="AL3861" s="216"/>
      <c r="FY3861" s="184"/>
      <c r="JJ3861" s="184"/>
    </row>
    <row r="3862" spans="2:270">
      <c r="B3862" s="202"/>
      <c r="E3862" s="216"/>
      <c r="F3862" s="216"/>
      <c r="G3862" s="216"/>
      <c r="H3862" s="216"/>
      <c r="I3862" s="216"/>
      <c r="J3862" s="216"/>
      <c r="K3862" s="216"/>
      <c r="L3862" s="216"/>
      <c r="M3862" s="216"/>
      <c r="N3862" s="216"/>
      <c r="O3862" s="216"/>
      <c r="P3862" s="216"/>
      <c r="Q3862" s="216"/>
      <c r="R3862" s="216"/>
      <c r="S3862" s="216"/>
      <c r="T3862" s="216"/>
      <c r="U3862" s="216"/>
      <c r="V3862" s="216"/>
      <c r="W3862" s="216"/>
      <c r="X3862" s="216"/>
      <c r="Y3862" s="216"/>
      <c r="Z3862" s="216"/>
      <c r="AA3862" s="216"/>
      <c r="AB3862" s="216"/>
      <c r="AC3862" s="216"/>
      <c r="AD3862" s="216"/>
      <c r="AE3862" s="216"/>
      <c r="AF3862" s="216"/>
      <c r="AG3862" s="216"/>
      <c r="AH3862" s="216"/>
      <c r="AI3862" s="216"/>
      <c r="AJ3862" s="216"/>
      <c r="AK3862" s="216"/>
      <c r="AL3862" s="216"/>
      <c r="FY3862" s="184"/>
      <c r="JJ3862" s="184"/>
    </row>
    <row r="3863" spans="2:270">
      <c r="B3863" s="202"/>
      <c r="E3863" s="216"/>
      <c r="F3863" s="216"/>
      <c r="G3863" s="216"/>
      <c r="H3863" s="216"/>
      <c r="I3863" s="216"/>
      <c r="J3863" s="216"/>
      <c r="K3863" s="216"/>
      <c r="L3863" s="216"/>
      <c r="M3863" s="216"/>
      <c r="N3863" s="216"/>
      <c r="O3863" s="216"/>
      <c r="P3863" s="216"/>
      <c r="Q3863" s="216"/>
      <c r="R3863" s="216"/>
      <c r="S3863" s="216"/>
      <c r="T3863" s="216"/>
      <c r="U3863" s="216"/>
      <c r="V3863" s="216"/>
      <c r="W3863" s="216"/>
      <c r="X3863" s="216"/>
      <c r="Y3863" s="216"/>
      <c r="Z3863" s="216"/>
      <c r="AA3863" s="216"/>
      <c r="AB3863" s="216"/>
      <c r="AC3863" s="216"/>
      <c r="AD3863" s="216"/>
      <c r="AE3863" s="216"/>
      <c r="AF3863" s="216"/>
      <c r="AG3863" s="216"/>
      <c r="AH3863" s="216"/>
      <c r="AI3863" s="216"/>
      <c r="AJ3863" s="216"/>
      <c r="AK3863" s="216"/>
      <c r="AL3863" s="216"/>
      <c r="FY3863" s="184"/>
      <c r="JJ3863" s="184"/>
    </row>
    <row r="3864" spans="2:270">
      <c r="B3864" s="202"/>
      <c r="E3864" s="216"/>
      <c r="F3864" s="216"/>
      <c r="G3864" s="216"/>
      <c r="H3864" s="216"/>
      <c r="I3864" s="216"/>
      <c r="J3864" s="216"/>
      <c r="K3864" s="216"/>
      <c r="L3864" s="216"/>
      <c r="M3864" s="216"/>
      <c r="N3864" s="216"/>
      <c r="O3864" s="216"/>
      <c r="P3864" s="216"/>
      <c r="Q3864" s="216"/>
      <c r="R3864" s="216"/>
      <c r="S3864" s="216"/>
      <c r="T3864" s="216"/>
      <c r="U3864" s="216"/>
      <c r="V3864" s="216"/>
      <c r="W3864" s="216"/>
      <c r="X3864" s="216"/>
      <c r="Y3864" s="216"/>
      <c r="Z3864" s="216"/>
      <c r="AA3864" s="216"/>
      <c r="AB3864" s="216"/>
      <c r="AC3864" s="216"/>
      <c r="AD3864" s="216"/>
      <c r="AE3864" s="216"/>
      <c r="AF3864" s="216"/>
      <c r="AG3864" s="216"/>
      <c r="AH3864" s="216"/>
      <c r="AI3864" s="216"/>
      <c r="AJ3864" s="216"/>
      <c r="AK3864" s="216"/>
      <c r="AL3864" s="216"/>
      <c r="FY3864" s="184"/>
      <c r="JJ3864" s="184"/>
    </row>
    <row r="3865" spans="2:270">
      <c r="B3865" s="202"/>
      <c r="E3865" s="216"/>
      <c r="F3865" s="216"/>
      <c r="G3865" s="216"/>
      <c r="H3865" s="216"/>
      <c r="I3865" s="216"/>
      <c r="J3865" s="216"/>
      <c r="K3865" s="216"/>
      <c r="L3865" s="216"/>
      <c r="M3865" s="216"/>
      <c r="N3865" s="216"/>
      <c r="O3865" s="216"/>
      <c r="P3865" s="216"/>
      <c r="Q3865" s="216"/>
      <c r="R3865" s="216"/>
      <c r="S3865" s="216"/>
      <c r="T3865" s="216"/>
      <c r="U3865" s="216"/>
      <c r="V3865" s="216"/>
      <c r="W3865" s="216"/>
      <c r="X3865" s="216"/>
      <c r="Y3865" s="216"/>
      <c r="Z3865" s="216"/>
      <c r="AA3865" s="216"/>
      <c r="AB3865" s="216"/>
      <c r="AC3865" s="216"/>
      <c r="AD3865" s="216"/>
      <c r="AE3865" s="216"/>
      <c r="AF3865" s="216"/>
      <c r="AG3865" s="216"/>
      <c r="AH3865" s="216"/>
      <c r="AI3865" s="216"/>
      <c r="AJ3865" s="216"/>
      <c r="AK3865" s="216"/>
      <c r="AL3865" s="216"/>
      <c r="FY3865" s="184"/>
      <c r="JJ3865" s="184"/>
    </row>
    <row r="3866" spans="2:270">
      <c r="B3866" s="202"/>
      <c r="E3866" s="216"/>
      <c r="F3866" s="216"/>
      <c r="G3866" s="216"/>
      <c r="H3866" s="216"/>
      <c r="I3866" s="216"/>
      <c r="J3866" s="216"/>
      <c r="K3866" s="216"/>
      <c r="L3866" s="216"/>
      <c r="M3866" s="216"/>
      <c r="N3866" s="216"/>
      <c r="O3866" s="216"/>
      <c r="P3866" s="216"/>
      <c r="Q3866" s="216"/>
      <c r="R3866" s="216"/>
      <c r="S3866" s="216"/>
      <c r="T3866" s="216"/>
      <c r="U3866" s="216"/>
      <c r="V3866" s="216"/>
      <c r="W3866" s="216"/>
      <c r="X3866" s="216"/>
      <c r="Y3866" s="216"/>
      <c r="Z3866" s="216"/>
      <c r="AA3866" s="216"/>
      <c r="AB3866" s="216"/>
      <c r="AC3866" s="216"/>
      <c r="AD3866" s="216"/>
      <c r="AE3866" s="216"/>
      <c r="AF3866" s="216"/>
      <c r="AG3866" s="216"/>
      <c r="AH3866" s="216"/>
      <c r="AI3866" s="216"/>
      <c r="AJ3866" s="216"/>
      <c r="AK3866" s="216"/>
      <c r="AL3866" s="216"/>
      <c r="FY3866" s="184"/>
      <c r="JJ3866" s="184"/>
    </row>
    <row r="3867" spans="2:270">
      <c r="B3867" s="202"/>
      <c r="E3867" s="216"/>
      <c r="F3867" s="216"/>
      <c r="G3867" s="216"/>
      <c r="H3867" s="216"/>
      <c r="I3867" s="216"/>
      <c r="J3867" s="216"/>
      <c r="K3867" s="216"/>
      <c r="L3867" s="216"/>
      <c r="M3867" s="216"/>
      <c r="N3867" s="216"/>
      <c r="O3867" s="216"/>
      <c r="P3867" s="216"/>
      <c r="Q3867" s="216"/>
      <c r="R3867" s="216"/>
      <c r="S3867" s="216"/>
      <c r="T3867" s="216"/>
      <c r="U3867" s="216"/>
      <c r="V3867" s="216"/>
      <c r="W3867" s="216"/>
      <c r="X3867" s="216"/>
      <c r="Y3867" s="216"/>
      <c r="Z3867" s="216"/>
      <c r="AA3867" s="216"/>
      <c r="AB3867" s="216"/>
      <c r="AC3867" s="216"/>
      <c r="AD3867" s="216"/>
      <c r="AE3867" s="216"/>
      <c r="AF3867" s="216"/>
      <c r="AG3867" s="216"/>
      <c r="AH3867" s="216"/>
      <c r="AI3867" s="216"/>
      <c r="AJ3867" s="216"/>
      <c r="AK3867" s="216"/>
      <c r="AL3867" s="216"/>
      <c r="FY3867" s="184"/>
      <c r="JJ3867" s="184"/>
    </row>
    <row r="3868" spans="2:270">
      <c r="B3868" s="202"/>
      <c r="E3868" s="216"/>
      <c r="F3868" s="216"/>
      <c r="G3868" s="216"/>
      <c r="H3868" s="216"/>
      <c r="I3868" s="216"/>
      <c r="J3868" s="216"/>
      <c r="K3868" s="216"/>
      <c r="L3868" s="216"/>
      <c r="M3868" s="216"/>
      <c r="N3868" s="216"/>
      <c r="O3868" s="216"/>
      <c r="P3868" s="216"/>
      <c r="Q3868" s="216"/>
      <c r="R3868" s="216"/>
      <c r="S3868" s="216"/>
      <c r="T3868" s="216"/>
      <c r="U3868" s="216"/>
      <c r="V3868" s="216"/>
      <c r="W3868" s="216"/>
      <c r="X3868" s="216"/>
      <c r="Y3868" s="216"/>
      <c r="Z3868" s="216"/>
      <c r="AA3868" s="216"/>
      <c r="AB3868" s="216"/>
      <c r="AC3868" s="216"/>
      <c r="AD3868" s="216"/>
      <c r="AE3868" s="216"/>
      <c r="AF3868" s="216"/>
      <c r="AG3868" s="216"/>
      <c r="AH3868" s="216"/>
      <c r="AI3868" s="216"/>
      <c r="AJ3868" s="216"/>
      <c r="AK3868" s="216"/>
      <c r="AL3868" s="216"/>
      <c r="FY3868" s="184"/>
      <c r="JJ3868" s="184"/>
    </row>
    <row r="3869" spans="2:270">
      <c r="B3869" s="202"/>
      <c r="E3869" s="216"/>
      <c r="F3869" s="216"/>
      <c r="G3869" s="216"/>
      <c r="H3869" s="216"/>
      <c r="I3869" s="216"/>
      <c r="J3869" s="216"/>
      <c r="K3869" s="216"/>
      <c r="L3869" s="216"/>
      <c r="M3869" s="216"/>
      <c r="N3869" s="216"/>
      <c r="O3869" s="216"/>
      <c r="P3869" s="216"/>
      <c r="Q3869" s="216"/>
      <c r="R3869" s="216"/>
      <c r="S3869" s="216"/>
      <c r="T3869" s="216"/>
      <c r="U3869" s="216"/>
      <c r="V3869" s="216"/>
      <c r="W3869" s="216"/>
      <c r="X3869" s="216"/>
      <c r="Y3869" s="216"/>
      <c r="Z3869" s="216"/>
      <c r="AA3869" s="216"/>
      <c r="AB3869" s="216"/>
      <c r="AC3869" s="216"/>
      <c r="AD3869" s="216"/>
      <c r="AE3869" s="216"/>
      <c r="AF3869" s="216"/>
      <c r="AG3869" s="216"/>
      <c r="AH3869" s="216"/>
      <c r="AI3869" s="216"/>
      <c r="AJ3869" s="216"/>
      <c r="AK3869" s="216"/>
      <c r="AL3869" s="216"/>
      <c r="FY3869" s="184"/>
      <c r="JJ3869" s="184"/>
    </row>
    <row r="3870" spans="2:270">
      <c r="B3870" s="202"/>
      <c r="E3870" s="216"/>
      <c r="F3870" s="216"/>
      <c r="G3870" s="216"/>
      <c r="H3870" s="216"/>
      <c r="I3870" s="216"/>
      <c r="J3870" s="216"/>
      <c r="K3870" s="216"/>
      <c r="L3870" s="216"/>
      <c r="M3870" s="216"/>
      <c r="N3870" s="216"/>
      <c r="O3870" s="216"/>
      <c r="P3870" s="216"/>
      <c r="Q3870" s="216"/>
      <c r="R3870" s="216"/>
      <c r="S3870" s="216"/>
      <c r="T3870" s="216"/>
      <c r="U3870" s="216"/>
      <c r="V3870" s="216"/>
      <c r="W3870" s="216"/>
      <c r="X3870" s="216"/>
      <c r="Y3870" s="216"/>
      <c r="Z3870" s="216"/>
      <c r="AA3870" s="216"/>
      <c r="AB3870" s="216"/>
      <c r="AC3870" s="216"/>
      <c r="AD3870" s="216"/>
      <c r="AE3870" s="216"/>
      <c r="AF3870" s="216"/>
      <c r="AG3870" s="216"/>
      <c r="AH3870" s="216"/>
      <c r="AI3870" s="216"/>
      <c r="AJ3870" s="216"/>
      <c r="AK3870" s="216"/>
      <c r="AL3870" s="216"/>
      <c r="FY3870" s="184"/>
      <c r="JJ3870" s="184"/>
    </row>
    <row r="3871" spans="2:270">
      <c r="B3871" s="202"/>
      <c r="E3871" s="216"/>
      <c r="F3871" s="216"/>
      <c r="G3871" s="216"/>
      <c r="H3871" s="216"/>
      <c r="I3871" s="216"/>
      <c r="J3871" s="216"/>
      <c r="K3871" s="216"/>
      <c r="L3871" s="216"/>
      <c r="M3871" s="216"/>
      <c r="N3871" s="216"/>
      <c r="O3871" s="216"/>
      <c r="P3871" s="216"/>
      <c r="Q3871" s="216"/>
      <c r="R3871" s="216"/>
      <c r="S3871" s="216"/>
      <c r="T3871" s="216"/>
      <c r="U3871" s="216"/>
      <c r="V3871" s="216"/>
      <c r="W3871" s="216"/>
      <c r="X3871" s="216"/>
      <c r="Y3871" s="216"/>
      <c r="Z3871" s="216"/>
      <c r="AA3871" s="216"/>
      <c r="AB3871" s="216"/>
      <c r="AC3871" s="216"/>
      <c r="AD3871" s="216"/>
      <c r="AE3871" s="216"/>
      <c r="AF3871" s="216"/>
      <c r="AG3871" s="216"/>
      <c r="AH3871" s="216"/>
      <c r="AI3871" s="216"/>
      <c r="AJ3871" s="216"/>
      <c r="AK3871" s="216"/>
      <c r="AL3871" s="216"/>
      <c r="FY3871" s="184"/>
      <c r="JJ3871" s="184"/>
    </row>
    <row r="3872" spans="2:270">
      <c r="B3872" s="202"/>
      <c r="E3872" s="216"/>
      <c r="F3872" s="216"/>
      <c r="G3872" s="216"/>
      <c r="H3872" s="216"/>
      <c r="I3872" s="216"/>
      <c r="J3872" s="216"/>
      <c r="K3872" s="216"/>
      <c r="L3872" s="216"/>
      <c r="M3872" s="216"/>
      <c r="N3872" s="216"/>
      <c r="O3872" s="216"/>
      <c r="P3872" s="216"/>
      <c r="Q3872" s="216"/>
      <c r="R3872" s="216"/>
      <c r="S3872" s="216"/>
      <c r="T3872" s="216"/>
      <c r="U3872" s="216"/>
      <c r="V3872" s="216"/>
      <c r="W3872" s="216"/>
      <c r="X3872" s="216"/>
      <c r="Y3872" s="216"/>
      <c r="Z3872" s="216"/>
      <c r="AA3872" s="216"/>
      <c r="AB3872" s="216"/>
      <c r="AC3872" s="216"/>
      <c r="AD3872" s="216"/>
      <c r="AE3872" s="216"/>
      <c r="AF3872" s="216"/>
      <c r="AG3872" s="216"/>
      <c r="AH3872" s="216"/>
      <c r="AI3872" s="216"/>
      <c r="AJ3872" s="216"/>
      <c r="AK3872" s="216"/>
      <c r="AL3872" s="216"/>
      <c r="FY3872" s="184"/>
      <c r="JJ3872" s="184"/>
    </row>
    <row r="3873" spans="2:270">
      <c r="B3873" s="202"/>
      <c r="E3873" s="216"/>
      <c r="F3873" s="216"/>
      <c r="G3873" s="216"/>
      <c r="H3873" s="216"/>
      <c r="I3873" s="216"/>
      <c r="J3873" s="216"/>
      <c r="K3873" s="216"/>
      <c r="L3873" s="216"/>
      <c r="M3873" s="216"/>
      <c r="N3873" s="216"/>
      <c r="O3873" s="216"/>
      <c r="P3873" s="216"/>
      <c r="Q3873" s="216"/>
      <c r="R3873" s="216"/>
      <c r="S3873" s="216"/>
      <c r="T3873" s="216"/>
      <c r="U3873" s="216"/>
      <c r="V3873" s="216"/>
      <c r="W3873" s="216"/>
      <c r="X3873" s="216"/>
      <c r="Y3873" s="216"/>
      <c r="Z3873" s="216"/>
      <c r="AA3873" s="216"/>
      <c r="AB3873" s="216"/>
      <c r="AC3873" s="216"/>
      <c r="AD3873" s="216"/>
      <c r="AE3873" s="216"/>
      <c r="AF3873" s="216"/>
      <c r="AG3873" s="216"/>
      <c r="AH3873" s="216"/>
      <c r="AI3873" s="216"/>
      <c r="AJ3873" s="216"/>
      <c r="AK3873" s="216"/>
      <c r="AL3873" s="216"/>
      <c r="FY3873" s="184"/>
      <c r="JJ3873" s="184"/>
    </row>
    <row r="3874" spans="2:270">
      <c r="B3874" s="202"/>
      <c r="E3874" s="216"/>
      <c r="F3874" s="216"/>
      <c r="G3874" s="216"/>
      <c r="H3874" s="216"/>
      <c r="I3874" s="216"/>
      <c r="J3874" s="216"/>
      <c r="K3874" s="216"/>
      <c r="L3874" s="216"/>
      <c r="M3874" s="216"/>
      <c r="N3874" s="216"/>
      <c r="O3874" s="216"/>
      <c r="P3874" s="216"/>
      <c r="Q3874" s="216"/>
      <c r="R3874" s="216"/>
      <c r="S3874" s="216"/>
      <c r="T3874" s="216"/>
      <c r="U3874" s="216"/>
      <c r="V3874" s="216"/>
      <c r="W3874" s="216"/>
      <c r="X3874" s="216"/>
      <c r="Y3874" s="216"/>
      <c r="Z3874" s="216"/>
      <c r="AA3874" s="216"/>
      <c r="AB3874" s="216"/>
      <c r="AC3874" s="216"/>
      <c r="AD3874" s="216"/>
      <c r="AE3874" s="216"/>
      <c r="AF3874" s="216"/>
      <c r="AG3874" s="216"/>
      <c r="AH3874" s="216"/>
      <c r="AI3874" s="216"/>
      <c r="AJ3874" s="216"/>
      <c r="AK3874" s="216"/>
      <c r="AL3874" s="216"/>
      <c r="FY3874" s="184"/>
      <c r="JJ3874" s="184"/>
    </row>
    <row r="3875" spans="2:270">
      <c r="B3875" s="202"/>
      <c r="E3875" s="216"/>
      <c r="F3875" s="216"/>
      <c r="G3875" s="216"/>
      <c r="H3875" s="216"/>
      <c r="I3875" s="216"/>
      <c r="J3875" s="216"/>
      <c r="K3875" s="216"/>
      <c r="L3875" s="216"/>
      <c r="M3875" s="216"/>
      <c r="N3875" s="216"/>
      <c r="O3875" s="216"/>
      <c r="P3875" s="216"/>
      <c r="Q3875" s="216"/>
      <c r="R3875" s="216"/>
      <c r="S3875" s="216"/>
      <c r="T3875" s="216"/>
      <c r="U3875" s="216"/>
      <c r="V3875" s="216"/>
      <c r="W3875" s="216"/>
      <c r="X3875" s="216"/>
      <c r="Y3875" s="216"/>
      <c r="Z3875" s="216"/>
      <c r="AA3875" s="216"/>
      <c r="AB3875" s="216"/>
      <c r="AC3875" s="216"/>
      <c r="AD3875" s="216"/>
      <c r="AE3875" s="216"/>
      <c r="AF3875" s="216"/>
      <c r="AG3875" s="216"/>
      <c r="AH3875" s="216"/>
      <c r="AI3875" s="216"/>
      <c r="AJ3875" s="216"/>
      <c r="AK3875" s="216"/>
      <c r="AL3875" s="216"/>
      <c r="FY3875" s="184"/>
      <c r="JJ3875" s="184"/>
    </row>
    <row r="3876" spans="2:270">
      <c r="B3876" s="202"/>
      <c r="E3876" s="216"/>
      <c r="F3876" s="216"/>
      <c r="G3876" s="216"/>
      <c r="H3876" s="216"/>
      <c r="I3876" s="216"/>
      <c r="J3876" s="216"/>
      <c r="K3876" s="216"/>
      <c r="L3876" s="216"/>
      <c r="M3876" s="216"/>
      <c r="N3876" s="216"/>
      <c r="O3876" s="216"/>
      <c r="P3876" s="216"/>
      <c r="Q3876" s="216"/>
      <c r="R3876" s="216"/>
      <c r="S3876" s="216"/>
      <c r="T3876" s="216"/>
      <c r="U3876" s="216"/>
      <c r="V3876" s="216"/>
      <c r="W3876" s="216"/>
      <c r="X3876" s="216"/>
      <c r="Y3876" s="216"/>
      <c r="Z3876" s="216"/>
      <c r="AA3876" s="216"/>
      <c r="AB3876" s="216"/>
      <c r="AC3876" s="216"/>
      <c r="AD3876" s="216"/>
      <c r="AE3876" s="216"/>
      <c r="AF3876" s="216"/>
      <c r="AG3876" s="216"/>
      <c r="AH3876" s="216"/>
      <c r="AI3876" s="216"/>
      <c r="AJ3876" s="216"/>
      <c r="AK3876" s="216"/>
      <c r="AL3876" s="216"/>
      <c r="FY3876" s="184"/>
      <c r="JJ3876" s="184"/>
    </row>
    <row r="3877" spans="2:270">
      <c r="B3877" s="202"/>
      <c r="E3877" s="216"/>
      <c r="F3877" s="216"/>
      <c r="G3877" s="216"/>
      <c r="H3877" s="216"/>
      <c r="I3877" s="216"/>
      <c r="J3877" s="216"/>
      <c r="K3877" s="216"/>
      <c r="L3877" s="216"/>
      <c r="M3877" s="216"/>
      <c r="N3877" s="216"/>
      <c r="O3877" s="216"/>
      <c r="P3877" s="216"/>
      <c r="Q3877" s="216"/>
      <c r="R3877" s="216"/>
      <c r="S3877" s="216"/>
      <c r="T3877" s="216"/>
      <c r="U3877" s="216"/>
      <c r="V3877" s="216"/>
      <c r="W3877" s="216"/>
      <c r="X3877" s="216"/>
      <c r="Y3877" s="216"/>
      <c r="Z3877" s="216"/>
      <c r="AA3877" s="216"/>
      <c r="AB3877" s="216"/>
      <c r="AC3877" s="216"/>
      <c r="AD3877" s="216"/>
      <c r="AE3877" s="216"/>
      <c r="AF3877" s="216"/>
      <c r="AG3877" s="216"/>
      <c r="AH3877" s="216"/>
      <c r="AI3877" s="216"/>
      <c r="AJ3877" s="216"/>
      <c r="AK3877" s="216"/>
      <c r="AL3877" s="216"/>
      <c r="FY3877" s="184"/>
      <c r="JJ3877" s="184"/>
    </row>
    <row r="3878" spans="2:270">
      <c r="B3878" s="202"/>
      <c r="E3878" s="216"/>
      <c r="F3878" s="216"/>
      <c r="G3878" s="216"/>
      <c r="H3878" s="216"/>
      <c r="I3878" s="216"/>
      <c r="J3878" s="216"/>
      <c r="K3878" s="216"/>
      <c r="L3878" s="216"/>
      <c r="M3878" s="216"/>
      <c r="N3878" s="216"/>
      <c r="O3878" s="216"/>
      <c r="P3878" s="216"/>
      <c r="Q3878" s="216"/>
      <c r="R3878" s="216"/>
      <c r="S3878" s="216"/>
      <c r="T3878" s="216"/>
      <c r="U3878" s="216"/>
      <c r="V3878" s="216"/>
      <c r="W3878" s="216"/>
      <c r="X3878" s="216"/>
      <c r="Y3878" s="216"/>
      <c r="Z3878" s="216"/>
      <c r="AA3878" s="216"/>
      <c r="AB3878" s="216"/>
      <c r="AC3878" s="216"/>
      <c r="AD3878" s="216"/>
      <c r="AE3878" s="216"/>
      <c r="AF3878" s="216"/>
      <c r="AG3878" s="216"/>
      <c r="AH3878" s="216"/>
      <c r="AI3878" s="216"/>
      <c r="AJ3878" s="216"/>
      <c r="AK3878" s="216"/>
      <c r="AL3878" s="216"/>
      <c r="FY3878" s="184"/>
      <c r="JJ3878" s="184"/>
    </row>
    <row r="3879" spans="2:270">
      <c r="B3879" s="202"/>
      <c r="E3879" s="216"/>
      <c r="F3879" s="216"/>
      <c r="G3879" s="216"/>
      <c r="H3879" s="216"/>
      <c r="I3879" s="216"/>
      <c r="J3879" s="216"/>
      <c r="K3879" s="216"/>
      <c r="L3879" s="216"/>
      <c r="M3879" s="216"/>
      <c r="N3879" s="216"/>
      <c r="O3879" s="216"/>
      <c r="P3879" s="216"/>
      <c r="Q3879" s="216"/>
      <c r="R3879" s="216"/>
      <c r="S3879" s="216"/>
      <c r="T3879" s="216"/>
      <c r="U3879" s="216"/>
      <c r="V3879" s="216"/>
      <c r="W3879" s="216"/>
      <c r="X3879" s="216"/>
      <c r="Y3879" s="216"/>
      <c r="Z3879" s="216"/>
      <c r="AA3879" s="216"/>
      <c r="AB3879" s="216"/>
      <c r="AC3879" s="216"/>
      <c r="AD3879" s="216"/>
      <c r="AE3879" s="216"/>
      <c r="AF3879" s="216"/>
      <c r="AG3879" s="216"/>
      <c r="AH3879" s="216"/>
      <c r="AI3879" s="216"/>
      <c r="AJ3879" s="216"/>
      <c r="AK3879" s="216"/>
      <c r="AL3879" s="216"/>
      <c r="FY3879" s="184"/>
      <c r="JJ3879" s="184"/>
    </row>
    <row r="3880" spans="2:270">
      <c r="B3880" s="202"/>
      <c r="E3880" s="216"/>
      <c r="F3880" s="216"/>
      <c r="G3880" s="216"/>
      <c r="H3880" s="216"/>
      <c r="I3880" s="216"/>
      <c r="J3880" s="216"/>
      <c r="K3880" s="216"/>
      <c r="L3880" s="216"/>
      <c r="M3880" s="216"/>
      <c r="N3880" s="216"/>
      <c r="O3880" s="216"/>
      <c r="P3880" s="216"/>
      <c r="Q3880" s="216"/>
      <c r="R3880" s="216"/>
      <c r="S3880" s="216"/>
      <c r="T3880" s="216"/>
      <c r="U3880" s="216"/>
      <c r="V3880" s="216"/>
      <c r="W3880" s="216"/>
      <c r="X3880" s="216"/>
      <c r="Y3880" s="216"/>
      <c r="Z3880" s="216"/>
      <c r="AA3880" s="216"/>
      <c r="AB3880" s="216"/>
      <c r="AC3880" s="216"/>
      <c r="AD3880" s="216"/>
      <c r="AE3880" s="216"/>
      <c r="AF3880" s="216"/>
      <c r="AG3880" s="216"/>
      <c r="AH3880" s="216"/>
      <c r="AI3880" s="216"/>
      <c r="AJ3880" s="216"/>
      <c r="AK3880" s="216"/>
      <c r="AL3880" s="216"/>
      <c r="FY3880" s="184"/>
      <c r="JJ3880" s="184"/>
    </row>
    <row r="3881" spans="2:270">
      <c r="B3881" s="202"/>
      <c r="E3881" s="216"/>
      <c r="F3881" s="216"/>
      <c r="G3881" s="216"/>
      <c r="H3881" s="216"/>
      <c r="I3881" s="216"/>
      <c r="J3881" s="216"/>
      <c r="K3881" s="216"/>
      <c r="L3881" s="216"/>
      <c r="M3881" s="216"/>
      <c r="N3881" s="216"/>
      <c r="O3881" s="216"/>
      <c r="P3881" s="216"/>
      <c r="Q3881" s="216"/>
      <c r="R3881" s="216"/>
      <c r="S3881" s="216"/>
      <c r="T3881" s="216"/>
      <c r="U3881" s="216"/>
      <c r="V3881" s="216"/>
      <c r="W3881" s="216"/>
      <c r="X3881" s="216"/>
      <c r="Y3881" s="216"/>
      <c r="Z3881" s="216"/>
      <c r="AA3881" s="216"/>
      <c r="AB3881" s="216"/>
      <c r="AC3881" s="216"/>
      <c r="AD3881" s="216"/>
      <c r="AE3881" s="216"/>
      <c r="AF3881" s="216"/>
      <c r="AG3881" s="216"/>
      <c r="AH3881" s="216"/>
      <c r="AI3881" s="216"/>
      <c r="AJ3881" s="216"/>
      <c r="AK3881" s="216"/>
      <c r="AL3881" s="216"/>
      <c r="FY3881" s="184"/>
      <c r="JJ3881" s="184"/>
    </row>
    <row r="3882" spans="2:270">
      <c r="B3882" s="202"/>
      <c r="E3882" s="216"/>
      <c r="F3882" s="216"/>
      <c r="G3882" s="216"/>
      <c r="H3882" s="216"/>
      <c r="I3882" s="216"/>
      <c r="J3882" s="216"/>
      <c r="K3882" s="216"/>
      <c r="L3882" s="216"/>
      <c r="M3882" s="216"/>
      <c r="N3882" s="216"/>
      <c r="O3882" s="216"/>
      <c r="P3882" s="216"/>
      <c r="Q3882" s="216"/>
      <c r="R3882" s="216"/>
      <c r="S3882" s="216"/>
      <c r="T3882" s="216"/>
      <c r="U3882" s="216"/>
      <c r="V3882" s="216"/>
      <c r="W3882" s="216"/>
      <c r="X3882" s="216"/>
      <c r="Y3882" s="216"/>
      <c r="Z3882" s="216"/>
      <c r="AA3882" s="216"/>
      <c r="AB3882" s="216"/>
      <c r="AC3882" s="216"/>
      <c r="AD3882" s="216"/>
      <c r="AE3882" s="216"/>
      <c r="AF3882" s="216"/>
      <c r="AG3882" s="216"/>
      <c r="AH3882" s="216"/>
      <c r="AI3882" s="216"/>
      <c r="AJ3882" s="216"/>
      <c r="AK3882" s="216"/>
      <c r="AL3882" s="216"/>
      <c r="FY3882" s="184"/>
      <c r="JJ3882" s="184"/>
    </row>
    <row r="3883" spans="2:270">
      <c r="B3883" s="202"/>
      <c r="E3883" s="216"/>
      <c r="F3883" s="216"/>
      <c r="G3883" s="216"/>
      <c r="H3883" s="216"/>
      <c r="I3883" s="216"/>
      <c r="J3883" s="216"/>
      <c r="K3883" s="216"/>
      <c r="L3883" s="216"/>
      <c r="M3883" s="216"/>
      <c r="N3883" s="216"/>
      <c r="O3883" s="216"/>
      <c r="P3883" s="216"/>
      <c r="Q3883" s="216"/>
      <c r="R3883" s="216"/>
      <c r="S3883" s="216"/>
      <c r="T3883" s="216"/>
      <c r="U3883" s="216"/>
      <c r="V3883" s="216"/>
      <c r="W3883" s="216"/>
      <c r="X3883" s="216"/>
      <c r="Y3883" s="216"/>
      <c r="Z3883" s="216"/>
      <c r="AA3883" s="216"/>
      <c r="AB3883" s="216"/>
      <c r="AC3883" s="216"/>
      <c r="AD3883" s="216"/>
      <c r="AE3883" s="216"/>
      <c r="AF3883" s="216"/>
      <c r="AG3883" s="216"/>
      <c r="AH3883" s="216"/>
      <c r="AI3883" s="216"/>
      <c r="AJ3883" s="216"/>
      <c r="AK3883" s="216"/>
      <c r="AL3883" s="216"/>
      <c r="FY3883" s="184"/>
      <c r="JJ3883" s="184"/>
    </row>
    <row r="3884" spans="2:270">
      <c r="B3884" s="202"/>
      <c r="E3884" s="216"/>
      <c r="F3884" s="216"/>
      <c r="G3884" s="216"/>
      <c r="H3884" s="216"/>
      <c r="I3884" s="216"/>
      <c r="J3884" s="216"/>
      <c r="K3884" s="216"/>
      <c r="L3884" s="216"/>
      <c r="M3884" s="216"/>
      <c r="N3884" s="216"/>
      <c r="O3884" s="216"/>
      <c r="P3884" s="216"/>
      <c r="Q3884" s="216"/>
      <c r="R3884" s="216"/>
      <c r="S3884" s="216"/>
      <c r="T3884" s="216"/>
      <c r="U3884" s="216"/>
      <c r="V3884" s="216"/>
      <c r="W3884" s="216"/>
      <c r="X3884" s="216"/>
      <c r="Y3884" s="216"/>
      <c r="Z3884" s="216"/>
      <c r="AA3884" s="216"/>
      <c r="AB3884" s="216"/>
      <c r="AC3884" s="216"/>
      <c r="AD3884" s="216"/>
      <c r="AE3884" s="216"/>
      <c r="AF3884" s="216"/>
      <c r="AG3884" s="216"/>
      <c r="AH3884" s="216"/>
      <c r="AI3884" s="216"/>
      <c r="AJ3884" s="216"/>
      <c r="AK3884" s="216"/>
      <c r="AL3884" s="216"/>
      <c r="FY3884" s="184"/>
      <c r="JJ3884" s="184"/>
    </row>
    <row r="3885" spans="2:270">
      <c r="B3885" s="202"/>
      <c r="E3885" s="216"/>
      <c r="F3885" s="216"/>
      <c r="G3885" s="216"/>
      <c r="H3885" s="216"/>
      <c r="I3885" s="216"/>
      <c r="J3885" s="216"/>
      <c r="K3885" s="216"/>
      <c r="L3885" s="216"/>
      <c r="M3885" s="216"/>
      <c r="N3885" s="216"/>
      <c r="O3885" s="216"/>
      <c r="P3885" s="216"/>
      <c r="Q3885" s="216"/>
      <c r="R3885" s="216"/>
      <c r="S3885" s="216"/>
      <c r="T3885" s="216"/>
      <c r="U3885" s="216"/>
      <c r="V3885" s="216"/>
      <c r="W3885" s="216"/>
      <c r="X3885" s="216"/>
      <c r="Y3885" s="216"/>
      <c r="Z3885" s="216"/>
      <c r="AA3885" s="216"/>
      <c r="AB3885" s="216"/>
      <c r="AC3885" s="216"/>
      <c r="AD3885" s="216"/>
      <c r="AE3885" s="216"/>
      <c r="AF3885" s="216"/>
      <c r="AG3885" s="216"/>
      <c r="AH3885" s="216"/>
      <c r="AI3885" s="216"/>
      <c r="AJ3885" s="216"/>
      <c r="AK3885" s="216"/>
      <c r="AL3885" s="216"/>
      <c r="FY3885" s="184"/>
      <c r="JJ3885" s="184"/>
    </row>
    <row r="3886" spans="2:270">
      <c r="B3886" s="202"/>
      <c r="E3886" s="216"/>
      <c r="F3886" s="216"/>
      <c r="G3886" s="216"/>
      <c r="H3886" s="216"/>
      <c r="I3886" s="216"/>
      <c r="J3886" s="216"/>
      <c r="K3886" s="216"/>
      <c r="L3886" s="216"/>
      <c r="M3886" s="216"/>
      <c r="N3886" s="216"/>
      <c r="O3886" s="216"/>
      <c r="P3886" s="216"/>
      <c r="Q3886" s="216"/>
      <c r="R3886" s="216"/>
      <c r="S3886" s="216"/>
      <c r="T3886" s="216"/>
      <c r="U3886" s="216"/>
      <c r="V3886" s="216"/>
      <c r="W3886" s="216"/>
      <c r="X3886" s="216"/>
      <c r="Y3886" s="216"/>
      <c r="Z3886" s="216"/>
      <c r="AA3886" s="216"/>
      <c r="AB3886" s="216"/>
      <c r="AC3886" s="216"/>
      <c r="AD3886" s="216"/>
      <c r="AE3886" s="216"/>
      <c r="AF3886" s="216"/>
      <c r="AG3886" s="216"/>
      <c r="AH3886" s="216"/>
      <c r="AI3886" s="216"/>
      <c r="AJ3886" s="216"/>
      <c r="AK3886" s="216"/>
      <c r="AL3886" s="216"/>
      <c r="FY3886" s="184"/>
      <c r="JJ3886" s="184"/>
    </row>
    <row r="3887" spans="2:270">
      <c r="B3887" s="202"/>
      <c r="E3887" s="216"/>
      <c r="F3887" s="216"/>
      <c r="G3887" s="216"/>
      <c r="H3887" s="216"/>
      <c r="I3887" s="216"/>
      <c r="J3887" s="216"/>
      <c r="K3887" s="216"/>
      <c r="L3887" s="216"/>
      <c r="M3887" s="216"/>
      <c r="N3887" s="216"/>
      <c r="O3887" s="216"/>
      <c r="P3887" s="216"/>
      <c r="Q3887" s="216"/>
      <c r="R3887" s="216"/>
      <c r="S3887" s="216"/>
      <c r="T3887" s="216"/>
      <c r="U3887" s="216"/>
      <c r="V3887" s="216"/>
      <c r="W3887" s="216"/>
      <c r="X3887" s="216"/>
      <c r="Y3887" s="216"/>
      <c r="Z3887" s="216"/>
      <c r="AA3887" s="216"/>
      <c r="AB3887" s="216"/>
      <c r="AC3887" s="216"/>
      <c r="AD3887" s="216"/>
      <c r="AE3887" s="216"/>
      <c r="AF3887" s="216"/>
      <c r="AG3887" s="216"/>
      <c r="AH3887" s="216"/>
      <c r="AI3887" s="216"/>
      <c r="AJ3887" s="216"/>
      <c r="AK3887" s="216"/>
      <c r="AL3887" s="216"/>
      <c r="FY3887" s="184"/>
      <c r="JJ3887" s="184"/>
    </row>
    <row r="3888" spans="2:270">
      <c r="B3888" s="202"/>
      <c r="E3888" s="216"/>
      <c r="F3888" s="216"/>
      <c r="G3888" s="216"/>
      <c r="H3888" s="216"/>
      <c r="I3888" s="216"/>
      <c r="J3888" s="216"/>
      <c r="K3888" s="216"/>
      <c r="L3888" s="216"/>
      <c r="M3888" s="216"/>
      <c r="N3888" s="216"/>
      <c r="O3888" s="216"/>
      <c r="P3888" s="216"/>
      <c r="Q3888" s="216"/>
      <c r="R3888" s="216"/>
      <c r="S3888" s="216"/>
      <c r="T3888" s="216"/>
      <c r="U3888" s="216"/>
      <c r="V3888" s="216"/>
      <c r="W3888" s="216"/>
      <c r="X3888" s="216"/>
      <c r="Y3888" s="216"/>
      <c r="Z3888" s="216"/>
      <c r="AA3888" s="216"/>
      <c r="AB3888" s="216"/>
      <c r="AC3888" s="216"/>
      <c r="AD3888" s="216"/>
      <c r="AE3888" s="216"/>
      <c r="AF3888" s="216"/>
      <c r="AG3888" s="216"/>
      <c r="AH3888" s="216"/>
      <c r="AI3888" s="216"/>
      <c r="AJ3888" s="216"/>
      <c r="AK3888" s="216"/>
      <c r="AL3888" s="216"/>
      <c r="FY3888" s="184"/>
      <c r="JJ3888" s="184"/>
    </row>
    <row r="3889" spans="2:270">
      <c r="B3889" s="202"/>
      <c r="E3889" s="216"/>
      <c r="F3889" s="216"/>
      <c r="G3889" s="216"/>
      <c r="H3889" s="216"/>
      <c r="I3889" s="216"/>
      <c r="J3889" s="216"/>
      <c r="K3889" s="216"/>
      <c r="L3889" s="216"/>
      <c r="M3889" s="216"/>
      <c r="N3889" s="216"/>
      <c r="O3889" s="216"/>
      <c r="P3889" s="216"/>
      <c r="Q3889" s="216"/>
      <c r="R3889" s="216"/>
      <c r="S3889" s="216"/>
      <c r="T3889" s="216"/>
      <c r="U3889" s="216"/>
      <c r="V3889" s="216"/>
      <c r="W3889" s="216"/>
      <c r="X3889" s="216"/>
      <c r="Y3889" s="216"/>
      <c r="Z3889" s="216"/>
      <c r="AA3889" s="216"/>
      <c r="AB3889" s="216"/>
      <c r="AC3889" s="216"/>
      <c r="AD3889" s="216"/>
      <c r="AE3889" s="216"/>
      <c r="AF3889" s="216"/>
      <c r="AG3889" s="216"/>
      <c r="AH3889" s="216"/>
      <c r="AI3889" s="216"/>
      <c r="AJ3889" s="216"/>
      <c r="AK3889" s="216"/>
      <c r="AL3889" s="216"/>
      <c r="FY3889" s="184"/>
      <c r="JJ3889" s="184"/>
    </row>
    <row r="3890" spans="2:270">
      <c r="B3890" s="202"/>
      <c r="E3890" s="216"/>
      <c r="F3890" s="216"/>
      <c r="G3890" s="216"/>
      <c r="H3890" s="216"/>
      <c r="I3890" s="216"/>
      <c r="J3890" s="216"/>
      <c r="K3890" s="216"/>
      <c r="L3890" s="216"/>
      <c r="M3890" s="216"/>
      <c r="N3890" s="216"/>
      <c r="O3890" s="216"/>
      <c r="P3890" s="216"/>
      <c r="Q3890" s="216"/>
      <c r="R3890" s="216"/>
      <c r="S3890" s="216"/>
      <c r="T3890" s="216"/>
      <c r="U3890" s="216"/>
      <c r="V3890" s="216"/>
      <c r="W3890" s="216"/>
      <c r="X3890" s="216"/>
      <c r="Y3890" s="216"/>
      <c r="Z3890" s="216"/>
      <c r="AA3890" s="216"/>
      <c r="AB3890" s="216"/>
      <c r="AC3890" s="216"/>
      <c r="AD3890" s="216"/>
      <c r="AE3890" s="216"/>
      <c r="AF3890" s="216"/>
      <c r="AG3890" s="216"/>
      <c r="AH3890" s="216"/>
      <c r="AI3890" s="216"/>
      <c r="AJ3890" s="216"/>
      <c r="AK3890" s="216"/>
      <c r="AL3890" s="216"/>
      <c r="FY3890" s="184"/>
      <c r="JJ3890" s="184"/>
    </row>
    <row r="3891" spans="2:270">
      <c r="B3891" s="202"/>
      <c r="E3891" s="216"/>
      <c r="F3891" s="216"/>
      <c r="G3891" s="216"/>
      <c r="H3891" s="216"/>
      <c r="I3891" s="216"/>
      <c r="J3891" s="216"/>
      <c r="K3891" s="216"/>
      <c r="L3891" s="216"/>
      <c r="M3891" s="216"/>
      <c r="N3891" s="216"/>
      <c r="O3891" s="216"/>
      <c r="P3891" s="216"/>
      <c r="Q3891" s="216"/>
      <c r="R3891" s="216"/>
      <c r="S3891" s="216"/>
      <c r="T3891" s="216"/>
      <c r="U3891" s="216"/>
      <c r="V3891" s="216"/>
      <c r="W3891" s="216"/>
      <c r="X3891" s="216"/>
      <c r="Y3891" s="216"/>
      <c r="Z3891" s="216"/>
      <c r="AA3891" s="216"/>
      <c r="AB3891" s="216"/>
      <c r="AC3891" s="216"/>
      <c r="AD3891" s="216"/>
      <c r="AE3891" s="216"/>
      <c r="AF3891" s="216"/>
      <c r="AG3891" s="216"/>
      <c r="AH3891" s="216"/>
      <c r="AI3891" s="216"/>
      <c r="AJ3891" s="216"/>
      <c r="AK3891" s="216"/>
      <c r="AL3891" s="216"/>
      <c r="FY3891" s="184"/>
      <c r="JJ3891" s="184"/>
    </row>
    <row r="3892" spans="2:270">
      <c r="B3892" s="202"/>
      <c r="E3892" s="216"/>
      <c r="F3892" s="216"/>
      <c r="G3892" s="216"/>
      <c r="H3892" s="216"/>
      <c r="I3892" s="216"/>
      <c r="J3892" s="216"/>
      <c r="K3892" s="216"/>
      <c r="L3892" s="216"/>
      <c r="M3892" s="216"/>
      <c r="N3892" s="216"/>
      <c r="O3892" s="216"/>
      <c r="P3892" s="216"/>
      <c r="Q3892" s="216"/>
      <c r="R3892" s="216"/>
      <c r="S3892" s="216"/>
      <c r="T3892" s="216"/>
      <c r="U3892" s="216"/>
      <c r="V3892" s="216"/>
      <c r="W3892" s="216"/>
      <c r="X3892" s="216"/>
      <c r="Y3892" s="216"/>
      <c r="Z3892" s="216"/>
      <c r="AA3892" s="216"/>
      <c r="AB3892" s="216"/>
      <c r="AC3892" s="216"/>
      <c r="AD3892" s="216"/>
      <c r="AE3892" s="216"/>
      <c r="AF3892" s="216"/>
      <c r="AG3892" s="216"/>
      <c r="AH3892" s="216"/>
      <c r="AI3892" s="216"/>
      <c r="AJ3892" s="216"/>
      <c r="AK3892" s="216"/>
      <c r="AL3892" s="216"/>
      <c r="FY3892" s="184"/>
      <c r="JJ3892" s="184"/>
    </row>
    <row r="3893" spans="2:270">
      <c r="B3893" s="202"/>
      <c r="E3893" s="216"/>
      <c r="F3893" s="216"/>
      <c r="G3893" s="216"/>
      <c r="H3893" s="216"/>
      <c r="I3893" s="216"/>
      <c r="J3893" s="216"/>
      <c r="K3893" s="216"/>
      <c r="L3893" s="216"/>
      <c r="M3893" s="216"/>
      <c r="N3893" s="216"/>
      <c r="O3893" s="216"/>
      <c r="P3893" s="216"/>
      <c r="Q3893" s="216"/>
      <c r="R3893" s="216"/>
      <c r="S3893" s="216"/>
      <c r="T3893" s="216"/>
      <c r="U3893" s="216"/>
      <c r="V3893" s="216"/>
      <c r="W3893" s="216"/>
      <c r="X3893" s="216"/>
      <c r="Y3893" s="216"/>
      <c r="Z3893" s="216"/>
      <c r="AA3893" s="216"/>
      <c r="AB3893" s="216"/>
      <c r="AC3893" s="216"/>
      <c r="AD3893" s="216"/>
      <c r="AE3893" s="216"/>
      <c r="AF3893" s="216"/>
      <c r="AG3893" s="216"/>
      <c r="AH3893" s="216"/>
      <c r="AI3893" s="216"/>
      <c r="AJ3893" s="216"/>
      <c r="AK3893" s="216"/>
      <c r="AL3893" s="216"/>
      <c r="FY3893" s="184"/>
      <c r="JJ3893" s="184"/>
    </row>
    <row r="3894" spans="2:270">
      <c r="B3894" s="202"/>
      <c r="E3894" s="216"/>
      <c r="F3894" s="216"/>
      <c r="G3894" s="216"/>
      <c r="H3894" s="216"/>
      <c r="I3894" s="216"/>
      <c r="J3894" s="216"/>
      <c r="K3894" s="216"/>
      <c r="L3894" s="216"/>
      <c r="M3894" s="216"/>
      <c r="N3894" s="216"/>
      <c r="O3894" s="216"/>
      <c r="P3894" s="216"/>
      <c r="Q3894" s="216"/>
      <c r="R3894" s="216"/>
      <c r="S3894" s="216"/>
      <c r="T3894" s="216"/>
      <c r="U3894" s="216"/>
      <c r="V3894" s="216"/>
      <c r="W3894" s="216"/>
      <c r="X3894" s="216"/>
      <c r="Y3894" s="216"/>
      <c r="Z3894" s="216"/>
      <c r="AA3894" s="216"/>
      <c r="AB3894" s="216"/>
      <c r="AC3894" s="216"/>
      <c r="AD3894" s="216"/>
      <c r="AE3894" s="216"/>
      <c r="AF3894" s="216"/>
      <c r="AG3894" s="216"/>
      <c r="AH3894" s="216"/>
      <c r="AI3894" s="216"/>
      <c r="AJ3894" s="216"/>
      <c r="AK3894" s="216"/>
      <c r="AL3894" s="216"/>
      <c r="FY3894" s="184"/>
      <c r="JJ3894" s="184"/>
    </row>
    <row r="3895" spans="2:270">
      <c r="B3895" s="202"/>
      <c r="E3895" s="216"/>
      <c r="F3895" s="216"/>
      <c r="G3895" s="216"/>
      <c r="H3895" s="216"/>
      <c r="I3895" s="216"/>
      <c r="J3895" s="216"/>
      <c r="K3895" s="216"/>
      <c r="L3895" s="216"/>
      <c r="M3895" s="216"/>
      <c r="N3895" s="216"/>
      <c r="O3895" s="216"/>
      <c r="P3895" s="216"/>
      <c r="Q3895" s="216"/>
      <c r="R3895" s="216"/>
      <c r="S3895" s="216"/>
      <c r="T3895" s="216"/>
      <c r="U3895" s="216"/>
      <c r="V3895" s="216"/>
      <c r="W3895" s="216"/>
      <c r="X3895" s="216"/>
      <c r="Y3895" s="216"/>
      <c r="Z3895" s="216"/>
      <c r="AA3895" s="216"/>
      <c r="AB3895" s="216"/>
      <c r="AC3895" s="216"/>
      <c r="AD3895" s="216"/>
      <c r="AE3895" s="216"/>
      <c r="AF3895" s="216"/>
      <c r="AG3895" s="216"/>
      <c r="AH3895" s="216"/>
      <c r="AI3895" s="216"/>
      <c r="AJ3895" s="216"/>
      <c r="AK3895" s="216"/>
      <c r="AL3895" s="216"/>
      <c r="FY3895" s="184"/>
      <c r="JJ3895" s="184"/>
    </row>
    <row r="3896" spans="2:270">
      <c r="B3896" s="202"/>
      <c r="E3896" s="216"/>
      <c r="F3896" s="216"/>
      <c r="G3896" s="216"/>
      <c r="H3896" s="216"/>
      <c r="I3896" s="216"/>
      <c r="J3896" s="216"/>
      <c r="K3896" s="216"/>
      <c r="L3896" s="216"/>
      <c r="M3896" s="216"/>
      <c r="N3896" s="216"/>
      <c r="O3896" s="216"/>
      <c r="P3896" s="216"/>
      <c r="Q3896" s="216"/>
      <c r="R3896" s="216"/>
      <c r="S3896" s="216"/>
      <c r="T3896" s="216"/>
      <c r="U3896" s="216"/>
      <c r="V3896" s="216"/>
      <c r="W3896" s="216"/>
      <c r="X3896" s="216"/>
      <c r="Y3896" s="216"/>
      <c r="Z3896" s="216"/>
      <c r="AA3896" s="216"/>
      <c r="AB3896" s="216"/>
      <c r="AC3896" s="216"/>
      <c r="AD3896" s="216"/>
      <c r="AE3896" s="216"/>
      <c r="AF3896" s="216"/>
      <c r="AG3896" s="216"/>
      <c r="AH3896" s="216"/>
      <c r="AI3896" s="216"/>
      <c r="AJ3896" s="216"/>
      <c r="AK3896" s="216"/>
      <c r="AL3896" s="216"/>
      <c r="FY3896" s="184"/>
      <c r="JJ3896" s="184"/>
    </row>
    <row r="3897" spans="2:270">
      <c r="B3897" s="202"/>
      <c r="E3897" s="216"/>
      <c r="F3897" s="216"/>
      <c r="G3897" s="216"/>
      <c r="H3897" s="216"/>
      <c r="I3897" s="216"/>
      <c r="J3897" s="216"/>
      <c r="K3897" s="216"/>
      <c r="L3897" s="216"/>
      <c r="M3897" s="216"/>
      <c r="N3897" s="216"/>
      <c r="O3897" s="216"/>
      <c r="P3897" s="216"/>
      <c r="Q3897" s="216"/>
      <c r="R3897" s="216"/>
      <c r="S3897" s="216"/>
      <c r="T3897" s="216"/>
      <c r="U3897" s="216"/>
      <c r="V3897" s="216"/>
      <c r="W3897" s="216"/>
      <c r="X3897" s="216"/>
      <c r="Y3897" s="216"/>
      <c r="Z3897" s="216"/>
      <c r="AA3897" s="216"/>
      <c r="AB3897" s="216"/>
      <c r="AC3897" s="216"/>
      <c r="AD3897" s="216"/>
      <c r="AE3897" s="216"/>
      <c r="AF3897" s="216"/>
      <c r="AG3897" s="216"/>
      <c r="AH3897" s="216"/>
      <c r="AI3897" s="216"/>
      <c r="AJ3897" s="216"/>
      <c r="AK3897" s="216"/>
      <c r="AL3897" s="216"/>
      <c r="FY3897" s="184"/>
      <c r="JJ3897" s="184"/>
    </row>
    <row r="3898" spans="2:270">
      <c r="B3898" s="202"/>
      <c r="E3898" s="216"/>
      <c r="F3898" s="216"/>
      <c r="G3898" s="216"/>
      <c r="H3898" s="216"/>
      <c r="I3898" s="216"/>
      <c r="J3898" s="216"/>
      <c r="K3898" s="216"/>
      <c r="L3898" s="216"/>
      <c r="M3898" s="216"/>
      <c r="N3898" s="216"/>
      <c r="O3898" s="216"/>
      <c r="P3898" s="216"/>
      <c r="Q3898" s="216"/>
      <c r="R3898" s="216"/>
      <c r="S3898" s="216"/>
      <c r="T3898" s="216"/>
      <c r="U3898" s="216"/>
      <c r="V3898" s="216"/>
      <c r="W3898" s="216"/>
      <c r="X3898" s="216"/>
      <c r="Y3898" s="216"/>
      <c r="Z3898" s="216"/>
      <c r="AA3898" s="216"/>
      <c r="AB3898" s="216"/>
      <c r="AC3898" s="216"/>
      <c r="AD3898" s="216"/>
      <c r="AE3898" s="216"/>
      <c r="AF3898" s="216"/>
      <c r="AG3898" s="216"/>
      <c r="AH3898" s="216"/>
      <c r="AI3898" s="216"/>
      <c r="AJ3898" s="216"/>
      <c r="AK3898" s="216"/>
      <c r="AL3898" s="216"/>
      <c r="FY3898" s="184"/>
      <c r="JJ3898" s="184"/>
    </row>
    <row r="3899" spans="2:270">
      <c r="B3899" s="202"/>
      <c r="E3899" s="216"/>
      <c r="F3899" s="216"/>
      <c r="G3899" s="216"/>
      <c r="H3899" s="216"/>
      <c r="I3899" s="216"/>
      <c r="J3899" s="216"/>
      <c r="K3899" s="216"/>
      <c r="L3899" s="216"/>
      <c r="M3899" s="216"/>
      <c r="N3899" s="216"/>
      <c r="O3899" s="216"/>
      <c r="P3899" s="216"/>
      <c r="Q3899" s="216"/>
      <c r="R3899" s="216"/>
      <c r="S3899" s="216"/>
      <c r="T3899" s="216"/>
      <c r="U3899" s="216"/>
      <c r="V3899" s="216"/>
      <c r="W3899" s="216"/>
      <c r="X3899" s="216"/>
      <c r="Y3899" s="216"/>
      <c r="Z3899" s="216"/>
      <c r="AA3899" s="216"/>
      <c r="AB3899" s="216"/>
      <c r="AC3899" s="216"/>
      <c r="AD3899" s="216"/>
      <c r="AE3899" s="216"/>
      <c r="AF3899" s="216"/>
      <c r="AG3899" s="216"/>
      <c r="AH3899" s="216"/>
      <c r="AI3899" s="216"/>
      <c r="AJ3899" s="216"/>
      <c r="AK3899" s="216"/>
      <c r="AL3899" s="216"/>
      <c r="FY3899" s="184"/>
      <c r="JJ3899" s="184"/>
    </row>
    <row r="3900" spans="2:270">
      <c r="B3900" s="202"/>
      <c r="E3900" s="216"/>
      <c r="F3900" s="216"/>
      <c r="G3900" s="216"/>
      <c r="H3900" s="216"/>
      <c r="I3900" s="216"/>
      <c r="J3900" s="216"/>
      <c r="K3900" s="216"/>
      <c r="L3900" s="216"/>
      <c r="M3900" s="216"/>
      <c r="N3900" s="216"/>
      <c r="O3900" s="216"/>
      <c r="P3900" s="216"/>
      <c r="Q3900" s="216"/>
      <c r="R3900" s="216"/>
      <c r="S3900" s="216"/>
      <c r="T3900" s="216"/>
      <c r="U3900" s="216"/>
      <c r="V3900" s="216"/>
      <c r="W3900" s="216"/>
      <c r="X3900" s="216"/>
      <c r="Y3900" s="216"/>
      <c r="Z3900" s="216"/>
      <c r="AA3900" s="216"/>
      <c r="AB3900" s="216"/>
      <c r="AC3900" s="216"/>
      <c r="AD3900" s="216"/>
      <c r="AE3900" s="216"/>
      <c r="AF3900" s="216"/>
      <c r="AG3900" s="216"/>
      <c r="AH3900" s="216"/>
      <c r="AI3900" s="216"/>
      <c r="AJ3900" s="216"/>
      <c r="AK3900" s="216"/>
      <c r="AL3900" s="216"/>
      <c r="FY3900" s="184"/>
      <c r="JJ3900" s="184"/>
    </row>
    <row r="3901" spans="2:270">
      <c r="B3901" s="202"/>
      <c r="E3901" s="216"/>
      <c r="F3901" s="216"/>
      <c r="G3901" s="216"/>
      <c r="H3901" s="216"/>
      <c r="I3901" s="216"/>
      <c r="J3901" s="216"/>
      <c r="K3901" s="216"/>
      <c r="L3901" s="216"/>
      <c r="M3901" s="216"/>
      <c r="N3901" s="216"/>
      <c r="O3901" s="216"/>
      <c r="P3901" s="216"/>
      <c r="Q3901" s="216"/>
      <c r="R3901" s="216"/>
      <c r="S3901" s="216"/>
      <c r="T3901" s="216"/>
      <c r="U3901" s="216"/>
      <c r="V3901" s="216"/>
      <c r="W3901" s="216"/>
      <c r="X3901" s="216"/>
      <c r="Y3901" s="216"/>
      <c r="Z3901" s="216"/>
      <c r="AA3901" s="216"/>
      <c r="AB3901" s="216"/>
      <c r="AC3901" s="216"/>
      <c r="AD3901" s="216"/>
      <c r="AE3901" s="216"/>
      <c r="AF3901" s="216"/>
      <c r="AG3901" s="216"/>
      <c r="AH3901" s="216"/>
      <c r="AI3901" s="216"/>
      <c r="AJ3901" s="216"/>
      <c r="AK3901" s="216"/>
      <c r="AL3901" s="216"/>
      <c r="FY3901" s="184"/>
      <c r="JJ3901" s="184"/>
    </row>
    <row r="3902" spans="2:270">
      <c r="B3902" s="202"/>
      <c r="E3902" s="216"/>
      <c r="F3902" s="216"/>
      <c r="G3902" s="216"/>
      <c r="H3902" s="216"/>
      <c r="I3902" s="216"/>
      <c r="J3902" s="216"/>
      <c r="K3902" s="216"/>
      <c r="L3902" s="216"/>
      <c r="M3902" s="216"/>
      <c r="N3902" s="216"/>
      <c r="O3902" s="216"/>
      <c r="P3902" s="216"/>
      <c r="Q3902" s="216"/>
      <c r="R3902" s="216"/>
      <c r="S3902" s="216"/>
      <c r="T3902" s="216"/>
      <c r="U3902" s="216"/>
      <c r="V3902" s="216"/>
      <c r="W3902" s="216"/>
      <c r="X3902" s="216"/>
      <c r="Y3902" s="216"/>
      <c r="Z3902" s="216"/>
      <c r="AA3902" s="216"/>
      <c r="AB3902" s="216"/>
      <c r="AC3902" s="216"/>
      <c r="AD3902" s="216"/>
      <c r="AE3902" s="216"/>
      <c r="AF3902" s="216"/>
      <c r="AG3902" s="216"/>
      <c r="AH3902" s="216"/>
      <c r="AI3902" s="216"/>
      <c r="AJ3902" s="216"/>
      <c r="AK3902" s="216"/>
      <c r="AL3902" s="216"/>
      <c r="FY3902" s="184"/>
      <c r="JJ3902" s="184"/>
    </row>
    <row r="3903" spans="2:270">
      <c r="B3903" s="202"/>
      <c r="E3903" s="216"/>
      <c r="F3903" s="216"/>
      <c r="G3903" s="216"/>
      <c r="H3903" s="216"/>
      <c r="I3903" s="216"/>
      <c r="J3903" s="216"/>
      <c r="K3903" s="216"/>
      <c r="L3903" s="216"/>
      <c r="M3903" s="216"/>
      <c r="N3903" s="216"/>
      <c r="O3903" s="216"/>
      <c r="P3903" s="216"/>
      <c r="Q3903" s="216"/>
      <c r="R3903" s="216"/>
      <c r="S3903" s="216"/>
      <c r="T3903" s="216"/>
      <c r="U3903" s="216"/>
      <c r="V3903" s="216"/>
      <c r="W3903" s="216"/>
      <c r="X3903" s="216"/>
      <c r="Y3903" s="216"/>
      <c r="Z3903" s="216"/>
      <c r="AA3903" s="216"/>
      <c r="AB3903" s="216"/>
      <c r="AC3903" s="216"/>
      <c r="AD3903" s="216"/>
      <c r="AE3903" s="216"/>
      <c r="AF3903" s="216"/>
      <c r="AG3903" s="216"/>
      <c r="AH3903" s="216"/>
      <c r="AI3903" s="216"/>
      <c r="AJ3903" s="216"/>
      <c r="AK3903" s="216"/>
      <c r="AL3903" s="216"/>
      <c r="FY3903" s="184"/>
      <c r="JJ3903" s="184"/>
    </row>
    <row r="3904" spans="2:270">
      <c r="B3904" s="202"/>
      <c r="E3904" s="216"/>
      <c r="F3904" s="216"/>
      <c r="G3904" s="216"/>
      <c r="H3904" s="216"/>
      <c r="I3904" s="216"/>
      <c r="J3904" s="216"/>
      <c r="K3904" s="216"/>
      <c r="L3904" s="216"/>
      <c r="M3904" s="216"/>
      <c r="N3904" s="216"/>
      <c r="O3904" s="216"/>
      <c r="P3904" s="216"/>
      <c r="Q3904" s="216"/>
      <c r="R3904" s="216"/>
      <c r="S3904" s="216"/>
      <c r="T3904" s="216"/>
      <c r="U3904" s="216"/>
      <c r="V3904" s="216"/>
      <c r="W3904" s="216"/>
      <c r="X3904" s="216"/>
      <c r="Y3904" s="216"/>
      <c r="Z3904" s="216"/>
      <c r="AA3904" s="216"/>
      <c r="AB3904" s="216"/>
      <c r="AC3904" s="216"/>
      <c r="AD3904" s="216"/>
      <c r="AE3904" s="216"/>
      <c r="AF3904" s="216"/>
      <c r="AG3904" s="216"/>
      <c r="AH3904" s="216"/>
      <c r="AI3904" s="216"/>
      <c r="AJ3904" s="216"/>
      <c r="AK3904" s="216"/>
      <c r="AL3904" s="216"/>
      <c r="FY3904" s="184"/>
      <c r="JJ3904" s="184"/>
    </row>
    <row r="3905" spans="2:270">
      <c r="B3905" s="202"/>
      <c r="E3905" s="216"/>
      <c r="F3905" s="216"/>
      <c r="G3905" s="216"/>
      <c r="H3905" s="216"/>
      <c r="I3905" s="216"/>
      <c r="J3905" s="216"/>
      <c r="K3905" s="216"/>
      <c r="L3905" s="216"/>
      <c r="M3905" s="216"/>
      <c r="N3905" s="216"/>
      <c r="O3905" s="216"/>
      <c r="P3905" s="216"/>
      <c r="Q3905" s="216"/>
      <c r="R3905" s="216"/>
      <c r="S3905" s="216"/>
      <c r="T3905" s="216"/>
      <c r="U3905" s="216"/>
      <c r="V3905" s="216"/>
      <c r="W3905" s="216"/>
      <c r="X3905" s="216"/>
      <c r="Y3905" s="216"/>
      <c r="Z3905" s="216"/>
      <c r="AA3905" s="216"/>
      <c r="AB3905" s="216"/>
      <c r="AC3905" s="216"/>
      <c r="AD3905" s="216"/>
      <c r="AE3905" s="216"/>
      <c r="AF3905" s="216"/>
      <c r="AG3905" s="216"/>
      <c r="AH3905" s="216"/>
      <c r="AI3905" s="216"/>
      <c r="AJ3905" s="216"/>
      <c r="AK3905" s="216"/>
      <c r="AL3905" s="216"/>
      <c r="FY3905" s="184"/>
      <c r="JJ3905" s="184"/>
    </row>
    <row r="3906" spans="2:270">
      <c r="B3906" s="202"/>
      <c r="E3906" s="216"/>
      <c r="F3906" s="216"/>
      <c r="G3906" s="216"/>
      <c r="H3906" s="216"/>
      <c r="I3906" s="216"/>
      <c r="J3906" s="216"/>
      <c r="K3906" s="216"/>
      <c r="L3906" s="216"/>
      <c r="M3906" s="216"/>
      <c r="N3906" s="216"/>
      <c r="O3906" s="216"/>
      <c r="P3906" s="216"/>
      <c r="Q3906" s="216"/>
      <c r="R3906" s="216"/>
      <c r="S3906" s="216"/>
      <c r="T3906" s="216"/>
      <c r="U3906" s="216"/>
      <c r="V3906" s="216"/>
      <c r="W3906" s="216"/>
      <c r="X3906" s="216"/>
      <c r="Y3906" s="216"/>
      <c r="Z3906" s="216"/>
      <c r="AA3906" s="216"/>
      <c r="AB3906" s="216"/>
      <c r="AC3906" s="216"/>
      <c r="AD3906" s="216"/>
      <c r="AE3906" s="216"/>
      <c r="AF3906" s="216"/>
      <c r="AG3906" s="216"/>
      <c r="AH3906" s="216"/>
      <c r="AI3906" s="216"/>
      <c r="AJ3906" s="216"/>
      <c r="AK3906" s="216"/>
      <c r="AL3906" s="216"/>
      <c r="FY3906" s="184"/>
      <c r="JJ3906" s="184"/>
    </row>
    <row r="3907" spans="2:270">
      <c r="B3907" s="202"/>
      <c r="E3907" s="216"/>
      <c r="F3907" s="216"/>
      <c r="G3907" s="216"/>
      <c r="H3907" s="216"/>
      <c r="I3907" s="216"/>
      <c r="J3907" s="216"/>
      <c r="K3907" s="216"/>
      <c r="L3907" s="216"/>
      <c r="M3907" s="216"/>
      <c r="N3907" s="216"/>
      <c r="O3907" s="216"/>
      <c r="P3907" s="216"/>
      <c r="Q3907" s="216"/>
      <c r="R3907" s="216"/>
      <c r="S3907" s="216"/>
      <c r="T3907" s="216"/>
      <c r="U3907" s="216"/>
      <c r="V3907" s="216"/>
      <c r="W3907" s="216"/>
      <c r="X3907" s="216"/>
      <c r="Y3907" s="216"/>
      <c r="Z3907" s="216"/>
      <c r="AA3907" s="216"/>
      <c r="AB3907" s="216"/>
      <c r="AC3907" s="216"/>
      <c r="AD3907" s="216"/>
      <c r="AE3907" s="216"/>
      <c r="AF3907" s="216"/>
      <c r="AG3907" s="216"/>
      <c r="AH3907" s="216"/>
      <c r="AI3907" s="216"/>
      <c r="AJ3907" s="216"/>
      <c r="AK3907" s="216"/>
      <c r="AL3907" s="216"/>
      <c r="FY3907" s="184"/>
      <c r="JJ3907" s="184"/>
    </row>
    <row r="3908" spans="2:270">
      <c r="B3908" s="202"/>
      <c r="E3908" s="216"/>
      <c r="F3908" s="216"/>
      <c r="G3908" s="216"/>
      <c r="H3908" s="216"/>
      <c r="I3908" s="216"/>
      <c r="J3908" s="216"/>
      <c r="K3908" s="216"/>
      <c r="L3908" s="216"/>
      <c r="M3908" s="216"/>
      <c r="N3908" s="216"/>
      <c r="O3908" s="216"/>
      <c r="P3908" s="216"/>
      <c r="Q3908" s="216"/>
      <c r="R3908" s="216"/>
      <c r="S3908" s="216"/>
      <c r="T3908" s="216"/>
      <c r="U3908" s="216"/>
      <c r="V3908" s="216"/>
      <c r="W3908" s="216"/>
      <c r="X3908" s="216"/>
      <c r="Y3908" s="216"/>
      <c r="Z3908" s="216"/>
      <c r="AA3908" s="216"/>
      <c r="AB3908" s="216"/>
      <c r="AC3908" s="216"/>
      <c r="AD3908" s="216"/>
      <c r="AE3908" s="216"/>
      <c r="AF3908" s="216"/>
      <c r="AG3908" s="216"/>
      <c r="AH3908" s="216"/>
      <c r="AI3908" s="216"/>
      <c r="AJ3908" s="216"/>
      <c r="AK3908" s="216"/>
      <c r="AL3908" s="216"/>
      <c r="FY3908" s="184"/>
      <c r="JJ3908" s="184"/>
    </row>
    <row r="3909" spans="2:270">
      <c r="B3909" s="202"/>
      <c r="E3909" s="216"/>
      <c r="F3909" s="216"/>
      <c r="G3909" s="216"/>
      <c r="H3909" s="216"/>
      <c r="I3909" s="216"/>
      <c r="J3909" s="216"/>
      <c r="K3909" s="216"/>
      <c r="L3909" s="216"/>
      <c r="M3909" s="216"/>
      <c r="N3909" s="216"/>
      <c r="O3909" s="216"/>
      <c r="P3909" s="216"/>
      <c r="Q3909" s="216"/>
      <c r="R3909" s="216"/>
      <c r="S3909" s="216"/>
      <c r="T3909" s="216"/>
      <c r="U3909" s="216"/>
      <c r="V3909" s="216"/>
      <c r="W3909" s="216"/>
      <c r="X3909" s="216"/>
      <c r="Y3909" s="216"/>
      <c r="Z3909" s="216"/>
      <c r="AA3909" s="216"/>
      <c r="AB3909" s="216"/>
      <c r="AC3909" s="216"/>
      <c r="AD3909" s="216"/>
      <c r="AE3909" s="216"/>
      <c r="AF3909" s="216"/>
      <c r="AG3909" s="216"/>
      <c r="AH3909" s="216"/>
      <c r="AI3909" s="216"/>
      <c r="AJ3909" s="216"/>
      <c r="AK3909" s="216"/>
      <c r="AL3909" s="216"/>
      <c r="FY3909" s="184"/>
      <c r="JJ3909" s="184"/>
    </row>
    <row r="3910" spans="2:270">
      <c r="B3910" s="202"/>
      <c r="E3910" s="216"/>
      <c r="F3910" s="216"/>
      <c r="G3910" s="216"/>
      <c r="H3910" s="216"/>
      <c r="I3910" s="216"/>
      <c r="J3910" s="216"/>
      <c r="K3910" s="216"/>
      <c r="L3910" s="216"/>
      <c r="M3910" s="216"/>
      <c r="N3910" s="216"/>
      <c r="O3910" s="216"/>
      <c r="P3910" s="216"/>
      <c r="Q3910" s="216"/>
      <c r="R3910" s="216"/>
      <c r="S3910" s="216"/>
      <c r="T3910" s="216"/>
      <c r="U3910" s="216"/>
      <c r="V3910" s="216"/>
      <c r="W3910" s="216"/>
      <c r="X3910" s="216"/>
      <c r="Y3910" s="216"/>
      <c r="Z3910" s="216"/>
      <c r="AA3910" s="216"/>
      <c r="AB3910" s="216"/>
      <c r="AC3910" s="216"/>
      <c r="AD3910" s="216"/>
      <c r="AE3910" s="216"/>
      <c r="AF3910" s="216"/>
      <c r="AG3910" s="216"/>
      <c r="AH3910" s="216"/>
      <c r="AI3910" s="216"/>
      <c r="AJ3910" s="216"/>
      <c r="AK3910" s="216"/>
      <c r="AL3910" s="216"/>
      <c r="FY3910" s="184"/>
      <c r="JJ3910" s="184"/>
    </row>
    <row r="3911" spans="2:270">
      <c r="B3911" s="202"/>
      <c r="E3911" s="216"/>
      <c r="F3911" s="216"/>
      <c r="G3911" s="216"/>
      <c r="H3911" s="216"/>
      <c r="I3911" s="216"/>
      <c r="J3911" s="216"/>
      <c r="K3911" s="216"/>
      <c r="L3911" s="216"/>
      <c r="M3911" s="216"/>
      <c r="N3911" s="216"/>
      <c r="O3911" s="216"/>
      <c r="P3911" s="216"/>
      <c r="Q3911" s="216"/>
      <c r="R3911" s="216"/>
      <c r="S3911" s="216"/>
      <c r="T3911" s="216"/>
      <c r="U3911" s="216"/>
      <c r="V3911" s="216"/>
      <c r="W3911" s="216"/>
      <c r="X3911" s="216"/>
      <c r="Y3911" s="216"/>
      <c r="Z3911" s="216"/>
      <c r="AA3911" s="216"/>
      <c r="AB3911" s="216"/>
      <c r="AC3911" s="216"/>
      <c r="AD3911" s="216"/>
      <c r="AE3911" s="216"/>
      <c r="AF3911" s="216"/>
      <c r="AG3911" s="216"/>
      <c r="AH3911" s="216"/>
      <c r="AI3911" s="216"/>
      <c r="AJ3911" s="216"/>
      <c r="AK3911" s="216"/>
      <c r="AL3911" s="216"/>
      <c r="FY3911" s="184"/>
      <c r="JJ3911" s="184"/>
    </row>
    <row r="3912" spans="2:270">
      <c r="B3912" s="202"/>
      <c r="E3912" s="216"/>
      <c r="F3912" s="216"/>
      <c r="G3912" s="216"/>
      <c r="H3912" s="216"/>
      <c r="I3912" s="216"/>
      <c r="J3912" s="216"/>
      <c r="K3912" s="216"/>
      <c r="L3912" s="216"/>
      <c r="M3912" s="216"/>
      <c r="N3912" s="216"/>
      <c r="O3912" s="216"/>
      <c r="P3912" s="216"/>
      <c r="Q3912" s="216"/>
      <c r="R3912" s="216"/>
      <c r="S3912" s="216"/>
      <c r="T3912" s="216"/>
      <c r="U3912" s="216"/>
      <c r="V3912" s="216"/>
      <c r="W3912" s="216"/>
      <c r="X3912" s="216"/>
      <c r="Y3912" s="216"/>
      <c r="Z3912" s="216"/>
      <c r="AA3912" s="216"/>
      <c r="AB3912" s="216"/>
      <c r="AC3912" s="216"/>
      <c r="AD3912" s="216"/>
      <c r="AE3912" s="216"/>
      <c r="AF3912" s="216"/>
      <c r="AG3912" s="216"/>
      <c r="AH3912" s="216"/>
      <c r="AI3912" s="216"/>
      <c r="AJ3912" s="216"/>
      <c r="AK3912" s="216"/>
      <c r="AL3912" s="216"/>
      <c r="FY3912" s="184"/>
      <c r="JJ3912" s="184"/>
    </row>
    <row r="3913" spans="2:270">
      <c r="B3913" s="202"/>
      <c r="E3913" s="216"/>
      <c r="F3913" s="216"/>
      <c r="G3913" s="216"/>
      <c r="H3913" s="216"/>
      <c r="I3913" s="216"/>
      <c r="J3913" s="216"/>
      <c r="K3913" s="216"/>
      <c r="L3913" s="216"/>
      <c r="M3913" s="216"/>
      <c r="N3913" s="216"/>
      <c r="O3913" s="216"/>
      <c r="P3913" s="216"/>
      <c r="Q3913" s="216"/>
      <c r="R3913" s="216"/>
      <c r="S3913" s="216"/>
      <c r="T3913" s="216"/>
      <c r="U3913" s="216"/>
      <c r="V3913" s="216"/>
      <c r="W3913" s="216"/>
      <c r="X3913" s="216"/>
      <c r="Y3913" s="216"/>
      <c r="Z3913" s="216"/>
      <c r="AA3913" s="216"/>
      <c r="AB3913" s="216"/>
      <c r="AC3913" s="216"/>
      <c r="AD3913" s="216"/>
      <c r="AE3913" s="216"/>
      <c r="AF3913" s="216"/>
      <c r="AG3913" s="216"/>
      <c r="AH3913" s="216"/>
      <c r="AI3913" s="216"/>
      <c r="AJ3913" s="216"/>
      <c r="AK3913" s="216"/>
      <c r="AL3913" s="216"/>
      <c r="FY3913" s="184"/>
      <c r="JJ3913" s="184"/>
    </row>
    <row r="3914" spans="2:270">
      <c r="B3914" s="202"/>
      <c r="E3914" s="216"/>
      <c r="F3914" s="216"/>
      <c r="G3914" s="216"/>
      <c r="H3914" s="216"/>
      <c r="I3914" s="216"/>
      <c r="J3914" s="216"/>
      <c r="K3914" s="216"/>
      <c r="L3914" s="216"/>
      <c r="M3914" s="216"/>
      <c r="N3914" s="216"/>
      <c r="O3914" s="216"/>
      <c r="P3914" s="216"/>
      <c r="Q3914" s="216"/>
      <c r="R3914" s="216"/>
      <c r="S3914" s="216"/>
      <c r="T3914" s="216"/>
      <c r="U3914" s="216"/>
      <c r="V3914" s="216"/>
      <c r="W3914" s="216"/>
      <c r="X3914" s="216"/>
      <c r="Y3914" s="216"/>
      <c r="Z3914" s="216"/>
      <c r="AA3914" s="216"/>
      <c r="AB3914" s="216"/>
      <c r="AC3914" s="216"/>
      <c r="AD3914" s="216"/>
      <c r="AE3914" s="216"/>
      <c r="AF3914" s="216"/>
      <c r="AG3914" s="216"/>
      <c r="AH3914" s="216"/>
      <c r="AI3914" s="216"/>
      <c r="AJ3914" s="216"/>
      <c r="AK3914" s="216"/>
      <c r="AL3914" s="216"/>
      <c r="FY3914" s="184"/>
      <c r="JJ3914" s="184"/>
    </row>
    <row r="3915" spans="2:270">
      <c r="B3915" s="202"/>
      <c r="E3915" s="216"/>
      <c r="F3915" s="216"/>
      <c r="G3915" s="216"/>
      <c r="H3915" s="216"/>
      <c r="I3915" s="216"/>
      <c r="J3915" s="216"/>
      <c r="K3915" s="216"/>
      <c r="L3915" s="216"/>
      <c r="M3915" s="216"/>
      <c r="N3915" s="216"/>
      <c r="O3915" s="216"/>
      <c r="P3915" s="216"/>
      <c r="Q3915" s="216"/>
      <c r="R3915" s="216"/>
      <c r="S3915" s="216"/>
      <c r="T3915" s="216"/>
      <c r="U3915" s="216"/>
      <c r="V3915" s="216"/>
      <c r="W3915" s="216"/>
      <c r="X3915" s="216"/>
      <c r="Y3915" s="216"/>
      <c r="Z3915" s="216"/>
      <c r="AA3915" s="216"/>
      <c r="AB3915" s="216"/>
      <c r="AC3915" s="216"/>
      <c r="AD3915" s="216"/>
      <c r="AE3915" s="216"/>
      <c r="AF3915" s="216"/>
      <c r="AG3915" s="216"/>
      <c r="AH3915" s="216"/>
      <c r="AI3915" s="216"/>
      <c r="AJ3915" s="216"/>
      <c r="AK3915" s="216"/>
      <c r="AL3915" s="216"/>
      <c r="FY3915" s="184"/>
      <c r="JJ3915" s="184"/>
    </row>
    <row r="3916" spans="2:270">
      <c r="B3916" s="202"/>
      <c r="E3916" s="216"/>
      <c r="F3916" s="216"/>
      <c r="G3916" s="216"/>
      <c r="H3916" s="216"/>
      <c r="I3916" s="216"/>
      <c r="J3916" s="216"/>
      <c r="K3916" s="216"/>
      <c r="L3916" s="216"/>
      <c r="M3916" s="216"/>
      <c r="N3916" s="216"/>
      <c r="O3916" s="216"/>
      <c r="P3916" s="216"/>
      <c r="Q3916" s="216"/>
      <c r="R3916" s="216"/>
      <c r="S3916" s="216"/>
      <c r="T3916" s="216"/>
      <c r="U3916" s="216"/>
      <c r="V3916" s="216"/>
      <c r="W3916" s="216"/>
      <c r="X3916" s="216"/>
      <c r="Y3916" s="216"/>
      <c r="Z3916" s="216"/>
      <c r="AA3916" s="216"/>
      <c r="AB3916" s="216"/>
      <c r="AC3916" s="216"/>
      <c r="AD3916" s="216"/>
      <c r="AE3916" s="216"/>
      <c r="AF3916" s="216"/>
      <c r="AG3916" s="216"/>
      <c r="AH3916" s="216"/>
      <c r="AI3916" s="216"/>
      <c r="AJ3916" s="216"/>
      <c r="AK3916" s="216"/>
      <c r="AL3916" s="216"/>
      <c r="FY3916" s="184"/>
      <c r="JJ3916" s="184"/>
    </row>
    <row r="3917" spans="2:270">
      <c r="B3917" s="202"/>
      <c r="E3917" s="216"/>
      <c r="F3917" s="216"/>
      <c r="G3917" s="216"/>
      <c r="H3917" s="216"/>
      <c r="I3917" s="216"/>
      <c r="J3917" s="216"/>
      <c r="K3917" s="216"/>
      <c r="L3917" s="216"/>
      <c r="M3917" s="216"/>
      <c r="N3917" s="216"/>
      <c r="O3917" s="216"/>
      <c r="P3917" s="216"/>
      <c r="Q3917" s="216"/>
      <c r="R3917" s="216"/>
      <c r="S3917" s="216"/>
      <c r="T3917" s="216"/>
      <c r="U3917" s="216"/>
      <c r="V3917" s="216"/>
      <c r="W3917" s="216"/>
      <c r="X3917" s="216"/>
      <c r="Y3917" s="216"/>
      <c r="Z3917" s="216"/>
      <c r="AA3917" s="216"/>
      <c r="AB3917" s="216"/>
      <c r="AC3917" s="216"/>
      <c r="AD3917" s="216"/>
      <c r="AE3917" s="216"/>
      <c r="AF3917" s="216"/>
      <c r="AG3917" s="216"/>
      <c r="AH3917" s="216"/>
      <c r="AI3917" s="216"/>
      <c r="AJ3917" s="216"/>
      <c r="AK3917" s="216"/>
      <c r="AL3917" s="216"/>
      <c r="FY3917" s="184"/>
      <c r="JJ3917" s="184"/>
    </row>
    <row r="3918" spans="2:270">
      <c r="B3918" s="202"/>
      <c r="E3918" s="216"/>
      <c r="F3918" s="216"/>
      <c r="G3918" s="216"/>
      <c r="H3918" s="216"/>
      <c r="I3918" s="216"/>
      <c r="J3918" s="216"/>
      <c r="K3918" s="216"/>
      <c r="L3918" s="216"/>
      <c r="M3918" s="216"/>
      <c r="N3918" s="216"/>
      <c r="O3918" s="216"/>
      <c r="P3918" s="216"/>
      <c r="Q3918" s="216"/>
      <c r="R3918" s="216"/>
      <c r="S3918" s="216"/>
      <c r="T3918" s="216"/>
      <c r="U3918" s="216"/>
      <c r="V3918" s="216"/>
      <c r="W3918" s="216"/>
      <c r="X3918" s="216"/>
      <c r="Y3918" s="216"/>
      <c r="Z3918" s="216"/>
      <c r="AA3918" s="216"/>
      <c r="AB3918" s="216"/>
      <c r="AC3918" s="216"/>
      <c r="AD3918" s="216"/>
      <c r="AE3918" s="216"/>
      <c r="AF3918" s="216"/>
      <c r="AG3918" s="216"/>
      <c r="AH3918" s="216"/>
      <c r="AI3918" s="216"/>
      <c r="AJ3918" s="216"/>
      <c r="AK3918" s="216"/>
      <c r="AL3918" s="216"/>
      <c r="FY3918" s="184"/>
      <c r="JJ3918" s="184"/>
    </row>
    <row r="3919" spans="2:270">
      <c r="B3919" s="202"/>
      <c r="E3919" s="216"/>
      <c r="F3919" s="216"/>
      <c r="G3919" s="216"/>
      <c r="H3919" s="216"/>
      <c r="I3919" s="216"/>
      <c r="J3919" s="216"/>
      <c r="K3919" s="216"/>
      <c r="L3919" s="216"/>
      <c r="M3919" s="216"/>
      <c r="N3919" s="216"/>
      <c r="O3919" s="216"/>
      <c r="P3919" s="216"/>
      <c r="Q3919" s="216"/>
      <c r="R3919" s="216"/>
      <c r="S3919" s="216"/>
      <c r="T3919" s="216"/>
      <c r="U3919" s="216"/>
      <c r="V3919" s="216"/>
      <c r="W3919" s="216"/>
      <c r="X3919" s="216"/>
      <c r="Y3919" s="216"/>
      <c r="Z3919" s="216"/>
      <c r="AA3919" s="216"/>
      <c r="AB3919" s="216"/>
      <c r="AC3919" s="216"/>
      <c r="AD3919" s="216"/>
      <c r="AE3919" s="216"/>
      <c r="AF3919" s="216"/>
      <c r="AG3919" s="216"/>
      <c r="AH3919" s="216"/>
      <c r="AI3919" s="216"/>
      <c r="AJ3919" s="216"/>
      <c r="AK3919" s="216"/>
      <c r="AL3919" s="216"/>
      <c r="FY3919" s="184"/>
      <c r="JJ3919" s="184"/>
    </row>
    <row r="3920" spans="2:270">
      <c r="B3920" s="202"/>
      <c r="E3920" s="216"/>
      <c r="F3920" s="216"/>
      <c r="G3920" s="216"/>
      <c r="H3920" s="216"/>
      <c r="I3920" s="216"/>
      <c r="J3920" s="216"/>
      <c r="K3920" s="216"/>
      <c r="L3920" s="216"/>
      <c r="M3920" s="216"/>
      <c r="N3920" s="216"/>
      <c r="O3920" s="216"/>
      <c r="P3920" s="216"/>
      <c r="Q3920" s="216"/>
      <c r="R3920" s="216"/>
      <c r="S3920" s="216"/>
      <c r="T3920" s="216"/>
      <c r="U3920" s="216"/>
      <c r="V3920" s="216"/>
      <c r="W3920" s="216"/>
      <c r="X3920" s="216"/>
      <c r="Y3920" s="216"/>
      <c r="Z3920" s="216"/>
      <c r="AA3920" s="216"/>
      <c r="AB3920" s="216"/>
      <c r="AC3920" s="216"/>
      <c r="AD3920" s="216"/>
      <c r="AE3920" s="216"/>
      <c r="AF3920" s="216"/>
      <c r="AG3920" s="216"/>
      <c r="AH3920" s="216"/>
      <c r="AI3920" s="216"/>
      <c r="AJ3920" s="216"/>
      <c r="AK3920" s="216"/>
      <c r="AL3920" s="216"/>
      <c r="FY3920" s="184"/>
      <c r="JJ3920" s="184"/>
    </row>
    <row r="3921" spans="2:270">
      <c r="B3921" s="202"/>
      <c r="E3921" s="216"/>
      <c r="F3921" s="216"/>
      <c r="G3921" s="216"/>
      <c r="H3921" s="216"/>
      <c r="I3921" s="216"/>
      <c r="J3921" s="216"/>
      <c r="K3921" s="216"/>
      <c r="L3921" s="216"/>
      <c r="M3921" s="216"/>
      <c r="N3921" s="216"/>
      <c r="O3921" s="216"/>
      <c r="P3921" s="216"/>
      <c r="Q3921" s="216"/>
      <c r="R3921" s="216"/>
      <c r="S3921" s="216"/>
      <c r="T3921" s="216"/>
      <c r="U3921" s="216"/>
      <c r="V3921" s="216"/>
      <c r="W3921" s="216"/>
      <c r="X3921" s="216"/>
      <c r="Y3921" s="216"/>
      <c r="Z3921" s="216"/>
      <c r="AA3921" s="216"/>
      <c r="AB3921" s="216"/>
      <c r="AC3921" s="216"/>
      <c r="AD3921" s="216"/>
      <c r="AE3921" s="216"/>
      <c r="AF3921" s="216"/>
      <c r="AG3921" s="216"/>
      <c r="AH3921" s="216"/>
      <c r="AI3921" s="216"/>
      <c r="AJ3921" s="216"/>
      <c r="AK3921" s="216"/>
      <c r="AL3921" s="216"/>
      <c r="FY3921" s="184"/>
      <c r="JJ3921" s="184"/>
    </row>
    <row r="3922" spans="2:270">
      <c r="B3922" s="202"/>
      <c r="E3922" s="216"/>
      <c r="F3922" s="216"/>
      <c r="G3922" s="216"/>
      <c r="H3922" s="216"/>
      <c r="I3922" s="216"/>
      <c r="J3922" s="216"/>
      <c r="K3922" s="216"/>
      <c r="L3922" s="216"/>
      <c r="M3922" s="216"/>
      <c r="N3922" s="216"/>
      <c r="O3922" s="216"/>
      <c r="P3922" s="216"/>
      <c r="Q3922" s="216"/>
      <c r="R3922" s="216"/>
      <c r="S3922" s="216"/>
      <c r="T3922" s="216"/>
      <c r="U3922" s="216"/>
      <c r="V3922" s="216"/>
      <c r="W3922" s="216"/>
      <c r="X3922" s="216"/>
      <c r="Y3922" s="216"/>
      <c r="Z3922" s="216"/>
      <c r="AA3922" s="216"/>
      <c r="AB3922" s="216"/>
      <c r="AC3922" s="216"/>
      <c r="AD3922" s="216"/>
      <c r="AE3922" s="216"/>
      <c r="AF3922" s="216"/>
      <c r="AG3922" s="216"/>
      <c r="AH3922" s="216"/>
      <c r="AI3922" s="216"/>
      <c r="AJ3922" s="216"/>
      <c r="AK3922" s="216"/>
      <c r="AL3922" s="216"/>
      <c r="FY3922" s="184"/>
      <c r="JJ3922" s="184"/>
    </row>
    <row r="3923" spans="2:270">
      <c r="B3923" s="202"/>
      <c r="E3923" s="216"/>
      <c r="F3923" s="216"/>
      <c r="G3923" s="216"/>
      <c r="H3923" s="216"/>
      <c r="I3923" s="216"/>
      <c r="J3923" s="216"/>
      <c r="K3923" s="216"/>
      <c r="L3923" s="216"/>
      <c r="M3923" s="216"/>
      <c r="N3923" s="216"/>
      <c r="O3923" s="216"/>
      <c r="P3923" s="216"/>
      <c r="Q3923" s="216"/>
      <c r="R3923" s="216"/>
      <c r="S3923" s="216"/>
      <c r="T3923" s="216"/>
      <c r="U3923" s="216"/>
      <c r="V3923" s="216"/>
      <c r="W3923" s="216"/>
      <c r="X3923" s="216"/>
      <c r="Y3923" s="216"/>
      <c r="Z3923" s="216"/>
      <c r="AA3923" s="216"/>
      <c r="AB3923" s="216"/>
      <c r="AC3923" s="216"/>
      <c r="AD3923" s="216"/>
      <c r="AE3923" s="216"/>
      <c r="AF3923" s="216"/>
      <c r="AG3923" s="216"/>
      <c r="AH3923" s="216"/>
      <c r="AI3923" s="216"/>
      <c r="AJ3923" s="216"/>
      <c r="AK3923" s="216"/>
      <c r="AL3923" s="216"/>
      <c r="FY3923" s="184"/>
      <c r="JJ3923" s="184"/>
    </row>
    <row r="3924" spans="2:270">
      <c r="B3924" s="202"/>
      <c r="E3924" s="216"/>
      <c r="F3924" s="216"/>
      <c r="G3924" s="216"/>
      <c r="H3924" s="216"/>
      <c r="I3924" s="216"/>
      <c r="J3924" s="216"/>
      <c r="K3924" s="216"/>
      <c r="L3924" s="216"/>
      <c r="M3924" s="216"/>
      <c r="N3924" s="216"/>
      <c r="O3924" s="216"/>
      <c r="P3924" s="216"/>
      <c r="Q3924" s="216"/>
      <c r="R3924" s="216"/>
      <c r="S3924" s="216"/>
      <c r="T3924" s="216"/>
      <c r="U3924" s="216"/>
      <c r="V3924" s="216"/>
      <c r="W3924" s="216"/>
      <c r="X3924" s="216"/>
      <c r="Y3924" s="216"/>
      <c r="Z3924" s="216"/>
      <c r="AA3924" s="216"/>
      <c r="AB3924" s="216"/>
      <c r="AC3924" s="216"/>
      <c r="AD3924" s="216"/>
      <c r="AE3924" s="216"/>
      <c r="AF3924" s="216"/>
      <c r="AG3924" s="216"/>
      <c r="AH3924" s="216"/>
      <c r="AI3924" s="216"/>
      <c r="AJ3924" s="216"/>
      <c r="AK3924" s="216"/>
      <c r="AL3924" s="216"/>
      <c r="FY3924" s="184"/>
      <c r="JJ3924" s="184"/>
    </row>
    <row r="3925" spans="2:270">
      <c r="B3925" s="202"/>
      <c r="E3925" s="216"/>
      <c r="F3925" s="216"/>
      <c r="G3925" s="216"/>
      <c r="H3925" s="216"/>
      <c r="I3925" s="216"/>
      <c r="J3925" s="216"/>
      <c r="K3925" s="216"/>
      <c r="L3925" s="216"/>
      <c r="M3925" s="216"/>
      <c r="N3925" s="216"/>
      <c r="O3925" s="216"/>
      <c r="P3925" s="216"/>
      <c r="Q3925" s="216"/>
      <c r="R3925" s="216"/>
      <c r="S3925" s="216"/>
      <c r="T3925" s="216"/>
      <c r="U3925" s="216"/>
      <c r="V3925" s="216"/>
      <c r="W3925" s="216"/>
      <c r="X3925" s="216"/>
      <c r="Y3925" s="216"/>
      <c r="Z3925" s="216"/>
      <c r="AA3925" s="216"/>
      <c r="AB3925" s="216"/>
      <c r="AC3925" s="216"/>
      <c r="AD3925" s="216"/>
      <c r="AE3925" s="216"/>
      <c r="AF3925" s="216"/>
      <c r="AG3925" s="216"/>
      <c r="AH3925" s="216"/>
      <c r="AI3925" s="216"/>
      <c r="AJ3925" s="216"/>
      <c r="AK3925" s="216"/>
      <c r="AL3925" s="216"/>
      <c r="FY3925" s="184"/>
      <c r="JJ3925" s="184"/>
    </row>
    <row r="3926" spans="2:270">
      <c r="B3926" s="202"/>
      <c r="E3926" s="216"/>
      <c r="F3926" s="216"/>
      <c r="G3926" s="216"/>
      <c r="H3926" s="216"/>
      <c r="I3926" s="216"/>
      <c r="J3926" s="216"/>
      <c r="K3926" s="216"/>
      <c r="L3926" s="216"/>
      <c r="M3926" s="216"/>
      <c r="N3926" s="216"/>
      <c r="O3926" s="216"/>
      <c r="P3926" s="216"/>
      <c r="Q3926" s="216"/>
      <c r="R3926" s="216"/>
      <c r="S3926" s="216"/>
      <c r="T3926" s="216"/>
      <c r="U3926" s="216"/>
      <c r="V3926" s="216"/>
      <c r="W3926" s="216"/>
      <c r="X3926" s="216"/>
      <c r="Y3926" s="216"/>
      <c r="Z3926" s="216"/>
      <c r="AA3926" s="216"/>
      <c r="AB3926" s="216"/>
      <c r="AC3926" s="216"/>
      <c r="AD3926" s="216"/>
      <c r="AE3926" s="216"/>
      <c r="AF3926" s="216"/>
      <c r="AG3926" s="216"/>
      <c r="AH3926" s="216"/>
      <c r="AI3926" s="216"/>
      <c r="AJ3926" s="216"/>
      <c r="AK3926" s="216"/>
      <c r="AL3926" s="216"/>
      <c r="FY3926" s="184"/>
      <c r="JJ3926" s="184"/>
    </row>
    <row r="3927" spans="2:270">
      <c r="B3927" s="202"/>
      <c r="E3927" s="216"/>
      <c r="F3927" s="216"/>
      <c r="G3927" s="216"/>
      <c r="H3927" s="216"/>
      <c r="I3927" s="216"/>
      <c r="J3927" s="216"/>
      <c r="K3927" s="216"/>
      <c r="L3927" s="216"/>
      <c r="M3927" s="216"/>
      <c r="N3927" s="216"/>
      <c r="O3927" s="216"/>
      <c r="P3927" s="216"/>
      <c r="Q3927" s="216"/>
      <c r="R3927" s="216"/>
      <c r="S3927" s="216"/>
      <c r="T3927" s="216"/>
      <c r="U3927" s="216"/>
      <c r="V3927" s="216"/>
      <c r="W3927" s="216"/>
      <c r="X3927" s="216"/>
      <c r="Y3927" s="216"/>
      <c r="Z3927" s="216"/>
      <c r="AA3927" s="216"/>
      <c r="AB3927" s="216"/>
      <c r="AC3927" s="216"/>
      <c r="AD3927" s="216"/>
      <c r="AE3927" s="216"/>
      <c r="AF3927" s="216"/>
      <c r="AG3927" s="216"/>
      <c r="AH3927" s="216"/>
      <c r="AI3927" s="216"/>
      <c r="AJ3927" s="216"/>
      <c r="AK3927" s="216"/>
      <c r="AL3927" s="216"/>
      <c r="FY3927" s="184"/>
      <c r="JJ3927" s="184"/>
    </row>
    <row r="3928" spans="2:270">
      <c r="B3928" s="202"/>
      <c r="E3928" s="216"/>
      <c r="F3928" s="216"/>
      <c r="G3928" s="216"/>
      <c r="H3928" s="216"/>
      <c r="I3928" s="216"/>
      <c r="J3928" s="216"/>
      <c r="K3928" s="216"/>
      <c r="L3928" s="216"/>
      <c r="M3928" s="216"/>
      <c r="N3928" s="216"/>
      <c r="O3928" s="216"/>
      <c r="P3928" s="216"/>
      <c r="Q3928" s="216"/>
      <c r="R3928" s="216"/>
      <c r="S3928" s="216"/>
      <c r="T3928" s="216"/>
      <c r="U3928" s="216"/>
      <c r="V3928" s="216"/>
      <c r="W3928" s="216"/>
      <c r="X3928" s="216"/>
      <c r="Y3928" s="216"/>
      <c r="Z3928" s="216"/>
      <c r="AA3928" s="216"/>
      <c r="AB3928" s="216"/>
      <c r="AC3928" s="216"/>
      <c r="AD3928" s="216"/>
      <c r="AE3928" s="216"/>
      <c r="AF3928" s="216"/>
      <c r="AG3928" s="216"/>
      <c r="AH3928" s="216"/>
      <c r="AI3928" s="216"/>
      <c r="AJ3928" s="216"/>
      <c r="AK3928" s="216"/>
      <c r="AL3928" s="216"/>
      <c r="FY3928" s="184"/>
      <c r="JJ3928" s="184"/>
    </row>
    <row r="3929" spans="2:270">
      <c r="B3929" s="202"/>
      <c r="E3929" s="216"/>
      <c r="F3929" s="216"/>
      <c r="G3929" s="216"/>
      <c r="H3929" s="216"/>
      <c r="I3929" s="216"/>
      <c r="J3929" s="216"/>
      <c r="K3929" s="216"/>
      <c r="L3929" s="216"/>
      <c r="M3929" s="216"/>
      <c r="N3929" s="216"/>
      <c r="O3929" s="216"/>
      <c r="P3929" s="216"/>
      <c r="Q3929" s="216"/>
      <c r="R3929" s="216"/>
      <c r="S3929" s="216"/>
      <c r="T3929" s="216"/>
      <c r="U3929" s="216"/>
      <c r="V3929" s="216"/>
      <c r="W3929" s="216"/>
      <c r="X3929" s="216"/>
      <c r="Y3929" s="216"/>
      <c r="Z3929" s="216"/>
      <c r="AA3929" s="216"/>
      <c r="AB3929" s="216"/>
      <c r="AC3929" s="216"/>
      <c r="AD3929" s="216"/>
      <c r="AE3929" s="216"/>
      <c r="AF3929" s="216"/>
      <c r="AG3929" s="216"/>
      <c r="AH3929" s="216"/>
      <c r="AI3929" s="216"/>
      <c r="AJ3929" s="216"/>
      <c r="AK3929" s="216"/>
      <c r="AL3929" s="216"/>
      <c r="FY3929" s="184"/>
      <c r="JJ3929" s="184"/>
    </row>
    <row r="3930" spans="2:270">
      <c r="B3930" s="202"/>
      <c r="E3930" s="216"/>
      <c r="F3930" s="216"/>
      <c r="G3930" s="216"/>
      <c r="H3930" s="216"/>
      <c r="I3930" s="216"/>
      <c r="J3930" s="216"/>
      <c r="K3930" s="216"/>
      <c r="L3930" s="216"/>
      <c r="M3930" s="216"/>
      <c r="N3930" s="216"/>
      <c r="O3930" s="216"/>
      <c r="P3930" s="216"/>
      <c r="Q3930" s="216"/>
      <c r="R3930" s="216"/>
      <c r="S3930" s="216"/>
      <c r="T3930" s="216"/>
      <c r="U3930" s="216"/>
      <c r="V3930" s="216"/>
      <c r="W3930" s="216"/>
      <c r="X3930" s="216"/>
      <c r="Y3930" s="216"/>
      <c r="Z3930" s="216"/>
      <c r="AA3930" s="216"/>
      <c r="AB3930" s="216"/>
      <c r="AC3930" s="216"/>
      <c r="AD3930" s="216"/>
      <c r="AE3930" s="216"/>
      <c r="AF3930" s="216"/>
      <c r="AG3930" s="216"/>
      <c r="AH3930" s="216"/>
      <c r="AI3930" s="216"/>
      <c r="AJ3930" s="216"/>
      <c r="AK3930" s="216"/>
      <c r="AL3930" s="216"/>
      <c r="FY3930" s="184"/>
      <c r="JJ3930" s="184"/>
    </row>
    <row r="3931" spans="2:270">
      <c r="B3931" s="202"/>
      <c r="E3931" s="216"/>
      <c r="F3931" s="216"/>
      <c r="G3931" s="216"/>
      <c r="H3931" s="216"/>
      <c r="I3931" s="216"/>
      <c r="J3931" s="216"/>
      <c r="K3931" s="216"/>
      <c r="L3931" s="216"/>
      <c r="M3931" s="216"/>
      <c r="N3931" s="216"/>
      <c r="O3931" s="216"/>
      <c r="P3931" s="216"/>
      <c r="Q3931" s="216"/>
      <c r="R3931" s="216"/>
      <c r="S3931" s="216"/>
      <c r="T3931" s="216"/>
      <c r="U3931" s="216"/>
      <c r="V3931" s="216"/>
      <c r="W3931" s="216"/>
      <c r="X3931" s="216"/>
      <c r="Y3931" s="216"/>
      <c r="Z3931" s="216"/>
      <c r="AA3931" s="216"/>
      <c r="AB3931" s="216"/>
      <c r="AC3931" s="216"/>
      <c r="AD3931" s="216"/>
      <c r="AE3931" s="216"/>
      <c r="AF3931" s="216"/>
      <c r="AG3931" s="216"/>
      <c r="AH3931" s="216"/>
      <c r="AI3931" s="216"/>
      <c r="AJ3931" s="216"/>
      <c r="AK3931" s="216"/>
      <c r="AL3931" s="216"/>
      <c r="FY3931" s="184"/>
      <c r="JJ3931" s="184"/>
    </row>
    <row r="3932" spans="2:270">
      <c r="B3932" s="202"/>
      <c r="E3932" s="216"/>
      <c r="F3932" s="216"/>
      <c r="G3932" s="216"/>
      <c r="H3932" s="216"/>
      <c r="I3932" s="216"/>
      <c r="J3932" s="216"/>
      <c r="K3932" s="216"/>
      <c r="L3932" s="216"/>
      <c r="M3932" s="216"/>
      <c r="N3932" s="216"/>
      <c r="O3932" s="216"/>
      <c r="P3932" s="216"/>
      <c r="Q3932" s="216"/>
      <c r="R3932" s="216"/>
      <c r="S3932" s="216"/>
      <c r="T3932" s="216"/>
      <c r="U3932" s="216"/>
      <c r="V3932" s="216"/>
      <c r="W3932" s="216"/>
      <c r="X3932" s="216"/>
      <c r="Y3932" s="216"/>
      <c r="Z3932" s="216"/>
      <c r="AA3932" s="216"/>
      <c r="AB3932" s="216"/>
      <c r="AC3932" s="216"/>
      <c r="AD3932" s="216"/>
      <c r="AE3932" s="216"/>
      <c r="AF3932" s="216"/>
      <c r="AG3932" s="216"/>
      <c r="AH3932" s="216"/>
      <c r="AI3932" s="216"/>
      <c r="AJ3932" s="216"/>
      <c r="AK3932" s="216"/>
      <c r="AL3932" s="216"/>
      <c r="FY3932" s="184"/>
      <c r="JJ3932" s="184"/>
    </row>
    <row r="3933" spans="2:270">
      <c r="B3933" s="202"/>
      <c r="E3933" s="216"/>
      <c r="F3933" s="216"/>
      <c r="G3933" s="216"/>
      <c r="H3933" s="216"/>
      <c r="I3933" s="216"/>
      <c r="J3933" s="216"/>
      <c r="K3933" s="216"/>
      <c r="L3933" s="216"/>
      <c r="M3933" s="216"/>
      <c r="N3933" s="216"/>
      <c r="O3933" s="216"/>
      <c r="P3933" s="216"/>
      <c r="Q3933" s="216"/>
      <c r="R3933" s="216"/>
      <c r="S3933" s="216"/>
      <c r="T3933" s="216"/>
      <c r="U3933" s="216"/>
      <c r="V3933" s="216"/>
      <c r="W3933" s="216"/>
      <c r="X3933" s="216"/>
      <c r="Y3933" s="216"/>
      <c r="Z3933" s="216"/>
      <c r="AA3933" s="216"/>
      <c r="AB3933" s="216"/>
      <c r="AC3933" s="216"/>
      <c r="AD3933" s="216"/>
      <c r="AE3933" s="216"/>
      <c r="AF3933" s="216"/>
      <c r="AG3933" s="216"/>
      <c r="AH3933" s="216"/>
      <c r="AI3933" s="216"/>
      <c r="AJ3933" s="216"/>
      <c r="AK3933" s="216"/>
      <c r="AL3933" s="216"/>
      <c r="FY3933" s="184"/>
      <c r="JJ3933" s="184"/>
    </row>
    <row r="3934" spans="2:270">
      <c r="B3934" s="202"/>
      <c r="E3934" s="216"/>
      <c r="F3934" s="216"/>
      <c r="G3934" s="216"/>
      <c r="H3934" s="216"/>
      <c r="I3934" s="216"/>
      <c r="J3934" s="216"/>
      <c r="K3934" s="216"/>
      <c r="L3934" s="216"/>
      <c r="M3934" s="216"/>
      <c r="N3934" s="216"/>
      <c r="O3934" s="216"/>
      <c r="P3934" s="216"/>
      <c r="Q3934" s="216"/>
      <c r="R3934" s="216"/>
      <c r="S3934" s="216"/>
      <c r="T3934" s="216"/>
      <c r="U3934" s="216"/>
      <c r="V3934" s="216"/>
      <c r="W3934" s="216"/>
      <c r="X3934" s="216"/>
      <c r="Y3934" s="216"/>
      <c r="Z3934" s="216"/>
      <c r="AA3934" s="216"/>
      <c r="AB3934" s="216"/>
      <c r="AC3934" s="216"/>
      <c r="AD3934" s="216"/>
      <c r="AE3934" s="216"/>
      <c r="AF3934" s="216"/>
      <c r="AG3934" s="216"/>
      <c r="AH3934" s="216"/>
      <c r="AI3934" s="216"/>
      <c r="AJ3934" s="216"/>
      <c r="AK3934" s="216"/>
      <c r="AL3934" s="216"/>
      <c r="FY3934" s="184"/>
      <c r="JJ3934" s="184"/>
    </row>
    <row r="3935" spans="2:270">
      <c r="B3935" s="202"/>
      <c r="E3935" s="216"/>
      <c r="F3935" s="216"/>
      <c r="G3935" s="216"/>
      <c r="H3935" s="216"/>
      <c r="I3935" s="216"/>
      <c r="J3935" s="216"/>
      <c r="K3935" s="216"/>
      <c r="L3935" s="216"/>
      <c r="M3935" s="216"/>
      <c r="N3935" s="216"/>
      <c r="O3935" s="216"/>
      <c r="P3935" s="216"/>
      <c r="Q3935" s="216"/>
      <c r="R3935" s="216"/>
      <c r="S3935" s="216"/>
      <c r="T3935" s="216"/>
      <c r="U3935" s="216"/>
      <c r="V3935" s="216"/>
      <c r="W3935" s="216"/>
      <c r="X3935" s="216"/>
      <c r="Y3935" s="216"/>
      <c r="Z3935" s="216"/>
      <c r="AA3935" s="216"/>
      <c r="AB3935" s="216"/>
      <c r="AC3935" s="216"/>
      <c r="AD3935" s="216"/>
      <c r="AE3935" s="216"/>
      <c r="AF3935" s="216"/>
      <c r="AG3935" s="216"/>
      <c r="AH3935" s="216"/>
      <c r="AI3935" s="216"/>
      <c r="AJ3935" s="216"/>
      <c r="AK3935" s="216"/>
      <c r="AL3935" s="216"/>
      <c r="FY3935" s="184"/>
      <c r="JJ3935" s="184"/>
    </row>
    <row r="3936" spans="2:270">
      <c r="B3936" s="202"/>
      <c r="E3936" s="216"/>
      <c r="F3936" s="216"/>
      <c r="G3936" s="216"/>
      <c r="H3936" s="216"/>
      <c r="I3936" s="216"/>
      <c r="J3936" s="216"/>
      <c r="K3936" s="216"/>
      <c r="L3936" s="216"/>
      <c r="M3936" s="216"/>
      <c r="N3936" s="216"/>
      <c r="O3936" s="216"/>
      <c r="P3936" s="216"/>
      <c r="Q3936" s="216"/>
      <c r="R3936" s="216"/>
      <c r="S3936" s="216"/>
      <c r="T3936" s="216"/>
      <c r="U3936" s="216"/>
      <c r="V3936" s="216"/>
      <c r="W3936" s="216"/>
      <c r="X3936" s="216"/>
      <c r="Y3936" s="216"/>
      <c r="Z3936" s="216"/>
      <c r="AA3936" s="216"/>
      <c r="AB3936" s="216"/>
      <c r="AC3936" s="216"/>
      <c r="AD3936" s="216"/>
      <c r="AE3936" s="216"/>
      <c r="AF3936" s="216"/>
      <c r="AG3936" s="216"/>
      <c r="AH3936" s="216"/>
      <c r="AI3936" s="216"/>
      <c r="AJ3936" s="216"/>
      <c r="AK3936" s="216"/>
      <c r="AL3936" s="216"/>
      <c r="FY3936" s="184"/>
      <c r="JJ3936" s="184"/>
    </row>
    <row r="3937" spans="2:270">
      <c r="B3937" s="202"/>
      <c r="E3937" s="216"/>
      <c r="F3937" s="216"/>
      <c r="G3937" s="216"/>
      <c r="H3937" s="216"/>
      <c r="I3937" s="216"/>
      <c r="J3937" s="216"/>
      <c r="K3937" s="216"/>
      <c r="L3937" s="216"/>
      <c r="M3937" s="216"/>
      <c r="N3937" s="216"/>
      <c r="O3937" s="216"/>
      <c r="P3937" s="216"/>
      <c r="Q3937" s="216"/>
      <c r="R3937" s="216"/>
      <c r="S3937" s="216"/>
      <c r="T3937" s="216"/>
      <c r="U3937" s="216"/>
      <c r="V3937" s="216"/>
      <c r="W3937" s="216"/>
      <c r="X3937" s="216"/>
      <c r="Y3937" s="216"/>
      <c r="Z3937" s="216"/>
      <c r="AA3937" s="216"/>
      <c r="AB3937" s="216"/>
      <c r="AC3937" s="216"/>
      <c r="AD3937" s="216"/>
      <c r="AE3937" s="216"/>
      <c r="AF3937" s="216"/>
      <c r="AG3937" s="216"/>
      <c r="AH3937" s="216"/>
      <c r="AI3937" s="216"/>
      <c r="AJ3937" s="216"/>
      <c r="AK3937" s="216"/>
      <c r="AL3937" s="216"/>
      <c r="FY3937" s="184"/>
      <c r="JJ3937" s="184"/>
    </row>
    <row r="3938" spans="2:270">
      <c r="B3938" s="202"/>
      <c r="E3938" s="216"/>
      <c r="F3938" s="216"/>
      <c r="G3938" s="216"/>
      <c r="H3938" s="216"/>
      <c r="I3938" s="216"/>
      <c r="J3938" s="216"/>
      <c r="K3938" s="216"/>
      <c r="L3938" s="216"/>
      <c r="M3938" s="216"/>
      <c r="N3938" s="216"/>
      <c r="O3938" s="216"/>
      <c r="P3938" s="216"/>
      <c r="Q3938" s="216"/>
      <c r="R3938" s="216"/>
      <c r="S3938" s="216"/>
      <c r="T3938" s="216"/>
      <c r="U3938" s="216"/>
      <c r="V3938" s="216"/>
      <c r="W3938" s="216"/>
      <c r="X3938" s="216"/>
      <c r="Y3938" s="216"/>
      <c r="Z3938" s="216"/>
      <c r="AA3938" s="216"/>
      <c r="AB3938" s="216"/>
      <c r="AC3938" s="216"/>
      <c r="AD3938" s="216"/>
      <c r="AE3938" s="216"/>
      <c r="AF3938" s="216"/>
      <c r="AG3938" s="216"/>
      <c r="AH3938" s="216"/>
      <c r="AI3938" s="216"/>
      <c r="AJ3938" s="216"/>
      <c r="AK3938" s="216"/>
      <c r="AL3938" s="216"/>
      <c r="FY3938" s="184"/>
      <c r="JJ3938" s="184"/>
    </row>
    <row r="3939" spans="2:270">
      <c r="B3939" s="202"/>
      <c r="E3939" s="216"/>
      <c r="F3939" s="216"/>
      <c r="G3939" s="216"/>
      <c r="H3939" s="216"/>
      <c r="I3939" s="216"/>
      <c r="J3939" s="216"/>
      <c r="K3939" s="216"/>
      <c r="L3939" s="216"/>
      <c r="M3939" s="216"/>
      <c r="N3939" s="216"/>
      <c r="O3939" s="216"/>
      <c r="P3939" s="216"/>
      <c r="Q3939" s="216"/>
      <c r="R3939" s="216"/>
      <c r="S3939" s="216"/>
      <c r="T3939" s="216"/>
      <c r="U3939" s="216"/>
      <c r="V3939" s="216"/>
      <c r="W3939" s="216"/>
      <c r="X3939" s="216"/>
      <c r="Y3939" s="216"/>
      <c r="Z3939" s="216"/>
      <c r="AA3939" s="216"/>
      <c r="AB3939" s="216"/>
      <c r="AC3939" s="216"/>
      <c r="AD3939" s="216"/>
      <c r="AE3939" s="216"/>
      <c r="AF3939" s="216"/>
      <c r="AG3939" s="216"/>
      <c r="AH3939" s="216"/>
      <c r="AI3939" s="216"/>
      <c r="AJ3939" s="216"/>
      <c r="AK3939" s="216"/>
      <c r="AL3939" s="216"/>
      <c r="FY3939" s="184"/>
      <c r="JJ3939" s="184"/>
    </row>
    <row r="3940" spans="2:270">
      <c r="B3940" s="202"/>
      <c r="E3940" s="216"/>
      <c r="F3940" s="216"/>
      <c r="G3940" s="216"/>
      <c r="H3940" s="216"/>
      <c r="I3940" s="216"/>
      <c r="J3940" s="216"/>
      <c r="K3940" s="216"/>
      <c r="L3940" s="216"/>
      <c r="M3940" s="216"/>
      <c r="N3940" s="216"/>
      <c r="O3940" s="216"/>
      <c r="P3940" s="216"/>
      <c r="Q3940" s="216"/>
      <c r="R3940" s="216"/>
      <c r="S3940" s="216"/>
      <c r="T3940" s="216"/>
      <c r="U3940" s="216"/>
      <c r="V3940" s="216"/>
      <c r="W3940" s="216"/>
      <c r="X3940" s="216"/>
      <c r="Y3940" s="216"/>
      <c r="Z3940" s="216"/>
      <c r="AA3940" s="216"/>
      <c r="AB3940" s="216"/>
      <c r="AC3940" s="216"/>
      <c r="AD3940" s="216"/>
      <c r="AE3940" s="216"/>
      <c r="AF3940" s="216"/>
      <c r="AG3940" s="216"/>
      <c r="AH3940" s="216"/>
      <c r="AI3940" s="216"/>
      <c r="AJ3940" s="216"/>
      <c r="AK3940" s="216"/>
      <c r="AL3940" s="216"/>
      <c r="FY3940" s="184"/>
      <c r="JJ3940" s="184"/>
    </row>
    <row r="3941" spans="2:270">
      <c r="B3941" s="202"/>
      <c r="E3941" s="216"/>
      <c r="F3941" s="216"/>
      <c r="G3941" s="216"/>
      <c r="H3941" s="216"/>
      <c r="I3941" s="216"/>
      <c r="J3941" s="216"/>
      <c r="K3941" s="216"/>
      <c r="L3941" s="216"/>
      <c r="M3941" s="216"/>
      <c r="N3941" s="216"/>
      <c r="O3941" s="216"/>
      <c r="P3941" s="216"/>
      <c r="Q3941" s="216"/>
      <c r="R3941" s="216"/>
      <c r="S3941" s="216"/>
      <c r="T3941" s="216"/>
      <c r="U3941" s="216"/>
      <c r="V3941" s="216"/>
      <c r="W3941" s="216"/>
      <c r="X3941" s="216"/>
      <c r="Y3941" s="216"/>
      <c r="Z3941" s="216"/>
      <c r="AA3941" s="216"/>
      <c r="AB3941" s="216"/>
      <c r="AC3941" s="216"/>
      <c r="AD3941" s="216"/>
      <c r="AE3941" s="216"/>
      <c r="AF3941" s="216"/>
      <c r="AG3941" s="216"/>
      <c r="AH3941" s="216"/>
      <c r="AI3941" s="216"/>
      <c r="AJ3941" s="216"/>
      <c r="AK3941" s="216"/>
      <c r="AL3941" s="216"/>
      <c r="FY3941" s="184"/>
      <c r="JJ3941" s="184"/>
    </row>
    <row r="3942" spans="2:270">
      <c r="B3942" s="202"/>
      <c r="E3942" s="216"/>
      <c r="F3942" s="216"/>
      <c r="G3942" s="216"/>
      <c r="H3942" s="216"/>
      <c r="I3942" s="216"/>
      <c r="J3942" s="216"/>
      <c r="K3942" s="216"/>
      <c r="L3942" s="216"/>
      <c r="M3942" s="216"/>
      <c r="N3942" s="216"/>
      <c r="O3942" s="216"/>
      <c r="P3942" s="216"/>
      <c r="Q3942" s="216"/>
      <c r="R3942" s="216"/>
      <c r="S3942" s="216"/>
      <c r="T3942" s="216"/>
      <c r="U3942" s="216"/>
      <c r="V3942" s="216"/>
      <c r="W3942" s="216"/>
      <c r="X3942" s="216"/>
      <c r="Y3942" s="216"/>
      <c r="Z3942" s="216"/>
      <c r="AA3942" s="216"/>
      <c r="AB3942" s="216"/>
      <c r="AC3942" s="216"/>
      <c r="AD3942" s="216"/>
      <c r="AE3942" s="216"/>
      <c r="AF3942" s="216"/>
      <c r="AG3942" s="216"/>
      <c r="AH3942" s="216"/>
      <c r="AI3942" s="216"/>
      <c r="AJ3942" s="216"/>
      <c r="AK3942" s="216"/>
      <c r="AL3942" s="216"/>
      <c r="FY3942" s="184"/>
      <c r="JJ3942" s="184"/>
    </row>
    <row r="3943" spans="2:270">
      <c r="B3943" s="202"/>
      <c r="E3943" s="216"/>
      <c r="F3943" s="216"/>
      <c r="G3943" s="216"/>
      <c r="H3943" s="216"/>
      <c r="I3943" s="216"/>
      <c r="J3943" s="216"/>
      <c r="K3943" s="216"/>
      <c r="L3943" s="216"/>
      <c r="M3943" s="216"/>
      <c r="N3943" s="216"/>
      <c r="O3943" s="216"/>
      <c r="P3943" s="216"/>
      <c r="Q3943" s="216"/>
      <c r="R3943" s="216"/>
      <c r="S3943" s="216"/>
      <c r="T3943" s="216"/>
      <c r="U3943" s="216"/>
      <c r="V3943" s="216"/>
      <c r="W3943" s="216"/>
      <c r="X3943" s="216"/>
      <c r="Y3943" s="216"/>
      <c r="Z3943" s="216"/>
      <c r="AA3943" s="216"/>
      <c r="AB3943" s="216"/>
      <c r="AC3943" s="216"/>
      <c r="AD3943" s="216"/>
      <c r="AE3943" s="216"/>
      <c r="AF3943" s="216"/>
      <c r="AG3943" s="216"/>
      <c r="AH3943" s="216"/>
      <c r="AI3943" s="216"/>
      <c r="AJ3943" s="216"/>
      <c r="AK3943" s="216"/>
      <c r="AL3943" s="216"/>
      <c r="FY3943" s="184"/>
      <c r="JJ3943" s="184"/>
    </row>
    <row r="3944" spans="2:270">
      <c r="B3944" s="202"/>
      <c r="E3944" s="216"/>
      <c r="F3944" s="216"/>
      <c r="G3944" s="216"/>
      <c r="H3944" s="216"/>
      <c r="I3944" s="216"/>
      <c r="J3944" s="216"/>
      <c r="K3944" s="216"/>
      <c r="L3944" s="216"/>
      <c r="M3944" s="216"/>
      <c r="N3944" s="216"/>
      <c r="O3944" s="216"/>
      <c r="P3944" s="216"/>
      <c r="Q3944" s="216"/>
      <c r="R3944" s="216"/>
      <c r="S3944" s="216"/>
      <c r="T3944" s="216"/>
      <c r="U3944" s="216"/>
      <c r="V3944" s="216"/>
      <c r="W3944" s="216"/>
      <c r="X3944" s="216"/>
      <c r="Y3944" s="216"/>
      <c r="Z3944" s="216"/>
      <c r="AA3944" s="216"/>
      <c r="AB3944" s="216"/>
      <c r="AC3944" s="216"/>
      <c r="AD3944" s="216"/>
      <c r="AE3944" s="216"/>
      <c r="AF3944" s="216"/>
      <c r="AG3944" s="216"/>
      <c r="AH3944" s="216"/>
      <c r="AI3944" s="216"/>
      <c r="AJ3944" s="216"/>
      <c r="AK3944" s="216"/>
      <c r="AL3944" s="216"/>
      <c r="FY3944" s="184"/>
      <c r="JJ3944" s="184"/>
    </row>
    <row r="3945" spans="2:270">
      <c r="B3945" s="202"/>
      <c r="E3945" s="216"/>
      <c r="F3945" s="216"/>
      <c r="G3945" s="216"/>
      <c r="H3945" s="216"/>
      <c r="I3945" s="216"/>
      <c r="J3945" s="216"/>
      <c r="K3945" s="216"/>
      <c r="L3945" s="216"/>
      <c r="M3945" s="216"/>
      <c r="N3945" s="216"/>
      <c r="O3945" s="216"/>
      <c r="P3945" s="216"/>
      <c r="Q3945" s="216"/>
      <c r="R3945" s="216"/>
      <c r="S3945" s="216"/>
      <c r="T3945" s="216"/>
      <c r="U3945" s="216"/>
      <c r="V3945" s="216"/>
      <c r="W3945" s="216"/>
      <c r="X3945" s="216"/>
      <c r="Y3945" s="216"/>
      <c r="Z3945" s="216"/>
      <c r="AA3945" s="216"/>
      <c r="AB3945" s="216"/>
      <c r="AC3945" s="216"/>
      <c r="AD3945" s="216"/>
      <c r="AE3945" s="216"/>
      <c r="AF3945" s="216"/>
      <c r="AG3945" s="216"/>
      <c r="AH3945" s="216"/>
      <c r="AI3945" s="216"/>
      <c r="AJ3945" s="216"/>
      <c r="AK3945" s="216"/>
      <c r="AL3945" s="216"/>
      <c r="FY3945" s="184"/>
      <c r="JJ3945" s="184"/>
    </row>
    <row r="3946" spans="2:270">
      <c r="B3946" s="202"/>
      <c r="E3946" s="216"/>
      <c r="F3946" s="216"/>
      <c r="G3946" s="216"/>
      <c r="H3946" s="216"/>
      <c r="I3946" s="216"/>
      <c r="J3946" s="216"/>
      <c r="K3946" s="216"/>
      <c r="L3946" s="216"/>
      <c r="M3946" s="216"/>
      <c r="N3946" s="216"/>
      <c r="O3946" s="216"/>
      <c r="P3946" s="216"/>
      <c r="Q3946" s="216"/>
      <c r="R3946" s="216"/>
      <c r="S3946" s="216"/>
      <c r="T3946" s="216"/>
      <c r="U3946" s="216"/>
      <c r="V3946" s="216"/>
      <c r="W3946" s="216"/>
      <c r="X3946" s="216"/>
      <c r="Y3946" s="216"/>
      <c r="Z3946" s="216"/>
      <c r="AA3946" s="216"/>
      <c r="AB3946" s="216"/>
      <c r="AC3946" s="216"/>
      <c r="AD3946" s="216"/>
      <c r="AE3946" s="216"/>
      <c r="AF3946" s="216"/>
      <c r="AG3946" s="216"/>
      <c r="AH3946" s="216"/>
      <c r="AI3946" s="216"/>
      <c r="AJ3946" s="216"/>
      <c r="AK3946" s="216"/>
      <c r="AL3946" s="216"/>
      <c r="FY3946" s="184"/>
      <c r="JJ3946" s="184"/>
    </row>
    <row r="3947" spans="2:270">
      <c r="B3947" s="202"/>
      <c r="E3947" s="216"/>
      <c r="F3947" s="216"/>
      <c r="G3947" s="216"/>
      <c r="H3947" s="216"/>
      <c r="I3947" s="216"/>
      <c r="J3947" s="216"/>
      <c r="K3947" s="216"/>
      <c r="L3947" s="216"/>
      <c r="M3947" s="216"/>
      <c r="N3947" s="216"/>
      <c r="O3947" s="216"/>
      <c r="P3947" s="216"/>
      <c r="Q3947" s="216"/>
      <c r="R3947" s="216"/>
      <c r="S3947" s="216"/>
      <c r="T3947" s="216"/>
      <c r="U3947" s="216"/>
      <c r="V3947" s="216"/>
      <c r="W3947" s="216"/>
      <c r="X3947" s="216"/>
      <c r="Y3947" s="216"/>
      <c r="Z3947" s="216"/>
      <c r="AA3947" s="216"/>
      <c r="AB3947" s="216"/>
      <c r="AC3947" s="216"/>
      <c r="AD3947" s="216"/>
      <c r="AE3947" s="216"/>
      <c r="AF3947" s="216"/>
      <c r="AG3947" s="216"/>
      <c r="AH3947" s="216"/>
      <c r="AI3947" s="216"/>
      <c r="AJ3947" s="216"/>
      <c r="AK3947" s="216"/>
      <c r="AL3947" s="216"/>
      <c r="FY3947" s="184"/>
      <c r="JJ3947" s="184"/>
    </row>
    <row r="3948" spans="2:270">
      <c r="B3948" s="202"/>
      <c r="E3948" s="216"/>
      <c r="F3948" s="216"/>
      <c r="G3948" s="216"/>
      <c r="H3948" s="216"/>
      <c r="I3948" s="216"/>
      <c r="J3948" s="216"/>
      <c r="K3948" s="216"/>
      <c r="L3948" s="216"/>
      <c r="M3948" s="216"/>
      <c r="N3948" s="216"/>
      <c r="O3948" s="216"/>
      <c r="P3948" s="216"/>
      <c r="Q3948" s="216"/>
      <c r="R3948" s="216"/>
      <c r="S3948" s="216"/>
      <c r="T3948" s="216"/>
      <c r="U3948" s="216"/>
      <c r="V3948" s="216"/>
      <c r="W3948" s="216"/>
      <c r="X3948" s="216"/>
      <c r="Y3948" s="216"/>
      <c r="Z3948" s="216"/>
      <c r="AA3948" s="216"/>
      <c r="AB3948" s="216"/>
      <c r="AC3948" s="216"/>
      <c r="AD3948" s="216"/>
      <c r="AE3948" s="216"/>
      <c r="AF3948" s="216"/>
      <c r="AG3948" s="216"/>
      <c r="AH3948" s="216"/>
      <c r="AI3948" s="216"/>
      <c r="AJ3948" s="216"/>
      <c r="AK3948" s="216"/>
      <c r="AL3948" s="216"/>
      <c r="FY3948" s="184"/>
      <c r="JJ3948" s="184"/>
    </row>
    <row r="3949" spans="2:270">
      <c r="B3949" s="202"/>
      <c r="E3949" s="216"/>
      <c r="F3949" s="216"/>
      <c r="G3949" s="216"/>
      <c r="H3949" s="216"/>
      <c r="I3949" s="216"/>
      <c r="J3949" s="216"/>
      <c r="K3949" s="216"/>
      <c r="L3949" s="216"/>
      <c r="M3949" s="216"/>
      <c r="N3949" s="216"/>
      <c r="O3949" s="216"/>
      <c r="P3949" s="216"/>
      <c r="Q3949" s="216"/>
      <c r="R3949" s="216"/>
      <c r="S3949" s="216"/>
      <c r="T3949" s="216"/>
      <c r="U3949" s="216"/>
      <c r="V3949" s="216"/>
      <c r="W3949" s="216"/>
      <c r="X3949" s="216"/>
      <c r="Y3949" s="216"/>
      <c r="Z3949" s="216"/>
      <c r="AA3949" s="216"/>
      <c r="AB3949" s="216"/>
      <c r="AC3949" s="216"/>
      <c r="AD3949" s="216"/>
      <c r="AE3949" s="216"/>
      <c r="AF3949" s="216"/>
      <c r="AG3949" s="216"/>
      <c r="AH3949" s="216"/>
      <c r="AI3949" s="216"/>
      <c r="AJ3949" s="216"/>
      <c r="AK3949" s="216"/>
      <c r="AL3949" s="216"/>
      <c r="FY3949" s="184"/>
      <c r="JJ3949" s="184"/>
    </row>
    <row r="3950" spans="2:270">
      <c r="B3950" s="202"/>
      <c r="E3950" s="216"/>
      <c r="F3950" s="216"/>
      <c r="G3950" s="216"/>
      <c r="H3950" s="216"/>
      <c r="I3950" s="216"/>
      <c r="J3950" s="216"/>
      <c r="K3950" s="216"/>
      <c r="L3950" s="216"/>
      <c r="M3950" s="216"/>
      <c r="N3950" s="216"/>
      <c r="O3950" s="216"/>
      <c r="P3950" s="216"/>
      <c r="Q3950" s="216"/>
      <c r="R3950" s="216"/>
      <c r="S3950" s="216"/>
      <c r="T3950" s="216"/>
      <c r="U3950" s="216"/>
      <c r="V3950" s="216"/>
      <c r="W3950" s="216"/>
      <c r="X3950" s="216"/>
      <c r="Y3950" s="216"/>
      <c r="Z3950" s="216"/>
      <c r="AA3950" s="216"/>
      <c r="AB3950" s="216"/>
      <c r="AC3950" s="216"/>
      <c r="AD3950" s="216"/>
      <c r="AE3950" s="216"/>
      <c r="AF3950" s="216"/>
      <c r="AG3950" s="216"/>
      <c r="AH3950" s="216"/>
      <c r="AI3950" s="216"/>
      <c r="AJ3950" s="216"/>
      <c r="AK3950" s="216"/>
      <c r="AL3950" s="216"/>
      <c r="FY3950" s="184"/>
      <c r="JJ3950" s="184"/>
    </row>
    <row r="3951" spans="2:270">
      <c r="B3951" s="202"/>
      <c r="E3951" s="216"/>
      <c r="F3951" s="216"/>
      <c r="G3951" s="216"/>
      <c r="H3951" s="216"/>
      <c r="I3951" s="216"/>
      <c r="J3951" s="216"/>
      <c r="K3951" s="216"/>
      <c r="L3951" s="216"/>
      <c r="M3951" s="216"/>
      <c r="N3951" s="216"/>
      <c r="O3951" s="216"/>
      <c r="P3951" s="216"/>
      <c r="Q3951" s="216"/>
      <c r="R3951" s="216"/>
      <c r="S3951" s="216"/>
      <c r="T3951" s="216"/>
      <c r="U3951" s="216"/>
      <c r="V3951" s="216"/>
      <c r="W3951" s="216"/>
      <c r="X3951" s="216"/>
      <c r="Y3951" s="216"/>
      <c r="Z3951" s="216"/>
      <c r="AA3951" s="216"/>
      <c r="AB3951" s="216"/>
      <c r="AC3951" s="216"/>
      <c r="AD3951" s="216"/>
      <c r="AE3951" s="216"/>
      <c r="AF3951" s="216"/>
      <c r="AG3951" s="216"/>
      <c r="AH3951" s="216"/>
      <c r="AI3951" s="216"/>
      <c r="AJ3951" s="216"/>
      <c r="AK3951" s="216"/>
      <c r="AL3951" s="216"/>
      <c r="FY3951" s="184"/>
      <c r="JJ3951" s="184"/>
    </row>
    <row r="3952" spans="2:270">
      <c r="B3952" s="202"/>
      <c r="E3952" s="216"/>
      <c r="F3952" s="216"/>
      <c r="G3952" s="216"/>
      <c r="H3952" s="216"/>
      <c r="I3952" s="216"/>
      <c r="J3952" s="216"/>
      <c r="K3952" s="216"/>
      <c r="L3952" s="216"/>
      <c r="M3952" s="216"/>
      <c r="N3952" s="216"/>
      <c r="O3952" s="216"/>
      <c r="P3952" s="216"/>
      <c r="Q3952" s="216"/>
      <c r="R3952" s="216"/>
      <c r="S3952" s="216"/>
      <c r="T3952" s="216"/>
      <c r="U3952" s="216"/>
      <c r="V3952" s="216"/>
      <c r="W3952" s="216"/>
      <c r="X3952" s="216"/>
      <c r="Y3952" s="216"/>
      <c r="Z3952" s="216"/>
      <c r="AA3952" s="216"/>
      <c r="AB3952" s="216"/>
      <c r="AC3952" s="216"/>
      <c r="AD3952" s="216"/>
      <c r="AE3952" s="216"/>
      <c r="AF3952" s="216"/>
      <c r="AG3952" s="216"/>
      <c r="AH3952" s="216"/>
      <c r="AI3952" s="216"/>
      <c r="AJ3952" s="216"/>
      <c r="AK3952" s="216"/>
      <c r="AL3952" s="216"/>
      <c r="FY3952" s="184"/>
      <c r="JJ3952" s="184"/>
    </row>
    <row r="3953" spans="2:270">
      <c r="B3953" s="202"/>
      <c r="E3953" s="216"/>
      <c r="F3953" s="216"/>
      <c r="G3953" s="216"/>
      <c r="H3953" s="216"/>
      <c r="I3953" s="216"/>
      <c r="J3953" s="216"/>
      <c r="K3953" s="216"/>
      <c r="L3953" s="216"/>
      <c r="M3953" s="216"/>
      <c r="N3953" s="216"/>
      <c r="O3953" s="216"/>
      <c r="P3953" s="216"/>
      <c r="Q3953" s="216"/>
      <c r="R3953" s="216"/>
      <c r="S3953" s="216"/>
      <c r="T3953" s="216"/>
      <c r="U3953" s="216"/>
      <c r="V3953" s="216"/>
      <c r="W3953" s="216"/>
      <c r="X3953" s="216"/>
      <c r="Y3953" s="216"/>
      <c r="Z3953" s="216"/>
      <c r="AA3953" s="216"/>
      <c r="AB3953" s="216"/>
      <c r="AC3953" s="216"/>
      <c r="AD3953" s="216"/>
      <c r="AE3953" s="216"/>
      <c r="AF3953" s="216"/>
      <c r="AG3953" s="216"/>
      <c r="AH3953" s="216"/>
      <c r="AI3953" s="216"/>
      <c r="AJ3953" s="216"/>
      <c r="AK3953" s="216"/>
      <c r="AL3953" s="216"/>
      <c r="FY3953" s="184"/>
      <c r="JJ3953" s="184"/>
    </row>
    <row r="3954" spans="2:270">
      <c r="B3954" s="202"/>
      <c r="E3954" s="216"/>
      <c r="F3954" s="216"/>
      <c r="G3954" s="216"/>
      <c r="H3954" s="216"/>
      <c r="I3954" s="216"/>
      <c r="J3954" s="216"/>
      <c r="K3954" s="216"/>
      <c r="L3954" s="216"/>
      <c r="M3954" s="216"/>
      <c r="N3954" s="216"/>
      <c r="O3954" s="216"/>
      <c r="P3954" s="216"/>
      <c r="Q3954" s="216"/>
      <c r="R3954" s="216"/>
      <c r="S3954" s="216"/>
      <c r="T3954" s="216"/>
      <c r="U3954" s="216"/>
      <c r="V3954" s="216"/>
      <c r="W3954" s="216"/>
      <c r="X3954" s="216"/>
      <c r="Y3954" s="216"/>
      <c r="Z3954" s="216"/>
      <c r="AA3954" s="216"/>
      <c r="AB3954" s="216"/>
      <c r="AC3954" s="216"/>
      <c r="AD3954" s="216"/>
      <c r="AE3954" s="216"/>
      <c r="AF3954" s="216"/>
      <c r="AG3954" s="216"/>
      <c r="AH3954" s="216"/>
      <c r="AI3954" s="216"/>
      <c r="AJ3954" s="216"/>
      <c r="AK3954" s="216"/>
      <c r="AL3954" s="216"/>
      <c r="FY3954" s="184"/>
      <c r="JJ3954" s="184"/>
    </row>
    <row r="3955" spans="2:270">
      <c r="B3955" s="202"/>
      <c r="E3955" s="216"/>
      <c r="F3955" s="216"/>
      <c r="G3955" s="216"/>
      <c r="H3955" s="216"/>
      <c r="I3955" s="216"/>
      <c r="J3955" s="216"/>
      <c r="K3955" s="216"/>
      <c r="L3955" s="216"/>
      <c r="M3955" s="216"/>
      <c r="N3955" s="216"/>
      <c r="O3955" s="216"/>
      <c r="P3955" s="216"/>
      <c r="Q3955" s="216"/>
      <c r="R3955" s="216"/>
      <c r="S3955" s="216"/>
      <c r="T3955" s="216"/>
      <c r="U3955" s="216"/>
      <c r="V3955" s="216"/>
      <c r="W3955" s="216"/>
      <c r="X3955" s="216"/>
      <c r="Y3955" s="216"/>
      <c r="Z3955" s="216"/>
      <c r="AA3955" s="216"/>
      <c r="AB3955" s="216"/>
      <c r="AC3955" s="216"/>
      <c r="AD3955" s="216"/>
      <c r="AE3955" s="216"/>
      <c r="AF3955" s="216"/>
      <c r="AG3955" s="216"/>
      <c r="AH3955" s="216"/>
      <c r="AI3955" s="216"/>
      <c r="AJ3955" s="216"/>
      <c r="AK3955" s="216"/>
      <c r="AL3955" s="216"/>
      <c r="FY3955" s="184"/>
      <c r="JJ3955" s="184"/>
    </row>
    <row r="3956" spans="2:270">
      <c r="B3956" s="202"/>
      <c r="E3956" s="216"/>
      <c r="F3956" s="216"/>
      <c r="G3956" s="216"/>
      <c r="H3956" s="216"/>
      <c r="I3956" s="216"/>
      <c r="J3956" s="216"/>
      <c r="K3956" s="216"/>
      <c r="L3956" s="216"/>
      <c r="M3956" s="216"/>
      <c r="N3956" s="216"/>
      <c r="O3956" s="216"/>
      <c r="P3956" s="216"/>
      <c r="Q3956" s="216"/>
      <c r="R3956" s="216"/>
      <c r="S3956" s="216"/>
      <c r="T3956" s="216"/>
      <c r="U3956" s="216"/>
      <c r="V3956" s="216"/>
      <c r="W3956" s="216"/>
      <c r="X3956" s="216"/>
      <c r="Y3956" s="216"/>
      <c r="Z3956" s="216"/>
      <c r="AA3956" s="216"/>
      <c r="AB3956" s="216"/>
      <c r="AC3956" s="216"/>
      <c r="AD3956" s="216"/>
      <c r="AE3956" s="216"/>
      <c r="AF3956" s="216"/>
      <c r="AG3956" s="216"/>
      <c r="AH3956" s="216"/>
      <c r="AI3956" s="216"/>
      <c r="AJ3956" s="216"/>
      <c r="AK3956" s="216"/>
      <c r="AL3956" s="216"/>
      <c r="FY3956" s="184"/>
      <c r="JJ3956" s="184"/>
    </row>
    <row r="3957" spans="2:270">
      <c r="B3957" s="202"/>
      <c r="E3957" s="216"/>
      <c r="F3957" s="216"/>
      <c r="G3957" s="216"/>
      <c r="H3957" s="216"/>
      <c r="I3957" s="216"/>
      <c r="J3957" s="216"/>
      <c r="K3957" s="216"/>
      <c r="L3957" s="216"/>
      <c r="M3957" s="216"/>
      <c r="N3957" s="216"/>
      <c r="O3957" s="216"/>
      <c r="P3957" s="216"/>
      <c r="Q3957" s="216"/>
      <c r="R3957" s="216"/>
      <c r="S3957" s="216"/>
      <c r="T3957" s="216"/>
      <c r="U3957" s="216"/>
      <c r="V3957" s="216"/>
      <c r="W3957" s="216"/>
      <c r="X3957" s="216"/>
      <c r="Y3957" s="216"/>
      <c r="Z3957" s="216"/>
      <c r="AA3957" s="216"/>
      <c r="AB3957" s="216"/>
      <c r="AC3957" s="216"/>
      <c r="AD3957" s="216"/>
      <c r="AE3957" s="216"/>
      <c r="AF3957" s="216"/>
      <c r="AG3957" s="216"/>
      <c r="AH3957" s="216"/>
      <c r="AI3957" s="216"/>
      <c r="AJ3957" s="216"/>
      <c r="AK3957" s="216"/>
      <c r="AL3957" s="216"/>
      <c r="FY3957" s="184"/>
      <c r="JJ3957" s="184"/>
    </row>
    <row r="3958" spans="2:270">
      <c r="B3958" s="202"/>
      <c r="E3958" s="216"/>
      <c r="F3958" s="216"/>
      <c r="G3958" s="216"/>
      <c r="H3958" s="216"/>
      <c r="I3958" s="216"/>
      <c r="J3958" s="216"/>
      <c r="K3958" s="216"/>
      <c r="L3958" s="216"/>
      <c r="M3958" s="216"/>
      <c r="N3958" s="216"/>
      <c r="O3958" s="216"/>
      <c r="P3958" s="216"/>
      <c r="Q3958" s="216"/>
      <c r="R3958" s="216"/>
      <c r="S3958" s="216"/>
      <c r="T3958" s="216"/>
      <c r="U3958" s="216"/>
      <c r="V3958" s="216"/>
      <c r="W3958" s="216"/>
      <c r="X3958" s="216"/>
      <c r="Y3958" s="216"/>
      <c r="Z3958" s="216"/>
      <c r="AA3958" s="216"/>
      <c r="AB3958" s="216"/>
      <c r="AC3958" s="216"/>
      <c r="AD3958" s="216"/>
      <c r="AE3958" s="216"/>
      <c r="AF3958" s="216"/>
      <c r="AG3958" s="216"/>
      <c r="AH3958" s="216"/>
      <c r="AI3958" s="216"/>
      <c r="AJ3958" s="216"/>
      <c r="AK3958" s="216"/>
      <c r="AL3958" s="216"/>
      <c r="FY3958" s="184"/>
      <c r="JJ3958" s="184"/>
    </row>
    <row r="3959" spans="2:270">
      <c r="B3959" s="202"/>
      <c r="E3959" s="216"/>
      <c r="F3959" s="216"/>
      <c r="G3959" s="216"/>
      <c r="H3959" s="216"/>
      <c r="I3959" s="216"/>
      <c r="J3959" s="216"/>
      <c r="K3959" s="216"/>
      <c r="L3959" s="216"/>
      <c r="M3959" s="216"/>
      <c r="N3959" s="216"/>
      <c r="O3959" s="216"/>
      <c r="P3959" s="216"/>
      <c r="Q3959" s="216"/>
      <c r="R3959" s="216"/>
      <c r="S3959" s="216"/>
      <c r="T3959" s="216"/>
      <c r="U3959" s="216"/>
      <c r="V3959" s="216"/>
      <c r="W3959" s="216"/>
      <c r="X3959" s="216"/>
      <c r="Y3959" s="216"/>
      <c r="Z3959" s="216"/>
      <c r="AA3959" s="216"/>
      <c r="AB3959" s="216"/>
      <c r="AC3959" s="216"/>
      <c r="AD3959" s="216"/>
      <c r="AE3959" s="216"/>
      <c r="AF3959" s="216"/>
      <c r="AG3959" s="216"/>
      <c r="AH3959" s="216"/>
      <c r="AI3959" s="216"/>
      <c r="AJ3959" s="216"/>
      <c r="AK3959" s="216"/>
      <c r="AL3959" s="216"/>
      <c r="FY3959" s="184"/>
      <c r="JJ3959" s="184"/>
    </row>
    <row r="3960" spans="2:270">
      <c r="B3960" s="202"/>
      <c r="E3960" s="216"/>
      <c r="F3960" s="216"/>
      <c r="G3960" s="216"/>
      <c r="H3960" s="216"/>
      <c r="I3960" s="216"/>
      <c r="J3960" s="216"/>
      <c r="K3960" s="216"/>
      <c r="L3960" s="216"/>
      <c r="M3960" s="216"/>
      <c r="N3960" s="216"/>
      <c r="O3960" s="216"/>
      <c r="P3960" s="216"/>
      <c r="Q3960" s="216"/>
      <c r="R3960" s="216"/>
      <c r="S3960" s="216"/>
      <c r="T3960" s="216"/>
      <c r="U3960" s="216"/>
      <c r="V3960" s="216"/>
      <c r="W3960" s="216"/>
      <c r="X3960" s="216"/>
      <c r="Y3960" s="216"/>
      <c r="Z3960" s="216"/>
      <c r="AA3960" s="216"/>
      <c r="AB3960" s="216"/>
      <c r="AC3960" s="216"/>
      <c r="AD3960" s="216"/>
      <c r="AE3960" s="216"/>
      <c r="AF3960" s="216"/>
      <c r="AG3960" s="216"/>
      <c r="AH3960" s="216"/>
      <c r="AI3960" s="216"/>
      <c r="AJ3960" s="216"/>
      <c r="AK3960" s="216"/>
      <c r="AL3960" s="216"/>
      <c r="FY3960" s="184"/>
      <c r="JJ3960" s="184"/>
    </row>
    <row r="3961" spans="2:270">
      <c r="B3961" s="202"/>
      <c r="E3961" s="216"/>
      <c r="F3961" s="216"/>
      <c r="G3961" s="216"/>
      <c r="H3961" s="216"/>
      <c r="I3961" s="216"/>
      <c r="J3961" s="216"/>
      <c r="K3961" s="216"/>
      <c r="L3961" s="216"/>
      <c r="M3961" s="216"/>
      <c r="N3961" s="216"/>
      <c r="O3961" s="216"/>
      <c r="P3961" s="216"/>
      <c r="Q3961" s="216"/>
      <c r="R3961" s="216"/>
      <c r="S3961" s="216"/>
      <c r="T3961" s="216"/>
      <c r="U3961" s="216"/>
      <c r="V3961" s="216"/>
      <c r="W3961" s="216"/>
      <c r="X3961" s="216"/>
      <c r="Y3961" s="216"/>
      <c r="Z3961" s="216"/>
      <c r="AA3961" s="216"/>
      <c r="AB3961" s="216"/>
      <c r="AC3961" s="216"/>
      <c r="AD3961" s="216"/>
      <c r="AE3961" s="216"/>
      <c r="AF3961" s="216"/>
      <c r="AG3961" s="216"/>
      <c r="AH3961" s="216"/>
      <c r="AI3961" s="216"/>
      <c r="AJ3961" s="216"/>
      <c r="AK3961" s="216"/>
      <c r="AL3961" s="216"/>
      <c r="FY3961" s="184"/>
      <c r="JJ3961" s="184"/>
    </row>
    <row r="3962" spans="2:270">
      <c r="B3962" s="202"/>
      <c r="E3962" s="216"/>
      <c r="F3962" s="216"/>
      <c r="G3962" s="216"/>
      <c r="H3962" s="216"/>
      <c r="I3962" s="216"/>
      <c r="J3962" s="216"/>
      <c r="K3962" s="216"/>
      <c r="L3962" s="216"/>
      <c r="M3962" s="216"/>
      <c r="N3962" s="216"/>
      <c r="O3962" s="216"/>
      <c r="P3962" s="216"/>
      <c r="Q3962" s="216"/>
      <c r="R3962" s="216"/>
      <c r="S3962" s="216"/>
      <c r="T3962" s="216"/>
      <c r="U3962" s="216"/>
      <c r="V3962" s="216"/>
      <c r="W3962" s="216"/>
      <c r="X3962" s="216"/>
      <c r="Y3962" s="216"/>
      <c r="Z3962" s="216"/>
      <c r="AA3962" s="216"/>
      <c r="AB3962" s="216"/>
      <c r="AC3962" s="216"/>
      <c r="AD3962" s="216"/>
      <c r="AE3962" s="216"/>
      <c r="AF3962" s="216"/>
      <c r="AG3962" s="216"/>
      <c r="AH3962" s="216"/>
      <c r="AI3962" s="216"/>
      <c r="AJ3962" s="216"/>
      <c r="AK3962" s="216"/>
      <c r="AL3962" s="216"/>
      <c r="FY3962" s="184"/>
      <c r="JJ3962" s="184"/>
    </row>
    <row r="3963" spans="2:270">
      <c r="B3963" s="202"/>
      <c r="E3963" s="216"/>
      <c r="F3963" s="216"/>
      <c r="G3963" s="216"/>
      <c r="H3963" s="216"/>
      <c r="I3963" s="216"/>
      <c r="J3963" s="216"/>
      <c r="K3963" s="216"/>
      <c r="L3963" s="216"/>
      <c r="M3963" s="216"/>
      <c r="N3963" s="216"/>
      <c r="O3963" s="216"/>
      <c r="P3963" s="216"/>
      <c r="Q3963" s="216"/>
      <c r="R3963" s="216"/>
      <c r="S3963" s="216"/>
      <c r="T3963" s="216"/>
      <c r="U3963" s="216"/>
      <c r="V3963" s="216"/>
      <c r="W3963" s="216"/>
      <c r="X3963" s="216"/>
      <c r="Y3963" s="216"/>
      <c r="Z3963" s="216"/>
      <c r="AA3963" s="216"/>
      <c r="AB3963" s="216"/>
      <c r="AC3963" s="216"/>
      <c r="AD3963" s="216"/>
      <c r="AE3963" s="216"/>
      <c r="AF3963" s="216"/>
      <c r="AG3963" s="216"/>
      <c r="AH3963" s="216"/>
      <c r="AI3963" s="216"/>
      <c r="AJ3963" s="216"/>
      <c r="AK3963" s="216"/>
      <c r="AL3963" s="216"/>
      <c r="FY3963" s="184"/>
      <c r="JJ3963" s="184"/>
    </row>
    <row r="3964" spans="2:270">
      <c r="B3964" s="202"/>
      <c r="E3964" s="216"/>
      <c r="F3964" s="216"/>
      <c r="G3964" s="216"/>
      <c r="H3964" s="216"/>
      <c r="I3964" s="216"/>
      <c r="J3964" s="216"/>
      <c r="K3964" s="216"/>
      <c r="L3964" s="216"/>
      <c r="M3964" s="216"/>
      <c r="N3964" s="216"/>
      <c r="O3964" s="216"/>
      <c r="P3964" s="216"/>
      <c r="Q3964" s="216"/>
      <c r="R3964" s="216"/>
      <c r="S3964" s="216"/>
      <c r="T3964" s="216"/>
      <c r="U3964" s="216"/>
      <c r="V3964" s="216"/>
      <c r="W3964" s="216"/>
      <c r="X3964" s="216"/>
      <c r="Y3964" s="216"/>
      <c r="Z3964" s="216"/>
      <c r="AA3964" s="216"/>
      <c r="AB3964" s="216"/>
      <c r="AC3964" s="216"/>
      <c r="AD3964" s="216"/>
      <c r="AE3964" s="216"/>
      <c r="AF3964" s="216"/>
      <c r="AG3964" s="216"/>
      <c r="AH3964" s="216"/>
      <c r="AI3964" s="216"/>
      <c r="AJ3964" s="216"/>
      <c r="AK3964" s="216"/>
      <c r="AL3964" s="216"/>
      <c r="FY3964" s="184"/>
      <c r="JJ3964" s="184"/>
    </row>
    <row r="3965" spans="2:270">
      <c r="B3965" s="202"/>
      <c r="E3965" s="216"/>
      <c r="F3965" s="216"/>
      <c r="G3965" s="216"/>
      <c r="H3965" s="216"/>
      <c r="I3965" s="216"/>
      <c r="J3965" s="216"/>
      <c r="K3965" s="216"/>
      <c r="L3965" s="216"/>
      <c r="M3965" s="216"/>
      <c r="N3965" s="216"/>
      <c r="O3965" s="216"/>
      <c r="P3965" s="216"/>
      <c r="Q3965" s="216"/>
      <c r="R3965" s="216"/>
      <c r="S3965" s="216"/>
      <c r="T3965" s="216"/>
      <c r="U3965" s="216"/>
      <c r="V3965" s="216"/>
      <c r="W3965" s="216"/>
      <c r="X3965" s="216"/>
      <c r="Y3965" s="216"/>
      <c r="Z3965" s="216"/>
      <c r="AA3965" s="216"/>
      <c r="AB3965" s="216"/>
      <c r="AC3965" s="216"/>
      <c r="AD3965" s="216"/>
      <c r="AE3965" s="216"/>
      <c r="AF3965" s="216"/>
      <c r="AG3965" s="216"/>
      <c r="AH3965" s="216"/>
      <c r="AI3965" s="216"/>
      <c r="AJ3965" s="216"/>
      <c r="AK3965" s="216"/>
      <c r="AL3965" s="216"/>
      <c r="FY3965" s="184"/>
      <c r="JJ3965" s="184"/>
    </row>
    <row r="3966" spans="2:270">
      <c r="B3966" s="202"/>
      <c r="E3966" s="216"/>
      <c r="F3966" s="216"/>
      <c r="G3966" s="216"/>
      <c r="H3966" s="216"/>
      <c r="I3966" s="216"/>
      <c r="J3966" s="216"/>
      <c r="K3966" s="216"/>
      <c r="L3966" s="216"/>
      <c r="M3966" s="216"/>
      <c r="N3966" s="216"/>
      <c r="O3966" s="216"/>
      <c r="P3966" s="216"/>
      <c r="Q3966" s="216"/>
      <c r="R3966" s="216"/>
      <c r="S3966" s="216"/>
      <c r="T3966" s="216"/>
      <c r="U3966" s="216"/>
      <c r="V3966" s="216"/>
      <c r="W3966" s="216"/>
      <c r="X3966" s="216"/>
      <c r="Y3966" s="216"/>
      <c r="Z3966" s="216"/>
      <c r="AA3966" s="216"/>
      <c r="AB3966" s="216"/>
      <c r="AC3966" s="216"/>
      <c r="AD3966" s="216"/>
      <c r="AE3966" s="216"/>
      <c r="AF3966" s="216"/>
      <c r="AG3966" s="216"/>
      <c r="AH3966" s="216"/>
      <c r="AI3966" s="216"/>
      <c r="AJ3966" s="216"/>
      <c r="AK3966" s="216"/>
      <c r="AL3966" s="216"/>
      <c r="FY3966" s="184"/>
      <c r="JJ3966" s="184"/>
    </row>
    <row r="3967" spans="2:270">
      <c r="B3967" s="202"/>
      <c r="E3967" s="216"/>
      <c r="F3967" s="216"/>
      <c r="G3967" s="216"/>
      <c r="H3967" s="216"/>
      <c r="I3967" s="216"/>
      <c r="J3967" s="216"/>
      <c r="K3967" s="216"/>
      <c r="L3967" s="216"/>
      <c r="M3967" s="216"/>
      <c r="N3967" s="216"/>
      <c r="O3967" s="216"/>
      <c r="P3967" s="216"/>
      <c r="Q3967" s="216"/>
      <c r="R3967" s="216"/>
      <c r="S3967" s="216"/>
      <c r="T3967" s="216"/>
      <c r="U3967" s="216"/>
      <c r="V3967" s="216"/>
      <c r="W3967" s="216"/>
      <c r="X3967" s="216"/>
      <c r="Y3967" s="216"/>
      <c r="Z3967" s="216"/>
      <c r="AA3967" s="216"/>
      <c r="AB3967" s="216"/>
      <c r="AC3967" s="216"/>
      <c r="AD3967" s="216"/>
      <c r="AE3967" s="216"/>
      <c r="AF3967" s="216"/>
      <c r="AG3967" s="216"/>
      <c r="AH3967" s="216"/>
      <c r="AI3967" s="216"/>
      <c r="AJ3967" s="216"/>
      <c r="AK3967" s="216"/>
      <c r="AL3967" s="216"/>
      <c r="FY3967" s="184"/>
      <c r="JJ3967" s="184"/>
    </row>
    <row r="3968" spans="2:270">
      <c r="B3968" s="202"/>
      <c r="E3968" s="216"/>
      <c r="F3968" s="216"/>
      <c r="G3968" s="216"/>
      <c r="H3968" s="216"/>
      <c r="I3968" s="216"/>
      <c r="J3968" s="216"/>
      <c r="K3968" s="216"/>
      <c r="L3968" s="216"/>
      <c r="M3968" s="216"/>
      <c r="N3968" s="216"/>
      <c r="O3968" s="216"/>
      <c r="P3968" s="216"/>
      <c r="Q3968" s="216"/>
      <c r="R3968" s="216"/>
      <c r="S3968" s="216"/>
      <c r="T3968" s="216"/>
      <c r="U3968" s="216"/>
      <c r="V3968" s="216"/>
      <c r="W3968" s="216"/>
      <c r="X3968" s="216"/>
      <c r="Y3968" s="216"/>
      <c r="Z3968" s="216"/>
      <c r="AA3968" s="216"/>
      <c r="AB3968" s="216"/>
      <c r="AC3968" s="216"/>
      <c r="AD3968" s="216"/>
      <c r="AE3968" s="216"/>
      <c r="AF3968" s="216"/>
      <c r="AG3968" s="216"/>
      <c r="AH3968" s="216"/>
      <c r="AI3968" s="216"/>
      <c r="AJ3968" s="216"/>
      <c r="AK3968" s="216"/>
      <c r="AL3968" s="216"/>
      <c r="FY3968" s="184"/>
      <c r="JJ3968" s="184"/>
    </row>
    <row r="3969" spans="2:270">
      <c r="B3969" s="202"/>
      <c r="E3969" s="216"/>
      <c r="F3969" s="216"/>
      <c r="G3969" s="216"/>
      <c r="H3969" s="216"/>
      <c r="I3969" s="216"/>
      <c r="J3969" s="216"/>
      <c r="K3969" s="216"/>
      <c r="L3969" s="216"/>
      <c r="M3969" s="216"/>
      <c r="N3969" s="216"/>
      <c r="O3969" s="216"/>
      <c r="P3969" s="216"/>
      <c r="Q3969" s="216"/>
      <c r="R3969" s="216"/>
      <c r="S3969" s="216"/>
      <c r="T3969" s="216"/>
      <c r="U3969" s="216"/>
      <c r="V3969" s="216"/>
      <c r="W3969" s="216"/>
      <c r="X3969" s="216"/>
      <c r="Y3969" s="216"/>
      <c r="Z3969" s="216"/>
      <c r="AA3969" s="216"/>
      <c r="AB3969" s="216"/>
      <c r="AC3969" s="216"/>
      <c r="AD3969" s="216"/>
      <c r="AE3969" s="216"/>
      <c r="AF3969" s="216"/>
      <c r="AG3969" s="216"/>
      <c r="AH3969" s="216"/>
      <c r="AI3969" s="216"/>
      <c r="AJ3969" s="216"/>
      <c r="AK3969" s="216"/>
      <c r="AL3969" s="216"/>
      <c r="FY3969" s="184"/>
      <c r="JJ3969" s="184"/>
    </row>
    <row r="3970" spans="2:270">
      <c r="B3970" s="202"/>
      <c r="E3970" s="216"/>
      <c r="F3970" s="216"/>
      <c r="G3970" s="216"/>
      <c r="H3970" s="216"/>
      <c r="I3970" s="216"/>
      <c r="J3970" s="216"/>
      <c r="K3970" s="216"/>
      <c r="L3970" s="216"/>
      <c r="M3970" s="216"/>
      <c r="N3970" s="216"/>
      <c r="O3970" s="216"/>
      <c r="P3970" s="216"/>
      <c r="Q3970" s="216"/>
      <c r="R3970" s="216"/>
      <c r="S3970" s="216"/>
      <c r="T3970" s="216"/>
      <c r="U3970" s="216"/>
      <c r="V3970" s="216"/>
      <c r="W3970" s="216"/>
      <c r="X3970" s="216"/>
      <c r="Y3970" s="216"/>
      <c r="Z3970" s="216"/>
      <c r="AA3970" s="216"/>
      <c r="AB3970" s="216"/>
      <c r="AC3970" s="216"/>
      <c r="AD3970" s="216"/>
      <c r="AE3970" s="216"/>
      <c r="AF3970" s="216"/>
      <c r="AG3970" s="216"/>
      <c r="AH3970" s="216"/>
      <c r="AI3970" s="216"/>
      <c r="AJ3970" s="216"/>
      <c r="AK3970" s="216"/>
      <c r="AL3970" s="216"/>
      <c r="FY3970" s="184"/>
      <c r="JJ3970" s="184"/>
    </row>
    <row r="3971" spans="2:270">
      <c r="B3971" s="202"/>
      <c r="E3971" s="216"/>
      <c r="F3971" s="216"/>
      <c r="G3971" s="216"/>
      <c r="H3971" s="216"/>
      <c r="I3971" s="216"/>
      <c r="J3971" s="216"/>
      <c r="K3971" s="216"/>
      <c r="L3971" s="216"/>
      <c r="M3971" s="216"/>
      <c r="N3971" s="216"/>
      <c r="O3971" s="216"/>
      <c r="P3971" s="216"/>
      <c r="Q3971" s="216"/>
      <c r="R3971" s="216"/>
      <c r="S3971" s="216"/>
      <c r="T3971" s="216"/>
      <c r="U3971" s="216"/>
      <c r="V3971" s="216"/>
      <c r="W3971" s="216"/>
      <c r="X3971" s="216"/>
      <c r="Y3971" s="216"/>
      <c r="Z3971" s="216"/>
      <c r="AA3971" s="216"/>
      <c r="AB3971" s="216"/>
      <c r="AC3971" s="216"/>
      <c r="AD3971" s="216"/>
      <c r="AE3971" s="216"/>
      <c r="AF3971" s="216"/>
      <c r="AG3971" s="216"/>
      <c r="AH3971" s="216"/>
      <c r="AI3971" s="216"/>
      <c r="AJ3971" s="216"/>
      <c r="AK3971" s="216"/>
      <c r="AL3971" s="216"/>
      <c r="FY3971" s="184"/>
      <c r="JJ3971" s="184"/>
    </row>
    <row r="3972" spans="2:270">
      <c r="B3972" s="202"/>
      <c r="E3972" s="216"/>
      <c r="F3972" s="216"/>
      <c r="G3972" s="216"/>
      <c r="H3972" s="216"/>
      <c r="I3972" s="216"/>
      <c r="J3972" s="216"/>
      <c r="K3972" s="216"/>
      <c r="L3972" s="216"/>
      <c r="M3972" s="216"/>
      <c r="N3972" s="216"/>
      <c r="O3972" s="216"/>
      <c r="P3972" s="216"/>
      <c r="Q3972" s="216"/>
      <c r="R3972" s="216"/>
      <c r="S3972" s="216"/>
      <c r="T3972" s="216"/>
      <c r="U3972" s="216"/>
      <c r="V3972" s="216"/>
      <c r="W3972" s="216"/>
      <c r="X3972" s="216"/>
      <c r="Y3972" s="216"/>
      <c r="Z3972" s="216"/>
      <c r="AA3972" s="216"/>
      <c r="AB3972" s="216"/>
      <c r="AC3972" s="216"/>
      <c r="AD3972" s="216"/>
      <c r="AE3972" s="216"/>
      <c r="AF3972" s="216"/>
      <c r="AG3972" s="216"/>
      <c r="AH3972" s="216"/>
      <c r="AI3972" s="216"/>
      <c r="AJ3972" s="216"/>
      <c r="AK3972" s="216"/>
      <c r="AL3972" s="216"/>
      <c r="FY3972" s="184"/>
      <c r="JJ3972" s="184"/>
    </row>
    <row r="3973" spans="2:270">
      <c r="B3973" s="202"/>
      <c r="E3973" s="216"/>
      <c r="F3973" s="216"/>
      <c r="G3973" s="216"/>
      <c r="H3973" s="216"/>
      <c r="I3973" s="216"/>
      <c r="J3973" s="216"/>
      <c r="K3973" s="216"/>
      <c r="L3973" s="216"/>
      <c r="M3973" s="216"/>
      <c r="N3973" s="216"/>
      <c r="O3973" s="216"/>
      <c r="P3973" s="216"/>
      <c r="Q3973" s="216"/>
      <c r="R3973" s="216"/>
      <c r="S3973" s="216"/>
      <c r="T3973" s="216"/>
      <c r="U3973" s="216"/>
      <c r="V3973" s="216"/>
      <c r="W3973" s="216"/>
      <c r="X3973" s="216"/>
      <c r="Y3973" s="216"/>
      <c r="Z3973" s="216"/>
      <c r="AA3973" s="216"/>
      <c r="AB3973" s="216"/>
      <c r="AC3973" s="216"/>
      <c r="AD3973" s="216"/>
      <c r="AE3973" s="216"/>
      <c r="AF3973" s="216"/>
      <c r="AG3973" s="216"/>
      <c r="AH3973" s="216"/>
      <c r="AI3973" s="216"/>
      <c r="AJ3973" s="216"/>
      <c r="AK3973" s="216"/>
      <c r="AL3973" s="216"/>
      <c r="FY3973" s="184"/>
      <c r="JJ3973" s="184"/>
    </row>
    <row r="3974" spans="2:270">
      <c r="B3974" s="202"/>
      <c r="E3974" s="216"/>
      <c r="F3974" s="216"/>
      <c r="G3974" s="216"/>
      <c r="H3974" s="216"/>
      <c r="I3974" s="216"/>
      <c r="J3974" s="216"/>
      <c r="K3974" s="216"/>
      <c r="L3974" s="216"/>
      <c r="M3974" s="216"/>
      <c r="N3974" s="216"/>
      <c r="O3974" s="216"/>
      <c r="P3974" s="216"/>
      <c r="Q3974" s="216"/>
      <c r="R3974" s="216"/>
      <c r="S3974" s="216"/>
      <c r="T3974" s="216"/>
      <c r="U3974" s="216"/>
      <c r="V3974" s="216"/>
      <c r="W3974" s="216"/>
      <c r="X3974" s="216"/>
      <c r="Y3974" s="216"/>
      <c r="Z3974" s="216"/>
      <c r="AA3974" s="216"/>
      <c r="AB3974" s="216"/>
      <c r="AC3974" s="216"/>
      <c r="AD3974" s="216"/>
      <c r="AE3974" s="216"/>
      <c r="AF3974" s="216"/>
      <c r="AG3974" s="216"/>
      <c r="AH3974" s="216"/>
      <c r="AI3974" s="216"/>
      <c r="AJ3974" s="216"/>
      <c r="AK3974" s="216"/>
      <c r="AL3974" s="216"/>
      <c r="FY3974" s="184"/>
      <c r="JJ3974" s="184"/>
    </row>
    <row r="3975" spans="2:270">
      <c r="B3975" s="202"/>
      <c r="E3975" s="216"/>
      <c r="F3975" s="216"/>
      <c r="G3975" s="216"/>
      <c r="H3975" s="216"/>
      <c r="I3975" s="216"/>
      <c r="J3975" s="216"/>
      <c r="K3975" s="216"/>
      <c r="L3975" s="216"/>
      <c r="M3975" s="216"/>
      <c r="N3975" s="216"/>
      <c r="O3975" s="216"/>
      <c r="P3975" s="216"/>
      <c r="Q3975" s="216"/>
      <c r="R3975" s="216"/>
      <c r="S3975" s="216"/>
      <c r="T3975" s="216"/>
      <c r="U3975" s="216"/>
      <c r="V3975" s="216"/>
      <c r="W3975" s="216"/>
      <c r="X3975" s="216"/>
      <c r="Y3975" s="216"/>
      <c r="Z3975" s="216"/>
      <c r="AA3975" s="216"/>
      <c r="AB3975" s="216"/>
      <c r="AC3975" s="216"/>
      <c r="AD3975" s="216"/>
      <c r="AE3975" s="216"/>
      <c r="AF3975" s="216"/>
      <c r="AG3975" s="216"/>
      <c r="AH3975" s="216"/>
      <c r="AI3975" s="216"/>
      <c r="AJ3975" s="216"/>
      <c r="AK3975" s="216"/>
      <c r="AL3975" s="216"/>
      <c r="FY3975" s="184"/>
      <c r="JJ3975" s="184"/>
    </row>
    <row r="3976" spans="2:270">
      <c r="B3976" s="202"/>
      <c r="E3976" s="216"/>
      <c r="F3976" s="216"/>
      <c r="G3976" s="216"/>
      <c r="H3976" s="216"/>
      <c r="I3976" s="216"/>
      <c r="J3976" s="216"/>
      <c r="K3976" s="216"/>
      <c r="L3976" s="216"/>
      <c r="M3976" s="216"/>
      <c r="N3976" s="216"/>
      <c r="O3976" s="216"/>
      <c r="P3976" s="216"/>
      <c r="Q3976" s="216"/>
      <c r="R3976" s="216"/>
      <c r="S3976" s="216"/>
      <c r="T3976" s="216"/>
      <c r="U3976" s="216"/>
      <c r="V3976" s="216"/>
      <c r="W3976" s="216"/>
      <c r="X3976" s="216"/>
      <c r="Y3976" s="216"/>
      <c r="Z3976" s="216"/>
      <c r="AA3976" s="216"/>
      <c r="AB3976" s="216"/>
      <c r="AC3976" s="216"/>
      <c r="AD3976" s="216"/>
      <c r="AE3976" s="216"/>
      <c r="AF3976" s="216"/>
      <c r="AG3976" s="216"/>
      <c r="AH3976" s="216"/>
      <c r="AI3976" s="216"/>
      <c r="AJ3976" s="216"/>
      <c r="AK3976" s="216"/>
      <c r="AL3976" s="216"/>
      <c r="FY3976" s="184"/>
      <c r="JJ3976" s="184"/>
    </row>
    <row r="3977" spans="2:270">
      <c r="B3977" s="202"/>
      <c r="E3977" s="216"/>
      <c r="F3977" s="216"/>
      <c r="G3977" s="216"/>
      <c r="H3977" s="216"/>
      <c r="I3977" s="216"/>
      <c r="J3977" s="216"/>
      <c r="K3977" s="216"/>
      <c r="L3977" s="216"/>
      <c r="M3977" s="216"/>
      <c r="N3977" s="216"/>
      <c r="O3977" s="216"/>
      <c r="P3977" s="216"/>
      <c r="Q3977" s="216"/>
      <c r="R3977" s="216"/>
      <c r="S3977" s="216"/>
      <c r="T3977" s="216"/>
      <c r="U3977" s="216"/>
      <c r="V3977" s="216"/>
      <c r="W3977" s="216"/>
      <c r="X3977" s="216"/>
      <c r="Y3977" s="216"/>
      <c r="Z3977" s="216"/>
      <c r="AA3977" s="216"/>
      <c r="AB3977" s="216"/>
      <c r="AC3977" s="216"/>
      <c r="AD3977" s="216"/>
      <c r="AE3977" s="216"/>
      <c r="AF3977" s="216"/>
      <c r="AG3977" s="216"/>
      <c r="AH3977" s="216"/>
      <c r="AI3977" s="216"/>
      <c r="AJ3977" s="216"/>
      <c r="AK3977" s="216"/>
      <c r="AL3977" s="216"/>
      <c r="FY3977" s="184"/>
      <c r="JJ3977" s="184"/>
    </row>
    <row r="3978" spans="2:270">
      <c r="B3978" s="202"/>
      <c r="E3978" s="216"/>
      <c r="F3978" s="216"/>
      <c r="G3978" s="216"/>
      <c r="H3978" s="216"/>
      <c r="I3978" s="216"/>
      <c r="J3978" s="216"/>
      <c r="K3978" s="216"/>
      <c r="L3978" s="216"/>
      <c r="M3978" s="216"/>
      <c r="N3978" s="216"/>
      <c r="O3978" s="216"/>
      <c r="P3978" s="216"/>
      <c r="Q3978" s="216"/>
      <c r="R3978" s="216"/>
      <c r="S3978" s="216"/>
      <c r="T3978" s="216"/>
      <c r="U3978" s="216"/>
      <c r="V3978" s="216"/>
      <c r="W3978" s="216"/>
      <c r="X3978" s="216"/>
      <c r="Y3978" s="216"/>
      <c r="Z3978" s="216"/>
      <c r="AA3978" s="216"/>
      <c r="AB3978" s="216"/>
      <c r="AC3978" s="216"/>
      <c r="AD3978" s="216"/>
      <c r="AE3978" s="216"/>
      <c r="AF3978" s="216"/>
      <c r="AG3978" s="216"/>
      <c r="AH3978" s="216"/>
      <c r="AI3978" s="216"/>
      <c r="AJ3978" s="216"/>
      <c r="AK3978" s="216"/>
      <c r="AL3978" s="216"/>
      <c r="FY3978" s="184"/>
      <c r="JJ3978" s="184"/>
    </row>
    <row r="3979" spans="2:270">
      <c r="B3979" s="202"/>
      <c r="E3979" s="216"/>
      <c r="F3979" s="216"/>
      <c r="G3979" s="216"/>
      <c r="H3979" s="216"/>
      <c r="I3979" s="216"/>
      <c r="J3979" s="216"/>
      <c r="K3979" s="216"/>
      <c r="L3979" s="216"/>
      <c r="M3979" s="216"/>
      <c r="N3979" s="216"/>
      <c r="O3979" s="216"/>
      <c r="P3979" s="216"/>
      <c r="Q3979" s="216"/>
      <c r="R3979" s="216"/>
      <c r="S3979" s="216"/>
      <c r="T3979" s="216"/>
      <c r="U3979" s="216"/>
      <c r="V3979" s="216"/>
      <c r="W3979" s="216"/>
      <c r="X3979" s="216"/>
      <c r="Y3979" s="216"/>
      <c r="Z3979" s="216"/>
      <c r="AA3979" s="216"/>
      <c r="AB3979" s="216"/>
      <c r="AC3979" s="216"/>
      <c r="AD3979" s="216"/>
      <c r="AE3979" s="216"/>
      <c r="AF3979" s="216"/>
      <c r="AG3979" s="216"/>
      <c r="AH3979" s="216"/>
      <c r="AI3979" s="216"/>
      <c r="AJ3979" s="216"/>
      <c r="AK3979" s="216"/>
      <c r="AL3979" s="216"/>
      <c r="FY3979" s="184"/>
      <c r="JJ3979" s="184"/>
    </row>
    <row r="3980" spans="2:270">
      <c r="B3980" s="202"/>
      <c r="E3980" s="216"/>
      <c r="F3980" s="216"/>
      <c r="G3980" s="216"/>
      <c r="H3980" s="216"/>
      <c r="I3980" s="216"/>
      <c r="J3980" s="216"/>
      <c r="K3980" s="216"/>
      <c r="L3980" s="216"/>
      <c r="M3980" s="216"/>
      <c r="N3980" s="216"/>
      <c r="O3980" s="216"/>
      <c r="P3980" s="216"/>
      <c r="Q3980" s="216"/>
      <c r="R3980" s="216"/>
      <c r="S3980" s="216"/>
      <c r="T3980" s="216"/>
      <c r="U3980" s="216"/>
      <c r="V3980" s="216"/>
      <c r="W3980" s="216"/>
      <c r="X3980" s="216"/>
      <c r="Y3980" s="216"/>
      <c r="Z3980" s="216"/>
      <c r="AA3980" s="216"/>
      <c r="AB3980" s="216"/>
      <c r="AC3980" s="216"/>
      <c r="AD3980" s="216"/>
      <c r="AE3980" s="216"/>
      <c r="AF3980" s="216"/>
      <c r="AG3980" s="216"/>
      <c r="AH3980" s="216"/>
      <c r="AI3980" s="216"/>
      <c r="AJ3980" s="216"/>
      <c r="AK3980" s="216"/>
      <c r="AL3980" s="216"/>
      <c r="FY3980" s="184"/>
      <c r="JJ3980" s="184"/>
    </row>
    <row r="3981" spans="2:270">
      <c r="B3981" s="202"/>
      <c r="E3981" s="216"/>
      <c r="F3981" s="216"/>
      <c r="G3981" s="216"/>
      <c r="H3981" s="216"/>
      <c r="I3981" s="216"/>
      <c r="J3981" s="216"/>
      <c r="K3981" s="216"/>
      <c r="L3981" s="216"/>
      <c r="M3981" s="216"/>
      <c r="N3981" s="216"/>
      <c r="O3981" s="216"/>
      <c r="P3981" s="216"/>
      <c r="Q3981" s="216"/>
      <c r="R3981" s="216"/>
      <c r="S3981" s="216"/>
      <c r="T3981" s="216"/>
      <c r="U3981" s="216"/>
      <c r="V3981" s="216"/>
      <c r="W3981" s="216"/>
      <c r="X3981" s="216"/>
      <c r="Y3981" s="216"/>
      <c r="Z3981" s="216"/>
      <c r="AA3981" s="216"/>
      <c r="AB3981" s="216"/>
      <c r="AC3981" s="216"/>
      <c r="AD3981" s="216"/>
      <c r="AE3981" s="216"/>
      <c r="AF3981" s="216"/>
      <c r="AG3981" s="216"/>
      <c r="AH3981" s="216"/>
      <c r="AI3981" s="216"/>
      <c r="AJ3981" s="216"/>
      <c r="AK3981" s="216"/>
      <c r="AL3981" s="216"/>
      <c r="FY3981" s="184"/>
      <c r="JJ3981" s="184"/>
    </row>
    <row r="3982" spans="2:270">
      <c r="B3982" s="202"/>
      <c r="E3982" s="216"/>
      <c r="F3982" s="216"/>
      <c r="G3982" s="216"/>
      <c r="H3982" s="216"/>
      <c r="I3982" s="216"/>
      <c r="J3982" s="216"/>
      <c r="K3982" s="216"/>
      <c r="L3982" s="216"/>
      <c r="M3982" s="216"/>
      <c r="N3982" s="216"/>
      <c r="O3982" s="216"/>
      <c r="P3982" s="216"/>
      <c r="Q3982" s="216"/>
      <c r="R3982" s="216"/>
      <c r="S3982" s="216"/>
      <c r="T3982" s="216"/>
      <c r="U3982" s="216"/>
      <c r="V3982" s="216"/>
      <c r="W3982" s="216"/>
      <c r="X3982" s="216"/>
      <c r="Y3982" s="216"/>
      <c r="Z3982" s="216"/>
      <c r="AA3982" s="216"/>
      <c r="AB3982" s="216"/>
      <c r="AC3982" s="216"/>
      <c r="AD3982" s="216"/>
      <c r="AE3982" s="216"/>
      <c r="AF3982" s="216"/>
      <c r="AG3982" s="216"/>
      <c r="AH3982" s="216"/>
      <c r="AI3982" s="216"/>
      <c r="AJ3982" s="216"/>
      <c r="AK3982" s="216"/>
      <c r="AL3982" s="216"/>
      <c r="FY3982" s="184"/>
      <c r="JJ3982" s="184"/>
    </row>
    <row r="3983" spans="2:270">
      <c r="B3983" s="202"/>
      <c r="E3983" s="216"/>
      <c r="F3983" s="216"/>
      <c r="G3983" s="216"/>
      <c r="H3983" s="216"/>
      <c r="I3983" s="216"/>
      <c r="J3983" s="216"/>
      <c r="K3983" s="216"/>
      <c r="L3983" s="216"/>
      <c r="M3983" s="216"/>
      <c r="N3983" s="216"/>
      <c r="O3983" s="216"/>
      <c r="P3983" s="216"/>
      <c r="Q3983" s="216"/>
      <c r="R3983" s="216"/>
      <c r="S3983" s="216"/>
      <c r="T3983" s="216"/>
      <c r="U3983" s="216"/>
      <c r="V3983" s="216"/>
      <c r="W3983" s="216"/>
      <c r="X3983" s="216"/>
      <c r="Y3983" s="216"/>
      <c r="Z3983" s="216"/>
      <c r="AA3983" s="216"/>
      <c r="AB3983" s="216"/>
      <c r="AC3983" s="216"/>
      <c r="AD3983" s="216"/>
      <c r="AE3983" s="216"/>
      <c r="AF3983" s="216"/>
      <c r="AG3983" s="216"/>
      <c r="AH3983" s="216"/>
      <c r="AI3983" s="216"/>
      <c r="AJ3983" s="216"/>
      <c r="AK3983" s="216"/>
      <c r="AL3983" s="216"/>
      <c r="FY3983" s="184"/>
      <c r="JJ3983" s="184"/>
    </row>
    <row r="3984" spans="2:270">
      <c r="B3984" s="202"/>
      <c r="E3984" s="216"/>
      <c r="F3984" s="216"/>
      <c r="G3984" s="216"/>
      <c r="H3984" s="216"/>
      <c r="I3984" s="216"/>
      <c r="J3984" s="216"/>
      <c r="K3984" s="216"/>
      <c r="L3984" s="216"/>
      <c r="M3984" s="216"/>
      <c r="N3984" s="216"/>
      <c r="O3984" s="216"/>
      <c r="P3984" s="216"/>
      <c r="Q3984" s="216"/>
      <c r="R3984" s="216"/>
      <c r="S3984" s="216"/>
      <c r="T3984" s="216"/>
      <c r="U3984" s="216"/>
      <c r="V3984" s="216"/>
      <c r="W3984" s="216"/>
      <c r="X3984" s="216"/>
      <c r="Y3984" s="216"/>
      <c r="Z3984" s="216"/>
      <c r="AA3984" s="216"/>
      <c r="AB3984" s="216"/>
      <c r="AC3984" s="216"/>
      <c r="AD3984" s="216"/>
      <c r="AE3984" s="216"/>
      <c r="AF3984" s="216"/>
      <c r="AG3984" s="216"/>
      <c r="AH3984" s="216"/>
      <c r="AI3984" s="216"/>
      <c r="AJ3984" s="216"/>
      <c r="AK3984" s="216"/>
      <c r="AL3984" s="216"/>
      <c r="FY3984" s="184"/>
      <c r="JJ3984" s="184"/>
    </row>
    <row r="3985" spans="2:270">
      <c r="B3985" s="202"/>
      <c r="E3985" s="216"/>
      <c r="F3985" s="216"/>
      <c r="G3985" s="216"/>
      <c r="H3985" s="216"/>
      <c r="I3985" s="216"/>
      <c r="J3985" s="216"/>
      <c r="K3985" s="216"/>
      <c r="L3985" s="216"/>
      <c r="M3985" s="216"/>
      <c r="N3985" s="216"/>
      <c r="O3985" s="216"/>
      <c r="P3985" s="216"/>
      <c r="Q3985" s="216"/>
      <c r="R3985" s="216"/>
      <c r="S3985" s="216"/>
      <c r="T3985" s="216"/>
      <c r="U3985" s="216"/>
      <c r="V3985" s="216"/>
      <c r="W3985" s="216"/>
      <c r="X3985" s="216"/>
      <c r="Y3985" s="216"/>
      <c r="Z3985" s="216"/>
      <c r="AA3985" s="216"/>
      <c r="AB3985" s="216"/>
      <c r="AC3985" s="216"/>
      <c r="AD3985" s="216"/>
      <c r="AE3985" s="216"/>
      <c r="AF3985" s="216"/>
      <c r="AG3985" s="216"/>
      <c r="AH3985" s="216"/>
      <c r="AI3985" s="216"/>
      <c r="AJ3985" s="216"/>
      <c r="AK3985" s="216"/>
      <c r="AL3985" s="216"/>
      <c r="FY3985" s="184"/>
      <c r="JJ3985" s="184"/>
    </row>
    <row r="3986" spans="2:270">
      <c r="B3986" s="202"/>
      <c r="E3986" s="216"/>
      <c r="F3986" s="216"/>
      <c r="G3986" s="216"/>
      <c r="H3986" s="216"/>
      <c r="I3986" s="216"/>
      <c r="J3986" s="216"/>
      <c r="K3986" s="216"/>
      <c r="L3986" s="216"/>
      <c r="M3986" s="216"/>
      <c r="N3986" s="216"/>
      <c r="O3986" s="216"/>
      <c r="P3986" s="216"/>
      <c r="Q3986" s="216"/>
      <c r="R3986" s="216"/>
      <c r="S3986" s="216"/>
      <c r="T3986" s="216"/>
      <c r="U3986" s="216"/>
      <c r="V3986" s="216"/>
      <c r="W3986" s="216"/>
      <c r="X3986" s="216"/>
      <c r="Y3986" s="216"/>
      <c r="Z3986" s="216"/>
      <c r="AA3986" s="216"/>
      <c r="AB3986" s="216"/>
      <c r="AC3986" s="216"/>
      <c r="AD3986" s="216"/>
      <c r="AE3986" s="216"/>
      <c r="AF3986" s="216"/>
      <c r="AG3986" s="216"/>
      <c r="AH3986" s="216"/>
      <c r="AI3986" s="216"/>
      <c r="AJ3986" s="216"/>
      <c r="AK3986" s="216"/>
      <c r="AL3986" s="216"/>
      <c r="FY3986" s="184"/>
      <c r="JJ3986" s="184"/>
    </row>
    <row r="3987" spans="2:270">
      <c r="B3987" s="202"/>
      <c r="E3987" s="216"/>
      <c r="F3987" s="216"/>
      <c r="G3987" s="216"/>
      <c r="H3987" s="216"/>
      <c r="I3987" s="216"/>
      <c r="J3987" s="216"/>
      <c r="K3987" s="216"/>
      <c r="L3987" s="216"/>
      <c r="M3987" s="216"/>
      <c r="N3987" s="216"/>
      <c r="O3987" s="216"/>
      <c r="P3987" s="216"/>
      <c r="Q3987" s="216"/>
      <c r="R3987" s="216"/>
      <c r="S3987" s="216"/>
      <c r="T3987" s="216"/>
      <c r="U3987" s="216"/>
      <c r="V3987" s="216"/>
      <c r="W3987" s="216"/>
      <c r="X3987" s="216"/>
      <c r="Y3987" s="216"/>
      <c r="Z3987" s="216"/>
      <c r="AA3987" s="216"/>
      <c r="AB3987" s="216"/>
      <c r="AC3987" s="216"/>
      <c r="AD3987" s="216"/>
      <c r="AE3987" s="216"/>
      <c r="AF3987" s="216"/>
      <c r="AG3987" s="216"/>
      <c r="AH3987" s="216"/>
      <c r="AI3987" s="216"/>
      <c r="AJ3987" s="216"/>
      <c r="AK3987" s="216"/>
      <c r="AL3987" s="216"/>
      <c r="FY3987" s="184"/>
      <c r="JJ3987" s="184"/>
    </row>
    <row r="3988" spans="2:270">
      <c r="B3988" s="202"/>
      <c r="E3988" s="216"/>
      <c r="F3988" s="216"/>
      <c r="G3988" s="216"/>
      <c r="H3988" s="216"/>
      <c r="I3988" s="216"/>
      <c r="J3988" s="216"/>
      <c r="K3988" s="216"/>
      <c r="L3988" s="216"/>
      <c r="M3988" s="216"/>
      <c r="N3988" s="216"/>
      <c r="O3988" s="216"/>
      <c r="P3988" s="216"/>
      <c r="Q3988" s="216"/>
      <c r="R3988" s="216"/>
      <c r="S3988" s="216"/>
      <c r="T3988" s="216"/>
      <c r="U3988" s="216"/>
      <c r="V3988" s="216"/>
      <c r="W3988" s="216"/>
      <c r="X3988" s="216"/>
      <c r="Y3988" s="216"/>
      <c r="Z3988" s="216"/>
      <c r="AA3988" s="216"/>
      <c r="AB3988" s="216"/>
      <c r="AC3988" s="216"/>
      <c r="AD3988" s="216"/>
      <c r="AE3988" s="216"/>
      <c r="AF3988" s="216"/>
      <c r="AG3988" s="216"/>
      <c r="AH3988" s="216"/>
      <c r="AI3988" s="216"/>
      <c r="AJ3988" s="216"/>
      <c r="AK3988" s="216"/>
      <c r="AL3988" s="216"/>
      <c r="FY3988" s="184"/>
      <c r="JJ3988" s="184"/>
    </row>
    <row r="3989" spans="2:270">
      <c r="B3989" s="202"/>
      <c r="E3989" s="216"/>
      <c r="F3989" s="216"/>
      <c r="G3989" s="216"/>
      <c r="H3989" s="216"/>
      <c r="I3989" s="216"/>
      <c r="J3989" s="216"/>
      <c r="K3989" s="216"/>
      <c r="L3989" s="216"/>
      <c r="M3989" s="216"/>
      <c r="N3989" s="216"/>
      <c r="O3989" s="216"/>
      <c r="P3989" s="216"/>
      <c r="Q3989" s="216"/>
      <c r="R3989" s="216"/>
      <c r="S3989" s="216"/>
      <c r="T3989" s="216"/>
      <c r="U3989" s="216"/>
      <c r="V3989" s="216"/>
      <c r="W3989" s="216"/>
      <c r="X3989" s="216"/>
      <c r="Y3989" s="216"/>
      <c r="Z3989" s="216"/>
      <c r="AA3989" s="216"/>
      <c r="AB3989" s="216"/>
      <c r="AC3989" s="216"/>
      <c r="AD3989" s="216"/>
      <c r="AE3989" s="216"/>
      <c r="AF3989" s="216"/>
      <c r="AG3989" s="216"/>
      <c r="AH3989" s="216"/>
      <c r="AI3989" s="216"/>
      <c r="AJ3989" s="216"/>
      <c r="AK3989" s="216"/>
      <c r="AL3989" s="216"/>
      <c r="FY3989" s="184"/>
      <c r="JJ3989" s="184"/>
    </row>
    <row r="3990" spans="2:270">
      <c r="B3990" s="202"/>
      <c r="E3990" s="216"/>
      <c r="F3990" s="216"/>
      <c r="G3990" s="216"/>
      <c r="H3990" s="216"/>
      <c r="I3990" s="216"/>
      <c r="J3990" s="216"/>
      <c r="K3990" s="216"/>
      <c r="L3990" s="216"/>
      <c r="M3990" s="216"/>
      <c r="N3990" s="216"/>
      <c r="O3990" s="216"/>
      <c r="P3990" s="216"/>
      <c r="Q3990" s="216"/>
      <c r="R3990" s="216"/>
      <c r="S3990" s="216"/>
      <c r="T3990" s="216"/>
      <c r="U3990" s="216"/>
      <c r="V3990" s="216"/>
      <c r="W3990" s="216"/>
      <c r="X3990" s="216"/>
      <c r="Y3990" s="216"/>
      <c r="Z3990" s="216"/>
      <c r="AA3990" s="216"/>
      <c r="AB3990" s="216"/>
      <c r="AC3990" s="216"/>
      <c r="AD3990" s="216"/>
      <c r="AE3990" s="216"/>
      <c r="AF3990" s="216"/>
      <c r="AG3990" s="216"/>
      <c r="AH3990" s="216"/>
      <c r="AI3990" s="216"/>
      <c r="AJ3990" s="216"/>
      <c r="AK3990" s="216"/>
      <c r="AL3990" s="216"/>
      <c r="FY3990" s="184"/>
      <c r="JJ3990" s="184"/>
    </row>
    <row r="3991" spans="2:270">
      <c r="B3991" s="202"/>
      <c r="E3991" s="216"/>
      <c r="F3991" s="216"/>
      <c r="G3991" s="216"/>
      <c r="H3991" s="216"/>
      <c r="I3991" s="216"/>
      <c r="J3991" s="216"/>
      <c r="K3991" s="216"/>
      <c r="L3991" s="216"/>
      <c r="M3991" s="216"/>
      <c r="N3991" s="216"/>
      <c r="O3991" s="216"/>
      <c r="P3991" s="216"/>
      <c r="Q3991" s="216"/>
      <c r="R3991" s="216"/>
      <c r="S3991" s="216"/>
      <c r="T3991" s="216"/>
      <c r="U3991" s="216"/>
      <c r="V3991" s="216"/>
      <c r="W3991" s="216"/>
      <c r="X3991" s="216"/>
      <c r="Y3991" s="216"/>
      <c r="Z3991" s="216"/>
      <c r="AA3991" s="216"/>
      <c r="AB3991" s="216"/>
      <c r="AC3991" s="216"/>
      <c r="AD3991" s="216"/>
      <c r="AE3991" s="216"/>
      <c r="AF3991" s="216"/>
      <c r="AG3991" s="216"/>
      <c r="AH3991" s="216"/>
      <c r="AI3991" s="216"/>
      <c r="AJ3991" s="216"/>
      <c r="AK3991" s="216"/>
      <c r="AL3991" s="216"/>
      <c r="FY3991" s="184"/>
      <c r="JJ3991" s="184"/>
    </row>
    <row r="3992" spans="2:270">
      <c r="B3992" s="202"/>
      <c r="E3992" s="216"/>
      <c r="F3992" s="216"/>
      <c r="G3992" s="216"/>
      <c r="H3992" s="216"/>
      <c r="I3992" s="216"/>
      <c r="J3992" s="216"/>
      <c r="K3992" s="216"/>
      <c r="L3992" s="216"/>
      <c r="M3992" s="216"/>
      <c r="N3992" s="216"/>
      <c r="O3992" s="216"/>
      <c r="P3992" s="216"/>
      <c r="Q3992" s="216"/>
      <c r="R3992" s="216"/>
      <c r="S3992" s="216"/>
      <c r="T3992" s="216"/>
      <c r="U3992" s="216"/>
      <c r="V3992" s="216"/>
      <c r="W3992" s="216"/>
      <c r="X3992" s="216"/>
      <c r="Y3992" s="216"/>
      <c r="Z3992" s="216"/>
      <c r="AA3992" s="216"/>
      <c r="AB3992" s="216"/>
      <c r="AC3992" s="216"/>
      <c r="AD3992" s="216"/>
      <c r="AE3992" s="216"/>
      <c r="AF3992" s="216"/>
      <c r="AG3992" s="216"/>
      <c r="AH3992" s="216"/>
      <c r="AI3992" s="216"/>
      <c r="AJ3992" s="216"/>
      <c r="AK3992" s="216"/>
      <c r="AL3992" s="216"/>
      <c r="FY3992" s="184"/>
      <c r="JJ3992" s="184"/>
    </row>
    <row r="3993" spans="2:270">
      <c r="B3993" s="202"/>
      <c r="E3993" s="216"/>
      <c r="F3993" s="216"/>
      <c r="G3993" s="216"/>
      <c r="H3993" s="216"/>
      <c r="I3993" s="216"/>
      <c r="J3993" s="216"/>
      <c r="K3993" s="216"/>
      <c r="L3993" s="216"/>
      <c r="M3993" s="216"/>
      <c r="N3993" s="216"/>
      <c r="O3993" s="216"/>
      <c r="P3993" s="216"/>
      <c r="Q3993" s="216"/>
      <c r="R3993" s="216"/>
      <c r="S3993" s="216"/>
      <c r="T3993" s="216"/>
      <c r="U3993" s="216"/>
      <c r="V3993" s="216"/>
      <c r="W3993" s="216"/>
      <c r="X3993" s="216"/>
      <c r="Y3993" s="216"/>
      <c r="Z3993" s="216"/>
      <c r="AA3993" s="216"/>
      <c r="AB3993" s="216"/>
      <c r="AC3993" s="216"/>
      <c r="AD3993" s="216"/>
      <c r="AE3993" s="216"/>
      <c r="AF3993" s="216"/>
      <c r="AG3993" s="216"/>
      <c r="AH3993" s="216"/>
      <c r="AI3993" s="216"/>
      <c r="AJ3993" s="216"/>
      <c r="AK3993" s="216"/>
      <c r="AL3993" s="216"/>
      <c r="FY3993" s="184"/>
      <c r="JJ3993" s="184"/>
    </row>
    <row r="3994" spans="2:270">
      <c r="B3994" s="202"/>
      <c r="E3994" s="216"/>
      <c r="F3994" s="216"/>
      <c r="G3994" s="216"/>
      <c r="H3994" s="216"/>
      <c r="I3994" s="216"/>
      <c r="J3994" s="216"/>
      <c r="K3994" s="216"/>
      <c r="L3994" s="216"/>
      <c r="M3994" s="216"/>
      <c r="N3994" s="216"/>
      <c r="O3994" s="216"/>
      <c r="P3994" s="216"/>
      <c r="Q3994" s="216"/>
      <c r="R3994" s="216"/>
      <c r="S3994" s="216"/>
      <c r="T3994" s="216"/>
      <c r="U3994" s="216"/>
      <c r="V3994" s="216"/>
      <c r="W3994" s="216"/>
      <c r="X3994" s="216"/>
      <c r="Y3994" s="216"/>
      <c r="Z3994" s="216"/>
      <c r="AA3994" s="216"/>
      <c r="AB3994" s="216"/>
      <c r="AC3994" s="216"/>
      <c r="AD3994" s="216"/>
      <c r="AE3994" s="216"/>
      <c r="AF3994" s="216"/>
      <c r="AG3994" s="216"/>
      <c r="AH3994" s="216"/>
      <c r="AI3994" s="216"/>
      <c r="AJ3994" s="216"/>
      <c r="AK3994" s="216"/>
      <c r="AL3994" s="216"/>
      <c r="FY3994" s="184"/>
      <c r="JJ3994" s="184"/>
    </row>
    <row r="3995" spans="2:270">
      <c r="B3995" s="202"/>
      <c r="E3995" s="216"/>
      <c r="F3995" s="216"/>
      <c r="G3995" s="216"/>
      <c r="H3995" s="216"/>
      <c r="I3995" s="216"/>
      <c r="J3995" s="216"/>
      <c r="K3995" s="216"/>
      <c r="L3995" s="216"/>
      <c r="M3995" s="216"/>
      <c r="N3995" s="216"/>
      <c r="O3995" s="216"/>
      <c r="P3995" s="216"/>
      <c r="Q3995" s="216"/>
      <c r="R3995" s="216"/>
      <c r="S3995" s="216"/>
      <c r="T3995" s="216"/>
      <c r="U3995" s="216"/>
      <c r="V3995" s="216"/>
      <c r="W3995" s="216"/>
      <c r="X3995" s="216"/>
      <c r="Y3995" s="216"/>
      <c r="Z3995" s="216"/>
      <c r="AA3995" s="216"/>
      <c r="AB3995" s="216"/>
      <c r="AC3995" s="216"/>
      <c r="AD3995" s="216"/>
      <c r="AE3995" s="216"/>
      <c r="AF3995" s="216"/>
      <c r="AG3995" s="216"/>
      <c r="AH3995" s="216"/>
      <c r="AI3995" s="216"/>
      <c r="AJ3995" s="216"/>
      <c r="AK3995" s="216"/>
      <c r="AL3995" s="216"/>
      <c r="FY3995" s="184"/>
      <c r="JJ3995" s="184"/>
    </row>
    <row r="3996" spans="2:270">
      <c r="B3996" s="202"/>
      <c r="E3996" s="216"/>
      <c r="F3996" s="216"/>
      <c r="G3996" s="216"/>
      <c r="H3996" s="216"/>
      <c r="I3996" s="216"/>
      <c r="J3996" s="216"/>
      <c r="K3996" s="216"/>
      <c r="L3996" s="216"/>
      <c r="M3996" s="216"/>
      <c r="N3996" s="216"/>
      <c r="O3996" s="216"/>
      <c r="P3996" s="216"/>
      <c r="Q3996" s="216"/>
      <c r="R3996" s="216"/>
      <c r="S3996" s="216"/>
      <c r="T3996" s="216"/>
      <c r="U3996" s="216"/>
      <c r="V3996" s="216"/>
      <c r="W3996" s="216"/>
      <c r="X3996" s="216"/>
      <c r="Y3996" s="216"/>
      <c r="Z3996" s="216"/>
      <c r="AA3996" s="216"/>
      <c r="AB3996" s="216"/>
      <c r="AC3996" s="216"/>
      <c r="AD3996" s="216"/>
      <c r="AE3996" s="216"/>
      <c r="AF3996" s="216"/>
      <c r="AG3996" s="216"/>
      <c r="AH3996" s="216"/>
      <c r="AI3996" s="216"/>
      <c r="AJ3996" s="216"/>
      <c r="AK3996" s="216"/>
      <c r="AL3996" s="216"/>
      <c r="FY3996" s="184"/>
      <c r="JJ3996" s="184"/>
    </row>
    <row r="3997" spans="2:270">
      <c r="B3997" s="202"/>
      <c r="E3997" s="216"/>
      <c r="F3997" s="216"/>
      <c r="G3997" s="216"/>
      <c r="H3997" s="216"/>
      <c r="I3997" s="216"/>
      <c r="J3997" s="216"/>
      <c r="K3997" s="216"/>
      <c r="L3997" s="216"/>
      <c r="M3997" s="216"/>
      <c r="N3997" s="216"/>
      <c r="O3997" s="216"/>
      <c r="P3997" s="216"/>
      <c r="Q3997" s="216"/>
      <c r="R3997" s="216"/>
      <c r="S3997" s="216"/>
      <c r="T3997" s="216"/>
      <c r="U3997" s="216"/>
      <c r="V3997" s="216"/>
      <c r="W3997" s="216"/>
      <c r="X3997" s="216"/>
      <c r="Y3997" s="216"/>
      <c r="Z3997" s="216"/>
      <c r="AA3997" s="216"/>
      <c r="AB3997" s="216"/>
      <c r="AC3997" s="216"/>
      <c r="AD3997" s="216"/>
      <c r="AE3997" s="216"/>
      <c r="AF3997" s="216"/>
      <c r="AG3997" s="216"/>
      <c r="AH3997" s="216"/>
      <c r="AI3997" s="216"/>
      <c r="AJ3997" s="216"/>
      <c r="AK3997" s="216"/>
      <c r="AL3997" s="216"/>
      <c r="FY3997" s="184"/>
      <c r="JJ3997" s="184"/>
    </row>
    <row r="3998" spans="2:270">
      <c r="B3998" s="202"/>
      <c r="E3998" s="216"/>
      <c r="F3998" s="216"/>
      <c r="G3998" s="216"/>
      <c r="H3998" s="216"/>
      <c r="I3998" s="216"/>
      <c r="J3998" s="216"/>
      <c r="K3998" s="216"/>
      <c r="L3998" s="216"/>
      <c r="M3998" s="216"/>
      <c r="N3998" s="216"/>
      <c r="O3998" s="216"/>
      <c r="P3998" s="216"/>
      <c r="Q3998" s="216"/>
      <c r="R3998" s="216"/>
      <c r="S3998" s="216"/>
      <c r="T3998" s="216"/>
      <c r="U3998" s="216"/>
      <c r="V3998" s="216"/>
      <c r="W3998" s="216"/>
      <c r="X3998" s="216"/>
      <c r="Y3998" s="216"/>
      <c r="Z3998" s="216"/>
      <c r="AA3998" s="216"/>
      <c r="AB3998" s="216"/>
      <c r="AC3998" s="216"/>
      <c r="AD3998" s="216"/>
      <c r="AE3998" s="216"/>
      <c r="AF3998" s="216"/>
      <c r="AG3998" s="216"/>
      <c r="AH3998" s="216"/>
      <c r="AI3998" s="216"/>
      <c r="AJ3998" s="216"/>
      <c r="AK3998" s="216"/>
      <c r="AL3998" s="216"/>
      <c r="FY3998" s="184"/>
      <c r="JJ3998" s="184"/>
    </row>
    <row r="3999" spans="2:270">
      <c r="B3999" s="202"/>
      <c r="E3999" s="216"/>
      <c r="F3999" s="216"/>
      <c r="G3999" s="216"/>
      <c r="H3999" s="216"/>
      <c r="I3999" s="216"/>
      <c r="J3999" s="216"/>
      <c r="K3999" s="216"/>
      <c r="L3999" s="216"/>
      <c r="M3999" s="216"/>
      <c r="N3999" s="216"/>
      <c r="O3999" s="216"/>
      <c r="P3999" s="216"/>
      <c r="Q3999" s="216"/>
      <c r="R3999" s="216"/>
      <c r="S3999" s="216"/>
      <c r="T3999" s="216"/>
      <c r="U3999" s="216"/>
      <c r="V3999" s="216"/>
      <c r="W3999" s="216"/>
      <c r="X3999" s="216"/>
      <c r="Y3999" s="216"/>
      <c r="Z3999" s="216"/>
      <c r="AA3999" s="216"/>
      <c r="AB3999" s="216"/>
      <c r="AC3999" s="216"/>
      <c r="AD3999" s="216"/>
      <c r="AE3999" s="216"/>
      <c r="AF3999" s="216"/>
      <c r="AG3999" s="216"/>
      <c r="AH3999" s="216"/>
      <c r="AI3999" s="216"/>
      <c r="AJ3999" s="216"/>
      <c r="AK3999" s="216"/>
      <c r="AL3999" s="216"/>
      <c r="FY3999" s="184"/>
      <c r="JJ3999" s="184"/>
    </row>
    <row r="4000" spans="2:270">
      <c r="B4000" s="202"/>
      <c r="E4000" s="216"/>
      <c r="F4000" s="216"/>
      <c r="G4000" s="216"/>
      <c r="H4000" s="216"/>
      <c r="I4000" s="216"/>
      <c r="J4000" s="216"/>
      <c r="K4000" s="216"/>
      <c r="L4000" s="216"/>
      <c r="M4000" s="216"/>
      <c r="N4000" s="216"/>
      <c r="O4000" s="216"/>
      <c r="P4000" s="216"/>
      <c r="Q4000" s="216"/>
      <c r="R4000" s="216"/>
      <c r="S4000" s="216"/>
      <c r="T4000" s="216"/>
      <c r="U4000" s="216"/>
      <c r="V4000" s="216"/>
      <c r="W4000" s="216"/>
      <c r="X4000" s="216"/>
      <c r="Y4000" s="216"/>
      <c r="Z4000" s="216"/>
      <c r="AA4000" s="216"/>
      <c r="AB4000" s="216"/>
      <c r="AC4000" s="216"/>
      <c r="AD4000" s="216"/>
      <c r="AE4000" s="216"/>
      <c r="AF4000" s="216"/>
      <c r="AG4000" s="216"/>
      <c r="AH4000" s="216"/>
      <c r="AI4000" s="216"/>
      <c r="AJ4000" s="216"/>
      <c r="AK4000" s="216"/>
      <c r="AL4000" s="216"/>
      <c r="FY4000" s="184"/>
      <c r="JJ4000" s="184"/>
    </row>
    <row r="4001" spans="2:270">
      <c r="B4001" s="202"/>
      <c r="E4001" s="216"/>
      <c r="F4001" s="216"/>
      <c r="G4001" s="216"/>
      <c r="H4001" s="216"/>
      <c r="I4001" s="216"/>
      <c r="J4001" s="216"/>
      <c r="K4001" s="216"/>
      <c r="L4001" s="216"/>
      <c r="M4001" s="216"/>
      <c r="N4001" s="216"/>
      <c r="O4001" s="216"/>
      <c r="P4001" s="216"/>
      <c r="Q4001" s="216"/>
      <c r="R4001" s="216"/>
      <c r="S4001" s="216"/>
      <c r="T4001" s="216"/>
      <c r="U4001" s="216"/>
      <c r="V4001" s="216"/>
      <c r="W4001" s="216"/>
      <c r="X4001" s="216"/>
      <c r="Y4001" s="216"/>
      <c r="Z4001" s="216"/>
      <c r="AA4001" s="216"/>
      <c r="AB4001" s="216"/>
      <c r="AC4001" s="216"/>
      <c r="AD4001" s="216"/>
      <c r="AE4001" s="216"/>
      <c r="AF4001" s="216"/>
      <c r="AG4001" s="216"/>
      <c r="AH4001" s="216"/>
      <c r="AI4001" s="216"/>
      <c r="AJ4001" s="216"/>
      <c r="AK4001" s="216"/>
      <c r="AL4001" s="216"/>
      <c r="FY4001" s="184"/>
      <c r="JJ4001" s="184"/>
    </row>
    <row r="4002" spans="2:270">
      <c r="B4002" s="202"/>
      <c r="E4002" s="216"/>
      <c r="F4002" s="216"/>
      <c r="G4002" s="216"/>
      <c r="H4002" s="216"/>
      <c r="I4002" s="216"/>
      <c r="J4002" s="216"/>
      <c r="K4002" s="216"/>
      <c r="L4002" s="216"/>
      <c r="M4002" s="216"/>
      <c r="N4002" s="216"/>
      <c r="O4002" s="216"/>
      <c r="P4002" s="216"/>
      <c r="Q4002" s="216"/>
      <c r="R4002" s="216"/>
      <c r="S4002" s="216"/>
      <c r="T4002" s="216"/>
      <c r="U4002" s="216"/>
      <c r="V4002" s="216"/>
      <c r="W4002" s="216"/>
      <c r="X4002" s="216"/>
      <c r="Y4002" s="216"/>
      <c r="Z4002" s="216"/>
      <c r="AA4002" s="216"/>
      <c r="AB4002" s="216"/>
      <c r="AC4002" s="216"/>
      <c r="AD4002" s="216"/>
      <c r="AE4002" s="216"/>
      <c r="AF4002" s="216"/>
      <c r="AG4002" s="216"/>
      <c r="AH4002" s="216"/>
      <c r="AI4002" s="216"/>
      <c r="AJ4002" s="216"/>
      <c r="AK4002" s="216"/>
      <c r="AL4002" s="216"/>
      <c r="FY4002" s="184"/>
      <c r="JJ4002" s="184"/>
    </row>
    <row r="4003" spans="2:270">
      <c r="B4003" s="202"/>
      <c r="E4003" s="216"/>
      <c r="F4003" s="216"/>
      <c r="G4003" s="216"/>
      <c r="H4003" s="216"/>
      <c r="I4003" s="216"/>
      <c r="J4003" s="216"/>
      <c r="K4003" s="216"/>
      <c r="L4003" s="216"/>
      <c r="M4003" s="216"/>
      <c r="N4003" s="216"/>
      <c r="O4003" s="216"/>
      <c r="P4003" s="216"/>
      <c r="Q4003" s="216"/>
      <c r="R4003" s="216"/>
      <c r="S4003" s="216"/>
      <c r="T4003" s="216"/>
      <c r="U4003" s="216"/>
      <c r="V4003" s="216"/>
      <c r="W4003" s="216"/>
      <c r="X4003" s="216"/>
      <c r="Y4003" s="216"/>
      <c r="Z4003" s="216"/>
      <c r="AA4003" s="216"/>
      <c r="AB4003" s="216"/>
      <c r="AC4003" s="216"/>
      <c r="AD4003" s="216"/>
      <c r="AE4003" s="216"/>
      <c r="AF4003" s="216"/>
      <c r="AG4003" s="216"/>
      <c r="AH4003" s="216"/>
      <c r="AI4003" s="216"/>
      <c r="AJ4003" s="216"/>
      <c r="AK4003" s="216"/>
      <c r="AL4003" s="216"/>
      <c r="FY4003" s="184"/>
      <c r="JJ4003" s="184"/>
    </row>
    <row r="4004" spans="2:270">
      <c r="B4004" s="202"/>
      <c r="E4004" s="216"/>
      <c r="F4004" s="216"/>
      <c r="G4004" s="216"/>
      <c r="H4004" s="216"/>
      <c r="I4004" s="216"/>
      <c r="J4004" s="216"/>
      <c r="K4004" s="216"/>
      <c r="L4004" s="216"/>
      <c r="M4004" s="216"/>
      <c r="N4004" s="216"/>
      <c r="O4004" s="216"/>
      <c r="P4004" s="216"/>
      <c r="Q4004" s="216"/>
      <c r="R4004" s="216"/>
      <c r="S4004" s="216"/>
      <c r="T4004" s="216"/>
      <c r="U4004" s="216"/>
      <c r="V4004" s="216"/>
      <c r="W4004" s="216"/>
      <c r="X4004" s="216"/>
      <c r="Y4004" s="216"/>
      <c r="Z4004" s="216"/>
      <c r="AA4004" s="216"/>
      <c r="AB4004" s="216"/>
      <c r="AC4004" s="216"/>
      <c r="AD4004" s="216"/>
      <c r="AE4004" s="216"/>
      <c r="AF4004" s="216"/>
      <c r="AG4004" s="216"/>
      <c r="AH4004" s="216"/>
      <c r="AI4004" s="216"/>
      <c r="AJ4004" s="216"/>
      <c r="AK4004" s="216"/>
      <c r="AL4004" s="216"/>
      <c r="FY4004" s="184"/>
      <c r="JJ4004" s="184"/>
    </row>
    <row r="4005" spans="2:270">
      <c r="B4005" s="202"/>
      <c r="E4005" s="216"/>
      <c r="F4005" s="216"/>
      <c r="G4005" s="216"/>
      <c r="H4005" s="216"/>
      <c r="I4005" s="216"/>
      <c r="J4005" s="216"/>
      <c r="K4005" s="216"/>
      <c r="L4005" s="216"/>
      <c r="M4005" s="216"/>
      <c r="N4005" s="216"/>
      <c r="O4005" s="216"/>
      <c r="P4005" s="216"/>
      <c r="Q4005" s="216"/>
      <c r="R4005" s="216"/>
      <c r="S4005" s="216"/>
      <c r="T4005" s="216"/>
      <c r="U4005" s="216"/>
      <c r="V4005" s="216"/>
      <c r="W4005" s="216"/>
      <c r="X4005" s="216"/>
      <c r="Y4005" s="216"/>
      <c r="Z4005" s="216"/>
      <c r="AA4005" s="216"/>
      <c r="AB4005" s="216"/>
      <c r="AC4005" s="216"/>
      <c r="AD4005" s="216"/>
      <c r="AE4005" s="216"/>
      <c r="AF4005" s="216"/>
      <c r="AG4005" s="216"/>
      <c r="AH4005" s="216"/>
      <c r="AI4005" s="216"/>
      <c r="AJ4005" s="216"/>
      <c r="AK4005" s="216"/>
      <c r="AL4005" s="216"/>
      <c r="FY4005" s="184"/>
      <c r="JJ4005" s="184"/>
    </row>
    <row r="4006" spans="2:270">
      <c r="B4006" s="202"/>
      <c r="E4006" s="216"/>
      <c r="F4006" s="216"/>
      <c r="G4006" s="216"/>
      <c r="H4006" s="216"/>
      <c r="I4006" s="216"/>
      <c r="J4006" s="216"/>
      <c r="K4006" s="216"/>
      <c r="L4006" s="216"/>
      <c r="M4006" s="216"/>
      <c r="N4006" s="216"/>
      <c r="O4006" s="216"/>
      <c r="P4006" s="216"/>
      <c r="Q4006" s="216"/>
      <c r="R4006" s="216"/>
      <c r="S4006" s="216"/>
      <c r="T4006" s="216"/>
      <c r="U4006" s="216"/>
      <c r="V4006" s="216"/>
      <c r="W4006" s="216"/>
      <c r="X4006" s="216"/>
      <c r="Y4006" s="216"/>
      <c r="Z4006" s="216"/>
      <c r="AA4006" s="216"/>
      <c r="AB4006" s="216"/>
      <c r="AC4006" s="216"/>
      <c r="AD4006" s="216"/>
      <c r="AE4006" s="216"/>
      <c r="AF4006" s="216"/>
      <c r="AG4006" s="216"/>
      <c r="AH4006" s="216"/>
      <c r="AI4006" s="216"/>
      <c r="AJ4006" s="216"/>
      <c r="AK4006" s="216"/>
      <c r="AL4006" s="216"/>
      <c r="FY4006" s="184"/>
      <c r="JJ4006" s="184"/>
    </row>
    <row r="4007" spans="2:270">
      <c r="B4007" s="202"/>
      <c r="E4007" s="216"/>
      <c r="F4007" s="216"/>
      <c r="G4007" s="216"/>
      <c r="H4007" s="216"/>
      <c r="I4007" s="216"/>
      <c r="J4007" s="216"/>
      <c r="K4007" s="216"/>
      <c r="L4007" s="216"/>
      <c r="M4007" s="216"/>
      <c r="N4007" s="216"/>
      <c r="O4007" s="216"/>
      <c r="P4007" s="216"/>
      <c r="Q4007" s="216"/>
      <c r="R4007" s="216"/>
      <c r="S4007" s="216"/>
      <c r="T4007" s="216"/>
      <c r="U4007" s="216"/>
      <c r="V4007" s="216"/>
      <c r="W4007" s="216"/>
      <c r="X4007" s="216"/>
      <c r="Y4007" s="216"/>
      <c r="Z4007" s="216"/>
      <c r="AA4007" s="216"/>
      <c r="AB4007" s="216"/>
      <c r="AC4007" s="216"/>
      <c r="AD4007" s="216"/>
      <c r="AE4007" s="216"/>
      <c r="AF4007" s="216"/>
      <c r="AG4007" s="216"/>
      <c r="AH4007" s="216"/>
      <c r="AI4007" s="216"/>
      <c r="AJ4007" s="216"/>
      <c r="AK4007" s="216"/>
      <c r="AL4007" s="216"/>
      <c r="FY4007" s="184"/>
      <c r="JJ4007" s="184"/>
    </row>
    <row r="4008" spans="2:270">
      <c r="B4008" s="202"/>
      <c r="E4008" s="216"/>
      <c r="F4008" s="216"/>
      <c r="G4008" s="216"/>
      <c r="H4008" s="216"/>
      <c r="I4008" s="216"/>
      <c r="J4008" s="216"/>
      <c r="K4008" s="216"/>
      <c r="L4008" s="216"/>
      <c r="M4008" s="216"/>
      <c r="N4008" s="216"/>
      <c r="O4008" s="216"/>
      <c r="P4008" s="216"/>
      <c r="Q4008" s="216"/>
      <c r="R4008" s="216"/>
      <c r="S4008" s="216"/>
      <c r="T4008" s="216"/>
      <c r="U4008" s="216"/>
      <c r="V4008" s="216"/>
      <c r="W4008" s="216"/>
      <c r="X4008" s="216"/>
      <c r="Y4008" s="216"/>
      <c r="Z4008" s="216"/>
      <c r="AA4008" s="216"/>
      <c r="AB4008" s="216"/>
      <c r="AC4008" s="216"/>
      <c r="AD4008" s="216"/>
      <c r="AE4008" s="216"/>
      <c r="AF4008" s="216"/>
      <c r="AG4008" s="216"/>
      <c r="AH4008" s="216"/>
      <c r="AI4008" s="216"/>
      <c r="AJ4008" s="216"/>
      <c r="AK4008" s="216"/>
      <c r="AL4008" s="216"/>
      <c r="FY4008" s="184"/>
      <c r="JJ4008" s="184"/>
    </row>
    <row r="4009" spans="2:270">
      <c r="B4009" s="202"/>
      <c r="E4009" s="216"/>
      <c r="F4009" s="216"/>
      <c r="G4009" s="216"/>
      <c r="H4009" s="216"/>
      <c r="I4009" s="216"/>
      <c r="J4009" s="216"/>
      <c r="K4009" s="216"/>
      <c r="L4009" s="216"/>
      <c r="M4009" s="216"/>
      <c r="N4009" s="216"/>
      <c r="O4009" s="216"/>
      <c r="P4009" s="216"/>
      <c r="Q4009" s="216"/>
      <c r="R4009" s="216"/>
      <c r="S4009" s="216"/>
      <c r="T4009" s="216"/>
      <c r="U4009" s="216"/>
      <c r="V4009" s="216"/>
      <c r="W4009" s="216"/>
      <c r="X4009" s="216"/>
      <c r="Y4009" s="216"/>
      <c r="Z4009" s="216"/>
      <c r="AA4009" s="216"/>
      <c r="AB4009" s="216"/>
      <c r="AC4009" s="216"/>
      <c r="AD4009" s="216"/>
      <c r="AE4009" s="216"/>
      <c r="AF4009" s="216"/>
      <c r="AG4009" s="216"/>
      <c r="AH4009" s="216"/>
      <c r="AI4009" s="216"/>
      <c r="AJ4009" s="216"/>
      <c r="AK4009" s="216"/>
      <c r="AL4009" s="216"/>
      <c r="FY4009" s="184"/>
      <c r="JJ4009" s="184"/>
    </row>
    <row r="4010" spans="2:270">
      <c r="B4010" s="202"/>
      <c r="E4010" s="216"/>
      <c r="F4010" s="216"/>
      <c r="G4010" s="216"/>
      <c r="H4010" s="216"/>
      <c r="I4010" s="216"/>
      <c r="J4010" s="216"/>
      <c r="K4010" s="216"/>
      <c r="L4010" s="216"/>
      <c r="M4010" s="216"/>
      <c r="N4010" s="216"/>
      <c r="O4010" s="216"/>
      <c r="P4010" s="216"/>
      <c r="Q4010" s="216"/>
      <c r="R4010" s="216"/>
      <c r="S4010" s="216"/>
      <c r="T4010" s="216"/>
      <c r="U4010" s="216"/>
      <c r="V4010" s="216"/>
      <c r="W4010" s="216"/>
      <c r="X4010" s="216"/>
      <c r="Y4010" s="216"/>
      <c r="Z4010" s="216"/>
      <c r="AA4010" s="216"/>
      <c r="AB4010" s="216"/>
      <c r="AC4010" s="216"/>
      <c r="AD4010" s="216"/>
      <c r="AE4010" s="216"/>
      <c r="AF4010" s="216"/>
      <c r="AG4010" s="216"/>
      <c r="AH4010" s="216"/>
      <c r="AI4010" s="216"/>
      <c r="AJ4010" s="216"/>
      <c r="AK4010" s="216"/>
      <c r="AL4010" s="216"/>
      <c r="FY4010" s="184"/>
      <c r="JJ4010" s="184"/>
    </row>
    <row r="4011" spans="2:270">
      <c r="B4011" s="202"/>
      <c r="E4011" s="216"/>
      <c r="F4011" s="216"/>
      <c r="G4011" s="216"/>
      <c r="H4011" s="216"/>
      <c r="I4011" s="216"/>
      <c r="J4011" s="216"/>
      <c r="K4011" s="216"/>
      <c r="L4011" s="216"/>
      <c r="M4011" s="216"/>
      <c r="N4011" s="216"/>
      <c r="O4011" s="216"/>
      <c r="P4011" s="216"/>
      <c r="Q4011" s="216"/>
      <c r="R4011" s="216"/>
      <c r="S4011" s="216"/>
      <c r="T4011" s="216"/>
      <c r="U4011" s="216"/>
      <c r="V4011" s="216"/>
      <c r="W4011" s="216"/>
      <c r="X4011" s="216"/>
      <c r="Y4011" s="216"/>
      <c r="Z4011" s="216"/>
      <c r="AA4011" s="216"/>
      <c r="AB4011" s="216"/>
      <c r="AC4011" s="216"/>
      <c r="AD4011" s="216"/>
      <c r="AE4011" s="216"/>
      <c r="AF4011" s="216"/>
      <c r="AG4011" s="216"/>
      <c r="AH4011" s="216"/>
      <c r="AI4011" s="216"/>
      <c r="AJ4011" s="216"/>
      <c r="AK4011" s="216"/>
      <c r="AL4011" s="216"/>
      <c r="FY4011" s="184"/>
      <c r="JJ4011" s="184"/>
    </row>
    <row r="4012" spans="2:270">
      <c r="B4012" s="202"/>
      <c r="E4012" s="216"/>
      <c r="F4012" s="216"/>
      <c r="G4012" s="216"/>
      <c r="H4012" s="216"/>
      <c r="I4012" s="216"/>
      <c r="J4012" s="216"/>
      <c r="K4012" s="216"/>
      <c r="L4012" s="216"/>
      <c r="M4012" s="216"/>
      <c r="N4012" s="216"/>
      <c r="O4012" s="216"/>
      <c r="P4012" s="216"/>
      <c r="Q4012" s="216"/>
      <c r="R4012" s="216"/>
      <c r="S4012" s="216"/>
      <c r="T4012" s="216"/>
      <c r="U4012" s="216"/>
      <c r="V4012" s="216"/>
      <c r="W4012" s="216"/>
      <c r="X4012" s="216"/>
      <c r="Y4012" s="216"/>
      <c r="Z4012" s="216"/>
      <c r="AA4012" s="216"/>
      <c r="AB4012" s="216"/>
      <c r="AC4012" s="216"/>
      <c r="AD4012" s="216"/>
      <c r="AE4012" s="216"/>
      <c r="AF4012" s="216"/>
      <c r="AG4012" s="216"/>
      <c r="AH4012" s="216"/>
      <c r="AI4012" s="216"/>
      <c r="AJ4012" s="216"/>
      <c r="AK4012" s="216"/>
      <c r="AL4012" s="216"/>
      <c r="FY4012" s="184"/>
      <c r="JJ4012" s="184"/>
    </row>
    <row r="4013" spans="2:270">
      <c r="B4013" s="202"/>
      <c r="E4013" s="216"/>
      <c r="F4013" s="216"/>
      <c r="G4013" s="216"/>
      <c r="H4013" s="216"/>
      <c r="I4013" s="216"/>
      <c r="J4013" s="216"/>
      <c r="K4013" s="216"/>
      <c r="L4013" s="216"/>
      <c r="M4013" s="216"/>
      <c r="N4013" s="216"/>
      <c r="O4013" s="216"/>
      <c r="P4013" s="216"/>
      <c r="Q4013" s="216"/>
      <c r="R4013" s="216"/>
      <c r="S4013" s="216"/>
      <c r="T4013" s="216"/>
      <c r="U4013" s="216"/>
      <c r="V4013" s="216"/>
      <c r="W4013" s="216"/>
      <c r="X4013" s="216"/>
      <c r="Y4013" s="216"/>
      <c r="Z4013" s="216"/>
      <c r="AA4013" s="216"/>
      <c r="AB4013" s="216"/>
      <c r="AC4013" s="216"/>
      <c r="AD4013" s="216"/>
      <c r="AE4013" s="216"/>
      <c r="AF4013" s="216"/>
      <c r="AG4013" s="216"/>
      <c r="AH4013" s="216"/>
      <c r="AI4013" s="216"/>
      <c r="AJ4013" s="216"/>
      <c r="AK4013" s="216"/>
      <c r="AL4013" s="216"/>
      <c r="FY4013" s="184"/>
      <c r="JJ4013" s="184"/>
    </row>
    <row r="4014" spans="2:270">
      <c r="B4014" s="202"/>
      <c r="E4014" s="216"/>
      <c r="F4014" s="216"/>
      <c r="G4014" s="216"/>
      <c r="H4014" s="216"/>
      <c r="I4014" s="216"/>
      <c r="J4014" s="216"/>
      <c r="K4014" s="216"/>
      <c r="L4014" s="216"/>
      <c r="M4014" s="216"/>
      <c r="N4014" s="216"/>
      <c r="O4014" s="216"/>
      <c r="P4014" s="216"/>
      <c r="Q4014" s="216"/>
      <c r="R4014" s="216"/>
      <c r="S4014" s="216"/>
      <c r="T4014" s="216"/>
      <c r="U4014" s="216"/>
      <c r="V4014" s="216"/>
      <c r="W4014" s="216"/>
      <c r="X4014" s="216"/>
      <c r="Y4014" s="216"/>
      <c r="Z4014" s="216"/>
      <c r="AA4014" s="216"/>
      <c r="AB4014" s="216"/>
      <c r="AC4014" s="216"/>
      <c r="AD4014" s="216"/>
      <c r="AE4014" s="216"/>
      <c r="AF4014" s="216"/>
      <c r="AG4014" s="216"/>
      <c r="AH4014" s="216"/>
      <c r="AI4014" s="216"/>
      <c r="AJ4014" s="216"/>
      <c r="AK4014" s="216"/>
      <c r="AL4014" s="216"/>
      <c r="FY4014" s="184"/>
      <c r="JJ4014" s="184"/>
    </row>
    <row r="4015" spans="2:270">
      <c r="B4015" s="202"/>
      <c r="E4015" s="216"/>
      <c r="F4015" s="216"/>
      <c r="G4015" s="216"/>
      <c r="H4015" s="216"/>
      <c r="I4015" s="216"/>
      <c r="J4015" s="216"/>
      <c r="K4015" s="216"/>
      <c r="L4015" s="216"/>
      <c r="M4015" s="216"/>
      <c r="N4015" s="216"/>
      <c r="O4015" s="216"/>
      <c r="P4015" s="216"/>
      <c r="Q4015" s="216"/>
      <c r="R4015" s="216"/>
      <c r="S4015" s="216"/>
      <c r="T4015" s="216"/>
      <c r="U4015" s="216"/>
      <c r="V4015" s="216"/>
      <c r="W4015" s="216"/>
      <c r="X4015" s="216"/>
      <c r="Y4015" s="216"/>
      <c r="Z4015" s="216"/>
      <c r="AA4015" s="216"/>
      <c r="AB4015" s="216"/>
      <c r="AC4015" s="216"/>
      <c r="AD4015" s="216"/>
      <c r="AE4015" s="216"/>
      <c r="AF4015" s="216"/>
      <c r="AG4015" s="216"/>
      <c r="AH4015" s="216"/>
      <c r="AI4015" s="216"/>
      <c r="AJ4015" s="216"/>
      <c r="AK4015" s="216"/>
      <c r="AL4015" s="216"/>
      <c r="FY4015" s="184"/>
      <c r="JJ4015" s="184"/>
    </row>
    <row r="4016" spans="2:270">
      <c r="B4016" s="202"/>
      <c r="E4016" s="216"/>
      <c r="F4016" s="216"/>
      <c r="G4016" s="216"/>
      <c r="H4016" s="216"/>
      <c r="I4016" s="216"/>
      <c r="J4016" s="216"/>
      <c r="K4016" s="216"/>
      <c r="L4016" s="216"/>
      <c r="M4016" s="216"/>
      <c r="N4016" s="216"/>
      <c r="O4016" s="216"/>
      <c r="P4016" s="216"/>
      <c r="Q4016" s="216"/>
      <c r="R4016" s="216"/>
      <c r="S4016" s="216"/>
      <c r="T4016" s="216"/>
      <c r="U4016" s="216"/>
      <c r="V4016" s="216"/>
      <c r="W4016" s="216"/>
      <c r="X4016" s="216"/>
      <c r="Y4016" s="216"/>
      <c r="Z4016" s="216"/>
      <c r="AA4016" s="216"/>
      <c r="AB4016" s="216"/>
      <c r="AC4016" s="216"/>
      <c r="AD4016" s="216"/>
      <c r="AE4016" s="216"/>
      <c r="AF4016" s="216"/>
      <c r="AG4016" s="216"/>
      <c r="AH4016" s="216"/>
      <c r="AI4016" s="216"/>
      <c r="AJ4016" s="216"/>
      <c r="AK4016" s="216"/>
      <c r="AL4016" s="216"/>
      <c r="FY4016" s="184"/>
      <c r="JJ4016" s="184"/>
    </row>
    <row r="4017" spans="2:270">
      <c r="B4017" s="202"/>
      <c r="E4017" s="216"/>
      <c r="F4017" s="216"/>
      <c r="G4017" s="216"/>
      <c r="H4017" s="216"/>
      <c r="I4017" s="216"/>
      <c r="J4017" s="216"/>
      <c r="K4017" s="216"/>
      <c r="L4017" s="216"/>
      <c r="M4017" s="216"/>
      <c r="N4017" s="216"/>
      <c r="O4017" s="216"/>
      <c r="P4017" s="216"/>
      <c r="Q4017" s="216"/>
      <c r="R4017" s="216"/>
      <c r="S4017" s="216"/>
      <c r="T4017" s="216"/>
      <c r="U4017" s="216"/>
      <c r="V4017" s="216"/>
      <c r="W4017" s="216"/>
      <c r="X4017" s="216"/>
      <c r="Y4017" s="216"/>
      <c r="Z4017" s="216"/>
      <c r="AA4017" s="216"/>
      <c r="AB4017" s="216"/>
      <c r="AC4017" s="216"/>
      <c r="AD4017" s="216"/>
      <c r="AE4017" s="216"/>
      <c r="AF4017" s="216"/>
      <c r="AG4017" s="216"/>
      <c r="AH4017" s="216"/>
      <c r="AI4017" s="216"/>
      <c r="AJ4017" s="216"/>
      <c r="AK4017" s="216"/>
      <c r="AL4017" s="216"/>
      <c r="FY4017" s="184"/>
      <c r="JJ4017" s="184"/>
    </row>
    <row r="4018" spans="2:270">
      <c r="B4018" s="202"/>
      <c r="E4018" s="216"/>
      <c r="F4018" s="216"/>
      <c r="G4018" s="216"/>
      <c r="H4018" s="216"/>
      <c r="I4018" s="216"/>
      <c r="J4018" s="216"/>
      <c r="K4018" s="216"/>
      <c r="L4018" s="216"/>
      <c r="M4018" s="216"/>
      <c r="N4018" s="216"/>
      <c r="O4018" s="216"/>
      <c r="P4018" s="216"/>
      <c r="Q4018" s="216"/>
      <c r="R4018" s="216"/>
      <c r="S4018" s="216"/>
      <c r="T4018" s="216"/>
      <c r="U4018" s="216"/>
      <c r="V4018" s="216"/>
      <c r="W4018" s="216"/>
      <c r="X4018" s="216"/>
      <c r="Y4018" s="216"/>
      <c r="Z4018" s="216"/>
      <c r="AA4018" s="216"/>
      <c r="AB4018" s="216"/>
      <c r="AC4018" s="216"/>
      <c r="AD4018" s="216"/>
      <c r="AE4018" s="216"/>
      <c r="AF4018" s="216"/>
      <c r="AG4018" s="216"/>
      <c r="AH4018" s="216"/>
      <c r="AI4018" s="216"/>
      <c r="AJ4018" s="216"/>
      <c r="AK4018" s="216"/>
      <c r="AL4018" s="216"/>
      <c r="FY4018" s="184"/>
      <c r="JJ4018" s="184"/>
    </row>
    <row r="4019" spans="2:270">
      <c r="B4019" s="202"/>
      <c r="E4019" s="216"/>
      <c r="F4019" s="216"/>
      <c r="G4019" s="216"/>
      <c r="H4019" s="216"/>
      <c r="I4019" s="216"/>
      <c r="J4019" s="216"/>
      <c r="K4019" s="216"/>
      <c r="L4019" s="216"/>
      <c r="M4019" s="216"/>
      <c r="N4019" s="216"/>
      <c r="O4019" s="216"/>
      <c r="P4019" s="216"/>
      <c r="Q4019" s="216"/>
      <c r="R4019" s="216"/>
      <c r="S4019" s="216"/>
      <c r="T4019" s="216"/>
      <c r="U4019" s="216"/>
      <c r="V4019" s="216"/>
      <c r="W4019" s="216"/>
      <c r="X4019" s="216"/>
      <c r="Y4019" s="216"/>
      <c r="Z4019" s="216"/>
      <c r="AA4019" s="216"/>
      <c r="AB4019" s="216"/>
      <c r="AC4019" s="216"/>
      <c r="AD4019" s="216"/>
      <c r="AE4019" s="216"/>
      <c r="AF4019" s="216"/>
      <c r="AG4019" s="216"/>
      <c r="AH4019" s="216"/>
      <c r="AI4019" s="216"/>
      <c r="AJ4019" s="216"/>
      <c r="AK4019" s="216"/>
      <c r="AL4019" s="216"/>
      <c r="FY4019" s="184"/>
      <c r="JJ4019" s="184"/>
    </row>
    <row r="4020" spans="2:270">
      <c r="B4020" s="202"/>
      <c r="E4020" s="216"/>
      <c r="F4020" s="216"/>
      <c r="G4020" s="216"/>
      <c r="H4020" s="216"/>
      <c r="I4020" s="216"/>
      <c r="J4020" s="216"/>
      <c r="K4020" s="216"/>
      <c r="L4020" s="216"/>
      <c r="M4020" s="216"/>
      <c r="N4020" s="216"/>
      <c r="O4020" s="216"/>
      <c r="P4020" s="216"/>
      <c r="Q4020" s="216"/>
      <c r="R4020" s="216"/>
      <c r="S4020" s="216"/>
      <c r="T4020" s="216"/>
      <c r="U4020" s="216"/>
      <c r="V4020" s="216"/>
      <c r="W4020" s="216"/>
      <c r="X4020" s="216"/>
      <c r="Y4020" s="216"/>
      <c r="Z4020" s="216"/>
      <c r="AA4020" s="216"/>
      <c r="AB4020" s="216"/>
      <c r="AC4020" s="216"/>
      <c r="AD4020" s="216"/>
      <c r="AE4020" s="216"/>
      <c r="AF4020" s="216"/>
      <c r="AG4020" s="216"/>
      <c r="AH4020" s="216"/>
      <c r="AI4020" s="216"/>
      <c r="AJ4020" s="216"/>
      <c r="AK4020" s="216"/>
      <c r="AL4020" s="216"/>
      <c r="FY4020" s="184"/>
      <c r="JJ4020" s="184"/>
    </row>
    <row r="4021" spans="2:270">
      <c r="B4021" s="202"/>
      <c r="E4021" s="216"/>
      <c r="F4021" s="216"/>
      <c r="G4021" s="216"/>
      <c r="H4021" s="216"/>
      <c r="I4021" s="216"/>
      <c r="J4021" s="216"/>
      <c r="K4021" s="216"/>
      <c r="L4021" s="216"/>
      <c r="M4021" s="216"/>
      <c r="N4021" s="216"/>
      <c r="O4021" s="216"/>
      <c r="P4021" s="216"/>
      <c r="Q4021" s="216"/>
      <c r="R4021" s="216"/>
      <c r="S4021" s="216"/>
      <c r="T4021" s="216"/>
      <c r="U4021" s="216"/>
      <c r="V4021" s="216"/>
      <c r="W4021" s="216"/>
      <c r="X4021" s="216"/>
      <c r="Y4021" s="216"/>
      <c r="Z4021" s="216"/>
      <c r="AA4021" s="216"/>
      <c r="AB4021" s="216"/>
      <c r="AC4021" s="216"/>
      <c r="AD4021" s="216"/>
      <c r="AE4021" s="216"/>
      <c r="AF4021" s="216"/>
      <c r="AG4021" s="216"/>
      <c r="AH4021" s="216"/>
      <c r="AI4021" s="216"/>
      <c r="AJ4021" s="216"/>
      <c r="AK4021" s="216"/>
      <c r="AL4021" s="216"/>
      <c r="FY4021" s="184"/>
      <c r="JJ4021" s="184"/>
    </row>
    <row r="4022" spans="2:270">
      <c r="B4022" s="202"/>
      <c r="E4022" s="216"/>
      <c r="F4022" s="216"/>
      <c r="G4022" s="216"/>
      <c r="H4022" s="216"/>
      <c r="I4022" s="216"/>
      <c r="J4022" s="216"/>
      <c r="K4022" s="216"/>
      <c r="L4022" s="216"/>
      <c r="M4022" s="216"/>
      <c r="N4022" s="216"/>
      <c r="O4022" s="216"/>
      <c r="P4022" s="216"/>
      <c r="Q4022" s="216"/>
      <c r="R4022" s="216"/>
      <c r="S4022" s="216"/>
      <c r="T4022" s="216"/>
      <c r="U4022" s="216"/>
      <c r="V4022" s="216"/>
      <c r="W4022" s="216"/>
      <c r="X4022" s="216"/>
      <c r="Y4022" s="216"/>
      <c r="Z4022" s="216"/>
      <c r="AA4022" s="216"/>
      <c r="AB4022" s="216"/>
      <c r="AC4022" s="216"/>
      <c r="AD4022" s="216"/>
      <c r="AE4022" s="216"/>
      <c r="AF4022" s="216"/>
      <c r="AG4022" s="216"/>
      <c r="AH4022" s="216"/>
      <c r="AI4022" s="216"/>
      <c r="AJ4022" s="216"/>
      <c r="AK4022" s="216"/>
      <c r="AL4022" s="216"/>
      <c r="FY4022" s="184"/>
      <c r="JJ4022" s="184"/>
    </row>
    <row r="4023" spans="2:270">
      <c r="B4023" s="202"/>
      <c r="E4023" s="216"/>
      <c r="F4023" s="216"/>
      <c r="G4023" s="216"/>
      <c r="H4023" s="216"/>
      <c r="I4023" s="216"/>
      <c r="J4023" s="216"/>
      <c r="K4023" s="216"/>
      <c r="L4023" s="216"/>
      <c r="M4023" s="216"/>
      <c r="N4023" s="216"/>
      <c r="O4023" s="216"/>
      <c r="P4023" s="216"/>
      <c r="Q4023" s="216"/>
      <c r="R4023" s="216"/>
      <c r="S4023" s="216"/>
      <c r="T4023" s="216"/>
      <c r="U4023" s="216"/>
      <c r="V4023" s="216"/>
      <c r="W4023" s="216"/>
      <c r="X4023" s="216"/>
      <c r="Y4023" s="216"/>
      <c r="Z4023" s="216"/>
      <c r="AA4023" s="216"/>
      <c r="AB4023" s="216"/>
      <c r="AC4023" s="216"/>
      <c r="AD4023" s="216"/>
      <c r="AE4023" s="216"/>
      <c r="AF4023" s="216"/>
      <c r="AG4023" s="216"/>
      <c r="AH4023" s="216"/>
      <c r="AI4023" s="216"/>
      <c r="AJ4023" s="216"/>
      <c r="AK4023" s="216"/>
      <c r="AL4023" s="216"/>
      <c r="FY4023" s="184"/>
      <c r="JJ4023" s="184"/>
    </row>
    <row r="4024" spans="2:270">
      <c r="B4024" s="202"/>
      <c r="E4024" s="216"/>
      <c r="F4024" s="216"/>
      <c r="G4024" s="216"/>
      <c r="H4024" s="216"/>
      <c r="I4024" s="216"/>
      <c r="J4024" s="216"/>
      <c r="K4024" s="216"/>
      <c r="L4024" s="216"/>
      <c r="M4024" s="216"/>
      <c r="N4024" s="216"/>
      <c r="O4024" s="216"/>
      <c r="P4024" s="216"/>
      <c r="Q4024" s="216"/>
      <c r="R4024" s="216"/>
      <c r="S4024" s="216"/>
      <c r="T4024" s="216"/>
      <c r="U4024" s="216"/>
      <c r="V4024" s="216"/>
      <c r="W4024" s="216"/>
      <c r="X4024" s="216"/>
      <c r="Y4024" s="216"/>
      <c r="Z4024" s="216"/>
      <c r="AA4024" s="216"/>
      <c r="AB4024" s="216"/>
      <c r="AC4024" s="216"/>
      <c r="AD4024" s="216"/>
      <c r="AE4024" s="216"/>
      <c r="AF4024" s="216"/>
      <c r="AG4024" s="216"/>
      <c r="AH4024" s="216"/>
      <c r="AI4024" s="216"/>
      <c r="AJ4024" s="216"/>
      <c r="AK4024" s="216"/>
      <c r="AL4024" s="216"/>
      <c r="FY4024" s="184"/>
      <c r="JJ4024" s="184"/>
    </row>
    <row r="4025" spans="2:270">
      <c r="B4025" s="202"/>
      <c r="E4025" s="216"/>
      <c r="F4025" s="216"/>
      <c r="G4025" s="216"/>
      <c r="H4025" s="216"/>
      <c r="I4025" s="216"/>
      <c r="J4025" s="216"/>
      <c r="K4025" s="216"/>
      <c r="L4025" s="216"/>
      <c r="M4025" s="216"/>
      <c r="N4025" s="216"/>
      <c r="O4025" s="216"/>
      <c r="P4025" s="216"/>
      <c r="Q4025" s="216"/>
      <c r="R4025" s="216"/>
      <c r="S4025" s="216"/>
      <c r="T4025" s="216"/>
      <c r="U4025" s="216"/>
      <c r="V4025" s="216"/>
      <c r="W4025" s="216"/>
      <c r="X4025" s="216"/>
      <c r="Y4025" s="216"/>
      <c r="Z4025" s="216"/>
      <c r="AA4025" s="216"/>
      <c r="AB4025" s="216"/>
      <c r="AC4025" s="216"/>
      <c r="AD4025" s="216"/>
      <c r="AE4025" s="216"/>
      <c r="AF4025" s="216"/>
      <c r="AG4025" s="216"/>
      <c r="AH4025" s="216"/>
      <c r="AI4025" s="216"/>
      <c r="AJ4025" s="216"/>
      <c r="AK4025" s="216"/>
      <c r="AL4025" s="216"/>
      <c r="FY4025" s="184"/>
      <c r="JJ4025" s="184"/>
    </row>
    <row r="4026" spans="2:270">
      <c r="B4026" s="202"/>
      <c r="E4026" s="216"/>
      <c r="F4026" s="216"/>
      <c r="G4026" s="216"/>
      <c r="H4026" s="216"/>
      <c r="I4026" s="216"/>
      <c r="J4026" s="216"/>
      <c r="K4026" s="216"/>
      <c r="L4026" s="216"/>
      <c r="M4026" s="216"/>
      <c r="N4026" s="216"/>
      <c r="O4026" s="216"/>
      <c r="P4026" s="216"/>
      <c r="Q4026" s="216"/>
      <c r="R4026" s="216"/>
      <c r="S4026" s="216"/>
      <c r="T4026" s="216"/>
      <c r="U4026" s="216"/>
      <c r="V4026" s="216"/>
      <c r="W4026" s="216"/>
      <c r="X4026" s="216"/>
      <c r="Y4026" s="216"/>
      <c r="Z4026" s="216"/>
      <c r="AA4026" s="216"/>
      <c r="AB4026" s="216"/>
      <c r="AC4026" s="216"/>
      <c r="AD4026" s="216"/>
      <c r="AE4026" s="216"/>
      <c r="AF4026" s="216"/>
      <c r="AG4026" s="216"/>
      <c r="AH4026" s="216"/>
      <c r="AI4026" s="216"/>
      <c r="AJ4026" s="216"/>
      <c r="AK4026" s="216"/>
      <c r="AL4026" s="216"/>
      <c r="FY4026" s="184"/>
      <c r="JJ4026" s="184"/>
    </row>
    <row r="4027" spans="2:270">
      <c r="B4027" s="202"/>
      <c r="E4027" s="216"/>
      <c r="F4027" s="216"/>
      <c r="G4027" s="216"/>
      <c r="H4027" s="216"/>
      <c r="I4027" s="216"/>
      <c r="J4027" s="216"/>
      <c r="K4027" s="216"/>
      <c r="L4027" s="216"/>
      <c r="M4027" s="216"/>
      <c r="N4027" s="216"/>
      <c r="O4027" s="216"/>
      <c r="P4027" s="216"/>
      <c r="Q4027" s="216"/>
      <c r="R4027" s="216"/>
      <c r="S4027" s="216"/>
      <c r="T4027" s="216"/>
      <c r="U4027" s="216"/>
      <c r="V4027" s="216"/>
      <c r="W4027" s="216"/>
      <c r="X4027" s="216"/>
      <c r="Y4027" s="216"/>
      <c r="Z4027" s="216"/>
      <c r="AA4027" s="216"/>
      <c r="AB4027" s="216"/>
      <c r="AC4027" s="216"/>
      <c r="AD4027" s="216"/>
      <c r="AE4027" s="216"/>
      <c r="AF4027" s="216"/>
      <c r="AG4027" s="216"/>
      <c r="AH4027" s="216"/>
      <c r="AI4027" s="216"/>
      <c r="AJ4027" s="216"/>
      <c r="AK4027" s="216"/>
      <c r="AL4027" s="216"/>
      <c r="FY4027" s="184"/>
      <c r="JJ4027" s="184"/>
    </row>
    <row r="4028" spans="2:270">
      <c r="B4028" s="202"/>
      <c r="E4028" s="216"/>
      <c r="F4028" s="216"/>
      <c r="G4028" s="216"/>
      <c r="H4028" s="216"/>
      <c r="I4028" s="216"/>
      <c r="J4028" s="216"/>
      <c r="K4028" s="216"/>
      <c r="L4028" s="216"/>
      <c r="M4028" s="216"/>
      <c r="N4028" s="216"/>
      <c r="O4028" s="216"/>
      <c r="P4028" s="216"/>
      <c r="Q4028" s="216"/>
      <c r="R4028" s="216"/>
      <c r="S4028" s="216"/>
      <c r="T4028" s="216"/>
      <c r="U4028" s="216"/>
      <c r="V4028" s="216"/>
      <c r="W4028" s="216"/>
      <c r="X4028" s="216"/>
      <c r="Y4028" s="216"/>
      <c r="Z4028" s="216"/>
      <c r="AA4028" s="216"/>
      <c r="AB4028" s="216"/>
      <c r="AC4028" s="216"/>
      <c r="AD4028" s="216"/>
      <c r="AE4028" s="216"/>
      <c r="AF4028" s="216"/>
      <c r="AG4028" s="216"/>
      <c r="AH4028" s="216"/>
      <c r="AI4028" s="216"/>
      <c r="AJ4028" s="216"/>
      <c r="AK4028" s="216"/>
      <c r="AL4028" s="216"/>
      <c r="FY4028" s="184"/>
      <c r="JJ4028" s="184"/>
    </row>
    <row r="4029" spans="2:270">
      <c r="B4029" s="202"/>
      <c r="E4029" s="216"/>
      <c r="F4029" s="216"/>
      <c r="G4029" s="216"/>
      <c r="H4029" s="216"/>
      <c r="I4029" s="216"/>
      <c r="J4029" s="216"/>
      <c r="K4029" s="216"/>
      <c r="L4029" s="216"/>
      <c r="M4029" s="216"/>
      <c r="N4029" s="216"/>
      <c r="O4029" s="216"/>
      <c r="P4029" s="216"/>
      <c r="Q4029" s="216"/>
      <c r="R4029" s="216"/>
      <c r="S4029" s="216"/>
      <c r="T4029" s="216"/>
      <c r="U4029" s="216"/>
      <c r="V4029" s="216"/>
      <c r="W4029" s="216"/>
      <c r="X4029" s="216"/>
      <c r="Y4029" s="216"/>
      <c r="Z4029" s="216"/>
      <c r="AA4029" s="216"/>
      <c r="AB4029" s="216"/>
      <c r="AC4029" s="216"/>
      <c r="AD4029" s="216"/>
      <c r="AE4029" s="216"/>
      <c r="AF4029" s="216"/>
      <c r="AG4029" s="216"/>
      <c r="AH4029" s="216"/>
      <c r="AI4029" s="216"/>
      <c r="AJ4029" s="216"/>
      <c r="AK4029" s="216"/>
      <c r="AL4029" s="216"/>
      <c r="FY4029" s="184"/>
      <c r="JJ4029" s="184"/>
    </row>
    <row r="4030" spans="2:270">
      <c r="B4030" s="202"/>
      <c r="E4030" s="216"/>
      <c r="F4030" s="216"/>
      <c r="G4030" s="216"/>
      <c r="H4030" s="216"/>
      <c r="I4030" s="216"/>
      <c r="J4030" s="216"/>
      <c r="K4030" s="216"/>
      <c r="L4030" s="216"/>
      <c r="M4030" s="216"/>
      <c r="N4030" s="216"/>
      <c r="O4030" s="216"/>
      <c r="P4030" s="216"/>
      <c r="Q4030" s="216"/>
      <c r="R4030" s="216"/>
      <c r="S4030" s="216"/>
      <c r="T4030" s="216"/>
      <c r="U4030" s="216"/>
      <c r="V4030" s="216"/>
      <c r="W4030" s="216"/>
      <c r="X4030" s="216"/>
      <c r="Y4030" s="216"/>
      <c r="Z4030" s="216"/>
      <c r="AA4030" s="216"/>
      <c r="AB4030" s="216"/>
      <c r="AC4030" s="216"/>
      <c r="AD4030" s="216"/>
      <c r="AE4030" s="216"/>
      <c r="AF4030" s="216"/>
      <c r="AG4030" s="216"/>
      <c r="AH4030" s="216"/>
      <c r="AI4030" s="216"/>
      <c r="AJ4030" s="216"/>
      <c r="AK4030" s="216"/>
      <c r="AL4030" s="216"/>
      <c r="FY4030" s="184"/>
      <c r="JJ4030" s="184"/>
    </row>
    <row r="4031" spans="2:270">
      <c r="B4031" s="202"/>
      <c r="E4031" s="216"/>
      <c r="F4031" s="216"/>
      <c r="G4031" s="216"/>
      <c r="H4031" s="216"/>
      <c r="I4031" s="216"/>
      <c r="J4031" s="216"/>
      <c r="K4031" s="216"/>
      <c r="L4031" s="216"/>
      <c r="M4031" s="216"/>
      <c r="N4031" s="216"/>
      <c r="O4031" s="216"/>
      <c r="P4031" s="216"/>
      <c r="Q4031" s="216"/>
      <c r="R4031" s="216"/>
      <c r="S4031" s="216"/>
      <c r="T4031" s="216"/>
      <c r="U4031" s="216"/>
      <c r="V4031" s="216"/>
      <c r="W4031" s="216"/>
      <c r="X4031" s="216"/>
      <c r="Y4031" s="216"/>
      <c r="Z4031" s="216"/>
      <c r="AA4031" s="216"/>
      <c r="AB4031" s="216"/>
      <c r="AC4031" s="216"/>
      <c r="AD4031" s="216"/>
      <c r="AE4031" s="216"/>
      <c r="AF4031" s="216"/>
      <c r="AG4031" s="216"/>
      <c r="AH4031" s="216"/>
      <c r="AI4031" s="216"/>
      <c r="AJ4031" s="216"/>
      <c r="AK4031" s="216"/>
      <c r="AL4031" s="216"/>
      <c r="FY4031" s="184"/>
      <c r="JJ4031" s="184"/>
    </row>
    <row r="4032" spans="2:270">
      <c r="B4032" s="202"/>
      <c r="E4032" s="216"/>
      <c r="F4032" s="216"/>
      <c r="G4032" s="216"/>
      <c r="H4032" s="216"/>
      <c r="I4032" s="216"/>
      <c r="J4032" s="216"/>
      <c r="K4032" s="216"/>
      <c r="L4032" s="216"/>
      <c r="M4032" s="216"/>
      <c r="N4032" s="216"/>
      <c r="O4032" s="216"/>
      <c r="P4032" s="216"/>
      <c r="Q4032" s="216"/>
      <c r="R4032" s="216"/>
      <c r="S4032" s="216"/>
      <c r="T4032" s="216"/>
      <c r="U4032" s="216"/>
      <c r="V4032" s="216"/>
      <c r="W4032" s="216"/>
      <c r="X4032" s="216"/>
      <c r="Y4032" s="216"/>
      <c r="Z4032" s="216"/>
      <c r="AA4032" s="216"/>
      <c r="AB4032" s="216"/>
      <c r="AC4032" s="216"/>
      <c r="AD4032" s="216"/>
      <c r="AE4032" s="216"/>
      <c r="AF4032" s="216"/>
      <c r="AG4032" s="216"/>
      <c r="AH4032" s="216"/>
      <c r="AI4032" s="216"/>
      <c r="AJ4032" s="216"/>
      <c r="AK4032" s="216"/>
      <c r="AL4032" s="216"/>
      <c r="FY4032" s="184"/>
      <c r="JJ4032" s="184"/>
    </row>
    <row r="4033" spans="2:270">
      <c r="B4033" s="202"/>
      <c r="E4033" s="216"/>
      <c r="F4033" s="216"/>
      <c r="G4033" s="216"/>
      <c r="H4033" s="216"/>
      <c r="I4033" s="216"/>
      <c r="J4033" s="216"/>
      <c r="K4033" s="216"/>
      <c r="L4033" s="216"/>
      <c r="M4033" s="216"/>
      <c r="N4033" s="216"/>
      <c r="O4033" s="216"/>
      <c r="P4033" s="216"/>
      <c r="Q4033" s="216"/>
      <c r="R4033" s="216"/>
      <c r="S4033" s="216"/>
      <c r="T4033" s="216"/>
      <c r="U4033" s="216"/>
      <c r="V4033" s="216"/>
      <c r="W4033" s="216"/>
      <c r="X4033" s="216"/>
      <c r="Y4033" s="216"/>
      <c r="Z4033" s="216"/>
      <c r="AA4033" s="216"/>
      <c r="AB4033" s="216"/>
      <c r="AC4033" s="216"/>
      <c r="AD4033" s="216"/>
      <c r="AE4033" s="216"/>
      <c r="AF4033" s="216"/>
      <c r="AG4033" s="216"/>
      <c r="AH4033" s="216"/>
      <c r="AI4033" s="216"/>
      <c r="AJ4033" s="216"/>
      <c r="AK4033" s="216"/>
      <c r="AL4033" s="216"/>
      <c r="FY4033" s="184"/>
      <c r="JJ4033" s="184"/>
    </row>
    <row r="4034" spans="2:270">
      <c r="B4034" s="202"/>
      <c r="E4034" s="216"/>
      <c r="F4034" s="216"/>
      <c r="G4034" s="216"/>
      <c r="H4034" s="216"/>
      <c r="I4034" s="216"/>
      <c r="J4034" s="216"/>
      <c r="K4034" s="216"/>
      <c r="L4034" s="216"/>
      <c r="M4034" s="216"/>
      <c r="N4034" s="216"/>
      <c r="O4034" s="216"/>
      <c r="P4034" s="216"/>
      <c r="Q4034" s="216"/>
      <c r="R4034" s="216"/>
      <c r="S4034" s="216"/>
      <c r="T4034" s="216"/>
      <c r="U4034" s="216"/>
      <c r="V4034" s="216"/>
      <c r="W4034" s="216"/>
      <c r="X4034" s="216"/>
      <c r="Y4034" s="216"/>
      <c r="Z4034" s="216"/>
      <c r="AA4034" s="216"/>
      <c r="AB4034" s="216"/>
      <c r="AC4034" s="216"/>
      <c r="AD4034" s="216"/>
      <c r="AE4034" s="216"/>
      <c r="AF4034" s="216"/>
      <c r="AG4034" s="216"/>
      <c r="AH4034" s="216"/>
      <c r="AI4034" s="216"/>
      <c r="AJ4034" s="216"/>
      <c r="AK4034" s="216"/>
      <c r="AL4034" s="216"/>
      <c r="FY4034" s="184"/>
      <c r="JJ4034" s="184"/>
    </row>
    <row r="4035" spans="2:270">
      <c r="B4035" s="202"/>
      <c r="E4035" s="216"/>
      <c r="F4035" s="216"/>
      <c r="G4035" s="216"/>
      <c r="H4035" s="216"/>
      <c r="I4035" s="216"/>
      <c r="J4035" s="216"/>
      <c r="K4035" s="216"/>
      <c r="L4035" s="216"/>
      <c r="M4035" s="216"/>
      <c r="N4035" s="216"/>
      <c r="O4035" s="216"/>
      <c r="P4035" s="216"/>
      <c r="Q4035" s="216"/>
      <c r="R4035" s="216"/>
      <c r="S4035" s="216"/>
      <c r="T4035" s="216"/>
      <c r="U4035" s="216"/>
      <c r="V4035" s="216"/>
      <c r="W4035" s="216"/>
      <c r="X4035" s="216"/>
      <c r="Y4035" s="216"/>
      <c r="Z4035" s="216"/>
      <c r="AA4035" s="216"/>
      <c r="AB4035" s="216"/>
      <c r="AC4035" s="216"/>
      <c r="AD4035" s="216"/>
      <c r="AE4035" s="216"/>
      <c r="AF4035" s="216"/>
      <c r="AG4035" s="216"/>
      <c r="AH4035" s="216"/>
      <c r="AI4035" s="216"/>
      <c r="AJ4035" s="216"/>
      <c r="AK4035" s="216"/>
      <c r="AL4035" s="216"/>
      <c r="FY4035" s="184"/>
      <c r="JJ4035" s="184"/>
    </row>
    <row r="4036" spans="2:270">
      <c r="B4036" s="202"/>
      <c r="E4036" s="216"/>
      <c r="F4036" s="216"/>
      <c r="G4036" s="216"/>
      <c r="H4036" s="216"/>
      <c r="I4036" s="216"/>
      <c r="J4036" s="216"/>
      <c r="K4036" s="216"/>
      <c r="L4036" s="216"/>
      <c r="M4036" s="216"/>
      <c r="N4036" s="216"/>
      <c r="O4036" s="216"/>
      <c r="P4036" s="216"/>
      <c r="Q4036" s="216"/>
      <c r="R4036" s="216"/>
      <c r="S4036" s="216"/>
      <c r="T4036" s="216"/>
      <c r="U4036" s="216"/>
      <c r="V4036" s="216"/>
      <c r="W4036" s="216"/>
      <c r="X4036" s="216"/>
      <c r="Y4036" s="216"/>
      <c r="Z4036" s="216"/>
      <c r="AA4036" s="216"/>
      <c r="AB4036" s="216"/>
      <c r="AC4036" s="216"/>
      <c r="AD4036" s="216"/>
      <c r="AE4036" s="216"/>
      <c r="AF4036" s="216"/>
      <c r="AG4036" s="216"/>
      <c r="AH4036" s="216"/>
      <c r="AI4036" s="216"/>
      <c r="AJ4036" s="216"/>
      <c r="AK4036" s="216"/>
      <c r="AL4036" s="216"/>
      <c r="FY4036" s="184"/>
      <c r="JJ4036" s="184"/>
    </row>
    <row r="4037" spans="2:270">
      <c r="B4037" s="202"/>
      <c r="E4037" s="216"/>
      <c r="F4037" s="216"/>
      <c r="G4037" s="216"/>
      <c r="H4037" s="216"/>
      <c r="I4037" s="216"/>
      <c r="J4037" s="216"/>
      <c r="K4037" s="216"/>
      <c r="L4037" s="216"/>
      <c r="M4037" s="216"/>
      <c r="N4037" s="216"/>
      <c r="O4037" s="216"/>
      <c r="P4037" s="216"/>
      <c r="Q4037" s="216"/>
      <c r="R4037" s="216"/>
      <c r="S4037" s="216"/>
      <c r="T4037" s="216"/>
      <c r="U4037" s="216"/>
      <c r="V4037" s="216"/>
      <c r="W4037" s="216"/>
      <c r="X4037" s="216"/>
      <c r="Y4037" s="216"/>
      <c r="Z4037" s="216"/>
      <c r="AA4037" s="216"/>
      <c r="AB4037" s="216"/>
      <c r="AC4037" s="216"/>
      <c r="AD4037" s="216"/>
      <c r="AE4037" s="216"/>
      <c r="AF4037" s="216"/>
      <c r="AG4037" s="216"/>
      <c r="AH4037" s="216"/>
      <c r="AI4037" s="216"/>
      <c r="AJ4037" s="216"/>
      <c r="AK4037" s="216"/>
      <c r="AL4037" s="216"/>
      <c r="FY4037" s="184"/>
      <c r="JJ4037" s="184"/>
    </row>
    <row r="4038" spans="2:270">
      <c r="B4038" s="202"/>
      <c r="E4038" s="216"/>
      <c r="F4038" s="216"/>
      <c r="G4038" s="216"/>
      <c r="H4038" s="216"/>
      <c r="I4038" s="216"/>
      <c r="J4038" s="216"/>
      <c r="K4038" s="216"/>
      <c r="L4038" s="216"/>
      <c r="M4038" s="216"/>
      <c r="N4038" s="216"/>
      <c r="O4038" s="216"/>
      <c r="P4038" s="216"/>
      <c r="Q4038" s="216"/>
      <c r="R4038" s="216"/>
      <c r="S4038" s="216"/>
      <c r="T4038" s="216"/>
      <c r="U4038" s="216"/>
      <c r="V4038" s="216"/>
      <c r="W4038" s="216"/>
      <c r="X4038" s="216"/>
      <c r="Y4038" s="216"/>
      <c r="Z4038" s="216"/>
      <c r="AA4038" s="216"/>
      <c r="AB4038" s="216"/>
      <c r="AC4038" s="216"/>
      <c r="AD4038" s="216"/>
      <c r="AE4038" s="216"/>
      <c r="AF4038" s="216"/>
      <c r="AG4038" s="216"/>
      <c r="AH4038" s="216"/>
      <c r="AI4038" s="216"/>
      <c r="AJ4038" s="216"/>
      <c r="AK4038" s="216"/>
      <c r="AL4038" s="216"/>
      <c r="FY4038" s="184"/>
      <c r="JJ4038" s="184"/>
    </row>
    <row r="4039" spans="2:270">
      <c r="B4039" s="202"/>
      <c r="E4039" s="216"/>
      <c r="F4039" s="216"/>
      <c r="G4039" s="216"/>
      <c r="H4039" s="216"/>
      <c r="I4039" s="216"/>
      <c r="J4039" s="216"/>
      <c r="K4039" s="216"/>
      <c r="L4039" s="216"/>
      <c r="M4039" s="216"/>
      <c r="N4039" s="216"/>
      <c r="O4039" s="216"/>
      <c r="P4039" s="216"/>
      <c r="Q4039" s="216"/>
      <c r="R4039" s="216"/>
      <c r="S4039" s="216"/>
      <c r="T4039" s="216"/>
      <c r="U4039" s="216"/>
      <c r="V4039" s="216"/>
      <c r="W4039" s="216"/>
      <c r="X4039" s="216"/>
      <c r="Y4039" s="216"/>
      <c r="Z4039" s="216"/>
      <c r="AA4039" s="216"/>
      <c r="AB4039" s="216"/>
      <c r="AC4039" s="216"/>
      <c r="AD4039" s="216"/>
      <c r="AE4039" s="216"/>
      <c r="AF4039" s="216"/>
      <c r="AG4039" s="216"/>
      <c r="AH4039" s="216"/>
      <c r="AI4039" s="216"/>
      <c r="AJ4039" s="216"/>
      <c r="AK4039" s="216"/>
      <c r="AL4039" s="216"/>
      <c r="FY4039" s="184"/>
      <c r="JJ4039" s="184"/>
    </row>
    <row r="4040" spans="2:270">
      <c r="B4040" s="202"/>
      <c r="E4040" s="216"/>
      <c r="F4040" s="216"/>
      <c r="G4040" s="216"/>
      <c r="H4040" s="216"/>
      <c r="I4040" s="216"/>
      <c r="J4040" s="216"/>
      <c r="K4040" s="216"/>
      <c r="L4040" s="216"/>
      <c r="M4040" s="216"/>
      <c r="N4040" s="216"/>
      <c r="O4040" s="216"/>
      <c r="P4040" s="216"/>
      <c r="Q4040" s="216"/>
      <c r="R4040" s="216"/>
      <c r="S4040" s="216"/>
      <c r="T4040" s="216"/>
      <c r="U4040" s="216"/>
      <c r="V4040" s="216"/>
      <c r="W4040" s="216"/>
      <c r="X4040" s="216"/>
      <c r="Y4040" s="216"/>
      <c r="Z4040" s="216"/>
      <c r="AA4040" s="216"/>
      <c r="AB4040" s="216"/>
      <c r="AC4040" s="216"/>
      <c r="AD4040" s="216"/>
      <c r="AE4040" s="216"/>
      <c r="AF4040" s="216"/>
      <c r="AG4040" s="216"/>
      <c r="AH4040" s="216"/>
      <c r="AI4040" s="216"/>
      <c r="AJ4040" s="216"/>
      <c r="AK4040" s="216"/>
      <c r="AL4040" s="216"/>
      <c r="FY4040" s="184"/>
      <c r="JJ4040" s="184"/>
    </row>
    <row r="4041" spans="2:270">
      <c r="B4041" s="202"/>
      <c r="E4041" s="216"/>
      <c r="F4041" s="216"/>
      <c r="G4041" s="216"/>
      <c r="H4041" s="216"/>
      <c r="I4041" s="216"/>
      <c r="J4041" s="216"/>
      <c r="K4041" s="216"/>
      <c r="L4041" s="216"/>
      <c r="M4041" s="216"/>
      <c r="N4041" s="216"/>
      <c r="O4041" s="216"/>
      <c r="P4041" s="216"/>
      <c r="Q4041" s="216"/>
      <c r="R4041" s="216"/>
      <c r="S4041" s="216"/>
      <c r="T4041" s="216"/>
      <c r="U4041" s="216"/>
      <c r="V4041" s="216"/>
      <c r="W4041" s="216"/>
      <c r="X4041" s="216"/>
      <c r="Y4041" s="216"/>
      <c r="Z4041" s="216"/>
      <c r="AA4041" s="216"/>
      <c r="AB4041" s="216"/>
      <c r="AC4041" s="216"/>
      <c r="AD4041" s="216"/>
      <c r="AE4041" s="216"/>
      <c r="AF4041" s="216"/>
      <c r="AG4041" s="216"/>
      <c r="AH4041" s="216"/>
      <c r="AI4041" s="216"/>
      <c r="AJ4041" s="216"/>
      <c r="AK4041" s="216"/>
      <c r="AL4041" s="216"/>
      <c r="FY4041" s="184"/>
      <c r="JJ4041" s="184"/>
    </row>
    <row r="4042" spans="2:270">
      <c r="B4042" s="202"/>
      <c r="E4042" s="216"/>
      <c r="F4042" s="216"/>
      <c r="G4042" s="216"/>
      <c r="H4042" s="216"/>
      <c r="I4042" s="216"/>
      <c r="J4042" s="216"/>
      <c r="K4042" s="216"/>
      <c r="L4042" s="216"/>
      <c r="M4042" s="216"/>
      <c r="N4042" s="216"/>
      <c r="O4042" s="216"/>
      <c r="P4042" s="216"/>
      <c r="Q4042" s="216"/>
      <c r="R4042" s="216"/>
      <c r="S4042" s="216"/>
      <c r="T4042" s="216"/>
      <c r="U4042" s="216"/>
      <c r="V4042" s="216"/>
      <c r="W4042" s="216"/>
      <c r="X4042" s="216"/>
      <c r="Y4042" s="216"/>
      <c r="Z4042" s="216"/>
      <c r="AA4042" s="216"/>
      <c r="AB4042" s="216"/>
      <c r="AC4042" s="216"/>
      <c r="AD4042" s="216"/>
      <c r="AE4042" s="216"/>
      <c r="AF4042" s="216"/>
      <c r="AG4042" s="216"/>
      <c r="AH4042" s="216"/>
      <c r="AI4042" s="216"/>
      <c r="AJ4042" s="216"/>
      <c r="AK4042" s="216"/>
      <c r="AL4042" s="216"/>
      <c r="FY4042" s="184"/>
      <c r="JJ4042" s="184"/>
    </row>
    <row r="4043" spans="2:270">
      <c r="B4043" s="202"/>
      <c r="E4043" s="216"/>
      <c r="F4043" s="216"/>
      <c r="G4043" s="216"/>
      <c r="H4043" s="216"/>
      <c r="I4043" s="216"/>
      <c r="J4043" s="216"/>
      <c r="K4043" s="216"/>
      <c r="L4043" s="216"/>
      <c r="M4043" s="216"/>
      <c r="N4043" s="216"/>
      <c r="O4043" s="216"/>
      <c r="P4043" s="216"/>
      <c r="Q4043" s="216"/>
      <c r="R4043" s="216"/>
      <c r="S4043" s="216"/>
      <c r="T4043" s="216"/>
      <c r="U4043" s="216"/>
      <c r="V4043" s="216"/>
      <c r="W4043" s="216"/>
      <c r="X4043" s="216"/>
      <c r="Y4043" s="216"/>
      <c r="Z4043" s="216"/>
      <c r="AA4043" s="216"/>
      <c r="AB4043" s="216"/>
      <c r="AC4043" s="216"/>
      <c r="AD4043" s="216"/>
      <c r="AE4043" s="216"/>
      <c r="AF4043" s="216"/>
      <c r="AG4043" s="216"/>
      <c r="AH4043" s="216"/>
      <c r="AI4043" s="216"/>
      <c r="AJ4043" s="216"/>
      <c r="AK4043" s="216"/>
      <c r="AL4043" s="216"/>
      <c r="FY4043" s="184"/>
      <c r="JJ4043" s="184"/>
    </row>
    <row r="4044" spans="2:270">
      <c r="B4044" s="202"/>
      <c r="E4044" s="216"/>
      <c r="F4044" s="216"/>
      <c r="G4044" s="216"/>
      <c r="H4044" s="216"/>
      <c r="I4044" s="216"/>
      <c r="J4044" s="216"/>
      <c r="K4044" s="216"/>
      <c r="L4044" s="216"/>
      <c r="M4044" s="216"/>
      <c r="N4044" s="216"/>
      <c r="O4044" s="216"/>
      <c r="P4044" s="216"/>
      <c r="Q4044" s="216"/>
      <c r="R4044" s="216"/>
      <c r="S4044" s="216"/>
      <c r="T4044" s="216"/>
      <c r="U4044" s="216"/>
      <c r="V4044" s="216"/>
      <c r="W4044" s="216"/>
      <c r="X4044" s="216"/>
      <c r="Y4044" s="216"/>
      <c r="Z4044" s="216"/>
      <c r="AA4044" s="216"/>
      <c r="AB4044" s="216"/>
      <c r="AC4044" s="216"/>
      <c r="AD4044" s="216"/>
      <c r="AE4044" s="216"/>
      <c r="AF4044" s="216"/>
      <c r="AG4044" s="216"/>
      <c r="AH4044" s="216"/>
      <c r="AI4044" s="216"/>
      <c r="AJ4044" s="216"/>
      <c r="AK4044" s="216"/>
      <c r="AL4044" s="216"/>
      <c r="FY4044" s="184"/>
      <c r="JJ4044" s="184"/>
    </row>
    <row r="4045" spans="2:270">
      <c r="B4045" s="202"/>
      <c r="E4045" s="216"/>
      <c r="F4045" s="216"/>
      <c r="G4045" s="216"/>
      <c r="H4045" s="216"/>
      <c r="I4045" s="216"/>
      <c r="J4045" s="216"/>
      <c r="K4045" s="216"/>
      <c r="L4045" s="216"/>
      <c r="M4045" s="216"/>
      <c r="N4045" s="216"/>
      <c r="O4045" s="216"/>
      <c r="P4045" s="216"/>
      <c r="Q4045" s="216"/>
      <c r="R4045" s="216"/>
      <c r="S4045" s="216"/>
      <c r="T4045" s="216"/>
      <c r="U4045" s="216"/>
      <c r="V4045" s="216"/>
      <c r="W4045" s="216"/>
      <c r="X4045" s="216"/>
      <c r="Y4045" s="216"/>
      <c r="Z4045" s="216"/>
      <c r="AA4045" s="216"/>
      <c r="AB4045" s="216"/>
      <c r="AC4045" s="216"/>
      <c r="AD4045" s="216"/>
      <c r="AE4045" s="216"/>
      <c r="AF4045" s="216"/>
      <c r="AG4045" s="216"/>
      <c r="AH4045" s="216"/>
      <c r="AI4045" s="216"/>
      <c r="AJ4045" s="216"/>
      <c r="AK4045" s="216"/>
      <c r="AL4045" s="216"/>
      <c r="FY4045" s="184"/>
      <c r="JJ4045" s="184"/>
    </row>
    <row r="4046" spans="2:270">
      <c r="B4046" s="202"/>
      <c r="E4046" s="216"/>
      <c r="F4046" s="216"/>
      <c r="G4046" s="216"/>
      <c r="H4046" s="216"/>
      <c r="I4046" s="216"/>
      <c r="J4046" s="216"/>
      <c r="K4046" s="216"/>
      <c r="L4046" s="216"/>
      <c r="M4046" s="216"/>
      <c r="N4046" s="216"/>
      <c r="O4046" s="216"/>
      <c r="P4046" s="216"/>
      <c r="Q4046" s="216"/>
      <c r="R4046" s="216"/>
      <c r="S4046" s="216"/>
      <c r="T4046" s="216"/>
      <c r="U4046" s="216"/>
      <c r="V4046" s="216"/>
      <c r="W4046" s="216"/>
      <c r="X4046" s="216"/>
      <c r="Y4046" s="216"/>
      <c r="Z4046" s="216"/>
      <c r="AA4046" s="216"/>
      <c r="AB4046" s="216"/>
      <c r="AC4046" s="216"/>
      <c r="AD4046" s="216"/>
      <c r="AE4046" s="216"/>
      <c r="AF4046" s="216"/>
      <c r="AG4046" s="216"/>
      <c r="AH4046" s="216"/>
      <c r="AI4046" s="216"/>
      <c r="AJ4046" s="216"/>
      <c r="AK4046" s="216"/>
      <c r="AL4046" s="216"/>
      <c r="FY4046" s="184"/>
      <c r="JJ4046" s="184"/>
    </row>
    <row r="4047" spans="2:270">
      <c r="B4047" s="202"/>
      <c r="E4047" s="216"/>
      <c r="F4047" s="216"/>
      <c r="G4047" s="216"/>
      <c r="H4047" s="216"/>
      <c r="I4047" s="216"/>
      <c r="J4047" s="216"/>
      <c r="K4047" s="216"/>
      <c r="L4047" s="216"/>
      <c r="M4047" s="216"/>
      <c r="N4047" s="216"/>
      <c r="O4047" s="216"/>
      <c r="P4047" s="216"/>
      <c r="Q4047" s="216"/>
      <c r="R4047" s="216"/>
      <c r="S4047" s="216"/>
      <c r="T4047" s="216"/>
      <c r="U4047" s="216"/>
      <c r="V4047" s="216"/>
      <c r="W4047" s="216"/>
      <c r="X4047" s="216"/>
      <c r="Y4047" s="216"/>
      <c r="Z4047" s="216"/>
      <c r="AA4047" s="216"/>
      <c r="AB4047" s="216"/>
      <c r="AC4047" s="216"/>
      <c r="AD4047" s="216"/>
      <c r="AE4047" s="216"/>
      <c r="AF4047" s="216"/>
      <c r="AG4047" s="216"/>
      <c r="AH4047" s="216"/>
      <c r="AI4047" s="216"/>
      <c r="AJ4047" s="216"/>
      <c r="AK4047" s="216"/>
      <c r="AL4047" s="216"/>
      <c r="FY4047" s="184"/>
      <c r="JJ4047" s="184"/>
    </row>
    <row r="4048" spans="2:270">
      <c r="B4048" s="202"/>
      <c r="E4048" s="216"/>
      <c r="F4048" s="216"/>
      <c r="G4048" s="216"/>
      <c r="H4048" s="216"/>
      <c r="I4048" s="216"/>
      <c r="J4048" s="216"/>
      <c r="K4048" s="216"/>
      <c r="L4048" s="216"/>
      <c r="M4048" s="216"/>
      <c r="N4048" s="216"/>
      <c r="O4048" s="216"/>
      <c r="P4048" s="216"/>
      <c r="Q4048" s="216"/>
      <c r="R4048" s="216"/>
      <c r="S4048" s="216"/>
      <c r="T4048" s="216"/>
      <c r="U4048" s="216"/>
      <c r="V4048" s="216"/>
      <c r="W4048" s="216"/>
      <c r="X4048" s="216"/>
      <c r="Y4048" s="216"/>
      <c r="Z4048" s="216"/>
      <c r="AA4048" s="216"/>
      <c r="AB4048" s="216"/>
      <c r="AC4048" s="216"/>
      <c r="AD4048" s="216"/>
      <c r="AE4048" s="216"/>
      <c r="AF4048" s="216"/>
      <c r="AG4048" s="216"/>
      <c r="AH4048" s="216"/>
      <c r="AI4048" s="216"/>
      <c r="AJ4048" s="216"/>
      <c r="AK4048" s="216"/>
      <c r="AL4048" s="216"/>
      <c r="FY4048" s="184"/>
      <c r="JJ4048" s="184"/>
    </row>
    <row r="4049" spans="2:270">
      <c r="B4049" s="202"/>
      <c r="E4049" s="216"/>
      <c r="F4049" s="216"/>
      <c r="G4049" s="216"/>
      <c r="H4049" s="216"/>
      <c r="I4049" s="216"/>
      <c r="J4049" s="216"/>
      <c r="K4049" s="216"/>
      <c r="L4049" s="216"/>
      <c r="M4049" s="216"/>
      <c r="N4049" s="216"/>
      <c r="O4049" s="216"/>
      <c r="P4049" s="216"/>
      <c r="Q4049" s="216"/>
      <c r="R4049" s="216"/>
      <c r="S4049" s="216"/>
      <c r="T4049" s="216"/>
      <c r="U4049" s="216"/>
      <c r="V4049" s="216"/>
      <c r="W4049" s="216"/>
      <c r="X4049" s="216"/>
      <c r="Y4049" s="216"/>
      <c r="Z4049" s="216"/>
      <c r="AA4049" s="216"/>
      <c r="AB4049" s="216"/>
      <c r="AC4049" s="216"/>
      <c r="AD4049" s="216"/>
      <c r="AE4049" s="216"/>
      <c r="AF4049" s="216"/>
      <c r="AG4049" s="216"/>
      <c r="AH4049" s="216"/>
      <c r="AI4049" s="216"/>
      <c r="AJ4049" s="216"/>
      <c r="AK4049" s="216"/>
      <c r="AL4049" s="216"/>
      <c r="FY4049" s="184"/>
      <c r="JJ4049" s="184"/>
    </row>
    <row r="4050" spans="2:270">
      <c r="B4050" s="202"/>
      <c r="E4050" s="216"/>
      <c r="F4050" s="216"/>
      <c r="G4050" s="216"/>
      <c r="H4050" s="216"/>
      <c r="I4050" s="216"/>
      <c r="J4050" s="216"/>
      <c r="K4050" s="216"/>
      <c r="L4050" s="216"/>
      <c r="M4050" s="216"/>
      <c r="N4050" s="216"/>
      <c r="O4050" s="216"/>
      <c r="P4050" s="216"/>
      <c r="Q4050" s="216"/>
      <c r="R4050" s="216"/>
      <c r="S4050" s="216"/>
      <c r="T4050" s="216"/>
      <c r="U4050" s="216"/>
      <c r="V4050" s="216"/>
      <c r="W4050" s="216"/>
      <c r="X4050" s="216"/>
      <c r="Y4050" s="216"/>
      <c r="Z4050" s="216"/>
      <c r="AA4050" s="216"/>
      <c r="AB4050" s="216"/>
      <c r="AC4050" s="216"/>
      <c r="AD4050" s="216"/>
      <c r="AE4050" s="216"/>
      <c r="AF4050" s="216"/>
      <c r="AG4050" s="216"/>
      <c r="AH4050" s="216"/>
      <c r="AI4050" s="216"/>
      <c r="AJ4050" s="216"/>
      <c r="AK4050" s="216"/>
      <c r="AL4050" s="216"/>
      <c r="FY4050" s="184"/>
      <c r="JJ4050" s="184"/>
    </row>
    <row r="4051" spans="2:270">
      <c r="B4051" s="202"/>
      <c r="E4051" s="216"/>
      <c r="F4051" s="216"/>
      <c r="G4051" s="216"/>
      <c r="H4051" s="216"/>
      <c r="I4051" s="216"/>
      <c r="J4051" s="216"/>
      <c r="K4051" s="216"/>
      <c r="L4051" s="216"/>
      <c r="M4051" s="216"/>
      <c r="N4051" s="216"/>
      <c r="O4051" s="216"/>
      <c r="P4051" s="216"/>
      <c r="Q4051" s="216"/>
      <c r="R4051" s="216"/>
      <c r="S4051" s="216"/>
      <c r="T4051" s="216"/>
      <c r="U4051" s="216"/>
      <c r="V4051" s="216"/>
      <c r="W4051" s="216"/>
      <c r="X4051" s="216"/>
      <c r="Y4051" s="216"/>
      <c r="Z4051" s="216"/>
      <c r="AA4051" s="216"/>
      <c r="AB4051" s="216"/>
      <c r="AC4051" s="216"/>
      <c r="AD4051" s="216"/>
      <c r="AE4051" s="216"/>
      <c r="AF4051" s="216"/>
      <c r="AG4051" s="216"/>
      <c r="AH4051" s="216"/>
      <c r="AI4051" s="216"/>
      <c r="AJ4051" s="216"/>
      <c r="AK4051" s="216"/>
      <c r="AL4051" s="216"/>
      <c r="FY4051" s="184"/>
      <c r="JJ4051" s="184"/>
    </row>
    <row r="4052" spans="2:270">
      <c r="B4052" s="202"/>
      <c r="E4052" s="216"/>
      <c r="F4052" s="216"/>
      <c r="G4052" s="216"/>
      <c r="H4052" s="216"/>
      <c r="I4052" s="216"/>
      <c r="J4052" s="216"/>
      <c r="K4052" s="216"/>
      <c r="L4052" s="216"/>
      <c r="M4052" s="216"/>
      <c r="N4052" s="216"/>
      <c r="O4052" s="216"/>
      <c r="P4052" s="216"/>
      <c r="Q4052" s="216"/>
      <c r="R4052" s="216"/>
      <c r="S4052" s="216"/>
      <c r="T4052" s="216"/>
      <c r="U4052" s="216"/>
      <c r="V4052" s="216"/>
      <c r="W4052" s="216"/>
      <c r="X4052" s="216"/>
      <c r="Y4052" s="216"/>
      <c r="Z4052" s="216"/>
      <c r="AA4052" s="216"/>
      <c r="AB4052" s="216"/>
      <c r="AC4052" s="216"/>
      <c r="AD4052" s="216"/>
      <c r="AE4052" s="216"/>
      <c r="AF4052" s="216"/>
      <c r="AG4052" s="216"/>
      <c r="AH4052" s="216"/>
      <c r="AI4052" s="216"/>
      <c r="AJ4052" s="216"/>
      <c r="AK4052" s="216"/>
      <c r="AL4052" s="216"/>
      <c r="FY4052" s="184"/>
      <c r="JJ4052" s="184"/>
    </row>
    <row r="4053" spans="2:270">
      <c r="B4053" s="202"/>
      <c r="E4053" s="216"/>
      <c r="F4053" s="216"/>
      <c r="G4053" s="216"/>
      <c r="H4053" s="216"/>
      <c r="I4053" s="216"/>
      <c r="J4053" s="216"/>
      <c r="K4053" s="216"/>
      <c r="L4053" s="216"/>
      <c r="M4053" s="216"/>
      <c r="N4053" s="216"/>
      <c r="O4053" s="216"/>
      <c r="P4053" s="216"/>
      <c r="Q4053" s="216"/>
      <c r="R4053" s="216"/>
      <c r="S4053" s="216"/>
      <c r="T4053" s="216"/>
      <c r="U4053" s="216"/>
      <c r="V4053" s="216"/>
      <c r="W4053" s="216"/>
      <c r="X4053" s="216"/>
      <c r="Y4053" s="216"/>
      <c r="Z4053" s="216"/>
      <c r="AA4053" s="216"/>
      <c r="AB4053" s="216"/>
      <c r="AC4053" s="216"/>
      <c r="AD4053" s="216"/>
      <c r="AE4053" s="216"/>
      <c r="AF4053" s="216"/>
      <c r="AG4053" s="216"/>
      <c r="AH4053" s="216"/>
      <c r="AI4053" s="216"/>
      <c r="AJ4053" s="216"/>
      <c r="AK4053" s="216"/>
      <c r="AL4053" s="216"/>
      <c r="FY4053" s="184"/>
      <c r="JJ4053" s="184"/>
    </row>
    <row r="4054" spans="2:270">
      <c r="B4054" s="202"/>
      <c r="E4054" s="216"/>
      <c r="F4054" s="216"/>
      <c r="G4054" s="216"/>
      <c r="H4054" s="216"/>
      <c r="I4054" s="216"/>
      <c r="J4054" s="216"/>
      <c r="K4054" s="216"/>
      <c r="L4054" s="216"/>
      <c r="M4054" s="216"/>
      <c r="N4054" s="216"/>
      <c r="O4054" s="216"/>
      <c r="P4054" s="216"/>
      <c r="Q4054" s="216"/>
      <c r="R4054" s="216"/>
      <c r="S4054" s="216"/>
      <c r="T4054" s="216"/>
      <c r="U4054" s="216"/>
      <c r="V4054" s="216"/>
      <c r="W4054" s="216"/>
      <c r="X4054" s="216"/>
      <c r="Y4054" s="216"/>
      <c r="Z4054" s="216"/>
      <c r="AA4054" s="216"/>
      <c r="AB4054" s="216"/>
      <c r="AC4054" s="216"/>
      <c r="AD4054" s="216"/>
      <c r="AE4054" s="216"/>
      <c r="AF4054" s="216"/>
      <c r="AG4054" s="216"/>
      <c r="AH4054" s="216"/>
      <c r="AI4054" s="216"/>
      <c r="AJ4054" s="216"/>
      <c r="AK4054" s="216"/>
      <c r="AL4054" s="216"/>
      <c r="FY4054" s="184"/>
      <c r="JJ4054" s="184"/>
    </row>
    <row r="4055" spans="2:270">
      <c r="B4055" s="202"/>
      <c r="E4055" s="216"/>
      <c r="F4055" s="216"/>
      <c r="G4055" s="216"/>
      <c r="H4055" s="216"/>
      <c r="I4055" s="216"/>
      <c r="J4055" s="216"/>
      <c r="K4055" s="216"/>
      <c r="L4055" s="216"/>
      <c r="M4055" s="216"/>
      <c r="N4055" s="216"/>
      <c r="O4055" s="216"/>
      <c r="P4055" s="216"/>
      <c r="Q4055" s="216"/>
      <c r="R4055" s="216"/>
      <c r="S4055" s="216"/>
      <c r="T4055" s="216"/>
      <c r="U4055" s="216"/>
      <c r="V4055" s="216"/>
      <c r="W4055" s="216"/>
      <c r="X4055" s="216"/>
      <c r="Y4055" s="216"/>
      <c r="Z4055" s="216"/>
      <c r="AA4055" s="216"/>
      <c r="AB4055" s="216"/>
      <c r="AC4055" s="216"/>
      <c r="AD4055" s="216"/>
      <c r="AE4055" s="216"/>
      <c r="AF4055" s="216"/>
      <c r="AG4055" s="216"/>
      <c r="AH4055" s="216"/>
      <c r="AI4055" s="216"/>
      <c r="AJ4055" s="216"/>
      <c r="AK4055" s="216"/>
      <c r="AL4055" s="216"/>
      <c r="FY4055" s="184"/>
      <c r="JJ4055" s="184"/>
    </row>
    <row r="4056" spans="2:270">
      <c r="B4056" s="202"/>
      <c r="E4056" s="216"/>
      <c r="F4056" s="216"/>
      <c r="G4056" s="216"/>
      <c r="H4056" s="216"/>
      <c r="I4056" s="216"/>
      <c r="J4056" s="216"/>
      <c r="K4056" s="216"/>
      <c r="L4056" s="216"/>
      <c r="M4056" s="216"/>
      <c r="N4056" s="216"/>
      <c r="O4056" s="216"/>
      <c r="P4056" s="216"/>
      <c r="Q4056" s="216"/>
      <c r="R4056" s="216"/>
      <c r="S4056" s="216"/>
      <c r="T4056" s="216"/>
      <c r="U4056" s="216"/>
      <c r="V4056" s="216"/>
      <c r="W4056" s="216"/>
      <c r="X4056" s="216"/>
      <c r="Y4056" s="216"/>
      <c r="Z4056" s="216"/>
      <c r="AA4056" s="216"/>
      <c r="AB4056" s="216"/>
      <c r="AC4056" s="216"/>
      <c r="AD4056" s="216"/>
      <c r="AE4056" s="216"/>
      <c r="AF4056" s="216"/>
      <c r="AG4056" s="216"/>
      <c r="AH4056" s="216"/>
      <c r="AI4056" s="216"/>
      <c r="AJ4056" s="216"/>
      <c r="AK4056" s="216"/>
      <c r="AL4056" s="216"/>
      <c r="FY4056" s="184"/>
      <c r="JJ4056" s="184"/>
    </row>
    <row r="4057" spans="2:270">
      <c r="B4057" s="202"/>
      <c r="E4057" s="216"/>
      <c r="F4057" s="216"/>
      <c r="G4057" s="216"/>
      <c r="H4057" s="216"/>
      <c r="I4057" s="216"/>
      <c r="J4057" s="216"/>
      <c r="K4057" s="216"/>
      <c r="L4057" s="216"/>
      <c r="M4057" s="216"/>
      <c r="N4057" s="216"/>
      <c r="O4057" s="216"/>
      <c r="P4057" s="216"/>
      <c r="Q4057" s="216"/>
      <c r="R4057" s="216"/>
      <c r="S4057" s="216"/>
      <c r="T4057" s="216"/>
      <c r="U4057" s="216"/>
      <c r="V4057" s="216"/>
      <c r="W4057" s="216"/>
      <c r="X4057" s="216"/>
      <c r="Y4057" s="216"/>
      <c r="Z4057" s="216"/>
      <c r="AA4057" s="216"/>
      <c r="AB4057" s="216"/>
      <c r="AC4057" s="216"/>
      <c r="AD4057" s="216"/>
      <c r="AE4057" s="216"/>
      <c r="AF4057" s="216"/>
      <c r="AG4057" s="216"/>
      <c r="AH4057" s="216"/>
      <c r="AI4057" s="216"/>
      <c r="AJ4057" s="216"/>
      <c r="AK4057" s="216"/>
      <c r="AL4057" s="216"/>
      <c r="FY4057" s="184"/>
      <c r="JJ4057" s="184"/>
    </row>
    <row r="4058" spans="2:270">
      <c r="B4058" s="202"/>
      <c r="E4058" s="216"/>
      <c r="F4058" s="216"/>
      <c r="G4058" s="216"/>
      <c r="H4058" s="216"/>
      <c r="I4058" s="216"/>
      <c r="J4058" s="216"/>
      <c r="K4058" s="216"/>
      <c r="L4058" s="216"/>
      <c r="M4058" s="216"/>
      <c r="N4058" s="216"/>
      <c r="O4058" s="216"/>
      <c r="P4058" s="216"/>
      <c r="Q4058" s="216"/>
      <c r="R4058" s="216"/>
      <c r="S4058" s="216"/>
      <c r="T4058" s="216"/>
      <c r="U4058" s="216"/>
      <c r="V4058" s="216"/>
      <c r="W4058" s="216"/>
      <c r="X4058" s="216"/>
      <c r="Y4058" s="216"/>
      <c r="Z4058" s="216"/>
      <c r="AA4058" s="216"/>
      <c r="AB4058" s="216"/>
      <c r="AC4058" s="216"/>
      <c r="AD4058" s="216"/>
      <c r="AE4058" s="216"/>
      <c r="AF4058" s="216"/>
      <c r="AG4058" s="216"/>
      <c r="AH4058" s="216"/>
      <c r="AI4058" s="216"/>
      <c r="AJ4058" s="216"/>
      <c r="AK4058" s="216"/>
      <c r="AL4058" s="216"/>
      <c r="FY4058" s="184"/>
      <c r="JJ4058" s="184"/>
    </row>
    <row r="4059" spans="2:270">
      <c r="B4059" s="202"/>
      <c r="E4059" s="216"/>
      <c r="F4059" s="216"/>
      <c r="G4059" s="216"/>
      <c r="H4059" s="216"/>
      <c r="I4059" s="216"/>
      <c r="J4059" s="216"/>
      <c r="K4059" s="216"/>
      <c r="L4059" s="216"/>
      <c r="M4059" s="216"/>
      <c r="N4059" s="216"/>
      <c r="O4059" s="216"/>
      <c r="P4059" s="216"/>
      <c r="Q4059" s="216"/>
      <c r="R4059" s="216"/>
      <c r="S4059" s="216"/>
      <c r="T4059" s="216"/>
      <c r="U4059" s="216"/>
      <c r="V4059" s="216"/>
      <c r="W4059" s="216"/>
      <c r="X4059" s="216"/>
      <c r="Y4059" s="216"/>
      <c r="Z4059" s="216"/>
      <c r="AA4059" s="216"/>
      <c r="AB4059" s="216"/>
      <c r="AC4059" s="216"/>
      <c r="AD4059" s="216"/>
      <c r="AE4059" s="216"/>
      <c r="AF4059" s="216"/>
      <c r="AG4059" s="216"/>
      <c r="AH4059" s="216"/>
      <c r="AI4059" s="216"/>
      <c r="AJ4059" s="216"/>
      <c r="AK4059" s="216"/>
      <c r="AL4059" s="216"/>
      <c r="FY4059" s="184"/>
      <c r="JJ4059" s="184"/>
    </row>
    <row r="4060" spans="2:270">
      <c r="B4060" s="202"/>
      <c r="E4060" s="216"/>
      <c r="F4060" s="216"/>
      <c r="G4060" s="216"/>
      <c r="H4060" s="216"/>
      <c r="I4060" s="216"/>
      <c r="J4060" s="216"/>
      <c r="K4060" s="216"/>
      <c r="L4060" s="216"/>
      <c r="M4060" s="216"/>
      <c r="N4060" s="216"/>
      <c r="O4060" s="216"/>
      <c r="P4060" s="216"/>
      <c r="Q4060" s="216"/>
      <c r="R4060" s="216"/>
      <c r="S4060" s="216"/>
      <c r="T4060" s="216"/>
      <c r="U4060" s="216"/>
      <c r="V4060" s="216"/>
      <c r="W4060" s="216"/>
      <c r="X4060" s="216"/>
      <c r="Y4060" s="216"/>
      <c r="Z4060" s="216"/>
      <c r="AA4060" s="216"/>
      <c r="AB4060" s="216"/>
      <c r="AC4060" s="216"/>
      <c r="AD4060" s="216"/>
      <c r="AE4060" s="216"/>
      <c r="AF4060" s="216"/>
      <c r="AG4060" s="216"/>
      <c r="AH4060" s="216"/>
      <c r="AI4060" s="216"/>
      <c r="AJ4060" s="216"/>
      <c r="AK4060" s="216"/>
      <c r="AL4060" s="216"/>
      <c r="FY4060" s="184"/>
      <c r="JJ4060" s="184"/>
    </row>
    <row r="4061" spans="2:270">
      <c r="B4061" s="202"/>
      <c r="E4061" s="216"/>
      <c r="F4061" s="216"/>
      <c r="G4061" s="216"/>
      <c r="H4061" s="216"/>
      <c r="I4061" s="216"/>
      <c r="J4061" s="216"/>
      <c r="K4061" s="216"/>
      <c r="L4061" s="216"/>
      <c r="M4061" s="216"/>
      <c r="N4061" s="216"/>
      <c r="O4061" s="216"/>
      <c r="P4061" s="216"/>
      <c r="Q4061" s="216"/>
      <c r="R4061" s="216"/>
      <c r="S4061" s="216"/>
      <c r="T4061" s="216"/>
      <c r="U4061" s="216"/>
      <c r="V4061" s="216"/>
      <c r="W4061" s="216"/>
      <c r="X4061" s="216"/>
      <c r="Y4061" s="216"/>
      <c r="Z4061" s="216"/>
      <c r="AA4061" s="216"/>
      <c r="AB4061" s="216"/>
      <c r="AC4061" s="216"/>
      <c r="AD4061" s="216"/>
      <c r="AE4061" s="216"/>
      <c r="AF4061" s="216"/>
      <c r="AG4061" s="216"/>
      <c r="AH4061" s="216"/>
      <c r="AI4061" s="216"/>
      <c r="AJ4061" s="216"/>
      <c r="AK4061" s="216"/>
      <c r="AL4061" s="216"/>
      <c r="FY4061" s="184"/>
      <c r="JJ4061" s="184"/>
    </row>
    <row r="4062" spans="2:270">
      <c r="B4062" s="202"/>
      <c r="E4062" s="216"/>
      <c r="F4062" s="216"/>
      <c r="G4062" s="216"/>
      <c r="H4062" s="216"/>
      <c r="I4062" s="216"/>
      <c r="J4062" s="216"/>
      <c r="K4062" s="216"/>
      <c r="L4062" s="216"/>
      <c r="M4062" s="216"/>
      <c r="N4062" s="216"/>
      <c r="O4062" s="216"/>
      <c r="P4062" s="216"/>
      <c r="Q4062" s="216"/>
      <c r="R4062" s="216"/>
      <c r="S4062" s="216"/>
      <c r="T4062" s="216"/>
      <c r="U4062" s="216"/>
      <c r="V4062" s="216"/>
      <c r="W4062" s="216"/>
      <c r="X4062" s="216"/>
      <c r="Y4062" s="216"/>
      <c r="Z4062" s="216"/>
      <c r="AA4062" s="216"/>
      <c r="AB4062" s="216"/>
      <c r="AC4062" s="216"/>
      <c r="AD4062" s="216"/>
      <c r="AE4062" s="216"/>
      <c r="AF4062" s="216"/>
      <c r="AG4062" s="216"/>
      <c r="AH4062" s="216"/>
      <c r="AI4062" s="216"/>
      <c r="AJ4062" s="216"/>
      <c r="AK4062" s="216"/>
      <c r="AL4062" s="216"/>
      <c r="FY4062" s="184"/>
      <c r="JJ4062" s="184"/>
    </row>
    <row r="4063" spans="2:270">
      <c r="B4063" s="202"/>
      <c r="E4063" s="216"/>
      <c r="F4063" s="216"/>
      <c r="G4063" s="216"/>
      <c r="H4063" s="216"/>
      <c r="I4063" s="216"/>
      <c r="J4063" s="216"/>
      <c r="K4063" s="216"/>
      <c r="L4063" s="216"/>
      <c r="M4063" s="216"/>
      <c r="N4063" s="216"/>
      <c r="O4063" s="216"/>
      <c r="P4063" s="216"/>
      <c r="Q4063" s="216"/>
      <c r="R4063" s="216"/>
      <c r="S4063" s="216"/>
      <c r="T4063" s="216"/>
      <c r="U4063" s="216"/>
      <c r="V4063" s="216"/>
      <c r="W4063" s="216"/>
      <c r="X4063" s="216"/>
      <c r="Y4063" s="216"/>
      <c r="Z4063" s="216"/>
      <c r="AA4063" s="216"/>
      <c r="AB4063" s="216"/>
      <c r="AC4063" s="216"/>
      <c r="AD4063" s="216"/>
      <c r="AE4063" s="216"/>
      <c r="AF4063" s="216"/>
      <c r="AG4063" s="216"/>
      <c r="AH4063" s="216"/>
      <c r="AI4063" s="216"/>
      <c r="AJ4063" s="216"/>
      <c r="AK4063" s="216"/>
      <c r="AL4063" s="216"/>
      <c r="FY4063" s="184"/>
      <c r="JJ4063" s="184"/>
    </row>
    <row r="4064" spans="2:270">
      <c r="B4064" s="202"/>
      <c r="E4064" s="216"/>
      <c r="F4064" s="216"/>
      <c r="G4064" s="216"/>
      <c r="H4064" s="216"/>
      <c r="I4064" s="216"/>
      <c r="J4064" s="216"/>
      <c r="K4064" s="216"/>
      <c r="L4064" s="216"/>
      <c r="M4064" s="216"/>
      <c r="N4064" s="216"/>
      <c r="O4064" s="216"/>
      <c r="P4064" s="216"/>
      <c r="Q4064" s="216"/>
      <c r="R4064" s="216"/>
      <c r="S4064" s="216"/>
      <c r="T4064" s="216"/>
      <c r="U4064" s="216"/>
      <c r="V4064" s="216"/>
      <c r="W4064" s="216"/>
      <c r="X4064" s="216"/>
      <c r="Y4064" s="216"/>
      <c r="Z4064" s="216"/>
      <c r="AA4064" s="216"/>
      <c r="AB4064" s="216"/>
      <c r="AC4064" s="216"/>
      <c r="AD4064" s="216"/>
      <c r="AE4064" s="216"/>
      <c r="AF4064" s="216"/>
      <c r="AG4064" s="216"/>
      <c r="AH4064" s="216"/>
      <c r="AI4064" s="216"/>
      <c r="AJ4064" s="216"/>
      <c r="AK4064" s="216"/>
      <c r="AL4064" s="216"/>
      <c r="FY4064" s="184"/>
      <c r="JJ4064" s="184"/>
    </row>
    <row r="4065" spans="2:270">
      <c r="B4065" s="202"/>
      <c r="E4065" s="216"/>
      <c r="F4065" s="216"/>
      <c r="G4065" s="216"/>
      <c r="H4065" s="216"/>
      <c r="I4065" s="216"/>
      <c r="J4065" s="216"/>
      <c r="K4065" s="216"/>
      <c r="L4065" s="216"/>
      <c r="M4065" s="216"/>
      <c r="N4065" s="216"/>
      <c r="O4065" s="216"/>
      <c r="P4065" s="216"/>
      <c r="Q4065" s="216"/>
      <c r="R4065" s="216"/>
      <c r="S4065" s="216"/>
      <c r="T4065" s="216"/>
      <c r="U4065" s="216"/>
      <c r="V4065" s="216"/>
      <c r="W4065" s="216"/>
      <c r="X4065" s="216"/>
      <c r="Y4065" s="216"/>
      <c r="Z4065" s="216"/>
      <c r="AA4065" s="216"/>
      <c r="AB4065" s="216"/>
      <c r="AC4065" s="216"/>
      <c r="AD4065" s="216"/>
      <c r="AE4065" s="216"/>
      <c r="AF4065" s="216"/>
      <c r="AG4065" s="216"/>
      <c r="AH4065" s="216"/>
      <c r="AI4065" s="216"/>
      <c r="AJ4065" s="216"/>
      <c r="AK4065" s="216"/>
      <c r="AL4065" s="216"/>
      <c r="FY4065" s="184"/>
      <c r="JJ4065" s="184"/>
    </row>
    <row r="4066" spans="2:270">
      <c r="B4066" s="202"/>
      <c r="E4066" s="216"/>
      <c r="F4066" s="216"/>
      <c r="G4066" s="216"/>
      <c r="H4066" s="216"/>
      <c r="I4066" s="216"/>
      <c r="J4066" s="216"/>
      <c r="K4066" s="216"/>
      <c r="L4066" s="216"/>
      <c r="M4066" s="216"/>
      <c r="N4066" s="216"/>
      <c r="O4066" s="216"/>
      <c r="P4066" s="216"/>
      <c r="Q4066" s="216"/>
      <c r="R4066" s="216"/>
      <c r="S4066" s="216"/>
      <c r="T4066" s="216"/>
      <c r="U4066" s="216"/>
      <c r="V4066" s="216"/>
      <c r="W4066" s="216"/>
      <c r="X4066" s="216"/>
      <c r="Y4066" s="216"/>
      <c r="Z4066" s="216"/>
      <c r="AA4066" s="216"/>
      <c r="AB4066" s="216"/>
      <c r="AC4066" s="216"/>
      <c r="AD4066" s="216"/>
      <c r="AE4066" s="216"/>
      <c r="AF4066" s="216"/>
      <c r="AG4066" s="216"/>
      <c r="AH4066" s="216"/>
      <c r="AI4066" s="216"/>
      <c r="AJ4066" s="216"/>
      <c r="AK4066" s="216"/>
      <c r="AL4066" s="216"/>
      <c r="FY4066" s="184"/>
      <c r="JJ4066" s="184"/>
    </row>
    <row r="4067" spans="2:270">
      <c r="B4067" s="202"/>
      <c r="E4067" s="216"/>
      <c r="F4067" s="216"/>
      <c r="G4067" s="216"/>
      <c r="H4067" s="216"/>
      <c r="I4067" s="216"/>
      <c r="J4067" s="216"/>
      <c r="K4067" s="216"/>
      <c r="L4067" s="216"/>
      <c r="M4067" s="216"/>
      <c r="N4067" s="216"/>
      <c r="O4067" s="216"/>
      <c r="P4067" s="216"/>
      <c r="Q4067" s="216"/>
      <c r="R4067" s="216"/>
      <c r="S4067" s="216"/>
      <c r="T4067" s="216"/>
      <c r="U4067" s="216"/>
      <c r="V4067" s="216"/>
      <c r="W4067" s="216"/>
      <c r="X4067" s="216"/>
      <c r="Y4067" s="216"/>
      <c r="Z4067" s="216"/>
      <c r="AA4067" s="216"/>
      <c r="AB4067" s="216"/>
      <c r="AC4067" s="216"/>
      <c r="AD4067" s="216"/>
      <c r="AE4067" s="216"/>
      <c r="AF4067" s="216"/>
      <c r="AG4067" s="216"/>
      <c r="AH4067" s="216"/>
      <c r="AI4067" s="216"/>
      <c r="AJ4067" s="216"/>
      <c r="AK4067" s="216"/>
      <c r="AL4067" s="216"/>
      <c r="FY4067" s="184"/>
      <c r="JJ4067" s="184"/>
    </row>
    <row r="4068" spans="2:270">
      <c r="B4068" s="202"/>
      <c r="E4068" s="216"/>
      <c r="F4068" s="216"/>
      <c r="G4068" s="216"/>
      <c r="H4068" s="216"/>
      <c r="I4068" s="216"/>
      <c r="J4068" s="216"/>
      <c r="K4068" s="216"/>
      <c r="L4068" s="216"/>
      <c r="M4068" s="216"/>
      <c r="N4068" s="216"/>
      <c r="O4068" s="216"/>
      <c r="P4068" s="216"/>
      <c r="Q4068" s="216"/>
      <c r="R4068" s="216"/>
      <c r="S4068" s="216"/>
      <c r="T4068" s="216"/>
      <c r="U4068" s="216"/>
      <c r="V4068" s="216"/>
      <c r="W4068" s="216"/>
      <c r="X4068" s="216"/>
      <c r="Y4068" s="216"/>
      <c r="Z4068" s="216"/>
      <c r="AA4068" s="216"/>
      <c r="AB4068" s="216"/>
      <c r="AC4068" s="216"/>
      <c r="AD4068" s="216"/>
      <c r="AE4068" s="216"/>
      <c r="AF4068" s="216"/>
      <c r="AG4068" s="216"/>
      <c r="AH4068" s="216"/>
      <c r="AI4068" s="216"/>
      <c r="AJ4068" s="216"/>
      <c r="AK4068" s="216"/>
      <c r="AL4068" s="216"/>
      <c r="FY4068" s="184"/>
      <c r="JJ4068" s="184"/>
    </row>
    <row r="4069" spans="2:270">
      <c r="B4069" s="202"/>
      <c r="E4069" s="216"/>
      <c r="F4069" s="216"/>
      <c r="G4069" s="216"/>
      <c r="H4069" s="216"/>
      <c r="I4069" s="216"/>
      <c r="J4069" s="216"/>
      <c r="K4069" s="216"/>
      <c r="L4069" s="216"/>
      <c r="M4069" s="216"/>
      <c r="N4069" s="216"/>
      <c r="O4069" s="216"/>
      <c r="P4069" s="216"/>
      <c r="Q4069" s="216"/>
      <c r="R4069" s="216"/>
      <c r="S4069" s="216"/>
      <c r="T4069" s="216"/>
      <c r="U4069" s="216"/>
      <c r="V4069" s="216"/>
      <c r="W4069" s="216"/>
      <c r="X4069" s="216"/>
      <c r="Y4069" s="216"/>
      <c r="Z4069" s="216"/>
      <c r="AA4069" s="216"/>
      <c r="AB4069" s="216"/>
      <c r="AC4069" s="216"/>
      <c r="AD4069" s="216"/>
      <c r="AE4069" s="216"/>
      <c r="AF4069" s="216"/>
      <c r="AG4069" s="216"/>
      <c r="AH4069" s="216"/>
      <c r="AI4069" s="216"/>
      <c r="AJ4069" s="216"/>
      <c r="AK4069" s="216"/>
      <c r="AL4069" s="216"/>
      <c r="FY4069" s="184"/>
      <c r="JJ4069" s="184"/>
    </row>
    <row r="4070" spans="2:270">
      <c r="B4070" s="202"/>
      <c r="E4070" s="216"/>
      <c r="F4070" s="216"/>
      <c r="G4070" s="216"/>
      <c r="H4070" s="216"/>
      <c r="I4070" s="216"/>
      <c r="J4070" s="216"/>
      <c r="K4070" s="216"/>
      <c r="L4070" s="216"/>
      <c r="M4070" s="216"/>
      <c r="N4070" s="216"/>
      <c r="O4070" s="216"/>
      <c r="P4070" s="216"/>
      <c r="Q4070" s="216"/>
      <c r="R4070" s="216"/>
      <c r="S4070" s="216"/>
      <c r="T4070" s="216"/>
      <c r="U4070" s="216"/>
      <c r="V4070" s="216"/>
      <c r="W4070" s="216"/>
      <c r="X4070" s="216"/>
      <c r="Y4070" s="216"/>
      <c r="Z4070" s="216"/>
      <c r="AA4070" s="216"/>
      <c r="AB4070" s="216"/>
      <c r="AC4070" s="216"/>
      <c r="AD4070" s="216"/>
      <c r="AE4070" s="216"/>
      <c r="AF4070" s="216"/>
      <c r="AG4070" s="216"/>
      <c r="AH4070" s="216"/>
      <c r="AI4070" s="216"/>
      <c r="AJ4070" s="216"/>
      <c r="AK4070" s="216"/>
      <c r="AL4070" s="216"/>
      <c r="FY4070" s="184"/>
      <c r="JJ4070" s="184"/>
    </row>
    <row r="4071" spans="2:270">
      <c r="B4071" s="202"/>
      <c r="E4071" s="216"/>
      <c r="F4071" s="216"/>
      <c r="G4071" s="216"/>
      <c r="H4071" s="216"/>
      <c r="I4071" s="216"/>
      <c r="J4071" s="216"/>
      <c r="K4071" s="216"/>
      <c r="L4071" s="216"/>
      <c r="M4071" s="216"/>
      <c r="N4071" s="216"/>
      <c r="O4071" s="216"/>
      <c r="P4071" s="216"/>
      <c r="Q4071" s="216"/>
      <c r="R4071" s="216"/>
      <c r="S4071" s="216"/>
      <c r="T4071" s="216"/>
      <c r="U4071" s="216"/>
      <c r="V4071" s="216"/>
      <c r="W4071" s="216"/>
      <c r="X4071" s="216"/>
      <c r="Y4071" s="216"/>
      <c r="Z4071" s="216"/>
      <c r="AA4071" s="216"/>
      <c r="AB4071" s="216"/>
      <c r="AC4071" s="216"/>
      <c r="AD4071" s="216"/>
      <c r="AE4071" s="216"/>
      <c r="AF4071" s="216"/>
      <c r="AG4071" s="216"/>
      <c r="AH4071" s="216"/>
      <c r="AI4071" s="216"/>
      <c r="AJ4071" s="216"/>
      <c r="AK4071" s="216"/>
      <c r="AL4071" s="216"/>
      <c r="FY4071" s="184"/>
      <c r="JJ4071" s="184"/>
    </row>
    <row r="4072" spans="2:270">
      <c r="B4072" s="202"/>
      <c r="E4072" s="216"/>
      <c r="F4072" s="216"/>
      <c r="G4072" s="216"/>
      <c r="H4072" s="216"/>
      <c r="I4072" s="216"/>
      <c r="J4072" s="216"/>
      <c r="K4072" s="216"/>
      <c r="L4072" s="216"/>
      <c r="M4072" s="216"/>
      <c r="N4072" s="216"/>
      <c r="O4072" s="216"/>
      <c r="P4072" s="216"/>
      <c r="Q4072" s="216"/>
      <c r="R4072" s="216"/>
      <c r="S4072" s="216"/>
      <c r="T4072" s="216"/>
      <c r="U4072" s="216"/>
      <c r="V4072" s="216"/>
      <c r="W4072" s="216"/>
      <c r="X4072" s="216"/>
      <c r="Y4072" s="216"/>
      <c r="Z4072" s="216"/>
      <c r="AA4072" s="216"/>
      <c r="AB4072" s="216"/>
      <c r="AC4072" s="216"/>
      <c r="AD4072" s="216"/>
      <c r="AE4072" s="216"/>
      <c r="AF4072" s="216"/>
      <c r="AG4072" s="216"/>
      <c r="AH4072" s="216"/>
      <c r="AI4072" s="216"/>
      <c r="AJ4072" s="216"/>
      <c r="AK4072" s="216"/>
      <c r="AL4072" s="216"/>
      <c r="FY4072" s="184"/>
      <c r="JJ4072" s="184"/>
    </row>
    <row r="4073" spans="2:270">
      <c r="B4073" s="202"/>
      <c r="E4073" s="216"/>
      <c r="F4073" s="216"/>
      <c r="G4073" s="216"/>
      <c r="H4073" s="216"/>
      <c r="I4073" s="216"/>
      <c r="J4073" s="216"/>
      <c r="K4073" s="216"/>
      <c r="L4073" s="216"/>
      <c r="M4073" s="216"/>
      <c r="N4073" s="216"/>
      <c r="O4073" s="216"/>
      <c r="P4073" s="216"/>
      <c r="Q4073" s="216"/>
      <c r="R4073" s="216"/>
      <c r="S4073" s="216"/>
      <c r="T4073" s="216"/>
      <c r="U4073" s="216"/>
      <c r="V4073" s="216"/>
      <c r="W4073" s="216"/>
      <c r="X4073" s="216"/>
      <c r="Y4073" s="216"/>
      <c r="Z4073" s="216"/>
      <c r="AA4073" s="216"/>
      <c r="AB4073" s="216"/>
      <c r="AC4073" s="216"/>
      <c r="AD4073" s="216"/>
      <c r="AE4073" s="216"/>
      <c r="AF4073" s="216"/>
      <c r="AG4073" s="216"/>
      <c r="AH4073" s="216"/>
      <c r="AI4073" s="216"/>
      <c r="AJ4073" s="216"/>
      <c r="AK4073" s="216"/>
      <c r="AL4073" s="216"/>
      <c r="FY4073" s="184"/>
      <c r="JJ4073" s="184"/>
    </row>
    <row r="4074" spans="2:270">
      <c r="B4074" s="202"/>
      <c r="E4074" s="216"/>
      <c r="F4074" s="216"/>
      <c r="G4074" s="216"/>
      <c r="H4074" s="216"/>
      <c r="I4074" s="216"/>
      <c r="J4074" s="216"/>
      <c r="K4074" s="216"/>
      <c r="L4074" s="216"/>
      <c r="M4074" s="216"/>
      <c r="N4074" s="216"/>
      <c r="O4074" s="216"/>
      <c r="P4074" s="216"/>
      <c r="Q4074" s="216"/>
      <c r="R4074" s="216"/>
      <c r="S4074" s="216"/>
      <c r="T4074" s="216"/>
      <c r="U4074" s="216"/>
      <c r="V4074" s="216"/>
      <c r="W4074" s="216"/>
      <c r="X4074" s="216"/>
      <c r="Y4074" s="216"/>
      <c r="Z4074" s="216"/>
      <c r="AA4074" s="216"/>
      <c r="AB4074" s="216"/>
      <c r="AC4074" s="216"/>
      <c r="AD4074" s="216"/>
      <c r="AE4074" s="216"/>
      <c r="AF4074" s="216"/>
      <c r="AG4074" s="216"/>
      <c r="AH4074" s="216"/>
      <c r="AI4074" s="216"/>
      <c r="AJ4074" s="216"/>
      <c r="AK4074" s="216"/>
      <c r="AL4074" s="216"/>
      <c r="FY4074" s="184"/>
      <c r="JJ4074" s="184"/>
    </row>
    <row r="4075" spans="2:270">
      <c r="B4075" s="202"/>
      <c r="E4075" s="216"/>
      <c r="F4075" s="216"/>
      <c r="G4075" s="216"/>
      <c r="H4075" s="216"/>
      <c r="I4075" s="216"/>
      <c r="J4075" s="216"/>
      <c r="K4075" s="216"/>
      <c r="L4075" s="216"/>
      <c r="M4075" s="216"/>
      <c r="N4075" s="216"/>
      <c r="O4075" s="216"/>
      <c r="P4075" s="216"/>
      <c r="Q4075" s="216"/>
      <c r="R4075" s="216"/>
      <c r="S4075" s="216"/>
      <c r="T4075" s="216"/>
      <c r="U4075" s="216"/>
      <c r="V4075" s="216"/>
      <c r="W4075" s="216"/>
      <c r="X4075" s="216"/>
      <c r="Y4075" s="216"/>
      <c r="Z4075" s="216"/>
      <c r="AA4075" s="216"/>
      <c r="AB4075" s="216"/>
      <c r="AC4075" s="216"/>
      <c r="AD4075" s="216"/>
      <c r="AE4075" s="216"/>
      <c r="AF4075" s="216"/>
      <c r="AG4075" s="216"/>
      <c r="AH4075" s="216"/>
      <c r="AI4075" s="216"/>
      <c r="AJ4075" s="216"/>
      <c r="AK4075" s="216"/>
      <c r="AL4075" s="216"/>
      <c r="FY4075" s="184"/>
      <c r="JJ4075" s="184"/>
    </row>
    <row r="4076" spans="2:270">
      <c r="B4076" s="202"/>
      <c r="E4076" s="216"/>
      <c r="F4076" s="216"/>
      <c r="G4076" s="216"/>
      <c r="H4076" s="216"/>
      <c r="I4076" s="216"/>
      <c r="J4076" s="216"/>
      <c r="K4076" s="216"/>
      <c r="L4076" s="216"/>
      <c r="M4076" s="216"/>
      <c r="N4076" s="216"/>
      <c r="O4076" s="216"/>
      <c r="P4076" s="216"/>
      <c r="Q4076" s="216"/>
      <c r="R4076" s="216"/>
      <c r="S4076" s="216"/>
      <c r="T4076" s="216"/>
      <c r="U4076" s="216"/>
      <c r="V4076" s="216"/>
      <c r="W4076" s="216"/>
      <c r="X4076" s="216"/>
      <c r="Y4076" s="216"/>
      <c r="Z4076" s="216"/>
      <c r="AA4076" s="216"/>
      <c r="AB4076" s="216"/>
      <c r="AC4076" s="216"/>
      <c r="AD4076" s="216"/>
      <c r="AE4076" s="216"/>
      <c r="AF4076" s="216"/>
      <c r="AG4076" s="216"/>
      <c r="AH4076" s="216"/>
      <c r="AI4076" s="216"/>
      <c r="AJ4076" s="216"/>
      <c r="AK4076" s="216"/>
      <c r="AL4076" s="216"/>
      <c r="FY4076" s="184"/>
      <c r="JJ4076" s="184"/>
    </row>
    <row r="4077" spans="2:270">
      <c r="B4077" s="202"/>
      <c r="E4077" s="216"/>
      <c r="F4077" s="216"/>
      <c r="G4077" s="216"/>
      <c r="H4077" s="216"/>
      <c r="I4077" s="216"/>
      <c r="J4077" s="216"/>
      <c r="K4077" s="216"/>
      <c r="L4077" s="216"/>
      <c r="M4077" s="216"/>
      <c r="N4077" s="216"/>
      <c r="O4077" s="216"/>
      <c r="P4077" s="216"/>
      <c r="Q4077" s="216"/>
      <c r="R4077" s="216"/>
      <c r="S4077" s="216"/>
      <c r="T4077" s="216"/>
      <c r="U4077" s="216"/>
      <c r="V4077" s="216"/>
      <c r="W4077" s="216"/>
      <c r="X4077" s="216"/>
      <c r="Y4077" s="216"/>
      <c r="Z4077" s="216"/>
      <c r="AA4077" s="216"/>
      <c r="AB4077" s="216"/>
      <c r="AC4077" s="216"/>
      <c r="AD4077" s="216"/>
      <c r="AE4077" s="216"/>
      <c r="AF4077" s="216"/>
      <c r="AG4077" s="216"/>
      <c r="AH4077" s="216"/>
      <c r="AI4077" s="216"/>
      <c r="AJ4077" s="216"/>
      <c r="AK4077" s="216"/>
      <c r="AL4077" s="216"/>
      <c r="FY4077" s="184"/>
      <c r="JJ4077" s="184"/>
    </row>
    <row r="4078" spans="2:270">
      <c r="B4078" s="202"/>
      <c r="E4078" s="216"/>
      <c r="F4078" s="216"/>
      <c r="G4078" s="216"/>
      <c r="H4078" s="216"/>
      <c r="I4078" s="216"/>
      <c r="J4078" s="216"/>
      <c r="K4078" s="216"/>
      <c r="L4078" s="216"/>
      <c r="M4078" s="216"/>
      <c r="N4078" s="216"/>
      <c r="O4078" s="216"/>
      <c r="P4078" s="216"/>
      <c r="Q4078" s="216"/>
      <c r="R4078" s="216"/>
      <c r="S4078" s="216"/>
      <c r="T4078" s="216"/>
      <c r="U4078" s="216"/>
      <c r="V4078" s="216"/>
      <c r="W4078" s="216"/>
      <c r="X4078" s="216"/>
      <c r="Y4078" s="216"/>
      <c r="Z4078" s="216"/>
      <c r="AA4078" s="216"/>
      <c r="AB4078" s="216"/>
      <c r="AC4078" s="216"/>
      <c r="AD4078" s="216"/>
      <c r="AE4078" s="216"/>
      <c r="AF4078" s="216"/>
      <c r="AG4078" s="216"/>
      <c r="AH4078" s="216"/>
      <c r="AI4078" s="216"/>
      <c r="AJ4078" s="216"/>
      <c r="AK4078" s="216"/>
      <c r="AL4078" s="216"/>
      <c r="FY4078" s="184"/>
      <c r="JJ4078" s="184"/>
    </row>
    <row r="4079" spans="2:270">
      <c r="B4079" s="202"/>
      <c r="E4079" s="216"/>
      <c r="F4079" s="216"/>
      <c r="G4079" s="216"/>
      <c r="H4079" s="216"/>
      <c r="I4079" s="216"/>
      <c r="J4079" s="216"/>
      <c r="K4079" s="216"/>
      <c r="L4079" s="216"/>
      <c r="M4079" s="216"/>
      <c r="N4079" s="216"/>
      <c r="O4079" s="216"/>
      <c r="P4079" s="216"/>
      <c r="Q4079" s="216"/>
      <c r="R4079" s="216"/>
      <c r="S4079" s="216"/>
      <c r="T4079" s="216"/>
      <c r="U4079" s="216"/>
      <c r="V4079" s="216"/>
      <c r="W4079" s="216"/>
      <c r="X4079" s="216"/>
      <c r="Y4079" s="216"/>
      <c r="Z4079" s="216"/>
      <c r="AA4079" s="216"/>
      <c r="AB4079" s="216"/>
      <c r="AC4079" s="216"/>
      <c r="AD4079" s="216"/>
      <c r="AE4079" s="216"/>
      <c r="AF4079" s="216"/>
      <c r="AG4079" s="216"/>
      <c r="AH4079" s="216"/>
      <c r="AI4079" s="216"/>
      <c r="AJ4079" s="216"/>
      <c r="AK4079" s="216"/>
      <c r="AL4079" s="216"/>
      <c r="FY4079" s="184"/>
      <c r="JJ4079" s="184"/>
    </row>
    <row r="4080" spans="2:270">
      <c r="B4080" s="202"/>
      <c r="E4080" s="216"/>
      <c r="F4080" s="216"/>
      <c r="G4080" s="216"/>
      <c r="H4080" s="216"/>
      <c r="I4080" s="216"/>
      <c r="J4080" s="216"/>
      <c r="K4080" s="216"/>
      <c r="L4080" s="216"/>
      <c r="M4080" s="216"/>
      <c r="N4080" s="216"/>
      <c r="O4080" s="216"/>
      <c r="P4080" s="216"/>
      <c r="Q4080" s="216"/>
      <c r="R4080" s="216"/>
      <c r="S4080" s="216"/>
      <c r="T4080" s="216"/>
      <c r="U4080" s="216"/>
      <c r="V4080" s="216"/>
      <c r="W4080" s="216"/>
      <c r="X4080" s="216"/>
      <c r="Y4080" s="216"/>
      <c r="Z4080" s="216"/>
      <c r="AA4080" s="216"/>
      <c r="AB4080" s="216"/>
      <c r="AC4080" s="216"/>
      <c r="AD4080" s="216"/>
      <c r="AE4080" s="216"/>
      <c r="AF4080" s="216"/>
      <c r="AG4080" s="216"/>
      <c r="AH4080" s="216"/>
      <c r="AI4080" s="216"/>
      <c r="AJ4080" s="216"/>
      <c r="AK4080" s="216"/>
      <c r="AL4080" s="216"/>
      <c r="FY4080" s="184"/>
      <c r="JJ4080" s="184"/>
    </row>
    <row r="4081" spans="2:270">
      <c r="B4081" s="202"/>
      <c r="E4081" s="216"/>
      <c r="F4081" s="216"/>
      <c r="G4081" s="216"/>
      <c r="H4081" s="216"/>
      <c r="I4081" s="216"/>
      <c r="J4081" s="216"/>
      <c r="K4081" s="216"/>
      <c r="L4081" s="216"/>
      <c r="M4081" s="216"/>
      <c r="N4081" s="216"/>
      <c r="O4081" s="216"/>
      <c r="P4081" s="216"/>
      <c r="Q4081" s="216"/>
      <c r="R4081" s="216"/>
      <c r="S4081" s="216"/>
      <c r="T4081" s="216"/>
      <c r="U4081" s="216"/>
      <c r="V4081" s="216"/>
      <c r="W4081" s="216"/>
      <c r="X4081" s="216"/>
      <c r="Y4081" s="216"/>
      <c r="Z4081" s="216"/>
      <c r="AA4081" s="216"/>
      <c r="AB4081" s="216"/>
      <c r="AC4081" s="216"/>
      <c r="AD4081" s="216"/>
      <c r="AE4081" s="216"/>
      <c r="AF4081" s="216"/>
      <c r="AG4081" s="216"/>
      <c r="AH4081" s="216"/>
      <c r="AI4081" s="216"/>
      <c r="AJ4081" s="216"/>
      <c r="AK4081" s="216"/>
      <c r="AL4081" s="216"/>
      <c r="FY4081" s="184"/>
      <c r="JJ4081" s="184"/>
    </row>
    <row r="4082" spans="2:270">
      <c r="B4082" s="202"/>
      <c r="E4082" s="216"/>
      <c r="F4082" s="216"/>
      <c r="G4082" s="216"/>
      <c r="H4082" s="216"/>
      <c r="I4082" s="216"/>
      <c r="J4082" s="216"/>
      <c r="K4082" s="216"/>
      <c r="L4082" s="216"/>
      <c r="M4082" s="216"/>
      <c r="N4082" s="216"/>
      <c r="O4082" s="216"/>
      <c r="P4082" s="216"/>
      <c r="Q4082" s="216"/>
      <c r="R4082" s="216"/>
      <c r="S4082" s="216"/>
      <c r="T4082" s="216"/>
      <c r="U4082" s="216"/>
      <c r="V4082" s="216"/>
      <c r="W4082" s="216"/>
      <c r="X4082" s="216"/>
      <c r="Y4082" s="216"/>
      <c r="Z4082" s="216"/>
      <c r="AA4082" s="216"/>
      <c r="AB4082" s="216"/>
      <c r="AC4082" s="216"/>
      <c r="AD4082" s="216"/>
      <c r="AE4082" s="216"/>
      <c r="AF4082" s="216"/>
      <c r="AG4082" s="216"/>
      <c r="AH4082" s="216"/>
      <c r="AI4082" s="216"/>
      <c r="AJ4082" s="216"/>
      <c r="AK4082" s="216"/>
      <c r="AL4082" s="216"/>
      <c r="FY4082" s="184"/>
      <c r="JJ4082" s="184"/>
    </row>
    <row r="4083" spans="2:270">
      <c r="B4083" s="202"/>
      <c r="E4083" s="216"/>
      <c r="F4083" s="216"/>
      <c r="G4083" s="216"/>
      <c r="H4083" s="216"/>
      <c r="I4083" s="216"/>
      <c r="J4083" s="216"/>
      <c r="K4083" s="216"/>
      <c r="L4083" s="216"/>
      <c r="M4083" s="216"/>
      <c r="N4083" s="216"/>
      <c r="O4083" s="216"/>
      <c r="P4083" s="216"/>
      <c r="Q4083" s="216"/>
      <c r="R4083" s="216"/>
      <c r="S4083" s="216"/>
      <c r="T4083" s="216"/>
      <c r="U4083" s="216"/>
      <c r="V4083" s="216"/>
      <c r="W4083" s="216"/>
      <c r="X4083" s="216"/>
      <c r="Y4083" s="216"/>
      <c r="Z4083" s="216"/>
      <c r="AA4083" s="216"/>
      <c r="AB4083" s="216"/>
      <c r="AC4083" s="216"/>
      <c r="AD4083" s="216"/>
      <c r="AE4083" s="216"/>
      <c r="AF4083" s="216"/>
      <c r="AG4083" s="216"/>
      <c r="AH4083" s="216"/>
      <c r="AI4083" s="216"/>
      <c r="AJ4083" s="216"/>
      <c r="AK4083" s="216"/>
      <c r="AL4083" s="216"/>
      <c r="FY4083" s="184"/>
      <c r="JJ4083" s="184"/>
    </row>
    <row r="4084" spans="2:270">
      <c r="B4084" s="202"/>
      <c r="E4084" s="216"/>
      <c r="F4084" s="216"/>
      <c r="G4084" s="216"/>
      <c r="H4084" s="216"/>
      <c r="I4084" s="216"/>
      <c r="J4084" s="216"/>
      <c r="K4084" s="216"/>
      <c r="L4084" s="216"/>
      <c r="M4084" s="216"/>
      <c r="N4084" s="216"/>
      <c r="O4084" s="216"/>
      <c r="P4084" s="216"/>
      <c r="Q4084" s="216"/>
      <c r="R4084" s="216"/>
      <c r="S4084" s="216"/>
      <c r="T4084" s="216"/>
      <c r="U4084" s="216"/>
      <c r="V4084" s="216"/>
      <c r="W4084" s="216"/>
      <c r="X4084" s="216"/>
      <c r="Y4084" s="216"/>
      <c r="Z4084" s="216"/>
      <c r="AA4084" s="216"/>
      <c r="AB4084" s="216"/>
      <c r="AC4084" s="216"/>
      <c r="AD4084" s="216"/>
      <c r="AE4084" s="216"/>
      <c r="AF4084" s="216"/>
      <c r="AG4084" s="216"/>
      <c r="AH4084" s="216"/>
      <c r="AI4084" s="216"/>
      <c r="AJ4084" s="216"/>
      <c r="AK4084" s="216"/>
      <c r="AL4084" s="216"/>
      <c r="FY4084" s="184"/>
      <c r="JJ4084" s="184"/>
    </row>
    <row r="4085" spans="2:270">
      <c r="B4085" s="202"/>
      <c r="E4085" s="216"/>
      <c r="F4085" s="216"/>
      <c r="G4085" s="216"/>
      <c r="H4085" s="216"/>
      <c r="I4085" s="216"/>
      <c r="J4085" s="216"/>
      <c r="K4085" s="216"/>
      <c r="L4085" s="216"/>
      <c r="M4085" s="216"/>
      <c r="N4085" s="216"/>
      <c r="O4085" s="216"/>
      <c r="P4085" s="216"/>
      <c r="Q4085" s="216"/>
      <c r="R4085" s="216"/>
      <c r="S4085" s="216"/>
      <c r="T4085" s="216"/>
      <c r="U4085" s="216"/>
      <c r="V4085" s="216"/>
      <c r="W4085" s="216"/>
      <c r="X4085" s="216"/>
      <c r="Y4085" s="216"/>
      <c r="Z4085" s="216"/>
      <c r="AA4085" s="216"/>
      <c r="AB4085" s="216"/>
      <c r="AC4085" s="216"/>
      <c r="AD4085" s="216"/>
      <c r="AE4085" s="216"/>
      <c r="AF4085" s="216"/>
      <c r="AG4085" s="216"/>
      <c r="AH4085" s="216"/>
      <c r="AI4085" s="216"/>
      <c r="AJ4085" s="216"/>
      <c r="AK4085" s="216"/>
      <c r="AL4085" s="216"/>
      <c r="FY4085" s="184"/>
      <c r="JJ4085" s="184"/>
    </row>
    <row r="4086" spans="2:270">
      <c r="B4086" s="202"/>
      <c r="E4086" s="216"/>
      <c r="F4086" s="216"/>
      <c r="G4086" s="216"/>
      <c r="H4086" s="216"/>
      <c r="I4086" s="216"/>
      <c r="J4086" s="216"/>
      <c r="K4086" s="216"/>
      <c r="L4086" s="216"/>
      <c r="M4086" s="216"/>
      <c r="N4086" s="216"/>
      <c r="O4086" s="216"/>
      <c r="P4086" s="216"/>
      <c r="Q4086" s="216"/>
      <c r="R4086" s="216"/>
      <c r="S4086" s="216"/>
      <c r="T4086" s="216"/>
      <c r="U4086" s="216"/>
      <c r="V4086" s="216"/>
      <c r="W4086" s="216"/>
      <c r="X4086" s="216"/>
      <c r="Y4086" s="216"/>
      <c r="Z4086" s="216"/>
      <c r="AA4086" s="216"/>
      <c r="AB4086" s="216"/>
      <c r="AC4086" s="216"/>
      <c r="AD4086" s="216"/>
      <c r="AE4086" s="216"/>
      <c r="AF4086" s="216"/>
      <c r="AG4086" s="216"/>
      <c r="AH4086" s="216"/>
      <c r="AI4086" s="216"/>
      <c r="AJ4086" s="216"/>
      <c r="AK4086" s="216"/>
      <c r="AL4086" s="216"/>
      <c r="FY4086" s="184"/>
      <c r="JJ4086" s="184"/>
    </row>
    <row r="4087" spans="2:270">
      <c r="B4087" s="202"/>
      <c r="E4087" s="216"/>
      <c r="F4087" s="216"/>
      <c r="G4087" s="216"/>
      <c r="H4087" s="216"/>
      <c r="I4087" s="216"/>
      <c r="J4087" s="216"/>
      <c r="K4087" s="216"/>
      <c r="L4087" s="216"/>
      <c r="M4087" s="216"/>
      <c r="N4087" s="216"/>
      <c r="O4087" s="216"/>
      <c r="P4087" s="216"/>
      <c r="Q4087" s="216"/>
      <c r="R4087" s="216"/>
      <c r="S4087" s="216"/>
      <c r="T4087" s="216"/>
      <c r="U4087" s="216"/>
      <c r="V4087" s="216"/>
      <c r="W4087" s="216"/>
      <c r="X4087" s="216"/>
      <c r="Y4087" s="216"/>
      <c r="Z4087" s="216"/>
      <c r="AA4087" s="216"/>
      <c r="AB4087" s="216"/>
      <c r="AC4087" s="216"/>
      <c r="AD4087" s="216"/>
      <c r="AE4087" s="216"/>
      <c r="AF4087" s="216"/>
      <c r="AG4087" s="216"/>
      <c r="AH4087" s="216"/>
      <c r="AI4087" s="216"/>
      <c r="AJ4087" s="216"/>
      <c r="AK4087" s="216"/>
      <c r="AL4087" s="216"/>
      <c r="FY4087" s="184"/>
      <c r="JJ4087" s="184"/>
    </row>
    <row r="4088" spans="2:270">
      <c r="B4088" s="202"/>
      <c r="E4088" s="216"/>
      <c r="F4088" s="216"/>
      <c r="G4088" s="216"/>
      <c r="H4088" s="216"/>
      <c r="I4088" s="216"/>
      <c r="J4088" s="216"/>
      <c r="K4088" s="216"/>
      <c r="L4088" s="216"/>
      <c r="M4088" s="216"/>
      <c r="N4088" s="216"/>
      <c r="O4088" s="216"/>
      <c r="P4088" s="216"/>
      <c r="Q4088" s="216"/>
      <c r="R4088" s="216"/>
      <c r="S4088" s="216"/>
      <c r="T4088" s="216"/>
      <c r="U4088" s="216"/>
      <c r="V4088" s="216"/>
      <c r="W4088" s="216"/>
      <c r="X4088" s="216"/>
      <c r="Y4088" s="216"/>
      <c r="Z4088" s="216"/>
      <c r="AA4088" s="216"/>
      <c r="AB4088" s="216"/>
      <c r="AC4088" s="216"/>
      <c r="AD4088" s="216"/>
      <c r="AE4088" s="216"/>
      <c r="AF4088" s="216"/>
      <c r="AG4088" s="216"/>
      <c r="AH4088" s="216"/>
      <c r="AI4088" s="216"/>
      <c r="AJ4088" s="216"/>
      <c r="AK4088" s="216"/>
      <c r="AL4088" s="216"/>
      <c r="FY4088" s="184"/>
      <c r="JJ4088" s="184"/>
    </row>
    <row r="4089" spans="2:270">
      <c r="B4089" s="202"/>
      <c r="E4089" s="216"/>
      <c r="F4089" s="216"/>
      <c r="G4089" s="216"/>
      <c r="H4089" s="216"/>
      <c r="I4089" s="216"/>
      <c r="J4089" s="216"/>
      <c r="K4089" s="216"/>
      <c r="L4089" s="216"/>
      <c r="M4089" s="216"/>
      <c r="N4089" s="216"/>
      <c r="O4089" s="216"/>
      <c r="P4089" s="216"/>
      <c r="Q4089" s="216"/>
      <c r="R4089" s="216"/>
      <c r="S4089" s="216"/>
      <c r="T4089" s="216"/>
      <c r="U4089" s="216"/>
      <c r="V4089" s="216"/>
      <c r="W4089" s="216"/>
      <c r="X4089" s="216"/>
      <c r="Y4089" s="216"/>
      <c r="Z4089" s="216"/>
      <c r="AA4089" s="216"/>
      <c r="AB4089" s="216"/>
      <c r="AC4089" s="216"/>
      <c r="AD4089" s="216"/>
      <c r="AE4089" s="216"/>
      <c r="AF4089" s="216"/>
      <c r="AG4089" s="216"/>
      <c r="AH4089" s="216"/>
      <c r="AI4089" s="216"/>
      <c r="AJ4089" s="216"/>
      <c r="AK4089" s="216"/>
      <c r="AL4089" s="216"/>
      <c r="FY4089" s="184"/>
      <c r="JJ4089" s="184"/>
    </row>
    <row r="4090" spans="2:270">
      <c r="B4090" s="202"/>
      <c r="E4090" s="216"/>
      <c r="F4090" s="216"/>
      <c r="G4090" s="216"/>
      <c r="H4090" s="216"/>
      <c r="I4090" s="216"/>
      <c r="J4090" s="216"/>
      <c r="K4090" s="216"/>
      <c r="L4090" s="216"/>
      <c r="M4090" s="216"/>
      <c r="N4090" s="216"/>
      <c r="O4090" s="216"/>
      <c r="P4090" s="216"/>
      <c r="Q4090" s="216"/>
      <c r="R4090" s="216"/>
      <c r="S4090" s="216"/>
      <c r="T4090" s="216"/>
      <c r="U4090" s="216"/>
      <c r="V4090" s="216"/>
      <c r="W4090" s="216"/>
      <c r="X4090" s="216"/>
      <c r="Y4090" s="216"/>
      <c r="Z4090" s="216"/>
      <c r="AA4090" s="216"/>
      <c r="AB4090" s="216"/>
      <c r="AC4090" s="216"/>
      <c r="AD4090" s="216"/>
      <c r="AE4090" s="216"/>
      <c r="AF4090" s="216"/>
      <c r="AG4090" s="216"/>
      <c r="AH4090" s="216"/>
      <c r="AI4090" s="216"/>
      <c r="AJ4090" s="216"/>
      <c r="AK4090" s="216"/>
      <c r="AL4090" s="216"/>
      <c r="FY4090" s="184"/>
      <c r="JJ4090" s="184"/>
    </row>
    <row r="4091" spans="2:270">
      <c r="B4091" s="202"/>
      <c r="E4091" s="216"/>
      <c r="F4091" s="216"/>
      <c r="G4091" s="216"/>
      <c r="H4091" s="216"/>
      <c r="I4091" s="216"/>
      <c r="J4091" s="216"/>
      <c r="K4091" s="216"/>
      <c r="L4091" s="216"/>
      <c r="M4091" s="216"/>
      <c r="N4091" s="216"/>
      <c r="O4091" s="216"/>
      <c r="P4091" s="216"/>
      <c r="Q4091" s="216"/>
      <c r="R4091" s="216"/>
      <c r="S4091" s="216"/>
      <c r="T4091" s="216"/>
      <c r="U4091" s="216"/>
      <c r="V4091" s="216"/>
      <c r="W4091" s="216"/>
      <c r="X4091" s="216"/>
      <c r="Y4091" s="216"/>
      <c r="Z4091" s="216"/>
      <c r="AA4091" s="216"/>
      <c r="AB4091" s="216"/>
      <c r="AC4091" s="216"/>
      <c r="AD4091" s="216"/>
      <c r="AE4091" s="216"/>
      <c r="AF4091" s="216"/>
      <c r="AG4091" s="216"/>
      <c r="AH4091" s="216"/>
      <c r="AI4091" s="216"/>
      <c r="AJ4091" s="216"/>
      <c r="AK4091" s="216"/>
      <c r="AL4091" s="216"/>
      <c r="FY4091" s="184"/>
      <c r="JJ4091" s="184"/>
    </row>
    <row r="4092" spans="2:270">
      <c r="B4092" s="202"/>
      <c r="E4092" s="216"/>
      <c r="F4092" s="216"/>
      <c r="G4092" s="216"/>
      <c r="H4092" s="216"/>
      <c r="I4092" s="216"/>
      <c r="J4092" s="216"/>
      <c r="K4092" s="216"/>
      <c r="L4092" s="216"/>
      <c r="M4092" s="216"/>
      <c r="N4092" s="216"/>
      <c r="O4092" s="216"/>
      <c r="P4092" s="216"/>
      <c r="Q4092" s="216"/>
      <c r="R4092" s="216"/>
      <c r="S4092" s="216"/>
      <c r="T4092" s="216"/>
      <c r="U4092" s="216"/>
      <c r="V4092" s="216"/>
      <c r="W4092" s="216"/>
      <c r="X4092" s="216"/>
      <c r="Y4092" s="216"/>
      <c r="Z4092" s="216"/>
      <c r="AA4092" s="216"/>
      <c r="AB4092" s="216"/>
      <c r="AC4092" s="216"/>
      <c r="AD4092" s="216"/>
      <c r="AE4092" s="216"/>
      <c r="AF4092" s="216"/>
      <c r="AG4092" s="216"/>
      <c r="AH4092" s="216"/>
      <c r="AI4092" s="216"/>
      <c r="AJ4092" s="216"/>
      <c r="AK4092" s="216"/>
      <c r="AL4092" s="216"/>
      <c r="FY4092" s="184"/>
      <c r="JJ4092" s="184"/>
    </row>
    <row r="4093" spans="2:270">
      <c r="B4093" s="202"/>
      <c r="E4093" s="216"/>
      <c r="F4093" s="216"/>
      <c r="G4093" s="216"/>
      <c r="H4093" s="216"/>
      <c r="I4093" s="216"/>
      <c r="J4093" s="216"/>
      <c r="K4093" s="216"/>
      <c r="L4093" s="216"/>
      <c r="M4093" s="216"/>
      <c r="N4093" s="216"/>
      <c r="O4093" s="216"/>
      <c r="P4093" s="216"/>
      <c r="Q4093" s="216"/>
      <c r="R4093" s="216"/>
      <c r="S4093" s="216"/>
      <c r="T4093" s="216"/>
      <c r="U4093" s="216"/>
      <c r="V4093" s="216"/>
      <c r="W4093" s="216"/>
      <c r="X4093" s="216"/>
      <c r="Y4093" s="216"/>
      <c r="Z4093" s="216"/>
      <c r="AA4093" s="216"/>
      <c r="AB4093" s="216"/>
      <c r="AC4093" s="216"/>
      <c r="AD4093" s="216"/>
      <c r="AE4093" s="216"/>
      <c r="AF4093" s="216"/>
      <c r="AG4093" s="216"/>
      <c r="AH4093" s="216"/>
      <c r="AI4093" s="216"/>
      <c r="AJ4093" s="216"/>
      <c r="AK4093" s="216"/>
      <c r="AL4093" s="216"/>
      <c r="FY4093" s="184"/>
      <c r="JJ4093" s="184"/>
    </row>
    <row r="4094" spans="2:270">
      <c r="B4094" s="202"/>
      <c r="E4094" s="216"/>
      <c r="F4094" s="216"/>
      <c r="G4094" s="216"/>
      <c r="H4094" s="216"/>
      <c r="I4094" s="216"/>
      <c r="J4094" s="216"/>
      <c r="K4094" s="216"/>
      <c r="L4094" s="216"/>
      <c r="M4094" s="216"/>
      <c r="N4094" s="216"/>
      <c r="O4094" s="216"/>
      <c r="P4094" s="216"/>
      <c r="Q4094" s="216"/>
      <c r="R4094" s="216"/>
      <c r="S4094" s="216"/>
      <c r="T4094" s="216"/>
      <c r="U4094" s="216"/>
      <c r="V4094" s="216"/>
      <c r="W4094" s="216"/>
      <c r="X4094" s="216"/>
      <c r="Y4094" s="216"/>
      <c r="Z4094" s="216"/>
      <c r="AA4094" s="216"/>
      <c r="AB4094" s="216"/>
      <c r="AC4094" s="216"/>
      <c r="AD4094" s="216"/>
      <c r="AE4094" s="216"/>
      <c r="AF4094" s="216"/>
      <c r="AG4094" s="216"/>
      <c r="AH4094" s="216"/>
      <c r="AI4094" s="216"/>
      <c r="AJ4094" s="216"/>
      <c r="AK4094" s="216"/>
      <c r="AL4094" s="216"/>
      <c r="FY4094" s="184"/>
      <c r="JJ4094" s="184"/>
    </row>
    <row r="4095" spans="2:270">
      <c r="B4095" s="202"/>
      <c r="E4095" s="216"/>
      <c r="F4095" s="216"/>
      <c r="G4095" s="216"/>
      <c r="H4095" s="216"/>
      <c r="I4095" s="216"/>
      <c r="J4095" s="216"/>
      <c r="K4095" s="216"/>
      <c r="L4095" s="216"/>
      <c r="M4095" s="216"/>
      <c r="N4095" s="216"/>
      <c r="O4095" s="216"/>
      <c r="P4095" s="216"/>
      <c r="Q4095" s="216"/>
      <c r="R4095" s="216"/>
      <c r="S4095" s="216"/>
      <c r="T4095" s="216"/>
      <c r="U4095" s="216"/>
      <c r="V4095" s="216"/>
      <c r="W4095" s="216"/>
      <c r="X4095" s="216"/>
      <c r="Y4095" s="216"/>
      <c r="Z4095" s="216"/>
      <c r="AA4095" s="216"/>
      <c r="AB4095" s="216"/>
      <c r="AC4095" s="216"/>
      <c r="AD4095" s="216"/>
      <c r="AE4095" s="216"/>
      <c r="AF4095" s="216"/>
      <c r="AG4095" s="216"/>
      <c r="AH4095" s="216"/>
      <c r="AI4095" s="216"/>
      <c r="AJ4095" s="216"/>
      <c r="AK4095" s="216"/>
      <c r="AL4095" s="216"/>
      <c r="FY4095" s="184"/>
      <c r="JJ4095" s="184"/>
    </row>
    <row r="4096" spans="2:270">
      <c r="B4096" s="202"/>
      <c r="E4096" s="216"/>
      <c r="F4096" s="216"/>
      <c r="G4096" s="216"/>
      <c r="H4096" s="216"/>
      <c r="I4096" s="216"/>
      <c r="J4096" s="216"/>
      <c r="K4096" s="216"/>
      <c r="L4096" s="216"/>
      <c r="M4096" s="216"/>
      <c r="N4096" s="216"/>
      <c r="O4096" s="216"/>
      <c r="P4096" s="216"/>
      <c r="Q4096" s="216"/>
      <c r="R4096" s="216"/>
      <c r="S4096" s="216"/>
      <c r="T4096" s="216"/>
      <c r="U4096" s="216"/>
      <c r="V4096" s="216"/>
      <c r="W4096" s="216"/>
      <c r="X4096" s="216"/>
      <c r="Y4096" s="216"/>
      <c r="Z4096" s="216"/>
      <c r="AA4096" s="216"/>
      <c r="AB4096" s="216"/>
      <c r="AC4096" s="216"/>
      <c r="AD4096" s="216"/>
      <c r="AE4096" s="216"/>
      <c r="AF4096" s="216"/>
      <c r="AG4096" s="216"/>
      <c r="AH4096" s="216"/>
      <c r="AI4096" s="216"/>
      <c r="AJ4096" s="216"/>
      <c r="AK4096" s="216"/>
      <c r="AL4096" s="216"/>
      <c r="FY4096" s="184"/>
      <c r="JJ4096" s="184"/>
    </row>
    <row r="4097" spans="2:270">
      <c r="B4097" s="202"/>
      <c r="E4097" s="216"/>
      <c r="F4097" s="216"/>
      <c r="G4097" s="216"/>
      <c r="H4097" s="216"/>
      <c r="I4097" s="216"/>
      <c r="J4097" s="216"/>
      <c r="K4097" s="216"/>
      <c r="L4097" s="216"/>
      <c r="M4097" s="216"/>
      <c r="N4097" s="216"/>
      <c r="O4097" s="216"/>
      <c r="P4097" s="216"/>
      <c r="Q4097" s="216"/>
      <c r="R4097" s="216"/>
      <c r="S4097" s="216"/>
      <c r="T4097" s="216"/>
      <c r="U4097" s="216"/>
      <c r="V4097" s="216"/>
      <c r="W4097" s="216"/>
      <c r="X4097" s="216"/>
      <c r="Y4097" s="216"/>
      <c r="Z4097" s="216"/>
      <c r="AA4097" s="216"/>
      <c r="AB4097" s="216"/>
      <c r="AC4097" s="216"/>
      <c r="AD4097" s="216"/>
      <c r="AE4097" s="216"/>
      <c r="AF4097" s="216"/>
      <c r="AG4097" s="216"/>
      <c r="AH4097" s="216"/>
      <c r="AI4097" s="216"/>
      <c r="AJ4097" s="216"/>
      <c r="AK4097" s="216"/>
      <c r="AL4097" s="216"/>
      <c r="FY4097" s="184"/>
      <c r="JJ4097" s="184"/>
    </row>
    <row r="4098" spans="2:270">
      <c r="B4098" s="202"/>
      <c r="E4098" s="216"/>
      <c r="F4098" s="216"/>
      <c r="G4098" s="216"/>
      <c r="H4098" s="216"/>
      <c r="I4098" s="216"/>
      <c r="J4098" s="216"/>
      <c r="K4098" s="216"/>
      <c r="L4098" s="216"/>
      <c r="M4098" s="216"/>
      <c r="N4098" s="216"/>
      <c r="O4098" s="216"/>
      <c r="P4098" s="216"/>
      <c r="Q4098" s="216"/>
      <c r="R4098" s="216"/>
      <c r="S4098" s="216"/>
      <c r="T4098" s="216"/>
      <c r="U4098" s="216"/>
      <c r="V4098" s="216"/>
      <c r="W4098" s="216"/>
      <c r="X4098" s="216"/>
      <c r="Y4098" s="216"/>
      <c r="Z4098" s="216"/>
      <c r="AA4098" s="216"/>
      <c r="AB4098" s="216"/>
      <c r="AC4098" s="216"/>
      <c r="AD4098" s="216"/>
      <c r="AE4098" s="216"/>
      <c r="AF4098" s="216"/>
      <c r="AG4098" s="216"/>
      <c r="AH4098" s="216"/>
      <c r="AI4098" s="216"/>
      <c r="AJ4098" s="216"/>
      <c r="AK4098" s="216"/>
      <c r="AL4098" s="216"/>
      <c r="FY4098" s="184"/>
      <c r="JJ4098" s="184"/>
    </row>
    <row r="4099" spans="2:270">
      <c r="B4099" s="202"/>
      <c r="E4099" s="216"/>
      <c r="F4099" s="216"/>
      <c r="G4099" s="216"/>
      <c r="H4099" s="216"/>
      <c r="I4099" s="216"/>
      <c r="J4099" s="216"/>
      <c r="K4099" s="216"/>
      <c r="L4099" s="216"/>
      <c r="M4099" s="216"/>
      <c r="N4099" s="216"/>
      <c r="O4099" s="216"/>
      <c r="P4099" s="216"/>
      <c r="Q4099" s="216"/>
      <c r="R4099" s="216"/>
      <c r="S4099" s="216"/>
      <c r="T4099" s="216"/>
      <c r="U4099" s="216"/>
      <c r="V4099" s="216"/>
      <c r="W4099" s="216"/>
      <c r="X4099" s="216"/>
      <c r="Y4099" s="216"/>
      <c r="Z4099" s="216"/>
      <c r="AA4099" s="216"/>
      <c r="AB4099" s="216"/>
      <c r="AC4099" s="216"/>
      <c r="AD4099" s="216"/>
      <c r="AE4099" s="216"/>
      <c r="AF4099" s="216"/>
      <c r="AG4099" s="216"/>
      <c r="AH4099" s="216"/>
      <c r="AI4099" s="216"/>
      <c r="AJ4099" s="216"/>
      <c r="AK4099" s="216"/>
      <c r="AL4099" s="216"/>
      <c r="FY4099" s="184"/>
      <c r="JJ4099" s="184"/>
    </row>
    <row r="4100" spans="2:270">
      <c r="B4100" s="202"/>
      <c r="E4100" s="216"/>
      <c r="F4100" s="216"/>
      <c r="G4100" s="216"/>
      <c r="H4100" s="216"/>
      <c r="I4100" s="216"/>
      <c r="J4100" s="216"/>
      <c r="K4100" s="216"/>
      <c r="L4100" s="216"/>
      <c r="M4100" s="216"/>
      <c r="N4100" s="216"/>
      <c r="O4100" s="216"/>
      <c r="P4100" s="216"/>
      <c r="Q4100" s="216"/>
      <c r="R4100" s="216"/>
      <c r="S4100" s="216"/>
      <c r="T4100" s="216"/>
      <c r="U4100" s="216"/>
      <c r="V4100" s="216"/>
      <c r="W4100" s="216"/>
      <c r="X4100" s="216"/>
      <c r="Y4100" s="216"/>
      <c r="Z4100" s="216"/>
      <c r="AA4100" s="216"/>
      <c r="AB4100" s="216"/>
      <c r="AC4100" s="216"/>
      <c r="AD4100" s="216"/>
      <c r="AE4100" s="216"/>
      <c r="AF4100" s="216"/>
      <c r="AG4100" s="216"/>
      <c r="AH4100" s="216"/>
      <c r="AI4100" s="216"/>
      <c r="AJ4100" s="216"/>
      <c r="AK4100" s="216"/>
      <c r="AL4100" s="216"/>
      <c r="FY4100" s="184"/>
      <c r="JJ4100" s="184"/>
    </row>
    <row r="4101" spans="2:270">
      <c r="B4101" s="202"/>
      <c r="E4101" s="216"/>
      <c r="F4101" s="216"/>
      <c r="G4101" s="216"/>
      <c r="H4101" s="216"/>
      <c r="I4101" s="216"/>
      <c r="J4101" s="216"/>
      <c r="K4101" s="216"/>
      <c r="L4101" s="216"/>
      <c r="M4101" s="216"/>
      <c r="N4101" s="216"/>
      <c r="O4101" s="216"/>
      <c r="P4101" s="216"/>
      <c r="Q4101" s="216"/>
      <c r="R4101" s="216"/>
      <c r="S4101" s="216"/>
      <c r="T4101" s="216"/>
      <c r="U4101" s="216"/>
      <c r="V4101" s="216"/>
      <c r="W4101" s="216"/>
      <c r="X4101" s="216"/>
      <c r="Y4101" s="216"/>
      <c r="Z4101" s="216"/>
      <c r="AA4101" s="216"/>
      <c r="AB4101" s="216"/>
      <c r="AC4101" s="216"/>
      <c r="AD4101" s="216"/>
      <c r="AE4101" s="216"/>
      <c r="AF4101" s="216"/>
      <c r="AG4101" s="216"/>
      <c r="AH4101" s="216"/>
      <c r="AI4101" s="216"/>
      <c r="AJ4101" s="216"/>
      <c r="AK4101" s="216"/>
      <c r="AL4101" s="216"/>
      <c r="FY4101" s="184"/>
      <c r="JJ4101" s="184"/>
    </row>
    <row r="4102" spans="2:270">
      <c r="B4102" s="202"/>
      <c r="E4102" s="216"/>
      <c r="F4102" s="216"/>
      <c r="G4102" s="216"/>
      <c r="H4102" s="216"/>
      <c r="I4102" s="216"/>
      <c r="J4102" s="216"/>
      <c r="K4102" s="216"/>
      <c r="L4102" s="216"/>
      <c r="M4102" s="216"/>
      <c r="N4102" s="216"/>
      <c r="O4102" s="216"/>
      <c r="P4102" s="216"/>
      <c r="Q4102" s="216"/>
      <c r="R4102" s="216"/>
      <c r="S4102" s="216"/>
      <c r="T4102" s="216"/>
      <c r="U4102" s="216"/>
      <c r="V4102" s="216"/>
      <c r="W4102" s="216"/>
      <c r="X4102" s="216"/>
      <c r="Y4102" s="216"/>
      <c r="Z4102" s="216"/>
      <c r="AA4102" s="216"/>
      <c r="AB4102" s="216"/>
      <c r="AC4102" s="216"/>
      <c r="AD4102" s="216"/>
      <c r="AE4102" s="216"/>
      <c r="AF4102" s="216"/>
      <c r="AG4102" s="216"/>
      <c r="AH4102" s="216"/>
      <c r="AI4102" s="216"/>
      <c r="AJ4102" s="216"/>
      <c r="AK4102" s="216"/>
      <c r="AL4102" s="216"/>
      <c r="FY4102" s="184"/>
      <c r="JJ4102" s="184"/>
    </row>
    <row r="4103" spans="2:270">
      <c r="B4103" s="202"/>
      <c r="E4103" s="216"/>
      <c r="F4103" s="216"/>
      <c r="G4103" s="216"/>
      <c r="H4103" s="216"/>
      <c r="I4103" s="216"/>
      <c r="J4103" s="216"/>
      <c r="K4103" s="216"/>
      <c r="L4103" s="216"/>
      <c r="M4103" s="216"/>
      <c r="N4103" s="216"/>
      <c r="O4103" s="216"/>
      <c r="P4103" s="216"/>
      <c r="Q4103" s="216"/>
      <c r="R4103" s="216"/>
      <c r="S4103" s="216"/>
      <c r="T4103" s="216"/>
      <c r="U4103" s="216"/>
      <c r="V4103" s="216"/>
      <c r="W4103" s="216"/>
      <c r="X4103" s="216"/>
      <c r="Y4103" s="216"/>
      <c r="Z4103" s="216"/>
      <c r="AA4103" s="216"/>
      <c r="AB4103" s="216"/>
      <c r="AC4103" s="216"/>
      <c r="AD4103" s="216"/>
      <c r="AE4103" s="216"/>
      <c r="AF4103" s="216"/>
      <c r="AG4103" s="216"/>
      <c r="AH4103" s="216"/>
      <c r="AI4103" s="216"/>
      <c r="AJ4103" s="216"/>
      <c r="AK4103" s="216"/>
      <c r="AL4103" s="216"/>
      <c r="FY4103" s="184"/>
      <c r="JJ4103" s="184"/>
    </row>
    <row r="4104" spans="2:270">
      <c r="B4104" s="202"/>
      <c r="E4104" s="216"/>
      <c r="F4104" s="216"/>
      <c r="G4104" s="216"/>
      <c r="H4104" s="216"/>
      <c r="I4104" s="216"/>
      <c r="J4104" s="216"/>
      <c r="K4104" s="216"/>
      <c r="L4104" s="216"/>
      <c r="M4104" s="216"/>
      <c r="N4104" s="216"/>
      <c r="O4104" s="216"/>
      <c r="P4104" s="216"/>
      <c r="Q4104" s="216"/>
      <c r="R4104" s="216"/>
      <c r="S4104" s="216"/>
      <c r="T4104" s="216"/>
      <c r="U4104" s="216"/>
      <c r="V4104" s="216"/>
      <c r="W4104" s="216"/>
      <c r="X4104" s="216"/>
      <c r="Y4104" s="216"/>
      <c r="Z4104" s="216"/>
      <c r="AA4104" s="216"/>
      <c r="AB4104" s="216"/>
      <c r="AC4104" s="216"/>
      <c r="AD4104" s="216"/>
      <c r="AE4104" s="216"/>
      <c r="AF4104" s="216"/>
      <c r="AG4104" s="216"/>
      <c r="AH4104" s="216"/>
      <c r="AI4104" s="216"/>
      <c r="AJ4104" s="216"/>
      <c r="AK4104" s="216"/>
      <c r="AL4104" s="216"/>
      <c r="FY4104" s="184"/>
      <c r="JJ4104" s="184"/>
    </row>
    <row r="4105" spans="2:270">
      <c r="B4105" s="202"/>
      <c r="E4105" s="216"/>
      <c r="F4105" s="216"/>
      <c r="G4105" s="216"/>
      <c r="H4105" s="216"/>
      <c r="I4105" s="216"/>
      <c r="J4105" s="216"/>
      <c r="K4105" s="216"/>
      <c r="L4105" s="216"/>
      <c r="M4105" s="216"/>
      <c r="N4105" s="216"/>
      <c r="O4105" s="216"/>
      <c r="P4105" s="216"/>
      <c r="Q4105" s="216"/>
      <c r="R4105" s="216"/>
      <c r="S4105" s="216"/>
      <c r="T4105" s="216"/>
      <c r="U4105" s="216"/>
      <c r="V4105" s="216"/>
      <c r="W4105" s="216"/>
      <c r="X4105" s="216"/>
      <c r="Y4105" s="216"/>
      <c r="Z4105" s="216"/>
      <c r="AA4105" s="216"/>
      <c r="AB4105" s="216"/>
      <c r="AC4105" s="216"/>
      <c r="AD4105" s="216"/>
      <c r="AE4105" s="216"/>
      <c r="AF4105" s="216"/>
      <c r="AG4105" s="216"/>
      <c r="AH4105" s="216"/>
      <c r="AI4105" s="216"/>
      <c r="AJ4105" s="216"/>
      <c r="AK4105" s="216"/>
      <c r="AL4105" s="216"/>
      <c r="FY4105" s="184"/>
      <c r="JJ4105" s="184"/>
    </row>
    <row r="4106" spans="2:270">
      <c r="B4106" s="202"/>
      <c r="E4106" s="216"/>
      <c r="F4106" s="216"/>
      <c r="G4106" s="216"/>
      <c r="H4106" s="216"/>
      <c r="I4106" s="216"/>
      <c r="J4106" s="216"/>
      <c r="K4106" s="216"/>
      <c r="L4106" s="216"/>
      <c r="M4106" s="216"/>
      <c r="N4106" s="216"/>
      <c r="O4106" s="216"/>
      <c r="P4106" s="216"/>
      <c r="Q4106" s="216"/>
      <c r="R4106" s="216"/>
      <c r="S4106" s="216"/>
      <c r="T4106" s="216"/>
      <c r="U4106" s="216"/>
      <c r="V4106" s="216"/>
      <c r="W4106" s="216"/>
      <c r="X4106" s="216"/>
      <c r="Y4106" s="216"/>
      <c r="Z4106" s="216"/>
      <c r="AA4106" s="216"/>
      <c r="AB4106" s="216"/>
      <c r="AC4106" s="216"/>
      <c r="AD4106" s="216"/>
      <c r="AE4106" s="216"/>
      <c r="AF4106" s="216"/>
      <c r="AG4106" s="216"/>
      <c r="AH4106" s="216"/>
      <c r="AI4106" s="216"/>
      <c r="AJ4106" s="216"/>
      <c r="AK4106" s="216"/>
      <c r="AL4106" s="216"/>
      <c r="FY4106" s="184"/>
      <c r="JJ4106" s="184"/>
    </row>
    <row r="4107" spans="2:270">
      <c r="B4107" s="202"/>
      <c r="E4107" s="216"/>
      <c r="F4107" s="216"/>
      <c r="G4107" s="216"/>
      <c r="H4107" s="216"/>
      <c r="I4107" s="216"/>
      <c r="J4107" s="216"/>
      <c r="K4107" s="216"/>
      <c r="L4107" s="216"/>
      <c r="M4107" s="216"/>
      <c r="N4107" s="216"/>
      <c r="O4107" s="216"/>
      <c r="P4107" s="216"/>
      <c r="Q4107" s="216"/>
      <c r="R4107" s="216"/>
      <c r="S4107" s="216"/>
      <c r="T4107" s="216"/>
      <c r="U4107" s="216"/>
      <c r="V4107" s="216"/>
      <c r="W4107" s="216"/>
      <c r="X4107" s="216"/>
      <c r="Y4107" s="216"/>
      <c r="Z4107" s="216"/>
      <c r="AA4107" s="216"/>
      <c r="AB4107" s="216"/>
      <c r="AC4107" s="216"/>
      <c r="AD4107" s="216"/>
      <c r="AE4107" s="216"/>
      <c r="AF4107" s="216"/>
      <c r="AG4107" s="216"/>
      <c r="AH4107" s="216"/>
      <c r="AI4107" s="216"/>
      <c r="AJ4107" s="216"/>
      <c r="AK4107" s="216"/>
      <c r="AL4107" s="216"/>
      <c r="FY4107" s="184"/>
      <c r="JJ4107" s="184"/>
    </row>
    <row r="4108" spans="2:270">
      <c r="B4108" s="202"/>
      <c r="E4108" s="216"/>
      <c r="F4108" s="216"/>
      <c r="G4108" s="216"/>
      <c r="H4108" s="216"/>
      <c r="I4108" s="216"/>
      <c r="J4108" s="216"/>
      <c r="K4108" s="216"/>
      <c r="L4108" s="216"/>
      <c r="M4108" s="216"/>
      <c r="N4108" s="216"/>
      <c r="O4108" s="216"/>
      <c r="P4108" s="216"/>
      <c r="Q4108" s="216"/>
      <c r="R4108" s="216"/>
      <c r="S4108" s="216"/>
      <c r="T4108" s="216"/>
      <c r="U4108" s="216"/>
      <c r="V4108" s="216"/>
      <c r="W4108" s="216"/>
      <c r="X4108" s="216"/>
      <c r="Y4108" s="216"/>
      <c r="Z4108" s="216"/>
      <c r="AA4108" s="216"/>
      <c r="AB4108" s="216"/>
      <c r="AC4108" s="216"/>
      <c r="AD4108" s="216"/>
      <c r="AE4108" s="216"/>
      <c r="AF4108" s="216"/>
      <c r="AG4108" s="216"/>
      <c r="AH4108" s="216"/>
      <c r="AI4108" s="216"/>
      <c r="AJ4108" s="216"/>
      <c r="AK4108" s="216"/>
      <c r="AL4108" s="216"/>
      <c r="FY4108" s="184"/>
      <c r="JJ4108" s="184"/>
    </row>
    <row r="4109" spans="2:270">
      <c r="B4109" s="202"/>
      <c r="E4109" s="216"/>
      <c r="F4109" s="216"/>
      <c r="G4109" s="216"/>
      <c r="H4109" s="216"/>
      <c r="I4109" s="216"/>
      <c r="J4109" s="216"/>
      <c r="K4109" s="216"/>
      <c r="L4109" s="216"/>
      <c r="M4109" s="216"/>
      <c r="N4109" s="216"/>
      <c r="O4109" s="216"/>
      <c r="P4109" s="216"/>
      <c r="Q4109" s="216"/>
      <c r="R4109" s="216"/>
      <c r="S4109" s="216"/>
      <c r="T4109" s="216"/>
      <c r="U4109" s="216"/>
      <c r="V4109" s="216"/>
      <c r="W4109" s="216"/>
      <c r="X4109" s="216"/>
      <c r="Y4109" s="216"/>
      <c r="Z4109" s="216"/>
      <c r="AA4109" s="216"/>
      <c r="AB4109" s="216"/>
      <c r="AC4109" s="216"/>
      <c r="AD4109" s="216"/>
      <c r="AE4109" s="216"/>
      <c r="AF4109" s="216"/>
      <c r="AG4109" s="216"/>
      <c r="AH4109" s="216"/>
      <c r="AI4109" s="216"/>
      <c r="AJ4109" s="216"/>
      <c r="AK4109" s="216"/>
      <c r="AL4109" s="216"/>
      <c r="FY4109" s="184"/>
      <c r="JJ4109" s="184"/>
    </row>
    <row r="4110" spans="2:270">
      <c r="B4110" s="202"/>
      <c r="E4110" s="216"/>
      <c r="F4110" s="216"/>
      <c r="G4110" s="216"/>
      <c r="H4110" s="216"/>
      <c r="I4110" s="216"/>
      <c r="J4110" s="216"/>
      <c r="K4110" s="216"/>
      <c r="L4110" s="216"/>
      <c r="M4110" s="216"/>
      <c r="N4110" s="216"/>
      <c r="O4110" s="216"/>
      <c r="P4110" s="216"/>
      <c r="Q4110" s="216"/>
      <c r="R4110" s="216"/>
      <c r="S4110" s="216"/>
      <c r="T4110" s="216"/>
      <c r="U4110" s="216"/>
      <c r="V4110" s="216"/>
      <c r="W4110" s="216"/>
      <c r="X4110" s="216"/>
      <c r="Y4110" s="216"/>
      <c r="Z4110" s="216"/>
      <c r="AA4110" s="216"/>
      <c r="AB4110" s="216"/>
      <c r="AC4110" s="216"/>
      <c r="AD4110" s="216"/>
      <c r="AE4110" s="216"/>
      <c r="AF4110" s="216"/>
      <c r="AG4110" s="216"/>
      <c r="AH4110" s="216"/>
      <c r="AI4110" s="216"/>
      <c r="AJ4110" s="216"/>
      <c r="AK4110" s="216"/>
      <c r="AL4110" s="216"/>
      <c r="FY4110" s="184"/>
      <c r="JJ4110" s="184"/>
    </row>
    <row r="4111" spans="2:270">
      <c r="B4111" s="202"/>
      <c r="E4111" s="216"/>
      <c r="F4111" s="216"/>
      <c r="G4111" s="216"/>
      <c r="H4111" s="216"/>
      <c r="I4111" s="216"/>
      <c r="J4111" s="216"/>
      <c r="K4111" s="216"/>
      <c r="L4111" s="216"/>
      <c r="M4111" s="216"/>
      <c r="N4111" s="216"/>
      <c r="O4111" s="216"/>
      <c r="P4111" s="216"/>
      <c r="Q4111" s="216"/>
      <c r="R4111" s="216"/>
      <c r="S4111" s="216"/>
      <c r="T4111" s="216"/>
      <c r="U4111" s="216"/>
      <c r="V4111" s="216"/>
      <c r="W4111" s="216"/>
      <c r="X4111" s="216"/>
      <c r="Y4111" s="216"/>
      <c r="Z4111" s="216"/>
      <c r="AA4111" s="216"/>
      <c r="AB4111" s="216"/>
      <c r="AC4111" s="216"/>
      <c r="AD4111" s="216"/>
      <c r="AE4111" s="216"/>
      <c r="AF4111" s="216"/>
      <c r="AG4111" s="216"/>
      <c r="AH4111" s="216"/>
      <c r="AI4111" s="216"/>
      <c r="AJ4111" s="216"/>
      <c r="AK4111" s="216"/>
      <c r="AL4111" s="216"/>
      <c r="FY4111" s="184"/>
      <c r="JJ4111" s="184"/>
    </row>
    <row r="4112" spans="2:270">
      <c r="B4112" s="202"/>
      <c r="E4112" s="216"/>
      <c r="F4112" s="216"/>
      <c r="G4112" s="216"/>
      <c r="H4112" s="216"/>
      <c r="I4112" s="216"/>
      <c r="J4112" s="216"/>
      <c r="K4112" s="216"/>
      <c r="L4112" s="216"/>
      <c r="M4112" s="216"/>
      <c r="N4112" s="216"/>
      <c r="O4112" s="216"/>
      <c r="P4112" s="216"/>
      <c r="Q4112" s="216"/>
      <c r="R4112" s="216"/>
      <c r="S4112" s="216"/>
      <c r="T4112" s="216"/>
      <c r="U4112" s="216"/>
      <c r="V4112" s="216"/>
      <c r="W4112" s="216"/>
      <c r="X4112" s="216"/>
      <c r="Y4112" s="216"/>
      <c r="Z4112" s="216"/>
      <c r="AA4112" s="216"/>
      <c r="AB4112" s="216"/>
      <c r="AC4112" s="216"/>
      <c r="AD4112" s="216"/>
      <c r="AE4112" s="216"/>
      <c r="AF4112" s="216"/>
      <c r="AG4112" s="216"/>
      <c r="AH4112" s="216"/>
      <c r="AI4112" s="216"/>
      <c r="AJ4112" s="216"/>
      <c r="AK4112" s="216"/>
      <c r="AL4112" s="216"/>
      <c r="FY4112" s="184"/>
      <c r="JJ4112" s="184"/>
    </row>
    <row r="4113" spans="2:270">
      <c r="B4113" s="202"/>
      <c r="E4113" s="216"/>
      <c r="F4113" s="216"/>
      <c r="G4113" s="216"/>
      <c r="H4113" s="216"/>
      <c r="I4113" s="216"/>
      <c r="J4113" s="216"/>
      <c r="K4113" s="216"/>
      <c r="L4113" s="216"/>
      <c r="M4113" s="216"/>
      <c r="N4113" s="216"/>
      <c r="O4113" s="216"/>
      <c r="P4113" s="216"/>
      <c r="Q4113" s="216"/>
      <c r="R4113" s="216"/>
      <c r="S4113" s="216"/>
      <c r="T4113" s="216"/>
      <c r="U4113" s="216"/>
      <c r="V4113" s="216"/>
      <c r="W4113" s="216"/>
      <c r="X4113" s="216"/>
      <c r="Y4113" s="216"/>
      <c r="Z4113" s="216"/>
      <c r="AA4113" s="216"/>
      <c r="AB4113" s="216"/>
      <c r="AC4113" s="216"/>
      <c r="AD4113" s="216"/>
      <c r="AE4113" s="216"/>
      <c r="AF4113" s="216"/>
      <c r="AG4113" s="216"/>
      <c r="AH4113" s="216"/>
      <c r="AI4113" s="216"/>
      <c r="AJ4113" s="216"/>
      <c r="AK4113" s="216"/>
      <c r="AL4113" s="216"/>
      <c r="FY4113" s="184"/>
      <c r="JJ4113" s="184"/>
    </row>
    <row r="4114" spans="2:270">
      <c r="B4114" s="202"/>
      <c r="E4114" s="216"/>
      <c r="F4114" s="216"/>
      <c r="G4114" s="216"/>
      <c r="H4114" s="216"/>
      <c r="I4114" s="216"/>
      <c r="J4114" s="216"/>
      <c r="K4114" s="216"/>
      <c r="L4114" s="216"/>
      <c r="M4114" s="216"/>
      <c r="N4114" s="216"/>
      <c r="O4114" s="216"/>
      <c r="P4114" s="216"/>
      <c r="Q4114" s="216"/>
      <c r="R4114" s="216"/>
      <c r="S4114" s="216"/>
      <c r="T4114" s="216"/>
      <c r="U4114" s="216"/>
      <c r="V4114" s="216"/>
      <c r="W4114" s="216"/>
      <c r="X4114" s="216"/>
      <c r="Y4114" s="216"/>
      <c r="Z4114" s="216"/>
      <c r="AA4114" s="216"/>
      <c r="AB4114" s="216"/>
      <c r="AC4114" s="216"/>
      <c r="AD4114" s="216"/>
      <c r="AE4114" s="216"/>
      <c r="AF4114" s="216"/>
      <c r="AG4114" s="216"/>
      <c r="AH4114" s="216"/>
      <c r="AI4114" s="216"/>
      <c r="AJ4114" s="216"/>
      <c r="AK4114" s="216"/>
      <c r="AL4114" s="216"/>
      <c r="FY4114" s="184"/>
      <c r="JJ4114" s="184"/>
    </row>
    <row r="4115" spans="2:270">
      <c r="B4115" s="202"/>
      <c r="E4115" s="216"/>
      <c r="F4115" s="216"/>
      <c r="G4115" s="216"/>
      <c r="H4115" s="216"/>
      <c r="I4115" s="216"/>
      <c r="J4115" s="216"/>
      <c r="K4115" s="216"/>
      <c r="L4115" s="216"/>
      <c r="M4115" s="216"/>
      <c r="N4115" s="216"/>
      <c r="O4115" s="216"/>
      <c r="P4115" s="216"/>
      <c r="Q4115" s="216"/>
      <c r="R4115" s="216"/>
      <c r="S4115" s="216"/>
      <c r="T4115" s="216"/>
      <c r="U4115" s="216"/>
      <c r="V4115" s="216"/>
      <c r="W4115" s="216"/>
      <c r="X4115" s="216"/>
      <c r="Y4115" s="216"/>
      <c r="Z4115" s="216"/>
      <c r="AA4115" s="216"/>
      <c r="AB4115" s="216"/>
      <c r="AC4115" s="216"/>
      <c r="AD4115" s="216"/>
      <c r="AE4115" s="216"/>
      <c r="AF4115" s="216"/>
      <c r="AG4115" s="216"/>
      <c r="AH4115" s="216"/>
      <c r="AI4115" s="216"/>
      <c r="AJ4115" s="216"/>
      <c r="AK4115" s="216"/>
      <c r="AL4115" s="216"/>
      <c r="FY4115" s="184"/>
      <c r="JJ4115" s="184"/>
    </row>
    <row r="4116" spans="2:270">
      <c r="B4116" s="202"/>
      <c r="E4116" s="216"/>
      <c r="F4116" s="216"/>
      <c r="G4116" s="216"/>
      <c r="H4116" s="216"/>
      <c r="I4116" s="216"/>
      <c r="J4116" s="216"/>
      <c r="K4116" s="216"/>
      <c r="L4116" s="216"/>
      <c r="M4116" s="216"/>
      <c r="N4116" s="216"/>
      <c r="O4116" s="216"/>
      <c r="P4116" s="216"/>
      <c r="Q4116" s="216"/>
      <c r="R4116" s="216"/>
      <c r="S4116" s="216"/>
      <c r="T4116" s="216"/>
      <c r="U4116" s="216"/>
      <c r="V4116" s="216"/>
      <c r="W4116" s="216"/>
      <c r="X4116" s="216"/>
      <c r="Y4116" s="216"/>
      <c r="Z4116" s="216"/>
      <c r="AA4116" s="216"/>
      <c r="AB4116" s="216"/>
      <c r="AC4116" s="216"/>
      <c r="AD4116" s="216"/>
      <c r="AE4116" s="216"/>
      <c r="AF4116" s="216"/>
      <c r="AG4116" s="216"/>
      <c r="AH4116" s="216"/>
      <c r="AI4116" s="216"/>
      <c r="AJ4116" s="216"/>
      <c r="AK4116" s="216"/>
      <c r="AL4116" s="216"/>
      <c r="FY4116" s="184"/>
      <c r="JJ4116" s="184"/>
    </row>
    <row r="4117" spans="2:270">
      <c r="B4117" s="202"/>
      <c r="E4117" s="216"/>
      <c r="F4117" s="216"/>
      <c r="G4117" s="216"/>
      <c r="H4117" s="216"/>
      <c r="I4117" s="216"/>
      <c r="J4117" s="216"/>
      <c r="K4117" s="216"/>
      <c r="L4117" s="216"/>
      <c r="M4117" s="216"/>
      <c r="N4117" s="216"/>
      <c r="O4117" s="216"/>
      <c r="P4117" s="216"/>
      <c r="Q4117" s="216"/>
      <c r="R4117" s="216"/>
      <c r="S4117" s="216"/>
      <c r="T4117" s="216"/>
      <c r="U4117" s="216"/>
      <c r="V4117" s="216"/>
      <c r="W4117" s="216"/>
      <c r="X4117" s="216"/>
      <c r="Y4117" s="216"/>
      <c r="Z4117" s="216"/>
      <c r="AA4117" s="216"/>
      <c r="AB4117" s="216"/>
      <c r="AC4117" s="216"/>
      <c r="AD4117" s="216"/>
      <c r="AE4117" s="216"/>
      <c r="AF4117" s="216"/>
      <c r="AG4117" s="216"/>
      <c r="AH4117" s="216"/>
      <c r="AI4117" s="216"/>
      <c r="AJ4117" s="216"/>
      <c r="AK4117" s="216"/>
      <c r="AL4117" s="216"/>
      <c r="FY4117" s="184"/>
      <c r="JJ4117" s="184"/>
    </row>
    <row r="4118" spans="2:270">
      <c r="B4118" s="202"/>
      <c r="E4118" s="216"/>
      <c r="F4118" s="216"/>
      <c r="G4118" s="216"/>
      <c r="H4118" s="216"/>
      <c r="I4118" s="216"/>
      <c r="J4118" s="216"/>
      <c r="K4118" s="216"/>
      <c r="L4118" s="216"/>
      <c r="M4118" s="216"/>
      <c r="N4118" s="216"/>
      <c r="O4118" s="216"/>
      <c r="P4118" s="216"/>
      <c r="Q4118" s="216"/>
      <c r="R4118" s="216"/>
      <c r="S4118" s="216"/>
      <c r="T4118" s="216"/>
      <c r="U4118" s="216"/>
      <c r="V4118" s="216"/>
      <c r="W4118" s="216"/>
      <c r="X4118" s="216"/>
      <c r="Y4118" s="216"/>
      <c r="Z4118" s="216"/>
      <c r="AA4118" s="216"/>
      <c r="AB4118" s="216"/>
      <c r="AC4118" s="216"/>
      <c r="AD4118" s="216"/>
      <c r="AE4118" s="216"/>
      <c r="AF4118" s="216"/>
      <c r="AG4118" s="216"/>
      <c r="AH4118" s="216"/>
      <c r="AI4118" s="216"/>
      <c r="AJ4118" s="216"/>
      <c r="AK4118" s="216"/>
      <c r="AL4118" s="216"/>
      <c r="FY4118" s="184"/>
      <c r="JJ4118" s="184"/>
    </row>
    <row r="4119" spans="2:270">
      <c r="B4119" s="202"/>
      <c r="E4119" s="216"/>
      <c r="F4119" s="216"/>
      <c r="G4119" s="216"/>
      <c r="H4119" s="216"/>
      <c r="I4119" s="216"/>
      <c r="J4119" s="216"/>
      <c r="K4119" s="216"/>
      <c r="L4119" s="216"/>
      <c r="M4119" s="216"/>
      <c r="N4119" s="216"/>
      <c r="O4119" s="216"/>
      <c r="P4119" s="216"/>
      <c r="Q4119" s="216"/>
      <c r="R4119" s="216"/>
      <c r="S4119" s="216"/>
      <c r="T4119" s="216"/>
      <c r="U4119" s="216"/>
      <c r="V4119" s="216"/>
      <c r="W4119" s="216"/>
      <c r="X4119" s="216"/>
      <c r="Y4119" s="216"/>
      <c r="Z4119" s="216"/>
      <c r="AA4119" s="216"/>
      <c r="AB4119" s="216"/>
      <c r="AC4119" s="216"/>
      <c r="AD4119" s="216"/>
      <c r="AE4119" s="216"/>
      <c r="AF4119" s="216"/>
      <c r="AG4119" s="216"/>
      <c r="AH4119" s="216"/>
      <c r="AI4119" s="216"/>
      <c r="AJ4119" s="216"/>
      <c r="AK4119" s="216"/>
      <c r="AL4119" s="216"/>
      <c r="FY4119" s="184"/>
      <c r="JJ4119" s="184"/>
    </row>
    <row r="4120" spans="2:270">
      <c r="B4120" s="202"/>
      <c r="E4120" s="216"/>
      <c r="F4120" s="216"/>
      <c r="G4120" s="216"/>
      <c r="H4120" s="216"/>
      <c r="I4120" s="216"/>
      <c r="J4120" s="216"/>
      <c r="K4120" s="216"/>
      <c r="L4120" s="216"/>
      <c r="M4120" s="216"/>
      <c r="N4120" s="216"/>
      <c r="O4120" s="216"/>
      <c r="P4120" s="216"/>
      <c r="Q4120" s="216"/>
      <c r="R4120" s="216"/>
      <c r="S4120" s="216"/>
      <c r="T4120" s="216"/>
      <c r="U4120" s="216"/>
      <c r="V4120" s="216"/>
      <c r="W4120" s="216"/>
      <c r="X4120" s="216"/>
      <c r="Y4120" s="216"/>
      <c r="Z4120" s="216"/>
      <c r="AA4120" s="216"/>
      <c r="AB4120" s="216"/>
      <c r="AC4120" s="216"/>
      <c r="AD4120" s="216"/>
      <c r="AE4120" s="216"/>
      <c r="AF4120" s="216"/>
      <c r="AG4120" s="216"/>
      <c r="AH4120" s="216"/>
      <c r="AI4120" s="216"/>
      <c r="AJ4120" s="216"/>
      <c r="AK4120" s="216"/>
      <c r="AL4120" s="216"/>
      <c r="FY4120" s="184"/>
      <c r="JJ4120" s="184"/>
    </row>
    <row r="4121" spans="2:270">
      <c r="B4121" s="202"/>
      <c r="E4121" s="216"/>
      <c r="F4121" s="216"/>
      <c r="G4121" s="216"/>
      <c r="H4121" s="216"/>
      <c r="I4121" s="216"/>
      <c r="J4121" s="216"/>
      <c r="K4121" s="216"/>
      <c r="L4121" s="216"/>
      <c r="M4121" s="216"/>
      <c r="N4121" s="216"/>
      <c r="O4121" s="216"/>
      <c r="P4121" s="216"/>
      <c r="Q4121" s="216"/>
      <c r="R4121" s="216"/>
      <c r="S4121" s="216"/>
      <c r="T4121" s="216"/>
      <c r="U4121" s="216"/>
      <c r="V4121" s="216"/>
      <c r="W4121" s="216"/>
      <c r="X4121" s="216"/>
      <c r="Y4121" s="216"/>
      <c r="Z4121" s="216"/>
      <c r="AA4121" s="216"/>
      <c r="AB4121" s="216"/>
      <c r="AC4121" s="216"/>
      <c r="AD4121" s="216"/>
      <c r="AE4121" s="216"/>
      <c r="AF4121" s="216"/>
      <c r="AG4121" s="216"/>
      <c r="AH4121" s="216"/>
      <c r="AI4121" s="216"/>
      <c r="AJ4121" s="216"/>
      <c r="AK4121" s="216"/>
      <c r="AL4121" s="216"/>
      <c r="FY4121" s="184"/>
      <c r="JJ4121" s="184"/>
    </row>
    <row r="4122" spans="2:270">
      <c r="B4122" s="202"/>
      <c r="E4122" s="216"/>
      <c r="F4122" s="216"/>
      <c r="G4122" s="216"/>
      <c r="H4122" s="216"/>
      <c r="I4122" s="216"/>
      <c r="J4122" s="216"/>
      <c r="K4122" s="216"/>
      <c r="L4122" s="216"/>
      <c r="M4122" s="216"/>
      <c r="N4122" s="216"/>
      <c r="O4122" s="216"/>
      <c r="P4122" s="216"/>
      <c r="Q4122" s="216"/>
      <c r="R4122" s="216"/>
      <c r="S4122" s="216"/>
      <c r="T4122" s="216"/>
      <c r="U4122" s="216"/>
      <c r="V4122" s="216"/>
      <c r="W4122" s="216"/>
      <c r="X4122" s="216"/>
      <c r="Y4122" s="216"/>
      <c r="Z4122" s="216"/>
      <c r="AA4122" s="216"/>
      <c r="AB4122" s="216"/>
      <c r="AC4122" s="216"/>
      <c r="AD4122" s="216"/>
      <c r="AE4122" s="216"/>
      <c r="AF4122" s="216"/>
      <c r="AG4122" s="216"/>
      <c r="AH4122" s="216"/>
      <c r="AI4122" s="216"/>
      <c r="AJ4122" s="216"/>
      <c r="AK4122" s="216"/>
      <c r="AL4122" s="216"/>
      <c r="FY4122" s="184"/>
      <c r="JJ4122" s="184"/>
    </row>
    <row r="4123" spans="2:270">
      <c r="B4123" s="202"/>
      <c r="E4123" s="216"/>
      <c r="F4123" s="216"/>
      <c r="G4123" s="216"/>
      <c r="H4123" s="216"/>
      <c r="I4123" s="216"/>
      <c r="J4123" s="216"/>
      <c r="K4123" s="216"/>
      <c r="L4123" s="216"/>
      <c r="M4123" s="216"/>
      <c r="N4123" s="216"/>
      <c r="O4123" s="216"/>
      <c r="P4123" s="216"/>
      <c r="Q4123" s="216"/>
      <c r="R4123" s="216"/>
      <c r="S4123" s="216"/>
      <c r="T4123" s="216"/>
      <c r="U4123" s="216"/>
      <c r="V4123" s="216"/>
      <c r="W4123" s="216"/>
      <c r="X4123" s="216"/>
      <c r="Y4123" s="216"/>
      <c r="Z4123" s="216"/>
      <c r="AA4123" s="216"/>
      <c r="AB4123" s="216"/>
      <c r="AC4123" s="216"/>
      <c r="AD4123" s="216"/>
      <c r="AE4123" s="216"/>
      <c r="AF4123" s="216"/>
      <c r="AG4123" s="216"/>
      <c r="AH4123" s="216"/>
      <c r="AI4123" s="216"/>
      <c r="AJ4123" s="216"/>
      <c r="AK4123" s="216"/>
      <c r="AL4123" s="216"/>
      <c r="FY4123" s="184"/>
      <c r="JJ4123" s="184"/>
    </row>
    <row r="4124" spans="2:270">
      <c r="B4124" s="202"/>
      <c r="E4124" s="216"/>
      <c r="F4124" s="216"/>
      <c r="G4124" s="216"/>
      <c r="H4124" s="216"/>
      <c r="I4124" s="216"/>
      <c r="J4124" s="216"/>
      <c r="K4124" s="216"/>
      <c r="L4124" s="216"/>
      <c r="M4124" s="216"/>
      <c r="N4124" s="216"/>
      <c r="O4124" s="216"/>
      <c r="P4124" s="216"/>
      <c r="Q4124" s="216"/>
      <c r="R4124" s="216"/>
      <c r="S4124" s="216"/>
      <c r="T4124" s="216"/>
      <c r="U4124" s="216"/>
      <c r="V4124" s="216"/>
      <c r="W4124" s="216"/>
      <c r="X4124" s="216"/>
      <c r="Y4124" s="216"/>
      <c r="Z4124" s="216"/>
      <c r="AA4124" s="216"/>
      <c r="AB4124" s="216"/>
      <c r="AC4124" s="216"/>
      <c r="AD4124" s="216"/>
      <c r="AE4124" s="216"/>
      <c r="AF4124" s="216"/>
      <c r="AG4124" s="216"/>
      <c r="AH4124" s="216"/>
      <c r="AI4124" s="216"/>
      <c r="AJ4124" s="216"/>
      <c r="AK4124" s="216"/>
      <c r="AL4124" s="216"/>
      <c r="FY4124" s="184"/>
      <c r="JJ4124" s="184"/>
    </row>
    <row r="4125" spans="2:270">
      <c r="B4125" s="202"/>
      <c r="E4125" s="216"/>
      <c r="F4125" s="216"/>
      <c r="G4125" s="216"/>
      <c r="H4125" s="216"/>
      <c r="I4125" s="216"/>
      <c r="J4125" s="216"/>
      <c r="K4125" s="216"/>
      <c r="L4125" s="216"/>
      <c r="M4125" s="216"/>
      <c r="N4125" s="216"/>
      <c r="O4125" s="216"/>
      <c r="P4125" s="216"/>
      <c r="Q4125" s="216"/>
      <c r="R4125" s="216"/>
      <c r="S4125" s="216"/>
      <c r="T4125" s="216"/>
      <c r="U4125" s="216"/>
      <c r="V4125" s="216"/>
      <c r="W4125" s="216"/>
      <c r="X4125" s="216"/>
      <c r="Y4125" s="216"/>
      <c r="Z4125" s="216"/>
      <c r="AA4125" s="216"/>
      <c r="AB4125" s="216"/>
      <c r="AC4125" s="216"/>
      <c r="AD4125" s="216"/>
      <c r="AE4125" s="216"/>
      <c r="AF4125" s="216"/>
      <c r="AG4125" s="216"/>
      <c r="AH4125" s="216"/>
      <c r="AI4125" s="216"/>
      <c r="AJ4125" s="216"/>
      <c r="AK4125" s="216"/>
      <c r="AL4125" s="216"/>
      <c r="FY4125" s="184"/>
      <c r="JJ4125" s="184"/>
    </row>
    <row r="4126" spans="2:270">
      <c r="B4126" s="202"/>
      <c r="E4126" s="216"/>
      <c r="F4126" s="216"/>
      <c r="G4126" s="216"/>
      <c r="H4126" s="216"/>
      <c r="I4126" s="216"/>
      <c r="J4126" s="216"/>
      <c r="K4126" s="216"/>
      <c r="L4126" s="216"/>
      <c r="M4126" s="216"/>
      <c r="N4126" s="216"/>
      <c r="O4126" s="216"/>
      <c r="P4126" s="216"/>
      <c r="Q4126" s="216"/>
      <c r="R4126" s="216"/>
      <c r="S4126" s="216"/>
      <c r="T4126" s="216"/>
      <c r="U4126" s="216"/>
      <c r="V4126" s="216"/>
      <c r="W4126" s="216"/>
      <c r="X4126" s="216"/>
      <c r="Y4126" s="216"/>
      <c r="Z4126" s="216"/>
      <c r="AA4126" s="216"/>
      <c r="AB4126" s="216"/>
      <c r="AC4126" s="216"/>
      <c r="AD4126" s="216"/>
      <c r="AE4126" s="216"/>
      <c r="AF4126" s="216"/>
      <c r="AG4126" s="216"/>
      <c r="AH4126" s="216"/>
      <c r="AI4126" s="216"/>
      <c r="AJ4126" s="216"/>
      <c r="AK4126" s="216"/>
      <c r="AL4126" s="216"/>
      <c r="FY4126" s="184"/>
      <c r="JJ4126" s="184"/>
    </row>
    <row r="4127" spans="2:270">
      <c r="B4127" s="202"/>
      <c r="E4127" s="216"/>
      <c r="F4127" s="216"/>
      <c r="G4127" s="216"/>
      <c r="H4127" s="216"/>
      <c r="I4127" s="216"/>
      <c r="J4127" s="216"/>
      <c r="K4127" s="216"/>
      <c r="L4127" s="216"/>
      <c r="M4127" s="216"/>
      <c r="N4127" s="216"/>
      <c r="O4127" s="216"/>
      <c r="P4127" s="216"/>
      <c r="Q4127" s="216"/>
      <c r="R4127" s="216"/>
      <c r="S4127" s="216"/>
      <c r="T4127" s="216"/>
      <c r="U4127" s="216"/>
      <c r="V4127" s="216"/>
      <c r="W4127" s="216"/>
      <c r="X4127" s="216"/>
      <c r="Y4127" s="216"/>
      <c r="Z4127" s="216"/>
      <c r="AA4127" s="216"/>
      <c r="AB4127" s="216"/>
      <c r="AC4127" s="216"/>
      <c r="AD4127" s="216"/>
      <c r="AE4127" s="216"/>
      <c r="AF4127" s="216"/>
      <c r="AG4127" s="216"/>
      <c r="AH4127" s="216"/>
      <c r="AI4127" s="216"/>
      <c r="AJ4127" s="216"/>
      <c r="AK4127" s="216"/>
      <c r="AL4127" s="216"/>
      <c r="FY4127" s="184"/>
      <c r="JJ4127" s="184"/>
    </row>
    <row r="4128" spans="2:270">
      <c r="B4128" s="202"/>
      <c r="E4128" s="216"/>
      <c r="F4128" s="216"/>
      <c r="G4128" s="216"/>
      <c r="H4128" s="216"/>
      <c r="I4128" s="216"/>
      <c r="J4128" s="216"/>
      <c r="K4128" s="216"/>
      <c r="L4128" s="216"/>
      <c r="M4128" s="216"/>
      <c r="N4128" s="216"/>
      <c r="O4128" s="216"/>
      <c r="P4128" s="216"/>
      <c r="Q4128" s="216"/>
      <c r="R4128" s="216"/>
      <c r="S4128" s="216"/>
      <c r="T4128" s="216"/>
      <c r="U4128" s="216"/>
      <c r="V4128" s="216"/>
      <c r="W4128" s="216"/>
      <c r="X4128" s="216"/>
      <c r="Y4128" s="216"/>
      <c r="Z4128" s="216"/>
      <c r="AA4128" s="216"/>
      <c r="AB4128" s="216"/>
      <c r="AC4128" s="216"/>
      <c r="AD4128" s="216"/>
      <c r="AE4128" s="216"/>
      <c r="AF4128" s="216"/>
      <c r="AG4128" s="216"/>
      <c r="AH4128" s="216"/>
      <c r="AI4128" s="216"/>
      <c r="AJ4128" s="216"/>
      <c r="AK4128" s="216"/>
      <c r="AL4128" s="216"/>
      <c r="FY4128" s="184"/>
      <c r="JJ4128" s="184"/>
    </row>
    <row r="4129" spans="2:270">
      <c r="B4129" s="202"/>
      <c r="E4129" s="216"/>
      <c r="F4129" s="216"/>
      <c r="G4129" s="216"/>
      <c r="H4129" s="216"/>
      <c r="I4129" s="216"/>
      <c r="J4129" s="216"/>
      <c r="K4129" s="216"/>
      <c r="L4129" s="216"/>
      <c r="M4129" s="216"/>
      <c r="N4129" s="216"/>
      <c r="O4129" s="216"/>
      <c r="P4129" s="216"/>
      <c r="Q4129" s="216"/>
      <c r="R4129" s="216"/>
      <c r="S4129" s="216"/>
      <c r="T4129" s="216"/>
      <c r="U4129" s="216"/>
      <c r="V4129" s="216"/>
      <c r="W4129" s="216"/>
      <c r="X4129" s="216"/>
      <c r="Y4129" s="216"/>
      <c r="Z4129" s="216"/>
      <c r="AA4129" s="216"/>
      <c r="AB4129" s="216"/>
      <c r="AC4129" s="216"/>
      <c r="AD4129" s="216"/>
      <c r="AE4129" s="216"/>
      <c r="AF4129" s="216"/>
      <c r="AG4129" s="216"/>
      <c r="AH4129" s="216"/>
      <c r="AI4129" s="216"/>
      <c r="AJ4129" s="216"/>
      <c r="AK4129" s="216"/>
      <c r="AL4129" s="216"/>
      <c r="FY4129" s="184"/>
      <c r="JJ4129" s="184"/>
    </row>
    <row r="4130" spans="2:270">
      <c r="B4130" s="202"/>
      <c r="E4130" s="216"/>
      <c r="F4130" s="216"/>
      <c r="G4130" s="216"/>
      <c r="H4130" s="216"/>
      <c r="I4130" s="216"/>
      <c r="J4130" s="216"/>
      <c r="K4130" s="216"/>
      <c r="L4130" s="216"/>
      <c r="M4130" s="216"/>
      <c r="N4130" s="216"/>
      <c r="O4130" s="216"/>
      <c r="P4130" s="216"/>
      <c r="Q4130" s="216"/>
      <c r="R4130" s="216"/>
      <c r="S4130" s="216"/>
      <c r="T4130" s="216"/>
      <c r="U4130" s="216"/>
      <c r="V4130" s="216"/>
      <c r="W4130" s="216"/>
      <c r="X4130" s="216"/>
      <c r="Y4130" s="216"/>
      <c r="Z4130" s="216"/>
      <c r="AA4130" s="216"/>
      <c r="AB4130" s="216"/>
      <c r="AC4130" s="216"/>
      <c r="AD4130" s="216"/>
      <c r="AE4130" s="216"/>
      <c r="AF4130" s="216"/>
      <c r="AG4130" s="216"/>
      <c r="AH4130" s="216"/>
      <c r="AI4130" s="216"/>
      <c r="AJ4130" s="216"/>
      <c r="AK4130" s="216"/>
      <c r="AL4130" s="216"/>
      <c r="FY4130" s="184"/>
      <c r="JJ4130" s="184"/>
    </row>
    <row r="4131" spans="2:270">
      <c r="B4131" s="202"/>
      <c r="E4131" s="216"/>
      <c r="F4131" s="216"/>
      <c r="G4131" s="216"/>
      <c r="H4131" s="216"/>
      <c r="I4131" s="216"/>
      <c r="J4131" s="216"/>
      <c r="K4131" s="216"/>
      <c r="L4131" s="216"/>
      <c r="M4131" s="216"/>
      <c r="N4131" s="216"/>
      <c r="O4131" s="216"/>
      <c r="P4131" s="216"/>
      <c r="Q4131" s="216"/>
      <c r="R4131" s="216"/>
      <c r="S4131" s="216"/>
      <c r="T4131" s="216"/>
      <c r="U4131" s="216"/>
      <c r="V4131" s="216"/>
      <c r="W4131" s="216"/>
      <c r="X4131" s="216"/>
      <c r="Y4131" s="216"/>
      <c r="Z4131" s="216"/>
      <c r="AA4131" s="216"/>
      <c r="AB4131" s="216"/>
      <c r="AC4131" s="216"/>
      <c r="AD4131" s="216"/>
      <c r="AE4131" s="216"/>
      <c r="AF4131" s="216"/>
      <c r="AG4131" s="216"/>
      <c r="AH4131" s="216"/>
      <c r="AI4131" s="216"/>
      <c r="AJ4131" s="216"/>
      <c r="AK4131" s="216"/>
      <c r="AL4131" s="216"/>
      <c r="FY4131" s="184"/>
      <c r="JJ4131" s="184"/>
    </row>
    <row r="4132" spans="2:270">
      <c r="B4132" s="202"/>
      <c r="E4132" s="216"/>
      <c r="F4132" s="216"/>
      <c r="G4132" s="216"/>
      <c r="H4132" s="216"/>
      <c r="I4132" s="216"/>
      <c r="J4132" s="216"/>
      <c r="K4132" s="216"/>
      <c r="L4132" s="216"/>
      <c r="M4132" s="216"/>
      <c r="N4132" s="216"/>
      <c r="O4132" s="216"/>
      <c r="P4132" s="216"/>
      <c r="Q4132" s="216"/>
      <c r="R4132" s="216"/>
      <c r="S4132" s="216"/>
      <c r="T4132" s="216"/>
      <c r="U4132" s="216"/>
      <c r="V4132" s="216"/>
      <c r="W4132" s="216"/>
      <c r="X4132" s="216"/>
      <c r="Y4132" s="216"/>
      <c r="Z4132" s="216"/>
      <c r="AA4132" s="216"/>
      <c r="AB4132" s="216"/>
      <c r="AC4132" s="216"/>
      <c r="AD4132" s="216"/>
      <c r="AE4132" s="216"/>
      <c r="AF4132" s="216"/>
      <c r="AG4132" s="216"/>
      <c r="AH4132" s="216"/>
      <c r="AI4132" s="216"/>
      <c r="AJ4132" s="216"/>
      <c r="AK4132" s="216"/>
      <c r="AL4132" s="216"/>
      <c r="FY4132" s="184"/>
      <c r="JJ4132" s="184"/>
    </row>
    <row r="4133" spans="2:270">
      <c r="B4133" s="202"/>
      <c r="E4133" s="216"/>
      <c r="F4133" s="216"/>
      <c r="G4133" s="216"/>
      <c r="H4133" s="216"/>
      <c r="I4133" s="216"/>
      <c r="J4133" s="216"/>
      <c r="K4133" s="216"/>
      <c r="L4133" s="216"/>
      <c r="M4133" s="216"/>
      <c r="N4133" s="216"/>
      <c r="O4133" s="216"/>
      <c r="P4133" s="216"/>
      <c r="Q4133" s="216"/>
      <c r="R4133" s="216"/>
      <c r="S4133" s="216"/>
      <c r="T4133" s="216"/>
      <c r="U4133" s="216"/>
      <c r="V4133" s="216"/>
      <c r="W4133" s="216"/>
      <c r="X4133" s="216"/>
      <c r="Y4133" s="216"/>
      <c r="Z4133" s="216"/>
      <c r="AA4133" s="216"/>
      <c r="AB4133" s="216"/>
      <c r="AC4133" s="216"/>
      <c r="AD4133" s="216"/>
      <c r="AE4133" s="216"/>
      <c r="AF4133" s="216"/>
      <c r="AG4133" s="216"/>
      <c r="AH4133" s="216"/>
      <c r="AI4133" s="216"/>
      <c r="AJ4133" s="216"/>
      <c r="AK4133" s="216"/>
      <c r="AL4133" s="216"/>
      <c r="FY4133" s="184"/>
      <c r="JJ4133" s="184"/>
    </row>
    <row r="4134" spans="2:270">
      <c r="B4134" s="202"/>
      <c r="E4134" s="216"/>
      <c r="F4134" s="216"/>
      <c r="G4134" s="216"/>
      <c r="H4134" s="216"/>
      <c r="I4134" s="216"/>
      <c r="J4134" s="216"/>
      <c r="K4134" s="216"/>
      <c r="L4134" s="216"/>
      <c r="M4134" s="216"/>
      <c r="N4134" s="216"/>
      <c r="O4134" s="216"/>
      <c r="P4134" s="216"/>
      <c r="Q4134" s="216"/>
      <c r="R4134" s="216"/>
      <c r="S4134" s="216"/>
      <c r="T4134" s="216"/>
      <c r="U4134" s="216"/>
      <c r="V4134" s="216"/>
      <c r="W4134" s="216"/>
      <c r="X4134" s="216"/>
      <c r="Y4134" s="216"/>
      <c r="Z4134" s="216"/>
      <c r="AA4134" s="216"/>
      <c r="AB4134" s="216"/>
      <c r="AC4134" s="216"/>
      <c r="AD4134" s="216"/>
      <c r="AE4134" s="216"/>
      <c r="AF4134" s="216"/>
      <c r="AG4134" s="216"/>
      <c r="AH4134" s="216"/>
      <c r="AI4134" s="216"/>
      <c r="AJ4134" s="216"/>
      <c r="AK4134" s="216"/>
      <c r="AL4134" s="216"/>
      <c r="FY4134" s="184"/>
      <c r="JJ4134" s="184"/>
    </row>
    <row r="4135" spans="2:270">
      <c r="B4135" s="202"/>
      <c r="E4135" s="216"/>
      <c r="F4135" s="216"/>
      <c r="G4135" s="216"/>
      <c r="H4135" s="216"/>
      <c r="I4135" s="216"/>
      <c r="J4135" s="216"/>
      <c r="K4135" s="216"/>
      <c r="L4135" s="216"/>
      <c r="M4135" s="216"/>
      <c r="N4135" s="216"/>
      <c r="O4135" s="216"/>
      <c r="P4135" s="216"/>
      <c r="Q4135" s="216"/>
      <c r="R4135" s="216"/>
      <c r="S4135" s="216"/>
      <c r="T4135" s="216"/>
      <c r="U4135" s="216"/>
      <c r="V4135" s="216"/>
      <c r="W4135" s="216"/>
      <c r="X4135" s="216"/>
      <c r="Y4135" s="216"/>
      <c r="Z4135" s="216"/>
      <c r="AA4135" s="216"/>
      <c r="AB4135" s="216"/>
      <c r="AC4135" s="216"/>
      <c r="AD4135" s="216"/>
      <c r="AE4135" s="216"/>
      <c r="AF4135" s="216"/>
      <c r="AG4135" s="216"/>
      <c r="AH4135" s="216"/>
      <c r="AI4135" s="216"/>
      <c r="AJ4135" s="216"/>
      <c r="AK4135" s="216"/>
      <c r="AL4135" s="216"/>
      <c r="FY4135" s="184"/>
      <c r="JJ4135" s="184"/>
    </row>
    <row r="4136" spans="2:270">
      <c r="B4136" s="202"/>
      <c r="E4136" s="216"/>
      <c r="F4136" s="216"/>
      <c r="G4136" s="216"/>
      <c r="H4136" s="216"/>
      <c r="I4136" s="216"/>
      <c r="J4136" s="216"/>
      <c r="K4136" s="216"/>
      <c r="L4136" s="216"/>
      <c r="M4136" s="216"/>
      <c r="N4136" s="216"/>
      <c r="O4136" s="216"/>
      <c r="P4136" s="216"/>
      <c r="Q4136" s="216"/>
      <c r="R4136" s="216"/>
      <c r="S4136" s="216"/>
      <c r="T4136" s="216"/>
      <c r="U4136" s="216"/>
      <c r="V4136" s="216"/>
      <c r="W4136" s="216"/>
      <c r="X4136" s="216"/>
      <c r="Y4136" s="216"/>
      <c r="Z4136" s="216"/>
      <c r="AA4136" s="216"/>
      <c r="AB4136" s="216"/>
      <c r="AC4136" s="216"/>
      <c r="AD4136" s="216"/>
      <c r="AE4136" s="216"/>
      <c r="AF4136" s="216"/>
      <c r="AG4136" s="216"/>
      <c r="AH4136" s="216"/>
      <c r="AI4136" s="216"/>
      <c r="AJ4136" s="216"/>
      <c r="AK4136" s="216"/>
      <c r="AL4136" s="216"/>
      <c r="FY4136" s="184"/>
      <c r="JJ4136" s="184"/>
    </row>
    <row r="4137" spans="2:270">
      <c r="B4137" s="202"/>
      <c r="E4137" s="216"/>
      <c r="F4137" s="216"/>
      <c r="G4137" s="216"/>
      <c r="H4137" s="216"/>
      <c r="I4137" s="216"/>
      <c r="J4137" s="216"/>
      <c r="K4137" s="216"/>
      <c r="L4137" s="216"/>
      <c r="M4137" s="216"/>
      <c r="N4137" s="216"/>
      <c r="O4137" s="216"/>
      <c r="P4137" s="216"/>
      <c r="Q4137" s="216"/>
      <c r="R4137" s="216"/>
      <c r="S4137" s="216"/>
      <c r="T4137" s="216"/>
      <c r="U4137" s="216"/>
      <c r="V4137" s="216"/>
      <c r="W4137" s="216"/>
      <c r="X4137" s="216"/>
      <c r="Y4137" s="216"/>
      <c r="Z4137" s="216"/>
      <c r="AA4137" s="216"/>
      <c r="AB4137" s="216"/>
      <c r="AC4137" s="216"/>
      <c r="AD4137" s="216"/>
      <c r="AE4137" s="216"/>
      <c r="AF4137" s="216"/>
      <c r="AG4137" s="216"/>
      <c r="AH4137" s="216"/>
      <c r="AI4137" s="216"/>
      <c r="AJ4137" s="216"/>
      <c r="AK4137" s="216"/>
      <c r="AL4137" s="216"/>
      <c r="FY4137" s="184"/>
      <c r="JJ4137" s="184"/>
    </row>
    <row r="4138" spans="2:270">
      <c r="B4138" s="202"/>
      <c r="E4138" s="216"/>
      <c r="F4138" s="216"/>
      <c r="G4138" s="216"/>
      <c r="H4138" s="216"/>
      <c r="I4138" s="216"/>
      <c r="J4138" s="216"/>
      <c r="K4138" s="216"/>
      <c r="L4138" s="216"/>
      <c r="M4138" s="216"/>
      <c r="N4138" s="216"/>
      <c r="O4138" s="216"/>
      <c r="P4138" s="216"/>
      <c r="Q4138" s="216"/>
      <c r="R4138" s="216"/>
      <c r="S4138" s="216"/>
      <c r="T4138" s="216"/>
      <c r="U4138" s="216"/>
      <c r="V4138" s="216"/>
      <c r="W4138" s="216"/>
      <c r="X4138" s="216"/>
      <c r="Y4138" s="216"/>
      <c r="Z4138" s="216"/>
      <c r="AA4138" s="216"/>
      <c r="AB4138" s="216"/>
      <c r="AC4138" s="216"/>
      <c r="AD4138" s="216"/>
      <c r="AE4138" s="216"/>
      <c r="AF4138" s="216"/>
      <c r="AG4138" s="216"/>
      <c r="AH4138" s="216"/>
      <c r="AI4138" s="216"/>
      <c r="AJ4138" s="216"/>
      <c r="AK4138" s="216"/>
      <c r="AL4138" s="216"/>
      <c r="FY4138" s="184"/>
      <c r="JJ4138" s="184"/>
    </row>
    <row r="4139" spans="2:270">
      <c r="B4139" s="202"/>
      <c r="E4139" s="216"/>
      <c r="F4139" s="216"/>
      <c r="G4139" s="216"/>
      <c r="H4139" s="216"/>
      <c r="I4139" s="216"/>
      <c r="J4139" s="216"/>
      <c r="K4139" s="216"/>
      <c r="L4139" s="216"/>
      <c r="M4139" s="216"/>
      <c r="N4139" s="216"/>
      <c r="O4139" s="216"/>
      <c r="P4139" s="216"/>
      <c r="Q4139" s="216"/>
      <c r="R4139" s="216"/>
      <c r="S4139" s="216"/>
      <c r="T4139" s="216"/>
      <c r="U4139" s="216"/>
      <c r="V4139" s="216"/>
      <c r="W4139" s="216"/>
      <c r="X4139" s="216"/>
      <c r="Y4139" s="216"/>
      <c r="Z4139" s="216"/>
      <c r="AA4139" s="216"/>
      <c r="AB4139" s="216"/>
      <c r="AC4139" s="216"/>
      <c r="AD4139" s="216"/>
      <c r="AE4139" s="216"/>
      <c r="AF4139" s="216"/>
      <c r="AG4139" s="216"/>
      <c r="AH4139" s="216"/>
      <c r="AI4139" s="216"/>
      <c r="AJ4139" s="216"/>
      <c r="AK4139" s="216"/>
      <c r="AL4139" s="216"/>
      <c r="FY4139" s="184"/>
      <c r="JJ4139" s="184"/>
    </row>
    <row r="4140" spans="2:270">
      <c r="B4140" s="202"/>
      <c r="E4140" s="216"/>
      <c r="F4140" s="216"/>
      <c r="G4140" s="216"/>
      <c r="H4140" s="216"/>
      <c r="I4140" s="216"/>
      <c r="J4140" s="216"/>
      <c r="K4140" s="216"/>
      <c r="L4140" s="216"/>
      <c r="M4140" s="216"/>
      <c r="N4140" s="216"/>
      <c r="O4140" s="216"/>
      <c r="P4140" s="216"/>
      <c r="Q4140" s="216"/>
      <c r="R4140" s="216"/>
      <c r="S4140" s="216"/>
      <c r="T4140" s="216"/>
      <c r="U4140" s="216"/>
      <c r="V4140" s="216"/>
      <c r="W4140" s="216"/>
      <c r="X4140" s="216"/>
      <c r="Y4140" s="216"/>
      <c r="Z4140" s="216"/>
      <c r="AA4140" s="216"/>
      <c r="AB4140" s="216"/>
      <c r="AC4140" s="216"/>
      <c r="AD4140" s="216"/>
      <c r="AE4140" s="216"/>
      <c r="AF4140" s="216"/>
      <c r="AG4140" s="216"/>
      <c r="AH4140" s="216"/>
      <c r="AI4140" s="216"/>
      <c r="AJ4140" s="216"/>
      <c r="AK4140" s="216"/>
      <c r="AL4140" s="216"/>
      <c r="FY4140" s="184"/>
      <c r="JJ4140" s="184"/>
    </row>
    <row r="4141" spans="2:270">
      <c r="B4141" s="202"/>
      <c r="E4141" s="216"/>
      <c r="F4141" s="216"/>
      <c r="G4141" s="216"/>
      <c r="H4141" s="216"/>
      <c r="I4141" s="216"/>
      <c r="J4141" s="216"/>
      <c r="K4141" s="216"/>
      <c r="L4141" s="216"/>
      <c r="M4141" s="216"/>
      <c r="N4141" s="216"/>
      <c r="O4141" s="216"/>
      <c r="P4141" s="216"/>
      <c r="Q4141" s="216"/>
      <c r="R4141" s="216"/>
      <c r="S4141" s="216"/>
      <c r="T4141" s="216"/>
      <c r="U4141" s="216"/>
      <c r="V4141" s="216"/>
      <c r="W4141" s="216"/>
      <c r="X4141" s="216"/>
      <c r="Y4141" s="216"/>
      <c r="Z4141" s="216"/>
      <c r="AA4141" s="216"/>
      <c r="AB4141" s="216"/>
      <c r="AC4141" s="216"/>
      <c r="AD4141" s="216"/>
      <c r="AE4141" s="216"/>
      <c r="AF4141" s="216"/>
      <c r="AG4141" s="216"/>
      <c r="AH4141" s="216"/>
      <c r="AI4141" s="216"/>
      <c r="AJ4141" s="216"/>
      <c r="AK4141" s="216"/>
      <c r="AL4141" s="216"/>
      <c r="FY4141" s="184"/>
      <c r="JJ4141" s="184"/>
    </row>
    <row r="4142" spans="2:270">
      <c r="B4142" s="202"/>
      <c r="E4142" s="216"/>
      <c r="F4142" s="216"/>
      <c r="G4142" s="216"/>
      <c r="H4142" s="216"/>
      <c r="I4142" s="216"/>
      <c r="J4142" s="216"/>
      <c r="K4142" s="216"/>
      <c r="L4142" s="216"/>
      <c r="M4142" s="216"/>
      <c r="N4142" s="216"/>
      <c r="O4142" s="216"/>
      <c r="P4142" s="216"/>
      <c r="Q4142" s="216"/>
      <c r="R4142" s="216"/>
      <c r="S4142" s="216"/>
      <c r="T4142" s="216"/>
      <c r="U4142" s="216"/>
      <c r="V4142" s="216"/>
      <c r="W4142" s="216"/>
      <c r="X4142" s="216"/>
      <c r="Y4142" s="216"/>
      <c r="Z4142" s="216"/>
      <c r="AA4142" s="216"/>
      <c r="AB4142" s="216"/>
      <c r="AC4142" s="216"/>
      <c r="AD4142" s="216"/>
      <c r="AE4142" s="216"/>
      <c r="AF4142" s="216"/>
      <c r="AG4142" s="216"/>
      <c r="AH4142" s="216"/>
      <c r="AI4142" s="216"/>
      <c r="AJ4142" s="216"/>
      <c r="AK4142" s="216"/>
      <c r="AL4142" s="216"/>
      <c r="FY4142" s="184"/>
      <c r="JJ4142" s="184"/>
    </row>
    <row r="4143" spans="2:270">
      <c r="B4143" s="202"/>
      <c r="E4143" s="216"/>
      <c r="F4143" s="216"/>
      <c r="G4143" s="216"/>
      <c r="H4143" s="216"/>
      <c r="I4143" s="216"/>
      <c r="J4143" s="216"/>
      <c r="K4143" s="216"/>
      <c r="L4143" s="216"/>
      <c r="M4143" s="216"/>
      <c r="N4143" s="216"/>
      <c r="O4143" s="216"/>
      <c r="P4143" s="216"/>
      <c r="Q4143" s="216"/>
      <c r="R4143" s="216"/>
      <c r="S4143" s="216"/>
      <c r="T4143" s="216"/>
      <c r="U4143" s="216"/>
      <c r="V4143" s="216"/>
      <c r="W4143" s="216"/>
      <c r="X4143" s="216"/>
      <c r="Y4143" s="216"/>
      <c r="Z4143" s="216"/>
      <c r="AA4143" s="216"/>
      <c r="AB4143" s="216"/>
      <c r="AC4143" s="216"/>
      <c r="AD4143" s="216"/>
      <c r="AE4143" s="216"/>
      <c r="AF4143" s="216"/>
      <c r="AG4143" s="216"/>
      <c r="AH4143" s="216"/>
      <c r="AI4143" s="216"/>
      <c r="AJ4143" s="216"/>
      <c r="AK4143" s="216"/>
      <c r="AL4143" s="216"/>
      <c r="FY4143" s="184"/>
      <c r="JJ4143" s="184"/>
    </row>
    <row r="4144" spans="2:270">
      <c r="B4144" s="202"/>
      <c r="E4144" s="216"/>
      <c r="F4144" s="216"/>
      <c r="G4144" s="216"/>
      <c r="H4144" s="216"/>
      <c r="I4144" s="216"/>
      <c r="J4144" s="216"/>
      <c r="K4144" s="216"/>
      <c r="L4144" s="216"/>
      <c r="M4144" s="216"/>
      <c r="N4144" s="216"/>
      <c r="O4144" s="216"/>
      <c r="P4144" s="216"/>
      <c r="Q4144" s="216"/>
      <c r="R4144" s="216"/>
      <c r="S4144" s="216"/>
      <c r="T4144" s="216"/>
      <c r="U4144" s="216"/>
      <c r="V4144" s="216"/>
      <c r="W4144" s="216"/>
      <c r="X4144" s="216"/>
      <c r="Y4144" s="216"/>
      <c r="Z4144" s="216"/>
      <c r="AA4144" s="216"/>
      <c r="AB4144" s="216"/>
      <c r="AC4144" s="216"/>
      <c r="AD4144" s="216"/>
      <c r="AE4144" s="216"/>
      <c r="AF4144" s="216"/>
      <c r="AG4144" s="216"/>
      <c r="AH4144" s="216"/>
      <c r="AI4144" s="216"/>
      <c r="AJ4144" s="216"/>
      <c r="AK4144" s="216"/>
      <c r="AL4144" s="216"/>
      <c r="FY4144" s="184"/>
      <c r="JJ4144" s="184"/>
    </row>
    <row r="4145" spans="2:270">
      <c r="B4145" s="202"/>
      <c r="E4145" s="216"/>
      <c r="F4145" s="216"/>
      <c r="G4145" s="216"/>
      <c r="H4145" s="216"/>
      <c r="I4145" s="216"/>
      <c r="J4145" s="216"/>
      <c r="K4145" s="216"/>
      <c r="L4145" s="216"/>
      <c r="M4145" s="216"/>
      <c r="N4145" s="216"/>
      <c r="O4145" s="216"/>
      <c r="P4145" s="216"/>
      <c r="Q4145" s="216"/>
      <c r="R4145" s="216"/>
      <c r="S4145" s="216"/>
      <c r="T4145" s="216"/>
      <c r="U4145" s="216"/>
      <c r="V4145" s="216"/>
      <c r="W4145" s="216"/>
      <c r="X4145" s="216"/>
      <c r="Y4145" s="216"/>
      <c r="Z4145" s="216"/>
      <c r="AA4145" s="216"/>
      <c r="AB4145" s="216"/>
      <c r="AC4145" s="216"/>
      <c r="AD4145" s="216"/>
      <c r="AE4145" s="216"/>
      <c r="AF4145" s="216"/>
      <c r="AG4145" s="216"/>
      <c r="AH4145" s="216"/>
      <c r="AI4145" s="216"/>
      <c r="AJ4145" s="216"/>
      <c r="AK4145" s="216"/>
      <c r="AL4145" s="216"/>
      <c r="FY4145" s="184"/>
      <c r="JJ4145" s="184"/>
    </row>
    <row r="4146" spans="2:270">
      <c r="B4146" s="202"/>
      <c r="E4146" s="216"/>
      <c r="F4146" s="216"/>
      <c r="G4146" s="216"/>
      <c r="H4146" s="216"/>
      <c r="I4146" s="216"/>
      <c r="J4146" s="216"/>
      <c r="K4146" s="216"/>
      <c r="L4146" s="216"/>
      <c r="M4146" s="216"/>
      <c r="N4146" s="216"/>
      <c r="O4146" s="216"/>
      <c r="P4146" s="216"/>
      <c r="Q4146" s="216"/>
      <c r="R4146" s="216"/>
      <c r="S4146" s="216"/>
      <c r="T4146" s="216"/>
      <c r="U4146" s="216"/>
      <c r="V4146" s="216"/>
      <c r="W4146" s="216"/>
      <c r="X4146" s="216"/>
      <c r="Y4146" s="216"/>
      <c r="Z4146" s="216"/>
      <c r="AA4146" s="216"/>
      <c r="AB4146" s="216"/>
      <c r="AC4146" s="216"/>
      <c r="AD4146" s="216"/>
      <c r="AE4146" s="216"/>
      <c r="AF4146" s="216"/>
      <c r="AG4146" s="216"/>
      <c r="AH4146" s="216"/>
      <c r="AI4146" s="216"/>
      <c r="AJ4146" s="216"/>
      <c r="AK4146" s="216"/>
      <c r="AL4146" s="216"/>
      <c r="FY4146" s="184"/>
      <c r="JJ4146" s="184"/>
    </row>
    <row r="4147" spans="2:270">
      <c r="B4147" s="202"/>
      <c r="E4147" s="216"/>
      <c r="F4147" s="216"/>
      <c r="G4147" s="216"/>
      <c r="H4147" s="216"/>
      <c r="I4147" s="216"/>
      <c r="J4147" s="216"/>
      <c r="K4147" s="216"/>
      <c r="L4147" s="216"/>
      <c r="M4147" s="216"/>
      <c r="N4147" s="216"/>
      <c r="O4147" s="216"/>
      <c r="P4147" s="216"/>
      <c r="Q4147" s="216"/>
      <c r="R4147" s="216"/>
      <c r="S4147" s="216"/>
      <c r="T4147" s="216"/>
      <c r="U4147" s="216"/>
      <c r="V4147" s="216"/>
      <c r="W4147" s="216"/>
      <c r="X4147" s="216"/>
      <c r="Y4147" s="216"/>
      <c r="Z4147" s="216"/>
      <c r="AA4147" s="216"/>
      <c r="AB4147" s="216"/>
      <c r="AC4147" s="216"/>
      <c r="AD4147" s="216"/>
      <c r="AE4147" s="216"/>
      <c r="AF4147" s="216"/>
      <c r="AG4147" s="216"/>
      <c r="AH4147" s="216"/>
      <c r="AI4147" s="216"/>
      <c r="AJ4147" s="216"/>
      <c r="AK4147" s="216"/>
      <c r="AL4147" s="216"/>
      <c r="FY4147" s="184"/>
      <c r="JJ4147" s="184"/>
    </row>
    <row r="4148" spans="2:270">
      <c r="B4148" s="202"/>
      <c r="E4148" s="216"/>
      <c r="F4148" s="216"/>
      <c r="G4148" s="216"/>
      <c r="H4148" s="216"/>
      <c r="I4148" s="216"/>
      <c r="J4148" s="216"/>
      <c r="K4148" s="216"/>
      <c r="L4148" s="216"/>
      <c r="M4148" s="216"/>
      <c r="N4148" s="216"/>
      <c r="O4148" s="216"/>
      <c r="P4148" s="216"/>
      <c r="Q4148" s="216"/>
      <c r="R4148" s="216"/>
      <c r="S4148" s="216"/>
      <c r="T4148" s="216"/>
      <c r="U4148" s="216"/>
      <c r="V4148" s="216"/>
      <c r="W4148" s="216"/>
      <c r="X4148" s="216"/>
      <c r="Y4148" s="216"/>
      <c r="Z4148" s="216"/>
      <c r="AA4148" s="216"/>
      <c r="AB4148" s="216"/>
      <c r="AC4148" s="216"/>
      <c r="AD4148" s="216"/>
      <c r="AE4148" s="216"/>
      <c r="AF4148" s="216"/>
      <c r="AG4148" s="216"/>
      <c r="AH4148" s="216"/>
      <c r="AI4148" s="216"/>
      <c r="AJ4148" s="216"/>
      <c r="AK4148" s="216"/>
      <c r="AL4148" s="216"/>
      <c r="FY4148" s="184"/>
      <c r="JJ4148" s="184"/>
    </row>
    <row r="4149" spans="2:270">
      <c r="B4149" s="202"/>
      <c r="E4149" s="216"/>
      <c r="F4149" s="216"/>
      <c r="G4149" s="216"/>
      <c r="H4149" s="216"/>
      <c r="I4149" s="216"/>
      <c r="J4149" s="216"/>
      <c r="K4149" s="216"/>
      <c r="L4149" s="216"/>
      <c r="M4149" s="216"/>
      <c r="N4149" s="216"/>
      <c r="O4149" s="216"/>
      <c r="P4149" s="216"/>
      <c r="Q4149" s="216"/>
      <c r="R4149" s="216"/>
      <c r="S4149" s="216"/>
      <c r="T4149" s="216"/>
      <c r="U4149" s="216"/>
      <c r="V4149" s="216"/>
      <c r="W4149" s="216"/>
      <c r="X4149" s="216"/>
      <c r="Y4149" s="216"/>
      <c r="Z4149" s="216"/>
      <c r="AA4149" s="216"/>
      <c r="AB4149" s="216"/>
      <c r="AC4149" s="216"/>
      <c r="AD4149" s="216"/>
      <c r="AE4149" s="216"/>
      <c r="AF4149" s="216"/>
      <c r="AG4149" s="216"/>
      <c r="AH4149" s="216"/>
      <c r="AI4149" s="216"/>
      <c r="AJ4149" s="216"/>
      <c r="AK4149" s="216"/>
      <c r="AL4149" s="216"/>
      <c r="FY4149" s="184"/>
      <c r="JJ4149" s="184"/>
    </row>
    <row r="4150" spans="2:270">
      <c r="B4150" s="202"/>
      <c r="E4150" s="216"/>
      <c r="F4150" s="216"/>
      <c r="G4150" s="216"/>
      <c r="H4150" s="216"/>
      <c r="I4150" s="216"/>
      <c r="J4150" s="216"/>
      <c r="K4150" s="216"/>
      <c r="L4150" s="216"/>
      <c r="M4150" s="216"/>
      <c r="N4150" s="216"/>
      <c r="O4150" s="216"/>
      <c r="P4150" s="216"/>
      <c r="Q4150" s="216"/>
      <c r="R4150" s="216"/>
      <c r="S4150" s="216"/>
      <c r="T4150" s="216"/>
      <c r="U4150" s="216"/>
      <c r="V4150" s="216"/>
      <c r="W4150" s="216"/>
      <c r="X4150" s="216"/>
      <c r="Y4150" s="216"/>
      <c r="Z4150" s="216"/>
      <c r="AA4150" s="216"/>
      <c r="AB4150" s="216"/>
      <c r="AC4150" s="216"/>
      <c r="AD4150" s="216"/>
      <c r="AE4150" s="216"/>
      <c r="AF4150" s="216"/>
      <c r="AG4150" s="216"/>
      <c r="AH4150" s="216"/>
      <c r="AI4150" s="216"/>
      <c r="AJ4150" s="216"/>
      <c r="AK4150" s="216"/>
      <c r="AL4150" s="216"/>
      <c r="FY4150" s="184"/>
      <c r="JJ4150" s="184"/>
    </row>
    <row r="4151" spans="2:270">
      <c r="B4151" s="202"/>
      <c r="E4151" s="216"/>
      <c r="F4151" s="216"/>
      <c r="G4151" s="216"/>
      <c r="H4151" s="216"/>
      <c r="I4151" s="216"/>
      <c r="J4151" s="216"/>
      <c r="K4151" s="216"/>
      <c r="L4151" s="216"/>
      <c r="M4151" s="216"/>
      <c r="N4151" s="216"/>
      <c r="O4151" s="216"/>
      <c r="P4151" s="216"/>
      <c r="Q4151" s="216"/>
      <c r="R4151" s="216"/>
      <c r="S4151" s="216"/>
      <c r="T4151" s="216"/>
      <c r="U4151" s="216"/>
      <c r="V4151" s="216"/>
      <c r="W4151" s="216"/>
      <c r="X4151" s="216"/>
      <c r="Y4151" s="216"/>
      <c r="Z4151" s="216"/>
      <c r="AA4151" s="216"/>
      <c r="AB4151" s="216"/>
      <c r="AC4151" s="216"/>
      <c r="AD4151" s="216"/>
      <c r="AE4151" s="216"/>
      <c r="AF4151" s="216"/>
      <c r="AG4151" s="216"/>
      <c r="AH4151" s="216"/>
      <c r="AI4151" s="216"/>
      <c r="AJ4151" s="216"/>
      <c r="AK4151" s="216"/>
      <c r="AL4151" s="216"/>
      <c r="FY4151" s="184"/>
      <c r="JJ4151" s="184"/>
    </row>
    <row r="4152" spans="2:270">
      <c r="B4152" s="202"/>
      <c r="E4152" s="216"/>
      <c r="F4152" s="216"/>
      <c r="G4152" s="216"/>
      <c r="H4152" s="216"/>
      <c r="I4152" s="216"/>
      <c r="J4152" s="216"/>
      <c r="K4152" s="216"/>
      <c r="L4152" s="216"/>
      <c r="M4152" s="216"/>
      <c r="N4152" s="216"/>
      <c r="O4152" s="216"/>
      <c r="P4152" s="216"/>
      <c r="Q4152" s="216"/>
      <c r="R4152" s="216"/>
      <c r="S4152" s="216"/>
      <c r="T4152" s="216"/>
      <c r="U4152" s="216"/>
      <c r="V4152" s="216"/>
      <c r="W4152" s="216"/>
      <c r="X4152" s="216"/>
      <c r="Y4152" s="216"/>
      <c r="Z4152" s="216"/>
      <c r="AA4152" s="216"/>
      <c r="AB4152" s="216"/>
      <c r="AC4152" s="216"/>
      <c r="AD4152" s="216"/>
      <c r="AE4152" s="216"/>
      <c r="AF4152" s="216"/>
      <c r="AG4152" s="216"/>
      <c r="AH4152" s="216"/>
      <c r="AI4152" s="216"/>
      <c r="AJ4152" s="216"/>
      <c r="AK4152" s="216"/>
      <c r="AL4152" s="216"/>
      <c r="FY4152" s="184"/>
      <c r="JJ4152" s="184"/>
    </row>
    <row r="4153" spans="2:270">
      <c r="B4153" s="202"/>
      <c r="E4153" s="216"/>
      <c r="F4153" s="216"/>
      <c r="G4153" s="216"/>
      <c r="H4153" s="216"/>
      <c r="I4153" s="216"/>
      <c r="J4153" s="216"/>
      <c r="K4153" s="216"/>
      <c r="L4153" s="216"/>
      <c r="M4153" s="216"/>
      <c r="N4153" s="216"/>
      <c r="O4153" s="216"/>
      <c r="P4153" s="216"/>
      <c r="Q4153" s="216"/>
      <c r="R4153" s="216"/>
      <c r="S4153" s="216"/>
      <c r="T4153" s="216"/>
      <c r="U4153" s="216"/>
      <c r="V4153" s="216"/>
      <c r="W4153" s="216"/>
      <c r="X4153" s="216"/>
      <c r="Y4153" s="216"/>
      <c r="Z4153" s="216"/>
      <c r="AA4153" s="216"/>
      <c r="AB4153" s="216"/>
      <c r="AC4153" s="216"/>
      <c r="AD4153" s="216"/>
      <c r="AE4153" s="216"/>
      <c r="AF4153" s="216"/>
      <c r="AG4153" s="216"/>
      <c r="AH4153" s="216"/>
      <c r="AI4153" s="216"/>
      <c r="AJ4153" s="216"/>
      <c r="AK4153" s="216"/>
      <c r="AL4153" s="216"/>
      <c r="FY4153" s="184"/>
      <c r="JJ4153" s="184"/>
    </row>
    <row r="4154" spans="2:270">
      <c r="B4154" s="202"/>
      <c r="E4154" s="216"/>
      <c r="F4154" s="216"/>
      <c r="G4154" s="216"/>
      <c r="H4154" s="216"/>
      <c r="I4154" s="216"/>
      <c r="J4154" s="216"/>
      <c r="K4154" s="216"/>
      <c r="L4154" s="216"/>
      <c r="M4154" s="216"/>
      <c r="N4154" s="216"/>
      <c r="O4154" s="216"/>
      <c r="P4154" s="216"/>
      <c r="Q4154" s="216"/>
      <c r="R4154" s="216"/>
      <c r="S4154" s="216"/>
      <c r="T4154" s="216"/>
      <c r="U4154" s="216"/>
      <c r="V4154" s="216"/>
      <c r="W4154" s="216"/>
      <c r="X4154" s="216"/>
      <c r="Y4154" s="216"/>
      <c r="Z4154" s="216"/>
      <c r="AA4154" s="216"/>
      <c r="AB4154" s="216"/>
      <c r="AC4154" s="216"/>
      <c r="AD4154" s="216"/>
      <c r="AE4154" s="216"/>
      <c r="AF4154" s="216"/>
      <c r="AG4154" s="216"/>
      <c r="AH4154" s="216"/>
      <c r="AI4154" s="216"/>
      <c r="AJ4154" s="216"/>
      <c r="AK4154" s="216"/>
      <c r="AL4154" s="216"/>
      <c r="FY4154" s="184"/>
      <c r="JJ4154" s="184"/>
    </row>
    <row r="4155" spans="2:270">
      <c r="B4155" s="202"/>
      <c r="E4155" s="216"/>
      <c r="F4155" s="216"/>
      <c r="G4155" s="216"/>
      <c r="H4155" s="216"/>
      <c r="I4155" s="216"/>
      <c r="J4155" s="216"/>
      <c r="K4155" s="216"/>
      <c r="L4155" s="216"/>
      <c r="M4155" s="216"/>
      <c r="N4155" s="216"/>
      <c r="O4155" s="216"/>
      <c r="P4155" s="216"/>
      <c r="Q4155" s="216"/>
      <c r="R4155" s="216"/>
      <c r="S4155" s="216"/>
      <c r="T4155" s="216"/>
      <c r="U4155" s="216"/>
      <c r="V4155" s="216"/>
      <c r="W4155" s="216"/>
      <c r="X4155" s="216"/>
      <c r="Y4155" s="216"/>
      <c r="Z4155" s="216"/>
      <c r="AA4155" s="216"/>
      <c r="AB4155" s="216"/>
      <c r="AC4155" s="216"/>
      <c r="AD4155" s="216"/>
      <c r="AE4155" s="216"/>
      <c r="AF4155" s="216"/>
      <c r="AG4155" s="216"/>
      <c r="AH4155" s="216"/>
      <c r="AI4155" s="216"/>
      <c r="AJ4155" s="216"/>
      <c r="AK4155" s="216"/>
      <c r="AL4155" s="216"/>
      <c r="FY4155" s="184"/>
      <c r="JJ4155" s="184"/>
    </row>
    <row r="4156" spans="2:270">
      <c r="B4156" s="202"/>
      <c r="E4156" s="216"/>
      <c r="F4156" s="216"/>
      <c r="G4156" s="216"/>
      <c r="H4156" s="216"/>
      <c r="I4156" s="216"/>
      <c r="J4156" s="216"/>
      <c r="K4156" s="216"/>
      <c r="L4156" s="216"/>
      <c r="M4156" s="216"/>
      <c r="N4156" s="216"/>
      <c r="O4156" s="216"/>
      <c r="P4156" s="216"/>
      <c r="Q4156" s="216"/>
      <c r="R4156" s="216"/>
      <c r="S4156" s="216"/>
      <c r="T4156" s="216"/>
      <c r="U4156" s="216"/>
      <c r="V4156" s="216"/>
      <c r="W4156" s="216"/>
      <c r="X4156" s="216"/>
      <c r="Y4156" s="216"/>
      <c r="Z4156" s="216"/>
      <c r="AA4156" s="216"/>
      <c r="AB4156" s="216"/>
      <c r="AC4156" s="216"/>
      <c r="AD4156" s="216"/>
      <c r="AE4156" s="216"/>
      <c r="AF4156" s="216"/>
      <c r="AG4156" s="216"/>
      <c r="AH4156" s="216"/>
      <c r="AI4156" s="216"/>
      <c r="AJ4156" s="216"/>
      <c r="AK4156" s="216"/>
      <c r="AL4156" s="216"/>
      <c r="FY4156" s="184"/>
      <c r="JJ4156" s="184"/>
    </row>
    <row r="4157" spans="2:270">
      <c r="B4157" s="202"/>
      <c r="E4157" s="216"/>
      <c r="F4157" s="216"/>
      <c r="G4157" s="216"/>
      <c r="H4157" s="216"/>
      <c r="I4157" s="216"/>
      <c r="J4157" s="216"/>
      <c r="K4157" s="216"/>
      <c r="L4157" s="216"/>
      <c r="M4157" s="216"/>
      <c r="N4157" s="216"/>
      <c r="O4157" s="216"/>
      <c r="P4157" s="216"/>
      <c r="Q4157" s="216"/>
      <c r="R4157" s="216"/>
      <c r="S4157" s="216"/>
      <c r="T4157" s="216"/>
      <c r="U4157" s="216"/>
      <c r="V4157" s="216"/>
      <c r="W4157" s="216"/>
      <c r="X4157" s="216"/>
      <c r="Y4157" s="216"/>
      <c r="Z4157" s="216"/>
      <c r="AA4157" s="216"/>
      <c r="AB4157" s="216"/>
      <c r="AC4157" s="216"/>
      <c r="AD4157" s="216"/>
      <c r="AE4157" s="216"/>
      <c r="AF4157" s="216"/>
      <c r="AG4157" s="216"/>
      <c r="AH4157" s="216"/>
      <c r="AI4157" s="216"/>
      <c r="AJ4157" s="216"/>
      <c r="AK4157" s="216"/>
      <c r="AL4157" s="216"/>
      <c r="FY4157" s="184"/>
      <c r="JJ4157" s="184"/>
    </row>
    <row r="4158" spans="2:270">
      <c r="B4158" s="202"/>
      <c r="E4158" s="216"/>
      <c r="F4158" s="216"/>
      <c r="G4158" s="216"/>
      <c r="H4158" s="216"/>
      <c r="I4158" s="216"/>
      <c r="J4158" s="216"/>
      <c r="K4158" s="216"/>
      <c r="L4158" s="216"/>
      <c r="M4158" s="216"/>
      <c r="N4158" s="216"/>
      <c r="O4158" s="216"/>
      <c r="P4158" s="216"/>
      <c r="Q4158" s="216"/>
      <c r="R4158" s="216"/>
      <c r="S4158" s="216"/>
      <c r="T4158" s="216"/>
      <c r="U4158" s="216"/>
      <c r="V4158" s="216"/>
      <c r="W4158" s="216"/>
      <c r="X4158" s="216"/>
      <c r="Y4158" s="216"/>
      <c r="Z4158" s="216"/>
      <c r="AA4158" s="216"/>
      <c r="AB4158" s="216"/>
      <c r="AC4158" s="216"/>
      <c r="AD4158" s="216"/>
      <c r="AE4158" s="216"/>
      <c r="AF4158" s="216"/>
      <c r="AG4158" s="216"/>
      <c r="AH4158" s="216"/>
      <c r="AI4158" s="216"/>
      <c r="AJ4158" s="216"/>
      <c r="AK4158" s="216"/>
      <c r="AL4158" s="216"/>
      <c r="FY4158" s="184"/>
      <c r="JJ4158" s="184"/>
    </row>
    <row r="4159" spans="2:270">
      <c r="B4159" s="202"/>
      <c r="E4159" s="216"/>
      <c r="F4159" s="216"/>
      <c r="G4159" s="216"/>
      <c r="H4159" s="216"/>
      <c r="I4159" s="216"/>
      <c r="J4159" s="216"/>
      <c r="K4159" s="216"/>
      <c r="L4159" s="216"/>
      <c r="M4159" s="216"/>
      <c r="N4159" s="216"/>
      <c r="O4159" s="216"/>
      <c r="P4159" s="216"/>
      <c r="Q4159" s="216"/>
      <c r="R4159" s="216"/>
      <c r="S4159" s="216"/>
      <c r="T4159" s="216"/>
      <c r="U4159" s="216"/>
      <c r="V4159" s="216"/>
      <c r="W4159" s="216"/>
      <c r="X4159" s="216"/>
      <c r="Y4159" s="216"/>
      <c r="Z4159" s="216"/>
      <c r="AA4159" s="216"/>
      <c r="AB4159" s="216"/>
      <c r="AC4159" s="216"/>
      <c r="AD4159" s="216"/>
      <c r="AE4159" s="216"/>
      <c r="AF4159" s="216"/>
      <c r="AG4159" s="216"/>
      <c r="AH4159" s="216"/>
      <c r="AI4159" s="216"/>
      <c r="AJ4159" s="216"/>
      <c r="AK4159" s="216"/>
      <c r="AL4159" s="216"/>
      <c r="FY4159" s="184"/>
      <c r="JJ4159" s="184"/>
    </row>
    <row r="4160" spans="2:270">
      <c r="B4160" s="202"/>
      <c r="E4160" s="216"/>
      <c r="F4160" s="216"/>
      <c r="G4160" s="216"/>
      <c r="H4160" s="216"/>
      <c r="I4160" s="216"/>
      <c r="J4160" s="216"/>
      <c r="K4160" s="216"/>
      <c r="L4160" s="216"/>
      <c r="M4160" s="216"/>
      <c r="N4160" s="216"/>
      <c r="O4160" s="216"/>
      <c r="P4160" s="216"/>
      <c r="Q4160" s="216"/>
      <c r="R4160" s="216"/>
      <c r="S4160" s="216"/>
      <c r="T4160" s="216"/>
      <c r="U4160" s="216"/>
      <c r="V4160" s="216"/>
      <c r="W4160" s="216"/>
      <c r="X4160" s="216"/>
      <c r="Y4160" s="216"/>
      <c r="Z4160" s="216"/>
      <c r="AA4160" s="216"/>
      <c r="AB4160" s="216"/>
      <c r="AC4160" s="216"/>
      <c r="AD4160" s="216"/>
      <c r="AE4160" s="216"/>
      <c r="AF4160" s="216"/>
      <c r="AG4160" s="216"/>
      <c r="AH4160" s="216"/>
      <c r="AI4160" s="216"/>
      <c r="AJ4160" s="216"/>
      <c r="AK4160" s="216"/>
      <c r="AL4160" s="216"/>
      <c r="FY4160" s="184"/>
      <c r="JJ4160" s="184"/>
    </row>
    <row r="4161" spans="2:270">
      <c r="B4161" s="202"/>
      <c r="E4161" s="216"/>
      <c r="F4161" s="216"/>
      <c r="G4161" s="216"/>
      <c r="H4161" s="216"/>
      <c r="I4161" s="216"/>
      <c r="J4161" s="216"/>
      <c r="K4161" s="216"/>
      <c r="L4161" s="216"/>
      <c r="M4161" s="216"/>
      <c r="N4161" s="216"/>
      <c r="O4161" s="216"/>
      <c r="P4161" s="216"/>
      <c r="Q4161" s="216"/>
      <c r="R4161" s="216"/>
      <c r="S4161" s="216"/>
      <c r="T4161" s="216"/>
      <c r="U4161" s="216"/>
      <c r="V4161" s="216"/>
      <c r="W4161" s="216"/>
      <c r="X4161" s="216"/>
      <c r="Y4161" s="216"/>
      <c r="Z4161" s="216"/>
      <c r="AA4161" s="216"/>
      <c r="AB4161" s="216"/>
      <c r="AC4161" s="216"/>
      <c r="AD4161" s="216"/>
      <c r="AE4161" s="216"/>
      <c r="AF4161" s="216"/>
      <c r="AG4161" s="216"/>
      <c r="AH4161" s="216"/>
      <c r="AI4161" s="216"/>
      <c r="AJ4161" s="216"/>
      <c r="AK4161" s="216"/>
      <c r="AL4161" s="216"/>
      <c r="FY4161" s="184"/>
      <c r="JJ4161" s="184"/>
    </row>
    <row r="4162" spans="2:270">
      <c r="B4162" s="202"/>
      <c r="E4162" s="216"/>
      <c r="F4162" s="216"/>
      <c r="G4162" s="216"/>
      <c r="H4162" s="216"/>
      <c r="I4162" s="216"/>
      <c r="J4162" s="216"/>
      <c r="K4162" s="216"/>
      <c r="L4162" s="216"/>
      <c r="M4162" s="216"/>
      <c r="N4162" s="216"/>
      <c r="O4162" s="216"/>
      <c r="P4162" s="216"/>
      <c r="Q4162" s="216"/>
      <c r="R4162" s="216"/>
      <c r="S4162" s="216"/>
      <c r="T4162" s="216"/>
      <c r="U4162" s="216"/>
      <c r="V4162" s="216"/>
      <c r="W4162" s="216"/>
      <c r="X4162" s="216"/>
      <c r="Y4162" s="216"/>
      <c r="Z4162" s="216"/>
      <c r="AA4162" s="216"/>
      <c r="AB4162" s="216"/>
      <c r="AC4162" s="216"/>
      <c r="AD4162" s="216"/>
      <c r="AE4162" s="216"/>
      <c r="AF4162" s="216"/>
      <c r="AG4162" s="216"/>
      <c r="AH4162" s="216"/>
      <c r="AI4162" s="216"/>
      <c r="AJ4162" s="216"/>
      <c r="AK4162" s="216"/>
      <c r="AL4162" s="216"/>
      <c r="FY4162" s="184"/>
      <c r="JJ4162" s="184"/>
    </row>
    <row r="4163" spans="2:270">
      <c r="B4163" s="202"/>
      <c r="E4163" s="216"/>
      <c r="F4163" s="216"/>
      <c r="G4163" s="216"/>
      <c r="H4163" s="216"/>
      <c r="I4163" s="216"/>
      <c r="J4163" s="216"/>
      <c r="K4163" s="216"/>
      <c r="L4163" s="216"/>
      <c r="M4163" s="216"/>
      <c r="N4163" s="216"/>
      <c r="O4163" s="216"/>
      <c r="P4163" s="216"/>
      <c r="Q4163" s="216"/>
      <c r="R4163" s="216"/>
      <c r="S4163" s="216"/>
      <c r="T4163" s="216"/>
      <c r="U4163" s="216"/>
      <c r="V4163" s="216"/>
      <c r="W4163" s="216"/>
      <c r="X4163" s="216"/>
      <c r="Y4163" s="216"/>
      <c r="Z4163" s="216"/>
      <c r="AA4163" s="216"/>
      <c r="AB4163" s="216"/>
      <c r="AC4163" s="216"/>
      <c r="AD4163" s="216"/>
      <c r="AE4163" s="216"/>
      <c r="AF4163" s="216"/>
      <c r="AG4163" s="216"/>
      <c r="AH4163" s="216"/>
      <c r="AI4163" s="216"/>
      <c r="AJ4163" s="216"/>
      <c r="AK4163" s="216"/>
      <c r="AL4163" s="216"/>
      <c r="FY4163" s="184"/>
      <c r="JJ4163" s="184"/>
    </row>
    <row r="4164" spans="2:270">
      <c r="B4164" s="202"/>
      <c r="E4164" s="216"/>
      <c r="F4164" s="216"/>
      <c r="G4164" s="216"/>
      <c r="H4164" s="216"/>
      <c r="I4164" s="216"/>
      <c r="J4164" s="216"/>
      <c r="K4164" s="216"/>
      <c r="L4164" s="216"/>
      <c r="M4164" s="216"/>
      <c r="N4164" s="216"/>
      <c r="O4164" s="216"/>
      <c r="P4164" s="216"/>
      <c r="Q4164" s="216"/>
      <c r="R4164" s="216"/>
      <c r="S4164" s="216"/>
      <c r="T4164" s="216"/>
      <c r="U4164" s="216"/>
      <c r="V4164" s="216"/>
      <c r="W4164" s="216"/>
      <c r="X4164" s="216"/>
      <c r="Y4164" s="216"/>
      <c r="Z4164" s="216"/>
      <c r="AA4164" s="216"/>
      <c r="AB4164" s="216"/>
      <c r="AC4164" s="216"/>
      <c r="AD4164" s="216"/>
      <c r="AE4164" s="216"/>
      <c r="AF4164" s="216"/>
      <c r="AG4164" s="216"/>
      <c r="AH4164" s="216"/>
      <c r="AI4164" s="216"/>
      <c r="AJ4164" s="216"/>
      <c r="AK4164" s="216"/>
      <c r="AL4164" s="216"/>
      <c r="FY4164" s="184"/>
      <c r="JJ4164" s="184"/>
    </row>
    <row r="4165" spans="2:270">
      <c r="B4165" s="202"/>
      <c r="E4165" s="216"/>
      <c r="F4165" s="216"/>
      <c r="G4165" s="216"/>
      <c r="H4165" s="216"/>
      <c r="I4165" s="216"/>
      <c r="J4165" s="216"/>
      <c r="K4165" s="216"/>
      <c r="L4165" s="216"/>
      <c r="M4165" s="216"/>
      <c r="N4165" s="216"/>
      <c r="O4165" s="216"/>
      <c r="P4165" s="216"/>
      <c r="Q4165" s="216"/>
      <c r="R4165" s="216"/>
      <c r="S4165" s="216"/>
      <c r="T4165" s="216"/>
      <c r="U4165" s="216"/>
      <c r="V4165" s="216"/>
      <c r="W4165" s="216"/>
      <c r="X4165" s="216"/>
      <c r="Y4165" s="216"/>
      <c r="Z4165" s="216"/>
      <c r="AA4165" s="216"/>
      <c r="AB4165" s="216"/>
      <c r="AC4165" s="216"/>
      <c r="AD4165" s="216"/>
      <c r="AE4165" s="216"/>
      <c r="AF4165" s="216"/>
      <c r="AG4165" s="216"/>
      <c r="AH4165" s="216"/>
      <c r="AI4165" s="216"/>
      <c r="AJ4165" s="216"/>
      <c r="AK4165" s="216"/>
      <c r="AL4165" s="216"/>
      <c r="FY4165" s="184"/>
      <c r="JJ4165" s="184"/>
    </row>
    <row r="4166" spans="2:270">
      <c r="B4166" s="202"/>
      <c r="E4166" s="216"/>
      <c r="F4166" s="216"/>
      <c r="G4166" s="216"/>
      <c r="H4166" s="216"/>
      <c r="I4166" s="216"/>
      <c r="J4166" s="216"/>
      <c r="K4166" s="216"/>
      <c r="L4166" s="216"/>
      <c r="M4166" s="216"/>
      <c r="N4166" s="216"/>
      <c r="O4166" s="216"/>
      <c r="P4166" s="216"/>
      <c r="Q4166" s="216"/>
      <c r="R4166" s="216"/>
      <c r="S4166" s="216"/>
      <c r="T4166" s="216"/>
      <c r="U4166" s="216"/>
      <c r="V4166" s="216"/>
      <c r="W4166" s="216"/>
      <c r="X4166" s="216"/>
      <c r="Y4166" s="216"/>
      <c r="Z4166" s="216"/>
      <c r="AA4166" s="216"/>
      <c r="AB4166" s="216"/>
      <c r="AC4166" s="216"/>
      <c r="AD4166" s="216"/>
      <c r="AE4166" s="216"/>
      <c r="AF4166" s="216"/>
      <c r="AG4166" s="216"/>
      <c r="AH4166" s="216"/>
      <c r="AI4166" s="216"/>
      <c r="AJ4166" s="216"/>
      <c r="AK4166" s="216"/>
      <c r="AL4166" s="216"/>
      <c r="FY4166" s="184"/>
      <c r="JJ4166" s="184"/>
    </row>
    <row r="4167" spans="2:270">
      <c r="B4167" s="202"/>
      <c r="E4167" s="216"/>
      <c r="F4167" s="216"/>
      <c r="G4167" s="216"/>
      <c r="H4167" s="216"/>
      <c r="I4167" s="216"/>
      <c r="J4167" s="216"/>
      <c r="K4167" s="216"/>
      <c r="L4167" s="216"/>
      <c r="M4167" s="216"/>
      <c r="N4167" s="216"/>
      <c r="O4167" s="216"/>
      <c r="P4167" s="216"/>
      <c r="Q4167" s="216"/>
      <c r="R4167" s="216"/>
      <c r="S4167" s="216"/>
      <c r="T4167" s="216"/>
      <c r="U4167" s="216"/>
      <c r="V4167" s="216"/>
      <c r="W4167" s="216"/>
      <c r="X4167" s="216"/>
      <c r="Y4167" s="216"/>
      <c r="Z4167" s="216"/>
      <c r="AA4167" s="216"/>
      <c r="AB4167" s="216"/>
      <c r="AC4167" s="216"/>
      <c r="AD4167" s="216"/>
      <c r="AE4167" s="216"/>
      <c r="AF4167" s="216"/>
      <c r="AG4167" s="216"/>
      <c r="AH4167" s="216"/>
      <c r="AI4167" s="216"/>
      <c r="AJ4167" s="216"/>
      <c r="AK4167" s="216"/>
      <c r="AL4167" s="216"/>
      <c r="FY4167" s="184"/>
      <c r="JJ4167" s="184"/>
    </row>
    <row r="4168" spans="2:270">
      <c r="B4168" s="202"/>
      <c r="E4168" s="216"/>
      <c r="F4168" s="216"/>
      <c r="G4168" s="216"/>
      <c r="H4168" s="216"/>
      <c r="I4168" s="216"/>
      <c r="J4168" s="216"/>
      <c r="K4168" s="216"/>
      <c r="L4168" s="216"/>
      <c r="M4168" s="216"/>
      <c r="N4168" s="216"/>
      <c r="O4168" s="216"/>
      <c r="P4168" s="216"/>
      <c r="Q4168" s="216"/>
      <c r="R4168" s="216"/>
      <c r="S4168" s="216"/>
      <c r="T4168" s="216"/>
      <c r="U4168" s="216"/>
      <c r="V4168" s="216"/>
      <c r="W4168" s="216"/>
      <c r="X4168" s="216"/>
      <c r="Y4168" s="216"/>
      <c r="Z4168" s="216"/>
      <c r="AA4168" s="216"/>
      <c r="AB4168" s="216"/>
      <c r="AC4168" s="216"/>
      <c r="AD4168" s="216"/>
      <c r="AE4168" s="216"/>
      <c r="AF4168" s="216"/>
      <c r="AG4168" s="216"/>
      <c r="AH4168" s="216"/>
      <c r="AI4168" s="216"/>
      <c r="AJ4168" s="216"/>
      <c r="AK4168" s="216"/>
      <c r="AL4168" s="216"/>
      <c r="FY4168" s="184"/>
      <c r="JJ4168" s="184"/>
    </row>
    <row r="4169" spans="2:270">
      <c r="B4169" s="202"/>
      <c r="E4169" s="216"/>
      <c r="F4169" s="216"/>
      <c r="G4169" s="216"/>
      <c r="H4169" s="216"/>
      <c r="I4169" s="216"/>
      <c r="J4169" s="216"/>
      <c r="K4169" s="216"/>
      <c r="L4169" s="216"/>
      <c r="M4169" s="216"/>
      <c r="N4169" s="216"/>
      <c r="O4169" s="216"/>
      <c r="P4169" s="216"/>
      <c r="Q4169" s="216"/>
      <c r="R4169" s="216"/>
      <c r="S4169" s="216"/>
      <c r="T4169" s="216"/>
      <c r="U4169" s="216"/>
      <c r="V4169" s="216"/>
      <c r="W4169" s="216"/>
      <c r="X4169" s="216"/>
      <c r="Y4169" s="216"/>
      <c r="Z4169" s="216"/>
      <c r="AA4169" s="216"/>
      <c r="AB4169" s="216"/>
      <c r="AC4169" s="216"/>
      <c r="AD4169" s="216"/>
      <c r="AE4169" s="216"/>
      <c r="AF4169" s="216"/>
      <c r="AG4169" s="216"/>
      <c r="AH4169" s="216"/>
      <c r="AI4169" s="216"/>
      <c r="AJ4169" s="216"/>
      <c r="AK4169" s="216"/>
      <c r="AL4169" s="216"/>
      <c r="FY4169" s="184"/>
      <c r="JJ4169" s="184"/>
    </row>
    <row r="4170" spans="2:270">
      <c r="B4170" s="202"/>
      <c r="E4170" s="216"/>
      <c r="F4170" s="216"/>
      <c r="G4170" s="216"/>
      <c r="H4170" s="216"/>
      <c r="I4170" s="216"/>
      <c r="J4170" s="216"/>
      <c r="K4170" s="216"/>
      <c r="L4170" s="216"/>
      <c r="M4170" s="216"/>
      <c r="N4170" s="216"/>
      <c r="O4170" s="216"/>
      <c r="P4170" s="216"/>
      <c r="Q4170" s="216"/>
      <c r="R4170" s="216"/>
      <c r="S4170" s="216"/>
      <c r="T4170" s="216"/>
      <c r="U4170" s="216"/>
      <c r="V4170" s="216"/>
      <c r="W4170" s="216"/>
      <c r="X4170" s="216"/>
      <c r="Y4170" s="216"/>
      <c r="Z4170" s="216"/>
      <c r="AA4170" s="216"/>
      <c r="AB4170" s="216"/>
      <c r="AC4170" s="216"/>
      <c r="AD4170" s="216"/>
      <c r="AE4170" s="216"/>
      <c r="AF4170" s="216"/>
      <c r="AG4170" s="216"/>
      <c r="AH4170" s="216"/>
      <c r="AI4170" s="216"/>
      <c r="AJ4170" s="216"/>
      <c r="AK4170" s="216"/>
      <c r="AL4170" s="216"/>
      <c r="FY4170" s="184"/>
      <c r="JJ4170" s="184"/>
    </row>
    <row r="4171" spans="2:270">
      <c r="B4171" s="202"/>
      <c r="E4171" s="216"/>
      <c r="F4171" s="216"/>
      <c r="G4171" s="216"/>
      <c r="H4171" s="216"/>
      <c r="I4171" s="216"/>
      <c r="J4171" s="216"/>
      <c r="K4171" s="216"/>
      <c r="L4171" s="216"/>
      <c r="M4171" s="216"/>
      <c r="N4171" s="216"/>
      <c r="O4171" s="216"/>
      <c r="P4171" s="216"/>
      <c r="Q4171" s="216"/>
      <c r="R4171" s="216"/>
      <c r="S4171" s="216"/>
      <c r="T4171" s="216"/>
      <c r="U4171" s="216"/>
      <c r="V4171" s="216"/>
      <c r="W4171" s="216"/>
      <c r="X4171" s="216"/>
      <c r="Y4171" s="216"/>
      <c r="Z4171" s="216"/>
      <c r="AA4171" s="216"/>
      <c r="AB4171" s="216"/>
      <c r="AC4171" s="216"/>
      <c r="AD4171" s="216"/>
      <c r="AE4171" s="216"/>
      <c r="AF4171" s="216"/>
      <c r="AG4171" s="216"/>
      <c r="AH4171" s="216"/>
      <c r="AI4171" s="216"/>
      <c r="AJ4171" s="216"/>
      <c r="AK4171" s="216"/>
      <c r="AL4171" s="216"/>
      <c r="FY4171" s="184"/>
      <c r="JJ4171" s="184"/>
    </row>
    <row r="4172" spans="2:270">
      <c r="B4172" s="202"/>
      <c r="E4172" s="216"/>
      <c r="F4172" s="216"/>
      <c r="G4172" s="216"/>
      <c r="H4172" s="216"/>
      <c r="I4172" s="216"/>
      <c r="J4172" s="216"/>
      <c r="K4172" s="216"/>
      <c r="L4172" s="216"/>
      <c r="M4172" s="216"/>
      <c r="N4172" s="216"/>
      <c r="O4172" s="216"/>
      <c r="P4172" s="216"/>
      <c r="Q4172" s="216"/>
      <c r="R4172" s="216"/>
      <c r="S4172" s="216"/>
      <c r="T4172" s="216"/>
      <c r="U4172" s="216"/>
      <c r="V4172" s="216"/>
      <c r="W4172" s="216"/>
      <c r="X4172" s="216"/>
      <c r="Y4172" s="216"/>
      <c r="Z4172" s="216"/>
      <c r="AA4172" s="216"/>
      <c r="AB4172" s="216"/>
      <c r="AC4172" s="216"/>
      <c r="AD4172" s="216"/>
      <c r="AE4172" s="216"/>
      <c r="AF4172" s="216"/>
      <c r="AG4172" s="216"/>
      <c r="AH4172" s="216"/>
      <c r="AI4172" s="216"/>
      <c r="AJ4172" s="216"/>
      <c r="AK4172" s="216"/>
      <c r="AL4172" s="216"/>
      <c r="FY4172" s="184"/>
      <c r="JJ4172" s="184"/>
    </row>
    <row r="4173" spans="2:270">
      <c r="B4173" s="202"/>
      <c r="E4173" s="216"/>
      <c r="F4173" s="216"/>
      <c r="G4173" s="216"/>
      <c r="H4173" s="216"/>
      <c r="I4173" s="216"/>
      <c r="J4173" s="216"/>
      <c r="K4173" s="216"/>
      <c r="L4173" s="216"/>
      <c r="M4173" s="216"/>
      <c r="N4173" s="216"/>
      <c r="O4173" s="216"/>
      <c r="P4173" s="216"/>
      <c r="Q4173" s="216"/>
      <c r="R4173" s="216"/>
      <c r="S4173" s="216"/>
      <c r="T4173" s="216"/>
      <c r="U4173" s="216"/>
      <c r="V4173" s="216"/>
      <c r="W4173" s="216"/>
      <c r="X4173" s="216"/>
      <c r="Y4173" s="216"/>
      <c r="Z4173" s="216"/>
      <c r="AA4173" s="216"/>
      <c r="AB4173" s="216"/>
      <c r="AC4173" s="216"/>
      <c r="AD4173" s="216"/>
      <c r="AE4173" s="216"/>
      <c r="AF4173" s="216"/>
      <c r="AG4173" s="216"/>
      <c r="AH4173" s="216"/>
      <c r="AI4173" s="216"/>
      <c r="AJ4173" s="216"/>
      <c r="AK4173" s="216"/>
      <c r="AL4173" s="216"/>
      <c r="FY4173" s="184"/>
      <c r="JJ4173" s="184"/>
    </row>
    <row r="4174" spans="2:270">
      <c r="B4174" s="202"/>
      <c r="E4174" s="216"/>
      <c r="F4174" s="216"/>
      <c r="G4174" s="216"/>
      <c r="H4174" s="216"/>
      <c r="I4174" s="216"/>
      <c r="J4174" s="216"/>
      <c r="K4174" s="216"/>
      <c r="L4174" s="216"/>
      <c r="M4174" s="216"/>
      <c r="N4174" s="216"/>
      <c r="O4174" s="216"/>
      <c r="P4174" s="216"/>
      <c r="Q4174" s="216"/>
      <c r="R4174" s="216"/>
      <c r="S4174" s="216"/>
      <c r="T4174" s="216"/>
      <c r="U4174" s="216"/>
      <c r="V4174" s="216"/>
      <c r="W4174" s="216"/>
      <c r="X4174" s="216"/>
      <c r="Y4174" s="216"/>
      <c r="Z4174" s="216"/>
      <c r="AA4174" s="216"/>
      <c r="AB4174" s="216"/>
      <c r="AC4174" s="216"/>
      <c r="AD4174" s="216"/>
      <c r="AE4174" s="216"/>
      <c r="AF4174" s="216"/>
      <c r="AG4174" s="216"/>
      <c r="AH4174" s="216"/>
      <c r="AI4174" s="216"/>
      <c r="AJ4174" s="216"/>
      <c r="AK4174" s="216"/>
      <c r="AL4174" s="216"/>
      <c r="FY4174" s="184"/>
      <c r="JJ4174" s="184"/>
    </row>
    <row r="4175" spans="2:270">
      <c r="B4175" s="202"/>
      <c r="E4175" s="216"/>
      <c r="F4175" s="216"/>
      <c r="G4175" s="216"/>
      <c r="H4175" s="216"/>
      <c r="I4175" s="216"/>
      <c r="J4175" s="216"/>
      <c r="K4175" s="216"/>
      <c r="L4175" s="216"/>
      <c r="M4175" s="216"/>
      <c r="N4175" s="216"/>
      <c r="O4175" s="216"/>
      <c r="P4175" s="216"/>
      <c r="Q4175" s="216"/>
      <c r="R4175" s="216"/>
      <c r="S4175" s="216"/>
      <c r="T4175" s="216"/>
      <c r="U4175" s="216"/>
      <c r="V4175" s="216"/>
      <c r="W4175" s="216"/>
      <c r="X4175" s="216"/>
      <c r="Y4175" s="216"/>
      <c r="Z4175" s="216"/>
      <c r="AA4175" s="216"/>
      <c r="AB4175" s="216"/>
      <c r="AC4175" s="216"/>
      <c r="AD4175" s="216"/>
      <c r="AE4175" s="216"/>
      <c r="AF4175" s="216"/>
      <c r="AG4175" s="216"/>
      <c r="AH4175" s="216"/>
      <c r="AI4175" s="216"/>
      <c r="AJ4175" s="216"/>
      <c r="AK4175" s="216"/>
      <c r="AL4175" s="216"/>
      <c r="FY4175" s="184"/>
      <c r="JJ4175" s="184"/>
    </row>
    <row r="4176" spans="2:270">
      <c r="B4176" s="202"/>
      <c r="E4176" s="216"/>
      <c r="F4176" s="216"/>
      <c r="G4176" s="216"/>
      <c r="H4176" s="216"/>
      <c r="I4176" s="216"/>
      <c r="J4176" s="216"/>
      <c r="K4176" s="216"/>
      <c r="L4176" s="216"/>
      <c r="M4176" s="216"/>
      <c r="N4176" s="216"/>
      <c r="O4176" s="216"/>
      <c r="P4176" s="216"/>
      <c r="Q4176" s="216"/>
      <c r="R4176" s="216"/>
      <c r="S4176" s="216"/>
      <c r="T4176" s="216"/>
      <c r="U4176" s="216"/>
      <c r="V4176" s="216"/>
      <c r="W4176" s="216"/>
      <c r="X4176" s="216"/>
      <c r="Y4176" s="216"/>
      <c r="Z4176" s="216"/>
      <c r="AA4176" s="216"/>
      <c r="AB4176" s="216"/>
      <c r="AC4176" s="216"/>
      <c r="AD4176" s="216"/>
      <c r="AE4176" s="216"/>
      <c r="AF4176" s="216"/>
      <c r="AG4176" s="216"/>
      <c r="AH4176" s="216"/>
      <c r="AI4176" s="216"/>
      <c r="AJ4176" s="216"/>
      <c r="AK4176" s="216"/>
      <c r="AL4176" s="216"/>
      <c r="FY4176" s="184"/>
      <c r="JJ4176" s="184"/>
    </row>
    <row r="4177" spans="2:270">
      <c r="B4177" s="202"/>
      <c r="E4177" s="216"/>
      <c r="F4177" s="216"/>
      <c r="G4177" s="216"/>
      <c r="H4177" s="216"/>
      <c r="I4177" s="216"/>
      <c r="J4177" s="216"/>
      <c r="K4177" s="216"/>
      <c r="L4177" s="216"/>
      <c r="M4177" s="216"/>
      <c r="N4177" s="216"/>
      <c r="O4177" s="216"/>
      <c r="P4177" s="216"/>
      <c r="Q4177" s="216"/>
      <c r="R4177" s="216"/>
      <c r="S4177" s="216"/>
      <c r="T4177" s="216"/>
      <c r="U4177" s="216"/>
      <c r="V4177" s="216"/>
      <c r="W4177" s="216"/>
      <c r="X4177" s="216"/>
      <c r="Y4177" s="216"/>
      <c r="Z4177" s="216"/>
      <c r="AA4177" s="216"/>
      <c r="AB4177" s="216"/>
      <c r="AC4177" s="216"/>
      <c r="AD4177" s="216"/>
      <c r="AE4177" s="216"/>
      <c r="AF4177" s="216"/>
      <c r="AG4177" s="216"/>
      <c r="AH4177" s="216"/>
      <c r="AI4177" s="216"/>
      <c r="AJ4177" s="216"/>
      <c r="AK4177" s="216"/>
      <c r="AL4177" s="216"/>
      <c r="FY4177" s="184"/>
      <c r="JJ4177" s="184"/>
    </row>
    <row r="4178" spans="2:270">
      <c r="B4178" s="202"/>
      <c r="E4178" s="216"/>
      <c r="F4178" s="216"/>
      <c r="G4178" s="216"/>
      <c r="H4178" s="216"/>
      <c r="I4178" s="216"/>
      <c r="J4178" s="216"/>
      <c r="K4178" s="216"/>
      <c r="L4178" s="216"/>
      <c r="M4178" s="216"/>
      <c r="N4178" s="216"/>
      <c r="O4178" s="216"/>
      <c r="P4178" s="216"/>
      <c r="Q4178" s="216"/>
      <c r="R4178" s="216"/>
      <c r="S4178" s="216"/>
      <c r="T4178" s="216"/>
      <c r="U4178" s="216"/>
      <c r="V4178" s="216"/>
      <c r="W4178" s="216"/>
      <c r="X4178" s="216"/>
      <c r="Y4178" s="216"/>
      <c r="Z4178" s="216"/>
      <c r="AA4178" s="216"/>
      <c r="AB4178" s="216"/>
      <c r="AC4178" s="216"/>
      <c r="AD4178" s="216"/>
      <c r="AE4178" s="216"/>
      <c r="AF4178" s="216"/>
      <c r="AG4178" s="216"/>
      <c r="AH4178" s="216"/>
      <c r="AI4178" s="216"/>
      <c r="AJ4178" s="216"/>
      <c r="AK4178" s="216"/>
      <c r="AL4178" s="216"/>
      <c r="FY4178" s="184"/>
      <c r="JJ4178" s="184"/>
    </row>
    <row r="4179" spans="2:270">
      <c r="B4179" s="202"/>
      <c r="E4179" s="216"/>
      <c r="F4179" s="216"/>
      <c r="G4179" s="216"/>
      <c r="H4179" s="216"/>
      <c r="I4179" s="216"/>
      <c r="J4179" s="216"/>
      <c r="K4179" s="216"/>
      <c r="L4179" s="216"/>
      <c r="M4179" s="216"/>
      <c r="N4179" s="216"/>
      <c r="O4179" s="216"/>
      <c r="P4179" s="216"/>
      <c r="Q4179" s="216"/>
      <c r="R4179" s="216"/>
      <c r="S4179" s="216"/>
      <c r="T4179" s="216"/>
      <c r="U4179" s="216"/>
      <c r="V4179" s="216"/>
      <c r="W4179" s="216"/>
      <c r="X4179" s="216"/>
      <c r="Y4179" s="216"/>
      <c r="Z4179" s="216"/>
      <c r="AA4179" s="216"/>
      <c r="AB4179" s="216"/>
      <c r="AC4179" s="216"/>
      <c r="AD4179" s="216"/>
      <c r="AE4179" s="216"/>
      <c r="AF4179" s="216"/>
      <c r="AG4179" s="216"/>
      <c r="AH4179" s="216"/>
      <c r="AI4179" s="216"/>
      <c r="AJ4179" s="216"/>
      <c r="AK4179" s="216"/>
      <c r="AL4179" s="216"/>
      <c r="FY4179" s="184"/>
      <c r="JJ4179" s="184"/>
    </row>
    <row r="4180" spans="2:270">
      <c r="B4180" s="202"/>
      <c r="E4180" s="216"/>
      <c r="F4180" s="216"/>
      <c r="G4180" s="216"/>
      <c r="H4180" s="216"/>
      <c r="I4180" s="216"/>
      <c r="J4180" s="216"/>
      <c r="K4180" s="216"/>
      <c r="L4180" s="216"/>
      <c r="M4180" s="216"/>
      <c r="N4180" s="216"/>
      <c r="O4180" s="216"/>
      <c r="P4180" s="216"/>
      <c r="Q4180" s="216"/>
      <c r="R4180" s="216"/>
      <c r="S4180" s="216"/>
      <c r="T4180" s="216"/>
      <c r="U4180" s="216"/>
      <c r="V4180" s="216"/>
      <c r="W4180" s="216"/>
      <c r="X4180" s="216"/>
      <c r="Y4180" s="216"/>
      <c r="Z4180" s="216"/>
      <c r="AA4180" s="216"/>
      <c r="AB4180" s="216"/>
      <c r="AC4180" s="216"/>
      <c r="AD4180" s="216"/>
      <c r="AE4180" s="216"/>
      <c r="AF4180" s="216"/>
      <c r="AG4180" s="216"/>
      <c r="AH4180" s="216"/>
      <c r="AI4180" s="216"/>
      <c r="AJ4180" s="216"/>
      <c r="AK4180" s="216"/>
      <c r="AL4180" s="216"/>
      <c r="FY4180" s="184"/>
      <c r="JJ4180" s="184"/>
    </row>
    <row r="4181" spans="2:270">
      <c r="B4181" s="202"/>
      <c r="E4181" s="216"/>
      <c r="F4181" s="216"/>
      <c r="G4181" s="216"/>
      <c r="H4181" s="216"/>
      <c r="I4181" s="216"/>
      <c r="J4181" s="216"/>
      <c r="K4181" s="216"/>
      <c r="L4181" s="216"/>
      <c r="M4181" s="216"/>
      <c r="N4181" s="216"/>
      <c r="O4181" s="216"/>
      <c r="P4181" s="216"/>
      <c r="Q4181" s="216"/>
      <c r="R4181" s="216"/>
      <c r="S4181" s="216"/>
      <c r="T4181" s="216"/>
      <c r="U4181" s="216"/>
      <c r="V4181" s="216"/>
      <c r="W4181" s="216"/>
      <c r="X4181" s="216"/>
      <c r="Y4181" s="216"/>
      <c r="Z4181" s="216"/>
      <c r="AA4181" s="216"/>
      <c r="AB4181" s="216"/>
      <c r="AC4181" s="216"/>
      <c r="AD4181" s="216"/>
      <c r="AE4181" s="216"/>
      <c r="AF4181" s="216"/>
      <c r="AG4181" s="216"/>
      <c r="AH4181" s="216"/>
      <c r="AI4181" s="216"/>
      <c r="AJ4181" s="216"/>
      <c r="AK4181" s="216"/>
      <c r="AL4181" s="216"/>
      <c r="FY4181" s="184"/>
      <c r="JJ4181" s="184"/>
    </row>
    <row r="4182" spans="2:270">
      <c r="B4182" s="202"/>
      <c r="E4182" s="216"/>
      <c r="F4182" s="216"/>
      <c r="G4182" s="216"/>
      <c r="H4182" s="216"/>
      <c r="I4182" s="216"/>
      <c r="J4182" s="216"/>
      <c r="K4182" s="216"/>
      <c r="L4182" s="216"/>
      <c r="M4182" s="216"/>
      <c r="N4182" s="216"/>
      <c r="O4182" s="216"/>
      <c r="P4182" s="216"/>
      <c r="Q4182" s="216"/>
      <c r="R4182" s="216"/>
      <c r="S4182" s="216"/>
      <c r="T4182" s="216"/>
      <c r="U4182" s="216"/>
      <c r="V4182" s="216"/>
      <c r="W4182" s="216"/>
      <c r="X4182" s="216"/>
      <c r="Y4182" s="216"/>
      <c r="Z4182" s="216"/>
      <c r="AA4182" s="216"/>
      <c r="AB4182" s="216"/>
      <c r="AC4182" s="216"/>
      <c r="AD4182" s="216"/>
      <c r="AE4182" s="216"/>
      <c r="AF4182" s="216"/>
      <c r="AG4182" s="216"/>
      <c r="AH4182" s="216"/>
      <c r="AI4182" s="216"/>
      <c r="AJ4182" s="216"/>
      <c r="AK4182" s="216"/>
      <c r="AL4182" s="216"/>
      <c r="FY4182" s="184"/>
      <c r="JJ4182" s="184"/>
    </row>
    <row r="4183" spans="2:270">
      <c r="B4183" s="202"/>
      <c r="E4183" s="216"/>
      <c r="F4183" s="216"/>
      <c r="G4183" s="216"/>
      <c r="H4183" s="216"/>
      <c r="I4183" s="216"/>
      <c r="J4183" s="216"/>
      <c r="K4183" s="216"/>
      <c r="L4183" s="216"/>
      <c r="M4183" s="216"/>
      <c r="N4183" s="216"/>
      <c r="O4183" s="216"/>
      <c r="P4183" s="216"/>
      <c r="Q4183" s="216"/>
      <c r="R4183" s="216"/>
      <c r="S4183" s="216"/>
      <c r="T4183" s="216"/>
      <c r="U4183" s="216"/>
      <c r="V4183" s="216"/>
      <c r="W4183" s="216"/>
      <c r="X4183" s="216"/>
      <c r="Y4183" s="216"/>
      <c r="Z4183" s="216"/>
      <c r="AA4183" s="216"/>
      <c r="AB4183" s="216"/>
      <c r="AC4183" s="216"/>
      <c r="AD4183" s="216"/>
      <c r="AE4183" s="216"/>
      <c r="AF4183" s="216"/>
      <c r="AG4183" s="216"/>
      <c r="AH4183" s="216"/>
      <c r="AI4183" s="216"/>
      <c r="AJ4183" s="216"/>
      <c r="AK4183" s="216"/>
      <c r="AL4183" s="216"/>
      <c r="FY4183" s="184"/>
      <c r="JJ4183" s="184"/>
    </row>
    <row r="4184" spans="2:270">
      <c r="B4184" s="202"/>
      <c r="E4184" s="216"/>
      <c r="F4184" s="216"/>
      <c r="G4184" s="216"/>
      <c r="H4184" s="216"/>
      <c r="I4184" s="216"/>
      <c r="J4184" s="216"/>
      <c r="K4184" s="216"/>
      <c r="L4184" s="216"/>
      <c r="M4184" s="216"/>
      <c r="N4184" s="216"/>
      <c r="O4184" s="216"/>
      <c r="P4184" s="216"/>
      <c r="Q4184" s="216"/>
      <c r="R4184" s="216"/>
      <c r="S4184" s="216"/>
      <c r="T4184" s="216"/>
      <c r="U4184" s="216"/>
      <c r="V4184" s="216"/>
      <c r="W4184" s="216"/>
      <c r="X4184" s="216"/>
      <c r="Y4184" s="216"/>
      <c r="Z4184" s="216"/>
      <c r="AA4184" s="216"/>
      <c r="AB4184" s="216"/>
      <c r="AC4184" s="216"/>
      <c r="AD4184" s="216"/>
      <c r="AE4184" s="216"/>
      <c r="AF4184" s="216"/>
      <c r="AG4184" s="216"/>
      <c r="AH4184" s="216"/>
      <c r="AI4184" s="216"/>
      <c r="AJ4184" s="216"/>
      <c r="AK4184" s="216"/>
      <c r="AL4184" s="216"/>
      <c r="FY4184" s="184"/>
      <c r="JJ4184" s="184"/>
    </row>
    <row r="4185" spans="2:270">
      <c r="B4185" s="202"/>
      <c r="E4185" s="216"/>
      <c r="F4185" s="216"/>
      <c r="G4185" s="216"/>
      <c r="H4185" s="216"/>
      <c r="I4185" s="216"/>
      <c r="J4185" s="216"/>
      <c r="K4185" s="216"/>
      <c r="L4185" s="216"/>
      <c r="M4185" s="216"/>
      <c r="N4185" s="216"/>
      <c r="O4185" s="216"/>
      <c r="P4185" s="216"/>
      <c r="Q4185" s="216"/>
      <c r="R4185" s="216"/>
      <c r="S4185" s="216"/>
      <c r="T4185" s="216"/>
      <c r="U4185" s="216"/>
      <c r="V4185" s="216"/>
      <c r="W4185" s="216"/>
      <c r="X4185" s="216"/>
      <c r="Y4185" s="216"/>
      <c r="Z4185" s="216"/>
      <c r="AA4185" s="216"/>
      <c r="AB4185" s="216"/>
      <c r="AC4185" s="216"/>
      <c r="AD4185" s="216"/>
      <c r="AE4185" s="216"/>
      <c r="AF4185" s="216"/>
      <c r="AG4185" s="216"/>
      <c r="AH4185" s="216"/>
      <c r="AI4185" s="216"/>
      <c r="AJ4185" s="216"/>
      <c r="AK4185" s="216"/>
      <c r="AL4185" s="216"/>
      <c r="FY4185" s="184"/>
      <c r="JJ4185" s="184"/>
    </row>
    <row r="4186" spans="2:270">
      <c r="B4186" s="202"/>
      <c r="E4186" s="216"/>
      <c r="F4186" s="216"/>
      <c r="G4186" s="216"/>
      <c r="H4186" s="216"/>
      <c r="I4186" s="216"/>
      <c r="J4186" s="216"/>
      <c r="K4186" s="216"/>
      <c r="L4186" s="216"/>
      <c r="M4186" s="216"/>
      <c r="N4186" s="216"/>
      <c r="O4186" s="216"/>
      <c r="P4186" s="216"/>
      <c r="Q4186" s="216"/>
      <c r="R4186" s="216"/>
      <c r="S4186" s="216"/>
      <c r="T4186" s="216"/>
      <c r="U4186" s="216"/>
      <c r="V4186" s="216"/>
      <c r="W4186" s="216"/>
      <c r="X4186" s="216"/>
      <c r="Y4186" s="216"/>
      <c r="Z4186" s="216"/>
      <c r="AA4186" s="216"/>
      <c r="AB4186" s="216"/>
      <c r="AC4186" s="216"/>
      <c r="AD4186" s="216"/>
      <c r="AE4186" s="216"/>
      <c r="AF4186" s="216"/>
      <c r="AG4186" s="216"/>
      <c r="AH4186" s="216"/>
      <c r="AI4186" s="216"/>
      <c r="AJ4186" s="216"/>
      <c r="AK4186" s="216"/>
      <c r="AL4186" s="216"/>
      <c r="FY4186" s="184"/>
      <c r="JJ4186" s="184"/>
    </row>
    <row r="4187" spans="2:270">
      <c r="B4187" s="202"/>
      <c r="E4187" s="216"/>
      <c r="F4187" s="216"/>
      <c r="G4187" s="216"/>
      <c r="H4187" s="216"/>
      <c r="I4187" s="216"/>
      <c r="J4187" s="216"/>
      <c r="K4187" s="216"/>
      <c r="L4187" s="216"/>
      <c r="M4187" s="216"/>
      <c r="N4187" s="216"/>
      <c r="O4187" s="216"/>
      <c r="P4187" s="216"/>
      <c r="Q4187" s="216"/>
      <c r="R4187" s="216"/>
      <c r="S4187" s="216"/>
      <c r="T4187" s="216"/>
      <c r="U4187" s="216"/>
      <c r="V4187" s="216"/>
      <c r="W4187" s="216"/>
      <c r="X4187" s="216"/>
      <c r="Y4187" s="216"/>
      <c r="Z4187" s="216"/>
      <c r="AA4187" s="216"/>
      <c r="AB4187" s="216"/>
      <c r="AC4187" s="216"/>
      <c r="AD4187" s="216"/>
      <c r="AE4187" s="216"/>
      <c r="AF4187" s="216"/>
      <c r="AG4187" s="216"/>
      <c r="AH4187" s="216"/>
      <c r="AI4187" s="216"/>
      <c r="AJ4187" s="216"/>
      <c r="AK4187" s="216"/>
      <c r="AL4187" s="216"/>
      <c r="FY4187" s="184"/>
      <c r="JJ4187" s="184"/>
    </row>
    <row r="4188" spans="2:270">
      <c r="B4188" s="202"/>
      <c r="E4188" s="216"/>
      <c r="F4188" s="216"/>
      <c r="G4188" s="216"/>
      <c r="H4188" s="216"/>
      <c r="I4188" s="216"/>
      <c r="J4188" s="216"/>
      <c r="K4188" s="216"/>
      <c r="L4188" s="216"/>
      <c r="M4188" s="216"/>
      <c r="N4188" s="216"/>
      <c r="O4188" s="216"/>
      <c r="P4188" s="216"/>
      <c r="Q4188" s="216"/>
      <c r="R4188" s="216"/>
      <c r="S4188" s="216"/>
      <c r="T4188" s="216"/>
      <c r="U4188" s="216"/>
      <c r="V4188" s="216"/>
      <c r="W4188" s="216"/>
      <c r="X4188" s="216"/>
      <c r="Y4188" s="216"/>
      <c r="Z4188" s="216"/>
      <c r="AA4188" s="216"/>
      <c r="AB4188" s="216"/>
      <c r="AC4188" s="216"/>
      <c r="AD4188" s="216"/>
      <c r="AE4188" s="216"/>
      <c r="AF4188" s="216"/>
      <c r="AG4188" s="216"/>
      <c r="AH4188" s="216"/>
      <c r="AI4188" s="216"/>
      <c r="AJ4188" s="216"/>
      <c r="AK4188" s="216"/>
      <c r="AL4188" s="216"/>
      <c r="FY4188" s="184"/>
      <c r="JJ4188" s="184"/>
    </row>
    <row r="4189" spans="2:270">
      <c r="B4189" s="202"/>
      <c r="E4189" s="216"/>
      <c r="F4189" s="216"/>
      <c r="G4189" s="216"/>
      <c r="H4189" s="216"/>
      <c r="I4189" s="216"/>
      <c r="J4189" s="216"/>
      <c r="K4189" s="216"/>
      <c r="L4189" s="216"/>
      <c r="M4189" s="216"/>
      <c r="N4189" s="216"/>
      <c r="O4189" s="216"/>
      <c r="P4189" s="216"/>
      <c r="Q4189" s="216"/>
      <c r="R4189" s="216"/>
      <c r="S4189" s="216"/>
      <c r="T4189" s="216"/>
      <c r="U4189" s="216"/>
      <c r="V4189" s="216"/>
      <c r="W4189" s="216"/>
      <c r="X4189" s="216"/>
      <c r="Y4189" s="216"/>
      <c r="Z4189" s="216"/>
      <c r="AA4189" s="216"/>
      <c r="AB4189" s="216"/>
      <c r="AC4189" s="216"/>
      <c r="AD4189" s="216"/>
      <c r="AE4189" s="216"/>
      <c r="AF4189" s="216"/>
      <c r="AG4189" s="216"/>
      <c r="AH4189" s="216"/>
      <c r="AI4189" s="216"/>
      <c r="AJ4189" s="216"/>
      <c r="AK4189" s="216"/>
      <c r="AL4189" s="216"/>
      <c r="FY4189" s="184"/>
      <c r="JJ4189" s="184"/>
    </row>
    <row r="4190" spans="2:270">
      <c r="B4190" s="202"/>
      <c r="E4190" s="216"/>
      <c r="F4190" s="216"/>
      <c r="G4190" s="216"/>
      <c r="H4190" s="216"/>
      <c r="I4190" s="216"/>
      <c r="J4190" s="216"/>
      <c r="K4190" s="216"/>
      <c r="L4190" s="216"/>
      <c r="M4190" s="216"/>
      <c r="N4190" s="216"/>
      <c r="O4190" s="216"/>
      <c r="P4190" s="216"/>
      <c r="Q4190" s="216"/>
      <c r="R4190" s="216"/>
      <c r="S4190" s="216"/>
      <c r="T4190" s="216"/>
      <c r="U4190" s="216"/>
      <c r="V4190" s="216"/>
      <c r="W4190" s="216"/>
      <c r="X4190" s="216"/>
      <c r="Y4190" s="216"/>
      <c r="Z4190" s="216"/>
      <c r="AA4190" s="216"/>
      <c r="AB4190" s="216"/>
      <c r="AC4190" s="216"/>
      <c r="AD4190" s="216"/>
      <c r="AE4190" s="216"/>
      <c r="AF4190" s="216"/>
      <c r="AG4190" s="216"/>
      <c r="AH4190" s="216"/>
      <c r="AI4190" s="216"/>
      <c r="AJ4190" s="216"/>
      <c r="AK4190" s="216"/>
      <c r="AL4190" s="216"/>
      <c r="FY4190" s="184"/>
      <c r="JJ4190" s="184"/>
    </row>
    <row r="4191" spans="2:270">
      <c r="B4191" s="202"/>
      <c r="E4191" s="216"/>
      <c r="F4191" s="216"/>
      <c r="G4191" s="216"/>
      <c r="H4191" s="216"/>
      <c r="I4191" s="216"/>
      <c r="J4191" s="216"/>
      <c r="K4191" s="216"/>
      <c r="L4191" s="216"/>
      <c r="M4191" s="216"/>
      <c r="N4191" s="216"/>
      <c r="O4191" s="216"/>
      <c r="P4191" s="216"/>
      <c r="Q4191" s="216"/>
      <c r="R4191" s="216"/>
      <c r="S4191" s="216"/>
      <c r="T4191" s="216"/>
      <c r="U4191" s="216"/>
      <c r="V4191" s="216"/>
      <c r="W4191" s="216"/>
      <c r="X4191" s="216"/>
      <c r="Y4191" s="216"/>
      <c r="Z4191" s="216"/>
      <c r="AA4191" s="216"/>
      <c r="AB4191" s="216"/>
      <c r="AC4191" s="216"/>
      <c r="AD4191" s="216"/>
      <c r="AE4191" s="216"/>
      <c r="AF4191" s="216"/>
      <c r="AG4191" s="216"/>
      <c r="AH4191" s="216"/>
      <c r="AI4191" s="216"/>
      <c r="AJ4191" s="216"/>
      <c r="AK4191" s="216"/>
      <c r="AL4191" s="216"/>
      <c r="FY4191" s="184"/>
      <c r="JJ4191" s="184"/>
    </row>
    <row r="4192" spans="2:270">
      <c r="B4192" s="202"/>
      <c r="E4192" s="216"/>
      <c r="F4192" s="216"/>
      <c r="G4192" s="216"/>
      <c r="H4192" s="216"/>
      <c r="I4192" s="216"/>
      <c r="J4192" s="216"/>
      <c r="K4192" s="216"/>
      <c r="L4192" s="216"/>
      <c r="M4192" s="216"/>
      <c r="N4192" s="216"/>
      <c r="O4192" s="216"/>
      <c r="P4192" s="216"/>
      <c r="Q4192" s="216"/>
      <c r="R4192" s="216"/>
      <c r="S4192" s="216"/>
      <c r="T4192" s="216"/>
      <c r="U4192" s="216"/>
      <c r="V4192" s="216"/>
      <c r="W4192" s="216"/>
      <c r="X4192" s="216"/>
      <c r="Y4192" s="216"/>
      <c r="Z4192" s="216"/>
      <c r="AA4192" s="216"/>
      <c r="AB4192" s="216"/>
      <c r="AC4192" s="216"/>
      <c r="AD4192" s="216"/>
      <c r="AE4192" s="216"/>
      <c r="AF4192" s="216"/>
      <c r="AG4192" s="216"/>
      <c r="AH4192" s="216"/>
      <c r="AI4192" s="216"/>
      <c r="AJ4192" s="216"/>
      <c r="AK4192" s="216"/>
      <c r="AL4192" s="216"/>
      <c r="FY4192" s="184"/>
      <c r="JJ4192" s="184"/>
    </row>
    <row r="4193" spans="2:270">
      <c r="B4193" s="202"/>
      <c r="E4193" s="216"/>
      <c r="F4193" s="216"/>
      <c r="G4193" s="216"/>
      <c r="H4193" s="216"/>
      <c r="I4193" s="216"/>
      <c r="J4193" s="216"/>
      <c r="K4193" s="216"/>
      <c r="L4193" s="216"/>
      <c r="M4193" s="216"/>
      <c r="N4193" s="216"/>
      <c r="O4193" s="216"/>
      <c r="P4193" s="216"/>
      <c r="Q4193" s="216"/>
      <c r="R4193" s="216"/>
      <c r="S4193" s="216"/>
      <c r="T4193" s="216"/>
      <c r="U4193" s="216"/>
      <c r="V4193" s="216"/>
      <c r="W4193" s="216"/>
      <c r="X4193" s="216"/>
      <c r="Y4193" s="216"/>
      <c r="Z4193" s="216"/>
      <c r="AA4193" s="216"/>
      <c r="AB4193" s="216"/>
      <c r="AC4193" s="216"/>
      <c r="AD4193" s="216"/>
      <c r="AE4193" s="216"/>
      <c r="AF4193" s="216"/>
      <c r="AG4193" s="216"/>
      <c r="AH4193" s="216"/>
      <c r="AI4193" s="216"/>
      <c r="AJ4193" s="216"/>
      <c r="AK4193" s="216"/>
      <c r="AL4193" s="216"/>
      <c r="FY4193" s="184"/>
      <c r="JJ4193" s="184"/>
    </row>
    <row r="4194" spans="2:270">
      <c r="B4194" s="202"/>
      <c r="E4194" s="216"/>
      <c r="F4194" s="216"/>
      <c r="G4194" s="216"/>
      <c r="H4194" s="216"/>
      <c r="I4194" s="216"/>
      <c r="J4194" s="216"/>
      <c r="K4194" s="216"/>
      <c r="L4194" s="216"/>
      <c r="M4194" s="216"/>
      <c r="N4194" s="216"/>
      <c r="O4194" s="216"/>
      <c r="P4194" s="216"/>
      <c r="Q4194" s="216"/>
      <c r="R4194" s="216"/>
      <c r="S4194" s="216"/>
      <c r="T4194" s="216"/>
      <c r="U4194" s="216"/>
      <c r="V4194" s="216"/>
      <c r="W4194" s="216"/>
      <c r="X4194" s="216"/>
      <c r="Y4194" s="216"/>
      <c r="Z4194" s="216"/>
      <c r="AA4194" s="216"/>
      <c r="AB4194" s="216"/>
      <c r="AC4194" s="216"/>
      <c r="AD4194" s="216"/>
      <c r="AE4194" s="216"/>
      <c r="AF4194" s="216"/>
      <c r="AG4194" s="216"/>
      <c r="AH4194" s="216"/>
      <c r="AI4194" s="216"/>
      <c r="AJ4194" s="216"/>
      <c r="AK4194" s="216"/>
      <c r="AL4194" s="216"/>
      <c r="FY4194" s="184"/>
      <c r="JJ4194" s="184"/>
    </row>
    <row r="4195" spans="2:270">
      <c r="B4195" s="202"/>
      <c r="E4195" s="216"/>
      <c r="F4195" s="216"/>
      <c r="G4195" s="216"/>
      <c r="H4195" s="216"/>
      <c r="I4195" s="216"/>
      <c r="J4195" s="216"/>
      <c r="K4195" s="216"/>
      <c r="L4195" s="216"/>
      <c r="M4195" s="216"/>
      <c r="N4195" s="216"/>
      <c r="O4195" s="216"/>
      <c r="P4195" s="216"/>
      <c r="Q4195" s="216"/>
      <c r="R4195" s="216"/>
      <c r="S4195" s="216"/>
      <c r="T4195" s="216"/>
      <c r="U4195" s="216"/>
      <c r="V4195" s="216"/>
      <c r="W4195" s="216"/>
      <c r="X4195" s="216"/>
      <c r="Y4195" s="216"/>
      <c r="Z4195" s="216"/>
      <c r="AA4195" s="216"/>
      <c r="AB4195" s="216"/>
      <c r="AC4195" s="216"/>
      <c r="AD4195" s="216"/>
      <c r="AE4195" s="216"/>
      <c r="AF4195" s="216"/>
      <c r="AG4195" s="216"/>
      <c r="AH4195" s="216"/>
      <c r="AI4195" s="216"/>
      <c r="AJ4195" s="216"/>
      <c r="AK4195" s="216"/>
      <c r="AL4195" s="216"/>
      <c r="FY4195" s="184"/>
      <c r="JJ4195" s="184"/>
    </row>
    <row r="4196" spans="2:270">
      <c r="B4196" s="202"/>
      <c r="E4196" s="216"/>
      <c r="F4196" s="216"/>
      <c r="G4196" s="216"/>
      <c r="H4196" s="216"/>
      <c r="I4196" s="216"/>
      <c r="J4196" s="216"/>
      <c r="K4196" s="216"/>
      <c r="L4196" s="216"/>
      <c r="M4196" s="216"/>
      <c r="N4196" s="216"/>
      <c r="O4196" s="216"/>
      <c r="P4196" s="216"/>
      <c r="Q4196" s="216"/>
      <c r="R4196" s="216"/>
      <c r="S4196" s="216"/>
      <c r="T4196" s="216"/>
      <c r="U4196" s="216"/>
      <c r="V4196" s="216"/>
      <c r="W4196" s="216"/>
      <c r="X4196" s="216"/>
      <c r="Y4196" s="216"/>
      <c r="Z4196" s="216"/>
      <c r="AA4196" s="216"/>
      <c r="AB4196" s="216"/>
      <c r="AC4196" s="216"/>
      <c r="AD4196" s="216"/>
      <c r="AE4196" s="216"/>
      <c r="AF4196" s="216"/>
      <c r="AG4196" s="216"/>
      <c r="AH4196" s="216"/>
      <c r="AI4196" s="216"/>
      <c r="AJ4196" s="216"/>
      <c r="AK4196" s="216"/>
      <c r="AL4196" s="216"/>
      <c r="FY4196" s="184"/>
      <c r="JJ4196" s="184"/>
    </row>
    <row r="4197" spans="2:270">
      <c r="B4197" s="202"/>
      <c r="E4197" s="216"/>
      <c r="F4197" s="216"/>
      <c r="G4197" s="216"/>
      <c r="H4197" s="216"/>
      <c r="I4197" s="216"/>
      <c r="J4197" s="216"/>
      <c r="K4197" s="216"/>
      <c r="L4197" s="216"/>
      <c r="M4197" s="216"/>
      <c r="N4197" s="216"/>
      <c r="O4197" s="216"/>
      <c r="P4197" s="216"/>
      <c r="Q4197" s="216"/>
      <c r="R4197" s="216"/>
      <c r="S4197" s="216"/>
      <c r="T4197" s="216"/>
      <c r="U4197" s="216"/>
      <c r="V4197" s="216"/>
      <c r="W4197" s="216"/>
      <c r="X4197" s="216"/>
      <c r="Y4197" s="216"/>
      <c r="Z4197" s="216"/>
      <c r="AA4197" s="216"/>
      <c r="AB4197" s="216"/>
      <c r="AC4197" s="216"/>
      <c r="AD4197" s="216"/>
      <c r="AE4197" s="216"/>
      <c r="AF4197" s="216"/>
      <c r="AG4197" s="216"/>
      <c r="AH4197" s="216"/>
      <c r="AI4197" s="216"/>
      <c r="AJ4197" s="216"/>
      <c r="AK4197" s="216"/>
      <c r="AL4197" s="216"/>
      <c r="FY4197" s="184"/>
      <c r="JJ4197" s="184"/>
    </row>
    <row r="4198" spans="2:270">
      <c r="B4198" s="202"/>
      <c r="E4198" s="216"/>
      <c r="F4198" s="216"/>
      <c r="G4198" s="216"/>
      <c r="H4198" s="216"/>
      <c r="I4198" s="216"/>
      <c r="J4198" s="216"/>
      <c r="K4198" s="216"/>
      <c r="L4198" s="216"/>
      <c r="M4198" s="216"/>
      <c r="N4198" s="216"/>
      <c r="O4198" s="216"/>
      <c r="P4198" s="216"/>
      <c r="Q4198" s="216"/>
      <c r="R4198" s="216"/>
      <c r="S4198" s="216"/>
      <c r="T4198" s="216"/>
      <c r="U4198" s="216"/>
      <c r="V4198" s="216"/>
      <c r="W4198" s="216"/>
      <c r="X4198" s="216"/>
      <c r="Y4198" s="216"/>
      <c r="Z4198" s="216"/>
      <c r="AA4198" s="216"/>
      <c r="AB4198" s="216"/>
      <c r="AC4198" s="216"/>
      <c r="AD4198" s="216"/>
      <c r="AE4198" s="216"/>
      <c r="AF4198" s="216"/>
      <c r="AG4198" s="216"/>
      <c r="AH4198" s="216"/>
      <c r="AI4198" s="216"/>
      <c r="AJ4198" s="216"/>
      <c r="AK4198" s="216"/>
      <c r="AL4198" s="216"/>
      <c r="FY4198" s="184"/>
      <c r="JJ4198" s="184"/>
    </row>
    <row r="4199" spans="2:270">
      <c r="B4199" s="202"/>
      <c r="E4199" s="216"/>
      <c r="F4199" s="216"/>
      <c r="G4199" s="216"/>
      <c r="H4199" s="216"/>
      <c r="I4199" s="216"/>
      <c r="J4199" s="216"/>
      <c r="K4199" s="216"/>
      <c r="L4199" s="216"/>
      <c r="M4199" s="216"/>
      <c r="N4199" s="216"/>
      <c r="O4199" s="216"/>
      <c r="P4199" s="216"/>
      <c r="Q4199" s="216"/>
      <c r="R4199" s="216"/>
      <c r="S4199" s="216"/>
      <c r="T4199" s="216"/>
      <c r="U4199" s="216"/>
      <c r="V4199" s="216"/>
      <c r="W4199" s="216"/>
      <c r="X4199" s="216"/>
      <c r="Y4199" s="216"/>
      <c r="Z4199" s="216"/>
      <c r="AA4199" s="216"/>
      <c r="AB4199" s="216"/>
      <c r="AC4199" s="216"/>
      <c r="AD4199" s="216"/>
      <c r="AE4199" s="216"/>
      <c r="AF4199" s="216"/>
      <c r="AG4199" s="216"/>
      <c r="AH4199" s="216"/>
      <c r="AI4199" s="216"/>
      <c r="AJ4199" s="216"/>
      <c r="AK4199" s="216"/>
      <c r="AL4199" s="216"/>
      <c r="FY4199" s="184"/>
      <c r="JJ4199" s="184"/>
    </row>
    <row r="4200" spans="2:270">
      <c r="B4200" s="202"/>
      <c r="E4200" s="216"/>
      <c r="F4200" s="216"/>
      <c r="G4200" s="216"/>
      <c r="H4200" s="216"/>
      <c r="I4200" s="216"/>
      <c r="J4200" s="216"/>
      <c r="K4200" s="216"/>
      <c r="L4200" s="216"/>
      <c r="M4200" s="216"/>
      <c r="N4200" s="216"/>
      <c r="O4200" s="216"/>
      <c r="P4200" s="216"/>
      <c r="Q4200" s="216"/>
      <c r="R4200" s="216"/>
      <c r="S4200" s="216"/>
      <c r="T4200" s="216"/>
      <c r="U4200" s="216"/>
      <c r="V4200" s="216"/>
      <c r="W4200" s="216"/>
      <c r="X4200" s="216"/>
      <c r="Y4200" s="216"/>
      <c r="Z4200" s="216"/>
      <c r="AA4200" s="216"/>
      <c r="AB4200" s="216"/>
      <c r="AC4200" s="216"/>
      <c r="AD4200" s="216"/>
      <c r="AE4200" s="216"/>
      <c r="AF4200" s="216"/>
      <c r="AG4200" s="216"/>
      <c r="AH4200" s="216"/>
      <c r="AI4200" s="216"/>
      <c r="AJ4200" s="216"/>
      <c r="AK4200" s="216"/>
      <c r="AL4200" s="216"/>
      <c r="FY4200" s="184"/>
      <c r="JJ4200" s="184"/>
    </row>
    <row r="4201" spans="2:270">
      <c r="B4201" s="202"/>
      <c r="E4201" s="216"/>
      <c r="F4201" s="216"/>
      <c r="G4201" s="216"/>
      <c r="H4201" s="216"/>
      <c r="I4201" s="216"/>
      <c r="J4201" s="216"/>
      <c r="K4201" s="216"/>
      <c r="L4201" s="216"/>
      <c r="M4201" s="216"/>
      <c r="N4201" s="216"/>
      <c r="O4201" s="216"/>
      <c r="P4201" s="216"/>
      <c r="Q4201" s="216"/>
      <c r="R4201" s="216"/>
      <c r="S4201" s="216"/>
      <c r="T4201" s="216"/>
      <c r="U4201" s="216"/>
      <c r="V4201" s="216"/>
      <c r="W4201" s="216"/>
      <c r="X4201" s="216"/>
      <c r="Y4201" s="216"/>
      <c r="Z4201" s="216"/>
      <c r="AA4201" s="216"/>
      <c r="AB4201" s="216"/>
      <c r="AC4201" s="216"/>
      <c r="AD4201" s="216"/>
      <c r="AE4201" s="216"/>
      <c r="AF4201" s="216"/>
      <c r="AG4201" s="216"/>
      <c r="AH4201" s="216"/>
      <c r="AI4201" s="216"/>
      <c r="AJ4201" s="216"/>
      <c r="AK4201" s="216"/>
      <c r="AL4201" s="216"/>
      <c r="FY4201" s="184"/>
      <c r="JJ4201" s="184"/>
    </row>
    <row r="4202" spans="2:270">
      <c r="B4202" s="202"/>
      <c r="E4202" s="216"/>
      <c r="F4202" s="216"/>
      <c r="G4202" s="216"/>
      <c r="H4202" s="216"/>
      <c r="I4202" s="216"/>
      <c r="J4202" s="216"/>
      <c r="K4202" s="216"/>
      <c r="L4202" s="216"/>
      <c r="M4202" s="216"/>
      <c r="N4202" s="216"/>
      <c r="O4202" s="216"/>
      <c r="P4202" s="216"/>
      <c r="Q4202" s="216"/>
      <c r="R4202" s="216"/>
      <c r="S4202" s="216"/>
      <c r="T4202" s="216"/>
      <c r="U4202" s="216"/>
      <c r="V4202" s="216"/>
      <c r="W4202" s="216"/>
      <c r="X4202" s="216"/>
      <c r="Y4202" s="216"/>
      <c r="Z4202" s="216"/>
      <c r="AA4202" s="216"/>
      <c r="AB4202" s="216"/>
      <c r="AC4202" s="216"/>
      <c r="AD4202" s="216"/>
      <c r="AE4202" s="216"/>
      <c r="AF4202" s="216"/>
      <c r="AG4202" s="216"/>
      <c r="AH4202" s="216"/>
      <c r="AI4202" s="216"/>
      <c r="AJ4202" s="216"/>
      <c r="AK4202" s="216"/>
      <c r="AL4202" s="216"/>
      <c r="FY4202" s="184"/>
      <c r="JJ4202" s="184"/>
    </row>
    <row r="4203" spans="2:270">
      <c r="B4203" s="202"/>
      <c r="E4203" s="216"/>
      <c r="F4203" s="216"/>
      <c r="G4203" s="216"/>
      <c r="H4203" s="216"/>
      <c r="I4203" s="216"/>
      <c r="J4203" s="216"/>
      <c r="K4203" s="216"/>
      <c r="L4203" s="216"/>
      <c r="M4203" s="216"/>
      <c r="N4203" s="216"/>
      <c r="O4203" s="216"/>
      <c r="P4203" s="216"/>
      <c r="Q4203" s="216"/>
      <c r="R4203" s="216"/>
      <c r="S4203" s="216"/>
      <c r="T4203" s="216"/>
      <c r="U4203" s="216"/>
      <c r="V4203" s="216"/>
      <c r="W4203" s="216"/>
      <c r="X4203" s="216"/>
      <c r="Y4203" s="216"/>
      <c r="Z4203" s="216"/>
      <c r="AA4203" s="216"/>
      <c r="AB4203" s="216"/>
      <c r="AC4203" s="216"/>
      <c r="AD4203" s="216"/>
      <c r="AE4203" s="216"/>
      <c r="AF4203" s="216"/>
      <c r="AG4203" s="216"/>
      <c r="AH4203" s="216"/>
      <c r="AI4203" s="216"/>
      <c r="AJ4203" s="216"/>
      <c r="AK4203" s="216"/>
      <c r="AL4203" s="216"/>
      <c r="FY4203" s="184"/>
      <c r="JJ4203" s="184"/>
    </row>
    <row r="4204" spans="2:270">
      <c r="B4204" s="202"/>
      <c r="E4204" s="216"/>
      <c r="F4204" s="216"/>
      <c r="G4204" s="216"/>
      <c r="H4204" s="216"/>
      <c r="I4204" s="216"/>
      <c r="J4204" s="216"/>
      <c r="K4204" s="216"/>
      <c r="L4204" s="216"/>
      <c r="M4204" s="216"/>
      <c r="N4204" s="216"/>
      <c r="O4204" s="216"/>
      <c r="P4204" s="216"/>
      <c r="Q4204" s="216"/>
      <c r="R4204" s="216"/>
      <c r="S4204" s="216"/>
      <c r="T4204" s="216"/>
      <c r="U4204" s="216"/>
      <c r="V4204" s="216"/>
      <c r="W4204" s="216"/>
      <c r="X4204" s="216"/>
      <c r="Y4204" s="216"/>
      <c r="Z4204" s="216"/>
      <c r="AA4204" s="216"/>
      <c r="AB4204" s="216"/>
      <c r="AC4204" s="216"/>
      <c r="AD4204" s="216"/>
      <c r="AE4204" s="216"/>
      <c r="AF4204" s="216"/>
      <c r="AG4204" s="216"/>
      <c r="AH4204" s="216"/>
      <c r="AI4204" s="216"/>
      <c r="AJ4204" s="216"/>
      <c r="AK4204" s="216"/>
      <c r="AL4204" s="216"/>
      <c r="FY4204" s="184"/>
      <c r="JJ4204" s="184"/>
    </row>
    <row r="4205" spans="2:270">
      <c r="B4205" s="202"/>
      <c r="E4205" s="216"/>
      <c r="F4205" s="216"/>
      <c r="G4205" s="216"/>
      <c r="H4205" s="216"/>
      <c r="I4205" s="216"/>
      <c r="J4205" s="216"/>
      <c r="K4205" s="216"/>
      <c r="L4205" s="216"/>
      <c r="M4205" s="216"/>
      <c r="N4205" s="216"/>
      <c r="O4205" s="216"/>
      <c r="P4205" s="216"/>
      <c r="Q4205" s="216"/>
      <c r="R4205" s="216"/>
      <c r="S4205" s="216"/>
      <c r="T4205" s="216"/>
      <c r="U4205" s="216"/>
      <c r="V4205" s="216"/>
      <c r="W4205" s="216"/>
      <c r="X4205" s="216"/>
      <c r="Y4205" s="216"/>
      <c r="Z4205" s="216"/>
      <c r="AA4205" s="216"/>
      <c r="AB4205" s="216"/>
      <c r="AC4205" s="216"/>
      <c r="AD4205" s="216"/>
      <c r="AE4205" s="216"/>
      <c r="AF4205" s="216"/>
      <c r="AG4205" s="216"/>
      <c r="AH4205" s="216"/>
      <c r="AI4205" s="216"/>
      <c r="AJ4205" s="216"/>
      <c r="AK4205" s="216"/>
      <c r="AL4205" s="216"/>
      <c r="FY4205" s="184"/>
      <c r="JJ4205" s="184"/>
    </row>
    <row r="4206" spans="2:270">
      <c r="B4206" s="202"/>
      <c r="E4206" s="216"/>
      <c r="F4206" s="216"/>
      <c r="G4206" s="216"/>
      <c r="H4206" s="216"/>
      <c r="I4206" s="216"/>
      <c r="J4206" s="216"/>
      <c r="K4206" s="216"/>
      <c r="L4206" s="216"/>
      <c r="M4206" s="216"/>
      <c r="N4206" s="216"/>
      <c r="O4206" s="216"/>
      <c r="P4206" s="216"/>
      <c r="Q4206" s="216"/>
      <c r="R4206" s="216"/>
      <c r="S4206" s="216"/>
      <c r="T4206" s="216"/>
      <c r="U4206" s="216"/>
      <c r="V4206" s="216"/>
      <c r="W4206" s="216"/>
      <c r="X4206" s="216"/>
      <c r="Y4206" s="216"/>
      <c r="Z4206" s="216"/>
      <c r="AA4206" s="216"/>
      <c r="AB4206" s="216"/>
      <c r="AC4206" s="216"/>
      <c r="AD4206" s="216"/>
      <c r="AE4206" s="216"/>
      <c r="AF4206" s="216"/>
      <c r="AG4206" s="216"/>
      <c r="AH4206" s="216"/>
      <c r="AI4206" s="216"/>
      <c r="AJ4206" s="216"/>
      <c r="AK4206" s="216"/>
      <c r="AL4206" s="216"/>
      <c r="FY4206" s="184"/>
      <c r="JJ4206" s="184"/>
    </row>
    <row r="4207" spans="2:270">
      <c r="B4207" s="202"/>
      <c r="E4207" s="216"/>
      <c r="F4207" s="216"/>
      <c r="G4207" s="216"/>
      <c r="H4207" s="216"/>
      <c r="I4207" s="216"/>
      <c r="J4207" s="216"/>
      <c r="K4207" s="216"/>
      <c r="L4207" s="216"/>
      <c r="M4207" s="216"/>
      <c r="N4207" s="216"/>
      <c r="O4207" s="216"/>
      <c r="P4207" s="216"/>
      <c r="Q4207" s="216"/>
      <c r="R4207" s="216"/>
      <c r="S4207" s="216"/>
      <c r="T4207" s="216"/>
      <c r="U4207" s="216"/>
      <c r="V4207" s="216"/>
      <c r="W4207" s="216"/>
      <c r="X4207" s="216"/>
      <c r="Y4207" s="216"/>
      <c r="Z4207" s="216"/>
      <c r="AA4207" s="216"/>
      <c r="AB4207" s="216"/>
      <c r="AC4207" s="216"/>
      <c r="AD4207" s="216"/>
      <c r="AE4207" s="216"/>
      <c r="AF4207" s="216"/>
      <c r="AG4207" s="216"/>
      <c r="AH4207" s="216"/>
      <c r="AI4207" s="216"/>
      <c r="AJ4207" s="216"/>
      <c r="AK4207" s="216"/>
      <c r="AL4207" s="216"/>
      <c r="FY4207" s="184"/>
      <c r="JJ4207" s="184"/>
    </row>
    <row r="4208" spans="2:270">
      <c r="B4208" s="202"/>
      <c r="E4208" s="216"/>
      <c r="F4208" s="216"/>
      <c r="G4208" s="216"/>
      <c r="H4208" s="216"/>
      <c r="I4208" s="216"/>
      <c r="J4208" s="216"/>
      <c r="K4208" s="216"/>
      <c r="L4208" s="216"/>
      <c r="M4208" s="216"/>
      <c r="N4208" s="216"/>
      <c r="O4208" s="216"/>
      <c r="P4208" s="216"/>
      <c r="Q4208" s="216"/>
      <c r="R4208" s="216"/>
      <c r="S4208" s="216"/>
      <c r="T4208" s="216"/>
      <c r="U4208" s="216"/>
      <c r="V4208" s="216"/>
      <c r="W4208" s="216"/>
      <c r="X4208" s="216"/>
      <c r="Y4208" s="216"/>
      <c r="Z4208" s="216"/>
      <c r="AA4208" s="216"/>
      <c r="AB4208" s="216"/>
      <c r="AC4208" s="216"/>
      <c r="AD4208" s="216"/>
      <c r="AE4208" s="216"/>
      <c r="AF4208" s="216"/>
      <c r="AG4208" s="216"/>
      <c r="AH4208" s="216"/>
      <c r="AI4208" s="216"/>
      <c r="AJ4208" s="216"/>
      <c r="AK4208" s="216"/>
      <c r="AL4208" s="216"/>
      <c r="FY4208" s="184"/>
      <c r="JJ4208" s="184"/>
    </row>
    <row r="4209" spans="2:270">
      <c r="B4209" s="202"/>
      <c r="E4209" s="216"/>
      <c r="F4209" s="216"/>
      <c r="G4209" s="216"/>
      <c r="H4209" s="216"/>
      <c r="I4209" s="216"/>
      <c r="J4209" s="216"/>
      <c r="K4209" s="216"/>
      <c r="L4209" s="216"/>
      <c r="M4209" s="216"/>
      <c r="N4209" s="216"/>
      <c r="O4209" s="216"/>
      <c r="P4209" s="216"/>
      <c r="Q4209" s="216"/>
      <c r="R4209" s="216"/>
      <c r="S4209" s="216"/>
      <c r="T4209" s="216"/>
      <c r="U4209" s="216"/>
      <c r="V4209" s="216"/>
      <c r="W4209" s="216"/>
      <c r="X4209" s="216"/>
      <c r="Y4209" s="216"/>
      <c r="Z4209" s="216"/>
      <c r="AA4209" s="216"/>
      <c r="AB4209" s="216"/>
      <c r="AC4209" s="216"/>
      <c r="AD4209" s="216"/>
      <c r="AE4209" s="216"/>
      <c r="AF4209" s="216"/>
      <c r="AG4209" s="216"/>
      <c r="AH4209" s="216"/>
      <c r="AI4209" s="216"/>
      <c r="AJ4209" s="216"/>
      <c r="AK4209" s="216"/>
      <c r="AL4209" s="216"/>
      <c r="FY4209" s="184"/>
      <c r="JJ4209" s="184"/>
    </row>
    <row r="4210" spans="2:270">
      <c r="B4210" s="202"/>
      <c r="E4210" s="216"/>
      <c r="F4210" s="216"/>
      <c r="G4210" s="216"/>
      <c r="H4210" s="216"/>
      <c r="I4210" s="216"/>
      <c r="J4210" s="216"/>
      <c r="K4210" s="216"/>
      <c r="L4210" s="216"/>
      <c r="M4210" s="216"/>
      <c r="N4210" s="216"/>
      <c r="O4210" s="216"/>
      <c r="P4210" s="216"/>
      <c r="Q4210" s="216"/>
      <c r="R4210" s="216"/>
      <c r="S4210" s="216"/>
      <c r="T4210" s="216"/>
      <c r="U4210" s="216"/>
      <c r="V4210" s="216"/>
      <c r="W4210" s="216"/>
      <c r="X4210" s="216"/>
      <c r="Y4210" s="216"/>
      <c r="Z4210" s="216"/>
      <c r="AA4210" s="216"/>
      <c r="AB4210" s="216"/>
      <c r="AC4210" s="216"/>
      <c r="AD4210" s="216"/>
      <c r="AE4210" s="216"/>
      <c r="AF4210" s="216"/>
      <c r="AG4210" s="216"/>
      <c r="AH4210" s="216"/>
      <c r="AI4210" s="216"/>
      <c r="AJ4210" s="216"/>
      <c r="AK4210" s="216"/>
      <c r="AL4210" s="216"/>
      <c r="FY4210" s="184"/>
      <c r="JJ4210" s="184"/>
    </row>
    <row r="4211" spans="2:270">
      <c r="B4211" s="202"/>
      <c r="E4211" s="216"/>
      <c r="F4211" s="216"/>
      <c r="G4211" s="216"/>
      <c r="H4211" s="216"/>
      <c r="I4211" s="216"/>
      <c r="J4211" s="216"/>
      <c r="K4211" s="216"/>
      <c r="L4211" s="216"/>
      <c r="M4211" s="216"/>
      <c r="N4211" s="216"/>
      <c r="O4211" s="216"/>
      <c r="P4211" s="216"/>
      <c r="Q4211" s="216"/>
      <c r="R4211" s="216"/>
      <c r="S4211" s="216"/>
      <c r="T4211" s="216"/>
      <c r="U4211" s="216"/>
      <c r="V4211" s="216"/>
      <c r="W4211" s="216"/>
      <c r="X4211" s="216"/>
      <c r="Y4211" s="216"/>
      <c r="Z4211" s="216"/>
      <c r="AA4211" s="216"/>
      <c r="AB4211" s="216"/>
      <c r="AC4211" s="216"/>
      <c r="AD4211" s="216"/>
      <c r="AE4211" s="216"/>
      <c r="AF4211" s="216"/>
      <c r="AG4211" s="216"/>
      <c r="AH4211" s="216"/>
      <c r="AI4211" s="216"/>
      <c r="AJ4211" s="216"/>
      <c r="AK4211" s="216"/>
      <c r="AL4211" s="216"/>
      <c r="FY4211" s="184"/>
      <c r="JJ4211" s="184"/>
    </row>
    <row r="4212" spans="2:270">
      <c r="B4212" s="202"/>
      <c r="E4212" s="216"/>
      <c r="F4212" s="216"/>
      <c r="G4212" s="216"/>
      <c r="H4212" s="216"/>
      <c r="I4212" s="216"/>
      <c r="J4212" s="216"/>
      <c r="K4212" s="216"/>
      <c r="L4212" s="216"/>
      <c r="M4212" s="216"/>
      <c r="N4212" s="216"/>
      <c r="O4212" s="216"/>
      <c r="P4212" s="216"/>
      <c r="Q4212" s="216"/>
      <c r="R4212" s="216"/>
      <c r="S4212" s="216"/>
      <c r="T4212" s="216"/>
      <c r="U4212" s="216"/>
      <c r="V4212" s="216"/>
      <c r="W4212" s="216"/>
      <c r="X4212" s="216"/>
      <c r="Y4212" s="216"/>
      <c r="Z4212" s="216"/>
      <c r="AA4212" s="216"/>
      <c r="AB4212" s="216"/>
      <c r="AC4212" s="216"/>
      <c r="AD4212" s="216"/>
      <c r="AE4212" s="216"/>
      <c r="AF4212" s="216"/>
      <c r="AG4212" s="216"/>
      <c r="AH4212" s="216"/>
      <c r="AI4212" s="216"/>
      <c r="AJ4212" s="216"/>
      <c r="AK4212" s="216"/>
      <c r="AL4212" s="216"/>
      <c r="FY4212" s="184"/>
      <c r="JJ4212" s="184"/>
    </row>
    <row r="4213" spans="2:270">
      <c r="B4213" s="202"/>
      <c r="E4213" s="216"/>
      <c r="F4213" s="216"/>
      <c r="G4213" s="216"/>
      <c r="H4213" s="216"/>
      <c r="I4213" s="216"/>
      <c r="J4213" s="216"/>
      <c r="K4213" s="216"/>
      <c r="L4213" s="216"/>
      <c r="M4213" s="216"/>
      <c r="N4213" s="216"/>
      <c r="O4213" s="216"/>
      <c r="P4213" s="216"/>
      <c r="Q4213" s="216"/>
      <c r="R4213" s="216"/>
      <c r="S4213" s="216"/>
      <c r="T4213" s="216"/>
      <c r="U4213" s="216"/>
      <c r="V4213" s="216"/>
      <c r="W4213" s="216"/>
      <c r="X4213" s="216"/>
      <c r="Y4213" s="216"/>
      <c r="Z4213" s="216"/>
      <c r="AA4213" s="216"/>
      <c r="AB4213" s="216"/>
      <c r="AC4213" s="216"/>
      <c r="AD4213" s="216"/>
      <c r="AE4213" s="216"/>
      <c r="AF4213" s="216"/>
      <c r="AG4213" s="216"/>
      <c r="AH4213" s="216"/>
      <c r="AI4213" s="216"/>
      <c r="AJ4213" s="216"/>
      <c r="AK4213" s="216"/>
      <c r="AL4213" s="216"/>
      <c r="FY4213" s="184"/>
      <c r="JJ4213" s="184"/>
    </row>
    <row r="4214" spans="2:270">
      <c r="B4214" s="202"/>
      <c r="E4214" s="216"/>
      <c r="F4214" s="216"/>
      <c r="G4214" s="216"/>
      <c r="H4214" s="216"/>
      <c r="I4214" s="216"/>
      <c r="J4214" s="216"/>
      <c r="K4214" s="216"/>
      <c r="L4214" s="216"/>
      <c r="M4214" s="216"/>
      <c r="N4214" s="216"/>
      <c r="O4214" s="216"/>
      <c r="P4214" s="216"/>
      <c r="Q4214" s="216"/>
      <c r="R4214" s="216"/>
      <c r="S4214" s="216"/>
      <c r="T4214" s="216"/>
      <c r="U4214" s="216"/>
      <c r="V4214" s="216"/>
      <c r="W4214" s="216"/>
      <c r="X4214" s="216"/>
      <c r="Y4214" s="216"/>
      <c r="Z4214" s="216"/>
      <c r="AA4214" s="216"/>
      <c r="AB4214" s="216"/>
      <c r="AC4214" s="216"/>
      <c r="AD4214" s="216"/>
      <c r="AE4214" s="216"/>
      <c r="AF4214" s="216"/>
      <c r="AG4214" s="216"/>
      <c r="AH4214" s="216"/>
      <c r="AI4214" s="216"/>
      <c r="AJ4214" s="216"/>
      <c r="AK4214" s="216"/>
      <c r="AL4214" s="216"/>
      <c r="FY4214" s="184"/>
      <c r="JJ4214" s="184"/>
    </row>
    <row r="4215" spans="2:270">
      <c r="B4215" s="202"/>
      <c r="E4215" s="216"/>
      <c r="F4215" s="216"/>
      <c r="G4215" s="216"/>
      <c r="H4215" s="216"/>
      <c r="I4215" s="216"/>
      <c r="J4215" s="216"/>
      <c r="K4215" s="216"/>
      <c r="L4215" s="216"/>
      <c r="M4215" s="216"/>
      <c r="N4215" s="216"/>
      <c r="O4215" s="216"/>
      <c r="P4215" s="216"/>
      <c r="Q4215" s="216"/>
      <c r="R4215" s="216"/>
      <c r="S4215" s="216"/>
      <c r="T4215" s="216"/>
      <c r="U4215" s="216"/>
      <c r="V4215" s="216"/>
      <c r="W4215" s="216"/>
      <c r="X4215" s="216"/>
      <c r="Y4215" s="216"/>
      <c r="Z4215" s="216"/>
      <c r="AA4215" s="216"/>
      <c r="AB4215" s="216"/>
      <c r="AC4215" s="216"/>
      <c r="AD4215" s="216"/>
      <c r="AE4215" s="216"/>
      <c r="AF4215" s="216"/>
      <c r="AG4215" s="216"/>
      <c r="AH4215" s="216"/>
      <c r="AI4215" s="216"/>
      <c r="AJ4215" s="216"/>
      <c r="AK4215" s="216"/>
      <c r="AL4215" s="216"/>
      <c r="FY4215" s="184"/>
      <c r="JJ4215" s="184"/>
    </row>
    <row r="4216" spans="2:270">
      <c r="B4216" s="202"/>
      <c r="E4216" s="216"/>
      <c r="F4216" s="216"/>
      <c r="G4216" s="216"/>
      <c r="H4216" s="216"/>
      <c r="I4216" s="216"/>
      <c r="J4216" s="216"/>
      <c r="K4216" s="216"/>
      <c r="L4216" s="216"/>
      <c r="M4216" s="216"/>
      <c r="N4216" s="216"/>
      <c r="O4216" s="216"/>
      <c r="P4216" s="216"/>
      <c r="Q4216" s="216"/>
      <c r="R4216" s="216"/>
      <c r="S4216" s="216"/>
      <c r="T4216" s="216"/>
      <c r="U4216" s="216"/>
      <c r="V4216" s="216"/>
      <c r="W4216" s="216"/>
      <c r="X4216" s="216"/>
      <c r="Y4216" s="216"/>
      <c r="Z4216" s="216"/>
      <c r="AA4216" s="216"/>
      <c r="AB4216" s="216"/>
      <c r="AC4216" s="216"/>
      <c r="AD4216" s="216"/>
      <c r="AE4216" s="216"/>
      <c r="AF4216" s="216"/>
      <c r="AG4216" s="216"/>
      <c r="AH4216" s="216"/>
      <c r="AI4216" s="216"/>
      <c r="AJ4216" s="216"/>
      <c r="AK4216" s="216"/>
      <c r="AL4216" s="216"/>
      <c r="FY4216" s="184"/>
      <c r="JJ4216" s="184"/>
    </row>
    <row r="4217" spans="2:270">
      <c r="B4217" s="202"/>
      <c r="E4217" s="216"/>
      <c r="F4217" s="216"/>
      <c r="G4217" s="216"/>
      <c r="H4217" s="216"/>
      <c r="I4217" s="216"/>
      <c r="J4217" s="216"/>
      <c r="K4217" s="216"/>
      <c r="L4217" s="216"/>
      <c r="M4217" s="216"/>
      <c r="N4217" s="216"/>
      <c r="O4217" s="216"/>
      <c r="P4217" s="216"/>
      <c r="Q4217" s="216"/>
      <c r="R4217" s="216"/>
      <c r="S4217" s="216"/>
      <c r="T4217" s="216"/>
      <c r="U4217" s="216"/>
      <c r="V4217" s="216"/>
      <c r="W4217" s="216"/>
      <c r="X4217" s="216"/>
      <c r="Y4217" s="216"/>
      <c r="Z4217" s="216"/>
      <c r="AA4217" s="216"/>
      <c r="AB4217" s="216"/>
      <c r="AC4217" s="216"/>
      <c r="AD4217" s="216"/>
      <c r="AE4217" s="216"/>
      <c r="AF4217" s="216"/>
      <c r="AG4217" s="216"/>
      <c r="AH4217" s="216"/>
      <c r="AI4217" s="216"/>
      <c r="AJ4217" s="216"/>
      <c r="AK4217" s="216"/>
      <c r="AL4217" s="216"/>
      <c r="FY4217" s="184"/>
      <c r="JJ4217" s="184"/>
    </row>
    <row r="4218" spans="2:270">
      <c r="B4218" s="202"/>
      <c r="E4218" s="216"/>
      <c r="F4218" s="216"/>
      <c r="G4218" s="216"/>
      <c r="H4218" s="216"/>
      <c r="I4218" s="216"/>
      <c r="J4218" s="216"/>
      <c r="K4218" s="216"/>
      <c r="L4218" s="216"/>
      <c r="M4218" s="216"/>
      <c r="N4218" s="216"/>
      <c r="O4218" s="216"/>
      <c r="P4218" s="216"/>
      <c r="Q4218" s="216"/>
      <c r="R4218" s="216"/>
      <c r="S4218" s="216"/>
      <c r="T4218" s="216"/>
      <c r="U4218" s="216"/>
      <c r="V4218" s="216"/>
      <c r="W4218" s="216"/>
      <c r="X4218" s="216"/>
      <c r="Y4218" s="216"/>
      <c r="Z4218" s="216"/>
      <c r="AA4218" s="216"/>
      <c r="AB4218" s="216"/>
      <c r="AC4218" s="216"/>
      <c r="AD4218" s="216"/>
      <c r="AE4218" s="216"/>
      <c r="AF4218" s="216"/>
      <c r="AG4218" s="216"/>
      <c r="AH4218" s="216"/>
      <c r="AI4218" s="216"/>
      <c r="AJ4218" s="216"/>
      <c r="AK4218" s="216"/>
      <c r="AL4218" s="216"/>
      <c r="FY4218" s="184"/>
      <c r="JJ4218" s="184"/>
    </row>
    <row r="4219" spans="2:270">
      <c r="B4219" s="202"/>
      <c r="E4219" s="216"/>
      <c r="F4219" s="216"/>
      <c r="G4219" s="216"/>
      <c r="H4219" s="216"/>
      <c r="I4219" s="216"/>
      <c r="J4219" s="216"/>
      <c r="K4219" s="216"/>
      <c r="L4219" s="216"/>
      <c r="M4219" s="216"/>
      <c r="N4219" s="216"/>
      <c r="O4219" s="216"/>
      <c r="P4219" s="216"/>
      <c r="Q4219" s="216"/>
      <c r="R4219" s="216"/>
      <c r="S4219" s="216"/>
      <c r="T4219" s="216"/>
      <c r="U4219" s="216"/>
      <c r="V4219" s="216"/>
      <c r="W4219" s="216"/>
      <c r="X4219" s="216"/>
      <c r="Y4219" s="216"/>
      <c r="Z4219" s="216"/>
      <c r="AA4219" s="216"/>
      <c r="AB4219" s="216"/>
      <c r="AC4219" s="216"/>
      <c r="AD4219" s="216"/>
      <c r="AE4219" s="216"/>
      <c r="AF4219" s="216"/>
      <c r="AG4219" s="216"/>
      <c r="AH4219" s="216"/>
      <c r="AI4219" s="216"/>
      <c r="AJ4219" s="216"/>
      <c r="AK4219" s="216"/>
      <c r="AL4219" s="216"/>
      <c r="FY4219" s="184"/>
      <c r="JJ4219" s="184"/>
    </row>
    <row r="4220" spans="2:270">
      <c r="B4220" s="202"/>
      <c r="E4220" s="216"/>
      <c r="F4220" s="216"/>
      <c r="G4220" s="216"/>
      <c r="H4220" s="216"/>
      <c r="I4220" s="216"/>
      <c r="J4220" s="216"/>
      <c r="K4220" s="216"/>
      <c r="L4220" s="216"/>
      <c r="M4220" s="216"/>
      <c r="N4220" s="216"/>
      <c r="O4220" s="216"/>
      <c r="P4220" s="216"/>
      <c r="Q4220" s="216"/>
      <c r="R4220" s="216"/>
      <c r="S4220" s="216"/>
      <c r="T4220" s="216"/>
      <c r="U4220" s="216"/>
      <c r="V4220" s="216"/>
      <c r="W4220" s="216"/>
      <c r="X4220" s="216"/>
      <c r="Y4220" s="216"/>
      <c r="Z4220" s="216"/>
      <c r="AA4220" s="216"/>
      <c r="AB4220" s="216"/>
      <c r="AC4220" s="216"/>
      <c r="AD4220" s="216"/>
      <c r="AE4220" s="216"/>
      <c r="AF4220" s="216"/>
      <c r="AG4220" s="216"/>
      <c r="AH4220" s="216"/>
      <c r="AI4220" s="216"/>
      <c r="AJ4220" s="216"/>
      <c r="AK4220" s="216"/>
      <c r="AL4220" s="216"/>
      <c r="FY4220" s="184"/>
      <c r="JJ4220" s="184"/>
    </row>
    <row r="4221" spans="2:270">
      <c r="B4221" s="202"/>
      <c r="E4221" s="216"/>
      <c r="F4221" s="216"/>
      <c r="G4221" s="216"/>
      <c r="H4221" s="216"/>
      <c r="I4221" s="216"/>
      <c r="J4221" s="216"/>
      <c r="K4221" s="216"/>
      <c r="L4221" s="216"/>
      <c r="M4221" s="216"/>
      <c r="N4221" s="216"/>
      <c r="O4221" s="216"/>
      <c r="P4221" s="216"/>
      <c r="Q4221" s="216"/>
      <c r="R4221" s="216"/>
      <c r="S4221" s="216"/>
      <c r="T4221" s="216"/>
      <c r="U4221" s="216"/>
      <c r="V4221" s="216"/>
      <c r="W4221" s="216"/>
      <c r="X4221" s="216"/>
      <c r="Y4221" s="216"/>
      <c r="Z4221" s="216"/>
      <c r="AA4221" s="216"/>
      <c r="AB4221" s="216"/>
      <c r="AC4221" s="216"/>
      <c r="AD4221" s="216"/>
      <c r="AE4221" s="216"/>
      <c r="AF4221" s="216"/>
      <c r="AG4221" s="216"/>
      <c r="AH4221" s="216"/>
      <c r="AI4221" s="216"/>
      <c r="AJ4221" s="216"/>
      <c r="AK4221" s="216"/>
      <c r="AL4221" s="216"/>
      <c r="FY4221" s="184"/>
      <c r="JJ4221" s="184"/>
    </row>
    <row r="4222" spans="2:270">
      <c r="B4222" s="202"/>
      <c r="E4222" s="216"/>
      <c r="F4222" s="216"/>
      <c r="G4222" s="216"/>
      <c r="H4222" s="216"/>
      <c r="I4222" s="216"/>
      <c r="J4222" s="216"/>
      <c r="K4222" s="216"/>
      <c r="L4222" s="216"/>
      <c r="M4222" s="216"/>
      <c r="N4222" s="216"/>
      <c r="O4222" s="216"/>
      <c r="P4222" s="216"/>
      <c r="Q4222" s="216"/>
      <c r="R4222" s="216"/>
      <c r="S4222" s="216"/>
      <c r="T4222" s="216"/>
      <c r="U4222" s="216"/>
      <c r="V4222" s="216"/>
      <c r="W4222" s="216"/>
      <c r="X4222" s="216"/>
      <c r="Y4222" s="216"/>
      <c r="Z4222" s="216"/>
      <c r="AA4222" s="216"/>
      <c r="AB4222" s="216"/>
      <c r="AC4222" s="216"/>
      <c r="AD4222" s="216"/>
      <c r="AE4222" s="216"/>
      <c r="AF4222" s="216"/>
      <c r="AG4222" s="216"/>
      <c r="AH4222" s="216"/>
      <c r="AI4222" s="216"/>
      <c r="AJ4222" s="216"/>
      <c r="AK4222" s="216"/>
      <c r="AL4222" s="216"/>
      <c r="FY4222" s="184"/>
      <c r="JJ4222" s="184"/>
    </row>
    <row r="4223" spans="2:270">
      <c r="B4223" s="202"/>
      <c r="E4223" s="216"/>
      <c r="F4223" s="216"/>
      <c r="G4223" s="216"/>
      <c r="H4223" s="216"/>
      <c r="I4223" s="216"/>
      <c r="J4223" s="216"/>
      <c r="K4223" s="216"/>
      <c r="L4223" s="216"/>
      <c r="M4223" s="216"/>
      <c r="N4223" s="216"/>
      <c r="O4223" s="216"/>
      <c r="P4223" s="216"/>
      <c r="Q4223" s="216"/>
      <c r="R4223" s="216"/>
      <c r="S4223" s="216"/>
      <c r="T4223" s="216"/>
      <c r="U4223" s="216"/>
      <c r="V4223" s="216"/>
      <c r="W4223" s="216"/>
      <c r="X4223" s="216"/>
      <c r="Y4223" s="216"/>
      <c r="Z4223" s="216"/>
      <c r="AA4223" s="216"/>
      <c r="AB4223" s="216"/>
      <c r="AC4223" s="216"/>
      <c r="AD4223" s="216"/>
      <c r="AE4223" s="216"/>
      <c r="AF4223" s="216"/>
      <c r="AG4223" s="216"/>
      <c r="AH4223" s="216"/>
      <c r="AI4223" s="216"/>
      <c r="AJ4223" s="216"/>
      <c r="AK4223" s="216"/>
      <c r="AL4223" s="216"/>
      <c r="FY4223" s="184"/>
      <c r="JJ4223" s="184"/>
    </row>
    <row r="4224" spans="2:270">
      <c r="B4224" s="202"/>
      <c r="E4224" s="216"/>
      <c r="F4224" s="216"/>
      <c r="G4224" s="216"/>
      <c r="H4224" s="216"/>
      <c r="I4224" s="216"/>
      <c r="J4224" s="216"/>
      <c r="K4224" s="216"/>
      <c r="L4224" s="216"/>
      <c r="M4224" s="216"/>
      <c r="N4224" s="216"/>
      <c r="O4224" s="216"/>
      <c r="P4224" s="216"/>
      <c r="Q4224" s="216"/>
      <c r="R4224" s="216"/>
      <c r="S4224" s="216"/>
      <c r="T4224" s="216"/>
      <c r="U4224" s="216"/>
      <c r="V4224" s="216"/>
      <c r="W4224" s="216"/>
      <c r="X4224" s="216"/>
      <c r="Y4224" s="216"/>
      <c r="Z4224" s="216"/>
      <c r="AA4224" s="216"/>
      <c r="AB4224" s="216"/>
      <c r="AC4224" s="216"/>
      <c r="AD4224" s="216"/>
      <c r="AE4224" s="216"/>
      <c r="AF4224" s="216"/>
      <c r="AG4224" s="216"/>
      <c r="AH4224" s="216"/>
      <c r="AI4224" s="216"/>
      <c r="AJ4224" s="216"/>
      <c r="AK4224" s="216"/>
      <c r="AL4224" s="216"/>
      <c r="FY4224" s="184"/>
      <c r="JJ4224" s="184"/>
    </row>
    <row r="4225" spans="2:270">
      <c r="B4225" s="202"/>
      <c r="E4225" s="216"/>
      <c r="F4225" s="216"/>
      <c r="G4225" s="216"/>
      <c r="H4225" s="216"/>
      <c r="I4225" s="216"/>
      <c r="J4225" s="216"/>
      <c r="K4225" s="216"/>
      <c r="L4225" s="216"/>
      <c r="M4225" s="216"/>
      <c r="N4225" s="216"/>
      <c r="O4225" s="216"/>
      <c r="P4225" s="216"/>
      <c r="Q4225" s="216"/>
      <c r="R4225" s="216"/>
      <c r="S4225" s="216"/>
      <c r="T4225" s="216"/>
      <c r="U4225" s="216"/>
      <c r="V4225" s="216"/>
      <c r="W4225" s="216"/>
      <c r="X4225" s="216"/>
      <c r="Y4225" s="216"/>
      <c r="Z4225" s="216"/>
      <c r="AA4225" s="216"/>
      <c r="AB4225" s="216"/>
      <c r="AC4225" s="216"/>
      <c r="AD4225" s="216"/>
      <c r="AE4225" s="216"/>
      <c r="AF4225" s="216"/>
      <c r="AG4225" s="216"/>
      <c r="AH4225" s="216"/>
      <c r="AI4225" s="216"/>
      <c r="AJ4225" s="216"/>
      <c r="AK4225" s="216"/>
      <c r="AL4225" s="216"/>
      <c r="FY4225" s="184"/>
      <c r="JJ4225" s="184"/>
    </row>
    <row r="4226" spans="2:270">
      <c r="B4226" s="202"/>
      <c r="E4226" s="216"/>
      <c r="F4226" s="216"/>
      <c r="G4226" s="216"/>
      <c r="H4226" s="216"/>
      <c r="I4226" s="216"/>
      <c r="J4226" s="216"/>
      <c r="K4226" s="216"/>
      <c r="L4226" s="216"/>
      <c r="M4226" s="216"/>
      <c r="N4226" s="216"/>
      <c r="O4226" s="216"/>
      <c r="P4226" s="216"/>
      <c r="Q4226" s="216"/>
      <c r="R4226" s="216"/>
      <c r="S4226" s="216"/>
      <c r="T4226" s="216"/>
      <c r="U4226" s="216"/>
      <c r="V4226" s="216"/>
      <c r="W4226" s="216"/>
      <c r="X4226" s="216"/>
      <c r="Y4226" s="216"/>
      <c r="Z4226" s="216"/>
      <c r="AA4226" s="216"/>
      <c r="AB4226" s="216"/>
      <c r="AC4226" s="216"/>
      <c r="AD4226" s="216"/>
      <c r="AE4226" s="216"/>
      <c r="AF4226" s="216"/>
      <c r="AG4226" s="216"/>
      <c r="AH4226" s="216"/>
      <c r="AI4226" s="216"/>
      <c r="AJ4226" s="216"/>
      <c r="AK4226" s="216"/>
      <c r="AL4226" s="216"/>
      <c r="FY4226" s="184"/>
      <c r="JJ4226" s="184"/>
    </row>
    <row r="4227" spans="2:270">
      <c r="B4227" s="202"/>
      <c r="E4227" s="216"/>
      <c r="F4227" s="216"/>
      <c r="G4227" s="216"/>
      <c r="H4227" s="216"/>
      <c r="I4227" s="216"/>
      <c r="J4227" s="216"/>
      <c r="K4227" s="216"/>
      <c r="L4227" s="216"/>
      <c r="M4227" s="216"/>
      <c r="N4227" s="216"/>
      <c r="O4227" s="216"/>
      <c r="P4227" s="216"/>
      <c r="Q4227" s="216"/>
      <c r="R4227" s="216"/>
      <c r="S4227" s="216"/>
      <c r="T4227" s="216"/>
      <c r="U4227" s="216"/>
      <c r="V4227" s="216"/>
      <c r="W4227" s="216"/>
      <c r="X4227" s="216"/>
      <c r="Y4227" s="216"/>
      <c r="Z4227" s="216"/>
      <c r="AA4227" s="216"/>
      <c r="AB4227" s="216"/>
      <c r="AC4227" s="216"/>
      <c r="AD4227" s="216"/>
      <c r="AE4227" s="216"/>
      <c r="AF4227" s="216"/>
      <c r="AG4227" s="216"/>
      <c r="AH4227" s="216"/>
      <c r="AI4227" s="216"/>
      <c r="AJ4227" s="216"/>
      <c r="AK4227" s="216"/>
      <c r="AL4227" s="216"/>
      <c r="FY4227" s="184"/>
      <c r="JJ4227" s="184"/>
    </row>
    <row r="4228" spans="2:270">
      <c r="B4228" s="202"/>
      <c r="E4228" s="216"/>
      <c r="F4228" s="216"/>
      <c r="G4228" s="216"/>
      <c r="H4228" s="216"/>
      <c r="I4228" s="216"/>
      <c r="J4228" s="216"/>
      <c r="K4228" s="216"/>
      <c r="L4228" s="216"/>
      <c r="M4228" s="216"/>
      <c r="N4228" s="216"/>
      <c r="O4228" s="216"/>
      <c r="P4228" s="216"/>
      <c r="Q4228" s="216"/>
      <c r="R4228" s="216"/>
      <c r="S4228" s="216"/>
      <c r="T4228" s="216"/>
      <c r="U4228" s="216"/>
      <c r="V4228" s="216"/>
      <c r="W4228" s="216"/>
      <c r="X4228" s="216"/>
      <c r="Y4228" s="216"/>
      <c r="Z4228" s="216"/>
      <c r="AA4228" s="216"/>
      <c r="AB4228" s="216"/>
      <c r="AC4228" s="216"/>
      <c r="AD4228" s="216"/>
      <c r="AE4228" s="216"/>
      <c r="AF4228" s="216"/>
      <c r="AG4228" s="216"/>
      <c r="AH4228" s="216"/>
      <c r="AI4228" s="216"/>
      <c r="AJ4228" s="216"/>
      <c r="AK4228" s="216"/>
      <c r="AL4228" s="216"/>
      <c r="FY4228" s="184"/>
      <c r="JJ4228" s="184"/>
    </row>
    <row r="4229" spans="2:270">
      <c r="B4229" s="202"/>
      <c r="E4229" s="216"/>
      <c r="F4229" s="216"/>
      <c r="G4229" s="216"/>
      <c r="H4229" s="216"/>
      <c r="I4229" s="216"/>
      <c r="J4229" s="216"/>
      <c r="K4229" s="216"/>
      <c r="L4229" s="216"/>
      <c r="M4229" s="216"/>
      <c r="N4229" s="216"/>
      <c r="O4229" s="216"/>
      <c r="P4229" s="216"/>
      <c r="Q4229" s="216"/>
      <c r="R4229" s="216"/>
      <c r="S4229" s="216"/>
      <c r="T4229" s="216"/>
      <c r="U4229" s="216"/>
      <c r="V4229" s="216"/>
      <c r="W4229" s="216"/>
      <c r="X4229" s="216"/>
      <c r="Y4229" s="216"/>
      <c r="Z4229" s="216"/>
      <c r="AA4229" s="216"/>
      <c r="AB4229" s="216"/>
      <c r="AC4229" s="216"/>
      <c r="AD4229" s="216"/>
      <c r="AE4229" s="216"/>
      <c r="AF4229" s="216"/>
      <c r="AG4229" s="216"/>
      <c r="AH4229" s="216"/>
      <c r="AI4229" s="216"/>
      <c r="AJ4229" s="216"/>
      <c r="AK4229" s="216"/>
      <c r="AL4229" s="216"/>
      <c r="FY4229" s="184"/>
      <c r="JJ4229" s="184"/>
    </row>
    <row r="4230" spans="2:270">
      <c r="B4230" s="202"/>
      <c r="E4230" s="216"/>
      <c r="F4230" s="216"/>
      <c r="G4230" s="216"/>
      <c r="H4230" s="216"/>
      <c r="I4230" s="216"/>
      <c r="J4230" s="216"/>
      <c r="K4230" s="216"/>
      <c r="L4230" s="216"/>
      <c r="M4230" s="216"/>
      <c r="N4230" s="216"/>
      <c r="O4230" s="216"/>
      <c r="P4230" s="216"/>
      <c r="Q4230" s="216"/>
      <c r="R4230" s="216"/>
      <c r="S4230" s="216"/>
      <c r="T4230" s="216"/>
      <c r="U4230" s="216"/>
      <c r="V4230" s="216"/>
      <c r="W4230" s="216"/>
      <c r="X4230" s="216"/>
      <c r="Y4230" s="216"/>
      <c r="Z4230" s="216"/>
      <c r="AA4230" s="216"/>
      <c r="AB4230" s="216"/>
      <c r="AC4230" s="216"/>
      <c r="AD4230" s="216"/>
      <c r="AE4230" s="216"/>
      <c r="AF4230" s="216"/>
      <c r="AG4230" s="216"/>
      <c r="AH4230" s="216"/>
      <c r="AI4230" s="216"/>
      <c r="AJ4230" s="216"/>
      <c r="AK4230" s="216"/>
      <c r="AL4230" s="216"/>
      <c r="FY4230" s="184"/>
      <c r="JJ4230" s="184"/>
    </row>
    <row r="4231" spans="2:270">
      <c r="B4231" s="202"/>
      <c r="E4231" s="216"/>
      <c r="F4231" s="216"/>
      <c r="G4231" s="216"/>
      <c r="H4231" s="216"/>
      <c r="I4231" s="216"/>
      <c r="J4231" s="216"/>
      <c r="K4231" s="216"/>
      <c r="L4231" s="216"/>
      <c r="M4231" s="216"/>
      <c r="N4231" s="216"/>
      <c r="O4231" s="216"/>
      <c r="P4231" s="216"/>
      <c r="Q4231" s="216"/>
      <c r="R4231" s="216"/>
      <c r="S4231" s="216"/>
      <c r="T4231" s="216"/>
      <c r="U4231" s="216"/>
      <c r="V4231" s="216"/>
      <c r="W4231" s="216"/>
      <c r="X4231" s="216"/>
      <c r="Y4231" s="216"/>
      <c r="Z4231" s="216"/>
      <c r="AA4231" s="216"/>
      <c r="AB4231" s="216"/>
      <c r="AC4231" s="216"/>
      <c r="AD4231" s="216"/>
      <c r="AE4231" s="216"/>
      <c r="AF4231" s="216"/>
      <c r="AG4231" s="216"/>
      <c r="AH4231" s="216"/>
      <c r="AI4231" s="216"/>
      <c r="AJ4231" s="216"/>
      <c r="AK4231" s="216"/>
      <c r="AL4231" s="216"/>
      <c r="FY4231" s="184"/>
      <c r="JJ4231" s="184"/>
    </row>
    <row r="4232" spans="2:270">
      <c r="B4232" s="202"/>
      <c r="E4232" s="216"/>
      <c r="F4232" s="216"/>
      <c r="G4232" s="216"/>
      <c r="H4232" s="216"/>
      <c r="I4232" s="216"/>
      <c r="J4232" s="216"/>
      <c r="K4232" s="216"/>
      <c r="L4232" s="216"/>
      <c r="M4232" s="216"/>
      <c r="N4232" s="216"/>
      <c r="O4232" s="216"/>
      <c r="P4232" s="216"/>
      <c r="Q4232" s="216"/>
      <c r="R4232" s="216"/>
      <c r="S4232" s="216"/>
      <c r="T4232" s="216"/>
      <c r="U4232" s="216"/>
      <c r="V4232" s="216"/>
      <c r="W4232" s="216"/>
      <c r="X4232" s="216"/>
      <c r="Y4232" s="216"/>
      <c r="Z4232" s="216"/>
      <c r="AA4232" s="216"/>
      <c r="AB4232" s="216"/>
      <c r="AC4232" s="216"/>
      <c r="AD4232" s="216"/>
      <c r="AE4232" s="216"/>
      <c r="AF4232" s="216"/>
      <c r="AG4232" s="216"/>
      <c r="AH4232" s="216"/>
      <c r="AI4232" s="216"/>
      <c r="AJ4232" s="216"/>
      <c r="AK4232" s="216"/>
      <c r="AL4232" s="216"/>
      <c r="FY4232" s="184"/>
      <c r="JJ4232" s="184"/>
    </row>
    <row r="4233" spans="2:270">
      <c r="B4233" s="202"/>
      <c r="E4233" s="216"/>
      <c r="F4233" s="216"/>
      <c r="G4233" s="216"/>
      <c r="H4233" s="216"/>
      <c r="I4233" s="216"/>
      <c r="J4233" s="216"/>
      <c r="K4233" s="216"/>
      <c r="L4233" s="216"/>
      <c r="M4233" s="216"/>
      <c r="N4233" s="216"/>
      <c r="O4233" s="216"/>
      <c r="P4233" s="216"/>
      <c r="Q4233" s="216"/>
      <c r="R4233" s="216"/>
      <c r="S4233" s="216"/>
      <c r="T4233" s="216"/>
      <c r="U4233" s="216"/>
      <c r="V4233" s="216"/>
      <c r="W4233" s="216"/>
      <c r="X4233" s="216"/>
      <c r="Y4233" s="216"/>
      <c r="Z4233" s="216"/>
      <c r="AA4233" s="216"/>
      <c r="AB4233" s="216"/>
      <c r="AC4233" s="216"/>
      <c r="AD4233" s="216"/>
      <c r="AE4233" s="216"/>
      <c r="AF4233" s="216"/>
      <c r="AG4233" s="216"/>
      <c r="AH4233" s="216"/>
      <c r="AI4233" s="216"/>
      <c r="AJ4233" s="216"/>
      <c r="AK4233" s="216"/>
      <c r="AL4233" s="216"/>
      <c r="FY4233" s="184"/>
      <c r="JJ4233" s="184"/>
    </row>
    <row r="4234" spans="2:270">
      <c r="B4234" s="202"/>
      <c r="E4234" s="216"/>
      <c r="F4234" s="216"/>
      <c r="G4234" s="216"/>
      <c r="H4234" s="216"/>
      <c r="I4234" s="216"/>
      <c r="J4234" s="216"/>
      <c r="K4234" s="216"/>
      <c r="L4234" s="216"/>
      <c r="M4234" s="216"/>
      <c r="N4234" s="216"/>
      <c r="O4234" s="216"/>
      <c r="P4234" s="216"/>
      <c r="Q4234" s="216"/>
      <c r="R4234" s="216"/>
      <c r="S4234" s="216"/>
      <c r="T4234" s="216"/>
      <c r="U4234" s="216"/>
      <c r="V4234" s="216"/>
      <c r="W4234" s="216"/>
      <c r="X4234" s="216"/>
      <c r="Y4234" s="216"/>
      <c r="Z4234" s="216"/>
      <c r="AA4234" s="216"/>
      <c r="AB4234" s="216"/>
      <c r="AC4234" s="216"/>
      <c r="AD4234" s="216"/>
      <c r="AE4234" s="216"/>
      <c r="AF4234" s="216"/>
      <c r="AG4234" s="216"/>
      <c r="AH4234" s="216"/>
      <c r="AI4234" s="216"/>
      <c r="AJ4234" s="216"/>
      <c r="AK4234" s="216"/>
      <c r="AL4234" s="216"/>
      <c r="FY4234" s="184"/>
      <c r="JJ4234" s="184"/>
    </row>
    <row r="4235" spans="2:270">
      <c r="B4235" s="202"/>
      <c r="E4235" s="216"/>
      <c r="F4235" s="216"/>
      <c r="G4235" s="216"/>
      <c r="H4235" s="216"/>
      <c r="I4235" s="216"/>
      <c r="J4235" s="216"/>
      <c r="K4235" s="216"/>
      <c r="L4235" s="216"/>
      <c r="M4235" s="216"/>
      <c r="N4235" s="216"/>
      <c r="O4235" s="216"/>
      <c r="P4235" s="216"/>
      <c r="Q4235" s="216"/>
      <c r="R4235" s="216"/>
      <c r="S4235" s="216"/>
      <c r="T4235" s="216"/>
      <c r="U4235" s="216"/>
      <c r="V4235" s="216"/>
      <c r="W4235" s="216"/>
      <c r="X4235" s="216"/>
      <c r="Y4235" s="216"/>
      <c r="Z4235" s="216"/>
      <c r="AA4235" s="216"/>
      <c r="AB4235" s="216"/>
      <c r="AC4235" s="216"/>
      <c r="AD4235" s="216"/>
      <c r="AE4235" s="216"/>
      <c r="AF4235" s="216"/>
      <c r="AG4235" s="216"/>
      <c r="AH4235" s="216"/>
      <c r="AI4235" s="216"/>
      <c r="AJ4235" s="216"/>
      <c r="AK4235" s="216"/>
      <c r="AL4235" s="216"/>
      <c r="FY4235" s="184"/>
      <c r="JJ4235" s="184"/>
    </row>
    <row r="4236" spans="2:270">
      <c r="B4236" s="202"/>
      <c r="E4236" s="216"/>
      <c r="F4236" s="216"/>
      <c r="G4236" s="216"/>
      <c r="H4236" s="216"/>
      <c r="I4236" s="216"/>
      <c r="J4236" s="216"/>
      <c r="K4236" s="216"/>
      <c r="L4236" s="216"/>
      <c r="M4236" s="216"/>
      <c r="N4236" s="216"/>
      <c r="O4236" s="216"/>
      <c r="P4236" s="216"/>
      <c r="Q4236" s="216"/>
      <c r="R4236" s="216"/>
      <c r="S4236" s="216"/>
      <c r="T4236" s="216"/>
      <c r="U4236" s="216"/>
      <c r="V4236" s="216"/>
      <c r="W4236" s="216"/>
      <c r="X4236" s="216"/>
      <c r="Y4236" s="216"/>
      <c r="Z4236" s="216"/>
      <c r="AA4236" s="216"/>
      <c r="AB4236" s="216"/>
      <c r="AC4236" s="216"/>
      <c r="AD4236" s="216"/>
      <c r="AE4236" s="216"/>
      <c r="AF4236" s="216"/>
      <c r="AG4236" s="216"/>
      <c r="AH4236" s="216"/>
      <c r="AI4236" s="216"/>
      <c r="AJ4236" s="216"/>
      <c r="AK4236" s="216"/>
      <c r="AL4236" s="216"/>
      <c r="FY4236" s="184"/>
      <c r="JJ4236" s="184"/>
    </row>
    <row r="4237" spans="2:270">
      <c r="B4237" s="202"/>
      <c r="E4237" s="216"/>
      <c r="F4237" s="216"/>
      <c r="G4237" s="216"/>
      <c r="H4237" s="216"/>
      <c r="I4237" s="216"/>
      <c r="J4237" s="216"/>
      <c r="K4237" s="216"/>
      <c r="L4237" s="216"/>
      <c r="M4237" s="216"/>
      <c r="N4237" s="216"/>
      <c r="O4237" s="216"/>
      <c r="P4237" s="216"/>
      <c r="Q4237" s="216"/>
      <c r="R4237" s="216"/>
      <c r="S4237" s="216"/>
      <c r="T4237" s="216"/>
      <c r="U4237" s="216"/>
      <c r="V4237" s="216"/>
      <c r="W4237" s="216"/>
      <c r="X4237" s="216"/>
      <c r="Y4237" s="216"/>
      <c r="Z4237" s="216"/>
      <c r="AA4237" s="216"/>
      <c r="AB4237" s="216"/>
      <c r="AC4237" s="216"/>
      <c r="AD4237" s="216"/>
      <c r="AE4237" s="216"/>
      <c r="AF4237" s="216"/>
      <c r="AG4237" s="216"/>
      <c r="AH4237" s="216"/>
      <c r="AI4237" s="216"/>
      <c r="AJ4237" s="216"/>
      <c r="AK4237" s="216"/>
      <c r="AL4237" s="216"/>
      <c r="FY4237" s="184"/>
      <c r="JJ4237" s="184"/>
    </row>
    <row r="4238" spans="2:270">
      <c r="B4238" s="202"/>
      <c r="E4238" s="216"/>
      <c r="F4238" s="216"/>
      <c r="G4238" s="216"/>
      <c r="H4238" s="216"/>
      <c r="I4238" s="216"/>
      <c r="J4238" s="216"/>
      <c r="K4238" s="216"/>
      <c r="L4238" s="216"/>
      <c r="M4238" s="216"/>
      <c r="N4238" s="216"/>
      <c r="O4238" s="216"/>
      <c r="P4238" s="216"/>
      <c r="Q4238" s="216"/>
      <c r="R4238" s="216"/>
      <c r="S4238" s="216"/>
      <c r="T4238" s="216"/>
      <c r="U4238" s="216"/>
      <c r="V4238" s="216"/>
      <c r="W4238" s="216"/>
      <c r="X4238" s="216"/>
      <c r="Y4238" s="216"/>
      <c r="Z4238" s="216"/>
      <c r="AA4238" s="216"/>
      <c r="AB4238" s="216"/>
      <c r="AC4238" s="216"/>
      <c r="AD4238" s="216"/>
      <c r="AE4238" s="216"/>
      <c r="AF4238" s="216"/>
      <c r="AG4238" s="216"/>
      <c r="AH4238" s="216"/>
      <c r="AI4238" s="216"/>
      <c r="AJ4238" s="216"/>
      <c r="AK4238" s="216"/>
      <c r="AL4238" s="216"/>
      <c r="FY4238" s="184"/>
      <c r="JJ4238" s="184"/>
    </row>
    <row r="4239" spans="2:270">
      <c r="B4239" s="202"/>
      <c r="E4239" s="216"/>
      <c r="F4239" s="216"/>
      <c r="G4239" s="216"/>
      <c r="H4239" s="216"/>
      <c r="I4239" s="216"/>
      <c r="J4239" s="216"/>
      <c r="K4239" s="216"/>
      <c r="L4239" s="216"/>
      <c r="M4239" s="216"/>
      <c r="N4239" s="216"/>
      <c r="O4239" s="216"/>
      <c r="P4239" s="216"/>
      <c r="Q4239" s="216"/>
      <c r="R4239" s="216"/>
      <c r="S4239" s="216"/>
      <c r="T4239" s="216"/>
      <c r="U4239" s="216"/>
      <c r="V4239" s="216"/>
      <c r="W4239" s="216"/>
      <c r="X4239" s="216"/>
      <c r="Y4239" s="216"/>
      <c r="Z4239" s="216"/>
      <c r="AA4239" s="216"/>
      <c r="AB4239" s="216"/>
      <c r="AC4239" s="216"/>
      <c r="AD4239" s="216"/>
      <c r="AE4239" s="216"/>
      <c r="AF4239" s="216"/>
      <c r="AG4239" s="216"/>
      <c r="AH4239" s="216"/>
      <c r="AI4239" s="216"/>
      <c r="AJ4239" s="216"/>
      <c r="AK4239" s="216"/>
      <c r="AL4239" s="216"/>
      <c r="FY4239" s="184"/>
      <c r="JJ4239" s="184"/>
    </row>
    <row r="4240" spans="2:270">
      <c r="B4240" s="202"/>
      <c r="E4240" s="216"/>
      <c r="F4240" s="216"/>
      <c r="G4240" s="216"/>
      <c r="H4240" s="216"/>
      <c r="I4240" s="216"/>
      <c r="J4240" s="216"/>
      <c r="K4240" s="216"/>
      <c r="L4240" s="216"/>
      <c r="M4240" s="216"/>
      <c r="N4240" s="216"/>
      <c r="O4240" s="216"/>
      <c r="P4240" s="216"/>
      <c r="Q4240" s="216"/>
      <c r="R4240" s="216"/>
      <c r="S4240" s="216"/>
      <c r="T4240" s="216"/>
      <c r="U4240" s="216"/>
      <c r="V4240" s="216"/>
      <c r="W4240" s="216"/>
      <c r="X4240" s="216"/>
      <c r="Y4240" s="216"/>
      <c r="Z4240" s="216"/>
      <c r="AA4240" s="216"/>
      <c r="AB4240" s="216"/>
      <c r="AC4240" s="216"/>
      <c r="AD4240" s="216"/>
      <c r="AE4240" s="216"/>
      <c r="AF4240" s="216"/>
      <c r="AG4240" s="216"/>
      <c r="AH4240" s="216"/>
      <c r="AI4240" s="216"/>
      <c r="AJ4240" s="216"/>
      <c r="AK4240" s="216"/>
      <c r="AL4240" s="216"/>
      <c r="FY4240" s="184"/>
      <c r="JJ4240" s="184"/>
    </row>
    <row r="4241" spans="2:270">
      <c r="B4241" s="202"/>
      <c r="E4241" s="216"/>
      <c r="F4241" s="216"/>
      <c r="G4241" s="216"/>
      <c r="H4241" s="216"/>
      <c r="I4241" s="216"/>
      <c r="J4241" s="216"/>
      <c r="K4241" s="216"/>
      <c r="L4241" s="216"/>
      <c r="M4241" s="216"/>
      <c r="N4241" s="216"/>
      <c r="O4241" s="216"/>
      <c r="P4241" s="216"/>
      <c r="Q4241" s="216"/>
      <c r="R4241" s="216"/>
      <c r="S4241" s="216"/>
      <c r="T4241" s="216"/>
      <c r="U4241" s="216"/>
      <c r="V4241" s="216"/>
      <c r="W4241" s="216"/>
      <c r="X4241" s="216"/>
      <c r="Y4241" s="216"/>
      <c r="Z4241" s="216"/>
      <c r="AA4241" s="216"/>
      <c r="AB4241" s="216"/>
      <c r="AC4241" s="216"/>
      <c r="AD4241" s="216"/>
      <c r="AE4241" s="216"/>
      <c r="AF4241" s="216"/>
      <c r="AG4241" s="216"/>
      <c r="AH4241" s="216"/>
      <c r="AI4241" s="216"/>
      <c r="AJ4241" s="216"/>
      <c r="AK4241" s="216"/>
      <c r="AL4241" s="216"/>
      <c r="FY4241" s="184"/>
      <c r="JJ4241" s="184"/>
    </row>
    <row r="4242" spans="2:270">
      <c r="B4242" s="202"/>
      <c r="E4242" s="216"/>
      <c r="F4242" s="216"/>
      <c r="G4242" s="216"/>
      <c r="H4242" s="216"/>
      <c r="I4242" s="216"/>
      <c r="J4242" s="216"/>
      <c r="K4242" s="216"/>
      <c r="L4242" s="216"/>
      <c r="M4242" s="216"/>
      <c r="N4242" s="216"/>
      <c r="O4242" s="216"/>
      <c r="P4242" s="216"/>
      <c r="Q4242" s="216"/>
      <c r="R4242" s="216"/>
      <c r="S4242" s="216"/>
      <c r="T4242" s="216"/>
      <c r="U4242" s="216"/>
      <c r="V4242" s="216"/>
      <c r="W4242" s="216"/>
      <c r="X4242" s="216"/>
      <c r="Y4242" s="216"/>
      <c r="Z4242" s="216"/>
      <c r="AA4242" s="216"/>
      <c r="AB4242" s="216"/>
      <c r="AC4242" s="216"/>
      <c r="AD4242" s="216"/>
      <c r="AE4242" s="216"/>
      <c r="AF4242" s="216"/>
      <c r="AG4242" s="216"/>
      <c r="AH4242" s="216"/>
      <c r="AI4242" s="216"/>
      <c r="AJ4242" s="216"/>
      <c r="AK4242" s="216"/>
      <c r="AL4242" s="216"/>
      <c r="FY4242" s="184"/>
      <c r="JJ4242" s="184"/>
    </row>
    <row r="4243" spans="2:270">
      <c r="B4243" s="202"/>
      <c r="E4243" s="216"/>
      <c r="F4243" s="216"/>
      <c r="G4243" s="216"/>
      <c r="H4243" s="216"/>
      <c r="I4243" s="216"/>
      <c r="J4243" s="216"/>
      <c r="K4243" s="216"/>
      <c r="L4243" s="216"/>
      <c r="M4243" s="216"/>
      <c r="N4243" s="216"/>
      <c r="O4243" s="216"/>
      <c r="P4243" s="216"/>
      <c r="Q4243" s="216"/>
      <c r="R4243" s="216"/>
      <c r="S4243" s="216"/>
      <c r="T4243" s="216"/>
      <c r="U4243" s="216"/>
      <c r="V4243" s="216"/>
      <c r="W4243" s="216"/>
      <c r="X4243" s="216"/>
      <c r="Y4243" s="216"/>
      <c r="Z4243" s="216"/>
      <c r="AA4243" s="216"/>
      <c r="AB4243" s="216"/>
      <c r="AC4243" s="216"/>
      <c r="AD4243" s="216"/>
      <c r="AE4243" s="216"/>
      <c r="AF4243" s="216"/>
      <c r="AG4243" s="216"/>
      <c r="AH4243" s="216"/>
      <c r="AI4243" s="216"/>
      <c r="AJ4243" s="216"/>
      <c r="AK4243" s="216"/>
      <c r="AL4243" s="216"/>
      <c r="FY4243" s="184"/>
      <c r="JJ4243" s="184"/>
    </row>
    <row r="4244" spans="2:270">
      <c r="B4244" s="202"/>
      <c r="E4244" s="216"/>
      <c r="F4244" s="216"/>
      <c r="G4244" s="216"/>
      <c r="H4244" s="216"/>
      <c r="I4244" s="216"/>
      <c r="J4244" s="216"/>
      <c r="K4244" s="216"/>
      <c r="L4244" s="216"/>
      <c r="M4244" s="216"/>
      <c r="N4244" s="216"/>
      <c r="O4244" s="216"/>
      <c r="P4244" s="216"/>
      <c r="Q4244" s="216"/>
      <c r="R4244" s="216"/>
      <c r="S4244" s="216"/>
      <c r="T4244" s="216"/>
      <c r="U4244" s="216"/>
      <c r="V4244" s="216"/>
      <c r="W4244" s="216"/>
      <c r="X4244" s="216"/>
      <c r="Y4244" s="216"/>
      <c r="Z4244" s="216"/>
      <c r="AA4244" s="216"/>
      <c r="AB4244" s="216"/>
      <c r="AC4244" s="216"/>
      <c r="AD4244" s="216"/>
      <c r="AE4244" s="216"/>
      <c r="AF4244" s="216"/>
      <c r="AG4244" s="216"/>
      <c r="AH4244" s="216"/>
      <c r="AI4244" s="216"/>
      <c r="AJ4244" s="216"/>
      <c r="AK4244" s="216"/>
      <c r="AL4244" s="216"/>
      <c r="FY4244" s="184"/>
      <c r="JJ4244" s="184"/>
    </row>
    <row r="4245" spans="2:270">
      <c r="B4245" s="202"/>
      <c r="E4245" s="216"/>
      <c r="F4245" s="216"/>
      <c r="G4245" s="216"/>
      <c r="H4245" s="216"/>
      <c r="I4245" s="216"/>
      <c r="J4245" s="216"/>
      <c r="K4245" s="216"/>
      <c r="L4245" s="216"/>
      <c r="M4245" s="216"/>
      <c r="N4245" s="216"/>
      <c r="O4245" s="216"/>
      <c r="P4245" s="216"/>
      <c r="Q4245" s="216"/>
      <c r="R4245" s="216"/>
      <c r="S4245" s="216"/>
      <c r="T4245" s="216"/>
      <c r="U4245" s="216"/>
      <c r="V4245" s="216"/>
      <c r="W4245" s="216"/>
      <c r="X4245" s="216"/>
      <c r="Y4245" s="216"/>
      <c r="Z4245" s="216"/>
      <c r="AA4245" s="216"/>
      <c r="AB4245" s="216"/>
      <c r="AC4245" s="216"/>
      <c r="AD4245" s="216"/>
      <c r="AE4245" s="216"/>
      <c r="AF4245" s="216"/>
      <c r="AG4245" s="216"/>
      <c r="AH4245" s="216"/>
      <c r="AI4245" s="216"/>
      <c r="AJ4245" s="216"/>
      <c r="AK4245" s="216"/>
      <c r="AL4245" s="216"/>
      <c r="FY4245" s="184"/>
      <c r="JJ4245" s="184"/>
    </row>
    <row r="4246" spans="2:270">
      <c r="B4246" s="202"/>
      <c r="E4246" s="216"/>
      <c r="F4246" s="216"/>
      <c r="G4246" s="216"/>
      <c r="H4246" s="216"/>
      <c r="I4246" s="216"/>
      <c r="J4246" s="216"/>
      <c r="K4246" s="216"/>
      <c r="L4246" s="216"/>
      <c r="M4246" s="216"/>
      <c r="N4246" s="216"/>
      <c r="O4246" s="216"/>
      <c r="P4246" s="216"/>
      <c r="Q4246" s="216"/>
      <c r="R4246" s="216"/>
      <c r="S4246" s="216"/>
      <c r="T4246" s="216"/>
      <c r="U4246" s="216"/>
      <c r="V4246" s="216"/>
      <c r="W4246" s="216"/>
      <c r="X4246" s="216"/>
      <c r="Y4246" s="216"/>
      <c r="Z4246" s="216"/>
      <c r="AA4246" s="216"/>
      <c r="AB4246" s="216"/>
      <c r="AC4246" s="216"/>
      <c r="AD4246" s="216"/>
      <c r="AE4246" s="216"/>
      <c r="AF4246" s="216"/>
      <c r="AG4246" s="216"/>
      <c r="AH4246" s="216"/>
      <c r="AI4246" s="216"/>
      <c r="AJ4246" s="216"/>
      <c r="AK4246" s="216"/>
      <c r="AL4246" s="216"/>
      <c r="FY4246" s="184"/>
      <c r="JJ4246" s="184"/>
    </row>
    <row r="4247" spans="2:270">
      <c r="B4247" s="202"/>
      <c r="E4247" s="216"/>
      <c r="F4247" s="216"/>
      <c r="G4247" s="216"/>
      <c r="H4247" s="216"/>
      <c r="I4247" s="216"/>
      <c r="J4247" s="216"/>
      <c r="K4247" s="216"/>
      <c r="L4247" s="216"/>
      <c r="M4247" s="216"/>
      <c r="N4247" s="216"/>
      <c r="O4247" s="216"/>
      <c r="P4247" s="216"/>
      <c r="Q4247" s="216"/>
      <c r="R4247" s="216"/>
      <c r="S4247" s="216"/>
      <c r="T4247" s="216"/>
      <c r="U4247" s="216"/>
      <c r="V4247" s="216"/>
      <c r="W4247" s="216"/>
      <c r="X4247" s="216"/>
      <c r="Y4247" s="216"/>
      <c r="Z4247" s="216"/>
      <c r="AA4247" s="216"/>
      <c r="AB4247" s="216"/>
      <c r="AC4247" s="216"/>
      <c r="AD4247" s="216"/>
      <c r="AE4247" s="216"/>
      <c r="AF4247" s="216"/>
      <c r="AG4247" s="216"/>
      <c r="AH4247" s="216"/>
      <c r="AI4247" s="216"/>
      <c r="AJ4247" s="216"/>
      <c r="AK4247" s="216"/>
      <c r="AL4247" s="216"/>
      <c r="FY4247" s="184"/>
      <c r="JJ4247" s="184"/>
    </row>
    <row r="4248" spans="2:270">
      <c r="B4248" s="202"/>
      <c r="E4248" s="216"/>
      <c r="F4248" s="216"/>
      <c r="G4248" s="216"/>
      <c r="H4248" s="216"/>
      <c r="I4248" s="216"/>
      <c r="J4248" s="216"/>
      <c r="K4248" s="216"/>
      <c r="L4248" s="216"/>
      <c r="M4248" s="216"/>
      <c r="N4248" s="216"/>
      <c r="O4248" s="216"/>
      <c r="P4248" s="216"/>
      <c r="Q4248" s="216"/>
      <c r="R4248" s="216"/>
      <c r="S4248" s="216"/>
      <c r="T4248" s="216"/>
      <c r="U4248" s="216"/>
      <c r="V4248" s="216"/>
      <c r="W4248" s="216"/>
      <c r="X4248" s="216"/>
      <c r="Y4248" s="216"/>
      <c r="Z4248" s="216"/>
      <c r="AA4248" s="216"/>
      <c r="AB4248" s="216"/>
      <c r="AC4248" s="216"/>
      <c r="AD4248" s="216"/>
      <c r="AE4248" s="216"/>
      <c r="AF4248" s="216"/>
      <c r="AG4248" s="216"/>
      <c r="AH4248" s="216"/>
      <c r="AI4248" s="216"/>
      <c r="AJ4248" s="216"/>
      <c r="AK4248" s="216"/>
      <c r="AL4248" s="216"/>
      <c r="FY4248" s="184"/>
      <c r="JJ4248" s="184"/>
    </row>
    <row r="4249" spans="2:270">
      <c r="B4249" s="202"/>
      <c r="E4249" s="216"/>
      <c r="F4249" s="216"/>
      <c r="G4249" s="216"/>
      <c r="H4249" s="216"/>
      <c r="I4249" s="216"/>
      <c r="J4249" s="216"/>
      <c r="K4249" s="216"/>
      <c r="L4249" s="216"/>
      <c r="M4249" s="216"/>
      <c r="N4249" s="216"/>
      <c r="O4249" s="216"/>
      <c r="P4249" s="216"/>
      <c r="Q4249" s="216"/>
      <c r="R4249" s="216"/>
      <c r="S4249" s="216"/>
      <c r="T4249" s="216"/>
      <c r="U4249" s="216"/>
      <c r="V4249" s="216"/>
      <c r="W4249" s="216"/>
      <c r="X4249" s="216"/>
      <c r="Y4249" s="216"/>
      <c r="Z4249" s="216"/>
      <c r="AA4249" s="216"/>
      <c r="AB4249" s="216"/>
      <c r="AC4249" s="216"/>
      <c r="AD4249" s="216"/>
      <c r="AE4249" s="216"/>
      <c r="AF4249" s="216"/>
      <c r="AG4249" s="216"/>
      <c r="AH4249" s="216"/>
      <c r="AI4249" s="216"/>
      <c r="AJ4249" s="216"/>
      <c r="AK4249" s="216"/>
      <c r="AL4249" s="216"/>
      <c r="FY4249" s="184"/>
      <c r="JJ4249" s="184"/>
    </row>
    <row r="4250" spans="2:270">
      <c r="B4250" s="202"/>
      <c r="E4250" s="216"/>
      <c r="F4250" s="216"/>
      <c r="G4250" s="216"/>
      <c r="H4250" s="216"/>
      <c r="I4250" s="216"/>
      <c r="J4250" s="216"/>
      <c r="K4250" s="216"/>
      <c r="L4250" s="216"/>
      <c r="M4250" s="216"/>
      <c r="N4250" s="216"/>
      <c r="O4250" s="216"/>
      <c r="P4250" s="216"/>
      <c r="Q4250" s="216"/>
      <c r="R4250" s="216"/>
      <c r="S4250" s="216"/>
      <c r="T4250" s="216"/>
      <c r="U4250" s="216"/>
      <c r="V4250" s="216"/>
      <c r="W4250" s="216"/>
      <c r="X4250" s="216"/>
      <c r="Y4250" s="216"/>
      <c r="Z4250" s="216"/>
      <c r="AA4250" s="216"/>
      <c r="AB4250" s="216"/>
      <c r="AC4250" s="216"/>
      <c r="AD4250" s="216"/>
      <c r="AE4250" s="216"/>
      <c r="AF4250" s="216"/>
      <c r="AG4250" s="216"/>
      <c r="AH4250" s="216"/>
      <c r="AI4250" s="216"/>
      <c r="AJ4250" s="216"/>
      <c r="AK4250" s="216"/>
      <c r="AL4250" s="216"/>
      <c r="FY4250" s="184"/>
      <c r="JJ4250" s="184"/>
    </row>
    <row r="4251" spans="2:270">
      <c r="B4251" s="202"/>
      <c r="E4251" s="216"/>
      <c r="F4251" s="216"/>
      <c r="G4251" s="216"/>
      <c r="H4251" s="216"/>
      <c r="I4251" s="216"/>
      <c r="J4251" s="216"/>
      <c r="K4251" s="216"/>
      <c r="L4251" s="216"/>
      <c r="M4251" s="216"/>
      <c r="N4251" s="216"/>
      <c r="O4251" s="216"/>
      <c r="P4251" s="216"/>
      <c r="Q4251" s="216"/>
      <c r="R4251" s="216"/>
      <c r="S4251" s="216"/>
      <c r="T4251" s="216"/>
      <c r="U4251" s="216"/>
      <c r="V4251" s="216"/>
      <c r="W4251" s="216"/>
      <c r="X4251" s="216"/>
      <c r="Y4251" s="216"/>
      <c r="Z4251" s="216"/>
      <c r="AA4251" s="216"/>
      <c r="AB4251" s="216"/>
      <c r="AC4251" s="216"/>
      <c r="AD4251" s="216"/>
      <c r="AE4251" s="216"/>
      <c r="AF4251" s="216"/>
      <c r="AG4251" s="216"/>
      <c r="AH4251" s="216"/>
      <c r="AI4251" s="216"/>
      <c r="AJ4251" s="216"/>
      <c r="AK4251" s="216"/>
      <c r="AL4251" s="216"/>
      <c r="FY4251" s="184"/>
      <c r="JJ4251" s="184"/>
    </row>
    <row r="4252" spans="2:270">
      <c r="B4252" s="202"/>
      <c r="E4252" s="216"/>
      <c r="F4252" s="216"/>
      <c r="G4252" s="216"/>
      <c r="H4252" s="216"/>
      <c r="I4252" s="216"/>
      <c r="J4252" s="216"/>
      <c r="K4252" s="216"/>
      <c r="L4252" s="216"/>
      <c r="M4252" s="216"/>
      <c r="N4252" s="216"/>
      <c r="O4252" s="216"/>
      <c r="P4252" s="216"/>
      <c r="Q4252" s="216"/>
      <c r="R4252" s="216"/>
      <c r="S4252" s="216"/>
      <c r="T4252" s="216"/>
      <c r="U4252" s="216"/>
      <c r="V4252" s="216"/>
      <c r="W4252" s="216"/>
      <c r="X4252" s="216"/>
      <c r="Y4252" s="216"/>
      <c r="Z4252" s="216"/>
      <c r="AA4252" s="216"/>
      <c r="AB4252" s="216"/>
      <c r="AC4252" s="216"/>
      <c r="AD4252" s="216"/>
      <c r="AE4252" s="216"/>
      <c r="AF4252" s="216"/>
      <c r="AG4252" s="216"/>
      <c r="AH4252" s="216"/>
      <c r="AI4252" s="216"/>
      <c r="AJ4252" s="216"/>
      <c r="AK4252" s="216"/>
      <c r="AL4252" s="216"/>
      <c r="FY4252" s="184"/>
      <c r="JJ4252" s="184"/>
    </row>
    <row r="4253" spans="2:270">
      <c r="B4253" s="202"/>
      <c r="E4253" s="216"/>
      <c r="F4253" s="216"/>
      <c r="G4253" s="216"/>
      <c r="H4253" s="216"/>
      <c r="I4253" s="216"/>
      <c r="J4253" s="216"/>
      <c r="K4253" s="216"/>
      <c r="L4253" s="216"/>
      <c r="M4253" s="216"/>
      <c r="N4253" s="216"/>
      <c r="O4253" s="216"/>
      <c r="P4253" s="216"/>
      <c r="Q4253" s="216"/>
      <c r="R4253" s="216"/>
      <c r="S4253" s="216"/>
      <c r="T4253" s="216"/>
      <c r="U4253" s="216"/>
      <c r="V4253" s="216"/>
      <c r="W4253" s="216"/>
      <c r="X4253" s="216"/>
      <c r="Y4253" s="216"/>
      <c r="Z4253" s="216"/>
      <c r="AA4253" s="216"/>
      <c r="AB4253" s="216"/>
      <c r="AC4253" s="216"/>
      <c r="AD4253" s="216"/>
      <c r="AE4253" s="216"/>
      <c r="AF4253" s="216"/>
      <c r="AG4253" s="216"/>
      <c r="AH4253" s="216"/>
      <c r="AI4253" s="216"/>
      <c r="AJ4253" s="216"/>
      <c r="AK4253" s="216"/>
      <c r="AL4253" s="216"/>
      <c r="FY4253" s="184"/>
      <c r="JJ4253" s="184"/>
    </row>
    <row r="4254" spans="2:270">
      <c r="B4254" s="202"/>
      <c r="E4254" s="216"/>
      <c r="F4254" s="216"/>
      <c r="G4254" s="216"/>
      <c r="H4254" s="216"/>
      <c r="I4254" s="216"/>
      <c r="J4254" s="216"/>
      <c r="K4254" s="216"/>
      <c r="L4254" s="216"/>
      <c r="M4254" s="216"/>
      <c r="N4254" s="216"/>
      <c r="O4254" s="216"/>
      <c r="P4254" s="216"/>
      <c r="Q4254" s="216"/>
      <c r="R4254" s="216"/>
      <c r="S4254" s="216"/>
      <c r="T4254" s="216"/>
      <c r="U4254" s="216"/>
      <c r="V4254" s="216"/>
      <c r="W4254" s="216"/>
      <c r="X4254" s="216"/>
      <c r="Y4254" s="216"/>
      <c r="Z4254" s="216"/>
      <c r="AA4254" s="216"/>
      <c r="AB4254" s="216"/>
      <c r="AC4254" s="216"/>
      <c r="AD4254" s="216"/>
      <c r="AE4254" s="216"/>
      <c r="AF4254" s="216"/>
      <c r="AG4254" s="216"/>
      <c r="AH4254" s="216"/>
      <c r="AI4254" s="216"/>
      <c r="AJ4254" s="216"/>
      <c r="AK4254" s="216"/>
      <c r="AL4254" s="216"/>
      <c r="FY4254" s="184"/>
      <c r="JJ4254" s="184"/>
    </row>
    <row r="4255" spans="2:270">
      <c r="B4255" s="202"/>
      <c r="E4255" s="216"/>
      <c r="F4255" s="216"/>
      <c r="G4255" s="216"/>
      <c r="H4255" s="216"/>
      <c r="I4255" s="216"/>
      <c r="J4255" s="216"/>
      <c r="K4255" s="216"/>
      <c r="L4255" s="216"/>
      <c r="M4255" s="216"/>
      <c r="N4255" s="216"/>
      <c r="O4255" s="216"/>
      <c r="P4255" s="216"/>
      <c r="Q4255" s="216"/>
      <c r="R4255" s="216"/>
      <c r="S4255" s="216"/>
      <c r="T4255" s="216"/>
      <c r="U4255" s="216"/>
      <c r="V4255" s="216"/>
      <c r="W4255" s="216"/>
      <c r="X4255" s="216"/>
      <c r="Y4255" s="216"/>
      <c r="Z4255" s="216"/>
      <c r="AA4255" s="216"/>
      <c r="AB4255" s="216"/>
      <c r="AC4255" s="216"/>
      <c r="AD4255" s="216"/>
      <c r="AE4255" s="216"/>
      <c r="AF4255" s="216"/>
      <c r="AG4255" s="216"/>
      <c r="AH4255" s="216"/>
      <c r="AI4255" s="216"/>
      <c r="AJ4255" s="216"/>
      <c r="AK4255" s="216"/>
      <c r="AL4255" s="216"/>
      <c r="FY4255" s="184"/>
      <c r="JJ4255" s="184"/>
    </row>
    <row r="4256" spans="2:270">
      <c r="B4256" s="202"/>
      <c r="E4256" s="216"/>
      <c r="F4256" s="216"/>
      <c r="G4256" s="216"/>
      <c r="H4256" s="216"/>
      <c r="I4256" s="216"/>
      <c r="J4256" s="216"/>
      <c r="K4256" s="216"/>
      <c r="L4256" s="216"/>
      <c r="M4256" s="216"/>
      <c r="N4256" s="216"/>
      <c r="O4256" s="216"/>
      <c r="P4256" s="216"/>
      <c r="Q4256" s="216"/>
      <c r="R4256" s="216"/>
      <c r="S4256" s="216"/>
      <c r="T4256" s="216"/>
      <c r="U4256" s="216"/>
      <c r="V4256" s="216"/>
      <c r="W4256" s="216"/>
      <c r="X4256" s="216"/>
      <c r="Y4256" s="216"/>
      <c r="Z4256" s="216"/>
      <c r="AA4256" s="216"/>
      <c r="AB4256" s="216"/>
      <c r="AC4256" s="216"/>
      <c r="AD4256" s="216"/>
      <c r="AE4256" s="216"/>
      <c r="AF4256" s="216"/>
      <c r="AG4256" s="216"/>
      <c r="AH4256" s="216"/>
      <c r="AI4256" s="216"/>
      <c r="AJ4256" s="216"/>
      <c r="AK4256" s="216"/>
      <c r="AL4256" s="216"/>
      <c r="FY4256" s="184"/>
      <c r="JJ4256" s="184"/>
    </row>
    <row r="4257" spans="2:270">
      <c r="B4257" s="202"/>
      <c r="E4257" s="216"/>
      <c r="F4257" s="216"/>
      <c r="G4257" s="216"/>
      <c r="H4257" s="216"/>
      <c r="I4257" s="216"/>
      <c r="J4257" s="216"/>
      <c r="K4257" s="216"/>
      <c r="L4257" s="216"/>
      <c r="M4257" s="216"/>
      <c r="N4257" s="216"/>
      <c r="O4257" s="216"/>
      <c r="P4257" s="216"/>
      <c r="Q4257" s="216"/>
      <c r="R4257" s="216"/>
      <c r="S4257" s="216"/>
      <c r="T4257" s="216"/>
      <c r="U4257" s="216"/>
      <c r="V4257" s="216"/>
      <c r="W4257" s="216"/>
      <c r="X4257" s="216"/>
      <c r="Y4257" s="216"/>
      <c r="Z4257" s="216"/>
      <c r="AA4257" s="216"/>
      <c r="AB4257" s="216"/>
      <c r="AC4257" s="216"/>
      <c r="AD4257" s="216"/>
      <c r="AE4257" s="216"/>
      <c r="AF4257" s="216"/>
      <c r="AG4257" s="216"/>
      <c r="AH4257" s="216"/>
      <c r="AI4257" s="216"/>
      <c r="AJ4257" s="216"/>
      <c r="AK4257" s="216"/>
      <c r="AL4257" s="216"/>
      <c r="FY4257" s="184"/>
      <c r="JJ4257" s="184"/>
    </row>
    <row r="4258" spans="2:270">
      <c r="B4258" s="202"/>
      <c r="E4258" s="216"/>
      <c r="F4258" s="216"/>
      <c r="G4258" s="216"/>
      <c r="H4258" s="216"/>
      <c r="I4258" s="216"/>
      <c r="J4258" s="216"/>
      <c r="K4258" s="216"/>
      <c r="L4258" s="216"/>
      <c r="M4258" s="216"/>
      <c r="N4258" s="216"/>
      <c r="O4258" s="216"/>
      <c r="P4258" s="216"/>
      <c r="Q4258" s="216"/>
      <c r="R4258" s="216"/>
      <c r="S4258" s="216"/>
      <c r="T4258" s="216"/>
      <c r="U4258" s="216"/>
      <c r="V4258" s="216"/>
      <c r="W4258" s="216"/>
      <c r="X4258" s="216"/>
      <c r="Y4258" s="216"/>
      <c r="Z4258" s="216"/>
      <c r="AA4258" s="216"/>
      <c r="AB4258" s="216"/>
      <c r="AC4258" s="216"/>
      <c r="AD4258" s="216"/>
      <c r="AE4258" s="216"/>
      <c r="AF4258" s="216"/>
      <c r="AG4258" s="216"/>
      <c r="AH4258" s="216"/>
      <c r="AI4258" s="216"/>
      <c r="AJ4258" s="216"/>
      <c r="AK4258" s="216"/>
      <c r="AL4258" s="216"/>
      <c r="FY4258" s="184"/>
      <c r="JJ4258" s="184"/>
    </row>
    <row r="4259" spans="2:270">
      <c r="B4259" s="202"/>
      <c r="E4259" s="216"/>
      <c r="F4259" s="216"/>
      <c r="G4259" s="216"/>
      <c r="H4259" s="216"/>
      <c r="I4259" s="216"/>
      <c r="J4259" s="216"/>
      <c r="K4259" s="216"/>
      <c r="L4259" s="216"/>
      <c r="M4259" s="216"/>
      <c r="N4259" s="216"/>
      <c r="O4259" s="216"/>
      <c r="P4259" s="216"/>
      <c r="Q4259" s="216"/>
      <c r="R4259" s="216"/>
      <c r="S4259" s="216"/>
      <c r="T4259" s="216"/>
      <c r="U4259" s="216"/>
      <c r="V4259" s="216"/>
      <c r="W4259" s="216"/>
      <c r="X4259" s="216"/>
      <c r="Y4259" s="216"/>
      <c r="Z4259" s="216"/>
      <c r="AA4259" s="216"/>
      <c r="AB4259" s="216"/>
      <c r="AC4259" s="216"/>
      <c r="AD4259" s="216"/>
      <c r="AE4259" s="216"/>
      <c r="AF4259" s="216"/>
      <c r="AG4259" s="216"/>
      <c r="AH4259" s="216"/>
      <c r="AI4259" s="216"/>
      <c r="AJ4259" s="216"/>
      <c r="AK4259" s="216"/>
      <c r="AL4259" s="216"/>
      <c r="FY4259" s="184"/>
      <c r="JJ4259" s="184"/>
    </row>
    <row r="4260" spans="2:270">
      <c r="B4260" s="202"/>
      <c r="E4260" s="216"/>
      <c r="F4260" s="216"/>
      <c r="G4260" s="216"/>
      <c r="H4260" s="216"/>
      <c r="I4260" s="216"/>
      <c r="J4260" s="216"/>
      <c r="K4260" s="216"/>
      <c r="L4260" s="216"/>
      <c r="M4260" s="216"/>
      <c r="N4260" s="216"/>
      <c r="O4260" s="216"/>
      <c r="P4260" s="216"/>
      <c r="Q4260" s="216"/>
      <c r="R4260" s="216"/>
      <c r="S4260" s="216"/>
      <c r="T4260" s="216"/>
      <c r="U4260" s="216"/>
      <c r="V4260" s="216"/>
      <c r="W4260" s="216"/>
      <c r="X4260" s="216"/>
      <c r="Y4260" s="216"/>
      <c r="Z4260" s="216"/>
      <c r="AA4260" s="216"/>
      <c r="AB4260" s="216"/>
      <c r="AC4260" s="216"/>
      <c r="AD4260" s="216"/>
      <c r="AE4260" s="216"/>
      <c r="AF4260" s="216"/>
      <c r="AG4260" s="216"/>
      <c r="AH4260" s="216"/>
      <c r="AI4260" s="216"/>
      <c r="AJ4260" s="216"/>
      <c r="AK4260" s="216"/>
      <c r="AL4260" s="216"/>
      <c r="FY4260" s="184"/>
      <c r="JJ4260" s="184"/>
    </row>
    <row r="4261" spans="2:270">
      <c r="B4261" s="202"/>
      <c r="E4261" s="216"/>
      <c r="F4261" s="216"/>
      <c r="G4261" s="216"/>
      <c r="H4261" s="216"/>
      <c r="I4261" s="216"/>
      <c r="J4261" s="216"/>
      <c r="K4261" s="216"/>
      <c r="L4261" s="216"/>
      <c r="M4261" s="216"/>
      <c r="N4261" s="216"/>
      <c r="O4261" s="216"/>
      <c r="P4261" s="216"/>
      <c r="Q4261" s="216"/>
      <c r="R4261" s="216"/>
      <c r="S4261" s="216"/>
      <c r="T4261" s="216"/>
      <c r="U4261" s="216"/>
      <c r="V4261" s="216"/>
      <c r="W4261" s="216"/>
      <c r="X4261" s="216"/>
      <c r="Y4261" s="216"/>
      <c r="Z4261" s="216"/>
      <c r="AA4261" s="216"/>
      <c r="AB4261" s="216"/>
      <c r="AC4261" s="216"/>
      <c r="AD4261" s="216"/>
      <c r="AE4261" s="216"/>
      <c r="AF4261" s="216"/>
      <c r="AG4261" s="216"/>
      <c r="AH4261" s="216"/>
      <c r="AI4261" s="216"/>
      <c r="AJ4261" s="216"/>
      <c r="AK4261" s="216"/>
      <c r="AL4261" s="216"/>
      <c r="FY4261" s="184"/>
      <c r="JJ4261" s="184"/>
    </row>
    <row r="4262" spans="2:270">
      <c r="B4262" s="202"/>
      <c r="E4262" s="216"/>
      <c r="F4262" s="216"/>
      <c r="G4262" s="216"/>
      <c r="H4262" s="216"/>
      <c r="I4262" s="216"/>
      <c r="J4262" s="216"/>
      <c r="K4262" s="216"/>
      <c r="L4262" s="216"/>
      <c r="M4262" s="216"/>
      <c r="N4262" s="216"/>
      <c r="O4262" s="216"/>
      <c r="P4262" s="216"/>
      <c r="Q4262" s="216"/>
      <c r="R4262" s="216"/>
      <c r="S4262" s="216"/>
      <c r="T4262" s="216"/>
      <c r="U4262" s="216"/>
      <c r="V4262" s="216"/>
      <c r="W4262" s="216"/>
      <c r="X4262" s="216"/>
      <c r="Y4262" s="216"/>
      <c r="Z4262" s="216"/>
      <c r="AA4262" s="216"/>
      <c r="AB4262" s="216"/>
      <c r="AC4262" s="216"/>
      <c r="AD4262" s="216"/>
      <c r="AE4262" s="216"/>
      <c r="AF4262" s="216"/>
      <c r="AG4262" s="216"/>
      <c r="AH4262" s="216"/>
      <c r="AI4262" s="216"/>
      <c r="AJ4262" s="216"/>
      <c r="AK4262" s="216"/>
      <c r="AL4262" s="216"/>
      <c r="FY4262" s="184"/>
      <c r="JJ4262" s="184"/>
    </row>
    <row r="4263" spans="2:270">
      <c r="B4263" s="202"/>
      <c r="E4263" s="216"/>
      <c r="F4263" s="216"/>
      <c r="G4263" s="216"/>
      <c r="H4263" s="216"/>
      <c r="I4263" s="216"/>
      <c r="J4263" s="216"/>
      <c r="K4263" s="216"/>
      <c r="L4263" s="216"/>
      <c r="M4263" s="216"/>
      <c r="N4263" s="216"/>
      <c r="O4263" s="216"/>
      <c r="P4263" s="216"/>
      <c r="Q4263" s="216"/>
      <c r="R4263" s="216"/>
      <c r="S4263" s="216"/>
      <c r="T4263" s="216"/>
      <c r="U4263" s="216"/>
      <c r="V4263" s="216"/>
      <c r="W4263" s="216"/>
      <c r="X4263" s="216"/>
      <c r="Y4263" s="216"/>
      <c r="Z4263" s="216"/>
      <c r="AA4263" s="216"/>
      <c r="AB4263" s="216"/>
      <c r="AC4263" s="216"/>
      <c r="AD4263" s="216"/>
      <c r="AE4263" s="216"/>
      <c r="AF4263" s="216"/>
      <c r="AG4263" s="216"/>
      <c r="AH4263" s="216"/>
      <c r="AI4263" s="216"/>
      <c r="AJ4263" s="216"/>
      <c r="AK4263" s="216"/>
      <c r="AL4263" s="216"/>
      <c r="FY4263" s="184"/>
      <c r="JJ4263" s="184"/>
    </row>
    <row r="4264" spans="2:270">
      <c r="B4264" s="202"/>
      <c r="E4264" s="216"/>
      <c r="F4264" s="216"/>
      <c r="G4264" s="216"/>
      <c r="H4264" s="216"/>
      <c r="I4264" s="216"/>
      <c r="J4264" s="216"/>
      <c r="K4264" s="216"/>
      <c r="L4264" s="216"/>
      <c r="M4264" s="216"/>
      <c r="N4264" s="216"/>
      <c r="O4264" s="216"/>
      <c r="P4264" s="216"/>
      <c r="Q4264" s="216"/>
      <c r="R4264" s="216"/>
      <c r="S4264" s="216"/>
      <c r="T4264" s="216"/>
      <c r="U4264" s="216"/>
      <c r="V4264" s="216"/>
      <c r="W4264" s="216"/>
      <c r="X4264" s="216"/>
      <c r="Y4264" s="216"/>
      <c r="Z4264" s="216"/>
      <c r="AA4264" s="216"/>
      <c r="AB4264" s="216"/>
      <c r="AC4264" s="216"/>
      <c r="AD4264" s="216"/>
      <c r="AE4264" s="216"/>
      <c r="AF4264" s="216"/>
      <c r="AG4264" s="216"/>
      <c r="AH4264" s="216"/>
      <c r="AI4264" s="216"/>
      <c r="AJ4264" s="216"/>
      <c r="AK4264" s="216"/>
      <c r="AL4264" s="216"/>
      <c r="FY4264" s="184"/>
      <c r="JJ4264" s="184"/>
    </row>
    <row r="4265" spans="2:270">
      <c r="B4265" s="202"/>
      <c r="E4265" s="216"/>
      <c r="F4265" s="216"/>
      <c r="G4265" s="216"/>
      <c r="H4265" s="216"/>
      <c r="I4265" s="216"/>
      <c r="J4265" s="216"/>
      <c r="K4265" s="216"/>
      <c r="L4265" s="216"/>
      <c r="M4265" s="216"/>
      <c r="N4265" s="216"/>
      <c r="O4265" s="216"/>
      <c r="P4265" s="216"/>
      <c r="Q4265" s="216"/>
      <c r="R4265" s="216"/>
      <c r="S4265" s="216"/>
      <c r="T4265" s="216"/>
      <c r="U4265" s="216"/>
      <c r="V4265" s="216"/>
      <c r="W4265" s="216"/>
      <c r="X4265" s="216"/>
      <c r="Y4265" s="216"/>
      <c r="Z4265" s="216"/>
      <c r="AA4265" s="216"/>
      <c r="AB4265" s="216"/>
      <c r="AC4265" s="216"/>
      <c r="AD4265" s="216"/>
      <c r="AE4265" s="216"/>
      <c r="AF4265" s="216"/>
      <c r="AG4265" s="216"/>
      <c r="AH4265" s="216"/>
      <c r="AI4265" s="216"/>
      <c r="AJ4265" s="216"/>
      <c r="AK4265" s="216"/>
      <c r="AL4265" s="216"/>
      <c r="FY4265" s="184"/>
      <c r="JJ4265" s="184"/>
    </row>
    <row r="4266" spans="2:270">
      <c r="B4266" s="202"/>
      <c r="E4266" s="216"/>
      <c r="F4266" s="216"/>
      <c r="G4266" s="216"/>
      <c r="H4266" s="216"/>
      <c r="I4266" s="216"/>
      <c r="J4266" s="216"/>
      <c r="K4266" s="216"/>
      <c r="L4266" s="216"/>
      <c r="M4266" s="216"/>
      <c r="N4266" s="216"/>
      <c r="O4266" s="216"/>
      <c r="P4266" s="216"/>
      <c r="Q4266" s="216"/>
      <c r="R4266" s="216"/>
      <c r="S4266" s="216"/>
      <c r="T4266" s="216"/>
      <c r="U4266" s="216"/>
      <c r="V4266" s="216"/>
      <c r="W4266" s="216"/>
      <c r="X4266" s="216"/>
      <c r="Y4266" s="216"/>
      <c r="Z4266" s="216"/>
      <c r="AA4266" s="216"/>
      <c r="AB4266" s="216"/>
      <c r="AC4266" s="216"/>
      <c r="AD4266" s="216"/>
      <c r="AE4266" s="216"/>
      <c r="AF4266" s="216"/>
      <c r="AG4266" s="216"/>
      <c r="AH4266" s="216"/>
      <c r="AI4266" s="216"/>
      <c r="AJ4266" s="216"/>
      <c r="AK4266" s="216"/>
      <c r="AL4266" s="216"/>
      <c r="FY4266" s="184"/>
      <c r="JJ4266" s="184"/>
    </row>
    <row r="4267" spans="2:270">
      <c r="B4267" s="202"/>
      <c r="E4267" s="216"/>
      <c r="F4267" s="216"/>
      <c r="G4267" s="216"/>
      <c r="H4267" s="216"/>
      <c r="I4267" s="216"/>
      <c r="J4267" s="216"/>
      <c r="K4267" s="216"/>
      <c r="L4267" s="216"/>
      <c r="M4267" s="216"/>
      <c r="N4267" s="216"/>
      <c r="O4267" s="216"/>
      <c r="P4267" s="216"/>
      <c r="Q4267" s="216"/>
      <c r="R4267" s="216"/>
      <c r="S4267" s="216"/>
      <c r="T4267" s="216"/>
      <c r="U4267" s="216"/>
      <c r="V4267" s="216"/>
      <c r="W4267" s="216"/>
      <c r="X4267" s="216"/>
      <c r="Y4267" s="216"/>
      <c r="Z4267" s="216"/>
      <c r="AA4267" s="216"/>
      <c r="AB4267" s="216"/>
      <c r="AC4267" s="216"/>
      <c r="AD4267" s="216"/>
      <c r="AE4267" s="216"/>
      <c r="AF4267" s="216"/>
      <c r="AG4267" s="216"/>
      <c r="AH4267" s="216"/>
      <c r="AI4267" s="216"/>
      <c r="AJ4267" s="216"/>
      <c r="AK4267" s="216"/>
      <c r="AL4267" s="216"/>
      <c r="FY4267" s="184"/>
      <c r="JJ4267" s="184"/>
    </row>
    <row r="4268" spans="2:270">
      <c r="B4268" s="202"/>
      <c r="E4268" s="216"/>
      <c r="F4268" s="216"/>
      <c r="G4268" s="216"/>
      <c r="H4268" s="216"/>
      <c r="I4268" s="216"/>
      <c r="J4268" s="216"/>
      <c r="K4268" s="216"/>
      <c r="L4268" s="216"/>
      <c r="M4268" s="216"/>
      <c r="N4268" s="216"/>
      <c r="O4268" s="216"/>
      <c r="P4268" s="216"/>
      <c r="Q4268" s="216"/>
      <c r="R4268" s="216"/>
      <c r="S4268" s="216"/>
      <c r="T4268" s="216"/>
      <c r="U4268" s="216"/>
      <c r="V4268" s="216"/>
      <c r="W4268" s="216"/>
      <c r="X4268" s="216"/>
      <c r="Y4268" s="216"/>
      <c r="Z4268" s="216"/>
      <c r="AA4268" s="216"/>
      <c r="AB4268" s="216"/>
      <c r="AC4268" s="216"/>
      <c r="AD4268" s="216"/>
      <c r="AE4268" s="216"/>
      <c r="AF4268" s="216"/>
      <c r="AG4268" s="216"/>
      <c r="AH4268" s="216"/>
      <c r="AI4268" s="216"/>
      <c r="AJ4268" s="216"/>
      <c r="AK4268" s="216"/>
      <c r="AL4268" s="216"/>
      <c r="FY4268" s="184"/>
      <c r="JJ4268" s="184"/>
    </row>
    <row r="4269" spans="2:270">
      <c r="B4269" s="202"/>
      <c r="E4269" s="216"/>
      <c r="F4269" s="216"/>
      <c r="G4269" s="216"/>
      <c r="H4269" s="216"/>
      <c r="I4269" s="216"/>
      <c r="J4269" s="216"/>
      <c r="K4269" s="216"/>
      <c r="L4269" s="216"/>
      <c r="M4269" s="216"/>
      <c r="N4269" s="216"/>
      <c r="O4269" s="216"/>
      <c r="P4269" s="216"/>
      <c r="Q4269" s="216"/>
      <c r="R4269" s="216"/>
      <c r="S4269" s="216"/>
      <c r="T4269" s="216"/>
      <c r="U4269" s="216"/>
      <c r="V4269" s="216"/>
      <c r="W4269" s="216"/>
      <c r="X4269" s="216"/>
      <c r="Y4269" s="216"/>
      <c r="Z4269" s="216"/>
      <c r="AA4269" s="216"/>
      <c r="AB4269" s="216"/>
      <c r="AC4269" s="216"/>
      <c r="AD4269" s="216"/>
      <c r="AE4269" s="216"/>
      <c r="AF4269" s="216"/>
      <c r="AG4269" s="216"/>
      <c r="AH4269" s="216"/>
      <c r="AI4269" s="216"/>
      <c r="AJ4269" s="216"/>
      <c r="AK4269" s="216"/>
      <c r="AL4269" s="216"/>
      <c r="FY4269" s="184"/>
      <c r="JJ4269" s="184"/>
    </row>
    <row r="4270" spans="2:270">
      <c r="B4270" s="202"/>
      <c r="E4270" s="216"/>
      <c r="F4270" s="216"/>
      <c r="G4270" s="216"/>
      <c r="H4270" s="216"/>
      <c r="I4270" s="216"/>
      <c r="J4270" s="216"/>
      <c r="K4270" s="216"/>
      <c r="L4270" s="216"/>
      <c r="M4270" s="216"/>
      <c r="N4270" s="216"/>
      <c r="O4270" s="216"/>
      <c r="P4270" s="216"/>
      <c r="Q4270" s="216"/>
      <c r="R4270" s="216"/>
      <c r="S4270" s="216"/>
      <c r="T4270" s="216"/>
      <c r="U4270" s="216"/>
      <c r="V4270" s="216"/>
      <c r="W4270" s="216"/>
      <c r="X4270" s="216"/>
      <c r="Y4270" s="216"/>
      <c r="Z4270" s="216"/>
      <c r="AA4270" s="216"/>
      <c r="AB4270" s="216"/>
      <c r="AC4270" s="216"/>
      <c r="AD4270" s="216"/>
      <c r="AE4270" s="216"/>
      <c r="AF4270" s="216"/>
      <c r="AG4270" s="216"/>
      <c r="AH4270" s="216"/>
      <c r="AI4270" s="216"/>
      <c r="AJ4270" s="216"/>
      <c r="AK4270" s="216"/>
      <c r="AL4270" s="216"/>
      <c r="FY4270" s="184"/>
      <c r="JJ4270" s="184"/>
    </row>
    <row r="4271" spans="2:270">
      <c r="B4271" s="202"/>
      <c r="E4271" s="216"/>
      <c r="F4271" s="216"/>
      <c r="G4271" s="216"/>
      <c r="H4271" s="216"/>
      <c r="I4271" s="216"/>
      <c r="J4271" s="216"/>
      <c r="K4271" s="216"/>
      <c r="L4271" s="216"/>
      <c r="M4271" s="216"/>
      <c r="N4271" s="216"/>
      <c r="O4271" s="216"/>
      <c r="P4271" s="216"/>
      <c r="Q4271" s="216"/>
      <c r="R4271" s="216"/>
      <c r="S4271" s="216"/>
      <c r="T4271" s="216"/>
      <c r="U4271" s="216"/>
      <c r="V4271" s="216"/>
      <c r="W4271" s="216"/>
      <c r="X4271" s="216"/>
      <c r="Y4271" s="216"/>
      <c r="Z4271" s="216"/>
      <c r="AA4271" s="216"/>
      <c r="AB4271" s="216"/>
      <c r="AC4271" s="216"/>
      <c r="AD4271" s="216"/>
      <c r="AE4271" s="216"/>
      <c r="AF4271" s="216"/>
      <c r="AG4271" s="216"/>
      <c r="AH4271" s="216"/>
      <c r="AI4271" s="216"/>
      <c r="AJ4271" s="216"/>
      <c r="AK4271" s="216"/>
      <c r="AL4271" s="216"/>
      <c r="FY4271" s="184"/>
      <c r="JJ4271" s="184"/>
    </row>
    <row r="4272" spans="2:270">
      <c r="B4272" s="202"/>
      <c r="E4272" s="216"/>
      <c r="F4272" s="216"/>
      <c r="G4272" s="216"/>
      <c r="H4272" s="216"/>
      <c r="I4272" s="216"/>
      <c r="J4272" s="216"/>
      <c r="K4272" s="216"/>
      <c r="L4272" s="216"/>
      <c r="M4272" s="216"/>
      <c r="N4272" s="216"/>
      <c r="O4272" s="216"/>
      <c r="P4272" s="216"/>
      <c r="Q4272" s="216"/>
      <c r="R4272" s="216"/>
      <c r="S4272" s="216"/>
      <c r="T4272" s="216"/>
      <c r="U4272" s="216"/>
      <c r="V4272" s="216"/>
      <c r="W4272" s="216"/>
      <c r="X4272" s="216"/>
      <c r="Y4272" s="216"/>
      <c r="Z4272" s="216"/>
      <c r="AA4272" s="216"/>
      <c r="AB4272" s="216"/>
      <c r="AC4272" s="216"/>
      <c r="AD4272" s="216"/>
      <c r="AE4272" s="216"/>
      <c r="AF4272" s="216"/>
      <c r="AG4272" s="216"/>
      <c r="AH4272" s="216"/>
      <c r="AI4272" s="216"/>
      <c r="AJ4272" s="216"/>
      <c r="AK4272" s="216"/>
      <c r="AL4272" s="216"/>
      <c r="FY4272" s="184"/>
      <c r="JJ4272" s="184"/>
    </row>
    <row r="4273" spans="2:270">
      <c r="B4273" s="202"/>
      <c r="E4273" s="216"/>
      <c r="F4273" s="216"/>
      <c r="G4273" s="216"/>
      <c r="H4273" s="216"/>
      <c r="I4273" s="216"/>
      <c r="J4273" s="216"/>
      <c r="K4273" s="216"/>
      <c r="L4273" s="216"/>
      <c r="M4273" s="216"/>
      <c r="N4273" s="216"/>
      <c r="O4273" s="216"/>
      <c r="P4273" s="216"/>
      <c r="Q4273" s="216"/>
      <c r="R4273" s="216"/>
      <c r="S4273" s="216"/>
      <c r="T4273" s="216"/>
      <c r="U4273" s="216"/>
      <c r="V4273" s="216"/>
      <c r="W4273" s="216"/>
      <c r="X4273" s="216"/>
      <c r="Y4273" s="216"/>
      <c r="Z4273" s="216"/>
      <c r="AA4273" s="216"/>
      <c r="AB4273" s="216"/>
      <c r="AC4273" s="216"/>
      <c r="AD4273" s="216"/>
      <c r="AE4273" s="216"/>
      <c r="AF4273" s="216"/>
      <c r="AG4273" s="216"/>
      <c r="AH4273" s="216"/>
      <c r="AI4273" s="216"/>
      <c r="AJ4273" s="216"/>
      <c r="AK4273" s="216"/>
      <c r="AL4273" s="216"/>
      <c r="FY4273" s="184"/>
      <c r="JJ4273" s="184"/>
    </row>
    <row r="4274" spans="2:270">
      <c r="B4274" s="202"/>
      <c r="E4274" s="216"/>
      <c r="F4274" s="216"/>
      <c r="G4274" s="216"/>
      <c r="H4274" s="216"/>
      <c r="I4274" s="216"/>
      <c r="J4274" s="216"/>
      <c r="K4274" s="216"/>
      <c r="L4274" s="216"/>
      <c r="M4274" s="216"/>
      <c r="N4274" s="216"/>
      <c r="O4274" s="216"/>
      <c r="P4274" s="216"/>
      <c r="Q4274" s="216"/>
      <c r="R4274" s="216"/>
      <c r="S4274" s="216"/>
      <c r="T4274" s="216"/>
      <c r="U4274" s="216"/>
      <c r="V4274" s="216"/>
      <c r="W4274" s="216"/>
      <c r="X4274" s="216"/>
      <c r="Y4274" s="216"/>
      <c r="Z4274" s="216"/>
      <c r="AA4274" s="216"/>
      <c r="AB4274" s="216"/>
      <c r="AC4274" s="216"/>
      <c r="AD4274" s="216"/>
      <c r="AE4274" s="216"/>
      <c r="AF4274" s="216"/>
      <c r="AG4274" s="216"/>
      <c r="AH4274" s="216"/>
      <c r="AI4274" s="216"/>
      <c r="AJ4274" s="216"/>
      <c r="AK4274" s="216"/>
      <c r="AL4274" s="216"/>
      <c r="FY4274" s="184"/>
      <c r="JJ4274" s="184"/>
    </row>
    <row r="4275" spans="2:270">
      <c r="B4275" s="202"/>
      <c r="E4275" s="216"/>
      <c r="F4275" s="216"/>
      <c r="G4275" s="216"/>
      <c r="H4275" s="216"/>
      <c r="I4275" s="216"/>
      <c r="J4275" s="216"/>
      <c r="K4275" s="216"/>
      <c r="L4275" s="216"/>
      <c r="M4275" s="216"/>
      <c r="N4275" s="216"/>
      <c r="O4275" s="216"/>
      <c r="P4275" s="216"/>
      <c r="Q4275" s="216"/>
      <c r="R4275" s="216"/>
      <c r="S4275" s="216"/>
      <c r="T4275" s="216"/>
      <c r="U4275" s="216"/>
      <c r="V4275" s="216"/>
      <c r="W4275" s="216"/>
      <c r="X4275" s="216"/>
      <c r="Y4275" s="216"/>
      <c r="Z4275" s="216"/>
      <c r="AA4275" s="216"/>
      <c r="AB4275" s="216"/>
      <c r="AC4275" s="216"/>
      <c r="AD4275" s="216"/>
      <c r="AE4275" s="216"/>
      <c r="AF4275" s="216"/>
      <c r="AG4275" s="216"/>
      <c r="AH4275" s="216"/>
      <c r="AI4275" s="216"/>
      <c r="AJ4275" s="216"/>
      <c r="AK4275" s="216"/>
      <c r="AL4275" s="216"/>
      <c r="FY4275" s="184"/>
      <c r="JJ4275" s="184"/>
    </row>
    <row r="4276" spans="2:270">
      <c r="B4276" s="202"/>
      <c r="E4276" s="216"/>
      <c r="F4276" s="216"/>
      <c r="G4276" s="216"/>
      <c r="H4276" s="216"/>
      <c r="I4276" s="216"/>
      <c r="J4276" s="216"/>
      <c r="K4276" s="216"/>
      <c r="L4276" s="216"/>
      <c r="M4276" s="216"/>
      <c r="N4276" s="216"/>
      <c r="O4276" s="216"/>
      <c r="P4276" s="216"/>
      <c r="Q4276" s="216"/>
      <c r="R4276" s="216"/>
      <c r="S4276" s="216"/>
      <c r="T4276" s="216"/>
      <c r="U4276" s="216"/>
      <c r="V4276" s="216"/>
      <c r="W4276" s="216"/>
      <c r="X4276" s="216"/>
      <c r="Y4276" s="216"/>
      <c r="Z4276" s="216"/>
      <c r="AA4276" s="216"/>
      <c r="AB4276" s="216"/>
      <c r="AC4276" s="216"/>
      <c r="AD4276" s="216"/>
      <c r="AE4276" s="216"/>
      <c r="AF4276" s="216"/>
      <c r="AG4276" s="216"/>
      <c r="AH4276" s="216"/>
      <c r="AI4276" s="216"/>
      <c r="AJ4276" s="216"/>
      <c r="AK4276" s="216"/>
      <c r="AL4276" s="216"/>
      <c r="FY4276" s="184"/>
      <c r="JJ4276" s="184"/>
    </row>
    <row r="4277" spans="2:270">
      <c r="B4277" s="202"/>
      <c r="E4277" s="216"/>
      <c r="F4277" s="216"/>
      <c r="G4277" s="216"/>
      <c r="H4277" s="216"/>
      <c r="I4277" s="216"/>
      <c r="J4277" s="216"/>
      <c r="K4277" s="216"/>
      <c r="L4277" s="216"/>
      <c r="M4277" s="216"/>
      <c r="N4277" s="216"/>
      <c r="O4277" s="216"/>
      <c r="P4277" s="216"/>
      <c r="Q4277" s="216"/>
      <c r="R4277" s="216"/>
      <c r="S4277" s="216"/>
      <c r="T4277" s="216"/>
      <c r="U4277" s="216"/>
      <c r="V4277" s="216"/>
      <c r="W4277" s="216"/>
      <c r="X4277" s="216"/>
      <c r="Y4277" s="216"/>
      <c r="Z4277" s="216"/>
      <c r="AA4277" s="216"/>
      <c r="AB4277" s="216"/>
      <c r="AC4277" s="216"/>
      <c r="AD4277" s="216"/>
      <c r="AE4277" s="216"/>
      <c r="AF4277" s="216"/>
      <c r="AG4277" s="216"/>
      <c r="AH4277" s="216"/>
      <c r="AI4277" s="216"/>
      <c r="AJ4277" s="216"/>
      <c r="AK4277" s="216"/>
      <c r="AL4277" s="216"/>
      <c r="FY4277" s="184"/>
      <c r="JJ4277" s="184"/>
    </row>
    <row r="4278" spans="2:270">
      <c r="B4278" s="202"/>
      <c r="E4278" s="216"/>
      <c r="F4278" s="216"/>
      <c r="G4278" s="216"/>
      <c r="H4278" s="216"/>
      <c r="I4278" s="216"/>
      <c r="J4278" s="216"/>
      <c r="K4278" s="216"/>
      <c r="L4278" s="216"/>
      <c r="M4278" s="216"/>
      <c r="N4278" s="216"/>
      <c r="O4278" s="216"/>
      <c r="P4278" s="216"/>
      <c r="Q4278" s="216"/>
      <c r="R4278" s="216"/>
      <c r="S4278" s="216"/>
      <c r="T4278" s="216"/>
      <c r="U4278" s="216"/>
      <c r="V4278" s="216"/>
      <c r="W4278" s="216"/>
      <c r="X4278" s="216"/>
      <c r="Y4278" s="216"/>
      <c r="Z4278" s="216"/>
      <c r="AA4278" s="216"/>
      <c r="AB4278" s="216"/>
      <c r="AC4278" s="216"/>
      <c r="AD4278" s="216"/>
      <c r="AE4278" s="216"/>
      <c r="AF4278" s="216"/>
      <c r="AG4278" s="216"/>
      <c r="AH4278" s="216"/>
      <c r="AI4278" s="216"/>
      <c r="AJ4278" s="216"/>
      <c r="AK4278" s="216"/>
      <c r="AL4278" s="216"/>
      <c r="FY4278" s="184"/>
      <c r="JJ4278" s="184"/>
    </row>
    <row r="4279" spans="2:270">
      <c r="B4279" s="202"/>
      <c r="E4279" s="216"/>
      <c r="F4279" s="216"/>
      <c r="G4279" s="216"/>
      <c r="H4279" s="216"/>
      <c r="I4279" s="216"/>
      <c r="J4279" s="216"/>
      <c r="K4279" s="216"/>
      <c r="L4279" s="216"/>
      <c r="M4279" s="216"/>
      <c r="N4279" s="216"/>
      <c r="O4279" s="216"/>
      <c r="P4279" s="216"/>
      <c r="Q4279" s="216"/>
      <c r="R4279" s="216"/>
      <c r="S4279" s="216"/>
      <c r="T4279" s="216"/>
      <c r="U4279" s="216"/>
      <c r="V4279" s="216"/>
      <c r="W4279" s="216"/>
      <c r="X4279" s="216"/>
      <c r="Y4279" s="216"/>
      <c r="Z4279" s="216"/>
      <c r="AA4279" s="216"/>
      <c r="AB4279" s="216"/>
      <c r="AC4279" s="216"/>
      <c r="AD4279" s="216"/>
      <c r="AE4279" s="216"/>
      <c r="AF4279" s="216"/>
      <c r="AG4279" s="216"/>
      <c r="AH4279" s="216"/>
      <c r="AI4279" s="216"/>
      <c r="AJ4279" s="216"/>
      <c r="AK4279" s="216"/>
      <c r="AL4279" s="216"/>
      <c r="FY4279" s="184"/>
      <c r="JJ4279" s="184"/>
    </row>
    <row r="4280" spans="2:270">
      <c r="B4280" s="202"/>
      <c r="E4280" s="216"/>
      <c r="F4280" s="216"/>
      <c r="G4280" s="216"/>
      <c r="H4280" s="216"/>
      <c r="I4280" s="216"/>
      <c r="J4280" s="216"/>
      <c r="K4280" s="216"/>
      <c r="L4280" s="216"/>
      <c r="M4280" s="216"/>
      <c r="N4280" s="216"/>
      <c r="O4280" s="216"/>
      <c r="P4280" s="216"/>
      <c r="Q4280" s="216"/>
      <c r="R4280" s="216"/>
      <c r="S4280" s="216"/>
      <c r="T4280" s="216"/>
      <c r="U4280" s="216"/>
      <c r="V4280" s="216"/>
      <c r="W4280" s="216"/>
      <c r="X4280" s="216"/>
      <c r="Y4280" s="216"/>
      <c r="Z4280" s="216"/>
      <c r="AA4280" s="216"/>
      <c r="AB4280" s="216"/>
      <c r="AC4280" s="216"/>
      <c r="AD4280" s="216"/>
      <c r="AE4280" s="216"/>
      <c r="AF4280" s="216"/>
      <c r="AG4280" s="216"/>
      <c r="AH4280" s="216"/>
      <c r="AI4280" s="216"/>
      <c r="AJ4280" s="216"/>
      <c r="AK4280" s="216"/>
      <c r="AL4280" s="216"/>
      <c r="FY4280" s="184"/>
      <c r="JJ4280" s="184"/>
    </row>
    <row r="4281" spans="2:270">
      <c r="B4281" s="202"/>
      <c r="E4281" s="216"/>
      <c r="F4281" s="216"/>
      <c r="G4281" s="216"/>
      <c r="H4281" s="216"/>
      <c r="I4281" s="216"/>
      <c r="J4281" s="216"/>
      <c r="K4281" s="216"/>
      <c r="L4281" s="216"/>
      <c r="M4281" s="216"/>
      <c r="N4281" s="216"/>
      <c r="O4281" s="216"/>
      <c r="P4281" s="216"/>
      <c r="Q4281" s="216"/>
      <c r="R4281" s="216"/>
      <c r="S4281" s="216"/>
      <c r="T4281" s="216"/>
      <c r="U4281" s="216"/>
      <c r="V4281" s="216"/>
      <c r="W4281" s="216"/>
      <c r="X4281" s="216"/>
      <c r="Y4281" s="216"/>
      <c r="Z4281" s="216"/>
      <c r="AA4281" s="216"/>
      <c r="AB4281" s="216"/>
      <c r="AC4281" s="216"/>
      <c r="AD4281" s="216"/>
      <c r="AE4281" s="216"/>
      <c r="AF4281" s="216"/>
      <c r="AG4281" s="216"/>
      <c r="AH4281" s="216"/>
      <c r="AI4281" s="216"/>
      <c r="AJ4281" s="216"/>
      <c r="AK4281" s="216"/>
      <c r="AL4281" s="216"/>
      <c r="FY4281" s="184"/>
      <c r="JJ4281" s="184"/>
    </row>
    <row r="4282" spans="2:270">
      <c r="B4282" s="202"/>
      <c r="E4282" s="216"/>
      <c r="F4282" s="216"/>
      <c r="G4282" s="216"/>
      <c r="H4282" s="216"/>
      <c r="I4282" s="216"/>
      <c r="J4282" s="216"/>
      <c r="K4282" s="216"/>
      <c r="L4282" s="216"/>
      <c r="M4282" s="216"/>
      <c r="N4282" s="216"/>
      <c r="O4282" s="216"/>
      <c r="P4282" s="216"/>
      <c r="Q4282" s="216"/>
      <c r="R4282" s="216"/>
      <c r="S4282" s="216"/>
      <c r="T4282" s="216"/>
      <c r="U4282" s="216"/>
      <c r="V4282" s="216"/>
      <c r="W4282" s="216"/>
      <c r="X4282" s="216"/>
      <c r="Y4282" s="216"/>
      <c r="Z4282" s="216"/>
      <c r="AA4282" s="216"/>
      <c r="AB4282" s="216"/>
      <c r="AC4282" s="216"/>
      <c r="AD4282" s="216"/>
      <c r="AE4282" s="216"/>
      <c r="AF4282" s="216"/>
      <c r="AG4282" s="216"/>
      <c r="AH4282" s="216"/>
      <c r="AI4282" s="216"/>
      <c r="AJ4282" s="216"/>
      <c r="AK4282" s="216"/>
      <c r="AL4282" s="216"/>
      <c r="FY4282" s="184"/>
      <c r="JJ4282" s="184"/>
    </row>
    <row r="4283" spans="2:270">
      <c r="B4283" s="202"/>
      <c r="E4283" s="216"/>
      <c r="F4283" s="216"/>
      <c r="G4283" s="216"/>
      <c r="H4283" s="216"/>
      <c r="I4283" s="216"/>
      <c r="J4283" s="216"/>
      <c r="K4283" s="216"/>
      <c r="L4283" s="216"/>
      <c r="M4283" s="216"/>
      <c r="N4283" s="216"/>
      <c r="O4283" s="216"/>
      <c r="P4283" s="216"/>
      <c r="Q4283" s="216"/>
      <c r="R4283" s="216"/>
      <c r="S4283" s="216"/>
      <c r="T4283" s="216"/>
      <c r="U4283" s="216"/>
      <c r="V4283" s="216"/>
      <c r="W4283" s="216"/>
      <c r="X4283" s="216"/>
      <c r="Y4283" s="216"/>
      <c r="Z4283" s="216"/>
      <c r="AA4283" s="216"/>
      <c r="AB4283" s="216"/>
      <c r="AC4283" s="216"/>
      <c r="AD4283" s="216"/>
      <c r="AE4283" s="216"/>
      <c r="AF4283" s="216"/>
      <c r="AG4283" s="216"/>
      <c r="AH4283" s="216"/>
      <c r="AI4283" s="216"/>
      <c r="AJ4283" s="216"/>
      <c r="AK4283" s="216"/>
      <c r="AL4283" s="216"/>
      <c r="FY4283" s="184"/>
      <c r="JJ4283" s="184"/>
    </row>
    <row r="4284" spans="2:270">
      <c r="B4284" s="202"/>
      <c r="E4284" s="216"/>
      <c r="F4284" s="216"/>
      <c r="G4284" s="216"/>
      <c r="H4284" s="216"/>
      <c r="I4284" s="216"/>
      <c r="J4284" s="216"/>
      <c r="K4284" s="216"/>
      <c r="L4284" s="216"/>
      <c r="M4284" s="216"/>
      <c r="N4284" s="216"/>
      <c r="O4284" s="216"/>
      <c r="P4284" s="216"/>
      <c r="Q4284" s="216"/>
      <c r="R4284" s="216"/>
      <c r="S4284" s="216"/>
      <c r="T4284" s="216"/>
      <c r="U4284" s="216"/>
      <c r="V4284" s="216"/>
      <c r="W4284" s="216"/>
      <c r="X4284" s="216"/>
      <c r="Y4284" s="216"/>
      <c r="Z4284" s="216"/>
      <c r="AA4284" s="216"/>
      <c r="AB4284" s="216"/>
      <c r="AC4284" s="216"/>
      <c r="AD4284" s="216"/>
      <c r="AE4284" s="216"/>
      <c r="AF4284" s="216"/>
      <c r="AG4284" s="216"/>
      <c r="AH4284" s="216"/>
      <c r="AI4284" s="216"/>
      <c r="AJ4284" s="216"/>
      <c r="AK4284" s="216"/>
      <c r="AL4284" s="216"/>
      <c r="FY4284" s="184"/>
      <c r="JJ4284" s="184"/>
    </row>
    <row r="4285" spans="2:270">
      <c r="B4285" s="202"/>
      <c r="E4285" s="216"/>
      <c r="F4285" s="216"/>
      <c r="G4285" s="216"/>
      <c r="H4285" s="216"/>
      <c r="I4285" s="216"/>
      <c r="J4285" s="216"/>
      <c r="K4285" s="216"/>
      <c r="L4285" s="216"/>
      <c r="M4285" s="216"/>
      <c r="N4285" s="216"/>
      <c r="O4285" s="216"/>
      <c r="P4285" s="216"/>
      <c r="Q4285" s="216"/>
      <c r="R4285" s="216"/>
      <c r="S4285" s="216"/>
      <c r="T4285" s="216"/>
      <c r="U4285" s="216"/>
      <c r="V4285" s="216"/>
      <c r="W4285" s="216"/>
      <c r="X4285" s="216"/>
      <c r="Y4285" s="216"/>
      <c r="Z4285" s="216"/>
      <c r="AA4285" s="216"/>
      <c r="AB4285" s="216"/>
      <c r="AC4285" s="216"/>
      <c r="AD4285" s="216"/>
      <c r="AE4285" s="216"/>
      <c r="AF4285" s="216"/>
      <c r="AG4285" s="216"/>
      <c r="AH4285" s="216"/>
      <c r="AI4285" s="216"/>
      <c r="AJ4285" s="216"/>
      <c r="AK4285" s="216"/>
      <c r="AL4285" s="216"/>
      <c r="FY4285" s="184"/>
      <c r="JJ4285" s="184"/>
    </row>
    <row r="4286" spans="2:270">
      <c r="B4286" s="202"/>
      <c r="E4286" s="216"/>
      <c r="F4286" s="216"/>
      <c r="G4286" s="216"/>
      <c r="H4286" s="216"/>
      <c r="I4286" s="216"/>
      <c r="J4286" s="216"/>
      <c r="K4286" s="216"/>
      <c r="L4286" s="216"/>
      <c r="M4286" s="216"/>
      <c r="N4286" s="216"/>
      <c r="O4286" s="216"/>
      <c r="P4286" s="216"/>
      <c r="Q4286" s="216"/>
      <c r="R4286" s="216"/>
      <c r="S4286" s="216"/>
      <c r="T4286" s="216"/>
      <c r="U4286" s="216"/>
      <c r="V4286" s="216"/>
      <c r="W4286" s="216"/>
      <c r="X4286" s="216"/>
      <c r="Y4286" s="216"/>
      <c r="Z4286" s="216"/>
      <c r="AA4286" s="216"/>
      <c r="AB4286" s="216"/>
      <c r="AC4286" s="216"/>
      <c r="AD4286" s="216"/>
      <c r="AE4286" s="216"/>
      <c r="AF4286" s="216"/>
      <c r="AG4286" s="216"/>
      <c r="AH4286" s="216"/>
      <c r="AI4286" s="216"/>
      <c r="AJ4286" s="216"/>
      <c r="AK4286" s="216"/>
      <c r="AL4286" s="216"/>
      <c r="FY4286" s="184"/>
      <c r="JJ4286" s="184"/>
    </row>
    <row r="4287" spans="2:270">
      <c r="B4287" s="202"/>
      <c r="E4287" s="216"/>
      <c r="F4287" s="216"/>
      <c r="G4287" s="216"/>
      <c r="H4287" s="216"/>
      <c r="I4287" s="216"/>
      <c r="J4287" s="216"/>
      <c r="K4287" s="216"/>
      <c r="L4287" s="216"/>
      <c r="M4287" s="216"/>
      <c r="N4287" s="216"/>
      <c r="O4287" s="216"/>
      <c r="P4287" s="216"/>
      <c r="Q4287" s="216"/>
      <c r="R4287" s="216"/>
      <c r="S4287" s="216"/>
      <c r="T4287" s="216"/>
      <c r="U4287" s="216"/>
      <c r="V4287" s="216"/>
      <c r="W4287" s="216"/>
      <c r="X4287" s="216"/>
      <c r="Y4287" s="216"/>
      <c r="Z4287" s="216"/>
      <c r="AA4287" s="216"/>
      <c r="AB4287" s="216"/>
      <c r="AC4287" s="216"/>
      <c r="AD4287" s="216"/>
      <c r="AE4287" s="216"/>
      <c r="AF4287" s="216"/>
      <c r="AG4287" s="216"/>
      <c r="AH4287" s="216"/>
      <c r="AI4287" s="216"/>
      <c r="AJ4287" s="216"/>
      <c r="AK4287" s="216"/>
      <c r="AL4287" s="216"/>
      <c r="FY4287" s="184"/>
      <c r="JJ4287" s="184"/>
    </row>
    <row r="4288" spans="2:270">
      <c r="B4288" s="202"/>
      <c r="E4288" s="216"/>
      <c r="F4288" s="216"/>
      <c r="G4288" s="216"/>
      <c r="H4288" s="216"/>
      <c r="I4288" s="216"/>
      <c r="J4288" s="216"/>
      <c r="K4288" s="216"/>
      <c r="L4288" s="216"/>
      <c r="M4288" s="216"/>
      <c r="N4288" s="216"/>
      <c r="O4288" s="216"/>
      <c r="P4288" s="216"/>
      <c r="Q4288" s="216"/>
      <c r="R4288" s="216"/>
      <c r="S4288" s="216"/>
      <c r="T4288" s="216"/>
      <c r="U4288" s="216"/>
      <c r="V4288" s="216"/>
      <c r="W4288" s="216"/>
      <c r="X4288" s="216"/>
      <c r="Y4288" s="216"/>
      <c r="Z4288" s="216"/>
      <c r="AA4288" s="216"/>
      <c r="AB4288" s="216"/>
      <c r="AC4288" s="216"/>
      <c r="AD4288" s="216"/>
      <c r="AE4288" s="216"/>
      <c r="AF4288" s="216"/>
      <c r="AG4288" s="216"/>
      <c r="AH4288" s="216"/>
      <c r="AI4288" s="216"/>
      <c r="AJ4288" s="216"/>
      <c r="AK4288" s="216"/>
      <c r="AL4288" s="216"/>
      <c r="FY4288" s="184"/>
      <c r="JJ4288" s="184"/>
    </row>
    <row r="4289" spans="2:270">
      <c r="B4289" s="202"/>
      <c r="E4289" s="216"/>
      <c r="F4289" s="216"/>
      <c r="G4289" s="216"/>
      <c r="H4289" s="216"/>
      <c r="I4289" s="216"/>
      <c r="J4289" s="216"/>
      <c r="K4289" s="216"/>
      <c r="L4289" s="216"/>
      <c r="M4289" s="216"/>
      <c r="N4289" s="216"/>
      <c r="O4289" s="216"/>
      <c r="P4289" s="216"/>
      <c r="Q4289" s="216"/>
      <c r="R4289" s="216"/>
      <c r="S4289" s="216"/>
      <c r="T4289" s="216"/>
      <c r="U4289" s="216"/>
      <c r="V4289" s="216"/>
      <c r="W4289" s="216"/>
      <c r="X4289" s="216"/>
      <c r="Y4289" s="216"/>
      <c r="Z4289" s="216"/>
      <c r="AA4289" s="216"/>
      <c r="AB4289" s="216"/>
      <c r="AC4289" s="216"/>
      <c r="AD4289" s="216"/>
      <c r="AE4289" s="216"/>
      <c r="AF4289" s="216"/>
      <c r="AG4289" s="216"/>
      <c r="AH4289" s="216"/>
      <c r="AI4289" s="216"/>
      <c r="AJ4289" s="216"/>
      <c r="AK4289" s="216"/>
      <c r="AL4289" s="216"/>
      <c r="FY4289" s="184"/>
      <c r="JJ4289" s="184"/>
    </row>
    <row r="4290" spans="2:270">
      <c r="B4290" s="202"/>
      <c r="E4290" s="216"/>
      <c r="F4290" s="216"/>
      <c r="G4290" s="216"/>
      <c r="H4290" s="216"/>
      <c r="I4290" s="216"/>
      <c r="J4290" s="216"/>
      <c r="K4290" s="216"/>
      <c r="L4290" s="216"/>
      <c r="M4290" s="216"/>
      <c r="N4290" s="216"/>
      <c r="O4290" s="216"/>
      <c r="P4290" s="216"/>
      <c r="Q4290" s="216"/>
      <c r="R4290" s="216"/>
      <c r="S4290" s="216"/>
      <c r="T4290" s="216"/>
      <c r="U4290" s="216"/>
      <c r="V4290" s="216"/>
      <c r="W4290" s="216"/>
      <c r="X4290" s="216"/>
      <c r="Y4290" s="216"/>
      <c r="Z4290" s="216"/>
      <c r="AA4290" s="216"/>
      <c r="AB4290" s="216"/>
      <c r="AC4290" s="216"/>
      <c r="AD4290" s="216"/>
      <c r="AE4290" s="216"/>
      <c r="AF4290" s="216"/>
      <c r="AG4290" s="216"/>
      <c r="AH4290" s="216"/>
      <c r="AI4290" s="216"/>
      <c r="AJ4290" s="216"/>
      <c r="AK4290" s="216"/>
      <c r="AL4290" s="216"/>
      <c r="FY4290" s="184"/>
      <c r="JJ4290" s="184"/>
    </row>
    <row r="4291" spans="2:270">
      <c r="B4291" s="202"/>
      <c r="E4291" s="216"/>
      <c r="F4291" s="216"/>
      <c r="G4291" s="216"/>
      <c r="H4291" s="216"/>
      <c r="I4291" s="216"/>
      <c r="J4291" s="216"/>
      <c r="K4291" s="216"/>
      <c r="L4291" s="216"/>
      <c r="M4291" s="216"/>
      <c r="N4291" s="216"/>
      <c r="O4291" s="216"/>
      <c r="P4291" s="216"/>
      <c r="Q4291" s="216"/>
      <c r="R4291" s="216"/>
      <c r="S4291" s="216"/>
      <c r="T4291" s="216"/>
      <c r="U4291" s="216"/>
      <c r="V4291" s="216"/>
      <c r="W4291" s="216"/>
      <c r="X4291" s="216"/>
      <c r="Y4291" s="216"/>
      <c r="Z4291" s="216"/>
      <c r="AA4291" s="216"/>
      <c r="AB4291" s="216"/>
      <c r="AC4291" s="216"/>
      <c r="AD4291" s="216"/>
      <c r="AE4291" s="216"/>
      <c r="AF4291" s="216"/>
      <c r="AG4291" s="216"/>
      <c r="AH4291" s="216"/>
      <c r="AI4291" s="216"/>
      <c r="AJ4291" s="216"/>
      <c r="AK4291" s="216"/>
      <c r="AL4291" s="216"/>
      <c r="FY4291" s="184"/>
      <c r="JJ4291" s="184"/>
    </row>
    <row r="4292" spans="2:270">
      <c r="B4292" s="202"/>
      <c r="E4292" s="216"/>
      <c r="F4292" s="216"/>
      <c r="G4292" s="216"/>
      <c r="H4292" s="216"/>
      <c r="I4292" s="216"/>
      <c r="J4292" s="216"/>
      <c r="K4292" s="216"/>
      <c r="L4292" s="216"/>
      <c r="M4292" s="216"/>
      <c r="N4292" s="216"/>
      <c r="O4292" s="216"/>
      <c r="P4292" s="216"/>
      <c r="Q4292" s="216"/>
      <c r="R4292" s="216"/>
      <c r="S4292" s="216"/>
      <c r="T4292" s="216"/>
      <c r="U4292" s="216"/>
      <c r="V4292" s="216"/>
      <c r="W4292" s="216"/>
      <c r="X4292" s="216"/>
      <c r="Y4292" s="216"/>
      <c r="Z4292" s="216"/>
      <c r="AA4292" s="216"/>
      <c r="AB4292" s="216"/>
      <c r="AC4292" s="216"/>
      <c r="AD4292" s="216"/>
      <c r="AE4292" s="216"/>
      <c r="AF4292" s="216"/>
      <c r="AG4292" s="216"/>
      <c r="AH4292" s="216"/>
      <c r="AI4292" s="216"/>
      <c r="AJ4292" s="216"/>
      <c r="AK4292" s="216"/>
      <c r="AL4292" s="216"/>
      <c r="FY4292" s="184"/>
      <c r="JJ4292" s="184"/>
    </row>
    <row r="4293" spans="2:270">
      <c r="B4293" s="202"/>
      <c r="E4293" s="216"/>
      <c r="F4293" s="216"/>
      <c r="G4293" s="216"/>
      <c r="H4293" s="216"/>
      <c r="I4293" s="216"/>
      <c r="J4293" s="216"/>
      <c r="K4293" s="216"/>
      <c r="L4293" s="216"/>
      <c r="M4293" s="216"/>
      <c r="N4293" s="216"/>
      <c r="O4293" s="216"/>
      <c r="P4293" s="216"/>
      <c r="Q4293" s="216"/>
      <c r="R4293" s="216"/>
      <c r="S4293" s="216"/>
      <c r="T4293" s="216"/>
      <c r="U4293" s="216"/>
      <c r="V4293" s="216"/>
      <c r="W4293" s="216"/>
      <c r="X4293" s="216"/>
      <c r="Y4293" s="216"/>
      <c r="Z4293" s="216"/>
      <c r="AA4293" s="216"/>
      <c r="AB4293" s="216"/>
      <c r="AC4293" s="216"/>
      <c r="AD4293" s="216"/>
      <c r="AE4293" s="216"/>
      <c r="AF4293" s="216"/>
      <c r="AG4293" s="216"/>
      <c r="AH4293" s="216"/>
      <c r="AI4293" s="216"/>
      <c r="AJ4293" s="216"/>
      <c r="AK4293" s="216"/>
      <c r="AL4293" s="216"/>
      <c r="FY4293" s="184"/>
      <c r="JJ4293" s="184"/>
    </row>
    <row r="4294" spans="2:270">
      <c r="B4294" s="202"/>
      <c r="E4294" s="216"/>
      <c r="F4294" s="216"/>
      <c r="G4294" s="216"/>
      <c r="H4294" s="216"/>
      <c r="I4294" s="216"/>
      <c r="J4294" s="216"/>
      <c r="K4294" s="216"/>
      <c r="L4294" s="216"/>
      <c r="M4294" s="216"/>
      <c r="N4294" s="216"/>
      <c r="O4294" s="216"/>
      <c r="P4294" s="216"/>
      <c r="Q4294" s="216"/>
      <c r="R4294" s="216"/>
      <c r="S4294" s="216"/>
      <c r="T4294" s="216"/>
      <c r="U4294" s="216"/>
      <c r="V4294" s="216"/>
      <c r="W4294" s="216"/>
      <c r="X4294" s="216"/>
      <c r="Y4294" s="216"/>
      <c r="Z4294" s="216"/>
      <c r="AA4294" s="216"/>
      <c r="AB4294" s="216"/>
      <c r="AC4294" s="216"/>
      <c r="AD4294" s="216"/>
      <c r="AE4294" s="216"/>
      <c r="AF4294" s="216"/>
      <c r="AG4294" s="216"/>
      <c r="AH4294" s="216"/>
      <c r="AI4294" s="216"/>
      <c r="AJ4294" s="216"/>
      <c r="AK4294" s="216"/>
      <c r="AL4294" s="216"/>
      <c r="FY4294" s="184"/>
      <c r="JJ4294" s="184"/>
    </row>
    <row r="4295" spans="2:270">
      <c r="B4295" s="202"/>
      <c r="E4295" s="216"/>
      <c r="F4295" s="216"/>
      <c r="G4295" s="216"/>
      <c r="H4295" s="216"/>
      <c r="I4295" s="216"/>
      <c r="J4295" s="216"/>
      <c r="K4295" s="216"/>
      <c r="L4295" s="216"/>
      <c r="M4295" s="216"/>
      <c r="N4295" s="216"/>
      <c r="O4295" s="216"/>
      <c r="P4295" s="216"/>
      <c r="Q4295" s="216"/>
      <c r="R4295" s="216"/>
      <c r="S4295" s="216"/>
      <c r="T4295" s="216"/>
      <c r="U4295" s="216"/>
      <c r="V4295" s="216"/>
      <c r="W4295" s="216"/>
      <c r="X4295" s="216"/>
      <c r="Y4295" s="216"/>
      <c r="Z4295" s="216"/>
      <c r="AA4295" s="216"/>
      <c r="AB4295" s="216"/>
      <c r="AC4295" s="216"/>
      <c r="AD4295" s="216"/>
      <c r="AE4295" s="216"/>
      <c r="AF4295" s="216"/>
      <c r="AG4295" s="216"/>
      <c r="AH4295" s="216"/>
      <c r="AI4295" s="216"/>
      <c r="AJ4295" s="216"/>
      <c r="AK4295" s="216"/>
      <c r="AL4295" s="216"/>
      <c r="FY4295" s="184"/>
      <c r="JJ4295" s="184"/>
    </row>
    <row r="4296" spans="2:270">
      <c r="B4296" s="202"/>
      <c r="E4296" s="216"/>
      <c r="F4296" s="216"/>
      <c r="G4296" s="216"/>
      <c r="H4296" s="216"/>
      <c r="I4296" s="216"/>
      <c r="J4296" s="216"/>
      <c r="K4296" s="216"/>
      <c r="L4296" s="216"/>
      <c r="M4296" s="216"/>
      <c r="N4296" s="216"/>
      <c r="O4296" s="216"/>
      <c r="P4296" s="216"/>
      <c r="Q4296" s="216"/>
      <c r="R4296" s="216"/>
      <c r="S4296" s="216"/>
      <c r="T4296" s="216"/>
      <c r="U4296" s="216"/>
      <c r="V4296" s="216"/>
      <c r="W4296" s="216"/>
      <c r="X4296" s="216"/>
      <c r="Y4296" s="216"/>
      <c r="Z4296" s="216"/>
      <c r="AA4296" s="216"/>
      <c r="AB4296" s="216"/>
      <c r="AC4296" s="216"/>
      <c r="AD4296" s="216"/>
      <c r="AE4296" s="216"/>
      <c r="AF4296" s="216"/>
      <c r="AG4296" s="216"/>
      <c r="AH4296" s="216"/>
      <c r="AI4296" s="216"/>
      <c r="AJ4296" s="216"/>
      <c r="AK4296" s="216"/>
      <c r="AL4296" s="216"/>
      <c r="FY4296" s="184"/>
      <c r="JJ4296" s="184"/>
    </row>
    <row r="4297" spans="2:270">
      <c r="B4297" s="202"/>
      <c r="E4297" s="216"/>
      <c r="F4297" s="216"/>
      <c r="G4297" s="216"/>
      <c r="H4297" s="216"/>
      <c r="I4297" s="216"/>
      <c r="J4297" s="216"/>
      <c r="K4297" s="216"/>
      <c r="L4297" s="216"/>
      <c r="M4297" s="216"/>
      <c r="N4297" s="216"/>
      <c r="O4297" s="216"/>
      <c r="P4297" s="216"/>
      <c r="Q4297" s="216"/>
      <c r="R4297" s="216"/>
      <c r="S4297" s="216"/>
      <c r="T4297" s="216"/>
      <c r="U4297" s="216"/>
      <c r="V4297" s="216"/>
      <c r="W4297" s="216"/>
      <c r="X4297" s="216"/>
      <c r="Y4297" s="216"/>
      <c r="Z4297" s="216"/>
      <c r="AA4297" s="216"/>
      <c r="AB4297" s="216"/>
      <c r="AC4297" s="216"/>
      <c r="AD4297" s="216"/>
      <c r="AE4297" s="216"/>
      <c r="AF4297" s="216"/>
      <c r="AG4297" s="216"/>
      <c r="AH4297" s="216"/>
      <c r="AI4297" s="216"/>
      <c r="AJ4297" s="216"/>
      <c r="AK4297" s="216"/>
      <c r="AL4297" s="216"/>
      <c r="FY4297" s="184"/>
      <c r="JJ4297" s="184"/>
    </row>
    <row r="4298" spans="2:270">
      <c r="B4298" s="202"/>
      <c r="E4298" s="216"/>
      <c r="F4298" s="216"/>
      <c r="G4298" s="216"/>
      <c r="H4298" s="216"/>
      <c r="I4298" s="216"/>
      <c r="J4298" s="216"/>
      <c r="K4298" s="216"/>
      <c r="L4298" s="216"/>
      <c r="M4298" s="216"/>
      <c r="N4298" s="216"/>
      <c r="O4298" s="216"/>
      <c r="P4298" s="216"/>
      <c r="Q4298" s="216"/>
      <c r="R4298" s="216"/>
      <c r="S4298" s="216"/>
      <c r="T4298" s="216"/>
      <c r="U4298" s="216"/>
      <c r="V4298" s="216"/>
      <c r="W4298" s="216"/>
      <c r="X4298" s="216"/>
      <c r="Y4298" s="216"/>
      <c r="Z4298" s="216"/>
      <c r="AA4298" s="216"/>
      <c r="AB4298" s="216"/>
      <c r="AC4298" s="216"/>
      <c r="AD4298" s="216"/>
      <c r="AE4298" s="216"/>
      <c r="AF4298" s="216"/>
      <c r="AG4298" s="216"/>
      <c r="AH4298" s="216"/>
      <c r="AI4298" s="216"/>
      <c r="AJ4298" s="216"/>
      <c r="AK4298" s="216"/>
      <c r="AL4298" s="216"/>
      <c r="FY4298" s="184"/>
      <c r="JJ4298" s="184"/>
    </row>
    <row r="4299" spans="2:270">
      <c r="B4299" s="202"/>
      <c r="E4299" s="216"/>
      <c r="F4299" s="216"/>
      <c r="G4299" s="216"/>
      <c r="H4299" s="216"/>
      <c r="I4299" s="216"/>
      <c r="J4299" s="216"/>
      <c r="K4299" s="216"/>
      <c r="L4299" s="216"/>
      <c r="M4299" s="216"/>
      <c r="N4299" s="216"/>
      <c r="O4299" s="216"/>
      <c r="P4299" s="216"/>
      <c r="Q4299" s="216"/>
      <c r="R4299" s="216"/>
      <c r="S4299" s="216"/>
      <c r="T4299" s="216"/>
      <c r="U4299" s="216"/>
      <c r="V4299" s="216"/>
      <c r="W4299" s="216"/>
      <c r="X4299" s="216"/>
      <c r="Y4299" s="216"/>
      <c r="Z4299" s="216"/>
      <c r="AA4299" s="216"/>
      <c r="AB4299" s="216"/>
      <c r="AC4299" s="216"/>
      <c r="AD4299" s="216"/>
      <c r="AE4299" s="216"/>
      <c r="AF4299" s="216"/>
      <c r="AG4299" s="216"/>
      <c r="AH4299" s="216"/>
      <c r="AI4299" s="216"/>
      <c r="AJ4299" s="216"/>
      <c r="AK4299" s="216"/>
      <c r="AL4299" s="216"/>
      <c r="FY4299" s="184"/>
      <c r="JJ4299" s="184"/>
    </row>
    <row r="4300" spans="2:270">
      <c r="B4300" s="202"/>
      <c r="E4300" s="216"/>
      <c r="F4300" s="216"/>
      <c r="G4300" s="216"/>
      <c r="H4300" s="216"/>
      <c r="I4300" s="216"/>
      <c r="J4300" s="216"/>
      <c r="K4300" s="216"/>
      <c r="L4300" s="216"/>
      <c r="M4300" s="216"/>
      <c r="N4300" s="216"/>
      <c r="O4300" s="216"/>
      <c r="P4300" s="216"/>
      <c r="Q4300" s="216"/>
      <c r="R4300" s="216"/>
      <c r="S4300" s="216"/>
      <c r="T4300" s="216"/>
      <c r="U4300" s="216"/>
      <c r="V4300" s="216"/>
      <c r="W4300" s="216"/>
      <c r="X4300" s="216"/>
      <c r="Y4300" s="216"/>
      <c r="Z4300" s="216"/>
      <c r="AA4300" s="216"/>
      <c r="AB4300" s="216"/>
      <c r="AC4300" s="216"/>
      <c r="AD4300" s="216"/>
      <c r="AE4300" s="216"/>
      <c r="AF4300" s="216"/>
      <c r="AG4300" s="216"/>
      <c r="AH4300" s="216"/>
      <c r="AI4300" s="216"/>
      <c r="AJ4300" s="216"/>
      <c r="AK4300" s="216"/>
      <c r="AL4300" s="216"/>
      <c r="FY4300" s="184"/>
      <c r="JJ4300" s="184"/>
    </row>
    <row r="4301" spans="2:270">
      <c r="B4301" s="202"/>
      <c r="E4301" s="216"/>
      <c r="F4301" s="216"/>
      <c r="G4301" s="216"/>
      <c r="H4301" s="216"/>
      <c r="I4301" s="216"/>
      <c r="J4301" s="216"/>
      <c r="K4301" s="216"/>
      <c r="L4301" s="216"/>
      <c r="M4301" s="216"/>
      <c r="N4301" s="216"/>
      <c r="O4301" s="216"/>
      <c r="P4301" s="216"/>
      <c r="Q4301" s="216"/>
      <c r="R4301" s="216"/>
      <c r="S4301" s="216"/>
      <c r="T4301" s="216"/>
      <c r="U4301" s="216"/>
      <c r="V4301" s="216"/>
      <c r="W4301" s="216"/>
      <c r="X4301" s="216"/>
      <c r="Y4301" s="216"/>
      <c r="Z4301" s="216"/>
      <c r="AA4301" s="216"/>
      <c r="AB4301" s="216"/>
      <c r="AC4301" s="216"/>
      <c r="AD4301" s="216"/>
      <c r="AE4301" s="216"/>
      <c r="AF4301" s="216"/>
      <c r="AG4301" s="216"/>
      <c r="AH4301" s="216"/>
      <c r="AI4301" s="216"/>
      <c r="AJ4301" s="216"/>
      <c r="AK4301" s="216"/>
      <c r="AL4301" s="216"/>
      <c r="FY4301" s="184"/>
      <c r="JJ4301" s="184"/>
    </row>
    <row r="4302" spans="2:270">
      <c r="B4302" s="202"/>
      <c r="E4302" s="216"/>
      <c r="F4302" s="216"/>
      <c r="G4302" s="216"/>
      <c r="H4302" s="216"/>
      <c r="I4302" s="216"/>
      <c r="J4302" s="216"/>
      <c r="K4302" s="216"/>
      <c r="L4302" s="216"/>
      <c r="M4302" s="216"/>
      <c r="N4302" s="216"/>
      <c r="O4302" s="216"/>
      <c r="P4302" s="216"/>
      <c r="Q4302" s="216"/>
      <c r="R4302" s="216"/>
      <c r="S4302" s="216"/>
      <c r="T4302" s="216"/>
      <c r="U4302" s="216"/>
      <c r="V4302" s="216"/>
      <c r="W4302" s="216"/>
      <c r="X4302" s="216"/>
      <c r="Y4302" s="216"/>
      <c r="Z4302" s="216"/>
      <c r="AA4302" s="216"/>
      <c r="AB4302" s="216"/>
      <c r="AC4302" s="216"/>
      <c r="AD4302" s="216"/>
      <c r="AE4302" s="216"/>
      <c r="AF4302" s="216"/>
      <c r="AG4302" s="216"/>
      <c r="AH4302" s="216"/>
      <c r="AI4302" s="216"/>
      <c r="AJ4302" s="216"/>
      <c r="AK4302" s="216"/>
      <c r="AL4302" s="216"/>
      <c r="FY4302" s="184"/>
      <c r="JJ4302" s="184"/>
    </row>
    <row r="4303" spans="2:270">
      <c r="B4303" s="202"/>
      <c r="E4303" s="216"/>
      <c r="F4303" s="216"/>
      <c r="G4303" s="216"/>
      <c r="H4303" s="216"/>
      <c r="I4303" s="216"/>
      <c r="J4303" s="216"/>
      <c r="K4303" s="216"/>
      <c r="L4303" s="216"/>
      <c r="M4303" s="216"/>
      <c r="N4303" s="216"/>
      <c r="O4303" s="216"/>
      <c r="P4303" s="216"/>
      <c r="Q4303" s="216"/>
      <c r="R4303" s="216"/>
      <c r="S4303" s="216"/>
      <c r="T4303" s="216"/>
      <c r="U4303" s="216"/>
      <c r="V4303" s="216"/>
      <c r="W4303" s="216"/>
      <c r="X4303" s="216"/>
      <c r="Y4303" s="216"/>
      <c r="Z4303" s="216"/>
      <c r="AA4303" s="216"/>
      <c r="AB4303" s="216"/>
      <c r="AC4303" s="216"/>
      <c r="AD4303" s="216"/>
      <c r="AE4303" s="216"/>
      <c r="AF4303" s="216"/>
      <c r="AG4303" s="216"/>
      <c r="AH4303" s="216"/>
      <c r="AI4303" s="216"/>
      <c r="AJ4303" s="216"/>
      <c r="AK4303" s="216"/>
      <c r="AL4303" s="216"/>
      <c r="FY4303" s="184"/>
      <c r="JJ4303" s="184"/>
    </row>
    <row r="4304" spans="2:270">
      <c r="B4304" s="202"/>
      <c r="E4304" s="216"/>
      <c r="F4304" s="216"/>
      <c r="G4304" s="216"/>
      <c r="H4304" s="216"/>
      <c r="I4304" s="216"/>
      <c r="J4304" s="216"/>
      <c r="K4304" s="216"/>
      <c r="L4304" s="216"/>
      <c r="M4304" s="216"/>
      <c r="N4304" s="216"/>
      <c r="O4304" s="216"/>
      <c r="P4304" s="216"/>
      <c r="Q4304" s="216"/>
      <c r="R4304" s="216"/>
      <c r="S4304" s="216"/>
      <c r="T4304" s="216"/>
      <c r="U4304" s="216"/>
      <c r="V4304" s="216"/>
      <c r="W4304" s="216"/>
      <c r="X4304" s="216"/>
      <c r="Y4304" s="216"/>
      <c r="Z4304" s="216"/>
      <c r="AA4304" s="216"/>
      <c r="AB4304" s="216"/>
      <c r="AC4304" s="216"/>
      <c r="AD4304" s="216"/>
      <c r="AE4304" s="216"/>
      <c r="AF4304" s="216"/>
      <c r="AG4304" s="216"/>
      <c r="AH4304" s="216"/>
      <c r="AI4304" s="216"/>
      <c r="AJ4304" s="216"/>
      <c r="AK4304" s="216"/>
      <c r="AL4304" s="216"/>
      <c r="FY4304" s="184"/>
      <c r="JJ4304" s="184"/>
    </row>
    <row r="4305" spans="2:270">
      <c r="B4305" s="202"/>
      <c r="E4305" s="216"/>
      <c r="F4305" s="216"/>
      <c r="G4305" s="216"/>
      <c r="H4305" s="216"/>
      <c r="I4305" s="216"/>
      <c r="J4305" s="216"/>
      <c r="K4305" s="216"/>
      <c r="L4305" s="216"/>
      <c r="M4305" s="216"/>
      <c r="N4305" s="216"/>
      <c r="O4305" s="216"/>
      <c r="P4305" s="216"/>
      <c r="Q4305" s="216"/>
      <c r="R4305" s="216"/>
      <c r="S4305" s="216"/>
      <c r="T4305" s="216"/>
      <c r="U4305" s="216"/>
      <c r="V4305" s="216"/>
      <c r="W4305" s="216"/>
      <c r="X4305" s="216"/>
      <c r="Y4305" s="216"/>
      <c r="Z4305" s="216"/>
      <c r="AA4305" s="216"/>
      <c r="AB4305" s="216"/>
      <c r="AC4305" s="216"/>
      <c r="AD4305" s="216"/>
      <c r="AE4305" s="216"/>
      <c r="AF4305" s="216"/>
      <c r="AG4305" s="216"/>
      <c r="AH4305" s="216"/>
      <c r="AI4305" s="216"/>
      <c r="AJ4305" s="216"/>
      <c r="AK4305" s="216"/>
      <c r="AL4305" s="216"/>
      <c r="FY4305" s="184"/>
      <c r="JJ4305" s="184"/>
    </row>
    <row r="4306" spans="2:270">
      <c r="B4306" s="202"/>
      <c r="E4306" s="216"/>
      <c r="F4306" s="216"/>
      <c r="G4306" s="216"/>
      <c r="H4306" s="216"/>
      <c r="I4306" s="216"/>
      <c r="J4306" s="216"/>
      <c r="K4306" s="216"/>
      <c r="L4306" s="216"/>
      <c r="M4306" s="216"/>
      <c r="N4306" s="216"/>
      <c r="O4306" s="216"/>
      <c r="P4306" s="216"/>
      <c r="Q4306" s="216"/>
      <c r="R4306" s="216"/>
      <c r="S4306" s="216"/>
      <c r="T4306" s="216"/>
      <c r="U4306" s="216"/>
      <c r="V4306" s="216"/>
      <c r="W4306" s="216"/>
      <c r="X4306" s="216"/>
      <c r="Y4306" s="216"/>
      <c r="Z4306" s="216"/>
      <c r="AA4306" s="216"/>
      <c r="AB4306" s="216"/>
      <c r="AC4306" s="216"/>
      <c r="AD4306" s="216"/>
      <c r="AE4306" s="216"/>
      <c r="AF4306" s="216"/>
      <c r="AG4306" s="216"/>
      <c r="AH4306" s="216"/>
      <c r="AI4306" s="216"/>
      <c r="AJ4306" s="216"/>
      <c r="AK4306" s="216"/>
      <c r="AL4306" s="216"/>
      <c r="FY4306" s="184"/>
      <c r="JJ4306" s="184"/>
    </row>
    <row r="4307" spans="2:270">
      <c r="B4307" s="202"/>
      <c r="E4307" s="216"/>
      <c r="F4307" s="216"/>
      <c r="G4307" s="216"/>
      <c r="H4307" s="216"/>
      <c r="I4307" s="216"/>
      <c r="J4307" s="216"/>
      <c r="K4307" s="216"/>
      <c r="L4307" s="216"/>
      <c r="M4307" s="216"/>
      <c r="N4307" s="216"/>
      <c r="O4307" s="216"/>
      <c r="P4307" s="216"/>
      <c r="Q4307" s="216"/>
      <c r="R4307" s="216"/>
      <c r="S4307" s="216"/>
      <c r="T4307" s="216"/>
      <c r="U4307" s="216"/>
      <c r="V4307" s="216"/>
      <c r="W4307" s="216"/>
      <c r="X4307" s="216"/>
      <c r="Y4307" s="216"/>
      <c r="Z4307" s="216"/>
      <c r="AA4307" s="216"/>
      <c r="AB4307" s="216"/>
      <c r="AC4307" s="216"/>
      <c r="AD4307" s="216"/>
      <c r="AE4307" s="216"/>
      <c r="AF4307" s="216"/>
      <c r="AG4307" s="216"/>
      <c r="AH4307" s="216"/>
      <c r="AI4307" s="216"/>
      <c r="AJ4307" s="216"/>
      <c r="AK4307" s="216"/>
      <c r="AL4307" s="216"/>
      <c r="FY4307" s="184"/>
      <c r="JJ4307" s="184"/>
    </row>
    <row r="4308" spans="2:270">
      <c r="B4308" s="202"/>
      <c r="E4308" s="216"/>
      <c r="F4308" s="216"/>
      <c r="G4308" s="216"/>
      <c r="H4308" s="216"/>
      <c r="I4308" s="216"/>
      <c r="J4308" s="216"/>
      <c r="K4308" s="216"/>
      <c r="L4308" s="216"/>
      <c r="M4308" s="216"/>
      <c r="N4308" s="216"/>
      <c r="O4308" s="216"/>
      <c r="P4308" s="216"/>
      <c r="Q4308" s="216"/>
      <c r="R4308" s="216"/>
      <c r="S4308" s="216"/>
      <c r="T4308" s="216"/>
      <c r="U4308" s="216"/>
      <c r="V4308" s="216"/>
      <c r="W4308" s="216"/>
      <c r="X4308" s="216"/>
      <c r="Y4308" s="216"/>
      <c r="Z4308" s="216"/>
      <c r="AA4308" s="216"/>
      <c r="AB4308" s="216"/>
      <c r="AC4308" s="216"/>
      <c r="AD4308" s="216"/>
      <c r="AE4308" s="216"/>
      <c r="AF4308" s="216"/>
      <c r="AG4308" s="216"/>
      <c r="AH4308" s="216"/>
      <c r="AI4308" s="216"/>
      <c r="AJ4308" s="216"/>
      <c r="AK4308" s="216"/>
      <c r="AL4308" s="216"/>
      <c r="FY4308" s="184"/>
      <c r="JJ4308" s="184"/>
    </row>
    <row r="4309" spans="2:270">
      <c r="B4309" s="202"/>
      <c r="E4309" s="216"/>
      <c r="F4309" s="216"/>
      <c r="G4309" s="216"/>
      <c r="H4309" s="216"/>
      <c r="I4309" s="216"/>
      <c r="J4309" s="216"/>
      <c r="K4309" s="216"/>
      <c r="L4309" s="216"/>
      <c r="M4309" s="216"/>
      <c r="N4309" s="216"/>
      <c r="O4309" s="216"/>
      <c r="P4309" s="216"/>
      <c r="Q4309" s="216"/>
      <c r="R4309" s="216"/>
      <c r="S4309" s="216"/>
      <c r="T4309" s="216"/>
      <c r="U4309" s="216"/>
      <c r="V4309" s="216"/>
      <c r="W4309" s="216"/>
      <c r="X4309" s="216"/>
      <c r="Y4309" s="216"/>
      <c r="Z4309" s="216"/>
      <c r="AA4309" s="216"/>
      <c r="AB4309" s="216"/>
      <c r="AC4309" s="216"/>
      <c r="AD4309" s="216"/>
      <c r="AE4309" s="216"/>
      <c r="AF4309" s="216"/>
      <c r="AG4309" s="216"/>
      <c r="AH4309" s="216"/>
      <c r="AI4309" s="216"/>
      <c r="AJ4309" s="216"/>
      <c r="AK4309" s="216"/>
      <c r="AL4309" s="216"/>
      <c r="FY4309" s="184"/>
      <c r="JJ4309" s="184"/>
    </row>
    <row r="4310" spans="2:270">
      <c r="B4310" s="202"/>
      <c r="E4310" s="216"/>
      <c r="F4310" s="216"/>
      <c r="G4310" s="216"/>
      <c r="H4310" s="216"/>
      <c r="I4310" s="216"/>
      <c r="J4310" s="216"/>
      <c r="K4310" s="216"/>
      <c r="L4310" s="216"/>
      <c r="M4310" s="216"/>
      <c r="N4310" s="216"/>
      <c r="O4310" s="216"/>
      <c r="P4310" s="216"/>
      <c r="Q4310" s="216"/>
      <c r="R4310" s="216"/>
      <c r="S4310" s="216"/>
      <c r="T4310" s="216"/>
      <c r="U4310" s="216"/>
      <c r="V4310" s="216"/>
      <c r="W4310" s="216"/>
      <c r="X4310" s="216"/>
      <c r="Y4310" s="216"/>
      <c r="Z4310" s="216"/>
      <c r="AA4310" s="216"/>
      <c r="AB4310" s="216"/>
      <c r="AC4310" s="216"/>
      <c r="AD4310" s="216"/>
      <c r="AE4310" s="216"/>
      <c r="AF4310" s="216"/>
      <c r="AG4310" s="216"/>
      <c r="AH4310" s="216"/>
      <c r="AI4310" s="216"/>
      <c r="AJ4310" s="216"/>
      <c r="AK4310" s="216"/>
      <c r="AL4310" s="216"/>
      <c r="FY4310" s="184"/>
      <c r="JJ4310" s="184"/>
    </row>
    <row r="4311" spans="2:270">
      <c r="B4311" s="202"/>
      <c r="E4311" s="216"/>
      <c r="F4311" s="216"/>
      <c r="G4311" s="216"/>
      <c r="H4311" s="216"/>
      <c r="I4311" s="216"/>
      <c r="J4311" s="216"/>
      <c r="K4311" s="216"/>
      <c r="L4311" s="216"/>
      <c r="M4311" s="216"/>
      <c r="N4311" s="216"/>
      <c r="O4311" s="216"/>
      <c r="P4311" s="216"/>
      <c r="Q4311" s="216"/>
      <c r="R4311" s="216"/>
      <c r="S4311" s="216"/>
      <c r="T4311" s="216"/>
      <c r="U4311" s="216"/>
      <c r="V4311" s="216"/>
      <c r="W4311" s="216"/>
      <c r="X4311" s="216"/>
      <c r="Y4311" s="216"/>
      <c r="Z4311" s="216"/>
      <c r="AA4311" s="216"/>
      <c r="AB4311" s="216"/>
      <c r="AC4311" s="216"/>
      <c r="AD4311" s="216"/>
      <c r="AE4311" s="216"/>
      <c r="AF4311" s="216"/>
      <c r="AG4311" s="216"/>
      <c r="AH4311" s="216"/>
      <c r="AI4311" s="216"/>
      <c r="AJ4311" s="216"/>
      <c r="AK4311" s="216"/>
      <c r="AL4311" s="216"/>
      <c r="FY4311" s="184"/>
      <c r="JJ4311" s="184"/>
    </row>
    <row r="4312" spans="2:270">
      <c r="B4312" s="202"/>
      <c r="E4312" s="216"/>
      <c r="F4312" s="216"/>
      <c r="G4312" s="216"/>
      <c r="H4312" s="216"/>
      <c r="I4312" s="216"/>
      <c r="J4312" s="216"/>
      <c r="K4312" s="216"/>
      <c r="L4312" s="216"/>
      <c r="M4312" s="216"/>
      <c r="N4312" s="216"/>
      <c r="O4312" s="216"/>
      <c r="P4312" s="216"/>
      <c r="Q4312" s="216"/>
      <c r="R4312" s="216"/>
      <c r="S4312" s="216"/>
      <c r="T4312" s="216"/>
      <c r="U4312" s="216"/>
      <c r="V4312" s="216"/>
      <c r="W4312" s="216"/>
      <c r="X4312" s="216"/>
      <c r="Y4312" s="216"/>
      <c r="Z4312" s="216"/>
      <c r="AA4312" s="216"/>
      <c r="AB4312" s="216"/>
      <c r="AC4312" s="216"/>
      <c r="AD4312" s="216"/>
      <c r="AE4312" s="216"/>
      <c r="AF4312" s="216"/>
      <c r="AG4312" s="216"/>
      <c r="AH4312" s="216"/>
      <c r="AI4312" s="216"/>
      <c r="AJ4312" s="216"/>
      <c r="AK4312" s="216"/>
      <c r="AL4312" s="216"/>
      <c r="FY4312" s="184"/>
      <c r="JJ4312" s="184"/>
    </row>
    <row r="4313" spans="2:270">
      <c r="B4313" s="202"/>
      <c r="E4313" s="216"/>
      <c r="F4313" s="216"/>
      <c r="G4313" s="216"/>
      <c r="H4313" s="216"/>
      <c r="I4313" s="216"/>
      <c r="J4313" s="216"/>
      <c r="K4313" s="216"/>
      <c r="L4313" s="216"/>
      <c r="M4313" s="216"/>
      <c r="N4313" s="216"/>
      <c r="O4313" s="216"/>
      <c r="P4313" s="216"/>
      <c r="Q4313" s="216"/>
      <c r="R4313" s="216"/>
      <c r="S4313" s="216"/>
      <c r="T4313" s="216"/>
      <c r="U4313" s="216"/>
      <c r="V4313" s="216"/>
      <c r="W4313" s="216"/>
      <c r="X4313" s="216"/>
      <c r="Y4313" s="216"/>
      <c r="Z4313" s="216"/>
      <c r="AA4313" s="216"/>
      <c r="AB4313" s="216"/>
      <c r="AC4313" s="216"/>
      <c r="AD4313" s="216"/>
      <c r="AE4313" s="216"/>
      <c r="AF4313" s="216"/>
      <c r="AG4313" s="216"/>
      <c r="AH4313" s="216"/>
      <c r="AI4313" s="216"/>
      <c r="AJ4313" s="216"/>
      <c r="AK4313" s="216"/>
      <c r="AL4313" s="216"/>
      <c r="FY4313" s="184"/>
      <c r="JJ4313" s="184"/>
    </row>
    <row r="4314" spans="2:270">
      <c r="B4314" s="202"/>
      <c r="E4314" s="216"/>
      <c r="F4314" s="216"/>
      <c r="G4314" s="216"/>
      <c r="H4314" s="216"/>
      <c r="I4314" s="216"/>
      <c r="J4314" s="216"/>
      <c r="K4314" s="216"/>
      <c r="L4314" s="216"/>
      <c r="M4314" s="216"/>
      <c r="N4314" s="216"/>
      <c r="O4314" s="216"/>
      <c r="P4314" s="216"/>
      <c r="Q4314" s="216"/>
      <c r="R4314" s="216"/>
      <c r="S4314" s="216"/>
      <c r="T4314" s="216"/>
      <c r="U4314" s="216"/>
      <c r="V4314" s="216"/>
      <c r="W4314" s="216"/>
      <c r="X4314" s="216"/>
      <c r="Y4314" s="216"/>
      <c r="Z4314" s="216"/>
      <c r="AA4314" s="216"/>
      <c r="AB4314" s="216"/>
      <c r="AC4314" s="216"/>
      <c r="AD4314" s="216"/>
      <c r="AE4314" s="216"/>
      <c r="AF4314" s="216"/>
      <c r="AG4314" s="216"/>
      <c r="AH4314" s="216"/>
      <c r="AI4314" s="216"/>
      <c r="AJ4314" s="216"/>
      <c r="AK4314" s="216"/>
      <c r="AL4314" s="216"/>
      <c r="FY4314" s="184"/>
      <c r="JJ4314" s="184"/>
    </row>
    <row r="4315" spans="2:270">
      <c r="B4315" s="202"/>
      <c r="E4315" s="216"/>
      <c r="F4315" s="216"/>
      <c r="G4315" s="216"/>
      <c r="H4315" s="216"/>
      <c r="I4315" s="216"/>
      <c r="J4315" s="216"/>
      <c r="K4315" s="216"/>
      <c r="L4315" s="216"/>
      <c r="M4315" s="216"/>
      <c r="N4315" s="216"/>
      <c r="O4315" s="216"/>
      <c r="P4315" s="216"/>
      <c r="Q4315" s="216"/>
      <c r="R4315" s="216"/>
      <c r="S4315" s="216"/>
      <c r="T4315" s="216"/>
      <c r="U4315" s="216"/>
      <c r="V4315" s="216"/>
      <c r="W4315" s="216"/>
      <c r="X4315" s="216"/>
      <c r="Y4315" s="216"/>
      <c r="Z4315" s="216"/>
      <c r="AA4315" s="216"/>
      <c r="AB4315" s="216"/>
      <c r="AC4315" s="216"/>
      <c r="AD4315" s="216"/>
      <c r="AE4315" s="216"/>
      <c r="AF4315" s="216"/>
      <c r="AG4315" s="216"/>
      <c r="AH4315" s="216"/>
      <c r="AI4315" s="216"/>
      <c r="AJ4315" s="216"/>
      <c r="AK4315" s="216"/>
      <c r="AL4315" s="216"/>
      <c r="FY4315" s="184"/>
      <c r="JJ4315" s="184"/>
    </row>
    <row r="4316" spans="2:270">
      <c r="B4316" s="202"/>
      <c r="E4316" s="216"/>
      <c r="F4316" s="216"/>
      <c r="G4316" s="216"/>
      <c r="H4316" s="216"/>
      <c r="I4316" s="216"/>
      <c r="J4316" s="216"/>
      <c r="K4316" s="216"/>
      <c r="L4316" s="216"/>
      <c r="M4316" s="216"/>
      <c r="N4316" s="216"/>
      <c r="O4316" s="216"/>
      <c r="P4316" s="216"/>
      <c r="Q4316" s="216"/>
      <c r="R4316" s="216"/>
      <c r="S4316" s="216"/>
      <c r="T4316" s="216"/>
      <c r="U4316" s="216"/>
      <c r="V4316" s="216"/>
      <c r="W4316" s="216"/>
      <c r="X4316" s="216"/>
      <c r="Y4316" s="216"/>
      <c r="Z4316" s="216"/>
      <c r="AA4316" s="216"/>
      <c r="AB4316" s="216"/>
      <c r="AC4316" s="216"/>
      <c r="AD4316" s="216"/>
      <c r="AE4316" s="216"/>
      <c r="AF4316" s="216"/>
      <c r="AG4316" s="216"/>
      <c r="AH4316" s="216"/>
      <c r="AI4316" s="216"/>
      <c r="AJ4316" s="216"/>
      <c r="AK4316" s="216"/>
      <c r="AL4316" s="216"/>
      <c r="FY4316" s="184"/>
      <c r="JJ4316" s="184"/>
    </row>
    <row r="4317" spans="2:270">
      <c r="B4317" s="202"/>
      <c r="E4317" s="216"/>
      <c r="F4317" s="216"/>
      <c r="G4317" s="216"/>
      <c r="H4317" s="216"/>
      <c r="I4317" s="216"/>
      <c r="J4317" s="216"/>
      <c r="K4317" s="216"/>
      <c r="L4317" s="216"/>
      <c r="M4317" s="216"/>
      <c r="N4317" s="216"/>
      <c r="O4317" s="216"/>
      <c r="P4317" s="216"/>
      <c r="Q4317" s="216"/>
      <c r="R4317" s="216"/>
      <c r="S4317" s="216"/>
      <c r="T4317" s="216"/>
      <c r="U4317" s="216"/>
      <c r="V4317" s="216"/>
      <c r="W4317" s="216"/>
      <c r="X4317" s="216"/>
      <c r="Y4317" s="216"/>
      <c r="Z4317" s="216"/>
      <c r="AA4317" s="216"/>
      <c r="AB4317" s="216"/>
      <c r="AC4317" s="216"/>
      <c r="AD4317" s="216"/>
      <c r="AE4317" s="216"/>
      <c r="AF4317" s="216"/>
      <c r="AG4317" s="216"/>
      <c r="AH4317" s="216"/>
      <c r="AI4317" s="216"/>
      <c r="AJ4317" s="216"/>
      <c r="AK4317" s="216"/>
      <c r="AL4317" s="216"/>
      <c r="FY4317" s="184"/>
      <c r="JJ4317" s="184"/>
    </row>
    <row r="4318" spans="2:270">
      <c r="B4318" s="202"/>
      <c r="E4318" s="216"/>
      <c r="F4318" s="216"/>
      <c r="G4318" s="216"/>
      <c r="H4318" s="216"/>
      <c r="I4318" s="216"/>
      <c r="J4318" s="216"/>
      <c r="K4318" s="216"/>
      <c r="L4318" s="216"/>
      <c r="M4318" s="216"/>
      <c r="N4318" s="216"/>
      <c r="O4318" s="216"/>
      <c r="P4318" s="216"/>
      <c r="Q4318" s="216"/>
      <c r="R4318" s="216"/>
      <c r="S4318" s="216"/>
      <c r="T4318" s="216"/>
      <c r="U4318" s="216"/>
      <c r="V4318" s="216"/>
      <c r="W4318" s="216"/>
      <c r="X4318" s="216"/>
      <c r="Y4318" s="216"/>
      <c r="Z4318" s="216"/>
      <c r="AA4318" s="216"/>
      <c r="AB4318" s="216"/>
      <c r="AC4318" s="216"/>
      <c r="AD4318" s="216"/>
      <c r="AE4318" s="216"/>
      <c r="AF4318" s="216"/>
      <c r="AG4318" s="216"/>
      <c r="AH4318" s="216"/>
      <c r="AI4318" s="216"/>
      <c r="AJ4318" s="216"/>
      <c r="AK4318" s="216"/>
      <c r="AL4318" s="216"/>
      <c r="FY4318" s="184"/>
      <c r="JJ4318" s="184"/>
    </row>
    <row r="4319" spans="2:270">
      <c r="B4319" s="202"/>
      <c r="E4319" s="216"/>
      <c r="F4319" s="216"/>
      <c r="G4319" s="216"/>
      <c r="H4319" s="216"/>
      <c r="I4319" s="216"/>
      <c r="J4319" s="216"/>
      <c r="K4319" s="216"/>
      <c r="L4319" s="216"/>
      <c r="M4319" s="216"/>
      <c r="N4319" s="216"/>
      <c r="O4319" s="216"/>
      <c r="P4319" s="216"/>
      <c r="Q4319" s="216"/>
      <c r="R4319" s="216"/>
      <c r="S4319" s="216"/>
      <c r="T4319" s="216"/>
      <c r="U4319" s="216"/>
      <c r="V4319" s="216"/>
      <c r="W4319" s="216"/>
      <c r="X4319" s="216"/>
      <c r="Y4319" s="216"/>
      <c r="Z4319" s="216"/>
      <c r="AA4319" s="216"/>
      <c r="AB4319" s="216"/>
      <c r="AC4319" s="216"/>
      <c r="AD4319" s="216"/>
      <c r="AE4319" s="216"/>
      <c r="AF4319" s="216"/>
      <c r="AG4319" s="216"/>
      <c r="AH4319" s="216"/>
      <c r="AI4319" s="216"/>
      <c r="AJ4319" s="216"/>
      <c r="AK4319" s="216"/>
      <c r="AL4319" s="216"/>
      <c r="FY4319" s="184"/>
      <c r="JJ4319" s="184"/>
    </row>
    <row r="4320" spans="2:270">
      <c r="B4320" s="202"/>
      <c r="E4320" s="216"/>
      <c r="F4320" s="216"/>
      <c r="G4320" s="216"/>
      <c r="H4320" s="216"/>
      <c r="I4320" s="216"/>
      <c r="J4320" s="216"/>
      <c r="K4320" s="216"/>
      <c r="L4320" s="216"/>
      <c r="M4320" s="216"/>
      <c r="N4320" s="216"/>
      <c r="O4320" s="216"/>
      <c r="P4320" s="216"/>
      <c r="Q4320" s="216"/>
      <c r="R4320" s="216"/>
      <c r="S4320" s="216"/>
      <c r="T4320" s="216"/>
      <c r="U4320" s="216"/>
      <c r="V4320" s="216"/>
      <c r="W4320" s="216"/>
      <c r="X4320" s="216"/>
      <c r="Y4320" s="216"/>
      <c r="Z4320" s="216"/>
      <c r="AA4320" s="216"/>
      <c r="AB4320" s="216"/>
      <c r="AC4320" s="216"/>
      <c r="AD4320" s="216"/>
      <c r="AE4320" s="216"/>
      <c r="AF4320" s="216"/>
      <c r="AG4320" s="216"/>
      <c r="AH4320" s="216"/>
      <c r="AI4320" s="216"/>
      <c r="AJ4320" s="216"/>
      <c r="AK4320" s="216"/>
      <c r="AL4320" s="216"/>
      <c r="FY4320" s="184"/>
      <c r="JJ4320" s="184"/>
    </row>
    <row r="4321" spans="2:270">
      <c r="B4321" s="202"/>
      <c r="E4321" s="216"/>
      <c r="F4321" s="216"/>
      <c r="G4321" s="216"/>
      <c r="H4321" s="216"/>
      <c r="I4321" s="216"/>
      <c r="J4321" s="216"/>
      <c r="K4321" s="216"/>
      <c r="L4321" s="216"/>
      <c r="M4321" s="216"/>
      <c r="N4321" s="216"/>
      <c r="O4321" s="216"/>
      <c r="P4321" s="216"/>
      <c r="Q4321" s="216"/>
      <c r="R4321" s="216"/>
      <c r="S4321" s="216"/>
      <c r="T4321" s="216"/>
      <c r="U4321" s="216"/>
      <c r="V4321" s="216"/>
      <c r="W4321" s="216"/>
      <c r="X4321" s="216"/>
      <c r="Y4321" s="216"/>
      <c r="Z4321" s="216"/>
      <c r="AA4321" s="216"/>
      <c r="AB4321" s="216"/>
      <c r="AC4321" s="216"/>
      <c r="AD4321" s="216"/>
      <c r="AE4321" s="216"/>
      <c r="AF4321" s="216"/>
      <c r="AG4321" s="216"/>
      <c r="AH4321" s="216"/>
      <c r="AI4321" s="216"/>
      <c r="AJ4321" s="216"/>
      <c r="AK4321" s="216"/>
      <c r="AL4321" s="216"/>
      <c r="FY4321" s="184"/>
      <c r="JJ4321" s="184"/>
    </row>
    <row r="4322" spans="2:270">
      <c r="B4322" s="202"/>
      <c r="E4322" s="216"/>
      <c r="F4322" s="216"/>
      <c r="G4322" s="216"/>
      <c r="H4322" s="216"/>
      <c r="I4322" s="216"/>
      <c r="J4322" s="216"/>
      <c r="K4322" s="216"/>
      <c r="L4322" s="216"/>
      <c r="M4322" s="216"/>
      <c r="N4322" s="216"/>
      <c r="O4322" s="216"/>
      <c r="P4322" s="216"/>
      <c r="Q4322" s="216"/>
      <c r="R4322" s="216"/>
      <c r="S4322" s="216"/>
      <c r="T4322" s="216"/>
      <c r="U4322" s="216"/>
      <c r="V4322" s="216"/>
      <c r="W4322" s="216"/>
      <c r="X4322" s="216"/>
      <c r="Y4322" s="216"/>
      <c r="Z4322" s="216"/>
      <c r="AA4322" s="216"/>
      <c r="AB4322" s="216"/>
      <c r="AC4322" s="216"/>
      <c r="AD4322" s="216"/>
      <c r="AE4322" s="216"/>
      <c r="AF4322" s="216"/>
      <c r="AG4322" s="216"/>
      <c r="AH4322" s="216"/>
      <c r="AI4322" s="216"/>
      <c r="AJ4322" s="216"/>
      <c r="AK4322" s="216"/>
      <c r="AL4322" s="216"/>
      <c r="FY4322" s="184"/>
      <c r="JJ4322" s="184"/>
    </row>
    <row r="4323" spans="2:270">
      <c r="B4323" s="202"/>
      <c r="E4323" s="216"/>
      <c r="F4323" s="216"/>
      <c r="G4323" s="216"/>
      <c r="H4323" s="216"/>
      <c r="I4323" s="216"/>
      <c r="J4323" s="216"/>
      <c r="K4323" s="216"/>
      <c r="L4323" s="216"/>
      <c r="M4323" s="216"/>
      <c r="N4323" s="216"/>
      <c r="O4323" s="216"/>
      <c r="P4323" s="216"/>
      <c r="Q4323" s="216"/>
      <c r="R4323" s="216"/>
      <c r="S4323" s="216"/>
      <c r="T4323" s="216"/>
      <c r="U4323" s="216"/>
      <c r="V4323" s="216"/>
      <c r="W4323" s="216"/>
      <c r="X4323" s="216"/>
      <c r="Y4323" s="216"/>
      <c r="Z4323" s="216"/>
      <c r="AA4323" s="216"/>
      <c r="AB4323" s="216"/>
      <c r="AC4323" s="216"/>
      <c r="AD4323" s="216"/>
      <c r="AE4323" s="216"/>
      <c r="AF4323" s="216"/>
      <c r="AG4323" s="216"/>
      <c r="AH4323" s="216"/>
      <c r="AI4323" s="216"/>
      <c r="AJ4323" s="216"/>
      <c r="AK4323" s="216"/>
      <c r="AL4323" s="216"/>
      <c r="FY4323" s="184"/>
      <c r="JJ4323" s="184"/>
    </row>
    <row r="4324" spans="2:270">
      <c r="B4324" s="202"/>
      <c r="E4324" s="216"/>
      <c r="F4324" s="216"/>
      <c r="G4324" s="216"/>
      <c r="H4324" s="216"/>
      <c r="I4324" s="216"/>
      <c r="J4324" s="216"/>
      <c r="K4324" s="216"/>
      <c r="L4324" s="216"/>
      <c r="M4324" s="216"/>
      <c r="N4324" s="216"/>
      <c r="O4324" s="216"/>
      <c r="P4324" s="216"/>
      <c r="Q4324" s="216"/>
      <c r="R4324" s="216"/>
      <c r="S4324" s="216"/>
      <c r="T4324" s="216"/>
      <c r="U4324" s="216"/>
      <c r="V4324" s="216"/>
      <c r="W4324" s="216"/>
      <c r="X4324" s="216"/>
      <c r="Y4324" s="216"/>
      <c r="Z4324" s="216"/>
      <c r="AA4324" s="216"/>
      <c r="AB4324" s="216"/>
      <c r="AC4324" s="216"/>
      <c r="AD4324" s="216"/>
      <c r="AE4324" s="216"/>
      <c r="AF4324" s="216"/>
      <c r="AG4324" s="216"/>
      <c r="AH4324" s="216"/>
      <c r="AI4324" s="216"/>
      <c r="AJ4324" s="216"/>
      <c r="AK4324" s="216"/>
      <c r="AL4324" s="216"/>
      <c r="FY4324" s="184"/>
      <c r="JJ4324" s="184"/>
    </row>
    <row r="4325" spans="2:270">
      <c r="B4325" s="202"/>
      <c r="E4325" s="216"/>
      <c r="F4325" s="216"/>
      <c r="G4325" s="216"/>
      <c r="H4325" s="216"/>
      <c r="I4325" s="216"/>
      <c r="J4325" s="216"/>
      <c r="K4325" s="216"/>
      <c r="L4325" s="216"/>
      <c r="M4325" s="216"/>
      <c r="N4325" s="216"/>
      <c r="O4325" s="216"/>
      <c r="P4325" s="216"/>
      <c r="Q4325" s="216"/>
      <c r="R4325" s="216"/>
      <c r="S4325" s="216"/>
      <c r="T4325" s="216"/>
      <c r="U4325" s="216"/>
      <c r="V4325" s="216"/>
      <c r="W4325" s="216"/>
      <c r="X4325" s="216"/>
      <c r="Y4325" s="216"/>
      <c r="Z4325" s="216"/>
      <c r="AA4325" s="216"/>
      <c r="AB4325" s="216"/>
      <c r="AC4325" s="216"/>
      <c r="AD4325" s="216"/>
      <c r="AE4325" s="216"/>
      <c r="AF4325" s="216"/>
      <c r="AG4325" s="216"/>
      <c r="AH4325" s="216"/>
      <c r="AI4325" s="216"/>
      <c r="AJ4325" s="216"/>
      <c r="AK4325" s="216"/>
      <c r="AL4325" s="216"/>
      <c r="FY4325" s="184"/>
      <c r="JJ4325" s="184"/>
    </row>
    <row r="4326" spans="2:270">
      <c r="B4326" s="202"/>
      <c r="E4326" s="216"/>
      <c r="F4326" s="216"/>
      <c r="G4326" s="216"/>
      <c r="H4326" s="216"/>
      <c r="I4326" s="216"/>
      <c r="J4326" s="216"/>
      <c r="K4326" s="216"/>
      <c r="L4326" s="216"/>
      <c r="M4326" s="216"/>
      <c r="N4326" s="216"/>
      <c r="O4326" s="216"/>
      <c r="P4326" s="216"/>
      <c r="Q4326" s="216"/>
      <c r="R4326" s="216"/>
      <c r="S4326" s="216"/>
      <c r="T4326" s="216"/>
      <c r="U4326" s="216"/>
      <c r="V4326" s="216"/>
      <c r="W4326" s="216"/>
      <c r="X4326" s="216"/>
      <c r="Y4326" s="216"/>
      <c r="Z4326" s="216"/>
      <c r="AA4326" s="216"/>
      <c r="AB4326" s="216"/>
      <c r="AC4326" s="216"/>
      <c r="AD4326" s="216"/>
      <c r="AE4326" s="216"/>
      <c r="AF4326" s="216"/>
      <c r="AG4326" s="216"/>
      <c r="AH4326" s="216"/>
      <c r="AI4326" s="216"/>
      <c r="AJ4326" s="216"/>
      <c r="AK4326" s="216"/>
      <c r="AL4326" s="216"/>
      <c r="FY4326" s="184"/>
      <c r="JJ4326" s="184"/>
    </row>
    <row r="4327" spans="2:270">
      <c r="B4327" s="202"/>
      <c r="E4327" s="216"/>
      <c r="F4327" s="216"/>
      <c r="G4327" s="216"/>
      <c r="H4327" s="216"/>
      <c r="I4327" s="216"/>
      <c r="J4327" s="216"/>
      <c r="K4327" s="216"/>
      <c r="L4327" s="216"/>
      <c r="M4327" s="216"/>
      <c r="N4327" s="216"/>
      <c r="O4327" s="216"/>
      <c r="P4327" s="216"/>
      <c r="Q4327" s="216"/>
      <c r="R4327" s="216"/>
      <c r="S4327" s="216"/>
      <c r="T4327" s="216"/>
      <c r="U4327" s="216"/>
      <c r="V4327" s="216"/>
      <c r="W4327" s="216"/>
      <c r="X4327" s="216"/>
      <c r="Y4327" s="216"/>
      <c r="Z4327" s="216"/>
      <c r="AA4327" s="216"/>
      <c r="AB4327" s="216"/>
      <c r="AC4327" s="216"/>
      <c r="AD4327" s="216"/>
      <c r="AE4327" s="216"/>
      <c r="AF4327" s="216"/>
      <c r="AG4327" s="216"/>
      <c r="AH4327" s="216"/>
      <c r="AI4327" s="216"/>
      <c r="AJ4327" s="216"/>
      <c r="AK4327" s="216"/>
      <c r="AL4327" s="216"/>
      <c r="FY4327" s="184"/>
      <c r="JJ4327" s="184"/>
    </row>
    <row r="4328" spans="2:270">
      <c r="B4328" s="202"/>
      <c r="E4328" s="216"/>
      <c r="F4328" s="216"/>
      <c r="G4328" s="216"/>
      <c r="H4328" s="216"/>
      <c r="I4328" s="216"/>
      <c r="J4328" s="216"/>
      <c r="K4328" s="216"/>
      <c r="L4328" s="216"/>
      <c r="M4328" s="216"/>
      <c r="N4328" s="216"/>
      <c r="O4328" s="216"/>
      <c r="P4328" s="216"/>
      <c r="Q4328" s="216"/>
      <c r="R4328" s="216"/>
      <c r="S4328" s="216"/>
      <c r="T4328" s="216"/>
      <c r="U4328" s="216"/>
      <c r="V4328" s="216"/>
      <c r="W4328" s="216"/>
      <c r="X4328" s="216"/>
      <c r="Y4328" s="216"/>
      <c r="Z4328" s="216"/>
      <c r="AA4328" s="216"/>
      <c r="AB4328" s="216"/>
      <c r="AC4328" s="216"/>
      <c r="AD4328" s="216"/>
      <c r="AE4328" s="216"/>
      <c r="AF4328" s="216"/>
      <c r="AG4328" s="216"/>
      <c r="AH4328" s="216"/>
      <c r="AI4328" s="216"/>
      <c r="AJ4328" s="216"/>
      <c r="AK4328" s="216"/>
      <c r="AL4328" s="216"/>
      <c r="FY4328" s="184"/>
      <c r="JJ4328" s="184"/>
    </row>
    <row r="4329" spans="2:270">
      <c r="B4329" s="202"/>
      <c r="E4329" s="216"/>
      <c r="F4329" s="216"/>
      <c r="G4329" s="216"/>
      <c r="H4329" s="216"/>
      <c r="I4329" s="216"/>
      <c r="J4329" s="216"/>
      <c r="K4329" s="216"/>
      <c r="L4329" s="216"/>
      <c r="M4329" s="216"/>
      <c r="N4329" s="216"/>
      <c r="O4329" s="216"/>
      <c r="P4329" s="216"/>
      <c r="Q4329" s="216"/>
      <c r="R4329" s="216"/>
      <c r="S4329" s="216"/>
      <c r="T4329" s="216"/>
      <c r="U4329" s="216"/>
      <c r="V4329" s="216"/>
      <c r="W4329" s="216"/>
      <c r="X4329" s="216"/>
      <c r="Y4329" s="216"/>
      <c r="Z4329" s="216"/>
      <c r="AA4329" s="216"/>
      <c r="AB4329" s="216"/>
      <c r="AC4329" s="216"/>
      <c r="AD4329" s="216"/>
      <c r="AE4329" s="216"/>
      <c r="AF4329" s="216"/>
      <c r="AG4329" s="216"/>
      <c r="AH4329" s="216"/>
      <c r="AI4329" s="216"/>
      <c r="AJ4329" s="216"/>
      <c r="AK4329" s="216"/>
      <c r="AL4329" s="216"/>
      <c r="FY4329" s="184"/>
      <c r="JJ4329" s="184"/>
    </row>
    <row r="4330" spans="2:270">
      <c r="B4330" s="202"/>
      <c r="E4330" s="216"/>
      <c r="F4330" s="216"/>
      <c r="G4330" s="216"/>
      <c r="H4330" s="216"/>
      <c r="I4330" s="216"/>
      <c r="J4330" s="216"/>
      <c r="K4330" s="216"/>
      <c r="L4330" s="216"/>
      <c r="M4330" s="216"/>
      <c r="N4330" s="216"/>
      <c r="O4330" s="216"/>
      <c r="P4330" s="216"/>
      <c r="Q4330" s="216"/>
      <c r="R4330" s="216"/>
      <c r="S4330" s="216"/>
      <c r="T4330" s="216"/>
      <c r="U4330" s="216"/>
      <c r="V4330" s="216"/>
      <c r="W4330" s="216"/>
      <c r="X4330" s="216"/>
      <c r="Y4330" s="216"/>
      <c r="Z4330" s="216"/>
      <c r="AA4330" s="216"/>
      <c r="AB4330" s="216"/>
      <c r="AC4330" s="216"/>
      <c r="AD4330" s="216"/>
      <c r="AE4330" s="216"/>
      <c r="AF4330" s="216"/>
      <c r="AG4330" s="216"/>
      <c r="AH4330" s="216"/>
      <c r="AI4330" s="216"/>
      <c r="AJ4330" s="216"/>
      <c r="AK4330" s="216"/>
      <c r="AL4330" s="216"/>
      <c r="FY4330" s="184"/>
      <c r="JJ4330" s="184"/>
    </row>
    <row r="4331" spans="2:270">
      <c r="B4331" s="202"/>
      <c r="E4331" s="216"/>
      <c r="F4331" s="216"/>
      <c r="G4331" s="216"/>
      <c r="H4331" s="216"/>
      <c r="I4331" s="216"/>
      <c r="J4331" s="216"/>
      <c r="K4331" s="216"/>
      <c r="L4331" s="216"/>
      <c r="M4331" s="216"/>
      <c r="N4331" s="216"/>
      <c r="O4331" s="216"/>
      <c r="P4331" s="216"/>
      <c r="Q4331" s="216"/>
      <c r="R4331" s="216"/>
      <c r="S4331" s="216"/>
      <c r="T4331" s="216"/>
      <c r="U4331" s="216"/>
      <c r="V4331" s="216"/>
      <c r="W4331" s="216"/>
      <c r="X4331" s="216"/>
      <c r="Y4331" s="216"/>
      <c r="Z4331" s="216"/>
      <c r="AA4331" s="216"/>
      <c r="AB4331" s="216"/>
      <c r="AC4331" s="216"/>
      <c r="AD4331" s="216"/>
      <c r="AE4331" s="216"/>
      <c r="AF4331" s="216"/>
      <c r="AG4331" s="216"/>
      <c r="AH4331" s="216"/>
      <c r="AI4331" s="216"/>
      <c r="AJ4331" s="216"/>
      <c r="AK4331" s="216"/>
      <c r="AL4331" s="216"/>
      <c r="FY4331" s="184"/>
      <c r="JJ4331" s="184"/>
    </row>
    <row r="4332" spans="2:270">
      <c r="B4332" s="202"/>
      <c r="E4332" s="216"/>
      <c r="F4332" s="216"/>
      <c r="G4332" s="216"/>
      <c r="H4332" s="216"/>
      <c r="I4332" s="216"/>
      <c r="J4332" s="216"/>
      <c r="K4332" s="216"/>
      <c r="L4332" s="216"/>
      <c r="M4332" s="216"/>
      <c r="N4332" s="216"/>
      <c r="O4332" s="216"/>
      <c r="P4332" s="216"/>
      <c r="Q4332" s="216"/>
      <c r="R4332" s="216"/>
      <c r="S4332" s="216"/>
      <c r="T4332" s="216"/>
      <c r="U4332" s="216"/>
      <c r="V4332" s="216"/>
      <c r="W4332" s="216"/>
      <c r="X4332" s="216"/>
      <c r="Y4332" s="216"/>
      <c r="Z4332" s="216"/>
      <c r="AA4332" s="216"/>
      <c r="AB4332" s="216"/>
      <c r="AC4332" s="216"/>
      <c r="AD4332" s="216"/>
      <c r="AE4332" s="216"/>
      <c r="AF4332" s="216"/>
      <c r="AG4332" s="216"/>
      <c r="AH4332" s="216"/>
      <c r="AI4332" s="216"/>
      <c r="AJ4332" s="216"/>
      <c r="AK4332" s="216"/>
      <c r="AL4332" s="216"/>
      <c r="FY4332" s="184"/>
      <c r="JJ4332" s="184"/>
    </row>
    <row r="4333" spans="2:270">
      <c r="B4333" s="202"/>
      <c r="E4333" s="216"/>
      <c r="F4333" s="216"/>
      <c r="G4333" s="216"/>
      <c r="H4333" s="216"/>
      <c r="I4333" s="216"/>
      <c r="J4333" s="216"/>
      <c r="K4333" s="216"/>
      <c r="L4333" s="216"/>
      <c r="M4333" s="216"/>
      <c r="N4333" s="216"/>
      <c r="O4333" s="216"/>
      <c r="P4333" s="216"/>
      <c r="Q4333" s="216"/>
      <c r="R4333" s="216"/>
      <c r="S4333" s="216"/>
      <c r="T4333" s="216"/>
      <c r="U4333" s="216"/>
      <c r="V4333" s="216"/>
      <c r="W4333" s="216"/>
      <c r="X4333" s="216"/>
      <c r="Y4333" s="216"/>
      <c r="Z4333" s="216"/>
      <c r="AA4333" s="216"/>
      <c r="AB4333" s="216"/>
      <c r="AC4333" s="216"/>
      <c r="AD4333" s="216"/>
      <c r="AE4333" s="216"/>
      <c r="AF4333" s="216"/>
      <c r="AG4333" s="216"/>
      <c r="AH4333" s="216"/>
      <c r="AI4333" s="216"/>
      <c r="AJ4333" s="216"/>
      <c r="AK4333" s="216"/>
      <c r="AL4333" s="216"/>
      <c r="FY4333" s="184"/>
      <c r="JJ4333" s="184"/>
    </row>
    <row r="4334" spans="2:270">
      <c r="B4334" s="202"/>
      <c r="E4334" s="216"/>
      <c r="F4334" s="216"/>
      <c r="G4334" s="216"/>
      <c r="H4334" s="216"/>
      <c r="I4334" s="216"/>
      <c r="J4334" s="216"/>
      <c r="K4334" s="216"/>
      <c r="L4334" s="216"/>
      <c r="M4334" s="216"/>
      <c r="N4334" s="216"/>
      <c r="O4334" s="216"/>
      <c r="P4334" s="216"/>
      <c r="Q4334" s="216"/>
      <c r="R4334" s="216"/>
      <c r="S4334" s="216"/>
      <c r="T4334" s="216"/>
      <c r="U4334" s="216"/>
      <c r="V4334" s="216"/>
      <c r="W4334" s="216"/>
      <c r="X4334" s="216"/>
      <c r="Y4334" s="216"/>
      <c r="Z4334" s="216"/>
      <c r="AA4334" s="216"/>
      <c r="AB4334" s="216"/>
      <c r="AC4334" s="216"/>
      <c r="AD4334" s="216"/>
      <c r="AE4334" s="216"/>
      <c r="AF4334" s="216"/>
      <c r="AG4334" s="216"/>
      <c r="AH4334" s="216"/>
      <c r="AI4334" s="216"/>
      <c r="AJ4334" s="216"/>
      <c r="AK4334" s="216"/>
      <c r="AL4334" s="216"/>
      <c r="FY4334" s="184"/>
      <c r="JJ4334" s="184"/>
    </row>
    <row r="4335" spans="2:270">
      <c r="B4335" s="202"/>
      <c r="E4335" s="216"/>
      <c r="F4335" s="216"/>
      <c r="G4335" s="216"/>
      <c r="H4335" s="216"/>
      <c r="I4335" s="216"/>
      <c r="J4335" s="216"/>
      <c r="K4335" s="216"/>
      <c r="L4335" s="216"/>
      <c r="M4335" s="216"/>
      <c r="N4335" s="216"/>
      <c r="O4335" s="216"/>
      <c r="P4335" s="216"/>
      <c r="Q4335" s="216"/>
      <c r="R4335" s="216"/>
      <c r="S4335" s="216"/>
      <c r="T4335" s="216"/>
      <c r="U4335" s="216"/>
      <c r="V4335" s="216"/>
      <c r="W4335" s="216"/>
      <c r="X4335" s="216"/>
      <c r="Y4335" s="216"/>
      <c r="Z4335" s="216"/>
      <c r="AA4335" s="216"/>
      <c r="AB4335" s="216"/>
      <c r="AC4335" s="216"/>
      <c r="AD4335" s="216"/>
      <c r="AE4335" s="216"/>
      <c r="AF4335" s="216"/>
      <c r="AG4335" s="216"/>
      <c r="AH4335" s="216"/>
      <c r="AI4335" s="216"/>
      <c r="AJ4335" s="216"/>
      <c r="AK4335" s="216"/>
      <c r="AL4335" s="216"/>
      <c r="FY4335" s="184"/>
      <c r="JJ4335" s="184"/>
    </row>
    <row r="4336" spans="2:270">
      <c r="B4336" s="202"/>
      <c r="E4336" s="216"/>
      <c r="F4336" s="216"/>
      <c r="G4336" s="216"/>
      <c r="H4336" s="216"/>
      <c r="I4336" s="216"/>
      <c r="J4336" s="216"/>
      <c r="K4336" s="216"/>
      <c r="L4336" s="216"/>
      <c r="M4336" s="216"/>
      <c r="N4336" s="216"/>
      <c r="O4336" s="216"/>
      <c r="P4336" s="216"/>
      <c r="Q4336" s="216"/>
      <c r="R4336" s="216"/>
      <c r="S4336" s="216"/>
      <c r="T4336" s="216"/>
      <c r="U4336" s="216"/>
      <c r="V4336" s="216"/>
      <c r="W4336" s="216"/>
      <c r="X4336" s="216"/>
      <c r="Y4336" s="216"/>
      <c r="Z4336" s="216"/>
      <c r="AA4336" s="216"/>
      <c r="AB4336" s="216"/>
      <c r="AC4336" s="216"/>
      <c r="AD4336" s="216"/>
      <c r="AE4336" s="216"/>
      <c r="AF4336" s="216"/>
      <c r="AG4336" s="216"/>
      <c r="AH4336" s="216"/>
      <c r="AI4336" s="216"/>
      <c r="AJ4336" s="216"/>
      <c r="AK4336" s="216"/>
      <c r="AL4336" s="216"/>
      <c r="FY4336" s="184"/>
      <c r="JJ4336" s="184"/>
    </row>
    <row r="4337" spans="2:270">
      <c r="B4337" s="202"/>
      <c r="E4337" s="216"/>
      <c r="F4337" s="216"/>
      <c r="G4337" s="216"/>
      <c r="H4337" s="216"/>
      <c r="I4337" s="216"/>
      <c r="J4337" s="216"/>
      <c r="K4337" s="216"/>
      <c r="L4337" s="216"/>
      <c r="M4337" s="216"/>
      <c r="N4337" s="216"/>
      <c r="O4337" s="216"/>
      <c r="P4337" s="216"/>
      <c r="Q4337" s="216"/>
      <c r="R4337" s="216"/>
      <c r="S4337" s="216"/>
      <c r="T4337" s="216"/>
      <c r="U4337" s="216"/>
      <c r="V4337" s="216"/>
      <c r="W4337" s="216"/>
      <c r="X4337" s="216"/>
      <c r="Y4337" s="216"/>
      <c r="Z4337" s="216"/>
      <c r="AA4337" s="216"/>
      <c r="AB4337" s="216"/>
      <c r="AC4337" s="216"/>
      <c r="AD4337" s="216"/>
      <c r="AE4337" s="216"/>
      <c r="AF4337" s="216"/>
      <c r="AG4337" s="216"/>
      <c r="AH4337" s="216"/>
      <c r="AI4337" s="216"/>
      <c r="AJ4337" s="216"/>
      <c r="AK4337" s="216"/>
      <c r="AL4337" s="216"/>
      <c r="FY4337" s="184"/>
      <c r="JJ4337" s="184"/>
    </row>
    <row r="4338" spans="2:270">
      <c r="B4338" s="202"/>
      <c r="E4338" s="216"/>
      <c r="F4338" s="216"/>
      <c r="G4338" s="216"/>
      <c r="H4338" s="216"/>
      <c r="I4338" s="216"/>
      <c r="J4338" s="216"/>
      <c r="K4338" s="216"/>
      <c r="L4338" s="216"/>
      <c r="M4338" s="216"/>
      <c r="N4338" s="216"/>
      <c r="O4338" s="216"/>
      <c r="P4338" s="216"/>
      <c r="Q4338" s="216"/>
      <c r="R4338" s="216"/>
      <c r="S4338" s="216"/>
      <c r="T4338" s="216"/>
      <c r="U4338" s="216"/>
      <c r="V4338" s="216"/>
      <c r="W4338" s="216"/>
      <c r="X4338" s="216"/>
      <c r="Y4338" s="216"/>
      <c r="Z4338" s="216"/>
      <c r="AA4338" s="216"/>
      <c r="AB4338" s="216"/>
      <c r="AC4338" s="216"/>
      <c r="AD4338" s="216"/>
      <c r="AE4338" s="216"/>
      <c r="AF4338" s="216"/>
      <c r="AG4338" s="216"/>
      <c r="AH4338" s="216"/>
      <c r="AI4338" s="216"/>
      <c r="AJ4338" s="216"/>
      <c r="AK4338" s="216"/>
      <c r="AL4338" s="216"/>
      <c r="FY4338" s="184"/>
      <c r="JJ4338" s="184"/>
    </row>
    <row r="4339" spans="2:270">
      <c r="B4339" s="202"/>
      <c r="E4339" s="216"/>
      <c r="F4339" s="216"/>
      <c r="G4339" s="216"/>
      <c r="H4339" s="216"/>
      <c r="I4339" s="216"/>
      <c r="J4339" s="216"/>
      <c r="K4339" s="216"/>
      <c r="L4339" s="216"/>
      <c r="M4339" s="216"/>
      <c r="N4339" s="216"/>
      <c r="O4339" s="216"/>
      <c r="P4339" s="216"/>
      <c r="Q4339" s="216"/>
      <c r="R4339" s="216"/>
      <c r="S4339" s="216"/>
      <c r="T4339" s="216"/>
      <c r="U4339" s="216"/>
      <c r="V4339" s="216"/>
      <c r="W4339" s="216"/>
      <c r="X4339" s="216"/>
      <c r="Y4339" s="216"/>
      <c r="Z4339" s="216"/>
      <c r="AA4339" s="216"/>
      <c r="AB4339" s="216"/>
      <c r="AC4339" s="216"/>
      <c r="AD4339" s="216"/>
      <c r="AE4339" s="216"/>
      <c r="AF4339" s="216"/>
      <c r="AG4339" s="216"/>
      <c r="AH4339" s="216"/>
      <c r="AI4339" s="216"/>
      <c r="AJ4339" s="216"/>
      <c r="AK4339" s="216"/>
      <c r="AL4339" s="216"/>
      <c r="FY4339" s="184"/>
      <c r="JJ4339" s="184"/>
    </row>
    <row r="4340" spans="2:270">
      <c r="B4340" s="202"/>
      <c r="E4340" s="216"/>
      <c r="F4340" s="216"/>
      <c r="G4340" s="216"/>
      <c r="H4340" s="216"/>
      <c r="I4340" s="216"/>
      <c r="J4340" s="216"/>
      <c r="K4340" s="216"/>
      <c r="L4340" s="216"/>
      <c r="M4340" s="216"/>
      <c r="N4340" s="216"/>
      <c r="O4340" s="216"/>
      <c r="P4340" s="216"/>
      <c r="Q4340" s="216"/>
      <c r="R4340" s="216"/>
      <c r="S4340" s="216"/>
      <c r="T4340" s="216"/>
      <c r="U4340" s="216"/>
      <c r="V4340" s="216"/>
      <c r="W4340" s="216"/>
      <c r="X4340" s="216"/>
      <c r="Y4340" s="216"/>
      <c r="Z4340" s="216"/>
      <c r="AA4340" s="216"/>
      <c r="AB4340" s="216"/>
      <c r="AC4340" s="216"/>
      <c r="AD4340" s="216"/>
      <c r="AE4340" s="216"/>
      <c r="AF4340" s="216"/>
      <c r="AG4340" s="216"/>
      <c r="AH4340" s="216"/>
      <c r="AI4340" s="216"/>
      <c r="AJ4340" s="216"/>
      <c r="AK4340" s="216"/>
      <c r="AL4340" s="216"/>
      <c r="FY4340" s="184"/>
      <c r="JJ4340" s="184"/>
    </row>
    <row r="4341" spans="2:270">
      <c r="B4341" s="202"/>
      <c r="E4341" s="216"/>
      <c r="F4341" s="216"/>
      <c r="G4341" s="216"/>
      <c r="H4341" s="216"/>
      <c r="I4341" s="216"/>
      <c r="J4341" s="216"/>
      <c r="K4341" s="216"/>
      <c r="L4341" s="216"/>
      <c r="M4341" s="216"/>
      <c r="N4341" s="216"/>
      <c r="O4341" s="216"/>
      <c r="P4341" s="216"/>
      <c r="Q4341" s="216"/>
      <c r="R4341" s="216"/>
      <c r="S4341" s="216"/>
      <c r="T4341" s="216"/>
      <c r="U4341" s="216"/>
      <c r="V4341" s="216"/>
      <c r="W4341" s="216"/>
      <c r="X4341" s="216"/>
      <c r="Y4341" s="216"/>
      <c r="Z4341" s="216"/>
      <c r="AA4341" s="216"/>
      <c r="AB4341" s="216"/>
      <c r="AC4341" s="216"/>
      <c r="AD4341" s="216"/>
      <c r="AE4341" s="216"/>
      <c r="AF4341" s="216"/>
      <c r="AG4341" s="216"/>
      <c r="AH4341" s="216"/>
      <c r="AI4341" s="216"/>
      <c r="AJ4341" s="216"/>
      <c r="AK4341" s="216"/>
      <c r="AL4341" s="216"/>
      <c r="FY4341" s="184"/>
      <c r="JJ4341" s="184"/>
    </row>
    <row r="4342" spans="2:270">
      <c r="B4342" s="202"/>
      <c r="E4342" s="216"/>
      <c r="F4342" s="216"/>
      <c r="G4342" s="216"/>
      <c r="H4342" s="216"/>
      <c r="I4342" s="216"/>
      <c r="J4342" s="216"/>
      <c r="K4342" s="216"/>
      <c r="L4342" s="216"/>
      <c r="M4342" s="216"/>
      <c r="N4342" s="216"/>
      <c r="O4342" s="216"/>
      <c r="P4342" s="216"/>
      <c r="Q4342" s="216"/>
      <c r="R4342" s="216"/>
      <c r="S4342" s="216"/>
      <c r="T4342" s="216"/>
      <c r="U4342" s="216"/>
      <c r="V4342" s="216"/>
      <c r="W4342" s="216"/>
      <c r="X4342" s="216"/>
      <c r="Y4342" s="216"/>
      <c r="Z4342" s="216"/>
      <c r="AA4342" s="216"/>
      <c r="AB4342" s="216"/>
      <c r="AC4342" s="216"/>
      <c r="AD4342" s="216"/>
      <c r="AE4342" s="216"/>
      <c r="AF4342" s="216"/>
      <c r="AG4342" s="216"/>
      <c r="AH4342" s="216"/>
      <c r="AI4342" s="216"/>
      <c r="AJ4342" s="216"/>
      <c r="AK4342" s="216"/>
      <c r="AL4342" s="216"/>
      <c r="FY4342" s="184"/>
      <c r="JJ4342" s="184"/>
    </row>
    <row r="4343" spans="2:270">
      <c r="B4343" s="202"/>
      <c r="E4343" s="216"/>
      <c r="F4343" s="216"/>
      <c r="G4343" s="216"/>
      <c r="H4343" s="216"/>
      <c r="I4343" s="216"/>
      <c r="J4343" s="216"/>
      <c r="K4343" s="216"/>
      <c r="L4343" s="216"/>
      <c r="M4343" s="216"/>
      <c r="N4343" s="216"/>
      <c r="O4343" s="216"/>
      <c r="P4343" s="216"/>
      <c r="Q4343" s="216"/>
      <c r="R4343" s="216"/>
      <c r="S4343" s="216"/>
      <c r="T4343" s="216"/>
      <c r="U4343" s="216"/>
      <c r="V4343" s="216"/>
      <c r="W4343" s="216"/>
      <c r="X4343" s="216"/>
      <c r="Y4343" s="216"/>
      <c r="Z4343" s="216"/>
      <c r="AA4343" s="216"/>
      <c r="AB4343" s="216"/>
      <c r="AC4343" s="216"/>
      <c r="AD4343" s="216"/>
      <c r="AE4343" s="216"/>
      <c r="AF4343" s="216"/>
      <c r="AG4343" s="216"/>
      <c r="AH4343" s="216"/>
      <c r="AI4343" s="216"/>
      <c r="AJ4343" s="216"/>
      <c r="AK4343" s="216"/>
      <c r="AL4343" s="216"/>
      <c r="FY4343" s="184"/>
      <c r="JJ4343" s="184"/>
    </row>
    <row r="4344" spans="2:270">
      <c r="B4344" s="202"/>
      <c r="E4344" s="216"/>
      <c r="F4344" s="216"/>
      <c r="G4344" s="216"/>
      <c r="H4344" s="216"/>
      <c r="I4344" s="216"/>
      <c r="J4344" s="216"/>
      <c r="K4344" s="216"/>
      <c r="L4344" s="216"/>
      <c r="M4344" s="216"/>
      <c r="N4344" s="216"/>
      <c r="O4344" s="216"/>
      <c r="P4344" s="216"/>
      <c r="Q4344" s="216"/>
      <c r="R4344" s="216"/>
      <c r="S4344" s="216"/>
      <c r="T4344" s="216"/>
      <c r="U4344" s="216"/>
      <c r="V4344" s="216"/>
      <c r="W4344" s="216"/>
      <c r="X4344" s="216"/>
      <c r="Y4344" s="216"/>
      <c r="Z4344" s="216"/>
      <c r="AA4344" s="216"/>
      <c r="AB4344" s="216"/>
      <c r="AC4344" s="216"/>
      <c r="AD4344" s="216"/>
      <c r="AE4344" s="216"/>
      <c r="AF4344" s="216"/>
      <c r="AG4344" s="216"/>
      <c r="AH4344" s="216"/>
      <c r="AI4344" s="216"/>
      <c r="AJ4344" s="216"/>
      <c r="AK4344" s="216"/>
      <c r="AL4344" s="216"/>
      <c r="FY4344" s="184"/>
      <c r="JJ4344" s="184"/>
    </row>
    <row r="4345" spans="2:270">
      <c r="B4345" s="202"/>
      <c r="E4345" s="216"/>
      <c r="F4345" s="216"/>
      <c r="G4345" s="216"/>
      <c r="H4345" s="216"/>
      <c r="I4345" s="216"/>
      <c r="J4345" s="216"/>
      <c r="K4345" s="216"/>
      <c r="L4345" s="216"/>
      <c r="M4345" s="216"/>
      <c r="N4345" s="216"/>
      <c r="O4345" s="216"/>
      <c r="P4345" s="216"/>
      <c r="Q4345" s="216"/>
      <c r="R4345" s="216"/>
      <c r="S4345" s="216"/>
      <c r="T4345" s="216"/>
      <c r="U4345" s="216"/>
      <c r="V4345" s="216"/>
      <c r="W4345" s="216"/>
      <c r="X4345" s="216"/>
      <c r="Y4345" s="216"/>
      <c r="Z4345" s="216"/>
      <c r="AA4345" s="216"/>
      <c r="AB4345" s="216"/>
      <c r="AC4345" s="216"/>
      <c r="AD4345" s="216"/>
      <c r="AE4345" s="216"/>
      <c r="AF4345" s="216"/>
      <c r="AG4345" s="216"/>
      <c r="AH4345" s="216"/>
      <c r="AI4345" s="216"/>
      <c r="AJ4345" s="216"/>
      <c r="AK4345" s="216"/>
      <c r="AL4345" s="216"/>
      <c r="FY4345" s="184"/>
      <c r="JJ4345" s="184"/>
    </row>
    <row r="4346" spans="2:270">
      <c r="B4346" s="202"/>
      <c r="E4346" s="216"/>
      <c r="F4346" s="216"/>
      <c r="G4346" s="216"/>
      <c r="H4346" s="216"/>
      <c r="I4346" s="216"/>
      <c r="J4346" s="216"/>
      <c r="K4346" s="216"/>
      <c r="L4346" s="216"/>
      <c r="M4346" s="216"/>
      <c r="N4346" s="216"/>
      <c r="O4346" s="216"/>
      <c r="P4346" s="216"/>
      <c r="Q4346" s="216"/>
      <c r="R4346" s="216"/>
      <c r="S4346" s="216"/>
      <c r="T4346" s="216"/>
      <c r="U4346" s="216"/>
      <c r="V4346" s="216"/>
      <c r="W4346" s="216"/>
      <c r="X4346" s="216"/>
      <c r="Y4346" s="216"/>
      <c r="Z4346" s="216"/>
      <c r="AA4346" s="216"/>
      <c r="AB4346" s="216"/>
      <c r="AC4346" s="216"/>
      <c r="AD4346" s="216"/>
      <c r="AE4346" s="216"/>
      <c r="AF4346" s="216"/>
      <c r="AG4346" s="216"/>
      <c r="AH4346" s="216"/>
      <c r="AI4346" s="216"/>
      <c r="AJ4346" s="216"/>
      <c r="AK4346" s="216"/>
      <c r="AL4346" s="216"/>
      <c r="FY4346" s="184"/>
      <c r="JJ4346" s="184"/>
    </row>
    <row r="4347" spans="2:270">
      <c r="B4347" s="202"/>
      <c r="E4347" s="216"/>
      <c r="F4347" s="216"/>
      <c r="G4347" s="216"/>
      <c r="H4347" s="216"/>
      <c r="I4347" s="216"/>
      <c r="J4347" s="216"/>
      <c r="K4347" s="216"/>
      <c r="L4347" s="216"/>
      <c r="M4347" s="216"/>
      <c r="N4347" s="216"/>
      <c r="O4347" s="216"/>
      <c r="P4347" s="216"/>
      <c r="Q4347" s="216"/>
      <c r="R4347" s="216"/>
      <c r="S4347" s="216"/>
      <c r="T4347" s="216"/>
      <c r="U4347" s="216"/>
      <c r="V4347" s="216"/>
      <c r="W4347" s="216"/>
      <c r="X4347" s="216"/>
      <c r="Y4347" s="216"/>
      <c r="Z4347" s="216"/>
      <c r="AA4347" s="216"/>
      <c r="AB4347" s="216"/>
      <c r="AC4347" s="216"/>
      <c r="AD4347" s="216"/>
      <c r="AE4347" s="216"/>
      <c r="AF4347" s="216"/>
      <c r="AG4347" s="216"/>
      <c r="AH4347" s="216"/>
      <c r="AI4347" s="216"/>
      <c r="AJ4347" s="216"/>
      <c r="AK4347" s="216"/>
      <c r="AL4347" s="216"/>
      <c r="FY4347" s="184"/>
      <c r="JJ4347" s="184"/>
    </row>
    <row r="4348" spans="2:270">
      <c r="B4348" s="202"/>
      <c r="E4348" s="216"/>
      <c r="F4348" s="216"/>
      <c r="G4348" s="216"/>
      <c r="H4348" s="216"/>
      <c r="I4348" s="216"/>
      <c r="J4348" s="216"/>
      <c r="K4348" s="216"/>
      <c r="L4348" s="216"/>
      <c r="M4348" s="216"/>
      <c r="N4348" s="216"/>
      <c r="O4348" s="216"/>
      <c r="P4348" s="216"/>
      <c r="Q4348" s="216"/>
      <c r="R4348" s="216"/>
      <c r="S4348" s="216"/>
      <c r="T4348" s="216"/>
      <c r="U4348" s="216"/>
      <c r="V4348" s="216"/>
      <c r="W4348" s="216"/>
      <c r="X4348" s="216"/>
      <c r="Y4348" s="216"/>
      <c r="Z4348" s="216"/>
      <c r="AA4348" s="216"/>
      <c r="AB4348" s="216"/>
      <c r="AC4348" s="216"/>
      <c r="AD4348" s="216"/>
      <c r="AE4348" s="216"/>
      <c r="AF4348" s="216"/>
      <c r="AG4348" s="216"/>
      <c r="AH4348" s="216"/>
      <c r="AI4348" s="216"/>
      <c r="AJ4348" s="216"/>
      <c r="AK4348" s="216"/>
      <c r="AL4348" s="216"/>
      <c r="FY4348" s="184"/>
      <c r="JJ4348" s="184"/>
    </row>
    <row r="4349" spans="2:270">
      <c r="B4349" s="202"/>
      <c r="E4349" s="216"/>
      <c r="F4349" s="216"/>
      <c r="G4349" s="216"/>
      <c r="H4349" s="216"/>
      <c r="I4349" s="216"/>
      <c r="J4349" s="216"/>
      <c r="K4349" s="216"/>
      <c r="L4349" s="216"/>
      <c r="M4349" s="216"/>
      <c r="N4349" s="216"/>
      <c r="O4349" s="216"/>
      <c r="P4349" s="216"/>
      <c r="Q4349" s="216"/>
      <c r="R4349" s="216"/>
      <c r="S4349" s="216"/>
      <c r="T4349" s="216"/>
      <c r="U4349" s="216"/>
      <c r="V4349" s="216"/>
      <c r="W4349" s="216"/>
      <c r="X4349" s="216"/>
      <c r="Y4349" s="216"/>
      <c r="Z4349" s="216"/>
      <c r="AA4349" s="216"/>
      <c r="AB4349" s="216"/>
      <c r="AC4349" s="216"/>
      <c r="AD4349" s="216"/>
      <c r="AE4349" s="216"/>
      <c r="AF4349" s="216"/>
      <c r="AG4349" s="216"/>
      <c r="AH4349" s="216"/>
      <c r="AI4349" s="216"/>
      <c r="AJ4349" s="216"/>
      <c r="AK4349" s="216"/>
      <c r="AL4349" s="216"/>
      <c r="FY4349" s="184"/>
      <c r="JJ4349" s="184"/>
    </row>
    <row r="4350" spans="2:270">
      <c r="B4350" s="202"/>
      <c r="E4350" s="216"/>
      <c r="F4350" s="216"/>
      <c r="G4350" s="216"/>
      <c r="H4350" s="216"/>
      <c r="I4350" s="216"/>
      <c r="J4350" s="216"/>
      <c r="K4350" s="216"/>
      <c r="L4350" s="216"/>
      <c r="M4350" s="216"/>
      <c r="N4350" s="216"/>
      <c r="O4350" s="216"/>
      <c r="P4350" s="216"/>
      <c r="Q4350" s="216"/>
      <c r="R4350" s="216"/>
      <c r="S4350" s="216"/>
      <c r="T4350" s="216"/>
      <c r="U4350" s="216"/>
      <c r="V4350" s="216"/>
      <c r="W4350" s="216"/>
      <c r="X4350" s="216"/>
      <c r="Y4350" s="216"/>
      <c r="Z4350" s="216"/>
      <c r="AA4350" s="216"/>
      <c r="AB4350" s="216"/>
      <c r="AC4350" s="216"/>
      <c r="AD4350" s="216"/>
      <c r="AE4350" s="216"/>
      <c r="AF4350" s="216"/>
      <c r="AG4350" s="216"/>
      <c r="AH4350" s="216"/>
      <c r="AI4350" s="216"/>
      <c r="AJ4350" s="216"/>
      <c r="AK4350" s="216"/>
      <c r="AL4350" s="216"/>
      <c r="FY4350" s="184"/>
      <c r="JJ4350" s="184"/>
    </row>
    <row r="4351" spans="2:270">
      <c r="B4351" s="202"/>
      <c r="E4351" s="216"/>
      <c r="F4351" s="216"/>
      <c r="G4351" s="216"/>
      <c r="H4351" s="216"/>
      <c r="I4351" s="216"/>
      <c r="J4351" s="216"/>
      <c r="K4351" s="216"/>
      <c r="L4351" s="216"/>
      <c r="M4351" s="216"/>
      <c r="N4351" s="216"/>
      <c r="O4351" s="216"/>
      <c r="P4351" s="216"/>
      <c r="Q4351" s="216"/>
      <c r="R4351" s="216"/>
      <c r="S4351" s="216"/>
      <c r="T4351" s="216"/>
      <c r="U4351" s="216"/>
      <c r="V4351" s="216"/>
      <c r="W4351" s="216"/>
      <c r="X4351" s="216"/>
      <c r="Y4351" s="216"/>
      <c r="Z4351" s="216"/>
      <c r="AA4351" s="216"/>
      <c r="AB4351" s="216"/>
      <c r="AC4351" s="216"/>
      <c r="AD4351" s="216"/>
      <c r="AE4351" s="216"/>
      <c r="AF4351" s="216"/>
      <c r="AG4351" s="216"/>
      <c r="AH4351" s="216"/>
      <c r="AI4351" s="216"/>
      <c r="AJ4351" s="216"/>
      <c r="AK4351" s="216"/>
      <c r="AL4351" s="216"/>
      <c r="FY4351" s="184"/>
      <c r="JJ4351" s="184"/>
    </row>
    <row r="4352" spans="2:270">
      <c r="B4352" s="202"/>
      <c r="E4352" s="216"/>
      <c r="F4352" s="216"/>
      <c r="G4352" s="216"/>
      <c r="H4352" s="216"/>
      <c r="I4352" s="216"/>
      <c r="J4352" s="216"/>
      <c r="K4352" s="216"/>
      <c r="L4352" s="216"/>
      <c r="M4352" s="216"/>
      <c r="N4352" s="216"/>
      <c r="O4352" s="216"/>
      <c r="P4352" s="216"/>
      <c r="Q4352" s="216"/>
      <c r="R4352" s="216"/>
      <c r="S4352" s="216"/>
      <c r="T4352" s="216"/>
      <c r="U4352" s="216"/>
      <c r="V4352" s="216"/>
      <c r="W4352" s="216"/>
      <c r="X4352" s="216"/>
      <c r="Y4352" s="216"/>
      <c r="Z4352" s="216"/>
      <c r="AA4352" s="216"/>
      <c r="AB4352" s="216"/>
      <c r="AC4352" s="216"/>
      <c r="AD4352" s="216"/>
      <c r="AE4352" s="216"/>
      <c r="AF4352" s="216"/>
      <c r="AG4352" s="216"/>
      <c r="AH4352" s="216"/>
      <c r="AI4352" s="216"/>
      <c r="AJ4352" s="216"/>
      <c r="AK4352" s="216"/>
      <c r="AL4352" s="216"/>
      <c r="FY4352" s="184"/>
      <c r="JJ4352" s="184"/>
    </row>
    <row r="4353" spans="2:270">
      <c r="B4353" s="202"/>
      <c r="E4353" s="216"/>
      <c r="F4353" s="216"/>
      <c r="G4353" s="216"/>
      <c r="H4353" s="216"/>
      <c r="I4353" s="216"/>
      <c r="J4353" s="216"/>
      <c r="K4353" s="216"/>
      <c r="L4353" s="216"/>
      <c r="M4353" s="216"/>
      <c r="N4353" s="216"/>
      <c r="O4353" s="216"/>
      <c r="P4353" s="216"/>
      <c r="Q4353" s="216"/>
      <c r="R4353" s="216"/>
      <c r="S4353" s="216"/>
      <c r="T4353" s="216"/>
      <c r="U4353" s="216"/>
      <c r="V4353" s="216"/>
      <c r="W4353" s="216"/>
      <c r="X4353" s="216"/>
      <c r="Y4353" s="216"/>
      <c r="Z4353" s="216"/>
      <c r="AA4353" s="216"/>
      <c r="AB4353" s="216"/>
      <c r="AC4353" s="216"/>
      <c r="AD4353" s="216"/>
      <c r="AE4353" s="216"/>
      <c r="AF4353" s="216"/>
      <c r="AG4353" s="216"/>
      <c r="AH4353" s="216"/>
      <c r="AI4353" s="216"/>
      <c r="AJ4353" s="216"/>
      <c r="AK4353" s="216"/>
      <c r="AL4353" s="216"/>
      <c r="FY4353" s="184"/>
      <c r="JJ4353" s="184"/>
    </row>
    <row r="4354" spans="2:270">
      <c r="B4354" s="202"/>
      <c r="E4354" s="216"/>
      <c r="F4354" s="216"/>
      <c r="G4354" s="216"/>
      <c r="H4354" s="216"/>
      <c r="I4354" s="216"/>
      <c r="J4354" s="216"/>
      <c r="K4354" s="216"/>
      <c r="L4354" s="216"/>
      <c r="M4354" s="216"/>
      <c r="N4354" s="216"/>
      <c r="O4354" s="216"/>
      <c r="P4354" s="216"/>
      <c r="Q4354" s="216"/>
      <c r="R4354" s="216"/>
      <c r="S4354" s="216"/>
      <c r="T4354" s="216"/>
      <c r="U4354" s="216"/>
      <c r="V4354" s="216"/>
      <c r="W4354" s="216"/>
      <c r="X4354" s="216"/>
      <c r="Y4354" s="216"/>
      <c r="Z4354" s="216"/>
      <c r="AA4354" s="216"/>
      <c r="AB4354" s="216"/>
      <c r="AC4354" s="216"/>
      <c r="AD4354" s="216"/>
      <c r="AE4354" s="216"/>
      <c r="AF4354" s="216"/>
      <c r="AG4354" s="216"/>
      <c r="AH4354" s="216"/>
      <c r="AI4354" s="216"/>
      <c r="AJ4354" s="216"/>
      <c r="AK4354" s="216"/>
      <c r="AL4354" s="216"/>
      <c r="FY4354" s="184"/>
      <c r="JJ4354" s="184"/>
    </row>
    <row r="4355" spans="2:270">
      <c r="B4355" s="202"/>
      <c r="E4355" s="216"/>
      <c r="F4355" s="216"/>
      <c r="G4355" s="216"/>
      <c r="H4355" s="216"/>
      <c r="I4355" s="216"/>
      <c r="J4355" s="216"/>
      <c r="K4355" s="216"/>
      <c r="L4355" s="216"/>
      <c r="M4355" s="216"/>
      <c r="N4355" s="216"/>
      <c r="O4355" s="216"/>
      <c r="P4355" s="216"/>
      <c r="Q4355" s="216"/>
      <c r="R4355" s="216"/>
      <c r="S4355" s="216"/>
      <c r="T4355" s="216"/>
      <c r="U4355" s="216"/>
      <c r="V4355" s="216"/>
      <c r="W4355" s="216"/>
      <c r="X4355" s="216"/>
      <c r="Y4355" s="216"/>
      <c r="Z4355" s="216"/>
      <c r="AA4355" s="216"/>
      <c r="AB4355" s="216"/>
      <c r="AC4355" s="216"/>
      <c r="AD4355" s="216"/>
      <c r="AE4355" s="216"/>
      <c r="AF4355" s="216"/>
      <c r="AG4355" s="216"/>
      <c r="AH4355" s="216"/>
      <c r="AI4355" s="216"/>
      <c r="AJ4355" s="216"/>
      <c r="AK4355" s="216"/>
      <c r="AL4355" s="216"/>
      <c r="FY4355" s="184"/>
      <c r="JJ4355" s="184"/>
    </row>
    <row r="4356" spans="2:270">
      <c r="B4356" s="202"/>
      <c r="E4356" s="216"/>
      <c r="F4356" s="216"/>
      <c r="G4356" s="216"/>
      <c r="H4356" s="216"/>
      <c r="I4356" s="216"/>
      <c r="J4356" s="216"/>
      <c r="K4356" s="216"/>
      <c r="L4356" s="216"/>
      <c r="M4356" s="216"/>
      <c r="N4356" s="216"/>
      <c r="O4356" s="216"/>
      <c r="P4356" s="216"/>
      <c r="Q4356" s="216"/>
      <c r="R4356" s="216"/>
      <c r="S4356" s="216"/>
      <c r="T4356" s="216"/>
      <c r="U4356" s="216"/>
      <c r="V4356" s="216"/>
      <c r="W4356" s="216"/>
      <c r="X4356" s="216"/>
      <c r="Y4356" s="216"/>
      <c r="Z4356" s="216"/>
      <c r="AA4356" s="216"/>
      <c r="AB4356" s="216"/>
      <c r="AC4356" s="216"/>
      <c r="AD4356" s="216"/>
      <c r="AE4356" s="216"/>
      <c r="AF4356" s="216"/>
      <c r="AG4356" s="216"/>
      <c r="AH4356" s="216"/>
      <c r="AI4356" s="216"/>
      <c r="AJ4356" s="216"/>
      <c r="AK4356" s="216"/>
      <c r="AL4356" s="216"/>
      <c r="FY4356" s="184"/>
      <c r="JJ4356" s="184"/>
    </row>
    <row r="4357" spans="2:270">
      <c r="B4357" s="202"/>
      <c r="E4357" s="216"/>
      <c r="F4357" s="216"/>
      <c r="G4357" s="216"/>
      <c r="H4357" s="216"/>
      <c r="I4357" s="216"/>
      <c r="J4357" s="216"/>
      <c r="K4357" s="216"/>
      <c r="L4357" s="216"/>
      <c r="M4357" s="216"/>
      <c r="N4357" s="216"/>
      <c r="O4357" s="216"/>
      <c r="P4357" s="216"/>
      <c r="Q4357" s="216"/>
      <c r="R4357" s="216"/>
      <c r="S4357" s="216"/>
      <c r="T4357" s="216"/>
      <c r="U4357" s="216"/>
      <c r="V4357" s="216"/>
      <c r="W4357" s="216"/>
      <c r="X4357" s="216"/>
      <c r="Y4357" s="216"/>
      <c r="Z4357" s="216"/>
      <c r="AA4357" s="216"/>
      <c r="AB4357" s="216"/>
      <c r="AC4357" s="216"/>
      <c r="AD4357" s="216"/>
      <c r="AE4357" s="216"/>
      <c r="AF4357" s="216"/>
      <c r="AG4357" s="216"/>
      <c r="AH4357" s="216"/>
      <c r="AI4357" s="216"/>
      <c r="AJ4357" s="216"/>
      <c r="AK4357" s="216"/>
      <c r="AL4357" s="216"/>
      <c r="FY4357" s="184"/>
      <c r="JJ4357" s="184"/>
    </row>
    <row r="4358" spans="2:270">
      <c r="B4358" s="202"/>
      <c r="E4358" s="216"/>
      <c r="F4358" s="216"/>
      <c r="G4358" s="216"/>
      <c r="H4358" s="216"/>
      <c r="I4358" s="216"/>
      <c r="J4358" s="216"/>
      <c r="K4358" s="216"/>
      <c r="L4358" s="216"/>
      <c r="M4358" s="216"/>
      <c r="N4358" s="216"/>
      <c r="O4358" s="216"/>
      <c r="P4358" s="216"/>
      <c r="Q4358" s="216"/>
      <c r="R4358" s="216"/>
      <c r="S4358" s="216"/>
      <c r="T4358" s="216"/>
      <c r="U4358" s="216"/>
      <c r="V4358" s="216"/>
      <c r="W4358" s="216"/>
      <c r="X4358" s="216"/>
      <c r="Y4358" s="216"/>
      <c r="Z4358" s="216"/>
      <c r="AA4358" s="216"/>
      <c r="AB4358" s="216"/>
      <c r="AC4358" s="216"/>
      <c r="AD4358" s="216"/>
      <c r="AE4358" s="216"/>
      <c r="AF4358" s="216"/>
      <c r="AG4358" s="216"/>
      <c r="AH4358" s="216"/>
      <c r="AI4358" s="216"/>
      <c r="AJ4358" s="216"/>
      <c r="AK4358" s="216"/>
      <c r="AL4358" s="216"/>
      <c r="FY4358" s="184"/>
      <c r="JJ4358" s="184"/>
    </row>
    <row r="4359" spans="2:270">
      <c r="B4359" s="202"/>
      <c r="E4359" s="216"/>
      <c r="F4359" s="216"/>
      <c r="G4359" s="216"/>
      <c r="H4359" s="216"/>
      <c r="I4359" s="216"/>
      <c r="J4359" s="216"/>
      <c r="K4359" s="216"/>
      <c r="L4359" s="216"/>
      <c r="M4359" s="216"/>
      <c r="N4359" s="216"/>
      <c r="O4359" s="216"/>
      <c r="P4359" s="216"/>
      <c r="Q4359" s="216"/>
      <c r="R4359" s="216"/>
      <c r="S4359" s="216"/>
      <c r="T4359" s="216"/>
      <c r="U4359" s="216"/>
      <c r="V4359" s="216"/>
      <c r="W4359" s="216"/>
      <c r="X4359" s="216"/>
      <c r="Y4359" s="216"/>
      <c r="Z4359" s="216"/>
      <c r="AA4359" s="216"/>
      <c r="AB4359" s="216"/>
      <c r="AC4359" s="216"/>
      <c r="AD4359" s="216"/>
      <c r="AE4359" s="216"/>
      <c r="AF4359" s="216"/>
      <c r="AG4359" s="216"/>
      <c r="AH4359" s="216"/>
      <c r="AI4359" s="216"/>
      <c r="AJ4359" s="216"/>
      <c r="AK4359" s="216"/>
      <c r="AL4359" s="216"/>
      <c r="FY4359" s="184"/>
      <c r="JJ4359" s="184"/>
    </row>
    <row r="4360" spans="2:270">
      <c r="B4360" s="202"/>
      <c r="E4360" s="216"/>
      <c r="F4360" s="216"/>
      <c r="G4360" s="216"/>
      <c r="H4360" s="216"/>
      <c r="I4360" s="216"/>
      <c r="J4360" s="216"/>
      <c r="K4360" s="216"/>
      <c r="L4360" s="216"/>
      <c r="M4360" s="216"/>
      <c r="N4360" s="216"/>
      <c r="O4360" s="216"/>
      <c r="P4360" s="216"/>
      <c r="Q4360" s="216"/>
      <c r="R4360" s="216"/>
      <c r="S4360" s="216"/>
      <c r="T4360" s="216"/>
      <c r="U4360" s="216"/>
      <c r="V4360" s="216"/>
      <c r="W4360" s="216"/>
      <c r="X4360" s="216"/>
      <c r="Y4360" s="216"/>
      <c r="Z4360" s="216"/>
      <c r="AA4360" s="216"/>
      <c r="AB4360" s="216"/>
      <c r="AC4360" s="216"/>
      <c r="AD4360" s="216"/>
      <c r="AE4360" s="216"/>
      <c r="AF4360" s="216"/>
      <c r="AG4360" s="216"/>
      <c r="AH4360" s="216"/>
      <c r="AI4360" s="216"/>
      <c r="AJ4360" s="216"/>
      <c r="AK4360" s="216"/>
      <c r="AL4360" s="216"/>
      <c r="FY4360" s="184"/>
      <c r="JJ4360" s="184"/>
    </row>
    <row r="4361" spans="2:270">
      <c r="B4361" s="202"/>
      <c r="E4361" s="216"/>
      <c r="F4361" s="216"/>
      <c r="G4361" s="216"/>
      <c r="H4361" s="216"/>
      <c r="I4361" s="216"/>
      <c r="J4361" s="216"/>
      <c r="K4361" s="216"/>
      <c r="L4361" s="216"/>
      <c r="M4361" s="216"/>
      <c r="N4361" s="216"/>
      <c r="O4361" s="216"/>
      <c r="P4361" s="216"/>
      <c r="Q4361" s="216"/>
      <c r="R4361" s="216"/>
      <c r="S4361" s="216"/>
      <c r="T4361" s="216"/>
      <c r="U4361" s="216"/>
      <c r="V4361" s="216"/>
      <c r="W4361" s="216"/>
      <c r="X4361" s="216"/>
      <c r="Y4361" s="216"/>
      <c r="Z4361" s="216"/>
      <c r="AA4361" s="216"/>
      <c r="AB4361" s="216"/>
      <c r="AC4361" s="216"/>
      <c r="AD4361" s="216"/>
      <c r="AE4361" s="216"/>
      <c r="AF4361" s="216"/>
      <c r="AG4361" s="216"/>
      <c r="AH4361" s="216"/>
      <c r="AI4361" s="216"/>
      <c r="AJ4361" s="216"/>
      <c r="AK4361" s="216"/>
      <c r="AL4361" s="216"/>
      <c r="FY4361" s="184"/>
      <c r="JJ4361" s="184"/>
    </row>
    <row r="4362" spans="2:270">
      <c r="B4362" s="202"/>
      <c r="E4362" s="216"/>
      <c r="F4362" s="216"/>
      <c r="G4362" s="216"/>
      <c r="H4362" s="216"/>
      <c r="I4362" s="216"/>
      <c r="J4362" s="216"/>
      <c r="K4362" s="216"/>
      <c r="L4362" s="216"/>
      <c r="M4362" s="216"/>
      <c r="N4362" s="216"/>
      <c r="O4362" s="216"/>
      <c r="P4362" s="216"/>
      <c r="Q4362" s="216"/>
      <c r="R4362" s="216"/>
      <c r="S4362" s="216"/>
      <c r="T4362" s="216"/>
      <c r="U4362" s="216"/>
      <c r="V4362" s="216"/>
      <c r="W4362" s="216"/>
      <c r="X4362" s="216"/>
      <c r="Y4362" s="216"/>
      <c r="Z4362" s="216"/>
      <c r="AA4362" s="216"/>
      <c r="AB4362" s="216"/>
      <c r="AC4362" s="216"/>
      <c r="AD4362" s="216"/>
      <c r="AE4362" s="216"/>
      <c r="AF4362" s="216"/>
      <c r="AG4362" s="216"/>
      <c r="AH4362" s="216"/>
      <c r="AI4362" s="216"/>
      <c r="AJ4362" s="216"/>
      <c r="AK4362" s="216"/>
      <c r="AL4362" s="216"/>
      <c r="FY4362" s="184"/>
      <c r="JJ4362" s="184"/>
    </row>
    <row r="4363" spans="2:270">
      <c r="B4363" s="202"/>
      <c r="E4363" s="216"/>
      <c r="F4363" s="216"/>
      <c r="G4363" s="216"/>
      <c r="H4363" s="216"/>
      <c r="I4363" s="216"/>
      <c r="J4363" s="216"/>
      <c r="K4363" s="216"/>
      <c r="L4363" s="216"/>
      <c r="M4363" s="216"/>
      <c r="N4363" s="216"/>
      <c r="O4363" s="216"/>
      <c r="P4363" s="216"/>
      <c r="Q4363" s="216"/>
      <c r="R4363" s="216"/>
      <c r="S4363" s="216"/>
      <c r="T4363" s="216"/>
      <c r="U4363" s="216"/>
      <c r="V4363" s="216"/>
      <c r="W4363" s="216"/>
      <c r="X4363" s="216"/>
      <c r="Y4363" s="216"/>
      <c r="Z4363" s="216"/>
      <c r="AA4363" s="216"/>
      <c r="AB4363" s="216"/>
      <c r="AC4363" s="216"/>
      <c r="AD4363" s="216"/>
      <c r="AE4363" s="216"/>
      <c r="AF4363" s="216"/>
      <c r="AG4363" s="216"/>
      <c r="AH4363" s="216"/>
      <c r="AI4363" s="216"/>
      <c r="AJ4363" s="216"/>
      <c r="AK4363" s="216"/>
      <c r="AL4363" s="216"/>
      <c r="FY4363" s="184"/>
      <c r="JJ4363" s="184"/>
    </row>
    <row r="4364" spans="2:270">
      <c r="B4364" s="202"/>
      <c r="E4364" s="216"/>
      <c r="F4364" s="216"/>
      <c r="G4364" s="216"/>
      <c r="H4364" s="216"/>
      <c r="I4364" s="216"/>
      <c r="J4364" s="216"/>
      <c r="K4364" s="216"/>
      <c r="L4364" s="216"/>
      <c r="M4364" s="216"/>
      <c r="N4364" s="216"/>
      <c r="O4364" s="216"/>
      <c r="P4364" s="216"/>
      <c r="Q4364" s="216"/>
      <c r="R4364" s="216"/>
      <c r="S4364" s="216"/>
      <c r="T4364" s="216"/>
      <c r="U4364" s="216"/>
      <c r="V4364" s="216"/>
      <c r="W4364" s="216"/>
      <c r="X4364" s="216"/>
      <c r="Y4364" s="216"/>
      <c r="Z4364" s="216"/>
      <c r="AA4364" s="216"/>
      <c r="AB4364" s="216"/>
      <c r="AC4364" s="216"/>
      <c r="AD4364" s="216"/>
      <c r="AE4364" s="216"/>
      <c r="AF4364" s="216"/>
      <c r="AG4364" s="216"/>
      <c r="AH4364" s="216"/>
      <c r="AI4364" s="216"/>
      <c r="AJ4364" s="216"/>
      <c r="AK4364" s="216"/>
      <c r="AL4364" s="216"/>
      <c r="FY4364" s="184"/>
      <c r="JJ4364" s="184"/>
    </row>
    <row r="4365" spans="2:270">
      <c r="B4365" s="202"/>
      <c r="E4365" s="216"/>
      <c r="F4365" s="216"/>
      <c r="G4365" s="216"/>
      <c r="H4365" s="216"/>
      <c r="I4365" s="216"/>
      <c r="J4365" s="216"/>
      <c r="K4365" s="216"/>
      <c r="L4365" s="216"/>
      <c r="M4365" s="216"/>
      <c r="N4365" s="216"/>
      <c r="O4365" s="216"/>
      <c r="P4365" s="216"/>
      <c r="Q4365" s="216"/>
      <c r="R4365" s="216"/>
      <c r="S4365" s="216"/>
      <c r="T4365" s="216"/>
      <c r="U4365" s="216"/>
      <c r="V4365" s="216"/>
      <c r="W4365" s="216"/>
      <c r="X4365" s="216"/>
      <c r="Y4365" s="216"/>
      <c r="Z4365" s="216"/>
      <c r="AA4365" s="216"/>
      <c r="AB4365" s="216"/>
      <c r="AC4365" s="216"/>
      <c r="AD4365" s="216"/>
      <c r="AE4365" s="216"/>
      <c r="AF4365" s="216"/>
      <c r="AG4365" s="216"/>
      <c r="AH4365" s="216"/>
      <c r="AI4365" s="216"/>
      <c r="AJ4365" s="216"/>
      <c r="AK4365" s="216"/>
      <c r="AL4365" s="216"/>
      <c r="FY4365" s="184"/>
      <c r="JJ4365" s="184"/>
    </row>
    <row r="4366" spans="2:270">
      <c r="B4366" s="202"/>
      <c r="E4366" s="216"/>
      <c r="F4366" s="216"/>
      <c r="G4366" s="216"/>
      <c r="H4366" s="216"/>
      <c r="I4366" s="216"/>
      <c r="J4366" s="216"/>
      <c r="K4366" s="216"/>
      <c r="L4366" s="216"/>
      <c r="M4366" s="216"/>
      <c r="N4366" s="216"/>
      <c r="O4366" s="216"/>
      <c r="P4366" s="216"/>
      <c r="Q4366" s="216"/>
      <c r="R4366" s="216"/>
      <c r="S4366" s="216"/>
      <c r="T4366" s="216"/>
      <c r="U4366" s="216"/>
      <c r="V4366" s="216"/>
      <c r="W4366" s="216"/>
      <c r="X4366" s="216"/>
      <c r="Y4366" s="216"/>
      <c r="Z4366" s="216"/>
      <c r="AA4366" s="216"/>
      <c r="AB4366" s="216"/>
      <c r="AC4366" s="216"/>
      <c r="AD4366" s="216"/>
      <c r="AE4366" s="216"/>
      <c r="AF4366" s="216"/>
      <c r="AG4366" s="216"/>
      <c r="AH4366" s="216"/>
      <c r="AI4366" s="216"/>
      <c r="AJ4366" s="216"/>
      <c r="AK4366" s="216"/>
      <c r="AL4366" s="216"/>
      <c r="FY4366" s="184"/>
      <c r="JJ4366" s="184"/>
    </row>
    <row r="4367" spans="2:270">
      <c r="B4367" s="202"/>
      <c r="E4367" s="216"/>
      <c r="F4367" s="216"/>
      <c r="G4367" s="216"/>
      <c r="H4367" s="216"/>
      <c r="I4367" s="216"/>
      <c r="J4367" s="216"/>
      <c r="K4367" s="216"/>
      <c r="L4367" s="216"/>
      <c r="M4367" s="216"/>
      <c r="N4367" s="216"/>
      <c r="O4367" s="216"/>
      <c r="P4367" s="216"/>
      <c r="Q4367" s="216"/>
      <c r="R4367" s="216"/>
      <c r="S4367" s="216"/>
      <c r="T4367" s="216"/>
      <c r="U4367" s="216"/>
      <c r="V4367" s="216"/>
      <c r="W4367" s="216"/>
      <c r="X4367" s="216"/>
      <c r="Y4367" s="216"/>
      <c r="Z4367" s="216"/>
      <c r="AA4367" s="216"/>
      <c r="AB4367" s="216"/>
      <c r="AC4367" s="216"/>
      <c r="AD4367" s="216"/>
      <c r="AE4367" s="216"/>
      <c r="AF4367" s="216"/>
      <c r="AG4367" s="216"/>
      <c r="AH4367" s="216"/>
      <c r="AI4367" s="216"/>
      <c r="AJ4367" s="216"/>
      <c r="AK4367" s="216"/>
      <c r="AL4367" s="216"/>
      <c r="FY4367" s="184"/>
      <c r="JJ4367" s="184"/>
    </row>
    <row r="4368" spans="2:270">
      <c r="B4368" s="202"/>
      <c r="E4368" s="216"/>
      <c r="F4368" s="216"/>
      <c r="G4368" s="216"/>
      <c r="H4368" s="216"/>
      <c r="I4368" s="216"/>
      <c r="J4368" s="216"/>
      <c r="K4368" s="216"/>
      <c r="L4368" s="216"/>
      <c r="M4368" s="216"/>
      <c r="N4368" s="216"/>
      <c r="O4368" s="216"/>
      <c r="P4368" s="216"/>
      <c r="Q4368" s="216"/>
      <c r="R4368" s="216"/>
      <c r="S4368" s="216"/>
      <c r="T4368" s="216"/>
      <c r="U4368" s="216"/>
      <c r="V4368" s="216"/>
      <c r="W4368" s="216"/>
      <c r="X4368" s="216"/>
      <c r="Y4368" s="216"/>
      <c r="Z4368" s="216"/>
      <c r="AA4368" s="216"/>
      <c r="AB4368" s="216"/>
      <c r="AC4368" s="216"/>
      <c r="AD4368" s="216"/>
      <c r="AE4368" s="216"/>
      <c r="AF4368" s="216"/>
      <c r="AG4368" s="216"/>
      <c r="AH4368" s="216"/>
      <c r="AI4368" s="216"/>
      <c r="AJ4368" s="216"/>
      <c r="AK4368" s="216"/>
      <c r="AL4368" s="216"/>
      <c r="FY4368" s="184"/>
      <c r="JJ4368" s="184"/>
    </row>
    <row r="4369" spans="2:270">
      <c r="B4369" s="202"/>
      <c r="E4369" s="216"/>
      <c r="F4369" s="216"/>
      <c r="G4369" s="216"/>
      <c r="H4369" s="216"/>
      <c r="I4369" s="216"/>
      <c r="J4369" s="216"/>
      <c r="K4369" s="216"/>
      <c r="L4369" s="216"/>
      <c r="M4369" s="216"/>
      <c r="N4369" s="216"/>
      <c r="O4369" s="216"/>
      <c r="P4369" s="216"/>
      <c r="Q4369" s="216"/>
      <c r="R4369" s="216"/>
      <c r="S4369" s="216"/>
      <c r="T4369" s="216"/>
      <c r="U4369" s="216"/>
      <c r="V4369" s="216"/>
      <c r="W4369" s="216"/>
      <c r="X4369" s="216"/>
      <c r="Y4369" s="216"/>
      <c r="Z4369" s="216"/>
      <c r="AA4369" s="216"/>
      <c r="AB4369" s="216"/>
      <c r="AC4369" s="216"/>
      <c r="AD4369" s="216"/>
      <c r="AE4369" s="216"/>
      <c r="AF4369" s="216"/>
      <c r="AG4369" s="216"/>
      <c r="AH4369" s="216"/>
      <c r="AI4369" s="216"/>
      <c r="AJ4369" s="216"/>
      <c r="AK4369" s="216"/>
      <c r="AL4369" s="216"/>
      <c r="FY4369" s="184"/>
      <c r="JJ4369" s="184"/>
    </row>
    <row r="4370" spans="2:270">
      <c r="B4370" s="202"/>
      <c r="E4370" s="216"/>
      <c r="F4370" s="216"/>
      <c r="G4370" s="216"/>
      <c r="H4370" s="216"/>
      <c r="I4370" s="216"/>
      <c r="J4370" s="216"/>
      <c r="K4370" s="216"/>
      <c r="L4370" s="216"/>
      <c r="M4370" s="216"/>
      <c r="N4370" s="216"/>
      <c r="O4370" s="216"/>
      <c r="P4370" s="216"/>
      <c r="Q4370" s="216"/>
      <c r="R4370" s="216"/>
      <c r="S4370" s="216"/>
      <c r="T4370" s="216"/>
      <c r="U4370" s="216"/>
      <c r="V4370" s="216"/>
      <c r="W4370" s="216"/>
      <c r="X4370" s="216"/>
      <c r="Y4370" s="216"/>
      <c r="Z4370" s="216"/>
      <c r="AA4370" s="216"/>
      <c r="AB4370" s="216"/>
      <c r="AC4370" s="216"/>
      <c r="AD4370" s="216"/>
      <c r="AE4370" s="216"/>
      <c r="AF4370" s="216"/>
      <c r="AG4370" s="216"/>
      <c r="AH4370" s="216"/>
      <c r="AI4370" s="216"/>
      <c r="AJ4370" s="216"/>
      <c r="AK4370" s="216"/>
      <c r="AL4370" s="216"/>
      <c r="FY4370" s="184"/>
      <c r="JJ4370" s="184"/>
    </row>
    <row r="4371" spans="2:270">
      <c r="B4371" s="202"/>
      <c r="E4371" s="216"/>
      <c r="F4371" s="216"/>
      <c r="G4371" s="216"/>
      <c r="H4371" s="216"/>
      <c r="I4371" s="216"/>
      <c r="J4371" s="216"/>
      <c r="K4371" s="216"/>
      <c r="L4371" s="216"/>
      <c r="M4371" s="216"/>
      <c r="N4371" s="216"/>
      <c r="O4371" s="216"/>
      <c r="P4371" s="216"/>
      <c r="Q4371" s="216"/>
      <c r="R4371" s="216"/>
      <c r="S4371" s="216"/>
      <c r="T4371" s="216"/>
      <c r="U4371" s="216"/>
      <c r="V4371" s="216"/>
      <c r="W4371" s="216"/>
      <c r="X4371" s="216"/>
      <c r="Y4371" s="216"/>
      <c r="Z4371" s="216"/>
      <c r="AA4371" s="216"/>
      <c r="AB4371" s="216"/>
      <c r="AC4371" s="216"/>
      <c r="AD4371" s="216"/>
      <c r="AE4371" s="216"/>
      <c r="AF4371" s="216"/>
      <c r="AG4371" s="216"/>
      <c r="AH4371" s="216"/>
      <c r="AI4371" s="216"/>
      <c r="AJ4371" s="216"/>
      <c r="AK4371" s="216"/>
      <c r="AL4371" s="216"/>
      <c r="FY4371" s="184"/>
      <c r="JJ4371" s="184"/>
    </row>
    <row r="4372" spans="2:270">
      <c r="B4372" s="202"/>
      <c r="E4372" s="216"/>
      <c r="F4372" s="216"/>
      <c r="G4372" s="216"/>
      <c r="H4372" s="216"/>
      <c r="I4372" s="216"/>
      <c r="J4372" s="216"/>
      <c r="K4372" s="216"/>
      <c r="L4372" s="216"/>
      <c r="M4372" s="216"/>
      <c r="N4372" s="216"/>
      <c r="O4372" s="216"/>
      <c r="P4372" s="216"/>
      <c r="Q4372" s="216"/>
      <c r="R4372" s="216"/>
      <c r="S4372" s="216"/>
      <c r="T4372" s="216"/>
      <c r="U4372" s="216"/>
      <c r="V4372" s="216"/>
      <c r="W4372" s="216"/>
      <c r="X4372" s="216"/>
      <c r="Y4372" s="216"/>
      <c r="Z4372" s="216"/>
      <c r="AA4372" s="216"/>
      <c r="AB4372" s="216"/>
      <c r="AC4372" s="216"/>
      <c r="AD4372" s="216"/>
      <c r="AE4372" s="216"/>
      <c r="AF4372" s="216"/>
      <c r="AG4372" s="216"/>
      <c r="AH4372" s="216"/>
      <c r="AI4372" s="216"/>
      <c r="AJ4372" s="216"/>
      <c r="AK4372" s="216"/>
      <c r="AL4372" s="216"/>
      <c r="FY4372" s="184"/>
      <c r="JJ4372" s="184"/>
    </row>
    <row r="4373" spans="2:270">
      <c r="B4373" s="202"/>
      <c r="E4373" s="216"/>
      <c r="F4373" s="216"/>
      <c r="G4373" s="216"/>
      <c r="H4373" s="216"/>
      <c r="I4373" s="216"/>
      <c r="J4373" s="216"/>
      <c r="K4373" s="216"/>
      <c r="L4373" s="216"/>
      <c r="M4373" s="216"/>
      <c r="N4373" s="216"/>
      <c r="O4373" s="216"/>
      <c r="P4373" s="216"/>
      <c r="Q4373" s="216"/>
      <c r="R4373" s="216"/>
      <c r="S4373" s="216"/>
      <c r="T4373" s="216"/>
      <c r="U4373" s="216"/>
      <c r="V4373" s="216"/>
      <c r="W4373" s="216"/>
      <c r="X4373" s="216"/>
      <c r="Y4373" s="216"/>
      <c r="Z4373" s="216"/>
      <c r="AA4373" s="216"/>
      <c r="AB4373" s="216"/>
      <c r="AC4373" s="216"/>
      <c r="AD4373" s="216"/>
      <c r="AE4373" s="216"/>
      <c r="AF4373" s="216"/>
      <c r="AG4373" s="216"/>
      <c r="AH4373" s="216"/>
      <c r="AI4373" s="216"/>
      <c r="AJ4373" s="216"/>
      <c r="AK4373" s="216"/>
      <c r="AL4373" s="216"/>
      <c r="FY4373" s="184"/>
      <c r="JJ4373" s="184"/>
    </row>
    <row r="4374" spans="2:270">
      <c r="B4374" s="202"/>
      <c r="E4374" s="216"/>
      <c r="F4374" s="216"/>
      <c r="G4374" s="216"/>
      <c r="H4374" s="216"/>
      <c r="I4374" s="216"/>
      <c r="J4374" s="216"/>
      <c r="K4374" s="216"/>
      <c r="L4374" s="216"/>
      <c r="M4374" s="216"/>
      <c r="N4374" s="216"/>
      <c r="O4374" s="216"/>
      <c r="P4374" s="216"/>
      <c r="Q4374" s="216"/>
      <c r="R4374" s="216"/>
      <c r="S4374" s="216"/>
      <c r="T4374" s="216"/>
      <c r="U4374" s="216"/>
      <c r="V4374" s="216"/>
      <c r="W4374" s="216"/>
      <c r="X4374" s="216"/>
      <c r="Y4374" s="216"/>
      <c r="Z4374" s="216"/>
      <c r="AA4374" s="216"/>
      <c r="AB4374" s="216"/>
      <c r="AC4374" s="216"/>
      <c r="AD4374" s="216"/>
      <c r="AE4374" s="216"/>
      <c r="AF4374" s="216"/>
      <c r="AG4374" s="216"/>
      <c r="AH4374" s="216"/>
      <c r="AI4374" s="216"/>
      <c r="AJ4374" s="216"/>
      <c r="AK4374" s="216"/>
      <c r="AL4374" s="216"/>
      <c r="FY4374" s="184"/>
      <c r="JJ4374" s="184"/>
    </row>
    <row r="4375" spans="2:270">
      <c r="B4375" s="202"/>
      <c r="E4375" s="216"/>
      <c r="F4375" s="216"/>
      <c r="G4375" s="216"/>
      <c r="H4375" s="216"/>
      <c r="I4375" s="216"/>
      <c r="J4375" s="216"/>
      <c r="K4375" s="216"/>
      <c r="L4375" s="216"/>
      <c r="M4375" s="216"/>
      <c r="N4375" s="216"/>
      <c r="O4375" s="216"/>
      <c r="P4375" s="216"/>
      <c r="Q4375" s="216"/>
      <c r="R4375" s="216"/>
      <c r="S4375" s="216"/>
      <c r="T4375" s="216"/>
      <c r="U4375" s="216"/>
      <c r="V4375" s="216"/>
      <c r="W4375" s="216"/>
      <c r="X4375" s="216"/>
      <c r="Y4375" s="216"/>
      <c r="Z4375" s="216"/>
      <c r="AA4375" s="216"/>
      <c r="AB4375" s="216"/>
      <c r="AC4375" s="216"/>
      <c r="AD4375" s="216"/>
      <c r="AE4375" s="216"/>
      <c r="AF4375" s="216"/>
      <c r="AG4375" s="216"/>
      <c r="AH4375" s="216"/>
      <c r="AI4375" s="216"/>
      <c r="AJ4375" s="216"/>
      <c r="AK4375" s="216"/>
      <c r="AL4375" s="216"/>
      <c r="FY4375" s="184"/>
      <c r="JJ4375" s="184"/>
    </row>
    <row r="4376" spans="2:270">
      <c r="B4376" s="202"/>
      <c r="E4376" s="216"/>
      <c r="F4376" s="216"/>
      <c r="G4376" s="216"/>
      <c r="H4376" s="216"/>
      <c r="I4376" s="216"/>
      <c r="J4376" s="216"/>
      <c r="K4376" s="216"/>
      <c r="L4376" s="216"/>
      <c r="M4376" s="216"/>
      <c r="N4376" s="216"/>
      <c r="O4376" s="216"/>
      <c r="P4376" s="216"/>
      <c r="Q4376" s="216"/>
      <c r="R4376" s="216"/>
      <c r="S4376" s="216"/>
      <c r="T4376" s="216"/>
      <c r="U4376" s="216"/>
      <c r="V4376" s="216"/>
      <c r="W4376" s="216"/>
      <c r="X4376" s="216"/>
      <c r="Y4376" s="216"/>
      <c r="Z4376" s="216"/>
      <c r="AA4376" s="216"/>
      <c r="AB4376" s="216"/>
      <c r="AC4376" s="216"/>
      <c r="AD4376" s="216"/>
      <c r="AE4376" s="216"/>
      <c r="AF4376" s="216"/>
      <c r="AG4376" s="216"/>
      <c r="AH4376" s="216"/>
      <c r="AI4376" s="216"/>
      <c r="AJ4376" s="216"/>
      <c r="AK4376" s="216"/>
      <c r="AL4376" s="216"/>
      <c r="FY4376" s="184"/>
      <c r="JJ4376" s="184"/>
    </row>
    <row r="4377" spans="2:270">
      <c r="B4377" s="202"/>
      <c r="E4377" s="216"/>
      <c r="F4377" s="216"/>
      <c r="G4377" s="216"/>
      <c r="H4377" s="216"/>
      <c r="I4377" s="216"/>
      <c r="J4377" s="216"/>
      <c r="K4377" s="216"/>
      <c r="L4377" s="216"/>
      <c r="M4377" s="216"/>
      <c r="N4377" s="216"/>
      <c r="O4377" s="216"/>
      <c r="P4377" s="216"/>
      <c r="Q4377" s="216"/>
      <c r="R4377" s="216"/>
      <c r="S4377" s="216"/>
      <c r="T4377" s="216"/>
      <c r="U4377" s="216"/>
      <c r="V4377" s="216"/>
      <c r="W4377" s="216"/>
      <c r="X4377" s="216"/>
      <c r="Y4377" s="216"/>
      <c r="Z4377" s="216"/>
      <c r="AA4377" s="216"/>
      <c r="AB4377" s="216"/>
      <c r="AC4377" s="216"/>
      <c r="AD4377" s="216"/>
      <c r="AE4377" s="216"/>
      <c r="AF4377" s="216"/>
      <c r="AG4377" s="216"/>
      <c r="AH4377" s="216"/>
      <c r="AI4377" s="216"/>
      <c r="AJ4377" s="216"/>
      <c r="AK4377" s="216"/>
      <c r="AL4377" s="216"/>
      <c r="FY4377" s="184"/>
      <c r="JJ4377" s="184"/>
    </row>
    <row r="4378" spans="2:270">
      <c r="B4378" s="202"/>
      <c r="E4378" s="216"/>
      <c r="F4378" s="216"/>
      <c r="G4378" s="216"/>
      <c r="H4378" s="216"/>
      <c r="I4378" s="216"/>
      <c r="J4378" s="216"/>
      <c r="K4378" s="216"/>
      <c r="L4378" s="216"/>
      <c r="M4378" s="216"/>
      <c r="N4378" s="216"/>
      <c r="O4378" s="216"/>
      <c r="P4378" s="216"/>
      <c r="Q4378" s="216"/>
      <c r="R4378" s="216"/>
      <c r="S4378" s="216"/>
      <c r="T4378" s="216"/>
      <c r="U4378" s="216"/>
      <c r="V4378" s="216"/>
      <c r="W4378" s="216"/>
      <c r="X4378" s="216"/>
      <c r="Y4378" s="216"/>
      <c r="Z4378" s="216"/>
      <c r="AA4378" s="216"/>
      <c r="AB4378" s="216"/>
      <c r="AC4378" s="216"/>
      <c r="AD4378" s="216"/>
      <c r="AE4378" s="216"/>
      <c r="AF4378" s="216"/>
      <c r="AG4378" s="216"/>
      <c r="AH4378" s="216"/>
      <c r="AI4378" s="216"/>
      <c r="AJ4378" s="216"/>
      <c r="AK4378" s="216"/>
      <c r="AL4378" s="216"/>
      <c r="FY4378" s="184"/>
      <c r="JJ4378" s="184"/>
    </row>
    <row r="4379" spans="2:270">
      <c r="B4379" s="202"/>
      <c r="E4379" s="216"/>
      <c r="F4379" s="216"/>
      <c r="G4379" s="216"/>
      <c r="H4379" s="216"/>
      <c r="I4379" s="216"/>
      <c r="J4379" s="216"/>
      <c r="K4379" s="216"/>
      <c r="L4379" s="216"/>
      <c r="M4379" s="216"/>
      <c r="N4379" s="216"/>
      <c r="O4379" s="216"/>
      <c r="P4379" s="216"/>
      <c r="Q4379" s="216"/>
      <c r="R4379" s="216"/>
      <c r="S4379" s="216"/>
      <c r="T4379" s="216"/>
      <c r="U4379" s="216"/>
      <c r="V4379" s="216"/>
      <c r="W4379" s="216"/>
      <c r="X4379" s="216"/>
      <c r="Y4379" s="216"/>
      <c r="Z4379" s="216"/>
      <c r="AA4379" s="216"/>
      <c r="AB4379" s="216"/>
      <c r="AC4379" s="216"/>
      <c r="AD4379" s="216"/>
      <c r="AE4379" s="216"/>
      <c r="AF4379" s="216"/>
      <c r="AG4379" s="216"/>
      <c r="AH4379" s="216"/>
      <c r="AI4379" s="216"/>
      <c r="AJ4379" s="216"/>
      <c r="AK4379" s="216"/>
      <c r="AL4379" s="216"/>
      <c r="FY4379" s="184"/>
      <c r="JJ4379" s="184"/>
    </row>
    <row r="4380" spans="2:270">
      <c r="B4380" s="202"/>
      <c r="E4380" s="216"/>
      <c r="F4380" s="216"/>
      <c r="G4380" s="216"/>
      <c r="H4380" s="216"/>
      <c r="I4380" s="216"/>
      <c r="J4380" s="216"/>
      <c r="K4380" s="216"/>
      <c r="L4380" s="216"/>
      <c r="M4380" s="216"/>
      <c r="N4380" s="216"/>
      <c r="O4380" s="216"/>
      <c r="P4380" s="216"/>
      <c r="Q4380" s="216"/>
      <c r="R4380" s="216"/>
      <c r="S4380" s="216"/>
      <c r="T4380" s="216"/>
      <c r="U4380" s="216"/>
      <c r="V4380" s="216"/>
      <c r="W4380" s="216"/>
      <c r="X4380" s="216"/>
      <c r="Y4380" s="216"/>
      <c r="Z4380" s="216"/>
      <c r="AA4380" s="216"/>
      <c r="AB4380" s="216"/>
      <c r="AC4380" s="216"/>
      <c r="AD4380" s="216"/>
      <c r="AE4380" s="216"/>
      <c r="AF4380" s="216"/>
      <c r="AG4380" s="216"/>
      <c r="AH4380" s="216"/>
      <c r="AI4380" s="216"/>
      <c r="AJ4380" s="216"/>
      <c r="AK4380" s="216"/>
      <c r="AL4380" s="216"/>
      <c r="FY4380" s="184"/>
      <c r="JJ4380" s="184"/>
    </row>
    <row r="4381" spans="2:270">
      <c r="B4381" s="202"/>
      <c r="E4381" s="216"/>
      <c r="F4381" s="216"/>
      <c r="G4381" s="216"/>
      <c r="H4381" s="216"/>
      <c r="I4381" s="216"/>
      <c r="J4381" s="216"/>
      <c r="K4381" s="216"/>
      <c r="L4381" s="216"/>
      <c r="M4381" s="216"/>
      <c r="N4381" s="216"/>
      <c r="O4381" s="216"/>
      <c r="P4381" s="216"/>
      <c r="Q4381" s="216"/>
      <c r="R4381" s="216"/>
      <c r="S4381" s="216"/>
      <c r="T4381" s="216"/>
      <c r="U4381" s="216"/>
      <c r="V4381" s="216"/>
      <c r="W4381" s="216"/>
      <c r="X4381" s="216"/>
      <c r="Y4381" s="216"/>
      <c r="Z4381" s="216"/>
      <c r="AA4381" s="216"/>
      <c r="AB4381" s="216"/>
      <c r="AC4381" s="216"/>
      <c r="AD4381" s="216"/>
      <c r="AE4381" s="216"/>
      <c r="AF4381" s="216"/>
      <c r="AG4381" s="216"/>
      <c r="AH4381" s="216"/>
      <c r="AI4381" s="216"/>
      <c r="AJ4381" s="216"/>
      <c r="AK4381" s="216"/>
      <c r="AL4381" s="216"/>
      <c r="FY4381" s="184"/>
      <c r="JJ4381" s="184"/>
    </row>
    <row r="4382" spans="2:270">
      <c r="B4382" s="202"/>
      <c r="E4382" s="216"/>
      <c r="F4382" s="216"/>
      <c r="G4382" s="216"/>
      <c r="H4382" s="216"/>
      <c r="I4382" s="216"/>
      <c r="J4382" s="216"/>
      <c r="K4382" s="216"/>
      <c r="L4382" s="216"/>
      <c r="M4382" s="216"/>
      <c r="N4382" s="216"/>
      <c r="O4382" s="216"/>
      <c r="P4382" s="216"/>
      <c r="Q4382" s="216"/>
      <c r="R4382" s="216"/>
      <c r="S4382" s="216"/>
      <c r="T4382" s="216"/>
      <c r="U4382" s="216"/>
      <c r="V4382" s="216"/>
      <c r="W4382" s="216"/>
      <c r="X4382" s="216"/>
      <c r="Y4382" s="216"/>
      <c r="Z4382" s="216"/>
      <c r="AA4382" s="216"/>
      <c r="AB4382" s="216"/>
      <c r="AC4382" s="216"/>
      <c r="AD4382" s="216"/>
      <c r="AE4382" s="216"/>
      <c r="AF4382" s="216"/>
      <c r="AG4382" s="216"/>
      <c r="AH4382" s="216"/>
      <c r="AI4382" s="216"/>
      <c r="AJ4382" s="216"/>
      <c r="AK4382" s="216"/>
      <c r="AL4382" s="216"/>
      <c r="FY4382" s="184"/>
      <c r="JJ4382" s="184"/>
    </row>
    <row r="4383" spans="2:270">
      <c r="B4383" s="202"/>
      <c r="E4383" s="216"/>
      <c r="F4383" s="216"/>
      <c r="G4383" s="216"/>
      <c r="H4383" s="216"/>
      <c r="I4383" s="216"/>
      <c r="J4383" s="216"/>
      <c r="K4383" s="216"/>
      <c r="L4383" s="216"/>
      <c r="M4383" s="216"/>
      <c r="N4383" s="216"/>
      <c r="O4383" s="216"/>
      <c r="P4383" s="216"/>
      <c r="Q4383" s="216"/>
      <c r="R4383" s="216"/>
      <c r="S4383" s="216"/>
      <c r="T4383" s="216"/>
      <c r="U4383" s="216"/>
      <c r="V4383" s="216"/>
      <c r="W4383" s="216"/>
      <c r="X4383" s="216"/>
      <c r="Y4383" s="216"/>
      <c r="Z4383" s="216"/>
      <c r="AA4383" s="216"/>
      <c r="AB4383" s="216"/>
      <c r="AC4383" s="216"/>
      <c r="AD4383" s="216"/>
      <c r="AE4383" s="216"/>
      <c r="AF4383" s="216"/>
      <c r="AG4383" s="216"/>
      <c r="AH4383" s="216"/>
      <c r="AI4383" s="216"/>
      <c r="AJ4383" s="216"/>
      <c r="AK4383" s="216"/>
      <c r="AL4383" s="216"/>
      <c r="FY4383" s="184"/>
      <c r="JJ4383" s="184"/>
    </row>
    <row r="4384" spans="2:270">
      <c r="B4384" s="202"/>
      <c r="E4384" s="216"/>
      <c r="F4384" s="216"/>
      <c r="G4384" s="216"/>
      <c r="H4384" s="216"/>
      <c r="I4384" s="216"/>
      <c r="J4384" s="216"/>
      <c r="K4384" s="216"/>
      <c r="L4384" s="216"/>
      <c r="M4384" s="216"/>
      <c r="N4384" s="216"/>
      <c r="O4384" s="216"/>
      <c r="P4384" s="216"/>
      <c r="Q4384" s="216"/>
      <c r="R4384" s="216"/>
      <c r="S4384" s="216"/>
      <c r="T4384" s="216"/>
      <c r="U4384" s="216"/>
      <c r="V4384" s="216"/>
      <c r="W4384" s="216"/>
      <c r="X4384" s="216"/>
      <c r="Y4384" s="216"/>
      <c r="Z4384" s="216"/>
      <c r="AA4384" s="216"/>
      <c r="AB4384" s="216"/>
      <c r="AC4384" s="216"/>
      <c r="AD4384" s="216"/>
      <c r="AE4384" s="216"/>
      <c r="AF4384" s="216"/>
      <c r="AG4384" s="216"/>
      <c r="AH4384" s="216"/>
      <c r="AI4384" s="216"/>
      <c r="AJ4384" s="216"/>
      <c r="AK4384" s="216"/>
      <c r="AL4384" s="216"/>
      <c r="FY4384" s="184"/>
      <c r="JJ4384" s="184"/>
    </row>
    <row r="4385" spans="2:270">
      <c r="B4385" s="202"/>
      <c r="E4385" s="216"/>
      <c r="F4385" s="216"/>
      <c r="G4385" s="216"/>
      <c r="H4385" s="216"/>
      <c r="I4385" s="216"/>
      <c r="J4385" s="216"/>
      <c r="K4385" s="216"/>
      <c r="L4385" s="216"/>
      <c r="M4385" s="216"/>
      <c r="N4385" s="216"/>
      <c r="O4385" s="216"/>
      <c r="P4385" s="216"/>
      <c r="Q4385" s="216"/>
      <c r="R4385" s="216"/>
      <c r="S4385" s="216"/>
      <c r="T4385" s="216"/>
      <c r="U4385" s="216"/>
      <c r="V4385" s="216"/>
      <c r="W4385" s="216"/>
      <c r="X4385" s="216"/>
      <c r="Y4385" s="216"/>
      <c r="Z4385" s="216"/>
      <c r="AA4385" s="216"/>
      <c r="AB4385" s="216"/>
      <c r="AC4385" s="216"/>
      <c r="AD4385" s="216"/>
      <c r="AE4385" s="216"/>
      <c r="AF4385" s="216"/>
      <c r="AG4385" s="216"/>
      <c r="AH4385" s="216"/>
      <c r="AI4385" s="216"/>
      <c r="AJ4385" s="216"/>
      <c r="AK4385" s="216"/>
      <c r="AL4385" s="216"/>
      <c r="FY4385" s="184"/>
      <c r="JJ4385" s="184"/>
    </row>
    <row r="4386" spans="2:270">
      <c r="B4386" s="202"/>
      <c r="E4386" s="216"/>
      <c r="F4386" s="216"/>
      <c r="G4386" s="216"/>
      <c r="H4386" s="216"/>
      <c r="I4386" s="216"/>
      <c r="J4386" s="216"/>
      <c r="K4386" s="216"/>
      <c r="L4386" s="216"/>
      <c r="M4386" s="216"/>
      <c r="N4386" s="216"/>
      <c r="O4386" s="216"/>
      <c r="P4386" s="216"/>
      <c r="Q4386" s="216"/>
      <c r="R4386" s="216"/>
      <c r="S4386" s="216"/>
      <c r="T4386" s="216"/>
      <c r="U4386" s="216"/>
      <c r="V4386" s="216"/>
      <c r="W4386" s="216"/>
      <c r="X4386" s="216"/>
      <c r="Y4386" s="216"/>
      <c r="Z4386" s="216"/>
      <c r="AA4386" s="216"/>
      <c r="AB4386" s="216"/>
      <c r="AC4386" s="216"/>
      <c r="AD4386" s="216"/>
      <c r="AE4386" s="216"/>
      <c r="AF4386" s="216"/>
      <c r="AG4386" s="216"/>
      <c r="AH4386" s="216"/>
      <c r="AI4386" s="216"/>
      <c r="AJ4386" s="216"/>
      <c r="AK4386" s="216"/>
      <c r="AL4386" s="216"/>
      <c r="FY4386" s="184"/>
      <c r="JJ4386" s="184"/>
    </row>
    <row r="4387" spans="2:270">
      <c r="B4387" s="202"/>
      <c r="E4387" s="216"/>
      <c r="F4387" s="216"/>
      <c r="G4387" s="216"/>
      <c r="H4387" s="216"/>
      <c r="I4387" s="216"/>
      <c r="J4387" s="216"/>
      <c r="K4387" s="216"/>
      <c r="L4387" s="216"/>
      <c r="M4387" s="216"/>
      <c r="N4387" s="216"/>
      <c r="O4387" s="216"/>
      <c r="P4387" s="216"/>
      <c r="Q4387" s="216"/>
      <c r="R4387" s="216"/>
      <c r="S4387" s="216"/>
      <c r="T4387" s="216"/>
      <c r="U4387" s="216"/>
      <c r="V4387" s="216"/>
      <c r="W4387" s="216"/>
      <c r="X4387" s="216"/>
      <c r="Y4387" s="216"/>
      <c r="Z4387" s="216"/>
      <c r="AA4387" s="216"/>
      <c r="AB4387" s="216"/>
      <c r="AC4387" s="216"/>
      <c r="AD4387" s="216"/>
      <c r="AE4387" s="216"/>
      <c r="AF4387" s="216"/>
      <c r="AG4387" s="216"/>
      <c r="AH4387" s="216"/>
      <c r="AI4387" s="216"/>
      <c r="AJ4387" s="216"/>
      <c r="AK4387" s="216"/>
      <c r="AL4387" s="216"/>
      <c r="FY4387" s="184"/>
      <c r="JJ4387" s="184"/>
    </row>
    <row r="4388" spans="2:270">
      <c r="B4388" s="202"/>
      <c r="E4388" s="216"/>
      <c r="F4388" s="216"/>
      <c r="G4388" s="216"/>
      <c r="H4388" s="216"/>
      <c r="I4388" s="216"/>
      <c r="J4388" s="216"/>
      <c r="K4388" s="216"/>
      <c r="L4388" s="216"/>
      <c r="M4388" s="216"/>
      <c r="N4388" s="216"/>
      <c r="O4388" s="216"/>
      <c r="P4388" s="216"/>
      <c r="Q4388" s="216"/>
      <c r="R4388" s="216"/>
      <c r="S4388" s="216"/>
      <c r="T4388" s="216"/>
      <c r="U4388" s="216"/>
      <c r="V4388" s="216"/>
      <c r="W4388" s="216"/>
      <c r="X4388" s="216"/>
      <c r="Y4388" s="216"/>
      <c r="Z4388" s="216"/>
      <c r="AA4388" s="216"/>
      <c r="AB4388" s="216"/>
      <c r="AC4388" s="216"/>
      <c r="AD4388" s="216"/>
      <c r="AE4388" s="216"/>
      <c r="AF4388" s="216"/>
      <c r="AG4388" s="216"/>
      <c r="AH4388" s="216"/>
      <c r="AI4388" s="216"/>
      <c r="AJ4388" s="216"/>
      <c r="AK4388" s="216"/>
      <c r="AL4388" s="216"/>
      <c r="FY4388" s="184"/>
      <c r="JJ4388" s="184"/>
    </row>
    <row r="4389" spans="2:270">
      <c r="B4389" s="202"/>
      <c r="E4389" s="216"/>
      <c r="F4389" s="216"/>
      <c r="G4389" s="216"/>
      <c r="H4389" s="216"/>
      <c r="I4389" s="216"/>
      <c r="J4389" s="216"/>
      <c r="K4389" s="216"/>
      <c r="L4389" s="216"/>
      <c r="M4389" s="216"/>
      <c r="N4389" s="216"/>
      <c r="O4389" s="216"/>
      <c r="P4389" s="216"/>
      <c r="Q4389" s="216"/>
      <c r="R4389" s="216"/>
      <c r="S4389" s="216"/>
      <c r="T4389" s="216"/>
      <c r="U4389" s="216"/>
      <c r="V4389" s="216"/>
      <c r="W4389" s="216"/>
      <c r="X4389" s="216"/>
      <c r="Y4389" s="216"/>
      <c r="Z4389" s="216"/>
      <c r="AA4389" s="216"/>
      <c r="AB4389" s="216"/>
      <c r="AC4389" s="216"/>
      <c r="AD4389" s="216"/>
      <c r="AE4389" s="216"/>
      <c r="AF4389" s="216"/>
      <c r="AG4389" s="216"/>
      <c r="AH4389" s="216"/>
      <c r="AI4389" s="216"/>
      <c r="AJ4389" s="216"/>
      <c r="AK4389" s="216"/>
      <c r="AL4389" s="216"/>
      <c r="FY4389" s="184"/>
      <c r="JJ4389" s="184"/>
    </row>
    <row r="4390" spans="2:270">
      <c r="B4390" s="202"/>
      <c r="E4390" s="216"/>
      <c r="F4390" s="216"/>
      <c r="G4390" s="216"/>
      <c r="H4390" s="216"/>
      <c r="I4390" s="216"/>
      <c r="J4390" s="216"/>
      <c r="K4390" s="216"/>
      <c r="L4390" s="216"/>
      <c r="M4390" s="216"/>
      <c r="N4390" s="216"/>
      <c r="O4390" s="216"/>
      <c r="P4390" s="216"/>
      <c r="Q4390" s="216"/>
      <c r="R4390" s="216"/>
      <c r="S4390" s="216"/>
      <c r="T4390" s="216"/>
      <c r="U4390" s="216"/>
      <c r="V4390" s="216"/>
      <c r="W4390" s="216"/>
      <c r="X4390" s="216"/>
      <c r="Y4390" s="216"/>
      <c r="Z4390" s="216"/>
      <c r="AA4390" s="216"/>
      <c r="AB4390" s="216"/>
      <c r="AC4390" s="216"/>
      <c r="AD4390" s="216"/>
      <c r="AE4390" s="216"/>
      <c r="AF4390" s="216"/>
      <c r="AG4390" s="216"/>
      <c r="AH4390" s="216"/>
      <c r="AI4390" s="216"/>
      <c r="AJ4390" s="216"/>
      <c r="AK4390" s="216"/>
      <c r="AL4390" s="216"/>
      <c r="FY4390" s="184"/>
      <c r="JJ4390" s="184"/>
    </row>
    <row r="4391" spans="2:270">
      <c r="B4391" s="202"/>
      <c r="E4391" s="216"/>
      <c r="F4391" s="216"/>
      <c r="G4391" s="216"/>
      <c r="H4391" s="216"/>
      <c r="I4391" s="216"/>
      <c r="J4391" s="216"/>
      <c r="K4391" s="216"/>
      <c r="L4391" s="216"/>
      <c r="M4391" s="216"/>
      <c r="N4391" s="216"/>
      <c r="O4391" s="216"/>
      <c r="P4391" s="216"/>
      <c r="Q4391" s="216"/>
      <c r="R4391" s="216"/>
      <c r="S4391" s="216"/>
      <c r="T4391" s="216"/>
      <c r="U4391" s="216"/>
      <c r="V4391" s="216"/>
      <c r="W4391" s="216"/>
      <c r="X4391" s="216"/>
      <c r="Y4391" s="216"/>
      <c r="Z4391" s="216"/>
      <c r="AA4391" s="216"/>
      <c r="AB4391" s="216"/>
      <c r="AC4391" s="216"/>
      <c r="AD4391" s="216"/>
      <c r="AE4391" s="216"/>
      <c r="AF4391" s="216"/>
      <c r="AG4391" s="216"/>
      <c r="AH4391" s="216"/>
      <c r="AI4391" s="216"/>
      <c r="AJ4391" s="216"/>
      <c r="AK4391" s="216"/>
      <c r="AL4391" s="216"/>
      <c r="FY4391" s="184"/>
      <c r="JJ4391" s="184"/>
    </row>
    <row r="4392" spans="2:270">
      <c r="B4392" s="202"/>
      <c r="E4392" s="216"/>
      <c r="F4392" s="216"/>
      <c r="G4392" s="216"/>
      <c r="H4392" s="216"/>
      <c r="I4392" s="216"/>
      <c r="J4392" s="216"/>
      <c r="K4392" s="216"/>
      <c r="L4392" s="216"/>
      <c r="M4392" s="216"/>
      <c r="N4392" s="216"/>
      <c r="O4392" s="216"/>
      <c r="P4392" s="216"/>
      <c r="Q4392" s="216"/>
      <c r="R4392" s="216"/>
      <c r="S4392" s="216"/>
      <c r="T4392" s="216"/>
      <c r="U4392" s="216"/>
      <c r="V4392" s="216"/>
      <c r="W4392" s="216"/>
      <c r="X4392" s="216"/>
      <c r="Y4392" s="216"/>
      <c r="Z4392" s="216"/>
      <c r="AA4392" s="216"/>
      <c r="AB4392" s="216"/>
      <c r="AC4392" s="216"/>
      <c r="AD4392" s="216"/>
      <c r="AE4392" s="216"/>
      <c r="AF4392" s="216"/>
      <c r="AG4392" s="216"/>
      <c r="AH4392" s="216"/>
      <c r="AI4392" s="216"/>
      <c r="AJ4392" s="216"/>
      <c r="AK4392" s="216"/>
      <c r="AL4392" s="216"/>
      <c r="FY4392" s="184"/>
      <c r="JJ4392" s="184"/>
    </row>
    <row r="4393" spans="2:270">
      <c r="B4393" s="202"/>
      <c r="E4393" s="216"/>
      <c r="F4393" s="216"/>
      <c r="G4393" s="216"/>
      <c r="H4393" s="216"/>
      <c r="I4393" s="216"/>
      <c r="J4393" s="216"/>
      <c r="K4393" s="216"/>
      <c r="L4393" s="216"/>
      <c r="M4393" s="216"/>
      <c r="N4393" s="216"/>
      <c r="O4393" s="216"/>
      <c r="P4393" s="216"/>
      <c r="Q4393" s="216"/>
      <c r="R4393" s="216"/>
      <c r="S4393" s="216"/>
      <c r="T4393" s="216"/>
      <c r="U4393" s="216"/>
      <c r="V4393" s="216"/>
      <c r="W4393" s="216"/>
      <c r="X4393" s="216"/>
      <c r="Y4393" s="216"/>
      <c r="Z4393" s="216"/>
      <c r="AA4393" s="216"/>
      <c r="AB4393" s="216"/>
      <c r="AC4393" s="216"/>
      <c r="AD4393" s="216"/>
      <c r="AE4393" s="216"/>
      <c r="AF4393" s="216"/>
      <c r="AG4393" s="216"/>
      <c r="AH4393" s="216"/>
      <c r="AI4393" s="216"/>
      <c r="AJ4393" s="216"/>
      <c r="AK4393" s="216"/>
      <c r="AL4393" s="216"/>
      <c r="FY4393" s="184"/>
      <c r="JJ4393" s="184"/>
    </row>
    <row r="4394" spans="2:270">
      <c r="B4394" s="202"/>
      <c r="E4394" s="216"/>
      <c r="F4394" s="216"/>
      <c r="G4394" s="216"/>
      <c r="H4394" s="216"/>
      <c r="I4394" s="216"/>
      <c r="J4394" s="216"/>
      <c r="K4394" s="216"/>
      <c r="L4394" s="216"/>
      <c r="M4394" s="216"/>
      <c r="N4394" s="216"/>
      <c r="O4394" s="216"/>
      <c r="P4394" s="216"/>
      <c r="Q4394" s="216"/>
      <c r="R4394" s="216"/>
      <c r="S4394" s="216"/>
      <c r="T4394" s="216"/>
      <c r="U4394" s="216"/>
      <c r="V4394" s="216"/>
      <c r="W4394" s="216"/>
      <c r="X4394" s="216"/>
      <c r="Y4394" s="216"/>
      <c r="Z4394" s="216"/>
      <c r="AA4394" s="216"/>
      <c r="AB4394" s="216"/>
      <c r="AC4394" s="216"/>
      <c r="AD4394" s="216"/>
      <c r="AE4394" s="216"/>
      <c r="AF4394" s="216"/>
      <c r="AG4394" s="216"/>
      <c r="AH4394" s="216"/>
      <c r="AI4394" s="216"/>
      <c r="AJ4394" s="216"/>
      <c r="AK4394" s="216"/>
      <c r="AL4394" s="216"/>
      <c r="FY4394" s="184"/>
      <c r="JJ4394" s="184"/>
    </row>
    <row r="4395" spans="2:270">
      <c r="B4395" s="202"/>
      <c r="E4395" s="216"/>
      <c r="F4395" s="216"/>
      <c r="G4395" s="216"/>
      <c r="H4395" s="216"/>
      <c r="I4395" s="216"/>
      <c r="J4395" s="216"/>
      <c r="K4395" s="216"/>
      <c r="L4395" s="216"/>
      <c r="M4395" s="216"/>
      <c r="N4395" s="216"/>
      <c r="O4395" s="216"/>
      <c r="P4395" s="216"/>
      <c r="Q4395" s="216"/>
      <c r="R4395" s="216"/>
      <c r="S4395" s="216"/>
      <c r="T4395" s="216"/>
      <c r="U4395" s="216"/>
      <c r="V4395" s="216"/>
      <c r="W4395" s="216"/>
      <c r="X4395" s="216"/>
      <c r="Y4395" s="216"/>
      <c r="Z4395" s="216"/>
      <c r="AA4395" s="216"/>
      <c r="AB4395" s="216"/>
      <c r="AC4395" s="216"/>
      <c r="AD4395" s="216"/>
      <c r="AE4395" s="216"/>
      <c r="AF4395" s="216"/>
      <c r="AG4395" s="216"/>
      <c r="AH4395" s="216"/>
      <c r="AI4395" s="216"/>
      <c r="AJ4395" s="216"/>
      <c r="AK4395" s="216"/>
      <c r="AL4395" s="216"/>
      <c r="FY4395" s="184"/>
      <c r="JJ4395" s="184"/>
    </row>
    <row r="4396" spans="2:270">
      <c r="B4396" s="202"/>
      <c r="E4396" s="216"/>
      <c r="F4396" s="216"/>
      <c r="G4396" s="216"/>
      <c r="H4396" s="216"/>
      <c r="I4396" s="216"/>
      <c r="J4396" s="216"/>
      <c r="K4396" s="216"/>
      <c r="L4396" s="216"/>
      <c r="M4396" s="216"/>
      <c r="N4396" s="216"/>
      <c r="O4396" s="216"/>
      <c r="P4396" s="216"/>
      <c r="Q4396" s="216"/>
      <c r="R4396" s="216"/>
      <c r="S4396" s="216"/>
      <c r="T4396" s="216"/>
      <c r="U4396" s="216"/>
      <c r="V4396" s="216"/>
      <c r="W4396" s="216"/>
      <c r="X4396" s="216"/>
      <c r="Y4396" s="216"/>
      <c r="Z4396" s="216"/>
      <c r="AA4396" s="216"/>
      <c r="AB4396" s="216"/>
      <c r="AC4396" s="216"/>
      <c r="AD4396" s="216"/>
      <c r="AE4396" s="216"/>
      <c r="AF4396" s="216"/>
      <c r="AG4396" s="216"/>
      <c r="AH4396" s="216"/>
      <c r="AI4396" s="216"/>
      <c r="AJ4396" s="216"/>
      <c r="AK4396" s="216"/>
      <c r="AL4396" s="216"/>
      <c r="FY4396" s="184"/>
      <c r="JJ4396" s="184"/>
    </row>
    <row r="4397" spans="2:270">
      <c r="B4397" s="202"/>
      <c r="E4397" s="216"/>
      <c r="F4397" s="216"/>
      <c r="G4397" s="216"/>
      <c r="H4397" s="216"/>
      <c r="I4397" s="216"/>
      <c r="J4397" s="216"/>
      <c r="K4397" s="216"/>
      <c r="L4397" s="216"/>
      <c r="M4397" s="216"/>
      <c r="N4397" s="216"/>
      <c r="O4397" s="216"/>
      <c r="P4397" s="216"/>
      <c r="Q4397" s="216"/>
      <c r="R4397" s="216"/>
      <c r="S4397" s="216"/>
      <c r="T4397" s="216"/>
      <c r="U4397" s="216"/>
      <c r="V4397" s="216"/>
      <c r="W4397" s="216"/>
      <c r="X4397" s="216"/>
      <c r="Y4397" s="216"/>
      <c r="Z4397" s="216"/>
      <c r="AA4397" s="216"/>
      <c r="AB4397" s="216"/>
      <c r="AC4397" s="216"/>
      <c r="AD4397" s="216"/>
      <c r="AE4397" s="216"/>
      <c r="AF4397" s="216"/>
      <c r="AG4397" s="216"/>
      <c r="AH4397" s="216"/>
      <c r="AI4397" s="216"/>
      <c r="AJ4397" s="216"/>
      <c r="AK4397" s="216"/>
      <c r="AL4397" s="216"/>
      <c r="FY4397" s="184"/>
      <c r="JJ4397" s="184"/>
    </row>
    <row r="4398" spans="2:270">
      <c r="B4398" s="202"/>
      <c r="E4398" s="216"/>
      <c r="F4398" s="216"/>
      <c r="G4398" s="216"/>
      <c r="H4398" s="216"/>
      <c r="I4398" s="216"/>
      <c r="J4398" s="216"/>
      <c r="K4398" s="216"/>
      <c r="L4398" s="216"/>
      <c r="M4398" s="216"/>
      <c r="N4398" s="216"/>
      <c r="O4398" s="216"/>
      <c r="P4398" s="216"/>
      <c r="Q4398" s="216"/>
      <c r="R4398" s="216"/>
      <c r="S4398" s="216"/>
      <c r="T4398" s="216"/>
      <c r="U4398" s="216"/>
      <c r="V4398" s="216"/>
      <c r="W4398" s="216"/>
      <c r="X4398" s="216"/>
      <c r="Y4398" s="216"/>
      <c r="Z4398" s="216"/>
      <c r="AA4398" s="216"/>
      <c r="AB4398" s="216"/>
      <c r="AC4398" s="216"/>
      <c r="AD4398" s="216"/>
      <c r="AE4398" s="216"/>
      <c r="AF4398" s="216"/>
      <c r="AG4398" s="216"/>
      <c r="AH4398" s="216"/>
      <c r="AI4398" s="216"/>
      <c r="AJ4398" s="216"/>
      <c r="AK4398" s="216"/>
      <c r="AL4398" s="216"/>
      <c r="FY4398" s="184"/>
      <c r="JJ4398" s="184"/>
    </row>
    <row r="4399" spans="2:270">
      <c r="B4399" s="202"/>
      <c r="E4399" s="216"/>
      <c r="F4399" s="216"/>
      <c r="G4399" s="216"/>
      <c r="H4399" s="216"/>
      <c r="I4399" s="216"/>
      <c r="J4399" s="216"/>
      <c r="K4399" s="216"/>
      <c r="L4399" s="216"/>
      <c r="M4399" s="216"/>
      <c r="N4399" s="216"/>
      <c r="O4399" s="216"/>
      <c r="P4399" s="216"/>
      <c r="Q4399" s="216"/>
      <c r="R4399" s="216"/>
      <c r="S4399" s="216"/>
      <c r="T4399" s="216"/>
      <c r="U4399" s="216"/>
      <c r="V4399" s="216"/>
      <c r="W4399" s="216"/>
      <c r="X4399" s="216"/>
      <c r="Y4399" s="216"/>
      <c r="Z4399" s="216"/>
      <c r="AA4399" s="216"/>
      <c r="AB4399" s="216"/>
      <c r="AC4399" s="216"/>
      <c r="AD4399" s="216"/>
      <c r="AE4399" s="216"/>
      <c r="AF4399" s="216"/>
      <c r="AG4399" s="216"/>
      <c r="AH4399" s="216"/>
      <c r="AI4399" s="216"/>
      <c r="AJ4399" s="216"/>
      <c r="AK4399" s="216"/>
      <c r="AL4399" s="216"/>
      <c r="FY4399" s="184"/>
      <c r="JJ4399" s="184"/>
    </row>
    <row r="4400" spans="2:270">
      <c r="B4400" s="202"/>
      <c r="E4400" s="216"/>
      <c r="F4400" s="216"/>
      <c r="G4400" s="216"/>
      <c r="H4400" s="216"/>
      <c r="I4400" s="216"/>
      <c r="J4400" s="216"/>
      <c r="K4400" s="216"/>
      <c r="L4400" s="216"/>
      <c r="M4400" s="216"/>
      <c r="N4400" s="216"/>
      <c r="O4400" s="216"/>
      <c r="P4400" s="216"/>
      <c r="Q4400" s="216"/>
      <c r="R4400" s="216"/>
      <c r="S4400" s="216"/>
      <c r="T4400" s="216"/>
      <c r="U4400" s="216"/>
      <c r="V4400" s="216"/>
      <c r="W4400" s="216"/>
      <c r="X4400" s="216"/>
      <c r="Y4400" s="216"/>
      <c r="Z4400" s="216"/>
      <c r="AA4400" s="216"/>
      <c r="AB4400" s="216"/>
      <c r="AC4400" s="216"/>
      <c r="AD4400" s="216"/>
      <c r="AE4400" s="216"/>
      <c r="AF4400" s="216"/>
      <c r="AG4400" s="216"/>
      <c r="AH4400" s="216"/>
      <c r="AI4400" s="216"/>
      <c r="AJ4400" s="216"/>
      <c r="AK4400" s="216"/>
      <c r="AL4400" s="216"/>
      <c r="FY4400" s="184"/>
      <c r="JJ4400" s="184"/>
    </row>
    <row r="4401" spans="2:270">
      <c r="B4401" s="202"/>
      <c r="E4401" s="216"/>
      <c r="F4401" s="216"/>
      <c r="G4401" s="216"/>
      <c r="H4401" s="216"/>
      <c r="I4401" s="216"/>
      <c r="J4401" s="216"/>
      <c r="K4401" s="216"/>
      <c r="L4401" s="216"/>
      <c r="M4401" s="216"/>
      <c r="N4401" s="216"/>
      <c r="O4401" s="216"/>
      <c r="P4401" s="216"/>
      <c r="Q4401" s="216"/>
      <c r="R4401" s="216"/>
      <c r="S4401" s="216"/>
      <c r="T4401" s="216"/>
      <c r="U4401" s="216"/>
      <c r="V4401" s="216"/>
      <c r="W4401" s="216"/>
      <c r="X4401" s="216"/>
      <c r="Y4401" s="216"/>
      <c r="Z4401" s="216"/>
      <c r="AA4401" s="216"/>
      <c r="AB4401" s="216"/>
      <c r="AC4401" s="216"/>
      <c r="AD4401" s="216"/>
      <c r="AE4401" s="216"/>
      <c r="AF4401" s="216"/>
      <c r="AG4401" s="216"/>
      <c r="AH4401" s="216"/>
      <c r="AI4401" s="216"/>
      <c r="AJ4401" s="216"/>
      <c r="AK4401" s="216"/>
      <c r="AL4401" s="216"/>
      <c r="FY4401" s="184"/>
      <c r="JJ4401" s="184"/>
    </row>
    <row r="4402" spans="2:270">
      <c r="B4402" s="202"/>
      <c r="E4402" s="216"/>
      <c r="F4402" s="216"/>
      <c r="G4402" s="216"/>
      <c r="H4402" s="216"/>
      <c r="I4402" s="216"/>
      <c r="J4402" s="216"/>
      <c r="K4402" s="216"/>
      <c r="L4402" s="216"/>
      <c r="M4402" s="216"/>
      <c r="N4402" s="216"/>
      <c r="O4402" s="216"/>
      <c r="P4402" s="216"/>
      <c r="Q4402" s="216"/>
      <c r="R4402" s="216"/>
      <c r="S4402" s="216"/>
      <c r="T4402" s="216"/>
      <c r="U4402" s="216"/>
      <c r="V4402" s="216"/>
      <c r="W4402" s="216"/>
      <c r="X4402" s="216"/>
      <c r="Y4402" s="216"/>
      <c r="Z4402" s="216"/>
      <c r="AA4402" s="216"/>
      <c r="AB4402" s="216"/>
      <c r="AC4402" s="216"/>
      <c r="AD4402" s="216"/>
      <c r="AE4402" s="216"/>
      <c r="AF4402" s="216"/>
      <c r="AG4402" s="216"/>
      <c r="AH4402" s="216"/>
      <c r="AI4402" s="216"/>
      <c r="AJ4402" s="216"/>
      <c r="AK4402" s="216"/>
      <c r="AL4402" s="216"/>
      <c r="FY4402" s="184"/>
      <c r="JJ4402" s="184"/>
    </row>
    <row r="4403" spans="2:270">
      <c r="B4403" s="202"/>
      <c r="E4403" s="216"/>
      <c r="F4403" s="216"/>
      <c r="G4403" s="216"/>
      <c r="H4403" s="216"/>
      <c r="I4403" s="216"/>
      <c r="J4403" s="216"/>
      <c r="K4403" s="216"/>
      <c r="L4403" s="216"/>
      <c r="M4403" s="216"/>
      <c r="N4403" s="216"/>
      <c r="O4403" s="216"/>
      <c r="P4403" s="216"/>
      <c r="Q4403" s="216"/>
      <c r="R4403" s="216"/>
      <c r="S4403" s="216"/>
      <c r="T4403" s="216"/>
      <c r="U4403" s="216"/>
      <c r="V4403" s="216"/>
      <c r="W4403" s="216"/>
      <c r="X4403" s="216"/>
      <c r="Y4403" s="216"/>
      <c r="Z4403" s="216"/>
      <c r="AA4403" s="216"/>
      <c r="AB4403" s="216"/>
      <c r="AC4403" s="216"/>
      <c r="AD4403" s="216"/>
      <c r="AE4403" s="216"/>
      <c r="AF4403" s="216"/>
      <c r="AG4403" s="216"/>
      <c r="AH4403" s="216"/>
      <c r="AI4403" s="216"/>
      <c r="AJ4403" s="216"/>
      <c r="AK4403" s="216"/>
      <c r="AL4403" s="216"/>
      <c r="FY4403" s="184"/>
      <c r="JJ4403" s="184"/>
    </row>
    <row r="4404" spans="2:270">
      <c r="B4404" s="202"/>
      <c r="E4404" s="216"/>
      <c r="F4404" s="216"/>
      <c r="G4404" s="216"/>
      <c r="H4404" s="216"/>
      <c r="I4404" s="216"/>
      <c r="J4404" s="216"/>
      <c r="K4404" s="216"/>
      <c r="L4404" s="216"/>
      <c r="M4404" s="216"/>
      <c r="N4404" s="216"/>
      <c r="O4404" s="216"/>
      <c r="P4404" s="216"/>
      <c r="Q4404" s="216"/>
      <c r="R4404" s="216"/>
      <c r="S4404" s="216"/>
      <c r="T4404" s="216"/>
      <c r="U4404" s="216"/>
      <c r="V4404" s="216"/>
      <c r="W4404" s="216"/>
      <c r="X4404" s="216"/>
      <c r="Y4404" s="216"/>
      <c r="Z4404" s="216"/>
      <c r="AA4404" s="216"/>
      <c r="AB4404" s="216"/>
      <c r="AC4404" s="216"/>
      <c r="AD4404" s="216"/>
      <c r="AE4404" s="216"/>
      <c r="AF4404" s="216"/>
      <c r="AG4404" s="216"/>
      <c r="AH4404" s="216"/>
      <c r="AI4404" s="216"/>
      <c r="AJ4404" s="216"/>
      <c r="AK4404" s="216"/>
      <c r="AL4404" s="216"/>
      <c r="FY4404" s="184"/>
      <c r="JJ4404" s="184"/>
    </row>
    <row r="4405" spans="2:270">
      <c r="B4405" s="202"/>
      <c r="E4405" s="216"/>
      <c r="F4405" s="216"/>
      <c r="G4405" s="216"/>
      <c r="H4405" s="216"/>
      <c r="I4405" s="216"/>
      <c r="J4405" s="216"/>
      <c r="K4405" s="216"/>
      <c r="L4405" s="216"/>
      <c r="M4405" s="216"/>
      <c r="N4405" s="216"/>
      <c r="O4405" s="216"/>
      <c r="P4405" s="216"/>
      <c r="Q4405" s="216"/>
      <c r="R4405" s="216"/>
      <c r="S4405" s="216"/>
      <c r="T4405" s="216"/>
      <c r="U4405" s="216"/>
      <c r="V4405" s="216"/>
      <c r="W4405" s="216"/>
      <c r="X4405" s="216"/>
      <c r="Y4405" s="216"/>
      <c r="Z4405" s="216"/>
      <c r="AA4405" s="216"/>
      <c r="AB4405" s="216"/>
      <c r="AC4405" s="216"/>
      <c r="AD4405" s="216"/>
      <c r="AE4405" s="216"/>
      <c r="AF4405" s="216"/>
      <c r="AG4405" s="216"/>
      <c r="AH4405" s="216"/>
      <c r="AI4405" s="216"/>
      <c r="AJ4405" s="216"/>
      <c r="AK4405" s="216"/>
      <c r="AL4405" s="216"/>
      <c r="FY4405" s="184"/>
      <c r="JJ4405" s="184"/>
    </row>
    <row r="4406" spans="2:270">
      <c r="B4406" s="202"/>
      <c r="E4406" s="216"/>
      <c r="F4406" s="216"/>
      <c r="G4406" s="216"/>
      <c r="H4406" s="216"/>
      <c r="I4406" s="216"/>
      <c r="J4406" s="216"/>
      <c r="K4406" s="216"/>
      <c r="L4406" s="216"/>
      <c r="M4406" s="216"/>
      <c r="N4406" s="216"/>
      <c r="O4406" s="216"/>
      <c r="P4406" s="216"/>
      <c r="Q4406" s="216"/>
      <c r="R4406" s="216"/>
      <c r="S4406" s="216"/>
      <c r="T4406" s="216"/>
      <c r="U4406" s="216"/>
      <c r="V4406" s="216"/>
      <c r="W4406" s="216"/>
      <c r="X4406" s="216"/>
      <c r="Y4406" s="216"/>
      <c r="Z4406" s="216"/>
      <c r="AA4406" s="216"/>
      <c r="AB4406" s="216"/>
      <c r="AC4406" s="216"/>
      <c r="AD4406" s="216"/>
      <c r="AE4406" s="216"/>
      <c r="AF4406" s="216"/>
      <c r="AG4406" s="216"/>
      <c r="AH4406" s="216"/>
      <c r="AI4406" s="216"/>
      <c r="AJ4406" s="216"/>
      <c r="AK4406" s="216"/>
      <c r="AL4406" s="216"/>
      <c r="FY4406" s="184"/>
      <c r="JJ4406" s="184"/>
    </row>
    <row r="4407" spans="2:270">
      <c r="B4407" s="202"/>
      <c r="E4407" s="216"/>
      <c r="F4407" s="216"/>
      <c r="G4407" s="216"/>
      <c r="H4407" s="216"/>
      <c r="I4407" s="216"/>
      <c r="J4407" s="216"/>
      <c r="K4407" s="216"/>
      <c r="L4407" s="216"/>
      <c r="M4407" s="216"/>
      <c r="N4407" s="216"/>
      <c r="O4407" s="216"/>
      <c r="P4407" s="216"/>
      <c r="Q4407" s="216"/>
      <c r="R4407" s="216"/>
      <c r="S4407" s="216"/>
      <c r="T4407" s="216"/>
      <c r="U4407" s="216"/>
      <c r="V4407" s="216"/>
      <c r="W4407" s="216"/>
      <c r="X4407" s="216"/>
      <c r="Y4407" s="216"/>
      <c r="Z4407" s="216"/>
      <c r="AA4407" s="216"/>
      <c r="AB4407" s="216"/>
      <c r="AC4407" s="216"/>
      <c r="AD4407" s="216"/>
      <c r="AE4407" s="216"/>
      <c r="AF4407" s="216"/>
      <c r="AG4407" s="216"/>
      <c r="AH4407" s="216"/>
      <c r="AI4407" s="216"/>
      <c r="AJ4407" s="216"/>
      <c r="AK4407" s="216"/>
      <c r="AL4407" s="216"/>
      <c r="FY4407" s="184"/>
      <c r="JJ4407" s="184"/>
    </row>
    <row r="4408" spans="2:270">
      <c r="B4408" s="202"/>
      <c r="E4408" s="216"/>
      <c r="F4408" s="216"/>
      <c r="G4408" s="216"/>
      <c r="H4408" s="216"/>
      <c r="I4408" s="216"/>
      <c r="J4408" s="216"/>
      <c r="K4408" s="216"/>
      <c r="L4408" s="216"/>
      <c r="M4408" s="216"/>
      <c r="N4408" s="216"/>
      <c r="O4408" s="216"/>
      <c r="P4408" s="216"/>
      <c r="Q4408" s="216"/>
      <c r="R4408" s="216"/>
      <c r="S4408" s="216"/>
      <c r="T4408" s="216"/>
      <c r="U4408" s="216"/>
      <c r="V4408" s="216"/>
      <c r="W4408" s="216"/>
      <c r="X4408" s="216"/>
      <c r="Y4408" s="216"/>
      <c r="Z4408" s="216"/>
      <c r="AA4408" s="216"/>
      <c r="AB4408" s="216"/>
      <c r="AC4408" s="216"/>
      <c r="AD4408" s="216"/>
      <c r="AE4408" s="216"/>
      <c r="AF4408" s="216"/>
      <c r="AG4408" s="216"/>
      <c r="AH4408" s="216"/>
      <c r="AI4408" s="216"/>
      <c r="AJ4408" s="216"/>
      <c r="AK4408" s="216"/>
      <c r="AL4408" s="216"/>
      <c r="FY4408" s="184"/>
      <c r="JJ4408" s="184"/>
    </row>
    <row r="4409" spans="2:270">
      <c r="B4409" s="202"/>
      <c r="E4409" s="216"/>
      <c r="F4409" s="216"/>
      <c r="G4409" s="216"/>
      <c r="H4409" s="216"/>
      <c r="I4409" s="216"/>
      <c r="J4409" s="216"/>
      <c r="K4409" s="216"/>
      <c r="L4409" s="216"/>
      <c r="M4409" s="216"/>
      <c r="N4409" s="216"/>
      <c r="O4409" s="216"/>
      <c r="P4409" s="216"/>
      <c r="Q4409" s="216"/>
      <c r="R4409" s="216"/>
      <c r="S4409" s="216"/>
      <c r="T4409" s="216"/>
      <c r="U4409" s="216"/>
      <c r="V4409" s="216"/>
      <c r="W4409" s="216"/>
      <c r="X4409" s="216"/>
      <c r="Y4409" s="216"/>
      <c r="Z4409" s="216"/>
      <c r="AA4409" s="216"/>
      <c r="AB4409" s="216"/>
      <c r="AC4409" s="216"/>
      <c r="AD4409" s="216"/>
      <c r="AE4409" s="216"/>
      <c r="AF4409" s="216"/>
      <c r="AG4409" s="216"/>
      <c r="AH4409" s="216"/>
      <c r="AI4409" s="216"/>
      <c r="AJ4409" s="216"/>
      <c r="AK4409" s="216"/>
      <c r="AL4409" s="216"/>
      <c r="FY4409" s="184"/>
      <c r="JJ4409" s="184"/>
    </row>
    <row r="4410" spans="2:270">
      <c r="B4410" s="202"/>
      <c r="E4410" s="216"/>
      <c r="F4410" s="216"/>
      <c r="G4410" s="216"/>
      <c r="H4410" s="216"/>
      <c r="I4410" s="216"/>
      <c r="J4410" s="216"/>
      <c r="K4410" s="216"/>
      <c r="L4410" s="216"/>
      <c r="M4410" s="216"/>
      <c r="N4410" s="216"/>
      <c r="O4410" s="216"/>
      <c r="P4410" s="216"/>
      <c r="Q4410" s="216"/>
      <c r="R4410" s="216"/>
      <c r="S4410" s="216"/>
      <c r="T4410" s="216"/>
      <c r="U4410" s="216"/>
      <c r="V4410" s="216"/>
      <c r="W4410" s="216"/>
      <c r="X4410" s="216"/>
      <c r="Y4410" s="216"/>
      <c r="Z4410" s="216"/>
      <c r="AA4410" s="216"/>
      <c r="AB4410" s="216"/>
      <c r="AC4410" s="216"/>
      <c r="AD4410" s="216"/>
      <c r="AE4410" s="216"/>
      <c r="AF4410" s="216"/>
      <c r="AG4410" s="216"/>
      <c r="AH4410" s="216"/>
      <c r="AI4410" s="216"/>
      <c r="AJ4410" s="216"/>
      <c r="AK4410" s="216"/>
      <c r="AL4410" s="216"/>
      <c r="FY4410" s="184"/>
      <c r="JJ4410" s="184"/>
    </row>
    <row r="4411" spans="2:270">
      <c r="B4411" s="202"/>
      <c r="E4411" s="216"/>
      <c r="F4411" s="216"/>
      <c r="G4411" s="216"/>
      <c r="H4411" s="216"/>
      <c r="I4411" s="216"/>
      <c r="J4411" s="216"/>
      <c r="K4411" s="216"/>
      <c r="L4411" s="216"/>
      <c r="M4411" s="216"/>
      <c r="N4411" s="216"/>
      <c r="O4411" s="216"/>
      <c r="P4411" s="216"/>
      <c r="Q4411" s="216"/>
      <c r="R4411" s="216"/>
      <c r="S4411" s="216"/>
      <c r="T4411" s="216"/>
      <c r="U4411" s="216"/>
      <c r="V4411" s="216"/>
      <c r="W4411" s="216"/>
      <c r="X4411" s="216"/>
      <c r="Y4411" s="216"/>
      <c r="Z4411" s="216"/>
      <c r="AA4411" s="216"/>
      <c r="AB4411" s="216"/>
      <c r="AC4411" s="216"/>
      <c r="AD4411" s="216"/>
      <c r="AE4411" s="216"/>
      <c r="AF4411" s="216"/>
      <c r="AG4411" s="216"/>
      <c r="AH4411" s="216"/>
      <c r="AI4411" s="216"/>
      <c r="AJ4411" s="216"/>
      <c r="AK4411" s="216"/>
      <c r="AL4411" s="216"/>
      <c r="FY4411" s="184"/>
      <c r="JJ4411" s="184"/>
    </row>
    <row r="4412" spans="2:270">
      <c r="B4412" s="202"/>
      <c r="E4412" s="216"/>
      <c r="F4412" s="216"/>
      <c r="G4412" s="216"/>
      <c r="H4412" s="216"/>
      <c r="I4412" s="216"/>
      <c r="J4412" s="216"/>
      <c r="K4412" s="216"/>
      <c r="L4412" s="216"/>
      <c r="M4412" s="216"/>
      <c r="N4412" s="216"/>
      <c r="O4412" s="216"/>
      <c r="P4412" s="216"/>
      <c r="Q4412" s="216"/>
      <c r="R4412" s="216"/>
      <c r="S4412" s="216"/>
      <c r="T4412" s="216"/>
      <c r="U4412" s="216"/>
      <c r="V4412" s="216"/>
      <c r="W4412" s="216"/>
      <c r="X4412" s="216"/>
      <c r="Y4412" s="216"/>
      <c r="Z4412" s="216"/>
      <c r="AA4412" s="216"/>
      <c r="AB4412" s="216"/>
      <c r="AC4412" s="216"/>
      <c r="AD4412" s="216"/>
      <c r="AE4412" s="216"/>
      <c r="AF4412" s="216"/>
      <c r="AG4412" s="216"/>
      <c r="AH4412" s="216"/>
      <c r="AI4412" s="216"/>
      <c r="AJ4412" s="216"/>
      <c r="AK4412" s="216"/>
      <c r="AL4412" s="216"/>
      <c r="FY4412" s="184"/>
      <c r="JJ4412" s="184"/>
    </row>
    <row r="4413" spans="2:270">
      <c r="B4413" s="202"/>
      <c r="E4413" s="216"/>
      <c r="F4413" s="216"/>
      <c r="G4413" s="216"/>
      <c r="H4413" s="216"/>
      <c r="I4413" s="216"/>
      <c r="J4413" s="216"/>
      <c r="K4413" s="216"/>
      <c r="L4413" s="216"/>
      <c r="M4413" s="216"/>
      <c r="N4413" s="216"/>
      <c r="O4413" s="216"/>
      <c r="P4413" s="216"/>
      <c r="Q4413" s="216"/>
      <c r="R4413" s="216"/>
      <c r="S4413" s="216"/>
      <c r="T4413" s="216"/>
      <c r="U4413" s="216"/>
      <c r="V4413" s="216"/>
      <c r="W4413" s="216"/>
      <c r="X4413" s="216"/>
      <c r="Y4413" s="216"/>
      <c r="Z4413" s="216"/>
      <c r="AA4413" s="216"/>
      <c r="AB4413" s="216"/>
      <c r="AC4413" s="216"/>
      <c r="AD4413" s="216"/>
      <c r="AE4413" s="216"/>
      <c r="AF4413" s="216"/>
      <c r="AG4413" s="216"/>
      <c r="AH4413" s="216"/>
      <c r="AI4413" s="216"/>
      <c r="AJ4413" s="216"/>
      <c r="AK4413" s="216"/>
      <c r="AL4413" s="216"/>
      <c r="FY4413" s="184"/>
      <c r="JJ4413" s="184"/>
    </row>
    <row r="4414" spans="2:270">
      <c r="B4414" s="202"/>
      <c r="E4414" s="216"/>
      <c r="F4414" s="216"/>
      <c r="G4414" s="216"/>
      <c r="H4414" s="216"/>
      <c r="I4414" s="216"/>
      <c r="J4414" s="216"/>
      <c r="K4414" s="216"/>
      <c r="L4414" s="216"/>
      <c r="M4414" s="216"/>
      <c r="N4414" s="216"/>
      <c r="O4414" s="216"/>
      <c r="P4414" s="216"/>
      <c r="Q4414" s="216"/>
      <c r="R4414" s="216"/>
      <c r="S4414" s="216"/>
      <c r="T4414" s="216"/>
      <c r="U4414" s="216"/>
      <c r="V4414" s="216"/>
      <c r="W4414" s="216"/>
      <c r="X4414" s="216"/>
      <c r="Y4414" s="216"/>
      <c r="Z4414" s="216"/>
      <c r="AA4414" s="216"/>
      <c r="AB4414" s="216"/>
      <c r="AC4414" s="216"/>
      <c r="AD4414" s="216"/>
      <c r="AE4414" s="216"/>
      <c r="AF4414" s="216"/>
      <c r="AG4414" s="216"/>
      <c r="AH4414" s="216"/>
      <c r="AI4414" s="216"/>
      <c r="AJ4414" s="216"/>
      <c r="AK4414" s="216"/>
      <c r="AL4414" s="216"/>
      <c r="FY4414" s="184"/>
      <c r="JJ4414" s="184"/>
    </row>
    <row r="4415" spans="2:270">
      <c r="B4415" s="202"/>
      <c r="E4415" s="216"/>
      <c r="F4415" s="216"/>
      <c r="G4415" s="216"/>
      <c r="H4415" s="216"/>
      <c r="I4415" s="216"/>
      <c r="J4415" s="216"/>
      <c r="K4415" s="216"/>
      <c r="L4415" s="216"/>
      <c r="M4415" s="216"/>
      <c r="N4415" s="216"/>
      <c r="O4415" s="216"/>
      <c r="P4415" s="216"/>
      <c r="Q4415" s="216"/>
      <c r="R4415" s="216"/>
      <c r="S4415" s="216"/>
      <c r="T4415" s="216"/>
      <c r="U4415" s="216"/>
      <c r="V4415" s="216"/>
      <c r="W4415" s="216"/>
      <c r="X4415" s="216"/>
      <c r="Y4415" s="216"/>
      <c r="Z4415" s="216"/>
      <c r="AA4415" s="216"/>
      <c r="AB4415" s="216"/>
      <c r="AC4415" s="216"/>
      <c r="AD4415" s="216"/>
      <c r="AE4415" s="216"/>
      <c r="AF4415" s="216"/>
      <c r="AG4415" s="216"/>
      <c r="AH4415" s="216"/>
      <c r="AI4415" s="216"/>
      <c r="AJ4415" s="216"/>
      <c r="AK4415" s="216"/>
      <c r="AL4415" s="216"/>
      <c r="FY4415" s="184"/>
      <c r="JJ4415" s="184"/>
    </row>
    <row r="4416" spans="2:270">
      <c r="B4416" s="202"/>
      <c r="E4416" s="216"/>
      <c r="F4416" s="216"/>
      <c r="G4416" s="216"/>
      <c r="H4416" s="216"/>
      <c r="I4416" s="216"/>
      <c r="J4416" s="216"/>
      <c r="K4416" s="216"/>
      <c r="L4416" s="216"/>
      <c r="M4416" s="216"/>
      <c r="N4416" s="216"/>
      <c r="O4416" s="216"/>
      <c r="P4416" s="216"/>
      <c r="Q4416" s="216"/>
      <c r="R4416" s="216"/>
      <c r="S4416" s="216"/>
      <c r="T4416" s="216"/>
      <c r="U4416" s="216"/>
      <c r="V4416" s="216"/>
      <c r="W4416" s="216"/>
      <c r="X4416" s="216"/>
      <c r="Y4416" s="216"/>
      <c r="Z4416" s="216"/>
      <c r="AA4416" s="216"/>
      <c r="AB4416" s="216"/>
      <c r="AC4416" s="216"/>
      <c r="AD4416" s="216"/>
      <c r="AE4416" s="216"/>
      <c r="AF4416" s="216"/>
      <c r="AG4416" s="216"/>
      <c r="AH4416" s="216"/>
      <c r="AI4416" s="216"/>
      <c r="AJ4416" s="216"/>
      <c r="AK4416" s="216"/>
      <c r="AL4416" s="216"/>
      <c r="FY4416" s="184"/>
      <c r="JJ4416" s="184"/>
    </row>
    <row r="4417" spans="2:270">
      <c r="B4417" s="202"/>
      <c r="E4417" s="216"/>
      <c r="F4417" s="216"/>
      <c r="G4417" s="216"/>
      <c r="H4417" s="216"/>
      <c r="I4417" s="216"/>
      <c r="J4417" s="216"/>
      <c r="K4417" s="216"/>
      <c r="L4417" s="216"/>
      <c r="M4417" s="216"/>
      <c r="N4417" s="216"/>
      <c r="O4417" s="216"/>
      <c r="P4417" s="216"/>
      <c r="Q4417" s="216"/>
      <c r="R4417" s="216"/>
      <c r="S4417" s="216"/>
      <c r="T4417" s="216"/>
      <c r="U4417" s="216"/>
      <c r="V4417" s="216"/>
      <c r="W4417" s="216"/>
      <c r="X4417" s="216"/>
      <c r="Y4417" s="216"/>
      <c r="Z4417" s="216"/>
      <c r="AA4417" s="216"/>
      <c r="AB4417" s="216"/>
      <c r="AC4417" s="216"/>
      <c r="AD4417" s="216"/>
      <c r="AE4417" s="216"/>
      <c r="AF4417" s="216"/>
      <c r="AG4417" s="216"/>
      <c r="AH4417" s="216"/>
      <c r="AI4417" s="216"/>
      <c r="AJ4417" s="216"/>
      <c r="AK4417" s="216"/>
      <c r="AL4417" s="216"/>
      <c r="FY4417" s="184"/>
      <c r="JJ4417" s="184"/>
    </row>
    <row r="4418" spans="2:270">
      <c r="B4418" s="202"/>
      <c r="E4418" s="216"/>
      <c r="F4418" s="216"/>
      <c r="G4418" s="216"/>
      <c r="H4418" s="216"/>
      <c r="I4418" s="216"/>
      <c r="J4418" s="216"/>
      <c r="K4418" s="216"/>
      <c r="L4418" s="216"/>
      <c r="M4418" s="216"/>
      <c r="N4418" s="216"/>
      <c r="O4418" s="216"/>
      <c r="P4418" s="216"/>
      <c r="Q4418" s="216"/>
      <c r="R4418" s="216"/>
      <c r="S4418" s="216"/>
      <c r="T4418" s="216"/>
      <c r="U4418" s="216"/>
      <c r="V4418" s="216"/>
      <c r="W4418" s="216"/>
      <c r="X4418" s="216"/>
      <c r="Y4418" s="216"/>
      <c r="Z4418" s="216"/>
      <c r="AA4418" s="216"/>
      <c r="AB4418" s="216"/>
      <c r="AC4418" s="216"/>
      <c r="AD4418" s="216"/>
      <c r="AE4418" s="216"/>
      <c r="AF4418" s="216"/>
      <c r="AG4418" s="216"/>
      <c r="AH4418" s="216"/>
      <c r="AI4418" s="216"/>
      <c r="AJ4418" s="216"/>
      <c r="AK4418" s="216"/>
      <c r="AL4418" s="216"/>
      <c r="FY4418" s="184"/>
      <c r="JJ4418" s="184"/>
    </row>
    <row r="4419" spans="2:270">
      <c r="B4419" s="202"/>
      <c r="E4419" s="216"/>
      <c r="F4419" s="216"/>
      <c r="G4419" s="216"/>
      <c r="H4419" s="216"/>
      <c r="I4419" s="216"/>
      <c r="J4419" s="216"/>
      <c r="K4419" s="216"/>
      <c r="L4419" s="216"/>
      <c r="M4419" s="216"/>
      <c r="N4419" s="216"/>
      <c r="O4419" s="216"/>
      <c r="P4419" s="216"/>
      <c r="Q4419" s="216"/>
      <c r="R4419" s="216"/>
      <c r="S4419" s="216"/>
      <c r="T4419" s="216"/>
      <c r="U4419" s="216"/>
      <c r="V4419" s="216"/>
      <c r="W4419" s="216"/>
      <c r="X4419" s="216"/>
      <c r="Y4419" s="216"/>
      <c r="Z4419" s="216"/>
      <c r="AA4419" s="216"/>
      <c r="AB4419" s="216"/>
      <c r="AC4419" s="216"/>
      <c r="AD4419" s="216"/>
      <c r="AE4419" s="216"/>
      <c r="AF4419" s="216"/>
      <c r="AG4419" s="216"/>
      <c r="AH4419" s="216"/>
      <c r="AI4419" s="216"/>
      <c r="AJ4419" s="216"/>
      <c r="AK4419" s="216"/>
      <c r="AL4419" s="216"/>
      <c r="FY4419" s="184"/>
      <c r="JJ4419" s="184"/>
    </row>
    <row r="4420" spans="2:270">
      <c r="B4420" s="202"/>
      <c r="E4420" s="216"/>
      <c r="F4420" s="216"/>
      <c r="G4420" s="216"/>
      <c r="H4420" s="216"/>
      <c r="I4420" s="216"/>
      <c r="J4420" s="216"/>
      <c r="K4420" s="216"/>
      <c r="L4420" s="216"/>
      <c r="M4420" s="216"/>
      <c r="N4420" s="216"/>
      <c r="O4420" s="216"/>
      <c r="P4420" s="216"/>
      <c r="Q4420" s="216"/>
      <c r="R4420" s="216"/>
      <c r="S4420" s="216"/>
      <c r="T4420" s="216"/>
      <c r="U4420" s="216"/>
      <c r="V4420" s="216"/>
      <c r="W4420" s="216"/>
      <c r="X4420" s="216"/>
      <c r="Y4420" s="216"/>
      <c r="Z4420" s="216"/>
      <c r="AA4420" s="216"/>
      <c r="AB4420" s="216"/>
      <c r="AC4420" s="216"/>
      <c r="AD4420" s="216"/>
      <c r="AE4420" s="216"/>
      <c r="AF4420" s="216"/>
      <c r="AG4420" s="216"/>
      <c r="AH4420" s="216"/>
      <c r="AI4420" s="216"/>
      <c r="AJ4420" s="216"/>
      <c r="AK4420" s="216"/>
      <c r="AL4420" s="216"/>
      <c r="FY4420" s="184"/>
      <c r="JJ4420" s="184"/>
    </row>
    <row r="4421" spans="2:270">
      <c r="B4421" s="202"/>
      <c r="E4421" s="216"/>
      <c r="F4421" s="216"/>
      <c r="G4421" s="216"/>
      <c r="H4421" s="216"/>
      <c r="I4421" s="216"/>
      <c r="J4421" s="216"/>
      <c r="K4421" s="216"/>
      <c r="L4421" s="216"/>
      <c r="M4421" s="216"/>
      <c r="N4421" s="216"/>
      <c r="O4421" s="216"/>
      <c r="P4421" s="216"/>
      <c r="Q4421" s="216"/>
      <c r="R4421" s="216"/>
      <c r="S4421" s="216"/>
      <c r="T4421" s="216"/>
      <c r="U4421" s="216"/>
      <c r="V4421" s="216"/>
      <c r="W4421" s="216"/>
      <c r="X4421" s="216"/>
      <c r="Y4421" s="216"/>
      <c r="Z4421" s="216"/>
      <c r="AA4421" s="216"/>
      <c r="AB4421" s="216"/>
      <c r="AC4421" s="216"/>
      <c r="AD4421" s="216"/>
      <c r="AE4421" s="216"/>
      <c r="AF4421" s="216"/>
      <c r="AG4421" s="216"/>
      <c r="AH4421" s="216"/>
      <c r="AI4421" s="216"/>
      <c r="AJ4421" s="216"/>
      <c r="AK4421" s="216"/>
      <c r="AL4421" s="216"/>
      <c r="FY4421" s="184"/>
      <c r="JJ4421" s="184"/>
    </row>
    <row r="4422" spans="2:270">
      <c r="B4422" s="202"/>
      <c r="E4422" s="216"/>
      <c r="F4422" s="216"/>
      <c r="G4422" s="216"/>
      <c r="H4422" s="216"/>
      <c r="I4422" s="216"/>
      <c r="J4422" s="216"/>
      <c r="K4422" s="216"/>
      <c r="L4422" s="216"/>
      <c r="M4422" s="216"/>
      <c r="N4422" s="216"/>
      <c r="O4422" s="216"/>
      <c r="P4422" s="216"/>
      <c r="Q4422" s="216"/>
      <c r="R4422" s="216"/>
      <c r="S4422" s="216"/>
      <c r="T4422" s="216"/>
      <c r="U4422" s="216"/>
      <c r="V4422" s="216"/>
      <c r="W4422" s="216"/>
      <c r="X4422" s="216"/>
      <c r="Y4422" s="216"/>
      <c r="Z4422" s="216"/>
      <c r="AA4422" s="216"/>
      <c r="AB4422" s="216"/>
      <c r="AC4422" s="216"/>
      <c r="AD4422" s="216"/>
      <c r="AE4422" s="216"/>
      <c r="AF4422" s="216"/>
      <c r="AG4422" s="216"/>
      <c r="AH4422" s="216"/>
      <c r="AI4422" s="216"/>
      <c r="AJ4422" s="216"/>
      <c r="AK4422" s="216"/>
      <c r="AL4422" s="216"/>
      <c r="FY4422" s="184"/>
      <c r="JJ4422" s="184"/>
    </row>
    <row r="4423" spans="2:270">
      <c r="B4423" s="202"/>
      <c r="E4423" s="216"/>
      <c r="F4423" s="216"/>
      <c r="G4423" s="216"/>
      <c r="H4423" s="216"/>
      <c r="I4423" s="216"/>
      <c r="J4423" s="216"/>
      <c r="K4423" s="216"/>
      <c r="L4423" s="216"/>
      <c r="M4423" s="216"/>
      <c r="N4423" s="216"/>
      <c r="O4423" s="216"/>
      <c r="P4423" s="216"/>
      <c r="Q4423" s="216"/>
      <c r="R4423" s="216"/>
      <c r="S4423" s="216"/>
      <c r="T4423" s="216"/>
      <c r="U4423" s="216"/>
      <c r="V4423" s="216"/>
      <c r="W4423" s="216"/>
      <c r="X4423" s="216"/>
      <c r="Y4423" s="216"/>
      <c r="Z4423" s="216"/>
      <c r="AA4423" s="216"/>
      <c r="AB4423" s="216"/>
      <c r="AC4423" s="216"/>
      <c r="AD4423" s="216"/>
      <c r="AE4423" s="216"/>
      <c r="AF4423" s="216"/>
      <c r="AG4423" s="216"/>
      <c r="AH4423" s="216"/>
      <c r="AI4423" s="216"/>
      <c r="AJ4423" s="216"/>
      <c r="AK4423" s="216"/>
      <c r="AL4423" s="216"/>
      <c r="FY4423" s="184"/>
      <c r="JJ4423" s="184"/>
    </row>
    <row r="4424" spans="2:270">
      <c r="B4424" s="202"/>
      <c r="E4424" s="216"/>
      <c r="F4424" s="216"/>
      <c r="G4424" s="216"/>
      <c r="H4424" s="216"/>
      <c r="I4424" s="216"/>
      <c r="J4424" s="216"/>
      <c r="K4424" s="216"/>
      <c r="L4424" s="216"/>
      <c r="M4424" s="216"/>
      <c r="N4424" s="216"/>
      <c r="O4424" s="216"/>
      <c r="P4424" s="216"/>
      <c r="Q4424" s="216"/>
      <c r="R4424" s="216"/>
      <c r="S4424" s="216"/>
      <c r="T4424" s="216"/>
      <c r="U4424" s="216"/>
      <c r="V4424" s="216"/>
      <c r="W4424" s="216"/>
      <c r="X4424" s="216"/>
      <c r="Y4424" s="216"/>
      <c r="Z4424" s="216"/>
      <c r="AA4424" s="216"/>
      <c r="AB4424" s="216"/>
      <c r="AC4424" s="216"/>
      <c r="AD4424" s="216"/>
      <c r="AE4424" s="216"/>
      <c r="AF4424" s="216"/>
      <c r="AG4424" s="216"/>
      <c r="AH4424" s="216"/>
      <c r="AI4424" s="216"/>
      <c r="AJ4424" s="216"/>
      <c r="AK4424" s="216"/>
      <c r="AL4424" s="216"/>
      <c r="FY4424" s="184"/>
      <c r="JJ4424" s="184"/>
    </row>
    <row r="4425" spans="2:270">
      <c r="B4425" s="202"/>
      <c r="E4425" s="216"/>
      <c r="F4425" s="216"/>
      <c r="G4425" s="216"/>
      <c r="H4425" s="216"/>
      <c r="I4425" s="216"/>
      <c r="J4425" s="216"/>
      <c r="K4425" s="216"/>
      <c r="L4425" s="216"/>
      <c r="M4425" s="216"/>
      <c r="N4425" s="216"/>
      <c r="O4425" s="216"/>
      <c r="P4425" s="216"/>
      <c r="Q4425" s="216"/>
      <c r="R4425" s="216"/>
      <c r="S4425" s="216"/>
      <c r="T4425" s="216"/>
      <c r="U4425" s="216"/>
      <c r="V4425" s="216"/>
      <c r="W4425" s="216"/>
      <c r="X4425" s="216"/>
      <c r="Y4425" s="216"/>
      <c r="Z4425" s="216"/>
      <c r="AA4425" s="216"/>
      <c r="AB4425" s="216"/>
      <c r="AC4425" s="216"/>
      <c r="AD4425" s="216"/>
      <c r="AE4425" s="216"/>
      <c r="AF4425" s="216"/>
      <c r="AG4425" s="216"/>
      <c r="AH4425" s="216"/>
      <c r="AI4425" s="216"/>
      <c r="AJ4425" s="216"/>
      <c r="AK4425" s="216"/>
      <c r="AL4425" s="216"/>
      <c r="FY4425" s="184"/>
      <c r="JJ4425" s="184"/>
    </row>
    <row r="4426" spans="2:270">
      <c r="B4426" s="202"/>
      <c r="E4426" s="216"/>
      <c r="F4426" s="216"/>
      <c r="G4426" s="216"/>
      <c r="H4426" s="216"/>
      <c r="I4426" s="216"/>
      <c r="J4426" s="216"/>
      <c r="K4426" s="216"/>
      <c r="L4426" s="216"/>
      <c r="M4426" s="216"/>
      <c r="N4426" s="216"/>
      <c r="O4426" s="216"/>
      <c r="P4426" s="216"/>
      <c r="Q4426" s="216"/>
      <c r="R4426" s="216"/>
      <c r="S4426" s="216"/>
      <c r="T4426" s="216"/>
      <c r="U4426" s="216"/>
      <c r="V4426" s="216"/>
      <c r="W4426" s="216"/>
      <c r="X4426" s="216"/>
      <c r="Y4426" s="216"/>
      <c r="Z4426" s="216"/>
      <c r="AA4426" s="216"/>
      <c r="AB4426" s="216"/>
      <c r="AC4426" s="216"/>
      <c r="AD4426" s="216"/>
      <c r="AE4426" s="216"/>
      <c r="AF4426" s="216"/>
      <c r="AG4426" s="216"/>
      <c r="AH4426" s="216"/>
      <c r="AI4426" s="216"/>
      <c r="AJ4426" s="216"/>
      <c r="AK4426" s="216"/>
      <c r="AL4426" s="216"/>
      <c r="FY4426" s="184"/>
      <c r="JJ4426" s="184"/>
    </row>
    <row r="4427" spans="2:270">
      <c r="B4427" s="202"/>
      <c r="E4427" s="216"/>
      <c r="F4427" s="216"/>
      <c r="G4427" s="216"/>
      <c r="H4427" s="216"/>
      <c r="I4427" s="216"/>
      <c r="J4427" s="216"/>
      <c r="K4427" s="216"/>
      <c r="L4427" s="216"/>
      <c r="M4427" s="216"/>
      <c r="N4427" s="216"/>
      <c r="O4427" s="216"/>
      <c r="P4427" s="216"/>
      <c r="Q4427" s="216"/>
      <c r="R4427" s="216"/>
      <c r="S4427" s="216"/>
      <c r="T4427" s="216"/>
      <c r="U4427" s="216"/>
      <c r="V4427" s="216"/>
      <c r="W4427" s="216"/>
      <c r="X4427" s="216"/>
      <c r="Y4427" s="216"/>
      <c r="Z4427" s="216"/>
      <c r="AA4427" s="216"/>
      <c r="AB4427" s="216"/>
      <c r="AC4427" s="216"/>
      <c r="AD4427" s="216"/>
      <c r="AE4427" s="216"/>
      <c r="AF4427" s="216"/>
      <c r="AG4427" s="216"/>
      <c r="AH4427" s="216"/>
      <c r="AI4427" s="216"/>
      <c r="AJ4427" s="216"/>
      <c r="AK4427" s="216"/>
      <c r="AL4427" s="216"/>
      <c r="FY4427" s="184"/>
      <c r="JJ4427" s="184"/>
    </row>
    <row r="4428" spans="2:270">
      <c r="B4428" s="202"/>
      <c r="E4428" s="216"/>
      <c r="F4428" s="216"/>
      <c r="G4428" s="216"/>
      <c r="H4428" s="216"/>
      <c r="I4428" s="216"/>
      <c r="J4428" s="216"/>
      <c r="K4428" s="216"/>
      <c r="L4428" s="216"/>
      <c r="M4428" s="216"/>
      <c r="N4428" s="216"/>
      <c r="O4428" s="216"/>
      <c r="P4428" s="216"/>
      <c r="Q4428" s="216"/>
      <c r="R4428" s="216"/>
      <c r="S4428" s="216"/>
      <c r="T4428" s="216"/>
      <c r="U4428" s="216"/>
      <c r="V4428" s="216"/>
      <c r="W4428" s="216"/>
      <c r="X4428" s="216"/>
      <c r="Y4428" s="216"/>
      <c r="Z4428" s="216"/>
      <c r="AA4428" s="216"/>
      <c r="AB4428" s="216"/>
      <c r="AC4428" s="216"/>
      <c r="AD4428" s="216"/>
      <c r="AE4428" s="216"/>
      <c r="AF4428" s="216"/>
      <c r="AG4428" s="216"/>
      <c r="AH4428" s="216"/>
      <c r="AI4428" s="216"/>
      <c r="AJ4428" s="216"/>
      <c r="AK4428" s="216"/>
      <c r="AL4428" s="216"/>
      <c r="FY4428" s="184"/>
      <c r="JJ4428" s="184"/>
    </row>
    <row r="4429" spans="2:270">
      <c r="B4429" s="202"/>
      <c r="E4429" s="216"/>
      <c r="F4429" s="216"/>
      <c r="G4429" s="216"/>
      <c r="H4429" s="216"/>
      <c r="I4429" s="216"/>
      <c r="J4429" s="216"/>
      <c r="K4429" s="216"/>
      <c r="L4429" s="216"/>
      <c r="M4429" s="216"/>
      <c r="N4429" s="216"/>
      <c r="O4429" s="216"/>
      <c r="P4429" s="216"/>
      <c r="Q4429" s="216"/>
      <c r="R4429" s="216"/>
      <c r="S4429" s="216"/>
      <c r="T4429" s="216"/>
      <c r="U4429" s="216"/>
      <c r="V4429" s="216"/>
      <c r="W4429" s="216"/>
      <c r="X4429" s="216"/>
      <c r="Y4429" s="216"/>
      <c r="Z4429" s="216"/>
      <c r="AA4429" s="216"/>
      <c r="AB4429" s="216"/>
      <c r="AC4429" s="216"/>
      <c r="AD4429" s="216"/>
      <c r="AE4429" s="216"/>
      <c r="AF4429" s="216"/>
      <c r="AG4429" s="216"/>
      <c r="AH4429" s="216"/>
      <c r="AI4429" s="216"/>
      <c r="AJ4429" s="216"/>
      <c r="AK4429" s="216"/>
      <c r="AL4429" s="216"/>
      <c r="FY4429" s="184"/>
      <c r="JJ4429" s="184"/>
    </row>
    <row r="4430" spans="2:270">
      <c r="B4430" s="202"/>
      <c r="E4430" s="216"/>
      <c r="F4430" s="216"/>
      <c r="G4430" s="216"/>
      <c r="H4430" s="216"/>
      <c r="I4430" s="216"/>
      <c r="J4430" s="216"/>
      <c r="K4430" s="216"/>
      <c r="L4430" s="216"/>
      <c r="M4430" s="216"/>
      <c r="N4430" s="216"/>
      <c r="O4430" s="216"/>
      <c r="P4430" s="216"/>
      <c r="Q4430" s="216"/>
      <c r="R4430" s="216"/>
      <c r="S4430" s="216"/>
      <c r="T4430" s="216"/>
      <c r="U4430" s="216"/>
      <c r="V4430" s="216"/>
      <c r="W4430" s="216"/>
      <c r="X4430" s="216"/>
      <c r="Y4430" s="216"/>
      <c r="Z4430" s="216"/>
      <c r="AA4430" s="216"/>
      <c r="AB4430" s="216"/>
      <c r="AC4430" s="216"/>
      <c r="AD4430" s="216"/>
      <c r="AE4430" s="216"/>
      <c r="AF4430" s="216"/>
      <c r="AG4430" s="216"/>
      <c r="AH4430" s="216"/>
      <c r="AI4430" s="216"/>
      <c r="AJ4430" s="216"/>
      <c r="AK4430" s="216"/>
      <c r="AL4430" s="216"/>
      <c r="FY4430" s="184"/>
      <c r="JJ4430" s="184"/>
    </row>
    <row r="4431" spans="2:270">
      <c r="B4431" s="202"/>
      <c r="E4431" s="216"/>
      <c r="F4431" s="216"/>
      <c r="G4431" s="216"/>
      <c r="H4431" s="216"/>
      <c r="I4431" s="216"/>
      <c r="J4431" s="216"/>
      <c r="K4431" s="216"/>
      <c r="L4431" s="216"/>
      <c r="M4431" s="216"/>
      <c r="N4431" s="216"/>
      <c r="O4431" s="216"/>
      <c r="P4431" s="216"/>
      <c r="Q4431" s="216"/>
      <c r="R4431" s="216"/>
      <c r="S4431" s="216"/>
      <c r="T4431" s="216"/>
      <c r="U4431" s="216"/>
      <c r="V4431" s="216"/>
      <c r="W4431" s="216"/>
      <c r="X4431" s="216"/>
      <c r="Y4431" s="216"/>
      <c r="Z4431" s="216"/>
      <c r="AA4431" s="216"/>
      <c r="AB4431" s="216"/>
      <c r="AC4431" s="216"/>
      <c r="AD4431" s="216"/>
      <c r="AE4431" s="216"/>
      <c r="AF4431" s="216"/>
      <c r="AG4431" s="216"/>
      <c r="AH4431" s="216"/>
      <c r="AI4431" s="216"/>
      <c r="AJ4431" s="216"/>
      <c r="AK4431" s="216"/>
      <c r="AL4431" s="216"/>
      <c r="FY4431" s="184"/>
      <c r="JJ4431" s="184"/>
    </row>
    <row r="4432" spans="2:270">
      <c r="B4432" s="202"/>
      <c r="E4432" s="216"/>
      <c r="F4432" s="216"/>
      <c r="G4432" s="216"/>
      <c r="H4432" s="216"/>
      <c r="I4432" s="216"/>
      <c r="J4432" s="216"/>
      <c r="K4432" s="216"/>
      <c r="L4432" s="216"/>
      <c r="M4432" s="216"/>
      <c r="N4432" s="216"/>
      <c r="O4432" s="216"/>
      <c r="P4432" s="216"/>
      <c r="Q4432" s="216"/>
      <c r="R4432" s="216"/>
      <c r="S4432" s="216"/>
      <c r="T4432" s="216"/>
      <c r="U4432" s="216"/>
      <c r="V4432" s="216"/>
      <c r="W4432" s="216"/>
      <c r="X4432" s="216"/>
      <c r="Y4432" s="216"/>
      <c r="Z4432" s="216"/>
      <c r="AA4432" s="216"/>
      <c r="AB4432" s="216"/>
      <c r="AC4432" s="216"/>
      <c r="AD4432" s="216"/>
      <c r="AE4432" s="216"/>
      <c r="AF4432" s="216"/>
      <c r="AG4432" s="216"/>
      <c r="AH4432" s="216"/>
      <c r="AI4432" s="216"/>
      <c r="AJ4432" s="216"/>
      <c r="AK4432" s="216"/>
      <c r="AL4432" s="216"/>
      <c r="FY4432" s="184"/>
      <c r="JJ4432" s="184"/>
    </row>
    <row r="4433" spans="2:270">
      <c r="B4433" s="202"/>
      <c r="E4433" s="216"/>
      <c r="F4433" s="216"/>
      <c r="G4433" s="216"/>
      <c r="H4433" s="216"/>
      <c r="I4433" s="216"/>
      <c r="J4433" s="216"/>
      <c r="K4433" s="216"/>
      <c r="L4433" s="216"/>
      <c r="M4433" s="216"/>
      <c r="N4433" s="216"/>
      <c r="O4433" s="216"/>
      <c r="P4433" s="216"/>
      <c r="Q4433" s="216"/>
      <c r="R4433" s="216"/>
      <c r="S4433" s="216"/>
      <c r="T4433" s="216"/>
      <c r="U4433" s="216"/>
      <c r="V4433" s="216"/>
      <c r="W4433" s="216"/>
      <c r="X4433" s="216"/>
      <c r="Y4433" s="216"/>
      <c r="Z4433" s="216"/>
      <c r="AA4433" s="216"/>
      <c r="AB4433" s="216"/>
      <c r="AC4433" s="216"/>
      <c r="AD4433" s="216"/>
      <c r="AE4433" s="216"/>
      <c r="AF4433" s="216"/>
      <c r="AG4433" s="216"/>
      <c r="AH4433" s="216"/>
      <c r="AI4433" s="216"/>
      <c r="AJ4433" s="216"/>
      <c r="AK4433" s="216"/>
      <c r="AL4433" s="216"/>
      <c r="FY4433" s="184"/>
      <c r="JJ4433" s="184"/>
    </row>
    <row r="4434" spans="2:270">
      <c r="B4434" s="202"/>
      <c r="E4434" s="216"/>
      <c r="F4434" s="216"/>
      <c r="G4434" s="216"/>
      <c r="H4434" s="216"/>
      <c r="I4434" s="216"/>
      <c r="J4434" s="216"/>
      <c r="K4434" s="216"/>
      <c r="L4434" s="216"/>
      <c r="M4434" s="216"/>
      <c r="N4434" s="216"/>
      <c r="O4434" s="216"/>
      <c r="P4434" s="216"/>
      <c r="Q4434" s="216"/>
      <c r="R4434" s="216"/>
      <c r="S4434" s="216"/>
      <c r="T4434" s="216"/>
      <c r="U4434" s="216"/>
      <c r="V4434" s="216"/>
      <c r="W4434" s="216"/>
      <c r="X4434" s="216"/>
      <c r="Y4434" s="216"/>
      <c r="Z4434" s="216"/>
      <c r="AA4434" s="216"/>
      <c r="AB4434" s="216"/>
      <c r="AC4434" s="216"/>
      <c r="AD4434" s="216"/>
      <c r="AE4434" s="216"/>
      <c r="AF4434" s="216"/>
      <c r="AG4434" s="216"/>
      <c r="AH4434" s="216"/>
      <c r="AI4434" s="216"/>
      <c r="AJ4434" s="216"/>
      <c r="AK4434" s="216"/>
      <c r="AL4434" s="216"/>
      <c r="FY4434" s="184"/>
      <c r="JJ4434" s="184"/>
    </row>
    <row r="4435" spans="2:270">
      <c r="B4435" s="202"/>
      <c r="E4435" s="216"/>
      <c r="F4435" s="216"/>
      <c r="G4435" s="216"/>
      <c r="H4435" s="216"/>
      <c r="I4435" s="216"/>
      <c r="J4435" s="216"/>
      <c r="K4435" s="216"/>
      <c r="L4435" s="216"/>
      <c r="M4435" s="216"/>
      <c r="N4435" s="216"/>
      <c r="O4435" s="216"/>
      <c r="P4435" s="216"/>
      <c r="Q4435" s="216"/>
      <c r="R4435" s="216"/>
      <c r="S4435" s="216"/>
      <c r="T4435" s="216"/>
      <c r="U4435" s="216"/>
      <c r="V4435" s="216"/>
      <c r="W4435" s="216"/>
      <c r="X4435" s="216"/>
      <c r="Y4435" s="216"/>
      <c r="Z4435" s="216"/>
      <c r="AA4435" s="216"/>
      <c r="AB4435" s="216"/>
      <c r="AC4435" s="216"/>
      <c r="AD4435" s="216"/>
      <c r="AE4435" s="216"/>
      <c r="AF4435" s="216"/>
      <c r="AG4435" s="216"/>
      <c r="AH4435" s="216"/>
      <c r="AI4435" s="216"/>
      <c r="AJ4435" s="216"/>
      <c r="AK4435" s="216"/>
      <c r="AL4435" s="216"/>
      <c r="FY4435" s="184"/>
      <c r="JJ4435" s="184"/>
    </row>
    <row r="4436" spans="2:270">
      <c r="B4436" s="202"/>
      <c r="E4436" s="216"/>
      <c r="F4436" s="216"/>
      <c r="G4436" s="216"/>
      <c r="H4436" s="216"/>
      <c r="I4436" s="216"/>
      <c r="J4436" s="216"/>
      <c r="K4436" s="216"/>
      <c r="L4436" s="216"/>
      <c r="M4436" s="216"/>
      <c r="N4436" s="216"/>
      <c r="O4436" s="216"/>
      <c r="P4436" s="216"/>
      <c r="Q4436" s="216"/>
      <c r="R4436" s="216"/>
      <c r="S4436" s="216"/>
      <c r="T4436" s="216"/>
      <c r="U4436" s="216"/>
      <c r="V4436" s="216"/>
      <c r="W4436" s="216"/>
      <c r="X4436" s="216"/>
      <c r="Y4436" s="216"/>
      <c r="Z4436" s="216"/>
      <c r="AA4436" s="216"/>
      <c r="AB4436" s="216"/>
      <c r="AC4436" s="216"/>
      <c r="AD4436" s="216"/>
      <c r="AE4436" s="216"/>
      <c r="AF4436" s="216"/>
      <c r="AG4436" s="216"/>
      <c r="AH4436" s="216"/>
      <c r="AI4436" s="216"/>
      <c r="AJ4436" s="216"/>
      <c r="AK4436" s="216"/>
      <c r="AL4436" s="216"/>
      <c r="FY4436" s="184"/>
      <c r="JJ4436" s="184"/>
    </row>
    <row r="4437" spans="2:270">
      <c r="B4437" s="202"/>
      <c r="E4437" s="216"/>
      <c r="F4437" s="216"/>
      <c r="G4437" s="216"/>
      <c r="H4437" s="216"/>
      <c r="I4437" s="216"/>
      <c r="J4437" s="216"/>
      <c r="K4437" s="216"/>
      <c r="L4437" s="216"/>
      <c r="M4437" s="216"/>
      <c r="N4437" s="216"/>
      <c r="O4437" s="216"/>
      <c r="P4437" s="216"/>
      <c r="Q4437" s="216"/>
      <c r="R4437" s="216"/>
      <c r="S4437" s="216"/>
      <c r="T4437" s="216"/>
      <c r="U4437" s="216"/>
      <c r="V4437" s="216"/>
      <c r="W4437" s="216"/>
      <c r="X4437" s="216"/>
      <c r="Y4437" s="216"/>
      <c r="Z4437" s="216"/>
      <c r="AA4437" s="216"/>
      <c r="AB4437" s="216"/>
      <c r="AC4437" s="216"/>
      <c r="AD4437" s="216"/>
      <c r="AE4437" s="216"/>
      <c r="AF4437" s="216"/>
      <c r="AG4437" s="216"/>
      <c r="AH4437" s="216"/>
      <c r="AI4437" s="216"/>
      <c r="AJ4437" s="216"/>
      <c r="AK4437" s="216"/>
      <c r="AL4437" s="216"/>
      <c r="FY4437" s="184"/>
      <c r="JJ4437" s="184"/>
    </row>
    <row r="4438" spans="2:270">
      <c r="B4438" s="202"/>
      <c r="E4438" s="216"/>
      <c r="F4438" s="216"/>
      <c r="G4438" s="216"/>
      <c r="H4438" s="216"/>
      <c r="I4438" s="216"/>
      <c r="J4438" s="216"/>
      <c r="K4438" s="216"/>
      <c r="L4438" s="216"/>
      <c r="M4438" s="216"/>
      <c r="N4438" s="216"/>
      <c r="O4438" s="216"/>
      <c r="P4438" s="216"/>
      <c r="Q4438" s="216"/>
      <c r="R4438" s="216"/>
      <c r="S4438" s="216"/>
      <c r="T4438" s="216"/>
      <c r="U4438" s="216"/>
      <c r="V4438" s="216"/>
      <c r="W4438" s="216"/>
      <c r="X4438" s="216"/>
      <c r="Y4438" s="216"/>
      <c r="Z4438" s="216"/>
      <c r="AA4438" s="216"/>
      <c r="AB4438" s="216"/>
      <c r="AC4438" s="216"/>
      <c r="AD4438" s="216"/>
      <c r="AE4438" s="216"/>
      <c r="AF4438" s="216"/>
      <c r="AG4438" s="216"/>
      <c r="AH4438" s="216"/>
      <c r="AI4438" s="216"/>
      <c r="AJ4438" s="216"/>
      <c r="AK4438" s="216"/>
      <c r="AL4438" s="216"/>
      <c r="FY4438" s="184"/>
      <c r="JJ4438" s="184"/>
    </row>
    <row r="4439" spans="2:270">
      <c r="B4439" s="202"/>
      <c r="E4439" s="216"/>
      <c r="F4439" s="216"/>
      <c r="G4439" s="216"/>
      <c r="H4439" s="216"/>
      <c r="I4439" s="216"/>
      <c r="J4439" s="216"/>
      <c r="K4439" s="216"/>
      <c r="L4439" s="216"/>
      <c r="M4439" s="216"/>
      <c r="N4439" s="216"/>
      <c r="O4439" s="216"/>
      <c r="P4439" s="216"/>
      <c r="Q4439" s="216"/>
      <c r="R4439" s="216"/>
      <c r="S4439" s="216"/>
      <c r="T4439" s="216"/>
      <c r="U4439" s="216"/>
      <c r="V4439" s="216"/>
      <c r="W4439" s="216"/>
      <c r="X4439" s="216"/>
      <c r="Y4439" s="216"/>
      <c r="Z4439" s="216"/>
      <c r="AA4439" s="216"/>
      <c r="AB4439" s="216"/>
      <c r="AC4439" s="216"/>
      <c r="AD4439" s="216"/>
      <c r="AE4439" s="216"/>
      <c r="AF4439" s="216"/>
      <c r="AG4439" s="216"/>
      <c r="AH4439" s="216"/>
      <c r="AI4439" s="216"/>
      <c r="AJ4439" s="216"/>
      <c r="AK4439" s="216"/>
      <c r="AL4439" s="216"/>
      <c r="FY4439" s="184"/>
      <c r="JJ4439" s="184"/>
    </row>
    <row r="4440" spans="2:270">
      <c r="B4440" s="202"/>
      <c r="E4440" s="216"/>
      <c r="F4440" s="216"/>
      <c r="G4440" s="216"/>
      <c r="H4440" s="216"/>
      <c r="I4440" s="216"/>
      <c r="J4440" s="216"/>
      <c r="K4440" s="216"/>
      <c r="L4440" s="216"/>
      <c r="M4440" s="216"/>
      <c r="N4440" s="216"/>
      <c r="O4440" s="216"/>
      <c r="P4440" s="216"/>
      <c r="Q4440" s="216"/>
      <c r="R4440" s="216"/>
      <c r="S4440" s="216"/>
      <c r="T4440" s="216"/>
      <c r="U4440" s="216"/>
      <c r="V4440" s="216"/>
      <c r="W4440" s="216"/>
      <c r="X4440" s="216"/>
      <c r="Y4440" s="216"/>
      <c r="Z4440" s="216"/>
      <c r="AA4440" s="216"/>
      <c r="AB4440" s="216"/>
      <c r="AC4440" s="216"/>
      <c r="AD4440" s="216"/>
      <c r="AE4440" s="216"/>
      <c r="AF4440" s="216"/>
      <c r="AG4440" s="216"/>
      <c r="AH4440" s="216"/>
      <c r="AI4440" s="216"/>
      <c r="AJ4440" s="216"/>
      <c r="AK4440" s="216"/>
      <c r="AL4440" s="216"/>
      <c r="FY4440" s="184"/>
      <c r="JJ4440" s="184"/>
    </row>
    <row r="4441" spans="2:270">
      <c r="B4441" s="202"/>
      <c r="E4441" s="216"/>
      <c r="F4441" s="216"/>
      <c r="G4441" s="216"/>
      <c r="H4441" s="216"/>
      <c r="I4441" s="216"/>
      <c r="J4441" s="216"/>
      <c r="K4441" s="216"/>
      <c r="L4441" s="216"/>
      <c r="M4441" s="216"/>
      <c r="N4441" s="216"/>
      <c r="O4441" s="216"/>
      <c r="P4441" s="216"/>
      <c r="Q4441" s="216"/>
      <c r="R4441" s="216"/>
      <c r="S4441" s="216"/>
      <c r="T4441" s="216"/>
      <c r="U4441" s="216"/>
      <c r="V4441" s="216"/>
      <c r="W4441" s="216"/>
      <c r="X4441" s="216"/>
      <c r="Y4441" s="216"/>
      <c r="Z4441" s="216"/>
      <c r="AA4441" s="216"/>
      <c r="AB4441" s="216"/>
      <c r="AC4441" s="216"/>
      <c r="AD4441" s="216"/>
      <c r="AE4441" s="216"/>
      <c r="AF4441" s="216"/>
      <c r="AG4441" s="216"/>
      <c r="AH4441" s="216"/>
      <c r="AI4441" s="216"/>
      <c r="AJ4441" s="216"/>
      <c r="AK4441" s="216"/>
      <c r="AL4441" s="216"/>
      <c r="FY4441" s="184"/>
      <c r="JJ4441" s="184"/>
    </row>
    <row r="4442" spans="2:270">
      <c r="B4442" s="202"/>
      <c r="E4442" s="216"/>
      <c r="F4442" s="216"/>
      <c r="G4442" s="216"/>
      <c r="H4442" s="216"/>
      <c r="I4442" s="216"/>
      <c r="J4442" s="216"/>
      <c r="K4442" s="216"/>
      <c r="L4442" s="216"/>
      <c r="M4442" s="216"/>
      <c r="N4442" s="216"/>
      <c r="O4442" s="216"/>
      <c r="P4442" s="216"/>
      <c r="Q4442" s="216"/>
      <c r="R4442" s="216"/>
      <c r="S4442" s="216"/>
      <c r="T4442" s="216"/>
      <c r="U4442" s="216"/>
      <c r="V4442" s="216"/>
      <c r="W4442" s="216"/>
      <c r="X4442" s="216"/>
      <c r="Y4442" s="216"/>
      <c r="Z4442" s="216"/>
      <c r="AA4442" s="216"/>
      <c r="AB4442" s="216"/>
      <c r="AC4442" s="216"/>
      <c r="AD4442" s="216"/>
      <c r="AE4442" s="216"/>
      <c r="AF4442" s="216"/>
      <c r="AG4442" s="216"/>
      <c r="AH4442" s="216"/>
      <c r="AI4442" s="216"/>
      <c r="AJ4442" s="216"/>
      <c r="AK4442" s="216"/>
      <c r="AL4442" s="216"/>
      <c r="FY4442" s="184"/>
      <c r="JJ4442" s="184"/>
    </row>
    <row r="4443" spans="2:270">
      <c r="B4443" s="202"/>
      <c r="E4443" s="216"/>
      <c r="F4443" s="216"/>
      <c r="G4443" s="216"/>
      <c r="H4443" s="216"/>
      <c r="I4443" s="216"/>
      <c r="J4443" s="216"/>
      <c r="K4443" s="216"/>
      <c r="L4443" s="216"/>
      <c r="M4443" s="216"/>
      <c r="N4443" s="216"/>
      <c r="O4443" s="216"/>
      <c r="P4443" s="216"/>
      <c r="Q4443" s="216"/>
      <c r="R4443" s="216"/>
      <c r="S4443" s="216"/>
      <c r="T4443" s="216"/>
      <c r="U4443" s="216"/>
      <c r="V4443" s="216"/>
      <c r="W4443" s="216"/>
      <c r="X4443" s="216"/>
      <c r="Y4443" s="216"/>
      <c r="Z4443" s="216"/>
      <c r="AA4443" s="216"/>
      <c r="AB4443" s="216"/>
      <c r="AC4443" s="216"/>
      <c r="AD4443" s="216"/>
      <c r="AE4443" s="216"/>
      <c r="AF4443" s="216"/>
      <c r="AG4443" s="216"/>
      <c r="AH4443" s="216"/>
      <c r="AI4443" s="216"/>
      <c r="AJ4443" s="216"/>
      <c r="AK4443" s="216"/>
      <c r="AL4443" s="216"/>
      <c r="FY4443" s="184"/>
      <c r="JJ4443" s="184"/>
    </row>
    <row r="4444" spans="2:270">
      <c r="B4444" s="202"/>
      <c r="E4444" s="216"/>
      <c r="F4444" s="216"/>
      <c r="G4444" s="216"/>
      <c r="H4444" s="216"/>
      <c r="I4444" s="216"/>
      <c r="J4444" s="216"/>
      <c r="K4444" s="216"/>
      <c r="L4444" s="216"/>
      <c r="M4444" s="216"/>
      <c r="N4444" s="216"/>
      <c r="O4444" s="216"/>
      <c r="P4444" s="216"/>
      <c r="Q4444" s="216"/>
      <c r="R4444" s="216"/>
      <c r="S4444" s="216"/>
      <c r="T4444" s="216"/>
      <c r="U4444" s="216"/>
      <c r="V4444" s="216"/>
      <c r="W4444" s="216"/>
      <c r="X4444" s="216"/>
      <c r="Y4444" s="216"/>
      <c r="Z4444" s="216"/>
      <c r="AA4444" s="216"/>
      <c r="AB4444" s="216"/>
      <c r="AC4444" s="216"/>
      <c r="AD4444" s="216"/>
      <c r="AE4444" s="216"/>
      <c r="AF4444" s="216"/>
      <c r="AG4444" s="216"/>
      <c r="AH4444" s="216"/>
      <c r="AI4444" s="216"/>
      <c r="AJ4444" s="216"/>
      <c r="AK4444" s="216"/>
      <c r="AL4444" s="216"/>
      <c r="FY4444" s="184"/>
      <c r="JJ4444" s="184"/>
    </row>
    <row r="4445" spans="2:270">
      <c r="B4445" s="202"/>
      <c r="E4445" s="216"/>
      <c r="F4445" s="216"/>
      <c r="G4445" s="216"/>
      <c r="H4445" s="216"/>
      <c r="I4445" s="216"/>
      <c r="J4445" s="216"/>
      <c r="K4445" s="216"/>
      <c r="L4445" s="216"/>
      <c r="M4445" s="216"/>
      <c r="N4445" s="216"/>
      <c r="O4445" s="216"/>
      <c r="P4445" s="216"/>
      <c r="Q4445" s="216"/>
      <c r="R4445" s="216"/>
      <c r="S4445" s="216"/>
      <c r="T4445" s="216"/>
      <c r="U4445" s="216"/>
      <c r="V4445" s="216"/>
      <c r="W4445" s="216"/>
      <c r="X4445" s="216"/>
      <c r="Y4445" s="216"/>
      <c r="Z4445" s="216"/>
      <c r="AA4445" s="216"/>
      <c r="AB4445" s="216"/>
      <c r="AC4445" s="216"/>
      <c r="AD4445" s="216"/>
      <c r="AE4445" s="216"/>
      <c r="AF4445" s="216"/>
      <c r="AG4445" s="216"/>
      <c r="AH4445" s="216"/>
      <c r="AI4445" s="216"/>
      <c r="AJ4445" s="216"/>
      <c r="AK4445" s="216"/>
      <c r="AL4445" s="216"/>
      <c r="FY4445" s="184"/>
      <c r="JJ4445" s="184"/>
    </row>
    <row r="4446" spans="2:270">
      <c r="B4446" s="202"/>
      <c r="E4446" s="216"/>
      <c r="F4446" s="216"/>
      <c r="G4446" s="216"/>
      <c r="H4446" s="216"/>
      <c r="I4446" s="216"/>
      <c r="J4446" s="216"/>
      <c r="K4446" s="216"/>
      <c r="L4446" s="216"/>
      <c r="M4446" s="216"/>
      <c r="N4446" s="216"/>
      <c r="O4446" s="216"/>
      <c r="P4446" s="216"/>
      <c r="Q4446" s="216"/>
      <c r="R4446" s="216"/>
      <c r="S4446" s="216"/>
      <c r="T4446" s="216"/>
      <c r="U4446" s="216"/>
      <c r="V4446" s="216"/>
      <c r="W4446" s="216"/>
      <c r="X4446" s="216"/>
      <c r="Y4446" s="216"/>
      <c r="Z4446" s="216"/>
      <c r="AA4446" s="216"/>
      <c r="AB4446" s="216"/>
      <c r="AC4446" s="216"/>
      <c r="AD4446" s="216"/>
      <c r="AE4446" s="216"/>
      <c r="AF4446" s="216"/>
      <c r="AG4446" s="216"/>
      <c r="AH4446" s="216"/>
      <c r="AI4446" s="216"/>
      <c r="AJ4446" s="216"/>
      <c r="AK4446" s="216"/>
      <c r="AL4446" s="216"/>
      <c r="FY4446" s="184"/>
      <c r="JJ4446" s="184"/>
    </row>
    <row r="4447" spans="2:270">
      <c r="B4447" s="202"/>
      <c r="E4447" s="216"/>
      <c r="F4447" s="216"/>
      <c r="G4447" s="216"/>
      <c r="H4447" s="216"/>
      <c r="I4447" s="216"/>
      <c r="J4447" s="216"/>
      <c r="K4447" s="216"/>
      <c r="L4447" s="216"/>
      <c r="M4447" s="216"/>
      <c r="N4447" s="216"/>
      <c r="O4447" s="216"/>
      <c r="P4447" s="216"/>
      <c r="Q4447" s="216"/>
      <c r="R4447" s="216"/>
      <c r="S4447" s="216"/>
      <c r="T4447" s="216"/>
      <c r="U4447" s="216"/>
      <c r="V4447" s="216"/>
      <c r="W4447" s="216"/>
      <c r="X4447" s="216"/>
      <c r="Y4447" s="216"/>
      <c r="Z4447" s="216"/>
      <c r="AA4447" s="216"/>
      <c r="AB4447" s="216"/>
      <c r="AC4447" s="216"/>
      <c r="AD4447" s="216"/>
      <c r="AE4447" s="216"/>
      <c r="AF4447" s="216"/>
      <c r="AG4447" s="216"/>
      <c r="AH4447" s="216"/>
      <c r="AI4447" s="216"/>
      <c r="AJ4447" s="216"/>
      <c r="AK4447" s="216"/>
      <c r="AL4447" s="216"/>
      <c r="FY4447" s="184"/>
      <c r="JJ4447" s="184"/>
    </row>
    <row r="4448" spans="2:270">
      <c r="B4448" s="202"/>
      <c r="E4448" s="216"/>
      <c r="F4448" s="216"/>
      <c r="G4448" s="216"/>
      <c r="H4448" s="216"/>
      <c r="I4448" s="216"/>
      <c r="J4448" s="216"/>
      <c r="K4448" s="216"/>
      <c r="L4448" s="216"/>
      <c r="M4448" s="216"/>
      <c r="N4448" s="216"/>
      <c r="O4448" s="216"/>
      <c r="P4448" s="216"/>
      <c r="Q4448" s="216"/>
      <c r="R4448" s="216"/>
      <c r="S4448" s="216"/>
      <c r="T4448" s="216"/>
      <c r="U4448" s="216"/>
      <c r="V4448" s="216"/>
      <c r="W4448" s="216"/>
      <c r="X4448" s="216"/>
      <c r="Y4448" s="216"/>
      <c r="Z4448" s="216"/>
      <c r="AA4448" s="216"/>
      <c r="AB4448" s="216"/>
      <c r="AC4448" s="216"/>
      <c r="AD4448" s="216"/>
      <c r="AE4448" s="216"/>
      <c r="AF4448" s="216"/>
      <c r="AG4448" s="216"/>
      <c r="AH4448" s="216"/>
      <c r="AI4448" s="216"/>
      <c r="AJ4448" s="216"/>
      <c r="AK4448" s="216"/>
      <c r="AL4448" s="216"/>
      <c r="FY4448" s="184"/>
      <c r="JJ4448" s="184"/>
    </row>
    <row r="4449" spans="2:270">
      <c r="B4449" s="202"/>
      <c r="E4449" s="216"/>
      <c r="F4449" s="216"/>
      <c r="G4449" s="216"/>
      <c r="H4449" s="216"/>
      <c r="I4449" s="216"/>
      <c r="J4449" s="216"/>
      <c r="K4449" s="216"/>
      <c r="L4449" s="216"/>
      <c r="M4449" s="216"/>
      <c r="N4449" s="216"/>
      <c r="O4449" s="216"/>
      <c r="P4449" s="216"/>
      <c r="Q4449" s="216"/>
      <c r="R4449" s="216"/>
      <c r="S4449" s="216"/>
      <c r="T4449" s="216"/>
      <c r="U4449" s="216"/>
      <c r="V4449" s="216"/>
      <c r="W4449" s="216"/>
      <c r="X4449" s="216"/>
      <c r="Y4449" s="216"/>
      <c r="Z4449" s="216"/>
      <c r="AA4449" s="216"/>
      <c r="AB4449" s="216"/>
      <c r="AC4449" s="216"/>
      <c r="AD4449" s="216"/>
      <c r="AE4449" s="216"/>
      <c r="AF4449" s="216"/>
      <c r="AG4449" s="216"/>
      <c r="AH4449" s="216"/>
      <c r="AI4449" s="216"/>
      <c r="AJ4449" s="216"/>
      <c r="AK4449" s="216"/>
      <c r="AL4449" s="216"/>
      <c r="FY4449" s="184"/>
      <c r="JJ4449" s="184"/>
    </row>
    <row r="4450" spans="2:270">
      <c r="B4450" s="202"/>
      <c r="E4450" s="216"/>
      <c r="F4450" s="216"/>
      <c r="G4450" s="216"/>
      <c r="H4450" s="216"/>
      <c r="I4450" s="216"/>
      <c r="J4450" s="216"/>
      <c r="K4450" s="216"/>
      <c r="L4450" s="216"/>
      <c r="M4450" s="216"/>
      <c r="N4450" s="216"/>
      <c r="O4450" s="216"/>
      <c r="P4450" s="216"/>
      <c r="Q4450" s="216"/>
      <c r="R4450" s="216"/>
      <c r="S4450" s="216"/>
      <c r="T4450" s="216"/>
      <c r="U4450" s="216"/>
      <c r="V4450" s="216"/>
      <c r="W4450" s="216"/>
      <c r="X4450" s="216"/>
      <c r="Y4450" s="216"/>
      <c r="Z4450" s="216"/>
      <c r="AA4450" s="216"/>
      <c r="AB4450" s="216"/>
      <c r="AC4450" s="216"/>
      <c r="AD4450" s="216"/>
      <c r="AE4450" s="216"/>
      <c r="AF4450" s="216"/>
      <c r="AG4450" s="216"/>
      <c r="AH4450" s="216"/>
      <c r="AI4450" s="216"/>
      <c r="AJ4450" s="216"/>
      <c r="AK4450" s="216"/>
      <c r="AL4450" s="216"/>
      <c r="FY4450" s="184"/>
      <c r="JJ4450" s="184"/>
    </row>
    <row r="4451" spans="2:270">
      <c r="B4451" s="202"/>
      <c r="E4451" s="216"/>
      <c r="F4451" s="216"/>
      <c r="G4451" s="216"/>
      <c r="H4451" s="216"/>
      <c r="I4451" s="216"/>
      <c r="J4451" s="216"/>
      <c r="K4451" s="216"/>
      <c r="L4451" s="216"/>
      <c r="M4451" s="216"/>
      <c r="N4451" s="216"/>
      <c r="O4451" s="216"/>
      <c r="P4451" s="216"/>
      <c r="Q4451" s="216"/>
      <c r="R4451" s="216"/>
      <c r="S4451" s="216"/>
      <c r="T4451" s="216"/>
      <c r="U4451" s="216"/>
      <c r="V4451" s="216"/>
      <c r="W4451" s="216"/>
      <c r="X4451" s="216"/>
      <c r="Y4451" s="216"/>
      <c r="Z4451" s="216"/>
      <c r="AA4451" s="216"/>
      <c r="AB4451" s="216"/>
      <c r="AC4451" s="216"/>
      <c r="AD4451" s="216"/>
      <c r="AE4451" s="216"/>
      <c r="AF4451" s="216"/>
      <c r="AG4451" s="216"/>
      <c r="AH4451" s="216"/>
      <c r="AI4451" s="216"/>
      <c r="AJ4451" s="216"/>
      <c r="AK4451" s="216"/>
      <c r="AL4451" s="216"/>
      <c r="FY4451" s="184"/>
      <c r="JJ4451" s="184"/>
    </row>
    <row r="4452" spans="2:270">
      <c r="B4452" s="202"/>
      <c r="E4452" s="216"/>
      <c r="F4452" s="216"/>
      <c r="G4452" s="216"/>
      <c r="H4452" s="216"/>
      <c r="I4452" s="216"/>
      <c r="J4452" s="216"/>
      <c r="K4452" s="216"/>
      <c r="L4452" s="216"/>
      <c r="M4452" s="216"/>
      <c r="N4452" s="216"/>
      <c r="O4452" s="216"/>
      <c r="P4452" s="216"/>
      <c r="Q4452" s="216"/>
      <c r="R4452" s="216"/>
      <c r="S4452" s="216"/>
      <c r="T4452" s="216"/>
      <c r="U4452" s="216"/>
      <c r="V4452" s="216"/>
      <c r="W4452" s="216"/>
      <c r="X4452" s="216"/>
      <c r="Y4452" s="216"/>
      <c r="Z4452" s="216"/>
      <c r="AA4452" s="216"/>
      <c r="AB4452" s="216"/>
      <c r="AC4452" s="216"/>
      <c r="AD4452" s="216"/>
      <c r="AE4452" s="216"/>
      <c r="AF4452" s="216"/>
      <c r="AG4452" s="216"/>
      <c r="AH4452" s="216"/>
      <c r="AI4452" s="216"/>
      <c r="AJ4452" s="216"/>
      <c r="AK4452" s="216"/>
      <c r="AL4452" s="216"/>
      <c r="FY4452" s="184"/>
      <c r="JJ4452" s="184"/>
    </row>
    <row r="4453" spans="2:270">
      <c r="B4453" s="202"/>
      <c r="E4453" s="216"/>
      <c r="F4453" s="216"/>
      <c r="G4453" s="216"/>
      <c r="H4453" s="216"/>
      <c r="I4453" s="216"/>
      <c r="J4453" s="216"/>
      <c r="K4453" s="216"/>
      <c r="L4453" s="216"/>
      <c r="M4453" s="216"/>
      <c r="N4453" s="216"/>
      <c r="O4453" s="216"/>
      <c r="P4453" s="216"/>
      <c r="Q4453" s="216"/>
      <c r="R4453" s="216"/>
      <c r="S4453" s="216"/>
      <c r="T4453" s="216"/>
      <c r="U4453" s="216"/>
      <c r="V4453" s="216"/>
      <c r="W4453" s="216"/>
      <c r="X4453" s="216"/>
      <c r="Y4453" s="216"/>
      <c r="Z4453" s="216"/>
      <c r="AA4453" s="216"/>
      <c r="AB4453" s="216"/>
      <c r="AC4453" s="216"/>
      <c r="AD4453" s="216"/>
      <c r="AE4453" s="216"/>
      <c r="AF4453" s="216"/>
      <c r="AG4453" s="216"/>
      <c r="AH4453" s="216"/>
      <c r="AI4453" s="216"/>
      <c r="AJ4453" s="216"/>
      <c r="AK4453" s="216"/>
      <c r="AL4453" s="216"/>
      <c r="FY4453" s="184"/>
      <c r="JJ4453" s="184"/>
    </row>
    <row r="4454" spans="2:270">
      <c r="B4454" s="202"/>
      <c r="E4454" s="216"/>
      <c r="F4454" s="216"/>
      <c r="G4454" s="216"/>
      <c r="H4454" s="216"/>
      <c r="I4454" s="216"/>
      <c r="J4454" s="216"/>
      <c r="K4454" s="216"/>
      <c r="L4454" s="216"/>
      <c r="M4454" s="216"/>
      <c r="N4454" s="216"/>
      <c r="O4454" s="216"/>
      <c r="P4454" s="216"/>
      <c r="Q4454" s="216"/>
      <c r="R4454" s="216"/>
      <c r="S4454" s="216"/>
      <c r="T4454" s="216"/>
      <c r="U4454" s="216"/>
      <c r="V4454" s="216"/>
      <c r="W4454" s="216"/>
      <c r="X4454" s="216"/>
      <c r="Y4454" s="216"/>
      <c r="Z4454" s="216"/>
      <c r="AA4454" s="216"/>
      <c r="AB4454" s="216"/>
      <c r="AC4454" s="216"/>
      <c r="AD4454" s="216"/>
      <c r="AE4454" s="216"/>
      <c r="AF4454" s="216"/>
      <c r="AG4454" s="216"/>
      <c r="AH4454" s="216"/>
      <c r="AI4454" s="216"/>
      <c r="AJ4454" s="216"/>
      <c r="AK4454" s="216"/>
      <c r="AL4454" s="216"/>
      <c r="FY4454" s="184"/>
      <c r="JJ4454" s="184"/>
    </row>
    <row r="4455" spans="2:270">
      <c r="B4455" s="202"/>
      <c r="E4455" s="216"/>
      <c r="F4455" s="216"/>
      <c r="G4455" s="216"/>
      <c r="H4455" s="216"/>
      <c r="I4455" s="216"/>
      <c r="J4455" s="216"/>
      <c r="K4455" s="216"/>
      <c r="L4455" s="216"/>
      <c r="M4455" s="216"/>
      <c r="N4455" s="216"/>
      <c r="O4455" s="216"/>
      <c r="P4455" s="216"/>
      <c r="Q4455" s="216"/>
      <c r="R4455" s="216"/>
      <c r="S4455" s="216"/>
      <c r="T4455" s="216"/>
      <c r="U4455" s="216"/>
      <c r="V4455" s="216"/>
      <c r="W4455" s="216"/>
      <c r="X4455" s="216"/>
      <c r="Y4455" s="216"/>
      <c r="Z4455" s="216"/>
      <c r="AA4455" s="216"/>
      <c r="AB4455" s="216"/>
      <c r="AC4455" s="216"/>
      <c r="AD4455" s="216"/>
      <c r="AE4455" s="216"/>
      <c r="AF4455" s="216"/>
      <c r="AG4455" s="216"/>
      <c r="AH4455" s="216"/>
      <c r="AI4455" s="216"/>
      <c r="AJ4455" s="216"/>
      <c r="AK4455" s="216"/>
      <c r="AL4455" s="216"/>
      <c r="FY4455" s="184"/>
      <c r="JJ4455" s="184"/>
    </row>
    <row r="4456" spans="2:270">
      <c r="B4456" s="202"/>
      <c r="E4456" s="216"/>
      <c r="F4456" s="216"/>
      <c r="G4456" s="216"/>
      <c r="H4456" s="216"/>
      <c r="I4456" s="216"/>
      <c r="J4456" s="216"/>
      <c r="K4456" s="216"/>
      <c r="L4456" s="216"/>
      <c r="M4456" s="216"/>
      <c r="N4456" s="216"/>
      <c r="O4456" s="216"/>
      <c r="P4456" s="216"/>
      <c r="Q4456" s="216"/>
      <c r="R4456" s="216"/>
      <c r="S4456" s="216"/>
      <c r="T4456" s="216"/>
      <c r="U4456" s="216"/>
      <c r="V4456" s="216"/>
      <c r="W4456" s="216"/>
      <c r="X4456" s="216"/>
      <c r="Y4456" s="216"/>
      <c r="Z4456" s="216"/>
      <c r="AA4456" s="216"/>
      <c r="AB4456" s="216"/>
      <c r="AC4456" s="216"/>
      <c r="AD4456" s="216"/>
      <c r="AE4456" s="216"/>
      <c r="AF4456" s="216"/>
      <c r="AG4456" s="216"/>
      <c r="AH4456" s="216"/>
      <c r="AI4456" s="216"/>
      <c r="AJ4456" s="216"/>
      <c r="AK4456" s="216"/>
      <c r="AL4456" s="216"/>
      <c r="FY4456" s="184"/>
      <c r="JJ4456" s="184"/>
    </row>
    <row r="4457" spans="2:270">
      <c r="B4457" s="202"/>
      <c r="E4457" s="216"/>
      <c r="F4457" s="216"/>
      <c r="G4457" s="216"/>
      <c r="H4457" s="216"/>
      <c r="I4457" s="216"/>
      <c r="J4457" s="216"/>
      <c r="K4457" s="216"/>
      <c r="L4457" s="216"/>
      <c r="M4457" s="216"/>
      <c r="N4457" s="216"/>
      <c r="O4457" s="216"/>
      <c r="P4457" s="216"/>
      <c r="Q4457" s="216"/>
      <c r="R4457" s="216"/>
      <c r="S4457" s="216"/>
      <c r="T4457" s="216"/>
      <c r="U4457" s="216"/>
      <c r="V4457" s="216"/>
      <c r="W4457" s="216"/>
      <c r="X4457" s="216"/>
      <c r="Y4457" s="216"/>
      <c r="Z4457" s="216"/>
      <c r="AA4457" s="216"/>
      <c r="AB4457" s="216"/>
      <c r="AC4457" s="216"/>
      <c r="AD4457" s="216"/>
      <c r="AE4457" s="216"/>
      <c r="AF4457" s="216"/>
      <c r="AG4457" s="216"/>
      <c r="AH4457" s="216"/>
      <c r="AI4457" s="216"/>
      <c r="AJ4457" s="216"/>
      <c r="AK4457" s="216"/>
      <c r="AL4457" s="216"/>
      <c r="FY4457" s="184"/>
      <c r="JJ4457" s="184"/>
    </row>
    <row r="4458" spans="2:270">
      <c r="B4458" s="202"/>
      <c r="E4458" s="216"/>
      <c r="F4458" s="216"/>
      <c r="G4458" s="216"/>
      <c r="H4458" s="216"/>
      <c r="I4458" s="216"/>
      <c r="J4458" s="216"/>
      <c r="K4458" s="216"/>
      <c r="L4458" s="216"/>
      <c r="M4458" s="216"/>
      <c r="N4458" s="216"/>
      <c r="O4458" s="216"/>
      <c r="P4458" s="216"/>
      <c r="Q4458" s="216"/>
      <c r="R4458" s="216"/>
      <c r="S4458" s="216"/>
      <c r="T4458" s="216"/>
      <c r="U4458" s="216"/>
      <c r="V4458" s="216"/>
      <c r="W4458" s="216"/>
      <c r="X4458" s="216"/>
      <c r="Y4458" s="216"/>
      <c r="Z4458" s="216"/>
      <c r="AA4458" s="216"/>
      <c r="AB4458" s="216"/>
      <c r="AC4458" s="216"/>
      <c r="AD4458" s="216"/>
      <c r="AE4458" s="216"/>
      <c r="AF4458" s="216"/>
      <c r="AG4458" s="216"/>
      <c r="AH4458" s="216"/>
      <c r="AI4458" s="216"/>
      <c r="AJ4458" s="216"/>
      <c r="AK4458" s="216"/>
      <c r="AL4458" s="216"/>
      <c r="FY4458" s="184"/>
      <c r="JJ4458" s="184"/>
    </row>
    <row r="4459" spans="2:270">
      <c r="B4459" s="202"/>
      <c r="E4459" s="216"/>
      <c r="F4459" s="216"/>
      <c r="G4459" s="216"/>
      <c r="H4459" s="216"/>
      <c r="I4459" s="216"/>
      <c r="J4459" s="216"/>
      <c r="K4459" s="216"/>
      <c r="L4459" s="216"/>
      <c r="M4459" s="216"/>
      <c r="N4459" s="216"/>
      <c r="O4459" s="216"/>
      <c r="P4459" s="216"/>
      <c r="Q4459" s="216"/>
      <c r="R4459" s="216"/>
      <c r="S4459" s="216"/>
      <c r="T4459" s="216"/>
      <c r="U4459" s="216"/>
      <c r="V4459" s="216"/>
      <c r="W4459" s="216"/>
      <c r="X4459" s="216"/>
      <c r="Y4459" s="216"/>
      <c r="Z4459" s="216"/>
      <c r="AA4459" s="216"/>
      <c r="AB4459" s="216"/>
      <c r="AC4459" s="216"/>
      <c r="AD4459" s="216"/>
      <c r="AE4459" s="216"/>
      <c r="AF4459" s="216"/>
      <c r="AG4459" s="216"/>
      <c r="AH4459" s="216"/>
      <c r="AI4459" s="216"/>
      <c r="AJ4459" s="216"/>
      <c r="AK4459" s="216"/>
      <c r="AL4459" s="216"/>
      <c r="FY4459" s="184"/>
      <c r="JJ4459" s="184"/>
    </row>
    <row r="4460" spans="2:270">
      <c r="B4460" s="202"/>
      <c r="E4460" s="216"/>
      <c r="F4460" s="216"/>
      <c r="G4460" s="216"/>
      <c r="H4460" s="216"/>
      <c r="I4460" s="216"/>
      <c r="J4460" s="216"/>
      <c r="K4460" s="216"/>
      <c r="L4460" s="216"/>
      <c r="M4460" s="216"/>
      <c r="N4460" s="216"/>
      <c r="O4460" s="216"/>
      <c r="P4460" s="216"/>
      <c r="Q4460" s="216"/>
      <c r="R4460" s="216"/>
      <c r="S4460" s="216"/>
      <c r="T4460" s="216"/>
      <c r="U4460" s="216"/>
      <c r="V4460" s="216"/>
      <c r="W4460" s="216"/>
      <c r="X4460" s="216"/>
      <c r="Y4460" s="216"/>
      <c r="Z4460" s="216"/>
      <c r="AA4460" s="216"/>
      <c r="AB4460" s="216"/>
      <c r="AC4460" s="216"/>
      <c r="AD4460" s="216"/>
      <c r="AE4460" s="216"/>
      <c r="AF4460" s="216"/>
      <c r="AG4460" s="216"/>
      <c r="AH4460" s="216"/>
      <c r="AI4460" s="216"/>
      <c r="AJ4460" s="216"/>
      <c r="AK4460" s="216"/>
      <c r="AL4460" s="216"/>
      <c r="FY4460" s="184"/>
      <c r="JJ4460" s="184"/>
    </row>
    <row r="4461" spans="2:270">
      <c r="B4461" s="202"/>
      <c r="E4461" s="216"/>
      <c r="F4461" s="216"/>
      <c r="G4461" s="216"/>
      <c r="H4461" s="216"/>
      <c r="I4461" s="216"/>
      <c r="J4461" s="216"/>
      <c r="K4461" s="216"/>
      <c r="L4461" s="216"/>
      <c r="M4461" s="216"/>
      <c r="N4461" s="216"/>
      <c r="O4461" s="216"/>
      <c r="P4461" s="216"/>
      <c r="Q4461" s="216"/>
      <c r="R4461" s="216"/>
      <c r="S4461" s="216"/>
      <c r="T4461" s="216"/>
      <c r="U4461" s="216"/>
      <c r="V4461" s="216"/>
      <c r="W4461" s="216"/>
      <c r="X4461" s="216"/>
      <c r="Y4461" s="216"/>
      <c r="Z4461" s="216"/>
      <c r="AA4461" s="216"/>
      <c r="AB4461" s="216"/>
      <c r="AC4461" s="216"/>
      <c r="AD4461" s="216"/>
      <c r="AE4461" s="216"/>
      <c r="AF4461" s="216"/>
      <c r="AG4461" s="216"/>
      <c r="AH4461" s="216"/>
      <c r="AI4461" s="216"/>
      <c r="AJ4461" s="216"/>
      <c r="AK4461" s="216"/>
      <c r="AL4461" s="216"/>
      <c r="FY4461" s="184"/>
      <c r="JJ4461" s="184"/>
    </row>
    <row r="4462" spans="2:270">
      <c r="B4462" s="202"/>
      <c r="E4462" s="216"/>
      <c r="F4462" s="216"/>
      <c r="G4462" s="216"/>
      <c r="H4462" s="216"/>
      <c r="I4462" s="216"/>
      <c r="J4462" s="216"/>
      <c r="K4462" s="216"/>
      <c r="L4462" s="216"/>
      <c r="M4462" s="216"/>
      <c r="N4462" s="216"/>
      <c r="O4462" s="216"/>
      <c r="P4462" s="216"/>
      <c r="Q4462" s="216"/>
      <c r="R4462" s="216"/>
      <c r="S4462" s="216"/>
      <c r="T4462" s="216"/>
      <c r="U4462" s="216"/>
      <c r="V4462" s="216"/>
      <c r="W4462" s="216"/>
      <c r="X4462" s="216"/>
      <c r="Y4462" s="216"/>
      <c r="Z4462" s="216"/>
      <c r="AA4462" s="216"/>
      <c r="AB4462" s="216"/>
      <c r="AC4462" s="216"/>
      <c r="AD4462" s="216"/>
      <c r="AE4462" s="216"/>
      <c r="AF4462" s="216"/>
      <c r="AG4462" s="216"/>
      <c r="AH4462" s="216"/>
      <c r="AI4462" s="216"/>
      <c r="AJ4462" s="216"/>
      <c r="AK4462" s="216"/>
      <c r="AL4462" s="216"/>
      <c r="FY4462" s="184"/>
      <c r="JJ4462" s="184"/>
    </row>
    <row r="4463" spans="2:270">
      <c r="B4463" s="202"/>
      <c r="E4463" s="216"/>
      <c r="F4463" s="216"/>
      <c r="G4463" s="216"/>
      <c r="H4463" s="216"/>
      <c r="I4463" s="216"/>
      <c r="J4463" s="216"/>
      <c r="K4463" s="216"/>
      <c r="L4463" s="216"/>
      <c r="M4463" s="216"/>
      <c r="N4463" s="216"/>
      <c r="O4463" s="216"/>
      <c r="P4463" s="216"/>
      <c r="Q4463" s="216"/>
      <c r="R4463" s="216"/>
      <c r="S4463" s="216"/>
      <c r="T4463" s="216"/>
      <c r="U4463" s="216"/>
      <c r="V4463" s="216"/>
      <c r="W4463" s="216"/>
      <c r="X4463" s="216"/>
      <c r="Y4463" s="216"/>
      <c r="Z4463" s="216"/>
      <c r="AA4463" s="216"/>
      <c r="AB4463" s="216"/>
      <c r="AC4463" s="216"/>
      <c r="AD4463" s="216"/>
      <c r="AE4463" s="216"/>
      <c r="AF4463" s="216"/>
      <c r="AG4463" s="216"/>
      <c r="AH4463" s="216"/>
      <c r="AI4463" s="216"/>
      <c r="AJ4463" s="216"/>
      <c r="AK4463" s="216"/>
      <c r="AL4463" s="216"/>
      <c r="FY4463" s="184"/>
      <c r="JJ4463" s="184"/>
    </row>
    <row r="4464" spans="2:270">
      <c r="B4464" s="202"/>
      <c r="E4464" s="216"/>
      <c r="F4464" s="216"/>
      <c r="G4464" s="216"/>
      <c r="H4464" s="216"/>
      <c r="I4464" s="216"/>
      <c r="J4464" s="216"/>
      <c r="K4464" s="216"/>
      <c r="L4464" s="216"/>
      <c r="M4464" s="216"/>
      <c r="N4464" s="216"/>
      <c r="O4464" s="216"/>
      <c r="P4464" s="216"/>
      <c r="Q4464" s="216"/>
      <c r="R4464" s="216"/>
      <c r="S4464" s="216"/>
      <c r="T4464" s="216"/>
      <c r="U4464" s="216"/>
      <c r="V4464" s="216"/>
      <c r="W4464" s="216"/>
      <c r="X4464" s="216"/>
      <c r="Y4464" s="216"/>
      <c r="Z4464" s="216"/>
      <c r="AA4464" s="216"/>
      <c r="AB4464" s="216"/>
      <c r="AC4464" s="216"/>
      <c r="AD4464" s="216"/>
      <c r="AE4464" s="216"/>
      <c r="AF4464" s="216"/>
      <c r="AG4464" s="216"/>
      <c r="AH4464" s="216"/>
      <c r="AI4464" s="216"/>
      <c r="AJ4464" s="216"/>
      <c r="AK4464" s="216"/>
      <c r="AL4464" s="216"/>
      <c r="FY4464" s="184"/>
      <c r="JJ4464" s="184"/>
    </row>
    <row r="4465" spans="2:270">
      <c r="B4465" s="202"/>
      <c r="E4465" s="216"/>
      <c r="F4465" s="216"/>
      <c r="G4465" s="216"/>
      <c r="H4465" s="216"/>
      <c r="I4465" s="216"/>
      <c r="J4465" s="216"/>
      <c r="K4465" s="216"/>
      <c r="L4465" s="216"/>
      <c r="M4465" s="216"/>
      <c r="N4465" s="216"/>
      <c r="O4465" s="216"/>
      <c r="P4465" s="216"/>
      <c r="Q4465" s="216"/>
      <c r="R4465" s="216"/>
      <c r="S4465" s="216"/>
      <c r="T4465" s="216"/>
      <c r="U4465" s="216"/>
      <c r="V4465" s="216"/>
      <c r="W4465" s="216"/>
      <c r="X4465" s="216"/>
      <c r="Y4465" s="216"/>
      <c r="Z4465" s="216"/>
      <c r="AA4465" s="216"/>
      <c r="AB4465" s="216"/>
      <c r="AC4465" s="216"/>
      <c r="AD4465" s="216"/>
      <c r="AE4465" s="216"/>
      <c r="AF4465" s="216"/>
      <c r="AG4465" s="216"/>
      <c r="AH4465" s="216"/>
      <c r="AI4465" s="216"/>
      <c r="AJ4465" s="216"/>
      <c r="AK4465" s="216"/>
      <c r="AL4465" s="216"/>
      <c r="FY4465" s="184"/>
      <c r="JJ4465" s="184"/>
    </row>
    <row r="4466" spans="2:270">
      <c r="B4466" s="202"/>
      <c r="E4466" s="216"/>
      <c r="F4466" s="216"/>
      <c r="G4466" s="216"/>
      <c r="H4466" s="216"/>
      <c r="I4466" s="216"/>
      <c r="J4466" s="216"/>
      <c r="K4466" s="216"/>
      <c r="L4466" s="216"/>
      <c r="M4466" s="216"/>
      <c r="N4466" s="216"/>
      <c r="O4466" s="216"/>
      <c r="P4466" s="216"/>
      <c r="Q4466" s="216"/>
      <c r="R4466" s="216"/>
      <c r="S4466" s="216"/>
      <c r="T4466" s="216"/>
      <c r="U4466" s="216"/>
      <c r="V4466" s="216"/>
      <c r="W4466" s="216"/>
      <c r="X4466" s="216"/>
      <c r="Y4466" s="216"/>
      <c r="Z4466" s="216"/>
      <c r="AA4466" s="216"/>
      <c r="AB4466" s="216"/>
      <c r="AC4466" s="216"/>
      <c r="AD4466" s="216"/>
      <c r="AE4466" s="216"/>
      <c r="AF4466" s="216"/>
      <c r="AG4466" s="216"/>
      <c r="AH4466" s="216"/>
      <c r="AI4466" s="216"/>
      <c r="AJ4466" s="216"/>
      <c r="AK4466" s="216"/>
      <c r="AL4466" s="216"/>
      <c r="FY4466" s="184"/>
      <c r="JJ4466" s="184"/>
    </row>
    <row r="4467" spans="2:270">
      <c r="B4467" s="202"/>
      <c r="E4467" s="216"/>
      <c r="F4467" s="216"/>
      <c r="G4467" s="216"/>
      <c r="H4467" s="216"/>
      <c r="I4467" s="216"/>
      <c r="J4467" s="216"/>
      <c r="K4467" s="216"/>
      <c r="L4467" s="216"/>
      <c r="M4467" s="216"/>
      <c r="N4467" s="216"/>
      <c r="O4467" s="216"/>
      <c r="P4467" s="216"/>
      <c r="Q4467" s="216"/>
      <c r="R4467" s="216"/>
      <c r="S4467" s="216"/>
      <c r="T4467" s="216"/>
      <c r="U4467" s="216"/>
      <c r="V4467" s="216"/>
      <c r="W4467" s="216"/>
      <c r="X4467" s="216"/>
      <c r="Y4467" s="216"/>
      <c r="Z4467" s="216"/>
      <c r="AA4467" s="216"/>
      <c r="AB4467" s="216"/>
      <c r="AC4467" s="216"/>
      <c r="AD4467" s="216"/>
      <c r="AE4467" s="216"/>
      <c r="AF4467" s="216"/>
      <c r="AG4467" s="216"/>
      <c r="AH4467" s="216"/>
      <c r="AI4467" s="216"/>
      <c r="AJ4467" s="216"/>
      <c r="AK4467" s="216"/>
      <c r="AL4467" s="216"/>
      <c r="FY4467" s="184"/>
      <c r="JJ4467" s="184"/>
    </row>
    <row r="4468" spans="2:270">
      <c r="B4468" s="202"/>
      <c r="E4468" s="216"/>
      <c r="F4468" s="216"/>
      <c r="G4468" s="216"/>
      <c r="H4468" s="216"/>
      <c r="I4468" s="216"/>
      <c r="J4468" s="216"/>
      <c r="K4468" s="216"/>
      <c r="L4468" s="216"/>
      <c r="M4468" s="216"/>
      <c r="N4468" s="216"/>
      <c r="O4468" s="216"/>
      <c r="P4468" s="216"/>
      <c r="Q4468" s="216"/>
      <c r="R4468" s="216"/>
      <c r="S4468" s="216"/>
      <c r="T4468" s="216"/>
      <c r="U4468" s="216"/>
      <c r="V4468" s="216"/>
      <c r="W4468" s="216"/>
      <c r="X4468" s="216"/>
      <c r="Y4468" s="216"/>
      <c r="Z4468" s="216"/>
      <c r="AA4468" s="216"/>
      <c r="AB4468" s="216"/>
      <c r="AC4468" s="216"/>
      <c r="AD4468" s="216"/>
      <c r="AE4468" s="216"/>
      <c r="AF4468" s="216"/>
      <c r="AG4468" s="216"/>
      <c r="AH4468" s="216"/>
      <c r="AI4468" s="216"/>
      <c r="AJ4468" s="216"/>
      <c r="AK4468" s="216"/>
      <c r="AL4468" s="216"/>
      <c r="FY4468" s="184"/>
      <c r="JJ4468" s="184"/>
    </row>
    <row r="4469" spans="2:270">
      <c r="B4469" s="202"/>
      <c r="E4469" s="216"/>
      <c r="F4469" s="216"/>
      <c r="G4469" s="216"/>
      <c r="H4469" s="216"/>
      <c r="I4469" s="216"/>
      <c r="J4469" s="216"/>
      <c r="K4469" s="216"/>
      <c r="L4469" s="216"/>
      <c r="M4469" s="216"/>
      <c r="N4469" s="216"/>
      <c r="O4469" s="216"/>
      <c r="P4469" s="216"/>
      <c r="Q4469" s="216"/>
      <c r="R4469" s="216"/>
      <c r="S4469" s="216"/>
      <c r="T4469" s="216"/>
      <c r="U4469" s="216"/>
      <c r="V4469" s="216"/>
      <c r="W4469" s="216"/>
      <c r="X4469" s="216"/>
      <c r="Y4469" s="216"/>
      <c r="Z4469" s="216"/>
      <c r="AA4469" s="216"/>
      <c r="AB4469" s="216"/>
      <c r="AC4469" s="216"/>
      <c r="AD4469" s="216"/>
      <c r="AE4469" s="216"/>
      <c r="AF4469" s="216"/>
      <c r="AG4469" s="216"/>
      <c r="AH4469" s="216"/>
      <c r="AI4469" s="216"/>
      <c r="AJ4469" s="216"/>
      <c r="AK4469" s="216"/>
      <c r="AL4469" s="216"/>
      <c r="FY4469" s="184"/>
      <c r="JJ4469" s="184"/>
    </row>
    <row r="4470" spans="2:270">
      <c r="B4470" s="202"/>
      <c r="E4470" s="216"/>
      <c r="F4470" s="216"/>
      <c r="G4470" s="216"/>
      <c r="H4470" s="216"/>
      <c r="I4470" s="216"/>
      <c r="J4470" s="216"/>
      <c r="K4470" s="216"/>
      <c r="L4470" s="216"/>
      <c r="M4470" s="216"/>
      <c r="N4470" s="216"/>
      <c r="O4470" s="216"/>
      <c r="P4470" s="216"/>
      <c r="Q4470" s="216"/>
      <c r="R4470" s="216"/>
      <c r="S4470" s="216"/>
      <c r="T4470" s="216"/>
      <c r="U4470" s="216"/>
      <c r="V4470" s="216"/>
      <c r="W4470" s="216"/>
      <c r="X4470" s="216"/>
      <c r="Y4470" s="216"/>
      <c r="Z4470" s="216"/>
      <c r="AA4470" s="216"/>
      <c r="AB4470" s="216"/>
      <c r="AC4470" s="216"/>
      <c r="AD4470" s="216"/>
      <c r="AE4470" s="216"/>
      <c r="AF4470" s="216"/>
      <c r="AG4470" s="216"/>
      <c r="AH4470" s="216"/>
      <c r="AI4470" s="216"/>
      <c r="AJ4470" s="216"/>
      <c r="AK4470" s="216"/>
      <c r="AL4470" s="216"/>
      <c r="FY4470" s="184"/>
      <c r="JJ4470" s="184"/>
    </row>
    <row r="4471" spans="2:270">
      <c r="B4471" s="202"/>
      <c r="E4471" s="216"/>
      <c r="F4471" s="216"/>
      <c r="G4471" s="216"/>
      <c r="H4471" s="216"/>
      <c r="I4471" s="216"/>
      <c r="J4471" s="216"/>
      <c r="K4471" s="216"/>
      <c r="L4471" s="216"/>
      <c r="M4471" s="216"/>
      <c r="N4471" s="216"/>
      <c r="O4471" s="216"/>
      <c r="P4471" s="216"/>
      <c r="Q4471" s="216"/>
      <c r="R4471" s="216"/>
      <c r="S4471" s="216"/>
      <c r="T4471" s="216"/>
      <c r="U4471" s="216"/>
      <c r="V4471" s="216"/>
      <c r="W4471" s="216"/>
      <c r="X4471" s="216"/>
      <c r="Y4471" s="216"/>
      <c r="Z4471" s="216"/>
      <c r="AA4471" s="216"/>
      <c r="AB4471" s="216"/>
      <c r="AC4471" s="216"/>
      <c r="AD4471" s="216"/>
      <c r="AE4471" s="216"/>
      <c r="AF4471" s="216"/>
      <c r="AG4471" s="216"/>
      <c r="AH4471" s="216"/>
      <c r="AI4471" s="216"/>
      <c r="AJ4471" s="216"/>
      <c r="AK4471" s="216"/>
      <c r="AL4471" s="216"/>
      <c r="FY4471" s="184"/>
      <c r="JJ4471" s="184"/>
    </row>
    <row r="4472" spans="2:270">
      <c r="B4472" s="202"/>
      <c r="E4472" s="216"/>
      <c r="F4472" s="216"/>
      <c r="G4472" s="216"/>
      <c r="H4472" s="216"/>
      <c r="I4472" s="216"/>
      <c r="J4472" s="216"/>
      <c r="K4472" s="216"/>
      <c r="L4472" s="216"/>
      <c r="M4472" s="216"/>
      <c r="N4472" s="216"/>
      <c r="O4472" s="216"/>
      <c r="P4472" s="216"/>
      <c r="Q4472" s="216"/>
      <c r="R4472" s="216"/>
      <c r="S4472" s="216"/>
      <c r="T4472" s="216"/>
      <c r="U4472" s="216"/>
      <c r="V4472" s="216"/>
      <c r="W4472" s="216"/>
      <c r="X4472" s="216"/>
      <c r="Y4472" s="216"/>
      <c r="Z4472" s="216"/>
      <c r="AA4472" s="216"/>
      <c r="AB4472" s="216"/>
      <c r="AC4472" s="216"/>
      <c r="AD4472" s="216"/>
      <c r="AE4472" s="216"/>
      <c r="AF4472" s="216"/>
      <c r="AG4472" s="216"/>
      <c r="AH4472" s="216"/>
      <c r="AI4472" s="216"/>
      <c r="AJ4472" s="216"/>
      <c r="AK4472" s="216"/>
      <c r="AL4472" s="216"/>
      <c r="FY4472" s="184"/>
      <c r="JJ4472" s="184"/>
    </row>
    <row r="4473" spans="2:270">
      <c r="B4473" s="202"/>
      <c r="E4473" s="216"/>
      <c r="F4473" s="216"/>
      <c r="G4473" s="216"/>
      <c r="H4473" s="216"/>
      <c r="I4473" s="216"/>
      <c r="J4473" s="216"/>
      <c r="K4473" s="216"/>
      <c r="L4473" s="216"/>
      <c r="M4473" s="216"/>
      <c r="N4473" s="216"/>
      <c r="O4473" s="216"/>
      <c r="P4473" s="216"/>
      <c r="Q4473" s="216"/>
      <c r="R4473" s="216"/>
      <c r="S4473" s="216"/>
      <c r="T4473" s="216"/>
      <c r="U4473" s="216"/>
      <c r="V4473" s="216"/>
      <c r="W4473" s="216"/>
      <c r="X4473" s="216"/>
      <c r="Y4473" s="216"/>
      <c r="Z4473" s="216"/>
      <c r="AA4473" s="216"/>
      <c r="AB4473" s="216"/>
      <c r="AC4473" s="216"/>
      <c r="AD4473" s="216"/>
      <c r="AE4473" s="216"/>
      <c r="AF4473" s="216"/>
      <c r="AG4473" s="216"/>
      <c r="AH4473" s="216"/>
      <c r="AI4473" s="216"/>
      <c r="AJ4473" s="216"/>
      <c r="AK4473" s="216"/>
      <c r="AL4473" s="216"/>
      <c r="FY4473" s="184"/>
      <c r="JJ4473" s="184"/>
    </row>
    <row r="4474" spans="2:270">
      <c r="B4474" s="202"/>
      <c r="E4474" s="216"/>
      <c r="F4474" s="216"/>
      <c r="G4474" s="216"/>
      <c r="H4474" s="216"/>
      <c r="I4474" s="216"/>
      <c r="J4474" s="216"/>
      <c r="K4474" s="216"/>
      <c r="L4474" s="216"/>
      <c r="M4474" s="216"/>
      <c r="N4474" s="216"/>
      <c r="O4474" s="216"/>
      <c r="P4474" s="216"/>
      <c r="Q4474" s="216"/>
      <c r="R4474" s="216"/>
      <c r="S4474" s="216"/>
      <c r="T4474" s="216"/>
      <c r="U4474" s="216"/>
      <c r="V4474" s="216"/>
      <c r="W4474" s="216"/>
      <c r="X4474" s="216"/>
      <c r="Y4474" s="216"/>
      <c r="Z4474" s="216"/>
      <c r="AA4474" s="216"/>
      <c r="AB4474" s="216"/>
      <c r="AC4474" s="216"/>
      <c r="AD4474" s="216"/>
      <c r="AE4474" s="216"/>
      <c r="AF4474" s="216"/>
      <c r="AG4474" s="216"/>
      <c r="AH4474" s="216"/>
      <c r="AI4474" s="216"/>
      <c r="AJ4474" s="216"/>
      <c r="AK4474" s="216"/>
      <c r="AL4474" s="216"/>
      <c r="FY4474" s="184"/>
      <c r="JJ4474" s="184"/>
    </row>
    <row r="4475" spans="2:270">
      <c r="B4475" s="202"/>
      <c r="E4475" s="216"/>
      <c r="F4475" s="216"/>
      <c r="G4475" s="216"/>
      <c r="H4475" s="216"/>
      <c r="I4475" s="216"/>
      <c r="J4475" s="216"/>
      <c r="K4475" s="216"/>
      <c r="L4475" s="216"/>
      <c r="M4475" s="216"/>
      <c r="N4475" s="216"/>
      <c r="O4475" s="216"/>
      <c r="P4475" s="216"/>
      <c r="Q4475" s="216"/>
      <c r="R4475" s="216"/>
      <c r="S4475" s="216"/>
      <c r="T4475" s="216"/>
      <c r="U4475" s="216"/>
      <c r="V4475" s="216"/>
      <c r="W4475" s="216"/>
      <c r="X4475" s="216"/>
      <c r="Y4475" s="216"/>
      <c r="Z4475" s="216"/>
      <c r="AA4475" s="216"/>
      <c r="AB4475" s="216"/>
      <c r="AC4475" s="216"/>
      <c r="AD4475" s="216"/>
      <c r="AE4475" s="216"/>
      <c r="AF4475" s="216"/>
      <c r="AG4475" s="216"/>
      <c r="AH4475" s="216"/>
      <c r="AI4475" s="216"/>
      <c r="AJ4475" s="216"/>
      <c r="AK4475" s="216"/>
      <c r="AL4475" s="216"/>
      <c r="FY4475" s="184"/>
      <c r="JJ4475" s="184"/>
    </row>
    <row r="4476" spans="2:270">
      <c r="B4476" s="202"/>
      <c r="E4476" s="216"/>
      <c r="F4476" s="216"/>
      <c r="G4476" s="216"/>
      <c r="H4476" s="216"/>
      <c r="I4476" s="216"/>
      <c r="J4476" s="216"/>
      <c r="K4476" s="216"/>
      <c r="L4476" s="216"/>
      <c r="M4476" s="216"/>
      <c r="N4476" s="216"/>
      <c r="O4476" s="216"/>
      <c r="P4476" s="216"/>
      <c r="Q4476" s="216"/>
      <c r="R4476" s="216"/>
      <c r="S4476" s="216"/>
      <c r="T4476" s="216"/>
      <c r="U4476" s="216"/>
      <c r="V4476" s="216"/>
      <c r="W4476" s="216"/>
      <c r="X4476" s="216"/>
      <c r="Y4476" s="216"/>
      <c r="Z4476" s="216"/>
      <c r="AA4476" s="216"/>
      <c r="AB4476" s="216"/>
      <c r="AC4476" s="216"/>
      <c r="AD4476" s="216"/>
      <c r="AE4476" s="216"/>
      <c r="AF4476" s="216"/>
      <c r="AG4476" s="216"/>
      <c r="AH4476" s="216"/>
      <c r="AI4476" s="216"/>
      <c r="AJ4476" s="216"/>
      <c r="AK4476" s="216"/>
      <c r="AL4476" s="216"/>
      <c r="FY4476" s="184"/>
      <c r="JJ4476" s="184"/>
    </row>
    <row r="4477" spans="2:270">
      <c r="B4477" s="202"/>
      <c r="E4477" s="216"/>
      <c r="F4477" s="216"/>
      <c r="G4477" s="216"/>
      <c r="H4477" s="216"/>
      <c r="I4477" s="216"/>
      <c r="J4477" s="216"/>
      <c r="K4477" s="216"/>
      <c r="L4477" s="216"/>
      <c r="M4477" s="216"/>
      <c r="N4477" s="216"/>
      <c r="O4477" s="216"/>
      <c r="P4477" s="216"/>
      <c r="Q4477" s="216"/>
      <c r="R4477" s="216"/>
      <c r="S4477" s="216"/>
      <c r="T4477" s="216"/>
      <c r="U4477" s="216"/>
      <c r="V4477" s="216"/>
      <c r="W4477" s="216"/>
      <c r="X4477" s="216"/>
      <c r="Y4477" s="216"/>
      <c r="Z4477" s="216"/>
      <c r="AA4477" s="216"/>
      <c r="AB4477" s="216"/>
      <c r="AC4477" s="216"/>
      <c r="AD4477" s="216"/>
      <c r="AE4477" s="216"/>
      <c r="AF4477" s="216"/>
      <c r="AG4477" s="216"/>
      <c r="AH4477" s="216"/>
      <c r="AI4477" s="216"/>
      <c r="AJ4477" s="216"/>
      <c r="AK4477" s="216"/>
      <c r="AL4477" s="216"/>
      <c r="FY4477" s="184"/>
      <c r="JJ4477" s="184"/>
    </row>
    <row r="4478" spans="2:270">
      <c r="B4478" s="202"/>
      <c r="E4478" s="216"/>
      <c r="F4478" s="216"/>
      <c r="G4478" s="216"/>
      <c r="H4478" s="216"/>
      <c r="I4478" s="216"/>
      <c r="J4478" s="216"/>
      <c r="K4478" s="216"/>
      <c r="L4478" s="216"/>
      <c r="M4478" s="216"/>
      <c r="N4478" s="216"/>
      <c r="O4478" s="216"/>
      <c r="P4478" s="216"/>
      <c r="Q4478" s="216"/>
      <c r="R4478" s="216"/>
      <c r="S4478" s="216"/>
      <c r="T4478" s="216"/>
      <c r="U4478" s="216"/>
      <c r="V4478" s="216"/>
      <c r="W4478" s="216"/>
      <c r="X4478" s="216"/>
      <c r="Y4478" s="216"/>
      <c r="Z4478" s="216"/>
      <c r="AA4478" s="216"/>
      <c r="AB4478" s="216"/>
      <c r="AC4478" s="216"/>
      <c r="AD4478" s="216"/>
      <c r="AE4478" s="216"/>
      <c r="AF4478" s="216"/>
      <c r="AG4478" s="216"/>
      <c r="AH4478" s="216"/>
      <c r="AI4478" s="216"/>
      <c r="AJ4478" s="216"/>
      <c r="AK4478" s="216"/>
      <c r="AL4478" s="216"/>
      <c r="FY4478" s="184"/>
      <c r="JJ4478" s="184"/>
    </row>
    <row r="4479" spans="2:270">
      <c r="B4479" s="202"/>
      <c r="E4479" s="216"/>
      <c r="F4479" s="216"/>
      <c r="G4479" s="216"/>
      <c r="H4479" s="216"/>
      <c r="I4479" s="216"/>
      <c r="J4479" s="216"/>
      <c r="K4479" s="216"/>
      <c r="L4479" s="216"/>
      <c r="M4479" s="216"/>
      <c r="N4479" s="216"/>
      <c r="O4479" s="216"/>
      <c r="P4479" s="216"/>
      <c r="Q4479" s="216"/>
      <c r="R4479" s="216"/>
      <c r="S4479" s="216"/>
      <c r="T4479" s="216"/>
      <c r="U4479" s="216"/>
      <c r="V4479" s="216"/>
      <c r="W4479" s="216"/>
      <c r="X4479" s="216"/>
      <c r="Y4479" s="216"/>
      <c r="Z4479" s="216"/>
      <c r="AA4479" s="216"/>
      <c r="AB4479" s="216"/>
      <c r="AC4479" s="216"/>
      <c r="AD4479" s="216"/>
      <c r="AE4479" s="216"/>
      <c r="AF4479" s="216"/>
      <c r="AG4479" s="216"/>
      <c r="AH4479" s="216"/>
      <c r="AI4479" s="216"/>
      <c r="AJ4479" s="216"/>
      <c r="AK4479" s="216"/>
      <c r="AL4479" s="216"/>
      <c r="FY4479" s="184"/>
      <c r="JJ4479" s="184"/>
    </row>
    <row r="4480" spans="2:270">
      <c r="B4480" s="202"/>
      <c r="E4480" s="216"/>
      <c r="F4480" s="216"/>
      <c r="G4480" s="216"/>
      <c r="H4480" s="216"/>
      <c r="I4480" s="216"/>
      <c r="J4480" s="216"/>
      <c r="K4480" s="216"/>
      <c r="L4480" s="216"/>
      <c r="M4480" s="216"/>
      <c r="N4480" s="216"/>
      <c r="O4480" s="216"/>
      <c r="P4480" s="216"/>
      <c r="Q4480" s="216"/>
      <c r="R4480" s="216"/>
      <c r="S4480" s="216"/>
      <c r="T4480" s="216"/>
      <c r="U4480" s="216"/>
      <c r="V4480" s="216"/>
      <c r="W4480" s="216"/>
      <c r="X4480" s="216"/>
      <c r="Y4480" s="216"/>
      <c r="Z4480" s="216"/>
      <c r="AA4480" s="216"/>
      <c r="AB4480" s="216"/>
      <c r="AC4480" s="216"/>
      <c r="AD4480" s="216"/>
      <c r="AE4480" s="216"/>
      <c r="AF4480" s="216"/>
      <c r="AG4480" s="216"/>
      <c r="AH4480" s="216"/>
      <c r="AI4480" s="216"/>
      <c r="AJ4480" s="216"/>
      <c r="AK4480" s="216"/>
      <c r="AL4480" s="216"/>
      <c r="FY4480" s="184"/>
      <c r="JJ4480" s="184"/>
    </row>
    <row r="4481" spans="2:270">
      <c r="B4481" s="202"/>
      <c r="E4481" s="216"/>
      <c r="F4481" s="216"/>
      <c r="G4481" s="216"/>
      <c r="H4481" s="216"/>
      <c r="I4481" s="216"/>
      <c r="J4481" s="216"/>
      <c r="K4481" s="216"/>
      <c r="L4481" s="216"/>
      <c r="M4481" s="216"/>
      <c r="N4481" s="216"/>
      <c r="O4481" s="216"/>
      <c r="P4481" s="216"/>
      <c r="Q4481" s="216"/>
      <c r="R4481" s="216"/>
      <c r="S4481" s="216"/>
      <c r="T4481" s="216"/>
      <c r="U4481" s="216"/>
      <c r="V4481" s="216"/>
      <c r="W4481" s="216"/>
      <c r="X4481" s="216"/>
      <c r="Y4481" s="216"/>
      <c r="Z4481" s="216"/>
      <c r="AA4481" s="216"/>
      <c r="AB4481" s="216"/>
      <c r="AC4481" s="216"/>
      <c r="AD4481" s="216"/>
      <c r="AE4481" s="216"/>
      <c r="AF4481" s="216"/>
      <c r="AG4481" s="216"/>
      <c r="AH4481" s="216"/>
      <c r="AI4481" s="216"/>
      <c r="AJ4481" s="216"/>
      <c r="AK4481" s="216"/>
      <c r="AL4481" s="216"/>
      <c r="FY4481" s="184"/>
      <c r="JJ4481" s="184"/>
    </row>
    <row r="4482" spans="2:270">
      <c r="B4482" s="202"/>
      <c r="E4482" s="216"/>
      <c r="F4482" s="216"/>
      <c r="G4482" s="216"/>
      <c r="H4482" s="216"/>
      <c r="I4482" s="216"/>
      <c r="J4482" s="216"/>
      <c r="K4482" s="216"/>
      <c r="L4482" s="216"/>
      <c r="M4482" s="216"/>
      <c r="N4482" s="216"/>
      <c r="O4482" s="216"/>
      <c r="P4482" s="216"/>
      <c r="Q4482" s="216"/>
      <c r="R4482" s="216"/>
      <c r="S4482" s="216"/>
      <c r="T4482" s="216"/>
      <c r="U4482" s="216"/>
      <c r="V4482" s="216"/>
      <c r="W4482" s="216"/>
      <c r="X4482" s="216"/>
      <c r="Y4482" s="216"/>
      <c r="Z4482" s="216"/>
      <c r="AA4482" s="216"/>
      <c r="AB4482" s="216"/>
      <c r="AC4482" s="216"/>
      <c r="AD4482" s="216"/>
      <c r="AE4482" s="216"/>
      <c r="AF4482" s="216"/>
      <c r="AG4482" s="216"/>
      <c r="AH4482" s="216"/>
      <c r="AI4482" s="216"/>
      <c r="AJ4482" s="216"/>
      <c r="AK4482" s="216"/>
      <c r="AL4482" s="216"/>
      <c r="FY4482" s="184"/>
      <c r="JJ4482" s="184"/>
    </row>
    <row r="4483" spans="2:270">
      <c r="B4483" s="202"/>
      <c r="E4483" s="216"/>
      <c r="F4483" s="216"/>
      <c r="G4483" s="216"/>
      <c r="H4483" s="216"/>
      <c r="I4483" s="216"/>
      <c r="J4483" s="216"/>
      <c r="K4483" s="216"/>
      <c r="L4483" s="216"/>
      <c r="M4483" s="216"/>
      <c r="N4483" s="216"/>
      <c r="O4483" s="216"/>
      <c r="P4483" s="216"/>
      <c r="Q4483" s="216"/>
      <c r="R4483" s="216"/>
      <c r="S4483" s="216"/>
      <c r="T4483" s="216"/>
      <c r="U4483" s="216"/>
      <c r="V4483" s="216"/>
      <c r="W4483" s="216"/>
      <c r="X4483" s="216"/>
      <c r="Y4483" s="216"/>
      <c r="Z4483" s="216"/>
      <c r="AA4483" s="216"/>
      <c r="AB4483" s="216"/>
      <c r="AC4483" s="216"/>
      <c r="AD4483" s="216"/>
      <c r="AE4483" s="216"/>
      <c r="AF4483" s="216"/>
      <c r="AG4483" s="216"/>
      <c r="AH4483" s="216"/>
      <c r="AI4483" s="216"/>
      <c r="AJ4483" s="216"/>
      <c r="AK4483" s="216"/>
      <c r="AL4483" s="216"/>
      <c r="FY4483" s="184"/>
      <c r="JJ4483" s="184"/>
    </row>
    <row r="4484" spans="2:270">
      <c r="B4484" s="202"/>
      <c r="E4484" s="216"/>
      <c r="F4484" s="216"/>
      <c r="G4484" s="216"/>
      <c r="H4484" s="216"/>
      <c r="I4484" s="216"/>
      <c r="J4484" s="216"/>
      <c r="K4484" s="216"/>
      <c r="L4484" s="216"/>
      <c r="M4484" s="216"/>
      <c r="N4484" s="216"/>
      <c r="O4484" s="216"/>
      <c r="P4484" s="216"/>
      <c r="Q4484" s="216"/>
      <c r="R4484" s="216"/>
      <c r="S4484" s="216"/>
      <c r="T4484" s="216"/>
      <c r="U4484" s="216"/>
      <c r="V4484" s="216"/>
      <c r="W4484" s="216"/>
      <c r="X4484" s="216"/>
      <c r="Y4484" s="216"/>
      <c r="Z4484" s="216"/>
      <c r="AA4484" s="216"/>
      <c r="AB4484" s="216"/>
      <c r="AC4484" s="216"/>
      <c r="AD4484" s="216"/>
      <c r="AE4484" s="216"/>
      <c r="AF4484" s="216"/>
      <c r="AG4484" s="216"/>
      <c r="AH4484" s="216"/>
      <c r="AI4484" s="216"/>
      <c r="AJ4484" s="216"/>
      <c r="AK4484" s="216"/>
      <c r="AL4484" s="216"/>
      <c r="FY4484" s="184"/>
      <c r="JJ4484" s="184"/>
    </row>
    <row r="4485" spans="2:270">
      <c r="B4485" s="202"/>
      <c r="E4485" s="216"/>
      <c r="F4485" s="216"/>
      <c r="G4485" s="216"/>
      <c r="H4485" s="216"/>
      <c r="I4485" s="216"/>
      <c r="J4485" s="216"/>
      <c r="K4485" s="216"/>
      <c r="L4485" s="216"/>
      <c r="M4485" s="216"/>
      <c r="N4485" s="216"/>
      <c r="O4485" s="216"/>
      <c r="P4485" s="216"/>
      <c r="Q4485" s="216"/>
      <c r="R4485" s="216"/>
      <c r="S4485" s="216"/>
      <c r="T4485" s="216"/>
      <c r="U4485" s="216"/>
      <c r="V4485" s="216"/>
      <c r="W4485" s="216"/>
      <c r="X4485" s="216"/>
      <c r="Y4485" s="216"/>
      <c r="Z4485" s="216"/>
      <c r="AA4485" s="216"/>
      <c r="AB4485" s="216"/>
      <c r="AC4485" s="216"/>
      <c r="AD4485" s="216"/>
      <c r="AE4485" s="216"/>
      <c r="AF4485" s="216"/>
      <c r="AG4485" s="216"/>
      <c r="AH4485" s="216"/>
      <c r="AI4485" s="216"/>
      <c r="AJ4485" s="216"/>
      <c r="AK4485" s="216"/>
      <c r="AL4485" s="216"/>
      <c r="FY4485" s="184"/>
      <c r="JJ4485" s="184"/>
    </row>
    <row r="4486" spans="2:270">
      <c r="B4486" s="202"/>
      <c r="E4486" s="216"/>
      <c r="F4486" s="216"/>
      <c r="G4486" s="216"/>
      <c r="H4486" s="216"/>
      <c r="I4486" s="216"/>
      <c r="J4486" s="216"/>
      <c r="K4486" s="216"/>
      <c r="L4486" s="216"/>
      <c r="M4486" s="216"/>
      <c r="N4486" s="216"/>
      <c r="O4486" s="216"/>
      <c r="P4486" s="216"/>
      <c r="Q4486" s="216"/>
      <c r="R4486" s="216"/>
      <c r="S4486" s="216"/>
      <c r="T4486" s="216"/>
      <c r="U4486" s="216"/>
      <c r="V4486" s="216"/>
      <c r="W4486" s="216"/>
      <c r="X4486" s="216"/>
      <c r="Y4486" s="216"/>
      <c r="Z4486" s="216"/>
      <c r="AA4486" s="216"/>
      <c r="AB4486" s="216"/>
      <c r="AC4486" s="216"/>
      <c r="AD4486" s="216"/>
      <c r="AE4486" s="216"/>
      <c r="AF4486" s="216"/>
      <c r="AG4486" s="216"/>
      <c r="AH4486" s="216"/>
      <c r="AI4486" s="216"/>
      <c r="AJ4486" s="216"/>
      <c r="AK4486" s="216"/>
      <c r="AL4486" s="216"/>
      <c r="FY4486" s="184"/>
      <c r="JJ4486" s="184"/>
    </row>
    <row r="4487" spans="2:270">
      <c r="B4487" s="202"/>
      <c r="E4487" s="216"/>
      <c r="F4487" s="216"/>
      <c r="G4487" s="216"/>
      <c r="H4487" s="216"/>
      <c r="I4487" s="216"/>
      <c r="J4487" s="216"/>
      <c r="K4487" s="216"/>
      <c r="L4487" s="216"/>
      <c r="M4487" s="216"/>
      <c r="N4487" s="216"/>
      <c r="O4487" s="216"/>
      <c r="P4487" s="216"/>
      <c r="Q4487" s="216"/>
      <c r="R4487" s="216"/>
      <c r="S4487" s="216"/>
      <c r="T4487" s="216"/>
      <c r="U4487" s="216"/>
      <c r="V4487" s="216"/>
      <c r="W4487" s="216"/>
      <c r="X4487" s="216"/>
      <c r="Y4487" s="216"/>
      <c r="Z4487" s="216"/>
      <c r="AA4487" s="216"/>
      <c r="AB4487" s="216"/>
      <c r="AC4487" s="216"/>
      <c r="AD4487" s="216"/>
      <c r="AE4487" s="216"/>
      <c r="AF4487" s="216"/>
      <c r="AG4487" s="216"/>
      <c r="AH4487" s="216"/>
      <c r="AI4487" s="216"/>
      <c r="AJ4487" s="216"/>
      <c r="AK4487" s="216"/>
      <c r="AL4487" s="216"/>
      <c r="FY4487" s="184"/>
      <c r="JJ4487" s="184"/>
    </row>
    <row r="4488" spans="2:270">
      <c r="B4488" s="202"/>
      <c r="E4488" s="216"/>
      <c r="F4488" s="216"/>
      <c r="G4488" s="216"/>
      <c r="H4488" s="216"/>
      <c r="I4488" s="216"/>
      <c r="J4488" s="216"/>
      <c r="K4488" s="216"/>
      <c r="L4488" s="216"/>
      <c r="M4488" s="216"/>
      <c r="N4488" s="216"/>
      <c r="O4488" s="216"/>
      <c r="P4488" s="216"/>
      <c r="Q4488" s="216"/>
      <c r="R4488" s="216"/>
      <c r="S4488" s="216"/>
      <c r="T4488" s="216"/>
      <c r="U4488" s="216"/>
      <c r="V4488" s="216"/>
      <c r="W4488" s="216"/>
      <c r="X4488" s="216"/>
      <c r="Y4488" s="216"/>
      <c r="Z4488" s="216"/>
      <c r="AA4488" s="216"/>
      <c r="AB4488" s="216"/>
      <c r="AC4488" s="216"/>
      <c r="AD4488" s="216"/>
      <c r="AE4488" s="216"/>
      <c r="AF4488" s="216"/>
      <c r="AG4488" s="216"/>
      <c r="AH4488" s="216"/>
      <c r="AI4488" s="216"/>
      <c r="AJ4488" s="216"/>
      <c r="AK4488" s="216"/>
      <c r="AL4488" s="216"/>
      <c r="FY4488" s="184"/>
      <c r="JJ4488" s="184"/>
    </row>
    <row r="4489" spans="2:270">
      <c r="B4489" s="202"/>
      <c r="E4489" s="216"/>
      <c r="F4489" s="216"/>
      <c r="G4489" s="216"/>
      <c r="H4489" s="216"/>
      <c r="I4489" s="216"/>
      <c r="J4489" s="216"/>
      <c r="K4489" s="216"/>
      <c r="L4489" s="216"/>
      <c r="M4489" s="216"/>
      <c r="N4489" s="216"/>
      <c r="O4489" s="216"/>
      <c r="P4489" s="216"/>
      <c r="Q4489" s="216"/>
      <c r="R4489" s="216"/>
      <c r="S4489" s="216"/>
      <c r="T4489" s="216"/>
      <c r="U4489" s="216"/>
      <c r="V4489" s="216"/>
      <c r="W4489" s="216"/>
      <c r="X4489" s="216"/>
      <c r="Y4489" s="216"/>
      <c r="Z4489" s="216"/>
      <c r="AA4489" s="216"/>
      <c r="AB4489" s="216"/>
      <c r="AC4489" s="216"/>
      <c r="AD4489" s="216"/>
      <c r="AE4489" s="216"/>
      <c r="AF4489" s="216"/>
      <c r="AG4489" s="216"/>
      <c r="AH4489" s="216"/>
      <c r="AI4489" s="216"/>
      <c r="AJ4489" s="216"/>
      <c r="AK4489" s="216"/>
      <c r="AL4489" s="216"/>
      <c r="FY4489" s="184"/>
      <c r="JJ4489" s="184"/>
    </row>
    <row r="4490" spans="2:270">
      <c r="B4490" s="202"/>
      <c r="E4490" s="216"/>
      <c r="F4490" s="216"/>
      <c r="G4490" s="216"/>
      <c r="H4490" s="216"/>
      <c r="I4490" s="216"/>
      <c r="J4490" s="216"/>
      <c r="K4490" s="216"/>
      <c r="L4490" s="216"/>
      <c r="M4490" s="216"/>
      <c r="N4490" s="216"/>
      <c r="O4490" s="216"/>
      <c r="P4490" s="216"/>
      <c r="Q4490" s="216"/>
      <c r="R4490" s="216"/>
      <c r="S4490" s="216"/>
      <c r="T4490" s="216"/>
      <c r="U4490" s="216"/>
      <c r="V4490" s="216"/>
      <c r="W4490" s="216"/>
      <c r="X4490" s="216"/>
      <c r="Y4490" s="216"/>
      <c r="Z4490" s="216"/>
      <c r="AA4490" s="216"/>
      <c r="AB4490" s="216"/>
      <c r="AC4490" s="216"/>
      <c r="AD4490" s="216"/>
      <c r="AE4490" s="216"/>
      <c r="AF4490" s="216"/>
      <c r="AG4490" s="216"/>
      <c r="AH4490" s="216"/>
      <c r="AI4490" s="216"/>
      <c r="AJ4490" s="216"/>
      <c r="AK4490" s="216"/>
      <c r="AL4490" s="216"/>
      <c r="FY4490" s="184"/>
      <c r="JJ4490" s="184"/>
    </row>
    <row r="4491" spans="2:270">
      <c r="B4491" s="202"/>
      <c r="E4491" s="216"/>
      <c r="F4491" s="216"/>
      <c r="G4491" s="216"/>
      <c r="H4491" s="216"/>
      <c r="I4491" s="216"/>
      <c r="J4491" s="216"/>
      <c r="K4491" s="216"/>
      <c r="L4491" s="216"/>
      <c r="M4491" s="216"/>
      <c r="N4491" s="216"/>
      <c r="O4491" s="216"/>
      <c r="P4491" s="216"/>
      <c r="Q4491" s="216"/>
      <c r="R4491" s="216"/>
      <c r="S4491" s="216"/>
      <c r="T4491" s="216"/>
      <c r="U4491" s="216"/>
      <c r="V4491" s="216"/>
      <c r="W4491" s="216"/>
      <c r="X4491" s="216"/>
      <c r="Y4491" s="216"/>
      <c r="Z4491" s="216"/>
      <c r="AA4491" s="216"/>
      <c r="AB4491" s="216"/>
      <c r="AC4491" s="216"/>
      <c r="AD4491" s="216"/>
      <c r="AE4491" s="216"/>
      <c r="AF4491" s="216"/>
      <c r="AG4491" s="216"/>
      <c r="AH4491" s="216"/>
      <c r="AI4491" s="216"/>
      <c r="AJ4491" s="216"/>
      <c r="AK4491" s="216"/>
      <c r="AL4491" s="216"/>
      <c r="FY4491" s="184"/>
      <c r="JJ4491" s="184"/>
    </row>
    <row r="4492" spans="2:270">
      <c r="B4492" s="202"/>
      <c r="E4492" s="216"/>
      <c r="F4492" s="216"/>
      <c r="G4492" s="216"/>
      <c r="H4492" s="216"/>
      <c r="I4492" s="216"/>
      <c r="J4492" s="216"/>
      <c r="K4492" s="216"/>
      <c r="L4492" s="216"/>
      <c r="M4492" s="216"/>
      <c r="N4492" s="216"/>
      <c r="O4492" s="216"/>
      <c r="P4492" s="216"/>
      <c r="Q4492" s="216"/>
      <c r="R4492" s="216"/>
      <c r="S4492" s="216"/>
      <c r="T4492" s="216"/>
      <c r="U4492" s="216"/>
      <c r="V4492" s="216"/>
      <c r="W4492" s="216"/>
      <c r="X4492" s="216"/>
      <c r="Y4492" s="216"/>
      <c r="Z4492" s="216"/>
      <c r="AA4492" s="216"/>
      <c r="AB4492" s="216"/>
      <c r="AC4492" s="216"/>
      <c r="AD4492" s="216"/>
      <c r="AE4492" s="216"/>
      <c r="AF4492" s="216"/>
      <c r="AG4492" s="216"/>
      <c r="AH4492" s="216"/>
      <c r="AI4492" s="216"/>
      <c r="AJ4492" s="216"/>
      <c r="AK4492" s="216"/>
      <c r="AL4492" s="216"/>
      <c r="FY4492" s="184"/>
      <c r="JJ4492" s="184"/>
    </row>
    <row r="4493" spans="2:270">
      <c r="B4493" s="202"/>
      <c r="E4493" s="216"/>
      <c r="F4493" s="216"/>
      <c r="G4493" s="216"/>
      <c r="H4493" s="216"/>
      <c r="I4493" s="216"/>
      <c r="J4493" s="216"/>
      <c r="K4493" s="216"/>
      <c r="L4493" s="216"/>
      <c r="M4493" s="216"/>
      <c r="N4493" s="216"/>
      <c r="O4493" s="216"/>
      <c r="P4493" s="216"/>
      <c r="Q4493" s="216"/>
      <c r="R4493" s="216"/>
      <c r="S4493" s="216"/>
      <c r="T4493" s="216"/>
      <c r="U4493" s="216"/>
      <c r="V4493" s="216"/>
      <c r="W4493" s="216"/>
      <c r="X4493" s="216"/>
      <c r="Y4493" s="216"/>
      <c r="Z4493" s="216"/>
      <c r="AA4493" s="216"/>
      <c r="AB4493" s="216"/>
      <c r="AC4493" s="216"/>
      <c r="AD4493" s="216"/>
      <c r="AE4493" s="216"/>
      <c r="AF4493" s="216"/>
      <c r="AG4493" s="216"/>
      <c r="AH4493" s="216"/>
      <c r="AI4493" s="216"/>
      <c r="AJ4493" s="216"/>
      <c r="AK4493" s="216"/>
      <c r="AL4493" s="216"/>
      <c r="FY4493" s="184"/>
      <c r="JJ4493" s="184"/>
    </row>
    <row r="4494" spans="2:270">
      <c r="B4494" s="202"/>
      <c r="E4494" s="216"/>
      <c r="F4494" s="216"/>
      <c r="G4494" s="216"/>
      <c r="H4494" s="216"/>
      <c r="I4494" s="216"/>
      <c r="J4494" s="216"/>
      <c r="K4494" s="216"/>
      <c r="L4494" s="216"/>
      <c r="M4494" s="216"/>
      <c r="N4494" s="216"/>
      <c r="O4494" s="216"/>
      <c r="P4494" s="216"/>
      <c r="Q4494" s="216"/>
      <c r="R4494" s="216"/>
      <c r="S4494" s="216"/>
      <c r="T4494" s="216"/>
      <c r="U4494" s="216"/>
      <c r="V4494" s="216"/>
      <c r="W4494" s="216"/>
      <c r="X4494" s="216"/>
      <c r="Y4494" s="216"/>
      <c r="Z4494" s="216"/>
      <c r="AA4494" s="216"/>
      <c r="AB4494" s="216"/>
      <c r="AC4494" s="216"/>
      <c r="AD4494" s="216"/>
      <c r="AE4494" s="216"/>
      <c r="AF4494" s="216"/>
      <c r="AG4494" s="216"/>
      <c r="AH4494" s="216"/>
      <c r="AI4494" s="216"/>
      <c r="AJ4494" s="216"/>
      <c r="AK4494" s="216"/>
      <c r="AL4494" s="216"/>
      <c r="FY4494" s="184"/>
      <c r="JJ4494" s="184"/>
    </row>
    <row r="4495" spans="2:270">
      <c r="B4495" s="202"/>
      <c r="E4495" s="216"/>
      <c r="F4495" s="216"/>
      <c r="G4495" s="216"/>
      <c r="H4495" s="216"/>
      <c r="I4495" s="216"/>
      <c r="J4495" s="216"/>
      <c r="K4495" s="216"/>
      <c r="L4495" s="216"/>
      <c r="M4495" s="216"/>
      <c r="N4495" s="216"/>
      <c r="O4495" s="216"/>
      <c r="P4495" s="216"/>
      <c r="Q4495" s="216"/>
      <c r="R4495" s="216"/>
      <c r="S4495" s="216"/>
      <c r="T4495" s="216"/>
      <c r="U4495" s="216"/>
      <c r="V4495" s="216"/>
      <c r="W4495" s="216"/>
      <c r="X4495" s="216"/>
      <c r="Y4495" s="216"/>
      <c r="Z4495" s="216"/>
      <c r="AA4495" s="216"/>
      <c r="AB4495" s="216"/>
      <c r="AC4495" s="216"/>
      <c r="AD4495" s="216"/>
      <c r="AE4495" s="216"/>
      <c r="AF4495" s="216"/>
      <c r="AG4495" s="216"/>
      <c r="AH4495" s="216"/>
      <c r="AI4495" s="216"/>
      <c r="AJ4495" s="216"/>
      <c r="AK4495" s="216"/>
      <c r="AL4495" s="216"/>
      <c r="FY4495" s="184"/>
      <c r="JJ4495" s="184"/>
    </row>
    <row r="4496" spans="2:270">
      <c r="B4496" s="202"/>
      <c r="E4496" s="216"/>
      <c r="F4496" s="216"/>
      <c r="G4496" s="216"/>
      <c r="H4496" s="216"/>
      <c r="I4496" s="216"/>
      <c r="J4496" s="216"/>
      <c r="K4496" s="216"/>
      <c r="L4496" s="216"/>
      <c r="M4496" s="216"/>
      <c r="N4496" s="216"/>
      <c r="O4496" s="216"/>
      <c r="P4496" s="216"/>
      <c r="Q4496" s="216"/>
      <c r="R4496" s="216"/>
      <c r="S4496" s="216"/>
      <c r="T4496" s="216"/>
      <c r="U4496" s="216"/>
      <c r="V4496" s="216"/>
      <c r="W4496" s="216"/>
      <c r="X4496" s="216"/>
      <c r="Y4496" s="216"/>
      <c r="Z4496" s="216"/>
      <c r="AA4496" s="216"/>
      <c r="AB4496" s="216"/>
      <c r="AC4496" s="216"/>
      <c r="AD4496" s="216"/>
      <c r="AE4496" s="216"/>
      <c r="AF4496" s="216"/>
      <c r="AG4496" s="216"/>
      <c r="AH4496" s="216"/>
      <c r="AI4496" s="216"/>
      <c r="AJ4496" s="216"/>
      <c r="AK4496" s="216"/>
      <c r="AL4496" s="216"/>
      <c r="FY4496" s="184"/>
      <c r="JJ4496" s="184"/>
    </row>
    <row r="4497" spans="2:270">
      <c r="B4497" s="202"/>
      <c r="E4497" s="216"/>
      <c r="F4497" s="216"/>
      <c r="G4497" s="216"/>
      <c r="H4497" s="216"/>
      <c r="I4497" s="216"/>
      <c r="J4497" s="216"/>
      <c r="K4497" s="216"/>
      <c r="L4497" s="216"/>
      <c r="M4497" s="216"/>
      <c r="N4497" s="216"/>
      <c r="O4497" s="216"/>
      <c r="P4497" s="216"/>
      <c r="Q4497" s="216"/>
      <c r="R4497" s="216"/>
      <c r="S4497" s="216"/>
      <c r="T4497" s="216"/>
      <c r="U4497" s="216"/>
      <c r="V4497" s="216"/>
      <c r="W4497" s="216"/>
      <c r="X4497" s="216"/>
      <c r="Y4497" s="216"/>
      <c r="Z4497" s="216"/>
      <c r="AA4497" s="216"/>
      <c r="AB4497" s="216"/>
      <c r="AC4497" s="216"/>
      <c r="AD4497" s="216"/>
      <c r="AE4497" s="216"/>
      <c r="AF4497" s="216"/>
      <c r="AG4497" s="216"/>
      <c r="AH4497" s="216"/>
      <c r="AI4497" s="216"/>
      <c r="AJ4497" s="216"/>
      <c r="AK4497" s="216"/>
      <c r="AL4497" s="216"/>
      <c r="FY4497" s="184"/>
      <c r="JJ4497" s="184"/>
    </row>
    <row r="4498" spans="2:270">
      <c r="B4498" s="202"/>
      <c r="E4498" s="216"/>
      <c r="F4498" s="216"/>
      <c r="G4498" s="216"/>
      <c r="H4498" s="216"/>
      <c r="I4498" s="216"/>
      <c r="J4498" s="216"/>
      <c r="K4498" s="216"/>
      <c r="L4498" s="216"/>
      <c r="M4498" s="216"/>
      <c r="N4498" s="216"/>
      <c r="O4498" s="216"/>
      <c r="P4498" s="216"/>
      <c r="Q4498" s="216"/>
      <c r="R4498" s="216"/>
      <c r="S4498" s="216"/>
      <c r="T4498" s="216"/>
      <c r="U4498" s="216"/>
      <c r="V4498" s="216"/>
      <c r="W4498" s="216"/>
      <c r="X4498" s="216"/>
      <c r="Y4498" s="216"/>
      <c r="Z4498" s="216"/>
      <c r="AA4498" s="216"/>
      <c r="AB4498" s="216"/>
      <c r="AC4498" s="216"/>
      <c r="AD4498" s="216"/>
      <c r="AE4498" s="216"/>
      <c r="AF4498" s="216"/>
      <c r="AG4498" s="216"/>
      <c r="AH4498" s="216"/>
      <c r="AI4498" s="216"/>
      <c r="AJ4498" s="216"/>
      <c r="AK4498" s="216"/>
      <c r="AL4498" s="216"/>
      <c r="FY4498" s="184"/>
      <c r="JJ4498" s="184"/>
    </row>
    <row r="4499" spans="2:270">
      <c r="B4499" s="202"/>
      <c r="E4499" s="216"/>
      <c r="F4499" s="216"/>
      <c r="G4499" s="216"/>
      <c r="H4499" s="216"/>
      <c r="I4499" s="216"/>
      <c r="J4499" s="216"/>
      <c r="K4499" s="216"/>
      <c r="L4499" s="216"/>
      <c r="M4499" s="216"/>
      <c r="N4499" s="216"/>
      <c r="O4499" s="216"/>
      <c r="P4499" s="216"/>
      <c r="Q4499" s="216"/>
      <c r="R4499" s="216"/>
      <c r="S4499" s="216"/>
      <c r="T4499" s="216"/>
      <c r="U4499" s="216"/>
      <c r="V4499" s="216"/>
      <c r="W4499" s="216"/>
      <c r="X4499" s="216"/>
      <c r="Y4499" s="216"/>
      <c r="Z4499" s="216"/>
      <c r="AA4499" s="216"/>
      <c r="AB4499" s="216"/>
      <c r="AC4499" s="216"/>
      <c r="AD4499" s="216"/>
      <c r="AE4499" s="216"/>
      <c r="AF4499" s="216"/>
      <c r="AG4499" s="216"/>
      <c r="AH4499" s="216"/>
      <c r="AI4499" s="216"/>
      <c r="AJ4499" s="216"/>
      <c r="AK4499" s="216"/>
      <c r="AL4499" s="216"/>
      <c r="FY4499" s="184"/>
      <c r="JJ4499" s="184"/>
    </row>
    <row r="4500" spans="2:270">
      <c r="B4500" s="202"/>
      <c r="E4500" s="216"/>
      <c r="F4500" s="216"/>
      <c r="G4500" s="216"/>
      <c r="H4500" s="216"/>
      <c r="I4500" s="216"/>
      <c r="J4500" s="216"/>
      <c r="K4500" s="216"/>
      <c r="L4500" s="216"/>
      <c r="M4500" s="216"/>
      <c r="N4500" s="216"/>
      <c r="O4500" s="216"/>
      <c r="P4500" s="216"/>
      <c r="Q4500" s="216"/>
      <c r="R4500" s="216"/>
      <c r="S4500" s="216"/>
      <c r="T4500" s="216"/>
      <c r="U4500" s="216"/>
      <c r="V4500" s="216"/>
      <c r="W4500" s="216"/>
      <c r="X4500" s="216"/>
      <c r="Y4500" s="216"/>
      <c r="Z4500" s="216"/>
      <c r="AA4500" s="216"/>
      <c r="AB4500" s="216"/>
      <c r="AC4500" s="216"/>
      <c r="AD4500" s="216"/>
      <c r="AE4500" s="216"/>
      <c r="AF4500" s="216"/>
      <c r="AG4500" s="216"/>
      <c r="AH4500" s="216"/>
      <c r="AI4500" s="216"/>
      <c r="AJ4500" s="216"/>
      <c r="AK4500" s="216"/>
      <c r="AL4500" s="216"/>
      <c r="FY4500" s="184"/>
      <c r="JJ4500" s="184"/>
    </row>
    <row r="4501" spans="2:270">
      <c r="B4501" s="202"/>
      <c r="E4501" s="216"/>
      <c r="F4501" s="216"/>
      <c r="G4501" s="216"/>
      <c r="H4501" s="216"/>
      <c r="I4501" s="216"/>
      <c r="J4501" s="216"/>
      <c r="K4501" s="216"/>
      <c r="L4501" s="216"/>
      <c r="M4501" s="216"/>
      <c r="N4501" s="216"/>
      <c r="O4501" s="216"/>
      <c r="P4501" s="216"/>
      <c r="Q4501" s="216"/>
      <c r="R4501" s="216"/>
      <c r="S4501" s="216"/>
      <c r="T4501" s="216"/>
      <c r="U4501" s="216"/>
      <c r="V4501" s="216"/>
      <c r="W4501" s="216"/>
      <c r="X4501" s="216"/>
      <c r="Y4501" s="216"/>
      <c r="Z4501" s="216"/>
      <c r="AA4501" s="216"/>
      <c r="AB4501" s="216"/>
      <c r="AC4501" s="216"/>
      <c r="AD4501" s="216"/>
      <c r="AE4501" s="216"/>
      <c r="AF4501" s="216"/>
      <c r="AG4501" s="216"/>
      <c r="AH4501" s="216"/>
      <c r="AI4501" s="216"/>
      <c r="AJ4501" s="216"/>
      <c r="AK4501" s="216"/>
      <c r="AL4501" s="216"/>
      <c r="FY4501" s="184"/>
      <c r="JJ4501" s="184"/>
    </row>
    <row r="4502" spans="2:270">
      <c r="B4502" s="202"/>
      <c r="E4502" s="216"/>
      <c r="F4502" s="216"/>
      <c r="G4502" s="216"/>
      <c r="H4502" s="216"/>
      <c r="I4502" s="216"/>
      <c r="J4502" s="216"/>
      <c r="K4502" s="216"/>
      <c r="L4502" s="216"/>
      <c r="M4502" s="216"/>
      <c r="N4502" s="216"/>
      <c r="O4502" s="216"/>
      <c r="P4502" s="216"/>
      <c r="Q4502" s="216"/>
      <c r="R4502" s="216"/>
      <c r="S4502" s="216"/>
      <c r="T4502" s="216"/>
      <c r="U4502" s="216"/>
      <c r="V4502" s="216"/>
      <c r="W4502" s="216"/>
      <c r="X4502" s="216"/>
      <c r="Y4502" s="216"/>
      <c r="Z4502" s="216"/>
      <c r="AA4502" s="216"/>
      <c r="AB4502" s="216"/>
      <c r="AC4502" s="216"/>
      <c r="AD4502" s="216"/>
      <c r="AE4502" s="216"/>
      <c r="AF4502" s="216"/>
      <c r="AG4502" s="216"/>
      <c r="AH4502" s="216"/>
      <c r="AI4502" s="216"/>
      <c r="AJ4502" s="216"/>
      <c r="AK4502" s="216"/>
      <c r="AL4502" s="216"/>
      <c r="FY4502" s="184"/>
      <c r="JJ4502" s="184"/>
    </row>
    <row r="4503" spans="2:270">
      <c r="B4503" s="202"/>
      <c r="E4503" s="216"/>
      <c r="F4503" s="216"/>
      <c r="G4503" s="216"/>
      <c r="H4503" s="216"/>
      <c r="I4503" s="216"/>
      <c r="J4503" s="216"/>
      <c r="K4503" s="216"/>
      <c r="L4503" s="216"/>
      <c r="M4503" s="216"/>
      <c r="N4503" s="216"/>
      <c r="O4503" s="216"/>
      <c r="P4503" s="216"/>
      <c r="Q4503" s="216"/>
      <c r="R4503" s="216"/>
      <c r="S4503" s="216"/>
      <c r="T4503" s="216"/>
      <c r="U4503" s="216"/>
      <c r="V4503" s="216"/>
      <c r="W4503" s="216"/>
      <c r="X4503" s="216"/>
      <c r="Y4503" s="216"/>
      <c r="Z4503" s="216"/>
      <c r="AA4503" s="216"/>
      <c r="AB4503" s="216"/>
      <c r="AC4503" s="216"/>
      <c r="AD4503" s="216"/>
      <c r="AE4503" s="216"/>
      <c r="AF4503" s="216"/>
      <c r="AG4503" s="216"/>
      <c r="AH4503" s="216"/>
      <c r="AI4503" s="216"/>
      <c r="AJ4503" s="216"/>
      <c r="AK4503" s="216"/>
      <c r="AL4503" s="216"/>
      <c r="FY4503" s="184"/>
      <c r="JJ4503" s="184"/>
    </row>
    <row r="4504" spans="2:270">
      <c r="B4504" s="202"/>
      <c r="E4504" s="216"/>
      <c r="F4504" s="216"/>
      <c r="G4504" s="216"/>
      <c r="H4504" s="216"/>
      <c r="I4504" s="216"/>
      <c r="J4504" s="216"/>
      <c r="K4504" s="216"/>
      <c r="L4504" s="216"/>
      <c r="M4504" s="216"/>
      <c r="N4504" s="216"/>
      <c r="O4504" s="216"/>
      <c r="P4504" s="216"/>
      <c r="Q4504" s="216"/>
      <c r="R4504" s="216"/>
      <c r="S4504" s="216"/>
      <c r="T4504" s="216"/>
      <c r="U4504" s="216"/>
      <c r="V4504" s="216"/>
      <c r="W4504" s="216"/>
      <c r="X4504" s="216"/>
      <c r="Y4504" s="216"/>
      <c r="Z4504" s="216"/>
      <c r="AA4504" s="216"/>
      <c r="AB4504" s="216"/>
      <c r="AC4504" s="216"/>
      <c r="AD4504" s="216"/>
      <c r="AE4504" s="216"/>
      <c r="AF4504" s="216"/>
      <c r="AG4504" s="216"/>
      <c r="AH4504" s="216"/>
      <c r="AI4504" s="216"/>
      <c r="AJ4504" s="216"/>
      <c r="AK4504" s="216"/>
      <c r="AL4504" s="216"/>
      <c r="FY4504" s="184"/>
      <c r="JJ4504" s="184"/>
    </row>
    <row r="4505" spans="2:270">
      <c r="B4505" s="202"/>
      <c r="E4505" s="216"/>
      <c r="F4505" s="216"/>
      <c r="G4505" s="216"/>
      <c r="H4505" s="216"/>
      <c r="I4505" s="216"/>
      <c r="J4505" s="216"/>
      <c r="K4505" s="216"/>
      <c r="L4505" s="216"/>
      <c r="M4505" s="216"/>
      <c r="N4505" s="216"/>
      <c r="O4505" s="216"/>
      <c r="P4505" s="216"/>
      <c r="Q4505" s="216"/>
      <c r="R4505" s="216"/>
      <c r="S4505" s="216"/>
      <c r="T4505" s="216"/>
      <c r="U4505" s="216"/>
      <c r="V4505" s="216"/>
      <c r="W4505" s="216"/>
      <c r="X4505" s="216"/>
      <c r="Y4505" s="216"/>
      <c r="Z4505" s="216"/>
      <c r="AA4505" s="216"/>
      <c r="AB4505" s="216"/>
      <c r="AC4505" s="216"/>
      <c r="AD4505" s="216"/>
      <c r="AE4505" s="216"/>
      <c r="AF4505" s="216"/>
      <c r="AG4505" s="216"/>
      <c r="AH4505" s="216"/>
      <c r="AI4505" s="216"/>
      <c r="AJ4505" s="216"/>
      <c r="AK4505" s="216"/>
      <c r="AL4505" s="216"/>
      <c r="FY4505" s="184"/>
      <c r="JJ4505" s="184"/>
    </row>
    <row r="4506" spans="2:270">
      <c r="B4506" s="202"/>
      <c r="E4506" s="216"/>
      <c r="F4506" s="216"/>
      <c r="G4506" s="216"/>
      <c r="H4506" s="216"/>
      <c r="I4506" s="216"/>
      <c r="J4506" s="216"/>
      <c r="K4506" s="216"/>
      <c r="L4506" s="216"/>
      <c r="M4506" s="216"/>
      <c r="N4506" s="216"/>
      <c r="O4506" s="216"/>
      <c r="P4506" s="216"/>
      <c r="Q4506" s="216"/>
      <c r="R4506" s="216"/>
      <c r="S4506" s="216"/>
      <c r="T4506" s="216"/>
      <c r="U4506" s="216"/>
      <c r="V4506" s="216"/>
      <c r="W4506" s="216"/>
      <c r="X4506" s="216"/>
      <c r="Y4506" s="216"/>
      <c r="Z4506" s="216"/>
      <c r="AA4506" s="216"/>
      <c r="AB4506" s="216"/>
      <c r="AC4506" s="216"/>
      <c r="AD4506" s="216"/>
      <c r="AE4506" s="216"/>
      <c r="AF4506" s="216"/>
      <c r="AG4506" s="216"/>
      <c r="AH4506" s="216"/>
      <c r="AI4506" s="216"/>
      <c r="AJ4506" s="216"/>
      <c r="AK4506" s="216"/>
      <c r="AL4506" s="216"/>
      <c r="FY4506" s="184"/>
      <c r="JJ4506" s="184"/>
    </row>
    <row r="4507" spans="2:270">
      <c r="B4507" s="202"/>
      <c r="E4507" s="216"/>
      <c r="F4507" s="216"/>
      <c r="G4507" s="216"/>
      <c r="H4507" s="216"/>
      <c r="I4507" s="216"/>
      <c r="J4507" s="216"/>
      <c r="K4507" s="216"/>
      <c r="L4507" s="216"/>
      <c r="M4507" s="216"/>
      <c r="N4507" s="216"/>
      <c r="O4507" s="216"/>
      <c r="P4507" s="216"/>
      <c r="Q4507" s="216"/>
      <c r="R4507" s="216"/>
      <c r="S4507" s="216"/>
      <c r="T4507" s="216"/>
      <c r="U4507" s="216"/>
      <c r="V4507" s="216"/>
      <c r="W4507" s="216"/>
      <c r="X4507" s="216"/>
      <c r="Y4507" s="216"/>
      <c r="Z4507" s="216"/>
      <c r="AA4507" s="216"/>
      <c r="AB4507" s="216"/>
      <c r="AC4507" s="216"/>
      <c r="AD4507" s="216"/>
      <c r="AE4507" s="216"/>
      <c r="AF4507" s="216"/>
      <c r="AG4507" s="216"/>
      <c r="AH4507" s="216"/>
      <c r="AI4507" s="216"/>
      <c r="AJ4507" s="216"/>
      <c r="AK4507" s="216"/>
      <c r="AL4507" s="216"/>
      <c r="FY4507" s="184"/>
      <c r="JJ4507" s="184"/>
    </row>
    <row r="4508" spans="2:270">
      <c r="B4508" s="202"/>
      <c r="E4508" s="216"/>
      <c r="F4508" s="216"/>
      <c r="G4508" s="216"/>
      <c r="H4508" s="216"/>
      <c r="I4508" s="216"/>
      <c r="J4508" s="216"/>
      <c r="K4508" s="216"/>
      <c r="L4508" s="216"/>
      <c r="M4508" s="216"/>
      <c r="N4508" s="216"/>
      <c r="O4508" s="216"/>
      <c r="P4508" s="216"/>
      <c r="Q4508" s="216"/>
      <c r="R4508" s="216"/>
      <c r="S4508" s="216"/>
      <c r="T4508" s="216"/>
      <c r="U4508" s="216"/>
      <c r="V4508" s="216"/>
      <c r="W4508" s="216"/>
      <c r="X4508" s="216"/>
      <c r="Y4508" s="216"/>
      <c r="Z4508" s="216"/>
      <c r="AA4508" s="216"/>
      <c r="AB4508" s="216"/>
      <c r="AC4508" s="216"/>
      <c r="AD4508" s="216"/>
      <c r="AE4508" s="216"/>
      <c r="AF4508" s="216"/>
      <c r="AG4508" s="216"/>
      <c r="AH4508" s="216"/>
      <c r="AI4508" s="216"/>
      <c r="AJ4508" s="216"/>
      <c r="AK4508" s="216"/>
      <c r="AL4508" s="216"/>
      <c r="FY4508" s="184"/>
      <c r="JJ4508" s="184"/>
    </row>
    <row r="4509" spans="2:270">
      <c r="B4509" s="202"/>
      <c r="E4509" s="216"/>
      <c r="F4509" s="216"/>
      <c r="G4509" s="216"/>
      <c r="H4509" s="216"/>
      <c r="I4509" s="216"/>
      <c r="J4509" s="216"/>
      <c r="K4509" s="216"/>
      <c r="L4509" s="216"/>
      <c r="M4509" s="216"/>
      <c r="N4509" s="216"/>
      <c r="O4509" s="216"/>
      <c r="P4509" s="216"/>
      <c r="Q4509" s="216"/>
      <c r="R4509" s="216"/>
      <c r="S4509" s="216"/>
      <c r="T4509" s="216"/>
      <c r="U4509" s="216"/>
      <c r="V4509" s="216"/>
      <c r="W4509" s="216"/>
      <c r="X4509" s="216"/>
      <c r="Y4509" s="216"/>
      <c r="Z4509" s="216"/>
      <c r="AA4509" s="216"/>
      <c r="AB4509" s="216"/>
      <c r="AC4509" s="216"/>
      <c r="AD4509" s="216"/>
      <c r="AE4509" s="216"/>
      <c r="AF4509" s="216"/>
      <c r="AG4509" s="216"/>
      <c r="AH4509" s="216"/>
      <c r="AI4509" s="216"/>
      <c r="AJ4509" s="216"/>
      <c r="AK4509" s="216"/>
      <c r="AL4509" s="216"/>
      <c r="FY4509" s="184"/>
      <c r="JJ4509" s="184"/>
    </row>
    <row r="4510" spans="2:270">
      <c r="B4510" s="202"/>
      <c r="E4510" s="216"/>
      <c r="F4510" s="216"/>
      <c r="G4510" s="216"/>
      <c r="H4510" s="216"/>
      <c r="I4510" s="216"/>
      <c r="J4510" s="216"/>
      <c r="K4510" s="216"/>
      <c r="L4510" s="216"/>
      <c r="M4510" s="216"/>
      <c r="N4510" s="216"/>
      <c r="O4510" s="216"/>
      <c r="P4510" s="216"/>
      <c r="Q4510" s="216"/>
      <c r="R4510" s="216"/>
      <c r="S4510" s="216"/>
      <c r="T4510" s="216"/>
      <c r="U4510" s="216"/>
      <c r="V4510" s="216"/>
      <c r="W4510" s="216"/>
      <c r="X4510" s="216"/>
      <c r="Y4510" s="216"/>
      <c r="Z4510" s="216"/>
      <c r="AA4510" s="216"/>
      <c r="AB4510" s="216"/>
      <c r="AC4510" s="216"/>
      <c r="AD4510" s="216"/>
      <c r="AE4510" s="216"/>
      <c r="AF4510" s="216"/>
      <c r="AG4510" s="216"/>
      <c r="AH4510" s="216"/>
      <c r="AI4510" s="216"/>
      <c r="AJ4510" s="216"/>
      <c r="AK4510" s="216"/>
      <c r="AL4510" s="216"/>
      <c r="FY4510" s="184"/>
      <c r="JJ4510" s="184"/>
    </row>
    <row r="4511" spans="2:270">
      <c r="B4511" s="202"/>
      <c r="E4511" s="216"/>
      <c r="F4511" s="216"/>
      <c r="G4511" s="216"/>
      <c r="H4511" s="216"/>
      <c r="I4511" s="216"/>
      <c r="J4511" s="216"/>
      <c r="K4511" s="216"/>
      <c r="L4511" s="216"/>
      <c r="M4511" s="216"/>
      <c r="N4511" s="216"/>
      <c r="O4511" s="216"/>
      <c r="P4511" s="216"/>
      <c r="Q4511" s="216"/>
      <c r="R4511" s="216"/>
      <c r="S4511" s="216"/>
      <c r="T4511" s="216"/>
      <c r="U4511" s="216"/>
      <c r="V4511" s="216"/>
      <c r="W4511" s="216"/>
      <c r="X4511" s="216"/>
      <c r="Y4511" s="216"/>
      <c r="Z4511" s="216"/>
      <c r="AA4511" s="216"/>
      <c r="AB4511" s="216"/>
      <c r="AC4511" s="216"/>
      <c r="AD4511" s="216"/>
      <c r="AE4511" s="216"/>
      <c r="AF4511" s="216"/>
      <c r="AG4511" s="216"/>
      <c r="AH4511" s="216"/>
      <c r="AI4511" s="216"/>
      <c r="AJ4511" s="216"/>
      <c r="AK4511" s="216"/>
      <c r="AL4511" s="216"/>
      <c r="FY4511" s="184"/>
      <c r="JJ4511" s="184"/>
    </row>
    <row r="4512" spans="2:270">
      <c r="B4512" s="202"/>
      <c r="E4512" s="216"/>
      <c r="F4512" s="216"/>
      <c r="G4512" s="216"/>
      <c r="H4512" s="216"/>
      <c r="I4512" s="216"/>
      <c r="J4512" s="216"/>
      <c r="K4512" s="216"/>
      <c r="L4512" s="216"/>
      <c r="M4512" s="216"/>
      <c r="N4512" s="216"/>
      <c r="O4512" s="216"/>
      <c r="P4512" s="216"/>
      <c r="Q4512" s="216"/>
      <c r="R4512" s="216"/>
      <c r="S4512" s="216"/>
      <c r="T4512" s="216"/>
      <c r="U4512" s="216"/>
      <c r="V4512" s="216"/>
      <c r="W4512" s="216"/>
      <c r="X4512" s="216"/>
      <c r="Y4512" s="216"/>
      <c r="Z4512" s="216"/>
      <c r="AA4512" s="216"/>
      <c r="AB4512" s="216"/>
      <c r="AC4512" s="216"/>
      <c r="AD4512" s="216"/>
      <c r="AE4512" s="216"/>
      <c r="AF4512" s="216"/>
      <c r="AG4512" s="216"/>
      <c r="AH4512" s="216"/>
      <c r="AI4512" s="216"/>
      <c r="AJ4512" s="216"/>
      <c r="AK4512" s="216"/>
      <c r="AL4512" s="216"/>
      <c r="FY4512" s="184"/>
      <c r="JJ4512" s="184"/>
    </row>
    <row r="4513" spans="2:270">
      <c r="B4513" s="202"/>
      <c r="E4513" s="216"/>
      <c r="F4513" s="216"/>
      <c r="G4513" s="216"/>
      <c r="H4513" s="216"/>
      <c r="I4513" s="216"/>
      <c r="J4513" s="216"/>
      <c r="K4513" s="216"/>
      <c r="L4513" s="216"/>
      <c r="M4513" s="216"/>
      <c r="N4513" s="216"/>
      <c r="O4513" s="216"/>
      <c r="P4513" s="216"/>
      <c r="Q4513" s="216"/>
      <c r="R4513" s="216"/>
      <c r="S4513" s="216"/>
      <c r="T4513" s="216"/>
      <c r="U4513" s="216"/>
      <c r="V4513" s="216"/>
      <c r="W4513" s="216"/>
      <c r="X4513" s="216"/>
      <c r="Y4513" s="216"/>
      <c r="Z4513" s="216"/>
      <c r="AA4513" s="216"/>
      <c r="AB4513" s="216"/>
      <c r="AC4513" s="216"/>
      <c r="AD4513" s="216"/>
      <c r="AE4513" s="216"/>
      <c r="AF4513" s="216"/>
      <c r="AG4513" s="216"/>
      <c r="AH4513" s="216"/>
      <c r="AI4513" s="216"/>
      <c r="AJ4513" s="216"/>
      <c r="AK4513" s="216"/>
      <c r="AL4513" s="216"/>
      <c r="FY4513" s="184"/>
      <c r="JJ4513" s="184"/>
    </row>
    <row r="4514" spans="2:270">
      <c r="B4514" s="202"/>
      <c r="E4514" s="216"/>
      <c r="F4514" s="216"/>
      <c r="G4514" s="216"/>
      <c r="H4514" s="216"/>
      <c r="I4514" s="216"/>
      <c r="J4514" s="216"/>
      <c r="K4514" s="216"/>
      <c r="L4514" s="216"/>
      <c r="M4514" s="216"/>
      <c r="N4514" s="216"/>
      <c r="O4514" s="216"/>
      <c r="P4514" s="216"/>
      <c r="Q4514" s="216"/>
      <c r="R4514" s="216"/>
      <c r="S4514" s="216"/>
      <c r="T4514" s="216"/>
      <c r="U4514" s="216"/>
      <c r="V4514" s="216"/>
      <c r="W4514" s="216"/>
      <c r="X4514" s="216"/>
      <c r="Y4514" s="216"/>
      <c r="Z4514" s="216"/>
      <c r="AA4514" s="216"/>
      <c r="AB4514" s="216"/>
      <c r="AC4514" s="216"/>
      <c r="AD4514" s="216"/>
      <c r="AE4514" s="216"/>
      <c r="AF4514" s="216"/>
      <c r="AG4514" s="216"/>
      <c r="AH4514" s="216"/>
      <c r="AI4514" s="216"/>
      <c r="AJ4514" s="216"/>
      <c r="AK4514" s="216"/>
      <c r="AL4514" s="216"/>
      <c r="FY4514" s="184"/>
      <c r="JJ4514" s="184"/>
    </row>
    <row r="4515" spans="2:270">
      <c r="B4515" s="202"/>
      <c r="E4515" s="216"/>
      <c r="F4515" s="216"/>
      <c r="G4515" s="216"/>
      <c r="H4515" s="216"/>
      <c r="I4515" s="216"/>
      <c r="J4515" s="216"/>
      <c r="K4515" s="216"/>
      <c r="L4515" s="216"/>
      <c r="M4515" s="216"/>
      <c r="N4515" s="216"/>
      <c r="O4515" s="216"/>
      <c r="P4515" s="216"/>
      <c r="Q4515" s="216"/>
      <c r="R4515" s="216"/>
      <c r="S4515" s="216"/>
      <c r="T4515" s="216"/>
      <c r="U4515" s="216"/>
      <c r="V4515" s="216"/>
      <c r="W4515" s="216"/>
      <c r="X4515" s="216"/>
      <c r="Y4515" s="216"/>
      <c r="Z4515" s="216"/>
      <c r="AA4515" s="216"/>
      <c r="AB4515" s="216"/>
      <c r="AC4515" s="216"/>
      <c r="AD4515" s="216"/>
      <c r="AE4515" s="216"/>
      <c r="AF4515" s="216"/>
      <c r="AG4515" s="216"/>
      <c r="AH4515" s="216"/>
      <c r="AI4515" s="216"/>
      <c r="AJ4515" s="216"/>
      <c r="AK4515" s="216"/>
      <c r="AL4515" s="216"/>
      <c r="FY4515" s="184"/>
      <c r="JJ4515" s="184"/>
    </row>
    <row r="4516" spans="2:270">
      <c r="B4516" s="202"/>
      <c r="E4516" s="216"/>
      <c r="F4516" s="216"/>
      <c r="G4516" s="216"/>
      <c r="H4516" s="216"/>
      <c r="I4516" s="216"/>
      <c r="J4516" s="216"/>
      <c r="K4516" s="216"/>
      <c r="L4516" s="216"/>
      <c r="M4516" s="216"/>
      <c r="N4516" s="216"/>
      <c r="O4516" s="216"/>
      <c r="P4516" s="216"/>
      <c r="Q4516" s="216"/>
      <c r="R4516" s="216"/>
      <c r="S4516" s="216"/>
      <c r="T4516" s="216"/>
      <c r="U4516" s="216"/>
      <c r="V4516" s="216"/>
      <c r="W4516" s="216"/>
      <c r="X4516" s="216"/>
      <c r="Y4516" s="216"/>
      <c r="Z4516" s="216"/>
      <c r="AA4516" s="216"/>
      <c r="AB4516" s="216"/>
      <c r="AC4516" s="216"/>
      <c r="AD4516" s="216"/>
      <c r="AE4516" s="216"/>
      <c r="AF4516" s="216"/>
      <c r="AG4516" s="216"/>
      <c r="AH4516" s="216"/>
      <c r="AI4516" s="216"/>
      <c r="AJ4516" s="216"/>
      <c r="AK4516" s="216"/>
      <c r="AL4516" s="216"/>
      <c r="FY4516" s="184"/>
      <c r="JJ4516" s="184"/>
    </row>
    <row r="4517" spans="2:270">
      <c r="B4517" s="202"/>
      <c r="E4517" s="216"/>
      <c r="F4517" s="216"/>
      <c r="G4517" s="216"/>
      <c r="H4517" s="216"/>
      <c r="I4517" s="216"/>
      <c r="J4517" s="216"/>
      <c r="K4517" s="216"/>
      <c r="L4517" s="216"/>
      <c r="M4517" s="216"/>
      <c r="N4517" s="216"/>
      <c r="O4517" s="216"/>
      <c r="P4517" s="216"/>
      <c r="Q4517" s="216"/>
      <c r="R4517" s="216"/>
      <c r="S4517" s="216"/>
      <c r="T4517" s="216"/>
      <c r="U4517" s="216"/>
      <c r="V4517" s="216"/>
      <c r="W4517" s="216"/>
      <c r="X4517" s="216"/>
      <c r="Y4517" s="216"/>
      <c r="Z4517" s="216"/>
      <c r="AA4517" s="216"/>
      <c r="AB4517" s="216"/>
      <c r="AC4517" s="216"/>
      <c r="AD4517" s="216"/>
      <c r="AE4517" s="216"/>
      <c r="AF4517" s="216"/>
      <c r="AG4517" s="216"/>
      <c r="AH4517" s="216"/>
      <c r="AI4517" s="216"/>
      <c r="AJ4517" s="216"/>
      <c r="AK4517" s="216"/>
      <c r="AL4517" s="216"/>
      <c r="FY4517" s="184"/>
      <c r="JJ4517" s="184"/>
    </row>
    <row r="4518" spans="2:270">
      <c r="B4518" s="202"/>
      <c r="E4518" s="216"/>
      <c r="F4518" s="216"/>
      <c r="G4518" s="216"/>
      <c r="H4518" s="216"/>
      <c r="I4518" s="216"/>
      <c r="J4518" s="216"/>
      <c r="K4518" s="216"/>
      <c r="L4518" s="216"/>
      <c r="M4518" s="216"/>
      <c r="N4518" s="216"/>
      <c r="O4518" s="216"/>
      <c r="P4518" s="216"/>
      <c r="Q4518" s="216"/>
      <c r="R4518" s="216"/>
      <c r="S4518" s="216"/>
      <c r="T4518" s="216"/>
      <c r="U4518" s="216"/>
      <c r="V4518" s="216"/>
      <c r="W4518" s="216"/>
      <c r="X4518" s="216"/>
      <c r="Y4518" s="216"/>
      <c r="Z4518" s="216"/>
      <c r="AA4518" s="216"/>
      <c r="AB4518" s="216"/>
      <c r="AC4518" s="216"/>
      <c r="AD4518" s="216"/>
      <c r="AE4518" s="216"/>
      <c r="AF4518" s="216"/>
      <c r="AG4518" s="216"/>
      <c r="AH4518" s="216"/>
      <c r="AI4518" s="216"/>
      <c r="AJ4518" s="216"/>
      <c r="AK4518" s="216"/>
      <c r="AL4518" s="216"/>
      <c r="FY4518" s="184"/>
      <c r="JJ4518" s="184"/>
    </row>
    <row r="4519" spans="2:270">
      <c r="B4519" s="202"/>
      <c r="E4519" s="216"/>
      <c r="F4519" s="216"/>
      <c r="G4519" s="216"/>
      <c r="H4519" s="216"/>
      <c r="I4519" s="216"/>
      <c r="J4519" s="216"/>
      <c r="K4519" s="216"/>
      <c r="L4519" s="216"/>
      <c r="M4519" s="216"/>
      <c r="N4519" s="216"/>
      <c r="O4519" s="216"/>
      <c r="P4519" s="216"/>
      <c r="Q4519" s="216"/>
      <c r="R4519" s="216"/>
      <c r="S4519" s="216"/>
      <c r="T4519" s="216"/>
      <c r="U4519" s="216"/>
      <c r="V4519" s="216"/>
      <c r="W4519" s="216"/>
      <c r="X4519" s="216"/>
      <c r="Y4519" s="216"/>
      <c r="Z4519" s="216"/>
      <c r="AA4519" s="216"/>
      <c r="AB4519" s="216"/>
      <c r="AC4519" s="216"/>
      <c r="AD4519" s="216"/>
      <c r="AE4519" s="216"/>
      <c r="AF4519" s="216"/>
      <c r="AG4519" s="216"/>
      <c r="AH4519" s="216"/>
      <c r="AI4519" s="216"/>
      <c r="AJ4519" s="216"/>
      <c r="AK4519" s="216"/>
      <c r="AL4519" s="216"/>
      <c r="FY4519" s="184"/>
      <c r="JJ4519" s="184"/>
    </row>
    <row r="4520" spans="2:270">
      <c r="B4520" s="202"/>
      <c r="E4520" s="216"/>
      <c r="F4520" s="216"/>
      <c r="G4520" s="216"/>
      <c r="H4520" s="216"/>
      <c r="I4520" s="216"/>
      <c r="J4520" s="216"/>
      <c r="K4520" s="216"/>
      <c r="L4520" s="216"/>
      <c r="M4520" s="216"/>
      <c r="N4520" s="216"/>
      <c r="O4520" s="216"/>
      <c r="P4520" s="216"/>
      <c r="Q4520" s="216"/>
      <c r="R4520" s="216"/>
      <c r="S4520" s="216"/>
      <c r="T4520" s="216"/>
      <c r="U4520" s="216"/>
      <c r="V4520" s="216"/>
      <c r="W4520" s="216"/>
      <c r="X4520" s="216"/>
      <c r="Y4520" s="216"/>
      <c r="Z4520" s="216"/>
      <c r="AA4520" s="216"/>
      <c r="AB4520" s="216"/>
      <c r="AC4520" s="216"/>
      <c r="AD4520" s="216"/>
      <c r="AE4520" s="216"/>
      <c r="AF4520" s="216"/>
      <c r="AG4520" s="216"/>
      <c r="AH4520" s="216"/>
      <c r="AI4520" s="216"/>
      <c r="AJ4520" s="216"/>
      <c r="AK4520" s="216"/>
      <c r="AL4520" s="216"/>
      <c r="FY4520" s="184"/>
      <c r="JJ4520" s="184"/>
    </row>
    <row r="4521" spans="2:270">
      <c r="B4521" s="202"/>
      <c r="E4521" s="216"/>
      <c r="F4521" s="216"/>
      <c r="G4521" s="216"/>
      <c r="H4521" s="216"/>
      <c r="I4521" s="216"/>
      <c r="J4521" s="216"/>
      <c r="K4521" s="216"/>
      <c r="L4521" s="216"/>
      <c r="M4521" s="216"/>
      <c r="N4521" s="216"/>
      <c r="O4521" s="216"/>
      <c r="P4521" s="216"/>
      <c r="Q4521" s="216"/>
      <c r="R4521" s="216"/>
      <c r="S4521" s="216"/>
      <c r="T4521" s="216"/>
      <c r="U4521" s="216"/>
      <c r="V4521" s="216"/>
      <c r="W4521" s="216"/>
      <c r="X4521" s="216"/>
      <c r="Y4521" s="216"/>
      <c r="Z4521" s="216"/>
      <c r="AA4521" s="216"/>
      <c r="AB4521" s="216"/>
      <c r="AC4521" s="216"/>
      <c r="AD4521" s="216"/>
      <c r="AE4521" s="216"/>
      <c r="AF4521" s="216"/>
      <c r="AG4521" s="216"/>
      <c r="AH4521" s="216"/>
      <c r="AI4521" s="216"/>
      <c r="AJ4521" s="216"/>
      <c r="AK4521" s="216"/>
      <c r="AL4521" s="216"/>
      <c r="FY4521" s="184"/>
      <c r="JJ4521" s="184"/>
    </row>
    <row r="4522" spans="2:270">
      <c r="B4522" s="202"/>
      <c r="E4522" s="216"/>
      <c r="F4522" s="216"/>
      <c r="G4522" s="216"/>
      <c r="H4522" s="216"/>
      <c r="I4522" s="216"/>
      <c r="J4522" s="216"/>
      <c r="K4522" s="216"/>
      <c r="L4522" s="216"/>
      <c r="M4522" s="216"/>
      <c r="N4522" s="216"/>
      <c r="O4522" s="216"/>
      <c r="P4522" s="216"/>
      <c r="Q4522" s="216"/>
      <c r="R4522" s="216"/>
      <c r="S4522" s="216"/>
      <c r="T4522" s="216"/>
      <c r="U4522" s="216"/>
      <c r="V4522" s="216"/>
      <c r="W4522" s="216"/>
      <c r="X4522" s="216"/>
      <c r="Y4522" s="216"/>
      <c r="Z4522" s="216"/>
      <c r="AA4522" s="216"/>
      <c r="AB4522" s="216"/>
      <c r="AC4522" s="216"/>
      <c r="AD4522" s="216"/>
      <c r="AE4522" s="216"/>
      <c r="AF4522" s="216"/>
      <c r="AG4522" s="216"/>
      <c r="AH4522" s="216"/>
      <c r="AI4522" s="216"/>
      <c r="AJ4522" s="216"/>
      <c r="AK4522" s="216"/>
      <c r="AL4522" s="216"/>
      <c r="FY4522" s="184"/>
      <c r="JJ4522" s="184"/>
    </row>
    <row r="4523" spans="2:270">
      <c r="B4523" s="202"/>
      <c r="E4523" s="216"/>
      <c r="F4523" s="216"/>
      <c r="G4523" s="216"/>
      <c r="H4523" s="216"/>
      <c r="I4523" s="216"/>
      <c r="J4523" s="216"/>
      <c r="K4523" s="216"/>
      <c r="L4523" s="216"/>
      <c r="M4523" s="216"/>
      <c r="N4523" s="216"/>
      <c r="O4523" s="216"/>
      <c r="P4523" s="216"/>
      <c r="Q4523" s="216"/>
      <c r="R4523" s="216"/>
      <c r="S4523" s="216"/>
      <c r="T4523" s="216"/>
      <c r="U4523" s="216"/>
      <c r="V4523" s="216"/>
      <c r="W4523" s="216"/>
      <c r="X4523" s="216"/>
      <c r="Y4523" s="216"/>
      <c r="Z4523" s="216"/>
      <c r="AA4523" s="216"/>
      <c r="AB4523" s="216"/>
      <c r="AC4523" s="216"/>
      <c r="AD4523" s="216"/>
      <c r="AE4523" s="216"/>
      <c r="AF4523" s="216"/>
      <c r="AG4523" s="216"/>
      <c r="AH4523" s="216"/>
      <c r="AI4523" s="216"/>
      <c r="AJ4523" s="216"/>
      <c r="AK4523" s="216"/>
      <c r="AL4523" s="216"/>
      <c r="FY4523" s="184"/>
      <c r="JJ4523" s="184"/>
    </row>
    <row r="4524" spans="2:270">
      <c r="B4524" s="202"/>
      <c r="E4524" s="216"/>
      <c r="F4524" s="216"/>
      <c r="G4524" s="216"/>
      <c r="H4524" s="216"/>
      <c r="I4524" s="216"/>
      <c r="J4524" s="216"/>
      <c r="K4524" s="216"/>
      <c r="L4524" s="216"/>
      <c r="M4524" s="216"/>
      <c r="N4524" s="216"/>
      <c r="O4524" s="216"/>
      <c r="P4524" s="216"/>
      <c r="Q4524" s="216"/>
      <c r="R4524" s="216"/>
      <c r="S4524" s="216"/>
      <c r="T4524" s="216"/>
      <c r="U4524" s="216"/>
      <c r="V4524" s="216"/>
      <c r="W4524" s="216"/>
      <c r="X4524" s="216"/>
      <c r="Y4524" s="216"/>
      <c r="Z4524" s="216"/>
      <c r="AA4524" s="216"/>
      <c r="AB4524" s="216"/>
      <c r="AC4524" s="216"/>
      <c r="AD4524" s="216"/>
      <c r="AE4524" s="216"/>
      <c r="AF4524" s="216"/>
      <c r="AG4524" s="216"/>
      <c r="AH4524" s="216"/>
      <c r="AI4524" s="216"/>
      <c r="AJ4524" s="216"/>
      <c r="AK4524" s="216"/>
      <c r="AL4524" s="216"/>
      <c r="FY4524" s="184"/>
      <c r="JJ4524" s="184"/>
    </row>
    <row r="4525" spans="2:270">
      <c r="B4525" s="202"/>
      <c r="E4525" s="216"/>
      <c r="F4525" s="216"/>
      <c r="G4525" s="216"/>
      <c r="H4525" s="216"/>
      <c r="I4525" s="216"/>
      <c r="J4525" s="216"/>
      <c r="K4525" s="216"/>
      <c r="L4525" s="216"/>
      <c r="M4525" s="216"/>
      <c r="N4525" s="216"/>
      <c r="O4525" s="216"/>
      <c r="P4525" s="216"/>
      <c r="Q4525" s="216"/>
      <c r="R4525" s="216"/>
      <c r="S4525" s="216"/>
      <c r="T4525" s="216"/>
      <c r="U4525" s="216"/>
      <c r="V4525" s="216"/>
      <c r="W4525" s="216"/>
      <c r="X4525" s="216"/>
      <c r="Y4525" s="216"/>
      <c r="Z4525" s="216"/>
      <c r="AA4525" s="216"/>
      <c r="AB4525" s="216"/>
      <c r="AC4525" s="216"/>
      <c r="AD4525" s="216"/>
      <c r="AE4525" s="216"/>
      <c r="AF4525" s="216"/>
      <c r="AG4525" s="216"/>
      <c r="AH4525" s="216"/>
      <c r="AI4525" s="216"/>
      <c r="AJ4525" s="216"/>
      <c r="AK4525" s="216"/>
      <c r="AL4525" s="216"/>
      <c r="FY4525" s="184"/>
      <c r="JJ4525" s="184"/>
    </row>
    <row r="4526" spans="2:270">
      <c r="B4526" s="202"/>
      <c r="E4526" s="216"/>
      <c r="F4526" s="216"/>
      <c r="G4526" s="216"/>
      <c r="H4526" s="216"/>
      <c r="I4526" s="216"/>
      <c r="J4526" s="216"/>
      <c r="K4526" s="216"/>
      <c r="L4526" s="216"/>
      <c r="M4526" s="216"/>
      <c r="N4526" s="216"/>
      <c r="O4526" s="216"/>
      <c r="P4526" s="216"/>
      <c r="Q4526" s="216"/>
      <c r="R4526" s="216"/>
      <c r="S4526" s="216"/>
      <c r="T4526" s="216"/>
      <c r="U4526" s="216"/>
      <c r="V4526" s="216"/>
      <c r="W4526" s="216"/>
      <c r="X4526" s="216"/>
      <c r="Y4526" s="216"/>
      <c r="Z4526" s="216"/>
      <c r="AA4526" s="216"/>
      <c r="AB4526" s="216"/>
      <c r="AC4526" s="216"/>
      <c r="AD4526" s="216"/>
      <c r="AE4526" s="216"/>
      <c r="AF4526" s="216"/>
      <c r="AG4526" s="216"/>
      <c r="AH4526" s="216"/>
      <c r="AI4526" s="216"/>
      <c r="AJ4526" s="216"/>
      <c r="AK4526" s="216"/>
      <c r="AL4526" s="216"/>
      <c r="FY4526" s="184"/>
      <c r="JJ4526" s="184"/>
    </row>
    <row r="4527" spans="2:270">
      <c r="B4527" s="202"/>
      <c r="E4527" s="216"/>
      <c r="F4527" s="216"/>
      <c r="G4527" s="216"/>
      <c r="H4527" s="216"/>
      <c r="I4527" s="216"/>
      <c r="J4527" s="216"/>
      <c r="K4527" s="216"/>
      <c r="L4527" s="216"/>
      <c r="M4527" s="216"/>
      <c r="N4527" s="216"/>
      <c r="O4527" s="216"/>
      <c r="P4527" s="216"/>
      <c r="Q4527" s="216"/>
      <c r="R4527" s="216"/>
      <c r="S4527" s="216"/>
      <c r="T4527" s="216"/>
      <c r="U4527" s="216"/>
      <c r="V4527" s="216"/>
      <c r="W4527" s="216"/>
      <c r="X4527" s="216"/>
      <c r="Y4527" s="216"/>
      <c r="Z4527" s="216"/>
      <c r="AA4527" s="216"/>
      <c r="AB4527" s="216"/>
      <c r="AC4527" s="216"/>
      <c r="AD4527" s="216"/>
      <c r="AE4527" s="216"/>
      <c r="AF4527" s="216"/>
      <c r="AG4527" s="216"/>
      <c r="AH4527" s="216"/>
      <c r="AI4527" s="216"/>
      <c r="AJ4527" s="216"/>
      <c r="AK4527" s="216"/>
      <c r="AL4527" s="216"/>
      <c r="FY4527" s="184"/>
      <c r="JJ4527" s="184"/>
    </row>
    <row r="4528" spans="2:270">
      <c r="B4528" s="202"/>
      <c r="E4528" s="216"/>
      <c r="F4528" s="216"/>
      <c r="G4528" s="216"/>
      <c r="H4528" s="216"/>
      <c r="I4528" s="216"/>
      <c r="J4528" s="216"/>
      <c r="K4528" s="216"/>
      <c r="L4528" s="216"/>
      <c r="M4528" s="216"/>
      <c r="N4528" s="216"/>
      <c r="O4528" s="216"/>
      <c r="P4528" s="216"/>
      <c r="Q4528" s="216"/>
      <c r="R4528" s="216"/>
      <c r="S4528" s="216"/>
      <c r="T4528" s="216"/>
      <c r="U4528" s="216"/>
      <c r="V4528" s="216"/>
      <c r="W4528" s="216"/>
      <c r="X4528" s="216"/>
      <c r="Y4528" s="216"/>
      <c r="Z4528" s="216"/>
      <c r="AA4528" s="216"/>
      <c r="AB4528" s="216"/>
      <c r="AC4528" s="216"/>
      <c r="AD4528" s="216"/>
      <c r="AE4528" s="216"/>
      <c r="AF4528" s="216"/>
      <c r="AG4528" s="216"/>
      <c r="AH4528" s="216"/>
      <c r="AI4528" s="216"/>
      <c r="AJ4528" s="216"/>
      <c r="AK4528" s="216"/>
      <c r="AL4528" s="216"/>
      <c r="FY4528" s="184"/>
      <c r="JJ4528" s="184"/>
    </row>
    <row r="4529" spans="2:270">
      <c r="B4529" s="202"/>
      <c r="E4529" s="216"/>
      <c r="F4529" s="216"/>
      <c r="G4529" s="216"/>
      <c r="H4529" s="216"/>
      <c r="I4529" s="216"/>
      <c r="J4529" s="216"/>
      <c r="K4529" s="216"/>
      <c r="L4529" s="216"/>
      <c r="M4529" s="216"/>
      <c r="N4529" s="216"/>
      <c r="O4529" s="216"/>
      <c r="P4529" s="216"/>
      <c r="Q4529" s="216"/>
      <c r="R4529" s="216"/>
      <c r="S4529" s="216"/>
      <c r="T4529" s="216"/>
      <c r="U4529" s="216"/>
      <c r="V4529" s="216"/>
      <c r="W4529" s="216"/>
      <c r="X4529" s="216"/>
      <c r="Y4529" s="216"/>
      <c r="Z4529" s="216"/>
      <c r="AA4529" s="216"/>
      <c r="AB4529" s="216"/>
      <c r="AC4529" s="216"/>
      <c r="AD4529" s="216"/>
      <c r="AE4529" s="216"/>
      <c r="AF4529" s="216"/>
      <c r="AG4529" s="216"/>
      <c r="AH4529" s="216"/>
      <c r="AI4529" s="216"/>
      <c r="AJ4529" s="216"/>
      <c r="AK4529" s="216"/>
      <c r="AL4529" s="216"/>
      <c r="FY4529" s="184"/>
      <c r="JJ4529" s="184"/>
    </row>
    <row r="4530" spans="2:270">
      <c r="B4530" s="202"/>
      <c r="E4530" s="216"/>
      <c r="F4530" s="216"/>
      <c r="G4530" s="216"/>
      <c r="H4530" s="216"/>
      <c r="I4530" s="216"/>
      <c r="J4530" s="216"/>
      <c r="K4530" s="216"/>
      <c r="L4530" s="216"/>
      <c r="M4530" s="216"/>
      <c r="N4530" s="216"/>
      <c r="O4530" s="216"/>
      <c r="P4530" s="216"/>
      <c r="Q4530" s="216"/>
      <c r="R4530" s="216"/>
      <c r="S4530" s="216"/>
      <c r="T4530" s="216"/>
      <c r="U4530" s="216"/>
      <c r="V4530" s="216"/>
      <c r="W4530" s="216"/>
      <c r="X4530" s="216"/>
      <c r="Y4530" s="216"/>
      <c r="Z4530" s="216"/>
      <c r="AA4530" s="216"/>
      <c r="AB4530" s="216"/>
      <c r="AC4530" s="216"/>
      <c r="AD4530" s="216"/>
      <c r="AE4530" s="216"/>
      <c r="AF4530" s="216"/>
      <c r="AG4530" s="216"/>
      <c r="AH4530" s="216"/>
      <c r="AI4530" s="216"/>
      <c r="AJ4530" s="216"/>
      <c r="AK4530" s="216"/>
      <c r="AL4530" s="216"/>
      <c r="FY4530" s="184"/>
      <c r="JJ4530" s="184"/>
    </row>
    <row r="4531" spans="2:270">
      <c r="B4531" s="202"/>
      <c r="E4531" s="216"/>
      <c r="F4531" s="216"/>
      <c r="G4531" s="216"/>
      <c r="H4531" s="216"/>
      <c r="I4531" s="216"/>
      <c r="J4531" s="216"/>
      <c r="K4531" s="216"/>
      <c r="L4531" s="216"/>
      <c r="M4531" s="216"/>
      <c r="N4531" s="216"/>
      <c r="O4531" s="216"/>
      <c r="P4531" s="216"/>
      <c r="Q4531" s="216"/>
      <c r="R4531" s="216"/>
      <c r="S4531" s="216"/>
      <c r="T4531" s="216"/>
      <c r="U4531" s="216"/>
      <c r="V4531" s="216"/>
      <c r="W4531" s="216"/>
      <c r="X4531" s="216"/>
      <c r="Y4531" s="216"/>
      <c r="Z4531" s="216"/>
      <c r="AA4531" s="216"/>
      <c r="AB4531" s="216"/>
      <c r="AC4531" s="216"/>
      <c r="AD4531" s="216"/>
      <c r="AE4531" s="216"/>
      <c r="AF4531" s="216"/>
      <c r="AG4531" s="216"/>
      <c r="AH4531" s="216"/>
      <c r="AI4531" s="216"/>
      <c r="AJ4531" s="216"/>
      <c r="AK4531" s="216"/>
      <c r="AL4531" s="216"/>
      <c r="FY4531" s="184"/>
      <c r="JJ4531" s="184"/>
    </row>
    <row r="4532" spans="2:270">
      <c r="B4532" s="202"/>
      <c r="E4532" s="216"/>
      <c r="F4532" s="216"/>
      <c r="G4532" s="216"/>
      <c r="H4532" s="216"/>
      <c r="I4532" s="216"/>
      <c r="J4532" s="216"/>
      <c r="K4532" s="216"/>
      <c r="L4532" s="216"/>
      <c r="M4532" s="216"/>
      <c r="N4532" s="216"/>
      <c r="O4532" s="216"/>
      <c r="P4532" s="216"/>
      <c r="Q4532" s="216"/>
      <c r="R4532" s="216"/>
      <c r="S4532" s="216"/>
      <c r="T4532" s="216"/>
      <c r="U4532" s="216"/>
      <c r="V4532" s="216"/>
      <c r="W4532" s="216"/>
      <c r="X4532" s="216"/>
      <c r="Y4532" s="216"/>
      <c r="Z4532" s="216"/>
      <c r="AA4532" s="216"/>
      <c r="AB4532" s="216"/>
      <c r="AC4532" s="216"/>
      <c r="AD4532" s="216"/>
      <c r="AE4532" s="216"/>
      <c r="AF4532" s="216"/>
      <c r="AG4532" s="216"/>
      <c r="AH4532" s="216"/>
      <c r="AI4532" s="216"/>
      <c r="AJ4532" s="216"/>
      <c r="AK4532" s="216"/>
      <c r="AL4532" s="216"/>
      <c r="FY4532" s="184"/>
      <c r="JJ4532" s="184"/>
    </row>
    <row r="4533" spans="2:270">
      <c r="B4533" s="202"/>
      <c r="E4533" s="216"/>
      <c r="F4533" s="216"/>
      <c r="G4533" s="216"/>
      <c r="H4533" s="216"/>
      <c r="I4533" s="216"/>
      <c r="J4533" s="216"/>
      <c r="K4533" s="216"/>
      <c r="L4533" s="216"/>
      <c r="M4533" s="216"/>
      <c r="N4533" s="216"/>
      <c r="O4533" s="216"/>
      <c r="P4533" s="216"/>
      <c r="Q4533" s="216"/>
      <c r="R4533" s="216"/>
      <c r="S4533" s="216"/>
      <c r="T4533" s="216"/>
      <c r="U4533" s="216"/>
      <c r="V4533" s="216"/>
      <c r="W4533" s="216"/>
      <c r="X4533" s="216"/>
      <c r="Y4533" s="216"/>
      <c r="Z4533" s="216"/>
      <c r="AA4533" s="216"/>
      <c r="AB4533" s="216"/>
      <c r="AC4533" s="216"/>
      <c r="AD4533" s="216"/>
      <c r="AE4533" s="216"/>
      <c r="AF4533" s="216"/>
      <c r="AG4533" s="216"/>
      <c r="AH4533" s="216"/>
      <c r="AI4533" s="216"/>
      <c r="AJ4533" s="216"/>
      <c r="AK4533" s="216"/>
      <c r="AL4533" s="216"/>
      <c r="FY4533" s="184"/>
      <c r="JJ4533" s="184"/>
    </row>
    <row r="4534" spans="2:270">
      <c r="B4534" s="202"/>
      <c r="E4534" s="216"/>
      <c r="F4534" s="216"/>
      <c r="G4534" s="216"/>
      <c r="H4534" s="216"/>
      <c r="I4534" s="216"/>
      <c r="J4534" s="216"/>
      <c r="K4534" s="216"/>
      <c r="L4534" s="216"/>
      <c r="M4534" s="216"/>
      <c r="N4534" s="216"/>
      <c r="O4534" s="216"/>
      <c r="P4534" s="216"/>
      <c r="Q4534" s="216"/>
      <c r="R4534" s="216"/>
      <c r="S4534" s="216"/>
      <c r="T4534" s="216"/>
      <c r="U4534" s="216"/>
      <c r="V4534" s="216"/>
      <c r="W4534" s="216"/>
      <c r="X4534" s="216"/>
      <c r="Y4534" s="216"/>
      <c r="Z4534" s="216"/>
      <c r="AA4534" s="216"/>
      <c r="AB4534" s="216"/>
      <c r="AC4534" s="216"/>
      <c r="AD4534" s="216"/>
      <c r="AE4534" s="216"/>
      <c r="AF4534" s="216"/>
      <c r="AG4534" s="216"/>
      <c r="AH4534" s="216"/>
      <c r="AI4534" s="216"/>
      <c r="AJ4534" s="216"/>
      <c r="AK4534" s="216"/>
      <c r="AL4534" s="216"/>
      <c r="FY4534" s="184"/>
      <c r="JJ4534" s="184"/>
    </row>
    <row r="4535" spans="2:270">
      <c r="B4535" s="202"/>
      <c r="E4535" s="216"/>
      <c r="F4535" s="216"/>
      <c r="G4535" s="216"/>
      <c r="H4535" s="216"/>
      <c r="I4535" s="216"/>
      <c r="J4535" s="216"/>
      <c r="K4535" s="216"/>
      <c r="L4535" s="216"/>
      <c r="M4535" s="216"/>
      <c r="N4535" s="216"/>
      <c r="O4535" s="216"/>
      <c r="P4535" s="216"/>
      <c r="Q4535" s="216"/>
      <c r="R4535" s="216"/>
      <c r="S4535" s="216"/>
      <c r="T4535" s="216"/>
      <c r="U4535" s="216"/>
      <c r="V4535" s="216"/>
      <c r="W4535" s="216"/>
      <c r="X4535" s="216"/>
      <c r="Y4535" s="216"/>
      <c r="Z4535" s="216"/>
      <c r="AA4535" s="216"/>
      <c r="AB4535" s="216"/>
      <c r="AC4535" s="216"/>
      <c r="AD4535" s="216"/>
      <c r="AE4535" s="216"/>
      <c r="AF4535" s="216"/>
      <c r="AG4535" s="216"/>
      <c r="AH4535" s="216"/>
      <c r="AI4535" s="216"/>
      <c r="AJ4535" s="216"/>
      <c r="AK4535" s="216"/>
      <c r="AL4535" s="216"/>
      <c r="FY4535" s="184"/>
      <c r="JJ4535" s="184"/>
    </row>
    <row r="4536" spans="2:270">
      <c r="B4536" s="202"/>
      <c r="E4536" s="216"/>
      <c r="F4536" s="216"/>
      <c r="G4536" s="216"/>
      <c r="H4536" s="216"/>
      <c r="I4536" s="216"/>
      <c r="J4536" s="216"/>
      <c r="K4536" s="216"/>
      <c r="L4536" s="216"/>
      <c r="M4536" s="216"/>
      <c r="N4536" s="216"/>
      <c r="O4536" s="216"/>
      <c r="P4536" s="216"/>
      <c r="Q4536" s="216"/>
      <c r="R4536" s="216"/>
      <c r="S4536" s="216"/>
      <c r="T4536" s="216"/>
      <c r="U4536" s="216"/>
      <c r="V4536" s="216"/>
      <c r="W4536" s="216"/>
      <c r="X4536" s="216"/>
      <c r="Y4536" s="216"/>
      <c r="Z4536" s="216"/>
      <c r="AA4536" s="216"/>
      <c r="AB4536" s="216"/>
      <c r="AC4536" s="216"/>
      <c r="AD4536" s="216"/>
      <c r="AE4536" s="216"/>
      <c r="AF4536" s="216"/>
      <c r="AG4536" s="216"/>
      <c r="AH4536" s="216"/>
      <c r="AI4536" s="216"/>
      <c r="AJ4536" s="216"/>
      <c r="AK4536" s="216"/>
      <c r="AL4536" s="216"/>
      <c r="FY4536" s="184"/>
      <c r="JJ4536" s="184"/>
    </row>
    <row r="4537" spans="2:270">
      <c r="B4537" s="202"/>
      <c r="E4537" s="216"/>
      <c r="F4537" s="216"/>
      <c r="G4537" s="216"/>
      <c r="H4537" s="216"/>
      <c r="I4537" s="216"/>
      <c r="J4537" s="216"/>
      <c r="K4537" s="216"/>
      <c r="L4537" s="216"/>
      <c r="M4537" s="216"/>
      <c r="N4537" s="216"/>
      <c r="O4537" s="216"/>
      <c r="P4537" s="216"/>
      <c r="Q4537" s="216"/>
      <c r="R4537" s="216"/>
      <c r="S4537" s="216"/>
      <c r="T4537" s="216"/>
      <c r="U4537" s="216"/>
      <c r="V4537" s="216"/>
      <c r="W4537" s="216"/>
      <c r="X4537" s="216"/>
      <c r="Y4537" s="216"/>
      <c r="Z4537" s="216"/>
      <c r="AA4537" s="216"/>
      <c r="AB4537" s="216"/>
      <c r="AC4537" s="216"/>
      <c r="AD4537" s="216"/>
      <c r="AE4537" s="216"/>
      <c r="AF4537" s="216"/>
      <c r="AG4537" s="216"/>
      <c r="AH4537" s="216"/>
      <c r="AI4537" s="216"/>
      <c r="AJ4537" s="216"/>
      <c r="AK4537" s="216"/>
      <c r="AL4537" s="216"/>
      <c r="FY4537" s="184"/>
      <c r="JJ4537" s="184"/>
    </row>
    <row r="4538" spans="2:270">
      <c r="B4538" s="202"/>
      <c r="E4538" s="216"/>
      <c r="F4538" s="216"/>
      <c r="G4538" s="216"/>
      <c r="H4538" s="216"/>
      <c r="I4538" s="216"/>
      <c r="J4538" s="216"/>
      <c r="K4538" s="216"/>
      <c r="L4538" s="216"/>
      <c r="M4538" s="216"/>
      <c r="N4538" s="216"/>
      <c r="O4538" s="216"/>
      <c r="P4538" s="216"/>
      <c r="Q4538" s="216"/>
      <c r="R4538" s="216"/>
      <c r="S4538" s="216"/>
      <c r="T4538" s="216"/>
      <c r="U4538" s="216"/>
      <c r="V4538" s="216"/>
      <c r="W4538" s="216"/>
      <c r="X4538" s="216"/>
      <c r="Y4538" s="216"/>
      <c r="Z4538" s="216"/>
      <c r="AA4538" s="216"/>
      <c r="AB4538" s="216"/>
      <c r="AC4538" s="216"/>
      <c r="AD4538" s="216"/>
      <c r="AE4538" s="216"/>
      <c r="AF4538" s="216"/>
      <c r="AG4538" s="216"/>
      <c r="AH4538" s="216"/>
      <c r="AI4538" s="216"/>
      <c r="AJ4538" s="216"/>
      <c r="AK4538" s="216"/>
      <c r="AL4538" s="216"/>
      <c r="FY4538" s="184"/>
      <c r="JJ4538" s="184"/>
    </row>
    <row r="4539" spans="2:270">
      <c r="B4539" s="202"/>
      <c r="E4539" s="216"/>
      <c r="F4539" s="216"/>
      <c r="G4539" s="216"/>
      <c r="H4539" s="216"/>
      <c r="I4539" s="216"/>
      <c r="J4539" s="216"/>
      <c r="K4539" s="216"/>
      <c r="L4539" s="216"/>
      <c r="M4539" s="216"/>
      <c r="N4539" s="216"/>
      <c r="O4539" s="216"/>
      <c r="P4539" s="216"/>
      <c r="Q4539" s="216"/>
      <c r="R4539" s="216"/>
      <c r="S4539" s="216"/>
      <c r="T4539" s="216"/>
      <c r="U4539" s="216"/>
      <c r="V4539" s="216"/>
      <c r="W4539" s="216"/>
      <c r="X4539" s="216"/>
      <c r="Y4539" s="216"/>
      <c r="Z4539" s="216"/>
      <c r="AA4539" s="216"/>
      <c r="AB4539" s="216"/>
      <c r="AC4539" s="216"/>
      <c r="AD4539" s="216"/>
      <c r="AE4539" s="216"/>
      <c r="AF4539" s="216"/>
      <c r="AG4539" s="216"/>
      <c r="AH4539" s="216"/>
      <c r="AI4539" s="216"/>
      <c r="AJ4539" s="216"/>
      <c r="AK4539" s="216"/>
      <c r="AL4539" s="216"/>
      <c r="FY4539" s="184"/>
      <c r="JJ4539" s="184"/>
    </row>
    <row r="4540" spans="2:270">
      <c r="B4540" s="202"/>
      <c r="E4540" s="216"/>
      <c r="F4540" s="216"/>
      <c r="G4540" s="216"/>
      <c r="H4540" s="216"/>
      <c r="I4540" s="216"/>
      <c r="J4540" s="216"/>
      <c r="K4540" s="216"/>
      <c r="L4540" s="216"/>
      <c r="M4540" s="216"/>
      <c r="N4540" s="216"/>
      <c r="O4540" s="216"/>
      <c r="P4540" s="216"/>
      <c r="Q4540" s="216"/>
      <c r="R4540" s="216"/>
      <c r="S4540" s="216"/>
      <c r="T4540" s="216"/>
      <c r="U4540" s="216"/>
      <c r="V4540" s="216"/>
      <c r="W4540" s="216"/>
      <c r="X4540" s="216"/>
      <c r="Y4540" s="216"/>
      <c r="Z4540" s="216"/>
      <c r="AA4540" s="216"/>
      <c r="AB4540" s="216"/>
      <c r="AC4540" s="216"/>
      <c r="AD4540" s="216"/>
      <c r="AE4540" s="216"/>
      <c r="AF4540" s="216"/>
      <c r="AG4540" s="216"/>
      <c r="AH4540" s="216"/>
      <c r="AI4540" s="216"/>
      <c r="AJ4540" s="216"/>
      <c r="AK4540" s="216"/>
      <c r="AL4540" s="216"/>
      <c r="FY4540" s="184"/>
      <c r="JJ4540" s="184"/>
    </row>
    <row r="4541" spans="2:270">
      <c r="B4541" s="202"/>
      <c r="E4541" s="216"/>
      <c r="F4541" s="216"/>
      <c r="G4541" s="216"/>
      <c r="H4541" s="216"/>
      <c r="I4541" s="216"/>
      <c r="J4541" s="216"/>
      <c r="K4541" s="216"/>
      <c r="L4541" s="216"/>
      <c r="M4541" s="216"/>
      <c r="N4541" s="216"/>
      <c r="O4541" s="216"/>
      <c r="P4541" s="216"/>
      <c r="Q4541" s="216"/>
      <c r="R4541" s="216"/>
      <c r="S4541" s="216"/>
      <c r="T4541" s="216"/>
      <c r="U4541" s="216"/>
      <c r="V4541" s="216"/>
      <c r="W4541" s="216"/>
      <c r="X4541" s="216"/>
      <c r="Y4541" s="216"/>
      <c r="Z4541" s="216"/>
      <c r="AA4541" s="216"/>
      <c r="AB4541" s="216"/>
      <c r="AC4541" s="216"/>
      <c r="AD4541" s="216"/>
      <c r="AE4541" s="216"/>
      <c r="AF4541" s="216"/>
      <c r="AG4541" s="216"/>
      <c r="AH4541" s="216"/>
      <c r="AI4541" s="216"/>
      <c r="AJ4541" s="216"/>
      <c r="AK4541" s="216"/>
      <c r="AL4541" s="216"/>
      <c r="FY4541" s="184"/>
      <c r="JJ4541" s="184"/>
    </row>
    <row r="4542" spans="2:270">
      <c r="B4542" s="202"/>
      <c r="E4542" s="216"/>
      <c r="F4542" s="216"/>
      <c r="G4542" s="216"/>
      <c r="H4542" s="216"/>
      <c r="I4542" s="216"/>
      <c r="J4542" s="216"/>
      <c r="K4542" s="216"/>
      <c r="L4542" s="216"/>
      <c r="M4542" s="216"/>
      <c r="N4542" s="216"/>
      <c r="O4542" s="216"/>
      <c r="P4542" s="216"/>
      <c r="Q4542" s="216"/>
      <c r="R4542" s="216"/>
      <c r="S4542" s="216"/>
      <c r="T4542" s="216"/>
      <c r="U4542" s="216"/>
      <c r="V4542" s="216"/>
      <c r="W4542" s="216"/>
      <c r="X4542" s="216"/>
      <c r="Y4542" s="216"/>
      <c r="Z4542" s="216"/>
      <c r="AA4542" s="216"/>
      <c r="AB4542" s="216"/>
      <c r="AC4542" s="216"/>
      <c r="AD4542" s="216"/>
      <c r="AE4542" s="216"/>
      <c r="AF4542" s="216"/>
      <c r="AG4542" s="216"/>
      <c r="AH4542" s="216"/>
      <c r="AI4542" s="216"/>
      <c r="AJ4542" s="216"/>
      <c r="AK4542" s="216"/>
      <c r="AL4542" s="216"/>
      <c r="FY4542" s="184"/>
      <c r="JJ4542" s="184"/>
    </row>
    <row r="4543" spans="2:270">
      <c r="B4543" s="202"/>
      <c r="E4543" s="216"/>
      <c r="F4543" s="216"/>
      <c r="G4543" s="216"/>
      <c r="H4543" s="216"/>
      <c r="I4543" s="216"/>
      <c r="J4543" s="216"/>
      <c r="K4543" s="216"/>
      <c r="L4543" s="216"/>
      <c r="M4543" s="216"/>
      <c r="N4543" s="216"/>
      <c r="O4543" s="216"/>
      <c r="P4543" s="216"/>
      <c r="Q4543" s="216"/>
      <c r="R4543" s="216"/>
      <c r="S4543" s="216"/>
      <c r="T4543" s="216"/>
      <c r="U4543" s="216"/>
      <c r="V4543" s="216"/>
      <c r="W4543" s="216"/>
      <c r="X4543" s="216"/>
      <c r="Y4543" s="216"/>
      <c r="Z4543" s="216"/>
      <c r="AA4543" s="216"/>
      <c r="AB4543" s="216"/>
      <c r="AC4543" s="216"/>
      <c r="AD4543" s="216"/>
      <c r="AE4543" s="216"/>
      <c r="AF4543" s="216"/>
      <c r="AG4543" s="216"/>
      <c r="AH4543" s="216"/>
      <c r="AI4543" s="216"/>
      <c r="AJ4543" s="216"/>
      <c r="AK4543" s="216"/>
      <c r="AL4543" s="216"/>
      <c r="FY4543" s="184"/>
      <c r="JJ4543" s="184"/>
    </row>
    <row r="4544" spans="2:270">
      <c r="B4544" s="202"/>
      <c r="E4544" s="216"/>
      <c r="F4544" s="216"/>
      <c r="G4544" s="216"/>
      <c r="H4544" s="216"/>
      <c r="I4544" s="216"/>
      <c r="J4544" s="216"/>
      <c r="K4544" s="216"/>
      <c r="L4544" s="216"/>
      <c r="M4544" s="216"/>
      <c r="N4544" s="216"/>
      <c r="O4544" s="216"/>
      <c r="P4544" s="216"/>
      <c r="Q4544" s="216"/>
      <c r="R4544" s="216"/>
      <c r="S4544" s="216"/>
      <c r="T4544" s="216"/>
      <c r="U4544" s="216"/>
      <c r="V4544" s="216"/>
      <c r="W4544" s="216"/>
      <c r="X4544" s="216"/>
      <c r="Y4544" s="216"/>
      <c r="Z4544" s="216"/>
      <c r="AA4544" s="216"/>
      <c r="AB4544" s="216"/>
      <c r="AC4544" s="216"/>
      <c r="AD4544" s="216"/>
      <c r="AE4544" s="216"/>
      <c r="AF4544" s="216"/>
      <c r="AG4544" s="216"/>
      <c r="AH4544" s="216"/>
      <c r="AI4544" s="216"/>
      <c r="AJ4544" s="216"/>
      <c r="AK4544" s="216"/>
      <c r="AL4544" s="216"/>
      <c r="FY4544" s="184"/>
      <c r="JJ4544" s="184"/>
    </row>
    <row r="4545" spans="2:270">
      <c r="B4545" s="202"/>
      <c r="E4545" s="216"/>
      <c r="F4545" s="216"/>
      <c r="G4545" s="216"/>
      <c r="H4545" s="216"/>
      <c r="I4545" s="216"/>
      <c r="J4545" s="216"/>
      <c r="K4545" s="216"/>
      <c r="L4545" s="216"/>
      <c r="M4545" s="216"/>
      <c r="N4545" s="216"/>
      <c r="O4545" s="216"/>
      <c r="P4545" s="216"/>
      <c r="Q4545" s="216"/>
      <c r="R4545" s="216"/>
      <c r="S4545" s="216"/>
      <c r="T4545" s="216"/>
      <c r="U4545" s="216"/>
      <c r="V4545" s="216"/>
      <c r="W4545" s="216"/>
      <c r="X4545" s="216"/>
      <c r="Y4545" s="216"/>
      <c r="Z4545" s="216"/>
      <c r="AA4545" s="216"/>
      <c r="AB4545" s="216"/>
      <c r="AC4545" s="216"/>
      <c r="AD4545" s="216"/>
      <c r="AE4545" s="216"/>
      <c r="AF4545" s="216"/>
      <c r="AG4545" s="216"/>
      <c r="AH4545" s="216"/>
      <c r="AI4545" s="216"/>
      <c r="AJ4545" s="216"/>
      <c r="AK4545" s="216"/>
      <c r="AL4545" s="216"/>
      <c r="FY4545" s="184"/>
      <c r="JJ4545" s="184"/>
    </row>
    <row r="4546" spans="2:270">
      <c r="B4546" s="202"/>
      <c r="E4546" s="216"/>
      <c r="F4546" s="216"/>
      <c r="G4546" s="216"/>
      <c r="H4546" s="216"/>
      <c r="I4546" s="216"/>
      <c r="J4546" s="216"/>
      <c r="K4546" s="216"/>
      <c r="L4546" s="216"/>
      <c r="M4546" s="216"/>
      <c r="N4546" s="216"/>
      <c r="O4546" s="216"/>
      <c r="P4546" s="216"/>
      <c r="Q4546" s="216"/>
      <c r="R4546" s="216"/>
      <c r="S4546" s="216"/>
      <c r="T4546" s="216"/>
      <c r="U4546" s="216"/>
      <c r="V4546" s="216"/>
      <c r="W4546" s="216"/>
      <c r="X4546" s="216"/>
      <c r="Y4546" s="216"/>
      <c r="Z4546" s="216"/>
      <c r="AA4546" s="216"/>
      <c r="AB4546" s="216"/>
      <c r="AC4546" s="216"/>
      <c r="AD4546" s="216"/>
      <c r="AE4546" s="216"/>
      <c r="AF4546" s="216"/>
      <c r="AG4546" s="216"/>
      <c r="AH4546" s="216"/>
      <c r="AI4546" s="216"/>
      <c r="AJ4546" s="216"/>
      <c r="AK4546" s="216"/>
      <c r="AL4546" s="216"/>
      <c r="FY4546" s="184"/>
      <c r="JJ4546" s="184"/>
    </row>
    <row r="4547" spans="2:270">
      <c r="B4547" s="202"/>
      <c r="E4547" s="216"/>
      <c r="F4547" s="216"/>
      <c r="G4547" s="216"/>
      <c r="H4547" s="216"/>
      <c r="I4547" s="216"/>
      <c r="J4547" s="216"/>
      <c r="K4547" s="216"/>
      <c r="L4547" s="216"/>
      <c r="M4547" s="216"/>
      <c r="N4547" s="216"/>
      <c r="O4547" s="216"/>
      <c r="P4547" s="216"/>
      <c r="Q4547" s="216"/>
      <c r="R4547" s="216"/>
      <c r="S4547" s="216"/>
      <c r="T4547" s="216"/>
      <c r="U4547" s="216"/>
      <c r="V4547" s="216"/>
      <c r="W4547" s="216"/>
      <c r="X4547" s="216"/>
      <c r="Y4547" s="216"/>
      <c r="Z4547" s="216"/>
      <c r="AA4547" s="216"/>
      <c r="AB4547" s="216"/>
      <c r="AC4547" s="216"/>
      <c r="AD4547" s="216"/>
      <c r="AE4547" s="216"/>
      <c r="AF4547" s="216"/>
      <c r="AG4547" s="216"/>
      <c r="AH4547" s="216"/>
      <c r="AI4547" s="216"/>
      <c r="AJ4547" s="216"/>
      <c r="AK4547" s="216"/>
      <c r="AL4547" s="216"/>
      <c r="FY4547" s="184"/>
      <c r="JJ4547" s="184"/>
    </row>
    <row r="4548" spans="2:270">
      <c r="B4548" s="202"/>
      <c r="E4548" s="216"/>
      <c r="F4548" s="216"/>
      <c r="G4548" s="216"/>
      <c r="H4548" s="216"/>
      <c r="I4548" s="216"/>
      <c r="J4548" s="216"/>
      <c r="K4548" s="216"/>
      <c r="L4548" s="216"/>
      <c r="M4548" s="216"/>
      <c r="N4548" s="216"/>
      <c r="O4548" s="216"/>
      <c r="P4548" s="216"/>
      <c r="Q4548" s="216"/>
      <c r="R4548" s="216"/>
      <c r="S4548" s="216"/>
      <c r="T4548" s="216"/>
      <c r="U4548" s="216"/>
      <c r="V4548" s="216"/>
      <c r="W4548" s="216"/>
      <c r="X4548" s="216"/>
      <c r="Y4548" s="216"/>
      <c r="Z4548" s="216"/>
      <c r="AA4548" s="216"/>
      <c r="AB4548" s="216"/>
      <c r="AC4548" s="216"/>
      <c r="AD4548" s="216"/>
      <c r="AE4548" s="216"/>
      <c r="AF4548" s="216"/>
      <c r="AG4548" s="216"/>
      <c r="AH4548" s="216"/>
      <c r="AI4548" s="216"/>
      <c r="AJ4548" s="216"/>
      <c r="AK4548" s="216"/>
      <c r="AL4548" s="216"/>
      <c r="FY4548" s="184"/>
      <c r="JJ4548" s="184"/>
    </row>
    <row r="4549" spans="2:270">
      <c r="B4549" s="202"/>
      <c r="E4549" s="216"/>
      <c r="F4549" s="216"/>
      <c r="G4549" s="216"/>
      <c r="H4549" s="216"/>
      <c r="I4549" s="216"/>
      <c r="J4549" s="216"/>
      <c r="K4549" s="216"/>
      <c r="L4549" s="216"/>
      <c r="M4549" s="216"/>
      <c r="N4549" s="216"/>
      <c r="O4549" s="216"/>
      <c r="P4549" s="216"/>
      <c r="Q4549" s="216"/>
      <c r="R4549" s="216"/>
      <c r="S4549" s="216"/>
      <c r="T4549" s="216"/>
      <c r="U4549" s="216"/>
      <c r="V4549" s="216"/>
      <c r="W4549" s="216"/>
      <c r="X4549" s="216"/>
      <c r="Y4549" s="216"/>
      <c r="Z4549" s="216"/>
      <c r="AA4549" s="216"/>
      <c r="AB4549" s="216"/>
      <c r="AC4549" s="216"/>
      <c r="AD4549" s="216"/>
      <c r="AE4549" s="216"/>
      <c r="AF4549" s="216"/>
      <c r="AG4549" s="216"/>
      <c r="AH4549" s="216"/>
      <c r="AI4549" s="216"/>
      <c r="AJ4549" s="216"/>
      <c r="AK4549" s="216"/>
      <c r="AL4549" s="216"/>
      <c r="FY4549" s="184"/>
      <c r="JJ4549" s="184"/>
    </row>
    <row r="4550" spans="2:270">
      <c r="B4550" s="202"/>
      <c r="E4550" s="216"/>
      <c r="F4550" s="216"/>
      <c r="G4550" s="216"/>
      <c r="H4550" s="216"/>
      <c r="I4550" s="216"/>
      <c r="J4550" s="216"/>
      <c r="K4550" s="216"/>
      <c r="L4550" s="216"/>
      <c r="M4550" s="216"/>
      <c r="N4550" s="216"/>
      <c r="O4550" s="216"/>
      <c r="P4550" s="216"/>
      <c r="Q4550" s="216"/>
      <c r="R4550" s="216"/>
      <c r="S4550" s="216"/>
      <c r="T4550" s="216"/>
      <c r="U4550" s="216"/>
      <c r="V4550" s="216"/>
      <c r="W4550" s="216"/>
      <c r="X4550" s="216"/>
      <c r="Y4550" s="216"/>
      <c r="Z4550" s="216"/>
      <c r="AA4550" s="216"/>
      <c r="AB4550" s="216"/>
      <c r="AC4550" s="216"/>
      <c r="AD4550" s="216"/>
      <c r="AE4550" s="216"/>
      <c r="AF4550" s="216"/>
      <c r="AG4550" s="216"/>
      <c r="AH4550" s="216"/>
      <c r="AI4550" s="216"/>
      <c r="AJ4550" s="216"/>
      <c r="AK4550" s="216"/>
      <c r="AL4550" s="216"/>
      <c r="FY4550" s="184"/>
      <c r="JJ4550" s="184"/>
    </row>
    <row r="4551" spans="2:270">
      <c r="B4551" s="202"/>
      <c r="E4551" s="216"/>
      <c r="F4551" s="216"/>
      <c r="G4551" s="216"/>
      <c r="H4551" s="216"/>
      <c r="I4551" s="216"/>
      <c r="J4551" s="216"/>
      <c r="K4551" s="216"/>
      <c r="L4551" s="216"/>
      <c r="M4551" s="216"/>
      <c r="N4551" s="216"/>
      <c r="O4551" s="216"/>
      <c r="P4551" s="216"/>
      <c r="Q4551" s="216"/>
      <c r="R4551" s="216"/>
      <c r="S4551" s="216"/>
      <c r="T4551" s="216"/>
      <c r="U4551" s="216"/>
      <c r="V4551" s="216"/>
      <c r="W4551" s="216"/>
      <c r="X4551" s="216"/>
      <c r="Y4551" s="216"/>
      <c r="Z4551" s="216"/>
      <c r="AA4551" s="216"/>
      <c r="AB4551" s="216"/>
      <c r="AC4551" s="216"/>
      <c r="AD4551" s="216"/>
      <c r="AE4551" s="216"/>
      <c r="AF4551" s="216"/>
      <c r="AG4551" s="216"/>
      <c r="AH4551" s="216"/>
      <c r="AI4551" s="216"/>
      <c r="AJ4551" s="216"/>
      <c r="AK4551" s="216"/>
      <c r="AL4551" s="216"/>
      <c r="FY4551" s="184"/>
      <c r="JJ4551" s="184"/>
    </row>
    <row r="4552" spans="2:270">
      <c r="B4552" s="202"/>
      <c r="E4552" s="216"/>
      <c r="F4552" s="216"/>
      <c r="G4552" s="216"/>
      <c r="H4552" s="216"/>
      <c r="I4552" s="216"/>
      <c r="J4552" s="216"/>
      <c r="K4552" s="216"/>
      <c r="L4552" s="216"/>
      <c r="M4552" s="216"/>
      <c r="N4552" s="216"/>
      <c r="O4552" s="216"/>
      <c r="P4552" s="216"/>
      <c r="Q4552" s="216"/>
      <c r="R4552" s="216"/>
      <c r="S4552" s="216"/>
      <c r="T4552" s="216"/>
      <c r="U4552" s="216"/>
      <c r="V4552" s="216"/>
      <c r="W4552" s="216"/>
      <c r="X4552" s="216"/>
      <c r="Y4552" s="216"/>
      <c r="Z4552" s="216"/>
      <c r="AA4552" s="216"/>
      <c r="AB4552" s="216"/>
      <c r="AC4552" s="216"/>
      <c r="AD4552" s="216"/>
      <c r="AE4552" s="216"/>
      <c r="AF4552" s="216"/>
      <c r="AG4552" s="216"/>
      <c r="AH4552" s="216"/>
      <c r="AI4552" s="216"/>
      <c r="AJ4552" s="216"/>
      <c r="AK4552" s="216"/>
      <c r="AL4552" s="216"/>
      <c r="FY4552" s="184"/>
      <c r="JJ4552" s="184"/>
    </row>
    <row r="4553" spans="2:270">
      <c r="B4553" s="202"/>
      <c r="E4553" s="216"/>
      <c r="F4553" s="216"/>
      <c r="G4553" s="216"/>
      <c r="H4553" s="216"/>
      <c r="I4553" s="216"/>
      <c r="J4553" s="216"/>
      <c r="K4553" s="216"/>
      <c r="L4553" s="216"/>
      <c r="M4553" s="216"/>
      <c r="N4553" s="216"/>
      <c r="O4553" s="216"/>
      <c r="P4553" s="216"/>
      <c r="Q4553" s="216"/>
      <c r="R4553" s="216"/>
      <c r="S4553" s="216"/>
      <c r="T4553" s="216"/>
      <c r="U4553" s="216"/>
      <c r="V4553" s="216"/>
      <c r="W4553" s="216"/>
      <c r="X4553" s="216"/>
      <c r="Y4553" s="216"/>
      <c r="Z4553" s="216"/>
      <c r="AA4553" s="216"/>
      <c r="AB4553" s="216"/>
      <c r="AC4553" s="216"/>
      <c r="AD4553" s="216"/>
      <c r="AE4553" s="216"/>
      <c r="AF4553" s="216"/>
      <c r="AG4553" s="216"/>
      <c r="AH4553" s="216"/>
      <c r="AI4553" s="216"/>
      <c r="AJ4553" s="216"/>
      <c r="AK4553" s="216"/>
      <c r="AL4553" s="216"/>
      <c r="FY4553" s="184"/>
      <c r="JJ4553" s="184"/>
    </row>
    <row r="4554" spans="2:270">
      <c r="B4554" s="202"/>
      <c r="E4554" s="216"/>
      <c r="F4554" s="216"/>
      <c r="G4554" s="216"/>
      <c r="H4554" s="216"/>
      <c r="I4554" s="216"/>
      <c r="J4554" s="216"/>
      <c r="K4554" s="216"/>
      <c r="L4554" s="216"/>
      <c r="M4554" s="216"/>
      <c r="N4554" s="216"/>
      <c r="O4554" s="216"/>
      <c r="P4554" s="216"/>
      <c r="Q4554" s="216"/>
      <c r="R4554" s="216"/>
      <c r="S4554" s="216"/>
      <c r="T4554" s="216"/>
      <c r="U4554" s="216"/>
      <c r="V4554" s="216"/>
      <c r="W4554" s="216"/>
      <c r="X4554" s="216"/>
      <c r="Y4554" s="216"/>
      <c r="Z4554" s="216"/>
      <c r="AA4554" s="216"/>
      <c r="AB4554" s="216"/>
      <c r="AC4554" s="216"/>
      <c r="AD4554" s="216"/>
      <c r="AE4554" s="216"/>
      <c r="AF4554" s="216"/>
      <c r="AG4554" s="216"/>
      <c r="AH4554" s="216"/>
      <c r="AI4554" s="216"/>
      <c r="AJ4554" s="216"/>
      <c r="AK4554" s="216"/>
      <c r="AL4554" s="216"/>
      <c r="FY4554" s="184"/>
      <c r="JJ4554" s="184"/>
    </row>
    <row r="4555" spans="2:270">
      <c r="B4555" s="202"/>
      <c r="E4555" s="216"/>
      <c r="F4555" s="216"/>
      <c r="G4555" s="216"/>
      <c r="H4555" s="216"/>
      <c r="I4555" s="216"/>
      <c r="J4555" s="216"/>
      <c r="K4555" s="216"/>
      <c r="L4555" s="216"/>
      <c r="M4555" s="216"/>
      <c r="N4555" s="216"/>
      <c r="O4555" s="216"/>
      <c r="P4555" s="216"/>
      <c r="Q4555" s="216"/>
      <c r="R4555" s="216"/>
      <c r="S4555" s="216"/>
      <c r="T4555" s="216"/>
      <c r="U4555" s="216"/>
      <c r="V4555" s="216"/>
      <c r="W4555" s="216"/>
      <c r="X4555" s="216"/>
      <c r="Y4555" s="216"/>
      <c r="Z4555" s="216"/>
      <c r="AA4555" s="216"/>
      <c r="AB4555" s="216"/>
      <c r="AC4555" s="216"/>
      <c r="AD4555" s="216"/>
      <c r="AE4555" s="216"/>
      <c r="AF4555" s="216"/>
      <c r="AG4555" s="216"/>
      <c r="AH4555" s="216"/>
      <c r="AI4555" s="216"/>
      <c r="AJ4555" s="216"/>
      <c r="AK4555" s="216"/>
      <c r="AL4555" s="216"/>
      <c r="FY4555" s="184"/>
      <c r="JJ4555" s="184"/>
    </row>
    <row r="4556" spans="2:270">
      <c r="B4556" s="202"/>
      <c r="E4556" s="216"/>
      <c r="F4556" s="216"/>
      <c r="G4556" s="216"/>
      <c r="H4556" s="216"/>
      <c r="I4556" s="216"/>
      <c r="J4556" s="216"/>
      <c r="K4556" s="216"/>
      <c r="L4556" s="216"/>
      <c r="M4556" s="216"/>
      <c r="N4556" s="216"/>
      <c r="O4556" s="216"/>
      <c r="P4556" s="216"/>
      <c r="Q4556" s="216"/>
      <c r="R4556" s="216"/>
      <c r="S4556" s="216"/>
      <c r="T4556" s="216"/>
      <c r="U4556" s="216"/>
      <c r="V4556" s="216"/>
      <c r="W4556" s="216"/>
      <c r="X4556" s="216"/>
      <c r="Y4556" s="216"/>
      <c r="Z4556" s="216"/>
      <c r="AA4556" s="216"/>
      <c r="AB4556" s="216"/>
      <c r="AC4556" s="216"/>
      <c r="AD4556" s="216"/>
      <c r="AE4556" s="216"/>
      <c r="AF4556" s="216"/>
      <c r="AG4556" s="216"/>
      <c r="AH4556" s="216"/>
      <c r="AI4556" s="216"/>
      <c r="AJ4556" s="216"/>
      <c r="AK4556" s="216"/>
      <c r="AL4556" s="216"/>
      <c r="FY4556" s="184"/>
      <c r="JJ4556" s="184"/>
    </row>
    <row r="4557" spans="2:270">
      <c r="B4557" s="202"/>
      <c r="E4557" s="216"/>
      <c r="F4557" s="216"/>
      <c r="G4557" s="216"/>
      <c r="H4557" s="216"/>
      <c r="I4557" s="216"/>
      <c r="J4557" s="216"/>
      <c r="K4557" s="216"/>
      <c r="L4557" s="216"/>
      <c r="M4557" s="216"/>
      <c r="N4557" s="216"/>
      <c r="O4557" s="216"/>
      <c r="P4557" s="216"/>
      <c r="Q4557" s="216"/>
      <c r="R4557" s="216"/>
      <c r="S4557" s="216"/>
      <c r="T4557" s="216"/>
      <c r="U4557" s="216"/>
      <c r="V4557" s="216"/>
      <c r="W4557" s="216"/>
      <c r="X4557" s="216"/>
      <c r="Y4557" s="216"/>
      <c r="Z4557" s="216"/>
      <c r="AA4557" s="216"/>
      <c r="AB4557" s="216"/>
      <c r="AC4557" s="216"/>
      <c r="AD4557" s="216"/>
      <c r="AE4557" s="216"/>
      <c r="AF4557" s="216"/>
      <c r="AG4557" s="216"/>
      <c r="AH4557" s="216"/>
      <c r="AI4557" s="216"/>
      <c r="AJ4557" s="216"/>
      <c r="AK4557" s="216"/>
      <c r="AL4557" s="216"/>
      <c r="FY4557" s="184"/>
      <c r="JJ4557" s="184"/>
    </row>
    <row r="4558" spans="2:270">
      <c r="B4558" s="202"/>
      <c r="E4558" s="216"/>
      <c r="F4558" s="216"/>
      <c r="G4558" s="216"/>
      <c r="H4558" s="216"/>
      <c r="I4558" s="216"/>
      <c r="J4558" s="216"/>
      <c r="K4558" s="216"/>
      <c r="L4558" s="216"/>
      <c r="M4558" s="216"/>
      <c r="N4558" s="216"/>
      <c r="O4558" s="216"/>
      <c r="P4558" s="216"/>
      <c r="Q4558" s="216"/>
      <c r="R4558" s="216"/>
      <c r="S4558" s="216"/>
      <c r="T4558" s="216"/>
      <c r="U4558" s="216"/>
      <c r="V4558" s="216"/>
      <c r="W4558" s="216"/>
      <c r="X4558" s="216"/>
      <c r="Y4558" s="216"/>
      <c r="Z4558" s="216"/>
      <c r="AA4558" s="216"/>
      <c r="AB4558" s="216"/>
      <c r="AC4558" s="216"/>
      <c r="AD4558" s="216"/>
      <c r="AE4558" s="216"/>
      <c r="AF4558" s="216"/>
      <c r="AG4558" s="216"/>
      <c r="AH4558" s="216"/>
      <c r="AI4558" s="216"/>
      <c r="AJ4558" s="216"/>
      <c r="AK4558" s="216"/>
      <c r="AL4558" s="216"/>
      <c r="FY4558" s="184"/>
      <c r="JJ4558" s="184"/>
    </row>
    <row r="4559" spans="2:270">
      <c r="B4559" s="202"/>
      <c r="E4559" s="216"/>
      <c r="F4559" s="216"/>
      <c r="G4559" s="216"/>
      <c r="H4559" s="216"/>
      <c r="I4559" s="216"/>
      <c r="J4559" s="216"/>
      <c r="K4559" s="216"/>
      <c r="L4559" s="216"/>
      <c r="M4559" s="216"/>
      <c r="N4559" s="216"/>
      <c r="O4559" s="216"/>
      <c r="P4559" s="216"/>
      <c r="Q4559" s="216"/>
      <c r="R4559" s="216"/>
      <c r="S4559" s="216"/>
      <c r="T4559" s="216"/>
      <c r="U4559" s="216"/>
      <c r="V4559" s="216"/>
      <c r="W4559" s="216"/>
      <c r="X4559" s="216"/>
      <c r="Y4559" s="216"/>
      <c r="Z4559" s="216"/>
      <c r="AA4559" s="216"/>
      <c r="AB4559" s="216"/>
      <c r="AC4559" s="216"/>
      <c r="AD4559" s="216"/>
      <c r="AE4559" s="216"/>
      <c r="AF4559" s="216"/>
      <c r="AG4559" s="216"/>
      <c r="AH4559" s="216"/>
      <c r="AI4559" s="216"/>
      <c r="AJ4559" s="216"/>
      <c r="AK4559" s="216"/>
      <c r="AL4559" s="216"/>
      <c r="FY4559" s="184"/>
      <c r="JJ4559" s="184"/>
    </row>
    <row r="4560" spans="2:270">
      <c r="B4560" s="202"/>
      <c r="E4560" s="216"/>
      <c r="F4560" s="216"/>
      <c r="G4560" s="216"/>
      <c r="H4560" s="216"/>
      <c r="I4560" s="216"/>
      <c r="J4560" s="216"/>
      <c r="K4560" s="216"/>
      <c r="L4560" s="216"/>
      <c r="M4560" s="216"/>
      <c r="N4560" s="216"/>
      <c r="O4560" s="216"/>
      <c r="P4560" s="216"/>
      <c r="Q4560" s="216"/>
      <c r="R4560" s="216"/>
      <c r="S4560" s="216"/>
      <c r="T4560" s="216"/>
      <c r="U4560" s="216"/>
      <c r="V4560" s="216"/>
      <c r="W4560" s="216"/>
      <c r="X4560" s="216"/>
      <c r="Y4560" s="216"/>
      <c r="Z4560" s="216"/>
      <c r="AA4560" s="216"/>
      <c r="AB4560" s="216"/>
      <c r="AC4560" s="216"/>
      <c r="AD4560" s="216"/>
      <c r="AE4560" s="216"/>
      <c r="AF4560" s="216"/>
      <c r="AG4560" s="216"/>
      <c r="AH4560" s="216"/>
      <c r="AI4560" s="216"/>
      <c r="AJ4560" s="216"/>
      <c r="AK4560" s="216"/>
      <c r="AL4560" s="216"/>
      <c r="FY4560" s="184"/>
      <c r="JJ4560" s="184"/>
    </row>
    <row r="4561" spans="2:270">
      <c r="B4561" s="202"/>
      <c r="E4561" s="216"/>
      <c r="F4561" s="216"/>
      <c r="G4561" s="216"/>
      <c r="H4561" s="216"/>
      <c r="I4561" s="216"/>
      <c r="J4561" s="216"/>
      <c r="K4561" s="216"/>
      <c r="L4561" s="216"/>
      <c r="M4561" s="216"/>
      <c r="N4561" s="216"/>
      <c r="O4561" s="216"/>
      <c r="P4561" s="216"/>
      <c r="Q4561" s="216"/>
      <c r="R4561" s="216"/>
      <c r="S4561" s="216"/>
      <c r="T4561" s="216"/>
      <c r="U4561" s="216"/>
      <c r="V4561" s="216"/>
      <c r="W4561" s="216"/>
      <c r="X4561" s="216"/>
      <c r="Y4561" s="216"/>
      <c r="Z4561" s="216"/>
      <c r="AA4561" s="216"/>
      <c r="AB4561" s="216"/>
      <c r="AC4561" s="216"/>
      <c r="AD4561" s="216"/>
      <c r="AE4561" s="216"/>
      <c r="AF4561" s="216"/>
      <c r="AG4561" s="216"/>
      <c r="AH4561" s="216"/>
      <c r="AI4561" s="216"/>
      <c r="AJ4561" s="216"/>
      <c r="AK4561" s="216"/>
      <c r="AL4561" s="216"/>
      <c r="FY4561" s="184"/>
      <c r="JJ4561" s="184"/>
    </row>
    <row r="4562" spans="2:270">
      <c r="B4562" s="202"/>
      <c r="E4562" s="216"/>
      <c r="F4562" s="216"/>
      <c r="G4562" s="216"/>
      <c r="H4562" s="216"/>
      <c r="I4562" s="216"/>
      <c r="J4562" s="216"/>
      <c r="K4562" s="216"/>
      <c r="L4562" s="216"/>
      <c r="M4562" s="216"/>
      <c r="N4562" s="216"/>
      <c r="O4562" s="216"/>
      <c r="P4562" s="216"/>
      <c r="Q4562" s="216"/>
      <c r="R4562" s="216"/>
      <c r="S4562" s="216"/>
      <c r="T4562" s="216"/>
      <c r="U4562" s="216"/>
      <c r="V4562" s="216"/>
      <c r="W4562" s="216"/>
      <c r="X4562" s="216"/>
      <c r="Y4562" s="216"/>
      <c r="Z4562" s="216"/>
      <c r="AA4562" s="216"/>
      <c r="AB4562" s="216"/>
      <c r="AC4562" s="216"/>
      <c r="AD4562" s="216"/>
      <c r="AE4562" s="216"/>
      <c r="AF4562" s="216"/>
      <c r="AG4562" s="216"/>
      <c r="AH4562" s="216"/>
      <c r="AI4562" s="216"/>
      <c r="AJ4562" s="216"/>
      <c r="AK4562" s="216"/>
      <c r="AL4562" s="216"/>
      <c r="FY4562" s="184"/>
      <c r="JJ4562" s="184"/>
    </row>
    <row r="4563" spans="2:270">
      <c r="B4563" s="202"/>
      <c r="E4563" s="216"/>
      <c r="F4563" s="216"/>
      <c r="G4563" s="216"/>
      <c r="H4563" s="216"/>
      <c r="I4563" s="216"/>
      <c r="J4563" s="216"/>
      <c r="K4563" s="216"/>
      <c r="L4563" s="216"/>
      <c r="M4563" s="216"/>
      <c r="N4563" s="216"/>
      <c r="O4563" s="216"/>
      <c r="P4563" s="216"/>
      <c r="Q4563" s="216"/>
      <c r="R4563" s="216"/>
      <c r="S4563" s="216"/>
      <c r="T4563" s="216"/>
      <c r="U4563" s="216"/>
      <c r="V4563" s="216"/>
      <c r="W4563" s="216"/>
      <c r="X4563" s="216"/>
      <c r="Y4563" s="216"/>
      <c r="Z4563" s="216"/>
      <c r="AA4563" s="216"/>
      <c r="AB4563" s="216"/>
      <c r="AC4563" s="216"/>
      <c r="AD4563" s="216"/>
      <c r="AE4563" s="216"/>
      <c r="AF4563" s="216"/>
      <c r="AG4563" s="216"/>
      <c r="AH4563" s="216"/>
      <c r="AI4563" s="216"/>
      <c r="AJ4563" s="216"/>
      <c r="AK4563" s="216"/>
      <c r="AL4563" s="216"/>
      <c r="FY4563" s="184"/>
      <c r="JJ4563" s="184"/>
    </row>
    <row r="4564" spans="2:270">
      <c r="B4564" s="202"/>
      <c r="E4564" s="216"/>
      <c r="F4564" s="216"/>
      <c r="G4564" s="216"/>
      <c r="H4564" s="216"/>
      <c r="I4564" s="216"/>
      <c r="J4564" s="216"/>
      <c r="K4564" s="216"/>
      <c r="L4564" s="216"/>
      <c r="M4564" s="216"/>
      <c r="N4564" s="216"/>
      <c r="O4564" s="216"/>
      <c r="P4564" s="216"/>
      <c r="Q4564" s="216"/>
      <c r="R4564" s="216"/>
      <c r="S4564" s="216"/>
      <c r="T4564" s="216"/>
      <c r="U4564" s="216"/>
      <c r="V4564" s="216"/>
      <c r="W4564" s="216"/>
      <c r="X4564" s="216"/>
      <c r="Y4564" s="216"/>
      <c r="Z4564" s="216"/>
      <c r="AA4564" s="216"/>
      <c r="AB4564" s="216"/>
      <c r="AC4564" s="216"/>
      <c r="AD4564" s="216"/>
      <c r="AE4564" s="216"/>
      <c r="AF4564" s="216"/>
      <c r="AG4564" s="216"/>
      <c r="AH4564" s="216"/>
      <c r="AI4564" s="216"/>
      <c r="AJ4564" s="216"/>
      <c r="AK4564" s="216"/>
      <c r="AL4564" s="216"/>
      <c r="FY4564" s="184"/>
      <c r="JJ4564" s="184"/>
    </row>
    <row r="4565" spans="2:270">
      <c r="B4565" s="202"/>
      <c r="E4565" s="216"/>
      <c r="F4565" s="216"/>
      <c r="G4565" s="216"/>
      <c r="H4565" s="216"/>
      <c r="I4565" s="216"/>
      <c r="J4565" s="216"/>
      <c r="K4565" s="216"/>
      <c r="L4565" s="216"/>
      <c r="M4565" s="216"/>
      <c r="N4565" s="216"/>
      <c r="O4565" s="216"/>
      <c r="P4565" s="216"/>
      <c r="Q4565" s="216"/>
      <c r="R4565" s="216"/>
      <c r="S4565" s="216"/>
      <c r="T4565" s="216"/>
      <c r="U4565" s="216"/>
      <c r="V4565" s="216"/>
      <c r="W4565" s="216"/>
      <c r="X4565" s="216"/>
      <c r="Y4565" s="216"/>
      <c r="Z4565" s="216"/>
      <c r="AA4565" s="216"/>
      <c r="AB4565" s="216"/>
      <c r="AC4565" s="216"/>
      <c r="AD4565" s="216"/>
      <c r="AE4565" s="216"/>
      <c r="AF4565" s="216"/>
      <c r="AG4565" s="216"/>
      <c r="AH4565" s="216"/>
      <c r="AI4565" s="216"/>
      <c r="AJ4565" s="216"/>
      <c r="AK4565" s="216"/>
      <c r="AL4565" s="216"/>
      <c r="FY4565" s="184"/>
      <c r="JJ4565" s="184"/>
    </row>
    <row r="4566" spans="2:270">
      <c r="B4566" s="202"/>
      <c r="E4566" s="216"/>
      <c r="F4566" s="216"/>
      <c r="G4566" s="216"/>
      <c r="H4566" s="216"/>
      <c r="I4566" s="216"/>
      <c r="J4566" s="216"/>
      <c r="K4566" s="216"/>
      <c r="L4566" s="216"/>
      <c r="M4566" s="216"/>
      <c r="N4566" s="216"/>
      <c r="O4566" s="216"/>
      <c r="P4566" s="216"/>
      <c r="Q4566" s="216"/>
      <c r="R4566" s="216"/>
      <c r="S4566" s="216"/>
      <c r="T4566" s="216"/>
      <c r="U4566" s="216"/>
      <c r="V4566" s="216"/>
      <c r="W4566" s="216"/>
      <c r="X4566" s="216"/>
      <c r="Y4566" s="216"/>
      <c r="Z4566" s="216"/>
      <c r="AA4566" s="216"/>
      <c r="AB4566" s="216"/>
      <c r="AC4566" s="216"/>
      <c r="AD4566" s="216"/>
      <c r="AE4566" s="216"/>
      <c r="AF4566" s="216"/>
      <c r="AG4566" s="216"/>
      <c r="AH4566" s="216"/>
      <c r="AI4566" s="216"/>
      <c r="AJ4566" s="216"/>
      <c r="AK4566" s="216"/>
      <c r="AL4566" s="216"/>
      <c r="FY4566" s="184"/>
      <c r="JJ4566" s="184"/>
    </row>
    <row r="4567" spans="2:270">
      <c r="B4567" s="202"/>
      <c r="E4567" s="216"/>
      <c r="F4567" s="216"/>
      <c r="G4567" s="216"/>
      <c r="H4567" s="216"/>
      <c r="I4567" s="216"/>
      <c r="J4567" s="216"/>
      <c r="K4567" s="216"/>
      <c r="L4567" s="216"/>
      <c r="M4567" s="216"/>
      <c r="N4567" s="216"/>
      <c r="O4567" s="216"/>
      <c r="P4567" s="216"/>
      <c r="Q4567" s="216"/>
      <c r="R4567" s="216"/>
      <c r="S4567" s="216"/>
      <c r="T4567" s="216"/>
      <c r="U4567" s="216"/>
      <c r="V4567" s="216"/>
      <c r="W4567" s="216"/>
      <c r="X4567" s="216"/>
      <c r="Y4567" s="216"/>
      <c r="Z4567" s="216"/>
      <c r="AA4567" s="216"/>
      <c r="AB4567" s="216"/>
      <c r="AC4567" s="216"/>
      <c r="AD4567" s="216"/>
      <c r="AE4567" s="216"/>
      <c r="AF4567" s="216"/>
      <c r="AG4567" s="216"/>
      <c r="AH4567" s="216"/>
      <c r="AI4567" s="216"/>
      <c r="AJ4567" s="216"/>
      <c r="AK4567" s="216"/>
      <c r="AL4567" s="216"/>
      <c r="FY4567" s="184"/>
      <c r="JJ4567" s="184"/>
    </row>
    <row r="4568" spans="2:270">
      <c r="B4568" s="202"/>
      <c r="E4568" s="216"/>
      <c r="F4568" s="216"/>
      <c r="G4568" s="216"/>
      <c r="H4568" s="216"/>
      <c r="I4568" s="216"/>
      <c r="J4568" s="216"/>
      <c r="K4568" s="216"/>
      <c r="L4568" s="216"/>
      <c r="M4568" s="216"/>
      <c r="N4568" s="216"/>
      <c r="O4568" s="216"/>
      <c r="P4568" s="216"/>
      <c r="Q4568" s="216"/>
      <c r="R4568" s="216"/>
      <c r="S4568" s="216"/>
      <c r="T4568" s="216"/>
      <c r="U4568" s="216"/>
      <c r="V4568" s="216"/>
      <c r="W4568" s="216"/>
      <c r="X4568" s="216"/>
      <c r="Y4568" s="216"/>
      <c r="Z4568" s="216"/>
      <c r="AA4568" s="216"/>
      <c r="AB4568" s="216"/>
      <c r="AC4568" s="216"/>
      <c r="AD4568" s="216"/>
      <c r="AE4568" s="216"/>
      <c r="AF4568" s="216"/>
      <c r="AG4568" s="216"/>
      <c r="AH4568" s="216"/>
      <c r="AI4568" s="216"/>
      <c r="AJ4568" s="216"/>
      <c r="AK4568" s="216"/>
      <c r="AL4568" s="216"/>
      <c r="FY4568" s="184"/>
      <c r="JJ4568" s="184"/>
    </row>
    <row r="4569" spans="2:270">
      <c r="B4569" s="202"/>
      <c r="E4569" s="216"/>
      <c r="F4569" s="216"/>
      <c r="G4569" s="216"/>
      <c r="H4569" s="216"/>
      <c r="I4569" s="216"/>
      <c r="J4569" s="216"/>
      <c r="K4569" s="216"/>
      <c r="L4569" s="216"/>
      <c r="M4569" s="216"/>
      <c r="N4569" s="216"/>
      <c r="O4569" s="216"/>
      <c r="P4569" s="216"/>
      <c r="Q4569" s="216"/>
      <c r="R4569" s="216"/>
      <c r="S4569" s="216"/>
      <c r="T4569" s="216"/>
      <c r="U4569" s="216"/>
      <c r="V4569" s="216"/>
      <c r="W4569" s="216"/>
      <c r="X4569" s="216"/>
      <c r="Y4569" s="216"/>
      <c r="Z4569" s="216"/>
      <c r="AA4569" s="216"/>
      <c r="AB4569" s="216"/>
      <c r="AC4569" s="216"/>
      <c r="AD4569" s="216"/>
      <c r="AE4569" s="216"/>
      <c r="AF4569" s="216"/>
      <c r="AG4569" s="216"/>
      <c r="AH4569" s="216"/>
      <c r="AI4569" s="216"/>
      <c r="AJ4569" s="216"/>
      <c r="AK4569" s="216"/>
      <c r="AL4569" s="216"/>
      <c r="FY4569" s="184"/>
      <c r="JJ4569" s="184"/>
    </row>
    <row r="4570" spans="2:270">
      <c r="B4570" s="202"/>
      <c r="E4570" s="216"/>
      <c r="F4570" s="216"/>
      <c r="G4570" s="216"/>
      <c r="H4570" s="216"/>
      <c r="I4570" s="216"/>
      <c r="J4570" s="216"/>
      <c r="K4570" s="216"/>
      <c r="L4570" s="216"/>
      <c r="M4570" s="216"/>
      <c r="N4570" s="216"/>
      <c r="O4570" s="216"/>
      <c r="P4570" s="216"/>
      <c r="Q4570" s="216"/>
      <c r="R4570" s="216"/>
      <c r="S4570" s="216"/>
      <c r="T4570" s="216"/>
      <c r="U4570" s="216"/>
      <c r="V4570" s="216"/>
      <c r="W4570" s="216"/>
      <c r="X4570" s="216"/>
      <c r="Y4570" s="216"/>
      <c r="Z4570" s="216"/>
      <c r="AA4570" s="216"/>
      <c r="AB4570" s="216"/>
      <c r="AC4570" s="216"/>
      <c r="AD4570" s="216"/>
      <c r="AE4570" s="216"/>
      <c r="AF4570" s="216"/>
      <c r="AG4570" s="216"/>
      <c r="AH4570" s="216"/>
      <c r="AI4570" s="216"/>
      <c r="AJ4570" s="216"/>
      <c r="AK4570" s="216"/>
      <c r="AL4570" s="216"/>
      <c r="FY4570" s="184"/>
      <c r="JJ4570" s="184"/>
    </row>
    <row r="4571" spans="2:270">
      <c r="B4571" s="202"/>
      <c r="E4571" s="216"/>
      <c r="F4571" s="216"/>
      <c r="G4571" s="216"/>
      <c r="H4571" s="216"/>
      <c r="I4571" s="216"/>
      <c r="J4571" s="216"/>
      <c r="K4571" s="216"/>
      <c r="L4571" s="216"/>
      <c r="M4571" s="216"/>
      <c r="N4571" s="216"/>
      <c r="O4571" s="216"/>
      <c r="P4571" s="216"/>
      <c r="Q4571" s="216"/>
      <c r="R4571" s="216"/>
      <c r="S4571" s="216"/>
      <c r="T4571" s="216"/>
      <c r="U4571" s="216"/>
      <c r="V4571" s="216"/>
      <c r="W4571" s="216"/>
      <c r="X4571" s="216"/>
      <c r="Y4571" s="216"/>
      <c r="Z4571" s="216"/>
      <c r="AA4571" s="216"/>
      <c r="AB4571" s="216"/>
      <c r="AC4571" s="216"/>
      <c r="AD4571" s="216"/>
      <c r="AE4571" s="216"/>
      <c r="AF4571" s="216"/>
      <c r="AG4571" s="216"/>
      <c r="AH4571" s="216"/>
      <c r="AI4571" s="216"/>
      <c r="AJ4571" s="216"/>
      <c r="AK4571" s="216"/>
      <c r="AL4571" s="216"/>
      <c r="FY4571" s="184"/>
      <c r="JJ4571" s="184"/>
    </row>
    <row r="4572" spans="2:270">
      <c r="B4572" s="202"/>
      <c r="E4572" s="216"/>
      <c r="F4572" s="216"/>
      <c r="G4572" s="216"/>
      <c r="H4572" s="216"/>
      <c r="I4572" s="216"/>
      <c r="J4572" s="216"/>
      <c r="K4572" s="216"/>
      <c r="L4572" s="216"/>
      <c r="M4572" s="216"/>
      <c r="N4572" s="216"/>
      <c r="O4572" s="216"/>
      <c r="P4572" s="216"/>
      <c r="Q4572" s="216"/>
      <c r="R4572" s="216"/>
      <c r="S4572" s="216"/>
      <c r="T4572" s="216"/>
      <c r="U4572" s="216"/>
      <c r="V4572" s="216"/>
      <c r="W4572" s="216"/>
      <c r="X4572" s="216"/>
      <c r="Y4572" s="216"/>
      <c r="Z4572" s="216"/>
      <c r="AA4572" s="216"/>
      <c r="AB4572" s="216"/>
      <c r="AC4572" s="216"/>
      <c r="AD4572" s="216"/>
      <c r="AE4572" s="216"/>
      <c r="AF4572" s="216"/>
      <c r="AG4572" s="216"/>
      <c r="AH4572" s="216"/>
      <c r="AI4572" s="216"/>
      <c r="AJ4572" s="216"/>
      <c r="AK4572" s="216"/>
      <c r="AL4572" s="216"/>
      <c r="FY4572" s="184"/>
      <c r="JJ4572" s="184"/>
    </row>
    <row r="4573" spans="2:270">
      <c r="B4573" s="202"/>
      <c r="E4573" s="216"/>
      <c r="F4573" s="216"/>
      <c r="G4573" s="216"/>
      <c r="H4573" s="216"/>
      <c r="I4573" s="216"/>
      <c r="J4573" s="216"/>
      <c r="K4573" s="216"/>
      <c r="L4573" s="216"/>
      <c r="M4573" s="216"/>
      <c r="N4573" s="216"/>
      <c r="O4573" s="216"/>
      <c r="P4573" s="216"/>
      <c r="Q4573" s="216"/>
      <c r="R4573" s="216"/>
      <c r="S4573" s="216"/>
      <c r="T4573" s="216"/>
      <c r="U4573" s="216"/>
      <c r="V4573" s="216"/>
      <c r="W4573" s="216"/>
      <c r="X4573" s="216"/>
      <c r="Y4573" s="216"/>
      <c r="Z4573" s="216"/>
      <c r="AA4573" s="216"/>
      <c r="AB4573" s="216"/>
      <c r="AC4573" s="216"/>
      <c r="AD4573" s="216"/>
      <c r="AE4573" s="216"/>
      <c r="AF4573" s="216"/>
      <c r="AG4573" s="216"/>
      <c r="AH4573" s="216"/>
      <c r="AI4573" s="216"/>
      <c r="AJ4573" s="216"/>
      <c r="AK4573" s="216"/>
      <c r="AL4573" s="216"/>
      <c r="FY4573" s="184"/>
      <c r="JJ4573" s="184"/>
    </row>
    <row r="4574" spans="2:270">
      <c r="B4574" s="202"/>
      <c r="E4574" s="216"/>
      <c r="F4574" s="216"/>
      <c r="G4574" s="216"/>
      <c r="H4574" s="216"/>
      <c r="I4574" s="216"/>
      <c r="J4574" s="216"/>
      <c r="K4574" s="216"/>
      <c r="L4574" s="216"/>
      <c r="M4574" s="216"/>
      <c r="N4574" s="216"/>
      <c r="O4574" s="216"/>
      <c r="P4574" s="216"/>
      <c r="Q4574" s="216"/>
      <c r="R4574" s="216"/>
      <c r="S4574" s="216"/>
      <c r="T4574" s="216"/>
      <c r="U4574" s="216"/>
      <c r="V4574" s="216"/>
      <c r="W4574" s="216"/>
      <c r="X4574" s="216"/>
      <c r="Y4574" s="216"/>
      <c r="Z4574" s="216"/>
      <c r="AA4574" s="216"/>
      <c r="AB4574" s="216"/>
      <c r="AC4574" s="216"/>
      <c r="AD4574" s="216"/>
      <c r="AE4574" s="216"/>
      <c r="AF4574" s="216"/>
      <c r="AG4574" s="216"/>
      <c r="AH4574" s="216"/>
      <c r="AI4574" s="216"/>
      <c r="AJ4574" s="216"/>
      <c r="AK4574" s="216"/>
      <c r="AL4574" s="216"/>
      <c r="FY4574" s="184"/>
      <c r="JJ4574" s="184"/>
    </row>
    <row r="4575" spans="2:270">
      <c r="B4575" s="202"/>
      <c r="E4575" s="216"/>
      <c r="F4575" s="216"/>
      <c r="G4575" s="216"/>
      <c r="H4575" s="216"/>
      <c r="I4575" s="216"/>
      <c r="J4575" s="216"/>
      <c r="K4575" s="216"/>
      <c r="L4575" s="216"/>
      <c r="M4575" s="216"/>
      <c r="N4575" s="216"/>
      <c r="O4575" s="216"/>
      <c r="P4575" s="216"/>
      <c r="Q4575" s="216"/>
      <c r="R4575" s="216"/>
      <c r="S4575" s="216"/>
      <c r="T4575" s="216"/>
      <c r="U4575" s="216"/>
      <c r="V4575" s="216"/>
      <c r="W4575" s="216"/>
      <c r="X4575" s="216"/>
      <c r="Y4575" s="216"/>
      <c r="Z4575" s="216"/>
      <c r="AA4575" s="216"/>
      <c r="AB4575" s="216"/>
      <c r="AC4575" s="216"/>
      <c r="AD4575" s="216"/>
      <c r="AE4575" s="216"/>
      <c r="AF4575" s="216"/>
      <c r="AG4575" s="216"/>
      <c r="AH4575" s="216"/>
      <c r="AI4575" s="216"/>
      <c r="AJ4575" s="216"/>
      <c r="AK4575" s="216"/>
      <c r="AL4575" s="216"/>
      <c r="FY4575" s="184"/>
      <c r="JJ4575" s="184"/>
    </row>
    <row r="4576" spans="2:270">
      <c r="B4576" s="202"/>
      <c r="E4576" s="216"/>
      <c r="F4576" s="216"/>
      <c r="G4576" s="216"/>
      <c r="H4576" s="216"/>
      <c r="I4576" s="216"/>
      <c r="J4576" s="216"/>
      <c r="K4576" s="216"/>
      <c r="L4576" s="216"/>
      <c r="M4576" s="216"/>
      <c r="N4576" s="216"/>
      <c r="O4576" s="216"/>
      <c r="P4576" s="216"/>
      <c r="Q4576" s="216"/>
      <c r="R4576" s="216"/>
      <c r="S4576" s="216"/>
      <c r="T4576" s="216"/>
      <c r="U4576" s="216"/>
      <c r="V4576" s="216"/>
      <c r="W4576" s="216"/>
      <c r="X4576" s="216"/>
      <c r="Y4576" s="216"/>
      <c r="Z4576" s="216"/>
      <c r="AA4576" s="216"/>
      <c r="AB4576" s="216"/>
      <c r="AC4576" s="216"/>
      <c r="AD4576" s="216"/>
      <c r="AE4576" s="216"/>
      <c r="AF4576" s="216"/>
      <c r="AG4576" s="216"/>
      <c r="AH4576" s="216"/>
      <c r="AI4576" s="216"/>
      <c r="AJ4576" s="216"/>
      <c r="AK4576" s="216"/>
      <c r="AL4576" s="216"/>
      <c r="FY4576" s="184"/>
      <c r="JJ4576" s="184"/>
    </row>
    <row r="4577" spans="2:270">
      <c r="B4577" s="202"/>
      <c r="E4577" s="216"/>
      <c r="F4577" s="216"/>
      <c r="G4577" s="216"/>
      <c r="H4577" s="216"/>
      <c r="I4577" s="216"/>
      <c r="J4577" s="216"/>
      <c r="K4577" s="216"/>
      <c r="L4577" s="216"/>
      <c r="M4577" s="216"/>
      <c r="N4577" s="216"/>
      <c r="O4577" s="216"/>
      <c r="P4577" s="216"/>
      <c r="Q4577" s="216"/>
      <c r="R4577" s="216"/>
      <c r="S4577" s="216"/>
      <c r="T4577" s="216"/>
      <c r="U4577" s="216"/>
      <c r="V4577" s="216"/>
      <c r="W4577" s="216"/>
      <c r="X4577" s="216"/>
      <c r="Y4577" s="216"/>
      <c r="Z4577" s="216"/>
      <c r="AA4577" s="216"/>
      <c r="AB4577" s="216"/>
      <c r="AC4577" s="216"/>
      <c r="AD4577" s="216"/>
      <c r="AE4577" s="216"/>
      <c r="AF4577" s="216"/>
      <c r="AG4577" s="216"/>
      <c r="AH4577" s="216"/>
      <c r="AI4577" s="216"/>
      <c r="AJ4577" s="216"/>
      <c r="AK4577" s="216"/>
      <c r="AL4577" s="216"/>
      <c r="FY4577" s="184"/>
      <c r="JJ4577" s="184"/>
    </row>
    <row r="4578" spans="2:270">
      <c r="B4578" s="202"/>
      <c r="E4578" s="216"/>
      <c r="F4578" s="216"/>
      <c r="G4578" s="216"/>
      <c r="H4578" s="216"/>
      <c r="I4578" s="216"/>
      <c r="J4578" s="216"/>
      <c r="K4578" s="216"/>
      <c r="L4578" s="216"/>
      <c r="M4578" s="216"/>
      <c r="N4578" s="216"/>
      <c r="O4578" s="216"/>
      <c r="P4578" s="216"/>
      <c r="Q4578" s="216"/>
      <c r="R4578" s="216"/>
      <c r="S4578" s="216"/>
      <c r="T4578" s="216"/>
      <c r="U4578" s="216"/>
      <c r="V4578" s="216"/>
      <c r="W4578" s="216"/>
      <c r="X4578" s="216"/>
      <c r="Y4578" s="216"/>
      <c r="Z4578" s="216"/>
      <c r="AA4578" s="216"/>
      <c r="AB4578" s="216"/>
      <c r="AC4578" s="216"/>
      <c r="AD4578" s="216"/>
      <c r="AE4578" s="216"/>
      <c r="AF4578" s="216"/>
      <c r="AG4578" s="216"/>
      <c r="AH4578" s="216"/>
      <c r="AI4578" s="216"/>
      <c r="AJ4578" s="216"/>
      <c r="AK4578" s="216"/>
      <c r="AL4578" s="216"/>
      <c r="FY4578" s="184"/>
      <c r="JJ4578" s="184"/>
    </row>
    <row r="4579" spans="2:270">
      <c r="B4579" s="202"/>
      <c r="E4579" s="216"/>
      <c r="F4579" s="216"/>
      <c r="G4579" s="216"/>
      <c r="H4579" s="216"/>
      <c r="I4579" s="216"/>
      <c r="J4579" s="216"/>
      <c r="K4579" s="216"/>
      <c r="L4579" s="216"/>
      <c r="M4579" s="216"/>
      <c r="N4579" s="216"/>
      <c r="O4579" s="216"/>
      <c r="P4579" s="216"/>
      <c r="Q4579" s="216"/>
      <c r="R4579" s="216"/>
      <c r="S4579" s="216"/>
      <c r="T4579" s="216"/>
      <c r="U4579" s="216"/>
      <c r="V4579" s="216"/>
      <c r="W4579" s="216"/>
      <c r="X4579" s="216"/>
      <c r="Y4579" s="216"/>
      <c r="Z4579" s="216"/>
      <c r="AA4579" s="216"/>
      <c r="AB4579" s="216"/>
      <c r="AC4579" s="216"/>
      <c r="AD4579" s="216"/>
      <c r="AE4579" s="216"/>
      <c r="AF4579" s="216"/>
      <c r="AG4579" s="216"/>
      <c r="AH4579" s="216"/>
      <c r="AI4579" s="216"/>
      <c r="AJ4579" s="216"/>
      <c r="AK4579" s="216"/>
      <c r="AL4579" s="216"/>
      <c r="FY4579" s="184"/>
      <c r="JJ4579" s="184"/>
    </row>
    <row r="4580" spans="2:270">
      <c r="B4580" s="202"/>
      <c r="E4580" s="216"/>
      <c r="F4580" s="216"/>
      <c r="G4580" s="216"/>
      <c r="H4580" s="216"/>
      <c r="I4580" s="216"/>
      <c r="J4580" s="216"/>
      <c r="K4580" s="216"/>
      <c r="L4580" s="216"/>
      <c r="M4580" s="216"/>
      <c r="N4580" s="216"/>
      <c r="O4580" s="216"/>
      <c r="P4580" s="216"/>
      <c r="Q4580" s="216"/>
      <c r="R4580" s="216"/>
      <c r="S4580" s="216"/>
      <c r="T4580" s="216"/>
      <c r="U4580" s="216"/>
      <c r="V4580" s="216"/>
      <c r="W4580" s="216"/>
      <c r="X4580" s="216"/>
      <c r="Y4580" s="216"/>
      <c r="Z4580" s="216"/>
      <c r="AA4580" s="216"/>
      <c r="AB4580" s="216"/>
      <c r="AC4580" s="216"/>
      <c r="AD4580" s="216"/>
      <c r="AE4580" s="216"/>
      <c r="AF4580" s="216"/>
      <c r="AG4580" s="216"/>
      <c r="AH4580" s="216"/>
      <c r="AI4580" s="216"/>
      <c r="AJ4580" s="216"/>
      <c r="AK4580" s="216"/>
      <c r="AL4580" s="216"/>
      <c r="FY4580" s="184"/>
      <c r="JJ4580" s="184"/>
    </row>
    <row r="4581" spans="2:270">
      <c r="B4581" s="202"/>
      <c r="E4581" s="216"/>
      <c r="F4581" s="216"/>
      <c r="G4581" s="216"/>
      <c r="H4581" s="216"/>
      <c r="I4581" s="216"/>
      <c r="J4581" s="216"/>
      <c r="K4581" s="216"/>
      <c r="L4581" s="216"/>
      <c r="M4581" s="216"/>
      <c r="N4581" s="216"/>
      <c r="O4581" s="216"/>
      <c r="P4581" s="216"/>
      <c r="Q4581" s="216"/>
      <c r="R4581" s="216"/>
      <c r="S4581" s="216"/>
      <c r="T4581" s="216"/>
      <c r="U4581" s="216"/>
      <c r="V4581" s="216"/>
      <c r="W4581" s="216"/>
      <c r="X4581" s="216"/>
      <c r="Y4581" s="216"/>
      <c r="Z4581" s="216"/>
      <c r="AA4581" s="216"/>
      <c r="AB4581" s="216"/>
      <c r="AC4581" s="216"/>
      <c r="AD4581" s="216"/>
      <c r="AE4581" s="216"/>
      <c r="AF4581" s="216"/>
      <c r="AG4581" s="216"/>
      <c r="AH4581" s="216"/>
      <c r="AI4581" s="216"/>
      <c r="AJ4581" s="216"/>
      <c r="AK4581" s="216"/>
      <c r="AL4581" s="216"/>
      <c r="FY4581" s="184"/>
      <c r="JJ4581" s="184"/>
    </row>
    <row r="4582" spans="2:270">
      <c r="B4582" s="202"/>
      <c r="E4582" s="216"/>
      <c r="F4582" s="216"/>
      <c r="G4582" s="216"/>
      <c r="H4582" s="216"/>
      <c r="I4582" s="216"/>
      <c r="J4582" s="216"/>
      <c r="K4582" s="216"/>
      <c r="L4582" s="216"/>
      <c r="M4582" s="216"/>
      <c r="N4582" s="216"/>
      <c r="O4582" s="216"/>
      <c r="P4582" s="216"/>
      <c r="Q4582" s="216"/>
      <c r="R4582" s="216"/>
      <c r="S4582" s="216"/>
      <c r="T4582" s="216"/>
      <c r="U4582" s="216"/>
      <c r="V4582" s="216"/>
      <c r="W4582" s="216"/>
      <c r="X4582" s="216"/>
      <c r="Y4582" s="216"/>
      <c r="Z4582" s="216"/>
      <c r="AA4582" s="216"/>
      <c r="AB4582" s="216"/>
      <c r="AC4582" s="216"/>
      <c r="AD4582" s="216"/>
      <c r="AE4582" s="216"/>
      <c r="AF4582" s="216"/>
      <c r="AG4582" s="216"/>
      <c r="AH4582" s="216"/>
      <c r="AI4582" s="216"/>
      <c r="AJ4582" s="216"/>
      <c r="AK4582" s="216"/>
      <c r="AL4582" s="216"/>
      <c r="FY4582" s="184"/>
      <c r="JJ4582" s="184"/>
    </row>
    <row r="4583" spans="2:270">
      <c r="B4583" s="202"/>
      <c r="E4583" s="216"/>
      <c r="F4583" s="216"/>
      <c r="G4583" s="216"/>
      <c r="H4583" s="216"/>
      <c r="I4583" s="216"/>
      <c r="J4583" s="216"/>
      <c r="K4583" s="216"/>
      <c r="L4583" s="216"/>
      <c r="M4583" s="216"/>
      <c r="N4583" s="216"/>
      <c r="O4583" s="216"/>
      <c r="P4583" s="216"/>
      <c r="Q4583" s="216"/>
      <c r="R4583" s="216"/>
      <c r="S4583" s="216"/>
      <c r="T4583" s="216"/>
      <c r="U4583" s="216"/>
      <c r="V4583" s="216"/>
      <c r="W4583" s="216"/>
      <c r="X4583" s="216"/>
      <c r="Y4583" s="216"/>
      <c r="Z4583" s="216"/>
      <c r="AA4583" s="216"/>
      <c r="AB4583" s="216"/>
      <c r="AC4583" s="216"/>
      <c r="AD4583" s="216"/>
      <c r="AE4583" s="216"/>
      <c r="AF4583" s="216"/>
      <c r="AG4583" s="216"/>
      <c r="AH4583" s="216"/>
      <c r="AI4583" s="216"/>
      <c r="AJ4583" s="216"/>
      <c r="AK4583" s="216"/>
      <c r="AL4583" s="216"/>
      <c r="FY4583" s="184"/>
      <c r="JJ4583" s="184"/>
    </row>
    <row r="4584" spans="2:270">
      <c r="B4584" s="202"/>
      <c r="E4584" s="216"/>
      <c r="F4584" s="216"/>
      <c r="G4584" s="216"/>
      <c r="H4584" s="216"/>
      <c r="I4584" s="216"/>
      <c r="J4584" s="216"/>
      <c r="K4584" s="216"/>
      <c r="L4584" s="216"/>
      <c r="M4584" s="216"/>
      <c r="N4584" s="216"/>
      <c r="O4584" s="216"/>
      <c r="P4584" s="216"/>
      <c r="Q4584" s="216"/>
      <c r="R4584" s="216"/>
      <c r="S4584" s="216"/>
      <c r="T4584" s="216"/>
      <c r="U4584" s="216"/>
      <c r="V4584" s="216"/>
      <c r="W4584" s="216"/>
      <c r="X4584" s="216"/>
      <c r="Y4584" s="216"/>
      <c r="Z4584" s="216"/>
      <c r="AA4584" s="216"/>
      <c r="AB4584" s="216"/>
      <c r="AC4584" s="216"/>
      <c r="AD4584" s="216"/>
      <c r="AE4584" s="216"/>
      <c r="AF4584" s="216"/>
      <c r="AG4584" s="216"/>
      <c r="AH4584" s="216"/>
      <c r="AI4584" s="216"/>
      <c r="AJ4584" s="216"/>
      <c r="AK4584" s="216"/>
      <c r="AL4584" s="216"/>
      <c r="FY4584" s="184"/>
      <c r="JJ4584" s="184"/>
    </row>
    <row r="4585" spans="2:270">
      <c r="B4585" s="202"/>
      <c r="E4585" s="216"/>
      <c r="F4585" s="216"/>
      <c r="G4585" s="216"/>
      <c r="H4585" s="216"/>
      <c r="I4585" s="216"/>
      <c r="J4585" s="216"/>
      <c r="K4585" s="216"/>
      <c r="L4585" s="216"/>
      <c r="M4585" s="216"/>
      <c r="N4585" s="216"/>
      <c r="O4585" s="216"/>
      <c r="P4585" s="216"/>
      <c r="Q4585" s="216"/>
      <c r="R4585" s="216"/>
      <c r="S4585" s="216"/>
      <c r="T4585" s="216"/>
      <c r="U4585" s="216"/>
      <c r="V4585" s="216"/>
      <c r="W4585" s="216"/>
      <c r="X4585" s="216"/>
      <c r="Y4585" s="216"/>
      <c r="Z4585" s="216"/>
      <c r="AA4585" s="216"/>
      <c r="AB4585" s="216"/>
      <c r="AC4585" s="216"/>
      <c r="AD4585" s="216"/>
      <c r="AE4585" s="216"/>
      <c r="AF4585" s="216"/>
      <c r="AG4585" s="216"/>
      <c r="AH4585" s="216"/>
      <c r="AI4585" s="216"/>
      <c r="AJ4585" s="216"/>
      <c r="AK4585" s="216"/>
      <c r="AL4585" s="216"/>
      <c r="FY4585" s="184"/>
      <c r="JJ4585" s="184"/>
    </row>
    <row r="4586" spans="2:270">
      <c r="B4586" s="202"/>
      <c r="E4586" s="216"/>
      <c r="F4586" s="216"/>
      <c r="G4586" s="216"/>
      <c r="H4586" s="216"/>
      <c r="I4586" s="216"/>
      <c r="J4586" s="216"/>
      <c r="K4586" s="216"/>
      <c r="L4586" s="216"/>
      <c r="M4586" s="216"/>
      <c r="N4586" s="216"/>
      <c r="O4586" s="216"/>
      <c r="P4586" s="216"/>
      <c r="Q4586" s="216"/>
      <c r="R4586" s="216"/>
      <c r="S4586" s="216"/>
      <c r="T4586" s="216"/>
      <c r="U4586" s="216"/>
      <c r="V4586" s="216"/>
      <c r="W4586" s="216"/>
      <c r="X4586" s="216"/>
      <c r="Y4586" s="216"/>
      <c r="Z4586" s="216"/>
      <c r="AA4586" s="216"/>
      <c r="AB4586" s="216"/>
      <c r="AC4586" s="216"/>
      <c r="AD4586" s="216"/>
      <c r="AE4586" s="216"/>
      <c r="AF4586" s="216"/>
      <c r="AG4586" s="216"/>
      <c r="AH4586" s="216"/>
      <c r="AI4586" s="216"/>
      <c r="AJ4586" s="216"/>
      <c r="AK4586" s="216"/>
      <c r="AL4586" s="216"/>
      <c r="FY4586" s="184"/>
      <c r="JJ4586" s="184"/>
    </row>
    <row r="4587" spans="2:270">
      <c r="B4587" s="202"/>
      <c r="E4587" s="216"/>
      <c r="F4587" s="216"/>
      <c r="G4587" s="216"/>
      <c r="H4587" s="216"/>
      <c r="I4587" s="216"/>
      <c r="J4587" s="216"/>
      <c r="K4587" s="216"/>
      <c r="L4587" s="216"/>
      <c r="M4587" s="216"/>
      <c r="N4587" s="216"/>
      <c r="O4587" s="216"/>
      <c r="P4587" s="216"/>
      <c r="Q4587" s="216"/>
      <c r="R4587" s="216"/>
      <c r="S4587" s="216"/>
      <c r="T4587" s="216"/>
      <c r="U4587" s="216"/>
      <c r="V4587" s="216"/>
      <c r="W4587" s="216"/>
      <c r="X4587" s="216"/>
      <c r="Y4587" s="216"/>
      <c r="Z4587" s="216"/>
      <c r="AA4587" s="216"/>
      <c r="AB4587" s="216"/>
      <c r="AC4587" s="216"/>
      <c r="AD4587" s="216"/>
      <c r="AE4587" s="216"/>
      <c r="AF4587" s="216"/>
      <c r="AG4587" s="216"/>
      <c r="AH4587" s="216"/>
      <c r="AI4587" s="216"/>
      <c r="AJ4587" s="216"/>
      <c r="AK4587" s="216"/>
      <c r="AL4587" s="216"/>
      <c r="FY4587" s="184"/>
      <c r="JJ4587" s="184"/>
    </row>
    <row r="4588" spans="2:270">
      <c r="B4588" s="202"/>
      <c r="E4588" s="216"/>
      <c r="F4588" s="216"/>
      <c r="G4588" s="216"/>
      <c r="H4588" s="216"/>
      <c r="I4588" s="216"/>
      <c r="J4588" s="216"/>
      <c r="K4588" s="216"/>
      <c r="L4588" s="216"/>
      <c r="M4588" s="216"/>
      <c r="N4588" s="216"/>
      <c r="O4588" s="216"/>
      <c r="P4588" s="216"/>
      <c r="Q4588" s="216"/>
      <c r="R4588" s="216"/>
      <c r="S4588" s="216"/>
      <c r="T4588" s="216"/>
      <c r="U4588" s="216"/>
      <c r="V4588" s="216"/>
      <c r="W4588" s="216"/>
      <c r="X4588" s="216"/>
      <c r="Y4588" s="216"/>
      <c r="Z4588" s="216"/>
      <c r="AA4588" s="216"/>
      <c r="AB4588" s="216"/>
      <c r="AC4588" s="216"/>
      <c r="AD4588" s="216"/>
      <c r="AE4588" s="216"/>
      <c r="AF4588" s="216"/>
      <c r="AG4588" s="216"/>
      <c r="AH4588" s="216"/>
      <c r="AI4588" s="216"/>
      <c r="AJ4588" s="216"/>
      <c r="AK4588" s="216"/>
      <c r="AL4588" s="216"/>
      <c r="FY4588" s="184"/>
      <c r="JJ4588" s="184"/>
    </row>
    <row r="4589" spans="2:270">
      <c r="B4589" s="202"/>
      <c r="E4589" s="216"/>
      <c r="F4589" s="216"/>
      <c r="G4589" s="216"/>
      <c r="H4589" s="216"/>
      <c r="I4589" s="216"/>
      <c r="J4589" s="216"/>
      <c r="K4589" s="216"/>
      <c r="L4589" s="216"/>
      <c r="M4589" s="216"/>
      <c r="N4589" s="216"/>
      <c r="O4589" s="216"/>
      <c r="P4589" s="216"/>
      <c r="Q4589" s="216"/>
      <c r="R4589" s="216"/>
      <c r="S4589" s="216"/>
      <c r="T4589" s="216"/>
      <c r="U4589" s="216"/>
      <c r="V4589" s="216"/>
      <c r="W4589" s="216"/>
      <c r="X4589" s="216"/>
      <c r="Y4589" s="216"/>
      <c r="Z4589" s="216"/>
      <c r="AA4589" s="216"/>
      <c r="AB4589" s="216"/>
      <c r="AC4589" s="216"/>
      <c r="AD4589" s="216"/>
      <c r="AE4589" s="216"/>
      <c r="AF4589" s="216"/>
      <c r="AG4589" s="216"/>
      <c r="AH4589" s="216"/>
      <c r="AI4589" s="216"/>
      <c r="AJ4589" s="216"/>
      <c r="AK4589" s="216"/>
      <c r="AL4589" s="216"/>
      <c r="FY4589" s="184"/>
      <c r="JJ4589" s="184"/>
    </row>
    <row r="4590" spans="2:270">
      <c r="B4590" s="202"/>
      <c r="E4590" s="216"/>
      <c r="F4590" s="216"/>
      <c r="G4590" s="216"/>
      <c r="H4590" s="216"/>
      <c r="I4590" s="216"/>
      <c r="J4590" s="216"/>
      <c r="K4590" s="216"/>
      <c r="L4590" s="216"/>
      <c r="M4590" s="216"/>
      <c r="N4590" s="216"/>
      <c r="O4590" s="216"/>
      <c r="P4590" s="216"/>
      <c r="Q4590" s="216"/>
      <c r="R4590" s="216"/>
      <c r="S4590" s="216"/>
      <c r="T4590" s="216"/>
      <c r="U4590" s="216"/>
      <c r="V4590" s="216"/>
      <c r="W4590" s="216"/>
      <c r="X4590" s="216"/>
      <c r="Y4590" s="216"/>
      <c r="Z4590" s="216"/>
      <c r="AA4590" s="216"/>
      <c r="AB4590" s="216"/>
      <c r="AC4590" s="216"/>
      <c r="AD4590" s="216"/>
      <c r="AE4590" s="216"/>
      <c r="AF4590" s="216"/>
      <c r="AG4590" s="216"/>
      <c r="AH4590" s="216"/>
      <c r="AI4590" s="216"/>
      <c r="AJ4590" s="216"/>
      <c r="AK4590" s="216"/>
      <c r="AL4590" s="216"/>
      <c r="FY4590" s="184"/>
      <c r="JJ4590" s="184"/>
    </row>
    <row r="4591" spans="2:270">
      <c r="B4591" s="202"/>
      <c r="E4591" s="216"/>
      <c r="F4591" s="216"/>
      <c r="G4591" s="216"/>
      <c r="H4591" s="216"/>
      <c r="I4591" s="216"/>
      <c r="J4591" s="216"/>
      <c r="K4591" s="216"/>
      <c r="L4591" s="216"/>
      <c r="M4591" s="216"/>
      <c r="N4591" s="216"/>
      <c r="O4591" s="216"/>
      <c r="P4591" s="216"/>
      <c r="Q4591" s="216"/>
      <c r="R4591" s="216"/>
      <c r="S4591" s="216"/>
      <c r="T4591" s="216"/>
      <c r="U4591" s="216"/>
      <c r="V4591" s="216"/>
      <c r="W4591" s="216"/>
      <c r="X4591" s="216"/>
      <c r="Y4591" s="216"/>
      <c r="Z4591" s="216"/>
      <c r="AA4591" s="216"/>
      <c r="AB4591" s="216"/>
      <c r="AC4591" s="216"/>
      <c r="AD4591" s="216"/>
      <c r="AE4591" s="216"/>
      <c r="AF4591" s="216"/>
      <c r="AG4591" s="216"/>
      <c r="AH4591" s="216"/>
      <c r="AI4591" s="216"/>
      <c r="AJ4591" s="216"/>
      <c r="AK4591" s="216"/>
      <c r="AL4591" s="216"/>
      <c r="FY4591" s="184"/>
      <c r="JJ4591" s="184"/>
    </row>
    <row r="4592" spans="2:270">
      <c r="B4592" s="202"/>
      <c r="E4592" s="216"/>
      <c r="F4592" s="216"/>
      <c r="G4592" s="216"/>
      <c r="H4592" s="216"/>
      <c r="I4592" s="216"/>
      <c r="J4592" s="216"/>
      <c r="K4592" s="216"/>
      <c r="L4592" s="216"/>
      <c r="M4592" s="216"/>
      <c r="N4592" s="216"/>
      <c r="O4592" s="216"/>
      <c r="P4592" s="216"/>
      <c r="Q4592" s="216"/>
      <c r="R4592" s="216"/>
      <c r="S4592" s="216"/>
      <c r="T4592" s="216"/>
      <c r="U4592" s="216"/>
      <c r="V4592" s="216"/>
      <c r="W4592" s="216"/>
      <c r="X4592" s="216"/>
      <c r="Y4592" s="216"/>
      <c r="Z4592" s="216"/>
      <c r="AA4592" s="216"/>
      <c r="AB4592" s="216"/>
      <c r="AC4592" s="216"/>
      <c r="AD4592" s="216"/>
      <c r="AE4592" s="216"/>
      <c r="AF4592" s="216"/>
      <c r="AG4592" s="216"/>
      <c r="AH4592" s="216"/>
      <c r="AI4592" s="216"/>
      <c r="AJ4592" s="216"/>
      <c r="AK4592" s="216"/>
      <c r="AL4592" s="216"/>
      <c r="FY4592" s="184"/>
      <c r="JJ4592" s="184"/>
    </row>
    <row r="4593" spans="2:270">
      <c r="B4593" s="202"/>
      <c r="E4593" s="216"/>
      <c r="F4593" s="216"/>
      <c r="G4593" s="216"/>
      <c r="H4593" s="216"/>
      <c r="I4593" s="216"/>
      <c r="J4593" s="216"/>
      <c r="K4593" s="216"/>
      <c r="L4593" s="216"/>
      <c r="M4593" s="216"/>
      <c r="N4593" s="216"/>
      <c r="O4593" s="216"/>
      <c r="P4593" s="216"/>
      <c r="Q4593" s="216"/>
      <c r="R4593" s="216"/>
      <c r="S4593" s="216"/>
      <c r="T4593" s="216"/>
      <c r="U4593" s="216"/>
      <c r="V4593" s="216"/>
      <c r="W4593" s="216"/>
      <c r="X4593" s="216"/>
      <c r="Y4593" s="216"/>
      <c r="Z4593" s="216"/>
      <c r="AA4593" s="216"/>
      <c r="AB4593" s="216"/>
      <c r="AC4593" s="216"/>
      <c r="AD4593" s="216"/>
      <c r="AE4593" s="216"/>
      <c r="AF4593" s="216"/>
      <c r="AG4593" s="216"/>
      <c r="AH4593" s="216"/>
      <c r="AI4593" s="216"/>
      <c r="AJ4593" s="216"/>
      <c r="AK4593" s="216"/>
      <c r="AL4593" s="216"/>
      <c r="FY4593" s="184"/>
      <c r="JJ4593" s="184"/>
    </row>
    <row r="4594" spans="2:270">
      <c r="B4594" s="202"/>
      <c r="E4594" s="216"/>
      <c r="F4594" s="216"/>
      <c r="G4594" s="216"/>
      <c r="H4594" s="216"/>
      <c r="I4594" s="216"/>
      <c r="J4594" s="216"/>
      <c r="K4594" s="216"/>
      <c r="L4594" s="216"/>
      <c r="M4594" s="216"/>
      <c r="N4594" s="216"/>
      <c r="O4594" s="216"/>
      <c r="P4594" s="216"/>
      <c r="Q4594" s="216"/>
      <c r="R4594" s="216"/>
      <c r="S4594" s="216"/>
      <c r="T4594" s="216"/>
      <c r="U4594" s="216"/>
      <c r="V4594" s="216"/>
      <c r="W4594" s="216"/>
      <c r="X4594" s="216"/>
      <c r="Y4594" s="216"/>
      <c r="Z4594" s="216"/>
      <c r="AA4594" s="216"/>
      <c r="AB4594" s="216"/>
      <c r="AC4594" s="216"/>
      <c r="AD4594" s="216"/>
      <c r="AE4594" s="216"/>
      <c r="AF4594" s="216"/>
      <c r="AG4594" s="216"/>
      <c r="AH4594" s="216"/>
      <c r="AI4594" s="216"/>
      <c r="AJ4594" s="216"/>
      <c r="AK4594" s="216"/>
      <c r="AL4594" s="216"/>
      <c r="FY4594" s="184"/>
      <c r="JJ4594" s="184"/>
    </row>
    <row r="4595" spans="2:270">
      <c r="B4595" s="202"/>
      <c r="E4595" s="216"/>
      <c r="F4595" s="216"/>
      <c r="G4595" s="216"/>
      <c r="H4595" s="216"/>
      <c r="I4595" s="216"/>
      <c r="J4595" s="216"/>
      <c r="K4595" s="216"/>
      <c r="L4595" s="216"/>
      <c r="M4595" s="216"/>
      <c r="N4595" s="216"/>
      <c r="O4595" s="216"/>
      <c r="P4595" s="216"/>
      <c r="Q4595" s="216"/>
      <c r="R4595" s="216"/>
      <c r="S4595" s="216"/>
      <c r="T4595" s="216"/>
      <c r="U4595" s="216"/>
      <c r="V4595" s="216"/>
      <c r="W4595" s="216"/>
      <c r="X4595" s="216"/>
      <c r="Y4595" s="216"/>
      <c r="Z4595" s="216"/>
      <c r="AA4595" s="216"/>
      <c r="AB4595" s="216"/>
      <c r="AC4595" s="216"/>
      <c r="AD4595" s="216"/>
      <c r="AE4595" s="216"/>
      <c r="AF4595" s="216"/>
      <c r="AG4595" s="216"/>
      <c r="AH4595" s="216"/>
      <c r="AI4595" s="216"/>
      <c r="AJ4595" s="216"/>
      <c r="AK4595" s="216"/>
      <c r="AL4595" s="216"/>
      <c r="FY4595" s="184"/>
      <c r="JJ4595" s="184"/>
    </row>
    <row r="4596" spans="2:270">
      <c r="B4596" s="202"/>
      <c r="E4596" s="216"/>
      <c r="F4596" s="216"/>
      <c r="G4596" s="216"/>
      <c r="H4596" s="216"/>
      <c r="I4596" s="216"/>
      <c r="J4596" s="216"/>
      <c r="K4596" s="216"/>
      <c r="L4596" s="216"/>
      <c r="M4596" s="216"/>
      <c r="N4596" s="216"/>
      <c r="O4596" s="216"/>
      <c r="P4596" s="216"/>
      <c r="Q4596" s="216"/>
      <c r="R4596" s="216"/>
      <c r="S4596" s="216"/>
      <c r="T4596" s="216"/>
      <c r="U4596" s="216"/>
      <c r="V4596" s="216"/>
      <c r="W4596" s="216"/>
      <c r="X4596" s="216"/>
      <c r="Y4596" s="216"/>
      <c r="Z4596" s="216"/>
      <c r="AA4596" s="216"/>
      <c r="AB4596" s="216"/>
      <c r="AC4596" s="216"/>
      <c r="AD4596" s="216"/>
      <c r="AE4596" s="216"/>
      <c r="AF4596" s="216"/>
      <c r="AG4596" s="216"/>
      <c r="AH4596" s="216"/>
      <c r="AI4596" s="216"/>
      <c r="AJ4596" s="216"/>
      <c r="AK4596" s="216"/>
      <c r="AL4596" s="216"/>
      <c r="FY4596" s="184"/>
      <c r="JJ4596" s="184"/>
    </row>
    <row r="4597" spans="2:270">
      <c r="B4597" s="202"/>
      <c r="E4597" s="216"/>
      <c r="F4597" s="216"/>
      <c r="G4597" s="216"/>
      <c r="H4597" s="216"/>
      <c r="I4597" s="216"/>
      <c r="J4597" s="216"/>
      <c r="K4597" s="216"/>
      <c r="L4597" s="216"/>
      <c r="M4597" s="216"/>
      <c r="N4597" s="216"/>
      <c r="O4597" s="216"/>
      <c r="P4597" s="216"/>
      <c r="Q4597" s="216"/>
      <c r="R4597" s="216"/>
      <c r="S4597" s="216"/>
      <c r="T4597" s="216"/>
      <c r="U4597" s="216"/>
      <c r="V4597" s="216"/>
      <c r="W4597" s="216"/>
      <c r="X4597" s="216"/>
      <c r="Y4597" s="216"/>
      <c r="Z4597" s="216"/>
      <c r="AA4597" s="216"/>
      <c r="AB4597" s="216"/>
      <c r="AC4597" s="216"/>
      <c r="AD4597" s="216"/>
      <c r="AE4597" s="216"/>
      <c r="AF4597" s="216"/>
      <c r="AG4597" s="216"/>
      <c r="AH4597" s="216"/>
      <c r="AI4597" s="216"/>
      <c r="AJ4597" s="216"/>
      <c r="AK4597" s="216"/>
      <c r="AL4597" s="216"/>
      <c r="FY4597" s="184"/>
      <c r="JJ4597" s="184"/>
    </row>
    <row r="4598" spans="2:270">
      <c r="B4598" s="202"/>
      <c r="E4598" s="216"/>
      <c r="F4598" s="216"/>
      <c r="G4598" s="216"/>
      <c r="H4598" s="216"/>
      <c r="I4598" s="216"/>
      <c r="J4598" s="216"/>
      <c r="K4598" s="216"/>
      <c r="L4598" s="216"/>
      <c r="M4598" s="216"/>
      <c r="N4598" s="216"/>
      <c r="O4598" s="216"/>
      <c r="P4598" s="216"/>
      <c r="Q4598" s="216"/>
      <c r="R4598" s="216"/>
      <c r="S4598" s="216"/>
      <c r="T4598" s="216"/>
      <c r="U4598" s="216"/>
      <c r="V4598" s="216"/>
      <c r="W4598" s="216"/>
      <c r="X4598" s="216"/>
      <c r="Y4598" s="216"/>
      <c r="Z4598" s="216"/>
      <c r="AA4598" s="216"/>
      <c r="AB4598" s="216"/>
      <c r="AC4598" s="216"/>
      <c r="AD4598" s="216"/>
      <c r="AE4598" s="216"/>
      <c r="AF4598" s="216"/>
      <c r="AG4598" s="216"/>
      <c r="AH4598" s="216"/>
      <c r="AI4598" s="216"/>
      <c r="AJ4598" s="216"/>
      <c r="AK4598" s="216"/>
      <c r="AL4598" s="216"/>
      <c r="FY4598" s="184"/>
      <c r="JJ4598" s="184"/>
    </row>
    <row r="4599" spans="2:270">
      <c r="B4599" s="202"/>
      <c r="E4599" s="216"/>
      <c r="F4599" s="216"/>
      <c r="G4599" s="216"/>
      <c r="H4599" s="216"/>
      <c r="I4599" s="216"/>
      <c r="J4599" s="216"/>
      <c r="K4599" s="216"/>
      <c r="L4599" s="216"/>
      <c r="M4599" s="216"/>
      <c r="N4599" s="216"/>
      <c r="O4599" s="216"/>
      <c r="P4599" s="216"/>
      <c r="Q4599" s="216"/>
      <c r="R4599" s="216"/>
      <c r="S4599" s="216"/>
      <c r="T4599" s="216"/>
      <c r="U4599" s="216"/>
      <c r="V4599" s="216"/>
      <c r="W4599" s="216"/>
      <c r="X4599" s="216"/>
      <c r="Y4599" s="216"/>
      <c r="Z4599" s="216"/>
      <c r="AA4599" s="216"/>
      <c r="AB4599" s="216"/>
      <c r="AC4599" s="216"/>
      <c r="AD4599" s="216"/>
      <c r="AE4599" s="216"/>
      <c r="AF4599" s="216"/>
      <c r="AG4599" s="216"/>
      <c r="AH4599" s="216"/>
      <c r="AI4599" s="216"/>
      <c r="AJ4599" s="216"/>
      <c r="AK4599" s="216"/>
      <c r="AL4599" s="216"/>
      <c r="FY4599" s="184"/>
      <c r="JJ4599" s="184"/>
    </row>
    <row r="4600" spans="2:270">
      <c r="B4600" s="202"/>
      <c r="E4600" s="216"/>
      <c r="F4600" s="216"/>
      <c r="G4600" s="216"/>
      <c r="H4600" s="216"/>
      <c r="I4600" s="216"/>
      <c r="J4600" s="216"/>
      <c r="K4600" s="216"/>
      <c r="L4600" s="216"/>
      <c r="M4600" s="216"/>
      <c r="N4600" s="216"/>
      <c r="O4600" s="216"/>
      <c r="P4600" s="216"/>
      <c r="Q4600" s="216"/>
      <c r="R4600" s="216"/>
      <c r="S4600" s="216"/>
      <c r="T4600" s="216"/>
      <c r="U4600" s="216"/>
      <c r="V4600" s="216"/>
      <c r="W4600" s="216"/>
      <c r="X4600" s="216"/>
      <c r="Y4600" s="216"/>
      <c r="Z4600" s="216"/>
      <c r="AA4600" s="216"/>
      <c r="AB4600" s="216"/>
      <c r="AC4600" s="216"/>
      <c r="AD4600" s="216"/>
      <c r="AE4600" s="216"/>
      <c r="AF4600" s="216"/>
      <c r="AG4600" s="216"/>
      <c r="AH4600" s="216"/>
      <c r="AI4600" s="216"/>
      <c r="AJ4600" s="216"/>
      <c r="AK4600" s="216"/>
      <c r="AL4600" s="216"/>
      <c r="FY4600" s="184"/>
      <c r="JJ4600" s="184"/>
    </row>
    <row r="4601" spans="2:270">
      <c r="B4601" s="202"/>
      <c r="E4601" s="216"/>
      <c r="F4601" s="216"/>
      <c r="G4601" s="216"/>
      <c r="H4601" s="216"/>
      <c r="I4601" s="216"/>
      <c r="J4601" s="216"/>
      <c r="K4601" s="216"/>
      <c r="L4601" s="216"/>
      <c r="M4601" s="216"/>
      <c r="N4601" s="216"/>
      <c r="O4601" s="216"/>
      <c r="P4601" s="216"/>
      <c r="Q4601" s="216"/>
      <c r="R4601" s="216"/>
      <c r="S4601" s="216"/>
      <c r="T4601" s="216"/>
      <c r="U4601" s="216"/>
      <c r="V4601" s="216"/>
      <c r="W4601" s="216"/>
      <c r="X4601" s="216"/>
      <c r="Y4601" s="216"/>
      <c r="Z4601" s="216"/>
      <c r="AA4601" s="216"/>
      <c r="AB4601" s="216"/>
      <c r="AC4601" s="216"/>
      <c r="AD4601" s="216"/>
      <c r="AE4601" s="216"/>
      <c r="AF4601" s="216"/>
      <c r="AG4601" s="216"/>
      <c r="AH4601" s="216"/>
      <c r="AI4601" s="216"/>
      <c r="AJ4601" s="216"/>
      <c r="AK4601" s="216"/>
      <c r="AL4601" s="216"/>
      <c r="FY4601" s="184"/>
      <c r="JJ4601" s="184"/>
    </row>
    <row r="4602" spans="2:270">
      <c r="B4602" s="202"/>
      <c r="E4602" s="216"/>
      <c r="F4602" s="216"/>
      <c r="G4602" s="216"/>
      <c r="H4602" s="216"/>
      <c r="I4602" s="216"/>
      <c r="J4602" s="216"/>
      <c r="K4602" s="216"/>
      <c r="L4602" s="216"/>
      <c r="M4602" s="216"/>
      <c r="N4602" s="216"/>
      <c r="O4602" s="216"/>
      <c r="P4602" s="216"/>
      <c r="Q4602" s="216"/>
      <c r="R4602" s="216"/>
      <c r="S4602" s="216"/>
      <c r="T4602" s="216"/>
      <c r="U4602" s="216"/>
      <c r="V4602" s="216"/>
      <c r="W4602" s="216"/>
      <c r="X4602" s="216"/>
      <c r="Y4602" s="216"/>
      <c r="Z4602" s="216"/>
      <c r="AA4602" s="216"/>
      <c r="AB4602" s="216"/>
      <c r="AC4602" s="216"/>
      <c r="AD4602" s="216"/>
      <c r="AE4602" s="216"/>
      <c r="AF4602" s="216"/>
      <c r="AG4602" s="216"/>
      <c r="AH4602" s="216"/>
      <c r="AI4602" s="216"/>
      <c r="AJ4602" s="216"/>
      <c r="AK4602" s="216"/>
      <c r="AL4602" s="216"/>
      <c r="FY4602" s="184"/>
      <c r="JJ4602" s="184"/>
    </row>
    <row r="4603" spans="2:270">
      <c r="B4603" s="202"/>
      <c r="E4603" s="216"/>
      <c r="F4603" s="216"/>
      <c r="G4603" s="216"/>
      <c r="H4603" s="216"/>
      <c r="I4603" s="216"/>
      <c r="J4603" s="216"/>
      <c r="K4603" s="216"/>
      <c r="L4603" s="216"/>
      <c r="M4603" s="216"/>
      <c r="N4603" s="216"/>
      <c r="O4603" s="216"/>
      <c r="P4603" s="216"/>
      <c r="Q4603" s="216"/>
      <c r="R4603" s="216"/>
      <c r="S4603" s="216"/>
      <c r="T4603" s="216"/>
      <c r="U4603" s="216"/>
      <c r="V4603" s="216"/>
      <c r="W4603" s="216"/>
      <c r="X4603" s="216"/>
      <c r="Y4603" s="216"/>
      <c r="Z4603" s="216"/>
      <c r="AA4603" s="216"/>
      <c r="AB4603" s="216"/>
      <c r="AC4603" s="216"/>
      <c r="AD4603" s="216"/>
      <c r="AE4603" s="216"/>
      <c r="AF4603" s="216"/>
      <c r="AG4603" s="216"/>
      <c r="AH4603" s="216"/>
      <c r="AI4603" s="216"/>
      <c r="AJ4603" s="216"/>
      <c r="AK4603" s="216"/>
      <c r="AL4603" s="216"/>
      <c r="FY4603" s="184"/>
      <c r="JJ4603" s="184"/>
    </row>
    <row r="4604" spans="2:270">
      <c r="B4604" s="202"/>
      <c r="E4604" s="216"/>
      <c r="F4604" s="216"/>
      <c r="G4604" s="216"/>
      <c r="H4604" s="216"/>
      <c r="I4604" s="216"/>
      <c r="J4604" s="216"/>
      <c r="K4604" s="216"/>
      <c r="L4604" s="216"/>
      <c r="M4604" s="216"/>
      <c r="N4604" s="216"/>
      <c r="O4604" s="216"/>
      <c r="P4604" s="216"/>
      <c r="Q4604" s="216"/>
      <c r="R4604" s="216"/>
      <c r="S4604" s="216"/>
      <c r="T4604" s="216"/>
      <c r="U4604" s="216"/>
      <c r="V4604" s="216"/>
      <c r="W4604" s="216"/>
      <c r="X4604" s="216"/>
      <c r="Y4604" s="216"/>
      <c r="Z4604" s="216"/>
      <c r="AA4604" s="216"/>
      <c r="AB4604" s="216"/>
      <c r="AC4604" s="216"/>
      <c r="AD4604" s="216"/>
      <c r="AE4604" s="216"/>
      <c r="AF4604" s="216"/>
      <c r="AG4604" s="216"/>
      <c r="AH4604" s="216"/>
      <c r="AI4604" s="216"/>
      <c r="AJ4604" s="216"/>
      <c r="AK4604" s="216"/>
      <c r="AL4604" s="216"/>
      <c r="FY4604" s="184"/>
      <c r="JJ4604" s="184"/>
    </row>
    <row r="4605" spans="2:270">
      <c r="B4605" s="202"/>
      <c r="E4605" s="216"/>
      <c r="F4605" s="216"/>
      <c r="G4605" s="216"/>
      <c r="H4605" s="216"/>
      <c r="I4605" s="216"/>
      <c r="J4605" s="216"/>
      <c r="K4605" s="216"/>
      <c r="L4605" s="216"/>
      <c r="M4605" s="216"/>
      <c r="N4605" s="216"/>
      <c r="O4605" s="216"/>
      <c r="P4605" s="216"/>
      <c r="Q4605" s="216"/>
      <c r="R4605" s="216"/>
      <c r="S4605" s="216"/>
      <c r="T4605" s="216"/>
      <c r="U4605" s="216"/>
      <c r="V4605" s="216"/>
      <c r="W4605" s="216"/>
      <c r="X4605" s="216"/>
      <c r="Y4605" s="216"/>
      <c r="Z4605" s="216"/>
      <c r="AA4605" s="216"/>
      <c r="AB4605" s="216"/>
      <c r="AC4605" s="216"/>
      <c r="AD4605" s="216"/>
      <c r="AE4605" s="216"/>
      <c r="AF4605" s="216"/>
      <c r="AG4605" s="216"/>
      <c r="AH4605" s="216"/>
      <c r="AI4605" s="216"/>
      <c r="AJ4605" s="216"/>
      <c r="AK4605" s="216"/>
      <c r="AL4605" s="216"/>
      <c r="FY4605" s="184"/>
      <c r="JJ4605" s="184"/>
    </row>
    <row r="4606" spans="2:270">
      <c r="B4606" s="202"/>
      <c r="E4606" s="216"/>
      <c r="F4606" s="216"/>
      <c r="G4606" s="216"/>
      <c r="H4606" s="216"/>
      <c r="I4606" s="216"/>
      <c r="J4606" s="216"/>
      <c r="K4606" s="216"/>
      <c r="L4606" s="216"/>
      <c r="M4606" s="216"/>
      <c r="N4606" s="216"/>
      <c r="O4606" s="216"/>
      <c r="P4606" s="216"/>
      <c r="Q4606" s="216"/>
      <c r="R4606" s="216"/>
      <c r="S4606" s="216"/>
      <c r="T4606" s="216"/>
      <c r="U4606" s="216"/>
      <c r="V4606" s="216"/>
      <c r="W4606" s="216"/>
      <c r="X4606" s="216"/>
      <c r="Y4606" s="216"/>
      <c r="Z4606" s="216"/>
      <c r="AA4606" s="216"/>
      <c r="AB4606" s="216"/>
      <c r="AC4606" s="216"/>
      <c r="AD4606" s="216"/>
      <c r="AE4606" s="216"/>
      <c r="AF4606" s="216"/>
      <c r="AG4606" s="216"/>
      <c r="AH4606" s="216"/>
      <c r="AI4606" s="216"/>
      <c r="AJ4606" s="216"/>
      <c r="AK4606" s="216"/>
      <c r="AL4606" s="216"/>
      <c r="FY4606" s="184"/>
      <c r="JJ4606" s="184"/>
    </row>
    <row r="4607" spans="2:270">
      <c r="B4607" s="202"/>
      <c r="E4607" s="216"/>
      <c r="F4607" s="216"/>
      <c r="G4607" s="216"/>
      <c r="H4607" s="216"/>
      <c r="I4607" s="216"/>
      <c r="J4607" s="216"/>
      <c r="K4607" s="216"/>
      <c r="L4607" s="216"/>
      <c r="M4607" s="216"/>
      <c r="N4607" s="216"/>
      <c r="O4607" s="216"/>
      <c r="P4607" s="216"/>
      <c r="Q4607" s="216"/>
      <c r="R4607" s="216"/>
      <c r="S4607" s="216"/>
      <c r="T4607" s="216"/>
      <c r="U4607" s="216"/>
      <c r="V4607" s="216"/>
      <c r="W4607" s="216"/>
      <c r="X4607" s="216"/>
      <c r="Y4607" s="216"/>
      <c r="Z4607" s="216"/>
      <c r="AA4607" s="216"/>
      <c r="AB4607" s="216"/>
      <c r="AC4607" s="216"/>
      <c r="AD4607" s="216"/>
      <c r="AE4607" s="216"/>
      <c r="AF4607" s="216"/>
      <c r="AG4607" s="216"/>
      <c r="AH4607" s="216"/>
      <c r="AI4607" s="216"/>
      <c r="AJ4607" s="216"/>
      <c r="AK4607" s="216"/>
      <c r="AL4607" s="216"/>
      <c r="FY4607" s="184"/>
      <c r="JJ4607" s="184"/>
    </row>
    <row r="4608" spans="2:270">
      <c r="B4608" s="202"/>
      <c r="E4608" s="216"/>
      <c r="F4608" s="216"/>
      <c r="G4608" s="216"/>
      <c r="H4608" s="216"/>
      <c r="I4608" s="216"/>
      <c r="J4608" s="216"/>
      <c r="K4608" s="216"/>
      <c r="L4608" s="216"/>
      <c r="M4608" s="216"/>
      <c r="N4608" s="216"/>
      <c r="O4608" s="216"/>
      <c r="P4608" s="216"/>
      <c r="Q4608" s="216"/>
      <c r="R4608" s="216"/>
      <c r="S4608" s="216"/>
      <c r="T4608" s="216"/>
      <c r="U4608" s="216"/>
      <c r="V4608" s="216"/>
      <c r="W4608" s="216"/>
      <c r="X4608" s="216"/>
      <c r="Y4608" s="216"/>
      <c r="Z4608" s="216"/>
      <c r="AA4608" s="216"/>
      <c r="AB4608" s="216"/>
      <c r="AC4608" s="216"/>
      <c r="AD4608" s="216"/>
      <c r="AE4608" s="216"/>
      <c r="AF4608" s="216"/>
      <c r="AG4608" s="216"/>
      <c r="AH4608" s="216"/>
      <c r="AI4608" s="216"/>
      <c r="AJ4608" s="216"/>
      <c r="AK4608" s="216"/>
      <c r="AL4608" s="216"/>
      <c r="FY4608" s="184"/>
      <c r="JJ4608" s="184"/>
    </row>
    <row r="4609" spans="2:270">
      <c r="B4609" s="202"/>
      <c r="E4609" s="216"/>
      <c r="F4609" s="216"/>
      <c r="G4609" s="216"/>
      <c r="H4609" s="216"/>
      <c r="I4609" s="216"/>
      <c r="J4609" s="216"/>
      <c r="K4609" s="216"/>
      <c r="L4609" s="216"/>
      <c r="M4609" s="216"/>
      <c r="N4609" s="216"/>
      <c r="O4609" s="216"/>
      <c r="P4609" s="216"/>
      <c r="Q4609" s="216"/>
      <c r="R4609" s="216"/>
      <c r="S4609" s="216"/>
      <c r="T4609" s="216"/>
      <c r="U4609" s="216"/>
      <c r="V4609" s="216"/>
      <c r="W4609" s="216"/>
      <c r="X4609" s="216"/>
      <c r="Y4609" s="216"/>
      <c r="Z4609" s="216"/>
      <c r="AA4609" s="216"/>
      <c r="AB4609" s="216"/>
      <c r="AC4609" s="216"/>
      <c r="AD4609" s="216"/>
      <c r="AE4609" s="216"/>
      <c r="AF4609" s="216"/>
      <c r="AG4609" s="216"/>
      <c r="AH4609" s="216"/>
      <c r="AI4609" s="216"/>
      <c r="AJ4609" s="216"/>
      <c r="AK4609" s="216"/>
      <c r="AL4609" s="216"/>
      <c r="FY4609" s="184"/>
      <c r="JJ4609" s="184"/>
    </row>
    <row r="4610" spans="2:270">
      <c r="B4610" s="202"/>
      <c r="E4610" s="216"/>
      <c r="F4610" s="216"/>
      <c r="G4610" s="216"/>
      <c r="H4610" s="216"/>
      <c r="I4610" s="216"/>
      <c r="J4610" s="216"/>
      <c r="K4610" s="216"/>
      <c r="L4610" s="216"/>
      <c r="M4610" s="216"/>
      <c r="N4610" s="216"/>
      <c r="O4610" s="216"/>
      <c r="P4610" s="216"/>
      <c r="Q4610" s="216"/>
      <c r="R4610" s="216"/>
      <c r="S4610" s="216"/>
      <c r="T4610" s="216"/>
      <c r="U4610" s="216"/>
      <c r="V4610" s="216"/>
      <c r="W4610" s="216"/>
      <c r="X4610" s="216"/>
      <c r="Y4610" s="216"/>
      <c r="Z4610" s="216"/>
      <c r="AA4610" s="216"/>
      <c r="AB4610" s="216"/>
      <c r="AC4610" s="216"/>
      <c r="AD4610" s="216"/>
      <c r="AE4610" s="216"/>
      <c r="AF4610" s="216"/>
      <c r="AG4610" s="216"/>
      <c r="AH4610" s="216"/>
      <c r="AI4610" s="216"/>
      <c r="AJ4610" s="216"/>
      <c r="AK4610" s="216"/>
      <c r="AL4610" s="216"/>
      <c r="FY4610" s="184"/>
      <c r="JJ4610" s="184"/>
    </row>
    <row r="4611" spans="2:270">
      <c r="B4611" s="202"/>
      <c r="E4611" s="216"/>
      <c r="F4611" s="216"/>
      <c r="G4611" s="216"/>
      <c r="H4611" s="216"/>
      <c r="I4611" s="216"/>
      <c r="J4611" s="216"/>
      <c r="K4611" s="216"/>
      <c r="L4611" s="216"/>
      <c r="M4611" s="216"/>
      <c r="N4611" s="216"/>
      <c r="O4611" s="216"/>
      <c r="P4611" s="216"/>
      <c r="Q4611" s="216"/>
      <c r="R4611" s="216"/>
      <c r="S4611" s="216"/>
      <c r="T4611" s="216"/>
      <c r="U4611" s="216"/>
      <c r="V4611" s="216"/>
      <c r="W4611" s="216"/>
      <c r="X4611" s="216"/>
      <c r="Y4611" s="216"/>
      <c r="Z4611" s="216"/>
      <c r="AA4611" s="216"/>
      <c r="AB4611" s="216"/>
      <c r="AC4611" s="216"/>
      <c r="AD4611" s="216"/>
      <c r="AE4611" s="216"/>
      <c r="AF4611" s="216"/>
      <c r="AG4611" s="216"/>
      <c r="AH4611" s="216"/>
      <c r="AI4611" s="216"/>
      <c r="AJ4611" s="216"/>
      <c r="AK4611" s="216"/>
      <c r="AL4611" s="216"/>
      <c r="FY4611" s="184"/>
      <c r="JJ4611" s="184"/>
    </row>
    <row r="4612" spans="2:270">
      <c r="B4612" s="202"/>
      <c r="E4612" s="216"/>
      <c r="F4612" s="216"/>
      <c r="G4612" s="216"/>
      <c r="H4612" s="216"/>
      <c r="I4612" s="216"/>
      <c r="J4612" s="216"/>
      <c r="K4612" s="216"/>
      <c r="L4612" s="216"/>
      <c r="M4612" s="216"/>
      <c r="N4612" s="216"/>
      <c r="O4612" s="216"/>
      <c r="P4612" s="216"/>
      <c r="Q4612" s="216"/>
      <c r="R4612" s="216"/>
      <c r="S4612" s="216"/>
      <c r="T4612" s="216"/>
      <c r="U4612" s="216"/>
      <c r="V4612" s="216"/>
      <c r="W4612" s="216"/>
      <c r="X4612" s="216"/>
      <c r="Y4612" s="216"/>
      <c r="Z4612" s="216"/>
      <c r="AA4612" s="216"/>
      <c r="AB4612" s="216"/>
      <c r="AC4612" s="216"/>
      <c r="AD4612" s="216"/>
      <c r="AE4612" s="216"/>
      <c r="AF4612" s="216"/>
      <c r="AG4612" s="216"/>
      <c r="AH4612" s="216"/>
      <c r="AI4612" s="216"/>
      <c r="AJ4612" s="216"/>
      <c r="AK4612" s="216"/>
      <c r="AL4612" s="216"/>
      <c r="FY4612" s="184"/>
      <c r="JJ4612" s="184"/>
    </row>
    <row r="4613" spans="2:270">
      <c r="B4613" s="202"/>
      <c r="E4613" s="216"/>
      <c r="F4613" s="216"/>
      <c r="G4613" s="216"/>
      <c r="H4613" s="216"/>
      <c r="I4613" s="216"/>
      <c r="J4613" s="216"/>
      <c r="K4613" s="216"/>
      <c r="L4613" s="216"/>
      <c r="M4613" s="216"/>
      <c r="N4613" s="216"/>
      <c r="O4613" s="216"/>
      <c r="P4613" s="216"/>
      <c r="Q4613" s="216"/>
      <c r="R4613" s="216"/>
      <c r="S4613" s="216"/>
      <c r="T4613" s="216"/>
      <c r="U4613" s="216"/>
      <c r="V4613" s="216"/>
      <c r="W4613" s="216"/>
      <c r="X4613" s="216"/>
      <c r="Y4613" s="216"/>
      <c r="Z4613" s="216"/>
      <c r="AA4613" s="216"/>
      <c r="AB4613" s="216"/>
      <c r="AC4613" s="216"/>
      <c r="AD4613" s="216"/>
      <c r="AE4613" s="216"/>
      <c r="AF4613" s="216"/>
      <c r="AG4613" s="216"/>
      <c r="AH4613" s="216"/>
      <c r="AI4613" s="216"/>
      <c r="AJ4613" s="216"/>
      <c r="AK4613" s="216"/>
      <c r="AL4613" s="216"/>
      <c r="FY4613" s="184"/>
      <c r="JJ4613" s="184"/>
    </row>
    <row r="4614" spans="2:270">
      <c r="B4614" s="202"/>
      <c r="E4614" s="216"/>
      <c r="F4614" s="216"/>
      <c r="G4614" s="216"/>
      <c r="H4614" s="216"/>
      <c r="I4614" s="216"/>
      <c r="J4614" s="216"/>
      <c r="K4614" s="216"/>
      <c r="L4614" s="216"/>
      <c r="M4614" s="216"/>
      <c r="N4614" s="216"/>
      <c r="O4614" s="216"/>
      <c r="P4614" s="216"/>
      <c r="Q4614" s="216"/>
      <c r="R4614" s="216"/>
      <c r="S4614" s="216"/>
      <c r="T4614" s="216"/>
      <c r="U4614" s="216"/>
      <c r="V4614" s="216"/>
      <c r="W4614" s="216"/>
      <c r="X4614" s="216"/>
      <c r="Y4614" s="216"/>
      <c r="Z4614" s="216"/>
      <c r="AA4614" s="216"/>
      <c r="AB4614" s="216"/>
      <c r="AC4614" s="216"/>
      <c r="AD4614" s="216"/>
      <c r="AE4614" s="216"/>
      <c r="AF4614" s="216"/>
      <c r="AG4614" s="216"/>
      <c r="AH4614" s="216"/>
      <c r="AI4614" s="216"/>
      <c r="AJ4614" s="216"/>
      <c r="AK4614" s="216"/>
      <c r="AL4614" s="216"/>
      <c r="FY4614" s="184"/>
      <c r="JJ4614" s="184"/>
    </row>
    <row r="4615" spans="2:270">
      <c r="B4615" s="202"/>
      <c r="E4615" s="216"/>
      <c r="F4615" s="216"/>
      <c r="G4615" s="216"/>
      <c r="H4615" s="216"/>
      <c r="I4615" s="216"/>
      <c r="J4615" s="216"/>
      <c r="K4615" s="216"/>
      <c r="L4615" s="216"/>
      <c r="M4615" s="216"/>
      <c r="N4615" s="216"/>
      <c r="O4615" s="216"/>
      <c r="P4615" s="216"/>
      <c r="Q4615" s="216"/>
      <c r="R4615" s="216"/>
      <c r="S4615" s="216"/>
      <c r="T4615" s="216"/>
      <c r="U4615" s="216"/>
      <c r="V4615" s="216"/>
      <c r="W4615" s="216"/>
      <c r="X4615" s="216"/>
      <c r="Y4615" s="216"/>
      <c r="Z4615" s="216"/>
      <c r="AA4615" s="216"/>
      <c r="AB4615" s="216"/>
      <c r="AC4615" s="216"/>
      <c r="AD4615" s="216"/>
      <c r="AE4615" s="216"/>
      <c r="AF4615" s="216"/>
      <c r="AG4615" s="216"/>
      <c r="AH4615" s="216"/>
      <c r="AI4615" s="216"/>
      <c r="AJ4615" s="216"/>
      <c r="AK4615" s="216"/>
      <c r="AL4615" s="216"/>
      <c r="FY4615" s="184"/>
      <c r="JJ4615" s="184"/>
    </row>
    <row r="4616" spans="2:270">
      <c r="B4616" s="202"/>
      <c r="E4616" s="216"/>
      <c r="F4616" s="216"/>
      <c r="G4616" s="216"/>
      <c r="H4616" s="216"/>
      <c r="I4616" s="216"/>
      <c r="J4616" s="216"/>
      <c r="K4616" s="216"/>
      <c r="L4616" s="216"/>
      <c r="M4616" s="216"/>
      <c r="N4616" s="216"/>
      <c r="O4616" s="216"/>
      <c r="P4616" s="216"/>
      <c r="Q4616" s="216"/>
      <c r="R4616" s="216"/>
      <c r="S4616" s="216"/>
      <c r="T4616" s="216"/>
      <c r="U4616" s="216"/>
      <c r="V4616" s="216"/>
      <c r="W4616" s="216"/>
      <c r="X4616" s="216"/>
      <c r="Y4616" s="216"/>
      <c r="Z4616" s="216"/>
      <c r="AA4616" s="216"/>
      <c r="AB4616" s="216"/>
      <c r="AC4616" s="216"/>
      <c r="AD4616" s="216"/>
      <c r="AE4616" s="216"/>
      <c r="AF4616" s="216"/>
      <c r="AG4616" s="216"/>
      <c r="AH4616" s="216"/>
      <c r="AI4616" s="216"/>
      <c r="AJ4616" s="216"/>
      <c r="AK4616" s="216"/>
      <c r="AL4616" s="216"/>
      <c r="FY4616" s="184"/>
      <c r="JJ4616" s="184"/>
    </row>
    <row r="4617" spans="2:270">
      <c r="B4617" s="202"/>
      <c r="E4617" s="216"/>
      <c r="F4617" s="216"/>
      <c r="G4617" s="216"/>
      <c r="H4617" s="216"/>
      <c r="I4617" s="216"/>
      <c r="J4617" s="216"/>
      <c r="K4617" s="216"/>
      <c r="L4617" s="216"/>
      <c r="M4617" s="216"/>
      <c r="N4617" s="216"/>
      <c r="O4617" s="216"/>
      <c r="P4617" s="216"/>
      <c r="Q4617" s="216"/>
      <c r="R4617" s="216"/>
      <c r="S4617" s="216"/>
      <c r="T4617" s="216"/>
      <c r="U4617" s="216"/>
      <c r="V4617" s="216"/>
      <c r="W4617" s="216"/>
      <c r="X4617" s="216"/>
      <c r="Y4617" s="216"/>
      <c r="Z4617" s="216"/>
      <c r="AA4617" s="216"/>
      <c r="AB4617" s="216"/>
      <c r="AC4617" s="216"/>
      <c r="AD4617" s="216"/>
      <c r="AE4617" s="216"/>
      <c r="AF4617" s="216"/>
      <c r="AG4617" s="216"/>
      <c r="AH4617" s="216"/>
      <c r="AI4617" s="216"/>
      <c r="AJ4617" s="216"/>
      <c r="AK4617" s="216"/>
      <c r="AL4617" s="216"/>
      <c r="FY4617" s="184"/>
      <c r="JJ4617" s="184"/>
    </row>
    <row r="4618" spans="2:270">
      <c r="B4618" s="202"/>
      <c r="E4618" s="216"/>
      <c r="F4618" s="216"/>
      <c r="G4618" s="216"/>
      <c r="H4618" s="216"/>
      <c r="I4618" s="216"/>
      <c r="J4618" s="216"/>
      <c r="K4618" s="216"/>
      <c r="L4618" s="216"/>
      <c r="M4618" s="216"/>
      <c r="N4618" s="216"/>
      <c r="O4618" s="216"/>
      <c r="P4618" s="216"/>
      <c r="Q4618" s="216"/>
      <c r="R4618" s="216"/>
      <c r="S4618" s="216"/>
      <c r="T4618" s="216"/>
      <c r="U4618" s="216"/>
      <c r="V4618" s="216"/>
      <c r="W4618" s="216"/>
      <c r="X4618" s="216"/>
      <c r="Y4618" s="216"/>
      <c r="Z4618" s="216"/>
      <c r="AA4618" s="216"/>
      <c r="AB4618" s="216"/>
      <c r="AC4618" s="216"/>
      <c r="AD4618" s="216"/>
      <c r="AE4618" s="216"/>
      <c r="AF4618" s="216"/>
      <c r="AG4618" s="216"/>
      <c r="AH4618" s="216"/>
      <c r="AI4618" s="216"/>
      <c r="AJ4618" s="216"/>
      <c r="AK4618" s="216"/>
      <c r="AL4618" s="216"/>
      <c r="FY4618" s="184"/>
      <c r="JJ4618" s="184"/>
    </row>
    <row r="4619" spans="2:270">
      <c r="B4619" s="202"/>
      <c r="E4619" s="216"/>
      <c r="F4619" s="216"/>
      <c r="G4619" s="216"/>
      <c r="H4619" s="216"/>
      <c r="I4619" s="216"/>
      <c r="J4619" s="216"/>
      <c r="K4619" s="216"/>
      <c r="L4619" s="216"/>
      <c r="M4619" s="216"/>
      <c r="N4619" s="216"/>
      <c r="O4619" s="216"/>
      <c r="P4619" s="216"/>
      <c r="Q4619" s="216"/>
      <c r="R4619" s="216"/>
      <c r="S4619" s="216"/>
      <c r="T4619" s="216"/>
      <c r="U4619" s="216"/>
      <c r="V4619" s="216"/>
      <c r="W4619" s="216"/>
      <c r="X4619" s="216"/>
      <c r="Y4619" s="216"/>
      <c r="Z4619" s="216"/>
      <c r="AA4619" s="216"/>
      <c r="AB4619" s="216"/>
      <c r="AC4619" s="216"/>
      <c r="AD4619" s="216"/>
      <c r="AE4619" s="216"/>
      <c r="AF4619" s="216"/>
      <c r="AG4619" s="216"/>
      <c r="AH4619" s="216"/>
      <c r="AI4619" s="216"/>
      <c r="AJ4619" s="216"/>
      <c r="AK4619" s="216"/>
      <c r="AL4619" s="216"/>
      <c r="FY4619" s="184"/>
      <c r="JJ4619" s="184"/>
    </row>
    <row r="4620" spans="2:270">
      <c r="B4620" s="202"/>
      <c r="E4620" s="216"/>
      <c r="F4620" s="216"/>
      <c r="G4620" s="216"/>
      <c r="H4620" s="216"/>
      <c r="I4620" s="216"/>
      <c r="J4620" s="216"/>
      <c r="K4620" s="216"/>
      <c r="L4620" s="216"/>
      <c r="M4620" s="216"/>
      <c r="N4620" s="216"/>
      <c r="O4620" s="216"/>
      <c r="P4620" s="216"/>
      <c r="Q4620" s="216"/>
      <c r="R4620" s="216"/>
      <c r="S4620" s="216"/>
      <c r="T4620" s="216"/>
      <c r="U4620" s="216"/>
      <c r="V4620" s="216"/>
      <c r="W4620" s="216"/>
      <c r="X4620" s="216"/>
      <c r="Y4620" s="216"/>
      <c r="Z4620" s="216"/>
      <c r="AA4620" s="216"/>
      <c r="AB4620" s="216"/>
      <c r="AC4620" s="216"/>
      <c r="AD4620" s="216"/>
      <c r="AE4620" s="216"/>
      <c r="AF4620" s="216"/>
      <c r="AG4620" s="216"/>
      <c r="AH4620" s="216"/>
      <c r="AI4620" s="216"/>
      <c r="AJ4620" s="216"/>
      <c r="AK4620" s="216"/>
      <c r="AL4620" s="216"/>
      <c r="FY4620" s="184"/>
      <c r="JJ4620" s="184"/>
    </row>
    <row r="4621" spans="2:270">
      <c r="B4621" s="202"/>
      <c r="E4621" s="216"/>
      <c r="F4621" s="216"/>
      <c r="G4621" s="216"/>
      <c r="H4621" s="216"/>
      <c r="I4621" s="216"/>
      <c r="J4621" s="216"/>
      <c r="K4621" s="216"/>
      <c r="L4621" s="216"/>
      <c r="M4621" s="216"/>
      <c r="N4621" s="216"/>
      <c r="O4621" s="216"/>
      <c r="P4621" s="216"/>
      <c r="Q4621" s="216"/>
      <c r="R4621" s="216"/>
      <c r="S4621" s="216"/>
      <c r="T4621" s="216"/>
      <c r="U4621" s="216"/>
      <c r="V4621" s="216"/>
      <c r="W4621" s="216"/>
      <c r="X4621" s="216"/>
      <c r="Y4621" s="216"/>
      <c r="Z4621" s="216"/>
      <c r="AA4621" s="216"/>
      <c r="AB4621" s="216"/>
      <c r="AC4621" s="216"/>
      <c r="AD4621" s="216"/>
      <c r="AE4621" s="216"/>
      <c r="AF4621" s="216"/>
      <c r="AG4621" s="216"/>
      <c r="AH4621" s="216"/>
      <c r="AI4621" s="216"/>
      <c r="AJ4621" s="216"/>
      <c r="AK4621" s="216"/>
      <c r="AL4621" s="216"/>
      <c r="FY4621" s="184"/>
      <c r="JJ4621" s="184"/>
    </row>
    <row r="4622" spans="2:270">
      <c r="B4622" s="202"/>
      <c r="E4622" s="216"/>
      <c r="F4622" s="216"/>
      <c r="G4622" s="216"/>
      <c r="H4622" s="216"/>
      <c r="I4622" s="216"/>
      <c r="J4622" s="216"/>
      <c r="K4622" s="216"/>
      <c r="L4622" s="216"/>
      <c r="M4622" s="216"/>
      <c r="N4622" s="216"/>
      <c r="O4622" s="216"/>
      <c r="P4622" s="216"/>
      <c r="Q4622" s="216"/>
      <c r="R4622" s="216"/>
      <c r="S4622" s="216"/>
      <c r="T4622" s="216"/>
      <c r="U4622" s="216"/>
      <c r="V4622" s="216"/>
      <c r="W4622" s="216"/>
      <c r="X4622" s="216"/>
      <c r="Y4622" s="216"/>
      <c r="Z4622" s="216"/>
      <c r="AA4622" s="216"/>
      <c r="AB4622" s="216"/>
      <c r="AC4622" s="216"/>
      <c r="AD4622" s="216"/>
      <c r="AE4622" s="216"/>
      <c r="AF4622" s="216"/>
      <c r="AG4622" s="216"/>
      <c r="AH4622" s="216"/>
      <c r="AI4622" s="216"/>
      <c r="AJ4622" s="216"/>
      <c r="AK4622" s="216"/>
      <c r="AL4622" s="216"/>
      <c r="FY4622" s="184"/>
      <c r="JJ4622" s="184"/>
    </row>
    <row r="4623" spans="2:270">
      <c r="B4623" s="202"/>
      <c r="E4623" s="216"/>
      <c r="F4623" s="216"/>
      <c r="G4623" s="216"/>
      <c r="H4623" s="216"/>
      <c r="I4623" s="216"/>
      <c r="J4623" s="216"/>
      <c r="K4623" s="216"/>
      <c r="L4623" s="216"/>
      <c r="M4623" s="216"/>
      <c r="N4623" s="216"/>
      <c r="O4623" s="216"/>
      <c r="P4623" s="216"/>
      <c r="Q4623" s="216"/>
      <c r="R4623" s="216"/>
      <c r="S4623" s="216"/>
      <c r="T4623" s="216"/>
      <c r="U4623" s="216"/>
      <c r="V4623" s="216"/>
      <c r="W4623" s="216"/>
      <c r="X4623" s="216"/>
      <c r="Y4623" s="216"/>
      <c r="Z4623" s="216"/>
      <c r="AA4623" s="216"/>
      <c r="AB4623" s="216"/>
      <c r="AC4623" s="216"/>
      <c r="AD4623" s="216"/>
      <c r="AE4623" s="216"/>
      <c r="AF4623" s="216"/>
      <c r="AG4623" s="216"/>
      <c r="AH4623" s="216"/>
      <c r="AI4623" s="216"/>
      <c r="AJ4623" s="216"/>
      <c r="AK4623" s="216"/>
      <c r="AL4623" s="216"/>
      <c r="FY4623" s="184"/>
      <c r="JJ4623" s="184"/>
    </row>
    <row r="4624" spans="2:270">
      <c r="B4624" s="202"/>
      <c r="E4624" s="216"/>
      <c r="F4624" s="216"/>
      <c r="G4624" s="216"/>
      <c r="H4624" s="216"/>
      <c r="I4624" s="216"/>
      <c r="J4624" s="216"/>
      <c r="K4624" s="216"/>
      <c r="L4624" s="216"/>
      <c r="M4624" s="216"/>
      <c r="N4624" s="216"/>
      <c r="O4624" s="216"/>
      <c r="P4624" s="216"/>
      <c r="Q4624" s="216"/>
      <c r="R4624" s="216"/>
      <c r="S4624" s="216"/>
      <c r="T4624" s="216"/>
      <c r="U4624" s="216"/>
      <c r="V4624" s="216"/>
      <c r="W4624" s="216"/>
      <c r="X4624" s="216"/>
      <c r="Y4624" s="216"/>
      <c r="Z4624" s="216"/>
      <c r="AA4624" s="216"/>
      <c r="AB4624" s="216"/>
      <c r="AC4624" s="216"/>
      <c r="AD4624" s="216"/>
      <c r="AE4624" s="216"/>
      <c r="AF4624" s="216"/>
      <c r="AG4624" s="216"/>
      <c r="AH4624" s="216"/>
      <c r="AI4624" s="216"/>
      <c r="AJ4624" s="216"/>
      <c r="AK4624" s="216"/>
      <c r="AL4624" s="216"/>
      <c r="FY4624" s="184"/>
      <c r="JJ4624" s="184"/>
    </row>
    <row r="4625" spans="2:270">
      <c r="B4625" s="202"/>
      <c r="E4625" s="216"/>
      <c r="F4625" s="216"/>
      <c r="G4625" s="216"/>
      <c r="H4625" s="216"/>
      <c r="I4625" s="216"/>
      <c r="J4625" s="216"/>
      <c r="K4625" s="216"/>
      <c r="L4625" s="216"/>
      <c r="M4625" s="216"/>
      <c r="N4625" s="216"/>
      <c r="O4625" s="216"/>
      <c r="P4625" s="216"/>
      <c r="Q4625" s="216"/>
      <c r="R4625" s="216"/>
      <c r="S4625" s="216"/>
      <c r="T4625" s="216"/>
      <c r="U4625" s="216"/>
      <c r="V4625" s="216"/>
      <c r="W4625" s="216"/>
      <c r="X4625" s="216"/>
      <c r="Y4625" s="216"/>
      <c r="Z4625" s="216"/>
      <c r="AA4625" s="216"/>
      <c r="AB4625" s="216"/>
      <c r="AC4625" s="216"/>
      <c r="AD4625" s="216"/>
      <c r="AE4625" s="216"/>
      <c r="AF4625" s="216"/>
      <c r="AG4625" s="216"/>
      <c r="AH4625" s="216"/>
      <c r="AI4625" s="216"/>
      <c r="AJ4625" s="216"/>
      <c r="AK4625" s="216"/>
      <c r="AL4625" s="216"/>
      <c r="FY4625" s="184"/>
      <c r="JJ4625" s="184"/>
    </row>
    <row r="4626" spans="2:270">
      <c r="B4626" s="202"/>
      <c r="E4626" s="216"/>
      <c r="F4626" s="216"/>
      <c r="G4626" s="216"/>
      <c r="H4626" s="216"/>
      <c r="I4626" s="216"/>
      <c r="J4626" s="216"/>
      <c r="K4626" s="216"/>
      <c r="L4626" s="216"/>
      <c r="M4626" s="216"/>
      <c r="N4626" s="216"/>
      <c r="O4626" s="216"/>
      <c r="P4626" s="216"/>
      <c r="Q4626" s="216"/>
      <c r="R4626" s="216"/>
      <c r="S4626" s="216"/>
      <c r="T4626" s="216"/>
      <c r="U4626" s="216"/>
      <c r="V4626" s="216"/>
      <c r="W4626" s="216"/>
      <c r="X4626" s="216"/>
      <c r="Y4626" s="216"/>
      <c r="Z4626" s="216"/>
      <c r="AA4626" s="216"/>
      <c r="AB4626" s="216"/>
      <c r="AC4626" s="216"/>
      <c r="AD4626" s="216"/>
      <c r="AE4626" s="216"/>
      <c r="AF4626" s="216"/>
      <c r="AG4626" s="216"/>
      <c r="AH4626" s="216"/>
      <c r="AI4626" s="216"/>
      <c r="AJ4626" s="216"/>
      <c r="AK4626" s="216"/>
      <c r="AL4626" s="216"/>
      <c r="FY4626" s="184"/>
      <c r="JJ4626" s="184"/>
    </row>
    <row r="4627" spans="2:270">
      <c r="B4627" s="202"/>
      <c r="E4627" s="216"/>
      <c r="F4627" s="216"/>
      <c r="G4627" s="216"/>
      <c r="H4627" s="216"/>
      <c r="I4627" s="216"/>
      <c r="J4627" s="216"/>
      <c r="K4627" s="216"/>
      <c r="L4627" s="216"/>
      <c r="M4627" s="216"/>
      <c r="N4627" s="216"/>
      <c r="O4627" s="216"/>
      <c r="P4627" s="216"/>
      <c r="Q4627" s="216"/>
      <c r="R4627" s="216"/>
      <c r="S4627" s="216"/>
      <c r="T4627" s="216"/>
      <c r="U4627" s="216"/>
      <c r="V4627" s="216"/>
      <c r="W4627" s="216"/>
      <c r="X4627" s="216"/>
      <c r="Y4627" s="216"/>
      <c r="Z4627" s="216"/>
      <c r="AA4627" s="216"/>
      <c r="AB4627" s="216"/>
      <c r="AC4627" s="216"/>
      <c r="AD4627" s="216"/>
      <c r="AE4627" s="216"/>
      <c r="AF4627" s="216"/>
      <c r="AG4627" s="216"/>
      <c r="AH4627" s="216"/>
      <c r="AI4627" s="216"/>
      <c r="AJ4627" s="216"/>
      <c r="AK4627" s="216"/>
      <c r="AL4627" s="216"/>
      <c r="FY4627" s="184"/>
      <c r="JJ4627" s="184"/>
    </row>
    <row r="4628" spans="2:270">
      <c r="B4628" s="202"/>
      <c r="E4628" s="216"/>
      <c r="F4628" s="216"/>
      <c r="G4628" s="216"/>
      <c r="H4628" s="216"/>
      <c r="I4628" s="216"/>
      <c r="J4628" s="216"/>
      <c r="K4628" s="216"/>
      <c r="L4628" s="216"/>
      <c r="M4628" s="216"/>
      <c r="N4628" s="216"/>
      <c r="O4628" s="216"/>
      <c r="P4628" s="216"/>
      <c r="Q4628" s="216"/>
      <c r="R4628" s="216"/>
      <c r="S4628" s="216"/>
      <c r="T4628" s="216"/>
      <c r="U4628" s="216"/>
      <c r="V4628" s="216"/>
      <c r="W4628" s="216"/>
      <c r="X4628" s="216"/>
      <c r="Y4628" s="216"/>
      <c r="Z4628" s="216"/>
      <c r="AA4628" s="216"/>
      <c r="AB4628" s="216"/>
      <c r="AC4628" s="216"/>
      <c r="AD4628" s="216"/>
      <c r="AE4628" s="216"/>
      <c r="AF4628" s="216"/>
      <c r="AG4628" s="216"/>
      <c r="AH4628" s="216"/>
      <c r="AI4628" s="216"/>
      <c r="AJ4628" s="216"/>
      <c r="AK4628" s="216"/>
      <c r="AL4628" s="216"/>
      <c r="FY4628" s="184"/>
      <c r="JJ4628" s="184"/>
    </row>
    <row r="4629" spans="2:270">
      <c r="B4629" s="202"/>
      <c r="E4629" s="216"/>
      <c r="F4629" s="216"/>
      <c r="G4629" s="216"/>
      <c r="H4629" s="216"/>
      <c r="I4629" s="216"/>
      <c r="J4629" s="216"/>
      <c r="K4629" s="216"/>
      <c r="L4629" s="216"/>
      <c r="M4629" s="216"/>
      <c r="N4629" s="216"/>
      <c r="O4629" s="216"/>
      <c r="P4629" s="216"/>
      <c r="Q4629" s="216"/>
      <c r="R4629" s="216"/>
      <c r="S4629" s="216"/>
      <c r="T4629" s="216"/>
      <c r="U4629" s="216"/>
      <c r="V4629" s="216"/>
      <c r="W4629" s="216"/>
      <c r="X4629" s="216"/>
      <c r="Y4629" s="216"/>
      <c r="Z4629" s="216"/>
      <c r="AA4629" s="216"/>
      <c r="AB4629" s="216"/>
      <c r="AC4629" s="216"/>
      <c r="AD4629" s="216"/>
      <c r="AE4629" s="216"/>
      <c r="AF4629" s="216"/>
      <c r="AG4629" s="216"/>
      <c r="AH4629" s="216"/>
      <c r="AI4629" s="216"/>
      <c r="AJ4629" s="216"/>
      <c r="AK4629" s="216"/>
      <c r="AL4629" s="216"/>
      <c r="FY4629" s="184"/>
      <c r="JJ4629" s="184"/>
    </row>
    <row r="4630" spans="2:270">
      <c r="B4630" s="202"/>
      <c r="E4630" s="216"/>
      <c r="F4630" s="216"/>
      <c r="G4630" s="216"/>
      <c r="H4630" s="216"/>
      <c r="I4630" s="216"/>
      <c r="J4630" s="216"/>
      <c r="K4630" s="216"/>
      <c r="L4630" s="216"/>
      <c r="M4630" s="216"/>
      <c r="N4630" s="216"/>
      <c r="O4630" s="216"/>
      <c r="P4630" s="216"/>
      <c r="Q4630" s="216"/>
      <c r="R4630" s="216"/>
      <c r="S4630" s="216"/>
      <c r="T4630" s="216"/>
      <c r="U4630" s="216"/>
      <c r="V4630" s="216"/>
      <c r="W4630" s="216"/>
      <c r="X4630" s="216"/>
      <c r="Y4630" s="216"/>
      <c r="Z4630" s="216"/>
      <c r="AA4630" s="216"/>
      <c r="AB4630" s="216"/>
      <c r="AC4630" s="216"/>
      <c r="AD4630" s="216"/>
      <c r="AE4630" s="216"/>
      <c r="AF4630" s="216"/>
      <c r="AG4630" s="216"/>
      <c r="AH4630" s="216"/>
      <c r="AI4630" s="216"/>
      <c r="AJ4630" s="216"/>
      <c r="AK4630" s="216"/>
      <c r="AL4630" s="216"/>
      <c r="FY4630" s="184"/>
      <c r="JJ4630" s="184"/>
    </row>
    <row r="4631" spans="2:270">
      <c r="B4631" s="202"/>
      <c r="E4631" s="216"/>
      <c r="F4631" s="216"/>
      <c r="G4631" s="216"/>
      <c r="H4631" s="216"/>
      <c r="I4631" s="216"/>
      <c r="J4631" s="216"/>
      <c r="K4631" s="216"/>
      <c r="L4631" s="216"/>
      <c r="M4631" s="216"/>
      <c r="N4631" s="216"/>
      <c r="O4631" s="216"/>
      <c r="P4631" s="216"/>
      <c r="Q4631" s="216"/>
      <c r="R4631" s="216"/>
      <c r="S4631" s="216"/>
      <c r="T4631" s="216"/>
      <c r="U4631" s="216"/>
      <c r="V4631" s="216"/>
      <c r="W4631" s="216"/>
      <c r="X4631" s="216"/>
      <c r="Y4631" s="216"/>
      <c r="Z4631" s="216"/>
      <c r="AA4631" s="216"/>
      <c r="AB4631" s="216"/>
      <c r="AC4631" s="216"/>
      <c r="AD4631" s="216"/>
      <c r="AE4631" s="216"/>
      <c r="AF4631" s="216"/>
      <c r="AG4631" s="216"/>
      <c r="AH4631" s="216"/>
      <c r="AI4631" s="216"/>
      <c r="AJ4631" s="216"/>
      <c r="AK4631" s="216"/>
      <c r="AL4631" s="216"/>
      <c r="FY4631" s="184"/>
      <c r="JJ4631" s="184"/>
    </row>
    <row r="4632" spans="2:270">
      <c r="B4632" s="202"/>
      <c r="E4632" s="216"/>
      <c r="F4632" s="216"/>
      <c r="G4632" s="216"/>
      <c r="H4632" s="216"/>
      <c r="I4632" s="216"/>
      <c r="J4632" s="216"/>
      <c r="K4632" s="216"/>
      <c r="L4632" s="216"/>
      <c r="M4632" s="216"/>
      <c r="N4632" s="216"/>
      <c r="O4632" s="216"/>
      <c r="P4632" s="216"/>
      <c r="Q4632" s="216"/>
      <c r="R4632" s="216"/>
      <c r="S4632" s="216"/>
      <c r="T4632" s="216"/>
      <c r="U4632" s="216"/>
      <c r="V4632" s="216"/>
      <c r="W4632" s="216"/>
      <c r="X4632" s="216"/>
      <c r="Y4632" s="216"/>
      <c r="Z4632" s="216"/>
      <c r="AA4632" s="216"/>
      <c r="AB4632" s="216"/>
      <c r="AC4632" s="216"/>
      <c r="AD4632" s="216"/>
      <c r="AE4632" s="216"/>
      <c r="AF4632" s="216"/>
      <c r="AG4632" s="216"/>
      <c r="AH4632" s="216"/>
      <c r="AI4632" s="216"/>
      <c r="AJ4632" s="216"/>
      <c r="AK4632" s="216"/>
      <c r="AL4632" s="216"/>
      <c r="FY4632" s="184"/>
      <c r="JJ4632" s="184"/>
    </row>
    <row r="4633" spans="2:270">
      <c r="B4633" s="202"/>
      <c r="E4633" s="216"/>
      <c r="F4633" s="216"/>
      <c r="G4633" s="216"/>
      <c r="H4633" s="216"/>
      <c r="I4633" s="216"/>
      <c r="J4633" s="216"/>
      <c r="K4633" s="216"/>
      <c r="L4633" s="216"/>
      <c r="M4633" s="216"/>
      <c r="N4633" s="216"/>
      <c r="O4633" s="216"/>
      <c r="P4633" s="216"/>
      <c r="Q4633" s="216"/>
      <c r="R4633" s="216"/>
      <c r="S4633" s="216"/>
      <c r="T4633" s="216"/>
      <c r="U4633" s="216"/>
      <c r="V4633" s="216"/>
      <c r="W4633" s="216"/>
      <c r="X4633" s="216"/>
      <c r="Y4633" s="216"/>
      <c r="Z4633" s="216"/>
      <c r="AA4633" s="216"/>
      <c r="AB4633" s="216"/>
      <c r="AC4633" s="216"/>
      <c r="AD4633" s="216"/>
      <c r="AE4633" s="216"/>
      <c r="AF4633" s="216"/>
      <c r="AG4633" s="216"/>
      <c r="AH4633" s="216"/>
      <c r="AI4633" s="216"/>
      <c r="AJ4633" s="216"/>
      <c r="AK4633" s="216"/>
      <c r="AL4633" s="216"/>
      <c r="FY4633" s="184"/>
      <c r="JJ4633" s="184"/>
    </row>
    <row r="4634" spans="2:270">
      <c r="B4634" s="202"/>
      <c r="E4634" s="216"/>
      <c r="F4634" s="216"/>
      <c r="G4634" s="216"/>
      <c r="H4634" s="216"/>
      <c r="I4634" s="216"/>
      <c r="J4634" s="216"/>
      <c r="K4634" s="216"/>
      <c r="L4634" s="216"/>
      <c r="M4634" s="216"/>
      <c r="N4634" s="216"/>
      <c r="O4634" s="216"/>
      <c r="P4634" s="216"/>
      <c r="Q4634" s="216"/>
      <c r="R4634" s="216"/>
      <c r="S4634" s="216"/>
      <c r="T4634" s="216"/>
      <c r="U4634" s="216"/>
      <c r="V4634" s="216"/>
      <c r="W4634" s="216"/>
      <c r="X4634" s="216"/>
      <c r="Y4634" s="216"/>
      <c r="Z4634" s="216"/>
      <c r="AA4634" s="216"/>
      <c r="AB4634" s="216"/>
      <c r="AC4634" s="216"/>
      <c r="AD4634" s="216"/>
      <c r="AE4634" s="216"/>
      <c r="AF4634" s="216"/>
      <c r="AG4634" s="216"/>
      <c r="AH4634" s="216"/>
      <c r="AI4634" s="216"/>
      <c r="AJ4634" s="216"/>
      <c r="AK4634" s="216"/>
      <c r="AL4634" s="216"/>
      <c r="FY4634" s="184"/>
      <c r="JJ4634" s="184"/>
    </row>
    <row r="4635" spans="2:270">
      <c r="B4635" s="202"/>
      <c r="E4635" s="216"/>
      <c r="F4635" s="216"/>
      <c r="G4635" s="216"/>
      <c r="H4635" s="216"/>
      <c r="I4635" s="216"/>
      <c r="J4635" s="216"/>
      <c r="K4635" s="216"/>
      <c r="L4635" s="216"/>
      <c r="M4635" s="216"/>
      <c r="N4635" s="216"/>
      <c r="O4635" s="216"/>
      <c r="P4635" s="216"/>
      <c r="Q4635" s="216"/>
      <c r="R4635" s="216"/>
      <c r="S4635" s="216"/>
      <c r="T4635" s="216"/>
      <c r="U4635" s="216"/>
      <c r="V4635" s="216"/>
      <c r="W4635" s="216"/>
      <c r="X4635" s="216"/>
      <c r="Y4635" s="216"/>
      <c r="Z4635" s="216"/>
      <c r="AA4635" s="216"/>
      <c r="AB4635" s="216"/>
      <c r="AC4635" s="216"/>
      <c r="AD4635" s="216"/>
      <c r="AE4635" s="216"/>
      <c r="AF4635" s="216"/>
      <c r="AG4635" s="216"/>
      <c r="AH4635" s="216"/>
      <c r="AI4635" s="216"/>
      <c r="AJ4635" s="216"/>
      <c r="AK4635" s="216"/>
      <c r="AL4635" s="216"/>
      <c r="FY4635" s="184"/>
      <c r="JJ4635" s="184"/>
    </row>
    <row r="4636" spans="2:270">
      <c r="B4636" s="202"/>
      <c r="E4636" s="216"/>
      <c r="F4636" s="216"/>
      <c r="G4636" s="216"/>
      <c r="H4636" s="216"/>
      <c r="I4636" s="216"/>
      <c r="J4636" s="216"/>
      <c r="K4636" s="216"/>
      <c r="L4636" s="216"/>
      <c r="M4636" s="216"/>
      <c r="N4636" s="216"/>
      <c r="O4636" s="216"/>
      <c r="P4636" s="216"/>
      <c r="Q4636" s="216"/>
      <c r="R4636" s="216"/>
      <c r="S4636" s="216"/>
      <c r="T4636" s="216"/>
      <c r="U4636" s="216"/>
      <c r="V4636" s="216"/>
      <c r="W4636" s="216"/>
      <c r="X4636" s="216"/>
      <c r="Y4636" s="216"/>
      <c r="Z4636" s="216"/>
      <c r="AA4636" s="216"/>
      <c r="AB4636" s="216"/>
      <c r="AC4636" s="216"/>
      <c r="AD4636" s="216"/>
      <c r="AE4636" s="216"/>
      <c r="AF4636" s="216"/>
      <c r="AG4636" s="216"/>
      <c r="AH4636" s="216"/>
      <c r="AI4636" s="216"/>
      <c r="AJ4636" s="216"/>
      <c r="AK4636" s="216"/>
      <c r="AL4636" s="216"/>
      <c r="FY4636" s="184"/>
      <c r="JJ4636" s="184"/>
    </row>
    <row r="4637" spans="2:270">
      <c r="B4637" s="202"/>
      <c r="E4637" s="216"/>
      <c r="F4637" s="216"/>
      <c r="G4637" s="216"/>
      <c r="H4637" s="216"/>
      <c r="I4637" s="216"/>
      <c r="J4637" s="216"/>
      <c r="K4637" s="216"/>
      <c r="L4637" s="216"/>
      <c r="M4637" s="216"/>
      <c r="N4637" s="216"/>
      <c r="O4637" s="216"/>
      <c r="P4637" s="216"/>
      <c r="Q4637" s="216"/>
      <c r="R4637" s="216"/>
      <c r="S4637" s="216"/>
      <c r="T4637" s="216"/>
      <c r="U4637" s="216"/>
      <c r="V4637" s="216"/>
      <c r="W4637" s="216"/>
      <c r="X4637" s="216"/>
      <c r="Y4637" s="216"/>
      <c r="Z4637" s="216"/>
      <c r="AA4637" s="216"/>
      <c r="AB4637" s="216"/>
      <c r="AC4637" s="216"/>
      <c r="AD4637" s="216"/>
      <c r="AE4637" s="216"/>
      <c r="AF4637" s="216"/>
      <c r="AG4637" s="216"/>
      <c r="AH4637" s="216"/>
      <c r="AI4637" s="216"/>
      <c r="AJ4637" s="216"/>
      <c r="AK4637" s="216"/>
      <c r="AL4637" s="216"/>
      <c r="FY4637" s="184"/>
      <c r="JJ4637" s="184"/>
    </row>
    <row r="4638" spans="2:270">
      <c r="B4638" s="202"/>
      <c r="E4638" s="216"/>
      <c r="F4638" s="216"/>
      <c r="G4638" s="216"/>
      <c r="H4638" s="216"/>
      <c r="I4638" s="216"/>
      <c r="J4638" s="216"/>
      <c r="K4638" s="216"/>
      <c r="L4638" s="216"/>
      <c r="M4638" s="216"/>
      <c r="N4638" s="216"/>
      <c r="O4638" s="216"/>
      <c r="P4638" s="216"/>
      <c r="Q4638" s="216"/>
      <c r="R4638" s="216"/>
      <c r="S4638" s="216"/>
      <c r="T4638" s="216"/>
      <c r="U4638" s="216"/>
      <c r="V4638" s="216"/>
      <c r="W4638" s="216"/>
      <c r="X4638" s="216"/>
      <c r="Y4638" s="216"/>
      <c r="Z4638" s="216"/>
      <c r="AA4638" s="216"/>
      <c r="AB4638" s="216"/>
      <c r="AC4638" s="216"/>
      <c r="AD4638" s="216"/>
      <c r="AE4638" s="216"/>
      <c r="AF4638" s="216"/>
      <c r="AG4638" s="216"/>
      <c r="AH4638" s="216"/>
      <c r="AI4638" s="216"/>
      <c r="AJ4638" s="216"/>
      <c r="AK4638" s="216"/>
      <c r="AL4638" s="216"/>
      <c r="FY4638" s="184"/>
      <c r="JJ4638" s="184"/>
    </row>
    <row r="4639" spans="2:270">
      <c r="B4639" s="202"/>
      <c r="E4639" s="216"/>
      <c r="F4639" s="216"/>
      <c r="G4639" s="216"/>
      <c r="H4639" s="216"/>
      <c r="I4639" s="216"/>
      <c r="J4639" s="216"/>
      <c r="K4639" s="216"/>
      <c r="L4639" s="216"/>
      <c r="M4639" s="216"/>
      <c r="N4639" s="216"/>
      <c r="O4639" s="216"/>
      <c r="P4639" s="216"/>
      <c r="Q4639" s="216"/>
      <c r="R4639" s="216"/>
      <c r="S4639" s="216"/>
      <c r="T4639" s="216"/>
      <c r="U4639" s="216"/>
      <c r="V4639" s="216"/>
      <c r="W4639" s="216"/>
      <c r="X4639" s="216"/>
      <c r="Y4639" s="216"/>
      <c r="Z4639" s="216"/>
      <c r="AA4639" s="216"/>
      <c r="AB4639" s="216"/>
      <c r="AC4639" s="216"/>
      <c r="AD4639" s="216"/>
      <c r="AE4639" s="216"/>
      <c r="AF4639" s="216"/>
      <c r="AG4639" s="216"/>
      <c r="AH4639" s="216"/>
      <c r="AI4639" s="216"/>
      <c r="AJ4639" s="216"/>
      <c r="AK4639" s="216"/>
      <c r="AL4639" s="216"/>
      <c r="FY4639" s="184"/>
      <c r="JJ4639" s="184"/>
    </row>
    <row r="4640" spans="2:270">
      <c r="B4640" s="202"/>
      <c r="E4640" s="216"/>
      <c r="F4640" s="216"/>
      <c r="G4640" s="216"/>
      <c r="H4640" s="216"/>
      <c r="I4640" s="216"/>
      <c r="J4640" s="216"/>
      <c r="K4640" s="216"/>
      <c r="L4640" s="216"/>
      <c r="M4640" s="216"/>
      <c r="N4640" s="216"/>
      <c r="O4640" s="216"/>
      <c r="P4640" s="216"/>
      <c r="Q4640" s="216"/>
      <c r="R4640" s="216"/>
      <c r="S4640" s="216"/>
      <c r="T4640" s="216"/>
      <c r="U4640" s="216"/>
      <c r="V4640" s="216"/>
      <c r="W4640" s="216"/>
      <c r="X4640" s="216"/>
      <c r="Y4640" s="216"/>
      <c r="Z4640" s="216"/>
      <c r="AA4640" s="216"/>
      <c r="AB4640" s="216"/>
      <c r="AC4640" s="216"/>
      <c r="AD4640" s="216"/>
      <c r="AE4640" s="216"/>
      <c r="AF4640" s="216"/>
      <c r="AG4640" s="216"/>
      <c r="AH4640" s="216"/>
      <c r="AI4640" s="216"/>
      <c r="AJ4640" s="216"/>
      <c r="AK4640" s="216"/>
      <c r="AL4640" s="216"/>
      <c r="FY4640" s="184"/>
      <c r="JJ4640" s="184"/>
    </row>
    <row r="4641" spans="2:270">
      <c r="B4641" s="202"/>
      <c r="E4641" s="216"/>
      <c r="F4641" s="216"/>
      <c r="G4641" s="216"/>
      <c r="H4641" s="216"/>
      <c r="I4641" s="216"/>
      <c r="J4641" s="216"/>
      <c r="K4641" s="216"/>
      <c r="L4641" s="216"/>
      <c r="M4641" s="216"/>
      <c r="N4641" s="216"/>
      <c r="O4641" s="216"/>
      <c r="P4641" s="216"/>
      <c r="Q4641" s="216"/>
      <c r="R4641" s="216"/>
      <c r="S4641" s="216"/>
      <c r="T4641" s="216"/>
      <c r="U4641" s="216"/>
      <c r="V4641" s="216"/>
      <c r="W4641" s="216"/>
      <c r="X4641" s="216"/>
      <c r="Y4641" s="216"/>
      <c r="Z4641" s="216"/>
      <c r="AA4641" s="216"/>
      <c r="AB4641" s="216"/>
      <c r="AC4641" s="216"/>
      <c r="AD4641" s="216"/>
      <c r="AE4641" s="216"/>
      <c r="AF4641" s="216"/>
      <c r="AG4641" s="216"/>
      <c r="AH4641" s="216"/>
      <c r="AI4641" s="216"/>
      <c r="AJ4641" s="216"/>
      <c r="AK4641" s="216"/>
      <c r="AL4641" s="216"/>
      <c r="FY4641" s="184"/>
      <c r="JJ4641" s="184"/>
    </row>
    <row r="4642" spans="2:270">
      <c r="B4642" s="202"/>
      <c r="E4642" s="216"/>
      <c r="F4642" s="216"/>
      <c r="G4642" s="216"/>
      <c r="H4642" s="216"/>
      <c r="I4642" s="216"/>
      <c r="J4642" s="216"/>
      <c r="K4642" s="216"/>
      <c r="L4642" s="216"/>
      <c r="M4642" s="216"/>
      <c r="N4642" s="216"/>
      <c r="O4642" s="216"/>
      <c r="P4642" s="216"/>
      <c r="Q4642" s="216"/>
      <c r="R4642" s="216"/>
      <c r="S4642" s="216"/>
      <c r="T4642" s="216"/>
      <c r="U4642" s="216"/>
      <c r="V4642" s="216"/>
      <c r="W4642" s="216"/>
      <c r="X4642" s="216"/>
      <c r="Y4642" s="216"/>
      <c r="Z4642" s="216"/>
      <c r="AA4642" s="216"/>
      <c r="AB4642" s="216"/>
      <c r="AC4642" s="216"/>
      <c r="AD4642" s="216"/>
      <c r="AE4642" s="216"/>
      <c r="AF4642" s="216"/>
      <c r="AG4642" s="216"/>
      <c r="AH4642" s="216"/>
      <c r="AI4642" s="216"/>
      <c r="AJ4642" s="216"/>
      <c r="AK4642" s="216"/>
      <c r="AL4642" s="216"/>
      <c r="FY4642" s="184"/>
      <c r="JJ4642" s="184"/>
    </row>
    <row r="4643" spans="2:270">
      <c r="B4643" s="202"/>
      <c r="E4643" s="216"/>
      <c r="F4643" s="216"/>
      <c r="G4643" s="216"/>
      <c r="H4643" s="216"/>
      <c r="I4643" s="216"/>
      <c r="J4643" s="216"/>
      <c r="K4643" s="216"/>
      <c r="L4643" s="216"/>
      <c r="M4643" s="216"/>
      <c r="N4643" s="216"/>
      <c r="O4643" s="216"/>
      <c r="P4643" s="216"/>
      <c r="Q4643" s="216"/>
      <c r="R4643" s="216"/>
      <c r="S4643" s="216"/>
      <c r="T4643" s="216"/>
      <c r="U4643" s="216"/>
      <c r="V4643" s="216"/>
      <c r="W4643" s="216"/>
      <c r="X4643" s="216"/>
      <c r="Y4643" s="216"/>
      <c r="Z4643" s="216"/>
      <c r="AA4643" s="216"/>
      <c r="AB4643" s="216"/>
      <c r="AC4643" s="216"/>
      <c r="AD4643" s="216"/>
      <c r="AE4643" s="216"/>
      <c r="AF4643" s="216"/>
      <c r="AG4643" s="216"/>
      <c r="AH4643" s="216"/>
      <c r="AI4643" s="216"/>
      <c r="AJ4643" s="216"/>
      <c r="AK4643" s="216"/>
      <c r="AL4643" s="216"/>
      <c r="FY4643" s="184"/>
      <c r="JJ4643" s="184"/>
    </row>
    <row r="4644" spans="2:270">
      <c r="B4644" s="202"/>
      <c r="E4644" s="216"/>
      <c r="F4644" s="216"/>
      <c r="G4644" s="216"/>
      <c r="H4644" s="216"/>
      <c r="I4644" s="216"/>
      <c r="J4644" s="216"/>
      <c r="K4644" s="216"/>
      <c r="L4644" s="216"/>
      <c r="M4644" s="216"/>
      <c r="N4644" s="216"/>
      <c r="O4644" s="216"/>
      <c r="P4644" s="216"/>
      <c r="Q4644" s="216"/>
      <c r="R4644" s="216"/>
      <c r="S4644" s="216"/>
      <c r="T4644" s="216"/>
      <c r="U4644" s="216"/>
      <c r="V4644" s="216"/>
      <c r="W4644" s="216"/>
      <c r="X4644" s="216"/>
      <c r="Y4644" s="216"/>
      <c r="Z4644" s="216"/>
      <c r="AA4644" s="216"/>
      <c r="AB4644" s="216"/>
      <c r="AC4644" s="216"/>
      <c r="AD4644" s="216"/>
      <c r="AE4644" s="216"/>
      <c r="AF4644" s="216"/>
      <c r="AG4644" s="216"/>
      <c r="AH4644" s="216"/>
      <c r="AI4644" s="216"/>
      <c r="AJ4644" s="216"/>
      <c r="AK4644" s="216"/>
      <c r="AL4644" s="216"/>
      <c r="FY4644" s="184"/>
      <c r="JJ4644" s="184"/>
    </row>
    <row r="4645" spans="2:270">
      <c r="B4645" s="202"/>
      <c r="E4645" s="216"/>
      <c r="F4645" s="216"/>
      <c r="G4645" s="216"/>
      <c r="H4645" s="216"/>
      <c r="I4645" s="216"/>
      <c r="J4645" s="216"/>
      <c r="K4645" s="216"/>
      <c r="L4645" s="216"/>
      <c r="M4645" s="216"/>
      <c r="N4645" s="216"/>
      <c r="O4645" s="216"/>
      <c r="P4645" s="216"/>
      <c r="Q4645" s="216"/>
      <c r="R4645" s="216"/>
      <c r="S4645" s="216"/>
      <c r="T4645" s="216"/>
      <c r="U4645" s="216"/>
      <c r="V4645" s="216"/>
      <c r="W4645" s="216"/>
      <c r="X4645" s="216"/>
      <c r="Y4645" s="216"/>
      <c r="Z4645" s="216"/>
      <c r="AA4645" s="216"/>
      <c r="AB4645" s="216"/>
      <c r="AC4645" s="216"/>
      <c r="AD4645" s="216"/>
      <c r="AE4645" s="216"/>
      <c r="AF4645" s="216"/>
      <c r="AG4645" s="216"/>
      <c r="AH4645" s="216"/>
      <c r="AI4645" s="216"/>
      <c r="AJ4645" s="216"/>
      <c r="AK4645" s="216"/>
      <c r="AL4645" s="216"/>
      <c r="FY4645" s="184"/>
      <c r="JJ4645" s="184"/>
    </row>
    <row r="4646" spans="2:270">
      <c r="B4646" s="202"/>
      <c r="E4646" s="216"/>
      <c r="F4646" s="216"/>
      <c r="G4646" s="216"/>
      <c r="H4646" s="216"/>
      <c r="I4646" s="216"/>
      <c r="J4646" s="216"/>
      <c r="K4646" s="216"/>
      <c r="L4646" s="216"/>
      <c r="M4646" s="216"/>
      <c r="N4646" s="216"/>
      <c r="O4646" s="216"/>
      <c r="P4646" s="216"/>
      <c r="Q4646" s="216"/>
      <c r="R4646" s="216"/>
      <c r="S4646" s="216"/>
      <c r="T4646" s="216"/>
      <c r="U4646" s="216"/>
      <c r="V4646" s="216"/>
      <c r="W4646" s="216"/>
      <c r="X4646" s="216"/>
      <c r="Y4646" s="216"/>
      <c r="Z4646" s="216"/>
      <c r="AA4646" s="216"/>
      <c r="AB4646" s="216"/>
      <c r="AC4646" s="216"/>
      <c r="AD4646" s="216"/>
      <c r="AE4646" s="216"/>
      <c r="AF4646" s="216"/>
      <c r="AG4646" s="216"/>
      <c r="AH4646" s="216"/>
      <c r="AI4646" s="216"/>
      <c r="AJ4646" s="216"/>
      <c r="AK4646" s="216"/>
      <c r="AL4646" s="216"/>
      <c r="FY4646" s="184"/>
      <c r="JJ4646" s="184"/>
    </row>
    <row r="4647" spans="2:270">
      <c r="B4647" s="202"/>
      <c r="E4647" s="216"/>
      <c r="F4647" s="216"/>
      <c r="G4647" s="216"/>
      <c r="H4647" s="216"/>
      <c r="I4647" s="216"/>
      <c r="J4647" s="216"/>
      <c r="K4647" s="216"/>
      <c r="L4647" s="216"/>
      <c r="M4647" s="216"/>
      <c r="N4647" s="216"/>
      <c r="O4647" s="216"/>
      <c r="P4647" s="216"/>
      <c r="Q4647" s="216"/>
      <c r="R4647" s="216"/>
      <c r="S4647" s="216"/>
      <c r="T4647" s="216"/>
      <c r="U4647" s="216"/>
      <c r="V4647" s="216"/>
      <c r="W4647" s="216"/>
      <c r="X4647" s="216"/>
      <c r="Y4647" s="216"/>
      <c r="Z4647" s="216"/>
      <c r="AA4647" s="216"/>
      <c r="AB4647" s="216"/>
      <c r="AC4647" s="216"/>
      <c r="AD4647" s="216"/>
      <c r="AE4647" s="216"/>
      <c r="AF4647" s="216"/>
      <c r="AG4647" s="216"/>
      <c r="AH4647" s="216"/>
      <c r="AI4647" s="216"/>
      <c r="AJ4647" s="216"/>
      <c r="AK4647" s="216"/>
      <c r="AL4647" s="216"/>
      <c r="FY4647" s="184"/>
      <c r="JJ4647" s="184"/>
    </row>
    <row r="4648" spans="2:270">
      <c r="B4648" s="202"/>
      <c r="E4648" s="216"/>
      <c r="F4648" s="216"/>
      <c r="G4648" s="216"/>
      <c r="H4648" s="216"/>
      <c r="I4648" s="216"/>
      <c r="J4648" s="216"/>
      <c r="K4648" s="216"/>
      <c r="L4648" s="216"/>
      <c r="M4648" s="216"/>
      <c r="N4648" s="216"/>
      <c r="O4648" s="216"/>
      <c r="P4648" s="216"/>
      <c r="Q4648" s="216"/>
      <c r="R4648" s="216"/>
      <c r="S4648" s="216"/>
      <c r="T4648" s="216"/>
      <c r="U4648" s="216"/>
      <c r="V4648" s="216"/>
      <c r="W4648" s="216"/>
      <c r="X4648" s="216"/>
      <c r="Y4648" s="216"/>
      <c r="Z4648" s="216"/>
      <c r="AA4648" s="216"/>
      <c r="AB4648" s="216"/>
      <c r="AC4648" s="216"/>
      <c r="AD4648" s="216"/>
      <c r="AE4648" s="216"/>
      <c r="AF4648" s="216"/>
      <c r="AG4648" s="216"/>
      <c r="AH4648" s="216"/>
      <c r="AI4648" s="216"/>
      <c r="AJ4648" s="216"/>
      <c r="AK4648" s="216"/>
      <c r="AL4648" s="216"/>
      <c r="FY4648" s="184"/>
      <c r="JJ4648" s="184"/>
    </row>
    <row r="4649" spans="2:270">
      <c r="B4649" s="202"/>
      <c r="E4649" s="216"/>
      <c r="F4649" s="216"/>
      <c r="G4649" s="216"/>
      <c r="H4649" s="216"/>
      <c r="I4649" s="216"/>
      <c r="J4649" s="216"/>
      <c r="K4649" s="216"/>
      <c r="L4649" s="216"/>
      <c r="M4649" s="216"/>
      <c r="N4649" s="216"/>
      <c r="O4649" s="216"/>
      <c r="P4649" s="216"/>
      <c r="Q4649" s="216"/>
      <c r="R4649" s="216"/>
      <c r="S4649" s="216"/>
      <c r="T4649" s="216"/>
      <c r="U4649" s="216"/>
      <c r="V4649" s="216"/>
      <c r="W4649" s="216"/>
      <c r="X4649" s="216"/>
      <c r="Y4649" s="216"/>
      <c r="Z4649" s="216"/>
      <c r="AA4649" s="216"/>
      <c r="AB4649" s="216"/>
      <c r="AC4649" s="216"/>
      <c r="AD4649" s="216"/>
      <c r="AE4649" s="216"/>
      <c r="AF4649" s="216"/>
      <c r="AG4649" s="216"/>
      <c r="AH4649" s="216"/>
      <c r="AI4649" s="216"/>
      <c r="AJ4649" s="216"/>
      <c r="AK4649" s="216"/>
      <c r="AL4649" s="216"/>
      <c r="FY4649" s="184"/>
      <c r="JJ4649" s="184"/>
    </row>
    <row r="4650" spans="2:270">
      <c r="B4650" s="202"/>
      <c r="E4650" s="216"/>
      <c r="F4650" s="216"/>
      <c r="G4650" s="216"/>
      <c r="H4650" s="216"/>
      <c r="I4650" s="216"/>
      <c r="J4650" s="216"/>
      <c r="K4650" s="216"/>
      <c r="L4650" s="216"/>
      <c r="M4650" s="216"/>
      <c r="N4650" s="216"/>
      <c r="O4650" s="216"/>
      <c r="P4650" s="216"/>
      <c r="Q4650" s="216"/>
      <c r="R4650" s="216"/>
      <c r="S4650" s="216"/>
      <c r="T4650" s="216"/>
      <c r="U4650" s="216"/>
      <c r="V4650" s="216"/>
      <c r="W4650" s="216"/>
      <c r="X4650" s="216"/>
      <c r="Y4650" s="216"/>
      <c r="Z4650" s="216"/>
      <c r="AA4650" s="216"/>
      <c r="AB4650" s="216"/>
      <c r="AC4650" s="216"/>
      <c r="AD4650" s="216"/>
      <c r="AE4650" s="216"/>
      <c r="AF4650" s="216"/>
      <c r="AG4650" s="216"/>
      <c r="AH4650" s="216"/>
      <c r="AI4650" s="216"/>
      <c r="AJ4650" s="216"/>
      <c r="AK4650" s="216"/>
      <c r="AL4650" s="216"/>
      <c r="FY4650" s="184"/>
      <c r="JJ4650" s="184"/>
    </row>
    <row r="4651" spans="2:270">
      <c r="B4651" s="202"/>
      <c r="E4651" s="216"/>
      <c r="F4651" s="216"/>
      <c r="G4651" s="216"/>
      <c r="H4651" s="216"/>
      <c r="I4651" s="216"/>
      <c r="J4651" s="216"/>
      <c r="K4651" s="216"/>
      <c r="L4651" s="216"/>
      <c r="M4651" s="216"/>
      <c r="N4651" s="216"/>
      <c r="O4651" s="216"/>
      <c r="P4651" s="216"/>
      <c r="Q4651" s="216"/>
      <c r="R4651" s="216"/>
      <c r="S4651" s="216"/>
      <c r="T4651" s="216"/>
      <c r="U4651" s="216"/>
      <c r="V4651" s="216"/>
      <c r="W4651" s="216"/>
      <c r="X4651" s="216"/>
      <c r="Y4651" s="216"/>
      <c r="Z4651" s="216"/>
      <c r="AA4651" s="216"/>
      <c r="AB4651" s="216"/>
      <c r="AC4651" s="216"/>
      <c r="AD4651" s="216"/>
      <c r="AE4651" s="216"/>
      <c r="AF4651" s="216"/>
      <c r="AG4651" s="216"/>
      <c r="AH4651" s="216"/>
      <c r="AI4651" s="216"/>
      <c r="AJ4651" s="216"/>
      <c r="AK4651" s="216"/>
      <c r="AL4651" s="216"/>
      <c r="FY4651" s="184"/>
      <c r="JJ4651" s="184"/>
    </row>
    <row r="4652" spans="2:270">
      <c r="B4652" s="202"/>
      <c r="E4652" s="216"/>
      <c r="F4652" s="216"/>
      <c r="G4652" s="216"/>
      <c r="H4652" s="216"/>
      <c r="I4652" s="216"/>
      <c r="J4652" s="216"/>
      <c r="K4652" s="216"/>
      <c r="L4652" s="216"/>
      <c r="M4652" s="216"/>
      <c r="N4652" s="216"/>
      <c r="O4652" s="216"/>
      <c r="P4652" s="216"/>
      <c r="Q4652" s="216"/>
      <c r="R4652" s="216"/>
      <c r="S4652" s="216"/>
      <c r="T4652" s="216"/>
      <c r="U4652" s="216"/>
      <c r="V4652" s="216"/>
      <c r="W4652" s="216"/>
      <c r="X4652" s="216"/>
      <c r="Y4652" s="216"/>
      <c r="Z4652" s="216"/>
      <c r="AA4652" s="216"/>
      <c r="AB4652" s="216"/>
      <c r="AC4652" s="216"/>
      <c r="AD4652" s="216"/>
      <c r="AE4652" s="216"/>
      <c r="AF4652" s="216"/>
      <c r="AG4652" s="216"/>
      <c r="AH4652" s="216"/>
      <c r="AI4652" s="216"/>
      <c r="AJ4652" s="216"/>
      <c r="AK4652" s="216"/>
      <c r="AL4652" s="216"/>
      <c r="FY4652" s="184"/>
      <c r="JJ4652" s="184"/>
    </row>
    <row r="4653" spans="2:270">
      <c r="B4653" s="202"/>
      <c r="E4653" s="216"/>
      <c r="F4653" s="216"/>
      <c r="G4653" s="216"/>
      <c r="H4653" s="216"/>
      <c r="I4653" s="216"/>
      <c r="J4653" s="216"/>
      <c r="K4653" s="216"/>
      <c r="L4653" s="216"/>
      <c r="M4653" s="216"/>
      <c r="N4653" s="216"/>
      <c r="O4653" s="216"/>
      <c r="P4653" s="216"/>
      <c r="Q4653" s="216"/>
      <c r="R4653" s="216"/>
      <c r="S4653" s="216"/>
      <c r="T4653" s="216"/>
      <c r="U4653" s="216"/>
      <c r="V4653" s="216"/>
      <c r="W4653" s="216"/>
      <c r="X4653" s="216"/>
      <c r="Y4653" s="216"/>
      <c r="Z4653" s="216"/>
      <c r="AA4653" s="216"/>
      <c r="AB4653" s="216"/>
      <c r="AC4653" s="216"/>
      <c r="AD4653" s="216"/>
      <c r="AE4653" s="216"/>
      <c r="AF4653" s="216"/>
      <c r="AG4653" s="216"/>
      <c r="AH4653" s="216"/>
      <c r="AI4653" s="216"/>
      <c r="AJ4653" s="216"/>
      <c r="AK4653" s="216"/>
      <c r="AL4653" s="216"/>
      <c r="FY4653" s="184"/>
      <c r="JJ4653" s="184"/>
    </row>
    <row r="4654" spans="2:270">
      <c r="B4654" s="202"/>
      <c r="E4654" s="216"/>
      <c r="F4654" s="216"/>
      <c r="G4654" s="216"/>
      <c r="H4654" s="216"/>
      <c r="I4654" s="216"/>
      <c r="J4654" s="216"/>
      <c r="K4654" s="216"/>
      <c r="L4654" s="216"/>
      <c r="M4654" s="216"/>
      <c r="N4654" s="216"/>
      <c r="O4654" s="216"/>
      <c r="P4654" s="216"/>
      <c r="Q4654" s="216"/>
      <c r="R4654" s="216"/>
      <c r="S4654" s="216"/>
      <c r="T4654" s="216"/>
      <c r="U4654" s="216"/>
      <c r="V4654" s="216"/>
      <c r="W4654" s="216"/>
      <c r="X4654" s="216"/>
      <c r="Y4654" s="216"/>
      <c r="Z4654" s="216"/>
      <c r="AA4654" s="216"/>
      <c r="AB4654" s="216"/>
      <c r="AC4654" s="216"/>
      <c r="AD4654" s="216"/>
      <c r="AE4654" s="216"/>
      <c r="AF4654" s="216"/>
      <c r="AG4654" s="216"/>
      <c r="AH4654" s="216"/>
      <c r="AI4654" s="216"/>
      <c r="AJ4654" s="216"/>
      <c r="AK4654" s="216"/>
      <c r="AL4654" s="216"/>
      <c r="FY4654" s="184"/>
      <c r="JJ4654" s="184"/>
    </row>
    <row r="4655" spans="2:270">
      <c r="B4655" s="202"/>
      <c r="E4655" s="216"/>
      <c r="F4655" s="216"/>
      <c r="G4655" s="216"/>
      <c r="H4655" s="216"/>
      <c r="I4655" s="216"/>
      <c r="J4655" s="216"/>
      <c r="K4655" s="216"/>
      <c r="L4655" s="216"/>
      <c r="M4655" s="216"/>
      <c r="N4655" s="216"/>
      <c r="O4655" s="216"/>
      <c r="P4655" s="216"/>
      <c r="Q4655" s="216"/>
      <c r="R4655" s="216"/>
      <c r="S4655" s="216"/>
      <c r="T4655" s="216"/>
      <c r="U4655" s="216"/>
      <c r="V4655" s="216"/>
      <c r="W4655" s="216"/>
      <c r="X4655" s="216"/>
      <c r="Y4655" s="216"/>
      <c r="Z4655" s="216"/>
      <c r="AA4655" s="216"/>
      <c r="AB4655" s="216"/>
      <c r="AC4655" s="216"/>
      <c r="AD4655" s="216"/>
      <c r="AE4655" s="216"/>
      <c r="AF4655" s="216"/>
      <c r="AG4655" s="216"/>
      <c r="AH4655" s="216"/>
      <c r="AI4655" s="216"/>
      <c r="AJ4655" s="216"/>
      <c r="AK4655" s="216"/>
      <c r="AL4655" s="216"/>
      <c r="FY4655" s="184"/>
      <c r="JJ4655" s="184"/>
    </row>
    <row r="4656" spans="2:270">
      <c r="B4656" s="202"/>
      <c r="E4656" s="216"/>
      <c r="F4656" s="216"/>
      <c r="G4656" s="216"/>
      <c r="H4656" s="216"/>
      <c r="I4656" s="216"/>
      <c r="J4656" s="216"/>
      <c r="K4656" s="216"/>
      <c r="L4656" s="216"/>
      <c r="M4656" s="216"/>
      <c r="N4656" s="216"/>
      <c r="O4656" s="216"/>
      <c r="P4656" s="216"/>
      <c r="Q4656" s="216"/>
      <c r="R4656" s="216"/>
      <c r="S4656" s="216"/>
      <c r="T4656" s="216"/>
      <c r="U4656" s="216"/>
      <c r="V4656" s="216"/>
      <c r="W4656" s="216"/>
      <c r="X4656" s="216"/>
      <c r="Y4656" s="216"/>
      <c r="Z4656" s="216"/>
      <c r="AA4656" s="216"/>
      <c r="AB4656" s="216"/>
      <c r="AC4656" s="216"/>
      <c r="AD4656" s="216"/>
      <c r="AE4656" s="216"/>
      <c r="AF4656" s="216"/>
      <c r="AG4656" s="216"/>
      <c r="AH4656" s="216"/>
      <c r="AI4656" s="216"/>
      <c r="AJ4656" s="216"/>
      <c r="AK4656" s="216"/>
      <c r="AL4656" s="216"/>
      <c r="FY4656" s="184"/>
      <c r="JJ4656" s="184"/>
    </row>
    <row r="4657" spans="2:270">
      <c r="B4657" s="202"/>
      <c r="E4657" s="216"/>
      <c r="F4657" s="216"/>
      <c r="G4657" s="216"/>
      <c r="H4657" s="216"/>
      <c r="I4657" s="216"/>
      <c r="J4657" s="216"/>
      <c r="K4657" s="216"/>
      <c r="L4657" s="216"/>
      <c r="M4657" s="216"/>
      <c r="N4657" s="216"/>
      <c r="O4657" s="216"/>
      <c r="P4657" s="216"/>
      <c r="Q4657" s="216"/>
      <c r="R4657" s="216"/>
      <c r="S4657" s="216"/>
      <c r="T4657" s="216"/>
      <c r="U4657" s="216"/>
      <c r="V4657" s="216"/>
      <c r="W4657" s="216"/>
      <c r="X4657" s="216"/>
      <c r="Y4657" s="216"/>
      <c r="Z4657" s="216"/>
      <c r="AA4657" s="216"/>
      <c r="AB4657" s="216"/>
      <c r="AC4657" s="216"/>
      <c r="AD4657" s="216"/>
      <c r="AE4657" s="216"/>
      <c r="AF4657" s="216"/>
      <c r="AG4657" s="216"/>
      <c r="AH4657" s="216"/>
      <c r="AI4657" s="216"/>
      <c r="AJ4657" s="216"/>
      <c r="AK4657" s="216"/>
      <c r="AL4657" s="216"/>
      <c r="FY4657" s="184"/>
      <c r="JJ4657" s="184"/>
    </row>
    <row r="4658" spans="2:270">
      <c r="B4658" s="202"/>
      <c r="E4658" s="216"/>
      <c r="F4658" s="216"/>
      <c r="G4658" s="216"/>
      <c r="H4658" s="216"/>
      <c r="I4658" s="216"/>
      <c r="J4658" s="216"/>
      <c r="K4658" s="216"/>
      <c r="L4658" s="216"/>
      <c r="M4658" s="216"/>
      <c r="N4658" s="216"/>
      <c r="O4658" s="216"/>
      <c r="P4658" s="216"/>
      <c r="Q4658" s="216"/>
      <c r="R4658" s="216"/>
      <c r="S4658" s="216"/>
      <c r="T4658" s="216"/>
      <c r="U4658" s="216"/>
      <c r="V4658" s="216"/>
      <c r="W4658" s="216"/>
      <c r="X4658" s="216"/>
      <c r="Y4658" s="216"/>
      <c r="Z4658" s="216"/>
      <c r="AA4658" s="216"/>
      <c r="AB4658" s="216"/>
      <c r="AC4658" s="216"/>
      <c r="AD4658" s="216"/>
      <c r="AE4658" s="216"/>
      <c r="AF4658" s="216"/>
      <c r="AG4658" s="216"/>
      <c r="AH4658" s="216"/>
      <c r="AI4658" s="216"/>
      <c r="AJ4658" s="216"/>
      <c r="AK4658" s="216"/>
      <c r="AL4658" s="216"/>
      <c r="FY4658" s="184"/>
      <c r="JJ4658" s="184"/>
    </row>
    <row r="4659" spans="2:270">
      <c r="B4659" s="202"/>
      <c r="E4659" s="216"/>
      <c r="F4659" s="216"/>
      <c r="G4659" s="216"/>
      <c r="H4659" s="216"/>
      <c r="I4659" s="216"/>
      <c r="J4659" s="216"/>
      <c r="K4659" s="216"/>
      <c r="L4659" s="216"/>
      <c r="M4659" s="216"/>
      <c r="N4659" s="216"/>
      <c r="O4659" s="216"/>
      <c r="P4659" s="216"/>
      <c r="Q4659" s="216"/>
      <c r="R4659" s="216"/>
      <c r="S4659" s="216"/>
      <c r="T4659" s="216"/>
      <c r="U4659" s="216"/>
      <c r="V4659" s="216"/>
      <c r="W4659" s="216"/>
      <c r="X4659" s="216"/>
      <c r="Y4659" s="216"/>
      <c r="Z4659" s="216"/>
      <c r="AA4659" s="216"/>
      <c r="AB4659" s="216"/>
      <c r="AC4659" s="216"/>
      <c r="AD4659" s="216"/>
      <c r="AE4659" s="216"/>
      <c r="AF4659" s="216"/>
      <c r="AG4659" s="216"/>
      <c r="AH4659" s="216"/>
      <c r="AI4659" s="216"/>
      <c r="AJ4659" s="216"/>
      <c r="AK4659" s="216"/>
      <c r="AL4659" s="216"/>
      <c r="FY4659" s="184"/>
      <c r="JJ4659" s="184"/>
    </row>
    <row r="4660" spans="2:270">
      <c r="B4660" s="202"/>
      <c r="E4660" s="216"/>
      <c r="F4660" s="216"/>
      <c r="G4660" s="216"/>
      <c r="H4660" s="216"/>
      <c r="I4660" s="216"/>
      <c r="J4660" s="216"/>
      <c r="K4660" s="216"/>
      <c r="L4660" s="216"/>
      <c r="M4660" s="216"/>
      <c r="N4660" s="216"/>
      <c r="O4660" s="216"/>
      <c r="P4660" s="216"/>
      <c r="Q4660" s="216"/>
      <c r="R4660" s="216"/>
      <c r="S4660" s="216"/>
      <c r="T4660" s="216"/>
      <c r="U4660" s="216"/>
      <c r="V4660" s="216"/>
      <c r="W4660" s="216"/>
      <c r="X4660" s="216"/>
      <c r="Y4660" s="216"/>
      <c r="Z4660" s="216"/>
      <c r="AA4660" s="216"/>
      <c r="AB4660" s="216"/>
      <c r="AC4660" s="216"/>
      <c r="AD4660" s="216"/>
      <c r="AE4660" s="216"/>
      <c r="AF4660" s="216"/>
      <c r="AG4660" s="216"/>
      <c r="AH4660" s="216"/>
      <c r="AI4660" s="216"/>
      <c r="AJ4660" s="216"/>
      <c r="AK4660" s="216"/>
      <c r="AL4660" s="216"/>
      <c r="FY4660" s="184"/>
      <c r="JJ4660" s="184"/>
    </row>
    <row r="4661" spans="2:270">
      <c r="B4661" s="202"/>
      <c r="E4661" s="216"/>
      <c r="F4661" s="216"/>
      <c r="G4661" s="216"/>
      <c r="H4661" s="216"/>
      <c r="I4661" s="216"/>
      <c r="J4661" s="216"/>
      <c r="K4661" s="216"/>
      <c r="L4661" s="216"/>
      <c r="M4661" s="216"/>
      <c r="N4661" s="216"/>
      <c r="O4661" s="216"/>
      <c r="P4661" s="216"/>
      <c r="Q4661" s="216"/>
      <c r="R4661" s="216"/>
      <c r="S4661" s="216"/>
      <c r="T4661" s="216"/>
      <c r="U4661" s="216"/>
      <c r="V4661" s="216"/>
      <c r="W4661" s="216"/>
      <c r="X4661" s="216"/>
      <c r="Y4661" s="216"/>
      <c r="Z4661" s="216"/>
      <c r="AA4661" s="216"/>
      <c r="AB4661" s="216"/>
      <c r="AC4661" s="216"/>
      <c r="AD4661" s="216"/>
      <c r="AE4661" s="216"/>
      <c r="AF4661" s="216"/>
      <c r="AG4661" s="216"/>
      <c r="AH4661" s="216"/>
      <c r="AI4661" s="216"/>
      <c r="AJ4661" s="216"/>
      <c r="AK4661" s="216"/>
      <c r="AL4661" s="216"/>
      <c r="FY4661" s="184"/>
      <c r="JJ4661" s="184"/>
    </row>
    <row r="4662" spans="2:270">
      <c r="B4662" s="202"/>
      <c r="E4662" s="216"/>
      <c r="F4662" s="216"/>
      <c r="G4662" s="216"/>
      <c r="H4662" s="216"/>
      <c r="I4662" s="216"/>
      <c r="J4662" s="216"/>
      <c r="K4662" s="216"/>
      <c r="L4662" s="216"/>
      <c r="M4662" s="216"/>
      <c r="N4662" s="216"/>
      <c r="O4662" s="216"/>
      <c r="P4662" s="216"/>
      <c r="Q4662" s="216"/>
      <c r="R4662" s="216"/>
      <c r="S4662" s="216"/>
      <c r="T4662" s="216"/>
      <c r="U4662" s="216"/>
      <c r="V4662" s="216"/>
      <c r="W4662" s="216"/>
      <c r="X4662" s="216"/>
      <c r="Y4662" s="216"/>
      <c r="Z4662" s="216"/>
      <c r="AA4662" s="216"/>
      <c r="AB4662" s="216"/>
      <c r="AC4662" s="216"/>
      <c r="AD4662" s="216"/>
      <c r="AE4662" s="216"/>
      <c r="AF4662" s="216"/>
      <c r="AG4662" s="216"/>
      <c r="AH4662" s="216"/>
      <c r="AI4662" s="216"/>
      <c r="AJ4662" s="216"/>
      <c r="AK4662" s="216"/>
      <c r="AL4662" s="216"/>
      <c r="FY4662" s="184"/>
      <c r="JJ4662" s="184"/>
    </row>
    <row r="4663" spans="2:270">
      <c r="B4663" s="202"/>
      <c r="E4663" s="216"/>
      <c r="F4663" s="216"/>
      <c r="G4663" s="216"/>
      <c r="H4663" s="216"/>
      <c r="I4663" s="216"/>
      <c r="J4663" s="216"/>
      <c r="K4663" s="216"/>
      <c r="L4663" s="216"/>
      <c r="M4663" s="216"/>
      <c r="N4663" s="216"/>
      <c r="O4663" s="216"/>
      <c r="P4663" s="216"/>
      <c r="Q4663" s="216"/>
      <c r="R4663" s="216"/>
      <c r="S4663" s="216"/>
      <c r="T4663" s="216"/>
      <c r="U4663" s="216"/>
      <c r="V4663" s="216"/>
      <c r="W4663" s="216"/>
      <c r="X4663" s="216"/>
      <c r="Y4663" s="216"/>
      <c r="Z4663" s="216"/>
      <c r="AA4663" s="216"/>
      <c r="AB4663" s="216"/>
      <c r="AC4663" s="216"/>
      <c r="AD4663" s="216"/>
      <c r="AE4663" s="216"/>
      <c r="AF4663" s="216"/>
      <c r="AG4663" s="216"/>
      <c r="AH4663" s="216"/>
      <c r="AI4663" s="216"/>
      <c r="AJ4663" s="216"/>
      <c r="AK4663" s="216"/>
      <c r="AL4663" s="216"/>
      <c r="FY4663" s="184"/>
      <c r="JJ4663" s="184"/>
    </row>
    <row r="4664" spans="2:270">
      <c r="B4664" s="202"/>
      <c r="E4664" s="216"/>
      <c r="F4664" s="216"/>
      <c r="G4664" s="216"/>
      <c r="H4664" s="216"/>
      <c r="I4664" s="216"/>
      <c r="J4664" s="216"/>
      <c r="K4664" s="216"/>
      <c r="L4664" s="216"/>
      <c r="M4664" s="216"/>
      <c r="N4664" s="216"/>
      <c r="O4664" s="216"/>
      <c r="P4664" s="216"/>
      <c r="Q4664" s="216"/>
      <c r="R4664" s="216"/>
      <c r="S4664" s="216"/>
      <c r="T4664" s="216"/>
      <c r="U4664" s="216"/>
      <c r="V4664" s="216"/>
      <c r="W4664" s="216"/>
      <c r="X4664" s="216"/>
      <c r="Y4664" s="216"/>
      <c r="Z4664" s="216"/>
      <c r="AA4664" s="216"/>
      <c r="AB4664" s="216"/>
      <c r="AC4664" s="216"/>
      <c r="AD4664" s="216"/>
      <c r="AE4664" s="216"/>
      <c r="AF4664" s="216"/>
      <c r="AG4664" s="216"/>
      <c r="AH4664" s="216"/>
      <c r="AI4664" s="216"/>
      <c r="AJ4664" s="216"/>
      <c r="AK4664" s="216"/>
      <c r="AL4664" s="216"/>
      <c r="FY4664" s="184"/>
      <c r="JJ4664" s="184"/>
    </row>
    <row r="4665" spans="2:270">
      <c r="B4665" s="202"/>
      <c r="E4665" s="216"/>
      <c r="F4665" s="216"/>
      <c r="G4665" s="216"/>
      <c r="H4665" s="216"/>
      <c r="I4665" s="216"/>
      <c r="J4665" s="216"/>
      <c r="K4665" s="216"/>
      <c r="L4665" s="216"/>
      <c r="M4665" s="216"/>
      <c r="N4665" s="216"/>
      <c r="O4665" s="216"/>
      <c r="P4665" s="216"/>
      <c r="Q4665" s="216"/>
      <c r="R4665" s="216"/>
      <c r="S4665" s="216"/>
      <c r="T4665" s="216"/>
      <c r="U4665" s="216"/>
      <c r="V4665" s="216"/>
      <c r="W4665" s="216"/>
      <c r="X4665" s="216"/>
      <c r="Y4665" s="216"/>
      <c r="Z4665" s="216"/>
      <c r="AA4665" s="216"/>
      <c r="AB4665" s="216"/>
      <c r="AC4665" s="216"/>
      <c r="AD4665" s="216"/>
      <c r="AE4665" s="216"/>
      <c r="AF4665" s="216"/>
      <c r="AG4665" s="216"/>
      <c r="AH4665" s="216"/>
      <c r="AI4665" s="216"/>
      <c r="AJ4665" s="216"/>
      <c r="AK4665" s="216"/>
      <c r="AL4665" s="216"/>
      <c r="FY4665" s="184"/>
      <c r="JJ4665" s="184"/>
    </row>
    <row r="4666" spans="2:270">
      <c r="B4666" s="202"/>
      <c r="E4666" s="216"/>
      <c r="F4666" s="216"/>
      <c r="G4666" s="216"/>
      <c r="H4666" s="216"/>
      <c r="I4666" s="216"/>
      <c r="J4666" s="216"/>
      <c r="K4666" s="216"/>
      <c r="L4666" s="216"/>
      <c r="M4666" s="216"/>
      <c r="N4666" s="216"/>
      <c r="O4666" s="216"/>
      <c r="P4666" s="216"/>
      <c r="Q4666" s="216"/>
      <c r="R4666" s="216"/>
      <c r="S4666" s="216"/>
      <c r="T4666" s="216"/>
      <c r="U4666" s="216"/>
      <c r="V4666" s="216"/>
      <c r="W4666" s="216"/>
      <c r="X4666" s="216"/>
      <c r="Y4666" s="216"/>
      <c r="Z4666" s="216"/>
      <c r="AA4666" s="216"/>
      <c r="AB4666" s="216"/>
      <c r="AC4666" s="216"/>
      <c r="AD4666" s="216"/>
      <c r="AE4666" s="216"/>
      <c r="AF4666" s="216"/>
      <c r="AG4666" s="216"/>
      <c r="AH4666" s="216"/>
      <c r="AI4666" s="216"/>
      <c r="AJ4666" s="216"/>
      <c r="AK4666" s="216"/>
      <c r="AL4666" s="216"/>
      <c r="FY4666" s="184"/>
      <c r="JJ4666" s="184"/>
    </row>
    <row r="4667" spans="2:270">
      <c r="B4667" s="202"/>
      <c r="E4667" s="216"/>
      <c r="F4667" s="216"/>
      <c r="G4667" s="216"/>
      <c r="H4667" s="216"/>
      <c r="I4667" s="216"/>
      <c r="J4667" s="216"/>
      <c r="K4667" s="216"/>
      <c r="L4667" s="216"/>
      <c r="M4667" s="216"/>
      <c r="N4667" s="216"/>
      <c r="O4667" s="216"/>
      <c r="P4667" s="216"/>
      <c r="Q4667" s="216"/>
      <c r="R4667" s="216"/>
      <c r="S4667" s="216"/>
      <c r="T4667" s="216"/>
      <c r="U4667" s="216"/>
      <c r="V4667" s="216"/>
      <c r="W4667" s="216"/>
      <c r="X4667" s="216"/>
      <c r="Y4667" s="216"/>
      <c r="Z4667" s="216"/>
      <c r="AA4667" s="216"/>
      <c r="AB4667" s="216"/>
      <c r="AC4667" s="216"/>
      <c r="AD4667" s="216"/>
      <c r="AE4667" s="216"/>
      <c r="AF4667" s="216"/>
      <c r="AG4667" s="216"/>
      <c r="AH4667" s="216"/>
      <c r="AI4667" s="216"/>
      <c r="AJ4667" s="216"/>
      <c r="AK4667" s="216"/>
      <c r="AL4667" s="216"/>
      <c r="FY4667" s="184"/>
      <c r="JJ4667" s="184"/>
    </row>
    <row r="4668" spans="2:270">
      <c r="B4668" s="202"/>
      <c r="E4668" s="216"/>
      <c r="F4668" s="216"/>
      <c r="G4668" s="216"/>
      <c r="H4668" s="216"/>
      <c r="I4668" s="216"/>
      <c r="J4668" s="216"/>
      <c r="K4668" s="216"/>
      <c r="L4668" s="216"/>
      <c r="M4668" s="216"/>
      <c r="N4668" s="216"/>
      <c r="O4668" s="216"/>
      <c r="P4668" s="216"/>
      <c r="Q4668" s="216"/>
      <c r="R4668" s="216"/>
      <c r="S4668" s="216"/>
      <c r="T4668" s="216"/>
      <c r="U4668" s="216"/>
      <c r="V4668" s="216"/>
      <c r="W4668" s="216"/>
      <c r="X4668" s="216"/>
      <c r="Y4668" s="216"/>
      <c r="Z4668" s="216"/>
      <c r="AA4668" s="216"/>
      <c r="AB4668" s="216"/>
      <c r="AC4668" s="216"/>
      <c r="AD4668" s="216"/>
      <c r="AE4668" s="216"/>
      <c r="AF4668" s="216"/>
      <c r="AG4668" s="216"/>
      <c r="AH4668" s="216"/>
      <c r="AI4668" s="216"/>
      <c r="AJ4668" s="216"/>
      <c r="AK4668" s="216"/>
      <c r="AL4668" s="216"/>
      <c r="FY4668" s="184"/>
      <c r="JJ4668" s="184"/>
    </row>
    <row r="4669" spans="2:270">
      <c r="B4669" s="202"/>
      <c r="E4669" s="216"/>
      <c r="F4669" s="216"/>
      <c r="G4669" s="216"/>
      <c r="H4669" s="216"/>
      <c r="I4669" s="216"/>
      <c r="J4669" s="216"/>
      <c r="K4669" s="216"/>
      <c r="L4669" s="216"/>
      <c r="M4669" s="216"/>
      <c r="N4669" s="216"/>
      <c r="O4669" s="216"/>
      <c r="P4669" s="216"/>
      <c r="Q4669" s="216"/>
      <c r="R4669" s="216"/>
      <c r="S4669" s="216"/>
      <c r="T4669" s="216"/>
      <c r="U4669" s="216"/>
      <c r="V4669" s="216"/>
      <c r="W4669" s="216"/>
      <c r="X4669" s="216"/>
      <c r="Y4669" s="216"/>
      <c r="Z4669" s="216"/>
      <c r="AA4669" s="216"/>
      <c r="AB4669" s="216"/>
      <c r="AC4669" s="216"/>
      <c r="AD4669" s="216"/>
      <c r="AE4669" s="216"/>
      <c r="AF4669" s="216"/>
      <c r="AG4669" s="216"/>
      <c r="AH4669" s="216"/>
      <c r="AI4669" s="216"/>
      <c r="AJ4669" s="216"/>
      <c r="AK4669" s="216"/>
      <c r="AL4669" s="216"/>
      <c r="FY4669" s="184"/>
      <c r="JJ4669" s="184"/>
    </row>
    <row r="4670" spans="2:270">
      <c r="B4670" s="202"/>
      <c r="E4670" s="216"/>
      <c r="F4670" s="216"/>
      <c r="G4670" s="216"/>
      <c r="H4670" s="216"/>
      <c r="I4670" s="216"/>
      <c r="J4670" s="216"/>
      <c r="K4670" s="216"/>
      <c r="L4670" s="216"/>
      <c r="M4670" s="216"/>
      <c r="N4670" s="216"/>
      <c r="O4670" s="216"/>
      <c r="P4670" s="216"/>
      <c r="Q4670" s="216"/>
      <c r="R4670" s="216"/>
      <c r="S4670" s="216"/>
      <c r="T4670" s="216"/>
      <c r="U4670" s="216"/>
      <c r="V4670" s="216"/>
      <c r="W4670" s="216"/>
      <c r="X4670" s="216"/>
      <c r="Y4670" s="216"/>
      <c r="Z4670" s="216"/>
      <c r="AA4670" s="216"/>
      <c r="AB4670" s="216"/>
      <c r="AC4670" s="216"/>
      <c r="AD4670" s="216"/>
      <c r="AE4670" s="216"/>
      <c r="AF4670" s="216"/>
      <c r="AG4670" s="216"/>
      <c r="AH4670" s="216"/>
      <c r="AI4670" s="216"/>
      <c r="AJ4670" s="216"/>
      <c r="AK4670" s="216"/>
      <c r="AL4670" s="216"/>
      <c r="FY4670" s="184"/>
      <c r="JJ4670" s="184"/>
    </row>
    <row r="4671" spans="2:270">
      <c r="B4671" s="202"/>
      <c r="E4671" s="216"/>
      <c r="F4671" s="216"/>
      <c r="G4671" s="216"/>
      <c r="H4671" s="216"/>
      <c r="I4671" s="216"/>
      <c r="J4671" s="216"/>
      <c r="K4671" s="216"/>
      <c r="L4671" s="216"/>
      <c r="M4671" s="216"/>
      <c r="N4671" s="216"/>
      <c r="O4671" s="216"/>
      <c r="P4671" s="216"/>
      <c r="Q4671" s="216"/>
      <c r="R4671" s="216"/>
      <c r="S4671" s="216"/>
      <c r="T4671" s="216"/>
      <c r="U4671" s="216"/>
      <c r="V4671" s="216"/>
      <c r="W4671" s="216"/>
      <c r="X4671" s="216"/>
      <c r="Y4671" s="216"/>
      <c r="Z4671" s="216"/>
      <c r="AA4671" s="216"/>
      <c r="AB4671" s="216"/>
      <c r="AC4671" s="216"/>
      <c r="AD4671" s="216"/>
      <c r="AE4671" s="216"/>
      <c r="AF4671" s="216"/>
      <c r="AG4671" s="216"/>
      <c r="AH4671" s="216"/>
      <c r="AI4671" s="216"/>
      <c r="AJ4671" s="216"/>
      <c r="AK4671" s="216"/>
      <c r="AL4671" s="216"/>
      <c r="FY4671" s="184"/>
      <c r="JJ4671" s="184"/>
    </row>
    <row r="4672" spans="2:270">
      <c r="B4672" s="202"/>
      <c r="E4672" s="216"/>
      <c r="F4672" s="216"/>
      <c r="G4672" s="216"/>
      <c r="H4672" s="216"/>
      <c r="I4672" s="216"/>
      <c r="J4672" s="216"/>
      <c r="K4672" s="216"/>
      <c r="L4672" s="216"/>
      <c r="M4672" s="216"/>
      <c r="N4672" s="216"/>
      <c r="O4672" s="216"/>
      <c r="P4672" s="216"/>
      <c r="Q4672" s="216"/>
      <c r="R4672" s="216"/>
      <c r="S4672" s="216"/>
      <c r="T4672" s="216"/>
      <c r="U4672" s="216"/>
      <c r="V4672" s="216"/>
      <c r="W4672" s="216"/>
      <c r="X4672" s="216"/>
      <c r="Y4672" s="216"/>
      <c r="Z4672" s="216"/>
      <c r="AA4672" s="216"/>
      <c r="AB4672" s="216"/>
      <c r="AC4672" s="216"/>
      <c r="AD4672" s="216"/>
      <c r="AE4672" s="216"/>
      <c r="AF4672" s="216"/>
      <c r="AG4672" s="216"/>
      <c r="AH4672" s="216"/>
      <c r="AI4672" s="216"/>
      <c r="AJ4672" s="216"/>
      <c r="AK4672" s="216"/>
      <c r="AL4672" s="216"/>
      <c r="FY4672" s="184"/>
      <c r="JJ4672" s="184"/>
    </row>
    <row r="4673" spans="2:270">
      <c r="B4673" s="202"/>
      <c r="E4673" s="216"/>
      <c r="F4673" s="216"/>
      <c r="G4673" s="216"/>
      <c r="H4673" s="216"/>
      <c r="I4673" s="216"/>
      <c r="J4673" s="216"/>
      <c r="K4673" s="216"/>
      <c r="L4673" s="216"/>
      <c r="M4673" s="216"/>
      <c r="N4673" s="216"/>
      <c r="O4673" s="216"/>
      <c r="P4673" s="216"/>
      <c r="Q4673" s="216"/>
      <c r="R4673" s="216"/>
      <c r="S4673" s="216"/>
      <c r="T4673" s="216"/>
      <c r="U4673" s="216"/>
      <c r="V4673" s="216"/>
      <c r="W4673" s="216"/>
      <c r="X4673" s="216"/>
      <c r="Y4673" s="216"/>
      <c r="Z4673" s="216"/>
      <c r="AA4673" s="216"/>
      <c r="AB4673" s="216"/>
      <c r="AC4673" s="216"/>
      <c r="AD4673" s="216"/>
      <c r="AE4673" s="216"/>
      <c r="AF4673" s="216"/>
      <c r="AG4673" s="216"/>
      <c r="AH4673" s="216"/>
      <c r="AI4673" s="216"/>
      <c r="AJ4673" s="216"/>
      <c r="AK4673" s="216"/>
      <c r="AL4673" s="216"/>
      <c r="FY4673" s="184"/>
      <c r="JJ4673" s="184"/>
    </row>
    <row r="4674" spans="2:270">
      <c r="B4674" s="202"/>
      <c r="E4674" s="216"/>
      <c r="F4674" s="216"/>
      <c r="G4674" s="216"/>
      <c r="H4674" s="216"/>
      <c r="I4674" s="216"/>
      <c r="J4674" s="216"/>
      <c r="K4674" s="216"/>
      <c r="L4674" s="216"/>
      <c r="M4674" s="216"/>
      <c r="N4674" s="216"/>
      <c r="O4674" s="216"/>
      <c r="P4674" s="216"/>
      <c r="Q4674" s="216"/>
      <c r="R4674" s="216"/>
      <c r="S4674" s="216"/>
      <c r="T4674" s="216"/>
      <c r="U4674" s="216"/>
      <c r="V4674" s="216"/>
      <c r="W4674" s="216"/>
      <c r="X4674" s="216"/>
      <c r="Y4674" s="216"/>
      <c r="Z4674" s="216"/>
      <c r="AA4674" s="216"/>
      <c r="AB4674" s="216"/>
      <c r="AC4674" s="216"/>
      <c r="AD4674" s="216"/>
      <c r="AE4674" s="216"/>
      <c r="AF4674" s="216"/>
      <c r="AG4674" s="216"/>
      <c r="AH4674" s="216"/>
      <c r="AI4674" s="216"/>
      <c r="AJ4674" s="216"/>
      <c r="AK4674" s="216"/>
      <c r="AL4674" s="216"/>
      <c r="FY4674" s="184"/>
      <c r="JJ4674" s="184"/>
    </row>
    <row r="4675" spans="2:270">
      <c r="B4675" s="202"/>
      <c r="E4675" s="216"/>
      <c r="F4675" s="216"/>
      <c r="G4675" s="216"/>
      <c r="H4675" s="216"/>
      <c r="I4675" s="216"/>
      <c r="J4675" s="216"/>
      <c r="K4675" s="216"/>
      <c r="L4675" s="216"/>
      <c r="M4675" s="216"/>
      <c r="N4675" s="216"/>
      <c r="O4675" s="216"/>
      <c r="P4675" s="216"/>
      <c r="Q4675" s="216"/>
      <c r="R4675" s="216"/>
      <c r="S4675" s="216"/>
      <c r="T4675" s="216"/>
      <c r="U4675" s="216"/>
      <c r="V4675" s="216"/>
      <c r="W4675" s="216"/>
      <c r="X4675" s="216"/>
      <c r="Y4675" s="216"/>
      <c r="Z4675" s="216"/>
      <c r="AA4675" s="216"/>
      <c r="AB4675" s="216"/>
      <c r="AC4675" s="216"/>
      <c r="AD4675" s="216"/>
      <c r="AE4675" s="216"/>
      <c r="AF4675" s="216"/>
      <c r="AG4675" s="216"/>
      <c r="AH4675" s="216"/>
      <c r="AI4675" s="216"/>
      <c r="AJ4675" s="216"/>
      <c r="AK4675" s="216"/>
      <c r="AL4675" s="216"/>
      <c r="FY4675" s="184"/>
      <c r="JJ4675" s="184"/>
    </row>
    <row r="4676" spans="2:270">
      <c r="B4676" s="202"/>
      <c r="E4676" s="216"/>
      <c r="F4676" s="216"/>
      <c r="G4676" s="216"/>
      <c r="H4676" s="216"/>
      <c r="I4676" s="216"/>
      <c r="J4676" s="216"/>
      <c r="K4676" s="216"/>
      <c r="L4676" s="216"/>
      <c r="M4676" s="216"/>
      <c r="N4676" s="216"/>
      <c r="O4676" s="216"/>
      <c r="P4676" s="216"/>
      <c r="Q4676" s="216"/>
      <c r="R4676" s="216"/>
      <c r="S4676" s="216"/>
      <c r="T4676" s="216"/>
      <c r="U4676" s="216"/>
      <c r="V4676" s="216"/>
      <c r="W4676" s="216"/>
      <c r="X4676" s="216"/>
      <c r="Y4676" s="216"/>
      <c r="Z4676" s="216"/>
      <c r="AA4676" s="216"/>
      <c r="AB4676" s="216"/>
      <c r="AC4676" s="216"/>
      <c r="AD4676" s="216"/>
      <c r="AE4676" s="216"/>
      <c r="AF4676" s="216"/>
      <c r="AG4676" s="216"/>
      <c r="AH4676" s="216"/>
      <c r="AI4676" s="216"/>
      <c r="AJ4676" s="216"/>
      <c r="AK4676" s="216"/>
      <c r="AL4676" s="216"/>
      <c r="FY4676" s="184"/>
      <c r="JJ4676" s="184"/>
    </row>
    <row r="4677" spans="2:270">
      <c r="B4677" s="202"/>
      <c r="E4677" s="216"/>
      <c r="F4677" s="216"/>
      <c r="G4677" s="216"/>
      <c r="H4677" s="216"/>
      <c r="I4677" s="216"/>
      <c r="J4677" s="216"/>
      <c r="K4677" s="216"/>
      <c r="L4677" s="216"/>
      <c r="M4677" s="216"/>
      <c r="N4677" s="216"/>
      <c r="O4677" s="216"/>
      <c r="P4677" s="216"/>
      <c r="Q4677" s="216"/>
      <c r="R4677" s="216"/>
      <c r="S4677" s="216"/>
      <c r="T4677" s="216"/>
      <c r="U4677" s="216"/>
      <c r="V4677" s="216"/>
      <c r="W4677" s="216"/>
      <c r="X4677" s="216"/>
      <c r="Y4677" s="216"/>
      <c r="Z4677" s="216"/>
      <c r="AA4677" s="216"/>
      <c r="AB4677" s="216"/>
      <c r="AC4677" s="216"/>
      <c r="AD4677" s="216"/>
      <c r="AE4677" s="216"/>
      <c r="AF4677" s="216"/>
      <c r="AG4677" s="216"/>
      <c r="AH4677" s="216"/>
      <c r="AI4677" s="216"/>
      <c r="AJ4677" s="216"/>
      <c r="AK4677" s="216"/>
      <c r="AL4677" s="216"/>
      <c r="FY4677" s="184"/>
      <c r="JJ4677" s="184"/>
    </row>
    <row r="4678" spans="2:270">
      <c r="B4678" s="202"/>
      <c r="E4678" s="216"/>
      <c r="F4678" s="216"/>
      <c r="G4678" s="216"/>
      <c r="H4678" s="216"/>
      <c r="I4678" s="216"/>
      <c r="J4678" s="216"/>
      <c r="K4678" s="216"/>
      <c r="L4678" s="216"/>
      <c r="M4678" s="216"/>
      <c r="N4678" s="216"/>
      <c r="O4678" s="216"/>
      <c r="P4678" s="216"/>
      <c r="Q4678" s="216"/>
      <c r="R4678" s="216"/>
      <c r="S4678" s="216"/>
      <c r="T4678" s="216"/>
      <c r="U4678" s="216"/>
      <c r="V4678" s="216"/>
      <c r="W4678" s="216"/>
      <c r="X4678" s="216"/>
      <c r="Y4678" s="216"/>
      <c r="Z4678" s="216"/>
      <c r="AA4678" s="216"/>
      <c r="AB4678" s="216"/>
      <c r="AC4678" s="216"/>
      <c r="AD4678" s="216"/>
      <c r="AE4678" s="216"/>
      <c r="AF4678" s="216"/>
      <c r="AG4678" s="216"/>
      <c r="AH4678" s="216"/>
      <c r="AI4678" s="216"/>
      <c r="AJ4678" s="216"/>
      <c r="AK4678" s="216"/>
      <c r="AL4678" s="216"/>
      <c r="FY4678" s="184"/>
      <c r="JJ4678" s="184"/>
    </row>
    <row r="4679" spans="2:270">
      <c r="B4679" s="202"/>
      <c r="E4679" s="216"/>
      <c r="F4679" s="216"/>
      <c r="G4679" s="216"/>
      <c r="H4679" s="216"/>
      <c r="I4679" s="216"/>
      <c r="J4679" s="216"/>
      <c r="K4679" s="216"/>
      <c r="L4679" s="216"/>
      <c r="M4679" s="216"/>
      <c r="N4679" s="216"/>
      <c r="O4679" s="216"/>
      <c r="P4679" s="216"/>
      <c r="Q4679" s="216"/>
      <c r="R4679" s="216"/>
      <c r="S4679" s="216"/>
      <c r="T4679" s="216"/>
      <c r="U4679" s="216"/>
      <c r="V4679" s="216"/>
      <c r="W4679" s="216"/>
      <c r="X4679" s="216"/>
      <c r="Y4679" s="216"/>
      <c r="Z4679" s="216"/>
      <c r="AA4679" s="216"/>
      <c r="AB4679" s="216"/>
      <c r="AC4679" s="216"/>
      <c r="AD4679" s="216"/>
      <c r="AE4679" s="216"/>
      <c r="AF4679" s="216"/>
      <c r="AG4679" s="216"/>
      <c r="AH4679" s="216"/>
      <c r="AI4679" s="216"/>
      <c r="AJ4679" s="216"/>
      <c r="AK4679" s="216"/>
      <c r="AL4679" s="216"/>
      <c r="FY4679" s="184"/>
      <c r="JJ4679" s="184"/>
    </row>
    <row r="4680" spans="2:270">
      <c r="B4680" s="202"/>
      <c r="E4680" s="216"/>
      <c r="F4680" s="216"/>
      <c r="G4680" s="216"/>
      <c r="H4680" s="216"/>
      <c r="I4680" s="216"/>
      <c r="J4680" s="216"/>
      <c r="K4680" s="216"/>
      <c r="L4680" s="216"/>
      <c r="M4680" s="216"/>
      <c r="N4680" s="216"/>
      <c r="O4680" s="216"/>
      <c r="P4680" s="216"/>
      <c r="Q4680" s="216"/>
      <c r="R4680" s="216"/>
      <c r="S4680" s="216"/>
      <c r="T4680" s="216"/>
      <c r="U4680" s="216"/>
      <c r="V4680" s="216"/>
      <c r="W4680" s="216"/>
      <c r="X4680" s="216"/>
      <c r="Y4680" s="216"/>
      <c r="Z4680" s="216"/>
      <c r="AA4680" s="216"/>
      <c r="AB4680" s="216"/>
      <c r="AC4680" s="216"/>
      <c r="AD4680" s="216"/>
      <c r="AE4680" s="216"/>
      <c r="AF4680" s="216"/>
      <c r="AG4680" s="216"/>
      <c r="AH4680" s="216"/>
      <c r="AI4680" s="216"/>
      <c r="AJ4680" s="216"/>
      <c r="AK4680" s="216"/>
      <c r="AL4680" s="216"/>
      <c r="FY4680" s="184"/>
      <c r="JJ4680" s="184"/>
    </row>
    <row r="4681" spans="2:270">
      <c r="B4681" s="202"/>
      <c r="E4681" s="216"/>
      <c r="F4681" s="216"/>
      <c r="G4681" s="216"/>
      <c r="H4681" s="216"/>
      <c r="I4681" s="216"/>
      <c r="J4681" s="216"/>
      <c r="K4681" s="216"/>
      <c r="L4681" s="216"/>
      <c r="M4681" s="216"/>
      <c r="N4681" s="216"/>
      <c r="O4681" s="216"/>
      <c r="P4681" s="216"/>
      <c r="Q4681" s="216"/>
      <c r="R4681" s="216"/>
      <c r="S4681" s="216"/>
      <c r="T4681" s="216"/>
      <c r="U4681" s="216"/>
      <c r="V4681" s="216"/>
      <c r="W4681" s="216"/>
      <c r="X4681" s="216"/>
      <c r="Y4681" s="216"/>
      <c r="Z4681" s="216"/>
      <c r="AA4681" s="216"/>
      <c r="AB4681" s="216"/>
      <c r="AC4681" s="216"/>
      <c r="AD4681" s="216"/>
      <c r="AE4681" s="216"/>
      <c r="AF4681" s="216"/>
      <c r="AG4681" s="216"/>
      <c r="AH4681" s="216"/>
      <c r="AI4681" s="216"/>
      <c r="AJ4681" s="216"/>
      <c r="AK4681" s="216"/>
      <c r="AL4681" s="216"/>
      <c r="FY4681" s="184"/>
      <c r="JJ4681" s="184"/>
    </row>
    <row r="4682" spans="2:270">
      <c r="B4682" s="202"/>
      <c r="E4682" s="216"/>
      <c r="F4682" s="216"/>
      <c r="G4682" s="216"/>
      <c r="H4682" s="216"/>
      <c r="I4682" s="216"/>
      <c r="J4682" s="216"/>
      <c r="K4682" s="216"/>
      <c r="L4682" s="216"/>
      <c r="M4682" s="216"/>
      <c r="N4682" s="216"/>
      <c r="O4682" s="216"/>
      <c r="P4682" s="216"/>
      <c r="Q4682" s="216"/>
      <c r="R4682" s="216"/>
      <c r="S4682" s="216"/>
      <c r="T4682" s="216"/>
      <c r="U4682" s="216"/>
      <c r="V4682" s="216"/>
      <c r="W4682" s="216"/>
      <c r="X4682" s="216"/>
      <c r="Y4682" s="216"/>
      <c r="Z4682" s="216"/>
      <c r="AA4682" s="216"/>
      <c r="AB4682" s="216"/>
      <c r="AC4682" s="216"/>
      <c r="AD4682" s="216"/>
      <c r="AE4682" s="216"/>
      <c r="AF4682" s="216"/>
      <c r="AG4682" s="216"/>
      <c r="AH4682" s="216"/>
      <c r="AI4682" s="216"/>
      <c r="AJ4682" s="216"/>
      <c r="AK4682" s="216"/>
      <c r="AL4682" s="216"/>
      <c r="FY4682" s="184"/>
      <c r="JJ4682" s="184"/>
    </row>
    <row r="4683" spans="2:270">
      <c r="B4683" s="202"/>
      <c r="E4683" s="216"/>
      <c r="F4683" s="216"/>
      <c r="G4683" s="216"/>
      <c r="H4683" s="216"/>
      <c r="I4683" s="216"/>
      <c r="J4683" s="216"/>
      <c r="K4683" s="216"/>
      <c r="L4683" s="216"/>
      <c r="M4683" s="216"/>
      <c r="N4683" s="216"/>
      <c r="O4683" s="216"/>
      <c r="P4683" s="216"/>
      <c r="Q4683" s="216"/>
      <c r="R4683" s="216"/>
      <c r="S4683" s="216"/>
      <c r="T4683" s="216"/>
      <c r="U4683" s="216"/>
      <c r="V4683" s="216"/>
      <c r="W4683" s="216"/>
      <c r="X4683" s="216"/>
      <c r="Y4683" s="216"/>
      <c r="Z4683" s="216"/>
      <c r="AA4683" s="216"/>
      <c r="AB4683" s="216"/>
      <c r="AC4683" s="216"/>
      <c r="AD4683" s="216"/>
      <c r="AE4683" s="216"/>
      <c r="AF4683" s="216"/>
      <c r="AG4683" s="216"/>
      <c r="AH4683" s="216"/>
      <c r="AI4683" s="216"/>
      <c r="AJ4683" s="216"/>
      <c r="AK4683" s="216"/>
      <c r="AL4683" s="216"/>
      <c r="FY4683" s="184"/>
      <c r="JJ4683" s="184"/>
    </row>
    <row r="4684" spans="2:270">
      <c r="B4684" s="202"/>
      <c r="E4684" s="216"/>
      <c r="F4684" s="216"/>
      <c r="G4684" s="216"/>
      <c r="H4684" s="216"/>
      <c r="I4684" s="216"/>
      <c r="J4684" s="216"/>
      <c r="K4684" s="216"/>
      <c r="L4684" s="216"/>
      <c r="M4684" s="216"/>
      <c r="N4684" s="216"/>
      <c r="O4684" s="216"/>
      <c r="P4684" s="216"/>
      <c r="Q4684" s="216"/>
      <c r="R4684" s="216"/>
      <c r="S4684" s="216"/>
      <c r="T4684" s="216"/>
      <c r="U4684" s="216"/>
      <c r="V4684" s="216"/>
      <c r="W4684" s="216"/>
      <c r="X4684" s="216"/>
      <c r="Y4684" s="216"/>
      <c r="Z4684" s="216"/>
      <c r="AA4684" s="216"/>
      <c r="AB4684" s="216"/>
      <c r="AC4684" s="216"/>
      <c r="AD4684" s="216"/>
      <c r="AE4684" s="216"/>
      <c r="AF4684" s="216"/>
      <c r="AG4684" s="216"/>
      <c r="AH4684" s="216"/>
      <c r="AI4684" s="216"/>
      <c r="AJ4684" s="216"/>
      <c r="AK4684" s="216"/>
      <c r="AL4684" s="216"/>
      <c r="FY4684" s="184"/>
      <c r="JJ4684" s="184"/>
    </row>
    <row r="4685" spans="2:270">
      <c r="B4685" s="202"/>
      <c r="E4685" s="216"/>
      <c r="F4685" s="216"/>
      <c r="G4685" s="216"/>
      <c r="H4685" s="216"/>
      <c r="I4685" s="216"/>
      <c r="J4685" s="216"/>
      <c r="K4685" s="216"/>
      <c r="L4685" s="216"/>
      <c r="M4685" s="216"/>
      <c r="N4685" s="216"/>
      <c r="O4685" s="216"/>
      <c r="P4685" s="216"/>
      <c r="Q4685" s="216"/>
      <c r="R4685" s="216"/>
      <c r="S4685" s="216"/>
      <c r="T4685" s="216"/>
      <c r="U4685" s="216"/>
      <c r="V4685" s="216"/>
      <c r="W4685" s="216"/>
      <c r="X4685" s="216"/>
      <c r="Y4685" s="216"/>
      <c r="Z4685" s="216"/>
      <c r="AA4685" s="216"/>
      <c r="AB4685" s="216"/>
      <c r="AC4685" s="216"/>
      <c r="AD4685" s="216"/>
      <c r="AE4685" s="216"/>
      <c r="AF4685" s="216"/>
      <c r="AG4685" s="216"/>
      <c r="AH4685" s="216"/>
      <c r="AI4685" s="216"/>
      <c r="AJ4685" s="216"/>
      <c r="AK4685" s="216"/>
      <c r="AL4685" s="216"/>
      <c r="FY4685" s="184"/>
      <c r="JJ4685" s="184"/>
    </row>
    <row r="4686" spans="2:270">
      <c r="B4686" s="202"/>
      <c r="E4686" s="216"/>
      <c r="F4686" s="216"/>
      <c r="G4686" s="216"/>
      <c r="H4686" s="216"/>
      <c r="I4686" s="216"/>
      <c r="J4686" s="216"/>
      <c r="K4686" s="216"/>
      <c r="L4686" s="216"/>
      <c r="M4686" s="216"/>
      <c r="N4686" s="216"/>
      <c r="O4686" s="216"/>
      <c r="P4686" s="216"/>
      <c r="Q4686" s="216"/>
      <c r="R4686" s="216"/>
      <c r="S4686" s="216"/>
      <c r="T4686" s="216"/>
      <c r="U4686" s="216"/>
      <c r="V4686" s="216"/>
      <c r="W4686" s="216"/>
      <c r="X4686" s="216"/>
      <c r="Y4686" s="216"/>
      <c r="Z4686" s="216"/>
      <c r="AA4686" s="216"/>
      <c r="AB4686" s="216"/>
      <c r="AC4686" s="216"/>
      <c r="AD4686" s="216"/>
      <c r="AE4686" s="216"/>
      <c r="AF4686" s="216"/>
      <c r="AG4686" s="216"/>
      <c r="AH4686" s="216"/>
      <c r="AI4686" s="216"/>
      <c r="AJ4686" s="216"/>
      <c r="AK4686" s="216"/>
      <c r="AL4686" s="216"/>
      <c r="FY4686" s="184"/>
      <c r="JJ4686" s="184"/>
    </row>
    <row r="4687" spans="2:270">
      <c r="B4687" s="202"/>
      <c r="E4687" s="216"/>
      <c r="F4687" s="216"/>
      <c r="G4687" s="216"/>
      <c r="H4687" s="216"/>
      <c r="I4687" s="216"/>
      <c r="J4687" s="216"/>
      <c r="K4687" s="216"/>
      <c r="L4687" s="216"/>
      <c r="M4687" s="216"/>
      <c r="N4687" s="216"/>
      <c r="O4687" s="216"/>
      <c r="P4687" s="216"/>
      <c r="Q4687" s="216"/>
      <c r="R4687" s="216"/>
      <c r="S4687" s="216"/>
      <c r="T4687" s="216"/>
      <c r="U4687" s="216"/>
      <c r="V4687" s="216"/>
      <c r="W4687" s="216"/>
      <c r="X4687" s="216"/>
      <c r="Y4687" s="216"/>
      <c r="Z4687" s="216"/>
      <c r="AA4687" s="216"/>
      <c r="AB4687" s="216"/>
      <c r="AC4687" s="216"/>
      <c r="AD4687" s="216"/>
      <c r="AE4687" s="216"/>
      <c r="AF4687" s="216"/>
      <c r="AG4687" s="216"/>
      <c r="AH4687" s="216"/>
      <c r="AI4687" s="216"/>
      <c r="AJ4687" s="216"/>
      <c r="AK4687" s="216"/>
      <c r="AL4687" s="216"/>
      <c r="FY4687" s="184"/>
      <c r="JJ4687" s="184"/>
    </row>
    <row r="4688" spans="2:270">
      <c r="B4688" s="202"/>
      <c r="E4688" s="216"/>
      <c r="F4688" s="216"/>
      <c r="G4688" s="216"/>
      <c r="H4688" s="216"/>
      <c r="I4688" s="216"/>
      <c r="J4688" s="216"/>
      <c r="K4688" s="216"/>
      <c r="L4688" s="216"/>
      <c r="M4688" s="216"/>
      <c r="N4688" s="216"/>
      <c r="O4688" s="216"/>
      <c r="P4688" s="216"/>
      <c r="Q4688" s="216"/>
      <c r="R4688" s="216"/>
      <c r="S4688" s="216"/>
      <c r="T4688" s="216"/>
      <c r="U4688" s="216"/>
      <c r="V4688" s="216"/>
      <c r="W4688" s="216"/>
      <c r="X4688" s="216"/>
      <c r="Y4688" s="216"/>
      <c r="Z4688" s="216"/>
      <c r="AA4688" s="216"/>
      <c r="AB4688" s="216"/>
      <c r="AC4688" s="216"/>
      <c r="AD4688" s="216"/>
      <c r="AE4688" s="216"/>
      <c r="AF4688" s="216"/>
      <c r="AG4688" s="216"/>
      <c r="AH4688" s="216"/>
      <c r="AI4688" s="216"/>
      <c r="AJ4688" s="216"/>
      <c r="AK4688" s="216"/>
      <c r="AL4688" s="216"/>
      <c r="FY4688" s="184"/>
      <c r="JJ4688" s="184"/>
    </row>
    <row r="4689" spans="2:270">
      <c r="B4689" s="202"/>
      <c r="E4689" s="216"/>
      <c r="F4689" s="216"/>
      <c r="G4689" s="216"/>
      <c r="H4689" s="216"/>
      <c r="I4689" s="216"/>
      <c r="J4689" s="216"/>
      <c r="K4689" s="216"/>
      <c r="L4689" s="216"/>
      <c r="M4689" s="216"/>
      <c r="N4689" s="216"/>
      <c r="O4689" s="216"/>
      <c r="P4689" s="216"/>
      <c r="Q4689" s="216"/>
      <c r="R4689" s="216"/>
      <c r="S4689" s="216"/>
      <c r="T4689" s="216"/>
      <c r="U4689" s="216"/>
      <c r="V4689" s="216"/>
      <c r="W4689" s="216"/>
      <c r="X4689" s="216"/>
      <c r="Y4689" s="216"/>
      <c r="Z4689" s="216"/>
      <c r="AA4689" s="216"/>
      <c r="AB4689" s="216"/>
      <c r="AC4689" s="216"/>
      <c r="AD4689" s="216"/>
      <c r="AE4689" s="216"/>
      <c r="AF4689" s="216"/>
      <c r="AG4689" s="216"/>
      <c r="AH4689" s="216"/>
      <c r="AI4689" s="216"/>
      <c r="AJ4689" s="216"/>
      <c r="AK4689" s="216"/>
      <c r="AL4689" s="216"/>
      <c r="FY4689" s="184"/>
      <c r="JJ4689" s="184"/>
    </row>
    <row r="4690" spans="2:270">
      <c r="B4690" s="202"/>
      <c r="E4690" s="216"/>
      <c r="F4690" s="216"/>
      <c r="G4690" s="216"/>
      <c r="H4690" s="216"/>
      <c r="I4690" s="216"/>
      <c r="J4690" s="216"/>
      <c r="K4690" s="216"/>
      <c r="L4690" s="216"/>
      <c r="M4690" s="216"/>
      <c r="N4690" s="216"/>
      <c r="O4690" s="216"/>
      <c r="P4690" s="216"/>
      <c r="Q4690" s="216"/>
      <c r="R4690" s="216"/>
      <c r="S4690" s="216"/>
      <c r="T4690" s="216"/>
      <c r="U4690" s="216"/>
      <c r="V4690" s="216"/>
      <c r="W4690" s="216"/>
      <c r="X4690" s="216"/>
      <c r="Y4690" s="216"/>
      <c r="Z4690" s="216"/>
      <c r="AA4690" s="216"/>
      <c r="AB4690" s="216"/>
      <c r="AC4690" s="216"/>
      <c r="AD4690" s="216"/>
      <c r="AE4690" s="216"/>
      <c r="AF4690" s="216"/>
      <c r="AG4690" s="216"/>
      <c r="AH4690" s="216"/>
      <c r="AI4690" s="216"/>
      <c r="AJ4690" s="216"/>
      <c r="AK4690" s="216"/>
      <c r="AL4690" s="216"/>
      <c r="FY4690" s="184"/>
      <c r="JJ4690" s="184"/>
    </row>
    <row r="4691" spans="2:270">
      <c r="B4691" s="202"/>
      <c r="E4691" s="216"/>
      <c r="F4691" s="216"/>
      <c r="G4691" s="216"/>
      <c r="H4691" s="216"/>
      <c r="I4691" s="216"/>
      <c r="J4691" s="216"/>
      <c r="K4691" s="216"/>
      <c r="L4691" s="216"/>
      <c r="M4691" s="216"/>
      <c r="N4691" s="216"/>
      <c r="O4691" s="216"/>
      <c r="P4691" s="216"/>
      <c r="Q4691" s="216"/>
      <c r="R4691" s="216"/>
      <c r="S4691" s="216"/>
      <c r="T4691" s="216"/>
      <c r="U4691" s="216"/>
      <c r="V4691" s="216"/>
      <c r="W4691" s="216"/>
      <c r="X4691" s="216"/>
      <c r="Y4691" s="216"/>
      <c r="Z4691" s="216"/>
      <c r="AA4691" s="216"/>
      <c r="AB4691" s="216"/>
      <c r="AC4691" s="216"/>
      <c r="AD4691" s="216"/>
      <c r="AE4691" s="216"/>
      <c r="AF4691" s="216"/>
      <c r="AG4691" s="216"/>
      <c r="AH4691" s="216"/>
      <c r="AI4691" s="216"/>
      <c r="AJ4691" s="216"/>
      <c r="AK4691" s="216"/>
      <c r="AL4691" s="216"/>
      <c r="FY4691" s="184"/>
      <c r="JJ4691" s="184"/>
    </row>
    <row r="4692" spans="2:270">
      <c r="B4692" s="202"/>
      <c r="E4692" s="216"/>
      <c r="F4692" s="216"/>
      <c r="G4692" s="216"/>
      <c r="H4692" s="216"/>
      <c r="I4692" s="216"/>
      <c r="J4692" s="216"/>
      <c r="K4692" s="216"/>
      <c r="L4692" s="216"/>
      <c r="M4692" s="216"/>
      <c r="N4692" s="216"/>
      <c r="O4692" s="216"/>
      <c r="P4692" s="216"/>
      <c r="Q4692" s="216"/>
      <c r="R4692" s="216"/>
      <c r="S4692" s="216"/>
      <c r="T4692" s="216"/>
      <c r="U4692" s="216"/>
      <c r="V4692" s="216"/>
      <c r="W4692" s="216"/>
      <c r="X4692" s="216"/>
      <c r="Y4692" s="216"/>
      <c r="Z4692" s="216"/>
      <c r="AA4692" s="216"/>
      <c r="AB4692" s="216"/>
      <c r="AC4692" s="216"/>
      <c r="AD4692" s="216"/>
      <c r="AE4692" s="216"/>
      <c r="AF4692" s="216"/>
      <c r="AG4692" s="216"/>
      <c r="AH4692" s="216"/>
      <c r="AI4692" s="216"/>
      <c r="AJ4692" s="216"/>
      <c r="AK4692" s="216"/>
      <c r="AL4692" s="216"/>
      <c r="FY4692" s="184"/>
      <c r="JJ4692" s="184"/>
    </row>
    <row r="4693" spans="2:270">
      <c r="B4693" s="202"/>
      <c r="E4693" s="216"/>
      <c r="F4693" s="216"/>
      <c r="G4693" s="216"/>
      <c r="H4693" s="216"/>
      <c r="I4693" s="216"/>
      <c r="J4693" s="216"/>
      <c r="K4693" s="216"/>
      <c r="L4693" s="216"/>
      <c r="M4693" s="216"/>
      <c r="N4693" s="216"/>
      <c r="O4693" s="216"/>
      <c r="P4693" s="216"/>
      <c r="Q4693" s="216"/>
      <c r="R4693" s="216"/>
      <c r="S4693" s="216"/>
      <c r="T4693" s="216"/>
      <c r="U4693" s="216"/>
      <c r="V4693" s="216"/>
      <c r="W4693" s="216"/>
      <c r="X4693" s="216"/>
      <c r="Y4693" s="216"/>
      <c r="Z4693" s="216"/>
      <c r="AA4693" s="216"/>
      <c r="AB4693" s="216"/>
      <c r="AC4693" s="216"/>
      <c r="AD4693" s="216"/>
      <c r="AE4693" s="216"/>
      <c r="AF4693" s="216"/>
      <c r="AG4693" s="216"/>
      <c r="AH4693" s="216"/>
      <c r="AI4693" s="216"/>
      <c r="AJ4693" s="216"/>
      <c r="AK4693" s="216"/>
      <c r="AL4693" s="216"/>
      <c r="FY4693" s="184"/>
      <c r="JJ4693" s="184"/>
    </row>
    <row r="4694" spans="2:270">
      <c r="B4694" s="202"/>
      <c r="E4694" s="216"/>
      <c r="F4694" s="216"/>
      <c r="G4694" s="216"/>
      <c r="H4694" s="216"/>
      <c r="I4694" s="216"/>
      <c r="J4694" s="216"/>
      <c r="K4694" s="216"/>
      <c r="L4694" s="216"/>
      <c r="M4694" s="216"/>
      <c r="N4694" s="216"/>
      <c r="O4694" s="216"/>
      <c r="P4694" s="216"/>
      <c r="Q4694" s="216"/>
      <c r="R4694" s="216"/>
      <c r="S4694" s="216"/>
      <c r="T4694" s="216"/>
      <c r="U4694" s="216"/>
      <c r="V4694" s="216"/>
      <c r="W4694" s="216"/>
      <c r="X4694" s="216"/>
      <c r="Y4694" s="216"/>
      <c r="Z4694" s="216"/>
      <c r="AA4694" s="216"/>
      <c r="AB4694" s="216"/>
      <c r="AC4694" s="216"/>
      <c r="AD4694" s="216"/>
      <c r="AE4694" s="216"/>
      <c r="AF4694" s="216"/>
      <c r="AG4694" s="216"/>
      <c r="AH4694" s="216"/>
      <c r="AI4694" s="216"/>
      <c r="AJ4694" s="216"/>
      <c r="AK4694" s="216"/>
      <c r="AL4694" s="216"/>
      <c r="FY4694" s="184"/>
      <c r="JJ4694" s="184"/>
    </row>
    <row r="4695" spans="2:270">
      <c r="B4695" s="202"/>
      <c r="E4695" s="216"/>
      <c r="F4695" s="216"/>
      <c r="G4695" s="216"/>
      <c r="H4695" s="216"/>
      <c r="I4695" s="216"/>
      <c r="J4695" s="216"/>
      <c r="K4695" s="216"/>
      <c r="L4695" s="216"/>
      <c r="M4695" s="216"/>
      <c r="N4695" s="216"/>
      <c r="O4695" s="216"/>
      <c r="P4695" s="216"/>
      <c r="Q4695" s="216"/>
      <c r="R4695" s="216"/>
      <c r="S4695" s="216"/>
      <c r="T4695" s="216"/>
      <c r="U4695" s="216"/>
      <c r="V4695" s="216"/>
      <c r="W4695" s="216"/>
      <c r="X4695" s="216"/>
      <c r="Y4695" s="216"/>
      <c r="Z4695" s="216"/>
      <c r="AA4695" s="216"/>
      <c r="AB4695" s="216"/>
      <c r="AC4695" s="216"/>
      <c r="AD4695" s="216"/>
      <c r="AE4695" s="216"/>
      <c r="AF4695" s="216"/>
      <c r="AG4695" s="216"/>
      <c r="AH4695" s="216"/>
      <c r="AI4695" s="216"/>
      <c r="AJ4695" s="216"/>
      <c r="AK4695" s="216"/>
      <c r="AL4695" s="216"/>
      <c r="FY4695" s="184"/>
      <c r="JJ4695" s="184"/>
    </row>
    <row r="4696" spans="2:270">
      <c r="B4696" s="202"/>
      <c r="E4696" s="216"/>
      <c r="F4696" s="216"/>
      <c r="G4696" s="216"/>
      <c r="H4696" s="216"/>
      <c r="I4696" s="216"/>
      <c r="J4696" s="216"/>
      <c r="K4696" s="216"/>
      <c r="L4696" s="216"/>
      <c r="M4696" s="216"/>
      <c r="N4696" s="216"/>
      <c r="O4696" s="216"/>
      <c r="P4696" s="216"/>
      <c r="Q4696" s="216"/>
      <c r="R4696" s="216"/>
      <c r="S4696" s="216"/>
      <c r="T4696" s="216"/>
      <c r="U4696" s="216"/>
      <c r="V4696" s="216"/>
      <c r="W4696" s="216"/>
      <c r="X4696" s="216"/>
      <c r="Y4696" s="216"/>
      <c r="Z4696" s="216"/>
      <c r="AA4696" s="216"/>
      <c r="AB4696" s="216"/>
      <c r="AC4696" s="216"/>
      <c r="AD4696" s="216"/>
      <c r="AE4696" s="216"/>
      <c r="AF4696" s="216"/>
      <c r="AG4696" s="216"/>
      <c r="AH4696" s="216"/>
      <c r="AI4696" s="216"/>
      <c r="AJ4696" s="216"/>
      <c r="AK4696" s="216"/>
      <c r="AL4696" s="216"/>
      <c r="FY4696" s="184"/>
      <c r="JJ4696" s="184"/>
    </row>
    <row r="4697" spans="2:270">
      <c r="B4697" s="202"/>
      <c r="E4697" s="216"/>
      <c r="F4697" s="216"/>
      <c r="G4697" s="216"/>
      <c r="H4697" s="216"/>
      <c r="I4697" s="216"/>
      <c r="J4697" s="216"/>
      <c r="K4697" s="216"/>
      <c r="L4697" s="216"/>
      <c r="M4697" s="216"/>
      <c r="N4697" s="216"/>
      <c r="O4697" s="216"/>
      <c r="P4697" s="216"/>
      <c r="Q4697" s="216"/>
      <c r="R4697" s="216"/>
      <c r="S4697" s="216"/>
      <c r="T4697" s="216"/>
      <c r="U4697" s="216"/>
      <c r="V4697" s="216"/>
      <c r="W4697" s="216"/>
      <c r="X4697" s="216"/>
      <c r="Y4697" s="216"/>
      <c r="Z4697" s="216"/>
      <c r="AA4697" s="216"/>
      <c r="AB4697" s="216"/>
      <c r="AC4697" s="216"/>
      <c r="AD4697" s="216"/>
      <c r="AE4697" s="216"/>
      <c r="AF4697" s="216"/>
      <c r="AG4697" s="216"/>
      <c r="AH4697" s="216"/>
      <c r="AI4697" s="216"/>
      <c r="AJ4697" s="216"/>
      <c r="AK4697" s="216"/>
      <c r="AL4697" s="216"/>
      <c r="FY4697" s="184"/>
      <c r="JJ4697" s="184"/>
    </row>
    <row r="4698" spans="2:270">
      <c r="B4698" s="202"/>
      <c r="E4698" s="216"/>
      <c r="F4698" s="216"/>
      <c r="G4698" s="216"/>
      <c r="H4698" s="216"/>
      <c r="I4698" s="216"/>
      <c r="J4698" s="216"/>
      <c r="K4698" s="216"/>
      <c r="L4698" s="216"/>
      <c r="M4698" s="216"/>
      <c r="N4698" s="216"/>
      <c r="O4698" s="216"/>
      <c r="P4698" s="216"/>
      <c r="Q4698" s="216"/>
      <c r="R4698" s="216"/>
      <c r="S4698" s="216"/>
      <c r="T4698" s="216"/>
      <c r="U4698" s="216"/>
      <c r="V4698" s="216"/>
      <c r="W4698" s="216"/>
      <c r="X4698" s="216"/>
      <c r="Y4698" s="216"/>
      <c r="Z4698" s="216"/>
      <c r="AA4698" s="216"/>
      <c r="AB4698" s="216"/>
      <c r="AC4698" s="216"/>
      <c r="AD4698" s="216"/>
      <c r="AE4698" s="216"/>
      <c r="AF4698" s="216"/>
      <c r="AG4698" s="216"/>
      <c r="AH4698" s="216"/>
      <c r="AI4698" s="216"/>
      <c r="AJ4698" s="216"/>
      <c r="AK4698" s="216"/>
      <c r="AL4698" s="216"/>
      <c r="FY4698" s="184"/>
      <c r="JJ4698" s="184"/>
    </row>
    <row r="4699" spans="2:270">
      <c r="B4699" s="202"/>
      <c r="E4699" s="216"/>
      <c r="F4699" s="216"/>
      <c r="G4699" s="216"/>
      <c r="H4699" s="216"/>
      <c r="I4699" s="216"/>
      <c r="J4699" s="216"/>
      <c r="K4699" s="216"/>
      <c r="L4699" s="216"/>
      <c r="M4699" s="216"/>
      <c r="N4699" s="216"/>
      <c r="O4699" s="216"/>
      <c r="P4699" s="216"/>
      <c r="Q4699" s="216"/>
      <c r="R4699" s="216"/>
      <c r="S4699" s="216"/>
      <c r="T4699" s="216"/>
      <c r="U4699" s="216"/>
      <c r="V4699" s="216"/>
      <c r="W4699" s="216"/>
      <c r="X4699" s="216"/>
      <c r="Y4699" s="216"/>
      <c r="Z4699" s="216"/>
      <c r="AA4699" s="216"/>
      <c r="AB4699" s="216"/>
      <c r="AC4699" s="216"/>
      <c r="AD4699" s="216"/>
      <c r="AE4699" s="216"/>
      <c r="AF4699" s="216"/>
      <c r="AG4699" s="216"/>
      <c r="AH4699" s="216"/>
      <c r="AI4699" s="216"/>
      <c r="AJ4699" s="216"/>
      <c r="AK4699" s="216"/>
      <c r="AL4699" s="216"/>
      <c r="FY4699" s="184"/>
      <c r="JJ4699" s="184"/>
    </row>
    <row r="4700" spans="2:270">
      <c r="B4700" s="202"/>
      <c r="E4700" s="216"/>
      <c r="F4700" s="216"/>
      <c r="G4700" s="216"/>
      <c r="H4700" s="216"/>
      <c r="I4700" s="216"/>
      <c r="J4700" s="216"/>
      <c r="K4700" s="216"/>
      <c r="L4700" s="216"/>
      <c r="M4700" s="216"/>
      <c r="N4700" s="216"/>
      <c r="O4700" s="216"/>
      <c r="P4700" s="216"/>
      <c r="Q4700" s="216"/>
      <c r="R4700" s="216"/>
      <c r="S4700" s="216"/>
      <c r="T4700" s="216"/>
      <c r="U4700" s="216"/>
      <c r="V4700" s="216"/>
      <c r="W4700" s="216"/>
      <c r="X4700" s="216"/>
      <c r="Y4700" s="216"/>
      <c r="Z4700" s="216"/>
      <c r="AA4700" s="216"/>
      <c r="AB4700" s="216"/>
      <c r="AC4700" s="216"/>
      <c r="AD4700" s="216"/>
      <c r="AE4700" s="216"/>
      <c r="AF4700" s="216"/>
      <c r="AG4700" s="216"/>
      <c r="AH4700" s="216"/>
      <c r="AI4700" s="216"/>
      <c r="AJ4700" s="216"/>
      <c r="AK4700" s="216"/>
      <c r="AL4700" s="216"/>
      <c r="FY4700" s="184"/>
      <c r="JJ4700" s="184"/>
    </row>
    <row r="4701" spans="2:270">
      <c r="B4701" s="202"/>
      <c r="E4701" s="216"/>
      <c r="F4701" s="216"/>
      <c r="G4701" s="216"/>
      <c r="H4701" s="216"/>
      <c r="I4701" s="216"/>
      <c r="J4701" s="216"/>
      <c r="K4701" s="216"/>
      <c r="L4701" s="216"/>
      <c r="M4701" s="216"/>
      <c r="N4701" s="216"/>
      <c r="O4701" s="216"/>
      <c r="P4701" s="216"/>
      <c r="Q4701" s="216"/>
      <c r="R4701" s="216"/>
      <c r="S4701" s="216"/>
      <c r="T4701" s="216"/>
      <c r="U4701" s="216"/>
      <c r="V4701" s="216"/>
      <c r="W4701" s="216"/>
      <c r="X4701" s="216"/>
      <c r="Y4701" s="216"/>
      <c r="Z4701" s="216"/>
      <c r="AA4701" s="216"/>
      <c r="AB4701" s="216"/>
      <c r="AC4701" s="216"/>
      <c r="AD4701" s="216"/>
      <c r="AE4701" s="216"/>
      <c r="AF4701" s="216"/>
      <c r="AG4701" s="216"/>
      <c r="AH4701" s="216"/>
      <c r="AI4701" s="216"/>
      <c r="AJ4701" s="216"/>
      <c r="AK4701" s="216"/>
      <c r="AL4701" s="216"/>
      <c r="FY4701" s="184"/>
      <c r="JJ4701" s="184"/>
    </row>
    <row r="4702" spans="2:270">
      <c r="B4702" s="202"/>
      <c r="E4702" s="216"/>
      <c r="F4702" s="216"/>
      <c r="G4702" s="216"/>
      <c r="H4702" s="216"/>
      <c r="I4702" s="216"/>
      <c r="J4702" s="216"/>
      <c r="K4702" s="216"/>
      <c r="L4702" s="216"/>
      <c r="M4702" s="216"/>
      <c r="N4702" s="216"/>
      <c r="O4702" s="216"/>
      <c r="P4702" s="216"/>
      <c r="Q4702" s="216"/>
      <c r="R4702" s="216"/>
      <c r="S4702" s="216"/>
      <c r="T4702" s="216"/>
      <c r="U4702" s="216"/>
      <c r="V4702" s="216"/>
      <c r="W4702" s="216"/>
      <c r="X4702" s="216"/>
      <c r="Y4702" s="216"/>
      <c r="Z4702" s="216"/>
      <c r="AA4702" s="216"/>
      <c r="AB4702" s="216"/>
      <c r="AC4702" s="216"/>
      <c r="AD4702" s="216"/>
      <c r="AE4702" s="216"/>
      <c r="AF4702" s="216"/>
      <c r="AG4702" s="216"/>
      <c r="AH4702" s="216"/>
      <c r="AI4702" s="216"/>
      <c r="AJ4702" s="216"/>
      <c r="AK4702" s="216"/>
      <c r="AL4702" s="216"/>
      <c r="FY4702" s="184"/>
      <c r="JJ4702" s="184"/>
    </row>
    <row r="4703" spans="2:270">
      <c r="B4703" s="202"/>
      <c r="E4703" s="216"/>
      <c r="F4703" s="216"/>
      <c r="G4703" s="216"/>
      <c r="H4703" s="216"/>
      <c r="I4703" s="216"/>
      <c r="J4703" s="216"/>
      <c r="K4703" s="216"/>
      <c r="L4703" s="216"/>
      <c r="M4703" s="216"/>
      <c r="N4703" s="216"/>
      <c r="O4703" s="216"/>
      <c r="P4703" s="216"/>
      <c r="Q4703" s="216"/>
      <c r="R4703" s="216"/>
      <c r="S4703" s="216"/>
      <c r="T4703" s="216"/>
      <c r="U4703" s="216"/>
      <c r="V4703" s="216"/>
      <c r="W4703" s="216"/>
      <c r="X4703" s="216"/>
      <c r="Y4703" s="216"/>
      <c r="Z4703" s="216"/>
      <c r="AA4703" s="216"/>
      <c r="AB4703" s="216"/>
      <c r="AC4703" s="216"/>
      <c r="AD4703" s="216"/>
      <c r="AE4703" s="216"/>
      <c r="AF4703" s="216"/>
      <c r="AG4703" s="216"/>
      <c r="AH4703" s="216"/>
      <c r="AI4703" s="216"/>
      <c r="AJ4703" s="216"/>
      <c r="AK4703" s="216"/>
      <c r="AL4703" s="216"/>
      <c r="FY4703" s="184"/>
      <c r="JJ4703" s="184"/>
    </row>
    <row r="4704" spans="2:270">
      <c r="B4704" s="202"/>
      <c r="E4704" s="216"/>
      <c r="F4704" s="216"/>
      <c r="G4704" s="216"/>
      <c r="H4704" s="216"/>
      <c r="I4704" s="216"/>
      <c r="J4704" s="216"/>
      <c r="K4704" s="216"/>
      <c r="L4704" s="216"/>
      <c r="M4704" s="216"/>
      <c r="N4704" s="216"/>
      <c r="O4704" s="216"/>
      <c r="P4704" s="216"/>
      <c r="Q4704" s="216"/>
      <c r="R4704" s="216"/>
      <c r="S4704" s="216"/>
      <c r="T4704" s="216"/>
      <c r="U4704" s="216"/>
      <c r="V4704" s="216"/>
      <c r="W4704" s="216"/>
      <c r="X4704" s="216"/>
      <c r="Y4704" s="216"/>
      <c r="Z4704" s="216"/>
      <c r="AA4704" s="216"/>
      <c r="AB4704" s="216"/>
      <c r="AC4704" s="216"/>
      <c r="AD4704" s="216"/>
      <c r="AE4704" s="216"/>
      <c r="AF4704" s="216"/>
      <c r="AG4704" s="216"/>
      <c r="AH4704" s="216"/>
      <c r="AI4704" s="216"/>
      <c r="AJ4704" s="216"/>
      <c r="AK4704" s="216"/>
      <c r="AL4704" s="216"/>
      <c r="FY4704" s="184"/>
      <c r="JJ4704" s="184"/>
    </row>
    <row r="4705" spans="2:270">
      <c r="B4705" s="202"/>
      <c r="E4705" s="216"/>
      <c r="F4705" s="216"/>
      <c r="G4705" s="216"/>
      <c r="H4705" s="216"/>
      <c r="I4705" s="216"/>
      <c r="J4705" s="216"/>
      <c r="K4705" s="216"/>
      <c r="L4705" s="216"/>
      <c r="M4705" s="216"/>
      <c r="N4705" s="216"/>
      <c r="O4705" s="216"/>
      <c r="P4705" s="216"/>
      <c r="Q4705" s="216"/>
      <c r="R4705" s="216"/>
      <c r="S4705" s="216"/>
      <c r="T4705" s="216"/>
      <c r="U4705" s="216"/>
      <c r="V4705" s="216"/>
      <c r="W4705" s="216"/>
      <c r="X4705" s="216"/>
      <c r="Y4705" s="216"/>
      <c r="Z4705" s="216"/>
      <c r="AA4705" s="216"/>
      <c r="AB4705" s="216"/>
      <c r="AC4705" s="216"/>
      <c r="AD4705" s="216"/>
      <c r="AE4705" s="216"/>
      <c r="AF4705" s="216"/>
      <c r="AG4705" s="216"/>
      <c r="AH4705" s="216"/>
      <c r="AI4705" s="216"/>
      <c r="AJ4705" s="216"/>
      <c r="AK4705" s="216"/>
      <c r="AL4705" s="216"/>
      <c r="FY4705" s="184"/>
      <c r="JJ4705" s="184"/>
    </row>
    <row r="4706" spans="2:270">
      <c r="B4706" s="202"/>
      <c r="E4706" s="216"/>
      <c r="F4706" s="216"/>
      <c r="G4706" s="216"/>
      <c r="H4706" s="216"/>
      <c r="I4706" s="216"/>
      <c r="J4706" s="216"/>
      <c r="K4706" s="216"/>
      <c r="L4706" s="216"/>
      <c r="M4706" s="216"/>
      <c r="N4706" s="216"/>
      <c r="O4706" s="216"/>
      <c r="P4706" s="216"/>
      <c r="Q4706" s="216"/>
      <c r="R4706" s="216"/>
      <c r="S4706" s="216"/>
      <c r="T4706" s="216"/>
      <c r="U4706" s="216"/>
      <c r="V4706" s="216"/>
      <c r="W4706" s="216"/>
      <c r="X4706" s="216"/>
      <c r="Y4706" s="216"/>
      <c r="Z4706" s="216"/>
      <c r="AA4706" s="216"/>
      <c r="AB4706" s="216"/>
      <c r="AC4706" s="216"/>
      <c r="AD4706" s="216"/>
      <c r="AE4706" s="216"/>
      <c r="AF4706" s="216"/>
      <c r="AG4706" s="216"/>
      <c r="AH4706" s="216"/>
      <c r="AI4706" s="216"/>
      <c r="AJ4706" s="216"/>
      <c r="AK4706" s="216"/>
      <c r="AL4706" s="216"/>
      <c r="FY4706" s="184"/>
      <c r="JJ4706" s="184"/>
    </row>
    <row r="4707" spans="2:270">
      <c r="B4707" s="202"/>
      <c r="E4707" s="216"/>
      <c r="F4707" s="216"/>
      <c r="G4707" s="216"/>
      <c r="H4707" s="216"/>
      <c r="I4707" s="216"/>
      <c r="J4707" s="216"/>
      <c r="K4707" s="216"/>
      <c r="L4707" s="216"/>
      <c r="M4707" s="216"/>
      <c r="N4707" s="216"/>
      <c r="O4707" s="216"/>
      <c r="P4707" s="216"/>
      <c r="Q4707" s="216"/>
      <c r="R4707" s="216"/>
      <c r="S4707" s="216"/>
      <c r="T4707" s="216"/>
      <c r="U4707" s="216"/>
      <c r="V4707" s="216"/>
      <c r="W4707" s="216"/>
      <c r="X4707" s="216"/>
      <c r="Y4707" s="216"/>
      <c r="Z4707" s="216"/>
      <c r="AA4707" s="216"/>
      <c r="AB4707" s="216"/>
      <c r="AC4707" s="216"/>
      <c r="AD4707" s="216"/>
      <c r="AE4707" s="216"/>
      <c r="AF4707" s="216"/>
      <c r="AG4707" s="216"/>
      <c r="AH4707" s="216"/>
      <c r="AI4707" s="216"/>
      <c r="AJ4707" s="216"/>
      <c r="AK4707" s="216"/>
      <c r="AL4707" s="216"/>
      <c r="FY4707" s="184"/>
      <c r="JJ4707" s="184"/>
    </row>
    <row r="4708" spans="2:270">
      <c r="B4708" s="202"/>
      <c r="E4708" s="216"/>
      <c r="F4708" s="216"/>
      <c r="G4708" s="216"/>
      <c r="H4708" s="216"/>
      <c r="I4708" s="216"/>
      <c r="J4708" s="216"/>
      <c r="K4708" s="216"/>
      <c r="L4708" s="216"/>
      <c r="M4708" s="216"/>
      <c r="N4708" s="216"/>
      <c r="O4708" s="216"/>
      <c r="P4708" s="216"/>
      <c r="Q4708" s="216"/>
      <c r="R4708" s="216"/>
      <c r="S4708" s="216"/>
      <c r="T4708" s="216"/>
      <c r="U4708" s="216"/>
      <c r="V4708" s="216"/>
      <c r="W4708" s="216"/>
      <c r="X4708" s="216"/>
      <c r="Y4708" s="216"/>
      <c r="Z4708" s="216"/>
      <c r="AA4708" s="216"/>
      <c r="AB4708" s="216"/>
      <c r="AC4708" s="216"/>
      <c r="AD4708" s="216"/>
      <c r="AE4708" s="216"/>
      <c r="AF4708" s="216"/>
      <c r="AG4708" s="216"/>
      <c r="AH4708" s="216"/>
      <c r="AI4708" s="216"/>
      <c r="AJ4708" s="216"/>
      <c r="AK4708" s="216"/>
      <c r="AL4708" s="216"/>
      <c r="FY4708" s="184"/>
      <c r="JJ4708" s="184"/>
    </row>
    <row r="4709" spans="2:270">
      <c r="B4709" s="202"/>
      <c r="E4709" s="216"/>
      <c r="F4709" s="216"/>
      <c r="G4709" s="216"/>
      <c r="H4709" s="216"/>
      <c r="I4709" s="216"/>
      <c r="J4709" s="216"/>
      <c r="K4709" s="216"/>
      <c r="L4709" s="216"/>
      <c r="M4709" s="216"/>
      <c r="N4709" s="216"/>
      <c r="O4709" s="216"/>
      <c r="P4709" s="216"/>
      <c r="Q4709" s="216"/>
      <c r="R4709" s="216"/>
      <c r="S4709" s="216"/>
      <c r="T4709" s="216"/>
      <c r="U4709" s="216"/>
      <c r="V4709" s="216"/>
      <c r="W4709" s="216"/>
      <c r="X4709" s="216"/>
      <c r="Y4709" s="216"/>
      <c r="Z4709" s="216"/>
      <c r="AA4709" s="216"/>
      <c r="AB4709" s="216"/>
      <c r="AC4709" s="216"/>
      <c r="AD4709" s="216"/>
      <c r="AE4709" s="216"/>
      <c r="AF4709" s="216"/>
      <c r="AG4709" s="216"/>
      <c r="AH4709" s="216"/>
      <c r="AI4709" s="216"/>
      <c r="AJ4709" s="216"/>
      <c r="AK4709" s="216"/>
      <c r="AL4709" s="216"/>
      <c r="FY4709" s="184"/>
      <c r="JJ4709" s="184"/>
    </row>
    <row r="4710" spans="2:270">
      <c r="B4710" s="202"/>
      <c r="E4710" s="216"/>
      <c r="F4710" s="216"/>
      <c r="G4710" s="216"/>
      <c r="H4710" s="216"/>
      <c r="I4710" s="216"/>
      <c r="J4710" s="216"/>
      <c r="K4710" s="216"/>
      <c r="L4710" s="216"/>
      <c r="M4710" s="216"/>
      <c r="N4710" s="216"/>
      <c r="O4710" s="216"/>
      <c r="P4710" s="216"/>
      <c r="Q4710" s="216"/>
      <c r="R4710" s="216"/>
      <c r="S4710" s="216"/>
      <c r="T4710" s="216"/>
      <c r="U4710" s="216"/>
      <c r="V4710" s="216"/>
      <c r="W4710" s="216"/>
      <c r="X4710" s="216"/>
      <c r="Y4710" s="216"/>
      <c r="Z4710" s="216"/>
      <c r="AA4710" s="216"/>
      <c r="AB4710" s="216"/>
      <c r="AC4710" s="216"/>
      <c r="AD4710" s="216"/>
      <c r="AE4710" s="216"/>
      <c r="AF4710" s="216"/>
      <c r="AG4710" s="216"/>
      <c r="AH4710" s="216"/>
      <c r="AI4710" s="216"/>
      <c r="AJ4710" s="216"/>
      <c r="AK4710" s="216"/>
      <c r="AL4710" s="216"/>
      <c r="FY4710" s="184"/>
      <c r="JJ4710" s="184"/>
    </row>
    <row r="4711" spans="2:270">
      <c r="B4711" s="202"/>
      <c r="E4711" s="216"/>
      <c r="F4711" s="216"/>
      <c r="G4711" s="216"/>
      <c r="H4711" s="216"/>
      <c r="I4711" s="216"/>
      <c r="J4711" s="216"/>
      <c r="K4711" s="216"/>
      <c r="L4711" s="216"/>
      <c r="M4711" s="216"/>
      <c r="N4711" s="216"/>
      <c r="O4711" s="216"/>
      <c r="P4711" s="216"/>
      <c r="Q4711" s="216"/>
      <c r="R4711" s="216"/>
      <c r="S4711" s="216"/>
      <c r="T4711" s="216"/>
      <c r="U4711" s="216"/>
      <c r="V4711" s="216"/>
      <c r="W4711" s="216"/>
      <c r="X4711" s="216"/>
      <c r="Y4711" s="216"/>
      <c r="Z4711" s="216"/>
      <c r="AA4711" s="216"/>
      <c r="AB4711" s="216"/>
      <c r="AC4711" s="216"/>
      <c r="AD4711" s="216"/>
      <c r="AE4711" s="216"/>
      <c r="AF4711" s="216"/>
      <c r="AG4711" s="216"/>
      <c r="AH4711" s="216"/>
      <c r="AI4711" s="216"/>
      <c r="AJ4711" s="216"/>
      <c r="AK4711" s="216"/>
      <c r="AL4711" s="216"/>
      <c r="FY4711" s="184"/>
      <c r="JJ4711" s="184"/>
    </row>
    <row r="4712" spans="2:270">
      <c r="B4712" s="202"/>
      <c r="E4712" s="216"/>
      <c r="F4712" s="216"/>
      <c r="G4712" s="216"/>
      <c r="H4712" s="216"/>
      <c r="I4712" s="216"/>
      <c r="J4712" s="216"/>
      <c r="K4712" s="216"/>
      <c r="L4712" s="216"/>
      <c r="M4712" s="216"/>
      <c r="N4712" s="216"/>
      <c r="O4712" s="216"/>
      <c r="P4712" s="216"/>
      <c r="Q4712" s="216"/>
      <c r="R4712" s="216"/>
      <c r="S4712" s="216"/>
      <c r="T4712" s="216"/>
      <c r="U4712" s="216"/>
      <c r="V4712" s="216"/>
      <c r="W4712" s="216"/>
      <c r="X4712" s="216"/>
      <c r="Y4712" s="216"/>
      <c r="Z4712" s="216"/>
      <c r="AA4712" s="216"/>
      <c r="AB4712" s="216"/>
      <c r="AC4712" s="216"/>
      <c r="AD4712" s="216"/>
      <c r="AE4712" s="216"/>
      <c r="AF4712" s="216"/>
      <c r="AG4712" s="216"/>
      <c r="AH4712" s="216"/>
      <c r="AI4712" s="216"/>
      <c r="AJ4712" s="216"/>
      <c r="AK4712" s="216"/>
      <c r="AL4712" s="216"/>
      <c r="FY4712" s="184"/>
      <c r="JJ4712" s="184"/>
    </row>
    <row r="4713" spans="2:270">
      <c r="B4713" s="202"/>
      <c r="E4713" s="216"/>
      <c r="F4713" s="216"/>
      <c r="G4713" s="216"/>
      <c r="H4713" s="216"/>
      <c r="I4713" s="216"/>
      <c r="J4713" s="216"/>
      <c r="K4713" s="216"/>
      <c r="L4713" s="216"/>
      <c r="M4713" s="216"/>
      <c r="N4713" s="216"/>
      <c r="O4713" s="216"/>
      <c r="P4713" s="216"/>
      <c r="Q4713" s="216"/>
      <c r="R4713" s="216"/>
      <c r="S4713" s="216"/>
      <c r="T4713" s="216"/>
      <c r="U4713" s="216"/>
      <c r="V4713" s="216"/>
      <c r="W4713" s="216"/>
      <c r="X4713" s="216"/>
      <c r="Y4713" s="216"/>
      <c r="Z4713" s="216"/>
      <c r="AA4713" s="216"/>
      <c r="AB4713" s="216"/>
      <c r="AC4713" s="216"/>
      <c r="AD4713" s="216"/>
      <c r="AE4713" s="216"/>
      <c r="AF4713" s="216"/>
      <c r="AG4713" s="216"/>
      <c r="AH4713" s="216"/>
      <c r="AI4713" s="216"/>
      <c r="AJ4713" s="216"/>
      <c r="AK4713" s="216"/>
      <c r="AL4713" s="216"/>
      <c r="FY4713" s="184"/>
      <c r="JJ4713" s="184"/>
    </row>
    <row r="4714" spans="2:270">
      <c r="B4714" s="202"/>
      <c r="E4714" s="216"/>
      <c r="F4714" s="216"/>
      <c r="G4714" s="216"/>
      <c r="H4714" s="216"/>
      <c r="I4714" s="216"/>
      <c r="J4714" s="216"/>
      <c r="K4714" s="216"/>
      <c r="L4714" s="216"/>
      <c r="M4714" s="216"/>
      <c r="N4714" s="216"/>
      <c r="O4714" s="216"/>
      <c r="P4714" s="216"/>
      <c r="Q4714" s="216"/>
      <c r="R4714" s="216"/>
      <c r="S4714" s="216"/>
      <c r="T4714" s="216"/>
      <c r="U4714" s="216"/>
      <c r="V4714" s="216"/>
      <c r="W4714" s="216"/>
      <c r="X4714" s="216"/>
      <c r="Y4714" s="216"/>
      <c r="Z4714" s="216"/>
      <c r="AA4714" s="216"/>
      <c r="AB4714" s="216"/>
      <c r="AC4714" s="216"/>
      <c r="AD4714" s="216"/>
      <c r="AE4714" s="216"/>
      <c r="AF4714" s="216"/>
      <c r="AG4714" s="216"/>
      <c r="AH4714" s="216"/>
      <c r="AI4714" s="216"/>
      <c r="AJ4714" s="216"/>
      <c r="AK4714" s="216"/>
      <c r="AL4714" s="216"/>
      <c r="FY4714" s="184"/>
      <c r="JJ4714" s="184"/>
    </row>
    <row r="4715" spans="2:270">
      <c r="B4715" s="202"/>
      <c r="E4715" s="216"/>
      <c r="F4715" s="216"/>
      <c r="G4715" s="216"/>
      <c r="H4715" s="216"/>
      <c r="I4715" s="216"/>
      <c r="J4715" s="216"/>
      <c r="K4715" s="216"/>
      <c r="L4715" s="216"/>
      <c r="M4715" s="216"/>
      <c r="N4715" s="216"/>
      <c r="O4715" s="216"/>
      <c r="P4715" s="216"/>
      <c r="Q4715" s="216"/>
      <c r="R4715" s="216"/>
      <c r="S4715" s="216"/>
      <c r="T4715" s="216"/>
      <c r="U4715" s="216"/>
      <c r="V4715" s="216"/>
      <c r="W4715" s="216"/>
      <c r="X4715" s="216"/>
      <c r="Y4715" s="216"/>
      <c r="Z4715" s="216"/>
      <c r="AA4715" s="216"/>
      <c r="AB4715" s="216"/>
      <c r="AC4715" s="216"/>
      <c r="AD4715" s="216"/>
      <c r="AE4715" s="216"/>
      <c r="AF4715" s="216"/>
      <c r="AG4715" s="216"/>
      <c r="AH4715" s="216"/>
      <c r="AI4715" s="216"/>
      <c r="AJ4715" s="216"/>
      <c r="AK4715" s="216"/>
      <c r="AL4715" s="216"/>
      <c r="FY4715" s="184"/>
      <c r="JJ4715" s="184"/>
    </row>
    <row r="4716" spans="2:270">
      <c r="B4716" s="202"/>
      <c r="E4716" s="216"/>
      <c r="F4716" s="216"/>
      <c r="G4716" s="216"/>
      <c r="H4716" s="216"/>
      <c r="I4716" s="216"/>
      <c r="J4716" s="216"/>
      <c r="K4716" s="216"/>
      <c r="L4716" s="216"/>
      <c r="M4716" s="216"/>
      <c r="N4716" s="216"/>
      <c r="O4716" s="216"/>
      <c r="P4716" s="216"/>
      <c r="Q4716" s="216"/>
      <c r="R4716" s="216"/>
      <c r="S4716" s="216"/>
      <c r="T4716" s="216"/>
      <c r="U4716" s="216"/>
      <c r="V4716" s="216"/>
      <c r="W4716" s="216"/>
      <c r="X4716" s="216"/>
      <c r="Y4716" s="216"/>
      <c r="Z4716" s="216"/>
      <c r="AA4716" s="216"/>
      <c r="AB4716" s="216"/>
      <c r="AC4716" s="216"/>
      <c r="AD4716" s="216"/>
      <c r="AE4716" s="216"/>
      <c r="AF4716" s="216"/>
      <c r="AG4716" s="216"/>
      <c r="AH4716" s="216"/>
      <c r="AI4716" s="216"/>
      <c r="AJ4716" s="216"/>
      <c r="AK4716" s="216"/>
      <c r="AL4716" s="216"/>
      <c r="FY4716" s="184"/>
      <c r="JJ4716" s="184"/>
    </row>
    <row r="4717" spans="2:270">
      <c r="B4717" s="202"/>
      <c r="E4717" s="216"/>
      <c r="F4717" s="216"/>
      <c r="G4717" s="216"/>
      <c r="H4717" s="216"/>
      <c r="I4717" s="216"/>
      <c r="J4717" s="216"/>
      <c r="K4717" s="216"/>
      <c r="L4717" s="216"/>
      <c r="M4717" s="216"/>
      <c r="N4717" s="216"/>
      <c r="O4717" s="216"/>
      <c r="P4717" s="216"/>
      <c r="Q4717" s="216"/>
      <c r="R4717" s="216"/>
      <c r="S4717" s="216"/>
      <c r="T4717" s="216"/>
      <c r="U4717" s="216"/>
      <c r="V4717" s="216"/>
      <c r="W4717" s="216"/>
      <c r="X4717" s="216"/>
      <c r="Y4717" s="216"/>
      <c r="Z4717" s="216"/>
      <c r="AA4717" s="216"/>
      <c r="AB4717" s="216"/>
      <c r="AC4717" s="216"/>
      <c r="AD4717" s="216"/>
      <c r="AE4717" s="216"/>
      <c r="AF4717" s="216"/>
      <c r="AG4717" s="216"/>
      <c r="AH4717" s="216"/>
      <c r="AI4717" s="216"/>
      <c r="AJ4717" s="216"/>
      <c r="AK4717" s="216"/>
      <c r="AL4717" s="216"/>
      <c r="FY4717" s="184"/>
      <c r="JJ4717" s="184"/>
    </row>
    <row r="4718" spans="2:270">
      <c r="B4718" s="202"/>
      <c r="E4718" s="216"/>
      <c r="F4718" s="216"/>
      <c r="G4718" s="216"/>
      <c r="H4718" s="216"/>
      <c r="I4718" s="216"/>
      <c r="J4718" s="216"/>
      <c r="K4718" s="216"/>
      <c r="L4718" s="216"/>
      <c r="M4718" s="216"/>
      <c r="N4718" s="216"/>
      <c r="O4718" s="216"/>
      <c r="P4718" s="216"/>
      <c r="Q4718" s="216"/>
      <c r="R4718" s="216"/>
      <c r="S4718" s="216"/>
      <c r="T4718" s="216"/>
      <c r="U4718" s="216"/>
      <c r="V4718" s="216"/>
      <c r="W4718" s="216"/>
      <c r="X4718" s="216"/>
      <c r="Y4718" s="216"/>
      <c r="Z4718" s="216"/>
      <c r="AA4718" s="216"/>
      <c r="AB4718" s="216"/>
      <c r="AC4718" s="216"/>
      <c r="AD4718" s="216"/>
      <c r="AE4718" s="216"/>
      <c r="AF4718" s="216"/>
      <c r="AG4718" s="216"/>
      <c r="AH4718" s="216"/>
      <c r="AI4718" s="216"/>
      <c r="AJ4718" s="216"/>
      <c r="AK4718" s="216"/>
      <c r="AL4718" s="216"/>
      <c r="FY4718" s="184"/>
      <c r="JJ4718" s="184"/>
    </row>
    <row r="4719" spans="2:270">
      <c r="B4719" s="202"/>
      <c r="E4719" s="216"/>
      <c r="F4719" s="216"/>
      <c r="G4719" s="216"/>
      <c r="H4719" s="216"/>
      <c r="I4719" s="216"/>
      <c r="J4719" s="216"/>
      <c r="K4719" s="216"/>
      <c r="L4719" s="216"/>
      <c r="M4719" s="216"/>
      <c r="N4719" s="216"/>
      <c r="O4719" s="216"/>
      <c r="P4719" s="216"/>
      <c r="Q4719" s="216"/>
      <c r="R4719" s="216"/>
      <c r="S4719" s="216"/>
      <c r="T4719" s="216"/>
      <c r="U4719" s="216"/>
      <c r="V4719" s="216"/>
      <c r="W4719" s="216"/>
      <c r="X4719" s="216"/>
      <c r="Y4719" s="216"/>
      <c r="Z4719" s="216"/>
      <c r="AA4719" s="216"/>
      <c r="AB4719" s="216"/>
      <c r="AC4719" s="216"/>
      <c r="AD4719" s="216"/>
      <c r="AE4719" s="216"/>
      <c r="AF4719" s="216"/>
      <c r="AG4719" s="216"/>
      <c r="AH4719" s="216"/>
      <c r="AI4719" s="216"/>
      <c r="AJ4719" s="216"/>
      <c r="AK4719" s="216"/>
      <c r="AL4719" s="216"/>
      <c r="FY4719" s="184"/>
      <c r="JJ4719" s="184"/>
    </row>
    <row r="4720" spans="2:270">
      <c r="B4720" s="202"/>
      <c r="E4720" s="216"/>
      <c r="F4720" s="216"/>
      <c r="G4720" s="216"/>
      <c r="H4720" s="216"/>
      <c r="I4720" s="216"/>
      <c r="J4720" s="216"/>
      <c r="K4720" s="216"/>
      <c r="L4720" s="216"/>
      <c r="M4720" s="216"/>
      <c r="N4720" s="216"/>
      <c r="O4720" s="216"/>
      <c r="P4720" s="216"/>
      <c r="Q4720" s="216"/>
      <c r="R4720" s="216"/>
      <c r="S4720" s="216"/>
      <c r="T4720" s="216"/>
      <c r="U4720" s="216"/>
      <c r="V4720" s="216"/>
      <c r="W4720" s="216"/>
      <c r="X4720" s="216"/>
      <c r="Y4720" s="216"/>
      <c r="Z4720" s="216"/>
      <c r="AA4720" s="216"/>
      <c r="AB4720" s="216"/>
      <c r="AC4720" s="216"/>
      <c r="AD4720" s="216"/>
      <c r="AE4720" s="216"/>
      <c r="AF4720" s="216"/>
      <c r="AG4720" s="216"/>
      <c r="AH4720" s="216"/>
      <c r="AI4720" s="216"/>
      <c r="AJ4720" s="216"/>
      <c r="AK4720" s="216"/>
      <c r="AL4720" s="216"/>
      <c r="FY4720" s="184"/>
      <c r="JJ4720" s="184"/>
    </row>
    <row r="4721" spans="2:270">
      <c r="B4721" s="202"/>
      <c r="E4721" s="216"/>
      <c r="F4721" s="216"/>
      <c r="G4721" s="216"/>
      <c r="H4721" s="216"/>
      <c r="I4721" s="216"/>
      <c r="J4721" s="216"/>
      <c r="K4721" s="216"/>
      <c r="L4721" s="216"/>
      <c r="M4721" s="216"/>
      <c r="N4721" s="216"/>
      <c r="O4721" s="216"/>
      <c r="P4721" s="216"/>
      <c r="Q4721" s="216"/>
      <c r="R4721" s="216"/>
      <c r="S4721" s="216"/>
      <c r="T4721" s="216"/>
      <c r="U4721" s="216"/>
      <c r="V4721" s="216"/>
      <c r="W4721" s="216"/>
      <c r="X4721" s="216"/>
      <c r="Y4721" s="216"/>
      <c r="Z4721" s="216"/>
      <c r="AA4721" s="216"/>
      <c r="AB4721" s="216"/>
      <c r="AC4721" s="216"/>
      <c r="AD4721" s="216"/>
      <c r="AE4721" s="216"/>
      <c r="AF4721" s="216"/>
      <c r="AG4721" s="216"/>
      <c r="AH4721" s="216"/>
      <c r="AI4721" s="216"/>
      <c r="AJ4721" s="216"/>
      <c r="AK4721" s="216"/>
      <c r="AL4721" s="216"/>
      <c r="FY4721" s="184"/>
      <c r="JJ4721" s="184"/>
    </row>
    <row r="4722" spans="2:270">
      <c r="B4722" s="202"/>
      <c r="E4722" s="216"/>
      <c r="F4722" s="216"/>
      <c r="G4722" s="216"/>
      <c r="H4722" s="216"/>
      <c r="I4722" s="216"/>
      <c r="J4722" s="216"/>
      <c r="K4722" s="216"/>
      <c r="L4722" s="216"/>
      <c r="M4722" s="216"/>
      <c r="N4722" s="216"/>
      <c r="O4722" s="216"/>
      <c r="P4722" s="216"/>
      <c r="Q4722" s="216"/>
      <c r="R4722" s="216"/>
      <c r="S4722" s="216"/>
      <c r="T4722" s="216"/>
      <c r="U4722" s="216"/>
      <c r="V4722" s="216"/>
      <c r="W4722" s="216"/>
      <c r="X4722" s="216"/>
      <c r="Y4722" s="216"/>
      <c r="Z4722" s="216"/>
      <c r="AA4722" s="216"/>
      <c r="AB4722" s="216"/>
      <c r="AC4722" s="216"/>
      <c r="AD4722" s="216"/>
      <c r="AE4722" s="216"/>
      <c r="AF4722" s="216"/>
      <c r="AG4722" s="216"/>
      <c r="AH4722" s="216"/>
      <c r="AI4722" s="216"/>
      <c r="AJ4722" s="216"/>
      <c r="AK4722" s="216"/>
      <c r="AL4722" s="216"/>
      <c r="FY4722" s="184"/>
      <c r="JJ4722" s="184"/>
    </row>
    <row r="4723" spans="2:270">
      <c r="B4723" s="202"/>
      <c r="E4723" s="216"/>
      <c r="F4723" s="216"/>
      <c r="G4723" s="216"/>
      <c r="H4723" s="216"/>
      <c r="I4723" s="216"/>
      <c r="J4723" s="216"/>
      <c r="K4723" s="216"/>
      <c r="L4723" s="216"/>
      <c r="M4723" s="216"/>
      <c r="N4723" s="216"/>
      <c r="O4723" s="216"/>
      <c r="P4723" s="216"/>
      <c r="Q4723" s="216"/>
      <c r="R4723" s="216"/>
      <c r="S4723" s="216"/>
      <c r="T4723" s="216"/>
      <c r="U4723" s="216"/>
      <c r="V4723" s="216"/>
      <c r="W4723" s="216"/>
      <c r="X4723" s="216"/>
      <c r="Y4723" s="216"/>
      <c r="Z4723" s="216"/>
      <c r="AA4723" s="216"/>
      <c r="AB4723" s="216"/>
      <c r="AC4723" s="216"/>
      <c r="AD4723" s="216"/>
      <c r="AE4723" s="216"/>
      <c r="AF4723" s="216"/>
      <c r="AG4723" s="216"/>
      <c r="AH4723" s="216"/>
      <c r="AI4723" s="216"/>
      <c r="AJ4723" s="216"/>
      <c r="AK4723" s="216"/>
      <c r="AL4723" s="216"/>
      <c r="FY4723" s="184"/>
      <c r="JJ4723" s="184"/>
    </row>
    <row r="4724" spans="2:270">
      <c r="B4724" s="202"/>
      <c r="E4724" s="216"/>
      <c r="F4724" s="216"/>
      <c r="G4724" s="216"/>
      <c r="H4724" s="216"/>
      <c r="I4724" s="216"/>
      <c r="J4724" s="216"/>
      <c r="K4724" s="216"/>
      <c r="L4724" s="216"/>
      <c r="M4724" s="216"/>
      <c r="N4724" s="216"/>
      <c r="O4724" s="216"/>
      <c r="P4724" s="216"/>
      <c r="Q4724" s="216"/>
      <c r="R4724" s="216"/>
      <c r="S4724" s="216"/>
      <c r="T4724" s="216"/>
      <c r="U4724" s="216"/>
      <c r="V4724" s="216"/>
      <c r="W4724" s="216"/>
      <c r="X4724" s="216"/>
      <c r="Y4724" s="216"/>
      <c r="Z4724" s="216"/>
      <c r="AA4724" s="216"/>
      <c r="AB4724" s="216"/>
      <c r="AC4724" s="216"/>
      <c r="AD4724" s="216"/>
      <c r="AE4724" s="216"/>
      <c r="AF4724" s="216"/>
      <c r="AG4724" s="216"/>
      <c r="AH4724" s="216"/>
      <c r="AI4724" s="216"/>
      <c r="AJ4724" s="216"/>
      <c r="AK4724" s="216"/>
      <c r="AL4724" s="216"/>
      <c r="FY4724" s="184"/>
      <c r="JJ4724" s="184"/>
    </row>
    <row r="4725" spans="2:270">
      <c r="B4725" s="202"/>
      <c r="E4725" s="216"/>
      <c r="F4725" s="216"/>
      <c r="G4725" s="216"/>
      <c r="H4725" s="216"/>
      <c r="I4725" s="216"/>
      <c r="J4725" s="216"/>
      <c r="K4725" s="216"/>
      <c r="L4725" s="216"/>
      <c r="M4725" s="216"/>
      <c r="N4725" s="216"/>
      <c r="O4725" s="216"/>
      <c r="P4725" s="216"/>
      <c r="Q4725" s="216"/>
      <c r="R4725" s="216"/>
      <c r="S4725" s="216"/>
      <c r="T4725" s="216"/>
      <c r="U4725" s="216"/>
      <c r="V4725" s="216"/>
      <c r="W4725" s="216"/>
      <c r="X4725" s="216"/>
      <c r="Y4725" s="216"/>
      <c r="Z4725" s="216"/>
      <c r="AA4725" s="216"/>
      <c r="AB4725" s="216"/>
      <c r="AC4725" s="216"/>
      <c r="AD4725" s="216"/>
      <c r="AE4725" s="216"/>
      <c r="AF4725" s="216"/>
      <c r="AG4725" s="216"/>
      <c r="AH4725" s="216"/>
      <c r="AI4725" s="216"/>
      <c r="AJ4725" s="216"/>
      <c r="AK4725" s="216"/>
      <c r="AL4725" s="216"/>
      <c r="FY4725" s="184"/>
      <c r="JJ4725" s="184"/>
    </row>
    <row r="4726" spans="2:270">
      <c r="B4726" s="202"/>
      <c r="E4726" s="216"/>
      <c r="F4726" s="216"/>
      <c r="G4726" s="216"/>
      <c r="H4726" s="216"/>
      <c r="I4726" s="216"/>
      <c r="J4726" s="216"/>
      <c r="K4726" s="216"/>
      <c r="L4726" s="216"/>
      <c r="M4726" s="216"/>
      <c r="N4726" s="216"/>
      <c r="O4726" s="216"/>
      <c r="P4726" s="216"/>
      <c r="Q4726" s="216"/>
      <c r="R4726" s="216"/>
      <c r="S4726" s="216"/>
      <c r="T4726" s="216"/>
      <c r="U4726" s="216"/>
      <c r="V4726" s="216"/>
      <c r="W4726" s="216"/>
      <c r="X4726" s="216"/>
      <c r="Y4726" s="216"/>
      <c r="Z4726" s="216"/>
      <c r="AA4726" s="216"/>
      <c r="AB4726" s="216"/>
      <c r="AC4726" s="216"/>
      <c r="AD4726" s="216"/>
      <c r="AE4726" s="216"/>
      <c r="AF4726" s="216"/>
      <c r="AG4726" s="216"/>
      <c r="AH4726" s="216"/>
      <c r="AI4726" s="216"/>
      <c r="AJ4726" s="216"/>
      <c r="AK4726" s="216"/>
      <c r="AL4726" s="216"/>
      <c r="FY4726" s="184"/>
      <c r="JJ4726" s="184"/>
    </row>
    <row r="4727" spans="2:270">
      <c r="B4727" s="202"/>
      <c r="E4727" s="216"/>
      <c r="F4727" s="216"/>
      <c r="G4727" s="216"/>
      <c r="H4727" s="216"/>
      <c r="I4727" s="216"/>
      <c r="J4727" s="216"/>
      <c r="K4727" s="216"/>
      <c r="L4727" s="216"/>
      <c r="M4727" s="216"/>
      <c r="N4727" s="216"/>
      <c r="O4727" s="216"/>
      <c r="P4727" s="216"/>
      <c r="Q4727" s="216"/>
      <c r="R4727" s="216"/>
      <c r="S4727" s="216"/>
      <c r="T4727" s="216"/>
      <c r="U4727" s="216"/>
      <c r="V4727" s="216"/>
      <c r="W4727" s="216"/>
      <c r="X4727" s="216"/>
      <c r="Y4727" s="216"/>
      <c r="Z4727" s="216"/>
      <c r="AA4727" s="216"/>
      <c r="AB4727" s="216"/>
      <c r="AC4727" s="216"/>
      <c r="AD4727" s="216"/>
      <c r="AE4727" s="216"/>
      <c r="AF4727" s="216"/>
      <c r="AG4727" s="216"/>
      <c r="AH4727" s="216"/>
      <c r="AI4727" s="216"/>
      <c r="AJ4727" s="216"/>
      <c r="AK4727" s="216"/>
      <c r="AL4727" s="216"/>
      <c r="FY4727" s="184"/>
      <c r="JJ4727" s="184"/>
    </row>
    <row r="4728" spans="2:270">
      <c r="B4728" s="202"/>
      <c r="E4728" s="216"/>
      <c r="F4728" s="216"/>
      <c r="G4728" s="216"/>
      <c r="H4728" s="216"/>
      <c r="I4728" s="216"/>
      <c r="J4728" s="216"/>
      <c r="K4728" s="216"/>
      <c r="L4728" s="216"/>
      <c r="M4728" s="216"/>
      <c r="N4728" s="216"/>
      <c r="O4728" s="216"/>
      <c r="P4728" s="216"/>
      <c r="Q4728" s="216"/>
      <c r="R4728" s="216"/>
      <c r="S4728" s="216"/>
      <c r="T4728" s="216"/>
      <c r="U4728" s="216"/>
      <c r="V4728" s="216"/>
      <c r="W4728" s="216"/>
      <c r="X4728" s="216"/>
      <c r="Y4728" s="216"/>
      <c r="Z4728" s="216"/>
      <c r="AA4728" s="216"/>
      <c r="AB4728" s="216"/>
      <c r="AC4728" s="216"/>
      <c r="AD4728" s="216"/>
      <c r="AE4728" s="216"/>
      <c r="AF4728" s="216"/>
      <c r="AG4728" s="216"/>
      <c r="AH4728" s="216"/>
      <c r="AI4728" s="216"/>
      <c r="AJ4728" s="216"/>
      <c r="AK4728" s="216"/>
      <c r="AL4728" s="216"/>
      <c r="FY4728" s="184"/>
      <c r="JJ4728" s="184"/>
    </row>
    <row r="4729" spans="2:270">
      <c r="B4729" s="202"/>
      <c r="E4729" s="216"/>
      <c r="F4729" s="216"/>
      <c r="G4729" s="216"/>
      <c r="H4729" s="216"/>
      <c r="I4729" s="216"/>
      <c r="J4729" s="216"/>
      <c r="K4729" s="216"/>
      <c r="L4729" s="216"/>
      <c r="M4729" s="216"/>
      <c r="N4729" s="216"/>
      <c r="O4729" s="216"/>
      <c r="P4729" s="216"/>
      <c r="Q4729" s="216"/>
      <c r="R4729" s="216"/>
      <c r="S4729" s="216"/>
      <c r="T4729" s="216"/>
      <c r="U4729" s="216"/>
      <c r="V4729" s="216"/>
      <c r="W4729" s="216"/>
      <c r="X4729" s="216"/>
      <c r="Y4729" s="216"/>
      <c r="Z4729" s="216"/>
      <c r="AA4729" s="216"/>
      <c r="AB4729" s="216"/>
      <c r="AC4729" s="216"/>
      <c r="AD4729" s="216"/>
      <c r="AE4729" s="216"/>
      <c r="AF4729" s="216"/>
      <c r="AG4729" s="216"/>
      <c r="AH4729" s="216"/>
      <c r="AI4729" s="216"/>
      <c r="AJ4729" s="216"/>
      <c r="AK4729" s="216"/>
      <c r="AL4729" s="216"/>
      <c r="FY4729" s="184"/>
      <c r="JJ4729" s="184"/>
    </row>
    <row r="4730" spans="2:270">
      <c r="B4730" s="202"/>
      <c r="E4730" s="216"/>
      <c r="F4730" s="216"/>
      <c r="G4730" s="216"/>
      <c r="H4730" s="216"/>
      <c r="I4730" s="216"/>
      <c r="J4730" s="216"/>
      <c r="K4730" s="216"/>
      <c r="L4730" s="216"/>
      <c r="M4730" s="216"/>
      <c r="N4730" s="216"/>
      <c r="O4730" s="216"/>
      <c r="P4730" s="216"/>
      <c r="Q4730" s="216"/>
      <c r="R4730" s="216"/>
      <c r="S4730" s="216"/>
      <c r="T4730" s="216"/>
      <c r="U4730" s="216"/>
      <c r="V4730" s="216"/>
      <c r="W4730" s="216"/>
      <c r="X4730" s="216"/>
      <c r="Y4730" s="216"/>
      <c r="Z4730" s="216"/>
      <c r="AA4730" s="216"/>
      <c r="AB4730" s="216"/>
      <c r="AC4730" s="216"/>
      <c r="AD4730" s="216"/>
      <c r="AE4730" s="216"/>
      <c r="AF4730" s="216"/>
      <c r="AG4730" s="216"/>
      <c r="AH4730" s="216"/>
      <c r="AI4730" s="216"/>
      <c r="AJ4730" s="216"/>
      <c r="AK4730" s="216"/>
      <c r="AL4730" s="216"/>
      <c r="FY4730" s="184"/>
      <c r="JJ4730" s="184"/>
    </row>
    <row r="4731" spans="2:270">
      <c r="B4731" s="202"/>
      <c r="E4731" s="216"/>
      <c r="F4731" s="216"/>
      <c r="G4731" s="216"/>
      <c r="H4731" s="216"/>
      <c r="I4731" s="216"/>
      <c r="J4731" s="216"/>
      <c r="K4731" s="216"/>
      <c r="L4731" s="216"/>
      <c r="M4731" s="216"/>
      <c r="N4731" s="216"/>
      <c r="O4731" s="216"/>
      <c r="P4731" s="216"/>
      <c r="Q4731" s="216"/>
      <c r="R4731" s="216"/>
      <c r="S4731" s="216"/>
      <c r="T4731" s="216"/>
      <c r="U4731" s="216"/>
      <c r="V4731" s="216"/>
      <c r="W4731" s="216"/>
      <c r="X4731" s="216"/>
      <c r="Y4731" s="216"/>
      <c r="Z4731" s="216"/>
      <c r="AA4731" s="216"/>
      <c r="AB4731" s="216"/>
      <c r="AC4731" s="216"/>
      <c r="AD4731" s="216"/>
      <c r="AE4731" s="216"/>
      <c r="AF4731" s="216"/>
      <c r="AG4731" s="216"/>
      <c r="AH4731" s="216"/>
      <c r="AI4731" s="216"/>
      <c r="AJ4731" s="216"/>
      <c r="AK4731" s="216"/>
      <c r="AL4731" s="216"/>
      <c r="FY4731" s="184"/>
      <c r="JJ4731" s="184"/>
    </row>
    <row r="4732" spans="2:270">
      <c r="B4732" s="202"/>
      <c r="E4732" s="216"/>
      <c r="F4732" s="216"/>
      <c r="G4732" s="216"/>
      <c r="H4732" s="216"/>
      <c r="I4732" s="216"/>
      <c r="J4732" s="216"/>
      <c r="K4732" s="216"/>
      <c r="L4732" s="216"/>
      <c r="M4732" s="216"/>
      <c r="N4732" s="216"/>
      <c r="O4732" s="216"/>
      <c r="P4732" s="216"/>
      <c r="Q4732" s="216"/>
      <c r="R4732" s="216"/>
      <c r="S4732" s="216"/>
      <c r="T4732" s="216"/>
      <c r="U4732" s="216"/>
      <c r="V4732" s="216"/>
      <c r="W4732" s="216"/>
      <c r="X4732" s="216"/>
      <c r="Y4732" s="216"/>
      <c r="Z4732" s="216"/>
      <c r="AA4732" s="216"/>
      <c r="AB4732" s="216"/>
      <c r="AC4732" s="216"/>
      <c r="AD4732" s="216"/>
      <c r="AE4732" s="216"/>
      <c r="AF4732" s="216"/>
      <c r="AG4732" s="216"/>
      <c r="AH4732" s="216"/>
      <c r="AI4732" s="216"/>
      <c r="AJ4732" s="216"/>
      <c r="AK4732" s="216"/>
      <c r="AL4732" s="216"/>
      <c r="FY4732" s="184"/>
      <c r="JJ4732" s="184"/>
    </row>
    <row r="4733" spans="2:270">
      <c r="B4733" s="202"/>
      <c r="E4733" s="216"/>
      <c r="F4733" s="216"/>
      <c r="G4733" s="216"/>
      <c r="H4733" s="216"/>
      <c r="I4733" s="216"/>
      <c r="J4733" s="216"/>
      <c r="K4733" s="216"/>
      <c r="L4733" s="216"/>
      <c r="M4733" s="216"/>
      <c r="N4733" s="216"/>
      <c r="O4733" s="216"/>
      <c r="P4733" s="216"/>
      <c r="Q4733" s="216"/>
      <c r="R4733" s="216"/>
      <c r="S4733" s="216"/>
      <c r="T4733" s="216"/>
      <c r="U4733" s="216"/>
      <c r="V4733" s="216"/>
      <c r="W4733" s="216"/>
      <c r="X4733" s="216"/>
      <c r="Y4733" s="216"/>
      <c r="Z4733" s="216"/>
      <c r="AA4733" s="216"/>
      <c r="AB4733" s="216"/>
      <c r="AC4733" s="216"/>
      <c r="AD4733" s="216"/>
      <c r="AE4733" s="216"/>
      <c r="AF4733" s="216"/>
      <c r="AG4733" s="216"/>
      <c r="AH4733" s="216"/>
      <c r="AI4733" s="216"/>
      <c r="AJ4733" s="216"/>
      <c r="AK4733" s="216"/>
      <c r="AL4733" s="216"/>
      <c r="FY4733" s="184"/>
      <c r="JJ4733" s="184"/>
    </row>
    <row r="4734" spans="2:270">
      <c r="B4734" s="202"/>
      <c r="E4734" s="216"/>
      <c r="F4734" s="216"/>
      <c r="G4734" s="216"/>
      <c r="H4734" s="216"/>
      <c r="I4734" s="216"/>
      <c r="J4734" s="216"/>
      <c r="K4734" s="216"/>
      <c r="L4734" s="216"/>
      <c r="M4734" s="216"/>
      <c r="N4734" s="216"/>
      <c r="O4734" s="216"/>
      <c r="P4734" s="216"/>
      <c r="Q4734" s="216"/>
      <c r="R4734" s="216"/>
      <c r="S4734" s="216"/>
      <c r="T4734" s="216"/>
      <c r="U4734" s="216"/>
      <c r="V4734" s="216"/>
      <c r="W4734" s="216"/>
      <c r="X4734" s="216"/>
      <c r="Y4734" s="216"/>
      <c r="Z4734" s="216"/>
      <c r="AA4734" s="216"/>
      <c r="AB4734" s="216"/>
      <c r="AC4734" s="216"/>
      <c r="AD4734" s="216"/>
      <c r="AE4734" s="216"/>
      <c r="AF4734" s="216"/>
      <c r="AG4734" s="216"/>
      <c r="AH4734" s="216"/>
      <c r="AI4734" s="216"/>
      <c r="AJ4734" s="216"/>
      <c r="AK4734" s="216"/>
      <c r="AL4734" s="216"/>
      <c r="FY4734" s="184"/>
      <c r="JJ4734" s="184"/>
    </row>
    <row r="4735" spans="2:270">
      <c r="B4735" s="202"/>
      <c r="E4735" s="216"/>
      <c r="F4735" s="216"/>
      <c r="G4735" s="216"/>
      <c r="H4735" s="216"/>
      <c r="I4735" s="216"/>
      <c r="J4735" s="216"/>
      <c r="K4735" s="216"/>
      <c r="L4735" s="216"/>
      <c r="M4735" s="216"/>
      <c r="N4735" s="216"/>
      <c r="O4735" s="216"/>
      <c r="P4735" s="216"/>
      <c r="Q4735" s="216"/>
      <c r="R4735" s="216"/>
      <c r="S4735" s="216"/>
      <c r="T4735" s="216"/>
      <c r="U4735" s="216"/>
      <c r="V4735" s="216"/>
      <c r="W4735" s="216"/>
      <c r="X4735" s="216"/>
      <c r="Y4735" s="216"/>
      <c r="Z4735" s="216"/>
      <c r="AA4735" s="216"/>
      <c r="AB4735" s="216"/>
      <c r="AC4735" s="216"/>
      <c r="AD4735" s="216"/>
      <c r="AE4735" s="216"/>
      <c r="AF4735" s="216"/>
      <c r="AG4735" s="216"/>
      <c r="AH4735" s="216"/>
      <c r="AI4735" s="216"/>
      <c r="AJ4735" s="216"/>
      <c r="AK4735" s="216"/>
      <c r="AL4735" s="216"/>
      <c r="FY4735" s="184"/>
      <c r="JJ4735" s="184"/>
    </row>
    <row r="4736" spans="2:270">
      <c r="B4736" s="202"/>
      <c r="E4736" s="216"/>
      <c r="F4736" s="216"/>
      <c r="G4736" s="216"/>
      <c r="H4736" s="216"/>
      <c r="I4736" s="216"/>
      <c r="J4736" s="216"/>
      <c r="K4736" s="216"/>
      <c r="L4736" s="216"/>
      <c r="M4736" s="216"/>
      <c r="N4736" s="216"/>
      <c r="O4736" s="216"/>
      <c r="P4736" s="216"/>
      <c r="Q4736" s="216"/>
      <c r="R4736" s="216"/>
      <c r="S4736" s="216"/>
      <c r="T4736" s="216"/>
      <c r="U4736" s="216"/>
      <c r="V4736" s="216"/>
      <c r="W4736" s="216"/>
      <c r="X4736" s="216"/>
      <c r="Y4736" s="216"/>
      <c r="Z4736" s="216"/>
      <c r="AA4736" s="216"/>
      <c r="AB4736" s="216"/>
      <c r="AC4736" s="216"/>
      <c r="AD4736" s="216"/>
      <c r="AE4736" s="216"/>
      <c r="AF4736" s="216"/>
      <c r="AG4736" s="216"/>
      <c r="AH4736" s="216"/>
      <c r="AI4736" s="216"/>
      <c r="AJ4736" s="216"/>
      <c r="AK4736" s="216"/>
      <c r="AL4736" s="216"/>
      <c r="FY4736" s="184"/>
      <c r="JJ4736" s="184"/>
    </row>
    <row r="4737" spans="2:270">
      <c r="B4737" s="202"/>
      <c r="E4737" s="216"/>
      <c r="F4737" s="216"/>
      <c r="G4737" s="216"/>
      <c r="H4737" s="216"/>
      <c r="I4737" s="216"/>
      <c r="J4737" s="216"/>
      <c r="K4737" s="216"/>
      <c r="L4737" s="216"/>
      <c r="M4737" s="216"/>
      <c r="N4737" s="216"/>
      <c r="O4737" s="216"/>
      <c r="P4737" s="216"/>
      <c r="Q4737" s="216"/>
      <c r="R4737" s="216"/>
      <c r="S4737" s="216"/>
      <c r="T4737" s="216"/>
      <c r="U4737" s="216"/>
      <c r="V4737" s="216"/>
      <c r="W4737" s="216"/>
      <c r="X4737" s="216"/>
      <c r="Y4737" s="216"/>
      <c r="Z4737" s="216"/>
      <c r="AA4737" s="216"/>
      <c r="AB4737" s="216"/>
      <c r="AC4737" s="216"/>
      <c r="AD4737" s="216"/>
      <c r="AE4737" s="216"/>
      <c r="AF4737" s="216"/>
      <c r="AG4737" s="216"/>
      <c r="AH4737" s="216"/>
      <c r="AI4737" s="216"/>
      <c r="AJ4737" s="216"/>
      <c r="AK4737" s="216"/>
      <c r="AL4737" s="216"/>
      <c r="FY4737" s="184"/>
      <c r="JJ4737" s="184"/>
    </row>
    <row r="4738" spans="2:270">
      <c r="B4738" s="202"/>
      <c r="E4738" s="216"/>
      <c r="F4738" s="216"/>
      <c r="G4738" s="216"/>
      <c r="H4738" s="216"/>
      <c r="I4738" s="216"/>
      <c r="J4738" s="216"/>
      <c r="K4738" s="216"/>
      <c r="L4738" s="216"/>
      <c r="M4738" s="216"/>
      <c r="N4738" s="216"/>
      <c r="O4738" s="216"/>
      <c r="P4738" s="216"/>
      <c r="Q4738" s="216"/>
      <c r="R4738" s="216"/>
      <c r="S4738" s="216"/>
      <c r="T4738" s="216"/>
      <c r="U4738" s="216"/>
      <c r="V4738" s="216"/>
      <c r="W4738" s="216"/>
      <c r="X4738" s="216"/>
      <c r="Y4738" s="216"/>
      <c r="Z4738" s="216"/>
      <c r="AA4738" s="216"/>
      <c r="AB4738" s="216"/>
      <c r="AC4738" s="216"/>
      <c r="AD4738" s="216"/>
      <c r="AE4738" s="216"/>
      <c r="AF4738" s="216"/>
      <c r="AG4738" s="216"/>
      <c r="AH4738" s="216"/>
      <c r="AI4738" s="216"/>
      <c r="AJ4738" s="216"/>
      <c r="AK4738" s="216"/>
      <c r="AL4738" s="216"/>
      <c r="FY4738" s="184"/>
      <c r="JJ4738" s="184"/>
    </row>
    <row r="4739" spans="2:270">
      <c r="B4739" s="202"/>
      <c r="E4739" s="216"/>
      <c r="F4739" s="216"/>
      <c r="G4739" s="216"/>
      <c r="H4739" s="216"/>
      <c r="I4739" s="216"/>
      <c r="J4739" s="216"/>
      <c r="K4739" s="216"/>
      <c r="L4739" s="216"/>
      <c r="M4739" s="216"/>
      <c r="N4739" s="216"/>
      <c r="O4739" s="216"/>
      <c r="P4739" s="216"/>
      <c r="Q4739" s="216"/>
      <c r="R4739" s="216"/>
      <c r="S4739" s="216"/>
      <c r="T4739" s="216"/>
      <c r="U4739" s="216"/>
      <c r="V4739" s="216"/>
      <c r="W4739" s="216"/>
      <c r="X4739" s="216"/>
      <c r="Y4739" s="216"/>
      <c r="Z4739" s="216"/>
      <c r="AA4739" s="216"/>
      <c r="AB4739" s="216"/>
      <c r="AC4739" s="216"/>
      <c r="AD4739" s="216"/>
      <c r="AE4739" s="216"/>
      <c r="AF4739" s="216"/>
      <c r="AG4739" s="216"/>
      <c r="AH4739" s="216"/>
      <c r="AI4739" s="216"/>
      <c r="AJ4739" s="216"/>
      <c r="AK4739" s="216"/>
      <c r="AL4739" s="216"/>
      <c r="FY4739" s="184"/>
      <c r="JJ4739" s="184"/>
    </row>
    <row r="4740" spans="2:270">
      <c r="B4740" s="202"/>
      <c r="E4740" s="216"/>
      <c r="F4740" s="216"/>
      <c r="G4740" s="216"/>
      <c r="H4740" s="216"/>
      <c r="I4740" s="216"/>
      <c r="J4740" s="216"/>
      <c r="K4740" s="216"/>
      <c r="L4740" s="216"/>
      <c r="M4740" s="216"/>
      <c r="N4740" s="216"/>
      <c r="O4740" s="216"/>
      <c r="P4740" s="216"/>
      <c r="Q4740" s="216"/>
      <c r="R4740" s="216"/>
      <c r="S4740" s="216"/>
      <c r="T4740" s="216"/>
      <c r="U4740" s="216"/>
      <c r="V4740" s="216"/>
      <c r="W4740" s="216"/>
      <c r="X4740" s="216"/>
      <c r="Y4740" s="216"/>
      <c r="Z4740" s="216"/>
      <c r="AA4740" s="216"/>
      <c r="AB4740" s="216"/>
      <c r="AC4740" s="216"/>
      <c r="AD4740" s="216"/>
      <c r="AE4740" s="216"/>
      <c r="AF4740" s="216"/>
      <c r="AG4740" s="216"/>
      <c r="AH4740" s="216"/>
      <c r="AI4740" s="216"/>
      <c r="AJ4740" s="216"/>
      <c r="AK4740" s="216"/>
      <c r="AL4740" s="216"/>
      <c r="FY4740" s="184"/>
      <c r="JJ4740" s="184"/>
    </row>
    <row r="4741" spans="2:270">
      <c r="B4741" s="202"/>
      <c r="E4741" s="216"/>
      <c r="F4741" s="216"/>
      <c r="G4741" s="216"/>
      <c r="H4741" s="216"/>
      <c r="I4741" s="216"/>
      <c r="J4741" s="216"/>
      <c r="K4741" s="216"/>
      <c r="L4741" s="216"/>
      <c r="M4741" s="216"/>
      <c r="N4741" s="216"/>
      <c r="O4741" s="216"/>
      <c r="P4741" s="216"/>
      <c r="Q4741" s="216"/>
      <c r="R4741" s="216"/>
      <c r="S4741" s="216"/>
      <c r="T4741" s="216"/>
      <c r="U4741" s="216"/>
      <c r="V4741" s="216"/>
      <c r="W4741" s="216"/>
      <c r="X4741" s="216"/>
      <c r="Y4741" s="216"/>
      <c r="Z4741" s="216"/>
      <c r="AA4741" s="216"/>
      <c r="AB4741" s="216"/>
      <c r="AC4741" s="216"/>
      <c r="AD4741" s="216"/>
      <c r="AE4741" s="216"/>
      <c r="AF4741" s="216"/>
      <c r="AG4741" s="216"/>
      <c r="AH4741" s="216"/>
      <c r="AI4741" s="216"/>
      <c r="AJ4741" s="216"/>
      <c r="AK4741" s="216"/>
      <c r="AL4741" s="216"/>
      <c r="FY4741" s="184"/>
      <c r="JJ4741" s="184"/>
    </row>
    <row r="4742" spans="2:270">
      <c r="B4742" s="202"/>
      <c r="E4742" s="216"/>
      <c r="F4742" s="216"/>
      <c r="G4742" s="216"/>
      <c r="H4742" s="216"/>
      <c r="I4742" s="216"/>
      <c r="J4742" s="216"/>
      <c r="K4742" s="216"/>
      <c r="L4742" s="216"/>
      <c r="M4742" s="216"/>
      <c r="N4742" s="216"/>
      <c r="O4742" s="216"/>
      <c r="P4742" s="216"/>
      <c r="Q4742" s="216"/>
      <c r="R4742" s="216"/>
      <c r="S4742" s="216"/>
      <c r="T4742" s="216"/>
      <c r="U4742" s="216"/>
      <c r="V4742" s="216"/>
      <c r="W4742" s="216"/>
      <c r="X4742" s="216"/>
      <c r="Y4742" s="216"/>
      <c r="Z4742" s="216"/>
      <c r="AA4742" s="216"/>
      <c r="AB4742" s="216"/>
      <c r="AC4742" s="216"/>
      <c r="AD4742" s="216"/>
      <c r="AE4742" s="216"/>
      <c r="AF4742" s="216"/>
      <c r="AG4742" s="216"/>
      <c r="AH4742" s="216"/>
      <c r="AI4742" s="216"/>
      <c r="AJ4742" s="216"/>
      <c r="AK4742" s="216"/>
      <c r="AL4742" s="216"/>
      <c r="FY4742" s="184"/>
      <c r="JJ4742" s="184"/>
    </row>
    <row r="4743" spans="2:270">
      <c r="B4743" s="202"/>
      <c r="E4743" s="216"/>
      <c r="F4743" s="216"/>
      <c r="G4743" s="216"/>
      <c r="H4743" s="216"/>
      <c r="I4743" s="216"/>
      <c r="J4743" s="216"/>
      <c r="K4743" s="216"/>
      <c r="L4743" s="216"/>
      <c r="M4743" s="216"/>
      <c r="N4743" s="216"/>
      <c r="O4743" s="216"/>
      <c r="P4743" s="216"/>
      <c r="Q4743" s="216"/>
      <c r="R4743" s="216"/>
      <c r="S4743" s="216"/>
      <c r="T4743" s="216"/>
      <c r="U4743" s="216"/>
      <c r="V4743" s="216"/>
      <c r="W4743" s="216"/>
      <c r="X4743" s="216"/>
      <c r="Y4743" s="216"/>
      <c r="Z4743" s="216"/>
      <c r="AA4743" s="216"/>
      <c r="AB4743" s="216"/>
      <c r="AC4743" s="216"/>
      <c r="AD4743" s="216"/>
      <c r="AE4743" s="216"/>
      <c r="AF4743" s="216"/>
      <c r="AG4743" s="216"/>
      <c r="AH4743" s="216"/>
      <c r="AI4743" s="216"/>
      <c r="AJ4743" s="216"/>
      <c r="AK4743" s="216"/>
      <c r="AL4743" s="216"/>
      <c r="FY4743" s="184"/>
      <c r="JJ4743" s="184"/>
    </row>
    <row r="4744" spans="2:270">
      <c r="B4744" s="202"/>
      <c r="E4744" s="216"/>
      <c r="F4744" s="216"/>
      <c r="G4744" s="216"/>
      <c r="H4744" s="216"/>
      <c r="I4744" s="216"/>
      <c r="J4744" s="216"/>
      <c r="K4744" s="216"/>
      <c r="L4744" s="216"/>
      <c r="M4744" s="216"/>
      <c r="N4744" s="216"/>
      <c r="O4744" s="216"/>
      <c r="P4744" s="216"/>
      <c r="Q4744" s="216"/>
      <c r="R4744" s="216"/>
      <c r="S4744" s="216"/>
      <c r="T4744" s="216"/>
      <c r="U4744" s="216"/>
      <c r="V4744" s="216"/>
      <c r="W4744" s="216"/>
      <c r="X4744" s="216"/>
      <c r="Y4744" s="216"/>
      <c r="Z4744" s="216"/>
      <c r="AA4744" s="216"/>
      <c r="AB4744" s="216"/>
      <c r="AC4744" s="216"/>
      <c r="AD4744" s="216"/>
      <c r="AE4744" s="216"/>
      <c r="AF4744" s="216"/>
      <c r="AG4744" s="216"/>
      <c r="AH4744" s="216"/>
      <c r="AI4744" s="216"/>
      <c r="AJ4744" s="216"/>
      <c r="AK4744" s="216"/>
      <c r="AL4744" s="216"/>
      <c r="FY4744" s="184"/>
      <c r="JJ4744" s="184"/>
    </row>
    <row r="4745" spans="2:270">
      <c r="B4745" s="202"/>
      <c r="E4745" s="216"/>
      <c r="F4745" s="216"/>
      <c r="G4745" s="216"/>
      <c r="H4745" s="216"/>
      <c r="I4745" s="216"/>
      <c r="J4745" s="216"/>
      <c r="K4745" s="216"/>
      <c r="L4745" s="216"/>
      <c r="M4745" s="216"/>
      <c r="N4745" s="216"/>
      <c r="O4745" s="216"/>
      <c r="P4745" s="216"/>
      <c r="Q4745" s="216"/>
      <c r="R4745" s="216"/>
      <c r="S4745" s="216"/>
      <c r="T4745" s="216"/>
      <c r="U4745" s="216"/>
      <c r="V4745" s="216"/>
      <c r="W4745" s="216"/>
      <c r="X4745" s="216"/>
      <c r="Y4745" s="216"/>
      <c r="Z4745" s="216"/>
      <c r="AA4745" s="216"/>
      <c r="AB4745" s="216"/>
      <c r="AC4745" s="216"/>
      <c r="AD4745" s="216"/>
      <c r="AE4745" s="216"/>
      <c r="AF4745" s="216"/>
      <c r="AG4745" s="216"/>
      <c r="AH4745" s="216"/>
      <c r="AI4745" s="216"/>
      <c r="AJ4745" s="216"/>
      <c r="AK4745" s="216"/>
      <c r="AL4745" s="216"/>
      <c r="FY4745" s="184"/>
      <c r="JJ4745" s="184"/>
    </row>
    <row r="4746" spans="2:270">
      <c r="B4746" s="202"/>
      <c r="E4746" s="216"/>
      <c r="F4746" s="216"/>
      <c r="G4746" s="216"/>
      <c r="H4746" s="216"/>
      <c r="I4746" s="216"/>
      <c r="J4746" s="216"/>
      <c r="K4746" s="216"/>
      <c r="L4746" s="216"/>
      <c r="M4746" s="216"/>
      <c r="N4746" s="216"/>
      <c r="O4746" s="216"/>
      <c r="P4746" s="216"/>
      <c r="Q4746" s="216"/>
      <c r="R4746" s="216"/>
      <c r="S4746" s="216"/>
      <c r="T4746" s="216"/>
      <c r="U4746" s="216"/>
      <c r="V4746" s="216"/>
      <c r="W4746" s="216"/>
      <c r="X4746" s="216"/>
      <c r="Y4746" s="216"/>
      <c r="Z4746" s="216"/>
      <c r="AA4746" s="216"/>
      <c r="AB4746" s="216"/>
      <c r="AC4746" s="216"/>
      <c r="AD4746" s="216"/>
      <c r="AE4746" s="216"/>
      <c r="AF4746" s="216"/>
      <c r="AG4746" s="216"/>
      <c r="AH4746" s="216"/>
      <c r="AI4746" s="216"/>
      <c r="AJ4746" s="216"/>
      <c r="AK4746" s="216"/>
      <c r="AL4746" s="216"/>
      <c r="FY4746" s="184"/>
      <c r="JJ4746" s="184"/>
    </row>
    <row r="4747" spans="2:270">
      <c r="B4747" s="202"/>
      <c r="E4747" s="216"/>
      <c r="F4747" s="216"/>
      <c r="G4747" s="216"/>
      <c r="H4747" s="216"/>
      <c r="I4747" s="216"/>
      <c r="J4747" s="216"/>
      <c r="K4747" s="216"/>
      <c r="L4747" s="216"/>
      <c r="M4747" s="216"/>
      <c r="N4747" s="216"/>
      <c r="O4747" s="216"/>
      <c r="P4747" s="216"/>
      <c r="Q4747" s="216"/>
      <c r="R4747" s="216"/>
      <c r="S4747" s="216"/>
      <c r="T4747" s="216"/>
      <c r="U4747" s="216"/>
      <c r="V4747" s="216"/>
      <c r="W4747" s="216"/>
      <c r="X4747" s="216"/>
      <c r="Y4747" s="216"/>
      <c r="Z4747" s="216"/>
      <c r="AA4747" s="216"/>
      <c r="AB4747" s="216"/>
      <c r="AC4747" s="216"/>
      <c r="AD4747" s="216"/>
      <c r="AE4747" s="216"/>
      <c r="AF4747" s="216"/>
      <c r="AG4747" s="216"/>
      <c r="AH4747" s="216"/>
      <c r="AI4747" s="216"/>
      <c r="AJ4747" s="216"/>
      <c r="AK4747" s="216"/>
      <c r="AL4747" s="216"/>
      <c r="FY4747" s="184"/>
      <c r="JJ4747" s="184"/>
    </row>
    <row r="4748" spans="2:270">
      <c r="B4748" s="202"/>
      <c r="E4748" s="216"/>
      <c r="F4748" s="216"/>
      <c r="G4748" s="216"/>
      <c r="H4748" s="216"/>
      <c r="I4748" s="216"/>
      <c r="J4748" s="216"/>
      <c r="K4748" s="216"/>
      <c r="L4748" s="216"/>
      <c r="M4748" s="216"/>
      <c r="N4748" s="216"/>
      <c r="O4748" s="216"/>
      <c r="P4748" s="216"/>
      <c r="Q4748" s="216"/>
      <c r="R4748" s="216"/>
      <c r="S4748" s="216"/>
      <c r="T4748" s="216"/>
      <c r="U4748" s="216"/>
      <c r="V4748" s="216"/>
      <c r="W4748" s="216"/>
      <c r="X4748" s="216"/>
      <c r="Y4748" s="216"/>
      <c r="Z4748" s="216"/>
      <c r="AA4748" s="216"/>
      <c r="AB4748" s="216"/>
      <c r="AC4748" s="216"/>
      <c r="AD4748" s="216"/>
      <c r="AE4748" s="216"/>
      <c r="AF4748" s="216"/>
      <c r="AG4748" s="216"/>
      <c r="AH4748" s="216"/>
      <c r="AI4748" s="216"/>
      <c r="AJ4748" s="216"/>
      <c r="AK4748" s="216"/>
      <c r="AL4748" s="216"/>
      <c r="FY4748" s="184"/>
      <c r="JJ4748" s="184"/>
    </row>
    <row r="4749" spans="2:270">
      <c r="B4749" s="202"/>
      <c r="E4749" s="216"/>
      <c r="F4749" s="216"/>
      <c r="G4749" s="216"/>
      <c r="H4749" s="216"/>
      <c r="I4749" s="216"/>
      <c r="J4749" s="216"/>
      <c r="K4749" s="216"/>
      <c r="L4749" s="216"/>
      <c r="M4749" s="216"/>
      <c r="N4749" s="216"/>
      <c r="O4749" s="216"/>
      <c r="P4749" s="216"/>
      <c r="Q4749" s="216"/>
      <c r="R4749" s="216"/>
      <c r="S4749" s="216"/>
      <c r="T4749" s="216"/>
      <c r="U4749" s="216"/>
      <c r="V4749" s="216"/>
      <c r="W4749" s="216"/>
      <c r="X4749" s="216"/>
      <c r="Y4749" s="216"/>
      <c r="Z4749" s="216"/>
      <c r="AA4749" s="216"/>
      <c r="AB4749" s="216"/>
      <c r="AC4749" s="216"/>
      <c r="AD4749" s="216"/>
      <c r="AE4749" s="216"/>
      <c r="AF4749" s="216"/>
      <c r="AG4749" s="216"/>
      <c r="AH4749" s="216"/>
      <c r="AI4749" s="216"/>
      <c r="AJ4749" s="216"/>
      <c r="AK4749" s="216"/>
      <c r="AL4749" s="216"/>
      <c r="FY4749" s="184"/>
      <c r="JJ4749" s="184"/>
    </row>
    <row r="4750" spans="2:270">
      <c r="B4750" s="202"/>
      <c r="E4750" s="216"/>
      <c r="F4750" s="216"/>
      <c r="G4750" s="216"/>
      <c r="H4750" s="216"/>
      <c r="I4750" s="216"/>
      <c r="J4750" s="216"/>
      <c r="K4750" s="216"/>
      <c r="L4750" s="216"/>
      <c r="M4750" s="216"/>
      <c r="N4750" s="216"/>
      <c r="O4750" s="216"/>
      <c r="P4750" s="216"/>
      <c r="Q4750" s="216"/>
      <c r="R4750" s="216"/>
      <c r="S4750" s="216"/>
      <c r="T4750" s="216"/>
      <c r="U4750" s="216"/>
      <c r="V4750" s="216"/>
      <c r="W4750" s="216"/>
      <c r="X4750" s="216"/>
      <c r="Y4750" s="216"/>
      <c r="Z4750" s="216"/>
      <c r="AA4750" s="216"/>
      <c r="AB4750" s="216"/>
      <c r="AC4750" s="216"/>
      <c r="AD4750" s="216"/>
      <c r="AE4750" s="216"/>
      <c r="AF4750" s="216"/>
      <c r="AG4750" s="216"/>
      <c r="AH4750" s="216"/>
      <c r="AI4750" s="216"/>
      <c r="AJ4750" s="216"/>
      <c r="AK4750" s="216"/>
      <c r="AL4750" s="216"/>
      <c r="FY4750" s="184"/>
      <c r="JJ4750" s="184"/>
    </row>
    <row r="4751" spans="2:270">
      <c r="B4751" s="202"/>
      <c r="E4751" s="216"/>
      <c r="F4751" s="216"/>
      <c r="G4751" s="216"/>
      <c r="H4751" s="216"/>
      <c r="I4751" s="216"/>
      <c r="J4751" s="216"/>
      <c r="K4751" s="216"/>
      <c r="L4751" s="216"/>
      <c r="M4751" s="216"/>
      <c r="N4751" s="216"/>
      <c r="O4751" s="216"/>
      <c r="P4751" s="216"/>
      <c r="Q4751" s="216"/>
      <c r="R4751" s="216"/>
      <c r="S4751" s="216"/>
      <c r="T4751" s="216"/>
      <c r="U4751" s="216"/>
      <c r="V4751" s="216"/>
      <c r="W4751" s="216"/>
      <c r="X4751" s="216"/>
      <c r="Y4751" s="216"/>
      <c r="Z4751" s="216"/>
      <c r="AA4751" s="216"/>
      <c r="AB4751" s="216"/>
      <c r="AC4751" s="216"/>
      <c r="AD4751" s="216"/>
      <c r="AE4751" s="216"/>
      <c r="AF4751" s="216"/>
      <c r="AG4751" s="216"/>
      <c r="AH4751" s="216"/>
      <c r="AI4751" s="216"/>
      <c r="AJ4751" s="216"/>
      <c r="AK4751" s="216"/>
      <c r="AL4751" s="216"/>
      <c r="FY4751" s="184"/>
      <c r="JJ4751" s="184"/>
    </row>
    <row r="4752" spans="2:270">
      <c r="B4752" s="202"/>
      <c r="E4752" s="216"/>
      <c r="F4752" s="216"/>
      <c r="G4752" s="216"/>
      <c r="H4752" s="216"/>
      <c r="I4752" s="216"/>
      <c r="J4752" s="216"/>
      <c r="K4752" s="216"/>
      <c r="L4752" s="216"/>
      <c r="M4752" s="216"/>
      <c r="N4752" s="216"/>
      <c r="O4752" s="216"/>
      <c r="P4752" s="216"/>
      <c r="Q4752" s="216"/>
      <c r="R4752" s="216"/>
      <c r="S4752" s="216"/>
      <c r="T4752" s="216"/>
      <c r="U4752" s="216"/>
      <c r="V4752" s="216"/>
      <c r="W4752" s="216"/>
      <c r="X4752" s="216"/>
      <c r="Y4752" s="216"/>
      <c r="Z4752" s="216"/>
      <c r="AA4752" s="216"/>
      <c r="AB4752" s="216"/>
      <c r="AC4752" s="216"/>
      <c r="AD4752" s="216"/>
      <c r="AE4752" s="216"/>
      <c r="AF4752" s="216"/>
      <c r="AG4752" s="216"/>
      <c r="AH4752" s="216"/>
      <c r="AI4752" s="216"/>
      <c r="AJ4752" s="216"/>
      <c r="AK4752" s="216"/>
      <c r="AL4752" s="216"/>
      <c r="FY4752" s="184"/>
      <c r="JJ4752" s="184"/>
    </row>
    <row r="4753" spans="2:270">
      <c r="B4753" s="202"/>
      <c r="E4753" s="216"/>
      <c r="F4753" s="216"/>
      <c r="G4753" s="216"/>
      <c r="H4753" s="216"/>
      <c r="I4753" s="216"/>
      <c r="J4753" s="216"/>
      <c r="K4753" s="216"/>
      <c r="L4753" s="216"/>
      <c r="M4753" s="216"/>
      <c r="N4753" s="216"/>
      <c r="O4753" s="216"/>
      <c r="P4753" s="216"/>
      <c r="Q4753" s="216"/>
      <c r="R4753" s="216"/>
      <c r="S4753" s="216"/>
      <c r="T4753" s="216"/>
      <c r="U4753" s="216"/>
      <c r="V4753" s="216"/>
      <c r="W4753" s="216"/>
      <c r="X4753" s="216"/>
      <c r="Y4753" s="216"/>
      <c r="Z4753" s="216"/>
      <c r="AA4753" s="216"/>
      <c r="AB4753" s="216"/>
      <c r="AC4753" s="216"/>
      <c r="AD4753" s="216"/>
      <c r="AE4753" s="216"/>
      <c r="AF4753" s="216"/>
      <c r="AG4753" s="216"/>
      <c r="AH4753" s="216"/>
      <c r="AI4753" s="216"/>
      <c r="AJ4753" s="216"/>
      <c r="AK4753" s="216"/>
      <c r="AL4753" s="216"/>
      <c r="FY4753" s="184"/>
      <c r="JJ4753" s="184"/>
    </row>
    <row r="4754" spans="2:270">
      <c r="B4754" s="202"/>
      <c r="E4754" s="216"/>
      <c r="F4754" s="216"/>
      <c r="G4754" s="216"/>
      <c r="H4754" s="216"/>
      <c r="I4754" s="216"/>
      <c r="J4754" s="216"/>
      <c r="K4754" s="216"/>
      <c r="L4754" s="216"/>
      <c r="M4754" s="216"/>
      <c r="N4754" s="216"/>
      <c r="O4754" s="216"/>
      <c r="P4754" s="216"/>
      <c r="Q4754" s="216"/>
      <c r="R4754" s="216"/>
      <c r="S4754" s="216"/>
      <c r="T4754" s="216"/>
      <c r="U4754" s="216"/>
      <c r="V4754" s="216"/>
      <c r="W4754" s="216"/>
      <c r="X4754" s="216"/>
      <c r="Y4754" s="216"/>
      <c r="Z4754" s="216"/>
      <c r="AA4754" s="216"/>
      <c r="AB4754" s="216"/>
      <c r="AC4754" s="216"/>
      <c r="AD4754" s="216"/>
      <c r="AE4754" s="216"/>
      <c r="AF4754" s="216"/>
      <c r="AG4754" s="216"/>
      <c r="AH4754" s="216"/>
      <c r="AI4754" s="216"/>
      <c r="AJ4754" s="216"/>
      <c r="AK4754" s="216"/>
      <c r="AL4754" s="216"/>
      <c r="FY4754" s="184"/>
      <c r="JJ4754" s="184"/>
    </row>
    <row r="4755" spans="2:270">
      <c r="B4755" s="202"/>
      <c r="E4755" s="216"/>
      <c r="F4755" s="216"/>
      <c r="G4755" s="216"/>
      <c r="H4755" s="216"/>
      <c r="I4755" s="216"/>
      <c r="J4755" s="216"/>
      <c r="K4755" s="216"/>
      <c r="L4755" s="216"/>
      <c r="M4755" s="216"/>
      <c r="N4755" s="216"/>
      <c r="O4755" s="216"/>
      <c r="P4755" s="216"/>
      <c r="Q4755" s="216"/>
      <c r="R4755" s="216"/>
      <c r="S4755" s="216"/>
      <c r="T4755" s="216"/>
      <c r="U4755" s="216"/>
      <c r="V4755" s="216"/>
      <c r="W4755" s="216"/>
      <c r="X4755" s="216"/>
      <c r="Y4755" s="216"/>
      <c r="Z4755" s="216"/>
      <c r="AA4755" s="216"/>
      <c r="AB4755" s="216"/>
      <c r="AC4755" s="216"/>
      <c r="AD4755" s="216"/>
      <c r="AE4755" s="216"/>
      <c r="AF4755" s="216"/>
      <c r="AG4755" s="216"/>
      <c r="AH4755" s="216"/>
      <c r="AI4755" s="216"/>
      <c r="AJ4755" s="216"/>
      <c r="AK4755" s="216"/>
      <c r="AL4755" s="216"/>
      <c r="FY4755" s="184"/>
      <c r="JJ4755" s="184"/>
    </row>
    <row r="4756" spans="2:270">
      <c r="B4756" s="202"/>
      <c r="E4756" s="216"/>
      <c r="F4756" s="216"/>
      <c r="G4756" s="216"/>
      <c r="H4756" s="216"/>
      <c r="I4756" s="216"/>
      <c r="J4756" s="216"/>
      <c r="K4756" s="216"/>
      <c r="L4756" s="216"/>
      <c r="M4756" s="216"/>
      <c r="N4756" s="216"/>
      <c r="O4756" s="216"/>
      <c r="P4756" s="216"/>
      <c r="Q4756" s="216"/>
      <c r="R4756" s="216"/>
      <c r="S4756" s="216"/>
      <c r="T4756" s="216"/>
      <c r="U4756" s="216"/>
      <c r="V4756" s="216"/>
      <c r="W4756" s="216"/>
      <c r="X4756" s="216"/>
      <c r="Y4756" s="216"/>
      <c r="Z4756" s="216"/>
      <c r="AA4756" s="216"/>
      <c r="AB4756" s="216"/>
      <c r="AC4756" s="216"/>
      <c r="AD4756" s="216"/>
      <c r="AE4756" s="216"/>
      <c r="AF4756" s="216"/>
      <c r="AG4756" s="216"/>
      <c r="AH4756" s="216"/>
      <c r="AI4756" s="216"/>
      <c r="AJ4756" s="216"/>
      <c r="AK4756" s="216"/>
      <c r="AL4756" s="216"/>
      <c r="FY4756" s="184"/>
      <c r="JJ4756" s="184"/>
    </row>
    <row r="4757" spans="2:270">
      <c r="B4757" s="202"/>
      <c r="E4757" s="216"/>
      <c r="F4757" s="216"/>
      <c r="G4757" s="216"/>
      <c r="H4757" s="216"/>
      <c r="I4757" s="216"/>
      <c r="J4757" s="216"/>
      <c r="K4757" s="216"/>
      <c r="L4757" s="216"/>
      <c r="M4757" s="216"/>
      <c r="N4757" s="216"/>
      <c r="O4757" s="216"/>
      <c r="P4757" s="216"/>
      <c r="Q4757" s="216"/>
      <c r="R4757" s="216"/>
      <c r="S4757" s="216"/>
      <c r="T4757" s="216"/>
      <c r="U4757" s="216"/>
      <c r="V4757" s="216"/>
      <c r="W4757" s="216"/>
      <c r="X4757" s="216"/>
      <c r="Y4757" s="216"/>
      <c r="Z4757" s="216"/>
      <c r="AA4757" s="216"/>
      <c r="AB4757" s="216"/>
      <c r="AC4757" s="216"/>
      <c r="AD4757" s="216"/>
      <c r="AE4757" s="216"/>
      <c r="AF4757" s="216"/>
      <c r="AG4757" s="216"/>
      <c r="AH4757" s="216"/>
      <c r="AI4757" s="216"/>
      <c r="AJ4757" s="216"/>
      <c r="AK4757" s="216"/>
      <c r="AL4757" s="216"/>
      <c r="FY4757" s="184"/>
      <c r="JJ4757" s="184"/>
    </row>
    <row r="4758" spans="2:270">
      <c r="B4758" s="202"/>
      <c r="E4758" s="216"/>
      <c r="F4758" s="216"/>
      <c r="G4758" s="216"/>
      <c r="H4758" s="216"/>
      <c r="I4758" s="216"/>
      <c r="J4758" s="216"/>
      <c r="K4758" s="216"/>
      <c r="L4758" s="216"/>
      <c r="M4758" s="216"/>
      <c r="N4758" s="216"/>
      <c r="O4758" s="216"/>
      <c r="P4758" s="216"/>
      <c r="Q4758" s="216"/>
      <c r="R4758" s="216"/>
      <c r="S4758" s="216"/>
      <c r="T4758" s="216"/>
      <c r="U4758" s="216"/>
      <c r="V4758" s="216"/>
      <c r="W4758" s="216"/>
      <c r="X4758" s="216"/>
      <c r="Y4758" s="216"/>
      <c r="Z4758" s="216"/>
      <c r="AA4758" s="216"/>
      <c r="AB4758" s="216"/>
      <c r="AC4758" s="216"/>
      <c r="AD4758" s="216"/>
      <c r="AE4758" s="216"/>
      <c r="AF4758" s="216"/>
      <c r="AG4758" s="216"/>
      <c r="AH4758" s="216"/>
      <c r="AI4758" s="216"/>
      <c r="AJ4758" s="216"/>
      <c r="AK4758" s="216"/>
      <c r="AL4758" s="216"/>
      <c r="FY4758" s="184"/>
      <c r="JJ4758" s="184"/>
    </row>
    <row r="4759" spans="2:270">
      <c r="B4759" s="202"/>
      <c r="E4759" s="216"/>
      <c r="F4759" s="216"/>
      <c r="G4759" s="216"/>
      <c r="H4759" s="216"/>
      <c r="I4759" s="216"/>
      <c r="J4759" s="216"/>
      <c r="K4759" s="216"/>
      <c r="L4759" s="216"/>
      <c r="M4759" s="216"/>
      <c r="N4759" s="216"/>
      <c r="O4759" s="216"/>
      <c r="P4759" s="216"/>
      <c r="Q4759" s="216"/>
      <c r="R4759" s="216"/>
      <c r="S4759" s="216"/>
      <c r="T4759" s="216"/>
      <c r="U4759" s="216"/>
      <c r="V4759" s="216"/>
      <c r="W4759" s="216"/>
      <c r="X4759" s="216"/>
      <c r="Y4759" s="216"/>
      <c r="Z4759" s="216"/>
      <c r="AA4759" s="216"/>
      <c r="AB4759" s="216"/>
      <c r="AC4759" s="216"/>
      <c r="AD4759" s="216"/>
      <c r="AE4759" s="216"/>
      <c r="AF4759" s="216"/>
      <c r="AG4759" s="216"/>
      <c r="AH4759" s="216"/>
      <c r="AI4759" s="216"/>
      <c r="AJ4759" s="216"/>
      <c r="AK4759" s="216"/>
      <c r="AL4759" s="216"/>
      <c r="FY4759" s="184"/>
      <c r="JJ4759" s="184"/>
    </row>
    <row r="4760" spans="2:270">
      <c r="B4760" s="202"/>
      <c r="E4760" s="216"/>
      <c r="F4760" s="216"/>
      <c r="G4760" s="216"/>
      <c r="H4760" s="216"/>
      <c r="I4760" s="216"/>
      <c r="J4760" s="216"/>
      <c r="K4760" s="216"/>
      <c r="L4760" s="216"/>
      <c r="M4760" s="216"/>
      <c r="N4760" s="216"/>
      <c r="O4760" s="216"/>
      <c r="P4760" s="216"/>
      <c r="Q4760" s="216"/>
      <c r="R4760" s="216"/>
      <c r="S4760" s="216"/>
      <c r="T4760" s="216"/>
      <c r="U4760" s="216"/>
      <c r="V4760" s="216"/>
      <c r="W4760" s="216"/>
      <c r="X4760" s="216"/>
      <c r="Y4760" s="216"/>
      <c r="Z4760" s="216"/>
      <c r="AA4760" s="216"/>
      <c r="AB4760" s="216"/>
      <c r="AC4760" s="216"/>
      <c r="AD4760" s="216"/>
      <c r="AE4760" s="216"/>
      <c r="AF4760" s="216"/>
      <c r="AG4760" s="216"/>
      <c r="AH4760" s="216"/>
      <c r="AI4760" s="216"/>
      <c r="AJ4760" s="216"/>
      <c r="AK4760" s="216"/>
      <c r="AL4760" s="216"/>
      <c r="FY4760" s="184"/>
      <c r="JJ4760" s="184"/>
    </row>
    <row r="4761" spans="2:270">
      <c r="B4761" s="202"/>
      <c r="E4761" s="216"/>
      <c r="F4761" s="216"/>
      <c r="G4761" s="216"/>
      <c r="H4761" s="216"/>
      <c r="I4761" s="216"/>
      <c r="J4761" s="216"/>
      <c r="K4761" s="216"/>
      <c r="L4761" s="216"/>
      <c r="M4761" s="216"/>
      <c r="N4761" s="216"/>
      <c r="O4761" s="216"/>
      <c r="P4761" s="216"/>
      <c r="Q4761" s="216"/>
      <c r="R4761" s="216"/>
      <c r="S4761" s="216"/>
      <c r="T4761" s="216"/>
      <c r="U4761" s="216"/>
      <c r="V4761" s="216"/>
      <c r="W4761" s="216"/>
      <c r="X4761" s="216"/>
      <c r="Y4761" s="216"/>
      <c r="Z4761" s="216"/>
      <c r="AA4761" s="216"/>
      <c r="AB4761" s="216"/>
      <c r="AC4761" s="216"/>
      <c r="AD4761" s="216"/>
      <c r="AE4761" s="216"/>
      <c r="AF4761" s="216"/>
      <c r="AG4761" s="216"/>
      <c r="AH4761" s="216"/>
      <c r="AI4761" s="216"/>
      <c r="AJ4761" s="216"/>
      <c r="AK4761" s="216"/>
      <c r="AL4761" s="216"/>
      <c r="FY4761" s="184"/>
      <c r="JJ4761" s="184"/>
    </row>
    <row r="4762" spans="2:270">
      <c r="B4762" s="202"/>
      <c r="E4762" s="216"/>
      <c r="F4762" s="216"/>
      <c r="G4762" s="216"/>
      <c r="H4762" s="216"/>
      <c r="I4762" s="216"/>
      <c r="J4762" s="216"/>
      <c r="K4762" s="216"/>
      <c r="L4762" s="216"/>
      <c r="M4762" s="216"/>
      <c r="N4762" s="216"/>
      <c r="O4762" s="216"/>
      <c r="P4762" s="216"/>
      <c r="Q4762" s="216"/>
      <c r="R4762" s="216"/>
      <c r="S4762" s="216"/>
      <c r="T4762" s="216"/>
      <c r="U4762" s="216"/>
      <c r="V4762" s="216"/>
      <c r="W4762" s="216"/>
      <c r="X4762" s="216"/>
      <c r="Y4762" s="216"/>
      <c r="Z4762" s="216"/>
      <c r="AA4762" s="216"/>
      <c r="AB4762" s="216"/>
      <c r="AC4762" s="216"/>
      <c r="AD4762" s="216"/>
      <c r="AE4762" s="216"/>
      <c r="AF4762" s="216"/>
      <c r="AG4762" s="216"/>
      <c r="AH4762" s="216"/>
      <c r="AI4762" s="216"/>
      <c r="AJ4762" s="216"/>
      <c r="AK4762" s="216"/>
      <c r="AL4762" s="216"/>
      <c r="FY4762" s="184"/>
      <c r="JJ4762" s="184"/>
    </row>
    <row r="4763" spans="2:270">
      <c r="B4763" s="202"/>
      <c r="E4763" s="216"/>
      <c r="F4763" s="216"/>
      <c r="G4763" s="216"/>
      <c r="H4763" s="216"/>
      <c r="I4763" s="216"/>
      <c r="J4763" s="216"/>
      <c r="K4763" s="216"/>
      <c r="L4763" s="216"/>
      <c r="M4763" s="216"/>
      <c r="N4763" s="216"/>
      <c r="O4763" s="216"/>
      <c r="P4763" s="216"/>
      <c r="Q4763" s="216"/>
      <c r="R4763" s="216"/>
      <c r="S4763" s="216"/>
      <c r="T4763" s="216"/>
      <c r="U4763" s="216"/>
      <c r="V4763" s="216"/>
      <c r="W4763" s="216"/>
      <c r="X4763" s="216"/>
      <c r="Y4763" s="216"/>
      <c r="Z4763" s="216"/>
      <c r="AA4763" s="216"/>
      <c r="AB4763" s="216"/>
      <c r="AC4763" s="216"/>
      <c r="AD4763" s="216"/>
      <c r="AE4763" s="216"/>
      <c r="AF4763" s="216"/>
      <c r="AG4763" s="216"/>
      <c r="AH4763" s="216"/>
      <c r="AI4763" s="216"/>
      <c r="AJ4763" s="216"/>
      <c r="AK4763" s="216"/>
      <c r="AL4763" s="216"/>
      <c r="FY4763" s="184"/>
      <c r="JJ4763" s="184"/>
    </row>
    <row r="4764" spans="2:270">
      <c r="B4764" s="202"/>
      <c r="E4764" s="216"/>
      <c r="F4764" s="216"/>
      <c r="G4764" s="216"/>
      <c r="H4764" s="216"/>
      <c r="I4764" s="216"/>
      <c r="J4764" s="216"/>
      <c r="K4764" s="216"/>
      <c r="L4764" s="216"/>
      <c r="M4764" s="216"/>
      <c r="N4764" s="216"/>
      <c r="O4764" s="216"/>
      <c r="P4764" s="216"/>
      <c r="Q4764" s="216"/>
      <c r="R4764" s="216"/>
      <c r="S4764" s="216"/>
      <c r="T4764" s="216"/>
      <c r="U4764" s="216"/>
      <c r="V4764" s="216"/>
      <c r="W4764" s="216"/>
      <c r="X4764" s="216"/>
      <c r="Y4764" s="216"/>
      <c r="Z4764" s="216"/>
      <c r="AA4764" s="216"/>
      <c r="AB4764" s="216"/>
      <c r="AC4764" s="216"/>
      <c r="AD4764" s="216"/>
      <c r="AE4764" s="216"/>
      <c r="AF4764" s="216"/>
      <c r="AG4764" s="216"/>
      <c r="AH4764" s="216"/>
      <c r="AI4764" s="216"/>
      <c r="AJ4764" s="216"/>
      <c r="AK4764" s="216"/>
      <c r="AL4764" s="216"/>
      <c r="FY4764" s="184"/>
      <c r="JJ4764" s="184"/>
    </row>
    <row r="4765" spans="2:270">
      <c r="B4765" s="202"/>
      <c r="E4765" s="216"/>
      <c r="F4765" s="216"/>
      <c r="G4765" s="216"/>
      <c r="H4765" s="216"/>
      <c r="I4765" s="216"/>
      <c r="J4765" s="216"/>
      <c r="K4765" s="216"/>
      <c r="L4765" s="216"/>
      <c r="M4765" s="216"/>
      <c r="N4765" s="216"/>
      <c r="O4765" s="216"/>
      <c r="P4765" s="216"/>
      <c r="Q4765" s="216"/>
      <c r="R4765" s="216"/>
      <c r="S4765" s="216"/>
      <c r="T4765" s="216"/>
      <c r="U4765" s="216"/>
      <c r="V4765" s="216"/>
      <c r="W4765" s="216"/>
      <c r="X4765" s="216"/>
      <c r="Y4765" s="216"/>
      <c r="Z4765" s="216"/>
      <c r="AA4765" s="216"/>
      <c r="AB4765" s="216"/>
      <c r="AC4765" s="216"/>
      <c r="AD4765" s="216"/>
      <c r="AE4765" s="216"/>
      <c r="AF4765" s="216"/>
      <c r="AG4765" s="216"/>
      <c r="AH4765" s="216"/>
      <c r="AI4765" s="216"/>
      <c r="AJ4765" s="216"/>
      <c r="AK4765" s="216"/>
      <c r="AL4765" s="216"/>
      <c r="FY4765" s="184"/>
      <c r="JJ4765" s="184"/>
    </row>
    <row r="4766" spans="2:270">
      <c r="B4766" s="202"/>
      <c r="E4766" s="216"/>
      <c r="F4766" s="216"/>
      <c r="G4766" s="216"/>
      <c r="H4766" s="216"/>
      <c r="I4766" s="216"/>
      <c r="J4766" s="216"/>
      <c r="K4766" s="216"/>
      <c r="L4766" s="216"/>
      <c r="M4766" s="216"/>
      <c r="N4766" s="216"/>
      <c r="O4766" s="216"/>
      <c r="P4766" s="216"/>
      <c r="Q4766" s="216"/>
      <c r="R4766" s="216"/>
      <c r="S4766" s="216"/>
      <c r="T4766" s="216"/>
      <c r="U4766" s="216"/>
      <c r="V4766" s="216"/>
      <c r="W4766" s="216"/>
      <c r="X4766" s="216"/>
      <c r="Y4766" s="216"/>
      <c r="Z4766" s="216"/>
      <c r="AA4766" s="216"/>
      <c r="AB4766" s="216"/>
      <c r="AC4766" s="216"/>
      <c r="AD4766" s="216"/>
      <c r="AE4766" s="216"/>
      <c r="AF4766" s="216"/>
      <c r="AG4766" s="216"/>
      <c r="AH4766" s="216"/>
      <c r="AI4766" s="216"/>
      <c r="AJ4766" s="216"/>
      <c r="AK4766" s="216"/>
      <c r="AL4766" s="216"/>
      <c r="FY4766" s="184"/>
      <c r="JJ4766" s="184"/>
    </row>
    <row r="4767" spans="2:270">
      <c r="B4767" s="202"/>
      <c r="E4767" s="216"/>
      <c r="F4767" s="216"/>
      <c r="G4767" s="216"/>
      <c r="H4767" s="216"/>
      <c r="I4767" s="216"/>
      <c r="J4767" s="216"/>
      <c r="K4767" s="216"/>
      <c r="L4767" s="216"/>
      <c r="M4767" s="216"/>
      <c r="N4767" s="216"/>
      <c r="O4767" s="216"/>
      <c r="P4767" s="216"/>
      <c r="Q4767" s="216"/>
      <c r="R4767" s="216"/>
      <c r="S4767" s="216"/>
      <c r="T4767" s="216"/>
      <c r="U4767" s="216"/>
      <c r="V4767" s="216"/>
      <c r="W4767" s="216"/>
      <c r="X4767" s="216"/>
      <c r="Y4767" s="216"/>
      <c r="Z4767" s="216"/>
      <c r="AA4767" s="216"/>
      <c r="AB4767" s="216"/>
      <c r="AC4767" s="216"/>
      <c r="AD4767" s="216"/>
      <c r="AE4767" s="216"/>
      <c r="AF4767" s="216"/>
      <c r="AG4767" s="216"/>
      <c r="AH4767" s="216"/>
      <c r="AI4767" s="216"/>
      <c r="AJ4767" s="216"/>
      <c r="AK4767" s="216"/>
      <c r="AL4767" s="216"/>
      <c r="FY4767" s="184"/>
      <c r="JJ4767" s="184"/>
    </row>
    <row r="4768" spans="2:270">
      <c r="B4768" s="202"/>
      <c r="E4768" s="216"/>
      <c r="F4768" s="216"/>
      <c r="G4768" s="216"/>
      <c r="H4768" s="216"/>
      <c r="I4768" s="216"/>
      <c r="J4768" s="216"/>
      <c r="K4768" s="216"/>
      <c r="L4768" s="216"/>
      <c r="M4768" s="216"/>
      <c r="N4768" s="216"/>
      <c r="O4768" s="216"/>
      <c r="P4768" s="216"/>
      <c r="Q4768" s="216"/>
      <c r="R4768" s="216"/>
      <c r="S4768" s="216"/>
      <c r="T4768" s="216"/>
      <c r="U4768" s="216"/>
      <c r="V4768" s="216"/>
      <c r="W4768" s="216"/>
      <c r="X4768" s="216"/>
      <c r="Y4768" s="216"/>
      <c r="Z4768" s="216"/>
      <c r="AA4768" s="216"/>
      <c r="AB4768" s="216"/>
      <c r="AC4768" s="216"/>
      <c r="AD4768" s="216"/>
      <c r="AE4768" s="216"/>
      <c r="AF4768" s="216"/>
      <c r="AG4768" s="216"/>
      <c r="AH4768" s="216"/>
      <c r="AI4768" s="216"/>
      <c r="AJ4768" s="216"/>
      <c r="AK4768" s="216"/>
      <c r="AL4768" s="216"/>
      <c r="FY4768" s="184"/>
      <c r="JJ4768" s="184"/>
    </row>
    <row r="4769" spans="2:270">
      <c r="B4769" s="202"/>
      <c r="E4769" s="216"/>
      <c r="F4769" s="216"/>
      <c r="G4769" s="216"/>
      <c r="H4769" s="216"/>
      <c r="I4769" s="216"/>
      <c r="J4769" s="216"/>
      <c r="K4769" s="216"/>
      <c r="L4769" s="216"/>
      <c r="M4769" s="216"/>
      <c r="N4769" s="216"/>
      <c r="O4769" s="216"/>
      <c r="P4769" s="216"/>
      <c r="Q4769" s="216"/>
      <c r="R4769" s="216"/>
      <c r="S4769" s="216"/>
      <c r="T4769" s="216"/>
      <c r="U4769" s="216"/>
      <c r="V4769" s="216"/>
      <c r="W4769" s="216"/>
      <c r="X4769" s="216"/>
      <c r="Y4769" s="216"/>
      <c r="Z4769" s="216"/>
      <c r="AA4769" s="216"/>
      <c r="AB4769" s="216"/>
      <c r="AC4769" s="216"/>
      <c r="AD4769" s="216"/>
      <c r="AE4769" s="216"/>
      <c r="AF4769" s="216"/>
      <c r="AG4769" s="216"/>
      <c r="AH4769" s="216"/>
      <c r="AI4769" s="216"/>
      <c r="AJ4769" s="216"/>
      <c r="AK4769" s="216"/>
      <c r="AL4769" s="216"/>
      <c r="FY4769" s="184"/>
      <c r="JJ4769" s="184"/>
    </row>
    <row r="4770" spans="2:270">
      <c r="B4770" s="202"/>
      <c r="E4770" s="216"/>
      <c r="F4770" s="216"/>
      <c r="G4770" s="216"/>
      <c r="H4770" s="216"/>
      <c r="I4770" s="216"/>
      <c r="J4770" s="216"/>
      <c r="K4770" s="216"/>
      <c r="L4770" s="216"/>
      <c r="M4770" s="216"/>
      <c r="N4770" s="216"/>
      <c r="O4770" s="216"/>
      <c r="P4770" s="216"/>
      <c r="Q4770" s="216"/>
      <c r="R4770" s="216"/>
      <c r="S4770" s="216"/>
      <c r="T4770" s="216"/>
      <c r="U4770" s="216"/>
      <c r="V4770" s="216"/>
      <c r="W4770" s="216"/>
      <c r="X4770" s="216"/>
      <c r="Y4770" s="216"/>
      <c r="Z4770" s="216"/>
      <c r="AA4770" s="216"/>
      <c r="AB4770" s="216"/>
      <c r="AC4770" s="216"/>
      <c r="AD4770" s="216"/>
      <c r="AE4770" s="216"/>
      <c r="AF4770" s="216"/>
      <c r="AG4770" s="216"/>
      <c r="AH4770" s="216"/>
      <c r="AI4770" s="216"/>
      <c r="AJ4770" s="216"/>
      <c r="AK4770" s="216"/>
      <c r="AL4770" s="216"/>
      <c r="FY4770" s="184"/>
      <c r="JJ4770" s="184"/>
    </row>
    <row r="4771" spans="2:270">
      <c r="B4771" s="202"/>
      <c r="E4771" s="216"/>
      <c r="F4771" s="216"/>
      <c r="G4771" s="216"/>
      <c r="H4771" s="216"/>
      <c r="I4771" s="216"/>
      <c r="J4771" s="216"/>
      <c r="K4771" s="216"/>
      <c r="L4771" s="216"/>
      <c r="M4771" s="216"/>
      <c r="N4771" s="216"/>
      <c r="O4771" s="216"/>
      <c r="P4771" s="216"/>
      <c r="Q4771" s="216"/>
      <c r="R4771" s="216"/>
      <c r="S4771" s="216"/>
      <c r="T4771" s="216"/>
      <c r="U4771" s="216"/>
      <c r="V4771" s="216"/>
      <c r="W4771" s="216"/>
      <c r="X4771" s="216"/>
      <c r="Y4771" s="216"/>
      <c r="Z4771" s="216"/>
      <c r="AA4771" s="216"/>
      <c r="AB4771" s="216"/>
      <c r="AC4771" s="216"/>
      <c r="AD4771" s="216"/>
      <c r="AE4771" s="216"/>
      <c r="AF4771" s="216"/>
      <c r="AG4771" s="216"/>
      <c r="AH4771" s="216"/>
      <c r="AI4771" s="216"/>
      <c r="AJ4771" s="216"/>
      <c r="AK4771" s="216"/>
      <c r="AL4771" s="216"/>
      <c r="FY4771" s="184"/>
      <c r="JJ4771" s="184"/>
    </row>
    <row r="4772" spans="2:270">
      <c r="B4772" s="202"/>
      <c r="E4772" s="216"/>
      <c r="F4772" s="216"/>
      <c r="G4772" s="216"/>
      <c r="H4772" s="216"/>
      <c r="I4772" s="216"/>
      <c r="J4772" s="216"/>
      <c r="K4772" s="216"/>
      <c r="L4772" s="216"/>
      <c r="M4772" s="216"/>
      <c r="N4772" s="216"/>
      <c r="O4772" s="216"/>
      <c r="P4772" s="216"/>
      <c r="Q4772" s="216"/>
      <c r="R4772" s="216"/>
      <c r="S4772" s="216"/>
      <c r="T4772" s="216"/>
      <c r="U4772" s="216"/>
      <c r="V4772" s="216"/>
      <c r="W4772" s="216"/>
      <c r="X4772" s="216"/>
      <c r="Y4772" s="216"/>
      <c r="Z4772" s="216"/>
      <c r="AA4772" s="216"/>
      <c r="AB4772" s="216"/>
      <c r="AC4772" s="216"/>
      <c r="AD4772" s="216"/>
      <c r="AE4772" s="216"/>
      <c r="AF4772" s="216"/>
      <c r="AG4772" s="216"/>
      <c r="AH4772" s="216"/>
      <c r="AI4772" s="216"/>
      <c r="AJ4772" s="216"/>
      <c r="AK4772" s="216"/>
      <c r="AL4772" s="216"/>
      <c r="FY4772" s="184"/>
      <c r="JJ4772" s="184"/>
    </row>
    <row r="4773" spans="2:270">
      <c r="B4773" s="202"/>
      <c r="E4773" s="216"/>
      <c r="F4773" s="216"/>
      <c r="G4773" s="216"/>
      <c r="H4773" s="216"/>
      <c r="I4773" s="216"/>
      <c r="J4773" s="216"/>
      <c r="K4773" s="216"/>
      <c r="L4773" s="216"/>
      <c r="M4773" s="216"/>
      <c r="N4773" s="216"/>
      <c r="O4773" s="216"/>
      <c r="P4773" s="216"/>
      <c r="Q4773" s="216"/>
      <c r="R4773" s="216"/>
      <c r="S4773" s="216"/>
      <c r="T4773" s="216"/>
      <c r="U4773" s="216"/>
      <c r="V4773" s="216"/>
      <c r="W4773" s="216"/>
      <c r="X4773" s="216"/>
      <c r="Y4773" s="216"/>
      <c r="Z4773" s="216"/>
      <c r="AA4773" s="216"/>
      <c r="AB4773" s="216"/>
      <c r="AC4773" s="216"/>
      <c r="AD4773" s="216"/>
      <c r="AE4773" s="216"/>
      <c r="AF4773" s="216"/>
      <c r="AG4773" s="216"/>
      <c r="AH4773" s="216"/>
      <c r="AI4773" s="216"/>
      <c r="AJ4773" s="216"/>
      <c r="AK4773" s="216"/>
      <c r="AL4773" s="216"/>
      <c r="FY4773" s="184"/>
      <c r="JJ4773" s="184"/>
    </row>
    <row r="4774" spans="2:270">
      <c r="B4774" s="202"/>
      <c r="E4774" s="216"/>
      <c r="F4774" s="216"/>
      <c r="G4774" s="216"/>
      <c r="H4774" s="216"/>
      <c r="I4774" s="216"/>
      <c r="J4774" s="216"/>
      <c r="K4774" s="216"/>
      <c r="L4774" s="216"/>
      <c r="M4774" s="216"/>
      <c r="N4774" s="216"/>
      <c r="O4774" s="216"/>
      <c r="P4774" s="216"/>
      <c r="Q4774" s="216"/>
      <c r="R4774" s="216"/>
      <c r="S4774" s="216"/>
      <c r="T4774" s="216"/>
      <c r="U4774" s="216"/>
      <c r="V4774" s="216"/>
      <c r="W4774" s="216"/>
      <c r="X4774" s="216"/>
      <c r="Y4774" s="216"/>
      <c r="Z4774" s="216"/>
      <c r="AA4774" s="216"/>
      <c r="AB4774" s="216"/>
      <c r="AC4774" s="216"/>
      <c r="AD4774" s="216"/>
      <c r="AE4774" s="216"/>
      <c r="AF4774" s="216"/>
      <c r="AG4774" s="216"/>
      <c r="AH4774" s="216"/>
      <c r="AI4774" s="216"/>
      <c r="AJ4774" s="216"/>
      <c r="AK4774" s="216"/>
      <c r="AL4774" s="216"/>
      <c r="FY4774" s="184"/>
      <c r="JJ4774" s="184"/>
    </row>
    <row r="4775" spans="2:270">
      <c r="B4775" s="202"/>
      <c r="E4775" s="216"/>
      <c r="F4775" s="216"/>
      <c r="G4775" s="216"/>
      <c r="H4775" s="216"/>
      <c r="I4775" s="216"/>
      <c r="J4775" s="216"/>
      <c r="K4775" s="216"/>
      <c r="L4775" s="216"/>
      <c r="M4775" s="216"/>
      <c r="N4775" s="216"/>
      <c r="O4775" s="216"/>
      <c r="P4775" s="216"/>
      <c r="Q4775" s="216"/>
      <c r="R4775" s="216"/>
      <c r="S4775" s="216"/>
      <c r="T4775" s="216"/>
      <c r="U4775" s="216"/>
      <c r="V4775" s="216"/>
      <c r="W4775" s="216"/>
      <c r="X4775" s="216"/>
      <c r="Y4775" s="216"/>
      <c r="Z4775" s="216"/>
      <c r="AA4775" s="216"/>
      <c r="AB4775" s="216"/>
      <c r="AC4775" s="216"/>
      <c r="AD4775" s="216"/>
      <c r="AE4775" s="216"/>
      <c r="AF4775" s="216"/>
      <c r="AG4775" s="216"/>
      <c r="AH4775" s="216"/>
      <c r="AI4775" s="216"/>
      <c r="AJ4775" s="216"/>
      <c r="AK4775" s="216"/>
      <c r="AL4775" s="216"/>
      <c r="FY4775" s="184"/>
      <c r="JJ4775" s="184"/>
    </row>
    <row r="4776" spans="2:270">
      <c r="B4776" s="202"/>
      <c r="E4776" s="216"/>
      <c r="F4776" s="216"/>
      <c r="G4776" s="216"/>
      <c r="H4776" s="216"/>
      <c r="I4776" s="216"/>
      <c r="J4776" s="216"/>
      <c r="K4776" s="216"/>
      <c r="L4776" s="216"/>
      <c r="M4776" s="216"/>
      <c r="N4776" s="216"/>
      <c r="O4776" s="216"/>
      <c r="P4776" s="216"/>
      <c r="Q4776" s="216"/>
      <c r="R4776" s="216"/>
      <c r="S4776" s="216"/>
      <c r="T4776" s="216"/>
      <c r="U4776" s="216"/>
      <c r="V4776" s="216"/>
      <c r="W4776" s="216"/>
      <c r="X4776" s="216"/>
      <c r="Y4776" s="216"/>
      <c r="Z4776" s="216"/>
      <c r="AA4776" s="216"/>
      <c r="AB4776" s="216"/>
      <c r="AC4776" s="216"/>
      <c r="AD4776" s="216"/>
      <c r="AE4776" s="216"/>
      <c r="AF4776" s="216"/>
      <c r="AG4776" s="216"/>
      <c r="AH4776" s="216"/>
      <c r="AI4776" s="216"/>
      <c r="AJ4776" s="216"/>
      <c r="AK4776" s="216"/>
      <c r="AL4776" s="216"/>
      <c r="FY4776" s="184"/>
      <c r="JJ4776" s="184"/>
    </row>
    <row r="4777" spans="2:270">
      <c r="B4777" s="202"/>
      <c r="E4777" s="216"/>
      <c r="F4777" s="216"/>
      <c r="G4777" s="216"/>
      <c r="H4777" s="216"/>
      <c r="I4777" s="216"/>
      <c r="J4777" s="216"/>
      <c r="K4777" s="216"/>
      <c r="L4777" s="216"/>
      <c r="M4777" s="216"/>
      <c r="N4777" s="216"/>
      <c r="O4777" s="216"/>
      <c r="P4777" s="216"/>
      <c r="Q4777" s="216"/>
      <c r="R4777" s="216"/>
      <c r="S4777" s="216"/>
      <c r="T4777" s="216"/>
      <c r="U4777" s="216"/>
      <c r="V4777" s="216"/>
      <c r="W4777" s="216"/>
      <c r="X4777" s="216"/>
      <c r="Y4777" s="216"/>
      <c r="Z4777" s="216"/>
      <c r="AA4777" s="216"/>
      <c r="AB4777" s="216"/>
      <c r="AC4777" s="216"/>
      <c r="AD4777" s="216"/>
      <c r="AE4777" s="216"/>
      <c r="AF4777" s="216"/>
      <c r="AG4777" s="216"/>
      <c r="AH4777" s="216"/>
      <c r="AI4777" s="216"/>
      <c r="AJ4777" s="216"/>
      <c r="AK4777" s="216"/>
      <c r="AL4777" s="216"/>
      <c r="FY4777" s="184"/>
      <c r="JJ4777" s="184"/>
    </row>
    <row r="4778" spans="2:270">
      <c r="B4778" s="202"/>
      <c r="E4778" s="216"/>
      <c r="F4778" s="216"/>
      <c r="G4778" s="216"/>
      <c r="H4778" s="216"/>
      <c r="I4778" s="216"/>
      <c r="J4778" s="216"/>
      <c r="K4778" s="216"/>
      <c r="L4778" s="216"/>
      <c r="M4778" s="216"/>
      <c r="N4778" s="216"/>
      <c r="O4778" s="216"/>
      <c r="P4778" s="216"/>
      <c r="Q4778" s="216"/>
      <c r="R4778" s="216"/>
      <c r="S4778" s="216"/>
      <c r="T4778" s="216"/>
      <c r="U4778" s="216"/>
      <c r="V4778" s="216"/>
      <c r="W4778" s="216"/>
      <c r="X4778" s="216"/>
      <c r="Y4778" s="216"/>
      <c r="Z4778" s="216"/>
      <c r="AA4778" s="216"/>
      <c r="AB4778" s="216"/>
      <c r="AC4778" s="216"/>
      <c r="AD4778" s="216"/>
      <c r="AE4778" s="216"/>
      <c r="AF4778" s="216"/>
      <c r="AG4778" s="216"/>
      <c r="AH4778" s="216"/>
      <c r="AI4778" s="216"/>
      <c r="AJ4778" s="216"/>
      <c r="AK4778" s="216"/>
      <c r="AL4778" s="216"/>
      <c r="FY4778" s="184"/>
      <c r="JJ4778" s="184"/>
    </row>
    <row r="4779" spans="2:270">
      <c r="B4779" s="202"/>
      <c r="E4779" s="216"/>
      <c r="F4779" s="216"/>
      <c r="G4779" s="216"/>
      <c r="H4779" s="216"/>
      <c r="I4779" s="216"/>
      <c r="J4779" s="216"/>
      <c r="K4779" s="216"/>
      <c r="L4779" s="216"/>
      <c r="M4779" s="216"/>
      <c r="N4779" s="216"/>
      <c r="O4779" s="216"/>
      <c r="P4779" s="216"/>
      <c r="Q4779" s="216"/>
      <c r="R4779" s="216"/>
      <c r="S4779" s="216"/>
      <c r="T4779" s="216"/>
      <c r="U4779" s="216"/>
      <c r="V4779" s="216"/>
      <c r="W4779" s="216"/>
      <c r="X4779" s="216"/>
      <c r="Y4779" s="216"/>
      <c r="Z4779" s="216"/>
      <c r="AA4779" s="216"/>
      <c r="AB4779" s="216"/>
      <c r="AC4779" s="216"/>
      <c r="AD4779" s="216"/>
      <c r="AE4779" s="216"/>
      <c r="AF4779" s="216"/>
      <c r="AG4779" s="216"/>
      <c r="AH4779" s="216"/>
      <c r="AI4779" s="216"/>
      <c r="AJ4779" s="216"/>
      <c r="AK4779" s="216"/>
      <c r="AL4779" s="216"/>
      <c r="FY4779" s="184"/>
      <c r="JJ4779" s="184"/>
    </row>
    <row r="4780" spans="2:270">
      <c r="B4780" s="202"/>
      <c r="E4780" s="216"/>
      <c r="F4780" s="216"/>
      <c r="G4780" s="216"/>
      <c r="H4780" s="216"/>
      <c r="I4780" s="216"/>
      <c r="J4780" s="216"/>
      <c r="K4780" s="216"/>
      <c r="L4780" s="216"/>
      <c r="M4780" s="216"/>
      <c r="N4780" s="216"/>
      <c r="O4780" s="216"/>
      <c r="P4780" s="216"/>
      <c r="Q4780" s="216"/>
      <c r="R4780" s="216"/>
      <c r="S4780" s="216"/>
      <c r="T4780" s="216"/>
      <c r="U4780" s="216"/>
      <c r="V4780" s="216"/>
      <c r="W4780" s="216"/>
      <c r="X4780" s="216"/>
      <c r="Y4780" s="216"/>
      <c r="Z4780" s="216"/>
      <c r="AA4780" s="216"/>
      <c r="AB4780" s="216"/>
      <c r="AC4780" s="216"/>
      <c r="AD4780" s="216"/>
      <c r="AE4780" s="216"/>
      <c r="AF4780" s="216"/>
      <c r="AG4780" s="216"/>
      <c r="AH4780" s="216"/>
      <c r="AI4780" s="216"/>
      <c r="AJ4780" s="216"/>
      <c r="AK4780" s="216"/>
      <c r="AL4780" s="216"/>
      <c r="FY4780" s="184"/>
      <c r="JJ4780" s="184"/>
    </row>
    <row r="4781" spans="2:270">
      <c r="B4781" s="202"/>
      <c r="E4781" s="216"/>
      <c r="F4781" s="216"/>
      <c r="G4781" s="216"/>
      <c r="H4781" s="216"/>
      <c r="I4781" s="216"/>
      <c r="J4781" s="216"/>
      <c r="K4781" s="216"/>
      <c r="L4781" s="216"/>
      <c r="M4781" s="216"/>
      <c r="N4781" s="216"/>
      <c r="O4781" s="216"/>
      <c r="P4781" s="216"/>
      <c r="Q4781" s="216"/>
      <c r="R4781" s="216"/>
      <c r="S4781" s="216"/>
      <c r="T4781" s="216"/>
      <c r="U4781" s="216"/>
      <c r="V4781" s="216"/>
      <c r="W4781" s="216"/>
      <c r="X4781" s="216"/>
      <c r="Y4781" s="216"/>
      <c r="Z4781" s="216"/>
      <c r="AA4781" s="216"/>
      <c r="AB4781" s="216"/>
      <c r="AC4781" s="216"/>
      <c r="AD4781" s="216"/>
      <c r="AE4781" s="216"/>
      <c r="AF4781" s="216"/>
      <c r="AG4781" s="216"/>
      <c r="AH4781" s="216"/>
      <c r="AI4781" s="216"/>
      <c r="AJ4781" s="216"/>
      <c r="AK4781" s="216"/>
      <c r="AL4781" s="216"/>
      <c r="FY4781" s="184"/>
      <c r="JJ4781" s="184"/>
    </row>
    <row r="4782" spans="2:270">
      <c r="B4782" s="202"/>
      <c r="E4782" s="216"/>
      <c r="F4782" s="216"/>
      <c r="G4782" s="216"/>
      <c r="H4782" s="216"/>
      <c r="I4782" s="216"/>
      <c r="J4782" s="216"/>
      <c r="K4782" s="216"/>
      <c r="L4782" s="216"/>
      <c r="M4782" s="216"/>
      <c r="N4782" s="216"/>
      <c r="O4782" s="216"/>
      <c r="P4782" s="216"/>
      <c r="Q4782" s="216"/>
      <c r="R4782" s="216"/>
      <c r="S4782" s="216"/>
      <c r="T4782" s="216"/>
      <c r="U4782" s="216"/>
      <c r="V4782" s="216"/>
      <c r="W4782" s="216"/>
      <c r="X4782" s="216"/>
      <c r="Y4782" s="216"/>
      <c r="Z4782" s="216"/>
      <c r="AA4782" s="216"/>
      <c r="AB4782" s="216"/>
      <c r="AC4782" s="216"/>
      <c r="AD4782" s="216"/>
      <c r="AE4782" s="216"/>
      <c r="AF4782" s="216"/>
      <c r="AG4782" s="216"/>
      <c r="AH4782" s="216"/>
      <c r="AI4782" s="216"/>
      <c r="AJ4782" s="216"/>
      <c r="AK4782" s="216"/>
      <c r="AL4782" s="216"/>
      <c r="FY4782" s="184"/>
      <c r="JJ4782" s="184"/>
    </row>
    <row r="4783" spans="2:270">
      <c r="B4783" s="202"/>
      <c r="E4783" s="216"/>
      <c r="F4783" s="216"/>
      <c r="G4783" s="216"/>
      <c r="H4783" s="216"/>
      <c r="I4783" s="216"/>
      <c r="J4783" s="216"/>
      <c r="K4783" s="216"/>
      <c r="L4783" s="216"/>
      <c r="M4783" s="216"/>
      <c r="N4783" s="216"/>
      <c r="O4783" s="216"/>
      <c r="P4783" s="216"/>
      <c r="Q4783" s="216"/>
      <c r="R4783" s="216"/>
      <c r="S4783" s="216"/>
      <c r="T4783" s="216"/>
      <c r="U4783" s="216"/>
      <c r="V4783" s="216"/>
      <c r="W4783" s="216"/>
      <c r="X4783" s="216"/>
      <c r="Y4783" s="216"/>
      <c r="Z4783" s="216"/>
      <c r="AA4783" s="216"/>
      <c r="AB4783" s="216"/>
      <c r="AC4783" s="216"/>
      <c r="AD4783" s="216"/>
      <c r="AE4783" s="216"/>
      <c r="AF4783" s="216"/>
      <c r="AG4783" s="216"/>
      <c r="AH4783" s="216"/>
      <c r="AI4783" s="216"/>
      <c r="AJ4783" s="216"/>
      <c r="AK4783" s="216"/>
      <c r="AL4783" s="216"/>
      <c r="FY4783" s="184"/>
      <c r="JJ4783" s="184"/>
    </row>
    <row r="4784" spans="2:270">
      <c r="B4784" s="202"/>
      <c r="E4784" s="216"/>
      <c r="F4784" s="216"/>
      <c r="G4784" s="216"/>
      <c r="H4784" s="216"/>
      <c r="I4784" s="216"/>
      <c r="J4784" s="216"/>
      <c r="K4784" s="216"/>
      <c r="L4784" s="216"/>
      <c r="M4784" s="216"/>
      <c r="N4784" s="216"/>
      <c r="O4784" s="216"/>
      <c r="P4784" s="216"/>
      <c r="Q4784" s="216"/>
      <c r="R4784" s="216"/>
      <c r="S4784" s="216"/>
      <c r="T4784" s="216"/>
      <c r="U4784" s="216"/>
      <c r="V4784" s="216"/>
      <c r="W4784" s="216"/>
      <c r="X4784" s="216"/>
      <c r="Y4784" s="216"/>
      <c r="Z4784" s="216"/>
      <c r="AA4784" s="216"/>
      <c r="AB4784" s="216"/>
      <c r="AC4784" s="216"/>
      <c r="AD4784" s="216"/>
      <c r="AE4784" s="216"/>
      <c r="AF4784" s="216"/>
      <c r="AG4784" s="216"/>
      <c r="AH4784" s="216"/>
      <c r="AI4784" s="216"/>
      <c r="AJ4784" s="216"/>
      <c r="AK4784" s="216"/>
      <c r="AL4784" s="216"/>
      <c r="FY4784" s="184"/>
      <c r="JJ4784" s="184"/>
    </row>
    <row r="4785" spans="2:270">
      <c r="B4785" s="202"/>
      <c r="E4785" s="216"/>
      <c r="F4785" s="216"/>
      <c r="G4785" s="216"/>
      <c r="H4785" s="216"/>
      <c r="I4785" s="216"/>
      <c r="J4785" s="216"/>
      <c r="K4785" s="216"/>
      <c r="L4785" s="216"/>
      <c r="M4785" s="216"/>
      <c r="N4785" s="216"/>
      <c r="O4785" s="216"/>
      <c r="P4785" s="216"/>
      <c r="Q4785" s="216"/>
      <c r="R4785" s="216"/>
      <c r="S4785" s="216"/>
      <c r="T4785" s="216"/>
      <c r="U4785" s="216"/>
      <c r="V4785" s="216"/>
      <c r="W4785" s="216"/>
      <c r="X4785" s="216"/>
      <c r="Y4785" s="216"/>
      <c r="Z4785" s="216"/>
      <c r="AA4785" s="216"/>
      <c r="AB4785" s="216"/>
      <c r="AC4785" s="216"/>
      <c r="AD4785" s="216"/>
      <c r="AE4785" s="216"/>
      <c r="AF4785" s="216"/>
      <c r="AG4785" s="216"/>
      <c r="AH4785" s="216"/>
      <c r="AI4785" s="216"/>
      <c r="AJ4785" s="216"/>
      <c r="AK4785" s="216"/>
      <c r="AL4785" s="216"/>
      <c r="FY4785" s="184"/>
      <c r="JJ4785" s="184"/>
    </row>
    <row r="4786" spans="2:270">
      <c r="B4786" s="202"/>
      <c r="E4786" s="216"/>
      <c r="F4786" s="216"/>
      <c r="G4786" s="216"/>
      <c r="H4786" s="216"/>
      <c r="I4786" s="216"/>
      <c r="J4786" s="216"/>
      <c r="K4786" s="216"/>
      <c r="L4786" s="216"/>
      <c r="M4786" s="216"/>
      <c r="N4786" s="216"/>
      <c r="O4786" s="216"/>
      <c r="P4786" s="216"/>
      <c r="Q4786" s="216"/>
      <c r="R4786" s="216"/>
      <c r="S4786" s="216"/>
      <c r="T4786" s="216"/>
      <c r="U4786" s="216"/>
      <c r="V4786" s="216"/>
      <c r="W4786" s="216"/>
      <c r="X4786" s="216"/>
      <c r="Y4786" s="216"/>
      <c r="Z4786" s="216"/>
      <c r="AA4786" s="216"/>
      <c r="AB4786" s="216"/>
      <c r="AC4786" s="216"/>
      <c r="AD4786" s="216"/>
      <c r="AE4786" s="216"/>
      <c r="AF4786" s="216"/>
      <c r="AG4786" s="216"/>
      <c r="AH4786" s="216"/>
      <c r="AI4786" s="216"/>
      <c r="AJ4786" s="216"/>
      <c r="AK4786" s="216"/>
      <c r="AL4786" s="216"/>
      <c r="FY4786" s="184"/>
      <c r="JJ4786" s="184"/>
    </row>
    <row r="4787" spans="2:270">
      <c r="B4787" s="202"/>
      <c r="E4787" s="216"/>
      <c r="F4787" s="216"/>
      <c r="G4787" s="216"/>
      <c r="H4787" s="216"/>
      <c r="I4787" s="216"/>
      <c r="J4787" s="216"/>
      <c r="K4787" s="216"/>
      <c r="L4787" s="216"/>
      <c r="M4787" s="216"/>
      <c r="N4787" s="216"/>
      <c r="O4787" s="216"/>
      <c r="P4787" s="216"/>
      <c r="Q4787" s="216"/>
      <c r="R4787" s="216"/>
      <c r="S4787" s="216"/>
      <c r="T4787" s="216"/>
      <c r="U4787" s="216"/>
      <c r="V4787" s="216"/>
      <c r="W4787" s="216"/>
      <c r="X4787" s="216"/>
      <c r="Y4787" s="216"/>
      <c r="Z4787" s="216"/>
      <c r="AA4787" s="216"/>
      <c r="AB4787" s="216"/>
      <c r="AC4787" s="216"/>
      <c r="AD4787" s="216"/>
      <c r="AE4787" s="216"/>
      <c r="AF4787" s="216"/>
      <c r="AG4787" s="216"/>
      <c r="AH4787" s="216"/>
      <c r="AI4787" s="216"/>
      <c r="AJ4787" s="216"/>
      <c r="AK4787" s="216"/>
      <c r="AL4787" s="216"/>
      <c r="FY4787" s="184"/>
      <c r="JJ4787" s="184"/>
    </row>
    <row r="4788" spans="2:270">
      <c r="B4788" s="202"/>
      <c r="E4788" s="216"/>
      <c r="F4788" s="216"/>
      <c r="G4788" s="216"/>
      <c r="H4788" s="216"/>
      <c r="I4788" s="216"/>
      <c r="J4788" s="216"/>
      <c r="K4788" s="216"/>
      <c r="L4788" s="216"/>
      <c r="M4788" s="216"/>
      <c r="N4788" s="216"/>
      <c r="O4788" s="216"/>
      <c r="P4788" s="216"/>
      <c r="Q4788" s="216"/>
      <c r="R4788" s="216"/>
      <c r="S4788" s="216"/>
      <c r="T4788" s="216"/>
      <c r="U4788" s="216"/>
      <c r="V4788" s="216"/>
      <c r="W4788" s="216"/>
      <c r="X4788" s="216"/>
      <c r="Y4788" s="216"/>
      <c r="Z4788" s="216"/>
      <c r="AA4788" s="216"/>
      <c r="AB4788" s="216"/>
      <c r="AC4788" s="216"/>
      <c r="AD4788" s="216"/>
      <c r="AE4788" s="216"/>
      <c r="AF4788" s="216"/>
      <c r="AG4788" s="216"/>
      <c r="AH4788" s="216"/>
      <c r="AI4788" s="216"/>
      <c r="AJ4788" s="216"/>
      <c r="AK4788" s="216"/>
      <c r="AL4788" s="216"/>
      <c r="FY4788" s="184"/>
      <c r="JJ4788" s="184"/>
    </row>
    <row r="4789" spans="2:270">
      <c r="B4789" s="202"/>
      <c r="E4789" s="216"/>
      <c r="F4789" s="216"/>
      <c r="G4789" s="216"/>
      <c r="H4789" s="216"/>
      <c r="I4789" s="216"/>
      <c r="J4789" s="216"/>
      <c r="K4789" s="216"/>
      <c r="L4789" s="216"/>
      <c r="M4789" s="216"/>
      <c r="N4789" s="216"/>
      <c r="O4789" s="216"/>
      <c r="P4789" s="216"/>
      <c r="Q4789" s="216"/>
      <c r="R4789" s="216"/>
      <c r="S4789" s="216"/>
      <c r="T4789" s="216"/>
      <c r="U4789" s="216"/>
      <c r="V4789" s="216"/>
      <c r="W4789" s="216"/>
      <c r="X4789" s="216"/>
      <c r="Y4789" s="216"/>
      <c r="Z4789" s="216"/>
      <c r="AA4789" s="216"/>
      <c r="AB4789" s="216"/>
      <c r="AC4789" s="216"/>
      <c r="AD4789" s="216"/>
      <c r="AE4789" s="216"/>
      <c r="AF4789" s="216"/>
      <c r="AG4789" s="216"/>
      <c r="AH4789" s="216"/>
      <c r="AI4789" s="216"/>
      <c r="AJ4789" s="216"/>
      <c r="AK4789" s="216"/>
      <c r="AL4789" s="216"/>
      <c r="FY4789" s="184"/>
      <c r="JJ4789" s="184"/>
    </row>
    <row r="4790" spans="2:270">
      <c r="B4790" s="202"/>
      <c r="E4790" s="216"/>
      <c r="F4790" s="216"/>
      <c r="G4790" s="216"/>
      <c r="H4790" s="216"/>
      <c r="I4790" s="216"/>
      <c r="J4790" s="216"/>
      <c r="K4790" s="216"/>
      <c r="L4790" s="216"/>
      <c r="M4790" s="216"/>
      <c r="N4790" s="216"/>
      <c r="O4790" s="216"/>
      <c r="P4790" s="216"/>
      <c r="Q4790" s="216"/>
      <c r="R4790" s="216"/>
      <c r="S4790" s="216"/>
      <c r="T4790" s="216"/>
      <c r="U4790" s="216"/>
      <c r="V4790" s="216"/>
      <c r="W4790" s="216"/>
      <c r="X4790" s="216"/>
      <c r="Y4790" s="216"/>
      <c r="Z4790" s="216"/>
      <c r="AA4790" s="216"/>
      <c r="AB4790" s="216"/>
      <c r="AC4790" s="216"/>
      <c r="AD4790" s="216"/>
      <c r="AE4790" s="216"/>
      <c r="AF4790" s="216"/>
      <c r="AG4790" s="216"/>
      <c r="AH4790" s="216"/>
      <c r="AI4790" s="216"/>
      <c r="AJ4790" s="216"/>
      <c r="AK4790" s="216"/>
      <c r="AL4790" s="216"/>
      <c r="FY4790" s="184"/>
      <c r="JJ4790" s="184"/>
    </row>
    <row r="4791" spans="2:270">
      <c r="B4791" s="202"/>
      <c r="E4791" s="216"/>
      <c r="F4791" s="216"/>
      <c r="G4791" s="216"/>
      <c r="H4791" s="216"/>
      <c r="I4791" s="216"/>
      <c r="J4791" s="216"/>
      <c r="K4791" s="216"/>
      <c r="L4791" s="216"/>
      <c r="M4791" s="216"/>
      <c r="N4791" s="216"/>
      <c r="O4791" s="216"/>
      <c r="P4791" s="216"/>
      <c r="Q4791" s="216"/>
      <c r="R4791" s="216"/>
      <c r="S4791" s="216"/>
      <c r="T4791" s="216"/>
      <c r="U4791" s="216"/>
      <c r="V4791" s="216"/>
      <c r="W4791" s="216"/>
      <c r="X4791" s="216"/>
      <c r="Y4791" s="216"/>
      <c r="Z4791" s="216"/>
      <c r="AA4791" s="216"/>
      <c r="AB4791" s="216"/>
      <c r="AC4791" s="216"/>
      <c r="AD4791" s="216"/>
      <c r="AE4791" s="216"/>
      <c r="AF4791" s="216"/>
      <c r="AG4791" s="216"/>
      <c r="AH4791" s="216"/>
      <c r="AI4791" s="216"/>
      <c r="AJ4791" s="216"/>
      <c r="AK4791" s="216"/>
      <c r="AL4791" s="216"/>
      <c r="FY4791" s="184"/>
      <c r="JJ4791" s="184"/>
    </row>
    <row r="4792" spans="2:270">
      <c r="B4792" s="202"/>
      <c r="E4792" s="216"/>
      <c r="F4792" s="216"/>
      <c r="G4792" s="216"/>
      <c r="H4792" s="216"/>
      <c r="I4792" s="216"/>
      <c r="J4792" s="216"/>
      <c r="K4792" s="216"/>
      <c r="L4792" s="216"/>
      <c r="M4792" s="216"/>
      <c r="N4792" s="216"/>
      <c r="O4792" s="216"/>
      <c r="P4792" s="216"/>
      <c r="Q4792" s="216"/>
      <c r="R4792" s="216"/>
      <c r="S4792" s="216"/>
      <c r="T4792" s="216"/>
      <c r="U4792" s="216"/>
      <c r="V4792" s="216"/>
      <c r="W4792" s="216"/>
      <c r="X4792" s="216"/>
      <c r="Y4792" s="216"/>
      <c r="Z4792" s="216"/>
      <c r="AA4792" s="216"/>
      <c r="AB4792" s="216"/>
      <c r="AC4792" s="216"/>
      <c r="AD4792" s="216"/>
      <c r="AE4792" s="216"/>
      <c r="AF4792" s="216"/>
      <c r="AG4792" s="216"/>
      <c r="AH4792" s="216"/>
      <c r="AI4792" s="216"/>
      <c r="AJ4792" s="216"/>
      <c r="AK4792" s="216"/>
      <c r="AL4792" s="216"/>
      <c r="FY4792" s="184"/>
      <c r="JJ4792" s="184"/>
    </row>
    <row r="4793" spans="2:270">
      <c r="B4793" s="202"/>
      <c r="E4793" s="216"/>
      <c r="F4793" s="216"/>
      <c r="G4793" s="216"/>
      <c r="H4793" s="216"/>
      <c r="I4793" s="216"/>
      <c r="J4793" s="216"/>
      <c r="K4793" s="216"/>
      <c r="L4793" s="216"/>
      <c r="M4793" s="216"/>
      <c r="N4793" s="216"/>
      <c r="O4793" s="216"/>
      <c r="P4793" s="216"/>
      <c r="Q4793" s="216"/>
      <c r="R4793" s="216"/>
      <c r="S4793" s="216"/>
      <c r="T4793" s="216"/>
      <c r="U4793" s="216"/>
      <c r="V4793" s="216"/>
      <c r="W4793" s="216"/>
      <c r="X4793" s="216"/>
      <c r="Y4793" s="216"/>
      <c r="Z4793" s="216"/>
      <c r="AA4793" s="216"/>
      <c r="AB4793" s="216"/>
      <c r="AC4793" s="216"/>
      <c r="AD4793" s="216"/>
      <c r="AE4793" s="216"/>
      <c r="AF4793" s="216"/>
      <c r="AG4793" s="216"/>
      <c r="AH4793" s="216"/>
      <c r="AI4793" s="216"/>
      <c r="AJ4793" s="216"/>
      <c r="AK4793" s="216"/>
      <c r="AL4793" s="216"/>
      <c r="FY4793" s="184"/>
      <c r="JJ4793" s="184"/>
    </row>
    <row r="4794" spans="2:270">
      <c r="B4794" s="202"/>
      <c r="E4794" s="216"/>
      <c r="F4794" s="216"/>
      <c r="G4794" s="216"/>
      <c r="H4794" s="216"/>
      <c r="I4794" s="216"/>
      <c r="J4794" s="216"/>
      <c r="K4794" s="216"/>
      <c r="L4794" s="216"/>
      <c r="M4794" s="216"/>
      <c r="N4794" s="216"/>
      <c r="O4794" s="216"/>
      <c r="P4794" s="216"/>
      <c r="Q4794" s="216"/>
      <c r="R4794" s="216"/>
      <c r="S4794" s="216"/>
      <c r="T4794" s="216"/>
      <c r="U4794" s="216"/>
      <c r="V4794" s="216"/>
      <c r="W4794" s="216"/>
      <c r="X4794" s="216"/>
      <c r="Y4794" s="216"/>
      <c r="Z4794" s="216"/>
      <c r="AA4794" s="216"/>
      <c r="AB4794" s="216"/>
      <c r="AC4794" s="216"/>
      <c r="AD4794" s="216"/>
      <c r="AE4794" s="216"/>
      <c r="AF4794" s="216"/>
      <c r="AG4794" s="216"/>
      <c r="AH4794" s="216"/>
      <c r="AI4794" s="216"/>
      <c r="AJ4794" s="216"/>
      <c r="AK4794" s="216"/>
      <c r="AL4794" s="216"/>
      <c r="FY4794" s="184"/>
      <c r="JJ4794" s="184"/>
    </row>
    <row r="4795" spans="2:270">
      <c r="B4795" s="202"/>
      <c r="E4795" s="216"/>
      <c r="F4795" s="216"/>
      <c r="G4795" s="216"/>
      <c r="H4795" s="216"/>
      <c r="I4795" s="216"/>
      <c r="J4795" s="216"/>
      <c r="K4795" s="216"/>
      <c r="L4795" s="216"/>
      <c r="M4795" s="216"/>
      <c r="N4795" s="216"/>
      <c r="O4795" s="216"/>
      <c r="P4795" s="216"/>
      <c r="Q4795" s="216"/>
      <c r="R4795" s="216"/>
      <c r="S4795" s="216"/>
      <c r="T4795" s="216"/>
      <c r="U4795" s="216"/>
      <c r="V4795" s="216"/>
      <c r="W4795" s="216"/>
      <c r="X4795" s="216"/>
      <c r="Y4795" s="216"/>
      <c r="Z4795" s="216"/>
      <c r="AA4795" s="216"/>
      <c r="AB4795" s="216"/>
      <c r="AC4795" s="216"/>
      <c r="AD4795" s="216"/>
      <c r="AE4795" s="216"/>
      <c r="AF4795" s="216"/>
      <c r="AG4795" s="216"/>
      <c r="AH4795" s="216"/>
      <c r="AI4795" s="216"/>
      <c r="AJ4795" s="216"/>
      <c r="AK4795" s="216"/>
      <c r="AL4795" s="216"/>
      <c r="FY4795" s="184"/>
      <c r="JJ4795" s="184"/>
    </row>
    <row r="4796" spans="2:270">
      <c r="B4796" s="202"/>
      <c r="E4796" s="216"/>
      <c r="F4796" s="216"/>
      <c r="G4796" s="216"/>
      <c r="H4796" s="216"/>
      <c r="I4796" s="216"/>
      <c r="J4796" s="216"/>
      <c r="K4796" s="216"/>
      <c r="L4796" s="216"/>
      <c r="M4796" s="216"/>
      <c r="N4796" s="216"/>
      <c r="O4796" s="216"/>
      <c r="P4796" s="216"/>
      <c r="Q4796" s="216"/>
      <c r="R4796" s="216"/>
      <c r="S4796" s="216"/>
      <c r="T4796" s="216"/>
      <c r="U4796" s="216"/>
      <c r="V4796" s="216"/>
      <c r="W4796" s="216"/>
      <c r="X4796" s="216"/>
      <c r="Y4796" s="216"/>
      <c r="Z4796" s="216"/>
      <c r="AA4796" s="216"/>
      <c r="AB4796" s="216"/>
      <c r="AC4796" s="216"/>
      <c r="AD4796" s="216"/>
      <c r="AE4796" s="216"/>
      <c r="AF4796" s="216"/>
      <c r="AG4796" s="216"/>
      <c r="AH4796" s="216"/>
      <c r="AI4796" s="216"/>
      <c r="AJ4796" s="216"/>
      <c r="AK4796" s="216"/>
      <c r="AL4796" s="216"/>
      <c r="FY4796" s="184"/>
      <c r="JJ4796" s="184"/>
    </row>
    <row r="4797" spans="2:270">
      <c r="B4797" s="202"/>
      <c r="E4797" s="216"/>
      <c r="F4797" s="216"/>
      <c r="G4797" s="216"/>
      <c r="H4797" s="216"/>
      <c r="I4797" s="216"/>
      <c r="J4797" s="216"/>
      <c r="K4797" s="216"/>
      <c r="L4797" s="216"/>
      <c r="M4797" s="216"/>
      <c r="N4797" s="216"/>
      <c r="O4797" s="216"/>
      <c r="P4797" s="216"/>
      <c r="Q4797" s="216"/>
      <c r="R4797" s="216"/>
      <c r="S4797" s="216"/>
      <c r="T4797" s="216"/>
      <c r="U4797" s="216"/>
      <c r="V4797" s="216"/>
      <c r="W4797" s="216"/>
      <c r="X4797" s="216"/>
      <c r="Y4797" s="216"/>
      <c r="Z4797" s="216"/>
      <c r="AA4797" s="216"/>
      <c r="AB4797" s="216"/>
      <c r="AC4797" s="216"/>
      <c r="AD4797" s="216"/>
      <c r="AE4797" s="216"/>
      <c r="AF4797" s="216"/>
      <c r="AG4797" s="216"/>
      <c r="AH4797" s="216"/>
      <c r="AI4797" s="216"/>
      <c r="AJ4797" s="216"/>
      <c r="AK4797" s="216"/>
      <c r="AL4797" s="216"/>
      <c r="FY4797" s="184"/>
      <c r="JJ4797" s="184"/>
    </row>
    <row r="4798" spans="2:270">
      <c r="B4798" s="202"/>
      <c r="E4798" s="216"/>
      <c r="F4798" s="216"/>
      <c r="G4798" s="216"/>
      <c r="H4798" s="216"/>
      <c r="I4798" s="216"/>
      <c r="J4798" s="216"/>
      <c r="K4798" s="216"/>
      <c r="L4798" s="216"/>
      <c r="M4798" s="216"/>
      <c r="N4798" s="216"/>
      <c r="O4798" s="216"/>
      <c r="P4798" s="216"/>
      <c r="Q4798" s="216"/>
      <c r="R4798" s="216"/>
      <c r="S4798" s="216"/>
      <c r="T4798" s="216"/>
      <c r="U4798" s="216"/>
      <c r="V4798" s="216"/>
      <c r="W4798" s="216"/>
      <c r="X4798" s="216"/>
      <c r="Y4798" s="216"/>
      <c r="Z4798" s="216"/>
      <c r="AA4798" s="216"/>
      <c r="AB4798" s="216"/>
      <c r="AC4798" s="216"/>
      <c r="AD4798" s="216"/>
      <c r="AE4798" s="216"/>
      <c r="AF4798" s="216"/>
      <c r="AG4798" s="216"/>
      <c r="AH4798" s="216"/>
      <c r="AI4798" s="216"/>
      <c r="AJ4798" s="216"/>
      <c r="AK4798" s="216"/>
      <c r="AL4798" s="216"/>
      <c r="FY4798" s="184"/>
      <c r="JJ4798" s="184"/>
    </row>
    <row r="4799" spans="2:270">
      <c r="B4799" s="202"/>
      <c r="E4799" s="216"/>
      <c r="F4799" s="216"/>
      <c r="G4799" s="216"/>
      <c r="H4799" s="216"/>
      <c r="I4799" s="216"/>
      <c r="J4799" s="216"/>
      <c r="K4799" s="216"/>
      <c r="L4799" s="216"/>
      <c r="M4799" s="216"/>
      <c r="N4799" s="216"/>
      <c r="O4799" s="216"/>
      <c r="P4799" s="216"/>
      <c r="Q4799" s="216"/>
      <c r="R4799" s="216"/>
      <c r="S4799" s="216"/>
      <c r="T4799" s="216"/>
      <c r="U4799" s="216"/>
      <c r="V4799" s="216"/>
      <c r="W4799" s="216"/>
      <c r="X4799" s="216"/>
      <c r="Y4799" s="216"/>
      <c r="Z4799" s="216"/>
      <c r="AA4799" s="216"/>
      <c r="AB4799" s="216"/>
      <c r="AC4799" s="216"/>
      <c r="AD4799" s="216"/>
      <c r="AE4799" s="216"/>
      <c r="AF4799" s="216"/>
      <c r="AG4799" s="216"/>
      <c r="AH4799" s="216"/>
      <c r="AI4799" s="216"/>
      <c r="AJ4799" s="216"/>
      <c r="AK4799" s="216"/>
      <c r="AL4799" s="216"/>
      <c r="FY4799" s="184"/>
      <c r="JJ4799" s="184"/>
    </row>
    <row r="4800" spans="2:270">
      <c r="B4800" s="202"/>
      <c r="E4800" s="216"/>
      <c r="F4800" s="216"/>
      <c r="G4800" s="216"/>
      <c r="H4800" s="216"/>
      <c r="I4800" s="216"/>
      <c r="J4800" s="216"/>
      <c r="K4800" s="216"/>
      <c r="L4800" s="216"/>
      <c r="M4800" s="216"/>
      <c r="N4800" s="216"/>
      <c r="O4800" s="216"/>
      <c r="P4800" s="216"/>
      <c r="Q4800" s="216"/>
      <c r="R4800" s="216"/>
      <c r="S4800" s="216"/>
      <c r="T4800" s="216"/>
      <c r="U4800" s="216"/>
      <c r="V4800" s="216"/>
      <c r="W4800" s="216"/>
      <c r="X4800" s="216"/>
      <c r="Y4800" s="216"/>
      <c r="Z4800" s="216"/>
      <c r="AA4800" s="216"/>
      <c r="AB4800" s="216"/>
      <c r="AC4800" s="216"/>
      <c r="AD4800" s="216"/>
      <c r="AE4800" s="216"/>
      <c r="AF4800" s="216"/>
      <c r="AG4800" s="216"/>
      <c r="AH4800" s="216"/>
      <c r="AI4800" s="216"/>
      <c r="AJ4800" s="216"/>
      <c r="AK4800" s="216"/>
      <c r="AL4800" s="216"/>
      <c r="FY4800" s="184"/>
      <c r="JJ4800" s="184"/>
    </row>
    <row r="4801" spans="2:270">
      <c r="B4801" s="202"/>
      <c r="E4801" s="216"/>
      <c r="F4801" s="216"/>
      <c r="G4801" s="216"/>
      <c r="H4801" s="216"/>
      <c r="I4801" s="216"/>
      <c r="J4801" s="216"/>
      <c r="K4801" s="216"/>
      <c r="L4801" s="216"/>
      <c r="M4801" s="216"/>
      <c r="N4801" s="216"/>
      <c r="O4801" s="216"/>
      <c r="P4801" s="216"/>
      <c r="Q4801" s="216"/>
      <c r="R4801" s="216"/>
      <c r="S4801" s="216"/>
      <c r="T4801" s="216"/>
      <c r="U4801" s="216"/>
      <c r="V4801" s="216"/>
      <c r="W4801" s="216"/>
      <c r="X4801" s="216"/>
      <c r="Y4801" s="216"/>
      <c r="Z4801" s="216"/>
      <c r="AA4801" s="216"/>
      <c r="AB4801" s="216"/>
      <c r="AC4801" s="216"/>
      <c r="AD4801" s="216"/>
      <c r="AE4801" s="216"/>
      <c r="AF4801" s="216"/>
      <c r="AG4801" s="216"/>
      <c r="AH4801" s="216"/>
      <c r="AI4801" s="216"/>
      <c r="AJ4801" s="216"/>
      <c r="AK4801" s="216"/>
      <c r="AL4801" s="216"/>
      <c r="FY4801" s="184"/>
      <c r="JJ4801" s="184"/>
    </row>
    <row r="4802" spans="2:270">
      <c r="B4802" s="202"/>
      <c r="E4802" s="216"/>
      <c r="F4802" s="216"/>
      <c r="G4802" s="216"/>
      <c r="H4802" s="216"/>
      <c r="I4802" s="216"/>
      <c r="J4802" s="216"/>
      <c r="K4802" s="216"/>
      <c r="L4802" s="216"/>
      <c r="M4802" s="216"/>
      <c r="N4802" s="216"/>
      <c r="O4802" s="216"/>
      <c r="P4802" s="216"/>
      <c r="Q4802" s="216"/>
      <c r="R4802" s="216"/>
      <c r="S4802" s="216"/>
      <c r="T4802" s="216"/>
      <c r="U4802" s="216"/>
      <c r="V4802" s="216"/>
      <c r="W4802" s="216"/>
      <c r="X4802" s="216"/>
      <c r="Y4802" s="216"/>
      <c r="Z4802" s="216"/>
      <c r="AA4802" s="216"/>
      <c r="AB4802" s="216"/>
      <c r="AC4802" s="216"/>
      <c r="AD4802" s="216"/>
      <c r="AE4802" s="216"/>
      <c r="AF4802" s="216"/>
      <c r="AG4802" s="216"/>
      <c r="AH4802" s="216"/>
      <c r="AI4802" s="216"/>
      <c r="AJ4802" s="216"/>
      <c r="AK4802" s="216"/>
      <c r="AL4802" s="216"/>
      <c r="FY4802" s="184"/>
      <c r="JJ4802" s="184"/>
    </row>
    <row r="4803" spans="2:270">
      <c r="B4803" s="202"/>
      <c r="E4803" s="216"/>
      <c r="F4803" s="216"/>
      <c r="G4803" s="216"/>
      <c r="H4803" s="216"/>
      <c r="I4803" s="216"/>
      <c r="J4803" s="216"/>
      <c r="K4803" s="216"/>
      <c r="L4803" s="216"/>
      <c r="M4803" s="216"/>
      <c r="N4803" s="216"/>
      <c r="O4803" s="216"/>
      <c r="P4803" s="216"/>
      <c r="Q4803" s="216"/>
      <c r="R4803" s="216"/>
      <c r="S4803" s="216"/>
      <c r="T4803" s="216"/>
      <c r="U4803" s="216"/>
      <c r="V4803" s="216"/>
      <c r="W4803" s="216"/>
      <c r="X4803" s="216"/>
      <c r="Y4803" s="216"/>
      <c r="Z4803" s="216"/>
      <c r="AA4803" s="216"/>
      <c r="AB4803" s="216"/>
      <c r="AC4803" s="216"/>
      <c r="AD4803" s="216"/>
      <c r="AE4803" s="216"/>
      <c r="AF4803" s="216"/>
      <c r="AG4803" s="216"/>
      <c r="AH4803" s="216"/>
      <c r="AI4803" s="216"/>
      <c r="AJ4803" s="216"/>
      <c r="AK4803" s="216"/>
      <c r="AL4803" s="216"/>
      <c r="FY4803" s="184"/>
      <c r="JJ4803" s="184"/>
    </row>
    <row r="4804" spans="2:270">
      <c r="B4804" s="202"/>
      <c r="E4804" s="216"/>
      <c r="F4804" s="216"/>
      <c r="G4804" s="216"/>
      <c r="H4804" s="216"/>
      <c r="I4804" s="216"/>
      <c r="J4804" s="216"/>
      <c r="K4804" s="216"/>
      <c r="L4804" s="216"/>
      <c r="M4804" s="216"/>
      <c r="N4804" s="216"/>
      <c r="O4804" s="216"/>
      <c r="P4804" s="216"/>
      <c r="Q4804" s="216"/>
      <c r="R4804" s="216"/>
      <c r="S4804" s="216"/>
      <c r="T4804" s="216"/>
      <c r="U4804" s="216"/>
      <c r="V4804" s="216"/>
      <c r="W4804" s="216"/>
      <c r="X4804" s="216"/>
      <c r="Y4804" s="216"/>
      <c r="Z4804" s="216"/>
      <c r="AA4804" s="216"/>
      <c r="AB4804" s="216"/>
      <c r="AC4804" s="216"/>
      <c r="AD4804" s="216"/>
      <c r="AE4804" s="216"/>
      <c r="AF4804" s="216"/>
      <c r="AG4804" s="216"/>
      <c r="AH4804" s="216"/>
      <c r="AI4804" s="216"/>
      <c r="AJ4804" s="216"/>
      <c r="AK4804" s="216"/>
      <c r="AL4804" s="216"/>
      <c r="FY4804" s="184"/>
      <c r="JJ4804" s="184"/>
    </row>
    <row r="4805" spans="2:270">
      <c r="B4805" s="202"/>
      <c r="E4805" s="216"/>
      <c r="F4805" s="216"/>
      <c r="G4805" s="216"/>
      <c r="H4805" s="216"/>
      <c r="I4805" s="216"/>
      <c r="J4805" s="216"/>
      <c r="K4805" s="216"/>
      <c r="L4805" s="216"/>
      <c r="M4805" s="216"/>
      <c r="N4805" s="216"/>
      <c r="O4805" s="216"/>
      <c r="P4805" s="216"/>
      <c r="Q4805" s="216"/>
      <c r="R4805" s="216"/>
      <c r="S4805" s="216"/>
      <c r="T4805" s="216"/>
      <c r="U4805" s="216"/>
      <c r="V4805" s="216"/>
      <c r="W4805" s="216"/>
      <c r="X4805" s="216"/>
      <c r="Y4805" s="216"/>
      <c r="Z4805" s="216"/>
      <c r="AA4805" s="216"/>
      <c r="AB4805" s="216"/>
      <c r="AC4805" s="216"/>
      <c r="AD4805" s="216"/>
      <c r="AE4805" s="216"/>
      <c r="AF4805" s="216"/>
      <c r="AG4805" s="216"/>
      <c r="AH4805" s="216"/>
      <c r="AI4805" s="216"/>
      <c r="AJ4805" s="216"/>
      <c r="AK4805" s="216"/>
      <c r="AL4805" s="216"/>
      <c r="FY4805" s="184"/>
      <c r="JJ4805" s="184"/>
    </row>
    <row r="4806" spans="2:270">
      <c r="B4806" s="202"/>
      <c r="E4806" s="216"/>
      <c r="F4806" s="216"/>
      <c r="G4806" s="216"/>
      <c r="H4806" s="216"/>
      <c r="I4806" s="216"/>
      <c r="J4806" s="216"/>
      <c r="K4806" s="216"/>
      <c r="L4806" s="216"/>
      <c r="M4806" s="216"/>
      <c r="N4806" s="216"/>
      <c r="O4806" s="216"/>
      <c r="P4806" s="216"/>
      <c r="Q4806" s="216"/>
      <c r="R4806" s="216"/>
      <c r="S4806" s="216"/>
      <c r="T4806" s="216"/>
      <c r="U4806" s="216"/>
      <c r="V4806" s="216"/>
      <c r="W4806" s="216"/>
      <c r="X4806" s="216"/>
      <c r="Y4806" s="216"/>
      <c r="Z4806" s="216"/>
      <c r="AA4806" s="216"/>
      <c r="AB4806" s="216"/>
      <c r="AC4806" s="216"/>
      <c r="AD4806" s="216"/>
      <c r="AE4806" s="216"/>
      <c r="AF4806" s="216"/>
      <c r="AG4806" s="216"/>
      <c r="AH4806" s="216"/>
      <c r="AI4806" s="216"/>
      <c r="AJ4806" s="216"/>
      <c r="AK4806" s="216"/>
      <c r="AL4806" s="216"/>
      <c r="FY4806" s="184"/>
      <c r="JJ4806" s="184"/>
    </row>
    <row r="4807" spans="2:270">
      <c r="B4807" s="202"/>
      <c r="E4807" s="216"/>
      <c r="F4807" s="216"/>
      <c r="G4807" s="216"/>
      <c r="H4807" s="216"/>
      <c r="I4807" s="216"/>
      <c r="J4807" s="216"/>
      <c r="K4807" s="216"/>
      <c r="L4807" s="216"/>
      <c r="M4807" s="216"/>
      <c r="N4807" s="216"/>
      <c r="O4807" s="216"/>
      <c r="P4807" s="216"/>
      <c r="Q4807" s="216"/>
      <c r="R4807" s="216"/>
      <c r="S4807" s="216"/>
      <c r="T4807" s="216"/>
      <c r="U4807" s="216"/>
      <c r="V4807" s="216"/>
      <c r="W4807" s="216"/>
      <c r="X4807" s="216"/>
      <c r="Y4807" s="216"/>
      <c r="Z4807" s="216"/>
      <c r="AA4807" s="216"/>
      <c r="AB4807" s="216"/>
      <c r="AC4807" s="216"/>
      <c r="AD4807" s="216"/>
      <c r="AE4807" s="216"/>
      <c r="AF4807" s="216"/>
      <c r="AG4807" s="216"/>
      <c r="AH4807" s="216"/>
      <c r="AI4807" s="216"/>
      <c r="AJ4807" s="216"/>
      <c r="AK4807" s="216"/>
      <c r="AL4807" s="216"/>
      <c r="FY4807" s="184"/>
      <c r="JJ4807" s="184"/>
    </row>
    <row r="4808" spans="2:270">
      <c r="B4808" s="202"/>
      <c r="E4808" s="216"/>
      <c r="F4808" s="216"/>
      <c r="G4808" s="216"/>
      <c r="H4808" s="216"/>
      <c r="I4808" s="216"/>
      <c r="J4808" s="216"/>
      <c r="K4808" s="216"/>
      <c r="L4808" s="216"/>
      <c r="M4808" s="216"/>
      <c r="N4808" s="216"/>
      <c r="O4808" s="216"/>
      <c r="P4808" s="216"/>
      <c r="Q4808" s="216"/>
      <c r="R4808" s="216"/>
      <c r="S4808" s="216"/>
      <c r="T4808" s="216"/>
      <c r="U4808" s="216"/>
      <c r="V4808" s="216"/>
      <c r="W4808" s="216"/>
      <c r="X4808" s="216"/>
      <c r="Y4808" s="216"/>
      <c r="Z4808" s="216"/>
      <c r="AA4808" s="216"/>
      <c r="AB4808" s="216"/>
      <c r="AC4808" s="216"/>
      <c r="AD4808" s="216"/>
      <c r="AE4808" s="216"/>
      <c r="AF4808" s="216"/>
      <c r="AG4808" s="216"/>
      <c r="AH4808" s="216"/>
      <c r="AI4808" s="216"/>
      <c r="AJ4808" s="216"/>
      <c r="AK4808" s="216"/>
      <c r="AL4808" s="216"/>
      <c r="FY4808" s="184"/>
      <c r="JJ4808" s="184"/>
    </row>
    <row r="4809" spans="2:270">
      <c r="B4809" s="202"/>
      <c r="E4809" s="216"/>
      <c r="F4809" s="216"/>
      <c r="G4809" s="216"/>
      <c r="H4809" s="216"/>
      <c r="I4809" s="216"/>
      <c r="J4809" s="216"/>
      <c r="K4809" s="216"/>
      <c r="L4809" s="216"/>
      <c r="M4809" s="216"/>
      <c r="N4809" s="216"/>
      <c r="O4809" s="216"/>
      <c r="P4809" s="216"/>
      <c r="Q4809" s="216"/>
      <c r="R4809" s="216"/>
      <c r="S4809" s="216"/>
      <c r="T4809" s="216"/>
      <c r="U4809" s="216"/>
      <c r="V4809" s="216"/>
      <c r="W4809" s="216"/>
      <c r="X4809" s="216"/>
      <c r="Y4809" s="216"/>
      <c r="Z4809" s="216"/>
      <c r="AA4809" s="216"/>
      <c r="AB4809" s="216"/>
      <c r="AC4809" s="216"/>
      <c r="AD4809" s="216"/>
      <c r="AE4809" s="216"/>
      <c r="AF4809" s="216"/>
      <c r="AG4809" s="216"/>
      <c r="AH4809" s="216"/>
      <c r="AI4809" s="216"/>
      <c r="AJ4809" s="216"/>
      <c r="AK4809" s="216"/>
      <c r="AL4809" s="216"/>
      <c r="FY4809" s="184"/>
      <c r="JJ4809" s="184"/>
    </row>
    <row r="4810" spans="2:270">
      <c r="B4810" s="202"/>
      <c r="E4810" s="216"/>
      <c r="F4810" s="216"/>
      <c r="G4810" s="216"/>
      <c r="H4810" s="216"/>
      <c r="I4810" s="216"/>
      <c r="J4810" s="216"/>
      <c r="K4810" s="216"/>
      <c r="L4810" s="216"/>
      <c r="M4810" s="216"/>
      <c r="N4810" s="216"/>
      <c r="O4810" s="216"/>
      <c r="P4810" s="216"/>
      <c r="Q4810" s="216"/>
      <c r="R4810" s="216"/>
      <c r="S4810" s="216"/>
      <c r="T4810" s="216"/>
      <c r="U4810" s="216"/>
      <c r="V4810" s="216"/>
      <c r="W4810" s="216"/>
      <c r="X4810" s="216"/>
      <c r="Y4810" s="216"/>
      <c r="Z4810" s="216"/>
      <c r="AA4810" s="216"/>
      <c r="AB4810" s="216"/>
      <c r="AC4810" s="216"/>
      <c r="AD4810" s="216"/>
      <c r="AE4810" s="216"/>
      <c r="AF4810" s="216"/>
      <c r="AG4810" s="216"/>
      <c r="AH4810" s="216"/>
      <c r="AI4810" s="216"/>
      <c r="AJ4810" s="216"/>
      <c r="AK4810" s="216"/>
      <c r="AL4810" s="216"/>
      <c r="FY4810" s="184"/>
      <c r="JJ4810" s="184"/>
    </row>
    <row r="4811" spans="2:270">
      <c r="B4811" s="202"/>
      <c r="E4811" s="216"/>
      <c r="F4811" s="216"/>
      <c r="G4811" s="216"/>
      <c r="H4811" s="216"/>
      <c r="I4811" s="216"/>
      <c r="J4811" s="216"/>
      <c r="K4811" s="216"/>
      <c r="L4811" s="216"/>
      <c r="M4811" s="216"/>
      <c r="N4811" s="216"/>
      <c r="O4811" s="216"/>
      <c r="P4811" s="216"/>
      <c r="Q4811" s="216"/>
      <c r="R4811" s="216"/>
      <c r="S4811" s="216"/>
      <c r="T4811" s="216"/>
      <c r="U4811" s="216"/>
      <c r="V4811" s="216"/>
      <c r="W4811" s="216"/>
      <c r="X4811" s="216"/>
      <c r="Y4811" s="216"/>
      <c r="Z4811" s="216"/>
      <c r="AA4811" s="216"/>
      <c r="AB4811" s="216"/>
      <c r="AC4811" s="216"/>
      <c r="AD4811" s="216"/>
      <c r="AE4811" s="216"/>
      <c r="AF4811" s="216"/>
      <c r="AG4811" s="216"/>
      <c r="AH4811" s="216"/>
      <c r="AI4811" s="216"/>
      <c r="AJ4811" s="216"/>
      <c r="AK4811" s="216"/>
      <c r="AL4811" s="216"/>
      <c r="FY4811" s="184"/>
      <c r="JJ4811" s="184"/>
    </row>
    <row r="4812" spans="2:270">
      <c r="B4812" s="202"/>
      <c r="E4812" s="216"/>
      <c r="F4812" s="216"/>
      <c r="G4812" s="216"/>
      <c r="H4812" s="216"/>
      <c r="I4812" s="216"/>
      <c r="J4812" s="216"/>
      <c r="K4812" s="216"/>
      <c r="L4812" s="216"/>
      <c r="M4812" s="216"/>
      <c r="N4812" s="216"/>
      <c r="O4812" s="216"/>
      <c r="P4812" s="216"/>
      <c r="Q4812" s="216"/>
      <c r="R4812" s="216"/>
      <c r="S4812" s="216"/>
      <c r="T4812" s="216"/>
      <c r="U4812" s="216"/>
      <c r="V4812" s="216"/>
      <c r="W4812" s="216"/>
      <c r="X4812" s="216"/>
      <c r="Y4812" s="216"/>
      <c r="Z4812" s="216"/>
      <c r="AA4812" s="216"/>
      <c r="AB4812" s="216"/>
      <c r="AC4812" s="216"/>
      <c r="AD4812" s="216"/>
      <c r="AE4812" s="216"/>
      <c r="AF4812" s="216"/>
      <c r="AG4812" s="216"/>
      <c r="AH4812" s="216"/>
      <c r="AI4812" s="216"/>
      <c r="AJ4812" s="216"/>
      <c r="AK4812" s="216"/>
      <c r="AL4812" s="216"/>
      <c r="FY4812" s="184"/>
      <c r="JJ4812" s="184"/>
    </row>
    <row r="4813" spans="2:270">
      <c r="B4813" s="202"/>
      <c r="E4813" s="216"/>
      <c r="F4813" s="216"/>
      <c r="G4813" s="216"/>
      <c r="H4813" s="216"/>
      <c r="I4813" s="216"/>
      <c r="J4813" s="216"/>
      <c r="K4813" s="216"/>
      <c r="L4813" s="216"/>
      <c r="M4813" s="216"/>
      <c r="N4813" s="216"/>
      <c r="O4813" s="216"/>
      <c r="P4813" s="216"/>
      <c r="Q4813" s="216"/>
      <c r="R4813" s="216"/>
      <c r="S4813" s="216"/>
      <c r="T4813" s="216"/>
      <c r="U4813" s="216"/>
      <c r="V4813" s="216"/>
      <c r="W4813" s="216"/>
      <c r="X4813" s="216"/>
      <c r="Y4813" s="216"/>
      <c r="Z4813" s="216"/>
      <c r="AA4813" s="216"/>
      <c r="AB4813" s="216"/>
      <c r="AC4813" s="216"/>
      <c r="AD4813" s="216"/>
      <c r="AE4813" s="216"/>
      <c r="AF4813" s="216"/>
      <c r="AG4813" s="216"/>
      <c r="AH4813" s="216"/>
      <c r="AI4813" s="216"/>
      <c r="AJ4813" s="216"/>
      <c r="AK4813" s="216"/>
      <c r="AL4813" s="216"/>
      <c r="FY4813" s="184"/>
      <c r="JJ4813" s="184"/>
    </row>
    <row r="4814" spans="2:270">
      <c r="B4814" s="202"/>
      <c r="E4814" s="216"/>
      <c r="F4814" s="216"/>
      <c r="G4814" s="216"/>
      <c r="H4814" s="216"/>
      <c r="I4814" s="216"/>
      <c r="J4814" s="216"/>
      <c r="K4814" s="216"/>
      <c r="L4814" s="216"/>
      <c r="M4814" s="216"/>
      <c r="N4814" s="216"/>
      <c r="O4814" s="216"/>
      <c r="P4814" s="216"/>
      <c r="Q4814" s="216"/>
      <c r="R4814" s="216"/>
      <c r="S4814" s="216"/>
      <c r="T4814" s="216"/>
      <c r="U4814" s="216"/>
      <c r="V4814" s="216"/>
      <c r="W4814" s="216"/>
      <c r="X4814" s="216"/>
      <c r="Y4814" s="216"/>
      <c r="Z4814" s="216"/>
      <c r="AA4814" s="216"/>
      <c r="AB4814" s="216"/>
      <c r="AC4814" s="216"/>
      <c r="AD4814" s="216"/>
      <c r="AE4814" s="216"/>
      <c r="AF4814" s="216"/>
      <c r="AG4814" s="216"/>
      <c r="AH4814" s="216"/>
      <c r="AI4814" s="216"/>
      <c r="AJ4814" s="216"/>
      <c r="AK4814" s="216"/>
      <c r="AL4814" s="216"/>
      <c r="FY4814" s="184"/>
      <c r="JJ4814" s="184"/>
    </row>
    <row r="4815" spans="2:270">
      <c r="B4815" s="202"/>
      <c r="E4815" s="216"/>
      <c r="F4815" s="216"/>
      <c r="G4815" s="216"/>
      <c r="H4815" s="216"/>
      <c r="I4815" s="216"/>
      <c r="J4815" s="216"/>
      <c r="K4815" s="216"/>
      <c r="L4815" s="216"/>
      <c r="M4815" s="216"/>
      <c r="N4815" s="216"/>
      <c r="O4815" s="216"/>
      <c r="P4815" s="216"/>
      <c r="Q4815" s="216"/>
      <c r="R4815" s="216"/>
      <c r="S4815" s="216"/>
      <c r="T4815" s="216"/>
      <c r="U4815" s="216"/>
      <c r="V4815" s="216"/>
      <c r="W4815" s="216"/>
      <c r="X4815" s="216"/>
      <c r="Y4815" s="216"/>
      <c r="Z4815" s="216"/>
      <c r="AA4815" s="216"/>
      <c r="AB4815" s="216"/>
      <c r="AC4815" s="216"/>
      <c r="AD4815" s="216"/>
      <c r="AE4815" s="216"/>
      <c r="AF4815" s="216"/>
      <c r="AG4815" s="216"/>
      <c r="AH4815" s="216"/>
      <c r="AI4815" s="216"/>
      <c r="AJ4815" s="216"/>
      <c r="AK4815" s="216"/>
      <c r="AL4815" s="216"/>
      <c r="FY4815" s="184"/>
      <c r="JJ4815" s="184"/>
    </row>
    <row r="4816" spans="2:270">
      <c r="B4816" s="202"/>
      <c r="E4816" s="216"/>
      <c r="F4816" s="216"/>
      <c r="G4816" s="216"/>
      <c r="H4816" s="216"/>
      <c r="I4816" s="216"/>
      <c r="J4816" s="216"/>
      <c r="K4816" s="216"/>
      <c r="L4816" s="216"/>
      <c r="M4816" s="216"/>
      <c r="N4816" s="216"/>
      <c r="O4816" s="216"/>
      <c r="P4816" s="216"/>
      <c r="Q4816" s="216"/>
      <c r="R4816" s="216"/>
      <c r="S4816" s="216"/>
      <c r="T4816" s="216"/>
      <c r="U4816" s="216"/>
      <c r="V4816" s="216"/>
      <c r="W4816" s="216"/>
      <c r="X4816" s="216"/>
      <c r="Y4816" s="216"/>
      <c r="Z4816" s="216"/>
      <c r="AA4816" s="216"/>
      <c r="AB4816" s="216"/>
      <c r="AC4816" s="216"/>
      <c r="AD4816" s="216"/>
      <c r="AE4816" s="216"/>
      <c r="AF4816" s="216"/>
      <c r="AG4816" s="216"/>
      <c r="AH4816" s="216"/>
      <c r="AI4816" s="216"/>
      <c r="AJ4816" s="216"/>
      <c r="AK4816" s="216"/>
      <c r="AL4816" s="216"/>
      <c r="FY4816" s="184"/>
      <c r="JJ4816" s="184"/>
    </row>
    <row r="4817" spans="2:270">
      <c r="B4817" s="202"/>
      <c r="E4817" s="216"/>
      <c r="F4817" s="216"/>
      <c r="G4817" s="216"/>
      <c r="H4817" s="216"/>
      <c r="I4817" s="216"/>
      <c r="J4817" s="216"/>
      <c r="K4817" s="216"/>
      <c r="L4817" s="216"/>
      <c r="M4817" s="216"/>
      <c r="N4817" s="216"/>
      <c r="O4817" s="216"/>
      <c r="P4817" s="216"/>
      <c r="Q4817" s="216"/>
      <c r="R4817" s="216"/>
      <c r="S4817" s="216"/>
      <c r="T4817" s="216"/>
      <c r="U4817" s="216"/>
      <c r="V4817" s="216"/>
      <c r="W4817" s="216"/>
      <c r="X4817" s="216"/>
      <c r="Y4817" s="216"/>
      <c r="Z4817" s="216"/>
      <c r="AA4817" s="216"/>
      <c r="AB4817" s="216"/>
      <c r="AC4817" s="216"/>
      <c r="AD4817" s="216"/>
      <c r="AE4817" s="216"/>
      <c r="AF4817" s="216"/>
      <c r="AG4817" s="216"/>
      <c r="AH4817" s="216"/>
      <c r="AI4817" s="216"/>
      <c r="AJ4817" s="216"/>
      <c r="AK4817" s="216"/>
      <c r="AL4817" s="216"/>
      <c r="FY4817" s="184"/>
      <c r="JJ4817" s="184"/>
    </row>
    <row r="4818" spans="2:270">
      <c r="B4818" s="202"/>
      <c r="E4818" s="216"/>
      <c r="F4818" s="216"/>
      <c r="G4818" s="216"/>
      <c r="H4818" s="216"/>
      <c r="I4818" s="216"/>
      <c r="J4818" s="216"/>
      <c r="K4818" s="216"/>
      <c r="L4818" s="216"/>
      <c r="M4818" s="216"/>
      <c r="N4818" s="216"/>
      <c r="O4818" s="216"/>
      <c r="P4818" s="216"/>
      <c r="Q4818" s="216"/>
      <c r="R4818" s="216"/>
      <c r="S4818" s="216"/>
      <c r="T4818" s="216"/>
      <c r="U4818" s="216"/>
      <c r="V4818" s="216"/>
      <c r="W4818" s="216"/>
      <c r="X4818" s="216"/>
      <c r="Y4818" s="216"/>
      <c r="Z4818" s="216"/>
      <c r="AA4818" s="216"/>
      <c r="AB4818" s="216"/>
      <c r="AC4818" s="216"/>
      <c r="AD4818" s="216"/>
      <c r="AE4818" s="216"/>
      <c r="AF4818" s="216"/>
      <c r="AG4818" s="216"/>
      <c r="AH4818" s="216"/>
      <c r="AI4818" s="216"/>
      <c r="AJ4818" s="216"/>
      <c r="AK4818" s="216"/>
      <c r="AL4818" s="216"/>
      <c r="FY4818" s="184"/>
      <c r="JJ4818" s="184"/>
    </row>
    <row r="4819" spans="2:270">
      <c r="B4819" s="202"/>
      <c r="E4819" s="216"/>
      <c r="F4819" s="216"/>
      <c r="G4819" s="216"/>
      <c r="H4819" s="216"/>
      <c r="I4819" s="216"/>
      <c r="J4819" s="216"/>
      <c r="K4819" s="216"/>
      <c r="L4819" s="216"/>
      <c r="M4819" s="216"/>
      <c r="N4819" s="216"/>
      <c r="O4819" s="216"/>
      <c r="P4819" s="216"/>
      <c r="Q4819" s="216"/>
      <c r="R4819" s="216"/>
      <c r="S4819" s="216"/>
      <c r="T4819" s="216"/>
      <c r="U4819" s="216"/>
      <c r="V4819" s="216"/>
      <c r="W4819" s="216"/>
      <c r="X4819" s="216"/>
      <c r="Y4819" s="216"/>
      <c r="Z4819" s="216"/>
      <c r="AA4819" s="216"/>
      <c r="AB4819" s="216"/>
      <c r="AC4819" s="216"/>
      <c r="AD4819" s="216"/>
      <c r="AE4819" s="216"/>
      <c r="AF4819" s="216"/>
      <c r="AG4819" s="216"/>
      <c r="AH4819" s="216"/>
      <c r="AI4819" s="216"/>
      <c r="AJ4819" s="216"/>
      <c r="AK4819" s="216"/>
      <c r="AL4819" s="216"/>
      <c r="FY4819" s="184"/>
      <c r="JJ4819" s="184"/>
    </row>
    <row r="4820" spans="2:270">
      <c r="B4820" s="202"/>
      <c r="E4820" s="216"/>
      <c r="F4820" s="216"/>
      <c r="G4820" s="216"/>
      <c r="H4820" s="216"/>
      <c r="I4820" s="216"/>
      <c r="J4820" s="216"/>
      <c r="K4820" s="216"/>
      <c r="L4820" s="216"/>
      <c r="M4820" s="216"/>
      <c r="N4820" s="216"/>
      <c r="O4820" s="216"/>
      <c r="P4820" s="216"/>
      <c r="Q4820" s="216"/>
      <c r="R4820" s="216"/>
      <c r="S4820" s="216"/>
      <c r="T4820" s="216"/>
      <c r="U4820" s="216"/>
      <c r="V4820" s="216"/>
      <c r="W4820" s="216"/>
      <c r="X4820" s="216"/>
      <c r="Y4820" s="216"/>
      <c r="Z4820" s="216"/>
      <c r="AA4820" s="216"/>
      <c r="AB4820" s="216"/>
      <c r="AC4820" s="216"/>
      <c r="AD4820" s="216"/>
      <c r="AE4820" s="216"/>
      <c r="AF4820" s="216"/>
      <c r="AG4820" s="216"/>
      <c r="AH4820" s="216"/>
      <c r="AI4820" s="216"/>
      <c r="AJ4820" s="216"/>
      <c r="AK4820" s="216"/>
      <c r="AL4820" s="216"/>
      <c r="FY4820" s="184"/>
      <c r="JJ4820" s="184"/>
    </row>
    <row r="4821" spans="2:270">
      <c r="B4821" s="202"/>
      <c r="E4821" s="216"/>
      <c r="F4821" s="216"/>
      <c r="G4821" s="216"/>
      <c r="H4821" s="216"/>
      <c r="I4821" s="216"/>
      <c r="J4821" s="216"/>
      <c r="K4821" s="216"/>
      <c r="L4821" s="216"/>
      <c r="M4821" s="216"/>
      <c r="N4821" s="216"/>
      <c r="O4821" s="216"/>
      <c r="P4821" s="216"/>
      <c r="Q4821" s="216"/>
      <c r="R4821" s="216"/>
      <c r="S4821" s="216"/>
      <c r="T4821" s="216"/>
      <c r="U4821" s="216"/>
      <c r="V4821" s="216"/>
      <c r="W4821" s="216"/>
      <c r="X4821" s="216"/>
      <c r="Y4821" s="216"/>
      <c r="Z4821" s="216"/>
      <c r="AA4821" s="216"/>
      <c r="AB4821" s="216"/>
      <c r="AC4821" s="216"/>
      <c r="AD4821" s="216"/>
      <c r="AE4821" s="216"/>
      <c r="AF4821" s="216"/>
      <c r="AG4821" s="216"/>
      <c r="AH4821" s="216"/>
      <c r="AI4821" s="216"/>
      <c r="AJ4821" s="216"/>
      <c r="AK4821" s="216"/>
      <c r="AL4821" s="216"/>
      <c r="FY4821" s="184"/>
      <c r="JJ4821" s="184"/>
    </row>
    <row r="4822" spans="2:270">
      <c r="B4822" s="202"/>
      <c r="E4822" s="216"/>
      <c r="F4822" s="216"/>
      <c r="G4822" s="216"/>
      <c r="H4822" s="216"/>
      <c r="I4822" s="216"/>
      <c r="J4822" s="216"/>
      <c r="K4822" s="216"/>
      <c r="L4822" s="216"/>
      <c r="M4822" s="216"/>
      <c r="N4822" s="216"/>
      <c r="O4822" s="216"/>
      <c r="P4822" s="216"/>
      <c r="Q4822" s="216"/>
      <c r="R4822" s="216"/>
      <c r="S4822" s="216"/>
      <c r="T4822" s="216"/>
      <c r="U4822" s="216"/>
      <c r="V4822" s="216"/>
      <c r="W4822" s="216"/>
      <c r="X4822" s="216"/>
      <c r="Y4822" s="216"/>
      <c r="Z4822" s="216"/>
      <c r="AA4822" s="216"/>
      <c r="AB4822" s="216"/>
      <c r="AC4822" s="216"/>
      <c r="AD4822" s="216"/>
      <c r="AE4822" s="216"/>
      <c r="AF4822" s="216"/>
      <c r="AG4822" s="216"/>
      <c r="AH4822" s="216"/>
      <c r="AI4822" s="216"/>
      <c r="AJ4822" s="216"/>
      <c r="AK4822" s="216"/>
      <c r="AL4822" s="216"/>
      <c r="FY4822" s="184"/>
      <c r="JJ4822" s="184"/>
    </row>
    <row r="4823" spans="2:270">
      <c r="B4823" s="202"/>
      <c r="E4823" s="216"/>
      <c r="F4823" s="216"/>
      <c r="G4823" s="216"/>
      <c r="H4823" s="216"/>
      <c r="I4823" s="216"/>
      <c r="J4823" s="216"/>
      <c r="K4823" s="216"/>
      <c r="L4823" s="216"/>
      <c r="M4823" s="216"/>
      <c r="N4823" s="216"/>
      <c r="O4823" s="216"/>
      <c r="P4823" s="216"/>
      <c r="Q4823" s="216"/>
      <c r="R4823" s="216"/>
      <c r="S4823" s="216"/>
      <c r="T4823" s="216"/>
      <c r="U4823" s="216"/>
      <c r="V4823" s="216"/>
      <c r="W4823" s="216"/>
      <c r="X4823" s="216"/>
      <c r="Y4823" s="216"/>
      <c r="Z4823" s="216"/>
      <c r="AA4823" s="216"/>
      <c r="AB4823" s="216"/>
      <c r="AC4823" s="216"/>
      <c r="AD4823" s="216"/>
      <c r="AE4823" s="216"/>
      <c r="AF4823" s="216"/>
      <c r="AG4823" s="216"/>
      <c r="AH4823" s="216"/>
      <c r="AI4823" s="216"/>
      <c r="AJ4823" s="216"/>
      <c r="AK4823" s="216"/>
      <c r="AL4823" s="216"/>
      <c r="FY4823" s="184"/>
      <c r="JJ4823" s="184"/>
    </row>
    <row r="4824" spans="2:270">
      <c r="B4824" s="202"/>
      <c r="E4824" s="216"/>
      <c r="F4824" s="216"/>
      <c r="G4824" s="216"/>
      <c r="H4824" s="216"/>
      <c r="I4824" s="216"/>
      <c r="J4824" s="216"/>
      <c r="K4824" s="216"/>
      <c r="L4824" s="216"/>
      <c r="M4824" s="216"/>
      <c r="N4824" s="216"/>
      <c r="O4824" s="216"/>
      <c r="P4824" s="216"/>
      <c r="Q4824" s="216"/>
      <c r="R4824" s="216"/>
      <c r="S4824" s="216"/>
      <c r="T4824" s="216"/>
      <c r="U4824" s="216"/>
      <c r="V4824" s="216"/>
      <c r="W4824" s="216"/>
      <c r="X4824" s="216"/>
      <c r="Y4824" s="216"/>
      <c r="Z4824" s="216"/>
      <c r="AA4824" s="216"/>
      <c r="AB4824" s="216"/>
      <c r="AC4824" s="216"/>
      <c r="AD4824" s="216"/>
      <c r="AE4824" s="216"/>
      <c r="AF4824" s="216"/>
      <c r="AG4824" s="216"/>
      <c r="AH4824" s="216"/>
      <c r="AI4824" s="216"/>
      <c r="AJ4824" s="216"/>
      <c r="AK4824" s="216"/>
      <c r="AL4824" s="216"/>
      <c r="FY4824" s="184"/>
      <c r="JJ4824" s="184"/>
    </row>
    <row r="4825" spans="2:270">
      <c r="B4825" s="202"/>
      <c r="E4825" s="216"/>
      <c r="F4825" s="216"/>
      <c r="G4825" s="216"/>
      <c r="H4825" s="216"/>
      <c r="I4825" s="216"/>
      <c r="J4825" s="216"/>
      <c r="K4825" s="216"/>
      <c r="L4825" s="216"/>
      <c r="M4825" s="216"/>
      <c r="N4825" s="216"/>
      <c r="O4825" s="216"/>
      <c r="P4825" s="216"/>
      <c r="Q4825" s="216"/>
      <c r="R4825" s="216"/>
      <c r="S4825" s="216"/>
      <c r="T4825" s="216"/>
      <c r="U4825" s="216"/>
      <c r="V4825" s="216"/>
      <c r="W4825" s="216"/>
      <c r="X4825" s="216"/>
      <c r="Y4825" s="216"/>
      <c r="Z4825" s="216"/>
      <c r="AA4825" s="216"/>
      <c r="AB4825" s="216"/>
      <c r="AC4825" s="216"/>
      <c r="AD4825" s="216"/>
      <c r="AE4825" s="216"/>
      <c r="AF4825" s="216"/>
      <c r="AG4825" s="216"/>
      <c r="AH4825" s="216"/>
      <c r="AI4825" s="216"/>
      <c r="AJ4825" s="216"/>
      <c r="AK4825" s="216"/>
      <c r="AL4825" s="216"/>
      <c r="FY4825" s="184"/>
      <c r="JJ4825" s="184"/>
    </row>
    <row r="4826" spans="2:270">
      <c r="B4826" s="202"/>
      <c r="E4826" s="216"/>
      <c r="F4826" s="216"/>
      <c r="G4826" s="216"/>
      <c r="H4826" s="216"/>
      <c r="I4826" s="216"/>
      <c r="J4826" s="216"/>
      <c r="K4826" s="216"/>
      <c r="L4826" s="216"/>
      <c r="M4826" s="216"/>
      <c r="N4826" s="216"/>
      <c r="O4826" s="216"/>
      <c r="P4826" s="216"/>
      <c r="Q4826" s="216"/>
      <c r="R4826" s="216"/>
      <c r="S4826" s="216"/>
      <c r="T4826" s="216"/>
      <c r="U4826" s="216"/>
      <c r="V4826" s="216"/>
      <c r="W4826" s="216"/>
      <c r="X4826" s="216"/>
      <c r="Y4826" s="216"/>
      <c r="Z4826" s="216"/>
      <c r="AA4826" s="216"/>
      <c r="AB4826" s="216"/>
      <c r="AC4826" s="216"/>
      <c r="AD4826" s="216"/>
      <c r="AE4826" s="216"/>
      <c r="AF4826" s="216"/>
      <c r="AG4826" s="216"/>
      <c r="AH4826" s="216"/>
      <c r="AI4826" s="216"/>
      <c r="AJ4826" s="216"/>
      <c r="AK4826" s="216"/>
      <c r="AL4826" s="216"/>
      <c r="FY4826" s="184"/>
      <c r="JJ4826" s="184"/>
    </row>
    <row r="4827" spans="2:270">
      <c r="B4827" s="202"/>
      <c r="E4827" s="216"/>
      <c r="F4827" s="216"/>
      <c r="G4827" s="216"/>
      <c r="H4827" s="216"/>
      <c r="I4827" s="216"/>
      <c r="J4827" s="216"/>
      <c r="K4827" s="216"/>
      <c r="L4827" s="216"/>
      <c r="M4827" s="216"/>
      <c r="N4827" s="216"/>
      <c r="O4827" s="216"/>
      <c r="P4827" s="216"/>
      <c r="Q4827" s="216"/>
      <c r="R4827" s="216"/>
      <c r="S4827" s="216"/>
      <c r="T4827" s="216"/>
      <c r="U4827" s="216"/>
      <c r="V4827" s="216"/>
      <c r="W4827" s="216"/>
      <c r="X4827" s="216"/>
      <c r="Y4827" s="216"/>
      <c r="Z4827" s="216"/>
      <c r="AA4827" s="216"/>
      <c r="AB4827" s="216"/>
      <c r="AC4827" s="216"/>
      <c r="AD4827" s="216"/>
      <c r="AE4827" s="216"/>
      <c r="AF4827" s="216"/>
      <c r="AG4827" s="216"/>
      <c r="AH4827" s="216"/>
      <c r="AI4827" s="216"/>
      <c r="AJ4827" s="216"/>
      <c r="AK4827" s="216"/>
      <c r="AL4827" s="216"/>
      <c r="FY4827" s="184"/>
      <c r="JJ4827" s="184"/>
    </row>
    <row r="4828" spans="2:270">
      <c r="B4828" s="202"/>
      <c r="E4828" s="216"/>
      <c r="F4828" s="216"/>
      <c r="G4828" s="216"/>
      <c r="H4828" s="216"/>
      <c r="I4828" s="216"/>
      <c r="J4828" s="216"/>
      <c r="K4828" s="216"/>
      <c r="L4828" s="216"/>
      <c r="M4828" s="216"/>
      <c r="N4828" s="216"/>
      <c r="O4828" s="216"/>
      <c r="P4828" s="216"/>
      <c r="Q4828" s="216"/>
      <c r="R4828" s="216"/>
      <c r="S4828" s="216"/>
      <c r="T4828" s="216"/>
      <c r="U4828" s="216"/>
      <c r="V4828" s="216"/>
      <c r="W4828" s="216"/>
      <c r="X4828" s="216"/>
      <c r="Y4828" s="216"/>
      <c r="Z4828" s="216"/>
      <c r="AA4828" s="216"/>
      <c r="AB4828" s="216"/>
      <c r="AC4828" s="216"/>
      <c r="AD4828" s="216"/>
      <c r="AE4828" s="216"/>
      <c r="AF4828" s="216"/>
      <c r="AG4828" s="216"/>
      <c r="AH4828" s="216"/>
      <c r="AI4828" s="216"/>
      <c r="AJ4828" s="216"/>
      <c r="AK4828" s="216"/>
      <c r="AL4828" s="216"/>
      <c r="FY4828" s="184"/>
      <c r="JJ4828" s="184"/>
    </row>
    <row r="4829" spans="2:270">
      <c r="B4829" s="202"/>
      <c r="E4829" s="216"/>
      <c r="F4829" s="216"/>
      <c r="G4829" s="216"/>
      <c r="H4829" s="216"/>
      <c r="I4829" s="216"/>
      <c r="J4829" s="216"/>
      <c r="K4829" s="216"/>
      <c r="L4829" s="216"/>
      <c r="M4829" s="216"/>
      <c r="N4829" s="216"/>
      <c r="O4829" s="216"/>
      <c r="P4829" s="216"/>
      <c r="Q4829" s="216"/>
      <c r="R4829" s="216"/>
      <c r="S4829" s="216"/>
      <c r="T4829" s="216"/>
      <c r="U4829" s="216"/>
      <c r="V4829" s="216"/>
      <c r="W4829" s="216"/>
      <c r="X4829" s="216"/>
      <c r="Y4829" s="216"/>
      <c r="Z4829" s="216"/>
      <c r="AA4829" s="216"/>
      <c r="AB4829" s="216"/>
      <c r="AC4829" s="216"/>
      <c r="AD4829" s="216"/>
      <c r="AE4829" s="216"/>
      <c r="AF4829" s="216"/>
      <c r="AG4829" s="216"/>
      <c r="AH4829" s="216"/>
      <c r="AI4829" s="216"/>
      <c r="AJ4829" s="216"/>
      <c r="AK4829" s="216"/>
      <c r="AL4829" s="216"/>
      <c r="FY4829" s="184"/>
      <c r="JJ4829" s="184"/>
    </row>
    <row r="4830" spans="2:270">
      <c r="B4830" s="202"/>
      <c r="E4830" s="216"/>
      <c r="F4830" s="216"/>
      <c r="G4830" s="216"/>
      <c r="H4830" s="216"/>
      <c r="I4830" s="216"/>
      <c r="J4830" s="216"/>
      <c r="K4830" s="216"/>
      <c r="L4830" s="216"/>
      <c r="M4830" s="216"/>
      <c r="N4830" s="216"/>
      <c r="O4830" s="216"/>
      <c r="P4830" s="216"/>
      <c r="Q4830" s="216"/>
      <c r="R4830" s="216"/>
      <c r="S4830" s="216"/>
      <c r="T4830" s="216"/>
      <c r="U4830" s="216"/>
      <c r="V4830" s="216"/>
      <c r="W4830" s="216"/>
      <c r="X4830" s="216"/>
      <c r="Y4830" s="216"/>
      <c r="Z4830" s="216"/>
      <c r="AA4830" s="216"/>
      <c r="AB4830" s="216"/>
      <c r="AC4830" s="216"/>
      <c r="AD4830" s="216"/>
      <c r="AE4830" s="216"/>
      <c r="AF4830" s="216"/>
      <c r="AG4830" s="216"/>
      <c r="AH4830" s="216"/>
      <c r="AI4830" s="216"/>
      <c r="AJ4830" s="216"/>
      <c r="AK4830" s="216"/>
      <c r="AL4830" s="216"/>
      <c r="FY4830" s="184"/>
      <c r="JJ4830" s="184"/>
    </row>
    <row r="4831" spans="2:270">
      <c r="B4831" s="202"/>
      <c r="E4831" s="216"/>
      <c r="F4831" s="216"/>
      <c r="G4831" s="216"/>
      <c r="H4831" s="216"/>
      <c r="I4831" s="216"/>
      <c r="J4831" s="216"/>
      <c r="K4831" s="216"/>
      <c r="L4831" s="216"/>
      <c r="M4831" s="216"/>
      <c r="N4831" s="216"/>
      <c r="O4831" s="216"/>
      <c r="P4831" s="216"/>
      <c r="Q4831" s="216"/>
      <c r="R4831" s="216"/>
      <c r="S4831" s="216"/>
      <c r="T4831" s="216"/>
      <c r="U4831" s="216"/>
      <c r="V4831" s="216"/>
      <c r="W4831" s="216"/>
      <c r="X4831" s="216"/>
      <c r="Y4831" s="216"/>
      <c r="Z4831" s="216"/>
      <c r="AA4831" s="216"/>
      <c r="AB4831" s="216"/>
      <c r="AC4831" s="216"/>
      <c r="AD4831" s="216"/>
      <c r="AE4831" s="216"/>
      <c r="AF4831" s="216"/>
      <c r="AG4831" s="216"/>
      <c r="AH4831" s="216"/>
      <c r="AI4831" s="216"/>
      <c r="AJ4831" s="216"/>
      <c r="AK4831" s="216"/>
      <c r="AL4831" s="216"/>
      <c r="FY4831" s="184"/>
      <c r="JJ4831" s="184"/>
    </row>
    <row r="4832" spans="2:270">
      <c r="B4832" s="202"/>
      <c r="E4832" s="216"/>
      <c r="F4832" s="216"/>
      <c r="G4832" s="216"/>
      <c r="H4832" s="216"/>
      <c r="I4832" s="216"/>
      <c r="J4832" s="216"/>
      <c r="K4832" s="216"/>
      <c r="L4832" s="216"/>
      <c r="M4832" s="216"/>
      <c r="N4832" s="216"/>
      <c r="O4832" s="216"/>
      <c r="P4832" s="216"/>
      <c r="Q4832" s="216"/>
      <c r="R4832" s="216"/>
      <c r="S4832" s="216"/>
      <c r="T4832" s="216"/>
      <c r="U4832" s="216"/>
      <c r="V4832" s="216"/>
      <c r="W4832" s="216"/>
      <c r="X4832" s="216"/>
      <c r="Y4832" s="216"/>
      <c r="Z4832" s="216"/>
      <c r="AA4832" s="216"/>
      <c r="AB4832" s="216"/>
      <c r="AC4832" s="216"/>
      <c r="AD4832" s="216"/>
      <c r="AE4832" s="216"/>
      <c r="AF4832" s="216"/>
      <c r="AG4832" s="216"/>
      <c r="AH4832" s="216"/>
      <c r="AI4832" s="216"/>
      <c r="AJ4832" s="216"/>
      <c r="AK4832" s="216"/>
      <c r="AL4832" s="216"/>
      <c r="FY4832" s="184"/>
      <c r="JJ4832" s="184"/>
    </row>
    <row r="4833" spans="2:270">
      <c r="B4833" s="202"/>
      <c r="E4833" s="216"/>
      <c r="F4833" s="216"/>
      <c r="G4833" s="216"/>
      <c r="H4833" s="216"/>
      <c r="I4833" s="216"/>
      <c r="J4833" s="216"/>
      <c r="K4833" s="216"/>
      <c r="L4833" s="216"/>
      <c r="M4833" s="216"/>
      <c r="N4833" s="216"/>
      <c r="O4833" s="216"/>
      <c r="P4833" s="216"/>
      <c r="Q4833" s="216"/>
      <c r="R4833" s="216"/>
      <c r="S4833" s="216"/>
      <c r="T4833" s="216"/>
      <c r="U4833" s="216"/>
      <c r="V4833" s="216"/>
      <c r="W4833" s="216"/>
      <c r="X4833" s="216"/>
      <c r="Y4833" s="216"/>
      <c r="Z4833" s="216"/>
      <c r="AA4833" s="216"/>
      <c r="AB4833" s="216"/>
      <c r="AC4833" s="216"/>
      <c r="AD4833" s="216"/>
      <c r="AE4833" s="216"/>
      <c r="AF4833" s="216"/>
      <c r="AG4833" s="216"/>
      <c r="AH4833" s="216"/>
      <c r="AI4833" s="216"/>
      <c r="AJ4833" s="216"/>
      <c r="AK4833" s="216"/>
      <c r="AL4833" s="216"/>
      <c r="FY4833" s="184"/>
      <c r="JJ4833" s="184"/>
    </row>
    <row r="4834" spans="2:270">
      <c r="B4834" s="202"/>
      <c r="E4834" s="216"/>
      <c r="F4834" s="216"/>
      <c r="G4834" s="216"/>
      <c r="H4834" s="216"/>
      <c r="I4834" s="216"/>
      <c r="J4834" s="216"/>
      <c r="K4834" s="216"/>
      <c r="L4834" s="216"/>
      <c r="M4834" s="216"/>
      <c r="N4834" s="216"/>
      <c r="O4834" s="216"/>
      <c r="P4834" s="216"/>
      <c r="Q4834" s="216"/>
      <c r="R4834" s="216"/>
      <c r="S4834" s="216"/>
      <c r="T4834" s="216"/>
      <c r="U4834" s="216"/>
      <c r="V4834" s="216"/>
      <c r="W4834" s="216"/>
      <c r="X4834" s="216"/>
      <c r="Y4834" s="216"/>
      <c r="Z4834" s="216"/>
      <c r="AA4834" s="216"/>
      <c r="AB4834" s="216"/>
      <c r="AC4834" s="216"/>
      <c r="AD4834" s="216"/>
      <c r="AE4834" s="216"/>
      <c r="AF4834" s="216"/>
      <c r="AG4834" s="216"/>
      <c r="AH4834" s="216"/>
      <c r="AI4834" s="216"/>
      <c r="AJ4834" s="216"/>
      <c r="AK4834" s="216"/>
      <c r="AL4834" s="216"/>
      <c r="FY4834" s="184"/>
      <c r="JJ4834" s="184"/>
    </row>
    <row r="4835" spans="2:270">
      <c r="B4835" s="202"/>
      <c r="E4835" s="216"/>
      <c r="F4835" s="216"/>
      <c r="G4835" s="216"/>
      <c r="H4835" s="216"/>
      <c r="I4835" s="216"/>
      <c r="J4835" s="216"/>
      <c r="K4835" s="216"/>
      <c r="L4835" s="216"/>
      <c r="M4835" s="216"/>
      <c r="N4835" s="216"/>
      <c r="O4835" s="216"/>
      <c r="P4835" s="216"/>
      <c r="Q4835" s="216"/>
      <c r="R4835" s="216"/>
      <c r="S4835" s="216"/>
      <c r="T4835" s="216"/>
      <c r="U4835" s="216"/>
      <c r="V4835" s="216"/>
      <c r="W4835" s="216"/>
      <c r="X4835" s="216"/>
      <c r="Y4835" s="216"/>
      <c r="Z4835" s="216"/>
      <c r="AA4835" s="216"/>
      <c r="AB4835" s="216"/>
      <c r="AC4835" s="216"/>
      <c r="AD4835" s="216"/>
      <c r="AE4835" s="216"/>
      <c r="AF4835" s="216"/>
      <c r="AG4835" s="216"/>
      <c r="AH4835" s="216"/>
      <c r="AI4835" s="216"/>
      <c r="AJ4835" s="216"/>
      <c r="AK4835" s="216"/>
      <c r="AL4835" s="216"/>
      <c r="FY4835" s="184"/>
      <c r="JJ4835" s="184"/>
    </row>
    <row r="4836" spans="2:270">
      <c r="B4836" s="202"/>
      <c r="E4836" s="216"/>
      <c r="F4836" s="216"/>
      <c r="G4836" s="216"/>
      <c r="H4836" s="216"/>
      <c r="I4836" s="216"/>
      <c r="J4836" s="216"/>
      <c r="K4836" s="216"/>
      <c r="L4836" s="216"/>
      <c r="M4836" s="216"/>
      <c r="N4836" s="216"/>
      <c r="O4836" s="216"/>
      <c r="P4836" s="216"/>
      <c r="Q4836" s="216"/>
      <c r="R4836" s="216"/>
      <c r="S4836" s="216"/>
      <c r="T4836" s="216"/>
      <c r="U4836" s="216"/>
      <c r="V4836" s="216"/>
      <c r="W4836" s="216"/>
      <c r="X4836" s="216"/>
      <c r="Y4836" s="216"/>
      <c r="Z4836" s="216"/>
      <c r="AA4836" s="216"/>
      <c r="AB4836" s="216"/>
      <c r="AC4836" s="216"/>
      <c r="AD4836" s="216"/>
      <c r="AE4836" s="216"/>
      <c r="AF4836" s="216"/>
      <c r="AG4836" s="216"/>
      <c r="AH4836" s="216"/>
      <c r="AI4836" s="216"/>
      <c r="AJ4836" s="216"/>
      <c r="AK4836" s="216"/>
      <c r="AL4836" s="216"/>
      <c r="FY4836" s="184"/>
      <c r="JJ4836" s="184"/>
    </row>
    <row r="4837" spans="2:270">
      <c r="B4837" s="202"/>
      <c r="E4837" s="216"/>
      <c r="F4837" s="216"/>
      <c r="G4837" s="216"/>
      <c r="H4837" s="216"/>
      <c r="I4837" s="216"/>
      <c r="J4837" s="216"/>
      <c r="K4837" s="216"/>
      <c r="L4837" s="216"/>
      <c r="M4837" s="216"/>
      <c r="N4837" s="216"/>
      <c r="O4837" s="216"/>
      <c r="P4837" s="216"/>
      <c r="Q4837" s="216"/>
      <c r="R4837" s="216"/>
      <c r="S4837" s="216"/>
      <c r="T4837" s="216"/>
      <c r="U4837" s="216"/>
      <c r="V4837" s="216"/>
      <c r="W4837" s="216"/>
      <c r="X4837" s="216"/>
      <c r="Y4837" s="216"/>
      <c r="Z4837" s="216"/>
      <c r="AA4837" s="216"/>
      <c r="AB4837" s="216"/>
      <c r="AC4837" s="216"/>
      <c r="AD4837" s="216"/>
      <c r="AE4837" s="216"/>
      <c r="AF4837" s="216"/>
      <c r="AG4837" s="216"/>
      <c r="AH4837" s="216"/>
      <c r="AI4837" s="216"/>
      <c r="AJ4837" s="216"/>
      <c r="AK4837" s="216"/>
      <c r="AL4837" s="216"/>
      <c r="FY4837" s="184"/>
      <c r="JJ4837" s="184"/>
    </row>
    <row r="4838" spans="2:270">
      <c r="B4838" s="202"/>
      <c r="E4838" s="216"/>
      <c r="F4838" s="216"/>
      <c r="G4838" s="216"/>
      <c r="H4838" s="216"/>
      <c r="I4838" s="216"/>
      <c r="J4838" s="216"/>
      <c r="K4838" s="216"/>
      <c r="L4838" s="216"/>
      <c r="M4838" s="216"/>
      <c r="N4838" s="216"/>
      <c r="O4838" s="216"/>
      <c r="P4838" s="216"/>
      <c r="Q4838" s="216"/>
      <c r="R4838" s="216"/>
      <c r="S4838" s="216"/>
      <c r="T4838" s="216"/>
      <c r="U4838" s="216"/>
      <c r="V4838" s="216"/>
      <c r="W4838" s="216"/>
      <c r="X4838" s="216"/>
      <c r="Y4838" s="216"/>
      <c r="Z4838" s="216"/>
      <c r="AA4838" s="216"/>
      <c r="AB4838" s="216"/>
      <c r="AC4838" s="216"/>
      <c r="AD4838" s="216"/>
      <c r="AE4838" s="216"/>
      <c r="AF4838" s="216"/>
      <c r="AG4838" s="216"/>
      <c r="AH4838" s="216"/>
      <c r="AI4838" s="216"/>
      <c r="AJ4838" s="216"/>
      <c r="AK4838" s="216"/>
      <c r="AL4838" s="216"/>
      <c r="FY4838" s="184"/>
      <c r="JJ4838" s="184"/>
    </row>
    <row r="4839" spans="2:270">
      <c r="B4839" s="202"/>
      <c r="E4839" s="216"/>
      <c r="F4839" s="216"/>
      <c r="G4839" s="216"/>
      <c r="H4839" s="216"/>
      <c r="I4839" s="216"/>
      <c r="J4839" s="216"/>
      <c r="K4839" s="216"/>
      <c r="L4839" s="216"/>
      <c r="M4839" s="216"/>
      <c r="N4839" s="216"/>
      <c r="O4839" s="216"/>
      <c r="P4839" s="216"/>
      <c r="Q4839" s="216"/>
      <c r="R4839" s="216"/>
      <c r="S4839" s="216"/>
      <c r="T4839" s="216"/>
      <c r="U4839" s="216"/>
      <c r="V4839" s="216"/>
      <c r="W4839" s="216"/>
      <c r="X4839" s="216"/>
      <c r="Y4839" s="216"/>
      <c r="Z4839" s="216"/>
      <c r="AA4839" s="216"/>
      <c r="AB4839" s="216"/>
      <c r="AC4839" s="216"/>
      <c r="AD4839" s="216"/>
      <c r="AE4839" s="216"/>
      <c r="AF4839" s="216"/>
      <c r="AG4839" s="216"/>
      <c r="AH4839" s="216"/>
      <c r="AI4839" s="216"/>
      <c r="AJ4839" s="216"/>
      <c r="AK4839" s="216"/>
      <c r="AL4839" s="216"/>
      <c r="FY4839" s="184"/>
      <c r="JJ4839" s="184"/>
    </row>
    <row r="4840" spans="2:270">
      <c r="B4840" s="202"/>
      <c r="E4840" s="216"/>
      <c r="F4840" s="216"/>
      <c r="G4840" s="216"/>
      <c r="H4840" s="216"/>
      <c r="I4840" s="216"/>
      <c r="J4840" s="216"/>
      <c r="K4840" s="216"/>
      <c r="L4840" s="216"/>
      <c r="M4840" s="216"/>
      <c r="N4840" s="216"/>
      <c r="O4840" s="216"/>
      <c r="P4840" s="216"/>
      <c r="Q4840" s="216"/>
      <c r="R4840" s="216"/>
      <c r="S4840" s="216"/>
      <c r="T4840" s="216"/>
      <c r="U4840" s="216"/>
      <c r="V4840" s="216"/>
      <c r="W4840" s="216"/>
      <c r="X4840" s="216"/>
      <c r="Y4840" s="216"/>
      <c r="Z4840" s="216"/>
      <c r="AA4840" s="216"/>
      <c r="AB4840" s="216"/>
      <c r="AC4840" s="216"/>
      <c r="AD4840" s="216"/>
      <c r="AE4840" s="216"/>
      <c r="AF4840" s="216"/>
      <c r="AG4840" s="216"/>
      <c r="AH4840" s="216"/>
      <c r="AI4840" s="216"/>
      <c r="AJ4840" s="216"/>
      <c r="AK4840" s="216"/>
      <c r="AL4840" s="216"/>
      <c r="FY4840" s="184"/>
      <c r="JJ4840" s="184"/>
    </row>
    <row r="4841" spans="2:270">
      <c r="B4841" s="202"/>
      <c r="E4841" s="216"/>
      <c r="F4841" s="216"/>
      <c r="G4841" s="216"/>
      <c r="H4841" s="216"/>
      <c r="I4841" s="216"/>
      <c r="J4841" s="216"/>
      <c r="K4841" s="216"/>
      <c r="L4841" s="216"/>
      <c r="M4841" s="216"/>
      <c r="N4841" s="216"/>
      <c r="O4841" s="216"/>
      <c r="P4841" s="216"/>
      <c r="Q4841" s="216"/>
      <c r="R4841" s="216"/>
      <c r="S4841" s="216"/>
      <c r="T4841" s="216"/>
      <c r="U4841" s="216"/>
      <c r="V4841" s="216"/>
      <c r="W4841" s="216"/>
      <c r="X4841" s="216"/>
      <c r="Y4841" s="216"/>
      <c r="Z4841" s="216"/>
      <c r="AA4841" s="216"/>
      <c r="AB4841" s="216"/>
      <c r="AC4841" s="216"/>
      <c r="AD4841" s="216"/>
      <c r="AE4841" s="216"/>
      <c r="AF4841" s="216"/>
      <c r="AG4841" s="216"/>
      <c r="AH4841" s="216"/>
      <c r="AI4841" s="216"/>
      <c r="AJ4841" s="216"/>
      <c r="AK4841" s="216"/>
      <c r="AL4841" s="216"/>
      <c r="FY4841" s="184"/>
      <c r="JJ4841" s="184"/>
    </row>
    <row r="4842" spans="2:270">
      <c r="B4842" s="202"/>
      <c r="E4842" s="216"/>
      <c r="F4842" s="216"/>
      <c r="G4842" s="216"/>
      <c r="H4842" s="216"/>
      <c r="I4842" s="216"/>
      <c r="J4842" s="216"/>
      <c r="K4842" s="216"/>
      <c r="L4842" s="216"/>
      <c r="M4842" s="216"/>
      <c r="N4842" s="216"/>
      <c r="O4842" s="216"/>
      <c r="P4842" s="216"/>
      <c r="Q4842" s="216"/>
      <c r="R4842" s="216"/>
      <c r="S4842" s="216"/>
      <c r="T4842" s="216"/>
      <c r="U4842" s="216"/>
      <c r="V4842" s="216"/>
      <c r="W4842" s="216"/>
      <c r="X4842" s="216"/>
      <c r="Y4842" s="216"/>
      <c r="Z4842" s="216"/>
      <c r="AA4842" s="216"/>
      <c r="AB4842" s="216"/>
      <c r="AC4842" s="216"/>
      <c r="AD4842" s="216"/>
      <c r="AE4842" s="216"/>
      <c r="AF4842" s="216"/>
      <c r="AG4842" s="216"/>
      <c r="AH4842" s="216"/>
      <c r="AI4842" s="216"/>
      <c r="AJ4842" s="216"/>
      <c r="AK4842" s="216"/>
      <c r="AL4842" s="216"/>
      <c r="FY4842" s="184"/>
      <c r="JJ4842" s="184"/>
    </row>
    <row r="4843" spans="2:270">
      <c r="B4843" s="202"/>
      <c r="E4843" s="216"/>
      <c r="F4843" s="216"/>
      <c r="G4843" s="216"/>
      <c r="H4843" s="216"/>
      <c r="I4843" s="216"/>
      <c r="J4843" s="216"/>
      <c r="K4843" s="216"/>
      <c r="L4843" s="216"/>
      <c r="M4843" s="216"/>
      <c r="N4843" s="216"/>
      <c r="O4843" s="216"/>
      <c r="P4843" s="216"/>
      <c r="Q4843" s="216"/>
      <c r="R4843" s="216"/>
      <c r="S4843" s="216"/>
      <c r="T4843" s="216"/>
      <c r="U4843" s="216"/>
      <c r="V4843" s="216"/>
      <c r="W4843" s="216"/>
      <c r="X4843" s="216"/>
      <c r="Y4843" s="216"/>
      <c r="Z4843" s="216"/>
      <c r="AA4843" s="216"/>
      <c r="AB4843" s="216"/>
      <c r="AC4843" s="216"/>
      <c r="AD4843" s="216"/>
      <c r="AE4843" s="216"/>
      <c r="AF4843" s="216"/>
      <c r="AG4843" s="216"/>
      <c r="AH4843" s="216"/>
      <c r="AI4843" s="216"/>
      <c r="AJ4843" s="216"/>
      <c r="AK4843" s="216"/>
      <c r="AL4843" s="216"/>
      <c r="FY4843" s="184"/>
      <c r="JJ4843" s="184"/>
    </row>
    <row r="4844" spans="2:270">
      <c r="B4844" s="202"/>
      <c r="E4844" s="216"/>
      <c r="F4844" s="216"/>
      <c r="G4844" s="216"/>
      <c r="H4844" s="216"/>
      <c r="I4844" s="216"/>
      <c r="J4844" s="216"/>
      <c r="K4844" s="216"/>
      <c r="L4844" s="216"/>
      <c r="M4844" s="216"/>
      <c r="N4844" s="216"/>
      <c r="O4844" s="216"/>
      <c r="P4844" s="216"/>
      <c r="Q4844" s="216"/>
      <c r="R4844" s="216"/>
      <c r="S4844" s="216"/>
      <c r="T4844" s="216"/>
      <c r="U4844" s="216"/>
      <c r="V4844" s="216"/>
      <c r="W4844" s="216"/>
      <c r="X4844" s="216"/>
      <c r="Y4844" s="216"/>
      <c r="Z4844" s="216"/>
      <c r="AA4844" s="216"/>
      <c r="AB4844" s="216"/>
      <c r="AC4844" s="216"/>
      <c r="AD4844" s="216"/>
      <c r="AE4844" s="216"/>
      <c r="AF4844" s="216"/>
      <c r="AG4844" s="216"/>
      <c r="AH4844" s="216"/>
      <c r="AI4844" s="216"/>
      <c r="AJ4844" s="216"/>
      <c r="AK4844" s="216"/>
      <c r="AL4844" s="216"/>
      <c r="FY4844" s="184"/>
      <c r="JJ4844" s="184"/>
    </row>
    <row r="4845" spans="2:270">
      <c r="B4845" s="202"/>
      <c r="E4845" s="216"/>
      <c r="F4845" s="216"/>
      <c r="G4845" s="216"/>
      <c r="H4845" s="216"/>
      <c r="I4845" s="216"/>
      <c r="J4845" s="216"/>
      <c r="K4845" s="216"/>
      <c r="L4845" s="216"/>
      <c r="M4845" s="216"/>
      <c r="N4845" s="216"/>
      <c r="O4845" s="216"/>
      <c r="P4845" s="216"/>
      <c r="Q4845" s="216"/>
      <c r="R4845" s="216"/>
      <c r="S4845" s="216"/>
      <c r="T4845" s="216"/>
      <c r="U4845" s="216"/>
      <c r="V4845" s="216"/>
      <c r="W4845" s="216"/>
      <c r="X4845" s="216"/>
      <c r="Y4845" s="216"/>
      <c r="Z4845" s="216"/>
      <c r="AA4845" s="216"/>
      <c r="AB4845" s="216"/>
      <c r="AC4845" s="216"/>
      <c r="AD4845" s="216"/>
      <c r="AE4845" s="216"/>
      <c r="AF4845" s="216"/>
      <c r="AG4845" s="216"/>
      <c r="AH4845" s="216"/>
      <c r="AI4845" s="216"/>
      <c r="AJ4845" s="216"/>
      <c r="AK4845" s="216"/>
      <c r="AL4845" s="216"/>
      <c r="FY4845" s="184"/>
      <c r="JJ4845" s="184"/>
    </row>
    <row r="4846" spans="2:270">
      <c r="B4846" s="202"/>
      <c r="E4846" s="216"/>
      <c r="F4846" s="216"/>
      <c r="G4846" s="216"/>
      <c r="H4846" s="216"/>
      <c r="I4846" s="216"/>
      <c r="J4846" s="216"/>
      <c r="K4846" s="216"/>
      <c r="L4846" s="216"/>
      <c r="M4846" s="216"/>
      <c r="N4846" s="216"/>
      <c r="O4846" s="216"/>
      <c r="P4846" s="216"/>
      <c r="Q4846" s="216"/>
      <c r="R4846" s="216"/>
      <c r="S4846" s="216"/>
      <c r="T4846" s="216"/>
      <c r="U4846" s="216"/>
      <c r="V4846" s="216"/>
      <c r="W4846" s="216"/>
      <c r="X4846" s="216"/>
      <c r="Y4846" s="216"/>
      <c r="Z4846" s="216"/>
      <c r="AA4846" s="216"/>
      <c r="AB4846" s="216"/>
      <c r="AC4846" s="216"/>
      <c r="AD4846" s="216"/>
      <c r="AE4846" s="216"/>
      <c r="AF4846" s="216"/>
      <c r="AG4846" s="216"/>
      <c r="AH4846" s="216"/>
      <c r="AI4846" s="216"/>
      <c r="AJ4846" s="216"/>
      <c r="AK4846" s="216"/>
      <c r="AL4846" s="216"/>
      <c r="FY4846" s="184"/>
      <c r="JJ4846" s="184"/>
    </row>
    <row r="4847" spans="2:270">
      <c r="B4847" s="202"/>
      <c r="E4847" s="216"/>
      <c r="F4847" s="216"/>
      <c r="G4847" s="216"/>
      <c r="H4847" s="216"/>
      <c r="I4847" s="216"/>
      <c r="J4847" s="216"/>
      <c r="K4847" s="216"/>
      <c r="L4847" s="216"/>
      <c r="M4847" s="216"/>
      <c r="N4847" s="216"/>
      <c r="O4847" s="216"/>
      <c r="P4847" s="216"/>
      <c r="Q4847" s="216"/>
      <c r="R4847" s="216"/>
      <c r="S4847" s="216"/>
      <c r="T4847" s="216"/>
      <c r="U4847" s="216"/>
      <c r="V4847" s="216"/>
      <c r="W4847" s="216"/>
      <c r="X4847" s="216"/>
      <c r="Y4847" s="216"/>
      <c r="Z4847" s="216"/>
      <c r="AA4847" s="216"/>
      <c r="AB4847" s="216"/>
      <c r="AC4847" s="216"/>
      <c r="AD4847" s="216"/>
      <c r="AE4847" s="216"/>
      <c r="AF4847" s="216"/>
      <c r="AG4847" s="216"/>
      <c r="AH4847" s="216"/>
      <c r="AI4847" s="216"/>
      <c r="AJ4847" s="216"/>
      <c r="AK4847" s="216"/>
      <c r="AL4847" s="216"/>
      <c r="FY4847" s="184"/>
      <c r="JJ4847" s="184"/>
    </row>
    <row r="4848" spans="2:270">
      <c r="B4848" s="202"/>
      <c r="E4848" s="216"/>
      <c r="F4848" s="216"/>
      <c r="G4848" s="216"/>
      <c r="H4848" s="216"/>
      <c r="I4848" s="216"/>
      <c r="J4848" s="216"/>
      <c r="K4848" s="216"/>
      <c r="L4848" s="216"/>
      <c r="M4848" s="216"/>
      <c r="N4848" s="216"/>
      <c r="O4848" s="216"/>
      <c r="P4848" s="216"/>
      <c r="Q4848" s="216"/>
      <c r="R4848" s="216"/>
      <c r="S4848" s="216"/>
      <c r="T4848" s="216"/>
      <c r="U4848" s="216"/>
      <c r="V4848" s="216"/>
      <c r="W4848" s="216"/>
      <c r="X4848" s="216"/>
      <c r="Y4848" s="216"/>
      <c r="Z4848" s="216"/>
      <c r="AA4848" s="216"/>
      <c r="AB4848" s="216"/>
      <c r="AC4848" s="216"/>
      <c r="AD4848" s="216"/>
      <c r="AE4848" s="216"/>
      <c r="AF4848" s="216"/>
      <c r="AG4848" s="216"/>
      <c r="AH4848" s="216"/>
      <c r="AI4848" s="216"/>
      <c r="AJ4848" s="216"/>
      <c r="AK4848" s="216"/>
      <c r="AL4848" s="216"/>
      <c r="FY4848" s="184"/>
      <c r="JJ4848" s="184"/>
    </row>
    <row r="4849" spans="2:270">
      <c r="B4849" s="202"/>
      <c r="E4849" s="216"/>
      <c r="F4849" s="216"/>
      <c r="G4849" s="216"/>
      <c r="H4849" s="216"/>
      <c r="I4849" s="216"/>
      <c r="J4849" s="216"/>
      <c r="K4849" s="216"/>
      <c r="L4849" s="216"/>
      <c r="M4849" s="216"/>
      <c r="N4849" s="216"/>
      <c r="O4849" s="216"/>
      <c r="P4849" s="216"/>
      <c r="Q4849" s="216"/>
      <c r="R4849" s="216"/>
      <c r="S4849" s="216"/>
      <c r="T4849" s="216"/>
      <c r="U4849" s="216"/>
      <c r="V4849" s="216"/>
      <c r="W4849" s="216"/>
      <c r="X4849" s="216"/>
      <c r="Y4849" s="216"/>
      <c r="Z4849" s="216"/>
      <c r="AA4849" s="216"/>
      <c r="AB4849" s="216"/>
      <c r="AC4849" s="216"/>
      <c r="AD4849" s="216"/>
      <c r="AE4849" s="216"/>
      <c r="AF4849" s="216"/>
      <c r="AG4849" s="216"/>
      <c r="AH4849" s="216"/>
      <c r="AI4849" s="216"/>
      <c r="AJ4849" s="216"/>
      <c r="AK4849" s="216"/>
      <c r="AL4849" s="216"/>
      <c r="FY4849" s="184"/>
      <c r="JJ4849" s="184"/>
    </row>
    <row r="4850" spans="2:270">
      <c r="B4850" s="202"/>
      <c r="E4850" s="216"/>
      <c r="F4850" s="216"/>
      <c r="G4850" s="216"/>
      <c r="H4850" s="216"/>
      <c r="I4850" s="216"/>
      <c r="J4850" s="216"/>
      <c r="K4850" s="216"/>
      <c r="L4850" s="216"/>
      <c r="M4850" s="216"/>
      <c r="N4850" s="216"/>
      <c r="O4850" s="216"/>
      <c r="P4850" s="216"/>
      <c r="Q4850" s="216"/>
      <c r="R4850" s="216"/>
      <c r="S4850" s="216"/>
      <c r="T4850" s="216"/>
      <c r="U4850" s="216"/>
      <c r="V4850" s="216"/>
      <c r="W4850" s="216"/>
      <c r="X4850" s="216"/>
      <c r="Y4850" s="216"/>
      <c r="Z4850" s="216"/>
      <c r="AA4850" s="216"/>
      <c r="AB4850" s="216"/>
      <c r="AC4850" s="216"/>
      <c r="AD4850" s="216"/>
      <c r="AE4850" s="216"/>
      <c r="AF4850" s="216"/>
      <c r="AG4850" s="216"/>
      <c r="AH4850" s="216"/>
      <c r="AI4850" s="216"/>
      <c r="AJ4850" s="216"/>
      <c r="AK4850" s="216"/>
      <c r="AL4850" s="216"/>
      <c r="FY4850" s="184"/>
      <c r="JJ4850" s="184"/>
    </row>
    <row r="4851" spans="2:270">
      <c r="B4851" s="202"/>
      <c r="E4851" s="216"/>
      <c r="F4851" s="216"/>
      <c r="G4851" s="216"/>
      <c r="H4851" s="216"/>
      <c r="I4851" s="216"/>
      <c r="J4851" s="216"/>
      <c r="K4851" s="216"/>
      <c r="L4851" s="216"/>
      <c r="M4851" s="216"/>
      <c r="N4851" s="216"/>
      <c r="O4851" s="216"/>
      <c r="P4851" s="216"/>
      <c r="Q4851" s="216"/>
      <c r="R4851" s="216"/>
      <c r="S4851" s="216"/>
      <c r="T4851" s="216"/>
      <c r="U4851" s="216"/>
      <c r="V4851" s="216"/>
      <c r="W4851" s="216"/>
      <c r="X4851" s="216"/>
      <c r="Y4851" s="216"/>
      <c r="Z4851" s="216"/>
      <c r="AA4851" s="216"/>
      <c r="AB4851" s="216"/>
      <c r="AC4851" s="216"/>
      <c r="AD4851" s="216"/>
      <c r="AE4851" s="216"/>
      <c r="AF4851" s="216"/>
      <c r="AG4851" s="216"/>
      <c r="AH4851" s="216"/>
      <c r="AI4851" s="216"/>
      <c r="AJ4851" s="216"/>
      <c r="AK4851" s="216"/>
      <c r="AL4851" s="216"/>
      <c r="FY4851" s="184"/>
      <c r="JJ4851" s="184"/>
    </row>
    <row r="4852" spans="2:270">
      <c r="B4852" s="202"/>
      <c r="E4852" s="216"/>
      <c r="F4852" s="216"/>
      <c r="G4852" s="216"/>
      <c r="H4852" s="216"/>
      <c r="I4852" s="216"/>
      <c r="J4852" s="216"/>
      <c r="K4852" s="216"/>
      <c r="L4852" s="216"/>
      <c r="M4852" s="216"/>
      <c r="N4852" s="216"/>
      <c r="O4852" s="216"/>
      <c r="P4852" s="216"/>
      <c r="Q4852" s="216"/>
      <c r="R4852" s="216"/>
      <c r="S4852" s="216"/>
      <c r="T4852" s="216"/>
      <c r="U4852" s="216"/>
      <c r="V4852" s="216"/>
      <c r="W4852" s="216"/>
      <c r="X4852" s="216"/>
      <c r="Y4852" s="216"/>
      <c r="Z4852" s="216"/>
      <c r="AA4852" s="216"/>
      <c r="AB4852" s="216"/>
      <c r="AC4852" s="216"/>
      <c r="AD4852" s="216"/>
      <c r="AE4852" s="216"/>
      <c r="AF4852" s="216"/>
      <c r="AG4852" s="216"/>
      <c r="AH4852" s="216"/>
      <c r="AI4852" s="216"/>
      <c r="AJ4852" s="216"/>
      <c r="AK4852" s="216"/>
      <c r="AL4852" s="216"/>
      <c r="FY4852" s="184"/>
      <c r="JJ4852" s="184"/>
    </row>
    <row r="4853" spans="2:270">
      <c r="B4853" s="202"/>
      <c r="E4853" s="216"/>
      <c r="F4853" s="216"/>
      <c r="G4853" s="216"/>
      <c r="H4853" s="216"/>
      <c r="I4853" s="216"/>
      <c r="J4853" s="216"/>
      <c r="K4853" s="216"/>
      <c r="L4853" s="216"/>
      <c r="M4853" s="216"/>
      <c r="N4853" s="216"/>
      <c r="O4853" s="216"/>
      <c r="P4853" s="216"/>
      <c r="Q4853" s="216"/>
      <c r="R4853" s="216"/>
      <c r="S4853" s="216"/>
      <c r="T4853" s="216"/>
      <c r="U4853" s="216"/>
      <c r="V4853" s="216"/>
      <c r="W4853" s="216"/>
      <c r="X4853" s="216"/>
      <c r="Y4853" s="216"/>
      <c r="Z4853" s="216"/>
      <c r="AA4853" s="216"/>
      <c r="AB4853" s="216"/>
      <c r="AC4853" s="216"/>
      <c r="AD4853" s="216"/>
      <c r="AE4853" s="216"/>
      <c r="AF4853" s="216"/>
      <c r="AG4853" s="216"/>
      <c r="AH4853" s="216"/>
      <c r="AI4853" s="216"/>
      <c r="AJ4853" s="216"/>
      <c r="AK4853" s="216"/>
      <c r="AL4853" s="216"/>
      <c r="FY4853" s="184"/>
      <c r="JJ4853" s="184"/>
    </row>
    <row r="4854" spans="2:270">
      <c r="B4854" s="202"/>
      <c r="E4854" s="216"/>
      <c r="F4854" s="216"/>
      <c r="G4854" s="216"/>
      <c r="H4854" s="216"/>
      <c r="I4854" s="216"/>
      <c r="J4854" s="216"/>
      <c r="K4854" s="216"/>
      <c r="L4854" s="216"/>
      <c r="M4854" s="216"/>
      <c r="N4854" s="216"/>
      <c r="O4854" s="216"/>
      <c r="P4854" s="216"/>
      <c r="Q4854" s="216"/>
      <c r="R4854" s="216"/>
      <c r="S4854" s="216"/>
      <c r="T4854" s="216"/>
      <c r="U4854" s="216"/>
      <c r="V4854" s="216"/>
      <c r="W4854" s="216"/>
      <c r="X4854" s="216"/>
      <c r="Y4854" s="216"/>
      <c r="Z4854" s="216"/>
      <c r="AA4854" s="216"/>
      <c r="AB4854" s="216"/>
      <c r="AC4854" s="216"/>
      <c r="AD4854" s="216"/>
      <c r="AE4854" s="216"/>
      <c r="AF4854" s="216"/>
      <c r="AG4854" s="216"/>
      <c r="AH4854" s="216"/>
      <c r="AI4854" s="216"/>
      <c r="AJ4854" s="216"/>
      <c r="AK4854" s="216"/>
      <c r="AL4854" s="216"/>
      <c r="FY4854" s="184"/>
      <c r="JJ4854" s="184"/>
    </row>
    <row r="4855" spans="2:270">
      <c r="B4855" s="202"/>
      <c r="E4855" s="216"/>
      <c r="F4855" s="216"/>
      <c r="G4855" s="216"/>
      <c r="H4855" s="216"/>
      <c r="I4855" s="216"/>
      <c r="J4855" s="216"/>
      <c r="K4855" s="216"/>
      <c r="L4855" s="216"/>
      <c r="M4855" s="216"/>
      <c r="N4855" s="216"/>
      <c r="O4855" s="216"/>
      <c r="P4855" s="216"/>
      <c r="Q4855" s="216"/>
      <c r="R4855" s="216"/>
      <c r="S4855" s="216"/>
      <c r="T4855" s="216"/>
      <c r="U4855" s="216"/>
      <c r="V4855" s="216"/>
      <c r="W4855" s="216"/>
      <c r="X4855" s="216"/>
      <c r="Y4855" s="216"/>
      <c r="Z4855" s="216"/>
      <c r="AA4855" s="216"/>
      <c r="AB4855" s="216"/>
      <c r="AC4855" s="216"/>
      <c r="AD4855" s="216"/>
      <c r="AE4855" s="216"/>
      <c r="AF4855" s="216"/>
      <c r="AG4855" s="216"/>
      <c r="AH4855" s="216"/>
      <c r="AI4855" s="216"/>
      <c r="AJ4855" s="216"/>
      <c r="AK4855" s="216"/>
      <c r="AL4855" s="216"/>
      <c r="FY4855" s="184"/>
      <c r="JJ4855" s="184"/>
    </row>
    <row r="4856" spans="2:270">
      <c r="B4856" s="202"/>
      <c r="E4856" s="216"/>
      <c r="F4856" s="216"/>
      <c r="G4856" s="216"/>
      <c r="H4856" s="216"/>
      <c r="I4856" s="216"/>
      <c r="J4856" s="216"/>
      <c r="K4856" s="216"/>
      <c r="L4856" s="216"/>
      <c r="M4856" s="216"/>
      <c r="N4856" s="216"/>
      <c r="O4856" s="216"/>
      <c r="P4856" s="216"/>
      <c r="Q4856" s="216"/>
      <c r="R4856" s="216"/>
      <c r="S4856" s="216"/>
      <c r="T4856" s="216"/>
      <c r="U4856" s="216"/>
      <c r="V4856" s="216"/>
      <c r="W4856" s="216"/>
      <c r="X4856" s="216"/>
      <c r="Y4856" s="216"/>
      <c r="Z4856" s="216"/>
      <c r="AA4856" s="216"/>
      <c r="AB4856" s="216"/>
      <c r="AC4856" s="216"/>
      <c r="AD4856" s="216"/>
      <c r="AE4856" s="216"/>
      <c r="AF4856" s="216"/>
      <c r="AG4856" s="216"/>
      <c r="AH4856" s="216"/>
      <c r="AI4856" s="216"/>
      <c r="AJ4856" s="216"/>
      <c r="AK4856" s="216"/>
      <c r="AL4856" s="216"/>
      <c r="FY4856" s="184"/>
      <c r="JJ4856" s="184"/>
    </row>
    <row r="4857" spans="2:270">
      <c r="B4857" s="202"/>
      <c r="E4857" s="216"/>
      <c r="F4857" s="216"/>
      <c r="G4857" s="216"/>
      <c r="H4857" s="216"/>
      <c r="I4857" s="216"/>
      <c r="J4857" s="216"/>
      <c r="K4857" s="216"/>
      <c r="L4857" s="216"/>
      <c r="M4857" s="216"/>
      <c r="N4857" s="216"/>
      <c r="O4857" s="216"/>
      <c r="P4857" s="216"/>
      <c r="Q4857" s="216"/>
      <c r="R4857" s="216"/>
      <c r="S4857" s="216"/>
      <c r="T4857" s="216"/>
      <c r="U4857" s="216"/>
      <c r="V4857" s="216"/>
      <c r="W4857" s="216"/>
      <c r="X4857" s="216"/>
      <c r="Y4857" s="216"/>
      <c r="Z4857" s="216"/>
      <c r="AA4857" s="216"/>
      <c r="AB4857" s="216"/>
      <c r="AC4857" s="216"/>
      <c r="AD4857" s="216"/>
      <c r="AE4857" s="216"/>
      <c r="AF4857" s="216"/>
      <c r="AG4857" s="216"/>
      <c r="AH4857" s="216"/>
      <c r="AI4857" s="216"/>
      <c r="AJ4857" s="216"/>
      <c r="AK4857" s="216"/>
      <c r="AL4857" s="216"/>
      <c r="FY4857" s="184"/>
      <c r="JJ4857" s="184"/>
    </row>
    <row r="4858" spans="2:270">
      <c r="B4858" s="202"/>
      <c r="E4858" s="216"/>
      <c r="F4858" s="216"/>
      <c r="G4858" s="216"/>
      <c r="H4858" s="216"/>
      <c r="I4858" s="216"/>
      <c r="J4858" s="216"/>
      <c r="K4858" s="216"/>
      <c r="L4858" s="216"/>
      <c r="M4858" s="216"/>
      <c r="N4858" s="216"/>
      <c r="O4858" s="216"/>
      <c r="P4858" s="216"/>
      <c r="Q4858" s="216"/>
      <c r="R4858" s="216"/>
      <c r="S4858" s="216"/>
      <c r="T4858" s="216"/>
      <c r="U4858" s="216"/>
      <c r="V4858" s="216"/>
      <c r="W4858" s="216"/>
      <c r="X4858" s="216"/>
      <c r="Y4858" s="216"/>
      <c r="Z4858" s="216"/>
      <c r="AA4858" s="216"/>
      <c r="AB4858" s="216"/>
      <c r="AC4858" s="216"/>
      <c r="AD4858" s="216"/>
      <c r="AE4858" s="216"/>
      <c r="AF4858" s="216"/>
      <c r="AG4858" s="216"/>
      <c r="AH4858" s="216"/>
      <c r="AI4858" s="216"/>
      <c r="AJ4858" s="216"/>
      <c r="AK4858" s="216"/>
      <c r="AL4858" s="216"/>
      <c r="FY4858" s="184"/>
      <c r="JJ4858" s="184"/>
    </row>
    <row r="4859" spans="2:270">
      <c r="B4859" s="202"/>
      <c r="E4859" s="216"/>
      <c r="F4859" s="216"/>
      <c r="G4859" s="216"/>
      <c r="H4859" s="216"/>
      <c r="I4859" s="216"/>
      <c r="J4859" s="216"/>
      <c r="K4859" s="216"/>
      <c r="L4859" s="216"/>
      <c r="M4859" s="216"/>
      <c r="N4859" s="216"/>
      <c r="O4859" s="216"/>
      <c r="P4859" s="216"/>
      <c r="Q4859" s="216"/>
      <c r="R4859" s="216"/>
      <c r="S4859" s="216"/>
      <c r="T4859" s="216"/>
      <c r="U4859" s="216"/>
      <c r="V4859" s="216"/>
      <c r="W4859" s="216"/>
      <c r="X4859" s="216"/>
      <c r="Y4859" s="216"/>
      <c r="Z4859" s="216"/>
      <c r="AA4859" s="216"/>
      <c r="AB4859" s="216"/>
      <c r="AC4859" s="216"/>
      <c r="AD4859" s="216"/>
      <c r="AE4859" s="216"/>
      <c r="AF4859" s="216"/>
      <c r="AG4859" s="216"/>
      <c r="AH4859" s="216"/>
      <c r="AI4859" s="216"/>
      <c r="AJ4859" s="216"/>
      <c r="AK4859" s="216"/>
      <c r="AL4859" s="216"/>
      <c r="FY4859" s="184"/>
      <c r="JJ4859" s="184"/>
    </row>
    <row r="4860" spans="2:270">
      <c r="B4860" s="202"/>
      <c r="E4860" s="216"/>
      <c r="F4860" s="216"/>
      <c r="G4860" s="216"/>
      <c r="H4860" s="216"/>
      <c r="I4860" s="216"/>
      <c r="J4860" s="216"/>
      <c r="K4860" s="216"/>
      <c r="L4860" s="216"/>
      <c r="M4860" s="216"/>
      <c r="N4860" s="216"/>
      <c r="O4860" s="216"/>
      <c r="P4860" s="216"/>
      <c r="Q4860" s="216"/>
      <c r="R4860" s="216"/>
      <c r="S4860" s="216"/>
      <c r="T4860" s="216"/>
      <c r="U4860" s="216"/>
      <c r="V4860" s="216"/>
      <c r="W4860" s="216"/>
      <c r="X4860" s="216"/>
      <c r="Y4860" s="216"/>
      <c r="Z4860" s="216"/>
      <c r="AA4860" s="216"/>
      <c r="AB4860" s="216"/>
      <c r="AC4860" s="216"/>
      <c r="AD4860" s="216"/>
      <c r="AE4860" s="216"/>
      <c r="AF4860" s="216"/>
      <c r="AG4860" s="216"/>
      <c r="AH4860" s="216"/>
      <c r="AI4860" s="216"/>
      <c r="AJ4860" s="216"/>
      <c r="AK4860" s="216"/>
      <c r="AL4860" s="216"/>
      <c r="FY4860" s="184"/>
      <c r="JJ4860" s="184"/>
    </row>
    <row r="4861" spans="2:270">
      <c r="B4861" s="202"/>
      <c r="E4861" s="216"/>
      <c r="F4861" s="216"/>
      <c r="G4861" s="216"/>
      <c r="H4861" s="216"/>
      <c r="I4861" s="216"/>
      <c r="J4861" s="216"/>
      <c r="K4861" s="216"/>
      <c r="L4861" s="216"/>
      <c r="M4861" s="216"/>
      <c r="N4861" s="216"/>
      <c r="O4861" s="216"/>
      <c r="P4861" s="216"/>
      <c r="Q4861" s="216"/>
      <c r="R4861" s="216"/>
      <c r="S4861" s="216"/>
      <c r="T4861" s="216"/>
      <c r="U4861" s="216"/>
      <c r="V4861" s="216"/>
      <c r="W4861" s="216"/>
      <c r="X4861" s="216"/>
      <c r="Y4861" s="216"/>
      <c r="Z4861" s="216"/>
      <c r="AA4861" s="216"/>
      <c r="AB4861" s="216"/>
      <c r="AC4861" s="216"/>
      <c r="AD4861" s="216"/>
      <c r="AE4861" s="216"/>
      <c r="AF4861" s="216"/>
      <c r="AG4861" s="216"/>
      <c r="AH4861" s="216"/>
      <c r="AI4861" s="216"/>
      <c r="AJ4861" s="216"/>
      <c r="AK4861" s="216"/>
      <c r="AL4861" s="216"/>
      <c r="FY4861" s="184"/>
      <c r="JJ4861" s="184"/>
    </row>
    <row r="4862" spans="2:270">
      <c r="B4862" s="202"/>
      <c r="E4862" s="216"/>
      <c r="F4862" s="216"/>
      <c r="G4862" s="216"/>
      <c r="H4862" s="216"/>
      <c r="I4862" s="216"/>
      <c r="J4862" s="216"/>
      <c r="K4862" s="216"/>
      <c r="L4862" s="216"/>
      <c r="M4862" s="216"/>
      <c r="N4862" s="216"/>
      <c r="O4862" s="216"/>
      <c r="P4862" s="216"/>
      <c r="Q4862" s="216"/>
      <c r="R4862" s="216"/>
      <c r="S4862" s="216"/>
      <c r="T4862" s="216"/>
      <c r="U4862" s="216"/>
      <c r="V4862" s="216"/>
      <c r="W4862" s="216"/>
      <c r="X4862" s="216"/>
      <c r="Y4862" s="216"/>
      <c r="Z4862" s="216"/>
      <c r="AA4862" s="216"/>
      <c r="AB4862" s="216"/>
      <c r="AC4862" s="216"/>
      <c r="AD4862" s="216"/>
      <c r="AE4862" s="216"/>
      <c r="AF4862" s="216"/>
      <c r="AG4862" s="216"/>
      <c r="AH4862" s="216"/>
      <c r="AI4862" s="216"/>
      <c r="AJ4862" s="216"/>
      <c r="AK4862" s="216"/>
      <c r="AL4862" s="216"/>
      <c r="FY4862" s="184"/>
      <c r="JJ4862" s="184"/>
    </row>
    <row r="4863" spans="2:270">
      <c r="B4863" s="202"/>
      <c r="E4863" s="216"/>
      <c r="F4863" s="216"/>
      <c r="G4863" s="216"/>
      <c r="H4863" s="216"/>
      <c r="I4863" s="216"/>
      <c r="J4863" s="216"/>
      <c r="K4863" s="216"/>
      <c r="L4863" s="216"/>
      <c r="M4863" s="216"/>
      <c r="N4863" s="216"/>
      <c r="O4863" s="216"/>
      <c r="P4863" s="216"/>
      <c r="Q4863" s="216"/>
      <c r="R4863" s="216"/>
      <c r="S4863" s="216"/>
      <c r="T4863" s="216"/>
      <c r="U4863" s="216"/>
      <c r="V4863" s="216"/>
      <c r="W4863" s="216"/>
      <c r="X4863" s="216"/>
      <c r="Y4863" s="216"/>
      <c r="Z4863" s="216"/>
      <c r="AA4863" s="216"/>
      <c r="AB4863" s="216"/>
      <c r="AC4863" s="216"/>
      <c r="AD4863" s="216"/>
      <c r="AE4863" s="216"/>
      <c r="AF4863" s="216"/>
      <c r="AG4863" s="216"/>
      <c r="AH4863" s="216"/>
      <c r="AI4863" s="216"/>
      <c r="AJ4863" s="216"/>
      <c r="AK4863" s="216"/>
      <c r="AL4863" s="216"/>
      <c r="FY4863" s="184"/>
      <c r="JJ4863" s="184"/>
    </row>
    <row r="4864" spans="2:270">
      <c r="B4864" s="202"/>
      <c r="E4864" s="216"/>
      <c r="F4864" s="216"/>
      <c r="G4864" s="216"/>
      <c r="H4864" s="216"/>
      <c r="I4864" s="216"/>
      <c r="J4864" s="216"/>
      <c r="K4864" s="216"/>
      <c r="L4864" s="216"/>
      <c r="M4864" s="216"/>
      <c r="N4864" s="216"/>
      <c r="O4864" s="216"/>
      <c r="P4864" s="216"/>
      <c r="Q4864" s="216"/>
      <c r="R4864" s="216"/>
      <c r="S4864" s="216"/>
      <c r="T4864" s="216"/>
      <c r="U4864" s="216"/>
      <c r="V4864" s="216"/>
      <c r="W4864" s="216"/>
      <c r="X4864" s="216"/>
      <c r="Y4864" s="216"/>
      <c r="Z4864" s="216"/>
      <c r="AA4864" s="216"/>
      <c r="AB4864" s="216"/>
      <c r="AC4864" s="216"/>
      <c r="AD4864" s="216"/>
      <c r="AE4864" s="216"/>
      <c r="AF4864" s="216"/>
      <c r="AG4864" s="216"/>
      <c r="AH4864" s="216"/>
      <c r="AI4864" s="216"/>
      <c r="AJ4864" s="216"/>
      <c r="AK4864" s="216"/>
      <c r="AL4864" s="216"/>
      <c r="FY4864" s="184"/>
      <c r="JJ4864" s="184"/>
    </row>
    <row r="4865" spans="2:270">
      <c r="B4865" s="202"/>
      <c r="E4865" s="216"/>
      <c r="F4865" s="216"/>
      <c r="G4865" s="216"/>
      <c r="H4865" s="216"/>
      <c r="I4865" s="216"/>
      <c r="J4865" s="216"/>
      <c r="K4865" s="216"/>
      <c r="L4865" s="216"/>
      <c r="M4865" s="216"/>
      <c r="N4865" s="216"/>
      <c r="O4865" s="216"/>
      <c r="P4865" s="216"/>
      <c r="Q4865" s="216"/>
      <c r="R4865" s="216"/>
      <c r="S4865" s="216"/>
      <c r="T4865" s="216"/>
      <c r="U4865" s="216"/>
      <c r="V4865" s="216"/>
      <c r="W4865" s="216"/>
      <c r="X4865" s="216"/>
      <c r="Y4865" s="216"/>
      <c r="Z4865" s="216"/>
      <c r="AA4865" s="216"/>
      <c r="AB4865" s="216"/>
      <c r="AC4865" s="216"/>
      <c r="AD4865" s="216"/>
      <c r="AE4865" s="216"/>
      <c r="AF4865" s="216"/>
      <c r="AG4865" s="216"/>
      <c r="AH4865" s="216"/>
      <c r="AI4865" s="216"/>
      <c r="AJ4865" s="216"/>
      <c r="AK4865" s="216"/>
      <c r="AL4865" s="216"/>
      <c r="FY4865" s="184"/>
      <c r="JJ4865" s="184"/>
    </row>
    <row r="4866" spans="2:270">
      <c r="B4866" s="202"/>
      <c r="E4866" s="216"/>
      <c r="F4866" s="216"/>
      <c r="G4866" s="216"/>
      <c r="H4866" s="216"/>
      <c r="I4866" s="216"/>
      <c r="J4866" s="216"/>
      <c r="K4866" s="216"/>
      <c r="L4866" s="216"/>
      <c r="M4866" s="216"/>
      <c r="N4866" s="216"/>
      <c r="O4866" s="216"/>
      <c r="P4866" s="216"/>
      <c r="Q4866" s="216"/>
      <c r="R4866" s="216"/>
      <c r="S4866" s="216"/>
      <c r="T4866" s="216"/>
      <c r="U4866" s="216"/>
      <c r="V4866" s="216"/>
      <c r="W4866" s="216"/>
      <c r="X4866" s="216"/>
      <c r="Y4866" s="216"/>
      <c r="Z4866" s="216"/>
      <c r="AA4866" s="216"/>
      <c r="AB4866" s="216"/>
      <c r="AC4866" s="216"/>
      <c r="AD4866" s="216"/>
      <c r="AE4866" s="216"/>
      <c r="AF4866" s="216"/>
      <c r="AG4866" s="216"/>
      <c r="AH4866" s="216"/>
      <c r="AI4866" s="216"/>
      <c r="AJ4866" s="216"/>
      <c r="AK4866" s="216"/>
      <c r="AL4866" s="216"/>
      <c r="FY4866" s="184"/>
      <c r="JJ4866" s="184"/>
    </row>
    <row r="4867" spans="2:270">
      <c r="B4867" s="202"/>
      <c r="E4867" s="216"/>
      <c r="F4867" s="216"/>
      <c r="G4867" s="216"/>
      <c r="H4867" s="216"/>
      <c r="I4867" s="216"/>
      <c r="J4867" s="216"/>
      <c r="K4867" s="216"/>
      <c r="L4867" s="216"/>
      <c r="M4867" s="216"/>
      <c r="N4867" s="216"/>
      <c r="O4867" s="216"/>
      <c r="P4867" s="216"/>
      <c r="Q4867" s="216"/>
      <c r="R4867" s="216"/>
      <c r="S4867" s="216"/>
      <c r="T4867" s="216"/>
      <c r="U4867" s="216"/>
      <c r="V4867" s="216"/>
      <c r="W4867" s="216"/>
      <c r="X4867" s="216"/>
      <c r="Y4867" s="216"/>
      <c r="Z4867" s="216"/>
      <c r="AA4867" s="216"/>
      <c r="AB4867" s="216"/>
      <c r="AC4867" s="216"/>
      <c r="AD4867" s="216"/>
      <c r="AE4867" s="216"/>
      <c r="AF4867" s="216"/>
      <c r="AG4867" s="216"/>
      <c r="AH4867" s="216"/>
      <c r="AI4867" s="216"/>
      <c r="AJ4867" s="216"/>
      <c r="AK4867" s="216"/>
      <c r="AL4867" s="216"/>
      <c r="FY4867" s="184"/>
      <c r="JJ4867" s="184"/>
    </row>
    <row r="4868" spans="2:270">
      <c r="B4868" s="202"/>
      <c r="E4868" s="216"/>
      <c r="F4868" s="216"/>
      <c r="G4868" s="216"/>
      <c r="H4868" s="216"/>
      <c r="I4868" s="216"/>
      <c r="J4868" s="216"/>
      <c r="K4868" s="216"/>
      <c r="L4868" s="216"/>
      <c r="M4868" s="216"/>
      <c r="N4868" s="216"/>
      <c r="O4868" s="216"/>
      <c r="P4868" s="216"/>
      <c r="Q4868" s="216"/>
      <c r="R4868" s="216"/>
      <c r="S4868" s="216"/>
      <c r="T4868" s="216"/>
      <c r="U4868" s="216"/>
      <c r="V4868" s="216"/>
      <c r="W4868" s="216"/>
      <c r="X4868" s="216"/>
      <c r="Y4868" s="216"/>
      <c r="Z4868" s="216"/>
      <c r="AA4868" s="216"/>
      <c r="AB4868" s="216"/>
      <c r="AC4868" s="216"/>
      <c r="AD4868" s="216"/>
      <c r="AE4868" s="216"/>
      <c r="AF4868" s="216"/>
      <c r="AG4868" s="216"/>
      <c r="AH4868" s="216"/>
      <c r="AI4868" s="216"/>
      <c r="AJ4868" s="216"/>
      <c r="AK4868" s="216"/>
      <c r="AL4868" s="216"/>
      <c r="FY4868" s="184"/>
      <c r="JJ4868" s="184"/>
    </row>
    <row r="4869" spans="2:270">
      <c r="B4869" s="202"/>
      <c r="E4869" s="216"/>
      <c r="F4869" s="216"/>
      <c r="G4869" s="216"/>
      <c r="H4869" s="216"/>
      <c r="I4869" s="216"/>
      <c r="J4869" s="216"/>
      <c r="K4869" s="216"/>
      <c r="L4869" s="216"/>
      <c r="M4869" s="216"/>
      <c r="N4869" s="216"/>
      <c r="O4869" s="216"/>
      <c r="P4869" s="216"/>
      <c r="Q4869" s="216"/>
      <c r="R4869" s="216"/>
      <c r="S4869" s="216"/>
      <c r="T4869" s="216"/>
      <c r="U4869" s="216"/>
      <c r="V4869" s="216"/>
      <c r="W4869" s="216"/>
      <c r="X4869" s="216"/>
      <c r="Y4869" s="216"/>
      <c r="Z4869" s="216"/>
      <c r="AA4869" s="216"/>
      <c r="AB4869" s="216"/>
      <c r="AC4869" s="216"/>
      <c r="AD4869" s="216"/>
      <c r="AE4869" s="216"/>
      <c r="AF4869" s="216"/>
      <c r="AG4869" s="216"/>
      <c r="AH4869" s="216"/>
      <c r="AI4869" s="216"/>
      <c r="AJ4869" s="216"/>
      <c r="AK4869" s="216"/>
      <c r="AL4869" s="216"/>
      <c r="FY4869" s="184"/>
      <c r="JJ4869" s="184"/>
    </row>
    <row r="4870" spans="2:270">
      <c r="B4870" s="202"/>
      <c r="E4870" s="216"/>
      <c r="F4870" s="216"/>
      <c r="G4870" s="216"/>
      <c r="H4870" s="216"/>
      <c r="I4870" s="216"/>
      <c r="J4870" s="216"/>
      <c r="K4870" s="216"/>
      <c r="L4870" s="216"/>
      <c r="M4870" s="216"/>
      <c r="N4870" s="216"/>
      <c r="O4870" s="216"/>
      <c r="P4870" s="216"/>
      <c r="Q4870" s="216"/>
      <c r="R4870" s="216"/>
      <c r="S4870" s="216"/>
      <c r="T4870" s="216"/>
      <c r="U4870" s="216"/>
      <c r="V4870" s="216"/>
      <c r="W4870" s="216"/>
      <c r="X4870" s="216"/>
      <c r="Y4870" s="216"/>
      <c r="Z4870" s="216"/>
      <c r="AA4870" s="216"/>
      <c r="AB4870" s="216"/>
      <c r="AC4870" s="216"/>
      <c r="AD4870" s="216"/>
      <c r="AE4870" s="216"/>
      <c r="AF4870" s="216"/>
      <c r="AG4870" s="216"/>
      <c r="AH4870" s="216"/>
      <c r="AI4870" s="216"/>
      <c r="AJ4870" s="216"/>
      <c r="AK4870" s="216"/>
      <c r="AL4870" s="216"/>
      <c r="FY4870" s="184"/>
      <c r="JJ4870" s="184"/>
    </row>
    <row r="4871" spans="2:270">
      <c r="B4871" s="202"/>
      <c r="E4871" s="216"/>
      <c r="F4871" s="216"/>
      <c r="G4871" s="216"/>
      <c r="H4871" s="216"/>
      <c r="I4871" s="216"/>
      <c r="J4871" s="216"/>
      <c r="K4871" s="216"/>
      <c r="L4871" s="216"/>
      <c r="M4871" s="216"/>
      <c r="N4871" s="216"/>
      <c r="O4871" s="216"/>
      <c r="P4871" s="216"/>
      <c r="Q4871" s="216"/>
      <c r="R4871" s="216"/>
      <c r="S4871" s="216"/>
      <c r="T4871" s="216"/>
      <c r="U4871" s="216"/>
      <c r="V4871" s="216"/>
      <c r="W4871" s="216"/>
      <c r="X4871" s="216"/>
      <c r="Y4871" s="216"/>
      <c r="Z4871" s="216"/>
      <c r="AA4871" s="216"/>
      <c r="AB4871" s="216"/>
      <c r="AC4871" s="216"/>
      <c r="AD4871" s="216"/>
      <c r="AE4871" s="216"/>
      <c r="AF4871" s="216"/>
      <c r="AG4871" s="216"/>
      <c r="AH4871" s="216"/>
      <c r="AI4871" s="216"/>
      <c r="AJ4871" s="216"/>
      <c r="AK4871" s="216"/>
      <c r="AL4871" s="216"/>
      <c r="FY4871" s="184"/>
      <c r="JJ4871" s="184"/>
    </row>
    <row r="4872" spans="2:270">
      <c r="B4872" s="202"/>
      <c r="E4872" s="216"/>
      <c r="F4872" s="216"/>
      <c r="G4872" s="216"/>
      <c r="H4872" s="216"/>
      <c r="I4872" s="216"/>
      <c r="J4872" s="216"/>
      <c r="K4872" s="216"/>
      <c r="L4872" s="216"/>
      <c r="M4872" s="216"/>
      <c r="N4872" s="216"/>
      <c r="O4872" s="216"/>
      <c r="P4872" s="216"/>
      <c r="Q4872" s="216"/>
      <c r="R4872" s="216"/>
      <c r="S4872" s="216"/>
      <c r="T4872" s="216"/>
      <c r="U4872" s="216"/>
      <c r="V4872" s="216"/>
      <c r="W4872" s="216"/>
      <c r="X4872" s="216"/>
      <c r="Y4872" s="216"/>
      <c r="Z4872" s="216"/>
      <c r="AA4872" s="216"/>
      <c r="AB4872" s="216"/>
      <c r="AC4872" s="216"/>
      <c r="AD4872" s="216"/>
      <c r="AE4872" s="216"/>
      <c r="AF4872" s="216"/>
      <c r="AG4872" s="216"/>
      <c r="AH4872" s="216"/>
      <c r="AI4872" s="216"/>
      <c r="AJ4872" s="216"/>
      <c r="AK4872" s="216"/>
      <c r="AL4872" s="216"/>
      <c r="FY4872" s="184"/>
      <c r="JJ4872" s="184"/>
    </row>
    <row r="4873" spans="2:270">
      <c r="B4873" s="202"/>
      <c r="E4873" s="216"/>
      <c r="F4873" s="216"/>
      <c r="G4873" s="216"/>
      <c r="H4873" s="216"/>
      <c r="I4873" s="216"/>
      <c r="J4873" s="216"/>
      <c r="K4873" s="216"/>
      <c r="L4873" s="216"/>
      <c r="M4873" s="216"/>
      <c r="N4873" s="216"/>
      <c r="O4873" s="216"/>
      <c r="P4873" s="216"/>
      <c r="Q4873" s="216"/>
      <c r="R4873" s="216"/>
      <c r="S4873" s="216"/>
      <c r="T4873" s="216"/>
      <c r="U4873" s="216"/>
      <c r="V4873" s="216"/>
      <c r="W4873" s="216"/>
      <c r="X4873" s="216"/>
      <c r="Y4873" s="216"/>
      <c r="Z4873" s="216"/>
      <c r="AA4873" s="216"/>
      <c r="AB4873" s="216"/>
      <c r="AC4873" s="216"/>
      <c r="AD4873" s="216"/>
      <c r="AE4873" s="216"/>
      <c r="AF4873" s="216"/>
      <c r="AG4873" s="216"/>
      <c r="AH4873" s="216"/>
      <c r="AI4873" s="216"/>
      <c r="AJ4873" s="216"/>
      <c r="AK4873" s="216"/>
      <c r="AL4873" s="216"/>
      <c r="FY4873" s="184"/>
      <c r="JJ4873" s="184"/>
    </row>
    <row r="4874" spans="2:270">
      <c r="B4874" s="202"/>
      <c r="E4874" s="216"/>
      <c r="F4874" s="216"/>
      <c r="G4874" s="216"/>
      <c r="H4874" s="216"/>
      <c r="I4874" s="216"/>
      <c r="J4874" s="216"/>
      <c r="K4874" s="216"/>
      <c r="L4874" s="216"/>
      <c r="M4874" s="216"/>
      <c r="N4874" s="216"/>
      <c r="O4874" s="216"/>
      <c r="P4874" s="216"/>
      <c r="Q4874" s="216"/>
      <c r="R4874" s="216"/>
      <c r="S4874" s="216"/>
      <c r="T4874" s="216"/>
      <c r="U4874" s="216"/>
      <c r="V4874" s="216"/>
      <c r="W4874" s="216"/>
      <c r="X4874" s="216"/>
      <c r="Y4874" s="216"/>
      <c r="Z4874" s="216"/>
      <c r="AA4874" s="216"/>
      <c r="AB4874" s="216"/>
      <c r="AC4874" s="216"/>
      <c r="AD4874" s="216"/>
      <c r="AE4874" s="216"/>
      <c r="AF4874" s="216"/>
      <c r="AG4874" s="216"/>
      <c r="AH4874" s="216"/>
      <c r="AI4874" s="216"/>
      <c r="AJ4874" s="216"/>
      <c r="AK4874" s="216"/>
      <c r="AL4874" s="216"/>
      <c r="FY4874" s="184"/>
      <c r="JJ4874" s="184"/>
    </row>
    <row r="4875" spans="2:270">
      <c r="B4875" s="202"/>
      <c r="E4875" s="216"/>
      <c r="F4875" s="216"/>
      <c r="G4875" s="216"/>
      <c r="H4875" s="216"/>
      <c r="I4875" s="216"/>
      <c r="J4875" s="216"/>
      <c r="K4875" s="216"/>
      <c r="L4875" s="216"/>
      <c r="M4875" s="216"/>
      <c r="N4875" s="216"/>
      <c r="O4875" s="216"/>
      <c r="P4875" s="216"/>
      <c r="Q4875" s="216"/>
      <c r="R4875" s="216"/>
      <c r="S4875" s="216"/>
      <c r="T4875" s="216"/>
      <c r="U4875" s="216"/>
      <c r="V4875" s="216"/>
      <c r="W4875" s="216"/>
      <c r="X4875" s="216"/>
      <c r="Y4875" s="216"/>
      <c r="Z4875" s="216"/>
      <c r="AA4875" s="216"/>
      <c r="AB4875" s="216"/>
      <c r="AC4875" s="216"/>
      <c r="AD4875" s="216"/>
      <c r="AE4875" s="216"/>
      <c r="AF4875" s="216"/>
      <c r="AG4875" s="216"/>
      <c r="AH4875" s="216"/>
      <c r="AI4875" s="216"/>
      <c r="AJ4875" s="216"/>
      <c r="AK4875" s="216"/>
      <c r="AL4875" s="216"/>
      <c r="FY4875" s="184"/>
      <c r="JJ4875" s="184"/>
    </row>
    <row r="4876" spans="2:270">
      <c r="B4876" s="202"/>
      <c r="E4876" s="216"/>
      <c r="F4876" s="216"/>
      <c r="G4876" s="216"/>
      <c r="H4876" s="216"/>
      <c r="I4876" s="216"/>
      <c r="J4876" s="216"/>
      <c r="K4876" s="216"/>
      <c r="L4876" s="216"/>
      <c r="M4876" s="216"/>
      <c r="N4876" s="216"/>
      <c r="O4876" s="216"/>
      <c r="P4876" s="216"/>
      <c r="Q4876" s="216"/>
      <c r="R4876" s="216"/>
      <c r="S4876" s="216"/>
      <c r="T4876" s="216"/>
      <c r="U4876" s="216"/>
      <c r="V4876" s="216"/>
      <c r="W4876" s="216"/>
      <c r="X4876" s="216"/>
      <c r="Y4876" s="216"/>
      <c r="Z4876" s="216"/>
      <c r="AA4876" s="216"/>
      <c r="AB4876" s="216"/>
      <c r="AC4876" s="216"/>
      <c r="AD4876" s="216"/>
      <c r="AE4876" s="216"/>
      <c r="AF4876" s="216"/>
      <c r="AG4876" s="216"/>
      <c r="AH4876" s="216"/>
      <c r="AI4876" s="216"/>
      <c r="AJ4876" s="216"/>
      <c r="AK4876" s="216"/>
      <c r="AL4876" s="216"/>
      <c r="FY4876" s="184"/>
      <c r="JJ4876" s="184"/>
    </row>
    <row r="4877" spans="2:270">
      <c r="B4877" s="202"/>
      <c r="E4877" s="216"/>
      <c r="F4877" s="216"/>
      <c r="G4877" s="216"/>
      <c r="H4877" s="216"/>
      <c r="I4877" s="216"/>
      <c r="J4877" s="216"/>
      <c r="K4877" s="216"/>
      <c r="L4877" s="216"/>
      <c r="M4877" s="216"/>
      <c r="N4877" s="216"/>
      <c r="O4877" s="216"/>
      <c r="P4877" s="216"/>
      <c r="Q4877" s="216"/>
      <c r="R4877" s="216"/>
      <c r="S4877" s="216"/>
      <c r="T4877" s="216"/>
      <c r="U4877" s="216"/>
      <c r="V4877" s="216"/>
      <c r="W4877" s="216"/>
      <c r="X4877" s="216"/>
      <c r="Y4877" s="216"/>
      <c r="Z4877" s="216"/>
      <c r="AA4877" s="216"/>
      <c r="AB4877" s="216"/>
      <c r="AC4877" s="216"/>
      <c r="AD4877" s="216"/>
      <c r="AE4877" s="216"/>
      <c r="AF4877" s="216"/>
      <c r="AG4877" s="216"/>
      <c r="AH4877" s="216"/>
      <c r="AI4877" s="216"/>
      <c r="AJ4877" s="216"/>
      <c r="AK4877" s="216"/>
      <c r="AL4877" s="216"/>
      <c r="FY4877" s="184"/>
      <c r="JJ4877" s="184"/>
    </row>
    <row r="4878" spans="2:270">
      <c r="B4878" s="202"/>
      <c r="E4878" s="216"/>
      <c r="F4878" s="216"/>
      <c r="G4878" s="216"/>
      <c r="H4878" s="216"/>
      <c r="I4878" s="216"/>
      <c r="J4878" s="216"/>
      <c r="K4878" s="216"/>
      <c r="L4878" s="216"/>
      <c r="M4878" s="216"/>
      <c r="N4878" s="216"/>
      <c r="O4878" s="216"/>
      <c r="P4878" s="216"/>
      <c r="Q4878" s="216"/>
      <c r="R4878" s="216"/>
      <c r="S4878" s="216"/>
      <c r="T4878" s="216"/>
      <c r="U4878" s="216"/>
      <c r="V4878" s="216"/>
      <c r="W4878" s="216"/>
      <c r="X4878" s="216"/>
      <c r="Y4878" s="216"/>
      <c r="Z4878" s="216"/>
      <c r="AA4878" s="216"/>
      <c r="AB4878" s="216"/>
      <c r="AC4878" s="216"/>
      <c r="AD4878" s="216"/>
      <c r="AE4878" s="216"/>
      <c r="AF4878" s="216"/>
      <c r="AG4878" s="216"/>
      <c r="AH4878" s="216"/>
      <c r="AI4878" s="216"/>
      <c r="AJ4878" s="216"/>
      <c r="AK4878" s="216"/>
      <c r="AL4878" s="216"/>
      <c r="FY4878" s="184"/>
      <c r="JJ4878" s="184"/>
    </row>
    <row r="4879" spans="2:270">
      <c r="B4879" s="202"/>
      <c r="E4879" s="216"/>
      <c r="F4879" s="216"/>
      <c r="G4879" s="216"/>
      <c r="H4879" s="216"/>
      <c r="I4879" s="216"/>
      <c r="J4879" s="216"/>
      <c r="K4879" s="216"/>
      <c r="L4879" s="216"/>
      <c r="M4879" s="216"/>
      <c r="N4879" s="216"/>
      <c r="O4879" s="216"/>
      <c r="P4879" s="216"/>
      <c r="Q4879" s="216"/>
      <c r="R4879" s="216"/>
      <c r="S4879" s="216"/>
      <c r="T4879" s="216"/>
      <c r="U4879" s="216"/>
      <c r="V4879" s="216"/>
      <c r="W4879" s="216"/>
      <c r="X4879" s="216"/>
      <c r="Y4879" s="216"/>
      <c r="Z4879" s="216"/>
      <c r="AA4879" s="216"/>
      <c r="AB4879" s="216"/>
      <c r="AC4879" s="216"/>
      <c r="AD4879" s="216"/>
      <c r="AE4879" s="216"/>
      <c r="AF4879" s="216"/>
      <c r="AG4879" s="216"/>
      <c r="AH4879" s="216"/>
      <c r="AI4879" s="216"/>
      <c r="AJ4879" s="216"/>
      <c r="AK4879" s="216"/>
      <c r="AL4879" s="216"/>
      <c r="FY4879" s="184"/>
      <c r="JJ4879" s="184"/>
    </row>
    <row r="4880" spans="2:270">
      <c r="B4880" s="202"/>
      <c r="E4880" s="216"/>
      <c r="F4880" s="216"/>
      <c r="G4880" s="216"/>
      <c r="H4880" s="216"/>
      <c r="I4880" s="216"/>
      <c r="J4880" s="216"/>
      <c r="K4880" s="216"/>
      <c r="L4880" s="216"/>
      <c r="M4880" s="216"/>
      <c r="N4880" s="216"/>
      <c r="O4880" s="216"/>
      <c r="P4880" s="216"/>
      <c r="Q4880" s="216"/>
      <c r="R4880" s="216"/>
      <c r="S4880" s="216"/>
      <c r="T4880" s="216"/>
      <c r="U4880" s="216"/>
      <c r="V4880" s="216"/>
      <c r="W4880" s="216"/>
      <c r="X4880" s="216"/>
      <c r="Y4880" s="216"/>
      <c r="Z4880" s="216"/>
      <c r="AA4880" s="216"/>
      <c r="AB4880" s="216"/>
      <c r="AC4880" s="216"/>
      <c r="AD4880" s="216"/>
      <c r="AE4880" s="216"/>
      <c r="AF4880" s="216"/>
      <c r="AG4880" s="216"/>
      <c r="AH4880" s="216"/>
      <c r="AI4880" s="216"/>
      <c r="AJ4880" s="216"/>
      <c r="AK4880" s="216"/>
      <c r="AL4880" s="216"/>
      <c r="FY4880" s="184"/>
      <c r="JJ4880" s="184"/>
    </row>
    <row r="4881" spans="2:270">
      <c r="B4881" s="202"/>
      <c r="E4881" s="216"/>
      <c r="F4881" s="216"/>
      <c r="G4881" s="216"/>
      <c r="H4881" s="216"/>
      <c r="I4881" s="216"/>
      <c r="J4881" s="216"/>
      <c r="K4881" s="216"/>
      <c r="L4881" s="216"/>
      <c r="M4881" s="216"/>
      <c r="N4881" s="216"/>
      <c r="O4881" s="216"/>
      <c r="P4881" s="216"/>
      <c r="Q4881" s="216"/>
      <c r="R4881" s="216"/>
      <c r="S4881" s="216"/>
      <c r="T4881" s="216"/>
      <c r="U4881" s="216"/>
      <c r="V4881" s="216"/>
      <c r="W4881" s="216"/>
      <c r="X4881" s="216"/>
      <c r="Y4881" s="216"/>
      <c r="Z4881" s="216"/>
      <c r="AA4881" s="216"/>
      <c r="AB4881" s="216"/>
      <c r="AC4881" s="216"/>
      <c r="AD4881" s="216"/>
      <c r="AE4881" s="216"/>
      <c r="AF4881" s="216"/>
      <c r="AG4881" s="216"/>
      <c r="AH4881" s="216"/>
      <c r="AI4881" s="216"/>
      <c r="AJ4881" s="216"/>
      <c r="AK4881" s="216"/>
      <c r="AL4881" s="216"/>
      <c r="FY4881" s="184"/>
      <c r="JJ4881" s="184"/>
    </row>
    <row r="4882" spans="2:270">
      <c r="B4882" s="202"/>
      <c r="E4882" s="216"/>
      <c r="F4882" s="216"/>
      <c r="G4882" s="216"/>
      <c r="H4882" s="216"/>
      <c r="I4882" s="216"/>
      <c r="J4882" s="216"/>
      <c r="K4882" s="216"/>
      <c r="L4882" s="216"/>
      <c r="M4882" s="216"/>
      <c r="N4882" s="216"/>
      <c r="O4882" s="216"/>
      <c r="P4882" s="216"/>
      <c r="Q4882" s="216"/>
      <c r="R4882" s="216"/>
      <c r="S4882" s="216"/>
      <c r="T4882" s="216"/>
      <c r="U4882" s="216"/>
      <c r="V4882" s="216"/>
      <c r="W4882" s="216"/>
      <c r="X4882" s="216"/>
      <c r="Y4882" s="216"/>
      <c r="Z4882" s="216"/>
      <c r="AA4882" s="216"/>
      <c r="AB4882" s="216"/>
      <c r="AC4882" s="216"/>
      <c r="AD4882" s="216"/>
      <c r="AE4882" s="216"/>
      <c r="AF4882" s="216"/>
      <c r="AG4882" s="216"/>
      <c r="AH4882" s="216"/>
      <c r="AI4882" s="216"/>
      <c r="AJ4882" s="216"/>
      <c r="AK4882" s="216"/>
      <c r="AL4882" s="216"/>
      <c r="FY4882" s="184"/>
      <c r="JJ4882" s="184"/>
    </row>
    <row r="4883" spans="2:270">
      <c r="B4883" s="202"/>
      <c r="E4883" s="216"/>
      <c r="F4883" s="216"/>
      <c r="G4883" s="216"/>
      <c r="H4883" s="216"/>
      <c r="I4883" s="216"/>
      <c r="J4883" s="216"/>
      <c r="K4883" s="216"/>
      <c r="L4883" s="216"/>
      <c r="M4883" s="216"/>
      <c r="N4883" s="216"/>
      <c r="O4883" s="216"/>
      <c r="P4883" s="216"/>
      <c r="Q4883" s="216"/>
      <c r="R4883" s="216"/>
      <c r="S4883" s="216"/>
      <c r="T4883" s="216"/>
      <c r="U4883" s="216"/>
      <c r="V4883" s="216"/>
      <c r="W4883" s="216"/>
      <c r="X4883" s="216"/>
      <c r="Y4883" s="216"/>
      <c r="Z4883" s="216"/>
      <c r="AA4883" s="216"/>
      <c r="AB4883" s="216"/>
      <c r="AC4883" s="216"/>
      <c r="AD4883" s="216"/>
      <c r="AE4883" s="216"/>
      <c r="AF4883" s="216"/>
      <c r="AG4883" s="216"/>
      <c r="AH4883" s="216"/>
      <c r="AI4883" s="216"/>
      <c r="AJ4883" s="216"/>
      <c r="AK4883" s="216"/>
      <c r="AL4883" s="216"/>
      <c r="FY4883" s="184"/>
      <c r="JJ4883" s="184"/>
    </row>
    <row r="4884" spans="2:270">
      <c r="B4884" s="202"/>
      <c r="E4884" s="216"/>
      <c r="F4884" s="216"/>
      <c r="G4884" s="216"/>
      <c r="H4884" s="216"/>
      <c r="I4884" s="216"/>
      <c r="J4884" s="216"/>
      <c r="K4884" s="216"/>
      <c r="L4884" s="216"/>
      <c r="M4884" s="216"/>
      <c r="N4884" s="216"/>
      <c r="O4884" s="216"/>
      <c r="P4884" s="216"/>
      <c r="Q4884" s="216"/>
      <c r="R4884" s="216"/>
      <c r="S4884" s="216"/>
      <c r="T4884" s="216"/>
      <c r="U4884" s="216"/>
      <c r="V4884" s="216"/>
      <c r="W4884" s="216"/>
      <c r="X4884" s="216"/>
      <c r="Y4884" s="216"/>
      <c r="Z4884" s="216"/>
      <c r="AA4884" s="216"/>
      <c r="AB4884" s="216"/>
      <c r="AC4884" s="216"/>
      <c r="AD4884" s="216"/>
      <c r="AE4884" s="216"/>
      <c r="AF4884" s="216"/>
      <c r="AG4884" s="216"/>
      <c r="AH4884" s="216"/>
      <c r="AI4884" s="216"/>
      <c r="AJ4884" s="216"/>
      <c r="AK4884" s="216"/>
      <c r="AL4884" s="216"/>
      <c r="FY4884" s="184"/>
      <c r="JJ4884" s="184"/>
    </row>
    <row r="4885" spans="2:270">
      <c r="B4885" s="202"/>
      <c r="E4885" s="216"/>
      <c r="F4885" s="216"/>
      <c r="G4885" s="216"/>
      <c r="H4885" s="216"/>
      <c r="I4885" s="216"/>
      <c r="J4885" s="216"/>
      <c r="K4885" s="216"/>
      <c r="L4885" s="216"/>
      <c r="M4885" s="216"/>
      <c r="N4885" s="216"/>
      <c r="O4885" s="216"/>
      <c r="P4885" s="216"/>
      <c r="Q4885" s="216"/>
      <c r="R4885" s="216"/>
      <c r="S4885" s="216"/>
      <c r="T4885" s="216"/>
      <c r="U4885" s="216"/>
      <c r="V4885" s="216"/>
      <c r="W4885" s="216"/>
      <c r="X4885" s="216"/>
      <c r="Y4885" s="216"/>
      <c r="Z4885" s="216"/>
      <c r="AA4885" s="216"/>
      <c r="AB4885" s="216"/>
      <c r="AC4885" s="216"/>
      <c r="AD4885" s="216"/>
      <c r="AE4885" s="216"/>
      <c r="AF4885" s="216"/>
      <c r="AG4885" s="216"/>
      <c r="AH4885" s="216"/>
      <c r="AI4885" s="216"/>
      <c r="AJ4885" s="216"/>
      <c r="AK4885" s="216"/>
      <c r="AL4885" s="216"/>
      <c r="FY4885" s="184"/>
      <c r="JJ4885" s="184"/>
    </row>
    <row r="4886" spans="2:270">
      <c r="B4886" s="202"/>
      <c r="E4886" s="216"/>
      <c r="F4886" s="216"/>
      <c r="G4886" s="216"/>
      <c r="H4886" s="216"/>
      <c r="I4886" s="216"/>
      <c r="J4886" s="216"/>
      <c r="K4886" s="216"/>
      <c r="L4886" s="216"/>
      <c r="M4886" s="216"/>
      <c r="N4886" s="216"/>
      <c r="O4886" s="216"/>
      <c r="P4886" s="216"/>
      <c r="Q4886" s="216"/>
      <c r="R4886" s="216"/>
      <c r="S4886" s="216"/>
      <c r="T4886" s="216"/>
      <c r="U4886" s="216"/>
      <c r="V4886" s="216"/>
      <c r="W4886" s="216"/>
      <c r="X4886" s="216"/>
      <c r="Y4886" s="216"/>
      <c r="Z4886" s="216"/>
      <c r="AA4886" s="216"/>
      <c r="AB4886" s="216"/>
      <c r="AC4886" s="216"/>
      <c r="AD4886" s="216"/>
      <c r="AE4886" s="216"/>
      <c r="AF4886" s="216"/>
      <c r="AG4886" s="216"/>
      <c r="AH4886" s="216"/>
      <c r="AI4886" s="216"/>
      <c r="AJ4886" s="216"/>
      <c r="AK4886" s="216"/>
      <c r="AL4886" s="216"/>
      <c r="FY4886" s="184"/>
      <c r="JJ4886" s="184"/>
    </row>
    <row r="4887" spans="2:270">
      <c r="B4887" s="202"/>
      <c r="E4887" s="216"/>
      <c r="F4887" s="216"/>
      <c r="G4887" s="216"/>
      <c r="H4887" s="216"/>
      <c r="I4887" s="216"/>
      <c r="J4887" s="216"/>
      <c r="K4887" s="216"/>
      <c r="L4887" s="216"/>
      <c r="M4887" s="216"/>
      <c r="N4887" s="216"/>
      <c r="O4887" s="216"/>
      <c r="P4887" s="216"/>
      <c r="Q4887" s="216"/>
      <c r="R4887" s="216"/>
      <c r="S4887" s="216"/>
      <c r="T4887" s="216"/>
      <c r="U4887" s="216"/>
      <c r="V4887" s="216"/>
      <c r="W4887" s="216"/>
      <c r="X4887" s="216"/>
      <c r="Y4887" s="216"/>
      <c r="Z4887" s="216"/>
      <c r="AA4887" s="216"/>
      <c r="AB4887" s="216"/>
      <c r="AC4887" s="216"/>
      <c r="AD4887" s="216"/>
      <c r="AE4887" s="216"/>
      <c r="AF4887" s="216"/>
      <c r="AG4887" s="216"/>
      <c r="AH4887" s="216"/>
      <c r="AI4887" s="216"/>
      <c r="AJ4887" s="216"/>
      <c r="AK4887" s="216"/>
      <c r="AL4887" s="216"/>
      <c r="FY4887" s="184"/>
      <c r="JJ4887" s="184"/>
    </row>
    <row r="4888" spans="2:270">
      <c r="B4888" s="202"/>
      <c r="E4888" s="216"/>
      <c r="F4888" s="216"/>
      <c r="G4888" s="216"/>
      <c r="H4888" s="216"/>
      <c r="I4888" s="216"/>
      <c r="J4888" s="216"/>
      <c r="K4888" s="216"/>
      <c r="L4888" s="216"/>
      <c r="M4888" s="216"/>
      <c r="N4888" s="216"/>
      <c r="O4888" s="216"/>
      <c r="P4888" s="216"/>
      <c r="Q4888" s="216"/>
      <c r="R4888" s="216"/>
      <c r="S4888" s="216"/>
      <c r="T4888" s="216"/>
      <c r="U4888" s="216"/>
      <c r="V4888" s="216"/>
      <c r="W4888" s="216"/>
      <c r="X4888" s="216"/>
      <c r="Y4888" s="216"/>
      <c r="Z4888" s="216"/>
      <c r="AA4888" s="216"/>
      <c r="AB4888" s="216"/>
      <c r="AC4888" s="216"/>
      <c r="AD4888" s="216"/>
      <c r="AE4888" s="216"/>
      <c r="AF4888" s="216"/>
      <c r="AG4888" s="216"/>
      <c r="AH4888" s="216"/>
      <c r="AI4888" s="216"/>
      <c r="AJ4888" s="216"/>
      <c r="AK4888" s="216"/>
      <c r="AL4888" s="216"/>
      <c r="FY4888" s="184"/>
      <c r="JJ4888" s="184"/>
    </row>
    <row r="4889" spans="2:270">
      <c r="B4889" s="202"/>
      <c r="E4889" s="216"/>
      <c r="F4889" s="216"/>
      <c r="G4889" s="216"/>
      <c r="H4889" s="216"/>
      <c r="I4889" s="216"/>
      <c r="J4889" s="216"/>
      <c r="K4889" s="216"/>
      <c r="L4889" s="216"/>
      <c r="M4889" s="216"/>
      <c r="N4889" s="216"/>
      <c r="O4889" s="216"/>
      <c r="P4889" s="216"/>
      <c r="Q4889" s="216"/>
      <c r="R4889" s="216"/>
      <c r="S4889" s="216"/>
      <c r="T4889" s="216"/>
      <c r="U4889" s="216"/>
      <c r="V4889" s="216"/>
      <c r="W4889" s="216"/>
      <c r="X4889" s="216"/>
      <c r="Y4889" s="216"/>
      <c r="Z4889" s="216"/>
      <c r="AA4889" s="216"/>
      <c r="AB4889" s="216"/>
      <c r="AC4889" s="216"/>
      <c r="AD4889" s="216"/>
      <c r="AE4889" s="216"/>
      <c r="AF4889" s="216"/>
      <c r="AG4889" s="216"/>
      <c r="AH4889" s="216"/>
      <c r="AI4889" s="216"/>
      <c r="AJ4889" s="216"/>
      <c r="AK4889" s="216"/>
      <c r="AL4889" s="216"/>
      <c r="FY4889" s="184"/>
      <c r="JJ4889" s="184"/>
    </row>
    <row r="4890" spans="2:270">
      <c r="B4890" s="202"/>
      <c r="E4890" s="216"/>
      <c r="F4890" s="216"/>
      <c r="G4890" s="216"/>
      <c r="H4890" s="216"/>
      <c r="I4890" s="216"/>
      <c r="J4890" s="216"/>
      <c r="K4890" s="216"/>
      <c r="L4890" s="216"/>
      <c r="M4890" s="216"/>
      <c r="N4890" s="216"/>
      <c r="O4890" s="216"/>
      <c r="P4890" s="216"/>
      <c r="Q4890" s="216"/>
      <c r="R4890" s="216"/>
      <c r="S4890" s="216"/>
      <c r="T4890" s="216"/>
      <c r="U4890" s="216"/>
      <c r="V4890" s="216"/>
      <c r="W4890" s="216"/>
      <c r="X4890" s="216"/>
      <c r="Y4890" s="216"/>
      <c r="Z4890" s="216"/>
      <c r="AA4890" s="216"/>
      <c r="AB4890" s="216"/>
      <c r="AC4890" s="216"/>
      <c r="AD4890" s="216"/>
      <c r="AE4890" s="216"/>
      <c r="AF4890" s="216"/>
      <c r="AG4890" s="216"/>
      <c r="AH4890" s="216"/>
      <c r="AI4890" s="216"/>
      <c r="AJ4890" s="216"/>
      <c r="AK4890" s="216"/>
      <c r="AL4890" s="216"/>
      <c r="FY4890" s="184"/>
      <c r="JJ4890" s="184"/>
    </row>
    <row r="4891" spans="2:270">
      <c r="B4891" s="202"/>
      <c r="E4891" s="216"/>
      <c r="F4891" s="216"/>
      <c r="G4891" s="216"/>
      <c r="H4891" s="216"/>
      <c r="I4891" s="216"/>
      <c r="J4891" s="216"/>
      <c r="K4891" s="216"/>
      <c r="L4891" s="216"/>
      <c r="M4891" s="216"/>
      <c r="N4891" s="216"/>
      <c r="O4891" s="216"/>
      <c r="P4891" s="216"/>
      <c r="Q4891" s="216"/>
      <c r="R4891" s="216"/>
      <c r="S4891" s="216"/>
      <c r="T4891" s="216"/>
      <c r="U4891" s="216"/>
      <c r="V4891" s="216"/>
      <c r="W4891" s="216"/>
      <c r="X4891" s="216"/>
      <c r="Y4891" s="216"/>
      <c r="Z4891" s="216"/>
      <c r="AA4891" s="216"/>
      <c r="AB4891" s="216"/>
      <c r="AC4891" s="216"/>
      <c r="AD4891" s="216"/>
      <c r="AE4891" s="216"/>
      <c r="AF4891" s="216"/>
      <c r="AG4891" s="216"/>
      <c r="AH4891" s="216"/>
      <c r="AI4891" s="216"/>
      <c r="AJ4891" s="216"/>
      <c r="AK4891" s="216"/>
      <c r="AL4891" s="216"/>
      <c r="FY4891" s="184"/>
      <c r="JJ4891" s="184"/>
    </row>
    <row r="4892" spans="2:270">
      <c r="B4892" s="202"/>
      <c r="E4892" s="216"/>
      <c r="F4892" s="216"/>
      <c r="G4892" s="216"/>
      <c r="H4892" s="216"/>
      <c r="I4892" s="216"/>
      <c r="J4892" s="216"/>
      <c r="K4892" s="216"/>
      <c r="L4892" s="216"/>
      <c r="M4892" s="216"/>
      <c r="N4892" s="216"/>
      <c r="O4892" s="216"/>
      <c r="P4892" s="216"/>
      <c r="Q4892" s="216"/>
      <c r="R4892" s="216"/>
      <c r="S4892" s="216"/>
      <c r="T4892" s="216"/>
      <c r="U4892" s="216"/>
      <c r="V4892" s="216"/>
      <c r="W4892" s="216"/>
      <c r="X4892" s="216"/>
      <c r="Y4892" s="216"/>
      <c r="Z4892" s="216"/>
      <c r="AA4892" s="216"/>
      <c r="AB4892" s="216"/>
      <c r="AC4892" s="216"/>
      <c r="AD4892" s="216"/>
      <c r="AE4892" s="216"/>
      <c r="AF4892" s="216"/>
      <c r="AG4892" s="216"/>
      <c r="AH4892" s="216"/>
      <c r="AI4892" s="216"/>
      <c r="AJ4892" s="216"/>
      <c r="AK4892" s="216"/>
      <c r="AL4892" s="216"/>
      <c r="FY4892" s="184"/>
      <c r="JJ4892" s="184"/>
    </row>
    <row r="4893" spans="2:270">
      <c r="B4893" s="202"/>
      <c r="E4893" s="216"/>
      <c r="F4893" s="216"/>
      <c r="G4893" s="216"/>
      <c r="H4893" s="216"/>
      <c r="I4893" s="216"/>
      <c r="J4893" s="216"/>
      <c r="K4893" s="216"/>
      <c r="L4893" s="216"/>
      <c r="M4893" s="216"/>
      <c r="N4893" s="216"/>
      <c r="O4893" s="216"/>
      <c r="P4893" s="216"/>
      <c r="Q4893" s="216"/>
      <c r="R4893" s="216"/>
      <c r="S4893" s="216"/>
      <c r="T4893" s="216"/>
      <c r="U4893" s="216"/>
      <c r="V4893" s="216"/>
      <c r="W4893" s="216"/>
      <c r="X4893" s="216"/>
      <c r="Y4893" s="216"/>
      <c r="Z4893" s="216"/>
      <c r="AA4893" s="216"/>
      <c r="AB4893" s="216"/>
      <c r="AC4893" s="216"/>
      <c r="AD4893" s="216"/>
      <c r="AE4893" s="216"/>
      <c r="AF4893" s="216"/>
      <c r="AG4893" s="216"/>
      <c r="AH4893" s="216"/>
      <c r="AI4893" s="216"/>
      <c r="AJ4893" s="216"/>
      <c r="AK4893" s="216"/>
      <c r="AL4893" s="216"/>
      <c r="FY4893" s="184"/>
      <c r="JJ4893" s="184"/>
    </row>
    <row r="4894" spans="2:270">
      <c r="B4894" s="202"/>
      <c r="E4894" s="216"/>
      <c r="F4894" s="216"/>
      <c r="G4894" s="216"/>
      <c r="H4894" s="216"/>
      <c r="I4894" s="216"/>
      <c r="J4894" s="216"/>
      <c r="K4894" s="216"/>
      <c r="L4894" s="216"/>
      <c r="M4894" s="216"/>
      <c r="N4894" s="216"/>
      <c r="O4894" s="216"/>
      <c r="P4894" s="216"/>
      <c r="Q4894" s="216"/>
      <c r="R4894" s="216"/>
      <c r="S4894" s="216"/>
      <c r="T4894" s="216"/>
      <c r="U4894" s="216"/>
      <c r="V4894" s="216"/>
      <c r="W4894" s="216"/>
      <c r="X4894" s="216"/>
      <c r="Y4894" s="216"/>
      <c r="Z4894" s="216"/>
      <c r="AA4894" s="216"/>
      <c r="AB4894" s="216"/>
      <c r="AC4894" s="216"/>
      <c r="AD4894" s="216"/>
      <c r="AE4894" s="216"/>
      <c r="AF4894" s="216"/>
      <c r="AG4894" s="216"/>
      <c r="AH4894" s="216"/>
      <c r="AI4894" s="216"/>
      <c r="AJ4894" s="216"/>
      <c r="AK4894" s="216"/>
      <c r="AL4894" s="216"/>
      <c r="FY4894" s="184"/>
      <c r="JJ4894" s="184"/>
    </row>
    <row r="4895" spans="2:270">
      <c r="B4895" s="202"/>
      <c r="E4895" s="216"/>
      <c r="F4895" s="216"/>
      <c r="G4895" s="216"/>
      <c r="H4895" s="216"/>
      <c r="I4895" s="216"/>
      <c r="J4895" s="216"/>
      <c r="K4895" s="216"/>
      <c r="L4895" s="216"/>
      <c r="M4895" s="216"/>
      <c r="N4895" s="216"/>
      <c r="O4895" s="216"/>
      <c r="P4895" s="216"/>
      <c r="Q4895" s="216"/>
      <c r="R4895" s="216"/>
      <c r="S4895" s="216"/>
      <c r="T4895" s="216"/>
      <c r="U4895" s="216"/>
      <c r="V4895" s="216"/>
      <c r="W4895" s="216"/>
      <c r="X4895" s="216"/>
      <c r="Y4895" s="216"/>
      <c r="Z4895" s="216"/>
      <c r="AA4895" s="216"/>
      <c r="AB4895" s="216"/>
      <c r="AC4895" s="216"/>
      <c r="AD4895" s="216"/>
      <c r="AE4895" s="216"/>
      <c r="AF4895" s="216"/>
      <c r="AG4895" s="216"/>
      <c r="AH4895" s="216"/>
      <c r="AI4895" s="216"/>
      <c r="AJ4895" s="216"/>
      <c r="AK4895" s="216"/>
      <c r="AL4895" s="216"/>
      <c r="FY4895" s="184"/>
      <c r="JJ4895" s="184"/>
    </row>
    <row r="4896" spans="2:270">
      <c r="B4896" s="202"/>
      <c r="E4896" s="216"/>
      <c r="F4896" s="216"/>
      <c r="G4896" s="216"/>
      <c r="H4896" s="216"/>
      <c r="I4896" s="216"/>
      <c r="J4896" s="216"/>
      <c r="K4896" s="216"/>
      <c r="L4896" s="216"/>
      <c r="M4896" s="216"/>
      <c r="N4896" s="216"/>
      <c r="O4896" s="216"/>
      <c r="P4896" s="216"/>
      <c r="Q4896" s="216"/>
      <c r="R4896" s="216"/>
      <c r="S4896" s="216"/>
      <c r="T4896" s="216"/>
      <c r="U4896" s="216"/>
      <c r="V4896" s="216"/>
      <c r="W4896" s="216"/>
      <c r="X4896" s="216"/>
      <c r="Y4896" s="216"/>
      <c r="Z4896" s="216"/>
      <c r="AA4896" s="216"/>
      <c r="AB4896" s="216"/>
      <c r="AC4896" s="216"/>
      <c r="AD4896" s="216"/>
      <c r="AE4896" s="216"/>
      <c r="AF4896" s="216"/>
      <c r="AG4896" s="216"/>
      <c r="AH4896" s="216"/>
      <c r="AI4896" s="216"/>
      <c r="AJ4896" s="216"/>
      <c r="AK4896" s="216"/>
      <c r="AL4896" s="216"/>
      <c r="FY4896" s="184"/>
      <c r="JJ4896" s="184"/>
    </row>
    <row r="4897" spans="2:270">
      <c r="B4897" s="202"/>
      <c r="E4897" s="216"/>
      <c r="F4897" s="216"/>
      <c r="G4897" s="216"/>
      <c r="H4897" s="216"/>
      <c r="I4897" s="216"/>
      <c r="J4897" s="216"/>
      <c r="K4897" s="216"/>
      <c r="L4897" s="216"/>
      <c r="M4897" s="216"/>
      <c r="N4897" s="216"/>
      <c r="O4897" s="216"/>
      <c r="P4897" s="216"/>
      <c r="Q4897" s="216"/>
      <c r="R4897" s="216"/>
      <c r="S4897" s="216"/>
      <c r="T4897" s="216"/>
      <c r="U4897" s="216"/>
      <c r="V4897" s="216"/>
      <c r="W4897" s="216"/>
      <c r="X4897" s="216"/>
      <c r="Y4897" s="216"/>
      <c r="Z4897" s="216"/>
      <c r="AA4897" s="216"/>
      <c r="AB4897" s="216"/>
      <c r="AC4897" s="216"/>
      <c r="AD4897" s="216"/>
      <c r="AE4897" s="216"/>
      <c r="AF4897" s="216"/>
      <c r="AG4897" s="216"/>
      <c r="AH4897" s="216"/>
      <c r="AI4897" s="216"/>
      <c r="AJ4897" s="216"/>
      <c r="AK4897" s="216"/>
      <c r="AL4897" s="216"/>
      <c r="FY4897" s="184"/>
      <c r="JJ4897" s="184"/>
    </row>
    <row r="4898" spans="2:270">
      <c r="B4898" s="202"/>
      <c r="E4898" s="216"/>
      <c r="F4898" s="216"/>
      <c r="G4898" s="216"/>
      <c r="H4898" s="216"/>
      <c r="I4898" s="216"/>
      <c r="J4898" s="216"/>
      <c r="K4898" s="216"/>
      <c r="L4898" s="216"/>
      <c r="M4898" s="216"/>
      <c r="N4898" s="216"/>
      <c r="O4898" s="216"/>
      <c r="P4898" s="216"/>
      <c r="Q4898" s="216"/>
      <c r="R4898" s="216"/>
      <c r="S4898" s="216"/>
      <c r="T4898" s="216"/>
      <c r="U4898" s="216"/>
      <c r="V4898" s="216"/>
      <c r="W4898" s="216"/>
      <c r="X4898" s="216"/>
      <c r="Y4898" s="216"/>
      <c r="Z4898" s="216"/>
      <c r="AA4898" s="216"/>
      <c r="AB4898" s="216"/>
      <c r="AC4898" s="216"/>
      <c r="AD4898" s="216"/>
      <c r="AE4898" s="216"/>
      <c r="AF4898" s="216"/>
      <c r="AG4898" s="216"/>
      <c r="AH4898" s="216"/>
      <c r="AI4898" s="216"/>
      <c r="AJ4898" s="216"/>
      <c r="AK4898" s="216"/>
      <c r="AL4898" s="216"/>
      <c r="FY4898" s="184"/>
      <c r="JJ4898" s="184"/>
    </row>
    <row r="4899" spans="2:270">
      <c r="B4899" s="202"/>
      <c r="E4899" s="216"/>
      <c r="F4899" s="216"/>
      <c r="G4899" s="216"/>
      <c r="H4899" s="216"/>
      <c r="I4899" s="216"/>
      <c r="J4899" s="216"/>
      <c r="K4899" s="216"/>
      <c r="L4899" s="216"/>
      <c r="M4899" s="216"/>
      <c r="N4899" s="216"/>
      <c r="O4899" s="216"/>
      <c r="P4899" s="216"/>
      <c r="Q4899" s="216"/>
      <c r="R4899" s="216"/>
      <c r="S4899" s="216"/>
      <c r="T4899" s="216"/>
      <c r="U4899" s="216"/>
      <c r="V4899" s="216"/>
      <c r="W4899" s="216"/>
      <c r="X4899" s="216"/>
      <c r="Y4899" s="216"/>
      <c r="Z4899" s="216"/>
      <c r="AA4899" s="216"/>
      <c r="AB4899" s="216"/>
      <c r="AC4899" s="216"/>
      <c r="AD4899" s="216"/>
      <c r="AE4899" s="216"/>
      <c r="AF4899" s="216"/>
      <c r="AG4899" s="216"/>
      <c r="AH4899" s="216"/>
      <c r="AI4899" s="216"/>
      <c r="AJ4899" s="216"/>
      <c r="AK4899" s="216"/>
      <c r="AL4899" s="216"/>
      <c r="FY4899" s="184"/>
      <c r="JJ4899" s="184"/>
    </row>
    <row r="4900" spans="2:270">
      <c r="B4900" s="202"/>
      <c r="E4900" s="216"/>
      <c r="F4900" s="216"/>
      <c r="G4900" s="216"/>
      <c r="H4900" s="216"/>
      <c r="I4900" s="216"/>
      <c r="J4900" s="216"/>
      <c r="K4900" s="216"/>
      <c r="L4900" s="216"/>
      <c r="M4900" s="216"/>
      <c r="N4900" s="216"/>
      <c r="O4900" s="216"/>
      <c r="P4900" s="216"/>
      <c r="Q4900" s="216"/>
      <c r="R4900" s="216"/>
      <c r="S4900" s="216"/>
      <c r="T4900" s="216"/>
      <c r="U4900" s="216"/>
      <c r="V4900" s="216"/>
      <c r="W4900" s="216"/>
      <c r="X4900" s="216"/>
      <c r="Y4900" s="216"/>
      <c r="Z4900" s="216"/>
      <c r="AA4900" s="216"/>
      <c r="AB4900" s="216"/>
      <c r="AC4900" s="216"/>
      <c r="AD4900" s="216"/>
      <c r="AE4900" s="216"/>
      <c r="AF4900" s="216"/>
      <c r="AG4900" s="216"/>
      <c r="AH4900" s="216"/>
      <c r="AI4900" s="216"/>
      <c r="AJ4900" s="216"/>
      <c r="AK4900" s="216"/>
      <c r="AL4900" s="216"/>
      <c r="FY4900" s="184"/>
      <c r="JJ4900" s="184"/>
    </row>
    <row r="4901" spans="2:270">
      <c r="B4901" s="202"/>
      <c r="E4901" s="216"/>
      <c r="F4901" s="216"/>
      <c r="G4901" s="216"/>
      <c r="H4901" s="216"/>
      <c r="I4901" s="216"/>
      <c r="J4901" s="216"/>
      <c r="K4901" s="216"/>
      <c r="L4901" s="216"/>
      <c r="M4901" s="216"/>
      <c r="N4901" s="216"/>
      <c r="O4901" s="216"/>
      <c r="P4901" s="216"/>
      <c r="Q4901" s="216"/>
      <c r="R4901" s="216"/>
      <c r="S4901" s="216"/>
      <c r="T4901" s="216"/>
      <c r="U4901" s="216"/>
      <c r="V4901" s="216"/>
      <c r="W4901" s="216"/>
      <c r="X4901" s="216"/>
      <c r="Y4901" s="216"/>
      <c r="Z4901" s="216"/>
      <c r="AA4901" s="216"/>
      <c r="AB4901" s="216"/>
      <c r="AC4901" s="216"/>
      <c r="AD4901" s="216"/>
      <c r="AE4901" s="216"/>
      <c r="AF4901" s="216"/>
      <c r="AG4901" s="216"/>
      <c r="AH4901" s="216"/>
      <c r="AI4901" s="216"/>
      <c r="AJ4901" s="216"/>
      <c r="AK4901" s="216"/>
      <c r="AL4901" s="216"/>
      <c r="FY4901" s="184"/>
      <c r="JJ4901" s="184"/>
    </row>
    <row r="4902" spans="2:270">
      <c r="B4902" s="202"/>
      <c r="E4902" s="216"/>
      <c r="F4902" s="216"/>
      <c r="G4902" s="216"/>
      <c r="H4902" s="216"/>
      <c r="I4902" s="216"/>
      <c r="J4902" s="216"/>
      <c r="K4902" s="216"/>
      <c r="L4902" s="216"/>
      <c r="M4902" s="216"/>
      <c r="N4902" s="216"/>
      <c r="O4902" s="216"/>
      <c r="P4902" s="216"/>
      <c r="Q4902" s="216"/>
      <c r="R4902" s="216"/>
      <c r="S4902" s="216"/>
      <c r="T4902" s="216"/>
      <c r="U4902" s="216"/>
      <c r="V4902" s="216"/>
      <c r="W4902" s="216"/>
      <c r="X4902" s="216"/>
      <c r="Y4902" s="216"/>
      <c r="Z4902" s="216"/>
      <c r="AA4902" s="216"/>
      <c r="AB4902" s="216"/>
      <c r="AC4902" s="216"/>
      <c r="AD4902" s="216"/>
      <c r="AE4902" s="216"/>
      <c r="AF4902" s="216"/>
      <c r="AG4902" s="216"/>
      <c r="AH4902" s="216"/>
      <c r="AI4902" s="216"/>
      <c r="AJ4902" s="216"/>
      <c r="AK4902" s="216"/>
      <c r="AL4902" s="216"/>
      <c r="FY4902" s="184"/>
      <c r="JJ4902" s="184"/>
    </row>
    <row r="4903" spans="2:270">
      <c r="B4903" s="202"/>
      <c r="E4903" s="216"/>
      <c r="F4903" s="216"/>
      <c r="G4903" s="216"/>
      <c r="H4903" s="216"/>
      <c r="I4903" s="216"/>
      <c r="J4903" s="216"/>
      <c r="K4903" s="216"/>
      <c r="L4903" s="216"/>
      <c r="M4903" s="216"/>
      <c r="N4903" s="216"/>
      <c r="O4903" s="216"/>
      <c r="P4903" s="216"/>
      <c r="Q4903" s="216"/>
      <c r="R4903" s="216"/>
      <c r="S4903" s="216"/>
      <c r="T4903" s="216"/>
      <c r="U4903" s="216"/>
      <c r="V4903" s="216"/>
      <c r="W4903" s="216"/>
      <c r="X4903" s="216"/>
      <c r="Y4903" s="216"/>
      <c r="Z4903" s="216"/>
      <c r="AA4903" s="216"/>
      <c r="AB4903" s="216"/>
      <c r="AC4903" s="216"/>
      <c r="AD4903" s="216"/>
      <c r="AE4903" s="216"/>
      <c r="AF4903" s="216"/>
      <c r="AG4903" s="216"/>
      <c r="AH4903" s="216"/>
      <c r="AI4903" s="216"/>
      <c r="AJ4903" s="216"/>
      <c r="AK4903" s="216"/>
      <c r="AL4903" s="216"/>
      <c r="FY4903" s="184"/>
      <c r="JJ4903" s="184"/>
    </row>
    <row r="4904" spans="2:270">
      <c r="B4904" s="202"/>
      <c r="E4904" s="216"/>
      <c r="F4904" s="216"/>
      <c r="G4904" s="216"/>
      <c r="H4904" s="216"/>
      <c r="I4904" s="216"/>
      <c r="J4904" s="216"/>
      <c r="K4904" s="216"/>
      <c r="L4904" s="216"/>
      <c r="M4904" s="216"/>
      <c r="N4904" s="216"/>
      <c r="O4904" s="216"/>
      <c r="P4904" s="216"/>
      <c r="Q4904" s="216"/>
      <c r="R4904" s="216"/>
      <c r="S4904" s="216"/>
      <c r="T4904" s="216"/>
      <c r="U4904" s="216"/>
      <c r="V4904" s="216"/>
      <c r="W4904" s="216"/>
      <c r="X4904" s="216"/>
      <c r="Y4904" s="216"/>
      <c r="Z4904" s="216"/>
      <c r="AA4904" s="216"/>
      <c r="AB4904" s="216"/>
      <c r="AC4904" s="216"/>
      <c r="AD4904" s="216"/>
      <c r="AE4904" s="216"/>
      <c r="AF4904" s="216"/>
      <c r="AG4904" s="216"/>
      <c r="AH4904" s="216"/>
      <c r="AI4904" s="216"/>
      <c r="AJ4904" s="216"/>
      <c r="AK4904" s="216"/>
      <c r="AL4904" s="216"/>
      <c r="FY4904" s="184"/>
      <c r="JJ4904" s="184"/>
    </row>
    <row r="4905" spans="2:270">
      <c r="B4905" s="202"/>
      <c r="E4905" s="216"/>
      <c r="F4905" s="216"/>
      <c r="G4905" s="216"/>
      <c r="H4905" s="216"/>
      <c r="I4905" s="216"/>
      <c r="J4905" s="216"/>
      <c r="K4905" s="216"/>
      <c r="L4905" s="216"/>
      <c r="M4905" s="216"/>
      <c r="N4905" s="216"/>
      <c r="O4905" s="216"/>
      <c r="P4905" s="216"/>
      <c r="Q4905" s="216"/>
      <c r="R4905" s="216"/>
      <c r="S4905" s="216"/>
      <c r="T4905" s="216"/>
      <c r="U4905" s="216"/>
      <c r="V4905" s="216"/>
      <c r="W4905" s="216"/>
      <c r="X4905" s="216"/>
      <c r="Y4905" s="216"/>
      <c r="Z4905" s="216"/>
      <c r="AA4905" s="216"/>
      <c r="AB4905" s="216"/>
      <c r="AC4905" s="216"/>
      <c r="AD4905" s="216"/>
      <c r="AE4905" s="216"/>
      <c r="AF4905" s="216"/>
      <c r="AG4905" s="216"/>
      <c r="AH4905" s="216"/>
      <c r="AI4905" s="216"/>
      <c r="AJ4905" s="216"/>
      <c r="AK4905" s="216"/>
      <c r="AL4905" s="216"/>
      <c r="FY4905" s="184"/>
      <c r="JJ4905" s="184"/>
    </row>
    <row r="4906" spans="2:270">
      <c r="B4906" s="202"/>
      <c r="E4906" s="216"/>
      <c r="F4906" s="216"/>
      <c r="G4906" s="216"/>
      <c r="H4906" s="216"/>
      <c r="I4906" s="216"/>
      <c r="J4906" s="216"/>
      <c r="K4906" s="216"/>
      <c r="L4906" s="216"/>
      <c r="M4906" s="216"/>
      <c r="N4906" s="216"/>
      <c r="O4906" s="216"/>
      <c r="P4906" s="216"/>
      <c r="Q4906" s="216"/>
      <c r="R4906" s="216"/>
      <c r="S4906" s="216"/>
      <c r="T4906" s="216"/>
      <c r="U4906" s="216"/>
      <c r="V4906" s="216"/>
      <c r="W4906" s="216"/>
      <c r="X4906" s="216"/>
      <c r="Y4906" s="216"/>
      <c r="Z4906" s="216"/>
      <c r="AA4906" s="216"/>
      <c r="AB4906" s="216"/>
      <c r="AC4906" s="216"/>
      <c r="AD4906" s="216"/>
      <c r="AE4906" s="216"/>
      <c r="AF4906" s="216"/>
      <c r="AG4906" s="216"/>
      <c r="AH4906" s="216"/>
      <c r="AI4906" s="216"/>
      <c r="AJ4906" s="216"/>
      <c r="AK4906" s="216"/>
      <c r="AL4906" s="216"/>
      <c r="FY4906" s="184"/>
      <c r="JJ4906" s="184"/>
    </row>
    <row r="4907" spans="2:270">
      <c r="B4907" s="202"/>
      <c r="E4907" s="216"/>
      <c r="F4907" s="216"/>
      <c r="G4907" s="216"/>
      <c r="H4907" s="216"/>
      <c r="I4907" s="216"/>
      <c r="J4907" s="216"/>
      <c r="K4907" s="216"/>
      <c r="L4907" s="216"/>
      <c r="M4907" s="216"/>
      <c r="N4907" s="216"/>
      <c r="O4907" s="216"/>
      <c r="P4907" s="216"/>
      <c r="Q4907" s="216"/>
      <c r="R4907" s="216"/>
      <c r="S4907" s="216"/>
      <c r="T4907" s="216"/>
      <c r="U4907" s="216"/>
      <c r="V4907" s="216"/>
      <c r="W4907" s="216"/>
      <c r="X4907" s="216"/>
      <c r="Y4907" s="216"/>
      <c r="Z4907" s="216"/>
      <c r="AA4907" s="216"/>
      <c r="AB4907" s="216"/>
      <c r="AC4907" s="216"/>
      <c r="AD4907" s="216"/>
      <c r="AE4907" s="216"/>
      <c r="AF4907" s="216"/>
      <c r="AG4907" s="216"/>
      <c r="AH4907" s="216"/>
      <c r="AI4907" s="216"/>
      <c r="AJ4907" s="216"/>
      <c r="AK4907" s="216"/>
      <c r="AL4907" s="216"/>
      <c r="FY4907" s="184"/>
      <c r="JJ4907" s="184"/>
    </row>
    <row r="4908" spans="2:270">
      <c r="B4908" s="202"/>
      <c r="E4908" s="216"/>
      <c r="F4908" s="216"/>
      <c r="G4908" s="216"/>
      <c r="H4908" s="216"/>
      <c r="I4908" s="216"/>
      <c r="J4908" s="216"/>
      <c r="K4908" s="216"/>
      <c r="L4908" s="216"/>
      <c r="M4908" s="216"/>
      <c r="N4908" s="216"/>
      <c r="O4908" s="216"/>
      <c r="P4908" s="216"/>
      <c r="Q4908" s="216"/>
      <c r="R4908" s="216"/>
      <c r="S4908" s="216"/>
      <c r="T4908" s="216"/>
      <c r="U4908" s="216"/>
      <c r="V4908" s="216"/>
      <c r="W4908" s="216"/>
      <c r="X4908" s="216"/>
      <c r="Y4908" s="216"/>
      <c r="Z4908" s="216"/>
      <c r="AA4908" s="216"/>
      <c r="AB4908" s="216"/>
      <c r="AC4908" s="216"/>
      <c r="AD4908" s="216"/>
      <c r="AE4908" s="216"/>
      <c r="AF4908" s="216"/>
      <c r="AG4908" s="216"/>
      <c r="AH4908" s="216"/>
      <c r="AI4908" s="216"/>
      <c r="AJ4908" s="216"/>
      <c r="AK4908" s="216"/>
      <c r="AL4908" s="216"/>
      <c r="FY4908" s="184"/>
      <c r="JJ4908" s="184"/>
    </row>
    <row r="4909" spans="2:270">
      <c r="B4909" s="202"/>
      <c r="E4909" s="216"/>
      <c r="F4909" s="216"/>
      <c r="G4909" s="216"/>
      <c r="H4909" s="216"/>
      <c r="I4909" s="216"/>
      <c r="J4909" s="216"/>
      <c r="K4909" s="216"/>
      <c r="L4909" s="216"/>
      <c r="M4909" s="216"/>
      <c r="N4909" s="216"/>
      <c r="O4909" s="216"/>
      <c r="P4909" s="216"/>
      <c r="Q4909" s="216"/>
      <c r="R4909" s="216"/>
      <c r="S4909" s="216"/>
      <c r="T4909" s="216"/>
      <c r="U4909" s="216"/>
      <c r="V4909" s="216"/>
      <c r="W4909" s="216"/>
      <c r="X4909" s="216"/>
      <c r="Y4909" s="216"/>
      <c r="Z4909" s="216"/>
      <c r="AA4909" s="216"/>
      <c r="AB4909" s="216"/>
      <c r="AC4909" s="216"/>
      <c r="AD4909" s="216"/>
      <c r="AE4909" s="216"/>
      <c r="AF4909" s="216"/>
      <c r="AG4909" s="216"/>
      <c r="AH4909" s="216"/>
      <c r="AI4909" s="216"/>
      <c r="AJ4909" s="216"/>
      <c r="AK4909" s="216"/>
      <c r="AL4909" s="216"/>
      <c r="FY4909" s="184"/>
      <c r="JJ4909" s="184"/>
    </row>
    <row r="4910" spans="2:270">
      <c r="B4910" s="202"/>
      <c r="E4910" s="216"/>
      <c r="F4910" s="216"/>
      <c r="G4910" s="216"/>
      <c r="H4910" s="216"/>
      <c r="I4910" s="216"/>
      <c r="J4910" s="216"/>
      <c r="K4910" s="216"/>
      <c r="L4910" s="216"/>
      <c r="M4910" s="216"/>
      <c r="N4910" s="216"/>
      <c r="O4910" s="216"/>
      <c r="P4910" s="216"/>
      <c r="Q4910" s="216"/>
      <c r="R4910" s="216"/>
      <c r="S4910" s="216"/>
      <c r="T4910" s="216"/>
      <c r="U4910" s="216"/>
      <c r="V4910" s="216"/>
      <c r="W4910" s="216"/>
      <c r="X4910" s="216"/>
      <c r="Y4910" s="216"/>
      <c r="Z4910" s="216"/>
      <c r="AA4910" s="216"/>
      <c r="AB4910" s="216"/>
      <c r="AC4910" s="216"/>
      <c r="AD4910" s="216"/>
      <c r="AE4910" s="216"/>
      <c r="AF4910" s="216"/>
      <c r="AG4910" s="216"/>
      <c r="AH4910" s="216"/>
      <c r="AI4910" s="216"/>
      <c r="AJ4910" s="216"/>
      <c r="AK4910" s="216"/>
      <c r="AL4910" s="216"/>
      <c r="FY4910" s="184"/>
      <c r="JJ4910" s="184"/>
    </row>
    <row r="4911" spans="2:270">
      <c r="B4911" s="202"/>
      <c r="E4911" s="216"/>
      <c r="F4911" s="216"/>
      <c r="G4911" s="216"/>
      <c r="H4911" s="216"/>
      <c r="I4911" s="216"/>
      <c r="J4911" s="216"/>
      <c r="K4911" s="216"/>
      <c r="L4911" s="216"/>
      <c r="M4911" s="216"/>
      <c r="N4911" s="216"/>
      <c r="O4911" s="216"/>
      <c r="P4911" s="216"/>
      <c r="Q4911" s="216"/>
      <c r="R4911" s="216"/>
      <c r="S4911" s="216"/>
      <c r="T4911" s="216"/>
      <c r="U4911" s="216"/>
      <c r="V4911" s="216"/>
      <c r="W4911" s="216"/>
      <c r="X4911" s="216"/>
      <c r="Y4911" s="216"/>
      <c r="Z4911" s="216"/>
      <c r="AA4911" s="216"/>
      <c r="AB4911" s="216"/>
      <c r="AC4911" s="216"/>
      <c r="AD4911" s="216"/>
      <c r="AE4911" s="216"/>
      <c r="AF4911" s="216"/>
      <c r="AG4911" s="216"/>
      <c r="AH4911" s="216"/>
      <c r="AI4911" s="216"/>
      <c r="AJ4911" s="216"/>
      <c r="AK4911" s="216"/>
      <c r="AL4911" s="216"/>
      <c r="FY4911" s="184"/>
      <c r="JJ4911" s="184"/>
    </row>
    <row r="4912" spans="2:270">
      <c r="B4912" s="202"/>
      <c r="E4912" s="216"/>
      <c r="F4912" s="216"/>
      <c r="G4912" s="216"/>
      <c r="H4912" s="216"/>
      <c r="I4912" s="216"/>
      <c r="J4912" s="216"/>
      <c r="K4912" s="216"/>
      <c r="L4912" s="216"/>
      <c r="M4912" s="216"/>
      <c r="N4912" s="216"/>
      <c r="O4912" s="216"/>
      <c r="P4912" s="216"/>
      <c r="Q4912" s="216"/>
      <c r="R4912" s="216"/>
      <c r="S4912" s="216"/>
      <c r="T4912" s="216"/>
      <c r="U4912" s="216"/>
      <c r="V4912" s="216"/>
      <c r="W4912" s="216"/>
      <c r="X4912" s="216"/>
      <c r="Y4912" s="216"/>
      <c r="Z4912" s="216"/>
      <c r="AA4912" s="216"/>
      <c r="AB4912" s="216"/>
      <c r="AC4912" s="216"/>
      <c r="AD4912" s="216"/>
      <c r="AE4912" s="216"/>
      <c r="AF4912" s="216"/>
      <c r="AG4912" s="216"/>
      <c r="AH4912" s="216"/>
      <c r="AI4912" s="216"/>
      <c r="AJ4912" s="216"/>
      <c r="AK4912" s="216"/>
      <c r="AL4912" s="216"/>
      <c r="FY4912" s="184"/>
      <c r="JJ4912" s="184"/>
    </row>
    <row r="4913" spans="2:270">
      <c r="B4913" s="202"/>
      <c r="E4913" s="216"/>
      <c r="F4913" s="216"/>
      <c r="G4913" s="216"/>
      <c r="H4913" s="216"/>
      <c r="I4913" s="216"/>
      <c r="J4913" s="216"/>
      <c r="K4913" s="216"/>
      <c r="L4913" s="216"/>
      <c r="M4913" s="216"/>
      <c r="N4913" s="216"/>
      <c r="O4913" s="216"/>
      <c r="P4913" s="216"/>
      <c r="Q4913" s="216"/>
      <c r="R4913" s="216"/>
      <c r="S4913" s="216"/>
      <c r="T4913" s="216"/>
      <c r="U4913" s="216"/>
      <c r="V4913" s="216"/>
      <c r="W4913" s="216"/>
      <c r="X4913" s="216"/>
      <c r="Y4913" s="216"/>
      <c r="Z4913" s="216"/>
      <c r="AA4913" s="216"/>
      <c r="AB4913" s="216"/>
      <c r="AC4913" s="216"/>
      <c r="AD4913" s="216"/>
      <c r="AE4913" s="216"/>
      <c r="AF4913" s="216"/>
      <c r="AG4913" s="216"/>
      <c r="AH4913" s="216"/>
      <c r="AI4913" s="216"/>
      <c r="AJ4913" s="216"/>
      <c r="AK4913" s="216"/>
      <c r="AL4913" s="216"/>
      <c r="FY4913" s="184"/>
      <c r="JJ4913" s="184"/>
    </row>
    <row r="4914" spans="2:270">
      <c r="B4914" s="202"/>
      <c r="E4914" s="216"/>
      <c r="F4914" s="216"/>
      <c r="G4914" s="216"/>
      <c r="H4914" s="216"/>
      <c r="I4914" s="216"/>
      <c r="J4914" s="216"/>
      <c r="K4914" s="216"/>
      <c r="L4914" s="216"/>
      <c r="M4914" s="216"/>
      <c r="N4914" s="216"/>
      <c r="O4914" s="216"/>
      <c r="P4914" s="216"/>
      <c r="Q4914" s="216"/>
      <c r="R4914" s="216"/>
      <c r="S4914" s="216"/>
      <c r="T4914" s="216"/>
      <c r="U4914" s="216"/>
      <c r="V4914" s="216"/>
      <c r="W4914" s="216"/>
      <c r="X4914" s="216"/>
      <c r="Y4914" s="216"/>
      <c r="Z4914" s="216"/>
      <c r="AA4914" s="216"/>
      <c r="AB4914" s="216"/>
      <c r="AC4914" s="216"/>
      <c r="AD4914" s="216"/>
      <c r="AE4914" s="216"/>
      <c r="AF4914" s="216"/>
      <c r="AG4914" s="216"/>
      <c r="AH4914" s="216"/>
      <c r="AI4914" s="216"/>
      <c r="AJ4914" s="216"/>
      <c r="AK4914" s="216"/>
      <c r="AL4914" s="216"/>
      <c r="FY4914" s="184"/>
      <c r="JJ4914" s="184"/>
    </row>
    <row r="4915" spans="2:270">
      <c r="B4915" s="202"/>
      <c r="E4915" s="216"/>
      <c r="F4915" s="216"/>
      <c r="G4915" s="216"/>
      <c r="H4915" s="216"/>
      <c r="I4915" s="216"/>
      <c r="J4915" s="216"/>
      <c r="K4915" s="216"/>
      <c r="L4915" s="216"/>
      <c r="M4915" s="216"/>
      <c r="N4915" s="216"/>
      <c r="O4915" s="216"/>
      <c r="P4915" s="216"/>
      <c r="Q4915" s="216"/>
      <c r="R4915" s="216"/>
      <c r="S4915" s="216"/>
      <c r="T4915" s="216"/>
      <c r="U4915" s="216"/>
      <c r="V4915" s="216"/>
      <c r="W4915" s="216"/>
      <c r="X4915" s="216"/>
      <c r="Y4915" s="216"/>
      <c r="Z4915" s="216"/>
      <c r="AA4915" s="216"/>
      <c r="AB4915" s="216"/>
      <c r="AC4915" s="216"/>
      <c r="AD4915" s="216"/>
      <c r="AE4915" s="216"/>
      <c r="AF4915" s="216"/>
      <c r="AG4915" s="216"/>
      <c r="AH4915" s="216"/>
      <c r="AI4915" s="216"/>
      <c r="AJ4915" s="216"/>
      <c r="AK4915" s="216"/>
      <c r="AL4915" s="216"/>
      <c r="FY4915" s="184"/>
      <c r="JJ4915" s="184"/>
    </row>
    <row r="4916" spans="2:270">
      <c r="B4916" s="202"/>
      <c r="E4916" s="216"/>
      <c r="F4916" s="216"/>
      <c r="G4916" s="216"/>
      <c r="H4916" s="216"/>
      <c r="I4916" s="216"/>
      <c r="J4916" s="216"/>
      <c r="K4916" s="216"/>
      <c r="L4916" s="216"/>
      <c r="M4916" s="216"/>
      <c r="N4916" s="216"/>
      <c r="O4916" s="216"/>
      <c r="P4916" s="216"/>
      <c r="Q4916" s="216"/>
      <c r="R4916" s="216"/>
      <c r="S4916" s="216"/>
      <c r="T4916" s="216"/>
      <c r="U4916" s="216"/>
      <c r="V4916" s="216"/>
      <c r="W4916" s="216"/>
      <c r="X4916" s="216"/>
      <c r="Y4916" s="216"/>
      <c r="Z4916" s="216"/>
      <c r="AA4916" s="216"/>
      <c r="AB4916" s="216"/>
      <c r="AC4916" s="216"/>
      <c r="AD4916" s="216"/>
      <c r="AE4916" s="216"/>
      <c r="AF4916" s="216"/>
      <c r="AG4916" s="216"/>
      <c r="AH4916" s="216"/>
      <c r="AI4916" s="216"/>
      <c r="AJ4916" s="216"/>
      <c r="AK4916" s="216"/>
      <c r="AL4916" s="216"/>
      <c r="FY4916" s="184"/>
      <c r="JJ4916" s="184"/>
    </row>
    <row r="4917" spans="2:270">
      <c r="B4917" s="202"/>
      <c r="E4917" s="216"/>
      <c r="F4917" s="216"/>
      <c r="G4917" s="216"/>
      <c r="H4917" s="216"/>
      <c r="I4917" s="216"/>
      <c r="J4917" s="216"/>
      <c r="K4917" s="216"/>
      <c r="L4917" s="216"/>
      <c r="M4917" s="216"/>
      <c r="N4917" s="216"/>
      <c r="O4917" s="216"/>
      <c r="P4917" s="216"/>
      <c r="Q4917" s="216"/>
      <c r="R4917" s="216"/>
      <c r="S4917" s="216"/>
      <c r="T4917" s="216"/>
      <c r="U4917" s="216"/>
      <c r="V4917" s="216"/>
      <c r="W4917" s="216"/>
      <c r="X4917" s="216"/>
      <c r="Y4917" s="216"/>
      <c r="Z4917" s="216"/>
      <c r="AA4917" s="216"/>
      <c r="AB4917" s="216"/>
      <c r="AC4917" s="216"/>
      <c r="AD4917" s="216"/>
      <c r="AE4917" s="216"/>
      <c r="AF4917" s="216"/>
      <c r="AG4917" s="216"/>
      <c r="AH4917" s="216"/>
      <c r="AI4917" s="216"/>
      <c r="AJ4917" s="216"/>
      <c r="AK4917" s="216"/>
      <c r="AL4917" s="216"/>
      <c r="FY4917" s="184"/>
      <c r="JJ4917" s="184"/>
    </row>
    <row r="4918" spans="2:270">
      <c r="B4918" s="202"/>
      <c r="E4918" s="216"/>
      <c r="F4918" s="216"/>
      <c r="G4918" s="216"/>
      <c r="H4918" s="216"/>
      <c r="I4918" s="216"/>
      <c r="J4918" s="216"/>
      <c r="K4918" s="216"/>
      <c r="L4918" s="216"/>
      <c r="M4918" s="216"/>
      <c r="N4918" s="216"/>
      <c r="O4918" s="216"/>
      <c r="P4918" s="216"/>
      <c r="Q4918" s="216"/>
      <c r="R4918" s="216"/>
      <c r="S4918" s="216"/>
      <c r="T4918" s="216"/>
      <c r="U4918" s="216"/>
      <c r="V4918" s="216"/>
      <c r="W4918" s="216"/>
      <c r="X4918" s="216"/>
      <c r="Y4918" s="216"/>
      <c r="Z4918" s="216"/>
      <c r="AA4918" s="216"/>
      <c r="AB4918" s="216"/>
      <c r="AC4918" s="216"/>
      <c r="AD4918" s="216"/>
      <c r="AE4918" s="216"/>
      <c r="AF4918" s="216"/>
      <c r="AG4918" s="216"/>
      <c r="AH4918" s="216"/>
      <c r="AI4918" s="216"/>
      <c r="AJ4918" s="216"/>
      <c r="AK4918" s="216"/>
      <c r="AL4918" s="216"/>
      <c r="FY4918" s="184"/>
      <c r="JJ4918" s="184"/>
    </row>
    <row r="4919" spans="2:270">
      <c r="B4919" s="202"/>
      <c r="E4919" s="216"/>
      <c r="F4919" s="216"/>
      <c r="G4919" s="216"/>
      <c r="H4919" s="216"/>
      <c r="I4919" s="216"/>
      <c r="J4919" s="216"/>
      <c r="K4919" s="216"/>
      <c r="L4919" s="216"/>
      <c r="M4919" s="216"/>
      <c r="N4919" s="216"/>
      <c r="O4919" s="216"/>
      <c r="P4919" s="216"/>
      <c r="Q4919" s="216"/>
      <c r="R4919" s="216"/>
      <c r="S4919" s="216"/>
      <c r="T4919" s="216"/>
      <c r="U4919" s="216"/>
      <c r="V4919" s="216"/>
      <c r="W4919" s="216"/>
      <c r="X4919" s="216"/>
      <c r="Y4919" s="216"/>
      <c r="Z4919" s="216"/>
      <c r="AA4919" s="216"/>
      <c r="AB4919" s="216"/>
      <c r="AC4919" s="216"/>
      <c r="AD4919" s="216"/>
      <c r="AE4919" s="216"/>
      <c r="AF4919" s="216"/>
      <c r="AG4919" s="216"/>
      <c r="AH4919" s="216"/>
      <c r="AI4919" s="216"/>
      <c r="AJ4919" s="216"/>
      <c r="AK4919" s="216"/>
      <c r="AL4919" s="216"/>
      <c r="FY4919" s="184"/>
      <c r="JJ4919" s="184"/>
    </row>
    <row r="4920" spans="2:270">
      <c r="B4920" s="202"/>
      <c r="E4920" s="216"/>
      <c r="F4920" s="216"/>
      <c r="G4920" s="216"/>
      <c r="H4920" s="216"/>
      <c r="I4920" s="216"/>
      <c r="J4920" s="216"/>
      <c r="K4920" s="216"/>
      <c r="L4920" s="216"/>
      <c r="M4920" s="216"/>
      <c r="N4920" s="216"/>
      <c r="O4920" s="216"/>
      <c r="P4920" s="216"/>
      <c r="Q4920" s="216"/>
      <c r="R4920" s="216"/>
      <c r="S4920" s="216"/>
      <c r="T4920" s="216"/>
      <c r="U4920" s="216"/>
      <c r="V4920" s="216"/>
      <c r="W4920" s="216"/>
      <c r="X4920" s="216"/>
      <c r="Y4920" s="216"/>
      <c r="Z4920" s="216"/>
      <c r="AA4920" s="216"/>
      <c r="AB4920" s="216"/>
      <c r="AC4920" s="216"/>
      <c r="AD4920" s="216"/>
      <c r="AE4920" s="216"/>
      <c r="AF4920" s="216"/>
      <c r="AG4920" s="216"/>
      <c r="AH4920" s="216"/>
      <c r="AI4920" s="216"/>
      <c r="AJ4920" s="216"/>
      <c r="AK4920" s="216"/>
      <c r="AL4920" s="216"/>
      <c r="FY4920" s="184"/>
      <c r="JJ4920" s="184"/>
    </row>
    <row r="4921" spans="2:270">
      <c r="B4921" s="202"/>
      <c r="E4921" s="216"/>
      <c r="F4921" s="216"/>
      <c r="G4921" s="216"/>
      <c r="H4921" s="216"/>
      <c r="I4921" s="216"/>
      <c r="J4921" s="216"/>
      <c r="K4921" s="216"/>
      <c r="L4921" s="216"/>
      <c r="M4921" s="216"/>
      <c r="N4921" s="216"/>
      <c r="O4921" s="216"/>
      <c r="P4921" s="216"/>
      <c r="Q4921" s="216"/>
      <c r="R4921" s="216"/>
      <c r="S4921" s="216"/>
      <c r="T4921" s="216"/>
      <c r="U4921" s="216"/>
      <c r="V4921" s="216"/>
      <c r="W4921" s="216"/>
      <c r="X4921" s="216"/>
      <c r="Y4921" s="216"/>
      <c r="Z4921" s="216"/>
      <c r="AA4921" s="216"/>
      <c r="AB4921" s="216"/>
      <c r="AC4921" s="216"/>
      <c r="AD4921" s="216"/>
      <c r="AE4921" s="216"/>
      <c r="AF4921" s="216"/>
      <c r="AG4921" s="216"/>
      <c r="AH4921" s="216"/>
      <c r="AI4921" s="216"/>
      <c r="AJ4921" s="216"/>
      <c r="AK4921" s="216"/>
      <c r="AL4921" s="216"/>
      <c r="FY4921" s="184"/>
      <c r="JJ4921" s="184"/>
    </row>
    <row r="4922" spans="2:270">
      <c r="B4922" s="202"/>
      <c r="E4922" s="216"/>
      <c r="F4922" s="216"/>
      <c r="G4922" s="216"/>
      <c r="H4922" s="216"/>
      <c r="I4922" s="216"/>
      <c r="J4922" s="216"/>
      <c r="K4922" s="216"/>
      <c r="L4922" s="216"/>
      <c r="M4922" s="216"/>
      <c r="N4922" s="216"/>
      <c r="O4922" s="216"/>
      <c r="P4922" s="216"/>
      <c r="Q4922" s="216"/>
      <c r="R4922" s="216"/>
      <c r="S4922" s="216"/>
      <c r="T4922" s="216"/>
      <c r="U4922" s="216"/>
      <c r="V4922" s="216"/>
      <c r="W4922" s="216"/>
      <c r="X4922" s="216"/>
      <c r="Y4922" s="216"/>
      <c r="Z4922" s="216"/>
      <c r="AA4922" s="216"/>
      <c r="AB4922" s="216"/>
      <c r="AC4922" s="216"/>
      <c r="AD4922" s="216"/>
      <c r="AE4922" s="216"/>
      <c r="AF4922" s="216"/>
      <c r="AG4922" s="216"/>
      <c r="AH4922" s="216"/>
      <c r="AI4922" s="216"/>
      <c r="AJ4922" s="216"/>
      <c r="AK4922" s="216"/>
      <c r="AL4922" s="216"/>
      <c r="FY4922" s="184"/>
      <c r="JJ4922" s="184"/>
    </row>
    <row r="4923" spans="2:270">
      <c r="B4923" s="202"/>
      <c r="E4923" s="216"/>
      <c r="F4923" s="216"/>
      <c r="G4923" s="216"/>
      <c r="H4923" s="216"/>
      <c r="I4923" s="216"/>
      <c r="J4923" s="216"/>
      <c r="K4923" s="216"/>
      <c r="L4923" s="216"/>
      <c r="M4923" s="216"/>
      <c r="N4923" s="216"/>
      <c r="O4923" s="216"/>
      <c r="P4923" s="216"/>
      <c r="Q4923" s="216"/>
      <c r="R4923" s="216"/>
      <c r="S4923" s="216"/>
      <c r="T4923" s="216"/>
      <c r="U4923" s="216"/>
      <c r="V4923" s="216"/>
      <c r="W4923" s="216"/>
      <c r="X4923" s="216"/>
      <c r="Y4923" s="216"/>
      <c r="Z4923" s="216"/>
      <c r="AA4923" s="216"/>
      <c r="AB4923" s="216"/>
      <c r="AC4923" s="216"/>
      <c r="AD4923" s="216"/>
      <c r="AE4923" s="216"/>
      <c r="AF4923" s="216"/>
      <c r="AG4923" s="216"/>
      <c r="AH4923" s="216"/>
      <c r="AI4923" s="216"/>
      <c r="AJ4923" s="216"/>
      <c r="AK4923" s="216"/>
      <c r="AL4923" s="216"/>
      <c r="FY4923" s="184"/>
      <c r="JJ4923" s="184"/>
    </row>
    <row r="4924" spans="2:270">
      <c r="B4924" s="202"/>
      <c r="E4924" s="216"/>
      <c r="F4924" s="216"/>
      <c r="G4924" s="216"/>
      <c r="H4924" s="216"/>
      <c r="I4924" s="216"/>
      <c r="J4924" s="216"/>
      <c r="K4924" s="216"/>
      <c r="L4924" s="216"/>
      <c r="M4924" s="216"/>
      <c r="N4924" s="216"/>
      <c r="O4924" s="216"/>
      <c r="P4924" s="216"/>
      <c r="Q4924" s="216"/>
      <c r="R4924" s="216"/>
      <c r="S4924" s="216"/>
      <c r="T4924" s="216"/>
      <c r="U4924" s="216"/>
      <c r="V4924" s="216"/>
      <c r="W4924" s="216"/>
      <c r="X4924" s="216"/>
      <c r="Y4924" s="216"/>
      <c r="Z4924" s="216"/>
      <c r="AA4924" s="216"/>
      <c r="AB4924" s="216"/>
      <c r="AC4924" s="216"/>
      <c r="AD4924" s="216"/>
      <c r="AE4924" s="216"/>
      <c r="AF4924" s="216"/>
      <c r="AG4924" s="216"/>
      <c r="AH4924" s="216"/>
      <c r="AI4924" s="216"/>
      <c r="AJ4924" s="216"/>
      <c r="AK4924" s="216"/>
      <c r="AL4924" s="216"/>
      <c r="FY4924" s="184"/>
      <c r="JJ4924" s="184"/>
    </row>
    <row r="4925" spans="2:270">
      <c r="B4925" s="202"/>
      <c r="E4925" s="216"/>
      <c r="F4925" s="216"/>
      <c r="G4925" s="216"/>
      <c r="H4925" s="216"/>
      <c r="I4925" s="216"/>
      <c r="J4925" s="216"/>
      <c r="K4925" s="216"/>
      <c r="L4925" s="216"/>
      <c r="M4925" s="216"/>
      <c r="N4925" s="216"/>
      <c r="O4925" s="216"/>
      <c r="P4925" s="216"/>
      <c r="Q4925" s="216"/>
      <c r="R4925" s="216"/>
      <c r="S4925" s="216"/>
      <c r="T4925" s="216"/>
      <c r="U4925" s="216"/>
      <c r="V4925" s="216"/>
      <c r="W4925" s="216"/>
      <c r="X4925" s="216"/>
      <c r="Y4925" s="216"/>
      <c r="Z4925" s="216"/>
      <c r="AA4925" s="216"/>
      <c r="AB4925" s="216"/>
      <c r="AC4925" s="216"/>
      <c r="AD4925" s="216"/>
      <c r="AE4925" s="216"/>
      <c r="AF4925" s="216"/>
      <c r="AG4925" s="216"/>
      <c r="AH4925" s="216"/>
      <c r="AI4925" s="216"/>
      <c r="AJ4925" s="216"/>
      <c r="AK4925" s="216"/>
      <c r="AL4925" s="216"/>
      <c r="FY4925" s="184"/>
      <c r="JJ4925" s="184"/>
    </row>
    <row r="4926" spans="2:270">
      <c r="B4926" s="202"/>
      <c r="E4926" s="216"/>
      <c r="F4926" s="216"/>
      <c r="G4926" s="216"/>
      <c r="H4926" s="216"/>
      <c r="I4926" s="216"/>
      <c r="J4926" s="216"/>
      <c r="K4926" s="216"/>
      <c r="L4926" s="216"/>
      <c r="M4926" s="216"/>
      <c r="N4926" s="216"/>
      <c r="O4926" s="216"/>
      <c r="P4926" s="216"/>
      <c r="Q4926" s="216"/>
      <c r="R4926" s="216"/>
      <c r="S4926" s="216"/>
      <c r="T4926" s="216"/>
      <c r="U4926" s="216"/>
      <c r="V4926" s="216"/>
      <c r="W4926" s="216"/>
      <c r="X4926" s="216"/>
      <c r="Y4926" s="216"/>
      <c r="Z4926" s="216"/>
      <c r="AA4926" s="216"/>
      <c r="AB4926" s="216"/>
      <c r="AC4926" s="216"/>
      <c r="AD4926" s="216"/>
      <c r="AE4926" s="216"/>
      <c r="AF4926" s="216"/>
      <c r="AG4926" s="216"/>
      <c r="AH4926" s="216"/>
      <c r="AI4926" s="216"/>
      <c r="AJ4926" s="216"/>
      <c r="AK4926" s="216"/>
      <c r="AL4926" s="216"/>
      <c r="FY4926" s="184"/>
      <c r="JJ4926" s="184"/>
    </row>
    <row r="4927" spans="2:270">
      <c r="B4927" s="202"/>
      <c r="E4927" s="216"/>
      <c r="F4927" s="216"/>
      <c r="G4927" s="216"/>
      <c r="H4927" s="216"/>
      <c r="I4927" s="216"/>
      <c r="J4927" s="216"/>
      <c r="K4927" s="216"/>
      <c r="L4927" s="216"/>
      <c r="M4927" s="216"/>
      <c r="N4927" s="216"/>
      <c r="O4927" s="216"/>
      <c r="P4927" s="216"/>
      <c r="Q4927" s="216"/>
      <c r="R4927" s="216"/>
      <c r="S4927" s="216"/>
      <c r="T4927" s="216"/>
      <c r="U4927" s="216"/>
      <c r="V4927" s="216"/>
      <c r="W4927" s="216"/>
      <c r="X4927" s="216"/>
      <c r="Y4927" s="216"/>
      <c r="Z4927" s="216"/>
      <c r="AA4927" s="216"/>
      <c r="AB4927" s="216"/>
      <c r="AC4927" s="216"/>
      <c r="AD4927" s="216"/>
      <c r="AE4927" s="216"/>
      <c r="AF4927" s="216"/>
      <c r="AG4927" s="216"/>
      <c r="AH4927" s="216"/>
      <c r="AI4927" s="216"/>
      <c r="AJ4927" s="216"/>
      <c r="AK4927" s="216"/>
      <c r="AL4927" s="216"/>
      <c r="FY4927" s="184"/>
      <c r="JJ4927" s="184"/>
    </row>
    <row r="4928" spans="2:270">
      <c r="B4928" s="202"/>
      <c r="E4928" s="216"/>
      <c r="F4928" s="216"/>
      <c r="G4928" s="216"/>
      <c r="H4928" s="216"/>
      <c r="I4928" s="216"/>
      <c r="J4928" s="216"/>
      <c r="K4928" s="216"/>
      <c r="L4928" s="216"/>
      <c r="M4928" s="216"/>
      <c r="N4928" s="216"/>
      <c r="O4928" s="216"/>
      <c r="P4928" s="216"/>
      <c r="Q4928" s="216"/>
      <c r="R4928" s="216"/>
      <c r="S4928" s="216"/>
      <c r="T4928" s="216"/>
      <c r="U4928" s="216"/>
      <c r="V4928" s="216"/>
      <c r="W4928" s="216"/>
      <c r="X4928" s="216"/>
      <c r="Y4928" s="216"/>
      <c r="Z4928" s="216"/>
      <c r="AA4928" s="216"/>
      <c r="AB4928" s="216"/>
      <c r="AC4928" s="216"/>
      <c r="AD4928" s="216"/>
      <c r="AE4928" s="216"/>
      <c r="AF4928" s="216"/>
      <c r="AG4928" s="216"/>
      <c r="AH4928" s="216"/>
      <c r="AI4928" s="216"/>
      <c r="AJ4928" s="216"/>
      <c r="AK4928" s="216"/>
      <c r="AL4928" s="216"/>
      <c r="FY4928" s="184"/>
      <c r="JJ4928" s="184"/>
    </row>
    <row r="4929" spans="2:270">
      <c r="B4929" s="202"/>
      <c r="E4929" s="216"/>
      <c r="F4929" s="216"/>
      <c r="G4929" s="216"/>
      <c r="H4929" s="216"/>
      <c r="I4929" s="216"/>
      <c r="J4929" s="216"/>
      <c r="K4929" s="216"/>
      <c r="L4929" s="216"/>
      <c r="M4929" s="216"/>
      <c r="N4929" s="216"/>
      <c r="O4929" s="216"/>
      <c r="P4929" s="216"/>
      <c r="Q4929" s="216"/>
      <c r="R4929" s="216"/>
      <c r="S4929" s="216"/>
      <c r="T4929" s="216"/>
      <c r="U4929" s="216"/>
      <c r="V4929" s="216"/>
      <c r="W4929" s="216"/>
      <c r="X4929" s="216"/>
      <c r="Y4929" s="216"/>
      <c r="Z4929" s="216"/>
      <c r="AA4929" s="216"/>
      <c r="AB4929" s="216"/>
      <c r="AC4929" s="216"/>
      <c r="AD4929" s="216"/>
      <c r="AE4929" s="216"/>
      <c r="AF4929" s="216"/>
      <c r="AG4929" s="216"/>
      <c r="AH4929" s="216"/>
      <c r="AI4929" s="216"/>
      <c r="AJ4929" s="216"/>
      <c r="AK4929" s="216"/>
      <c r="AL4929" s="216"/>
      <c r="FY4929" s="184"/>
      <c r="JJ4929" s="184"/>
    </row>
    <row r="4930" spans="2:270">
      <c r="B4930" s="202"/>
      <c r="E4930" s="216"/>
      <c r="F4930" s="216"/>
      <c r="G4930" s="216"/>
      <c r="H4930" s="216"/>
      <c r="I4930" s="216"/>
      <c r="J4930" s="216"/>
      <c r="K4930" s="216"/>
      <c r="L4930" s="216"/>
      <c r="M4930" s="216"/>
      <c r="N4930" s="216"/>
      <c r="O4930" s="216"/>
      <c r="P4930" s="216"/>
      <c r="Q4930" s="216"/>
      <c r="R4930" s="216"/>
      <c r="S4930" s="216"/>
      <c r="T4930" s="216"/>
      <c r="U4930" s="216"/>
      <c r="V4930" s="216"/>
      <c r="W4930" s="216"/>
      <c r="X4930" s="216"/>
      <c r="Y4930" s="216"/>
      <c r="Z4930" s="216"/>
      <c r="AA4930" s="216"/>
      <c r="AB4930" s="216"/>
      <c r="AC4930" s="216"/>
      <c r="AD4930" s="216"/>
      <c r="AE4930" s="216"/>
      <c r="AF4930" s="216"/>
      <c r="AG4930" s="216"/>
      <c r="AH4930" s="216"/>
      <c r="AI4930" s="216"/>
      <c r="AJ4930" s="216"/>
      <c r="AK4930" s="216"/>
      <c r="AL4930" s="216"/>
      <c r="FY4930" s="184"/>
      <c r="JJ4930" s="184"/>
    </row>
    <row r="4931" spans="2:270">
      <c r="B4931" s="202"/>
      <c r="E4931" s="216"/>
      <c r="F4931" s="216"/>
      <c r="G4931" s="216"/>
      <c r="H4931" s="216"/>
      <c r="I4931" s="216"/>
      <c r="J4931" s="216"/>
      <c r="K4931" s="216"/>
      <c r="L4931" s="216"/>
      <c r="M4931" s="216"/>
      <c r="N4931" s="216"/>
      <c r="O4931" s="216"/>
      <c r="P4931" s="216"/>
      <c r="Q4931" s="216"/>
      <c r="R4931" s="216"/>
      <c r="S4931" s="216"/>
      <c r="T4931" s="216"/>
      <c r="U4931" s="216"/>
      <c r="V4931" s="216"/>
      <c r="W4931" s="216"/>
      <c r="X4931" s="216"/>
      <c r="Y4931" s="216"/>
      <c r="Z4931" s="216"/>
      <c r="AA4931" s="216"/>
      <c r="AB4931" s="216"/>
      <c r="AC4931" s="216"/>
      <c r="AD4931" s="216"/>
      <c r="AE4931" s="216"/>
      <c r="AF4931" s="216"/>
      <c r="AG4931" s="216"/>
      <c r="AH4931" s="216"/>
      <c r="AI4931" s="216"/>
      <c r="AJ4931" s="216"/>
      <c r="AK4931" s="216"/>
      <c r="AL4931" s="216"/>
      <c r="FY4931" s="184"/>
      <c r="JJ4931" s="184"/>
    </row>
    <row r="4932" spans="2:270">
      <c r="B4932" s="202"/>
      <c r="E4932" s="216"/>
      <c r="F4932" s="216"/>
      <c r="G4932" s="216"/>
      <c r="H4932" s="216"/>
      <c r="I4932" s="216"/>
      <c r="J4932" s="216"/>
      <c r="K4932" s="216"/>
      <c r="L4932" s="216"/>
      <c r="M4932" s="216"/>
      <c r="N4932" s="216"/>
      <c r="O4932" s="216"/>
      <c r="P4932" s="216"/>
      <c r="Q4932" s="216"/>
      <c r="R4932" s="216"/>
      <c r="S4932" s="216"/>
      <c r="T4932" s="216"/>
      <c r="U4932" s="216"/>
      <c r="V4932" s="216"/>
      <c r="W4932" s="216"/>
      <c r="X4932" s="216"/>
      <c r="Y4932" s="216"/>
      <c r="Z4932" s="216"/>
      <c r="AA4932" s="216"/>
      <c r="AB4932" s="216"/>
      <c r="AC4932" s="216"/>
      <c r="AD4932" s="216"/>
      <c r="AE4932" s="216"/>
      <c r="AF4932" s="216"/>
      <c r="AG4932" s="216"/>
      <c r="AH4932" s="216"/>
      <c r="AI4932" s="216"/>
      <c r="AJ4932" s="216"/>
      <c r="AK4932" s="216"/>
      <c r="AL4932" s="216"/>
      <c r="FY4932" s="184"/>
      <c r="JJ4932" s="184"/>
    </row>
    <row r="4933" spans="2:270">
      <c r="B4933" s="202"/>
      <c r="E4933" s="216"/>
      <c r="F4933" s="216"/>
      <c r="G4933" s="216"/>
      <c r="H4933" s="216"/>
      <c r="I4933" s="216"/>
      <c r="J4933" s="216"/>
      <c r="K4933" s="216"/>
      <c r="L4933" s="216"/>
      <c r="M4933" s="216"/>
      <c r="N4933" s="216"/>
      <c r="O4933" s="216"/>
      <c r="P4933" s="216"/>
      <c r="Q4933" s="216"/>
      <c r="R4933" s="216"/>
      <c r="S4933" s="216"/>
      <c r="T4933" s="216"/>
      <c r="U4933" s="216"/>
      <c r="V4933" s="216"/>
      <c r="W4933" s="216"/>
      <c r="X4933" s="216"/>
      <c r="Y4933" s="216"/>
      <c r="Z4933" s="216"/>
      <c r="AA4933" s="216"/>
      <c r="AB4933" s="216"/>
      <c r="AC4933" s="216"/>
      <c r="AD4933" s="216"/>
      <c r="AE4933" s="216"/>
      <c r="AF4933" s="216"/>
      <c r="AG4933" s="216"/>
      <c r="AH4933" s="216"/>
      <c r="AI4933" s="216"/>
      <c r="AJ4933" s="216"/>
      <c r="AK4933" s="216"/>
      <c r="AL4933" s="216"/>
      <c r="FY4933" s="184"/>
      <c r="JJ4933" s="184"/>
    </row>
    <row r="4934" spans="2:270">
      <c r="B4934" s="202"/>
      <c r="E4934" s="216"/>
      <c r="F4934" s="216"/>
      <c r="G4934" s="216"/>
      <c r="H4934" s="216"/>
      <c r="I4934" s="216"/>
      <c r="J4934" s="216"/>
      <c r="K4934" s="216"/>
      <c r="L4934" s="216"/>
      <c r="M4934" s="216"/>
      <c r="N4934" s="216"/>
      <c r="O4934" s="216"/>
      <c r="P4934" s="216"/>
      <c r="Q4934" s="216"/>
      <c r="R4934" s="216"/>
      <c r="S4934" s="216"/>
      <c r="T4934" s="216"/>
      <c r="U4934" s="216"/>
      <c r="V4934" s="216"/>
      <c r="W4934" s="216"/>
      <c r="X4934" s="216"/>
      <c r="Y4934" s="216"/>
      <c r="Z4934" s="216"/>
      <c r="AA4934" s="216"/>
      <c r="AB4934" s="216"/>
      <c r="AC4934" s="216"/>
      <c r="AD4934" s="216"/>
      <c r="AE4934" s="216"/>
      <c r="AF4934" s="216"/>
      <c r="AG4934" s="216"/>
      <c r="AH4934" s="216"/>
      <c r="AI4934" s="216"/>
      <c r="AJ4934" s="216"/>
      <c r="AK4934" s="216"/>
      <c r="AL4934" s="216"/>
      <c r="FY4934" s="184"/>
      <c r="JJ4934" s="184"/>
    </row>
    <row r="4935" spans="2:270">
      <c r="B4935" s="202"/>
      <c r="E4935" s="216"/>
      <c r="F4935" s="216"/>
      <c r="G4935" s="216"/>
      <c r="H4935" s="216"/>
      <c r="I4935" s="216"/>
      <c r="J4935" s="216"/>
      <c r="K4935" s="216"/>
      <c r="L4935" s="216"/>
      <c r="M4935" s="216"/>
      <c r="N4935" s="216"/>
      <c r="O4935" s="216"/>
      <c r="P4935" s="216"/>
      <c r="Q4935" s="216"/>
      <c r="R4935" s="216"/>
      <c r="S4935" s="216"/>
      <c r="T4935" s="216"/>
      <c r="U4935" s="216"/>
      <c r="V4935" s="216"/>
      <c r="W4935" s="216"/>
      <c r="X4935" s="216"/>
      <c r="Y4935" s="216"/>
      <c r="Z4935" s="216"/>
      <c r="AA4935" s="216"/>
      <c r="AB4935" s="216"/>
      <c r="AC4935" s="216"/>
      <c r="AD4935" s="216"/>
      <c r="AE4935" s="216"/>
      <c r="AF4935" s="216"/>
      <c r="AG4935" s="216"/>
      <c r="AH4935" s="216"/>
      <c r="AI4935" s="216"/>
      <c r="AJ4935" s="216"/>
      <c r="AK4935" s="216"/>
      <c r="AL4935" s="216"/>
      <c r="FY4935" s="184"/>
      <c r="JJ4935" s="184"/>
    </row>
    <row r="4936" spans="2:270">
      <c r="B4936" s="202"/>
      <c r="E4936" s="216"/>
      <c r="F4936" s="216"/>
      <c r="G4936" s="216"/>
      <c r="H4936" s="216"/>
      <c r="I4936" s="216"/>
      <c r="J4936" s="216"/>
      <c r="K4936" s="216"/>
      <c r="L4936" s="216"/>
      <c r="M4936" s="216"/>
      <c r="N4936" s="216"/>
      <c r="O4936" s="216"/>
      <c r="P4936" s="216"/>
      <c r="Q4936" s="216"/>
      <c r="R4936" s="216"/>
      <c r="S4936" s="216"/>
      <c r="T4936" s="216"/>
      <c r="U4936" s="216"/>
      <c r="V4936" s="216"/>
      <c r="W4936" s="216"/>
      <c r="X4936" s="216"/>
      <c r="Y4936" s="216"/>
      <c r="Z4936" s="216"/>
      <c r="AA4936" s="216"/>
      <c r="AB4936" s="216"/>
      <c r="AC4936" s="216"/>
      <c r="AD4936" s="216"/>
      <c r="AE4936" s="216"/>
      <c r="AF4936" s="216"/>
      <c r="AG4936" s="216"/>
      <c r="AH4936" s="216"/>
      <c r="AI4936" s="216"/>
      <c r="AJ4936" s="216"/>
      <c r="AK4936" s="216"/>
      <c r="AL4936" s="216"/>
      <c r="FY4936" s="184"/>
      <c r="JJ4936" s="184"/>
    </row>
    <row r="4937" spans="2:270">
      <c r="B4937" s="202"/>
      <c r="E4937" s="216"/>
      <c r="F4937" s="216"/>
      <c r="G4937" s="216"/>
      <c r="H4937" s="216"/>
      <c r="I4937" s="216"/>
      <c r="J4937" s="216"/>
      <c r="K4937" s="216"/>
      <c r="L4937" s="216"/>
      <c r="M4937" s="216"/>
      <c r="N4937" s="216"/>
      <c r="O4937" s="216"/>
      <c r="P4937" s="216"/>
      <c r="Q4937" s="216"/>
      <c r="R4937" s="216"/>
      <c r="S4937" s="216"/>
      <c r="T4937" s="216"/>
      <c r="U4937" s="216"/>
      <c r="V4937" s="216"/>
      <c r="W4937" s="216"/>
      <c r="X4937" s="216"/>
      <c r="Y4937" s="216"/>
      <c r="Z4937" s="216"/>
      <c r="AA4937" s="216"/>
      <c r="AB4937" s="216"/>
      <c r="AC4937" s="216"/>
      <c r="AD4937" s="216"/>
      <c r="AE4937" s="216"/>
      <c r="AF4937" s="216"/>
      <c r="AG4937" s="216"/>
      <c r="AH4937" s="216"/>
      <c r="AI4937" s="216"/>
      <c r="AJ4937" s="216"/>
      <c r="AK4937" s="216"/>
      <c r="AL4937" s="216"/>
      <c r="FY4937" s="184"/>
      <c r="JJ4937" s="184"/>
    </row>
    <row r="4938" spans="2:270">
      <c r="B4938" s="202"/>
      <c r="E4938" s="216"/>
      <c r="F4938" s="216"/>
      <c r="G4938" s="216"/>
      <c r="H4938" s="216"/>
      <c r="I4938" s="216"/>
      <c r="J4938" s="216"/>
      <c r="K4938" s="216"/>
      <c r="L4938" s="216"/>
      <c r="M4938" s="216"/>
      <c r="N4938" s="216"/>
      <c r="O4938" s="216"/>
      <c r="P4938" s="216"/>
      <c r="Q4938" s="216"/>
      <c r="R4938" s="216"/>
      <c r="S4938" s="216"/>
      <c r="T4938" s="216"/>
      <c r="U4938" s="216"/>
      <c r="V4938" s="216"/>
      <c r="W4938" s="216"/>
      <c r="X4938" s="216"/>
      <c r="Y4938" s="216"/>
      <c r="Z4938" s="216"/>
      <c r="AA4938" s="216"/>
      <c r="AB4938" s="216"/>
      <c r="AC4938" s="216"/>
      <c r="AD4938" s="216"/>
      <c r="AE4938" s="216"/>
      <c r="AF4938" s="216"/>
      <c r="AG4938" s="216"/>
      <c r="AH4938" s="216"/>
      <c r="AI4938" s="216"/>
      <c r="AJ4938" s="216"/>
      <c r="AK4938" s="216"/>
      <c r="AL4938" s="216"/>
      <c r="FY4938" s="184"/>
      <c r="JJ4938" s="184"/>
    </row>
    <row r="4939" spans="2:270">
      <c r="B4939" s="202"/>
      <c r="E4939" s="216"/>
      <c r="F4939" s="216"/>
      <c r="G4939" s="216"/>
      <c r="H4939" s="216"/>
      <c r="I4939" s="216"/>
      <c r="J4939" s="216"/>
      <c r="K4939" s="216"/>
      <c r="L4939" s="216"/>
      <c r="M4939" s="216"/>
      <c r="N4939" s="216"/>
      <c r="O4939" s="216"/>
      <c r="P4939" s="216"/>
      <c r="Q4939" s="216"/>
      <c r="R4939" s="216"/>
      <c r="S4939" s="216"/>
      <c r="T4939" s="216"/>
      <c r="U4939" s="216"/>
      <c r="V4939" s="216"/>
      <c r="W4939" s="216"/>
      <c r="X4939" s="216"/>
      <c r="Y4939" s="216"/>
      <c r="Z4939" s="216"/>
      <c r="AA4939" s="216"/>
      <c r="AB4939" s="216"/>
      <c r="AC4939" s="216"/>
      <c r="AD4939" s="216"/>
      <c r="AE4939" s="216"/>
      <c r="AF4939" s="216"/>
      <c r="AG4939" s="216"/>
      <c r="AH4939" s="216"/>
      <c r="AI4939" s="216"/>
      <c r="AJ4939" s="216"/>
      <c r="AK4939" s="216"/>
      <c r="AL4939" s="216"/>
      <c r="FY4939" s="184"/>
      <c r="JJ4939" s="184"/>
    </row>
    <row r="4940" spans="2:270">
      <c r="B4940" s="202"/>
      <c r="E4940" s="216"/>
      <c r="F4940" s="216"/>
      <c r="G4940" s="216"/>
      <c r="H4940" s="216"/>
      <c r="I4940" s="216"/>
      <c r="J4940" s="216"/>
      <c r="K4940" s="216"/>
      <c r="L4940" s="216"/>
      <c r="M4940" s="216"/>
      <c r="N4940" s="216"/>
      <c r="O4940" s="216"/>
      <c r="P4940" s="216"/>
      <c r="Q4940" s="216"/>
      <c r="R4940" s="216"/>
      <c r="S4940" s="216"/>
      <c r="T4940" s="216"/>
      <c r="U4940" s="216"/>
      <c r="V4940" s="216"/>
      <c r="W4940" s="216"/>
      <c r="X4940" s="216"/>
      <c r="Y4940" s="216"/>
      <c r="Z4940" s="216"/>
      <c r="AA4940" s="216"/>
      <c r="AB4940" s="216"/>
      <c r="AC4940" s="216"/>
      <c r="AD4940" s="216"/>
      <c r="AE4940" s="216"/>
      <c r="AF4940" s="216"/>
      <c r="AG4940" s="216"/>
      <c r="AH4940" s="216"/>
      <c r="AI4940" s="216"/>
      <c r="AJ4940" s="216"/>
      <c r="AK4940" s="216"/>
      <c r="AL4940" s="216"/>
      <c r="FY4940" s="184"/>
      <c r="JJ4940" s="184"/>
    </row>
    <row r="4941" spans="2:270">
      <c r="B4941" s="202"/>
      <c r="E4941" s="216"/>
      <c r="F4941" s="216"/>
      <c r="G4941" s="216"/>
      <c r="H4941" s="216"/>
      <c r="I4941" s="216"/>
      <c r="J4941" s="216"/>
      <c r="K4941" s="216"/>
      <c r="L4941" s="216"/>
      <c r="M4941" s="216"/>
      <c r="N4941" s="216"/>
      <c r="O4941" s="216"/>
      <c r="P4941" s="216"/>
      <c r="Q4941" s="216"/>
      <c r="R4941" s="216"/>
      <c r="S4941" s="216"/>
      <c r="T4941" s="216"/>
      <c r="U4941" s="216"/>
      <c r="V4941" s="216"/>
      <c r="W4941" s="216"/>
      <c r="X4941" s="216"/>
      <c r="Y4941" s="216"/>
      <c r="Z4941" s="216"/>
      <c r="AA4941" s="216"/>
      <c r="AB4941" s="216"/>
      <c r="AC4941" s="216"/>
      <c r="AD4941" s="216"/>
      <c r="AE4941" s="216"/>
      <c r="AF4941" s="216"/>
      <c r="AG4941" s="216"/>
      <c r="AH4941" s="216"/>
      <c r="AI4941" s="216"/>
      <c r="AJ4941" s="216"/>
      <c r="AK4941" s="216"/>
      <c r="AL4941" s="216"/>
      <c r="FY4941" s="184"/>
      <c r="JJ4941" s="184"/>
    </row>
    <row r="4942" spans="2:270">
      <c r="B4942" s="202"/>
      <c r="E4942" s="216"/>
      <c r="F4942" s="216"/>
      <c r="G4942" s="216"/>
      <c r="H4942" s="216"/>
      <c r="I4942" s="216"/>
      <c r="J4942" s="216"/>
      <c r="K4942" s="216"/>
      <c r="L4942" s="216"/>
      <c r="M4942" s="216"/>
      <c r="N4942" s="216"/>
      <c r="O4942" s="216"/>
      <c r="P4942" s="216"/>
      <c r="Q4942" s="216"/>
      <c r="R4942" s="216"/>
      <c r="S4942" s="216"/>
      <c r="T4942" s="216"/>
      <c r="U4942" s="216"/>
      <c r="V4942" s="216"/>
      <c r="W4942" s="216"/>
      <c r="X4942" s="216"/>
      <c r="Y4942" s="216"/>
      <c r="Z4942" s="216"/>
      <c r="AA4942" s="216"/>
      <c r="AB4942" s="216"/>
      <c r="AC4942" s="216"/>
      <c r="AD4942" s="216"/>
      <c r="AE4942" s="216"/>
      <c r="AF4942" s="216"/>
      <c r="AG4942" s="216"/>
      <c r="AH4942" s="216"/>
      <c r="AI4942" s="216"/>
      <c r="AJ4942" s="216"/>
      <c r="AK4942" s="216"/>
      <c r="AL4942" s="216"/>
      <c r="FY4942" s="184"/>
      <c r="JJ4942" s="184"/>
    </row>
    <row r="4943" spans="2:270">
      <c r="B4943" s="202"/>
      <c r="E4943" s="216"/>
      <c r="F4943" s="216"/>
      <c r="G4943" s="216"/>
      <c r="H4943" s="216"/>
      <c r="I4943" s="216"/>
      <c r="J4943" s="216"/>
      <c r="K4943" s="216"/>
      <c r="L4943" s="216"/>
      <c r="M4943" s="216"/>
      <c r="N4943" s="216"/>
      <c r="O4943" s="216"/>
      <c r="P4943" s="216"/>
      <c r="Q4943" s="216"/>
      <c r="R4943" s="216"/>
      <c r="S4943" s="216"/>
      <c r="T4943" s="216"/>
      <c r="U4943" s="216"/>
      <c r="V4943" s="216"/>
      <c r="W4943" s="216"/>
      <c r="X4943" s="216"/>
      <c r="Y4943" s="216"/>
      <c r="Z4943" s="216"/>
      <c r="AA4943" s="216"/>
      <c r="AB4943" s="216"/>
      <c r="AC4943" s="216"/>
      <c r="AD4943" s="216"/>
      <c r="AE4943" s="216"/>
      <c r="AF4943" s="216"/>
      <c r="AG4943" s="216"/>
      <c r="AH4943" s="216"/>
      <c r="AI4943" s="216"/>
      <c r="AJ4943" s="216"/>
      <c r="AK4943" s="216"/>
      <c r="AL4943" s="216"/>
      <c r="FY4943" s="184"/>
      <c r="JJ4943" s="184"/>
    </row>
    <row r="4944" spans="2:270">
      <c r="B4944" s="202"/>
      <c r="E4944" s="216"/>
      <c r="F4944" s="216"/>
      <c r="G4944" s="216"/>
      <c r="H4944" s="216"/>
      <c r="I4944" s="216"/>
      <c r="J4944" s="216"/>
      <c r="K4944" s="216"/>
      <c r="L4944" s="216"/>
      <c r="M4944" s="216"/>
      <c r="N4944" s="216"/>
      <c r="O4944" s="216"/>
      <c r="P4944" s="216"/>
      <c r="Q4944" s="216"/>
      <c r="R4944" s="216"/>
      <c r="S4944" s="216"/>
      <c r="T4944" s="216"/>
      <c r="U4944" s="216"/>
      <c r="V4944" s="216"/>
      <c r="W4944" s="216"/>
      <c r="X4944" s="216"/>
      <c r="Y4944" s="216"/>
      <c r="Z4944" s="216"/>
      <c r="AA4944" s="216"/>
      <c r="AB4944" s="216"/>
      <c r="AC4944" s="216"/>
      <c r="AD4944" s="216"/>
      <c r="AE4944" s="216"/>
      <c r="AF4944" s="216"/>
      <c r="AG4944" s="216"/>
      <c r="AH4944" s="216"/>
      <c r="AI4944" s="216"/>
      <c r="AJ4944" s="216"/>
      <c r="AK4944" s="216"/>
      <c r="AL4944" s="216"/>
      <c r="FY4944" s="184"/>
      <c r="JJ4944" s="184"/>
    </row>
    <row r="4945" spans="2:270">
      <c r="B4945" s="202"/>
      <c r="E4945" s="216"/>
      <c r="F4945" s="216"/>
      <c r="G4945" s="216"/>
      <c r="H4945" s="216"/>
      <c r="I4945" s="216"/>
      <c r="J4945" s="216"/>
      <c r="K4945" s="216"/>
      <c r="L4945" s="216"/>
      <c r="M4945" s="216"/>
      <c r="N4945" s="216"/>
      <c r="O4945" s="216"/>
      <c r="P4945" s="216"/>
      <c r="Q4945" s="216"/>
      <c r="R4945" s="216"/>
      <c r="S4945" s="216"/>
      <c r="T4945" s="216"/>
      <c r="U4945" s="216"/>
      <c r="V4945" s="216"/>
      <c r="W4945" s="216"/>
      <c r="X4945" s="216"/>
      <c r="Y4945" s="216"/>
      <c r="Z4945" s="216"/>
      <c r="AA4945" s="216"/>
      <c r="AB4945" s="216"/>
      <c r="AC4945" s="216"/>
      <c r="AD4945" s="216"/>
      <c r="AE4945" s="216"/>
      <c r="AF4945" s="216"/>
      <c r="AG4945" s="216"/>
      <c r="AH4945" s="216"/>
      <c r="AI4945" s="216"/>
      <c r="AJ4945" s="216"/>
      <c r="AK4945" s="216"/>
      <c r="AL4945" s="216"/>
      <c r="FY4945" s="184"/>
      <c r="JJ4945" s="184"/>
    </row>
    <row r="4946" spans="2:270">
      <c r="B4946" s="202"/>
      <c r="E4946" s="216"/>
      <c r="F4946" s="216"/>
      <c r="G4946" s="216"/>
      <c r="H4946" s="216"/>
      <c r="I4946" s="216"/>
      <c r="J4946" s="216"/>
      <c r="K4946" s="216"/>
      <c r="L4946" s="216"/>
      <c r="M4946" s="216"/>
      <c r="N4946" s="216"/>
      <c r="O4946" s="216"/>
      <c r="P4946" s="216"/>
      <c r="Q4946" s="216"/>
      <c r="R4946" s="216"/>
      <c r="S4946" s="216"/>
      <c r="T4946" s="216"/>
      <c r="U4946" s="216"/>
      <c r="V4946" s="216"/>
      <c r="W4946" s="216"/>
      <c r="X4946" s="216"/>
      <c r="Y4946" s="216"/>
      <c r="Z4946" s="216"/>
      <c r="AA4946" s="216"/>
      <c r="AB4946" s="216"/>
      <c r="AC4946" s="216"/>
      <c r="AD4946" s="216"/>
      <c r="AE4946" s="216"/>
      <c r="AF4946" s="216"/>
      <c r="AG4946" s="216"/>
      <c r="AH4946" s="216"/>
      <c r="AI4946" s="216"/>
      <c r="AJ4946" s="216"/>
      <c r="AK4946" s="216"/>
      <c r="AL4946" s="216"/>
      <c r="FY4946" s="184"/>
      <c r="JJ4946" s="184"/>
    </row>
    <row r="4947" spans="2:270">
      <c r="B4947" s="202"/>
      <c r="E4947" s="216"/>
      <c r="F4947" s="216"/>
      <c r="G4947" s="216"/>
      <c r="H4947" s="216"/>
      <c r="I4947" s="216"/>
      <c r="J4947" s="216"/>
      <c r="K4947" s="216"/>
      <c r="L4947" s="216"/>
      <c r="M4947" s="216"/>
      <c r="N4947" s="216"/>
      <c r="O4947" s="216"/>
      <c r="P4947" s="216"/>
      <c r="Q4947" s="216"/>
      <c r="R4947" s="216"/>
      <c r="S4947" s="216"/>
      <c r="T4947" s="216"/>
      <c r="U4947" s="216"/>
      <c r="V4947" s="216"/>
      <c r="W4947" s="216"/>
      <c r="X4947" s="216"/>
      <c r="Y4947" s="216"/>
      <c r="Z4947" s="216"/>
      <c r="AA4947" s="216"/>
      <c r="AB4947" s="216"/>
      <c r="AC4947" s="216"/>
      <c r="AD4947" s="216"/>
      <c r="AE4947" s="216"/>
      <c r="AF4947" s="216"/>
      <c r="AG4947" s="216"/>
      <c r="AH4947" s="216"/>
      <c r="AI4947" s="216"/>
      <c r="AJ4947" s="216"/>
      <c r="AK4947" s="216"/>
      <c r="AL4947" s="216"/>
      <c r="FY4947" s="184"/>
      <c r="JJ4947" s="184"/>
    </row>
    <row r="4948" spans="2:270">
      <c r="B4948" s="202"/>
      <c r="E4948" s="216"/>
      <c r="F4948" s="216"/>
      <c r="G4948" s="216"/>
      <c r="H4948" s="216"/>
      <c r="I4948" s="216"/>
      <c r="J4948" s="216"/>
      <c r="K4948" s="216"/>
      <c r="L4948" s="216"/>
      <c r="M4948" s="216"/>
      <c r="N4948" s="216"/>
      <c r="O4948" s="216"/>
      <c r="P4948" s="216"/>
      <c r="Q4948" s="216"/>
      <c r="R4948" s="216"/>
      <c r="S4948" s="216"/>
      <c r="T4948" s="216"/>
      <c r="U4948" s="216"/>
      <c r="V4948" s="216"/>
      <c r="W4948" s="216"/>
      <c r="X4948" s="216"/>
      <c r="Y4948" s="216"/>
      <c r="Z4948" s="216"/>
      <c r="AA4948" s="216"/>
      <c r="AB4948" s="216"/>
      <c r="AC4948" s="216"/>
      <c r="AD4948" s="216"/>
      <c r="AE4948" s="216"/>
      <c r="AF4948" s="216"/>
      <c r="AG4948" s="216"/>
      <c r="AH4948" s="216"/>
      <c r="AI4948" s="216"/>
      <c r="AJ4948" s="216"/>
      <c r="AK4948" s="216"/>
      <c r="AL4948" s="216"/>
      <c r="FY4948" s="184"/>
      <c r="JJ4948" s="184"/>
    </row>
    <row r="4949" spans="2:270">
      <c r="B4949" s="202"/>
      <c r="E4949" s="216"/>
      <c r="F4949" s="216"/>
      <c r="G4949" s="216"/>
      <c r="H4949" s="216"/>
      <c r="I4949" s="216"/>
      <c r="J4949" s="216"/>
      <c r="K4949" s="216"/>
      <c r="L4949" s="216"/>
      <c r="M4949" s="216"/>
      <c r="N4949" s="216"/>
      <c r="O4949" s="216"/>
      <c r="P4949" s="216"/>
      <c r="Q4949" s="216"/>
      <c r="R4949" s="216"/>
      <c r="S4949" s="216"/>
      <c r="T4949" s="216"/>
      <c r="U4949" s="216"/>
      <c r="V4949" s="216"/>
      <c r="W4949" s="216"/>
      <c r="X4949" s="216"/>
      <c r="Y4949" s="216"/>
      <c r="Z4949" s="216"/>
      <c r="AA4949" s="216"/>
      <c r="AB4949" s="216"/>
      <c r="AC4949" s="216"/>
      <c r="AD4949" s="216"/>
      <c r="AE4949" s="216"/>
      <c r="AF4949" s="216"/>
      <c r="AG4949" s="216"/>
      <c r="AH4949" s="216"/>
      <c r="AI4949" s="216"/>
      <c r="AJ4949" s="216"/>
      <c r="AK4949" s="216"/>
      <c r="AL4949" s="216"/>
      <c r="FY4949" s="184"/>
      <c r="JJ4949" s="184"/>
    </row>
    <row r="4950" spans="2:270">
      <c r="B4950" s="202"/>
      <c r="E4950" s="216"/>
      <c r="F4950" s="216"/>
      <c r="G4950" s="216"/>
      <c r="H4950" s="216"/>
      <c r="I4950" s="216"/>
      <c r="J4950" s="216"/>
      <c r="K4950" s="216"/>
      <c r="L4950" s="216"/>
      <c r="M4950" s="216"/>
      <c r="N4950" s="216"/>
      <c r="O4950" s="216"/>
      <c r="P4950" s="216"/>
      <c r="Q4950" s="216"/>
      <c r="R4950" s="216"/>
      <c r="S4950" s="216"/>
      <c r="T4950" s="216"/>
      <c r="U4950" s="216"/>
      <c r="V4950" s="216"/>
      <c r="W4950" s="216"/>
      <c r="X4950" s="216"/>
      <c r="Y4950" s="216"/>
      <c r="Z4950" s="216"/>
      <c r="AA4950" s="216"/>
      <c r="AB4950" s="216"/>
      <c r="AC4950" s="216"/>
      <c r="AD4950" s="216"/>
      <c r="AE4950" s="216"/>
      <c r="AF4950" s="216"/>
      <c r="AG4950" s="216"/>
      <c r="AH4950" s="216"/>
      <c r="AI4950" s="216"/>
      <c r="AJ4950" s="216"/>
      <c r="AK4950" s="216"/>
      <c r="AL4950" s="216"/>
      <c r="FY4950" s="184"/>
      <c r="JJ4950" s="184"/>
    </row>
    <row r="4951" spans="2:270">
      <c r="B4951" s="202"/>
      <c r="E4951" s="216"/>
      <c r="F4951" s="216"/>
      <c r="G4951" s="216"/>
      <c r="H4951" s="216"/>
      <c r="I4951" s="216"/>
      <c r="J4951" s="216"/>
      <c r="K4951" s="216"/>
      <c r="L4951" s="216"/>
      <c r="M4951" s="216"/>
      <c r="N4951" s="216"/>
      <c r="O4951" s="216"/>
      <c r="P4951" s="216"/>
      <c r="Q4951" s="216"/>
      <c r="R4951" s="216"/>
      <c r="S4951" s="216"/>
      <c r="T4951" s="216"/>
      <c r="U4951" s="216"/>
      <c r="V4951" s="216"/>
      <c r="W4951" s="216"/>
      <c r="X4951" s="216"/>
      <c r="Y4951" s="216"/>
      <c r="Z4951" s="216"/>
      <c r="AA4951" s="216"/>
      <c r="AB4951" s="216"/>
      <c r="AC4951" s="216"/>
      <c r="AD4951" s="216"/>
      <c r="AE4951" s="216"/>
      <c r="AF4951" s="216"/>
      <c r="AG4951" s="216"/>
      <c r="AH4951" s="216"/>
      <c r="AI4951" s="216"/>
      <c r="AJ4951" s="216"/>
      <c r="AK4951" s="216"/>
      <c r="AL4951" s="216"/>
      <c r="FY4951" s="184"/>
      <c r="JJ4951" s="184"/>
    </row>
    <row r="4952" spans="2:270">
      <c r="B4952" s="202"/>
      <c r="E4952" s="216"/>
      <c r="F4952" s="216"/>
      <c r="G4952" s="216"/>
      <c r="H4952" s="216"/>
      <c r="I4952" s="216"/>
      <c r="J4952" s="216"/>
      <c r="K4952" s="216"/>
      <c r="L4952" s="216"/>
      <c r="M4952" s="216"/>
      <c r="N4952" s="216"/>
      <c r="O4952" s="216"/>
      <c r="P4952" s="216"/>
      <c r="Q4952" s="216"/>
      <c r="R4952" s="216"/>
      <c r="S4952" s="216"/>
      <c r="T4952" s="216"/>
      <c r="U4952" s="216"/>
      <c r="V4952" s="216"/>
      <c r="W4952" s="216"/>
      <c r="X4952" s="216"/>
      <c r="Y4952" s="216"/>
      <c r="Z4952" s="216"/>
      <c r="AA4952" s="216"/>
      <c r="AB4952" s="216"/>
      <c r="AC4952" s="216"/>
      <c r="AD4952" s="216"/>
      <c r="AE4952" s="216"/>
      <c r="AF4952" s="216"/>
      <c r="AG4952" s="216"/>
      <c r="AH4952" s="216"/>
      <c r="AI4952" s="216"/>
      <c r="AJ4952" s="216"/>
      <c r="AK4952" s="216"/>
      <c r="AL4952" s="216"/>
      <c r="FY4952" s="184"/>
      <c r="JJ4952" s="184"/>
    </row>
    <row r="4953" spans="2:270">
      <c r="B4953" s="202"/>
      <c r="E4953" s="216"/>
      <c r="F4953" s="216"/>
      <c r="G4953" s="216"/>
      <c r="H4953" s="216"/>
      <c r="I4953" s="216"/>
      <c r="J4953" s="216"/>
      <c r="K4953" s="216"/>
      <c r="L4953" s="216"/>
      <c r="M4953" s="216"/>
      <c r="N4953" s="216"/>
      <c r="O4953" s="216"/>
      <c r="P4953" s="216"/>
      <c r="Q4953" s="216"/>
      <c r="R4953" s="216"/>
      <c r="S4953" s="216"/>
      <c r="T4953" s="216"/>
      <c r="U4953" s="216"/>
      <c r="V4953" s="216"/>
      <c r="W4953" s="216"/>
      <c r="X4953" s="216"/>
      <c r="Y4953" s="216"/>
      <c r="Z4953" s="216"/>
      <c r="AA4953" s="216"/>
      <c r="AB4953" s="216"/>
      <c r="AC4953" s="216"/>
      <c r="AD4953" s="216"/>
      <c r="AE4953" s="216"/>
      <c r="AF4953" s="216"/>
      <c r="AG4953" s="216"/>
      <c r="AH4953" s="216"/>
      <c r="AI4953" s="216"/>
      <c r="AJ4953" s="216"/>
      <c r="AK4953" s="216"/>
      <c r="AL4953" s="216"/>
      <c r="FY4953" s="184"/>
      <c r="JJ4953" s="184"/>
    </row>
    <row r="4954" spans="2:270">
      <c r="B4954" s="202"/>
      <c r="E4954" s="216"/>
      <c r="F4954" s="216"/>
      <c r="G4954" s="216"/>
      <c r="H4954" s="216"/>
      <c r="I4954" s="216"/>
      <c r="J4954" s="216"/>
      <c r="K4954" s="216"/>
      <c r="L4954" s="216"/>
      <c r="M4954" s="216"/>
      <c r="N4954" s="216"/>
      <c r="O4954" s="216"/>
      <c r="P4954" s="216"/>
      <c r="Q4954" s="216"/>
      <c r="R4954" s="216"/>
      <c r="S4954" s="216"/>
      <c r="T4954" s="216"/>
      <c r="U4954" s="216"/>
      <c r="V4954" s="216"/>
      <c r="W4954" s="216"/>
      <c r="X4954" s="216"/>
      <c r="Y4954" s="216"/>
      <c r="Z4954" s="216"/>
      <c r="AA4954" s="216"/>
      <c r="AB4954" s="216"/>
      <c r="AC4954" s="216"/>
      <c r="AD4954" s="216"/>
      <c r="AE4954" s="216"/>
      <c r="AF4954" s="216"/>
      <c r="AG4954" s="216"/>
      <c r="AH4954" s="216"/>
      <c r="AI4954" s="216"/>
      <c r="AJ4954" s="216"/>
      <c r="AK4954" s="216"/>
      <c r="AL4954" s="216"/>
      <c r="FY4954" s="184"/>
      <c r="JJ4954" s="184"/>
    </row>
    <row r="4955" spans="2:270">
      <c r="B4955" s="202"/>
      <c r="E4955" s="216"/>
      <c r="F4955" s="216"/>
      <c r="G4955" s="216"/>
      <c r="H4955" s="216"/>
      <c r="I4955" s="216"/>
      <c r="J4955" s="216"/>
      <c r="K4955" s="216"/>
      <c r="L4955" s="216"/>
      <c r="M4955" s="216"/>
      <c r="N4955" s="216"/>
      <c r="O4955" s="216"/>
      <c r="P4955" s="216"/>
      <c r="Q4955" s="216"/>
      <c r="R4955" s="216"/>
      <c r="S4955" s="216"/>
      <c r="T4955" s="216"/>
      <c r="U4955" s="216"/>
      <c r="V4955" s="216"/>
      <c r="W4955" s="216"/>
      <c r="X4955" s="216"/>
      <c r="Y4955" s="216"/>
      <c r="Z4955" s="216"/>
      <c r="AA4955" s="216"/>
      <c r="AB4955" s="216"/>
      <c r="AC4955" s="216"/>
      <c r="AD4955" s="216"/>
      <c r="AE4955" s="216"/>
      <c r="AF4955" s="216"/>
      <c r="AG4955" s="216"/>
      <c r="AH4955" s="216"/>
      <c r="AI4955" s="216"/>
      <c r="AJ4955" s="216"/>
      <c r="AK4955" s="216"/>
      <c r="AL4955" s="216"/>
      <c r="FY4955" s="184"/>
      <c r="JJ4955" s="184"/>
    </row>
    <row r="4956" spans="2:270">
      <c r="B4956" s="202"/>
      <c r="E4956" s="216"/>
      <c r="F4956" s="216"/>
      <c r="G4956" s="216"/>
      <c r="H4956" s="216"/>
      <c r="I4956" s="216"/>
      <c r="J4956" s="216"/>
      <c r="K4956" s="216"/>
      <c r="L4956" s="216"/>
      <c r="M4956" s="216"/>
      <c r="N4956" s="216"/>
      <c r="O4956" s="216"/>
      <c r="P4956" s="216"/>
      <c r="Q4956" s="216"/>
      <c r="R4956" s="216"/>
      <c r="S4956" s="216"/>
      <c r="T4956" s="216"/>
      <c r="U4956" s="216"/>
      <c r="V4956" s="216"/>
      <c r="W4956" s="216"/>
      <c r="X4956" s="216"/>
      <c r="Y4956" s="216"/>
      <c r="Z4956" s="216"/>
      <c r="AA4956" s="216"/>
      <c r="AB4956" s="216"/>
      <c r="AC4956" s="216"/>
      <c r="AD4956" s="216"/>
      <c r="AE4956" s="216"/>
      <c r="AF4956" s="216"/>
      <c r="AG4956" s="216"/>
      <c r="AH4956" s="216"/>
      <c r="AI4956" s="216"/>
      <c r="AJ4956" s="216"/>
      <c r="AK4956" s="216"/>
      <c r="AL4956" s="216"/>
      <c r="FY4956" s="184"/>
      <c r="JJ4956" s="184"/>
    </row>
    <row r="4957" spans="2:270">
      <c r="B4957" s="202"/>
      <c r="E4957" s="216"/>
      <c r="F4957" s="216"/>
      <c r="G4957" s="216"/>
      <c r="H4957" s="216"/>
      <c r="I4957" s="216"/>
      <c r="J4957" s="216"/>
      <c r="K4957" s="216"/>
      <c r="L4957" s="216"/>
      <c r="M4957" s="216"/>
      <c r="N4957" s="216"/>
      <c r="O4957" s="216"/>
      <c r="P4957" s="216"/>
      <c r="Q4957" s="216"/>
      <c r="R4957" s="216"/>
      <c r="S4957" s="216"/>
      <c r="T4957" s="216"/>
      <c r="U4957" s="216"/>
      <c r="V4957" s="216"/>
      <c r="W4957" s="216"/>
      <c r="X4957" s="216"/>
      <c r="Y4957" s="216"/>
      <c r="Z4957" s="216"/>
      <c r="AA4957" s="216"/>
      <c r="AB4957" s="216"/>
      <c r="AC4957" s="216"/>
      <c r="AD4957" s="216"/>
      <c r="AE4957" s="216"/>
      <c r="AF4957" s="216"/>
      <c r="AG4957" s="216"/>
      <c r="AH4957" s="216"/>
      <c r="AI4957" s="216"/>
      <c r="AJ4957" s="216"/>
      <c r="AK4957" s="216"/>
      <c r="AL4957" s="216"/>
      <c r="FY4957" s="184"/>
      <c r="JJ4957" s="184"/>
    </row>
    <row r="4958" spans="2:270">
      <c r="B4958" s="202"/>
      <c r="E4958" s="216"/>
      <c r="F4958" s="216"/>
      <c r="G4958" s="216"/>
      <c r="H4958" s="216"/>
      <c r="I4958" s="216"/>
      <c r="J4958" s="216"/>
      <c r="K4958" s="216"/>
      <c r="L4958" s="216"/>
      <c r="M4958" s="216"/>
      <c r="N4958" s="216"/>
      <c r="O4958" s="216"/>
      <c r="P4958" s="216"/>
      <c r="Q4958" s="216"/>
      <c r="R4958" s="216"/>
      <c r="S4958" s="216"/>
      <c r="T4958" s="216"/>
      <c r="U4958" s="216"/>
      <c r="V4958" s="216"/>
      <c r="W4958" s="216"/>
      <c r="X4958" s="216"/>
      <c r="Y4958" s="216"/>
      <c r="Z4958" s="216"/>
      <c r="AA4958" s="216"/>
      <c r="AB4958" s="216"/>
      <c r="AC4958" s="216"/>
      <c r="AD4958" s="216"/>
      <c r="AE4958" s="216"/>
      <c r="AF4958" s="216"/>
      <c r="AG4958" s="216"/>
      <c r="AH4958" s="216"/>
      <c r="AI4958" s="216"/>
      <c r="AJ4958" s="216"/>
      <c r="AK4958" s="216"/>
      <c r="AL4958" s="216"/>
      <c r="FY4958" s="184"/>
      <c r="JJ4958" s="184"/>
    </row>
    <row r="4959" spans="2:270">
      <c r="B4959" s="202"/>
      <c r="E4959" s="216"/>
      <c r="F4959" s="216"/>
      <c r="G4959" s="216"/>
      <c r="H4959" s="216"/>
      <c r="I4959" s="216"/>
      <c r="J4959" s="216"/>
      <c r="K4959" s="216"/>
      <c r="L4959" s="216"/>
      <c r="M4959" s="216"/>
      <c r="N4959" s="216"/>
      <c r="O4959" s="216"/>
      <c r="P4959" s="216"/>
      <c r="Q4959" s="216"/>
      <c r="R4959" s="216"/>
      <c r="S4959" s="216"/>
      <c r="T4959" s="216"/>
      <c r="U4959" s="216"/>
      <c r="V4959" s="216"/>
      <c r="W4959" s="216"/>
      <c r="X4959" s="216"/>
      <c r="Y4959" s="216"/>
      <c r="Z4959" s="216"/>
      <c r="AA4959" s="216"/>
      <c r="AB4959" s="216"/>
      <c r="AC4959" s="216"/>
      <c r="AD4959" s="216"/>
      <c r="AE4959" s="216"/>
      <c r="AF4959" s="216"/>
      <c r="AG4959" s="216"/>
      <c r="AH4959" s="216"/>
      <c r="AI4959" s="216"/>
      <c r="AJ4959" s="216"/>
      <c r="AK4959" s="216"/>
      <c r="AL4959" s="216"/>
      <c r="FY4959" s="184"/>
      <c r="JJ4959" s="184"/>
    </row>
    <row r="4960" spans="2:270">
      <c r="B4960" s="202"/>
      <c r="E4960" s="216"/>
      <c r="F4960" s="216"/>
      <c r="G4960" s="216"/>
      <c r="H4960" s="216"/>
      <c r="I4960" s="216"/>
      <c r="J4960" s="216"/>
      <c r="K4960" s="216"/>
      <c r="L4960" s="216"/>
      <c r="M4960" s="216"/>
      <c r="N4960" s="216"/>
      <c r="O4960" s="216"/>
      <c r="P4960" s="216"/>
      <c r="Q4960" s="216"/>
      <c r="R4960" s="216"/>
      <c r="S4960" s="216"/>
      <c r="T4960" s="216"/>
      <c r="U4960" s="216"/>
      <c r="V4960" s="216"/>
      <c r="W4960" s="216"/>
      <c r="X4960" s="216"/>
      <c r="Y4960" s="216"/>
      <c r="Z4960" s="216"/>
      <c r="AA4960" s="216"/>
      <c r="AB4960" s="216"/>
      <c r="AC4960" s="216"/>
      <c r="AD4960" s="216"/>
      <c r="AE4960" s="216"/>
      <c r="AF4960" s="216"/>
      <c r="AG4960" s="216"/>
      <c r="AH4960" s="216"/>
      <c r="AI4960" s="216"/>
      <c r="AJ4960" s="216"/>
      <c r="AK4960" s="216"/>
      <c r="AL4960" s="216"/>
      <c r="FY4960" s="184"/>
      <c r="JJ4960" s="184"/>
    </row>
    <row r="4961" spans="2:270">
      <c r="B4961" s="202"/>
      <c r="E4961" s="216"/>
      <c r="F4961" s="216"/>
      <c r="G4961" s="216"/>
      <c r="H4961" s="216"/>
      <c r="I4961" s="216"/>
      <c r="J4961" s="216"/>
      <c r="K4961" s="216"/>
      <c r="L4961" s="216"/>
      <c r="M4961" s="216"/>
      <c r="N4961" s="216"/>
      <c r="O4961" s="216"/>
      <c r="P4961" s="216"/>
      <c r="Q4961" s="216"/>
      <c r="R4961" s="216"/>
      <c r="S4961" s="216"/>
      <c r="T4961" s="216"/>
      <c r="U4961" s="216"/>
      <c r="V4961" s="216"/>
      <c r="W4961" s="216"/>
      <c r="X4961" s="216"/>
      <c r="Y4961" s="216"/>
      <c r="Z4961" s="216"/>
      <c r="AA4961" s="216"/>
      <c r="AB4961" s="216"/>
      <c r="AC4961" s="216"/>
      <c r="AD4961" s="216"/>
      <c r="AE4961" s="216"/>
      <c r="AF4961" s="216"/>
      <c r="AG4961" s="216"/>
      <c r="AH4961" s="216"/>
      <c r="AI4961" s="216"/>
      <c r="AJ4961" s="216"/>
      <c r="AK4961" s="216"/>
      <c r="AL4961" s="216"/>
      <c r="FY4961" s="184"/>
      <c r="JJ4961" s="184"/>
    </row>
    <row r="4962" spans="2:270">
      <c r="B4962" s="202"/>
      <c r="E4962" s="216"/>
      <c r="F4962" s="216"/>
      <c r="G4962" s="216"/>
      <c r="H4962" s="216"/>
      <c r="I4962" s="216"/>
      <c r="J4962" s="216"/>
      <c r="K4962" s="216"/>
      <c r="L4962" s="216"/>
      <c r="M4962" s="216"/>
      <c r="N4962" s="216"/>
      <c r="O4962" s="216"/>
      <c r="P4962" s="216"/>
      <c r="Q4962" s="216"/>
      <c r="R4962" s="216"/>
      <c r="S4962" s="216"/>
      <c r="T4962" s="216"/>
      <c r="U4962" s="216"/>
      <c r="V4962" s="216"/>
      <c r="W4962" s="216"/>
      <c r="X4962" s="216"/>
      <c r="Y4962" s="216"/>
      <c r="Z4962" s="216"/>
      <c r="AA4962" s="216"/>
      <c r="AB4962" s="216"/>
      <c r="AC4962" s="216"/>
      <c r="AD4962" s="216"/>
      <c r="AE4962" s="216"/>
      <c r="AF4962" s="216"/>
      <c r="AG4962" s="216"/>
      <c r="AH4962" s="216"/>
      <c r="AI4962" s="216"/>
      <c r="AJ4962" s="216"/>
      <c r="AK4962" s="216"/>
      <c r="AL4962" s="216"/>
      <c r="FY4962" s="184"/>
      <c r="JJ4962" s="184"/>
    </row>
    <row r="4963" spans="2:270">
      <c r="B4963" s="202"/>
      <c r="E4963" s="216"/>
      <c r="F4963" s="216"/>
      <c r="G4963" s="216"/>
      <c r="H4963" s="216"/>
      <c r="I4963" s="216"/>
      <c r="J4963" s="216"/>
      <c r="K4963" s="216"/>
      <c r="L4963" s="216"/>
      <c r="M4963" s="216"/>
      <c r="N4963" s="216"/>
      <c r="O4963" s="216"/>
      <c r="P4963" s="216"/>
      <c r="Q4963" s="216"/>
      <c r="R4963" s="216"/>
      <c r="S4963" s="216"/>
      <c r="T4963" s="216"/>
      <c r="U4963" s="216"/>
      <c r="V4963" s="216"/>
      <c r="W4963" s="216"/>
      <c r="X4963" s="216"/>
      <c r="Y4963" s="216"/>
      <c r="Z4963" s="216"/>
      <c r="AA4963" s="216"/>
      <c r="AB4963" s="216"/>
      <c r="AC4963" s="216"/>
      <c r="AD4963" s="216"/>
      <c r="AE4963" s="216"/>
      <c r="AF4963" s="216"/>
      <c r="AG4963" s="216"/>
      <c r="AH4963" s="216"/>
      <c r="AI4963" s="216"/>
      <c r="AJ4963" s="216"/>
      <c r="AK4963" s="216"/>
      <c r="AL4963" s="216"/>
      <c r="FY4963" s="184"/>
      <c r="JJ4963" s="184"/>
    </row>
    <row r="4964" spans="2:270">
      <c r="B4964" s="202"/>
      <c r="E4964" s="216"/>
      <c r="F4964" s="216"/>
      <c r="G4964" s="216"/>
      <c r="H4964" s="216"/>
      <c r="I4964" s="216"/>
      <c r="J4964" s="216"/>
      <c r="K4964" s="216"/>
      <c r="L4964" s="216"/>
      <c r="M4964" s="216"/>
      <c r="N4964" s="216"/>
      <c r="O4964" s="216"/>
      <c r="P4964" s="216"/>
      <c r="Q4964" s="216"/>
      <c r="R4964" s="216"/>
      <c r="S4964" s="216"/>
      <c r="T4964" s="216"/>
      <c r="U4964" s="216"/>
      <c r="V4964" s="216"/>
      <c r="W4964" s="216"/>
      <c r="X4964" s="216"/>
      <c r="Y4964" s="216"/>
      <c r="Z4964" s="216"/>
      <c r="AA4964" s="216"/>
      <c r="AB4964" s="216"/>
      <c r="AC4964" s="216"/>
      <c r="AD4964" s="216"/>
      <c r="AE4964" s="216"/>
      <c r="AF4964" s="216"/>
      <c r="AG4964" s="216"/>
      <c r="AH4964" s="216"/>
      <c r="AI4964" s="216"/>
      <c r="AJ4964" s="216"/>
      <c r="AK4964" s="216"/>
      <c r="AL4964" s="216"/>
      <c r="FY4964" s="184"/>
      <c r="JJ4964" s="184"/>
    </row>
    <row r="4965" spans="2:270">
      <c r="B4965" s="202"/>
      <c r="E4965" s="216"/>
      <c r="F4965" s="216"/>
      <c r="G4965" s="216"/>
      <c r="H4965" s="216"/>
      <c r="I4965" s="216"/>
      <c r="J4965" s="216"/>
      <c r="K4965" s="216"/>
      <c r="L4965" s="216"/>
      <c r="M4965" s="216"/>
      <c r="N4965" s="216"/>
      <c r="O4965" s="216"/>
      <c r="P4965" s="216"/>
      <c r="Q4965" s="216"/>
      <c r="R4965" s="216"/>
      <c r="S4965" s="216"/>
      <c r="T4965" s="216"/>
      <c r="U4965" s="216"/>
      <c r="V4965" s="216"/>
      <c r="W4965" s="216"/>
      <c r="X4965" s="216"/>
      <c r="Y4965" s="216"/>
      <c r="Z4965" s="216"/>
      <c r="AA4965" s="216"/>
      <c r="AB4965" s="216"/>
      <c r="AC4965" s="216"/>
      <c r="AD4965" s="216"/>
      <c r="AE4965" s="216"/>
      <c r="AF4965" s="216"/>
      <c r="AG4965" s="216"/>
      <c r="AH4965" s="216"/>
      <c r="AI4965" s="216"/>
      <c r="AJ4965" s="216"/>
      <c r="AK4965" s="216"/>
      <c r="AL4965" s="216"/>
      <c r="FY4965" s="184"/>
      <c r="JJ4965" s="184"/>
    </row>
    <row r="4966" spans="2:270">
      <c r="B4966" s="202"/>
      <c r="E4966" s="216"/>
      <c r="F4966" s="216"/>
      <c r="G4966" s="216"/>
      <c r="H4966" s="216"/>
      <c r="I4966" s="216"/>
      <c r="J4966" s="216"/>
      <c r="K4966" s="216"/>
      <c r="L4966" s="216"/>
      <c r="M4966" s="216"/>
      <c r="N4966" s="216"/>
      <c r="O4966" s="216"/>
      <c r="P4966" s="216"/>
      <c r="Q4966" s="216"/>
      <c r="R4966" s="216"/>
      <c r="S4966" s="216"/>
      <c r="T4966" s="216"/>
      <c r="U4966" s="216"/>
      <c r="V4966" s="216"/>
      <c r="W4966" s="216"/>
      <c r="X4966" s="216"/>
      <c r="Y4966" s="216"/>
      <c r="Z4966" s="216"/>
      <c r="AA4966" s="216"/>
      <c r="AB4966" s="216"/>
      <c r="AC4966" s="216"/>
      <c r="AD4966" s="216"/>
      <c r="AE4966" s="216"/>
      <c r="AF4966" s="216"/>
      <c r="AG4966" s="216"/>
      <c r="AH4966" s="216"/>
      <c r="AI4966" s="216"/>
      <c r="AJ4966" s="216"/>
      <c r="AK4966" s="216"/>
      <c r="AL4966" s="216"/>
      <c r="FY4966" s="184"/>
      <c r="JJ4966" s="184"/>
    </row>
    <row r="4967" spans="2:270">
      <c r="B4967" s="202"/>
      <c r="E4967" s="216"/>
      <c r="F4967" s="216"/>
      <c r="G4967" s="216"/>
      <c r="H4967" s="216"/>
      <c r="I4967" s="216"/>
      <c r="J4967" s="216"/>
      <c r="K4967" s="216"/>
      <c r="L4967" s="216"/>
      <c r="M4967" s="216"/>
      <c r="N4967" s="216"/>
      <c r="O4967" s="216"/>
      <c r="P4967" s="216"/>
      <c r="Q4967" s="216"/>
      <c r="R4967" s="216"/>
      <c r="S4967" s="216"/>
      <c r="T4967" s="216"/>
      <c r="U4967" s="216"/>
      <c r="V4967" s="216"/>
      <c r="W4967" s="216"/>
      <c r="X4967" s="216"/>
      <c r="Y4967" s="216"/>
      <c r="Z4967" s="216"/>
      <c r="AA4967" s="216"/>
      <c r="AB4967" s="216"/>
      <c r="AC4967" s="216"/>
      <c r="AD4967" s="216"/>
      <c r="AE4967" s="216"/>
      <c r="AF4967" s="216"/>
      <c r="AG4967" s="216"/>
      <c r="AH4967" s="216"/>
      <c r="AI4967" s="216"/>
      <c r="AJ4967" s="216"/>
      <c r="AK4967" s="216"/>
      <c r="AL4967" s="216"/>
      <c r="FY4967" s="184"/>
      <c r="JJ4967" s="184"/>
    </row>
    <row r="4968" spans="2:270">
      <c r="B4968" s="202"/>
      <c r="E4968" s="216"/>
      <c r="F4968" s="216"/>
      <c r="G4968" s="216"/>
      <c r="H4968" s="216"/>
      <c r="I4968" s="216"/>
      <c r="J4968" s="216"/>
      <c r="K4968" s="216"/>
      <c r="L4968" s="216"/>
      <c r="M4968" s="216"/>
      <c r="N4968" s="216"/>
      <c r="O4968" s="216"/>
      <c r="P4968" s="216"/>
      <c r="Q4968" s="216"/>
      <c r="R4968" s="216"/>
      <c r="S4968" s="216"/>
      <c r="T4968" s="216"/>
      <c r="U4968" s="216"/>
      <c r="V4968" s="216"/>
      <c r="W4968" s="216"/>
      <c r="X4968" s="216"/>
      <c r="Y4968" s="216"/>
      <c r="Z4968" s="216"/>
      <c r="AA4968" s="216"/>
      <c r="AB4968" s="216"/>
      <c r="AC4968" s="216"/>
      <c r="AD4968" s="216"/>
      <c r="AE4968" s="216"/>
      <c r="AF4968" s="216"/>
      <c r="AG4968" s="216"/>
      <c r="AH4968" s="216"/>
      <c r="AI4968" s="216"/>
      <c r="AJ4968" s="216"/>
      <c r="AK4968" s="216"/>
      <c r="AL4968" s="216"/>
      <c r="FY4968" s="184"/>
      <c r="JJ4968" s="184"/>
    </row>
    <row r="4969" spans="2:270">
      <c r="B4969" s="202"/>
      <c r="E4969" s="216"/>
      <c r="F4969" s="216"/>
      <c r="G4969" s="216"/>
      <c r="H4969" s="216"/>
      <c r="I4969" s="216"/>
      <c r="J4969" s="216"/>
      <c r="K4969" s="216"/>
      <c r="L4969" s="216"/>
      <c r="M4969" s="216"/>
      <c r="N4969" s="216"/>
      <c r="O4969" s="216"/>
      <c r="P4969" s="216"/>
      <c r="Q4969" s="216"/>
      <c r="R4969" s="216"/>
      <c r="S4969" s="216"/>
      <c r="T4969" s="216"/>
      <c r="U4969" s="216"/>
      <c r="V4969" s="216"/>
      <c r="W4969" s="216"/>
      <c r="X4969" s="216"/>
      <c r="Y4969" s="216"/>
      <c r="Z4969" s="216"/>
      <c r="AA4969" s="216"/>
      <c r="AB4969" s="216"/>
      <c r="AC4969" s="216"/>
      <c r="AD4969" s="216"/>
      <c r="AE4969" s="216"/>
      <c r="AF4969" s="216"/>
      <c r="AG4969" s="216"/>
      <c r="AH4969" s="216"/>
      <c r="AI4969" s="216"/>
      <c r="AJ4969" s="216"/>
      <c r="AK4969" s="216"/>
      <c r="AL4969" s="216"/>
      <c r="FY4969" s="184"/>
      <c r="JJ4969" s="184"/>
    </row>
    <row r="4970" spans="2:270">
      <c r="B4970" s="202"/>
      <c r="E4970" s="216"/>
      <c r="F4970" s="216"/>
      <c r="G4970" s="216"/>
      <c r="H4970" s="216"/>
      <c r="I4970" s="216"/>
      <c r="J4970" s="216"/>
      <c r="K4970" s="216"/>
      <c r="L4970" s="216"/>
      <c r="M4970" s="216"/>
      <c r="N4970" s="216"/>
      <c r="O4970" s="216"/>
      <c r="P4970" s="216"/>
      <c r="Q4970" s="216"/>
      <c r="R4970" s="216"/>
      <c r="S4970" s="216"/>
      <c r="T4970" s="216"/>
      <c r="U4970" s="216"/>
      <c r="V4970" s="216"/>
      <c r="W4970" s="216"/>
      <c r="X4970" s="216"/>
      <c r="Y4970" s="216"/>
      <c r="Z4970" s="216"/>
      <c r="AA4970" s="216"/>
      <c r="AB4970" s="216"/>
      <c r="AC4970" s="216"/>
      <c r="AD4970" s="216"/>
      <c r="AE4970" s="216"/>
      <c r="AF4970" s="216"/>
      <c r="AG4970" s="216"/>
      <c r="AH4970" s="216"/>
      <c r="AI4970" s="216"/>
      <c r="AJ4970" s="216"/>
      <c r="AK4970" s="216"/>
      <c r="AL4970" s="216"/>
      <c r="FY4970" s="184"/>
      <c r="JJ4970" s="184"/>
    </row>
    <row r="4971" spans="2:270">
      <c r="B4971" s="202"/>
      <c r="E4971" s="216"/>
      <c r="F4971" s="216"/>
      <c r="G4971" s="216"/>
      <c r="H4971" s="216"/>
      <c r="I4971" s="216"/>
      <c r="J4971" s="216"/>
      <c r="K4971" s="216"/>
      <c r="L4971" s="216"/>
      <c r="M4971" s="216"/>
      <c r="N4971" s="216"/>
      <c r="O4971" s="216"/>
      <c r="P4971" s="216"/>
      <c r="Q4971" s="216"/>
      <c r="R4971" s="216"/>
      <c r="S4971" s="216"/>
      <c r="T4971" s="216"/>
      <c r="U4971" s="216"/>
      <c r="V4971" s="216"/>
      <c r="W4971" s="216"/>
      <c r="X4971" s="216"/>
      <c r="Y4971" s="216"/>
      <c r="Z4971" s="216"/>
      <c r="AA4971" s="216"/>
      <c r="AB4971" s="216"/>
      <c r="AC4971" s="216"/>
      <c r="AD4971" s="216"/>
      <c r="AE4971" s="216"/>
      <c r="AF4971" s="216"/>
      <c r="AG4971" s="216"/>
      <c r="AH4971" s="216"/>
      <c r="AI4971" s="216"/>
      <c r="AJ4971" s="216"/>
      <c r="AK4971" s="216"/>
      <c r="AL4971" s="216"/>
      <c r="FY4971" s="184"/>
      <c r="JJ4971" s="184"/>
    </row>
    <row r="4972" spans="2:270">
      <c r="B4972" s="202"/>
      <c r="E4972" s="216"/>
      <c r="F4972" s="216"/>
      <c r="G4972" s="216"/>
      <c r="H4972" s="216"/>
      <c r="I4972" s="216"/>
      <c r="J4972" s="216"/>
      <c r="K4972" s="216"/>
      <c r="L4972" s="216"/>
      <c r="M4972" s="216"/>
      <c r="N4972" s="216"/>
      <c r="O4972" s="216"/>
      <c r="P4972" s="216"/>
      <c r="Q4972" s="216"/>
      <c r="R4972" s="216"/>
      <c r="S4972" s="216"/>
      <c r="T4972" s="216"/>
      <c r="U4972" s="216"/>
      <c r="V4972" s="216"/>
      <c r="W4972" s="216"/>
      <c r="X4972" s="216"/>
      <c r="Y4972" s="216"/>
      <c r="Z4972" s="216"/>
      <c r="AA4972" s="216"/>
      <c r="AB4972" s="216"/>
      <c r="AC4972" s="216"/>
      <c r="AD4972" s="216"/>
      <c r="AE4972" s="216"/>
      <c r="AF4972" s="216"/>
      <c r="AG4972" s="216"/>
      <c r="AH4972" s="216"/>
      <c r="AI4972" s="216"/>
      <c r="AJ4972" s="216"/>
      <c r="AK4972" s="216"/>
      <c r="AL4972" s="216"/>
      <c r="FY4972" s="184"/>
      <c r="JJ4972" s="184"/>
    </row>
    <row r="4973" spans="2:270">
      <c r="B4973" s="202"/>
      <c r="E4973" s="216"/>
      <c r="F4973" s="216"/>
      <c r="G4973" s="216"/>
      <c r="H4973" s="216"/>
      <c r="I4973" s="216"/>
      <c r="J4973" s="216"/>
      <c r="K4973" s="216"/>
      <c r="L4973" s="216"/>
      <c r="M4973" s="216"/>
      <c r="N4973" s="216"/>
      <c r="O4973" s="216"/>
      <c r="P4973" s="216"/>
      <c r="Q4973" s="216"/>
      <c r="R4973" s="216"/>
      <c r="S4973" s="216"/>
      <c r="T4973" s="216"/>
      <c r="U4973" s="216"/>
      <c r="V4973" s="216"/>
      <c r="W4973" s="216"/>
      <c r="X4973" s="216"/>
      <c r="Y4973" s="216"/>
      <c r="Z4973" s="216"/>
      <c r="AA4973" s="216"/>
      <c r="AB4973" s="216"/>
      <c r="AC4973" s="216"/>
      <c r="AD4973" s="216"/>
      <c r="AE4973" s="216"/>
      <c r="AF4973" s="216"/>
      <c r="AG4973" s="216"/>
      <c r="AH4973" s="216"/>
      <c r="AI4973" s="216"/>
      <c r="AJ4973" s="216"/>
      <c r="AK4973" s="216"/>
      <c r="AL4973" s="216"/>
      <c r="FY4973" s="184"/>
      <c r="JJ4973" s="184"/>
    </row>
    <row r="4974" spans="2:270">
      <c r="B4974" s="202"/>
      <c r="E4974" s="216"/>
      <c r="F4974" s="216"/>
      <c r="G4974" s="216"/>
      <c r="H4974" s="216"/>
      <c r="I4974" s="216"/>
      <c r="J4974" s="216"/>
      <c r="K4974" s="216"/>
      <c r="L4974" s="216"/>
      <c r="M4974" s="216"/>
      <c r="N4974" s="216"/>
      <c r="O4974" s="216"/>
      <c r="P4974" s="216"/>
      <c r="Q4974" s="216"/>
      <c r="R4974" s="216"/>
      <c r="S4974" s="216"/>
      <c r="T4974" s="216"/>
      <c r="U4974" s="216"/>
      <c r="V4974" s="216"/>
      <c r="W4974" s="216"/>
      <c r="X4974" s="216"/>
      <c r="Y4974" s="216"/>
      <c r="Z4974" s="216"/>
      <c r="AA4974" s="216"/>
      <c r="AB4974" s="216"/>
      <c r="AC4974" s="216"/>
      <c r="AD4974" s="216"/>
      <c r="AE4974" s="216"/>
      <c r="AF4974" s="216"/>
      <c r="AG4974" s="216"/>
      <c r="AH4974" s="216"/>
      <c r="AI4974" s="216"/>
      <c r="AJ4974" s="216"/>
      <c r="AK4974" s="216"/>
      <c r="AL4974" s="216"/>
      <c r="FY4974" s="184"/>
      <c r="JJ4974" s="184"/>
    </row>
    <row r="4975" spans="2:270">
      <c r="B4975" s="202"/>
      <c r="E4975" s="216"/>
      <c r="F4975" s="216"/>
      <c r="G4975" s="216"/>
      <c r="H4975" s="216"/>
      <c r="I4975" s="216"/>
      <c r="J4975" s="216"/>
      <c r="K4975" s="216"/>
      <c r="L4975" s="216"/>
      <c r="M4975" s="216"/>
      <c r="N4975" s="216"/>
      <c r="O4975" s="216"/>
      <c r="P4975" s="216"/>
      <c r="Q4975" s="216"/>
      <c r="R4975" s="216"/>
      <c r="S4975" s="216"/>
      <c r="T4975" s="216"/>
      <c r="U4975" s="216"/>
      <c r="V4975" s="216"/>
      <c r="W4975" s="216"/>
      <c r="X4975" s="216"/>
      <c r="Y4975" s="216"/>
      <c r="Z4975" s="216"/>
      <c r="AA4975" s="216"/>
      <c r="AB4975" s="216"/>
      <c r="AC4975" s="216"/>
      <c r="AD4975" s="216"/>
      <c r="AE4975" s="216"/>
      <c r="AF4975" s="216"/>
      <c r="AG4975" s="216"/>
      <c r="AH4975" s="216"/>
      <c r="AI4975" s="216"/>
      <c r="AJ4975" s="216"/>
      <c r="AK4975" s="216"/>
      <c r="AL4975" s="216"/>
      <c r="FY4975" s="184"/>
      <c r="JJ4975" s="184"/>
    </row>
    <row r="4976" spans="2:270">
      <c r="B4976" s="202"/>
      <c r="E4976" s="216"/>
      <c r="F4976" s="216"/>
      <c r="G4976" s="216"/>
      <c r="H4976" s="216"/>
      <c r="I4976" s="216"/>
      <c r="J4976" s="216"/>
      <c r="K4976" s="216"/>
      <c r="L4976" s="216"/>
      <c r="M4976" s="216"/>
      <c r="N4976" s="216"/>
      <c r="O4976" s="216"/>
      <c r="P4976" s="216"/>
      <c r="Q4976" s="216"/>
      <c r="R4976" s="216"/>
      <c r="S4976" s="216"/>
      <c r="T4976" s="216"/>
      <c r="U4976" s="216"/>
      <c r="V4976" s="216"/>
      <c r="W4976" s="216"/>
      <c r="X4976" s="216"/>
      <c r="Y4976" s="216"/>
      <c r="Z4976" s="216"/>
      <c r="AA4976" s="216"/>
      <c r="AB4976" s="216"/>
      <c r="AC4976" s="216"/>
      <c r="AD4976" s="216"/>
      <c r="AE4976" s="216"/>
      <c r="AF4976" s="216"/>
      <c r="AG4976" s="216"/>
      <c r="AH4976" s="216"/>
      <c r="AI4976" s="216"/>
      <c r="AJ4976" s="216"/>
      <c r="AK4976" s="216"/>
      <c r="AL4976" s="216"/>
      <c r="FY4976" s="184"/>
      <c r="JJ4976" s="184"/>
    </row>
    <row r="4977" spans="2:270">
      <c r="B4977" s="202"/>
      <c r="E4977" s="216"/>
      <c r="F4977" s="216"/>
      <c r="G4977" s="216"/>
      <c r="H4977" s="216"/>
      <c r="I4977" s="216"/>
      <c r="J4977" s="216"/>
      <c r="K4977" s="216"/>
      <c r="L4977" s="216"/>
      <c r="M4977" s="216"/>
      <c r="N4977" s="216"/>
      <c r="O4977" s="216"/>
      <c r="P4977" s="216"/>
      <c r="Q4977" s="216"/>
      <c r="R4977" s="216"/>
      <c r="S4977" s="216"/>
      <c r="T4977" s="216"/>
      <c r="U4977" s="216"/>
      <c r="V4977" s="216"/>
      <c r="W4977" s="216"/>
      <c r="X4977" s="216"/>
      <c r="Y4977" s="216"/>
      <c r="Z4977" s="216"/>
      <c r="AA4977" s="216"/>
      <c r="AB4977" s="216"/>
      <c r="AC4977" s="216"/>
      <c r="AD4977" s="216"/>
      <c r="AE4977" s="216"/>
      <c r="AF4977" s="216"/>
      <c r="AG4977" s="216"/>
      <c r="AH4977" s="216"/>
      <c r="AI4977" s="216"/>
      <c r="AJ4977" s="216"/>
      <c r="AK4977" s="216"/>
      <c r="AL4977" s="216"/>
      <c r="FY4977" s="184"/>
      <c r="JJ4977" s="184"/>
    </row>
    <row r="4978" spans="2:270">
      <c r="B4978" s="202"/>
      <c r="E4978" s="216"/>
      <c r="F4978" s="216"/>
      <c r="G4978" s="216"/>
      <c r="H4978" s="216"/>
      <c r="I4978" s="216"/>
      <c r="J4978" s="216"/>
      <c r="K4978" s="216"/>
      <c r="L4978" s="216"/>
      <c r="M4978" s="216"/>
      <c r="N4978" s="216"/>
      <c r="O4978" s="216"/>
      <c r="P4978" s="216"/>
      <c r="Q4978" s="216"/>
      <c r="R4978" s="216"/>
      <c r="S4978" s="216"/>
      <c r="T4978" s="216"/>
      <c r="U4978" s="216"/>
      <c r="V4978" s="216"/>
      <c r="W4978" s="216"/>
      <c r="X4978" s="216"/>
      <c r="Y4978" s="216"/>
      <c r="Z4978" s="216"/>
      <c r="AA4978" s="216"/>
      <c r="AB4978" s="216"/>
      <c r="AC4978" s="216"/>
      <c r="AD4978" s="216"/>
      <c r="AE4978" s="216"/>
      <c r="AF4978" s="216"/>
      <c r="AG4978" s="216"/>
      <c r="AH4978" s="216"/>
      <c r="AI4978" s="216"/>
      <c r="AJ4978" s="216"/>
      <c r="AK4978" s="216"/>
      <c r="AL4978" s="216"/>
      <c r="FY4978" s="184"/>
      <c r="JJ4978" s="184"/>
    </row>
    <row r="4979" spans="2:270">
      <c r="B4979" s="202"/>
      <c r="E4979" s="216"/>
      <c r="F4979" s="216"/>
      <c r="G4979" s="216"/>
      <c r="H4979" s="216"/>
      <c r="I4979" s="216"/>
      <c r="J4979" s="216"/>
      <c r="K4979" s="216"/>
      <c r="L4979" s="216"/>
      <c r="M4979" s="216"/>
      <c r="N4979" s="216"/>
      <c r="O4979" s="216"/>
      <c r="P4979" s="216"/>
      <c r="Q4979" s="216"/>
      <c r="R4979" s="216"/>
      <c r="S4979" s="216"/>
      <c r="T4979" s="216"/>
      <c r="U4979" s="216"/>
      <c r="V4979" s="216"/>
      <c r="W4979" s="216"/>
      <c r="X4979" s="216"/>
      <c r="Y4979" s="216"/>
      <c r="Z4979" s="216"/>
      <c r="AA4979" s="216"/>
      <c r="AB4979" s="216"/>
      <c r="AC4979" s="216"/>
      <c r="AD4979" s="216"/>
      <c r="AE4979" s="216"/>
      <c r="AF4979" s="216"/>
      <c r="AG4979" s="216"/>
      <c r="AH4979" s="216"/>
      <c r="AI4979" s="216"/>
      <c r="AJ4979" s="216"/>
      <c r="AK4979" s="216"/>
      <c r="AL4979" s="216"/>
      <c r="FY4979" s="184"/>
      <c r="JJ4979" s="184"/>
    </row>
    <row r="4980" spans="2:270">
      <c r="B4980" s="202"/>
      <c r="E4980" s="216"/>
      <c r="F4980" s="216"/>
      <c r="G4980" s="216"/>
      <c r="H4980" s="216"/>
      <c r="I4980" s="216"/>
      <c r="J4980" s="216"/>
      <c r="K4980" s="216"/>
      <c r="L4980" s="216"/>
      <c r="M4980" s="216"/>
      <c r="N4980" s="216"/>
      <c r="O4980" s="216"/>
      <c r="P4980" s="216"/>
      <c r="Q4980" s="216"/>
      <c r="R4980" s="216"/>
      <c r="S4980" s="216"/>
      <c r="T4980" s="216"/>
      <c r="U4980" s="216"/>
      <c r="V4980" s="216"/>
      <c r="W4980" s="216"/>
      <c r="X4980" s="216"/>
      <c r="Y4980" s="216"/>
      <c r="Z4980" s="216"/>
      <c r="AA4980" s="216"/>
      <c r="AB4980" s="216"/>
      <c r="AC4980" s="216"/>
      <c r="AD4980" s="216"/>
      <c r="AE4980" s="216"/>
      <c r="AF4980" s="216"/>
      <c r="AG4980" s="216"/>
      <c r="AH4980" s="216"/>
      <c r="AI4980" s="216"/>
      <c r="AJ4980" s="216"/>
      <c r="AK4980" s="216"/>
      <c r="AL4980" s="216"/>
      <c r="FY4980" s="184"/>
      <c r="JJ4980" s="184"/>
    </row>
    <row r="4981" spans="2:270">
      <c r="B4981" s="202"/>
      <c r="E4981" s="216"/>
      <c r="F4981" s="216"/>
      <c r="G4981" s="216"/>
      <c r="H4981" s="216"/>
      <c r="I4981" s="216"/>
      <c r="J4981" s="216"/>
      <c r="K4981" s="216"/>
      <c r="L4981" s="216"/>
      <c r="M4981" s="216"/>
      <c r="N4981" s="216"/>
      <c r="O4981" s="216"/>
      <c r="P4981" s="216"/>
      <c r="Q4981" s="216"/>
      <c r="R4981" s="216"/>
      <c r="S4981" s="216"/>
      <c r="T4981" s="216"/>
      <c r="U4981" s="216"/>
      <c r="V4981" s="216"/>
      <c r="W4981" s="216"/>
      <c r="X4981" s="216"/>
      <c r="Y4981" s="216"/>
      <c r="Z4981" s="216"/>
      <c r="AA4981" s="216"/>
      <c r="AB4981" s="216"/>
      <c r="AC4981" s="216"/>
      <c r="AD4981" s="216"/>
      <c r="AE4981" s="216"/>
      <c r="AF4981" s="216"/>
      <c r="AG4981" s="216"/>
      <c r="AH4981" s="216"/>
      <c r="AI4981" s="216"/>
      <c r="AJ4981" s="216"/>
      <c r="AK4981" s="216"/>
      <c r="AL4981" s="216"/>
      <c r="FY4981" s="184"/>
      <c r="JJ4981" s="184"/>
    </row>
    <row r="4982" spans="2:270">
      <c r="B4982" s="202"/>
      <c r="E4982" s="216"/>
      <c r="F4982" s="216"/>
      <c r="G4982" s="216"/>
      <c r="H4982" s="216"/>
      <c r="I4982" s="216"/>
      <c r="J4982" s="216"/>
      <c r="K4982" s="216"/>
      <c r="L4982" s="216"/>
      <c r="M4982" s="216"/>
      <c r="N4982" s="216"/>
      <c r="O4982" s="216"/>
      <c r="P4982" s="216"/>
      <c r="Q4982" s="216"/>
      <c r="R4982" s="216"/>
      <c r="S4982" s="216"/>
      <c r="T4982" s="216"/>
      <c r="U4982" s="216"/>
      <c r="V4982" s="216"/>
      <c r="W4982" s="216"/>
      <c r="X4982" s="216"/>
      <c r="Y4982" s="216"/>
      <c r="Z4982" s="216"/>
      <c r="AA4982" s="216"/>
      <c r="AB4982" s="216"/>
      <c r="AC4982" s="216"/>
      <c r="AD4982" s="216"/>
      <c r="AE4982" s="216"/>
      <c r="AF4982" s="216"/>
      <c r="AG4982" s="216"/>
      <c r="AH4982" s="216"/>
      <c r="AI4982" s="216"/>
      <c r="AJ4982" s="216"/>
      <c r="AK4982" s="216"/>
      <c r="AL4982" s="216"/>
      <c r="FY4982" s="184"/>
      <c r="JJ4982" s="184"/>
    </row>
    <row r="4983" spans="2:270">
      <c r="B4983" s="202"/>
      <c r="E4983" s="216"/>
      <c r="F4983" s="216"/>
      <c r="G4983" s="216"/>
      <c r="H4983" s="216"/>
      <c r="I4983" s="216"/>
      <c r="J4983" s="216"/>
      <c r="K4983" s="216"/>
      <c r="L4983" s="216"/>
      <c r="M4983" s="216"/>
      <c r="N4983" s="216"/>
      <c r="O4983" s="216"/>
      <c r="P4983" s="216"/>
      <c r="Q4983" s="216"/>
      <c r="R4983" s="216"/>
      <c r="S4983" s="216"/>
      <c r="T4983" s="216"/>
      <c r="U4983" s="216"/>
      <c r="V4983" s="216"/>
      <c r="W4983" s="216"/>
      <c r="X4983" s="216"/>
      <c r="Y4983" s="216"/>
      <c r="Z4983" s="216"/>
      <c r="AA4983" s="216"/>
      <c r="AB4983" s="216"/>
      <c r="AC4983" s="216"/>
      <c r="AD4983" s="216"/>
      <c r="AE4983" s="216"/>
      <c r="AF4983" s="216"/>
      <c r="AG4983" s="216"/>
      <c r="AH4983" s="216"/>
      <c r="AI4983" s="216"/>
      <c r="AJ4983" s="216"/>
      <c r="AK4983" s="216"/>
      <c r="AL4983" s="216"/>
      <c r="FY4983" s="184"/>
      <c r="JJ4983" s="184"/>
    </row>
    <row r="4984" spans="2:270">
      <c r="B4984" s="202"/>
      <c r="E4984" s="216"/>
      <c r="F4984" s="216"/>
      <c r="G4984" s="216"/>
      <c r="H4984" s="216"/>
      <c r="I4984" s="216"/>
      <c r="J4984" s="216"/>
      <c r="K4984" s="216"/>
      <c r="L4984" s="216"/>
      <c r="M4984" s="216"/>
      <c r="N4984" s="216"/>
      <c r="O4984" s="216"/>
      <c r="P4984" s="216"/>
      <c r="Q4984" s="216"/>
      <c r="R4984" s="216"/>
      <c r="S4984" s="216"/>
      <c r="T4984" s="216"/>
      <c r="U4984" s="216"/>
      <c r="V4984" s="216"/>
      <c r="W4984" s="216"/>
      <c r="X4984" s="216"/>
      <c r="Y4984" s="216"/>
      <c r="Z4984" s="216"/>
      <c r="AA4984" s="216"/>
      <c r="AB4984" s="216"/>
      <c r="AC4984" s="216"/>
      <c r="AD4984" s="216"/>
      <c r="AE4984" s="216"/>
      <c r="AF4984" s="216"/>
      <c r="AG4984" s="216"/>
      <c r="AH4984" s="216"/>
      <c r="AI4984" s="216"/>
      <c r="AJ4984" s="216"/>
      <c r="AK4984" s="216"/>
      <c r="AL4984" s="216"/>
      <c r="FY4984" s="184"/>
      <c r="JJ4984" s="184"/>
    </row>
    <row r="4985" spans="2:270">
      <c r="B4985" s="202"/>
      <c r="E4985" s="216"/>
      <c r="F4985" s="216"/>
      <c r="G4985" s="216"/>
      <c r="H4985" s="216"/>
      <c r="I4985" s="216"/>
      <c r="J4985" s="216"/>
      <c r="K4985" s="216"/>
      <c r="L4985" s="216"/>
      <c r="M4985" s="216"/>
      <c r="N4985" s="216"/>
      <c r="O4985" s="216"/>
      <c r="P4985" s="216"/>
      <c r="Q4985" s="216"/>
      <c r="R4985" s="216"/>
      <c r="S4985" s="216"/>
      <c r="T4985" s="216"/>
      <c r="U4985" s="216"/>
      <c r="V4985" s="216"/>
      <c r="W4985" s="216"/>
      <c r="X4985" s="216"/>
      <c r="Y4985" s="216"/>
      <c r="Z4985" s="216"/>
      <c r="AA4985" s="216"/>
      <c r="AB4985" s="216"/>
      <c r="AC4985" s="216"/>
      <c r="AD4985" s="216"/>
      <c r="AE4985" s="216"/>
      <c r="AF4985" s="216"/>
      <c r="AG4985" s="216"/>
      <c r="AH4985" s="216"/>
      <c r="AI4985" s="216"/>
      <c r="AJ4985" s="216"/>
      <c r="AK4985" s="216"/>
      <c r="AL4985" s="216"/>
      <c r="FY4985" s="184"/>
      <c r="JJ4985" s="184"/>
    </row>
    <row r="4986" spans="2:270">
      <c r="B4986" s="202"/>
      <c r="E4986" s="216"/>
      <c r="F4986" s="216"/>
      <c r="G4986" s="216"/>
      <c r="H4986" s="216"/>
      <c r="I4986" s="216"/>
      <c r="J4986" s="216"/>
      <c r="K4986" s="216"/>
      <c r="L4986" s="216"/>
      <c r="M4986" s="216"/>
      <c r="N4986" s="216"/>
      <c r="O4986" s="216"/>
      <c r="P4986" s="216"/>
      <c r="Q4986" s="216"/>
      <c r="R4986" s="216"/>
      <c r="S4986" s="216"/>
      <c r="T4986" s="216"/>
      <c r="U4986" s="216"/>
      <c r="V4986" s="216"/>
      <c r="W4986" s="216"/>
      <c r="X4986" s="216"/>
      <c r="Y4986" s="216"/>
      <c r="Z4986" s="216"/>
      <c r="AA4986" s="216"/>
      <c r="AB4986" s="216"/>
      <c r="AC4986" s="216"/>
      <c r="AD4986" s="216"/>
      <c r="AE4986" s="216"/>
      <c r="AF4986" s="216"/>
      <c r="AG4986" s="216"/>
      <c r="AH4986" s="216"/>
      <c r="AI4986" s="216"/>
      <c r="AJ4986" s="216"/>
      <c r="AK4986" s="216"/>
      <c r="AL4986" s="216"/>
      <c r="FY4986" s="184"/>
      <c r="JJ4986" s="184"/>
    </row>
    <row r="4987" spans="2:270">
      <c r="B4987" s="202"/>
      <c r="E4987" s="216"/>
      <c r="F4987" s="216"/>
      <c r="G4987" s="216"/>
      <c r="H4987" s="216"/>
      <c r="I4987" s="216"/>
      <c r="J4987" s="216"/>
      <c r="K4987" s="216"/>
      <c r="L4987" s="216"/>
      <c r="M4987" s="216"/>
      <c r="N4987" s="216"/>
      <c r="O4987" s="216"/>
      <c r="P4987" s="216"/>
      <c r="Q4987" s="216"/>
      <c r="R4987" s="216"/>
      <c r="S4987" s="216"/>
      <c r="T4987" s="216"/>
      <c r="U4987" s="216"/>
      <c r="V4987" s="216"/>
      <c r="W4987" s="216"/>
      <c r="X4987" s="216"/>
      <c r="Y4987" s="216"/>
      <c r="Z4987" s="216"/>
      <c r="AA4987" s="216"/>
      <c r="AB4987" s="216"/>
      <c r="AC4987" s="216"/>
      <c r="AD4987" s="216"/>
      <c r="AE4987" s="216"/>
      <c r="AF4987" s="216"/>
      <c r="AG4987" s="216"/>
      <c r="AH4987" s="216"/>
      <c r="AI4987" s="216"/>
      <c r="AJ4987" s="216"/>
      <c r="AK4987" s="216"/>
      <c r="AL4987" s="216"/>
      <c r="FY4987" s="184"/>
      <c r="JJ4987" s="184"/>
    </row>
    <row r="4988" spans="2:270">
      <c r="B4988" s="202"/>
      <c r="E4988" s="216"/>
      <c r="F4988" s="216"/>
      <c r="G4988" s="216"/>
      <c r="H4988" s="216"/>
      <c r="I4988" s="216"/>
      <c r="J4988" s="216"/>
      <c r="K4988" s="216"/>
      <c r="L4988" s="216"/>
      <c r="M4988" s="216"/>
      <c r="N4988" s="216"/>
      <c r="O4988" s="216"/>
      <c r="P4988" s="216"/>
      <c r="Q4988" s="216"/>
      <c r="R4988" s="216"/>
      <c r="S4988" s="216"/>
      <c r="T4988" s="216"/>
      <c r="U4988" s="216"/>
      <c r="V4988" s="216"/>
      <c r="W4988" s="216"/>
      <c r="X4988" s="216"/>
      <c r="Y4988" s="216"/>
      <c r="Z4988" s="216"/>
      <c r="AA4988" s="216"/>
      <c r="AB4988" s="216"/>
      <c r="AC4988" s="216"/>
      <c r="AD4988" s="216"/>
      <c r="AE4988" s="216"/>
      <c r="AF4988" s="216"/>
      <c r="AG4988" s="216"/>
      <c r="AH4988" s="216"/>
      <c r="AI4988" s="216"/>
      <c r="AJ4988" s="216"/>
      <c r="AK4988" s="216"/>
      <c r="AL4988" s="216"/>
      <c r="FY4988" s="184"/>
      <c r="JJ4988" s="184"/>
    </row>
    <row r="4989" spans="2:270">
      <c r="B4989" s="202"/>
      <c r="E4989" s="216"/>
      <c r="F4989" s="216"/>
      <c r="G4989" s="216"/>
      <c r="H4989" s="216"/>
      <c r="I4989" s="216"/>
      <c r="J4989" s="216"/>
      <c r="K4989" s="216"/>
      <c r="L4989" s="216"/>
      <c r="M4989" s="216"/>
      <c r="N4989" s="216"/>
      <c r="O4989" s="216"/>
      <c r="P4989" s="216"/>
      <c r="Q4989" s="216"/>
      <c r="R4989" s="216"/>
      <c r="S4989" s="216"/>
      <c r="T4989" s="216"/>
      <c r="U4989" s="216"/>
      <c r="V4989" s="216"/>
      <c r="W4989" s="216"/>
      <c r="X4989" s="216"/>
      <c r="Y4989" s="216"/>
      <c r="Z4989" s="216"/>
      <c r="AA4989" s="216"/>
      <c r="AB4989" s="216"/>
      <c r="AC4989" s="216"/>
      <c r="AD4989" s="216"/>
      <c r="AE4989" s="216"/>
      <c r="AF4989" s="216"/>
      <c r="AG4989" s="216"/>
      <c r="AH4989" s="216"/>
      <c r="AI4989" s="216"/>
      <c r="AJ4989" s="216"/>
      <c r="AK4989" s="216"/>
      <c r="AL4989" s="216"/>
      <c r="FY4989" s="184"/>
      <c r="JJ4989" s="184"/>
    </row>
    <row r="4990" spans="2:270">
      <c r="B4990" s="202"/>
      <c r="E4990" s="216"/>
      <c r="F4990" s="216"/>
      <c r="G4990" s="216"/>
      <c r="H4990" s="216"/>
      <c r="I4990" s="216"/>
      <c r="J4990" s="216"/>
      <c r="K4990" s="216"/>
      <c r="L4990" s="216"/>
      <c r="M4990" s="216"/>
      <c r="N4990" s="216"/>
      <c r="O4990" s="216"/>
      <c r="P4990" s="216"/>
      <c r="Q4990" s="216"/>
      <c r="R4990" s="216"/>
      <c r="S4990" s="216"/>
      <c r="T4990" s="216"/>
      <c r="U4990" s="216"/>
      <c r="V4990" s="216"/>
      <c r="W4990" s="216"/>
      <c r="X4990" s="216"/>
      <c r="Y4990" s="216"/>
      <c r="Z4990" s="216"/>
      <c r="AA4990" s="216"/>
      <c r="AB4990" s="216"/>
      <c r="AC4990" s="216"/>
      <c r="AD4990" s="216"/>
      <c r="AE4990" s="216"/>
      <c r="AF4990" s="216"/>
      <c r="AG4990" s="216"/>
      <c r="AH4990" s="216"/>
      <c r="AI4990" s="216"/>
      <c r="AJ4990" s="216"/>
      <c r="AK4990" s="216"/>
      <c r="AL4990" s="216"/>
      <c r="FY4990" s="184"/>
      <c r="JJ4990" s="184"/>
    </row>
    <row r="4991" spans="2:270">
      <c r="B4991" s="202"/>
      <c r="E4991" s="216"/>
      <c r="F4991" s="216"/>
      <c r="G4991" s="216"/>
      <c r="H4991" s="216"/>
      <c r="I4991" s="216"/>
      <c r="J4991" s="216"/>
      <c r="K4991" s="216"/>
      <c r="L4991" s="216"/>
      <c r="M4991" s="216"/>
      <c r="N4991" s="216"/>
      <c r="O4991" s="216"/>
      <c r="P4991" s="216"/>
      <c r="Q4991" s="216"/>
      <c r="R4991" s="216"/>
      <c r="S4991" s="216"/>
      <c r="T4991" s="216"/>
      <c r="U4991" s="216"/>
      <c r="V4991" s="216"/>
      <c r="W4991" s="216"/>
      <c r="X4991" s="216"/>
      <c r="Y4991" s="216"/>
      <c r="Z4991" s="216"/>
      <c r="AA4991" s="216"/>
      <c r="AB4991" s="216"/>
      <c r="AC4991" s="216"/>
      <c r="AD4991" s="216"/>
      <c r="AE4991" s="216"/>
      <c r="AF4991" s="216"/>
      <c r="AG4991" s="216"/>
      <c r="AH4991" s="216"/>
      <c r="AI4991" s="216"/>
      <c r="AJ4991" s="216"/>
      <c r="AK4991" s="216"/>
      <c r="AL4991" s="216"/>
      <c r="FY4991" s="184"/>
      <c r="JJ4991" s="184"/>
    </row>
    <row r="4992" spans="2:270">
      <c r="B4992" s="202"/>
      <c r="E4992" s="216"/>
      <c r="F4992" s="216"/>
      <c r="G4992" s="216"/>
      <c r="H4992" s="216"/>
      <c r="I4992" s="216"/>
      <c r="J4992" s="216"/>
      <c r="K4992" s="216"/>
      <c r="L4992" s="216"/>
      <c r="M4992" s="216"/>
      <c r="N4992" s="216"/>
      <c r="O4992" s="216"/>
      <c r="P4992" s="216"/>
      <c r="Q4992" s="216"/>
      <c r="R4992" s="216"/>
      <c r="S4992" s="216"/>
      <c r="T4992" s="216"/>
      <c r="U4992" s="216"/>
      <c r="V4992" s="216"/>
      <c r="W4992" s="216"/>
      <c r="X4992" s="216"/>
      <c r="Y4992" s="216"/>
      <c r="Z4992" s="216"/>
      <c r="AA4992" s="216"/>
      <c r="AB4992" s="216"/>
      <c r="AC4992" s="216"/>
      <c r="AD4992" s="216"/>
      <c r="AE4992" s="216"/>
      <c r="AF4992" s="216"/>
      <c r="AG4992" s="216"/>
      <c r="AH4992" s="216"/>
      <c r="AI4992" s="216"/>
      <c r="AJ4992" s="216"/>
      <c r="AK4992" s="216"/>
      <c r="AL4992" s="216"/>
      <c r="FY4992" s="184"/>
      <c r="JJ4992" s="184"/>
    </row>
    <row r="4993" spans="2:270">
      <c r="B4993" s="202"/>
      <c r="E4993" s="216"/>
      <c r="F4993" s="216"/>
      <c r="G4993" s="216"/>
      <c r="H4993" s="216"/>
      <c r="I4993" s="216"/>
      <c r="J4993" s="216"/>
      <c r="K4993" s="216"/>
      <c r="L4993" s="216"/>
      <c r="M4993" s="216"/>
      <c r="N4993" s="216"/>
      <c r="O4993" s="216"/>
      <c r="P4993" s="216"/>
      <c r="Q4993" s="216"/>
      <c r="R4993" s="216"/>
      <c r="S4993" s="216"/>
      <c r="T4993" s="216"/>
      <c r="U4993" s="216"/>
      <c r="V4993" s="216"/>
      <c r="W4993" s="216"/>
      <c r="X4993" s="216"/>
      <c r="Y4993" s="216"/>
      <c r="Z4993" s="216"/>
      <c r="AA4993" s="216"/>
      <c r="AB4993" s="216"/>
      <c r="AC4993" s="216"/>
      <c r="AD4993" s="216"/>
      <c r="AE4993" s="216"/>
      <c r="AF4993" s="216"/>
      <c r="AG4993" s="216"/>
      <c r="AH4993" s="216"/>
      <c r="AI4993" s="216"/>
      <c r="AJ4993" s="216"/>
      <c r="AK4993" s="216"/>
      <c r="AL4993" s="216"/>
      <c r="FY4993" s="184"/>
      <c r="JJ4993" s="184"/>
    </row>
    <row r="4994" spans="2:270">
      <c r="B4994" s="202"/>
      <c r="E4994" s="216"/>
      <c r="F4994" s="216"/>
      <c r="G4994" s="216"/>
      <c r="H4994" s="216"/>
      <c r="I4994" s="216"/>
      <c r="J4994" s="216"/>
      <c r="K4994" s="216"/>
      <c r="L4994" s="216"/>
      <c r="M4994" s="216"/>
      <c r="N4994" s="216"/>
      <c r="O4994" s="216"/>
      <c r="P4994" s="216"/>
      <c r="Q4994" s="216"/>
      <c r="R4994" s="216"/>
      <c r="S4994" s="216"/>
      <c r="T4994" s="216"/>
      <c r="U4994" s="216"/>
      <c r="V4994" s="216"/>
      <c r="W4994" s="216"/>
      <c r="X4994" s="216"/>
      <c r="Y4994" s="216"/>
      <c r="Z4994" s="216"/>
      <c r="AA4994" s="216"/>
      <c r="AB4994" s="216"/>
      <c r="AC4994" s="216"/>
      <c r="AD4994" s="216"/>
      <c r="AE4994" s="216"/>
      <c r="AF4994" s="216"/>
      <c r="AG4994" s="216"/>
      <c r="AH4994" s="216"/>
      <c r="AI4994" s="216"/>
      <c r="AJ4994" s="216"/>
      <c r="AK4994" s="216"/>
      <c r="AL4994" s="216"/>
      <c r="FY4994" s="184"/>
      <c r="JJ4994" s="184"/>
    </row>
    <row r="4995" spans="2:270">
      <c r="B4995" s="202"/>
      <c r="E4995" s="216"/>
      <c r="F4995" s="216"/>
      <c r="G4995" s="216"/>
      <c r="H4995" s="216"/>
      <c r="I4995" s="216"/>
      <c r="J4995" s="216"/>
      <c r="K4995" s="216"/>
      <c r="L4995" s="216"/>
      <c r="M4995" s="216"/>
      <c r="N4995" s="216"/>
      <c r="O4995" s="216"/>
      <c r="P4995" s="216"/>
      <c r="Q4995" s="216"/>
      <c r="R4995" s="216"/>
      <c r="S4995" s="216"/>
      <c r="T4995" s="216"/>
      <c r="U4995" s="216"/>
      <c r="V4995" s="216"/>
      <c r="W4995" s="216"/>
      <c r="X4995" s="216"/>
      <c r="Y4995" s="216"/>
      <c r="Z4995" s="216"/>
      <c r="AA4995" s="216"/>
      <c r="AB4995" s="216"/>
      <c r="AC4995" s="216"/>
      <c r="AD4995" s="216"/>
      <c r="AE4995" s="216"/>
      <c r="AF4995" s="216"/>
      <c r="AG4995" s="216"/>
      <c r="AH4995" s="216"/>
      <c r="AI4995" s="216"/>
      <c r="AJ4995" s="216"/>
      <c r="AK4995" s="216"/>
      <c r="AL4995" s="216"/>
      <c r="FY4995" s="184"/>
      <c r="JJ4995" s="184"/>
    </row>
    <row r="4996" spans="2:270">
      <c r="B4996" s="202"/>
      <c r="E4996" s="216"/>
      <c r="F4996" s="216"/>
      <c r="G4996" s="216"/>
      <c r="H4996" s="216"/>
      <c r="I4996" s="216"/>
      <c r="J4996" s="216"/>
      <c r="K4996" s="216"/>
      <c r="L4996" s="216"/>
      <c r="M4996" s="216"/>
      <c r="N4996" s="216"/>
      <c r="O4996" s="216"/>
      <c r="P4996" s="216"/>
      <c r="Q4996" s="216"/>
      <c r="R4996" s="216"/>
      <c r="S4996" s="216"/>
      <c r="T4996" s="216"/>
      <c r="U4996" s="216"/>
      <c r="V4996" s="216"/>
      <c r="W4996" s="216"/>
      <c r="X4996" s="216"/>
      <c r="Y4996" s="216"/>
      <c r="Z4996" s="216"/>
      <c r="AA4996" s="216"/>
      <c r="AB4996" s="216"/>
      <c r="AC4996" s="216"/>
      <c r="AD4996" s="216"/>
      <c r="AE4996" s="216"/>
      <c r="AF4996" s="216"/>
      <c r="AG4996" s="216"/>
      <c r="AH4996" s="216"/>
      <c r="AI4996" s="216"/>
      <c r="AJ4996" s="216"/>
      <c r="AK4996" s="216"/>
      <c r="AL4996" s="216"/>
      <c r="FY4996" s="184"/>
      <c r="JJ4996" s="184"/>
    </row>
    <row r="4997" spans="2:270">
      <c r="B4997" s="202"/>
      <c r="E4997" s="216"/>
      <c r="F4997" s="216"/>
      <c r="G4997" s="216"/>
      <c r="H4997" s="216"/>
      <c r="I4997" s="216"/>
      <c r="J4997" s="216"/>
      <c r="K4997" s="216"/>
      <c r="L4997" s="216"/>
      <c r="M4997" s="216"/>
      <c r="N4997" s="216"/>
      <c r="O4997" s="216"/>
      <c r="P4997" s="216"/>
      <c r="Q4997" s="216"/>
      <c r="R4997" s="216"/>
      <c r="S4997" s="216"/>
      <c r="T4997" s="216"/>
      <c r="U4997" s="216"/>
      <c r="V4997" s="216"/>
      <c r="W4997" s="216"/>
      <c r="X4997" s="216"/>
      <c r="Y4997" s="216"/>
      <c r="Z4997" s="216"/>
      <c r="AA4997" s="216"/>
      <c r="AB4997" s="216"/>
      <c r="AC4997" s="216"/>
      <c r="AD4997" s="216"/>
      <c r="AE4997" s="216"/>
      <c r="AF4997" s="216"/>
      <c r="AG4997" s="216"/>
      <c r="AH4997" s="216"/>
      <c r="AI4997" s="216"/>
      <c r="AJ4997" s="216"/>
      <c r="AK4997" s="216"/>
      <c r="AL4997" s="216"/>
      <c r="FY4997" s="184"/>
      <c r="JJ4997" s="184"/>
    </row>
    <row r="4998" spans="2:270">
      <c r="B4998" s="202"/>
      <c r="E4998" s="216"/>
      <c r="F4998" s="216"/>
      <c r="G4998" s="216"/>
      <c r="H4998" s="216"/>
      <c r="I4998" s="216"/>
      <c r="J4998" s="216"/>
      <c r="K4998" s="216"/>
      <c r="L4998" s="216"/>
      <c r="M4998" s="216"/>
      <c r="N4998" s="216"/>
      <c r="O4998" s="216"/>
      <c r="P4998" s="216"/>
      <c r="Q4998" s="216"/>
      <c r="R4998" s="216"/>
      <c r="S4998" s="216"/>
      <c r="T4998" s="216"/>
      <c r="U4998" s="216"/>
      <c r="V4998" s="216"/>
      <c r="W4998" s="216"/>
      <c r="X4998" s="216"/>
      <c r="Y4998" s="216"/>
      <c r="Z4998" s="216"/>
      <c r="AA4998" s="216"/>
      <c r="AB4998" s="216"/>
      <c r="AC4998" s="216"/>
      <c r="AD4998" s="216"/>
      <c r="AE4998" s="216"/>
      <c r="AF4998" s="216"/>
      <c r="AG4998" s="216"/>
      <c r="AH4998" s="216"/>
      <c r="AI4998" s="216"/>
      <c r="AJ4998" s="216"/>
      <c r="AK4998" s="216"/>
      <c r="AL4998" s="216"/>
      <c r="FY4998" s="184"/>
      <c r="JJ4998" s="184"/>
    </row>
    <row r="4999" spans="2:270">
      <c r="B4999" s="202"/>
      <c r="E4999" s="216"/>
      <c r="F4999" s="216"/>
      <c r="G4999" s="216"/>
      <c r="H4999" s="216"/>
      <c r="I4999" s="216"/>
      <c r="J4999" s="216"/>
      <c r="K4999" s="216"/>
      <c r="L4999" s="216"/>
      <c r="M4999" s="216"/>
      <c r="N4999" s="216"/>
      <c r="O4999" s="216"/>
      <c r="P4999" s="216"/>
      <c r="Q4999" s="216"/>
      <c r="R4999" s="216"/>
      <c r="S4999" s="216"/>
      <c r="T4999" s="216"/>
      <c r="U4999" s="216"/>
      <c r="V4999" s="216"/>
      <c r="W4999" s="216"/>
      <c r="X4999" s="216"/>
      <c r="Y4999" s="216"/>
      <c r="Z4999" s="216"/>
      <c r="AA4999" s="216"/>
      <c r="AB4999" s="216"/>
      <c r="AC4999" s="216"/>
      <c r="AD4999" s="216"/>
      <c r="AE4999" s="216"/>
      <c r="AF4999" s="216"/>
      <c r="AG4999" s="216"/>
      <c r="AH4999" s="216"/>
      <c r="AI4999" s="216"/>
      <c r="AJ4999" s="216"/>
      <c r="AK4999" s="216"/>
      <c r="AL4999" s="216"/>
      <c r="FY4999" s="184"/>
      <c r="JJ4999" s="184"/>
    </row>
    <row r="5000" spans="2:270">
      <c r="B5000" s="202"/>
      <c r="E5000" s="216"/>
      <c r="F5000" s="216"/>
      <c r="G5000" s="216"/>
      <c r="H5000" s="216"/>
      <c r="I5000" s="216"/>
      <c r="J5000" s="216"/>
      <c r="K5000" s="216"/>
      <c r="L5000" s="216"/>
      <c r="M5000" s="216"/>
      <c r="N5000" s="216"/>
      <c r="O5000" s="216"/>
      <c r="P5000" s="216"/>
      <c r="Q5000" s="216"/>
      <c r="R5000" s="216"/>
      <c r="S5000" s="216"/>
      <c r="T5000" s="216"/>
      <c r="U5000" s="216"/>
      <c r="V5000" s="216"/>
      <c r="W5000" s="216"/>
      <c r="X5000" s="216"/>
      <c r="Y5000" s="216"/>
      <c r="Z5000" s="216"/>
      <c r="AA5000" s="216"/>
      <c r="AB5000" s="216"/>
      <c r="AC5000" s="216"/>
      <c r="AD5000" s="216"/>
      <c r="AE5000" s="216"/>
      <c r="AF5000" s="216"/>
      <c r="AG5000" s="216"/>
      <c r="AH5000" s="216"/>
      <c r="AI5000" s="216"/>
      <c r="AJ5000" s="216"/>
      <c r="AK5000" s="216"/>
      <c r="AL5000" s="216"/>
      <c r="FY5000" s="184"/>
      <c r="JJ5000" s="184"/>
    </row>
    <row r="5001" spans="2:270">
      <c r="B5001" s="202"/>
      <c r="E5001" s="216"/>
      <c r="F5001" s="216"/>
      <c r="G5001" s="216"/>
      <c r="H5001" s="216"/>
      <c r="I5001" s="216"/>
      <c r="J5001" s="216"/>
      <c r="K5001" s="216"/>
      <c r="L5001" s="216"/>
      <c r="M5001" s="216"/>
      <c r="N5001" s="216"/>
      <c r="O5001" s="216"/>
      <c r="P5001" s="216"/>
      <c r="Q5001" s="216"/>
      <c r="R5001" s="216"/>
      <c r="S5001" s="216"/>
      <c r="T5001" s="216"/>
      <c r="U5001" s="216"/>
      <c r="V5001" s="216"/>
      <c r="W5001" s="216"/>
      <c r="X5001" s="216"/>
      <c r="Y5001" s="216"/>
      <c r="Z5001" s="216"/>
      <c r="AA5001" s="216"/>
      <c r="AB5001" s="216"/>
      <c r="AC5001" s="216"/>
      <c r="AD5001" s="216"/>
      <c r="AE5001" s="216"/>
      <c r="AF5001" s="216"/>
      <c r="AG5001" s="216"/>
      <c r="AH5001" s="216"/>
      <c r="AI5001" s="216"/>
      <c r="AJ5001" s="216"/>
      <c r="AK5001" s="216"/>
      <c r="AL5001" s="216"/>
      <c r="FY5001" s="184"/>
      <c r="JJ5001" s="184"/>
    </row>
    <row r="5002" spans="2:270">
      <c r="B5002" s="202"/>
      <c r="E5002" s="216"/>
      <c r="F5002" s="216"/>
      <c r="G5002" s="216"/>
      <c r="H5002" s="216"/>
      <c r="I5002" s="216"/>
      <c r="J5002" s="216"/>
      <c r="K5002" s="216"/>
      <c r="L5002" s="216"/>
      <c r="M5002" s="216"/>
      <c r="N5002" s="216"/>
      <c r="O5002" s="216"/>
      <c r="P5002" s="216"/>
      <c r="Q5002" s="216"/>
      <c r="R5002" s="216"/>
      <c r="S5002" s="216"/>
      <c r="T5002" s="216"/>
      <c r="U5002" s="216"/>
      <c r="V5002" s="216"/>
      <c r="W5002" s="216"/>
      <c r="X5002" s="216"/>
      <c r="Y5002" s="216"/>
      <c r="Z5002" s="216"/>
      <c r="AA5002" s="216"/>
      <c r="AB5002" s="216"/>
      <c r="AC5002" s="216"/>
      <c r="AD5002" s="216"/>
      <c r="AE5002" s="216"/>
      <c r="AF5002" s="216"/>
      <c r="AG5002" s="216"/>
      <c r="AH5002" s="216"/>
      <c r="AI5002" s="216"/>
      <c r="AJ5002" s="216"/>
      <c r="AK5002" s="216"/>
      <c r="AL5002" s="216"/>
      <c r="FY5002" s="184"/>
      <c r="JJ5002" s="184"/>
    </row>
    <row r="5003" spans="2:270">
      <c r="B5003" s="202"/>
      <c r="E5003" s="216"/>
      <c r="F5003" s="216"/>
      <c r="G5003" s="216"/>
      <c r="H5003" s="216"/>
      <c r="I5003" s="216"/>
      <c r="J5003" s="216"/>
      <c r="K5003" s="216"/>
      <c r="L5003" s="216"/>
      <c r="M5003" s="216"/>
      <c r="N5003" s="216"/>
      <c r="O5003" s="216"/>
      <c r="P5003" s="216"/>
      <c r="Q5003" s="216"/>
      <c r="R5003" s="216"/>
      <c r="S5003" s="216"/>
      <c r="T5003" s="216"/>
      <c r="U5003" s="216"/>
      <c r="V5003" s="216"/>
      <c r="W5003" s="216"/>
      <c r="X5003" s="216"/>
      <c r="Y5003" s="216"/>
      <c r="Z5003" s="216"/>
      <c r="AA5003" s="216"/>
      <c r="AB5003" s="216"/>
      <c r="AC5003" s="216"/>
      <c r="AD5003" s="216"/>
      <c r="AE5003" s="216"/>
      <c r="AF5003" s="216"/>
      <c r="AG5003" s="216"/>
      <c r="AH5003" s="216"/>
      <c r="AI5003" s="216"/>
      <c r="AJ5003" s="216"/>
      <c r="AK5003" s="216"/>
      <c r="AL5003" s="216"/>
      <c r="FY5003" s="184"/>
      <c r="JJ5003" s="184"/>
    </row>
    <row r="5004" spans="2:270">
      <c r="B5004" s="202"/>
      <c r="E5004" s="216"/>
      <c r="F5004" s="216"/>
      <c r="G5004" s="216"/>
      <c r="H5004" s="216"/>
      <c r="I5004" s="216"/>
      <c r="J5004" s="216"/>
      <c r="K5004" s="216"/>
      <c r="L5004" s="216"/>
      <c r="M5004" s="216"/>
      <c r="N5004" s="216"/>
      <c r="O5004" s="216"/>
      <c r="P5004" s="216"/>
      <c r="Q5004" s="216"/>
      <c r="R5004" s="216"/>
      <c r="S5004" s="216"/>
      <c r="T5004" s="216"/>
      <c r="U5004" s="216"/>
      <c r="V5004" s="216"/>
      <c r="W5004" s="216"/>
      <c r="X5004" s="216"/>
      <c r="Y5004" s="216"/>
      <c r="Z5004" s="216"/>
      <c r="AA5004" s="216"/>
      <c r="AB5004" s="216"/>
      <c r="AC5004" s="216"/>
      <c r="AD5004" s="216"/>
      <c r="AE5004" s="216"/>
      <c r="AF5004" s="216"/>
      <c r="AG5004" s="216"/>
      <c r="AH5004" s="216"/>
      <c r="AI5004" s="216"/>
      <c r="AJ5004" s="216"/>
      <c r="AK5004" s="216"/>
      <c r="AL5004" s="216"/>
      <c r="FY5004" s="184"/>
      <c r="JJ5004" s="184"/>
    </row>
    <row r="5005" spans="2:270">
      <c r="B5005" s="202"/>
      <c r="E5005" s="216"/>
      <c r="F5005" s="216"/>
      <c r="G5005" s="216"/>
      <c r="H5005" s="216"/>
      <c r="I5005" s="216"/>
      <c r="J5005" s="216"/>
      <c r="K5005" s="216"/>
      <c r="L5005" s="216"/>
      <c r="M5005" s="216"/>
      <c r="N5005" s="216"/>
      <c r="O5005" s="216"/>
      <c r="P5005" s="216"/>
      <c r="Q5005" s="216"/>
      <c r="R5005" s="216"/>
      <c r="S5005" s="216"/>
      <c r="T5005" s="216"/>
      <c r="U5005" s="216"/>
      <c r="V5005" s="216"/>
      <c r="W5005" s="216"/>
      <c r="X5005" s="216"/>
      <c r="Y5005" s="216"/>
      <c r="Z5005" s="216"/>
      <c r="AA5005" s="216"/>
      <c r="AB5005" s="216"/>
      <c r="AC5005" s="216"/>
      <c r="AD5005" s="216"/>
      <c r="AE5005" s="216"/>
      <c r="AF5005" s="216"/>
      <c r="AG5005" s="216"/>
      <c r="AH5005" s="216"/>
      <c r="AI5005" s="216"/>
      <c r="AJ5005" s="216"/>
      <c r="AK5005" s="216"/>
      <c r="AL5005" s="216"/>
      <c r="FY5005" s="184"/>
      <c r="JJ5005" s="184"/>
    </row>
    <row r="5006" spans="2:270">
      <c r="B5006" s="202"/>
      <c r="E5006" s="216"/>
      <c r="F5006" s="216"/>
      <c r="G5006" s="216"/>
      <c r="H5006" s="216"/>
      <c r="I5006" s="216"/>
      <c r="J5006" s="216"/>
      <c r="K5006" s="216"/>
      <c r="L5006" s="216"/>
      <c r="M5006" s="216"/>
      <c r="N5006" s="216"/>
      <c r="O5006" s="216"/>
      <c r="P5006" s="216"/>
      <c r="Q5006" s="216"/>
      <c r="R5006" s="216"/>
      <c r="S5006" s="216"/>
      <c r="T5006" s="216"/>
      <c r="U5006" s="216"/>
      <c r="V5006" s="216"/>
      <c r="W5006" s="216"/>
      <c r="X5006" s="216"/>
      <c r="Y5006" s="216"/>
      <c r="Z5006" s="216"/>
      <c r="AA5006" s="216"/>
      <c r="AB5006" s="216"/>
      <c r="AC5006" s="216"/>
      <c r="AD5006" s="216"/>
      <c r="AE5006" s="216"/>
      <c r="AF5006" s="216"/>
      <c r="AG5006" s="216"/>
      <c r="AH5006" s="216"/>
      <c r="AI5006" s="216"/>
      <c r="AJ5006" s="216"/>
      <c r="AK5006" s="216"/>
      <c r="AL5006" s="216"/>
      <c r="FY5006" s="184"/>
      <c r="JJ5006" s="184"/>
    </row>
    <row r="5007" spans="2:270">
      <c r="B5007" s="202"/>
      <c r="E5007" s="216"/>
      <c r="F5007" s="216"/>
      <c r="G5007" s="216"/>
      <c r="H5007" s="216"/>
      <c r="I5007" s="216"/>
      <c r="J5007" s="216"/>
      <c r="K5007" s="216"/>
      <c r="L5007" s="216"/>
      <c r="M5007" s="216"/>
      <c r="N5007" s="216"/>
      <c r="O5007" s="216"/>
      <c r="P5007" s="216"/>
      <c r="Q5007" s="216"/>
      <c r="R5007" s="216"/>
      <c r="S5007" s="216"/>
      <c r="T5007" s="216"/>
      <c r="U5007" s="216"/>
      <c r="V5007" s="216"/>
      <c r="W5007" s="216"/>
      <c r="X5007" s="216"/>
      <c r="Y5007" s="216"/>
      <c r="Z5007" s="216"/>
      <c r="AA5007" s="216"/>
      <c r="AB5007" s="216"/>
      <c r="AC5007" s="216"/>
      <c r="AD5007" s="216"/>
      <c r="AE5007" s="216"/>
      <c r="AF5007" s="216"/>
      <c r="AG5007" s="216"/>
      <c r="AH5007" s="216"/>
      <c r="AI5007" s="216"/>
      <c r="AJ5007" s="216"/>
      <c r="AK5007" s="216"/>
      <c r="AL5007" s="216"/>
      <c r="FY5007" s="184"/>
      <c r="JJ5007" s="184"/>
    </row>
    <row r="5008" spans="2:270">
      <c r="B5008" s="202"/>
      <c r="E5008" s="216"/>
      <c r="F5008" s="216"/>
      <c r="G5008" s="216"/>
      <c r="H5008" s="216"/>
      <c r="I5008" s="216"/>
      <c r="J5008" s="216"/>
      <c r="K5008" s="216"/>
      <c r="L5008" s="216"/>
      <c r="M5008" s="216"/>
      <c r="N5008" s="216"/>
      <c r="O5008" s="216"/>
      <c r="P5008" s="216"/>
      <c r="Q5008" s="216"/>
      <c r="R5008" s="216"/>
      <c r="S5008" s="216"/>
      <c r="T5008" s="216"/>
      <c r="U5008" s="216"/>
      <c r="V5008" s="216"/>
      <c r="W5008" s="216"/>
      <c r="X5008" s="216"/>
      <c r="Y5008" s="216"/>
      <c r="Z5008" s="216"/>
      <c r="AA5008" s="216"/>
      <c r="AB5008" s="216"/>
      <c r="AC5008" s="216"/>
      <c r="AD5008" s="216"/>
      <c r="AE5008" s="216"/>
      <c r="AF5008" s="216"/>
      <c r="AG5008" s="216"/>
      <c r="AH5008" s="216"/>
      <c r="AI5008" s="216"/>
      <c r="AJ5008" s="216"/>
      <c r="AK5008" s="216"/>
      <c r="AL5008" s="216"/>
      <c r="FY5008" s="184"/>
      <c r="JJ5008" s="184"/>
    </row>
    <row r="5009" spans="2:270">
      <c r="B5009" s="202"/>
      <c r="E5009" s="216"/>
      <c r="F5009" s="216"/>
      <c r="G5009" s="216"/>
      <c r="H5009" s="216"/>
      <c r="I5009" s="216"/>
      <c r="J5009" s="216"/>
      <c r="K5009" s="216"/>
      <c r="L5009" s="216"/>
      <c r="M5009" s="216"/>
      <c r="N5009" s="216"/>
      <c r="O5009" s="216"/>
      <c r="P5009" s="216"/>
      <c r="Q5009" s="216"/>
      <c r="R5009" s="216"/>
      <c r="S5009" s="216"/>
      <c r="T5009" s="216"/>
      <c r="U5009" s="216"/>
      <c r="V5009" s="216"/>
      <c r="W5009" s="216"/>
      <c r="X5009" s="216"/>
      <c r="Y5009" s="216"/>
      <c r="Z5009" s="216"/>
      <c r="AA5009" s="216"/>
      <c r="AB5009" s="216"/>
      <c r="AC5009" s="216"/>
      <c r="AD5009" s="216"/>
      <c r="AE5009" s="216"/>
      <c r="AF5009" s="216"/>
      <c r="AG5009" s="216"/>
      <c r="AH5009" s="216"/>
      <c r="AI5009" s="216"/>
      <c r="AJ5009" s="216"/>
      <c r="AK5009" s="216"/>
      <c r="AL5009" s="216"/>
      <c r="FY5009" s="184"/>
      <c r="JJ5009" s="184"/>
    </row>
    <row r="5010" spans="2:270">
      <c r="B5010" s="202"/>
      <c r="E5010" s="216"/>
      <c r="F5010" s="216"/>
      <c r="G5010" s="216"/>
      <c r="H5010" s="216"/>
      <c r="I5010" s="216"/>
      <c r="J5010" s="216"/>
      <c r="K5010" s="216"/>
      <c r="L5010" s="216"/>
      <c r="M5010" s="216"/>
      <c r="N5010" s="216"/>
      <c r="O5010" s="216"/>
      <c r="P5010" s="216"/>
      <c r="Q5010" s="216"/>
      <c r="R5010" s="216"/>
      <c r="S5010" s="216"/>
      <c r="T5010" s="216"/>
      <c r="U5010" s="216"/>
      <c r="V5010" s="216"/>
      <c r="W5010" s="216"/>
      <c r="X5010" s="216"/>
      <c r="Y5010" s="216"/>
      <c r="Z5010" s="216"/>
      <c r="AA5010" s="216"/>
      <c r="AB5010" s="216"/>
      <c r="AC5010" s="216"/>
      <c r="AD5010" s="216"/>
      <c r="AE5010" s="216"/>
      <c r="AF5010" s="216"/>
      <c r="AG5010" s="216"/>
      <c r="AH5010" s="216"/>
      <c r="AI5010" s="216"/>
      <c r="AJ5010" s="216"/>
      <c r="AK5010" s="216"/>
      <c r="AL5010" s="216"/>
      <c r="FY5010" s="184"/>
      <c r="JJ5010" s="184"/>
    </row>
    <row r="5011" spans="2:270">
      <c r="B5011" s="202"/>
      <c r="E5011" s="216"/>
      <c r="F5011" s="216"/>
      <c r="G5011" s="216"/>
      <c r="H5011" s="216"/>
      <c r="I5011" s="216"/>
      <c r="J5011" s="216"/>
      <c r="K5011" s="216"/>
      <c r="L5011" s="216"/>
      <c r="M5011" s="216"/>
      <c r="N5011" s="216"/>
      <c r="O5011" s="216"/>
      <c r="P5011" s="216"/>
      <c r="Q5011" s="216"/>
      <c r="R5011" s="216"/>
      <c r="S5011" s="216"/>
      <c r="T5011" s="216"/>
      <c r="U5011" s="216"/>
      <c r="V5011" s="216"/>
      <c r="W5011" s="216"/>
      <c r="X5011" s="216"/>
      <c r="Y5011" s="216"/>
      <c r="Z5011" s="216"/>
      <c r="AA5011" s="216"/>
      <c r="AB5011" s="216"/>
      <c r="AC5011" s="216"/>
      <c r="AD5011" s="216"/>
      <c r="AE5011" s="216"/>
      <c r="AF5011" s="216"/>
      <c r="AG5011" s="216"/>
      <c r="AH5011" s="216"/>
      <c r="AI5011" s="216"/>
      <c r="AJ5011" s="216"/>
      <c r="AK5011" s="216"/>
      <c r="AL5011" s="216"/>
      <c r="FY5011" s="184"/>
      <c r="JJ5011" s="184"/>
    </row>
    <row r="5012" spans="2:270">
      <c r="B5012" s="202"/>
      <c r="E5012" s="216"/>
      <c r="F5012" s="216"/>
      <c r="G5012" s="216"/>
      <c r="H5012" s="216"/>
      <c r="I5012" s="216"/>
      <c r="J5012" s="216"/>
      <c r="K5012" s="216"/>
      <c r="L5012" s="216"/>
      <c r="M5012" s="216"/>
      <c r="N5012" s="216"/>
      <c r="O5012" s="216"/>
      <c r="P5012" s="216"/>
      <c r="Q5012" s="216"/>
      <c r="R5012" s="216"/>
      <c r="S5012" s="216"/>
      <c r="T5012" s="216"/>
      <c r="U5012" s="216"/>
      <c r="V5012" s="216"/>
      <c r="W5012" s="216"/>
      <c r="X5012" s="216"/>
      <c r="Y5012" s="216"/>
      <c r="Z5012" s="216"/>
      <c r="AA5012" s="216"/>
      <c r="AB5012" s="216"/>
      <c r="AC5012" s="216"/>
      <c r="AD5012" s="216"/>
      <c r="AE5012" s="216"/>
      <c r="AF5012" s="216"/>
      <c r="AG5012" s="216"/>
      <c r="AH5012" s="216"/>
      <c r="AI5012" s="216"/>
      <c r="AJ5012" s="216"/>
      <c r="AK5012" s="216"/>
      <c r="AL5012" s="216"/>
      <c r="FY5012" s="184"/>
      <c r="JJ5012" s="184"/>
    </row>
    <row r="5013" spans="2:270">
      <c r="B5013" s="202"/>
      <c r="E5013" s="216"/>
      <c r="F5013" s="216"/>
      <c r="G5013" s="216"/>
      <c r="H5013" s="216"/>
      <c r="I5013" s="216"/>
      <c r="J5013" s="216"/>
      <c r="K5013" s="216"/>
      <c r="L5013" s="216"/>
      <c r="M5013" s="216"/>
      <c r="N5013" s="216"/>
      <c r="O5013" s="216"/>
      <c r="P5013" s="216"/>
      <c r="Q5013" s="216"/>
      <c r="R5013" s="216"/>
      <c r="S5013" s="216"/>
      <c r="T5013" s="216"/>
      <c r="U5013" s="216"/>
      <c r="V5013" s="216"/>
      <c r="W5013" s="216"/>
      <c r="X5013" s="216"/>
      <c r="Y5013" s="216"/>
      <c r="Z5013" s="216"/>
      <c r="AA5013" s="216"/>
      <c r="AB5013" s="216"/>
      <c r="AC5013" s="216"/>
      <c r="AD5013" s="216"/>
      <c r="AE5013" s="216"/>
      <c r="AF5013" s="216"/>
      <c r="AG5013" s="216"/>
      <c r="AH5013" s="216"/>
      <c r="AI5013" s="216"/>
      <c r="AJ5013" s="216"/>
      <c r="AK5013" s="216"/>
      <c r="AL5013" s="216"/>
      <c r="FY5013" s="184"/>
      <c r="JJ5013" s="184"/>
    </row>
    <row r="5014" spans="2:270">
      <c r="B5014" s="202"/>
      <c r="E5014" s="216"/>
      <c r="F5014" s="216"/>
      <c r="G5014" s="216"/>
      <c r="H5014" s="216"/>
      <c r="I5014" s="216"/>
      <c r="J5014" s="216"/>
      <c r="K5014" s="216"/>
      <c r="L5014" s="216"/>
      <c r="M5014" s="216"/>
      <c r="N5014" s="216"/>
      <c r="O5014" s="216"/>
      <c r="P5014" s="216"/>
      <c r="Q5014" s="216"/>
      <c r="R5014" s="216"/>
      <c r="S5014" s="216"/>
      <c r="T5014" s="216"/>
      <c r="U5014" s="216"/>
      <c r="V5014" s="216"/>
      <c r="W5014" s="216"/>
      <c r="X5014" s="216"/>
      <c r="Y5014" s="216"/>
      <c r="Z5014" s="216"/>
      <c r="AA5014" s="216"/>
      <c r="AB5014" s="216"/>
      <c r="AC5014" s="216"/>
      <c r="AD5014" s="216"/>
      <c r="AE5014" s="216"/>
      <c r="AF5014" s="216"/>
      <c r="AG5014" s="216"/>
      <c r="AH5014" s="216"/>
      <c r="AI5014" s="216"/>
      <c r="AJ5014" s="216"/>
      <c r="AK5014" s="216"/>
      <c r="AL5014" s="216"/>
      <c r="FY5014" s="184"/>
      <c r="JJ5014" s="184"/>
    </row>
    <row r="5015" spans="2:270">
      <c r="B5015" s="202"/>
      <c r="E5015" s="216"/>
      <c r="F5015" s="216"/>
      <c r="G5015" s="216"/>
      <c r="H5015" s="216"/>
      <c r="I5015" s="216"/>
      <c r="J5015" s="216"/>
      <c r="K5015" s="216"/>
      <c r="L5015" s="216"/>
      <c r="M5015" s="216"/>
      <c r="N5015" s="216"/>
      <c r="O5015" s="216"/>
      <c r="P5015" s="216"/>
      <c r="Q5015" s="216"/>
      <c r="R5015" s="216"/>
      <c r="S5015" s="216"/>
      <c r="T5015" s="216"/>
      <c r="U5015" s="216"/>
      <c r="V5015" s="216"/>
      <c r="W5015" s="216"/>
      <c r="X5015" s="216"/>
      <c r="Y5015" s="216"/>
      <c r="Z5015" s="216"/>
      <c r="AA5015" s="216"/>
      <c r="AB5015" s="216"/>
      <c r="AC5015" s="216"/>
      <c r="AD5015" s="216"/>
      <c r="AE5015" s="216"/>
      <c r="AF5015" s="216"/>
      <c r="AG5015" s="216"/>
      <c r="AH5015" s="216"/>
      <c r="AI5015" s="216"/>
      <c r="AJ5015" s="216"/>
      <c r="AK5015" s="216"/>
      <c r="AL5015" s="216"/>
      <c r="FY5015" s="184"/>
      <c r="JJ5015" s="184"/>
    </row>
    <row r="5016" spans="2:270">
      <c r="B5016" s="202"/>
      <c r="E5016" s="216"/>
      <c r="F5016" s="216"/>
      <c r="G5016" s="216"/>
      <c r="H5016" s="216"/>
      <c r="I5016" s="216"/>
      <c r="J5016" s="216"/>
      <c r="K5016" s="216"/>
      <c r="L5016" s="216"/>
      <c r="M5016" s="216"/>
      <c r="N5016" s="216"/>
      <c r="O5016" s="216"/>
      <c r="P5016" s="216"/>
      <c r="Q5016" s="216"/>
      <c r="R5016" s="216"/>
      <c r="S5016" s="216"/>
      <c r="T5016" s="216"/>
      <c r="U5016" s="216"/>
      <c r="V5016" s="216"/>
      <c r="W5016" s="216"/>
      <c r="X5016" s="216"/>
      <c r="Y5016" s="216"/>
      <c r="Z5016" s="216"/>
      <c r="AA5016" s="216"/>
      <c r="AB5016" s="216"/>
      <c r="AC5016" s="216"/>
      <c r="AD5016" s="216"/>
      <c r="AE5016" s="216"/>
      <c r="AF5016" s="216"/>
      <c r="AG5016" s="216"/>
      <c r="AH5016" s="216"/>
      <c r="AI5016" s="216"/>
      <c r="AJ5016" s="216"/>
      <c r="AK5016" s="216"/>
      <c r="AL5016" s="216"/>
      <c r="FY5016" s="184"/>
      <c r="JJ5016" s="184"/>
    </row>
    <row r="5017" spans="2:270">
      <c r="B5017" s="202"/>
      <c r="E5017" s="216"/>
      <c r="F5017" s="216"/>
      <c r="G5017" s="216"/>
      <c r="H5017" s="216"/>
      <c r="I5017" s="216"/>
      <c r="J5017" s="216"/>
      <c r="K5017" s="216"/>
      <c r="L5017" s="216"/>
      <c r="M5017" s="216"/>
      <c r="N5017" s="216"/>
      <c r="O5017" s="216"/>
      <c r="P5017" s="216"/>
      <c r="Q5017" s="216"/>
      <c r="R5017" s="216"/>
      <c r="S5017" s="216"/>
      <c r="T5017" s="216"/>
      <c r="U5017" s="216"/>
      <c r="V5017" s="216"/>
      <c r="W5017" s="216"/>
      <c r="X5017" s="216"/>
      <c r="Y5017" s="216"/>
      <c r="Z5017" s="216"/>
      <c r="AA5017" s="216"/>
      <c r="AB5017" s="216"/>
      <c r="AC5017" s="216"/>
      <c r="AD5017" s="216"/>
      <c r="AE5017" s="216"/>
      <c r="AF5017" s="216"/>
      <c r="AG5017" s="216"/>
      <c r="AH5017" s="216"/>
      <c r="AI5017" s="216"/>
      <c r="AJ5017" s="216"/>
      <c r="AK5017" s="216"/>
      <c r="AL5017" s="216"/>
      <c r="FY5017" s="184"/>
      <c r="JJ5017" s="184"/>
    </row>
    <row r="5018" spans="2:270">
      <c r="B5018" s="202"/>
      <c r="E5018" s="216"/>
      <c r="F5018" s="216"/>
      <c r="G5018" s="216"/>
      <c r="H5018" s="216"/>
      <c r="I5018" s="216"/>
      <c r="J5018" s="216"/>
      <c r="K5018" s="216"/>
      <c r="L5018" s="216"/>
      <c r="M5018" s="216"/>
      <c r="N5018" s="216"/>
      <c r="O5018" s="216"/>
      <c r="P5018" s="216"/>
      <c r="Q5018" s="216"/>
      <c r="R5018" s="216"/>
      <c r="S5018" s="216"/>
      <c r="T5018" s="216"/>
      <c r="U5018" s="216"/>
      <c r="V5018" s="216"/>
      <c r="W5018" s="216"/>
      <c r="X5018" s="216"/>
      <c r="Y5018" s="216"/>
      <c r="Z5018" s="216"/>
      <c r="AA5018" s="216"/>
      <c r="AB5018" s="216"/>
      <c r="AC5018" s="216"/>
      <c r="AD5018" s="216"/>
      <c r="AE5018" s="216"/>
      <c r="AF5018" s="216"/>
      <c r="AG5018" s="216"/>
      <c r="AH5018" s="216"/>
      <c r="AI5018" s="216"/>
      <c r="AJ5018" s="216"/>
      <c r="AK5018" s="216"/>
      <c r="AL5018" s="216"/>
      <c r="FY5018" s="184"/>
      <c r="JJ5018" s="184"/>
    </row>
    <row r="5019" spans="2:270">
      <c r="B5019" s="202"/>
      <c r="E5019" s="216"/>
      <c r="F5019" s="216"/>
      <c r="G5019" s="216"/>
      <c r="H5019" s="216"/>
      <c r="I5019" s="216"/>
      <c r="J5019" s="216"/>
      <c r="K5019" s="216"/>
      <c r="L5019" s="216"/>
      <c r="M5019" s="216"/>
      <c r="N5019" s="216"/>
      <c r="O5019" s="216"/>
      <c r="P5019" s="216"/>
      <c r="Q5019" s="216"/>
      <c r="R5019" s="216"/>
      <c r="S5019" s="216"/>
      <c r="T5019" s="216"/>
      <c r="U5019" s="216"/>
      <c r="V5019" s="216"/>
      <c r="W5019" s="216"/>
      <c r="X5019" s="216"/>
      <c r="Y5019" s="216"/>
      <c r="Z5019" s="216"/>
      <c r="AA5019" s="216"/>
      <c r="AB5019" s="216"/>
      <c r="AC5019" s="216"/>
      <c r="AD5019" s="216"/>
      <c r="AE5019" s="216"/>
      <c r="AF5019" s="216"/>
      <c r="AG5019" s="216"/>
      <c r="AH5019" s="216"/>
      <c r="AI5019" s="216"/>
      <c r="AJ5019" s="216"/>
      <c r="AK5019" s="216"/>
      <c r="AL5019" s="216"/>
      <c r="FY5019" s="184"/>
      <c r="JJ5019" s="184"/>
    </row>
    <row r="5020" spans="2:270">
      <c r="B5020" s="202"/>
      <c r="E5020" s="216"/>
      <c r="F5020" s="216"/>
      <c r="G5020" s="216"/>
      <c r="H5020" s="216"/>
      <c r="I5020" s="216"/>
      <c r="J5020" s="216"/>
      <c r="K5020" s="216"/>
      <c r="L5020" s="216"/>
      <c r="M5020" s="216"/>
      <c r="N5020" s="216"/>
      <c r="O5020" s="216"/>
      <c r="P5020" s="216"/>
      <c r="Q5020" s="216"/>
      <c r="R5020" s="216"/>
      <c r="S5020" s="216"/>
      <c r="T5020" s="216"/>
      <c r="U5020" s="216"/>
      <c r="V5020" s="216"/>
      <c r="W5020" s="216"/>
      <c r="X5020" s="216"/>
      <c r="Y5020" s="216"/>
      <c r="Z5020" s="216"/>
      <c r="AA5020" s="216"/>
      <c r="AB5020" s="216"/>
      <c r="AC5020" s="216"/>
      <c r="AD5020" s="216"/>
      <c r="AE5020" s="216"/>
      <c r="AF5020" s="216"/>
      <c r="AG5020" s="216"/>
      <c r="AH5020" s="216"/>
      <c r="AI5020" s="216"/>
      <c r="AJ5020" s="216"/>
      <c r="AK5020" s="216"/>
      <c r="AL5020" s="216"/>
      <c r="FY5020" s="184"/>
      <c r="JJ5020" s="184"/>
    </row>
    <row r="5021" spans="2:270">
      <c r="B5021" s="202"/>
      <c r="E5021" s="216"/>
      <c r="F5021" s="216"/>
      <c r="G5021" s="216"/>
      <c r="H5021" s="216"/>
      <c r="I5021" s="216"/>
      <c r="J5021" s="216"/>
      <c r="K5021" s="216"/>
      <c r="L5021" s="216"/>
      <c r="M5021" s="216"/>
      <c r="N5021" s="216"/>
      <c r="O5021" s="216"/>
      <c r="P5021" s="216"/>
      <c r="Q5021" s="216"/>
      <c r="R5021" s="216"/>
      <c r="S5021" s="216"/>
      <c r="T5021" s="216"/>
      <c r="U5021" s="216"/>
      <c r="V5021" s="216"/>
      <c r="W5021" s="216"/>
      <c r="X5021" s="216"/>
      <c r="Y5021" s="216"/>
      <c r="Z5021" s="216"/>
      <c r="AA5021" s="216"/>
      <c r="AB5021" s="216"/>
      <c r="AC5021" s="216"/>
      <c r="AD5021" s="216"/>
      <c r="AE5021" s="216"/>
      <c r="AF5021" s="216"/>
      <c r="AG5021" s="216"/>
      <c r="AH5021" s="216"/>
      <c r="AI5021" s="216"/>
      <c r="AJ5021" s="216"/>
      <c r="AK5021" s="216"/>
      <c r="AL5021" s="216"/>
      <c r="FY5021" s="184"/>
      <c r="JJ5021" s="184"/>
    </row>
    <row r="5022" spans="2:270">
      <c r="B5022" s="202"/>
      <c r="E5022" s="216"/>
      <c r="F5022" s="216"/>
      <c r="G5022" s="216"/>
      <c r="H5022" s="216"/>
      <c r="I5022" s="216"/>
      <c r="J5022" s="216"/>
      <c r="K5022" s="216"/>
      <c r="L5022" s="216"/>
      <c r="M5022" s="216"/>
      <c r="N5022" s="216"/>
      <c r="O5022" s="216"/>
      <c r="P5022" s="216"/>
      <c r="Q5022" s="216"/>
      <c r="R5022" s="216"/>
      <c r="S5022" s="216"/>
      <c r="T5022" s="216"/>
      <c r="U5022" s="216"/>
      <c r="V5022" s="216"/>
      <c r="W5022" s="216"/>
      <c r="X5022" s="216"/>
      <c r="Y5022" s="216"/>
      <c r="Z5022" s="216"/>
      <c r="AA5022" s="216"/>
      <c r="AB5022" s="216"/>
      <c r="AC5022" s="216"/>
      <c r="AD5022" s="216"/>
      <c r="AE5022" s="216"/>
      <c r="AF5022" s="216"/>
      <c r="AG5022" s="216"/>
      <c r="AH5022" s="216"/>
      <c r="AI5022" s="216"/>
      <c r="AJ5022" s="216"/>
      <c r="AK5022" s="216"/>
      <c r="AL5022" s="216"/>
      <c r="FY5022" s="184"/>
      <c r="JJ5022" s="184"/>
    </row>
    <row r="5023" spans="2:270">
      <c r="B5023" s="202"/>
      <c r="E5023" s="216"/>
      <c r="F5023" s="216"/>
      <c r="G5023" s="216"/>
      <c r="H5023" s="216"/>
      <c r="I5023" s="216"/>
      <c r="J5023" s="216"/>
      <c r="K5023" s="216"/>
      <c r="L5023" s="216"/>
      <c r="M5023" s="216"/>
      <c r="N5023" s="216"/>
      <c r="O5023" s="216"/>
      <c r="P5023" s="216"/>
      <c r="Q5023" s="216"/>
      <c r="R5023" s="216"/>
      <c r="S5023" s="216"/>
      <c r="T5023" s="216"/>
      <c r="U5023" s="216"/>
      <c r="V5023" s="216"/>
      <c r="W5023" s="216"/>
      <c r="X5023" s="216"/>
      <c r="Y5023" s="216"/>
      <c r="Z5023" s="216"/>
      <c r="AA5023" s="216"/>
      <c r="AB5023" s="216"/>
      <c r="AC5023" s="216"/>
      <c r="AD5023" s="216"/>
      <c r="AE5023" s="216"/>
      <c r="AF5023" s="216"/>
      <c r="AG5023" s="216"/>
      <c r="AH5023" s="216"/>
      <c r="AI5023" s="216"/>
      <c r="AJ5023" s="216"/>
      <c r="AK5023" s="216"/>
      <c r="AL5023" s="216"/>
      <c r="FY5023" s="184"/>
      <c r="JJ5023" s="184"/>
    </row>
    <row r="5024" spans="2:270">
      <c r="B5024" s="202"/>
      <c r="E5024" s="216"/>
      <c r="F5024" s="216"/>
      <c r="G5024" s="216"/>
      <c r="H5024" s="216"/>
      <c r="I5024" s="216"/>
      <c r="J5024" s="216"/>
      <c r="K5024" s="216"/>
      <c r="L5024" s="216"/>
      <c r="M5024" s="216"/>
      <c r="N5024" s="216"/>
      <c r="O5024" s="216"/>
      <c r="P5024" s="216"/>
      <c r="Q5024" s="216"/>
      <c r="R5024" s="216"/>
      <c r="S5024" s="216"/>
      <c r="T5024" s="216"/>
      <c r="U5024" s="216"/>
      <c r="V5024" s="216"/>
      <c r="W5024" s="216"/>
      <c r="X5024" s="216"/>
      <c r="Y5024" s="216"/>
      <c r="Z5024" s="216"/>
      <c r="AA5024" s="216"/>
      <c r="AB5024" s="216"/>
      <c r="AC5024" s="216"/>
      <c r="AD5024" s="216"/>
      <c r="AE5024" s="216"/>
      <c r="AF5024" s="216"/>
      <c r="AG5024" s="216"/>
      <c r="AH5024" s="216"/>
      <c r="AI5024" s="216"/>
      <c r="AJ5024" s="216"/>
      <c r="AK5024" s="216"/>
      <c r="AL5024" s="216"/>
      <c r="FY5024" s="184"/>
      <c r="JJ5024" s="184"/>
    </row>
    <row r="5025" spans="2:270">
      <c r="B5025" s="202"/>
      <c r="E5025" s="216"/>
      <c r="F5025" s="216"/>
      <c r="G5025" s="216"/>
      <c r="H5025" s="216"/>
      <c r="I5025" s="216"/>
      <c r="J5025" s="216"/>
      <c r="K5025" s="216"/>
      <c r="L5025" s="216"/>
      <c r="M5025" s="216"/>
      <c r="N5025" s="216"/>
      <c r="O5025" s="216"/>
      <c r="P5025" s="216"/>
      <c r="Q5025" s="216"/>
      <c r="R5025" s="216"/>
      <c r="S5025" s="216"/>
      <c r="T5025" s="216"/>
      <c r="U5025" s="216"/>
      <c r="V5025" s="216"/>
      <c r="W5025" s="216"/>
      <c r="X5025" s="216"/>
      <c r="Y5025" s="216"/>
      <c r="Z5025" s="216"/>
      <c r="AA5025" s="216"/>
      <c r="AB5025" s="216"/>
      <c r="AC5025" s="216"/>
      <c r="AD5025" s="216"/>
      <c r="AE5025" s="216"/>
      <c r="AF5025" s="216"/>
      <c r="AG5025" s="216"/>
      <c r="AH5025" s="216"/>
      <c r="AI5025" s="216"/>
      <c r="AJ5025" s="216"/>
      <c r="AK5025" s="216"/>
      <c r="AL5025" s="216"/>
      <c r="FY5025" s="184"/>
      <c r="JJ5025" s="184"/>
    </row>
    <row r="5026" spans="2:270">
      <c r="B5026" s="202"/>
      <c r="E5026" s="216"/>
      <c r="F5026" s="216"/>
      <c r="G5026" s="216"/>
      <c r="H5026" s="216"/>
      <c r="I5026" s="216"/>
      <c r="J5026" s="216"/>
      <c r="K5026" s="216"/>
      <c r="L5026" s="216"/>
      <c r="M5026" s="216"/>
      <c r="N5026" s="216"/>
      <c r="O5026" s="216"/>
      <c r="P5026" s="216"/>
      <c r="Q5026" s="216"/>
      <c r="R5026" s="216"/>
      <c r="S5026" s="216"/>
      <c r="T5026" s="216"/>
      <c r="U5026" s="216"/>
      <c r="V5026" s="216"/>
      <c r="W5026" s="216"/>
      <c r="X5026" s="216"/>
      <c r="Y5026" s="216"/>
      <c r="Z5026" s="216"/>
      <c r="AA5026" s="216"/>
      <c r="AB5026" s="216"/>
      <c r="AC5026" s="216"/>
      <c r="AD5026" s="216"/>
      <c r="AE5026" s="216"/>
      <c r="AF5026" s="216"/>
      <c r="AG5026" s="216"/>
      <c r="AH5026" s="216"/>
      <c r="AI5026" s="216"/>
      <c r="AJ5026" s="216"/>
      <c r="AK5026" s="216"/>
      <c r="AL5026" s="216"/>
      <c r="FY5026" s="184"/>
      <c r="JJ5026" s="184"/>
    </row>
    <row r="5027" spans="2:270">
      <c r="B5027" s="202"/>
      <c r="E5027" s="216"/>
      <c r="F5027" s="216"/>
      <c r="G5027" s="216"/>
      <c r="H5027" s="216"/>
      <c r="I5027" s="216"/>
      <c r="J5027" s="216"/>
      <c r="K5027" s="216"/>
      <c r="L5027" s="216"/>
      <c r="M5027" s="216"/>
      <c r="N5027" s="216"/>
      <c r="O5027" s="216"/>
      <c r="P5027" s="216"/>
      <c r="Q5027" s="216"/>
      <c r="R5027" s="216"/>
      <c r="S5027" s="216"/>
      <c r="T5027" s="216"/>
      <c r="U5027" s="216"/>
      <c r="V5027" s="216"/>
      <c r="W5027" s="216"/>
      <c r="X5027" s="216"/>
      <c r="Y5027" s="216"/>
      <c r="Z5027" s="216"/>
      <c r="AA5027" s="216"/>
      <c r="AB5027" s="216"/>
      <c r="AC5027" s="216"/>
      <c r="AD5027" s="216"/>
      <c r="AE5027" s="216"/>
      <c r="AF5027" s="216"/>
      <c r="AG5027" s="216"/>
      <c r="AH5027" s="216"/>
      <c r="AI5027" s="216"/>
      <c r="AJ5027" s="216"/>
      <c r="AK5027" s="216"/>
      <c r="AL5027" s="216"/>
      <c r="FY5027" s="184"/>
      <c r="JJ5027" s="184"/>
    </row>
    <row r="5028" spans="2:270">
      <c r="B5028" s="202"/>
      <c r="E5028" s="216"/>
      <c r="F5028" s="216"/>
      <c r="G5028" s="216"/>
      <c r="H5028" s="216"/>
      <c r="I5028" s="216"/>
      <c r="J5028" s="216"/>
      <c r="K5028" s="216"/>
      <c r="L5028" s="216"/>
      <c r="M5028" s="216"/>
      <c r="N5028" s="216"/>
      <c r="O5028" s="216"/>
      <c r="P5028" s="216"/>
      <c r="Q5028" s="216"/>
      <c r="R5028" s="216"/>
      <c r="S5028" s="216"/>
      <c r="T5028" s="216"/>
      <c r="U5028" s="216"/>
      <c r="V5028" s="216"/>
      <c r="W5028" s="216"/>
      <c r="X5028" s="216"/>
      <c r="Y5028" s="216"/>
      <c r="Z5028" s="216"/>
      <c r="AA5028" s="216"/>
      <c r="AB5028" s="216"/>
      <c r="AC5028" s="216"/>
      <c r="AD5028" s="216"/>
      <c r="AE5028" s="216"/>
      <c r="AF5028" s="216"/>
      <c r="AG5028" s="216"/>
      <c r="AH5028" s="216"/>
      <c r="AI5028" s="216"/>
      <c r="AJ5028" s="216"/>
      <c r="AK5028" s="216"/>
      <c r="AL5028" s="216"/>
      <c r="FY5028" s="184"/>
      <c r="JJ5028" s="184"/>
    </row>
    <row r="5029" spans="2:270">
      <c r="B5029" s="202"/>
      <c r="E5029" s="216"/>
      <c r="F5029" s="216"/>
      <c r="G5029" s="216"/>
      <c r="H5029" s="216"/>
      <c r="I5029" s="216"/>
      <c r="J5029" s="216"/>
      <c r="K5029" s="216"/>
      <c r="L5029" s="216"/>
      <c r="M5029" s="216"/>
      <c r="N5029" s="216"/>
      <c r="O5029" s="216"/>
      <c r="P5029" s="216"/>
      <c r="Q5029" s="216"/>
      <c r="R5029" s="216"/>
      <c r="S5029" s="216"/>
      <c r="T5029" s="216"/>
      <c r="U5029" s="216"/>
      <c r="V5029" s="216"/>
      <c r="W5029" s="216"/>
      <c r="X5029" s="216"/>
      <c r="Y5029" s="216"/>
      <c r="Z5029" s="216"/>
      <c r="AA5029" s="216"/>
      <c r="AB5029" s="216"/>
      <c r="AC5029" s="216"/>
      <c r="AD5029" s="216"/>
      <c r="AE5029" s="216"/>
      <c r="AF5029" s="216"/>
      <c r="AG5029" s="216"/>
      <c r="AH5029" s="216"/>
      <c r="AI5029" s="216"/>
      <c r="AJ5029" s="216"/>
      <c r="AK5029" s="216"/>
      <c r="AL5029" s="216"/>
      <c r="FY5029" s="184"/>
      <c r="JJ5029" s="184"/>
    </row>
    <row r="5030" spans="2:270">
      <c r="B5030" s="202"/>
      <c r="E5030" s="216"/>
      <c r="F5030" s="216"/>
      <c r="G5030" s="216"/>
      <c r="H5030" s="216"/>
      <c r="I5030" s="216"/>
      <c r="J5030" s="216"/>
      <c r="K5030" s="216"/>
      <c r="L5030" s="216"/>
      <c r="M5030" s="216"/>
      <c r="N5030" s="216"/>
      <c r="O5030" s="216"/>
      <c r="P5030" s="216"/>
      <c r="Q5030" s="216"/>
      <c r="R5030" s="216"/>
      <c r="S5030" s="216"/>
      <c r="T5030" s="216"/>
      <c r="U5030" s="216"/>
      <c r="V5030" s="216"/>
      <c r="W5030" s="216"/>
      <c r="X5030" s="216"/>
      <c r="Y5030" s="216"/>
      <c r="Z5030" s="216"/>
      <c r="AA5030" s="216"/>
      <c r="AB5030" s="216"/>
      <c r="AC5030" s="216"/>
      <c r="AD5030" s="216"/>
      <c r="AE5030" s="216"/>
      <c r="AF5030" s="216"/>
      <c r="AG5030" s="216"/>
      <c r="AH5030" s="216"/>
      <c r="AI5030" s="216"/>
      <c r="AJ5030" s="216"/>
      <c r="AK5030" s="216"/>
      <c r="AL5030" s="216"/>
      <c r="FY5030" s="184"/>
      <c r="JJ5030" s="184"/>
    </row>
    <row r="5031" spans="2:270">
      <c r="B5031" s="202"/>
      <c r="E5031" s="216"/>
      <c r="F5031" s="216"/>
      <c r="G5031" s="216"/>
      <c r="H5031" s="216"/>
      <c r="I5031" s="216"/>
      <c r="J5031" s="216"/>
      <c r="K5031" s="216"/>
      <c r="L5031" s="216"/>
      <c r="M5031" s="216"/>
      <c r="N5031" s="216"/>
      <c r="O5031" s="216"/>
      <c r="P5031" s="216"/>
      <c r="Q5031" s="216"/>
      <c r="R5031" s="216"/>
      <c r="S5031" s="216"/>
      <c r="T5031" s="216"/>
      <c r="U5031" s="216"/>
      <c r="V5031" s="216"/>
      <c r="W5031" s="216"/>
      <c r="X5031" s="216"/>
      <c r="Y5031" s="216"/>
      <c r="Z5031" s="216"/>
      <c r="AA5031" s="216"/>
      <c r="AB5031" s="216"/>
      <c r="AC5031" s="216"/>
      <c r="AD5031" s="216"/>
      <c r="AE5031" s="216"/>
      <c r="AF5031" s="216"/>
      <c r="AG5031" s="216"/>
      <c r="AH5031" s="216"/>
      <c r="AI5031" s="216"/>
      <c r="AJ5031" s="216"/>
      <c r="AK5031" s="216"/>
      <c r="AL5031" s="216"/>
      <c r="FY5031" s="184"/>
      <c r="JJ5031" s="184"/>
    </row>
    <row r="5032" spans="2:270">
      <c r="B5032" s="202"/>
      <c r="E5032" s="216"/>
      <c r="F5032" s="216"/>
      <c r="G5032" s="216"/>
      <c r="H5032" s="216"/>
      <c r="I5032" s="216"/>
      <c r="J5032" s="216"/>
      <c r="K5032" s="216"/>
      <c r="L5032" s="216"/>
      <c r="M5032" s="216"/>
      <c r="N5032" s="216"/>
      <c r="O5032" s="216"/>
      <c r="P5032" s="216"/>
      <c r="Q5032" s="216"/>
      <c r="R5032" s="216"/>
      <c r="S5032" s="216"/>
      <c r="T5032" s="216"/>
      <c r="U5032" s="216"/>
      <c r="V5032" s="216"/>
      <c r="W5032" s="216"/>
      <c r="X5032" s="216"/>
      <c r="Y5032" s="216"/>
      <c r="Z5032" s="216"/>
      <c r="AA5032" s="216"/>
      <c r="AB5032" s="216"/>
      <c r="AC5032" s="216"/>
      <c r="AD5032" s="216"/>
      <c r="AE5032" s="216"/>
      <c r="AF5032" s="216"/>
      <c r="AG5032" s="216"/>
      <c r="AH5032" s="216"/>
      <c r="AI5032" s="216"/>
      <c r="AJ5032" s="216"/>
      <c r="AK5032" s="216"/>
      <c r="AL5032" s="216"/>
      <c r="FY5032" s="184"/>
      <c r="JJ5032" s="184"/>
    </row>
    <row r="5033" spans="2:270">
      <c r="B5033" s="202"/>
      <c r="E5033" s="216"/>
      <c r="F5033" s="216"/>
      <c r="G5033" s="216"/>
      <c r="H5033" s="216"/>
      <c r="I5033" s="216"/>
      <c r="J5033" s="216"/>
      <c r="K5033" s="216"/>
      <c r="L5033" s="216"/>
      <c r="M5033" s="216"/>
      <c r="N5033" s="216"/>
      <c r="O5033" s="216"/>
      <c r="P5033" s="216"/>
      <c r="Q5033" s="216"/>
      <c r="R5033" s="216"/>
      <c r="S5033" s="216"/>
      <c r="T5033" s="216"/>
      <c r="U5033" s="216"/>
      <c r="V5033" s="216"/>
      <c r="W5033" s="216"/>
      <c r="X5033" s="216"/>
      <c r="Y5033" s="216"/>
      <c r="Z5033" s="216"/>
      <c r="AA5033" s="216"/>
      <c r="AB5033" s="216"/>
      <c r="AC5033" s="216"/>
      <c r="AD5033" s="216"/>
      <c r="AE5033" s="216"/>
      <c r="AF5033" s="216"/>
      <c r="AG5033" s="216"/>
      <c r="AH5033" s="216"/>
      <c r="AI5033" s="216"/>
      <c r="AJ5033" s="216"/>
      <c r="AK5033" s="216"/>
      <c r="AL5033" s="216"/>
      <c r="FY5033" s="184"/>
      <c r="JJ5033" s="184"/>
    </row>
    <row r="5034" spans="2:270">
      <c r="B5034" s="202"/>
      <c r="E5034" s="216"/>
      <c r="F5034" s="216"/>
      <c r="G5034" s="216"/>
      <c r="H5034" s="216"/>
      <c r="I5034" s="216"/>
      <c r="J5034" s="216"/>
      <c r="K5034" s="216"/>
      <c r="L5034" s="216"/>
      <c r="M5034" s="216"/>
      <c r="N5034" s="216"/>
      <c r="O5034" s="216"/>
      <c r="P5034" s="216"/>
      <c r="Q5034" s="216"/>
      <c r="R5034" s="216"/>
      <c r="S5034" s="216"/>
      <c r="T5034" s="216"/>
      <c r="U5034" s="216"/>
      <c r="V5034" s="216"/>
      <c r="W5034" s="216"/>
      <c r="X5034" s="216"/>
      <c r="Y5034" s="216"/>
      <c r="Z5034" s="216"/>
      <c r="AA5034" s="216"/>
      <c r="AB5034" s="216"/>
      <c r="AC5034" s="216"/>
      <c r="AD5034" s="216"/>
      <c r="AE5034" s="216"/>
      <c r="AF5034" s="216"/>
      <c r="AG5034" s="216"/>
      <c r="AH5034" s="216"/>
      <c r="AI5034" s="216"/>
      <c r="AJ5034" s="216"/>
      <c r="AK5034" s="216"/>
      <c r="AL5034" s="216"/>
      <c r="FY5034" s="184"/>
      <c r="JJ5034" s="184"/>
    </row>
    <row r="5035" spans="2:270">
      <c r="B5035" s="202"/>
      <c r="E5035" s="216"/>
      <c r="F5035" s="216"/>
      <c r="G5035" s="216"/>
      <c r="H5035" s="216"/>
      <c r="I5035" s="216"/>
      <c r="J5035" s="216"/>
      <c r="K5035" s="216"/>
      <c r="L5035" s="216"/>
      <c r="M5035" s="216"/>
      <c r="N5035" s="216"/>
      <c r="O5035" s="216"/>
      <c r="P5035" s="216"/>
      <c r="Q5035" s="216"/>
      <c r="R5035" s="216"/>
      <c r="S5035" s="216"/>
      <c r="T5035" s="216"/>
      <c r="U5035" s="216"/>
      <c r="V5035" s="216"/>
      <c r="W5035" s="216"/>
      <c r="X5035" s="216"/>
      <c r="Y5035" s="216"/>
      <c r="Z5035" s="216"/>
      <c r="AA5035" s="216"/>
      <c r="AB5035" s="216"/>
      <c r="AC5035" s="216"/>
      <c r="AD5035" s="216"/>
      <c r="AE5035" s="216"/>
      <c r="AF5035" s="216"/>
      <c r="AG5035" s="216"/>
      <c r="AH5035" s="216"/>
      <c r="AI5035" s="216"/>
      <c r="AJ5035" s="216"/>
      <c r="AK5035" s="216"/>
      <c r="AL5035" s="216"/>
      <c r="FY5035" s="184"/>
      <c r="JJ5035" s="184"/>
    </row>
    <row r="5036" spans="2:270">
      <c r="B5036" s="202"/>
      <c r="E5036" s="216"/>
      <c r="F5036" s="216"/>
      <c r="G5036" s="216"/>
      <c r="H5036" s="216"/>
      <c r="I5036" s="216"/>
      <c r="J5036" s="216"/>
      <c r="K5036" s="216"/>
      <c r="L5036" s="216"/>
      <c r="M5036" s="216"/>
      <c r="N5036" s="216"/>
      <c r="O5036" s="216"/>
      <c r="P5036" s="216"/>
      <c r="Q5036" s="216"/>
      <c r="R5036" s="216"/>
      <c r="S5036" s="216"/>
      <c r="T5036" s="216"/>
      <c r="U5036" s="216"/>
      <c r="V5036" s="216"/>
      <c r="W5036" s="216"/>
      <c r="X5036" s="216"/>
      <c r="Y5036" s="216"/>
      <c r="Z5036" s="216"/>
      <c r="AA5036" s="216"/>
      <c r="AB5036" s="216"/>
      <c r="AC5036" s="216"/>
      <c r="AD5036" s="216"/>
      <c r="AE5036" s="216"/>
      <c r="AF5036" s="216"/>
      <c r="AG5036" s="216"/>
      <c r="AH5036" s="216"/>
      <c r="AI5036" s="216"/>
      <c r="AJ5036" s="216"/>
      <c r="AK5036" s="216"/>
      <c r="AL5036" s="216"/>
      <c r="FY5036" s="184"/>
      <c r="JJ5036" s="184"/>
    </row>
    <row r="5037" spans="2:270">
      <c r="B5037" s="202"/>
      <c r="E5037" s="216"/>
      <c r="F5037" s="216"/>
      <c r="G5037" s="216"/>
      <c r="H5037" s="216"/>
      <c r="I5037" s="216"/>
      <c r="J5037" s="216"/>
      <c r="K5037" s="216"/>
      <c r="L5037" s="216"/>
      <c r="M5037" s="216"/>
      <c r="N5037" s="216"/>
      <c r="O5037" s="216"/>
      <c r="P5037" s="216"/>
      <c r="Q5037" s="216"/>
      <c r="R5037" s="216"/>
      <c r="S5037" s="216"/>
      <c r="T5037" s="216"/>
      <c r="U5037" s="216"/>
      <c r="V5037" s="216"/>
      <c r="W5037" s="216"/>
      <c r="X5037" s="216"/>
      <c r="Y5037" s="216"/>
      <c r="Z5037" s="216"/>
      <c r="AA5037" s="216"/>
      <c r="AB5037" s="216"/>
      <c r="AC5037" s="216"/>
      <c r="AD5037" s="216"/>
      <c r="AE5037" s="216"/>
      <c r="AF5037" s="216"/>
      <c r="AG5037" s="216"/>
      <c r="AH5037" s="216"/>
      <c r="AI5037" s="216"/>
      <c r="AJ5037" s="216"/>
      <c r="AK5037" s="216"/>
      <c r="AL5037" s="216"/>
      <c r="FY5037" s="184"/>
      <c r="JJ5037" s="184"/>
    </row>
    <row r="5038" spans="2:270">
      <c r="B5038" s="202"/>
      <c r="E5038" s="216"/>
      <c r="F5038" s="216"/>
      <c r="G5038" s="216"/>
      <c r="H5038" s="216"/>
      <c r="I5038" s="216"/>
      <c r="J5038" s="216"/>
      <c r="K5038" s="216"/>
      <c r="L5038" s="216"/>
      <c r="M5038" s="216"/>
      <c r="N5038" s="216"/>
      <c r="O5038" s="216"/>
      <c r="P5038" s="216"/>
      <c r="Q5038" s="216"/>
      <c r="R5038" s="216"/>
      <c r="S5038" s="216"/>
      <c r="T5038" s="216"/>
      <c r="U5038" s="216"/>
      <c r="V5038" s="216"/>
      <c r="W5038" s="216"/>
      <c r="X5038" s="216"/>
      <c r="Y5038" s="216"/>
      <c r="Z5038" s="216"/>
      <c r="AA5038" s="216"/>
      <c r="AB5038" s="216"/>
      <c r="AC5038" s="216"/>
      <c r="AD5038" s="216"/>
      <c r="AE5038" s="216"/>
      <c r="AF5038" s="216"/>
      <c r="AG5038" s="216"/>
      <c r="AH5038" s="216"/>
      <c r="AI5038" s="216"/>
      <c r="AJ5038" s="216"/>
      <c r="AK5038" s="216"/>
      <c r="AL5038" s="216"/>
      <c r="FY5038" s="184"/>
      <c r="JJ5038" s="184"/>
    </row>
    <row r="5039" spans="2:270">
      <c r="B5039" s="202"/>
      <c r="E5039" s="216"/>
      <c r="F5039" s="216"/>
      <c r="G5039" s="216"/>
      <c r="H5039" s="216"/>
      <c r="I5039" s="216"/>
      <c r="J5039" s="216"/>
      <c r="K5039" s="216"/>
      <c r="L5039" s="216"/>
      <c r="M5039" s="216"/>
      <c r="N5039" s="216"/>
      <c r="O5039" s="216"/>
      <c r="P5039" s="216"/>
      <c r="Q5039" s="216"/>
      <c r="R5039" s="216"/>
      <c r="S5039" s="216"/>
      <c r="T5039" s="216"/>
      <c r="U5039" s="216"/>
      <c r="V5039" s="216"/>
      <c r="W5039" s="216"/>
      <c r="X5039" s="216"/>
      <c r="Y5039" s="216"/>
      <c r="Z5039" s="216"/>
      <c r="AA5039" s="216"/>
      <c r="AB5039" s="216"/>
      <c r="AC5039" s="216"/>
      <c r="AD5039" s="216"/>
      <c r="AE5039" s="216"/>
      <c r="AF5039" s="216"/>
      <c r="AG5039" s="216"/>
      <c r="AH5039" s="216"/>
      <c r="AI5039" s="216"/>
      <c r="AJ5039" s="216"/>
      <c r="AK5039" s="216"/>
      <c r="AL5039" s="216"/>
      <c r="FY5039" s="184"/>
      <c r="JJ5039" s="184"/>
    </row>
    <row r="5040" spans="2:270">
      <c r="B5040" s="202"/>
      <c r="E5040" s="216"/>
      <c r="F5040" s="216"/>
      <c r="G5040" s="216"/>
      <c r="H5040" s="216"/>
      <c r="I5040" s="216"/>
      <c r="J5040" s="216"/>
      <c r="K5040" s="216"/>
      <c r="L5040" s="216"/>
      <c r="M5040" s="216"/>
      <c r="N5040" s="216"/>
      <c r="O5040" s="216"/>
      <c r="P5040" s="216"/>
      <c r="Q5040" s="216"/>
      <c r="R5040" s="216"/>
      <c r="S5040" s="216"/>
      <c r="T5040" s="216"/>
      <c r="U5040" s="216"/>
      <c r="V5040" s="216"/>
      <c r="W5040" s="216"/>
      <c r="X5040" s="216"/>
      <c r="Y5040" s="216"/>
      <c r="Z5040" s="216"/>
      <c r="AA5040" s="216"/>
      <c r="AB5040" s="216"/>
      <c r="AC5040" s="216"/>
      <c r="AD5040" s="216"/>
      <c r="AE5040" s="216"/>
      <c r="AF5040" s="216"/>
      <c r="AG5040" s="216"/>
      <c r="AH5040" s="216"/>
      <c r="AI5040" s="216"/>
      <c r="AJ5040" s="216"/>
      <c r="AK5040" s="216"/>
      <c r="AL5040" s="216"/>
      <c r="FY5040" s="184"/>
      <c r="JJ5040" s="184"/>
    </row>
    <row r="5041" spans="2:270">
      <c r="B5041" s="202"/>
      <c r="E5041" s="216"/>
      <c r="F5041" s="216"/>
      <c r="G5041" s="216"/>
      <c r="H5041" s="216"/>
      <c r="I5041" s="216"/>
      <c r="J5041" s="216"/>
      <c r="K5041" s="216"/>
      <c r="L5041" s="216"/>
      <c r="M5041" s="216"/>
      <c r="N5041" s="216"/>
      <c r="O5041" s="216"/>
      <c r="P5041" s="216"/>
      <c r="Q5041" s="216"/>
      <c r="R5041" s="216"/>
      <c r="S5041" s="216"/>
      <c r="T5041" s="216"/>
      <c r="U5041" s="216"/>
      <c r="V5041" s="216"/>
      <c r="W5041" s="216"/>
      <c r="X5041" s="216"/>
      <c r="Y5041" s="216"/>
      <c r="Z5041" s="216"/>
      <c r="AA5041" s="216"/>
      <c r="AB5041" s="216"/>
      <c r="AC5041" s="216"/>
      <c r="AD5041" s="216"/>
      <c r="AE5041" s="216"/>
      <c r="AF5041" s="216"/>
      <c r="AG5041" s="216"/>
      <c r="AH5041" s="216"/>
      <c r="AI5041" s="216"/>
      <c r="AJ5041" s="216"/>
      <c r="AK5041" s="216"/>
      <c r="AL5041" s="216"/>
      <c r="FY5041" s="184"/>
      <c r="JJ5041" s="184"/>
    </row>
    <row r="5042" spans="2:270">
      <c r="B5042" s="202"/>
      <c r="E5042" s="216"/>
      <c r="F5042" s="216"/>
      <c r="G5042" s="216"/>
      <c r="H5042" s="216"/>
      <c r="I5042" s="216"/>
      <c r="J5042" s="216"/>
      <c r="K5042" s="216"/>
      <c r="L5042" s="216"/>
      <c r="M5042" s="216"/>
      <c r="N5042" s="216"/>
      <c r="O5042" s="216"/>
      <c r="P5042" s="216"/>
      <c r="Q5042" s="216"/>
      <c r="R5042" s="216"/>
      <c r="S5042" s="216"/>
      <c r="T5042" s="216"/>
      <c r="U5042" s="216"/>
      <c r="V5042" s="216"/>
      <c r="W5042" s="216"/>
      <c r="X5042" s="216"/>
      <c r="Y5042" s="216"/>
      <c r="Z5042" s="216"/>
      <c r="AA5042" s="216"/>
      <c r="AB5042" s="216"/>
      <c r="AC5042" s="216"/>
      <c r="AD5042" s="216"/>
      <c r="AE5042" s="216"/>
      <c r="AF5042" s="216"/>
      <c r="AG5042" s="216"/>
      <c r="AH5042" s="216"/>
      <c r="AI5042" s="216"/>
      <c r="AJ5042" s="216"/>
      <c r="AK5042" s="216"/>
      <c r="AL5042" s="216"/>
      <c r="FY5042" s="184"/>
      <c r="JJ5042" s="184"/>
    </row>
    <row r="5043" spans="2:270">
      <c r="B5043" s="202"/>
      <c r="E5043" s="216"/>
      <c r="F5043" s="216"/>
      <c r="G5043" s="216"/>
      <c r="H5043" s="216"/>
      <c r="I5043" s="216"/>
      <c r="J5043" s="216"/>
      <c r="K5043" s="216"/>
      <c r="L5043" s="216"/>
      <c r="M5043" s="216"/>
      <c r="N5043" s="216"/>
      <c r="O5043" s="216"/>
      <c r="P5043" s="216"/>
      <c r="Q5043" s="216"/>
      <c r="R5043" s="216"/>
      <c r="S5043" s="216"/>
      <c r="T5043" s="216"/>
      <c r="U5043" s="216"/>
      <c r="V5043" s="216"/>
      <c r="W5043" s="216"/>
      <c r="X5043" s="216"/>
      <c r="Y5043" s="216"/>
      <c r="Z5043" s="216"/>
      <c r="AA5043" s="216"/>
      <c r="AB5043" s="216"/>
      <c r="AC5043" s="216"/>
      <c r="AD5043" s="216"/>
      <c r="AE5043" s="216"/>
      <c r="AF5043" s="216"/>
      <c r="AG5043" s="216"/>
      <c r="AH5043" s="216"/>
      <c r="AI5043" s="216"/>
      <c r="AJ5043" s="216"/>
      <c r="AK5043" s="216"/>
      <c r="AL5043" s="216"/>
      <c r="FY5043" s="184"/>
      <c r="JJ5043" s="184"/>
    </row>
    <row r="5044" spans="2:270">
      <c r="B5044" s="202"/>
      <c r="E5044" s="216"/>
      <c r="F5044" s="216"/>
      <c r="G5044" s="216"/>
      <c r="H5044" s="216"/>
      <c r="I5044" s="216"/>
      <c r="J5044" s="216"/>
      <c r="K5044" s="216"/>
      <c r="L5044" s="216"/>
      <c r="M5044" s="216"/>
      <c r="N5044" s="216"/>
      <c r="O5044" s="216"/>
      <c r="P5044" s="216"/>
      <c r="Q5044" s="216"/>
      <c r="R5044" s="216"/>
      <c r="S5044" s="216"/>
      <c r="T5044" s="216"/>
      <c r="U5044" s="216"/>
      <c r="V5044" s="216"/>
      <c r="W5044" s="216"/>
      <c r="X5044" s="216"/>
      <c r="Y5044" s="216"/>
      <c r="Z5044" s="216"/>
      <c r="AA5044" s="216"/>
      <c r="AB5044" s="216"/>
      <c r="AC5044" s="216"/>
      <c r="AD5044" s="216"/>
      <c r="AE5044" s="216"/>
      <c r="AF5044" s="216"/>
      <c r="AG5044" s="216"/>
      <c r="AH5044" s="216"/>
      <c r="AI5044" s="216"/>
      <c r="AJ5044" s="216"/>
      <c r="AK5044" s="216"/>
      <c r="AL5044" s="216"/>
      <c r="FY5044" s="184"/>
      <c r="JJ5044" s="184"/>
    </row>
    <row r="5045" spans="2:270">
      <c r="B5045" s="202"/>
      <c r="E5045" s="216"/>
      <c r="F5045" s="216"/>
      <c r="G5045" s="216"/>
      <c r="H5045" s="216"/>
      <c r="I5045" s="216"/>
      <c r="J5045" s="216"/>
      <c r="K5045" s="216"/>
      <c r="L5045" s="216"/>
      <c r="M5045" s="216"/>
      <c r="N5045" s="216"/>
      <c r="O5045" s="216"/>
      <c r="P5045" s="216"/>
      <c r="Q5045" s="216"/>
      <c r="R5045" s="216"/>
      <c r="S5045" s="216"/>
      <c r="T5045" s="216"/>
      <c r="U5045" s="216"/>
      <c r="V5045" s="216"/>
      <c r="W5045" s="216"/>
      <c r="X5045" s="216"/>
      <c r="Y5045" s="216"/>
      <c r="Z5045" s="216"/>
      <c r="AA5045" s="216"/>
      <c r="AB5045" s="216"/>
      <c r="AC5045" s="216"/>
      <c r="AD5045" s="216"/>
      <c r="AE5045" s="216"/>
      <c r="AF5045" s="216"/>
      <c r="AG5045" s="216"/>
      <c r="AH5045" s="216"/>
      <c r="AI5045" s="216"/>
      <c r="AJ5045" s="216"/>
      <c r="AK5045" s="216"/>
      <c r="AL5045" s="216"/>
      <c r="FY5045" s="184"/>
      <c r="JJ5045" s="184"/>
    </row>
    <row r="5046" spans="2:270">
      <c r="B5046" s="202"/>
      <c r="E5046" s="216"/>
      <c r="F5046" s="216"/>
      <c r="G5046" s="216"/>
      <c r="H5046" s="216"/>
      <c r="I5046" s="216"/>
      <c r="J5046" s="216"/>
      <c r="K5046" s="216"/>
      <c r="L5046" s="216"/>
      <c r="M5046" s="216"/>
      <c r="N5046" s="216"/>
      <c r="O5046" s="216"/>
      <c r="P5046" s="216"/>
      <c r="Q5046" s="216"/>
      <c r="R5046" s="216"/>
      <c r="S5046" s="216"/>
      <c r="T5046" s="216"/>
      <c r="U5046" s="216"/>
      <c r="V5046" s="216"/>
      <c r="W5046" s="216"/>
      <c r="X5046" s="216"/>
      <c r="Y5046" s="216"/>
      <c r="Z5046" s="216"/>
      <c r="AA5046" s="216"/>
      <c r="AB5046" s="216"/>
      <c r="AC5046" s="216"/>
      <c r="AD5046" s="216"/>
      <c r="AE5046" s="216"/>
      <c r="AF5046" s="216"/>
      <c r="AG5046" s="216"/>
      <c r="AH5046" s="216"/>
      <c r="AI5046" s="216"/>
      <c r="AJ5046" s="216"/>
      <c r="AK5046" s="216"/>
      <c r="AL5046" s="216"/>
      <c r="FY5046" s="184"/>
      <c r="JJ5046" s="184"/>
    </row>
    <row r="5047" spans="2:270">
      <c r="B5047" s="202"/>
      <c r="E5047" s="216"/>
      <c r="F5047" s="216"/>
      <c r="G5047" s="216"/>
      <c r="H5047" s="216"/>
      <c r="I5047" s="216"/>
      <c r="J5047" s="216"/>
      <c r="K5047" s="216"/>
      <c r="L5047" s="216"/>
      <c r="M5047" s="216"/>
      <c r="N5047" s="216"/>
      <c r="O5047" s="216"/>
      <c r="P5047" s="216"/>
      <c r="Q5047" s="216"/>
      <c r="R5047" s="216"/>
      <c r="S5047" s="216"/>
      <c r="T5047" s="216"/>
      <c r="U5047" s="216"/>
      <c r="V5047" s="216"/>
      <c r="W5047" s="216"/>
      <c r="X5047" s="216"/>
      <c r="Y5047" s="216"/>
      <c r="Z5047" s="216"/>
      <c r="AA5047" s="216"/>
      <c r="AB5047" s="216"/>
      <c r="AC5047" s="216"/>
      <c r="AD5047" s="216"/>
      <c r="AE5047" s="216"/>
      <c r="AF5047" s="216"/>
      <c r="AG5047" s="216"/>
      <c r="AH5047" s="216"/>
      <c r="AI5047" s="216"/>
      <c r="AJ5047" s="216"/>
      <c r="AK5047" s="216"/>
      <c r="AL5047" s="216"/>
      <c r="FY5047" s="184"/>
      <c r="JJ5047" s="184"/>
    </row>
    <row r="5048" spans="2:270">
      <c r="B5048" s="202"/>
      <c r="E5048" s="216"/>
      <c r="F5048" s="216"/>
      <c r="G5048" s="216"/>
      <c r="H5048" s="216"/>
      <c r="I5048" s="216"/>
      <c r="J5048" s="216"/>
      <c r="K5048" s="216"/>
      <c r="L5048" s="216"/>
      <c r="M5048" s="216"/>
      <c r="N5048" s="216"/>
      <c r="O5048" s="216"/>
      <c r="P5048" s="216"/>
      <c r="Q5048" s="216"/>
      <c r="R5048" s="216"/>
      <c r="S5048" s="216"/>
      <c r="T5048" s="216"/>
      <c r="U5048" s="216"/>
      <c r="V5048" s="216"/>
      <c r="W5048" s="216"/>
      <c r="X5048" s="216"/>
      <c r="Y5048" s="216"/>
      <c r="Z5048" s="216"/>
      <c r="AA5048" s="216"/>
      <c r="AB5048" s="216"/>
      <c r="AC5048" s="216"/>
      <c r="AD5048" s="216"/>
      <c r="AE5048" s="216"/>
      <c r="AF5048" s="216"/>
      <c r="AG5048" s="216"/>
      <c r="AH5048" s="216"/>
      <c r="AI5048" s="216"/>
      <c r="AJ5048" s="216"/>
      <c r="AK5048" s="216"/>
      <c r="AL5048" s="216"/>
      <c r="FY5048" s="184"/>
      <c r="JJ5048" s="184"/>
    </row>
    <row r="5049" spans="2:270">
      <c r="B5049" s="202"/>
      <c r="E5049" s="216"/>
      <c r="F5049" s="216"/>
      <c r="G5049" s="216"/>
      <c r="H5049" s="216"/>
      <c r="I5049" s="216"/>
      <c r="J5049" s="216"/>
      <c r="K5049" s="216"/>
      <c r="L5049" s="216"/>
      <c r="M5049" s="216"/>
      <c r="N5049" s="216"/>
      <c r="O5049" s="216"/>
      <c r="P5049" s="216"/>
      <c r="Q5049" s="216"/>
      <c r="R5049" s="216"/>
      <c r="S5049" s="216"/>
      <c r="T5049" s="216"/>
      <c r="U5049" s="216"/>
      <c r="V5049" s="216"/>
      <c r="W5049" s="216"/>
      <c r="X5049" s="216"/>
      <c r="Y5049" s="216"/>
      <c r="Z5049" s="216"/>
      <c r="AA5049" s="216"/>
      <c r="AB5049" s="216"/>
      <c r="AC5049" s="216"/>
      <c r="AD5049" s="216"/>
      <c r="AE5049" s="216"/>
      <c r="AF5049" s="216"/>
      <c r="AG5049" s="216"/>
      <c r="AH5049" s="216"/>
      <c r="AI5049" s="216"/>
      <c r="AJ5049" s="216"/>
      <c r="AK5049" s="216"/>
      <c r="AL5049" s="216"/>
      <c r="FY5049" s="184"/>
      <c r="JJ5049" s="184"/>
    </row>
    <row r="5050" spans="2:270">
      <c r="B5050" s="202"/>
      <c r="E5050" s="216"/>
      <c r="F5050" s="216"/>
      <c r="G5050" s="216"/>
      <c r="H5050" s="216"/>
      <c r="I5050" s="216"/>
      <c r="J5050" s="216"/>
      <c r="K5050" s="216"/>
      <c r="L5050" s="216"/>
      <c r="M5050" s="216"/>
      <c r="N5050" s="216"/>
      <c r="O5050" s="216"/>
      <c r="P5050" s="216"/>
      <c r="Q5050" s="216"/>
      <c r="R5050" s="216"/>
      <c r="S5050" s="216"/>
      <c r="T5050" s="216"/>
      <c r="U5050" s="216"/>
      <c r="V5050" s="216"/>
      <c r="W5050" s="216"/>
      <c r="X5050" s="216"/>
      <c r="Y5050" s="216"/>
      <c r="Z5050" s="216"/>
      <c r="AA5050" s="216"/>
      <c r="AB5050" s="216"/>
      <c r="AC5050" s="216"/>
      <c r="AD5050" s="216"/>
      <c r="AE5050" s="216"/>
      <c r="AF5050" s="216"/>
      <c r="AG5050" s="216"/>
      <c r="AH5050" s="216"/>
      <c r="AI5050" s="216"/>
      <c r="AJ5050" s="216"/>
      <c r="AK5050" s="216"/>
      <c r="AL5050" s="216"/>
      <c r="FY5050" s="184"/>
      <c r="JJ5050" s="184"/>
    </row>
    <row r="5051" spans="2:270">
      <c r="B5051" s="202"/>
      <c r="E5051" s="216"/>
      <c r="F5051" s="216"/>
      <c r="G5051" s="216"/>
      <c r="H5051" s="216"/>
      <c r="I5051" s="216"/>
      <c r="J5051" s="216"/>
      <c r="K5051" s="216"/>
      <c r="L5051" s="216"/>
      <c r="M5051" s="216"/>
      <c r="N5051" s="216"/>
      <c r="O5051" s="216"/>
      <c r="P5051" s="216"/>
      <c r="Q5051" s="216"/>
      <c r="R5051" s="216"/>
      <c r="S5051" s="216"/>
      <c r="T5051" s="216"/>
      <c r="U5051" s="216"/>
      <c r="V5051" s="216"/>
      <c r="W5051" s="216"/>
      <c r="X5051" s="216"/>
      <c r="Y5051" s="216"/>
      <c r="Z5051" s="216"/>
      <c r="AA5051" s="216"/>
      <c r="AB5051" s="216"/>
      <c r="AC5051" s="216"/>
      <c r="AD5051" s="216"/>
      <c r="AE5051" s="216"/>
      <c r="AF5051" s="216"/>
      <c r="AG5051" s="216"/>
      <c r="AH5051" s="216"/>
      <c r="AI5051" s="216"/>
      <c r="AJ5051" s="216"/>
      <c r="AK5051" s="216"/>
      <c r="AL5051" s="216"/>
      <c r="FY5051" s="184"/>
      <c r="JJ5051" s="184"/>
    </row>
    <row r="5052" spans="2:270">
      <c r="B5052" s="202"/>
      <c r="E5052" s="216"/>
      <c r="F5052" s="216"/>
      <c r="G5052" s="216"/>
      <c r="H5052" s="216"/>
      <c r="I5052" s="216"/>
      <c r="J5052" s="216"/>
      <c r="K5052" s="216"/>
      <c r="L5052" s="216"/>
      <c r="M5052" s="216"/>
      <c r="N5052" s="216"/>
      <c r="O5052" s="216"/>
      <c r="P5052" s="216"/>
      <c r="Q5052" s="216"/>
      <c r="R5052" s="216"/>
      <c r="S5052" s="216"/>
      <c r="T5052" s="216"/>
      <c r="U5052" s="216"/>
      <c r="V5052" s="216"/>
      <c r="W5052" s="216"/>
      <c r="X5052" s="216"/>
      <c r="Y5052" s="216"/>
      <c r="Z5052" s="216"/>
      <c r="AA5052" s="216"/>
      <c r="AB5052" s="216"/>
      <c r="AC5052" s="216"/>
      <c r="AD5052" s="216"/>
      <c r="AE5052" s="216"/>
      <c r="AF5052" s="216"/>
      <c r="AG5052" s="216"/>
      <c r="AH5052" s="216"/>
      <c r="AI5052" s="216"/>
      <c r="AJ5052" s="216"/>
      <c r="AK5052" s="216"/>
      <c r="AL5052" s="216"/>
      <c r="FY5052" s="184"/>
      <c r="JJ5052" s="184"/>
    </row>
    <row r="5053" spans="2:270">
      <c r="B5053" s="202"/>
      <c r="E5053" s="216"/>
      <c r="F5053" s="216"/>
      <c r="G5053" s="216"/>
      <c r="H5053" s="216"/>
      <c r="I5053" s="216"/>
      <c r="J5053" s="216"/>
      <c r="K5053" s="216"/>
      <c r="L5053" s="216"/>
      <c r="M5053" s="216"/>
      <c r="N5053" s="216"/>
      <c r="O5053" s="216"/>
      <c r="P5053" s="216"/>
      <c r="Q5053" s="216"/>
      <c r="R5053" s="216"/>
      <c r="S5053" s="216"/>
      <c r="T5053" s="216"/>
      <c r="U5053" s="216"/>
      <c r="V5053" s="216"/>
      <c r="W5053" s="216"/>
      <c r="X5053" s="216"/>
      <c r="Y5053" s="216"/>
      <c r="Z5053" s="216"/>
      <c r="AA5053" s="216"/>
      <c r="AB5053" s="216"/>
      <c r="AC5053" s="216"/>
      <c r="AD5053" s="216"/>
      <c r="AE5053" s="216"/>
      <c r="AF5053" s="216"/>
      <c r="AG5053" s="216"/>
      <c r="AH5053" s="216"/>
      <c r="AI5053" s="216"/>
      <c r="AJ5053" s="216"/>
      <c r="AK5053" s="216"/>
      <c r="AL5053" s="216"/>
      <c r="FY5053" s="184"/>
      <c r="JJ5053" s="184"/>
    </row>
    <row r="5054" spans="2:270">
      <c r="B5054" s="202"/>
      <c r="E5054" s="216"/>
      <c r="F5054" s="216"/>
      <c r="G5054" s="216"/>
      <c r="H5054" s="216"/>
      <c r="I5054" s="216"/>
      <c r="J5054" s="216"/>
      <c r="K5054" s="216"/>
      <c r="L5054" s="216"/>
      <c r="M5054" s="216"/>
      <c r="N5054" s="216"/>
      <c r="O5054" s="216"/>
      <c r="P5054" s="216"/>
      <c r="Q5054" s="216"/>
      <c r="R5054" s="216"/>
      <c r="S5054" s="216"/>
      <c r="T5054" s="216"/>
      <c r="U5054" s="216"/>
      <c r="V5054" s="216"/>
      <c r="W5054" s="216"/>
      <c r="X5054" s="216"/>
      <c r="Y5054" s="216"/>
      <c r="Z5054" s="216"/>
      <c r="AA5054" s="216"/>
      <c r="AB5054" s="216"/>
      <c r="AC5054" s="216"/>
      <c r="AD5054" s="216"/>
      <c r="AE5054" s="216"/>
      <c r="AF5054" s="216"/>
      <c r="AG5054" s="216"/>
      <c r="AH5054" s="216"/>
      <c r="AI5054" s="216"/>
      <c r="AJ5054" s="216"/>
      <c r="AK5054" s="216"/>
      <c r="AL5054" s="216"/>
      <c r="FY5054" s="184"/>
      <c r="JJ5054" s="184"/>
    </row>
    <row r="5055" spans="2:270">
      <c r="B5055" s="202"/>
      <c r="E5055" s="216"/>
      <c r="F5055" s="216"/>
      <c r="G5055" s="216"/>
      <c r="H5055" s="216"/>
      <c r="I5055" s="216"/>
      <c r="J5055" s="216"/>
      <c r="K5055" s="216"/>
      <c r="L5055" s="216"/>
      <c r="M5055" s="216"/>
      <c r="N5055" s="216"/>
      <c r="O5055" s="216"/>
      <c r="P5055" s="216"/>
      <c r="Q5055" s="216"/>
      <c r="R5055" s="216"/>
      <c r="S5055" s="216"/>
      <c r="T5055" s="216"/>
      <c r="U5055" s="216"/>
      <c r="V5055" s="216"/>
      <c r="W5055" s="216"/>
      <c r="X5055" s="216"/>
      <c r="Y5055" s="216"/>
      <c r="Z5055" s="216"/>
      <c r="AA5055" s="216"/>
      <c r="AB5055" s="216"/>
      <c r="AC5055" s="216"/>
      <c r="AD5055" s="216"/>
      <c r="AE5055" s="216"/>
      <c r="AF5055" s="216"/>
      <c r="AG5055" s="216"/>
      <c r="AH5055" s="216"/>
      <c r="AI5055" s="216"/>
      <c r="AJ5055" s="216"/>
      <c r="AK5055" s="216"/>
      <c r="AL5055" s="216"/>
      <c r="FY5055" s="184"/>
      <c r="JJ5055" s="184"/>
    </row>
    <row r="5056" spans="2:270">
      <c r="B5056" s="202"/>
      <c r="E5056" s="216"/>
      <c r="F5056" s="216"/>
      <c r="G5056" s="216"/>
      <c r="H5056" s="216"/>
      <c r="I5056" s="216"/>
      <c r="J5056" s="216"/>
      <c r="K5056" s="216"/>
      <c r="L5056" s="216"/>
      <c r="M5056" s="216"/>
      <c r="N5056" s="216"/>
      <c r="O5056" s="216"/>
      <c r="P5056" s="216"/>
      <c r="Q5056" s="216"/>
      <c r="R5056" s="216"/>
      <c r="S5056" s="216"/>
      <c r="T5056" s="216"/>
      <c r="U5056" s="216"/>
      <c r="V5056" s="216"/>
      <c r="W5056" s="216"/>
      <c r="X5056" s="216"/>
      <c r="Y5056" s="216"/>
      <c r="Z5056" s="216"/>
      <c r="AA5056" s="216"/>
      <c r="AB5056" s="216"/>
      <c r="AC5056" s="216"/>
      <c r="AD5056" s="216"/>
      <c r="AE5056" s="216"/>
      <c r="AF5056" s="216"/>
      <c r="AG5056" s="216"/>
      <c r="AH5056" s="216"/>
      <c r="AI5056" s="216"/>
      <c r="AJ5056" s="216"/>
      <c r="AK5056" s="216"/>
      <c r="AL5056" s="216"/>
      <c r="FY5056" s="184"/>
      <c r="JJ5056" s="184"/>
    </row>
    <row r="5057" spans="2:270">
      <c r="B5057" s="202"/>
      <c r="E5057" s="216"/>
      <c r="F5057" s="216"/>
      <c r="G5057" s="216"/>
      <c r="H5057" s="216"/>
      <c r="I5057" s="216"/>
      <c r="J5057" s="216"/>
      <c r="K5057" s="216"/>
      <c r="L5057" s="216"/>
      <c r="M5057" s="216"/>
      <c r="N5057" s="216"/>
      <c r="O5057" s="216"/>
      <c r="P5057" s="216"/>
      <c r="Q5057" s="216"/>
      <c r="R5057" s="216"/>
      <c r="S5057" s="216"/>
      <c r="T5057" s="216"/>
      <c r="U5057" s="216"/>
      <c r="V5057" s="216"/>
      <c r="W5057" s="216"/>
      <c r="X5057" s="216"/>
      <c r="Y5057" s="216"/>
      <c r="Z5057" s="216"/>
      <c r="AA5057" s="216"/>
      <c r="AB5057" s="216"/>
      <c r="AC5057" s="216"/>
      <c r="AD5057" s="216"/>
      <c r="AE5057" s="216"/>
      <c r="AF5057" s="216"/>
      <c r="AG5057" s="216"/>
      <c r="AH5057" s="216"/>
      <c r="AI5057" s="216"/>
      <c r="AJ5057" s="216"/>
      <c r="AK5057" s="216"/>
      <c r="AL5057" s="216"/>
      <c r="FY5057" s="184"/>
      <c r="JJ5057" s="184"/>
    </row>
    <row r="5058" spans="2:270">
      <c r="B5058" s="202"/>
      <c r="E5058" s="216"/>
      <c r="F5058" s="216"/>
      <c r="G5058" s="216"/>
      <c r="H5058" s="216"/>
      <c r="I5058" s="216"/>
      <c r="J5058" s="216"/>
      <c r="K5058" s="216"/>
      <c r="L5058" s="216"/>
      <c r="M5058" s="216"/>
      <c r="N5058" s="216"/>
      <c r="O5058" s="216"/>
      <c r="P5058" s="216"/>
      <c r="Q5058" s="216"/>
      <c r="R5058" s="216"/>
      <c r="S5058" s="216"/>
      <c r="T5058" s="216"/>
      <c r="U5058" s="216"/>
      <c r="V5058" s="216"/>
      <c r="W5058" s="216"/>
      <c r="X5058" s="216"/>
      <c r="Y5058" s="216"/>
      <c r="Z5058" s="216"/>
      <c r="AA5058" s="216"/>
      <c r="AB5058" s="216"/>
      <c r="AC5058" s="216"/>
      <c r="AD5058" s="216"/>
      <c r="AE5058" s="216"/>
      <c r="AF5058" s="216"/>
      <c r="AG5058" s="216"/>
      <c r="AH5058" s="216"/>
      <c r="AI5058" s="216"/>
      <c r="AJ5058" s="216"/>
      <c r="AK5058" s="216"/>
      <c r="AL5058" s="216"/>
      <c r="FY5058" s="184"/>
      <c r="JJ5058" s="184"/>
    </row>
    <row r="5059" spans="2:270">
      <c r="B5059" s="202"/>
      <c r="E5059" s="216"/>
      <c r="F5059" s="216"/>
      <c r="G5059" s="216"/>
      <c r="H5059" s="216"/>
      <c r="I5059" s="216"/>
      <c r="J5059" s="216"/>
      <c r="K5059" s="216"/>
      <c r="L5059" s="216"/>
      <c r="M5059" s="216"/>
      <c r="N5059" s="216"/>
      <c r="O5059" s="216"/>
      <c r="P5059" s="216"/>
      <c r="Q5059" s="216"/>
      <c r="R5059" s="216"/>
      <c r="S5059" s="216"/>
      <c r="T5059" s="216"/>
      <c r="U5059" s="216"/>
      <c r="V5059" s="216"/>
      <c r="W5059" s="216"/>
      <c r="X5059" s="216"/>
      <c r="Y5059" s="216"/>
      <c r="Z5059" s="216"/>
      <c r="AA5059" s="216"/>
      <c r="AB5059" s="216"/>
      <c r="AC5059" s="216"/>
      <c r="AD5059" s="216"/>
      <c r="AE5059" s="216"/>
      <c r="AF5059" s="216"/>
      <c r="AG5059" s="216"/>
      <c r="AH5059" s="216"/>
      <c r="AI5059" s="216"/>
      <c r="AJ5059" s="216"/>
      <c r="AK5059" s="216"/>
      <c r="AL5059" s="216"/>
      <c r="FY5059" s="184"/>
      <c r="JJ5059" s="184"/>
    </row>
    <row r="5060" spans="2:270">
      <c r="B5060" s="202"/>
      <c r="E5060" s="216"/>
      <c r="F5060" s="216"/>
      <c r="G5060" s="216"/>
      <c r="H5060" s="216"/>
      <c r="I5060" s="216"/>
      <c r="J5060" s="216"/>
      <c r="K5060" s="216"/>
      <c r="L5060" s="216"/>
      <c r="M5060" s="216"/>
      <c r="N5060" s="216"/>
      <c r="O5060" s="216"/>
      <c r="P5060" s="216"/>
      <c r="Q5060" s="216"/>
      <c r="R5060" s="216"/>
      <c r="S5060" s="216"/>
      <c r="T5060" s="216"/>
      <c r="U5060" s="216"/>
      <c r="V5060" s="216"/>
      <c r="W5060" s="216"/>
      <c r="X5060" s="216"/>
      <c r="Y5060" s="216"/>
      <c r="Z5060" s="216"/>
      <c r="AA5060" s="216"/>
      <c r="AB5060" s="216"/>
      <c r="AC5060" s="216"/>
      <c r="AD5060" s="216"/>
      <c r="AE5060" s="216"/>
      <c r="AF5060" s="216"/>
      <c r="AG5060" s="216"/>
      <c r="AH5060" s="216"/>
      <c r="AI5060" s="216"/>
      <c r="AJ5060" s="216"/>
      <c r="AK5060" s="216"/>
      <c r="AL5060" s="216"/>
      <c r="FY5060" s="184"/>
      <c r="JJ5060" s="184"/>
    </row>
    <row r="5061" spans="2:270">
      <c r="B5061" s="202"/>
      <c r="E5061" s="216"/>
      <c r="F5061" s="216"/>
      <c r="G5061" s="216"/>
      <c r="H5061" s="216"/>
      <c r="I5061" s="216"/>
      <c r="J5061" s="216"/>
      <c r="K5061" s="216"/>
      <c r="L5061" s="216"/>
      <c r="M5061" s="216"/>
      <c r="N5061" s="216"/>
      <c r="O5061" s="216"/>
      <c r="P5061" s="216"/>
      <c r="Q5061" s="216"/>
      <c r="R5061" s="216"/>
      <c r="S5061" s="216"/>
      <c r="T5061" s="216"/>
      <c r="U5061" s="216"/>
      <c r="V5061" s="216"/>
      <c r="W5061" s="216"/>
      <c r="X5061" s="216"/>
      <c r="Y5061" s="216"/>
      <c r="Z5061" s="216"/>
      <c r="AA5061" s="216"/>
      <c r="AB5061" s="216"/>
      <c r="AC5061" s="216"/>
      <c r="AD5061" s="216"/>
      <c r="AE5061" s="216"/>
      <c r="AF5061" s="216"/>
      <c r="AG5061" s="216"/>
      <c r="AH5061" s="216"/>
      <c r="AI5061" s="216"/>
      <c r="AJ5061" s="216"/>
      <c r="AK5061" s="216"/>
      <c r="AL5061" s="216"/>
      <c r="FY5061" s="184"/>
      <c r="JJ5061" s="184"/>
    </row>
    <row r="5062" spans="2:270">
      <c r="B5062" s="202"/>
      <c r="E5062" s="216"/>
      <c r="F5062" s="216"/>
      <c r="G5062" s="216"/>
      <c r="H5062" s="216"/>
      <c r="I5062" s="216"/>
      <c r="J5062" s="216"/>
      <c r="K5062" s="216"/>
      <c r="L5062" s="216"/>
      <c r="M5062" s="216"/>
      <c r="N5062" s="216"/>
      <c r="O5062" s="216"/>
      <c r="P5062" s="216"/>
      <c r="Q5062" s="216"/>
      <c r="R5062" s="216"/>
      <c r="S5062" s="216"/>
      <c r="T5062" s="216"/>
      <c r="U5062" s="216"/>
      <c r="V5062" s="216"/>
      <c r="W5062" s="216"/>
      <c r="X5062" s="216"/>
      <c r="Y5062" s="216"/>
      <c r="Z5062" s="216"/>
      <c r="AA5062" s="216"/>
      <c r="AB5062" s="216"/>
      <c r="AC5062" s="216"/>
      <c r="AD5062" s="216"/>
      <c r="AE5062" s="216"/>
      <c r="AF5062" s="216"/>
      <c r="AG5062" s="216"/>
      <c r="AH5062" s="216"/>
      <c r="AI5062" s="216"/>
      <c r="AJ5062" s="216"/>
      <c r="AK5062" s="216"/>
      <c r="AL5062" s="216"/>
      <c r="FY5062" s="184"/>
      <c r="JJ5062" s="184"/>
    </row>
    <row r="5063" spans="2:270">
      <c r="B5063" s="202"/>
      <c r="E5063" s="216"/>
      <c r="F5063" s="216"/>
      <c r="G5063" s="216"/>
      <c r="H5063" s="216"/>
      <c r="I5063" s="216"/>
      <c r="J5063" s="216"/>
      <c r="K5063" s="216"/>
      <c r="L5063" s="216"/>
      <c r="M5063" s="216"/>
      <c r="N5063" s="216"/>
      <c r="O5063" s="216"/>
      <c r="P5063" s="216"/>
      <c r="Q5063" s="216"/>
      <c r="R5063" s="216"/>
      <c r="S5063" s="216"/>
      <c r="T5063" s="216"/>
      <c r="U5063" s="216"/>
      <c r="V5063" s="216"/>
      <c r="W5063" s="216"/>
      <c r="X5063" s="216"/>
      <c r="Y5063" s="216"/>
      <c r="Z5063" s="216"/>
      <c r="AA5063" s="216"/>
      <c r="AB5063" s="216"/>
      <c r="AC5063" s="216"/>
      <c r="AD5063" s="216"/>
      <c r="AE5063" s="216"/>
      <c r="AF5063" s="216"/>
      <c r="AG5063" s="216"/>
      <c r="AH5063" s="216"/>
      <c r="AI5063" s="216"/>
      <c r="AJ5063" s="216"/>
      <c r="AK5063" s="216"/>
      <c r="AL5063" s="216"/>
      <c r="FY5063" s="184"/>
      <c r="JJ5063" s="184"/>
    </row>
    <row r="5064" spans="2:270">
      <c r="B5064" s="202"/>
      <c r="E5064" s="216"/>
      <c r="F5064" s="216"/>
      <c r="G5064" s="216"/>
      <c r="H5064" s="216"/>
      <c r="I5064" s="216"/>
      <c r="J5064" s="216"/>
      <c r="K5064" s="216"/>
      <c r="L5064" s="216"/>
      <c r="M5064" s="216"/>
      <c r="N5064" s="216"/>
      <c r="O5064" s="216"/>
      <c r="P5064" s="216"/>
      <c r="Q5064" s="216"/>
      <c r="R5064" s="216"/>
      <c r="S5064" s="216"/>
      <c r="T5064" s="216"/>
      <c r="U5064" s="216"/>
      <c r="V5064" s="216"/>
      <c r="W5064" s="216"/>
      <c r="X5064" s="216"/>
      <c r="Y5064" s="216"/>
      <c r="Z5064" s="216"/>
      <c r="AA5064" s="216"/>
      <c r="AB5064" s="216"/>
      <c r="AC5064" s="216"/>
      <c r="AD5064" s="216"/>
      <c r="AE5064" s="216"/>
      <c r="AF5064" s="216"/>
      <c r="AG5064" s="216"/>
      <c r="AH5064" s="216"/>
      <c r="AI5064" s="216"/>
      <c r="AJ5064" s="216"/>
      <c r="AK5064" s="216"/>
      <c r="AL5064" s="216"/>
      <c r="FY5064" s="184"/>
      <c r="JJ5064" s="184"/>
    </row>
    <row r="5065" spans="2:270">
      <c r="B5065" s="202"/>
      <c r="E5065" s="216"/>
      <c r="F5065" s="216"/>
      <c r="G5065" s="216"/>
      <c r="H5065" s="216"/>
      <c r="I5065" s="216"/>
      <c r="J5065" s="216"/>
      <c r="K5065" s="216"/>
      <c r="L5065" s="216"/>
      <c r="M5065" s="216"/>
      <c r="N5065" s="216"/>
      <c r="O5065" s="216"/>
      <c r="P5065" s="216"/>
      <c r="Q5065" s="216"/>
      <c r="R5065" s="216"/>
      <c r="S5065" s="216"/>
      <c r="T5065" s="216"/>
      <c r="U5065" s="216"/>
      <c r="V5065" s="216"/>
      <c r="W5065" s="216"/>
      <c r="X5065" s="216"/>
      <c r="Y5065" s="216"/>
      <c r="Z5065" s="216"/>
      <c r="AA5065" s="216"/>
      <c r="AB5065" s="216"/>
      <c r="AC5065" s="216"/>
      <c r="AD5065" s="216"/>
      <c r="AE5065" s="216"/>
      <c r="AF5065" s="216"/>
      <c r="AG5065" s="216"/>
      <c r="AH5065" s="216"/>
      <c r="AI5065" s="216"/>
      <c r="AJ5065" s="216"/>
      <c r="AK5065" s="216"/>
      <c r="AL5065" s="216"/>
      <c r="FY5065" s="184"/>
      <c r="JJ5065" s="184"/>
    </row>
    <row r="5066" spans="2:270">
      <c r="B5066" s="202"/>
      <c r="E5066" s="216"/>
      <c r="F5066" s="216"/>
      <c r="G5066" s="216"/>
      <c r="H5066" s="216"/>
      <c r="I5066" s="216"/>
      <c r="J5066" s="216"/>
      <c r="K5066" s="216"/>
      <c r="L5066" s="216"/>
      <c r="M5066" s="216"/>
      <c r="N5066" s="216"/>
      <c r="O5066" s="216"/>
      <c r="P5066" s="216"/>
      <c r="Q5066" s="216"/>
      <c r="R5066" s="216"/>
      <c r="S5066" s="216"/>
      <c r="T5066" s="216"/>
      <c r="U5066" s="216"/>
      <c r="V5066" s="216"/>
      <c r="W5066" s="216"/>
      <c r="X5066" s="216"/>
      <c r="Y5066" s="216"/>
      <c r="Z5066" s="216"/>
      <c r="AA5066" s="216"/>
      <c r="AB5066" s="216"/>
      <c r="AC5066" s="216"/>
      <c r="AD5066" s="216"/>
      <c r="AE5066" s="216"/>
      <c r="AF5066" s="216"/>
      <c r="AG5066" s="216"/>
      <c r="AH5066" s="216"/>
      <c r="AI5066" s="216"/>
      <c r="AJ5066" s="216"/>
      <c r="AK5066" s="216"/>
      <c r="AL5066" s="216"/>
      <c r="FY5066" s="184"/>
      <c r="JJ5066" s="184"/>
    </row>
    <row r="5067" spans="2:270">
      <c r="B5067" s="202"/>
      <c r="E5067" s="216"/>
      <c r="F5067" s="216"/>
      <c r="G5067" s="216"/>
      <c r="H5067" s="216"/>
      <c r="I5067" s="216"/>
      <c r="J5067" s="216"/>
      <c r="K5067" s="216"/>
      <c r="L5067" s="216"/>
      <c r="M5067" s="216"/>
      <c r="N5067" s="216"/>
      <c r="O5067" s="216"/>
      <c r="P5067" s="216"/>
      <c r="Q5067" s="216"/>
      <c r="R5067" s="216"/>
      <c r="S5067" s="216"/>
      <c r="T5067" s="216"/>
      <c r="U5067" s="216"/>
      <c r="V5067" s="216"/>
      <c r="W5067" s="216"/>
      <c r="X5067" s="216"/>
      <c r="Y5067" s="216"/>
      <c r="Z5067" s="216"/>
      <c r="AA5067" s="216"/>
      <c r="AB5067" s="216"/>
      <c r="AC5067" s="216"/>
      <c r="AD5067" s="216"/>
      <c r="AE5067" s="216"/>
      <c r="AF5067" s="216"/>
      <c r="AG5067" s="216"/>
      <c r="AH5067" s="216"/>
      <c r="AI5067" s="216"/>
      <c r="AJ5067" s="216"/>
      <c r="AK5067" s="216"/>
      <c r="AL5067" s="216"/>
      <c r="FY5067" s="184"/>
      <c r="JJ5067" s="184"/>
    </row>
    <row r="5068" spans="2:270">
      <c r="B5068" s="202"/>
      <c r="E5068" s="216"/>
      <c r="F5068" s="216"/>
      <c r="G5068" s="216"/>
      <c r="H5068" s="216"/>
      <c r="I5068" s="216"/>
      <c r="J5068" s="216"/>
      <c r="K5068" s="216"/>
      <c r="L5068" s="216"/>
      <c r="M5068" s="216"/>
      <c r="N5068" s="216"/>
      <c r="O5068" s="216"/>
      <c r="P5068" s="216"/>
      <c r="Q5068" s="216"/>
      <c r="R5068" s="216"/>
      <c r="S5068" s="216"/>
      <c r="T5068" s="216"/>
      <c r="U5068" s="216"/>
      <c r="V5068" s="216"/>
      <c r="W5068" s="216"/>
      <c r="X5068" s="216"/>
      <c r="Y5068" s="216"/>
      <c r="Z5068" s="216"/>
      <c r="AA5068" s="216"/>
      <c r="AB5068" s="216"/>
      <c r="AC5068" s="216"/>
      <c r="AD5068" s="216"/>
      <c r="AE5068" s="216"/>
      <c r="AF5068" s="216"/>
      <c r="AG5068" s="216"/>
      <c r="AH5068" s="216"/>
      <c r="AI5068" s="216"/>
      <c r="AJ5068" s="216"/>
      <c r="AK5068" s="216"/>
      <c r="AL5068" s="216"/>
      <c r="FY5068" s="184"/>
      <c r="JJ5068" s="184"/>
    </row>
    <row r="5069" spans="2:270">
      <c r="B5069" s="202"/>
      <c r="E5069" s="216"/>
      <c r="F5069" s="216"/>
      <c r="G5069" s="216"/>
      <c r="H5069" s="216"/>
      <c r="I5069" s="216"/>
      <c r="J5069" s="216"/>
      <c r="K5069" s="216"/>
      <c r="L5069" s="216"/>
      <c r="M5069" s="216"/>
      <c r="N5069" s="216"/>
      <c r="O5069" s="216"/>
      <c r="P5069" s="216"/>
      <c r="Q5069" s="216"/>
      <c r="R5069" s="216"/>
      <c r="S5069" s="216"/>
      <c r="T5069" s="216"/>
      <c r="U5069" s="216"/>
      <c r="V5069" s="216"/>
      <c r="W5069" s="216"/>
      <c r="X5069" s="216"/>
      <c r="Y5069" s="216"/>
      <c r="Z5069" s="216"/>
      <c r="AA5069" s="216"/>
      <c r="AB5069" s="216"/>
      <c r="AC5069" s="216"/>
      <c r="AD5069" s="216"/>
      <c r="AE5069" s="216"/>
      <c r="AF5069" s="216"/>
      <c r="AG5069" s="216"/>
      <c r="AH5069" s="216"/>
      <c r="AI5069" s="216"/>
      <c r="AJ5069" s="216"/>
      <c r="AK5069" s="216"/>
      <c r="AL5069" s="216"/>
      <c r="FY5069" s="184"/>
      <c r="JJ5069" s="184"/>
    </row>
    <row r="5070" spans="2:270">
      <c r="B5070" s="202"/>
      <c r="E5070" s="216"/>
      <c r="F5070" s="216"/>
      <c r="G5070" s="216"/>
      <c r="H5070" s="216"/>
      <c r="I5070" s="216"/>
      <c r="J5070" s="216"/>
      <c r="K5070" s="216"/>
      <c r="L5070" s="216"/>
      <c r="M5070" s="216"/>
      <c r="N5070" s="216"/>
      <c r="O5070" s="216"/>
      <c r="P5070" s="216"/>
      <c r="Q5070" s="216"/>
      <c r="R5070" s="216"/>
      <c r="S5070" s="216"/>
      <c r="T5070" s="216"/>
      <c r="U5070" s="216"/>
      <c r="V5070" s="216"/>
      <c r="W5070" s="216"/>
      <c r="X5070" s="216"/>
      <c r="Y5070" s="216"/>
      <c r="Z5070" s="216"/>
      <c r="AA5070" s="216"/>
      <c r="AB5070" s="216"/>
      <c r="AC5070" s="216"/>
      <c r="AD5070" s="216"/>
      <c r="AE5070" s="216"/>
      <c r="AF5070" s="216"/>
      <c r="AG5070" s="216"/>
      <c r="AH5070" s="216"/>
      <c r="AI5070" s="216"/>
      <c r="AJ5070" s="216"/>
      <c r="AK5070" s="216"/>
      <c r="AL5070" s="216"/>
      <c r="FY5070" s="184"/>
      <c r="JJ5070" s="184"/>
    </row>
    <row r="5071" spans="2:270">
      <c r="B5071" s="202"/>
      <c r="E5071" s="216"/>
      <c r="F5071" s="216"/>
      <c r="G5071" s="216"/>
      <c r="H5071" s="216"/>
      <c r="I5071" s="216"/>
      <c r="J5071" s="216"/>
      <c r="K5071" s="216"/>
      <c r="L5071" s="216"/>
      <c r="M5071" s="216"/>
      <c r="N5071" s="216"/>
      <c r="O5071" s="216"/>
      <c r="P5071" s="216"/>
      <c r="Q5071" s="216"/>
      <c r="R5071" s="216"/>
      <c r="S5071" s="216"/>
      <c r="T5071" s="216"/>
      <c r="U5071" s="216"/>
      <c r="V5071" s="216"/>
      <c r="W5071" s="216"/>
      <c r="X5071" s="216"/>
      <c r="Y5071" s="216"/>
      <c r="Z5071" s="216"/>
      <c r="AA5071" s="216"/>
      <c r="AB5071" s="216"/>
      <c r="AC5071" s="216"/>
      <c r="AD5071" s="216"/>
      <c r="AE5071" s="216"/>
      <c r="AF5071" s="216"/>
      <c r="AG5071" s="216"/>
      <c r="AH5071" s="216"/>
      <c r="AI5071" s="216"/>
      <c r="AJ5071" s="216"/>
      <c r="AK5071" s="216"/>
      <c r="AL5071" s="216"/>
      <c r="FY5071" s="184"/>
      <c r="JJ5071" s="184"/>
    </row>
    <row r="5072" spans="2:270">
      <c r="B5072" s="202"/>
      <c r="E5072" s="216"/>
      <c r="F5072" s="216"/>
      <c r="G5072" s="216"/>
      <c r="H5072" s="216"/>
      <c r="I5072" s="216"/>
      <c r="J5072" s="216"/>
      <c r="K5072" s="216"/>
      <c r="L5072" s="216"/>
      <c r="M5072" s="216"/>
      <c r="N5072" s="216"/>
      <c r="O5072" s="216"/>
      <c r="P5072" s="216"/>
      <c r="Q5072" s="216"/>
      <c r="R5072" s="216"/>
      <c r="S5072" s="216"/>
      <c r="T5072" s="216"/>
      <c r="U5072" s="216"/>
      <c r="V5072" s="216"/>
      <c r="W5072" s="216"/>
      <c r="X5072" s="216"/>
      <c r="Y5072" s="216"/>
      <c r="Z5072" s="216"/>
      <c r="AA5072" s="216"/>
      <c r="AB5072" s="216"/>
      <c r="AC5072" s="216"/>
      <c r="AD5072" s="216"/>
      <c r="AE5072" s="216"/>
      <c r="AF5072" s="216"/>
      <c r="AG5072" s="216"/>
      <c r="AH5072" s="216"/>
      <c r="AI5072" s="216"/>
      <c r="AJ5072" s="216"/>
      <c r="AK5072" s="216"/>
      <c r="AL5072" s="216"/>
      <c r="FY5072" s="184"/>
      <c r="JJ5072" s="184"/>
    </row>
    <row r="5073" spans="2:270">
      <c r="B5073" s="202"/>
      <c r="E5073" s="216"/>
      <c r="F5073" s="216"/>
      <c r="G5073" s="216"/>
      <c r="H5073" s="216"/>
      <c r="I5073" s="216"/>
      <c r="J5073" s="216"/>
      <c r="K5073" s="216"/>
      <c r="L5073" s="216"/>
      <c r="M5073" s="216"/>
      <c r="N5073" s="216"/>
      <c r="O5073" s="216"/>
      <c r="P5073" s="216"/>
      <c r="Q5073" s="216"/>
      <c r="R5073" s="216"/>
      <c r="S5073" s="216"/>
      <c r="T5073" s="216"/>
      <c r="U5073" s="216"/>
      <c r="V5073" s="216"/>
      <c r="W5073" s="216"/>
      <c r="X5073" s="216"/>
      <c r="Y5073" s="216"/>
      <c r="Z5073" s="216"/>
      <c r="AA5073" s="216"/>
      <c r="AB5073" s="216"/>
      <c r="AC5073" s="216"/>
      <c r="AD5073" s="216"/>
      <c r="AE5073" s="216"/>
      <c r="AF5073" s="216"/>
      <c r="AG5073" s="216"/>
      <c r="AH5073" s="216"/>
      <c r="AI5073" s="216"/>
      <c r="AJ5073" s="216"/>
      <c r="AK5073" s="216"/>
      <c r="AL5073" s="216"/>
      <c r="FY5073" s="184"/>
      <c r="JJ5073" s="184"/>
    </row>
    <row r="5074" spans="2:270">
      <c r="B5074" s="202"/>
      <c r="E5074" s="216"/>
      <c r="F5074" s="216"/>
      <c r="G5074" s="216"/>
      <c r="H5074" s="216"/>
      <c r="I5074" s="216"/>
      <c r="J5074" s="216"/>
      <c r="K5074" s="216"/>
      <c r="L5074" s="216"/>
      <c r="M5074" s="216"/>
      <c r="N5074" s="216"/>
      <c r="O5074" s="216"/>
      <c r="P5074" s="216"/>
      <c r="Q5074" s="216"/>
      <c r="R5074" s="216"/>
      <c r="S5074" s="216"/>
      <c r="T5074" s="216"/>
      <c r="U5074" s="216"/>
      <c r="V5074" s="216"/>
      <c r="W5074" s="216"/>
      <c r="X5074" s="216"/>
      <c r="Y5074" s="216"/>
      <c r="Z5074" s="216"/>
      <c r="AA5074" s="216"/>
      <c r="AB5074" s="216"/>
      <c r="AC5074" s="216"/>
      <c r="AD5074" s="216"/>
      <c r="AE5074" s="216"/>
      <c r="AF5074" s="216"/>
      <c r="AG5074" s="216"/>
      <c r="AH5074" s="216"/>
      <c r="AI5074" s="216"/>
      <c r="AJ5074" s="216"/>
      <c r="AK5074" s="216"/>
      <c r="AL5074" s="216"/>
      <c r="FY5074" s="184"/>
      <c r="JJ5074" s="184"/>
    </row>
    <row r="5075" spans="2:270">
      <c r="B5075" s="202"/>
      <c r="E5075" s="216"/>
      <c r="F5075" s="216"/>
      <c r="G5075" s="216"/>
      <c r="H5075" s="216"/>
      <c r="I5075" s="216"/>
      <c r="J5075" s="216"/>
      <c r="K5075" s="216"/>
      <c r="L5075" s="216"/>
      <c r="M5075" s="216"/>
      <c r="N5075" s="216"/>
      <c r="O5075" s="216"/>
      <c r="P5075" s="216"/>
      <c r="Q5075" s="216"/>
      <c r="R5075" s="216"/>
      <c r="S5075" s="216"/>
      <c r="T5075" s="216"/>
      <c r="U5075" s="216"/>
      <c r="V5075" s="216"/>
      <c r="W5075" s="216"/>
      <c r="X5075" s="216"/>
      <c r="Y5075" s="216"/>
      <c r="Z5075" s="216"/>
      <c r="AA5075" s="216"/>
      <c r="AB5075" s="216"/>
      <c r="AC5075" s="216"/>
      <c r="AD5075" s="216"/>
      <c r="AE5075" s="216"/>
      <c r="AF5075" s="216"/>
      <c r="AG5075" s="216"/>
      <c r="AH5075" s="216"/>
      <c r="AI5075" s="216"/>
      <c r="AJ5075" s="216"/>
      <c r="AK5075" s="216"/>
      <c r="AL5075" s="216"/>
      <c r="FY5075" s="184"/>
      <c r="JJ5075" s="184"/>
    </row>
    <row r="5076" spans="2:270">
      <c r="B5076" s="202"/>
      <c r="E5076" s="216"/>
      <c r="F5076" s="216"/>
      <c r="G5076" s="216"/>
      <c r="H5076" s="216"/>
      <c r="I5076" s="216"/>
      <c r="J5076" s="216"/>
      <c r="K5076" s="216"/>
      <c r="L5076" s="216"/>
      <c r="M5076" s="216"/>
      <c r="N5076" s="216"/>
      <c r="O5076" s="216"/>
      <c r="P5076" s="216"/>
      <c r="Q5076" s="216"/>
      <c r="R5076" s="216"/>
      <c r="S5076" s="216"/>
      <c r="T5076" s="216"/>
      <c r="U5076" s="216"/>
      <c r="V5076" s="216"/>
      <c r="W5076" s="216"/>
      <c r="X5076" s="216"/>
      <c r="Y5076" s="216"/>
      <c r="Z5076" s="216"/>
      <c r="AA5076" s="216"/>
      <c r="AB5076" s="216"/>
      <c r="AC5076" s="216"/>
      <c r="AD5076" s="216"/>
      <c r="AE5076" s="216"/>
      <c r="AF5076" s="216"/>
      <c r="AG5076" s="216"/>
      <c r="AH5076" s="216"/>
      <c r="AI5076" s="216"/>
      <c r="AJ5076" s="216"/>
      <c r="AK5076" s="216"/>
      <c r="AL5076" s="216"/>
      <c r="FY5076" s="184"/>
      <c r="JJ5076" s="184"/>
    </row>
    <row r="5077" spans="2:270">
      <c r="B5077" s="202"/>
      <c r="E5077" s="216"/>
      <c r="F5077" s="216"/>
      <c r="G5077" s="216"/>
      <c r="H5077" s="216"/>
      <c r="I5077" s="216"/>
      <c r="J5077" s="216"/>
      <c r="K5077" s="216"/>
      <c r="L5077" s="216"/>
      <c r="M5077" s="216"/>
      <c r="N5077" s="216"/>
      <c r="O5077" s="216"/>
      <c r="P5077" s="216"/>
      <c r="Q5077" s="216"/>
      <c r="R5077" s="216"/>
      <c r="S5077" s="216"/>
      <c r="T5077" s="216"/>
      <c r="U5077" s="216"/>
      <c r="V5077" s="216"/>
      <c r="W5077" s="216"/>
      <c r="X5077" s="216"/>
      <c r="Y5077" s="216"/>
      <c r="Z5077" s="216"/>
      <c r="AA5077" s="216"/>
      <c r="AB5077" s="216"/>
      <c r="AC5077" s="216"/>
      <c r="AD5077" s="216"/>
      <c r="AE5077" s="216"/>
      <c r="AF5077" s="216"/>
      <c r="AG5077" s="216"/>
      <c r="AH5077" s="216"/>
      <c r="AI5077" s="216"/>
      <c r="AJ5077" s="216"/>
      <c r="AK5077" s="216"/>
      <c r="AL5077" s="216"/>
      <c r="FY5077" s="184"/>
      <c r="JJ5077" s="184"/>
    </row>
    <row r="5078" spans="2:270">
      <c r="B5078" s="202"/>
      <c r="E5078" s="216"/>
      <c r="F5078" s="216"/>
      <c r="G5078" s="216"/>
      <c r="H5078" s="216"/>
      <c r="I5078" s="216"/>
      <c r="J5078" s="216"/>
      <c r="K5078" s="216"/>
      <c r="L5078" s="216"/>
      <c r="M5078" s="216"/>
      <c r="N5078" s="216"/>
      <c r="O5078" s="216"/>
      <c r="P5078" s="216"/>
      <c r="Q5078" s="216"/>
      <c r="R5078" s="216"/>
      <c r="S5078" s="216"/>
      <c r="T5078" s="216"/>
      <c r="U5078" s="216"/>
      <c r="V5078" s="216"/>
      <c r="W5078" s="216"/>
      <c r="X5078" s="216"/>
      <c r="Y5078" s="216"/>
      <c r="Z5078" s="216"/>
      <c r="AA5078" s="216"/>
      <c r="AB5078" s="216"/>
      <c r="AC5078" s="216"/>
      <c r="AD5078" s="216"/>
      <c r="AE5078" s="216"/>
      <c r="AF5078" s="216"/>
      <c r="AG5078" s="216"/>
      <c r="AH5078" s="216"/>
      <c r="AI5078" s="216"/>
      <c r="AJ5078" s="216"/>
      <c r="AK5078" s="216"/>
      <c r="AL5078" s="216"/>
      <c r="FY5078" s="184"/>
      <c r="JJ5078" s="184"/>
    </row>
    <row r="5079" spans="2:270">
      <c r="B5079" s="202"/>
      <c r="E5079" s="216"/>
      <c r="F5079" s="216"/>
      <c r="G5079" s="216"/>
      <c r="H5079" s="216"/>
      <c r="I5079" s="216"/>
      <c r="J5079" s="216"/>
      <c r="K5079" s="216"/>
      <c r="L5079" s="216"/>
      <c r="M5079" s="216"/>
      <c r="N5079" s="216"/>
      <c r="O5079" s="216"/>
      <c r="P5079" s="216"/>
      <c r="Q5079" s="216"/>
      <c r="R5079" s="216"/>
      <c r="S5079" s="216"/>
      <c r="T5079" s="216"/>
      <c r="U5079" s="216"/>
      <c r="V5079" s="216"/>
      <c r="W5079" s="216"/>
      <c r="X5079" s="216"/>
      <c r="Y5079" s="216"/>
      <c r="Z5079" s="216"/>
      <c r="AA5079" s="216"/>
      <c r="AB5079" s="216"/>
      <c r="AC5079" s="216"/>
      <c r="AD5079" s="216"/>
      <c r="AE5079" s="216"/>
      <c r="AF5079" s="216"/>
      <c r="AG5079" s="216"/>
      <c r="AH5079" s="216"/>
      <c r="AI5079" s="216"/>
      <c r="AJ5079" s="216"/>
      <c r="AK5079" s="216"/>
      <c r="AL5079" s="216"/>
      <c r="FY5079" s="184"/>
      <c r="JJ5079" s="184"/>
    </row>
    <row r="5080" spans="2:270">
      <c r="B5080" s="202"/>
      <c r="E5080" s="216"/>
      <c r="F5080" s="216"/>
      <c r="G5080" s="216"/>
      <c r="H5080" s="216"/>
      <c r="I5080" s="216"/>
      <c r="J5080" s="216"/>
      <c r="K5080" s="216"/>
      <c r="L5080" s="216"/>
      <c r="M5080" s="216"/>
      <c r="N5080" s="216"/>
      <c r="O5080" s="216"/>
      <c r="P5080" s="216"/>
      <c r="Q5080" s="216"/>
      <c r="R5080" s="216"/>
      <c r="S5080" s="216"/>
      <c r="T5080" s="216"/>
      <c r="U5080" s="216"/>
      <c r="V5080" s="216"/>
      <c r="W5080" s="216"/>
      <c r="X5080" s="216"/>
      <c r="Y5080" s="216"/>
      <c r="Z5080" s="216"/>
      <c r="AA5080" s="216"/>
      <c r="AB5080" s="216"/>
      <c r="AC5080" s="216"/>
      <c r="AD5080" s="216"/>
      <c r="AE5080" s="216"/>
      <c r="AF5080" s="216"/>
      <c r="AG5080" s="216"/>
      <c r="AH5080" s="216"/>
      <c r="AI5080" s="216"/>
      <c r="AJ5080" s="216"/>
      <c r="AK5080" s="216"/>
      <c r="AL5080" s="216"/>
      <c r="FY5080" s="184"/>
      <c r="JJ5080" s="184"/>
    </row>
    <row r="5081" spans="2:270">
      <c r="B5081" s="202"/>
      <c r="E5081" s="216"/>
      <c r="F5081" s="216"/>
      <c r="G5081" s="216"/>
      <c r="H5081" s="216"/>
      <c r="I5081" s="216"/>
      <c r="J5081" s="216"/>
      <c r="K5081" s="216"/>
      <c r="L5081" s="216"/>
      <c r="M5081" s="216"/>
      <c r="N5081" s="216"/>
      <c r="O5081" s="216"/>
      <c r="P5081" s="216"/>
      <c r="Q5081" s="216"/>
      <c r="R5081" s="216"/>
      <c r="S5081" s="216"/>
      <c r="T5081" s="216"/>
      <c r="U5081" s="216"/>
      <c r="V5081" s="216"/>
      <c r="W5081" s="216"/>
      <c r="X5081" s="216"/>
      <c r="Y5081" s="216"/>
      <c r="Z5081" s="216"/>
      <c r="AA5081" s="216"/>
      <c r="AB5081" s="216"/>
      <c r="AC5081" s="216"/>
      <c r="AD5081" s="216"/>
      <c r="AE5081" s="216"/>
      <c r="AF5081" s="216"/>
      <c r="AG5081" s="216"/>
      <c r="AH5081" s="216"/>
      <c r="AI5081" s="216"/>
      <c r="AJ5081" s="216"/>
      <c r="AK5081" s="216"/>
      <c r="AL5081" s="216"/>
      <c r="FY5081" s="184"/>
      <c r="JJ5081" s="184"/>
    </row>
    <row r="5082" spans="2:270">
      <c r="B5082" s="202"/>
      <c r="E5082" s="216"/>
      <c r="F5082" s="216"/>
      <c r="G5082" s="216"/>
      <c r="H5082" s="216"/>
      <c r="I5082" s="216"/>
      <c r="J5082" s="216"/>
      <c r="K5082" s="216"/>
      <c r="L5082" s="216"/>
      <c r="M5082" s="216"/>
      <c r="N5082" s="216"/>
      <c r="O5082" s="216"/>
      <c r="P5082" s="216"/>
      <c r="Q5082" s="216"/>
      <c r="R5082" s="216"/>
      <c r="S5082" s="216"/>
      <c r="T5082" s="216"/>
      <c r="U5082" s="216"/>
      <c r="V5082" s="216"/>
      <c r="W5082" s="216"/>
      <c r="X5082" s="216"/>
      <c r="Y5082" s="216"/>
      <c r="Z5082" s="216"/>
      <c r="AA5082" s="216"/>
      <c r="AB5082" s="216"/>
      <c r="AC5082" s="216"/>
      <c r="AD5082" s="216"/>
      <c r="AE5082" s="216"/>
      <c r="AF5082" s="216"/>
      <c r="AG5082" s="216"/>
      <c r="AH5082" s="216"/>
      <c r="AI5082" s="216"/>
      <c r="AJ5082" s="216"/>
      <c r="AK5082" s="216"/>
      <c r="AL5082" s="216"/>
      <c r="FY5082" s="184"/>
      <c r="JJ5082" s="184"/>
    </row>
    <row r="5083" spans="2:270">
      <c r="B5083" s="202"/>
      <c r="E5083" s="216"/>
      <c r="F5083" s="216"/>
      <c r="G5083" s="216"/>
      <c r="H5083" s="216"/>
      <c r="I5083" s="216"/>
      <c r="J5083" s="216"/>
      <c r="K5083" s="216"/>
      <c r="L5083" s="216"/>
      <c r="M5083" s="216"/>
      <c r="N5083" s="216"/>
      <c r="O5083" s="216"/>
      <c r="P5083" s="216"/>
      <c r="Q5083" s="216"/>
      <c r="R5083" s="216"/>
      <c r="S5083" s="216"/>
      <c r="T5083" s="216"/>
      <c r="U5083" s="216"/>
      <c r="V5083" s="216"/>
      <c r="W5083" s="216"/>
      <c r="X5083" s="216"/>
      <c r="Y5083" s="216"/>
      <c r="Z5083" s="216"/>
      <c r="AA5083" s="216"/>
      <c r="AB5083" s="216"/>
      <c r="AC5083" s="216"/>
      <c r="AD5083" s="216"/>
      <c r="AE5083" s="216"/>
      <c r="AF5083" s="216"/>
      <c r="AG5083" s="216"/>
      <c r="AH5083" s="216"/>
      <c r="AI5083" s="216"/>
      <c r="AJ5083" s="216"/>
      <c r="AK5083" s="216"/>
      <c r="AL5083" s="216"/>
      <c r="FY5083" s="184"/>
      <c r="JJ5083" s="184"/>
    </row>
    <row r="5084" spans="2:270">
      <c r="B5084" s="202"/>
      <c r="E5084" s="216"/>
      <c r="F5084" s="216"/>
      <c r="G5084" s="216"/>
      <c r="H5084" s="216"/>
      <c r="I5084" s="216"/>
      <c r="J5084" s="216"/>
      <c r="K5084" s="216"/>
      <c r="L5084" s="216"/>
      <c r="M5084" s="216"/>
      <c r="N5084" s="216"/>
      <c r="O5084" s="216"/>
      <c r="P5084" s="216"/>
      <c r="Q5084" s="216"/>
      <c r="R5084" s="216"/>
      <c r="S5084" s="216"/>
      <c r="T5084" s="216"/>
      <c r="U5084" s="216"/>
      <c r="V5084" s="216"/>
      <c r="W5084" s="216"/>
      <c r="X5084" s="216"/>
      <c r="Y5084" s="216"/>
      <c r="Z5084" s="216"/>
      <c r="AA5084" s="216"/>
      <c r="AB5084" s="216"/>
      <c r="AC5084" s="216"/>
      <c r="AD5084" s="216"/>
      <c r="AE5084" s="216"/>
      <c r="AF5084" s="216"/>
      <c r="AG5084" s="216"/>
      <c r="AH5084" s="216"/>
      <c r="AI5084" s="216"/>
      <c r="AJ5084" s="216"/>
      <c r="AK5084" s="216"/>
      <c r="AL5084" s="216"/>
      <c r="FY5084" s="184"/>
      <c r="JJ5084" s="184"/>
    </row>
    <row r="5085" spans="2:270">
      <c r="B5085" s="202"/>
      <c r="E5085" s="216"/>
      <c r="F5085" s="216"/>
      <c r="G5085" s="216"/>
      <c r="H5085" s="216"/>
      <c r="I5085" s="216"/>
      <c r="J5085" s="216"/>
      <c r="K5085" s="216"/>
      <c r="L5085" s="216"/>
      <c r="M5085" s="216"/>
      <c r="N5085" s="216"/>
      <c r="O5085" s="216"/>
      <c r="P5085" s="216"/>
      <c r="Q5085" s="216"/>
      <c r="R5085" s="216"/>
      <c r="S5085" s="216"/>
      <c r="T5085" s="216"/>
      <c r="U5085" s="216"/>
      <c r="V5085" s="216"/>
      <c r="W5085" s="216"/>
      <c r="X5085" s="216"/>
      <c r="Y5085" s="216"/>
      <c r="Z5085" s="216"/>
      <c r="AA5085" s="216"/>
      <c r="AB5085" s="216"/>
      <c r="AC5085" s="216"/>
      <c r="AD5085" s="216"/>
      <c r="AE5085" s="216"/>
      <c r="AF5085" s="216"/>
      <c r="AG5085" s="216"/>
      <c r="AH5085" s="216"/>
      <c r="AI5085" s="216"/>
      <c r="AJ5085" s="216"/>
      <c r="AK5085" s="216"/>
      <c r="AL5085" s="216"/>
      <c r="FY5085" s="184"/>
      <c r="JJ5085" s="184"/>
    </row>
    <row r="5086" spans="2:270">
      <c r="B5086" s="202"/>
      <c r="E5086" s="216"/>
      <c r="F5086" s="216"/>
      <c r="G5086" s="216"/>
      <c r="H5086" s="216"/>
      <c r="I5086" s="216"/>
      <c r="J5086" s="216"/>
      <c r="K5086" s="216"/>
      <c r="L5086" s="216"/>
      <c r="M5086" s="216"/>
      <c r="N5086" s="216"/>
      <c r="O5086" s="216"/>
      <c r="P5086" s="216"/>
      <c r="Q5086" s="216"/>
      <c r="R5086" s="216"/>
      <c r="S5086" s="216"/>
      <c r="T5086" s="216"/>
      <c r="U5086" s="216"/>
      <c r="V5086" s="216"/>
      <c r="W5086" s="216"/>
      <c r="X5086" s="216"/>
      <c r="Y5086" s="216"/>
      <c r="Z5086" s="216"/>
      <c r="AA5086" s="216"/>
      <c r="AB5086" s="216"/>
      <c r="AC5086" s="216"/>
      <c r="AD5086" s="216"/>
      <c r="AE5086" s="216"/>
      <c r="AF5086" s="216"/>
      <c r="AG5086" s="216"/>
      <c r="AH5086" s="216"/>
      <c r="AI5086" s="216"/>
      <c r="AJ5086" s="216"/>
      <c r="AK5086" s="216"/>
      <c r="AL5086" s="216"/>
      <c r="FY5086" s="184"/>
      <c r="JJ5086" s="184"/>
    </row>
    <row r="5087" spans="2:270">
      <c r="B5087" s="202"/>
      <c r="E5087" s="216"/>
      <c r="F5087" s="216"/>
      <c r="G5087" s="216"/>
      <c r="H5087" s="216"/>
      <c r="I5087" s="216"/>
      <c r="J5087" s="216"/>
      <c r="K5087" s="216"/>
      <c r="L5087" s="216"/>
      <c r="M5087" s="216"/>
      <c r="N5087" s="216"/>
      <c r="O5087" s="216"/>
      <c r="P5087" s="216"/>
      <c r="Q5087" s="216"/>
      <c r="R5087" s="216"/>
      <c r="S5087" s="216"/>
      <c r="T5087" s="216"/>
      <c r="U5087" s="216"/>
      <c r="V5087" s="216"/>
      <c r="W5087" s="216"/>
      <c r="X5087" s="216"/>
      <c r="Y5087" s="216"/>
      <c r="Z5087" s="216"/>
      <c r="AA5087" s="216"/>
      <c r="AB5087" s="216"/>
      <c r="AC5087" s="216"/>
      <c r="AD5087" s="216"/>
      <c r="AE5087" s="216"/>
      <c r="AF5087" s="216"/>
      <c r="AG5087" s="216"/>
      <c r="AH5087" s="216"/>
      <c r="AI5087" s="216"/>
      <c r="AJ5087" s="216"/>
      <c r="AK5087" s="216"/>
      <c r="AL5087" s="216"/>
      <c r="FY5087" s="184"/>
      <c r="JJ5087" s="184"/>
    </row>
    <row r="5088" spans="2:270">
      <c r="B5088" s="202"/>
      <c r="E5088" s="216"/>
      <c r="F5088" s="216"/>
      <c r="G5088" s="216"/>
      <c r="H5088" s="216"/>
      <c r="I5088" s="216"/>
      <c r="J5088" s="216"/>
      <c r="K5088" s="216"/>
      <c r="L5088" s="216"/>
      <c r="M5088" s="216"/>
      <c r="N5088" s="216"/>
      <c r="O5088" s="216"/>
      <c r="P5088" s="216"/>
      <c r="Q5088" s="216"/>
      <c r="R5088" s="216"/>
      <c r="S5088" s="216"/>
      <c r="T5088" s="216"/>
      <c r="U5088" s="216"/>
      <c r="V5088" s="216"/>
      <c r="W5088" s="216"/>
      <c r="X5088" s="216"/>
      <c r="Y5088" s="216"/>
      <c r="Z5088" s="216"/>
      <c r="AA5088" s="216"/>
      <c r="AB5088" s="216"/>
      <c r="AC5088" s="216"/>
      <c r="AD5088" s="216"/>
      <c r="AE5088" s="216"/>
      <c r="AF5088" s="216"/>
      <c r="AG5088" s="216"/>
      <c r="AH5088" s="216"/>
      <c r="AI5088" s="216"/>
      <c r="AJ5088" s="216"/>
      <c r="AK5088" s="216"/>
      <c r="AL5088" s="216"/>
      <c r="FY5088" s="184"/>
      <c r="JJ5088" s="184"/>
    </row>
    <row r="5089" spans="2:270">
      <c r="B5089" s="202"/>
      <c r="E5089" s="216"/>
      <c r="F5089" s="216"/>
      <c r="G5089" s="216"/>
      <c r="H5089" s="216"/>
      <c r="I5089" s="216"/>
      <c r="J5089" s="216"/>
      <c r="K5089" s="216"/>
      <c r="L5089" s="216"/>
      <c r="M5089" s="216"/>
      <c r="N5089" s="216"/>
      <c r="O5089" s="216"/>
      <c r="P5089" s="216"/>
      <c r="Q5089" s="216"/>
      <c r="R5089" s="216"/>
      <c r="S5089" s="216"/>
      <c r="T5089" s="216"/>
      <c r="U5089" s="216"/>
      <c r="V5089" s="216"/>
      <c r="W5089" s="216"/>
      <c r="X5089" s="216"/>
      <c r="Y5089" s="216"/>
      <c r="Z5089" s="216"/>
      <c r="AA5089" s="216"/>
      <c r="AB5089" s="216"/>
      <c r="AC5089" s="216"/>
      <c r="AD5089" s="216"/>
      <c r="AE5089" s="216"/>
      <c r="AF5089" s="216"/>
      <c r="AG5089" s="216"/>
      <c r="AH5089" s="216"/>
      <c r="AI5089" s="216"/>
      <c r="AJ5089" s="216"/>
      <c r="AK5089" s="216"/>
      <c r="AL5089" s="216"/>
      <c r="FY5089" s="184"/>
      <c r="JJ5089" s="184"/>
    </row>
    <row r="5090" spans="2:270">
      <c r="B5090" s="202"/>
      <c r="E5090" s="216"/>
      <c r="F5090" s="216"/>
      <c r="G5090" s="216"/>
      <c r="H5090" s="216"/>
      <c r="I5090" s="216"/>
      <c r="J5090" s="216"/>
      <c r="K5090" s="216"/>
      <c r="L5090" s="216"/>
      <c r="M5090" s="216"/>
      <c r="N5090" s="216"/>
      <c r="O5090" s="216"/>
      <c r="P5090" s="216"/>
      <c r="Q5090" s="216"/>
      <c r="R5090" s="216"/>
      <c r="S5090" s="216"/>
      <c r="T5090" s="216"/>
      <c r="U5090" s="216"/>
      <c r="V5090" s="216"/>
      <c r="W5090" s="216"/>
      <c r="X5090" s="216"/>
      <c r="Y5090" s="216"/>
      <c r="Z5090" s="216"/>
      <c r="AA5090" s="216"/>
      <c r="AB5090" s="216"/>
      <c r="AC5090" s="216"/>
      <c r="AD5090" s="216"/>
      <c r="AE5090" s="216"/>
      <c r="AF5090" s="216"/>
      <c r="AG5090" s="216"/>
      <c r="AH5090" s="216"/>
      <c r="AI5090" s="216"/>
      <c r="AJ5090" s="216"/>
      <c r="AK5090" s="216"/>
      <c r="AL5090" s="216"/>
      <c r="FY5090" s="184"/>
      <c r="JJ5090" s="184"/>
    </row>
    <row r="5091" spans="2:270">
      <c r="B5091" s="202"/>
      <c r="E5091" s="216"/>
      <c r="F5091" s="216"/>
      <c r="G5091" s="216"/>
      <c r="H5091" s="216"/>
      <c r="I5091" s="216"/>
      <c r="J5091" s="216"/>
      <c r="K5091" s="216"/>
      <c r="L5091" s="216"/>
      <c r="M5091" s="216"/>
      <c r="N5091" s="216"/>
      <c r="O5091" s="216"/>
      <c r="P5091" s="216"/>
      <c r="Q5091" s="216"/>
      <c r="R5091" s="216"/>
      <c r="S5091" s="216"/>
      <c r="T5091" s="216"/>
      <c r="U5091" s="216"/>
      <c r="V5091" s="216"/>
      <c r="W5091" s="216"/>
      <c r="X5091" s="216"/>
      <c r="Y5091" s="216"/>
      <c r="Z5091" s="216"/>
      <c r="AA5091" s="216"/>
      <c r="AB5091" s="216"/>
      <c r="AC5091" s="216"/>
      <c r="AD5091" s="216"/>
      <c r="AE5091" s="216"/>
      <c r="AF5091" s="216"/>
      <c r="AG5091" s="216"/>
      <c r="AH5091" s="216"/>
      <c r="AI5091" s="216"/>
      <c r="AJ5091" s="216"/>
      <c r="AK5091" s="216"/>
      <c r="AL5091" s="216"/>
      <c r="FY5091" s="184"/>
      <c r="JJ5091" s="184"/>
    </row>
    <row r="5092" spans="2:270">
      <c r="B5092" s="202"/>
      <c r="E5092" s="216"/>
      <c r="F5092" s="216"/>
      <c r="G5092" s="216"/>
      <c r="H5092" s="216"/>
      <c r="I5092" s="216"/>
      <c r="J5092" s="216"/>
      <c r="K5092" s="216"/>
      <c r="L5092" s="216"/>
      <c r="M5092" s="216"/>
      <c r="N5092" s="216"/>
      <c r="O5092" s="216"/>
      <c r="P5092" s="216"/>
      <c r="Q5092" s="216"/>
      <c r="R5092" s="216"/>
      <c r="S5092" s="216"/>
      <c r="T5092" s="216"/>
      <c r="U5092" s="216"/>
      <c r="V5092" s="216"/>
      <c r="W5092" s="216"/>
      <c r="X5092" s="216"/>
      <c r="Y5092" s="216"/>
      <c r="Z5092" s="216"/>
      <c r="AA5092" s="216"/>
      <c r="AB5092" s="216"/>
      <c r="AC5092" s="216"/>
      <c r="AD5092" s="216"/>
      <c r="AE5092" s="216"/>
      <c r="AF5092" s="216"/>
      <c r="AG5092" s="216"/>
      <c r="AH5092" s="216"/>
      <c r="AI5092" s="216"/>
      <c r="AJ5092" s="216"/>
      <c r="AK5092" s="216"/>
      <c r="AL5092" s="216"/>
      <c r="FY5092" s="184"/>
      <c r="JJ5092" s="184"/>
    </row>
    <row r="5093" spans="2:270">
      <c r="B5093" s="202"/>
      <c r="E5093" s="216"/>
      <c r="F5093" s="216"/>
      <c r="G5093" s="216"/>
      <c r="H5093" s="216"/>
      <c r="I5093" s="216"/>
      <c r="J5093" s="216"/>
      <c r="K5093" s="216"/>
      <c r="L5093" s="216"/>
      <c r="M5093" s="216"/>
      <c r="N5093" s="216"/>
      <c r="O5093" s="216"/>
      <c r="P5093" s="216"/>
      <c r="Q5093" s="216"/>
      <c r="R5093" s="216"/>
      <c r="S5093" s="216"/>
      <c r="T5093" s="216"/>
      <c r="U5093" s="216"/>
      <c r="V5093" s="216"/>
      <c r="W5093" s="216"/>
      <c r="X5093" s="216"/>
      <c r="Y5093" s="216"/>
      <c r="Z5093" s="216"/>
      <c r="AA5093" s="216"/>
      <c r="AB5093" s="216"/>
      <c r="AC5093" s="216"/>
      <c r="AD5093" s="216"/>
      <c r="AE5093" s="216"/>
      <c r="AF5093" s="216"/>
      <c r="AG5093" s="216"/>
      <c r="AH5093" s="216"/>
      <c r="AI5093" s="216"/>
      <c r="AJ5093" s="216"/>
      <c r="AK5093" s="216"/>
      <c r="AL5093" s="216"/>
      <c r="FY5093" s="184"/>
      <c r="JJ5093" s="184"/>
    </row>
    <row r="5094" spans="2:270">
      <c r="B5094" s="202"/>
      <c r="E5094" s="216"/>
      <c r="F5094" s="216"/>
      <c r="G5094" s="216"/>
      <c r="H5094" s="216"/>
      <c r="I5094" s="216"/>
      <c r="J5094" s="216"/>
      <c r="K5094" s="216"/>
      <c r="L5094" s="216"/>
      <c r="M5094" s="216"/>
      <c r="N5094" s="216"/>
      <c r="O5094" s="216"/>
      <c r="P5094" s="216"/>
      <c r="Q5094" s="216"/>
      <c r="R5094" s="216"/>
      <c r="S5094" s="216"/>
      <c r="T5094" s="216"/>
      <c r="U5094" s="216"/>
      <c r="V5094" s="216"/>
      <c r="W5094" s="216"/>
      <c r="X5094" s="216"/>
      <c r="Y5094" s="216"/>
      <c r="Z5094" s="216"/>
      <c r="AA5094" s="216"/>
      <c r="AB5094" s="216"/>
      <c r="AC5094" s="216"/>
      <c r="AD5094" s="216"/>
      <c r="AE5094" s="216"/>
      <c r="AF5094" s="216"/>
      <c r="AG5094" s="216"/>
      <c r="AH5094" s="216"/>
      <c r="AI5094" s="216"/>
      <c r="AJ5094" s="216"/>
      <c r="AK5094" s="216"/>
      <c r="AL5094" s="216"/>
      <c r="FY5094" s="184"/>
      <c r="JJ5094" s="184"/>
    </row>
    <row r="5095" spans="2:270">
      <c r="B5095" s="202"/>
      <c r="E5095" s="216"/>
      <c r="F5095" s="216"/>
      <c r="G5095" s="216"/>
      <c r="H5095" s="216"/>
      <c r="I5095" s="216"/>
      <c r="J5095" s="216"/>
      <c r="K5095" s="216"/>
      <c r="L5095" s="216"/>
      <c r="M5095" s="216"/>
      <c r="N5095" s="216"/>
      <c r="O5095" s="216"/>
      <c r="P5095" s="216"/>
      <c r="Q5095" s="216"/>
      <c r="R5095" s="216"/>
      <c r="S5095" s="216"/>
      <c r="T5095" s="216"/>
      <c r="U5095" s="216"/>
      <c r="V5095" s="216"/>
      <c r="W5095" s="216"/>
      <c r="X5095" s="216"/>
      <c r="Y5095" s="216"/>
      <c r="Z5095" s="216"/>
      <c r="AA5095" s="216"/>
      <c r="AB5095" s="216"/>
      <c r="AC5095" s="216"/>
      <c r="AD5095" s="216"/>
      <c r="AE5095" s="216"/>
      <c r="AF5095" s="216"/>
      <c r="AG5095" s="216"/>
      <c r="AH5095" s="216"/>
      <c r="AI5095" s="216"/>
      <c r="AJ5095" s="216"/>
      <c r="AK5095" s="216"/>
      <c r="AL5095" s="216"/>
      <c r="FY5095" s="184"/>
      <c r="JJ5095" s="184"/>
    </row>
    <row r="5096" spans="2:270">
      <c r="B5096" s="202"/>
      <c r="E5096" s="216"/>
      <c r="F5096" s="216"/>
      <c r="G5096" s="216"/>
      <c r="H5096" s="216"/>
      <c r="I5096" s="216"/>
      <c r="J5096" s="216"/>
      <c r="K5096" s="216"/>
      <c r="L5096" s="216"/>
      <c r="M5096" s="216"/>
      <c r="N5096" s="216"/>
      <c r="O5096" s="216"/>
      <c r="P5096" s="216"/>
      <c r="Q5096" s="216"/>
      <c r="R5096" s="216"/>
      <c r="S5096" s="216"/>
      <c r="T5096" s="216"/>
      <c r="U5096" s="216"/>
      <c r="V5096" s="216"/>
      <c r="W5096" s="216"/>
      <c r="X5096" s="216"/>
      <c r="Y5096" s="216"/>
      <c r="Z5096" s="216"/>
      <c r="AA5096" s="216"/>
      <c r="AB5096" s="216"/>
      <c r="AC5096" s="216"/>
      <c r="AD5096" s="216"/>
      <c r="AE5096" s="216"/>
      <c r="AF5096" s="216"/>
      <c r="AG5096" s="216"/>
      <c r="AH5096" s="216"/>
      <c r="AI5096" s="216"/>
      <c r="AJ5096" s="216"/>
      <c r="AK5096" s="216"/>
      <c r="AL5096" s="216"/>
      <c r="FY5096" s="184"/>
      <c r="JJ5096" s="184"/>
    </row>
    <row r="5097" spans="2:270">
      <c r="B5097" s="202"/>
      <c r="E5097" s="216"/>
      <c r="F5097" s="216"/>
      <c r="G5097" s="216"/>
      <c r="H5097" s="216"/>
      <c r="I5097" s="216"/>
      <c r="J5097" s="216"/>
      <c r="K5097" s="216"/>
      <c r="L5097" s="216"/>
      <c r="M5097" s="216"/>
      <c r="N5097" s="216"/>
      <c r="O5097" s="216"/>
      <c r="P5097" s="216"/>
      <c r="Q5097" s="216"/>
      <c r="R5097" s="216"/>
      <c r="S5097" s="216"/>
      <c r="T5097" s="216"/>
      <c r="U5097" s="216"/>
      <c r="V5097" s="216"/>
      <c r="W5097" s="216"/>
      <c r="X5097" s="216"/>
      <c r="Y5097" s="216"/>
      <c r="Z5097" s="216"/>
      <c r="AA5097" s="216"/>
      <c r="AB5097" s="216"/>
      <c r="AC5097" s="216"/>
      <c r="AD5097" s="216"/>
      <c r="AE5097" s="216"/>
      <c r="AF5097" s="216"/>
      <c r="AG5097" s="216"/>
      <c r="AH5097" s="216"/>
      <c r="AI5097" s="216"/>
      <c r="AJ5097" s="216"/>
      <c r="AK5097" s="216"/>
      <c r="AL5097" s="216"/>
      <c r="FY5097" s="184"/>
      <c r="JJ5097" s="184"/>
    </row>
    <row r="5098" spans="2:270">
      <c r="B5098" s="202"/>
      <c r="E5098" s="216"/>
      <c r="F5098" s="216"/>
      <c r="G5098" s="216"/>
      <c r="H5098" s="216"/>
      <c r="I5098" s="216"/>
      <c r="J5098" s="216"/>
      <c r="K5098" s="216"/>
      <c r="L5098" s="216"/>
      <c r="M5098" s="216"/>
      <c r="N5098" s="216"/>
      <c r="O5098" s="216"/>
      <c r="P5098" s="216"/>
      <c r="Q5098" s="216"/>
      <c r="R5098" s="216"/>
      <c r="S5098" s="216"/>
      <c r="T5098" s="216"/>
      <c r="U5098" s="216"/>
      <c r="V5098" s="216"/>
      <c r="W5098" s="216"/>
      <c r="X5098" s="216"/>
      <c r="Y5098" s="216"/>
      <c r="Z5098" s="216"/>
      <c r="AA5098" s="216"/>
      <c r="AB5098" s="216"/>
      <c r="AC5098" s="216"/>
      <c r="AD5098" s="216"/>
      <c r="AE5098" s="216"/>
      <c r="AF5098" s="216"/>
      <c r="AG5098" s="216"/>
      <c r="AH5098" s="216"/>
      <c r="AI5098" s="216"/>
      <c r="AJ5098" s="216"/>
      <c r="AK5098" s="216"/>
      <c r="AL5098" s="216"/>
      <c r="FY5098" s="184"/>
      <c r="JJ5098" s="184"/>
    </row>
    <row r="5099" spans="2:270">
      <c r="B5099" s="202"/>
      <c r="E5099" s="216"/>
      <c r="F5099" s="216"/>
      <c r="G5099" s="216"/>
      <c r="H5099" s="216"/>
      <c r="I5099" s="216"/>
      <c r="J5099" s="216"/>
      <c r="K5099" s="216"/>
      <c r="L5099" s="216"/>
      <c r="M5099" s="216"/>
      <c r="N5099" s="216"/>
      <c r="O5099" s="216"/>
      <c r="P5099" s="216"/>
      <c r="Q5099" s="216"/>
      <c r="R5099" s="216"/>
      <c r="S5099" s="216"/>
      <c r="T5099" s="216"/>
      <c r="U5099" s="216"/>
      <c r="V5099" s="216"/>
      <c r="W5099" s="216"/>
      <c r="X5099" s="216"/>
      <c r="Y5099" s="216"/>
      <c r="Z5099" s="216"/>
      <c r="AA5099" s="216"/>
      <c r="AB5099" s="216"/>
      <c r="AC5099" s="216"/>
      <c r="AD5099" s="216"/>
      <c r="AE5099" s="216"/>
      <c r="AF5099" s="216"/>
      <c r="AG5099" s="216"/>
      <c r="AH5099" s="216"/>
      <c r="AI5099" s="216"/>
      <c r="AJ5099" s="216"/>
      <c r="AK5099" s="216"/>
      <c r="AL5099" s="216"/>
      <c r="FY5099" s="184"/>
      <c r="JJ5099" s="184"/>
    </row>
    <row r="5100" spans="2:270">
      <c r="B5100" s="202"/>
      <c r="E5100" s="216"/>
      <c r="F5100" s="216"/>
      <c r="G5100" s="216"/>
      <c r="H5100" s="216"/>
      <c r="I5100" s="216"/>
      <c r="J5100" s="216"/>
      <c r="K5100" s="216"/>
      <c r="L5100" s="216"/>
      <c r="M5100" s="216"/>
      <c r="N5100" s="216"/>
      <c r="O5100" s="216"/>
      <c r="P5100" s="216"/>
      <c r="Q5100" s="216"/>
      <c r="R5100" s="216"/>
      <c r="S5100" s="216"/>
      <c r="T5100" s="216"/>
      <c r="U5100" s="216"/>
      <c r="V5100" s="216"/>
      <c r="W5100" s="216"/>
      <c r="X5100" s="216"/>
      <c r="Y5100" s="216"/>
      <c r="Z5100" s="216"/>
      <c r="AA5100" s="216"/>
      <c r="AB5100" s="216"/>
      <c r="AC5100" s="216"/>
      <c r="AD5100" s="216"/>
      <c r="AE5100" s="216"/>
      <c r="AF5100" s="216"/>
      <c r="AG5100" s="216"/>
      <c r="AH5100" s="216"/>
      <c r="AI5100" s="216"/>
      <c r="AJ5100" s="216"/>
      <c r="AK5100" s="216"/>
      <c r="AL5100" s="216"/>
      <c r="FY5100" s="184"/>
      <c r="JJ5100" s="184"/>
    </row>
    <row r="5101" spans="2:270">
      <c r="B5101" s="202"/>
      <c r="E5101" s="216"/>
      <c r="F5101" s="216"/>
      <c r="G5101" s="216"/>
      <c r="H5101" s="216"/>
      <c r="I5101" s="216"/>
      <c r="J5101" s="216"/>
      <c r="K5101" s="216"/>
      <c r="L5101" s="216"/>
      <c r="M5101" s="216"/>
      <c r="N5101" s="216"/>
      <c r="O5101" s="216"/>
      <c r="P5101" s="216"/>
      <c r="Q5101" s="216"/>
      <c r="R5101" s="216"/>
      <c r="S5101" s="216"/>
      <c r="T5101" s="216"/>
      <c r="U5101" s="216"/>
      <c r="V5101" s="216"/>
      <c r="W5101" s="216"/>
      <c r="X5101" s="216"/>
      <c r="Y5101" s="216"/>
      <c r="Z5101" s="216"/>
      <c r="AA5101" s="216"/>
      <c r="AB5101" s="216"/>
      <c r="AC5101" s="216"/>
      <c r="AD5101" s="216"/>
      <c r="AE5101" s="216"/>
      <c r="AF5101" s="216"/>
      <c r="AG5101" s="216"/>
      <c r="AH5101" s="216"/>
      <c r="AI5101" s="216"/>
      <c r="AJ5101" s="216"/>
      <c r="AK5101" s="216"/>
      <c r="AL5101" s="216"/>
      <c r="FY5101" s="184"/>
      <c r="JJ5101" s="184"/>
    </row>
    <row r="5102" spans="2:270">
      <c r="B5102" s="202"/>
      <c r="E5102" s="216"/>
      <c r="F5102" s="216"/>
      <c r="G5102" s="216"/>
      <c r="H5102" s="216"/>
      <c r="I5102" s="216"/>
      <c r="J5102" s="216"/>
      <c r="K5102" s="216"/>
      <c r="L5102" s="216"/>
      <c r="M5102" s="216"/>
      <c r="N5102" s="216"/>
      <c r="O5102" s="216"/>
      <c r="P5102" s="216"/>
      <c r="Q5102" s="216"/>
      <c r="R5102" s="216"/>
      <c r="S5102" s="216"/>
      <c r="T5102" s="216"/>
      <c r="U5102" s="216"/>
      <c r="V5102" s="216"/>
      <c r="W5102" s="216"/>
      <c r="X5102" s="216"/>
      <c r="Y5102" s="216"/>
      <c r="Z5102" s="216"/>
      <c r="AA5102" s="216"/>
      <c r="AB5102" s="216"/>
      <c r="AC5102" s="216"/>
      <c r="AD5102" s="216"/>
      <c r="AE5102" s="216"/>
      <c r="AF5102" s="216"/>
      <c r="AG5102" s="216"/>
      <c r="AH5102" s="216"/>
      <c r="AI5102" s="216"/>
      <c r="AJ5102" s="216"/>
      <c r="AK5102" s="216"/>
      <c r="AL5102" s="216"/>
      <c r="FY5102" s="184"/>
      <c r="JJ5102" s="184"/>
    </row>
    <row r="5103" spans="2:270">
      <c r="B5103" s="202"/>
      <c r="E5103" s="216"/>
      <c r="F5103" s="216"/>
      <c r="G5103" s="216"/>
      <c r="H5103" s="216"/>
      <c r="I5103" s="216"/>
      <c r="J5103" s="216"/>
      <c r="K5103" s="216"/>
      <c r="L5103" s="216"/>
      <c r="M5103" s="216"/>
      <c r="N5103" s="216"/>
      <c r="O5103" s="216"/>
      <c r="P5103" s="216"/>
      <c r="Q5103" s="216"/>
      <c r="R5103" s="216"/>
      <c r="S5103" s="216"/>
      <c r="T5103" s="216"/>
      <c r="U5103" s="216"/>
      <c r="V5103" s="216"/>
      <c r="W5103" s="216"/>
      <c r="X5103" s="216"/>
      <c r="Y5103" s="216"/>
      <c r="Z5103" s="216"/>
      <c r="AA5103" s="216"/>
      <c r="AB5103" s="216"/>
      <c r="AC5103" s="216"/>
      <c r="AD5103" s="216"/>
      <c r="AE5103" s="216"/>
      <c r="AF5103" s="216"/>
      <c r="AG5103" s="216"/>
      <c r="AH5103" s="216"/>
      <c r="AI5103" s="216"/>
      <c r="AJ5103" s="216"/>
      <c r="AK5103" s="216"/>
      <c r="AL5103" s="216"/>
      <c r="FY5103" s="184"/>
      <c r="JJ5103" s="184"/>
    </row>
    <row r="5104" spans="2:270">
      <c r="B5104" s="202"/>
      <c r="E5104" s="216"/>
      <c r="F5104" s="216"/>
      <c r="G5104" s="216"/>
      <c r="H5104" s="216"/>
      <c r="I5104" s="216"/>
      <c r="J5104" s="216"/>
      <c r="K5104" s="216"/>
      <c r="L5104" s="216"/>
      <c r="M5104" s="216"/>
      <c r="N5104" s="216"/>
      <c r="O5104" s="216"/>
      <c r="P5104" s="216"/>
      <c r="Q5104" s="216"/>
      <c r="R5104" s="216"/>
      <c r="S5104" s="216"/>
      <c r="T5104" s="216"/>
      <c r="U5104" s="216"/>
      <c r="V5104" s="216"/>
      <c r="W5104" s="216"/>
      <c r="X5104" s="216"/>
      <c r="Y5104" s="216"/>
      <c r="Z5104" s="216"/>
      <c r="AA5104" s="216"/>
      <c r="AB5104" s="216"/>
      <c r="AC5104" s="216"/>
      <c r="AD5104" s="216"/>
      <c r="AE5104" s="216"/>
      <c r="AF5104" s="216"/>
      <c r="AG5104" s="216"/>
      <c r="AH5104" s="216"/>
      <c r="AI5104" s="216"/>
      <c r="AJ5104" s="216"/>
      <c r="AK5104" s="216"/>
      <c r="AL5104" s="216"/>
      <c r="FY5104" s="184"/>
      <c r="JJ5104" s="184"/>
    </row>
    <row r="5105" spans="2:270">
      <c r="B5105" s="202"/>
      <c r="E5105" s="216"/>
      <c r="F5105" s="216"/>
      <c r="G5105" s="216"/>
      <c r="H5105" s="216"/>
      <c r="I5105" s="216"/>
      <c r="J5105" s="216"/>
      <c r="K5105" s="216"/>
      <c r="L5105" s="216"/>
      <c r="M5105" s="216"/>
      <c r="N5105" s="216"/>
      <c r="O5105" s="216"/>
      <c r="P5105" s="216"/>
      <c r="Q5105" s="216"/>
      <c r="R5105" s="216"/>
      <c r="S5105" s="216"/>
      <c r="T5105" s="216"/>
      <c r="U5105" s="216"/>
      <c r="V5105" s="216"/>
      <c r="W5105" s="216"/>
      <c r="X5105" s="216"/>
      <c r="Y5105" s="216"/>
      <c r="Z5105" s="216"/>
      <c r="AA5105" s="216"/>
      <c r="AB5105" s="216"/>
      <c r="AC5105" s="216"/>
      <c r="AD5105" s="216"/>
      <c r="AE5105" s="216"/>
      <c r="AF5105" s="216"/>
      <c r="AG5105" s="216"/>
      <c r="AH5105" s="216"/>
      <c r="AI5105" s="216"/>
      <c r="AJ5105" s="216"/>
      <c r="AK5105" s="216"/>
      <c r="AL5105" s="216"/>
      <c r="FY5105" s="184"/>
      <c r="JJ5105" s="184"/>
    </row>
    <row r="5106" spans="2:270">
      <c r="B5106" s="202"/>
      <c r="E5106" s="216"/>
      <c r="F5106" s="216"/>
      <c r="G5106" s="216"/>
      <c r="H5106" s="216"/>
      <c r="I5106" s="216"/>
      <c r="J5106" s="216"/>
      <c r="K5106" s="216"/>
      <c r="L5106" s="216"/>
      <c r="M5106" s="216"/>
      <c r="N5106" s="216"/>
      <c r="O5106" s="216"/>
      <c r="P5106" s="216"/>
      <c r="Q5106" s="216"/>
      <c r="R5106" s="216"/>
      <c r="S5106" s="216"/>
      <c r="T5106" s="216"/>
      <c r="U5106" s="216"/>
      <c r="V5106" s="216"/>
      <c r="W5106" s="216"/>
      <c r="X5106" s="216"/>
      <c r="Y5106" s="216"/>
      <c r="Z5106" s="216"/>
      <c r="AA5106" s="216"/>
      <c r="AB5106" s="216"/>
      <c r="AC5106" s="216"/>
      <c r="AD5106" s="216"/>
      <c r="AE5106" s="216"/>
      <c r="AF5106" s="216"/>
      <c r="AG5106" s="216"/>
      <c r="AH5106" s="216"/>
      <c r="AI5106" s="216"/>
      <c r="AJ5106" s="216"/>
      <c r="AK5106" s="216"/>
      <c r="AL5106" s="216"/>
      <c r="FY5106" s="184"/>
      <c r="JJ5106" s="184"/>
    </row>
    <row r="5107" spans="2:270">
      <c r="B5107" s="202"/>
      <c r="E5107" s="216"/>
      <c r="F5107" s="216"/>
      <c r="G5107" s="216"/>
      <c r="H5107" s="216"/>
      <c r="I5107" s="216"/>
      <c r="J5107" s="216"/>
      <c r="K5107" s="216"/>
      <c r="L5107" s="216"/>
      <c r="M5107" s="216"/>
      <c r="N5107" s="216"/>
      <c r="O5107" s="216"/>
      <c r="P5107" s="216"/>
      <c r="Q5107" s="216"/>
      <c r="R5107" s="216"/>
      <c r="S5107" s="216"/>
      <c r="T5107" s="216"/>
      <c r="U5107" s="216"/>
      <c r="V5107" s="216"/>
      <c r="W5107" s="216"/>
      <c r="X5107" s="216"/>
      <c r="Y5107" s="216"/>
      <c r="Z5107" s="216"/>
      <c r="AA5107" s="216"/>
      <c r="AB5107" s="216"/>
      <c r="AC5107" s="216"/>
      <c r="AD5107" s="216"/>
      <c r="AE5107" s="216"/>
      <c r="AF5107" s="216"/>
      <c r="AG5107" s="216"/>
      <c r="AH5107" s="216"/>
      <c r="AI5107" s="216"/>
      <c r="AJ5107" s="216"/>
      <c r="AK5107" s="216"/>
      <c r="AL5107" s="216"/>
      <c r="FY5107" s="184"/>
      <c r="JJ5107" s="184"/>
    </row>
    <row r="5108" spans="2:270">
      <c r="B5108" s="202"/>
      <c r="E5108" s="216"/>
      <c r="F5108" s="216"/>
      <c r="G5108" s="216"/>
      <c r="H5108" s="216"/>
      <c r="I5108" s="216"/>
      <c r="J5108" s="216"/>
      <c r="K5108" s="216"/>
      <c r="L5108" s="216"/>
      <c r="M5108" s="216"/>
      <c r="N5108" s="216"/>
      <c r="O5108" s="216"/>
      <c r="P5108" s="216"/>
      <c r="Q5108" s="216"/>
      <c r="R5108" s="216"/>
      <c r="S5108" s="216"/>
      <c r="T5108" s="216"/>
      <c r="U5108" s="216"/>
      <c r="V5108" s="216"/>
      <c r="W5108" s="216"/>
      <c r="X5108" s="216"/>
      <c r="Y5108" s="216"/>
      <c r="Z5108" s="216"/>
      <c r="AA5108" s="216"/>
      <c r="AB5108" s="216"/>
      <c r="AC5108" s="216"/>
      <c r="AD5108" s="216"/>
      <c r="AE5108" s="216"/>
      <c r="AF5108" s="216"/>
      <c r="AG5108" s="216"/>
      <c r="AH5108" s="216"/>
      <c r="AI5108" s="216"/>
      <c r="AJ5108" s="216"/>
      <c r="AK5108" s="216"/>
      <c r="AL5108" s="216"/>
      <c r="FY5108" s="184"/>
      <c r="JJ5108" s="184"/>
    </row>
    <row r="5109" spans="2:270">
      <c r="B5109" s="202"/>
      <c r="E5109" s="216"/>
      <c r="F5109" s="216"/>
      <c r="G5109" s="216"/>
      <c r="H5109" s="216"/>
      <c r="I5109" s="216"/>
      <c r="J5109" s="216"/>
      <c r="K5109" s="216"/>
      <c r="L5109" s="216"/>
      <c r="M5109" s="216"/>
      <c r="N5109" s="216"/>
      <c r="O5109" s="216"/>
      <c r="P5109" s="216"/>
      <c r="Q5109" s="216"/>
      <c r="R5109" s="216"/>
      <c r="S5109" s="216"/>
      <c r="T5109" s="216"/>
      <c r="U5109" s="216"/>
      <c r="V5109" s="216"/>
      <c r="W5109" s="216"/>
      <c r="X5109" s="216"/>
      <c r="Y5109" s="216"/>
      <c r="Z5109" s="216"/>
      <c r="AA5109" s="216"/>
      <c r="AB5109" s="216"/>
      <c r="AC5109" s="216"/>
      <c r="AD5109" s="216"/>
      <c r="AE5109" s="216"/>
      <c r="AF5109" s="216"/>
      <c r="AG5109" s="216"/>
      <c r="AH5109" s="216"/>
      <c r="AI5109" s="216"/>
      <c r="AJ5109" s="216"/>
      <c r="AK5109" s="216"/>
      <c r="AL5109" s="216"/>
      <c r="FY5109" s="184"/>
      <c r="JJ5109" s="184"/>
    </row>
    <row r="5110" spans="2:270">
      <c r="B5110" s="202"/>
      <c r="E5110" s="216"/>
      <c r="F5110" s="216"/>
      <c r="G5110" s="216"/>
      <c r="H5110" s="216"/>
      <c r="I5110" s="216"/>
      <c r="J5110" s="216"/>
      <c r="K5110" s="216"/>
      <c r="L5110" s="216"/>
      <c r="M5110" s="216"/>
      <c r="N5110" s="216"/>
      <c r="O5110" s="216"/>
      <c r="P5110" s="216"/>
      <c r="Q5110" s="216"/>
      <c r="R5110" s="216"/>
      <c r="S5110" s="216"/>
      <c r="T5110" s="216"/>
      <c r="U5110" s="216"/>
      <c r="V5110" s="216"/>
      <c r="W5110" s="216"/>
      <c r="X5110" s="216"/>
      <c r="Y5110" s="216"/>
      <c r="Z5110" s="216"/>
      <c r="AA5110" s="216"/>
      <c r="AB5110" s="216"/>
      <c r="AC5110" s="216"/>
      <c r="AD5110" s="216"/>
      <c r="AE5110" s="216"/>
      <c r="AF5110" s="216"/>
      <c r="AG5110" s="216"/>
      <c r="AH5110" s="216"/>
      <c r="AI5110" s="216"/>
      <c r="AJ5110" s="216"/>
      <c r="AK5110" s="216"/>
      <c r="AL5110" s="216"/>
      <c r="FY5110" s="184"/>
      <c r="JJ5110" s="184"/>
    </row>
    <row r="5111" spans="2:270">
      <c r="B5111" s="202"/>
      <c r="E5111" s="216"/>
      <c r="F5111" s="216"/>
      <c r="G5111" s="216"/>
      <c r="H5111" s="216"/>
      <c r="I5111" s="216"/>
      <c r="J5111" s="216"/>
      <c r="K5111" s="216"/>
      <c r="L5111" s="216"/>
      <c r="M5111" s="216"/>
      <c r="N5111" s="216"/>
      <c r="O5111" s="216"/>
      <c r="P5111" s="216"/>
      <c r="Q5111" s="216"/>
      <c r="R5111" s="216"/>
      <c r="S5111" s="216"/>
      <c r="T5111" s="216"/>
      <c r="U5111" s="216"/>
      <c r="V5111" s="216"/>
      <c r="W5111" s="216"/>
      <c r="X5111" s="216"/>
      <c r="Y5111" s="216"/>
      <c r="Z5111" s="216"/>
      <c r="AA5111" s="216"/>
      <c r="AB5111" s="216"/>
      <c r="AC5111" s="216"/>
      <c r="AD5111" s="216"/>
      <c r="AE5111" s="216"/>
      <c r="AF5111" s="216"/>
      <c r="AG5111" s="216"/>
      <c r="AH5111" s="216"/>
      <c r="AI5111" s="216"/>
      <c r="AJ5111" s="216"/>
      <c r="AK5111" s="216"/>
      <c r="AL5111" s="216"/>
      <c r="FY5111" s="184"/>
      <c r="JJ5111" s="184"/>
    </row>
    <row r="5112" spans="2:270">
      <c r="B5112" s="202"/>
      <c r="E5112" s="216"/>
      <c r="F5112" s="216"/>
      <c r="G5112" s="216"/>
      <c r="H5112" s="216"/>
      <c r="I5112" s="216"/>
      <c r="J5112" s="216"/>
      <c r="K5112" s="216"/>
      <c r="L5112" s="216"/>
      <c r="M5112" s="216"/>
      <c r="N5112" s="216"/>
      <c r="O5112" s="216"/>
      <c r="P5112" s="216"/>
      <c r="Q5112" s="216"/>
      <c r="R5112" s="216"/>
      <c r="S5112" s="216"/>
      <c r="T5112" s="216"/>
      <c r="U5112" s="216"/>
      <c r="V5112" s="216"/>
      <c r="W5112" s="216"/>
      <c r="X5112" s="216"/>
      <c r="Y5112" s="216"/>
      <c r="Z5112" s="216"/>
      <c r="AA5112" s="216"/>
      <c r="AB5112" s="216"/>
      <c r="AC5112" s="216"/>
      <c r="AD5112" s="216"/>
      <c r="AE5112" s="216"/>
      <c r="AF5112" s="216"/>
      <c r="AG5112" s="216"/>
      <c r="AH5112" s="216"/>
      <c r="AI5112" s="216"/>
      <c r="AJ5112" s="216"/>
      <c r="AK5112" s="216"/>
      <c r="AL5112" s="216"/>
      <c r="FY5112" s="184"/>
      <c r="JJ5112" s="184"/>
    </row>
    <row r="5113" spans="2:270">
      <c r="B5113" s="202"/>
      <c r="E5113" s="216"/>
      <c r="F5113" s="216"/>
      <c r="G5113" s="216"/>
      <c r="H5113" s="216"/>
      <c r="I5113" s="216"/>
      <c r="J5113" s="216"/>
      <c r="K5113" s="216"/>
      <c r="L5113" s="216"/>
      <c r="M5113" s="216"/>
      <c r="N5113" s="216"/>
      <c r="O5113" s="216"/>
      <c r="P5113" s="216"/>
      <c r="Q5113" s="216"/>
      <c r="R5113" s="216"/>
      <c r="S5113" s="216"/>
      <c r="T5113" s="216"/>
      <c r="U5113" s="216"/>
      <c r="V5113" s="216"/>
      <c r="W5113" s="216"/>
      <c r="X5113" s="216"/>
      <c r="Y5113" s="216"/>
      <c r="Z5113" s="216"/>
      <c r="AA5113" s="216"/>
      <c r="AB5113" s="216"/>
      <c r="AC5113" s="216"/>
      <c r="AD5113" s="216"/>
      <c r="AE5113" s="216"/>
      <c r="AF5113" s="216"/>
      <c r="AG5113" s="216"/>
      <c r="AH5113" s="216"/>
      <c r="AI5113" s="216"/>
      <c r="AJ5113" s="216"/>
      <c r="AK5113" s="216"/>
      <c r="AL5113" s="216"/>
      <c r="FY5113" s="184"/>
      <c r="JJ5113" s="184"/>
    </row>
    <row r="5114" spans="2:270">
      <c r="B5114" s="202"/>
      <c r="E5114" s="216"/>
      <c r="F5114" s="216"/>
      <c r="G5114" s="216"/>
      <c r="H5114" s="216"/>
      <c r="I5114" s="216"/>
      <c r="J5114" s="216"/>
      <c r="K5114" s="216"/>
      <c r="L5114" s="216"/>
      <c r="M5114" s="216"/>
      <c r="N5114" s="216"/>
      <c r="O5114" s="216"/>
      <c r="P5114" s="216"/>
      <c r="Q5114" s="216"/>
      <c r="R5114" s="216"/>
      <c r="S5114" s="216"/>
      <c r="T5114" s="216"/>
      <c r="U5114" s="216"/>
      <c r="V5114" s="216"/>
      <c r="W5114" s="216"/>
      <c r="X5114" s="216"/>
      <c r="Y5114" s="216"/>
      <c r="Z5114" s="216"/>
      <c r="AA5114" s="216"/>
      <c r="AB5114" s="216"/>
      <c r="AC5114" s="216"/>
      <c r="AD5114" s="216"/>
      <c r="AE5114" s="216"/>
      <c r="AF5114" s="216"/>
      <c r="AG5114" s="216"/>
      <c r="AH5114" s="216"/>
      <c r="AI5114" s="216"/>
      <c r="AJ5114" s="216"/>
      <c r="AK5114" s="216"/>
      <c r="AL5114" s="216"/>
      <c r="FY5114" s="184"/>
      <c r="JJ5114" s="184"/>
    </row>
    <row r="5115" spans="2:270">
      <c r="B5115" s="202"/>
      <c r="E5115" s="216"/>
      <c r="F5115" s="216"/>
      <c r="G5115" s="216"/>
      <c r="H5115" s="216"/>
      <c r="I5115" s="216"/>
      <c r="J5115" s="216"/>
      <c r="K5115" s="216"/>
      <c r="L5115" s="216"/>
      <c r="M5115" s="216"/>
      <c r="N5115" s="216"/>
      <c r="O5115" s="216"/>
      <c r="P5115" s="216"/>
      <c r="Q5115" s="216"/>
      <c r="R5115" s="216"/>
      <c r="S5115" s="216"/>
      <c r="T5115" s="216"/>
      <c r="U5115" s="216"/>
      <c r="V5115" s="216"/>
      <c r="W5115" s="216"/>
      <c r="X5115" s="216"/>
      <c r="Y5115" s="216"/>
      <c r="Z5115" s="216"/>
      <c r="AA5115" s="216"/>
      <c r="AB5115" s="216"/>
      <c r="AC5115" s="216"/>
      <c r="AD5115" s="216"/>
      <c r="AE5115" s="216"/>
      <c r="AF5115" s="216"/>
      <c r="AG5115" s="216"/>
      <c r="AH5115" s="216"/>
      <c r="AI5115" s="216"/>
      <c r="AJ5115" s="216"/>
      <c r="AK5115" s="216"/>
      <c r="AL5115" s="216"/>
      <c r="FY5115" s="184"/>
      <c r="JJ5115" s="184"/>
    </row>
    <row r="5116" spans="2:270">
      <c r="B5116" s="202"/>
      <c r="E5116" s="216"/>
      <c r="F5116" s="216"/>
      <c r="G5116" s="216"/>
      <c r="H5116" s="216"/>
      <c r="I5116" s="216"/>
      <c r="J5116" s="216"/>
      <c r="K5116" s="216"/>
      <c r="L5116" s="216"/>
      <c r="M5116" s="216"/>
      <c r="N5116" s="216"/>
      <c r="O5116" s="216"/>
      <c r="P5116" s="216"/>
      <c r="Q5116" s="216"/>
      <c r="R5116" s="216"/>
      <c r="S5116" s="216"/>
      <c r="T5116" s="216"/>
      <c r="U5116" s="216"/>
      <c r="V5116" s="216"/>
      <c r="W5116" s="216"/>
      <c r="X5116" s="216"/>
      <c r="Y5116" s="216"/>
      <c r="Z5116" s="216"/>
      <c r="AA5116" s="216"/>
      <c r="AB5116" s="216"/>
      <c r="AC5116" s="216"/>
      <c r="AD5116" s="216"/>
      <c r="AE5116" s="216"/>
      <c r="AF5116" s="216"/>
      <c r="AG5116" s="216"/>
      <c r="AH5116" s="216"/>
      <c r="AI5116" s="216"/>
      <c r="AJ5116" s="216"/>
      <c r="AK5116" s="216"/>
      <c r="AL5116" s="216"/>
      <c r="FY5116" s="184"/>
      <c r="JJ5116" s="184"/>
    </row>
    <row r="5117" spans="2:270">
      <c r="B5117" s="202"/>
      <c r="E5117" s="216"/>
      <c r="F5117" s="216"/>
      <c r="G5117" s="216"/>
      <c r="H5117" s="216"/>
      <c r="I5117" s="216"/>
      <c r="J5117" s="216"/>
      <c r="K5117" s="216"/>
      <c r="L5117" s="216"/>
      <c r="M5117" s="216"/>
      <c r="N5117" s="216"/>
      <c r="O5117" s="216"/>
      <c r="P5117" s="216"/>
      <c r="Q5117" s="216"/>
      <c r="R5117" s="216"/>
      <c r="S5117" s="216"/>
      <c r="T5117" s="216"/>
      <c r="U5117" s="216"/>
      <c r="V5117" s="216"/>
      <c r="W5117" s="216"/>
      <c r="X5117" s="216"/>
      <c r="Y5117" s="216"/>
      <c r="Z5117" s="216"/>
      <c r="AA5117" s="216"/>
      <c r="AB5117" s="216"/>
      <c r="AC5117" s="216"/>
      <c r="AD5117" s="216"/>
      <c r="AE5117" s="216"/>
      <c r="AF5117" s="216"/>
      <c r="AG5117" s="216"/>
      <c r="AH5117" s="216"/>
      <c r="AI5117" s="216"/>
      <c r="AJ5117" s="216"/>
      <c r="AK5117" s="216"/>
      <c r="AL5117" s="216"/>
      <c r="FY5117" s="184"/>
      <c r="JJ5117" s="184"/>
    </row>
    <row r="5118" spans="2:270">
      <c r="B5118" s="202"/>
      <c r="E5118" s="216"/>
      <c r="F5118" s="216"/>
      <c r="G5118" s="216"/>
      <c r="H5118" s="216"/>
      <c r="I5118" s="216"/>
      <c r="J5118" s="216"/>
      <c r="K5118" s="216"/>
      <c r="L5118" s="216"/>
      <c r="M5118" s="216"/>
      <c r="N5118" s="216"/>
      <c r="O5118" s="216"/>
      <c r="P5118" s="216"/>
      <c r="Q5118" s="216"/>
      <c r="R5118" s="216"/>
      <c r="S5118" s="216"/>
      <c r="T5118" s="216"/>
      <c r="U5118" s="216"/>
      <c r="V5118" s="216"/>
      <c r="W5118" s="216"/>
      <c r="X5118" s="216"/>
      <c r="Y5118" s="216"/>
      <c r="Z5118" s="216"/>
      <c r="AA5118" s="216"/>
      <c r="AB5118" s="216"/>
      <c r="AC5118" s="216"/>
      <c r="AD5118" s="216"/>
      <c r="AE5118" s="216"/>
      <c r="AF5118" s="216"/>
      <c r="AG5118" s="216"/>
      <c r="AH5118" s="216"/>
      <c r="AI5118" s="216"/>
      <c r="AJ5118" s="216"/>
      <c r="AK5118" s="216"/>
      <c r="AL5118" s="216"/>
      <c r="FY5118" s="184"/>
      <c r="JJ5118" s="184"/>
    </row>
    <row r="5119" spans="2:270">
      <c r="B5119" s="202"/>
      <c r="E5119" s="216"/>
      <c r="F5119" s="216"/>
      <c r="G5119" s="216"/>
      <c r="H5119" s="216"/>
      <c r="I5119" s="216"/>
      <c r="J5119" s="216"/>
      <c r="K5119" s="216"/>
      <c r="L5119" s="216"/>
      <c r="M5119" s="216"/>
      <c r="N5119" s="216"/>
      <c r="O5119" s="216"/>
      <c r="P5119" s="216"/>
      <c r="Q5119" s="216"/>
      <c r="R5119" s="216"/>
      <c r="S5119" s="216"/>
      <c r="T5119" s="216"/>
      <c r="U5119" s="216"/>
      <c r="V5119" s="216"/>
      <c r="W5119" s="216"/>
      <c r="X5119" s="216"/>
      <c r="Y5119" s="216"/>
      <c r="Z5119" s="216"/>
      <c r="AA5119" s="216"/>
      <c r="AB5119" s="216"/>
      <c r="AC5119" s="216"/>
      <c r="AD5119" s="216"/>
      <c r="AE5119" s="216"/>
      <c r="AF5119" s="216"/>
      <c r="AG5119" s="216"/>
      <c r="AH5119" s="216"/>
      <c r="AI5119" s="216"/>
      <c r="AJ5119" s="216"/>
      <c r="AK5119" s="216"/>
      <c r="AL5119" s="216"/>
      <c r="FY5119" s="184"/>
      <c r="JJ5119" s="184"/>
    </row>
    <row r="5120" spans="2:270">
      <c r="B5120" s="202"/>
      <c r="E5120" s="216"/>
      <c r="F5120" s="216"/>
      <c r="G5120" s="216"/>
      <c r="H5120" s="216"/>
      <c r="I5120" s="216"/>
      <c r="J5120" s="216"/>
      <c r="K5120" s="216"/>
      <c r="L5120" s="216"/>
      <c r="M5120" s="216"/>
      <c r="N5120" s="216"/>
      <c r="O5120" s="216"/>
      <c r="P5120" s="216"/>
      <c r="Q5120" s="216"/>
      <c r="R5120" s="216"/>
      <c r="S5120" s="216"/>
      <c r="T5120" s="216"/>
      <c r="U5120" s="216"/>
      <c r="V5120" s="216"/>
      <c r="W5120" s="216"/>
      <c r="X5120" s="216"/>
      <c r="Y5120" s="216"/>
      <c r="Z5120" s="216"/>
      <c r="AA5120" s="216"/>
      <c r="AB5120" s="216"/>
      <c r="AC5120" s="216"/>
      <c r="AD5120" s="216"/>
      <c r="AE5120" s="216"/>
      <c r="AF5120" s="216"/>
      <c r="AG5120" s="216"/>
      <c r="AH5120" s="216"/>
      <c r="AI5120" s="216"/>
      <c r="AJ5120" s="216"/>
      <c r="AK5120" s="216"/>
      <c r="AL5120" s="216"/>
      <c r="FY5120" s="184"/>
      <c r="JJ5120" s="184"/>
    </row>
    <row r="5121" spans="2:270">
      <c r="B5121" s="202"/>
      <c r="E5121" s="216"/>
      <c r="F5121" s="216"/>
      <c r="G5121" s="216"/>
      <c r="H5121" s="216"/>
      <c r="I5121" s="216"/>
      <c r="J5121" s="216"/>
      <c r="K5121" s="216"/>
      <c r="L5121" s="216"/>
      <c r="M5121" s="216"/>
      <c r="N5121" s="216"/>
      <c r="O5121" s="216"/>
      <c r="P5121" s="216"/>
      <c r="Q5121" s="216"/>
      <c r="R5121" s="216"/>
      <c r="S5121" s="216"/>
      <c r="T5121" s="216"/>
      <c r="U5121" s="216"/>
      <c r="V5121" s="216"/>
      <c r="W5121" s="216"/>
      <c r="X5121" s="216"/>
      <c r="Y5121" s="216"/>
      <c r="Z5121" s="216"/>
      <c r="AA5121" s="216"/>
      <c r="AB5121" s="216"/>
      <c r="AC5121" s="216"/>
      <c r="AD5121" s="216"/>
      <c r="AE5121" s="216"/>
      <c r="AF5121" s="216"/>
      <c r="AG5121" s="216"/>
      <c r="AH5121" s="216"/>
      <c r="AI5121" s="216"/>
      <c r="AJ5121" s="216"/>
      <c r="AK5121" s="216"/>
      <c r="AL5121" s="216"/>
      <c r="FY5121" s="184"/>
      <c r="JJ5121" s="184"/>
    </row>
    <row r="5122" spans="2:270">
      <c r="B5122" s="202"/>
      <c r="E5122" s="216"/>
      <c r="F5122" s="216"/>
      <c r="G5122" s="216"/>
      <c r="H5122" s="216"/>
      <c r="I5122" s="216"/>
      <c r="J5122" s="216"/>
      <c r="K5122" s="216"/>
      <c r="L5122" s="216"/>
      <c r="M5122" s="216"/>
      <c r="N5122" s="216"/>
      <c r="O5122" s="216"/>
      <c r="P5122" s="216"/>
      <c r="Q5122" s="216"/>
      <c r="R5122" s="216"/>
      <c r="S5122" s="216"/>
      <c r="T5122" s="216"/>
      <c r="U5122" s="216"/>
      <c r="V5122" s="216"/>
      <c r="W5122" s="216"/>
      <c r="X5122" s="216"/>
      <c r="Y5122" s="216"/>
      <c r="Z5122" s="216"/>
      <c r="AA5122" s="216"/>
      <c r="AB5122" s="216"/>
      <c r="AC5122" s="216"/>
      <c r="AD5122" s="216"/>
      <c r="AE5122" s="216"/>
      <c r="AF5122" s="216"/>
      <c r="AG5122" s="216"/>
      <c r="AH5122" s="216"/>
      <c r="AI5122" s="216"/>
      <c r="AJ5122" s="216"/>
      <c r="AK5122" s="216"/>
      <c r="AL5122" s="216"/>
      <c r="FY5122" s="184"/>
      <c r="JJ5122" s="184"/>
    </row>
    <row r="5123" spans="2:270">
      <c r="B5123" s="202"/>
      <c r="E5123" s="216"/>
      <c r="F5123" s="216"/>
      <c r="G5123" s="216"/>
      <c r="H5123" s="216"/>
      <c r="I5123" s="216"/>
      <c r="J5123" s="216"/>
      <c r="K5123" s="216"/>
      <c r="L5123" s="216"/>
      <c r="M5123" s="216"/>
      <c r="N5123" s="216"/>
      <c r="O5123" s="216"/>
      <c r="P5123" s="216"/>
      <c r="Q5123" s="216"/>
      <c r="R5123" s="216"/>
      <c r="S5123" s="216"/>
      <c r="T5123" s="216"/>
      <c r="U5123" s="216"/>
      <c r="V5123" s="216"/>
      <c r="W5123" s="216"/>
      <c r="X5123" s="216"/>
      <c r="Y5123" s="216"/>
      <c r="Z5123" s="216"/>
      <c r="AA5123" s="216"/>
      <c r="AB5123" s="216"/>
      <c r="AC5123" s="216"/>
      <c r="AD5123" s="216"/>
      <c r="AE5123" s="216"/>
      <c r="AF5123" s="216"/>
      <c r="AG5123" s="216"/>
      <c r="AH5123" s="216"/>
      <c r="AI5123" s="216"/>
      <c r="AJ5123" s="216"/>
      <c r="AK5123" s="216"/>
      <c r="AL5123" s="216"/>
      <c r="FY5123" s="184"/>
      <c r="JJ5123" s="184"/>
    </row>
    <row r="5124" spans="2:270">
      <c r="B5124" s="202"/>
      <c r="E5124" s="216"/>
      <c r="F5124" s="216"/>
      <c r="G5124" s="216"/>
      <c r="H5124" s="216"/>
      <c r="I5124" s="216"/>
      <c r="J5124" s="216"/>
      <c r="K5124" s="216"/>
      <c r="L5124" s="216"/>
      <c r="M5124" s="216"/>
      <c r="N5124" s="216"/>
      <c r="O5124" s="216"/>
      <c r="P5124" s="216"/>
      <c r="Q5124" s="216"/>
      <c r="R5124" s="216"/>
      <c r="S5124" s="216"/>
      <c r="T5124" s="216"/>
      <c r="U5124" s="216"/>
      <c r="V5124" s="216"/>
      <c r="W5124" s="216"/>
      <c r="X5124" s="216"/>
      <c r="Y5124" s="216"/>
      <c r="Z5124" s="216"/>
      <c r="AA5124" s="216"/>
      <c r="AB5124" s="216"/>
      <c r="AC5124" s="216"/>
      <c r="AD5124" s="216"/>
      <c r="AE5124" s="216"/>
      <c r="AF5124" s="216"/>
      <c r="AG5124" s="216"/>
      <c r="AH5124" s="216"/>
      <c r="AI5124" s="216"/>
      <c r="AJ5124" s="216"/>
      <c r="AK5124" s="216"/>
      <c r="AL5124" s="216"/>
      <c r="FY5124" s="184"/>
      <c r="JJ5124" s="184"/>
    </row>
    <row r="5125" spans="2:270">
      <c r="B5125" s="202"/>
      <c r="E5125" s="216"/>
      <c r="F5125" s="216"/>
      <c r="G5125" s="216"/>
      <c r="H5125" s="216"/>
      <c r="I5125" s="216"/>
      <c r="J5125" s="216"/>
      <c r="K5125" s="216"/>
      <c r="L5125" s="216"/>
      <c r="M5125" s="216"/>
      <c r="N5125" s="216"/>
      <c r="O5125" s="216"/>
      <c r="P5125" s="216"/>
      <c r="Q5125" s="216"/>
      <c r="R5125" s="216"/>
      <c r="S5125" s="216"/>
      <c r="T5125" s="216"/>
      <c r="U5125" s="216"/>
      <c r="V5125" s="216"/>
      <c r="W5125" s="216"/>
      <c r="X5125" s="216"/>
      <c r="Y5125" s="216"/>
      <c r="Z5125" s="216"/>
      <c r="AA5125" s="216"/>
      <c r="AB5125" s="216"/>
      <c r="AC5125" s="216"/>
      <c r="AD5125" s="216"/>
      <c r="AE5125" s="216"/>
      <c r="AF5125" s="216"/>
      <c r="AG5125" s="216"/>
      <c r="AH5125" s="216"/>
      <c r="AI5125" s="216"/>
      <c r="AJ5125" s="216"/>
      <c r="AK5125" s="216"/>
      <c r="AL5125" s="216"/>
      <c r="FY5125" s="184"/>
      <c r="JJ5125" s="184"/>
    </row>
    <row r="5126" spans="2:270">
      <c r="B5126" s="202"/>
      <c r="E5126" s="216"/>
      <c r="F5126" s="216"/>
      <c r="G5126" s="216"/>
      <c r="H5126" s="216"/>
      <c r="I5126" s="216"/>
      <c r="J5126" s="216"/>
      <c r="K5126" s="216"/>
      <c r="L5126" s="216"/>
      <c r="M5126" s="216"/>
      <c r="N5126" s="216"/>
      <c r="O5126" s="216"/>
      <c r="P5126" s="216"/>
      <c r="Q5126" s="216"/>
      <c r="R5126" s="216"/>
      <c r="S5126" s="216"/>
      <c r="T5126" s="216"/>
      <c r="U5126" s="216"/>
      <c r="V5126" s="216"/>
      <c r="W5126" s="216"/>
      <c r="X5126" s="216"/>
      <c r="Y5126" s="216"/>
      <c r="Z5126" s="216"/>
      <c r="AA5126" s="216"/>
      <c r="AB5126" s="216"/>
      <c r="AC5126" s="216"/>
      <c r="AD5126" s="216"/>
      <c r="AE5126" s="216"/>
      <c r="AF5126" s="216"/>
      <c r="AG5126" s="216"/>
      <c r="AH5126" s="216"/>
      <c r="AI5126" s="216"/>
      <c r="AJ5126" s="216"/>
      <c r="AK5126" s="216"/>
      <c r="AL5126" s="216"/>
      <c r="FY5126" s="184"/>
      <c r="JJ5126" s="184"/>
    </row>
    <row r="5127" spans="2:270">
      <c r="B5127" s="202"/>
      <c r="E5127" s="216"/>
      <c r="F5127" s="216"/>
      <c r="G5127" s="216"/>
      <c r="H5127" s="216"/>
      <c r="I5127" s="216"/>
      <c r="J5127" s="216"/>
      <c r="K5127" s="216"/>
      <c r="L5127" s="216"/>
      <c r="M5127" s="216"/>
      <c r="N5127" s="216"/>
      <c r="O5127" s="216"/>
      <c r="P5127" s="216"/>
      <c r="Q5127" s="216"/>
      <c r="R5127" s="216"/>
      <c r="S5127" s="216"/>
      <c r="T5127" s="216"/>
      <c r="U5127" s="216"/>
      <c r="V5127" s="216"/>
      <c r="W5127" s="216"/>
      <c r="X5127" s="216"/>
      <c r="Y5127" s="216"/>
      <c r="Z5127" s="216"/>
      <c r="AA5127" s="216"/>
      <c r="AB5127" s="216"/>
      <c r="AC5127" s="216"/>
      <c r="AD5127" s="216"/>
      <c r="AE5127" s="216"/>
      <c r="AF5127" s="216"/>
      <c r="AG5127" s="216"/>
      <c r="AH5127" s="216"/>
      <c r="AI5127" s="216"/>
      <c r="AJ5127" s="216"/>
      <c r="AK5127" s="216"/>
      <c r="AL5127" s="216"/>
      <c r="FY5127" s="184"/>
      <c r="JJ5127" s="184"/>
    </row>
    <row r="5128" spans="2:270">
      <c r="B5128" s="202"/>
      <c r="E5128" s="216"/>
      <c r="F5128" s="216"/>
      <c r="G5128" s="216"/>
      <c r="H5128" s="216"/>
      <c r="I5128" s="216"/>
      <c r="J5128" s="216"/>
      <c r="K5128" s="216"/>
      <c r="L5128" s="216"/>
      <c r="M5128" s="216"/>
      <c r="N5128" s="216"/>
      <c r="O5128" s="216"/>
      <c r="P5128" s="216"/>
      <c r="Q5128" s="216"/>
      <c r="R5128" s="216"/>
      <c r="S5128" s="216"/>
      <c r="T5128" s="216"/>
      <c r="U5128" s="216"/>
      <c r="V5128" s="216"/>
      <c r="W5128" s="216"/>
      <c r="X5128" s="216"/>
      <c r="Y5128" s="216"/>
      <c r="Z5128" s="216"/>
      <c r="AA5128" s="216"/>
      <c r="AB5128" s="216"/>
      <c r="AC5128" s="216"/>
      <c r="AD5128" s="216"/>
      <c r="AE5128" s="216"/>
      <c r="AF5128" s="216"/>
      <c r="AG5128" s="216"/>
      <c r="AH5128" s="216"/>
      <c r="AI5128" s="216"/>
      <c r="AJ5128" s="216"/>
      <c r="AK5128" s="216"/>
      <c r="AL5128" s="216"/>
      <c r="FY5128" s="184"/>
      <c r="JJ5128" s="184"/>
    </row>
    <row r="5129" spans="2:270">
      <c r="B5129" s="202"/>
      <c r="E5129" s="216"/>
      <c r="F5129" s="216"/>
      <c r="G5129" s="216"/>
      <c r="H5129" s="216"/>
      <c r="I5129" s="216"/>
      <c r="J5129" s="216"/>
      <c r="K5129" s="216"/>
      <c r="L5129" s="216"/>
      <c r="M5129" s="216"/>
      <c r="N5129" s="216"/>
      <c r="O5129" s="216"/>
      <c r="P5129" s="216"/>
      <c r="Q5129" s="216"/>
      <c r="R5129" s="216"/>
      <c r="S5129" s="216"/>
      <c r="T5129" s="216"/>
      <c r="U5129" s="216"/>
      <c r="V5129" s="216"/>
      <c r="W5129" s="216"/>
      <c r="X5129" s="216"/>
      <c r="Y5129" s="216"/>
      <c r="Z5129" s="216"/>
      <c r="AA5129" s="216"/>
      <c r="AB5129" s="216"/>
      <c r="AC5129" s="216"/>
      <c r="AD5129" s="216"/>
      <c r="AE5129" s="216"/>
      <c r="AF5129" s="216"/>
      <c r="AG5129" s="216"/>
      <c r="AH5129" s="216"/>
      <c r="AI5129" s="216"/>
      <c r="AJ5129" s="216"/>
      <c r="AK5129" s="216"/>
      <c r="AL5129" s="216"/>
      <c r="FY5129" s="184"/>
      <c r="JJ5129" s="184"/>
    </row>
    <row r="5130" spans="2:270">
      <c r="B5130" s="202"/>
      <c r="E5130" s="216"/>
      <c r="F5130" s="216"/>
      <c r="G5130" s="216"/>
      <c r="H5130" s="216"/>
      <c r="I5130" s="216"/>
      <c r="J5130" s="216"/>
      <c r="K5130" s="216"/>
      <c r="L5130" s="216"/>
      <c r="M5130" s="216"/>
      <c r="N5130" s="216"/>
      <c r="O5130" s="216"/>
      <c r="P5130" s="216"/>
      <c r="Q5130" s="216"/>
      <c r="R5130" s="216"/>
      <c r="S5130" s="216"/>
      <c r="T5130" s="216"/>
      <c r="U5130" s="216"/>
      <c r="V5130" s="216"/>
      <c r="W5130" s="216"/>
      <c r="X5130" s="216"/>
      <c r="Y5130" s="216"/>
      <c r="Z5130" s="216"/>
      <c r="AA5130" s="216"/>
      <c r="AB5130" s="216"/>
      <c r="AC5130" s="216"/>
      <c r="AD5130" s="216"/>
      <c r="AE5130" s="216"/>
      <c r="AF5130" s="216"/>
      <c r="AG5130" s="216"/>
      <c r="AH5130" s="216"/>
      <c r="AI5130" s="216"/>
      <c r="AJ5130" s="216"/>
      <c r="AK5130" s="216"/>
      <c r="AL5130" s="216"/>
      <c r="FY5130" s="184"/>
      <c r="JJ5130" s="184"/>
    </row>
    <row r="5131" spans="2:270">
      <c r="B5131" s="202"/>
      <c r="E5131" s="216"/>
      <c r="F5131" s="216"/>
      <c r="G5131" s="216"/>
      <c r="H5131" s="216"/>
      <c r="I5131" s="216"/>
      <c r="J5131" s="216"/>
      <c r="K5131" s="216"/>
      <c r="L5131" s="216"/>
      <c r="M5131" s="216"/>
      <c r="N5131" s="216"/>
      <c r="O5131" s="216"/>
      <c r="P5131" s="216"/>
      <c r="Q5131" s="216"/>
      <c r="R5131" s="216"/>
      <c r="S5131" s="216"/>
      <c r="T5131" s="216"/>
      <c r="U5131" s="216"/>
      <c r="V5131" s="216"/>
      <c r="W5131" s="216"/>
      <c r="X5131" s="216"/>
      <c r="Y5131" s="216"/>
      <c r="Z5131" s="216"/>
      <c r="AA5131" s="216"/>
      <c r="AB5131" s="216"/>
      <c r="AC5131" s="216"/>
      <c r="AD5131" s="216"/>
      <c r="AE5131" s="216"/>
      <c r="AF5131" s="216"/>
      <c r="AG5131" s="216"/>
      <c r="AH5131" s="216"/>
      <c r="AI5131" s="216"/>
      <c r="AJ5131" s="216"/>
      <c r="AK5131" s="216"/>
      <c r="AL5131" s="216"/>
      <c r="FY5131" s="184"/>
      <c r="JJ5131" s="184"/>
    </row>
    <row r="5132" spans="2:270">
      <c r="B5132" s="202"/>
      <c r="E5132" s="216"/>
      <c r="F5132" s="216"/>
      <c r="G5132" s="216"/>
      <c r="H5132" s="216"/>
      <c r="I5132" s="216"/>
      <c r="J5132" s="216"/>
      <c r="K5132" s="216"/>
      <c r="L5132" s="216"/>
      <c r="M5132" s="216"/>
      <c r="N5132" s="216"/>
      <c r="O5132" s="216"/>
      <c r="P5132" s="216"/>
      <c r="Q5132" s="216"/>
      <c r="R5132" s="216"/>
      <c r="S5132" s="216"/>
      <c r="T5132" s="216"/>
      <c r="U5132" s="216"/>
      <c r="V5132" s="216"/>
      <c r="W5132" s="216"/>
      <c r="X5132" s="216"/>
      <c r="Y5132" s="216"/>
      <c r="Z5132" s="216"/>
      <c r="AA5132" s="216"/>
      <c r="AB5132" s="216"/>
      <c r="AC5132" s="216"/>
      <c r="AD5132" s="216"/>
      <c r="AE5132" s="216"/>
      <c r="AF5132" s="216"/>
      <c r="AG5132" s="216"/>
      <c r="AH5132" s="216"/>
      <c r="AI5132" s="216"/>
      <c r="AJ5132" s="216"/>
      <c r="AK5132" s="216"/>
      <c r="AL5132" s="216"/>
      <c r="FY5132" s="184"/>
      <c r="JJ5132" s="184"/>
    </row>
    <row r="5133" spans="2:270">
      <c r="B5133" s="202"/>
      <c r="E5133" s="216"/>
      <c r="F5133" s="216"/>
      <c r="G5133" s="216"/>
      <c r="H5133" s="216"/>
      <c r="I5133" s="216"/>
      <c r="J5133" s="216"/>
      <c r="K5133" s="216"/>
      <c r="L5133" s="216"/>
      <c r="M5133" s="216"/>
      <c r="N5133" s="216"/>
      <c r="O5133" s="216"/>
      <c r="P5133" s="216"/>
      <c r="Q5133" s="216"/>
      <c r="R5133" s="216"/>
      <c r="S5133" s="216"/>
      <c r="T5133" s="216"/>
      <c r="U5133" s="216"/>
      <c r="V5133" s="216"/>
      <c r="W5133" s="216"/>
      <c r="X5133" s="216"/>
      <c r="Y5133" s="216"/>
      <c r="Z5133" s="216"/>
      <c r="AA5133" s="216"/>
      <c r="AB5133" s="216"/>
      <c r="AC5133" s="216"/>
      <c r="AD5133" s="216"/>
      <c r="AE5133" s="216"/>
      <c r="AF5133" s="216"/>
      <c r="AG5133" s="216"/>
      <c r="AH5133" s="216"/>
      <c r="AI5133" s="216"/>
      <c r="AJ5133" s="216"/>
      <c r="AK5133" s="216"/>
      <c r="AL5133" s="216"/>
      <c r="FY5133" s="184"/>
      <c r="JJ5133" s="184"/>
    </row>
    <row r="5134" spans="2:270">
      <c r="B5134" s="202"/>
      <c r="E5134" s="216"/>
      <c r="F5134" s="216"/>
      <c r="G5134" s="216"/>
      <c r="H5134" s="216"/>
      <c r="I5134" s="216"/>
      <c r="J5134" s="216"/>
      <c r="K5134" s="216"/>
      <c r="L5134" s="216"/>
      <c r="M5134" s="216"/>
      <c r="N5134" s="216"/>
      <c r="O5134" s="216"/>
      <c r="P5134" s="216"/>
      <c r="Q5134" s="216"/>
      <c r="R5134" s="216"/>
      <c r="S5134" s="216"/>
      <c r="T5134" s="216"/>
      <c r="U5134" s="216"/>
      <c r="V5134" s="216"/>
      <c r="W5134" s="216"/>
      <c r="X5134" s="216"/>
      <c r="Y5134" s="216"/>
      <c r="Z5134" s="216"/>
      <c r="AA5134" s="216"/>
      <c r="AB5134" s="216"/>
      <c r="AC5134" s="216"/>
      <c r="AD5134" s="216"/>
      <c r="AE5134" s="216"/>
      <c r="AF5134" s="216"/>
      <c r="AG5134" s="216"/>
      <c r="AH5134" s="216"/>
      <c r="AI5134" s="216"/>
      <c r="AJ5134" s="216"/>
      <c r="AK5134" s="216"/>
      <c r="AL5134" s="216"/>
      <c r="FY5134" s="184"/>
      <c r="JJ5134" s="184"/>
    </row>
    <row r="5135" spans="2:270">
      <c r="B5135" s="202"/>
      <c r="E5135" s="216"/>
      <c r="F5135" s="216"/>
      <c r="G5135" s="216"/>
      <c r="H5135" s="216"/>
      <c r="I5135" s="216"/>
      <c r="J5135" s="216"/>
      <c r="K5135" s="216"/>
      <c r="L5135" s="216"/>
      <c r="M5135" s="216"/>
      <c r="N5135" s="216"/>
      <c r="O5135" s="216"/>
      <c r="P5135" s="216"/>
      <c r="Q5135" s="216"/>
      <c r="R5135" s="216"/>
      <c r="S5135" s="216"/>
      <c r="T5135" s="216"/>
      <c r="U5135" s="216"/>
      <c r="V5135" s="216"/>
      <c r="W5135" s="216"/>
      <c r="X5135" s="216"/>
      <c r="Y5135" s="216"/>
      <c r="Z5135" s="216"/>
      <c r="AA5135" s="216"/>
      <c r="AB5135" s="216"/>
      <c r="AC5135" s="216"/>
      <c r="AD5135" s="216"/>
      <c r="AE5135" s="216"/>
      <c r="AF5135" s="216"/>
      <c r="AG5135" s="216"/>
      <c r="AH5135" s="216"/>
      <c r="AI5135" s="216"/>
      <c r="AJ5135" s="216"/>
      <c r="AK5135" s="216"/>
      <c r="AL5135" s="216"/>
      <c r="FY5135" s="184"/>
      <c r="JJ5135" s="184"/>
    </row>
    <row r="5136" spans="2:270">
      <c r="B5136" s="202"/>
      <c r="E5136" s="216"/>
      <c r="F5136" s="216"/>
      <c r="G5136" s="216"/>
      <c r="H5136" s="216"/>
      <c r="I5136" s="216"/>
      <c r="J5136" s="216"/>
      <c r="K5136" s="216"/>
      <c r="L5136" s="216"/>
      <c r="M5136" s="216"/>
      <c r="N5136" s="216"/>
      <c r="O5136" s="216"/>
      <c r="P5136" s="216"/>
      <c r="Q5136" s="216"/>
      <c r="R5136" s="216"/>
      <c r="S5136" s="216"/>
      <c r="T5136" s="216"/>
      <c r="U5136" s="216"/>
      <c r="V5136" s="216"/>
      <c r="W5136" s="216"/>
      <c r="X5136" s="216"/>
      <c r="Y5136" s="216"/>
      <c r="Z5136" s="216"/>
      <c r="AA5136" s="216"/>
      <c r="AB5136" s="216"/>
      <c r="AC5136" s="216"/>
      <c r="AD5136" s="216"/>
      <c r="AE5136" s="216"/>
      <c r="AF5136" s="216"/>
      <c r="AG5136" s="216"/>
      <c r="AH5136" s="216"/>
      <c r="AI5136" s="216"/>
      <c r="AJ5136" s="216"/>
      <c r="AK5136" s="216"/>
      <c r="AL5136" s="216"/>
      <c r="FY5136" s="184"/>
      <c r="JJ5136" s="184"/>
    </row>
    <row r="5137" spans="2:270">
      <c r="B5137" s="202"/>
      <c r="E5137" s="216"/>
      <c r="F5137" s="216"/>
      <c r="G5137" s="216"/>
      <c r="H5137" s="216"/>
      <c r="I5137" s="216"/>
      <c r="J5137" s="216"/>
      <c r="K5137" s="216"/>
      <c r="L5137" s="216"/>
      <c r="M5137" s="216"/>
      <c r="N5137" s="216"/>
      <c r="O5137" s="216"/>
      <c r="P5137" s="216"/>
      <c r="Q5137" s="216"/>
      <c r="R5137" s="216"/>
      <c r="S5137" s="216"/>
      <c r="T5137" s="216"/>
      <c r="U5137" s="216"/>
      <c r="V5137" s="216"/>
      <c r="W5137" s="216"/>
      <c r="X5137" s="216"/>
      <c r="Y5137" s="216"/>
      <c r="Z5137" s="216"/>
      <c r="AA5137" s="216"/>
      <c r="AB5137" s="216"/>
      <c r="AC5137" s="216"/>
      <c r="AD5137" s="216"/>
      <c r="AE5137" s="216"/>
      <c r="AF5137" s="216"/>
      <c r="AG5137" s="216"/>
      <c r="AH5137" s="216"/>
      <c r="AI5137" s="216"/>
      <c r="AJ5137" s="216"/>
      <c r="AK5137" s="216"/>
      <c r="AL5137" s="216"/>
      <c r="FY5137" s="184"/>
      <c r="JJ5137" s="184"/>
    </row>
    <row r="5138" spans="2:270">
      <c r="B5138" s="202"/>
      <c r="FY5138" s="184"/>
      <c r="JJ5138" s="184"/>
    </row>
    <row r="5139" spans="2:270">
      <c r="B5139" s="202"/>
    </row>
    <row r="5140" spans="2:270">
      <c r="B5140" s="202"/>
    </row>
    <row r="5141" spans="2:270">
      <c r="B5141" s="202"/>
    </row>
    <row r="5142" spans="2:270">
      <c r="B5142" s="202"/>
    </row>
    <row r="5143" spans="2:270">
      <c r="B5143" s="202"/>
    </row>
    <row r="5144" spans="2:270">
      <c r="B5144" s="202"/>
    </row>
    <row r="5145" spans="2:270">
      <c r="B5145" s="202"/>
    </row>
    <row r="5146" spans="2:270">
      <c r="B5146" s="202"/>
    </row>
    <row r="5147" spans="2:270">
      <c r="B5147" s="202"/>
    </row>
    <row r="5148" spans="2:270">
      <c r="B5148" s="202"/>
    </row>
    <row r="5149" spans="2:270">
      <c r="B5149" s="202"/>
    </row>
    <row r="5150" spans="2:270">
      <c r="B5150" s="202"/>
    </row>
    <row r="5151" spans="2:270">
      <c r="B5151" s="202"/>
    </row>
    <row r="5152" spans="2:270">
      <c r="B5152" s="202"/>
    </row>
    <row r="5153" spans="2:2">
      <c r="B5153" s="202"/>
    </row>
    <row r="5154" spans="2:2">
      <c r="B5154" s="202"/>
    </row>
    <row r="5155" spans="2:2">
      <c r="B5155" s="202"/>
    </row>
    <row r="5156" spans="2:2">
      <c r="B5156" s="202"/>
    </row>
    <row r="5157" spans="2:2">
      <c r="B5157" s="202"/>
    </row>
    <row r="5158" spans="2:2">
      <c r="B5158" s="202"/>
    </row>
    <row r="5159" spans="2:2">
      <c r="B5159" s="202"/>
    </row>
    <row r="5160" spans="2:2">
      <c r="B5160" s="202"/>
    </row>
    <row r="5161" spans="2:2">
      <c r="B5161" s="202"/>
    </row>
    <row r="5162" spans="2:2">
      <c r="B5162" s="202"/>
    </row>
    <row r="5163" spans="2:2">
      <c r="B5163" s="202"/>
    </row>
    <row r="5164" spans="2:2">
      <c r="B5164" s="202"/>
    </row>
    <row r="5165" spans="2:2">
      <c r="B5165" s="202"/>
    </row>
    <row r="5166" spans="2:2">
      <c r="B5166" s="202"/>
    </row>
    <row r="5167" spans="2:2">
      <c r="B5167" s="202"/>
    </row>
    <row r="5168" spans="2:2">
      <c r="B5168" s="202"/>
    </row>
    <row r="5169" spans="2:2">
      <c r="B5169" s="202"/>
    </row>
    <row r="5170" spans="2:2">
      <c r="B5170" s="202"/>
    </row>
    <row r="5171" spans="2:2">
      <c r="B5171" s="202"/>
    </row>
    <row r="5172" spans="2:2">
      <c r="B5172" s="202"/>
    </row>
    <row r="5173" spans="2:2">
      <c r="B5173" s="202"/>
    </row>
    <row r="5174" spans="2:2">
      <c r="B5174" s="202"/>
    </row>
    <row r="5175" spans="2:2">
      <c r="B5175" s="202"/>
    </row>
    <row r="5176" spans="2:2">
      <c r="B5176" s="202"/>
    </row>
    <row r="5177" spans="2:2">
      <c r="B5177" s="202"/>
    </row>
    <row r="5178" spans="2:2">
      <c r="B5178" s="202"/>
    </row>
    <row r="5179" spans="2:2">
      <c r="B5179" s="202"/>
    </row>
    <row r="5180" spans="2:2">
      <c r="B5180" s="202"/>
    </row>
    <row r="5181" spans="2:2">
      <c r="B5181" s="202"/>
    </row>
    <row r="5182" spans="2:2">
      <c r="B5182" s="202"/>
    </row>
    <row r="5183" spans="2:2">
      <c r="B5183" s="202"/>
    </row>
    <row r="5184" spans="2:2">
      <c r="B5184" s="202"/>
    </row>
    <row r="5185" spans="2:2">
      <c r="B5185" s="202"/>
    </row>
    <row r="5186" spans="2:2">
      <c r="B5186" s="202"/>
    </row>
    <row r="5187" spans="2:2">
      <c r="B5187" s="202"/>
    </row>
    <row r="5188" spans="2:2">
      <c r="B5188" s="202"/>
    </row>
    <row r="5189" spans="2:2">
      <c r="B5189" s="202"/>
    </row>
    <row r="5190" spans="2:2">
      <c r="B5190" s="202"/>
    </row>
    <row r="5191" spans="2:2">
      <c r="B5191" s="202"/>
    </row>
    <row r="5192" spans="2:2">
      <c r="B5192" s="202"/>
    </row>
    <row r="5193" spans="2:2">
      <c r="B5193" s="202"/>
    </row>
    <row r="5194" spans="2:2">
      <c r="B5194" s="202"/>
    </row>
    <row r="5195" spans="2:2">
      <c r="B5195" s="202"/>
    </row>
    <row r="5196" spans="2:2">
      <c r="B5196" s="202"/>
    </row>
    <row r="5197" spans="2:2">
      <c r="B5197" s="202"/>
    </row>
    <row r="5198" spans="2:2">
      <c r="B5198" s="202"/>
    </row>
    <row r="5199" spans="2:2">
      <c r="B5199" s="202"/>
    </row>
    <row r="5200" spans="2:2">
      <c r="B5200" s="202"/>
    </row>
    <row r="5201" spans="2:2">
      <c r="B5201" s="202"/>
    </row>
    <row r="5202" spans="2:2">
      <c r="B5202" s="202"/>
    </row>
    <row r="5203" spans="2:2">
      <c r="B5203" s="202"/>
    </row>
    <row r="5204" spans="2:2">
      <c r="B5204" s="202"/>
    </row>
    <row r="5205" spans="2:2">
      <c r="B5205" s="202"/>
    </row>
    <row r="5206" spans="2:2">
      <c r="B5206" s="202"/>
    </row>
    <row r="5207" spans="2:2">
      <c r="B5207" s="202"/>
    </row>
    <row r="5208" spans="2:2">
      <c r="B5208" s="202"/>
    </row>
    <row r="5209" spans="2:2">
      <c r="B5209" s="202"/>
    </row>
    <row r="5210" spans="2:2">
      <c r="B5210" s="202"/>
    </row>
    <row r="5211" spans="2:2">
      <c r="B5211" s="202"/>
    </row>
    <row r="5212" spans="2:2">
      <c r="B5212" s="202"/>
    </row>
    <row r="5213" spans="2:2">
      <c r="B5213" s="202"/>
    </row>
    <row r="5214" spans="2:2">
      <c r="B5214" s="202"/>
    </row>
    <row r="5215" spans="2:2">
      <c r="B5215" s="202"/>
    </row>
    <row r="5216" spans="2:2">
      <c r="B5216" s="202"/>
    </row>
    <row r="5217" spans="2:2">
      <c r="B5217" s="202"/>
    </row>
    <row r="5218" spans="2:2">
      <c r="B5218" s="202"/>
    </row>
    <row r="5219" spans="2:2">
      <c r="B5219" s="202"/>
    </row>
    <row r="5220" spans="2:2">
      <c r="B5220" s="202"/>
    </row>
    <row r="5221" spans="2:2">
      <c r="B5221" s="202"/>
    </row>
    <row r="5222" spans="2:2">
      <c r="B5222" s="202"/>
    </row>
    <row r="5223" spans="2:2">
      <c r="B5223" s="202"/>
    </row>
    <row r="5224" spans="2:2">
      <c r="B5224" s="202"/>
    </row>
    <row r="5225" spans="2:2">
      <c r="B5225" s="202"/>
    </row>
    <row r="5226" spans="2:2">
      <c r="B5226" s="202"/>
    </row>
    <row r="5227" spans="2:2">
      <c r="B5227" s="202"/>
    </row>
    <row r="5228" spans="2:2">
      <c r="B5228" s="202"/>
    </row>
    <row r="5229" spans="2:2">
      <c r="B5229" s="202"/>
    </row>
    <row r="5230" spans="2:2">
      <c r="B5230" s="202"/>
    </row>
    <row r="5231" spans="2:2">
      <c r="B5231" s="202"/>
    </row>
    <row r="5232" spans="2:2">
      <c r="B5232" s="202"/>
    </row>
    <row r="5233" spans="2:2">
      <c r="B5233" s="202"/>
    </row>
    <row r="5234" spans="2:2">
      <c r="B5234" s="202"/>
    </row>
    <row r="5235" spans="2:2">
      <c r="B5235" s="202"/>
    </row>
    <row r="5236" spans="2:2">
      <c r="B5236" s="202"/>
    </row>
    <row r="5237" spans="2:2">
      <c r="B5237" s="202"/>
    </row>
    <row r="5238" spans="2:2">
      <c r="B5238" s="202"/>
    </row>
    <row r="5239" spans="2:2">
      <c r="B5239" s="202"/>
    </row>
    <row r="5240" spans="2:2">
      <c r="B5240" s="202"/>
    </row>
    <row r="5241" spans="2:2">
      <c r="B5241" s="202"/>
    </row>
    <row r="5242" spans="2:2">
      <c r="B5242" s="202"/>
    </row>
    <row r="5243" spans="2:2">
      <c r="B5243" s="202"/>
    </row>
    <row r="5244" spans="2:2">
      <c r="B5244" s="202"/>
    </row>
    <row r="5245" spans="2:2">
      <c r="B5245" s="202"/>
    </row>
    <row r="5246" spans="2:2">
      <c r="B5246" s="202"/>
    </row>
    <row r="5247" spans="2:2">
      <c r="B5247" s="202"/>
    </row>
    <row r="5248" spans="2:2">
      <c r="B5248" s="202"/>
    </row>
    <row r="5249" spans="2:2">
      <c r="B5249" s="202"/>
    </row>
    <row r="5250" spans="2:2">
      <c r="B5250" s="202"/>
    </row>
    <row r="5251" spans="2:2">
      <c r="B5251" s="202"/>
    </row>
    <row r="5252" spans="2:2">
      <c r="B5252" s="202"/>
    </row>
    <row r="5253" spans="2:2">
      <c r="B5253" s="202"/>
    </row>
    <row r="5254" spans="2:2">
      <c r="B5254" s="202"/>
    </row>
    <row r="5255" spans="2:2">
      <c r="B5255" s="202"/>
    </row>
    <row r="5256" spans="2:2">
      <c r="B5256" s="202"/>
    </row>
    <row r="5257" spans="2:2">
      <c r="B5257" s="202"/>
    </row>
    <row r="5258" spans="2:2">
      <c r="B5258" s="202"/>
    </row>
    <row r="5259" spans="2:2">
      <c r="B5259" s="202"/>
    </row>
    <row r="5260" spans="2:2">
      <c r="B5260" s="202"/>
    </row>
    <row r="5261" spans="2:2">
      <c r="B5261" s="202"/>
    </row>
    <row r="5262" spans="2:2">
      <c r="B5262" s="202"/>
    </row>
    <row r="5263" spans="2:2">
      <c r="B5263" s="202"/>
    </row>
    <row r="5264" spans="2:2">
      <c r="B5264" s="202"/>
    </row>
    <row r="5265" spans="2:2">
      <c r="B5265" s="202"/>
    </row>
    <row r="5266" spans="2:2">
      <c r="B5266" s="202"/>
    </row>
    <row r="5267" spans="2:2">
      <c r="B5267" s="202"/>
    </row>
    <row r="5268" spans="2:2">
      <c r="B5268" s="202"/>
    </row>
    <row r="5269" spans="2:2">
      <c r="B5269" s="202"/>
    </row>
    <row r="5270" spans="2:2">
      <c r="B5270" s="202"/>
    </row>
    <row r="5271" spans="2:2">
      <c r="B5271" s="202"/>
    </row>
    <row r="5272" spans="2:2">
      <c r="B5272" s="202"/>
    </row>
    <row r="5273" spans="2:2">
      <c r="B5273" s="202"/>
    </row>
    <row r="5274" spans="2:2">
      <c r="B5274" s="202"/>
    </row>
    <row r="5275" spans="2:2">
      <c r="B5275" s="202"/>
    </row>
    <row r="5276" spans="2:2">
      <c r="B5276" s="202"/>
    </row>
    <row r="5277" spans="2:2">
      <c r="B5277" s="202"/>
    </row>
    <row r="5278" spans="2:2">
      <c r="B5278" s="202"/>
    </row>
    <row r="5279" spans="2:2">
      <c r="B5279" s="202"/>
    </row>
    <row r="5280" spans="2:2">
      <c r="B5280" s="202"/>
    </row>
    <row r="5281" spans="2:2">
      <c r="B5281" s="202"/>
    </row>
    <row r="5282" spans="2:2">
      <c r="B5282" s="202"/>
    </row>
    <row r="5283" spans="2:2">
      <c r="B5283" s="202"/>
    </row>
    <row r="5284" spans="2:2">
      <c r="B5284" s="202"/>
    </row>
    <row r="5285" spans="2:2">
      <c r="B5285" s="202"/>
    </row>
    <row r="5286" spans="2:2">
      <c r="B5286" s="202"/>
    </row>
    <row r="5287" spans="2:2">
      <c r="B5287" s="202"/>
    </row>
    <row r="5288" spans="2:2">
      <c r="B5288" s="202"/>
    </row>
    <row r="5289" spans="2:2">
      <c r="B5289" s="202"/>
    </row>
    <row r="5290" spans="2:2">
      <c r="B5290" s="202"/>
    </row>
    <row r="5291" spans="2:2">
      <c r="B5291" s="202"/>
    </row>
    <row r="5292" spans="2:2">
      <c r="B5292" s="202"/>
    </row>
    <row r="5293" spans="2:2">
      <c r="B5293" s="202"/>
    </row>
    <row r="5294" spans="2:2">
      <c r="B5294" s="202"/>
    </row>
    <row r="5295" spans="2:2">
      <c r="B5295" s="202"/>
    </row>
    <row r="5296" spans="2:2">
      <c r="B5296" s="202"/>
    </row>
    <row r="5297" spans="2:2">
      <c r="B5297" s="202"/>
    </row>
    <row r="5298" spans="2:2">
      <c r="B5298" s="202"/>
    </row>
    <row r="5299" spans="2:2">
      <c r="B5299" s="202"/>
    </row>
    <row r="5300" spans="2:2">
      <c r="B5300" s="202"/>
    </row>
    <row r="5301" spans="2:2">
      <c r="B5301" s="202"/>
    </row>
    <row r="5302" spans="2:2">
      <c r="B5302" s="202"/>
    </row>
    <row r="5303" spans="2:2">
      <c r="B5303" s="202"/>
    </row>
    <row r="5304" spans="2:2">
      <c r="B5304" s="202"/>
    </row>
    <row r="5305" spans="2:2">
      <c r="B5305" s="202"/>
    </row>
    <row r="5306" spans="2:2">
      <c r="B5306" s="202"/>
    </row>
    <row r="5307" spans="2:2">
      <c r="B5307" s="202"/>
    </row>
    <row r="5308" spans="2:2">
      <c r="B5308" s="202"/>
    </row>
    <row r="5309" spans="2:2">
      <c r="B5309" s="202"/>
    </row>
    <row r="5310" spans="2:2">
      <c r="B5310" s="202"/>
    </row>
    <row r="5311" spans="2:2">
      <c r="B5311" s="202"/>
    </row>
    <row r="5312" spans="2:2">
      <c r="B5312" s="202"/>
    </row>
    <row r="5313" spans="2:2">
      <c r="B5313" s="202"/>
    </row>
    <row r="5314" spans="2:2">
      <c r="B5314" s="202"/>
    </row>
    <row r="5315" spans="2:2">
      <c r="B5315" s="202"/>
    </row>
    <row r="5316" spans="2:2">
      <c r="B5316" s="202"/>
    </row>
    <row r="5317" spans="2:2">
      <c r="B5317" s="202"/>
    </row>
    <row r="5318" spans="2:2">
      <c r="B5318" s="202"/>
    </row>
    <row r="5319" spans="2:2">
      <c r="B5319" s="202"/>
    </row>
    <row r="5320" spans="2:2">
      <c r="B5320" s="202"/>
    </row>
    <row r="5321" spans="2:2">
      <c r="B5321" s="202"/>
    </row>
    <row r="5322" spans="2:2">
      <c r="B5322" s="202"/>
    </row>
    <row r="5323" spans="2:2">
      <c r="B5323" s="202"/>
    </row>
    <row r="5324" spans="2:2">
      <c r="B5324" s="202"/>
    </row>
    <row r="5325" spans="2:2">
      <c r="B5325" s="202"/>
    </row>
    <row r="5326" spans="2:2">
      <c r="B5326" s="202"/>
    </row>
    <row r="5327" spans="2:2">
      <c r="B5327" s="202"/>
    </row>
    <row r="5328" spans="2:2">
      <c r="B5328" s="202"/>
    </row>
    <row r="5329" spans="2:2">
      <c r="B5329" s="202"/>
    </row>
    <row r="5330" spans="2:2">
      <c r="B5330" s="202"/>
    </row>
    <row r="5331" spans="2:2">
      <c r="B5331" s="202"/>
    </row>
    <row r="5332" spans="2:2">
      <c r="B5332" s="202"/>
    </row>
    <row r="5333" spans="2:2">
      <c r="B5333" s="202"/>
    </row>
    <row r="5334" spans="2:2">
      <c r="B5334" s="202"/>
    </row>
    <row r="5335" spans="2:2">
      <c r="B5335" s="202"/>
    </row>
    <row r="5336" spans="2:2">
      <c r="B5336" s="202"/>
    </row>
    <row r="5337" spans="2:2">
      <c r="B5337" s="202"/>
    </row>
    <row r="5338" spans="2:2">
      <c r="B5338" s="202"/>
    </row>
    <row r="5339" spans="2:2">
      <c r="B5339" s="202"/>
    </row>
    <row r="5340" spans="2:2">
      <c r="B5340" s="202"/>
    </row>
    <row r="5341" spans="2:2">
      <c r="B5341" s="202"/>
    </row>
    <row r="5342" spans="2:2">
      <c r="B5342" s="202"/>
    </row>
    <row r="5343" spans="2:2">
      <c r="B5343" s="202"/>
    </row>
    <row r="5344" spans="2:2">
      <c r="B5344" s="202"/>
    </row>
    <row r="5345" spans="2:2">
      <c r="B5345" s="202"/>
    </row>
    <row r="5346" spans="2:2">
      <c r="B5346" s="202"/>
    </row>
    <row r="5347" spans="2:2">
      <c r="B5347" s="202"/>
    </row>
    <row r="5348" spans="2:2">
      <c r="B5348" s="202"/>
    </row>
    <row r="5349" spans="2:2">
      <c r="B5349" s="202"/>
    </row>
    <row r="5350" spans="2:2">
      <c r="B5350" s="202"/>
    </row>
    <row r="5351" spans="2:2">
      <c r="B5351" s="202"/>
    </row>
    <row r="5352" spans="2:2">
      <c r="B5352" s="202"/>
    </row>
    <row r="5353" spans="2:2">
      <c r="B5353" s="202"/>
    </row>
    <row r="5354" spans="2:2">
      <c r="B5354" s="202"/>
    </row>
    <row r="5355" spans="2:2">
      <c r="B5355" s="202"/>
    </row>
    <row r="5356" spans="2:2">
      <c r="B5356" s="202"/>
    </row>
    <row r="5357" spans="2:2">
      <c r="B5357" s="202"/>
    </row>
    <row r="5358" spans="2:2">
      <c r="B5358" s="202"/>
    </row>
    <row r="5359" spans="2:2">
      <c r="B5359" s="202"/>
    </row>
    <row r="5360" spans="2:2">
      <c r="B5360" s="202"/>
    </row>
    <row r="5361" spans="2:2">
      <c r="B5361" s="202"/>
    </row>
    <row r="5362" spans="2:2">
      <c r="B5362" s="202"/>
    </row>
    <row r="5363" spans="2:2">
      <c r="B5363" s="202"/>
    </row>
    <row r="5364" spans="2:2">
      <c r="B5364" s="202"/>
    </row>
    <row r="5365" spans="2:2">
      <c r="B5365" s="202"/>
    </row>
    <row r="5366" spans="2:2">
      <c r="B5366" s="202"/>
    </row>
    <row r="5367" spans="2:2">
      <c r="B5367" s="202"/>
    </row>
    <row r="5368" spans="2:2">
      <c r="B5368" s="202"/>
    </row>
    <row r="5369" spans="2:2">
      <c r="B5369" s="202"/>
    </row>
    <row r="5370" spans="2:2">
      <c r="B5370" s="202"/>
    </row>
    <row r="5371" spans="2:2">
      <c r="B5371" s="202"/>
    </row>
    <row r="5372" spans="2:2">
      <c r="B5372" s="202"/>
    </row>
    <row r="5373" spans="2:2">
      <c r="B5373" s="202"/>
    </row>
    <row r="5374" spans="2:2">
      <c r="B5374" s="202"/>
    </row>
    <row r="5375" spans="2:2">
      <c r="B5375" s="202"/>
    </row>
    <row r="5376" spans="2:2">
      <c r="B5376" s="202"/>
    </row>
    <row r="5377" spans="2:2">
      <c r="B5377" s="202"/>
    </row>
    <row r="5378" spans="2:2">
      <c r="B5378" s="202"/>
    </row>
    <row r="5379" spans="2:2">
      <c r="B5379" s="202"/>
    </row>
    <row r="5380" spans="2:2">
      <c r="B5380" s="202"/>
    </row>
    <row r="5381" spans="2:2">
      <c r="B5381" s="202"/>
    </row>
    <row r="5382" spans="2:2">
      <c r="B5382" s="202"/>
    </row>
    <row r="5383" spans="2:2">
      <c r="B5383" s="202"/>
    </row>
    <row r="5384" spans="2:2">
      <c r="B5384" s="202"/>
    </row>
    <row r="5385" spans="2:2">
      <c r="B5385" s="202"/>
    </row>
    <row r="5386" spans="2:2">
      <c r="B5386" s="202"/>
    </row>
    <row r="5387" spans="2:2">
      <c r="B5387" s="202"/>
    </row>
    <row r="5388" spans="2:2">
      <c r="B5388" s="202"/>
    </row>
    <row r="5389" spans="2:2">
      <c r="B5389" s="202"/>
    </row>
    <row r="5390" spans="2:2">
      <c r="B5390" s="202"/>
    </row>
    <row r="5391" spans="2:2">
      <c r="B5391" s="202"/>
    </row>
    <row r="5392" spans="2:2">
      <c r="B5392" s="202"/>
    </row>
    <row r="5393" spans="2:2">
      <c r="B5393" s="202"/>
    </row>
    <row r="5394" spans="2:2">
      <c r="B5394" s="202"/>
    </row>
    <row r="5395" spans="2:2">
      <c r="B5395" s="202"/>
    </row>
    <row r="5396" spans="2:2">
      <c r="B5396" s="202"/>
    </row>
    <row r="5397" spans="2:2">
      <c r="B5397" s="202"/>
    </row>
    <row r="5398" spans="2:2">
      <c r="B5398" s="202"/>
    </row>
    <row r="5399" spans="2:2">
      <c r="B5399" s="202"/>
    </row>
    <row r="5400" spans="2:2">
      <c r="B5400" s="202"/>
    </row>
    <row r="5401" spans="2:2">
      <c r="B5401" s="202"/>
    </row>
    <row r="5402" spans="2:2">
      <c r="B5402" s="202"/>
    </row>
    <row r="5403" spans="2:2">
      <c r="B5403" s="202"/>
    </row>
    <row r="5404" spans="2:2">
      <c r="B5404" s="202"/>
    </row>
    <row r="5405" spans="2:2">
      <c r="B5405" s="202"/>
    </row>
    <row r="5406" spans="2:2">
      <c r="B5406" s="202"/>
    </row>
    <row r="5407" spans="2:2">
      <c r="B5407" s="202"/>
    </row>
    <row r="5408" spans="2:2">
      <c r="B5408" s="202"/>
    </row>
    <row r="5409" spans="2:2">
      <c r="B5409" s="202"/>
    </row>
    <row r="5410" spans="2:2">
      <c r="B5410" s="202"/>
    </row>
    <row r="5411" spans="2:2">
      <c r="B5411" s="202"/>
    </row>
    <row r="5412" spans="2:2">
      <c r="B5412" s="202"/>
    </row>
    <row r="5413" spans="2:2">
      <c r="B5413" s="202"/>
    </row>
    <row r="5414" spans="2:2">
      <c r="B5414" s="202"/>
    </row>
    <row r="5415" spans="2:2">
      <c r="B5415" s="202"/>
    </row>
    <row r="5416" spans="2:2">
      <c r="B5416" s="202"/>
    </row>
    <row r="5417" spans="2:2">
      <c r="B5417" s="202"/>
    </row>
    <row r="5418" spans="2:2">
      <c r="B5418" s="202"/>
    </row>
    <row r="5419" spans="2:2">
      <c r="B5419" s="202"/>
    </row>
    <row r="5420" spans="2:2">
      <c r="B5420" s="202"/>
    </row>
    <row r="5421" spans="2:2">
      <c r="B5421" s="202"/>
    </row>
    <row r="5422" spans="2:2">
      <c r="B5422" s="202"/>
    </row>
    <row r="5423" spans="2:2">
      <c r="B5423" s="202"/>
    </row>
    <row r="5424" spans="2:2">
      <c r="B5424" s="202"/>
    </row>
    <row r="5425" spans="2:2">
      <c r="B5425" s="202"/>
    </row>
    <row r="5426" spans="2:2">
      <c r="B5426" s="202"/>
    </row>
    <row r="5427" spans="2:2">
      <c r="B5427" s="202"/>
    </row>
    <row r="5428" spans="2:2">
      <c r="B5428" s="202"/>
    </row>
    <row r="5429" spans="2:2">
      <c r="B5429" s="202"/>
    </row>
    <row r="5430" spans="2:2">
      <c r="B5430" s="202"/>
    </row>
    <row r="5431" spans="2:2">
      <c r="B5431" s="202"/>
    </row>
    <row r="5432" spans="2:2">
      <c r="B5432" s="202"/>
    </row>
    <row r="5433" spans="2:2">
      <c r="B5433" s="202"/>
    </row>
    <row r="5434" spans="2:2">
      <c r="B5434" s="202"/>
    </row>
    <row r="5435" spans="2:2">
      <c r="B5435" s="202"/>
    </row>
    <row r="5436" spans="2:2">
      <c r="B5436" s="202"/>
    </row>
    <row r="5437" spans="2:2">
      <c r="B5437" s="202"/>
    </row>
    <row r="5438" spans="2:2">
      <c r="B5438" s="202"/>
    </row>
    <row r="5439" spans="2:2">
      <c r="B5439" s="202"/>
    </row>
    <row r="5440" spans="2:2">
      <c r="B5440" s="202"/>
    </row>
    <row r="5441" spans="2:2">
      <c r="B5441" s="202"/>
    </row>
    <row r="5442" spans="2:2">
      <c r="B5442" s="202"/>
    </row>
    <row r="5443" spans="2:2">
      <c r="B5443" s="202"/>
    </row>
    <row r="5444" spans="2:2">
      <c r="B5444" s="202"/>
    </row>
    <row r="5445" spans="2:2">
      <c r="B5445" s="202"/>
    </row>
    <row r="5446" spans="2:2">
      <c r="B5446" s="202"/>
    </row>
    <row r="5447" spans="2:2">
      <c r="B5447" s="202"/>
    </row>
    <row r="5448" spans="2:2">
      <c r="B5448" s="202"/>
    </row>
    <row r="5449" spans="2:2">
      <c r="B5449" s="202"/>
    </row>
    <row r="5450" spans="2:2">
      <c r="B5450" s="202"/>
    </row>
    <row r="5451" spans="2:2">
      <c r="B5451" s="202"/>
    </row>
    <row r="5452" spans="2:2">
      <c r="B5452" s="202"/>
    </row>
    <row r="5453" spans="2:2">
      <c r="B5453" s="202"/>
    </row>
    <row r="5454" spans="2:2">
      <c r="B5454" s="202"/>
    </row>
    <row r="5455" spans="2:2">
      <c r="B5455" s="202"/>
    </row>
    <row r="5456" spans="2:2">
      <c r="B5456" s="202"/>
    </row>
    <row r="5457" spans="2:2">
      <c r="B5457" s="202"/>
    </row>
    <row r="5458" spans="2:2">
      <c r="B5458" s="202"/>
    </row>
    <row r="5459" spans="2:2">
      <c r="B5459" s="202"/>
    </row>
    <row r="5460" spans="2:2">
      <c r="B5460" s="202"/>
    </row>
    <row r="5461" spans="2:2">
      <c r="B5461" s="202"/>
    </row>
    <row r="5462" spans="2:2">
      <c r="B5462" s="202"/>
    </row>
    <row r="5463" spans="2:2">
      <c r="B5463" s="202"/>
    </row>
    <row r="5464" spans="2:2">
      <c r="B5464" s="202"/>
    </row>
    <row r="5465" spans="2:2">
      <c r="B5465" s="202"/>
    </row>
    <row r="5466" spans="2:2">
      <c r="B5466" s="202"/>
    </row>
    <row r="5467" spans="2:2">
      <c r="B5467" s="202"/>
    </row>
    <row r="5468" spans="2:2">
      <c r="B5468" s="202"/>
    </row>
    <row r="5469" spans="2:2">
      <c r="B5469" s="202"/>
    </row>
    <row r="5470" spans="2:2">
      <c r="B5470" s="202"/>
    </row>
    <row r="5471" spans="2:2">
      <c r="B5471" s="202"/>
    </row>
    <row r="5472" spans="2:2">
      <c r="B5472" s="202"/>
    </row>
    <row r="5473" spans="2:2">
      <c r="B5473" s="202"/>
    </row>
    <row r="5474" spans="2:2">
      <c r="B5474" s="202"/>
    </row>
    <row r="5475" spans="2:2">
      <c r="B5475" s="202"/>
    </row>
    <row r="5476" spans="2:2">
      <c r="B5476" s="202"/>
    </row>
    <row r="5477" spans="2:2">
      <c r="B5477" s="202"/>
    </row>
    <row r="5478" spans="2:2">
      <c r="B5478" s="202"/>
    </row>
    <row r="5479" spans="2:2">
      <c r="B5479" s="202"/>
    </row>
    <row r="5480" spans="2:2">
      <c r="B5480" s="202"/>
    </row>
    <row r="5481" spans="2:2">
      <c r="B5481" s="202"/>
    </row>
    <row r="5482" spans="2:2">
      <c r="B5482" s="202"/>
    </row>
    <row r="5483" spans="2:2">
      <c r="B5483" s="202"/>
    </row>
    <row r="5484" spans="2:2">
      <c r="B5484" s="202"/>
    </row>
    <row r="5485" spans="2:2">
      <c r="B5485" s="202"/>
    </row>
    <row r="5486" spans="2:2">
      <c r="B5486" s="202"/>
    </row>
    <row r="5487" spans="2:2">
      <c r="B5487" s="202"/>
    </row>
    <row r="5488" spans="2:2">
      <c r="B5488" s="202"/>
    </row>
    <row r="5489" spans="2:2">
      <c r="B5489" s="202"/>
    </row>
    <row r="5490" spans="2:2">
      <c r="B5490" s="202"/>
    </row>
    <row r="5491" spans="2:2">
      <c r="B5491" s="202"/>
    </row>
    <row r="5492" spans="2:2">
      <c r="B5492" s="202"/>
    </row>
    <row r="5493" spans="2:2">
      <c r="B5493" s="202"/>
    </row>
    <row r="5494" spans="2:2">
      <c r="B5494" s="202"/>
    </row>
    <row r="5495" spans="2:2">
      <c r="B5495" s="202"/>
    </row>
    <row r="5496" spans="2:2">
      <c r="B5496" s="202"/>
    </row>
    <row r="5497" spans="2:2">
      <c r="B5497" s="202"/>
    </row>
    <row r="5498" spans="2:2">
      <c r="B5498" s="202"/>
    </row>
    <row r="5499" spans="2:2">
      <c r="B5499" s="202"/>
    </row>
    <row r="5500" spans="2:2">
      <c r="B5500" s="202"/>
    </row>
    <row r="5501" spans="2:2">
      <c r="B5501" s="202"/>
    </row>
    <row r="5502" spans="2:2">
      <c r="B5502" s="202"/>
    </row>
    <row r="5503" spans="2:2">
      <c r="B5503" s="202"/>
    </row>
    <row r="5504" spans="2:2">
      <c r="B5504" s="202"/>
    </row>
    <row r="5505" spans="2:2">
      <c r="B5505" s="202"/>
    </row>
    <row r="5506" spans="2:2">
      <c r="B5506" s="202"/>
    </row>
    <row r="5507" spans="2:2">
      <c r="B5507" s="202"/>
    </row>
    <row r="5508" spans="2:2">
      <c r="B5508" s="202"/>
    </row>
    <row r="5509" spans="2:2">
      <c r="B5509" s="202"/>
    </row>
    <row r="5510" spans="2:2">
      <c r="B5510" s="202"/>
    </row>
    <row r="5511" spans="2:2">
      <c r="B5511" s="202"/>
    </row>
    <row r="5512" spans="2:2">
      <c r="B5512" s="202"/>
    </row>
    <row r="5513" spans="2:2">
      <c r="B5513" s="202"/>
    </row>
    <row r="5514" spans="2:2">
      <c r="B5514" s="202"/>
    </row>
    <row r="5515" spans="2:2">
      <c r="B5515" s="202"/>
    </row>
    <row r="5516" spans="2:2">
      <c r="B5516" s="202"/>
    </row>
    <row r="5517" spans="2:2">
      <c r="B5517" s="202"/>
    </row>
    <row r="5518" spans="2:2">
      <c r="B5518" s="202"/>
    </row>
    <row r="5519" spans="2:2">
      <c r="B5519" s="202"/>
    </row>
    <row r="5520" spans="2:2">
      <c r="B5520" s="202"/>
    </row>
    <row r="5521" spans="2:2">
      <c r="B5521" s="202"/>
    </row>
    <row r="5522" spans="2:2">
      <c r="B5522" s="202"/>
    </row>
    <row r="5523" spans="2:2">
      <c r="B5523" s="202"/>
    </row>
    <row r="5524" spans="2:2">
      <c r="B5524" s="202"/>
    </row>
    <row r="5525" spans="2:2">
      <c r="B5525" s="202"/>
    </row>
    <row r="5526" spans="2:2">
      <c r="B5526" s="202"/>
    </row>
    <row r="5527" spans="2:2">
      <c r="B5527" s="202"/>
    </row>
    <row r="5528" spans="2:2">
      <c r="B5528" s="202"/>
    </row>
    <row r="5529" spans="2:2">
      <c r="B5529" s="202"/>
    </row>
    <row r="5530" spans="2:2">
      <c r="B5530" s="202"/>
    </row>
    <row r="5531" spans="2:2">
      <c r="B5531" s="202"/>
    </row>
    <row r="5532" spans="2:2">
      <c r="B5532" s="202"/>
    </row>
    <row r="5533" spans="2:2">
      <c r="B5533" s="202"/>
    </row>
    <row r="5534" spans="2:2">
      <c r="B5534" s="202"/>
    </row>
    <row r="5535" spans="2:2">
      <c r="B5535" s="202"/>
    </row>
    <row r="5536" spans="2:2">
      <c r="B5536" s="202"/>
    </row>
    <row r="5537" spans="2:2">
      <c r="B5537" s="202"/>
    </row>
    <row r="5538" spans="2:2">
      <c r="B5538" s="202"/>
    </row>
    <row r="5539" spans="2:2">
      <c r="B5539" s="202"/>
    </row>
    <row r="5540" spans="2:2">
      <c r="B5540" s="202"/>
    </row>
    <row r="5541" spans="2:2">
      <c r="B5541" s="202"/>
    </row>
    <row r="5542" spans="2:2">
      <c r="B5542" s="202"/>
    </row>
    <row r="5543" spans="2:2">
      <c r="B5543" s="202"/>
    </row>
    <row r="5544" spans="2:2">
      <c r="B5544" s="202"/>
    </row>
    <row r="5545" spans="2:2">
      <c r="B5545" s="202"/>
    </row>
    <row r="5546" spans="2:2">
      <c r="B5546" s="202"/>
    </row>
    <row r="5547" spans="2:2">
      <c r="B5547" s="202"/>
    </row>
    <row r="5548" spans="2:2">
      <c r="B5548" s="202"/>
    </row>
    <row r="5549" spans="2:2">
      <c r="B5549" s="202"/>
    </row>
    <row r="5550" spans="2:2">
      <c r="B5550" s="202"/>
    </row>
    <row r="5551" spans="2:2">
      <c r="B5551" s="202"/>
    </row>
    <row r="5552" spans="2:2">
      <c r="B5552" s="202"/>
    </row>
    <row r="5553" spans="2:2">
      <c r="B5553" s="202"/>
    </row>
    <row r="5554" spans="2:2">
      <c r="B5554" s="202"/>
    </row>
    <row r="5555" spans="2:2">
      <c r="B5555" s="202"/>
    </row>
    <row r="5556" spans="2:2">
      <c r="B5556" s="202"/>
    </row>
    <row r="5557" spans="2:2">
      <c r="B5557" s="202"/>
    </row>
    <row r="5558" spans="2:2">
      <c r="B5558" s="202"/>
    </row>
    <row r="5559" spans="2:2">
      <c r="B5559" s="202"/>
    </row>
    <row r="5560" spans="2:2">
      <c r="B5560" s="202"/>
    </row>
    <row r="5561" spans="2:2">
      <c r="B5561" s="202"/>
    </row>
    <row r="5562" spans="2:2">
      <c r="B5562" s="202"/>
    </row>
    <row r="5563" spans="2:2">
      <c r="B5563" s="202"/>
    </row>
    <row r="5564" spans="2:2">
      <c r="B5564" s="202"/>
    </row>
    <row r="5565" spans="2:2">
      <c r="B5565" s="202"/>
    </row>
    <row r="5566" spans="2:2">
      <c r="B5566" s="202"/>
    </row>
    <row r="5567" spans="2:2">
      <c r="B5567" s="202"/>
    </row>
    <row r="5568" spans="2:2">
      <c r="B5568" s="202"/>
    </row>
    <row r="5569" spans="2:2">
      <c r="B5569" s="202"/>
    </row>
    <row r="5570" spans="2:2">
      <c r="B5570" s="202"/>
    </row>
    <row r="5571" spans="2:2">
      <c r="B5571" s="202"/>
    </row>
    <row r="5572" spans="2:2">
      <c r="B5572" s="202"/>
    </row>
    <row r="5573" spans="2:2">
      <c r="B5573" s="202"/>
    </row>
    <row r="5574" spans="2:2">
      <c r="B5574" s="202"/>
    </row>
    <row r="5575" spans="2:2">
      <c r="B5575" s="202"/>
    </row>
    <row r="5576" spans="2:2">
      <c r="B5576" s="202"/>
    </row>
    <row r="5577" spans="2:2">
      <c r="B5577" s="202"/>
    </row>
    <row r="5578" spans="2:2">
      <c r="B5578" s="202"/>
    </row>
    <row r="5579" spans="2:2">
      <c r="B5579" s="202"/>
    </row>
    <row r="5580" spans="2:2">
      <c r="B5580" s="202"/>
    </row>
    <row r="5581" spans="2:2">
      <c r="B5581" s="202"/>
    </row>
    <row r="5582" spans="2:2">
      <c r="B5582" s="202"/>
    </row>
    <row r="5583" spans="2:2">
      <c r="B5583" s="202"/>
    </row>
    <row r="5584" spans="2:2">
      <c r="B5584" s="202"/>
    </row>
    <row r="5585" spans="2:2">
      <c r="B5585" s="202"/>
    </row>
    <row r="5586" spans="2:2">
      <c r="B5586" s="202"/>
    </row>
    <row r="5587" spans="2:2">
      <c r="B5587" s="202"/>
    </row>
    <row r="5588" spans="2:2">
      <c r="B5588" s="202"/>
    </row>
    <row r="5589" spans="2:2">
      <c r="B5589" s="202"/>
    </row>
    <row r="5590" spans="2:2">
      <c r="B5590" s="202"/>
    </row>
    <row r="5591" spans="2:2">
      <c r="B5591" s="202"/>
    </row>
    <row r="5592" spans="2:2">
      <c r="B5592" s="202"/>
    </row>
    <row r="5593" spans="2:2">
      <c r="B5593" s="202"/>
    </row>
    <row r="5594" spans="2:2">
      <c r="B5594" s="202"/>
    </row>
    <row r="5595" spans="2:2">
      <c r="B5595" s="202"/>
    </row>
    <row r="5596" spans="2:2">
      <c r="B5596" s="202"/>
    </row>
    <row r="5597" spans="2:2">
      <c r="B5597" s="202"/>
    </row>
    <row r="5598" spans="2:2">
      <c r="B5598" s="202"/>
    </row>
    <row r="5599" spans="2:2">
      <c r="B5599" s="202"/>
    </row>
    <row r="5600" spans="2:2">
      <c r="B5600" s="202"/>
    </row>
    <row r="5601" spans="2:2">
      <c r="B5601" s="202"/>
    </row>
    <row r="5602" spans="2:2">
      <c r="B5602" s="202"/>
    </row>
    <row r="5603" spans="2:2">
      <c r="B5603" s="202"/>
    </row>
    <row r="5604" spans="2:2">
      <c r="B5604" s="202"/>
    </row>
    <row r="5605" spans="2:2">
      <c r="B5605" s="202"/>
    </row>
    <row r="5606" spans="2:2">
      <c r="B5606" s="202"/>
    </row>
    <row r="5607" spans="2:2">
      <c r="B5607" s="202"/>
    </row>
    <row r="5608" spans="2:2">
      <c r="B5608" s="202"/>
    </row>
    <row r="5609" spans="2:2">
      <c r="B5609" s="202"/>
    </row>
    <row r="5610" spans="2:2">
      <c r="B5610" s="202"/>
    </row>
    <row r="5611" spans="2:2">
      <c r="B5611" s="202"/>
    </row>
    <row r="5612" spans="2:2">
      <c r="B5612" s="202"/>
    </row>
    <row r="5613" spans="2:2">
      <c r="B5613" s="202"/>
    </row>
    <row r="5614" spans="2:2">
      <c r="B5614" s="202"/>
    </row>
    <row r="5615" spans="2:2">
      <c r="B5615" s="202"/>
    </row>
    <row r="5616" spans="2:2">
      <c r="B5616" s="202"/>
    </row>
    <row r="5617" spans="2:2">
      <c r="B5617" s="202"/>
    </row>
    <row r="5618" spans="2:2">
      <c r="B5618" s="202"/>
    </row>
    <row r="5619" spans="2:2">
      <c r="B5619" s="202"/>
    </row>
    <row r="5620" spans="2:2">
      <c r="B5620" s="202"/>
    </row>
    <row r="5621" spans="2:2">
      <c r="B5621" s="202"/>
    </row>
    <row r="5622" spans="2:2">
      <c r="B5622" s="202"/>
    </row>
    <row r="5623" spans="2:2">
      <c r="B5623" s="202"/>
    </row>
    <row r="5624" spans="2:2">
      <c r="B5624" s="202"/>
    </row>
    <row r="5625" spans="2:2">
      <c r="B5625" s="202"/>
    </row>
    <row r="5626" spans="2:2">
      <c r="B5626" s="202"/>
    </row>
    <row r="5627" spans="2:2">
      <c r="B5627" s="202"/>
    </row>
    <row r="5628" spans="2:2">
      <c r="B5628" s="202"/>
    </row>
    <row r="5629" spans="2:2">
      <c r="B5629" s="202"/>
    </row>
    <row r="5630" spans="2:2">
      <c r="B5630" s="202"/>
    </row>
    <row r="5631" spans="2:2">
      <c r="B5631" s="202"/>
    </row>
    <row r="5632" spans="2:2">
      <c r="B5632" s="202"/>
    </row>
    <row r="5633" spans="2:2">
      <c r="B5633" s="202"/>
    </row>
    <row r="5634" spans="2:2">
      <c r="B5634" s="202"/>
    </row>
    <row r="5635" spans="2:2">
      <c r="B5635" s="202"/>
    </row>
    <row r="5636" spans="2:2">
      <c r="B5636" s="202"/>
    </row>
    <row r="5637" spans="2:2">
      <c r="B5637" s="202"/>
    </row>
    <row r="5638" spans="2:2">
      <c r="B5638" s="202"/>
    </row>
    <row r="5639" spans="2:2">
      <c r="B5639" s="202"/>
    </row>
    <row r="5640" spans="2:2">
      <c r="B5640" s="202"/>
    </row>
    <row r="5641" spans="2:2">
      <c r="B5641" s="202"/>
    </row>
    <row r="5642" spans="2:2">
      <c r="B5642" s="202"/>
    </row>
    <row r="5643" spans="2:2">
      <c r="B5643" s="202"/>
    </row>
    <row r="5644" spans="2:2">
      <c r="B5644" s="202"/>
    </row>
    <row r="5645" spans="2:2">
      <c r="B5645" s="202"/>
    </row>
    <row r="5646" spans="2:2">
      <c r="B5646" s="202"/>
    </row>
    <row r="5647" spans="2:2">
      <c r="B5647" s="202"/>
    </row>
    <row r="5648" spans="2:2">
      <c r="B5648" s="202"/>
    </row>
    <row r="5649" spans="2:2">
      <c r="B5649" s="202"/>
    </row>
    <row r="5650" spans="2:2">
      <c r="B5650" s="202"/>
    </row>
    <row r="5651" spans="2:2">
      <c r="B5651" s="202"/>
    </row>
    <row r="5652" spans="2:2">
      <c r="B5652" s="202"/>
    </row>
    <row r="5653" spans="2:2">
      <c r="B5653" s="202"/>
    </row>
    <row r="5654" spans="2:2">
      <c r="B5654" s="202"/>
    </row>
    <row r="5655" spans="2:2">
      <c r="B5655" s="202"/>
    </row>
    <row r="5656" spans="2:2">
      <c r="B5656" s="202"/>
    </row>
    <row r="5657" spans="2:2">
      <c r="B5657" s="202"/>
    </row>
    <row r="5658" spans="2:2">
      <c r="B5658" s="202"/>
    </row>
    <row r="5659" spans="2:2">
      <c r="B5659" s="202"/>
    </row>
    <row r="5660" spans="2:2">
      <c r="B5660" s="202"/>
    </row>
    <row r="5661" spans="2:2">
      <c r="B5661" s="202"/>
    </row>
    <row r="5662" spans="2:2">
      <c r="B5662" s="202"/>
    </row>
    <row r="5663" spans="2:2">
      <c r="B5663" s="202"/>
    </row>
    <row r="5664" spans="2:2">
      <c r="B5664" s="202"/>
    </row>
    <row r="5665" spans="2:2">
      <c r="B5665" s="202"/>
    </row>
    <row r="5666" spans="2:2">
      <c r="B5666" s="202"/>
    </row>
    <row r="5667" spans="2:2">
      <c r="B5667" s="202"/>
    </row>
    <row r="5668" spans="2:2">
      <c r="B5668" s="202"/>
    </row>
    <row r="5669" spans="2:2">
      <c r="B5669" s="202"/>
    </row>
    <row r="5670" spans="2:2">
      <c r="B5670" s="202"/>
    </row>
    <row r="5671" spans="2:2">
      <c r="B5671" s="202"/>
    </row>
    <row r="5672" spans="2:2">
      <c r="B5672" s="202"/>
    </row>
    <row r="5673" spans="2:2">
      <c r="B5673" s="202"/>
    </row>
    <row r="5674" spans="2:2">
      <c r="B5674" s="202"/>
    </row>
    <row r="5675" spans="2:2">
      <c r="B5675" s="202"/>
    </row>
    <row r="5676" spans="2:2">
      <c r="B5676" s="202"/>
    </row>
    <row r="5677" spans="2:2">
      <c r="B5677" s="202"/>
    </row>
    <row r="5678" spans="2:2">
      <c r="B5678" s="202"/>
    </row>
    <row r="5679" spans="2:2">
      <c r="B5679" s="202"/>
    </row>
    <row r="5680" spans="2:2">
      <c r="B5680" s="202"/>
    </row>
    <row r="5681" spans="2:2">
      <c r="B5681" s="202"/>
    </row>
    <row r="5682" spans="2:2">
      <c r="B5682" s="202"/>
    </row>
    <row r="5683" spans="2:2">
      <c r="B5683" s="202"/>
    </row>
    <row r="5684" spans="2:2">
      <c r="B5684" s="202"/>
    </row>
    <row r="5685" spans="2:2">
      <c r="B5685" s="202"/>
    </row>
    <row r="5686" spans="2:2">
      <c r="B5686" s="202"/>
    </row>
    <row r="5687" spans="2:2">
      <c r="B5687" s="202"/>
    </row>
    <row r="5688" spans="2:2">
      <c r="B5688" s="202"/>
    </row>
    <row r="5689" spans="2:2">
      <c r="B5689" s="202"/>
    </row>
    <row r="5690" spans="2:2">
      <c r="B5690" s="202"/>
    </row>
    <row r="5691" spans="2:2">
      <c r="B5691" s="202"/>
    </row>
    <row r="5692" spans="2:2">
      <c r="B5692" s="202"/>
    </row>
    <row r="5693" spans="2:2">
      <c r="B5693" s="202"/>
    </row>
    <row r="5694" spans="2:2">
      <c r="B5694" s="202"/>
    </row>
    <row r="5695" spans="2:2">
      <c r="B5695" s="202"/>
    </row>
    <row r="5696" spans="2:2">
      <c r="B5696" s="202"/>
    </row>
    <row r="5697" spans="2:2">
      <c r="B5697" s="202"/>
    </row>
    <row r="5698" spans="2:2">
      <c r="B5698" s="202"/>
    </row>
    <row r="5699" spans="2:2">
      <c r="B5699" s="202"/>
    </row>
    <row r="5700" spans="2:2">
      <c r="B5700" s="202"/>
    </row>
    <row r="5701" spans="2:2">
      <c r="B5701" s="202"/>
    </row>
    <row r="5702" spans="2:2">
      <c r="B5702" s="202"/>
    </row>
    <row r="5703" spans="2:2">
      <c r="B5703" s="202"/>
    </row>
    <row r="5704" spans="2:2">
      <c r="B5704" s="202"/>
    </row>
    <row r="5705" spans="2:2">
      <c r="B5705" s="202"/>
    </row>
    <row r="5706" spans="2:2">
      <c r="B5706" s="202"/>
    </row>
    <row r="5707" spans="2:2">
      <c r="B5707" s="202"/>
    </row>
    <row r="5708" spans="2:2">
      <c r="B5708" s="202"/>
    </row>
    <row r="5709" spans="2:2">
      <c r="B5709" s="202"/>
    </row>
    <row r="5710" spans="2:2">
      <c r="B5710" s="202"/>
    </row>
    <row r="5711" spans="2:2">
      <c r="B5711" s="202"/>
    </row>
    <row r="5712" spans="2:2">
      <c r="B5712" s="202"/>
    </row>
    <row r="5713" spans="2:2">
      <c r="B5713" s="202"/>
    </row>
    <row r="5714" spans="2:2">
      <c r="B5714" s="202"/>
    </row>
    <row r="5715" spans="2:2">
      <c r="B5715" s="202"/>
    </row>
    <row r="5716" spans="2:2">
      <c r="B5716" s="202"/>
    </row>
    <row r="5717" spans="2:2">
      <c r="B5717" s="202"/>
    </row>
    <row r="5718" spans="2:2">
      <c r="B5718" s="202"/>
    </row>
    <row r="5719" spans="2:2">
      <c r="B5719" s="202"/>
    </row>
    <row r="5720" spans="2:2">
      <c r="B5720" s="202"/>
    </row>
    <row r="5721" spans="2:2">
      <c r="B5721" s="202"/>
    </row>
    <row r="5722" spans="2:2">
      <c r="B5722" s="202"/>
    </row>
    <row r="5723" spans="2:2">
      <c r="B5723" s="202"/>
    </row>
    <row r="5724" spans="2:2">
      <c r="B5724" s="202"/>
    </row>
    <row r="5725" spans="2:2">
      <c r="B5725" s="202"/>
    </row>
    <row r="5726" spans="2:2">
      <c r="B5726" s="202"/>
    </row>
    <row r="5727" spans="2:2">
      <c r="B5727" s="202"/>
    </row>
    <row r="5728" spans="2:2">
      <c r="B5728" s="202"/>
    </row>
    <row r="5729" spans="2:2">
      <c r="B5729" s="202"/>
    </row>
    <row r="5730" spans="2:2">
      <c r="B5730" s="202"/>
    </row>
    <row r="5731" spans="2:2">
      <c r="B5731" s="202"/>
    </row>
    <row r="5732" spans="2:2">
      <c r="B5732" s="202"/>
    </row>
    <row r="5733" spans="2:2">
      <c r="B5733" s="202"/>
    </row>
    <row r="5734" spans="2:2">
      <c r="B5734" s="202"/>
    </row>
    <row r="5735" spans="2:2">
      <c r="B5735" s="202"/>
    </row>
    <row r="5736" spans="2:2">
      <c r="B5736" s="202"/>
    </row>
    <row r="5737" spans="2:2">
      <c r="B5737" s="202"/>
    </row>
    <row r="5738" spans="2:2">
      <c r="B5738" s="202"/>
    </row>
    <row r="5739" spans="2:2">
      <c r="B5739" s="202"/>
    </row>
    <row r="5740" spans="2:2">
      <c r="B5740" s="202"/>
    </row>
    <row r="5741" spans="2:2">
      <c r="B5741" s="202"/>
    </row>
    <row r="5742" spans="2:2">
      <c r="B5742" s="202"/>
    </row>
    <row r="5743" spans="2:2">
      <c r="B5743" s="202"/>
    </row>
    <row r="5744" spans="2:2">
      <c r="B5744" s="202"/>
    </row>
    <row r="5745" spans="2:2">
      <c r="B5745" s="202"/>
    </row>
    <row r="5746" spans="2:2">
      <c r="B5746" s="202"/>
    </row>
    <row r="5747" spans="2:2">
      <c r="B5747" s="202"/>
    </row>
    <row r="5748" spans="2:2">
      <c r="B5748" s="202"/>
    </row>
    <row r="5749" spans="2:2">
      <c r="B5749" s="202"/>
    </row>
    <row r="5750" spans="2:2">
      <c r="B5750" s="202"/>
    </row>
    <row r="5751" spans="2:2">
      <c r="B5751" s="202"/>
    </row>
    <row r="5752" spans="2:2">
      <c r="B5752" s="202"/>
    </row>
    <row r="5753" spans="2:2">
      <c r="B5753" s="202"/>
    </row>
    <row r="5754" spans="2:2">
      <c r="B5754" s="202"/>
    </row>
    <row r="5755" spans="2:2">
      <c r="B5755" s="202"/>
    </row>
    <row r="5756" spans="2:2">
      <c r="B5756" s="202"/>
    </row>
    <row r="5757" spans="2:2">
      <c r="B5757" s="202"/>
    </row>
    <row r="5758" spans="2:2">
      <c r="B5758" s="202"/>
    </row>
    <row r="5759" spans="2:2">
      <c r="B5759" s="202"/>
    </row>
    <row r="5760" spans="2:2">
      <c r="B5760" s="202"/>
    </row>
    <row r="5761" spans="2:2">
      <c r="B5761" s="202"/>
    </row>
    <row r="5762" spans="2:2">
      <c r="B5762" s="202"/>
    </row>
    <row r="5763" spans="2:2">
      <c r="B5763" s="202"/>
    </row>
    <row r="5764" spans="2:2">
      <c r="B5764" s="202"/>
    </row>
    <row r="5765" spans="2:2">
      <c r="B5765" s="202"/>
    </row>
    <row r="5766" spans="2:2">
      <c r="B5766" s="202"/>
    </row>
    <row r="5767" spans="2:2">
      <c r="B5767" s="202"/>
    </row>
    <row r="5768" spans="2:2">
      <c r="B5768" s="202"/>
    </row>
    <row r="5769" spans="2:2">
      <c r="B5769" s="202"/>
    </row>
    <row r="5770" spans="2:2">
      <c r="B5770" s="202"/>
    </row>
    <row r="5771" spans="2:2">
      <c r="B5771" s="202"/>
    </row>
    <row r="5772" spans="2:2">
      <c r="B5772" s="202"/>
    </row>
    <row r="5773" spans="2:2">
      <c r="B5773" s="202"/>
    </row>
    <row r="5774" spans="2:2">
      <c r="B5774" s="202"/>
    </row>
    <row r="5775" spans="2:2">
      <c r="B5775" s="202"/>
    </row>
    <row r="5776" spans="2:2">
      <c r="B5776" s="202"/>
    </row>
    <row r="5777" spans="2:2">
      <c r="B5777" s="202"/>
    </row>
    <row r="5778" spans="2:2">
      <c r="B5778" s="202"/>
    </row>
    <row r="5779" spans="2:2">
      <c r="B5779" s="202"/>
    </row>
    <row r="5780" spans="2:2">
      <c r="B5780" s="202"/>
    </row>
    <row r="5781" spans="2:2">
      <c r="B5781" s="202"/>
    </row>
    <row r="5782" spans="2:2">
      <c r="B5782" s="202"/>
    </row>
    <row r="5783" spans="2:2">
      <c r="B5783" s="202"/>
    </row>
    <row r="5784" spans="2:2">
      <c r="B5784" s="202"/>
    </row>
    <row r="5785" spans="2:2">
      <c r="B5785" s="202"/>
    </row>
    <row r="5786" spans="2:2">
      <c r="B5786" s="202"/>
    </row>
    <row r="5787" spans="2:2">
      <c r="B5787" s="202"/>
    </row>
    <row r="5788" spans="2:2">
      <c r="B5788" s="202"/>
    </row>
    <row r="5789" spans="2:2">
      <c r="B5789" s="202"/>
    </row>
    <row r="5790" spans="2:2">
      <c r="B5790" s="202"/>
    </row>
    <row r="5791" spans="2:2">
      <c r="B5791" s="202"/>
    </row>
    <row r="5792" spans="2:2">
      <c r="B5792" s="202"/>
    </row>
    <row r="5793" spans="2:2">
      <c r="B5793" s="202"/>
    </row>
    <row r="5794" spans="2:2">
      <c r="B5794" s="202"/>
    </row>
    <row r="5795" spans="2:2">
      <c r="B5795" s="202"/>
    </row>
    <row r="5796" spans="2:2">
      <c r="B5796" s="202"/>
    </row>
    <row r="5797" spans="2:2">
      <c r="B5797" s="202"/>
    </row>
    <row r="5798" spans="2:2">
      <c r="B5798" s="202"/>
    </row>
    <row r="5799" spans="2:2">
      <c r="B5799" s="202"/>
    </row>
    <row r="5800" spans="2:2">
      <c r="B5800" s="202"/>
    </row>
    <row r="5801" spans="2:2">
      <c r="B5801" s="202"/>
    </row>
    <row r="5802" spans="2:2">
      <c r="B5802" s="202"/>
    </row>
    <row r="5803" spans="2:2">
      <c r="B5803" s="202"/>
    </row>
    <row r="5804" spans="2:2">
      <c r="B5804" s="202"/>
    </row>
    <row r="5805" spans="2:2">
      <c r="B5805" s="202"/>
    </row>
    <row r="5806" spans="2:2">
      <c r="B5806" s="202"/>
    </row>
    <row r="5807" spans="2:2">
      <c r="B5807" s="202"/>
    </row>
    <row r="5808" spans="2:2">
      <c r="B5808" s="202"/>
    </row>
    <row r="5809" spans="2:2">
      <c r="B5809" s="202"/>
    </row>
    <row r="5810" spans="2:2">
      <c r="B5810" s="202"/>
    </row>
    <row r="5811" spans="2:2">
      <c r="B5811" s="202"/>
    </row>
    <row r="5812" spans="2:2">
      <c r="B5812" s="202"/>
    </row>
    <row r="5813" spans="2:2">
      <c r="B5813" s="202"/>
    </row>
    <row r="5814" spans="2:2">
      <c r="B5814" s="202"/>
    </row>
    <row r="5815" spans="2:2">
      <c r="B5815" s="202"/>
    </row>
    <row r="5816" spans="2:2">
      <c r="B5816" s="202"/>
    </row>
    <row r="5817" spans="2:2">
      <c r="B5817" s="202"/>
    </row>
    <row r="5818" spans="2:2">
      <c r="B5818" s="202"/>
    </row>
    <row r="5819" spans="2:2">
      <c r="B5819" s="202"/>
    </row>
    <row r="5820" spans="2:2">
      <c r="B5820" s="202"/>
    </row>
    <row r="5821" spans="2:2">
      <c r="B5821" s="202"/>
    </row>
    <row r="5822" spans="2:2">
      <c r="B5822" s="202"/>
    </row>
    <row r="5823" spans="2:2">
      <c r="B5823" s="202"/>
    </row>
    <row r="5824" spans="2:2">
      <c r="B5824" s="202"/>
    </row>
    <row r="5825" spans="2:2">
      <c r="B5825" s="202"/>
    </row>
    <row r="5826" spans="2:2">
      <c r="B5826" s="202"/>
    </row>
    <row r="5827" spans="2:2">
      <c r="B5827" s="202"/>
    </row>
    <row r="5828" spans="2:2">
      <c r="B5828" s="202"/>
    </row>
    <row r="5829" spans="2:2">
      <c r="B5829" s="202"/>
    </row>
    <row r="5830" spans="2:2">
      <c r="B5830" s="202"/>
    </row>
    <row r="5831" spans="2:2">
      <c r="B5831" s="202"/>
    </row>
    <row r="5832" spans="2:2">
      <c r="B5832" s="202"/>
    </row>
    <row r="5833" spans="2:2">
      <c r="B5833" s="202"/>
    </row>
    <row r="5834" spans="2:2">
      <c r="B5834" s="202"/>
    </row>
    <row r="5835" spans="2:2">
      <c r="B5835" s="202"/>
    </row>
    <row r="5836" spans="2:2">
      <c r="B5836" s="202"/>
    </row>
    <row r="5837" spans="2:2">
      <c r="B5837" s="202"/>
    </row>
    <row r="5838" spans="2:2">
      <c r="B5838" s="202"/>
    </row>
    <row r="5839" spans="2:2">
      <c r="B5839" s="202"/>
    </row>
    <row r="5840" spans="2:2">
      <c r="B5840" s="202"/>
    </row>
    <row r="5841" spans="2:2">
      <c r="B5841" s="202"/>
    </row>
    <row r="5842" spans="2:2">
      <c r="B5842" s="202"/>
    </row>
    <row r="5843" spans="2:2">
      <c r="B5843" s="202"/>
    </row>
    <row r="5844" spans="2:2">
      <c r="B5844" s="202"/>
    </row>
    <row r="5845" spans="2:2">
      <c r="B5845" s="202"/>
    </row>
    <row r="5846" spans="2:2">
      <c r="B5846" s="202"/>
    </row>
    <row r="5847" spans="2:2">
      <c r="B5847" s="202"/>
    </row>
    <row r="5848" spans="2:2">
      <c r="B5848" s="202"/>
    </row>
    <row r="5849" spans="2:2">
      <c r="B5849" s="202"/>
    </row>
    <row r="5850" spans="2:2">
      <c r="B5850" s="202"/>
    </row>
    <row r="5851" spans="2:2">
      <c r="B5851" s="202"/>
    </row>
    <row r="5852" spans="2:2">
      <c r="B5852" s="202"/>
    </row>
    <row r="5853" spans="2:2">
      <c r="B5853" s="202"/>
    </row>
    <row r="5854" spans="2:2">
      <c r="B5854" s="202"/>
    </row>
    <row r="5855" spans="2:2">
      <c r="B5855" s="202"/>
    </row>
    <row r="5856" spans="2:2">
      <c r="B5856" s="202"/>
    </row>
    <row r="5857" spans="2:2">
      <c r="B5857" s="202"/>
    </row>
    <row r="5858" spans="2:2">
      <c r="B5858" s="202"/>
    </row>
    <row r="5859" spans="2:2">
      <c r="B5859" s="202"/>
    </row>
    <row r="5860" spans="2:2">
      <c r="B5860" s="202"/>
    </row>
    <row r="5861" spans="2:2">
      <c r="B5861" s="202"/>
    </row>
    <row r="5862" spans="2:2">
      <c r="B5862" s="202"/>
    </row>
    <row r="5863" spans="2:2">
      <c r="B5863" s="202"/>
    </row>
    <row r="5864" spans="2:2">
      <c r="B5864" s="202"/>
    </row>
    <row r="5865" spans="2:2">
      <c r="B5865" s="202"/>
    </row>
    <row r="5866" spans="2:2">
      <c r="B5866" s="202"/>
    </row>
    <row r="5867" spans="2:2">
      <c r="B5867" s="202"/>
    </row>
    <row r="5868" spans="2:2">
      <c r="B5868" s="202"/>
    </row>
    <row r="5869" spans="2:2">
      <c r="B5869" s="202"/>
    </row>
    <row r="5870" spans="2:2">
      <c r="B5870" s="202"/>
    </row>
    <row r="5871" spans="2:2">
      <c r="B5871" s="202"/>
    </row>
    <row r="5872" spans="2:2">
      <c r="B5872" s="202"/>
    </row>
    <row r="5873" spans="2:2">
      <c r="B5873" s="202"/>
    </row>
    <row r="5874" spans="2:2">
      <c r="B5874" s="202"/>
    </row>
    <row r="5875" spans="2:2">
      <c r="B5875" s="202"/>
    </row>
    <row r="5876" spans="2:2">
      <c r="B5876" s="202"/>
    </row>
    <row r="5877" spans="2:2">
      <c r="B5877" s="202"/>
    </row>
    <row r="5878" spans="2:2">
      <c r="B5878" s="202"/>
    </row>
    <row r="5879" spans="2:2">
      <c r="B5879" s="202"/>
    </row>
    <row r="5880" spans="2:2">
      <c r="B5880" s="202"/>
    </row>
    <row r="5881" spans="2:2">
      <c r="B5881" s="202"/>
    </row>
    <row r="5882" spans="2:2">
      <c r="B5882" s="202"/>
    </row>
    <row r="5883" spans="2:2">
      <c r="B5883" s="202"/>
    </row>
    <row r="5884" spans="2:2">
      <c r="B5884" s="202"/>
    </row>
    <row r="5885" spans="2:2">
      <c r="B5885" s="202"/>
    </row>
    <row r="5886" spans="2:2">
      <c r="B5886" s="202"/>
    </row>
    <row r="5887" spans="2:2">
      <c r="B5887" s="202"/>
    </row>
    <row r="5888" spans="2:2">
      <c r="B5888" s="202"/>
    </row>
    <row r="5889" spans="2:2">
      <c r="B5889" s="202"/>
    </row>
    <row r="5890" spans="2:2">
      <c r="B5890" s="202"/>
    </row>
    <row r="5891" spans="2:2">
      <c r="B5891" s="202"/>
    </row>
    <row r="5892" spans="2:2">
      <c r="B5892" s="202"/>
    </row>
    <row r="5893" spans="2:2">
      <c r="B5893" s="202"/>
    </row>
    <row r="5894" spans="2:2">
      <c r="B5894" s="202"/>
    </row>
    <row r="5895" spans="2:2">
      <c r="B5895" s="202"/>
    </row>
    <row r="5896" spans="2:2">
      <c r="B5896" s="202"/>
    </row>
    <row r="5897" spans="2:2">
      <c r="B5897" s="202"/>
    </row>
    <row r="5898" spans="2:2">
      <c r="B5898" s="202"/>
    </row>
    <row r="5899" spans="2:2">
      <c r="B5899" s="202"/>
    </row>
    <row r="5900" spans="2:2">
      <c r="B5900" s="202"/>
    </row>
    <row r="5901" spans="2:2">
      <c r="B5901" s="202"/>
    </row>
    <row r="5902" spans="2:2">
      <c r="B5902" s="202"/>
    </row>
    <row r="5903" spans="2:2">
      <c r="B5903" s="202"/>
    </row>
    <row r="5904" spans="2:2">
      <c r="B5904" s="202"/>
    </row>
    <row r="5905" spans="2:2">
      <c r="B5905" s="202"/>
    </row>
    <row r="5906" spans="2:2">
      <c r="B5906" s="202"/>
    </row>
    <row r="5907" spans="2:2">
      <c r="B5907" s="202"/>
    </row>
    <row r="5908" spans="2:2">
      <c r="B5908" s="202"/>
    </row>
    <row r="5909" spans="2:2">
      <c r="B5909" s="202"/>
    </row>
    <row r="5910" spans="2:2">
      <c r="B5910" s="202"/>
    </row>
    <row r="5911" spans="2:2">
      <c r="B5911" s="202"/>
    </row>
    <row r="5912" spans="2:2">
      <c r="B5912" s="202"/>
    </row>
    <row r="5913" spans="2:2">
      <c r="B5913" s="202"/>
    </row>
    <row r="5914" spans="2:2">
      <c r="B5914" s="202"/>
    </row>
    <row r="5915" spans="2:2">
      <c r="B5915" s="202"/>
    </row>
    <row r="5916" spans="2:2">
      <c r="B5916" s="202"/>
    </row>
    <row r="5917" spans="2:2">
      <c r="B5917" s="202"/>
    </row>
    <row r="5918" spans="2:2">
      <c r="B5918" s="202"/>
    </row>
    <row r="5919" spans="2:2">
      <c r="B5919" s="202"/>
    </row>
    <row r="5920" spans="2:2">
      <c r="B5920" s="202"/>
    </row>
    <row r="5921" spans="2:2">
      <c r="B5921" s="202"/>
    </row>
    <row r="5922" spans="2:2">
      <c r="B5922" s="202"/>
    </row>
    <row r="5923" spans="2:2">
      <c r="B5923" s="202"/>
    </row>
    <row r="5924" spans="2:2">
      <c r="B5924" s="202"/>
    </row>
    <row r="5925" spans="2:2">
      <c r="B5925" s="202"/>
    </row>
    <row r="5926" spans="2:2">
      <c r="B5926" s="202"/>
    </row>
    <row r="5927" spans="2:2">
      <c r="B5927" s="202"/>
    </row>
    <row r="5928" spans="2:2">
      <c r="B5928" s="202"/>
    </row>
    <row r="5929" spans="2:2">
      <c r="B5929" s="202"/>
    </row>
    <row r="5930" spans="2:2">
      <c r="B5930" s="202"/>
    </row>
    <row r="5931" spans="2:2">
      <c r="B5931" s="202"/>
    </row>
    <row r="5932" spans="2:2">
      <c r="B5932" s="202"/>
    </row>
    <row r="5933" spans="2:2">
      <c r="B5933" s="202"/>
    </row>
    <row r="5934" spans="2:2">
      <c r="B5934" s="202"/>
    </row>
    <row r="5935" spans="2:2">
      <c r="B5935" s="202"/>
    </row>
    <row r="5936" spans="2:2">
      <c r="B5936" s="202"/>
    </row>
    <row r="5937" spans="2:2">
      <c r="B5937" s="202"/>
    </row>
    <row r="5938" spans="2:2">
      <c r="B5938" s="202"/>
    </row>
    <row r="5939" spans="2:2">
      <c r="B5939" s="202"/>
    </row>
    <row r="5940" spans="2:2">
      <c r="B5940" s="202"/>
    </row>
    <row r="5941" spans="2:2">
      <c r="B5941" s="202"/>
    </row>
    <row r="5942" spans="2:2">
      <c r="B5942" s="202"/>
    </row>
    <row r="5943" spans="2:2">
      <c r="B5943" s="202"/>
    </row>
    <row r="5944" spans="2:2">
      <c r="B5944" s="202"/>
    </row>
    <row r="5945" spans="2:2">
      <c r="B5945" s="202"/>
    </row>
    <row r="5946" spans="2:2">
      <c r="B5946" s="202"/>
    </row>
    <row r="5947" spans="2:2">
      <c r="B5947" s="202"/>
    </row>
    <row r="5948" spans="2:2">
      <c r="B5948" s="202"/>
    </row>
    <row r="5949" spans="2:2">
      <c r="B5949" s="202"/>
    </row>
    <row r="5950" spans="2:2">
      <c r="B5950" s="202"/>
    </row>
    <row r="5951" spans="2:2">
      <c r="B5951" s="202"/>
    </row>
    <row r="5952" spans="2:2">
      <c r="B5952" s="202"/>
    </row>
    <row r="5953" spans="2:2">
      <c r="B5953" s="202"/>
    </row>
    <row r="5954" spans="2:2">
      <c r="B5954" s="202"/>
    </row>
    <row r="5955" spans="2:2">
      <c r="B5955" s="202"/>
    </row>
    <row r="5956" spans="2:2">
      <c r="B5956" s="202"/>
    </row>
    <row r="5957" spans="2:2">
      <c r="B5957" s="202"/>
    </row>
    <row r="5958" spans="2:2">
      <c r="B5958" s="202"/>
    </row>
    <row r="5959" spans="2:2">
      <c r="B5959" s="202"/>
    </row>
    <row r="5960" spans="2:2">
      <c r="B5960" s="202"/>
    </row>
    <row r="5961" spans="2:2">
      <c r="B5961" s="202"/>
    </row>
    <row r="5962" spans="2:2">
      <c r="B5962" s="202"/>
    </row>
    <row r="5963" spans="2:2">
      <c r="B5963" s="202"/>
    </row>
    <row r="5964" spans="2:2">
      <c r="B5964" s="202"/>
    </row>
    <row r="5965" spans="2:2">
      <c r="B5965" s="202"/>
    </row>
    <row r="5966" spans="2:2">
      <c r="B5966" s="202"/>
    </row>
    <row r="5967" spans="2:2">
      <c r="B5967" s="202"/>
    </row>
    <row r="5968" spans="2:2">
      <c r="B5968" s="202"/>
    </row>
    <row r="5969" spans="2:2">
      <c r="B5969" s="202"/>
    </row>
    <row r="5970" spans="2:2">
      <c r="B5970" s="202"/>
    </row>
    <row r="5971" spans="2:2">
      <c r="B5971" s="202"/>
    </row>
    <row r="5972" spans="2:2">
      <c r="B5972" s="202"/>
    </row>
    <row r="5973" spans="2:2">
      <c r="B5973" s="202"/>
    </row>
    <row r="5974" spans="2:2">
      <c r="B5974" s="202"/>
    </row>
    <row r="5975" spans="2:2">
      <c r="B5975" s="202"/>
    </row>
    <row r="5976" spans="2:2">
      <c r="B5976" s="202"/>
    </row>
    <row r="5977" spans="2:2">
      <c r="B5977" s="202"/>
    </row>
    <row r="5978" spans="2:2">
      <c r="B5978" s="202"/>
    </row>
    <row r="5979" spans="2:2">
      <c r="B5979" s="202"/>
    </row>
    <row r="5980" spans="2:2">
      <c r="B5980" s="202"/>
    </row>
    <row r="5981" spans="2:2">
      <c r="B5981" s="202"/>
    </row>
    <row r="5982" spans="2:2">
      <c r="B5982" s="202"/>
    </row>
    <row r="5983" spans="2:2">
      <c r="B5983" s="202"/>
    </row>
    <row r="5984" spans="2:2">
      <c r="B5984" s="202"/>
    </row>
    <row r="5985" spans="2:2">
      <c r="B5985" s="202"/>
    </row>
    <row r="5986" spans="2:2">
      <c r="B5986" s="202"/>
    </row>
    <row r="5987" spans="2:2">
      <c r="B5987" s="202"/>
    </row>
    <row r="5988" spans="2:2">
      <c r="B5988" s="202"/>
    </row>
    <row r="5989" spans="2:2">
      <c r="B5989" s="202"/>
    </row>
    <row r="5990" spans="2:2">
      <c r="B5990" s="202"/>
    </row>
    <row r="5991" spans="2:2">
      <c r="B5991" s="202"/>
    </row>
    <row r="5992" spans="2:2">
      <c r="B5992" s="202"/>
    </row>
    <row r="5993" spans="2:2">
      <c r="B5993" s="202"/>
    </row>
    <row r="5994" spans="2:2">
      <c r="B5994" s="202"/>
    </row>
    <row r="5995" spans="2:2">
      <c r="B5995" s="202"/>
    </row>
    <row r="5996" spans="2:2">
      <c r="B5996" s="202"/>
    </row>
    <row r="5997" spans="2:2">
      <c r="B5997" s="202"/>
    </row>
    <row r="5998" spans="2:2">
      <c r="B5998" s="202"/>
    </row>
    <row r="5999" spans="2:2">
      <c r="B5999" s="202"/>
    </row>
    <row r="6000" spans="2:2">
      <c r="B6000" s="202"/>
    </row>
    <row r="6001" spans="2:2">
      <c r="B6001" s="202"/>
    </row>
    <row r="6002" spans="2:2">
      <c r="B6002" s="202"/>
    </row>
    <row r="6003" spans="2:2">
      <c r="B6003" s="202"/>
    </row>
    <row r="6004" spans="2:2">
      <c r="B6004" s="202"/>
    </row>
    <row r="6005" spans="2:2">
      <c r="B6005" s="202"/>
    </row>
    <row r="6006" spans="2:2">
      <c r="B6006" s="202"/>
    </row>
    <row r="6007" spans="2:2">
      <c r="B6007" s="202"/>
    </row>
    <row r="6008" spans="2:2">
      <c r="B6008" s="202"/>
    </row>
    <row r="6009" spans="2:2">
      <c r="B6009" s="202"/>
    </row>
    <row r="6010" spans="2:2">
      <c r="B6010" s="202"/>
    </row>
    <row r="6011" spans="2:2">
      <c r="B6011" s="202"/>
    </row>
    <row r="6012" spans="2:2">
      <c r="B6012" s="202"/>
    </row>
    <row r="6013" spans="2:2">
      <c r="B6013" s="202"/>
    </row>
    <row r="6014" spans="2:2">
      <c r="B6014" s="202"/>
    </row>
    <row r="6015" spans="2:2">
      <c r="B6015" s="202"/>
    </row>
    <row r="6016" spans="2:2">
      <c r="B6016" s="202"/>
    </row>
    <row r="6017" spans="2:2">
      <c r="B6017" s="202"/>
    </row>
    <row r="6018" spans="2:2">
      <c r="B6018" s="202"/>
    </row>
    <row r="6019" spans="2:2">
      <c r="B6019" s="202"/>
    </row>
    <row r="6020" spans="2:2">
      <c r="B6020" s="202"/>
    </row>
    <row r="6021" spans="2:2">
      <c r="B6021" s="202"/>
    </row>
    <row r="6022" spans="2:2">
      <c r="B6022" s="202"/>
    </row>
    <row r="6023" spans="2:2">
      <c r="B6023" s="202"/>
    </row>
    <row r="6024" spans="2:2">
      <c r="B6024" s="202"/>
    </row>
    <row r="6025" spans="2:2">
      <c r="B6025" s="202"/>
    </row>
    <row r="6026" spans="2:2">
      <c r="B6026" s="202"/>
    </row>
    <row r="6027" spans="2:2">
      <c r="B6027" s="202"/>
    </row>
    <row r="6028" spans="2:2">
      <c r="B6028" s="202"/>
    </row>
    <row r="6029" spans="2:2">
      <c r="B6029" s="202"/>
    </row>
    <row r="6030" spans="2:2">
      <c r="B6030" s="202"/>
    </row>
    <row r="6031" spans="2:2">
      <c r="B6031" s="202"/>
    </row>
    <row r="6032" spans="2:2">
      <c r="B6032" s="202"/>
    </row>
    <row r="6033" spans="2:2">
      <c r="B6033" s="202"/>
    </row>
    <row r="6034" spans="2:2">
      <c r="B6034" s="202"/>
    </row>
    <row r="6035" spans="2:2">
      <c r="B6035" s="202"/>
    </row>
    <row r="6036" spans="2:2">
      <c r="B6036" s="202"/>
    </row>
    <row r="6037" spans="2:2">
      <c r="B6037" s="202"/>
    </row>
    <row r="6038" spans="2:2">
      <c r="B6038" s="202"/>
    </row>
    <row r="6039" spans="2:2">
      <c r="B6039" s="202"/>
    </row>
    <row r="6040" spans="2:2">
      <c r="B6040" s="202"/>
    </row>
    <row r="6041" spans="2:2">
      <c r="B6041" s="202"/>
    </row>
    <row r="6042" spans="2:2">
      <c r="B6042" s="202"/>
    </row>
    <row r="6043" spans="2:2">
      <c r="B6043" s="202"/>
    </row>
    <row r="6044" spans="2:2">
      <c r="B6044" s="202"/>
    </row>
    <row r="6045" spans="2:2">
      <c r="B6045" s="202"/>
    </row>
    <row r="6046" spans="2:2">
      <c r="B6046" s="202"/>
    </row>
    <row r="6047" spans="2:2">
      <c r="B6047" s="202"/>
    </row>
    <row r="6048" spans="2:2">
      <c r="B6048" s="202"/>
    </row>
    <row r="6049" spans="2:2">
      <c r="B6049" s="202"/>
    </row>
    <row r="6050" spans="2:2">
      <c r="B6050" s="202"/>
    </row>
    <row r="6051" spans="2:2">
      <c r="B6051" s="202"/>
    </row>
    <row r="6052" spans="2:2">
      <c r="B6052" s="202"/>
    </row>
    <row r="6053" spans="2:2">
      <c r="B6053" s="202"/>
    </row>
    <row r="6054" spans="2:2">
      <c r="B6054" s="202"/>
    </row>
    <row r="6055" spans="2:2">
      <c r="B6055" s="202"/>
    </row>
    <row r="6056" spans="2:2">
      <c r="B6056" s="202"/>
    </row>
    <row r="6057" spans="2:2">
      <c r="B6057" s="202"/>
    </row>
    <row r="6058" spans="2:2">
      <c r="B6058" s="202"/>
    </row>
    <row r="6059" spans="2:2">
      <c r="B6059" s="202"/>
    </row>
    <row r="6060" spans="2:2">
      <c r="B6060" s="202"/>
    </row>
    <row r="6061" spans="2:2">
      <c r="B6061" s="202"/>
    </row>
    <row r="6062" spans="2:2">
      <c r="B6062" s="202"/>
    </row>
    <row r="6063" spans="2:2">
      <c r="B6063" s="202"/>
    </row>
    <row r="6064" spans="2:2">
      <c r="B6064" s="202"/>
    </row>
    <row r="6065" spans="2:2">
      <c r="B6065" s="202"/>
    </row>
    <row r="6066" spans="2:2">
      <c r="B6066" s="202"/>
    </row>
    <row r="6067" spans="2:2">
      <c r="B6067" s="202"/>
    </row>
    <row r="6068" spans="2:2">
      <c r="B6068" s="202"/>
    </row>
    <row r="6069" spans="2:2">
      <c r="B6069" s="202"/>
    </row>
    <row r="6070" spans="2:2">
      <c r="B6070" s="202"/>
    </row>
    <row r="6071" spans="2:2">
      <c r="B6071" s="202"/>
    </row>
    <row r="6072" spans="2:2">
      <c r="B6072" s="202"/>
    </row>
    <row r="6073" spans="2:2">
      <c r="B6073" s="202"/>
    </row>
    <row r="6074" spans="2:2">
      <c r="B6074" s="202"/>
    </row>
    <row r="6075" spans="2:2">
      <c r="B6075" s="202"/>
    </row>
    <row r="6076" spans="2:2">
      <c r="B6076" s="202"/>
    </row>
    <row r="6077" spans="2:2">
      <c r="B6077" s="202"/>
    </row>
    <row r="6078" spans="2:2">
      <c r="B6078" s="202"/>
    </row>
    <row r="6079" spans="2:2">
      <c r="B6079" s="202"/>
    </row>
    <row r="6080" spans="2:2">
      <c r="B6080" s="202"/>
    </row>
    <row r="6081" spans="2:2">
      <c r="B6081" s="202"/>
    </row>
    <row r="6082" spans="2:2">
      <c r="B6082" s="202"/>
    </row>
    <row r="6083" spans="2:2">
      <c r="B6083" s="202"/>
    </row>
    <row r="6084" spans="2:2">
      <c r="B6084" s="202"/>
    </row>
    <row r="6085" spans="2:2">
      <c r="B6085" s="202"/>
    </row>
    <row r="6086" spans="2:2">
      <c r="B6086" s="202"/>
    </row>
    <row r="6087" spans="2:2">
      <c r="B6087" s="202"/>
    </row>
    <row r="6088" spans="2:2">
      <c r="B6088" s="202"/>
    </row>
    <row r="6089" spans="2:2">
      <c r="B6089" s="202"/>
    </row>
    <row r="6090" spans="2:2">
      <c r="B6090" s="202"/>
    </row>
    <row r="6091" spans="2:2">
      <c r="B6091" s="202"/>
    </row>
    <row r="6092" spans="2:2">
      <c r="B6092" s="202"/>
    </row>
    <row r="6093" spans="2:2">
      <c r="B6093" s="202"/>
    </row>
    <row r="6094" spans="2:2">
      <c r="B6094" s="202"/>
    </row>
    <row r="6095" spans="2:2">
      <c r="B6095" s="202"/>
    </row>
    <row r="6096" spans="2:2">
      <c r="B6096" s="202"/>
    </row>
    <row r="6097" spans="2:2">
      <c r="B6097" s="202"/>
    </row>
    <row r="6098" spans="2:2">
      <c r="B6098" s="202"/>
    </row>
    <row r="6099" spans="2:2">
      <c r="B6099" s="202"/>
    </row>
    <row r="6100" spans="2:2">
      <c r="B6100" s="202"/>
    </row>
    <row r="6101" spans="2:2">
      <c r="B6101" s="202"/>
    </row>
    <row r="6102" spans="2:2">
      <c r="B6102" s="202"/>
    </row>
    <row r="6103" spans="2:2">
      <c r="B6103" s="202"/>
    </row>
    <row r="6104" spans="2:2">
      <c r="B6104" s="202"/>
    </row>
    <row r="6105" spans="2:2">
      <c r="B6105" s="202"/>
    </row>
    <row r="6106" spans="2:2">
      <c r="B6106" s="202"/>
    </row>
    <row r="6107" spans="2:2">
      <c r="B6107" s="202"/>
    </row>
    <row r="6108" spans="2:2">
      <c r="B6108" s="202"/>
    </row>
    <row r="6109" spans="2:2">
      <c r="B6109" s="202"/>
    </row>
    <row r="6110" spans="2:2">
      <c r="B6110" s="202"/>
    </row>
    <row r="6111" spans="2:2">
      <c r="B6111" s="202"/>
    </row>
    <row r="6112" spans="2:2">
      <c r="B6112" s="202"/>
    </row>
    <row r="6113" spans="2:2">
      <c r="B6113" s="202"/>
    </row>
    <row r="6114" spans="2:2">
      <c r="B6114" s="202"/>
    </row>
    <row r="6115" spans="2:2">
      <c r="B6115" s="202"/>
    </row>
    <row r="6116" spans="2:2">
      <c r="B6116" s="202"/>
    </row>
    <row r="6117" spans="2:2">
      <c r="B6117" s="202"/>
    </row>
    <row r="6118" spans="2:2">
      <c r="B6118" s="202"/>
    </row>
    <row r="6119" spans="2:2">
      <c r="B6119" s="202"/>
    </row>
    <row r="6120" spans="2:2">
      <c r="B6120" s="202"/>
    </row>
    <row r="6121" spans="2:2">
      <c r="B6121" s="202"/>
    </row>
    <row r="6122" spans="2:2">
      <c r="B6122" s="202"/>
    </row>
    <row r="6123" spans="2:2">
      <c r="B6123" s="202"/>
    </row>
    <row r="6124" spans="2:2">
      <c r="B6124" s="202"/>
    </row>
    <row r="6125" spans="2:2">
      <c r="B6125" s="202"/>
    </row>
    <row r="6126" spans="2:2">
      <c r="B6126" s="202"/>
    </row>
    <row r="6127" spans="2:2">
      <c r="B6127" s="202"/>
    </row>
    <row r="6128" spans="2:2">
      <c r="B6128" s="202"/>
    </row>
    <row r="6129" spans="2:2">
      <c r="B6129" s="202"/>
    </row>
    <row r="6130" spans="2:2">
      <c r="B6130" s="202"/>
    </row>
    <row r="6131" spans="2:2">
      <c r="B6131" s="202"/>
    </row>
    <row r="6132" spans="2:2">
      <c r="B6132" s="202"/>
    </row>
    <row r="6133" spans="2:2">
      <c r="B6133" s="202"/>
    </row>
    <row r="6134" spans="2:2">
      <c r="B6134" s="202"/>
    </row>
    <row r="6135" spans="2:2">
      <c r="B6135" s="202"/>
    </row>
    <row r="6136" spans="2:2">
      <c r="B6136" s="202"/>
    </row>
    <row r="6137" spans="2:2">
      <c r="B6137" s="202"/>
    </row>
    <row r="6138" spans="2:2">
      <c r="B6138" s="202"/>
    </row>
    <row r="6139" spans="2:2">
      <c r="B6139" s="202"/>
    </row>
    <row r="6140" spans="2:2">
      <c r="B6140" s="202"/>
    </row>
    <row r="6141" spans="2:2">
      <c r="B6141" s="202"/>
    </row>
    <row r="6142" spans="2:2">
      <c r="B6142" s="202"/>
    </row>
    <row r="6143" spans="2:2">
      <c r="B6143" s="202"/>
    </row>
    <row r="6144" spans="2:2">
      <c r="B6144" s="202"/>
    </row>
    <row r="6145" spans="2:2">
      <c r="B6145" s="202"/>
    </row>
    <row r="6146" spans="2:2">
      <c r="B6146" s="202"/>
    </row>
    <row r="6147" spans="2:2">
      <c r="B6147" s="202"/>
    </row>
    <row r="6148" spans="2:2">
      <c r="B6148" s="202"/>
    </row>
    <row r="6149" spans="2:2">
      <c r="B6149" s="202"/>
    </row>
    <row r="6150" spans="2:2">
      <c r="B6150" s="202"/>
    </row>
    <row r="6151" spans="2:2">
      <c r="B6151" s="202"/>
    </row>
    <row r="6152" spans="2:2">
      <c r="B6152" s="202"/>
    </row>
    <row r="6153" spans="2:2">
      <c r="B6153" s="202"/>
    </row>
    <row r="6154" spans="2:2">
      <c r="B6154" s="202"/>
    </row>
    <row r="6155" spans="2:2">
      <c r="B6155" s="202"/>
    </row>
    <row r="6156" spans="2:2">
      <c r="B6156" s="202"/>
    </row>
    <row r="6157" spans="2:2">
      <c r="B6157" s="202"/>
    </row>
    <row r="6158" spans="2:2">
      <c r="B6158" s="202"/>
    </row>
    <row r="6159" spans="2:2">
      <c r="B6159" s="202"/>
    </row>
    <row r="6160" spans="2:2">
      <c r="B6160" s="202"/>
    </row>
    <row r="6161" spans="2:2">
      <c r="B6161" s="202"/>
    </row>
    <row r="6162" spans="2:2">
      <c r="B6162" s="202"/>
    </row>
    <row r="6163" spans="2:2">
      <c r="B6163" s="202"/>
    </row>
    <row r="6164" spans="2:2">
      <c r="B6164" s="202"/>
    </row>
    <row r="6165" spans="2:2">
      <c r="B6165" s="202"/>
    </row>
    <row r="6166" spans="2:2">
      <c r="B6166" s="202"/>
    </row>
    <row r="6167" spans="2:2">
      <c r="B6167" s="202"/>
    </row>
    <row r="6168" spans="2:2">
      <c r="B6168" s="202"/>
    </row>
    <row r="6169" spans="2:2">
      <c r="B6169" s="202"/>
    </row>
    <row r="6170" spans="2:2">
      <c r="B6170" s="202"/>
    </row>
    <row r="6171" spans="2:2">
      <c r="B6171" s="202"/>
    </row>
    <row r="6172" spans="2:2">
      <c r="B6172" s="202"/>
    </row>
    <row r="6173" spans="2:2">
      <c r="B6173" s="202"/>
    </row>
    <row r="6174" spans="2:2">
      <c r="B6174" s="202"/>
    </row>
    <row r="6175" spans="2:2">
      <c r="B6175" s="202"/>
    </row>
    <row r="6176" spans="2:2">
      <c r="B6176" s="202"/>
    </row>
    <row r="6177" spans="2:2">
      <c r="B6177" s="202"/>
    </row>
    <row r="6178" spans="2:2">
      <c r="B6178" s="202"/>
    </row>
    <row r="6179" spans="2:2">
      <c r="B6179" s="202"/>
    </row>
    <row r="6180" spans="2:2">
      <c r="B6180" s="202"/>
    </row>
    <row r="6181" spans="2:2">
      <c r="B6181" s="202"/>
    </row>
    <row r="6182" spans="2:2">
      <c r="B6182" s="202"/>
    </row>
    <row r="6183" spans="2:2">
      <c r="B6183" s="202"/>
    </row>
    <row r="6184" spans="2:2">
      <c r="B6184" s="202"/>
    </row>
    <row r="6185" spans="2:2">
      <c r="B6185" s="202"/>
    </row>
    <row r="6186" spans="2:2">
      <c r="B6186" s="202"/>
    </row>
    <row r="6187" spans="2:2">
      <c r="B6187" s="202"/>
    </row>
    <row r="6188" spans="2:2">
      <c r="B6188" s="202"/>
    </row>
    <row r="6189" spans="2:2">
      <c r="B6189" s="202"/>
    </row>
    <row r="6190" spans="2:2">
      <c r="B6190" s="202"/>
    </row>
    <row r="6191" spans="2:2">
      <c r="B6191" s="202"/>
    </row>
    <row r="6192" spans="2:2">
      <c r="B6192" s="202"/>
    </row>
    <row r="6193" spans="2:2">
      <c r="B6193" s="202"/>
    </row>
    <row r="6194" spans="2:2">
      <c r="B6194" s="202"/>
    </row>
    <row r="6195" spans="2:2">
      <c r="B6195" s="202"/>
    </row>
    <row r="6196" spans="2:2">
      <c r="B6196" s="202"/>
    </row>
    <row r="6197" spans="2:2">
      <c r="B6197" s="202"/>
    </row>
    <row r="6198" spans="2:2">
      <c r="B6198" s="202"/>
    </row>
    <row r="6199" spans="2:2">
      <c r="B6199" s="202"/>
    </row>
    <row r="6200" spans="2:2">
      <c r="B6200" s="202"/>
    </row>
    <row r="6201" spans="2:2">
      <c r="B6201" s="202"/>
    </row>
    <row r="6202" spans="2:2">
      <c r="B6202" s="202"/>
    </row>
    <row r="6203" spans="2:2">
      <c r="B6203" s="202"/>
    </row>
    <row r="6204" spans="2:2">
      <c r="B6204" s="202"/>
    </row>
    <row r="6205" spans="2:2">
      <c r="B6205" s="202"/>
    </row>
    <row r="6206" spans="2:2">
      <c r="B6206" s="202"/>
    </row>
    <row r="6207" spans="2:2">
      <c r="B6207" s="202"/>
    </row>
    <row r="6208" spans="2:2">
      <c r="B6208" s="202"/>
    </row>
    <row r="6209" spans="2:2">
      <c r="B6209" s="202"/>
    </row>
    <row r="6210" spans="2:2">
      <c r="B6210" s="202"/>
    </row>
    <row r="6211" spans="2:2">
      <c r="B6211" s="202"/>
    </row>
    <row r="6212" spans="2:2">
      <c r="B6212" s="202"/>
    </row>
    <row r="6213" spans="2:2">
      <c r="B6213" s="202"/>
    </row>
    <row r="6214" spans="2:2">
      <c r="B6214" s="202"/>
    </row>
    <row r="6215" spans="2:2">
      <c r="B6215" s="202"/>
    </row>
    <row r="6216" spans="2:2">
      <c r="B6216" s="202"/>
    </row>
    <row r="6217" spans="2:2">
      <c r="B6217" s="202"/>
    </row>
    <row r="6218" spans="2:2">
      <c r="B6218" s="202"/>
    </row>
    <row r="6219" spans="2:2">
      <c r="B6219" s="202"/>
    </row>
    <row r="6220" spans="2:2">
      <c r="B6220" s="202"/>
    </row>
    <row r="6221" spans="2:2">
      <c r="B6221" s="202"/>
    </row>
    <row r="6222" spans="2:2">
      <c r="B6222" s="202"/>
    </row>
    <row r="6223" spans="2:2">
      <c r="B6223" s="202"/>
    </row>
    <row r="6224" spans="2:2">
      <c r="B6224" s="202"/>
    </row>
    <row r="6225" spans="2:2">
      <c r="B6225" s="202"/>
    </row>
    <row r="6226" spans="2:2">
      <c r="B6226" s="202"/>
    </row>
    <row r="6227" spans="2:2">
      <c r="B6227" s="202"/>
    </row>
    <row r="6228" spans="2:2">
      <c r="B6228" s="202"/>
    </row>
    <row r="6229" spans="2:2">
      <c r="B6229" s="202"/>
    </row>
    <row r="6230" spans="2:2">
      <c r="B6230" s="202"/>
    </row>
    <row r="6231" spans="2:2">
      <c r="B6231" s="202"/>
    </row>
    <row r="6232" spans="2:2">
      <c r="B6232" s="202"/>
    </row>
    <row r="6233" spans="2:2">
      <c r="B6233" s="202"/>
    </row>
    <row r="6234" spans="2:2">
      <c r="B6234" s="202"/>
    </row>
    <row r="6235" spans="2:2">
      <c r="B6235" s="202"/>
    </row>
    <row r="6236" spans="2:2">
      <c r="B6236" s="202"/>
    </row>
    <row r="6237" spans="2:2">
      <c r="B6237" s="202"/>
    </row>
    <row r="6238" spans="2:2">
      <c r="B6238" s="202"/>
    </row>
    <row r="6239" spans="2:2">
      <c r="B6239" s="202"/>
    </row>
    <row r="6240" spans="2:2">
      <c r="B6240" s="202"/>
    </row>
    <row r="6241" spans="2:2">
      <c r="B6241" s="202"/>
    </row>
    <row r="6242" spans="2:2">
      <c r="B6242" s="202"/>
    </row>
    <row r="6243" spans="2:2">
      <c r="B6243" s="202"/>
    </row>
    <row r="6244" spans="2:2">
      <c r="B6244" s="202"/>
    </row>
    <row r="6245" spans="2:2">
      <c r="B6245" s="202"/>
    </row>
    <row r="6246" spans="2:2">
      <c r="B6246" s="202"/>
    </row>
    <row r="6247" spans="2:2">
      <c r="B6247" s="202"/>
    </row>
    <row r="6248" spans="2:2">
      <c r="B6248" s="202"/>
    </row>
    <row r="6249" spans="2:2">
      <c r="B6249" s="202"/>
    </row>
    <row r="6250" spans="2:2">
      <c r="B6250" s="202"/>
    </row>
    <row r="6251" spans="2:2">
      <c r="B6251" s="202"/>
    </row>
    <row r="6252" spans="2:2">
      <c r="B6252" s="202"/>
    </row>
    <row r="6253" spans="2:2">
      <c r="B6253" s="202"/>
    </row>
    <row r="6254" spans="2:2">
      <c r="B6254" s="202"/>
    </row>
    <row r="6255" spans="2:2">
      <c r="B6255" s="202"/>
    </row>
    <row r="6256" spans="2:2">
      <c r="B6256" s="202"/>
    </row>
    <row r="6257" spans="2:2">
      <c r="B6257" s="202"/>
    </row>
    <row r="6258" spans="2:2">
      <c r="B6258" s="202"/>
    </row>
    <row r="6259" spans="2:2">
      <c r="B6259" s="202"/>
    </row>
    <row r="6260" spans="2:2">
      <c r="B6260" s="202"/>
    </row>
    <row r="6261" spans="2:2">
      <c r="B6261" s="202"/>
    </row>
    <row r="6262" spans="2:2">
      <c r="B6262" s="202"/>
    </row>
    <row r="6263" spans="2:2">
      <c r="B6263" s="202"/>
    </row>
    <row r="6264" spans="2:2">
      <c r="B6264" s="202"/>
    </row>
    <row r="6265" spans="2:2">
      <c r="B6265" s="202"/>
    </row>
    <row r="6266" spans="2:2">
      <c r="B6266" s="202"/>
    </row>
    <row r="6267" spans="2:2">
      <c r="B6267" s="202"/>
    </row>
    <row r="6268" spans="2:2">
      <c r="B6268" s="202"/>
    </row>
    <row r="6269" spans="2:2">
      <c r="B6269" s="202"/>
    </row>
    <row r="6270" spans="2:2">
      <c r="B6270" s="202"/>
    </row>
    <row r="6271" spans="2:2">
      <c r="B6271" s="202"/>
    </row>
    <row r="6272" spans="2:2">
      <c r="B6272" s="202"/>
    </row>
    <row r="6273" spans="2:2">
      <c r="B6273" s="202"/>
    </row>
    <row r="6274" spans="2:2">
      <c r="B6274" s="202"/>
    </row>
    <row r="6275" spans="2:2">
      <c r="B6275" s="202"/>
    </row>
    <row r="6276" spans="2:2">
      <c r="B6276" s="202"/>
    </row>
    <row r="6277" spans="2:2">
      <c r="B6277" s="202"/>
    </row>
    <row r="6278" spans="2:2">
      <c r="B6278" s="202"/>
    </row>
    <row r="6279" spans="2:2">
      <c r="B6279" s="202"/>
    </row>
    <row r="6280" spans="2:2">
      <c r="B6280" s="202"/>
    </row>
    <row r="6281" spans="2:2">
      <c r="B6281" s="202"/>
    </row>
    <row r="6282" spans="2:2">
      <c r="B6282" s="202"/>
    </row>
    <row r="6283" spans="2:2">
      <c r="B6283" s="202"/>
    </row>
    <row r="6284" spans="2:2">
      <c r="B6284" s="202"/>
    </row>
    <row r="6285" spans="2:2">
      <c r="B6285" s="202"/>
    </row>
    <row r="6286" spans="2:2">
      <c r="B6286" s="202"/>
    </row>
    <row r="6287" spans="2:2">
      <c r="B6287" s="202"/>
    </row>
    <row r="6288" spans="2:2">
      <c r="B6288" s="202"/>
    </row>
    <row r="6289" spans="2:2">
      <c r="B6289" s="202"/>
    </row>
    <row r="6290" spans="2:2">
      <c r="B6290" s="202"/>
    </row>
    <row r="6291" spans="2:2">
      <c r="B6291" s="202"/>
    </row>
    <row r="6292" spans="2:2">
      <c r="B6292" s="202"/>
    </row>
    <row r="6293" spans="2:2">
      <c r="B6293" s="202"/>
    </row>
    <row r="6294" spans="2:2">
      <c r="B6294" s="202"/>
    </row>
    <row r="6295" spans="2:2">
      <c r="B6295" s="202"/>
    </row>
    <row r="6296" spans="2:2">
      <c r="B6296" s="202"/>
    </row>
    <row r="6297" spans="2:2">
      <c r="B6297" s="202"/>
    </row>
    <row r="6298" spans="2:2">
      <c r="B6298" s="202"/>
    </row>
    <row r="6299" spans="2:2">
      <c r="B6299" s="202"/>
    </row>
    <row r="6300" spans="2:2">
      <c r="B6300" s="202"/>
    </row>
    <row r="6301" spans="2:2">
      <c r="B6301" s="202"/>
    </row>
    <row r="6302" spans="2:2">
      <c r="B6302" s="202"/>
    </row>
    <row r="6303" spans="2:2">
      <c r="B6303" s="202"/>
    </row>
    <row r="6304" spans="2:2">
      <c r="B6304" s="202"/>
    </row>
    <row r="6305" spans="2:2">
      <c r="B6305" s="202"/>
    </row>
    <row r="6306" spans="2:2">
      <c r="B6306" s="202"/>
    </row>
    <row r="6307" spans="2:2">
      <c r="B6307" s="202"/>
    </row>
    <row r="6308" spans="2:2">
      <c r="B6308" s="202"/>
    </row>
    <row r="6309" spans="2:2">
      <c r="B6309" s="202"/>
    </row>
    <row r="6310" spans="2:2">
      <c r="B6310" s="202"/>
    </row>
    <row r="6311" spans="2:2">
      <c r="B6311" s="202"/>
    </row>
    <row r="6312" spans="2:2">
      <c r="B6312" s="202"/>
    </row>
    <row r="6313" spans="2:2">
      <c r="B6313" s="202"/>
    </row>
    <row r="6314" spans="2:2">
      <c r="B6314" s="202"/>
    </row>
    <row r="6315" spans="2:2">
      <c r="B6315" s="202"/>
    </row>
    <row r="6316" spans="2:2">
      <c r="B6316" s="202"/>
    </row>
    <row r="6317" spans="2:2">
      <c r="B6317" s="202"/>
    </row>
    <row r="6318" spans="2:2">
      <c r="B6318" s="202"/>
    </row>
    <row r="6319" spans="2:2">
      <c r="B6319" s="202"/>
    </row>
    <row r="6320" spans="2:2">
      <c r="B6320" s="202"/>
    </row>
    <row r="6321" spans="2:2">
      <c r="B6321" s="202"/>
    </row>
    <row r="6322" spans="2:2">
      <c r="B6322" s="202"/>
    </row>
    <row r="6323" spans="2:2">
      <c r="B6323" s="202"/>
    </row>
    <row r="6324" spans="2:2">
      <c r="B6324" s="202"/>
    </row>
    <row r="6325" spans="2:2">
      <c r="B6325" s="202"/>
    </row>
    <row r="6326" spans="2:2">
      <c r="B6326" s="202"/>
    </row>
    <row r="6327" spans="2:2">
      <c r="B6327" s="202"/>
    </row>
    <row r="6328" spans="2:2">
      <c r="B6328" s="202"/>
    </row>
    <row r="6329" spans="2:2">
      <c r="B6329" s="202"/>
    </row>
    <row r="6330" spans="2:2">
      <c r="B6330" s="202"/>
    </row>
    <row r="6331" spans="2:2">
      <c r="B6331" s="202"/>
    </row>
    <row r="6332" spans="2:2">
      <c r="B6332" s="202"/>
    </row>
    <row r="6333" spans="2:2">
      <c r="B6333" s="202"/>
    </row>
    <row r="6334" spans="2:2">
      <c r="B6334" s="202"/>
    </row>
    <row r="6335" spans="2:2">
      <c r="B6335" s="202"/>
    </row>
    <row r="6336" spans="2:2">
      <c r="B6336" s="202"/>
    </row>
    <row r="6337" spans="2:2">
      <c r="B6337" s="202"/>
    </row>
    <row r="6338" spans="2:2">
      <c r="B6338" s="202"/>
    </row>
    <row r="6339" spans="2:2">
      <c r="B6339" s="202"/>
    </row>
    <row r="6340" spans="2:2">
      <c r="B6340" s="202"/>
    </row>
    <row r="6341" spans="2:2">
      <c r="B6341" s="202"/>
    </row>
    <row r="6342" spans="2:2">
      <c r="B6342" s="202"/>
    </row>
    <row r="6343" spans="2:2">
      <c r="B6343" s="202"/>
    </row>
    <row r="6344" spans="2:2">
      <c r="B6344" s="202"/>
    </row>
    <row r="6345" spans="2:2">
      <c r="B6345" s="202"/>
    </row>
    <row r="6346" spans="2:2">
      <c r="B6346" s="202"/>
    </row>
    <row r="6347" spans="2:2">
      <c r="B6347" s="202"/>
    </row>
    <row r="6348" spans="2:2">
      <c r="B6348" s="202"/>
    </row>
    <row r="6349" spans="2:2">
      <c r="B6349" s="202"/>
    </row>
    <row r="6350" spans="2:2">
      <c r="B6350" s="202"/>
    </row>
    <row r="6351" spans="2:2">
      <c r="B6351" s="202"/>
    </row>
    <row r="6352" spans="2:2">
      <c r="B6352" s="202"/>
    </row>
    <row r="6353" spans="2:2">
      <c r="B6353" s="202"/>
    </row>
    <row r="6354" spans="2:2">
      <c r="B6354" s="202"/>
    </row>
    <row r="6355" spans="2:2">
      <c r="B6355" s="202"/>
    </row>
    <row r="6356" spans="2:2">
      <c r="B6356" s="202"/>
    </row>
    <row r="6357" spans="2:2">
      <c r="B6357" s="202"/>
    </row>
    <row r="6358" spans="2:2">
      <c r="B6358" s="202"/>
    </row>
    <row r="6359" spans="2:2">
      <c r="B6359" s="202"/>
    </row>
    <row r="6360" spans="2:2">
      <c r="B6360" s="202"/>
    </row>
    <row r="6361" spans="2:2">
      <c r="B6361" s="202"/>
    </row>
    <row r="6362" spans="2:2">
      <c r="B6362" s="202"/>
    </row>
    <row r="6363" spans="2:2">
      <c r="B6363" s="202"/>
    </row>
    <row r="6364" spans="2:2">
      <c r="B6364" s="202"/>
    </row>
    <row r="6365" spans="2:2">
      <c r="B6365" s="202"/>
    </row>
    <row r="6366" spans="2:2">
      <c r="B6366" s="202"/>
    </row>
    <row r="6367" spans="2:2">
      <c r="B6367" s="202"/>
    </row>
    <row r="6368" spans="2:2">
      <c r="B6368" s="202"/>
    </row>
    <row r="6369" spans="2:2">
      <c r="B6369" s="202"/>
    </row>
    <row r="6370" spans="2:2">
      <c r="B6370" s="202"/>
    </row>
    <row r="6371" spans="2:2">
      <c r="B6371" s="202"/>
    </row>
    <row r="6372" spans="2:2">
      <c r="B6372" s="202"/>
    </row>
    <row r="6373" spans="2:2">
      <c r="B6373" s="202"/>
    </row>
    <row r="6374" spans="2:2">
      <c r="B6374" s="202"/>
    </row>
    <row r="6375" spans="2:2">
      <c r="B6375" s="202"/>
    </row>
    <row r="6376" spans="2:2">
      <c r="B6376" s="202"/>
    </row>
    <row r="6377" spans="2:2">
      <c r="B6377" s="202"/>
    </row>
    <row r="6378" spans="2:2">
      <c r="B6378" s="202"/>
    </row>
    <row r="6379" spans="2:2">
      <c r="B6379" s="202"/>
    </row>
    <row r="6380" spans="2:2">
      <c r="B6380" s="202"/>
    </row>
    <row r="6381" spans="2:2">
      <c r="B6381" s="202"/>
    </row>
    <row r="6382" spans="2:2">
      <c r="B6382" s="202"/>
    </row>
    <row r="6383" spans="2:2">
      <c r="B6383" s="202"/>
    </row>
    <row r="6384" spans="2:2">
      <c r="B6384" s="202"/>
    </row>
    <row r="6385" spans="2:2">
      <c r="B6385" s="202"/>
    </row>
    <row r="6386" spans="2:2">
      <c r="B6386" s="202"/>
    </row>
    <row r="6387" spans="2:2">
      <c r="B6387" s="202"/>
    </row>
    <row r="6388" spans="2:2">
      <c r="B6388" s="202"/>
    </row>
    <row r="6389" spans="2:2">
      <c r="B6389" s="202"/>
    </row>
    <row r="6390" spans="2:2">
      <c r="B6390" s="202"/>
    </row>
    <row r="6391" spans="2:2">
      <c r="B6391" s="202"/>
    </row>
    <row r="6392" spans="2:2">
      <c r="B6392" s="202"/>
    </row>
    <row r="6393" spans="2:2">
      <c r="B6393" s="202"/>
    </row>
    <row r="6394" spans="2:2">
      <c r="B6394" s="202"/>
    </row>
    <row r="6395" spans="2:2">
      <c r="B6395" s="202"/>
    </row>
    <row r="6396" spans="2:2">
      <c r="B6396" s="202"/>
    </row>
    <row r="6397" spans="2:2">
      <c r="B6397" s="202"/>
    </row>
    <row r="6398" spans="2:2">
      <c r="B6398" s="202"/>
    </row>
    <row r="6399" spans="2:2">
      <c r="B6399" s="202"/>
    </row>
    <row r="6400" spans="2:2">
      <c r="B6400" s="202"/>
    </row>
    <row r="6401" spans="2:2">
      <c r="B6401" s="202"/>
    </row>
    <row r="6402" spans="2:2">
      <c r="B6402" s="202"/>
    </row>
    <row r="6403" spans="2:2">
      <c r="B6403" s="202"/>
    </row>
    <row r="6404" spans="2:2">
      <c r="B6404" s="202"/>
    </row>
    <row r="6405" spans="2:2">
      <c r="B6405" s="202"/>
    </row>
    <row r="6406" spans="2:2">
      <c r="B6406" s="202"/>
    </row>
    <row r="6407" spans="2:2">
      <c r="B6407" s="202"/>
    </row>
    <row r="6408" spans="2:2">
      <c r="B6408" s="202"/>
    </row>
    <row r="6409" spans="2:2">
      <c r="B6409" s="202"/>
    </row>
    <row r="6410" spans="2:2">
      <c r="B6410" s="202"/>
    </row>
    <row r="6411" spans="2:2">
      <c r="B6411" s="202"/>
    </row>
    <row r="6412" spans="2:2">
      <c r="B6412" s="202"/>
    </row>
    <row r="6413" spans="2:2">
      <c r="B6413" s="202"/>
    </row>
    <row r="6414" spans="2:2">
      <c r="B6414" s="202"/>
    </row>
    <row r="6415" spans="2:2">
      <c r="B6415" s="202"/>
    </row>
    <row r="6416" spans="2:2">
      <c r="B6416" s="202"/>
    </row>
    <row r="6417" spans="2:2">
      <c r="B6417" s="202"/>
    </row>
    <row r="6418" spans="2:2">
      <c r="B6418" s="202"/>
    </row>
    <row r="6419" spans="2:2">
      <c r="B6419" s="202"/>
    </row>
    <row r="6420" spans="2:2">
      <c r="B6420" s="202"/>
    </row>
    <row r="6421" spans="2:2">
      <c r="B6421" s="202"/>
    </row>
    <row r="6422" spans="2:2">
      <c r="B6422" s="202"/>
    </row>
    <row r="6423" spans="2:2">
      <c r="B6423" s="202"/>
    </row>
    <row r="6424" spans="2:2">
      <c r="B6424" s="202"/>
    </row>
    <row r="6425" spans="2:2">
      <c r="B6425" s="202"/>
    </row>
    <row r="6426" spans="2:2">
      <c r="B6426" s="202"/>
    </row>
    <row r="6427" spans="2:2">
      <c r="B6427" s="202"/>
    </row>
    <row r="6428" spans="2:2">
      <c r="B6428" s="202"/>
    </row>
    <row r="6429" spans="2:2">
      <c r="B6429" s="202"/>
    </row>
    <row r="6430" spans="2:2">
      <c r="B6430" s="202"/>
    </row>
    <row r="6431" spans="2:2">
      <c r="B6431" s="202"/>
    </row>
    <row r="6432" spans="2:2">
      <c r="B6432" s="202"/>
    </row>
    <row r="6433" spans="2:2">
      <c r="B6433" s="202"/>
    </row>
    <row r="6434" spans="2:2">
      <c r="B6434" s="202"/>
    </row>
    <row r="6435" spans="2:2">
      <c r="B6435" s="202"/>
    </row>
    <row r="6436" spans="2:2">
      <c r="B6436" s="202"/>
    </row>
    <row r="6437" spans="2:2">
      <c r="B6437" s="202"/>
    </row>
    <row r="6438" spans="2:2">
      <c r="B6438" s="202"/>
    </row>
    <row r="6439" spans="2:2">
      <c r="B6439" s="202"/>
    </row>
    <row r="6440" spans="2:2">
      <c r="B6440" s="202"/>
    </row>
    <row r="6441" spans="2:2">
      <c r="B6441" s="202"/>
    </row>
    <row r="6442" spans="2:2">
      <c r="B6442" s="202"/>
    </row>
    <row r="6443" spans="2:2">
      <c r="B6443" s="202"/>
    </row>
    <row r="6444" spans="2:2">
      <c r="B6444" s="202"/>
    </row>
    <row r="6445" spans="2:2">
      <c r="B6445" s="202"/>
    </row>
    <row r="6446" spans="2:2">
      <c r="B6446" s="202"/>
    </row>
    <row r="6447" spans="2:2">
      <c r="B6447" s="202"/>
    </row>
    <row r="6448" spans="2:2">
      <c r="B6448" s="202"/>
    </row>
    <row r="6449" spans="2:2">
      <c r="B6449" s="202"/>
    </row>
    <row r="6450" spans="2:2">
      <c r="B6450" s="202"/>
    </row>
    <row r="6451" spans="2:2">
      <c r="B6451" s="202"/>
    </row>
    <row r="6452" spans="2:2">
      <c r="B6452" s="202"/>
    </row>
    <row r="6453" spans="2:2">
      <c r="B6453" s="202"/>
    </row>
    <row r="6454" spans="2:2">
      <c r="B6454" s="202"/>
    </row>
    <row r="6455" spans="2:2">
      <c r="B6455" s="202"/>
    </row>
    <row r="6456" spans="2:2">
      <c r="B6456" s="202"/>
    </row>
    <row r="6457" spans="2:2">
      <c r="B6457" s="202"/>
    </row>
    <row r="6458" spans="2:2">
      <c r="B6458" s="202"/>
    </row>
    <row r="6459" spans="2:2">
      <c r="B6459" s="202"/>
    </row>
    <row r="6460" spans="2:2">
      <c r="B6460" s="202"/>
    </row>
    <row r="6461" spans="2:2">
      <c r="B6461" s="202"/>
    </row>
    <row r="6462" spans="2:2">
      <c r="B6462" s="202"/>
    </row>
    <row r="6463" spans="2:2">
      <c r="B6463" s="202"/>
    </row>
    <row r="6464" spans="2:2">
      <c r="B6464" s="202"/>
    </row>
    <row r="6465" spans="2:2">
      <c r="B6465" s="202"/>
    </row>
    <row r="6466" spans="2:2">
      <c r="B6466" s="202"/>
    </row>
    <row r="6467" spans="2:2">
      <c r="B6467" s="202"/>
    </row>
    <row r="6468" spans="2:2">
      <c r="B6468" s="202"/>
    </row>
    <row r="6469" spans="2:2">
      <c r="B6469" s="202"/>
    </row>
    <row r="6470" spans="2:2">
      <c r="B6470" s="202"/>
    </row>
    <row r="6471" spans="2:2">
      <c r="B6471" s="202"/>
    </row>
    <row r="6472" spans="2:2">
      <c r="B6472" s="202"/>
    </row>
    <row r="6473" spans="2:2">
      <c r="B6473" s="202"/>
    </row>
    <row r="6474" spans="2:2">
      <c r="B6474" s="202"/>
    </row>
    <row r="6475" spans="2:2">
      <c r="B6475" s="202"/>
    </row>
    <row r="6476" spans="2:2">
      <c r="B6476" s="202"/>
    </row>
    <row r="6477" spans="2:2">
      <c r="B6477" s="202"/>
    </row>
    <row r="6478" spans="2:2">
      <c r="B6478" s="202"/>
    </row>
    <row r="6479" spans="2:2">
      <c r="B6479" s="202"/>
    </row>
    <row r="6480" spans="2:2">
      <c r="B6480" s="202"/>
    </row>
    <row r="6481" spans="2:2">
      <c r="B6481" s="202"/>
    </row>
    <row r="6482" spans="2:2">
      <c r="B6482" s="202"/>
    </row>
    <row r="6483" spans="2:2">
      <c r="B6483" s="202"/>
    </row>
    <row r="6484" spans="2:2">
      <c r="B6484" s="202"/>
    </row>
    <row r="6485" spans="2:2">
      <c r="B6485" s="202"/>
    </row>
    <row r="6486" spans="2:2">
      <c r="B6486" s="202"/>
    </row>
    <row r="6487" spans="2:2">
      <c r="B6487" s="202"/>
    </row>
    <row r="6488" spans="2:2">
      <c r="B6488" s="202"/>
    </row>
    <row r="6489" spans="2:2">
      <c r="B6489" s="202"/>
    </row>
    <row r="6490" spans="2:2">
      <c r="B6490" s="202"/>
    </row>
    <row r="6491" spans="2:2">
      <c r="B6491" s="202"/>
    </row>
    <row r="6492" spans="2:2">
      <c r="B6492" s="202"/>
    </row>
    <row r="6493" spans="2:2">
      <c r="B6493" s="202"/>
    </row>
    <row r="6494" spans="2:2">
      <c r="B6494" s="202"/>
    </row>
    <row r="6495" spans="2:2">
      <c r="B6495" s="202"/>
    </row>
    <row r="6496" spans="2:2">
      <c r="B6496" s="202"/>
    </row>
    <row r="6497" spans="2:2">
      <c r="B6497" s="202"/>
    </row>
    <row r="6498" spans="2:2">
      <c r="B6498" s="202"/>
    </row>
    <row r="6499" spans="2:2">
      <c r="B6499" s="202"/>
    </row>
    <row r="6500" spans="2:2">
      <c r="B6500" s="202"/>
    </row>
    <row r="6501" spans="2:2">
      <c r="B6501" s="202"/>
    </row>
    <row r="6502" spans="2:2">
      <c r="B6502" s="202"/>
    </row>
    <row r="6503" spans="2:2">
      <c r="B6503" s="202"/>
    </row>
    <row r="6504" spans="2:2">
      <c r="B6504" s="202"/>
    </row>
    <row r="6505" spans="2:2">
      <c r="B6505" s="202"/>
    </row>
    <row r="6506" spans="2:2">
      <c r="B6506" s="202"/>
    </row>
    <row r="6507" spans="2:2">
      <c r="B6507" s="202"/>
    </row>
    <row r="6508" spans="2:2">
      <c r="B6508" s="202"/>
    </row>
    <row r="6509" spans="2:2">
      <c r="B6509" s="202"/>
    </row>
    <row r="6510" spans="2:2">
      <c r="B6510" s="202"/>
    </row>
    <row r="6511" spans="2:2">
      <c r="B6511" s="202"/>
    </row>
    <row r="6512" spans="2:2">
      <c r="B6512" s="202"/>
    </row>
    <row r="6513" spans="2:2">
      <c r="B6513" s="202"/>
    </row>
    <row r="6514" spans="2:2">
      <c r="B6514" s="202"/>
    </row>
    <row r="6515" spans="2:2">
      <c r="B6515" s="202"/>
    </row>
    <row r="6516" spans="2:2">
      <c r="B6516" s="202"/>
    </row>
    <row r="6517" spans="2:2">
      <c r="B6517" s="202"/>
    </row>
    <row r="6518" spans="2:2">
      <c r="B6518" s="202"/>
    </row>
    <row r="6519" spans="2:2">
      <c r="B6519" s="202"/>
    </row>
    <row r="6520" spans="2:2">
      <c r="B6520" s="202"/>
    </row>
    <row r="6521" spans="2:2">
      <c r="B6521" s="202"/>
    </row>
    <row r="6522" spans="2:2">
      <c r="B6522" s="202"/>
    </row>
    <row r="6523" spans="2:2">
      <c r="B6523" s="202"/>
    </row>
    <row r="6524" spans="2:2">
      <c r="B6524" s="202"/>
    </row>
    <row r="6525" spans="2:2">
      <c r="B6525" s="202"/>
    </row>
    <row r="6526" spans="2:2">
      <c r="B6526" s="202"/>
    </row>
    <row r="6527" spans="2:2">
      <c r="B6527" s="202"/>
    </row>
    <row r="6528" spans="2:2">
      <c r="B6528" s="202"/>
    </row>
    <row r="6529" spans="2:2">
      <c r="B6529" s="202"/>
    </row>
    <row r="6530" spans="2:2">
      <c r="B6530" s="202"/>
    </row>
    <row r="6531" spans="2:2">
      <c r="B6531" s="202"/>
    </row>
    <row r="6532" spans="2:2">
      <c r="B6532" s="202"/>
    </row>
    <row r="6533" spans="2:2">
      <c r="B6533" s="202"/>
    </row>
    <row r="6534" spans="2:2">
      <c r="B6534" s="202"/>
    </row>
    <row r="6535" spans="2:2">
      <c r="B6535" s="202"/>
    </row>
    <row r="6536" spans="2:2">
      <c r="B6536" s="202"/>
    </row>
    <row r="6537" spans="2:2">
      <c r="B6537" s="202"/>
    </row>
    <row r="6538" spans="2:2">
      <c r="B6538" s="202"/>
    </row>
    <row r="6539" spans="2:2">
      <c r="B6539" s="202"/>
    </row>
    <row r="6540" spans="2:2">
      <c r="B6540" s="202"/>
    </row>
    <row r="6541" spans="2:2">
      <c r="B6541" s="202"/>
    </row>
    <row r="6542" spans="2:2">
      <c r="B6542" s="202"/>
    </row>
    <row r="6543" spans="2:2">
      <c r="B6543" s="202"/>
    </row>
    <row r="6544" spans="2:2">
      <c r="B6544" s="202"/>
    </row>
    <row r="6545" spans="2:2">
      <c r="B6545" s="202"/>
    </row>
    <row r="6546" spans="2:2">
      <c r="B6546" s="202"/>
    </row>
    <row r="6547" spans="2:2">
      <c r="B6547" s="202"/>
    </row>
    <row r="6548" spans="2:2">
      <c r="B6548" s="202"/>
    </row>
    <row r="6549" spans="2:2">
      <c r="B6549" s="202"/>
    </row>
    <row r="6550" spans="2:2">
      <c r="B6550" s="202"/>
    </row>
    <row r="6551" spans="2:2">
      <c r="B6551" s="202"/>
    </row>
    <row r="6552" spans="2:2">
      <c r="B6552" s="202"/>
    </row>
    <row r="6553" spans="2:2">
      <c r="B6553" s="202"/>
    </row>
    <row r="6554" spans="2:2">
      <c r="B6554" s="202"/>
    </row>
    <row r="6555" spans="2:2">
      <c r="B6555" s="202"/>
    </row>
    <row r="6556" spans="2:2">
      <c r="B6556" s="202"/>
    </row>
    <row r="6557" spans="2:2">
      <c r="B6557" s="202"/>
    </row>
    <row r="6558" spans="2:2">
      <c r="B6558" s="202"/>
    </row>
    <row r="6559" spans="2:2">
      <c r="B6559" s="202"/>
    </row>
    <row r="6560" spans="2:2">
      <c r="B6560" s="202"/>
    </row>
    <row r="6561" spans="2:2">
      <c r="B6561" s="202"/>
    </row>
    <row r="6562" spans="2:2">
      <c r="B6562" s="202"/>
    </row>
    <row r="6563" spans="2:2">
      <c r="B6563" s="202"/>
    </row>
    <row r="6564" spans="2:2">
      <c r="B6564" s="202"/>
    </row>
    <row r="6565" spans="2:2">
      <c r="B6565" s="202"/>
    </row>
    <row r="6566" spans="2:2">
      <c r="B6566" s="202"/>
    </row>
    <row r="6567" spans="2:2">
      <c r="B6567" s="202"/>
    </row>
    <row r="6568" spans="2:2">
      <c r="B6568" s="202"/>
    </row>
    <row r="6569" spans="2:2">
      <c r="B6569" s="202"/>
    </row>
    <row r="6570" spans="2:2">
      <c r="B6570" s="202"/>
    </row>
    <row r="6571" spans="2:2">
      <c r="B6571" s="202"/>
    </row>
    <row r="6572" spans="2:2">
      <c r="B6572" s="202"/>
    </row>
    <row r="6573" spans="2:2">
      <c r="B6573" s="202"/>
    </row>
    <row r="6574" spans="2:2">
      <c r="B6574" s="202"/>
    </row>
    <row r="6575" spans="2:2">
      <c r="B6575" s="202"/>
    </row>
    <row r="6576" spans="2:2">
      <c r="B6576" s="202"/>
    </row>
    <row r="6577" spans="2:2">
      <c r="B6577" s="202"/>
    </row>
    <row r="6578" spans="2:2">
      <c r="B6578" s="202"/>
    </row>
    <row r="6579" spans="2:2">
      <c r="B6579" s="202"/>
    </row>
    <row r="6580" spans="2:2">
      <c r="B6580" s="202"/>
    </row>
    <row r="6581" spans="2:2">
      <c r="B6581" s="202"/>
    </row>
    <row r="6582" spans="2:2">
      <c r="B6582" s="202"/>
    </row>
    <row r="6583" spans="2:2">
      <c r="B6583" s="202"/>
    </row>
    <row r="6584" spans="2:2">
      <c r="B6584" s="202"/>
    </row>
    <row r="6585" spans="2:2">
      <c r="B6585" s="202"/>
    </row>
    <row r="6586" spans="2:2">
      <c r="B6586" s="202"/>
    </row>
    <row r="6587" spans="2:2">
      <c r="B6587" s="202"/>
    </row>
    <row r="6588" spans="2:2">
      <c r="B6588" s="202"/>
    </row>
    <row r="6589" spans="2:2">
      <c r="B6589" s="202"/>
    </row>
    <row r="6590" spans="2:2">
      <c r="B6590" s="202"/>
    </row>
    <row r="6591" spans="2:2">
      <c r="B6591" s="202"/>
    </row>
    <row r="6592" spans="2:2">
      <c r="B6592" s="202"/>
    </row>
    <row r="6593" spans="2:2">
      <c r="B6593" s="202"/>
    </row>
    <row r="6594" spans="2:2">
      <c r="B6594" s="202"/>
    </row>
    <row r="6595" spans="2:2">
      <c r="B6595" s="202"/>
    </row>
    <row r="6596" spans="2:2">
      <c r="B6596" s="202"/>
    </row>
    <row r="6597" spans="2:2">
      <c r="B6597" s="202"/>
    </row>
    <row r="6598" spans="2:2">
      <c r="B6598" s="202"/>
    </row>
    <row r="6599" spans="2:2">
      <c r="B6599" s="202"/>
    </row>
    <row r="6600" spans="2:2">
      <c r="B6600" s="202"/>
    </row>
    <row r="6601" spans="2:2">
      <c r="B6601" s="202"/>
    </row>
    <row r="6602" spans="2:2">
      <c r="B6602" s="202"/>
    </row>
    <row r="6603" spans="2:2">
      <c r="B6603" s="202"/>
    </row>
    <row r="6604" spans="2:2">
      <c r="B6604" s="202"/>
    </row>
    <row r="6605" spans="2:2">
      <c r="B6605" s="202"/>
    </row>
    <row r="6606" spans="2:2">
      <c r="B6606" s="202"/>
    </row>
    <row r="6607" spans="2:2">
      <c r="B6607" s="202"/>
    </row>
    <row r="6608" spans="2:2">
      <c r="B6608" s="202"/>
    </row>
    <row r="6609" spans="2:2">
      <c r="B6609" s="202"/>
    </row>
    <row r="6610" spans="2:2">
      <c r="B6610" s="202"/>
    </row>
    <row r="6611" spans="2:2">
      <c r="B6611" s="202"/>
    </row>
    <row r="6612" spans="2:2">
      <c r="B6612" s="202"/>
    </row>
    <row r="6613" spans="2:2">
      <c r="B6613" s="202"/>
    </row>
    <row r="6614" spans="2:2">
      <c r="B6614" s="202"/>
    </row>
    <row r="6615" spans="2:2">
      <c r="B6615" s="202"/>
    </row>
    <row r="6616" spans="2:2">
      <c r="B6616" s="202"/>
    </row>
    <row r="6617" spans="2:2">
      <c r="B6617" s="202"/>
    </row>
    <row r="6618" spans="2:2">
      <c r="B6618" s="202"/>
    </row>
    <row r="6619" spans="2:2">
      <c r="B6619" s="202"/>
    </row>
    <row r="6620" spans="2:2">
      <c r="B6620" s="202"/>
    </row>
    <row r="6621" spans="2:2">
      <c r="B6621" s="202"/>
    </row>
    <row r="6622" spans="2:2">
      <c r="B6622" s="202"/>
    </row>
    <row r="6623" spans="2:2">
      <c r="B6623" s="202"/>
    </row>
    <row r="6624" spans="2:2">
      <c r="B6624" s="202"/>
    </row>
    <row r="6625" spans="2:2">
      <c r="B6625" s="202"/>
    </row>
    <row r="6626" spans="2:2">
      <c r="B6626" s="202"/>
    </row>
    <row r="6627" spans="2:2">
      <c r="B6627" s="202"/>
    </row>
    <row r="6628" spans="2:2">
      <c r="B6628" s="202"/>
    </row>
    <row r="6629" spans="2:2">
      <c r="B6629" s="202"/>
    </row>
    <row r="6630" spans="2:2">
      <c r="B6630" s="202"/>
    </row>
    <row r="6631" spans="2:2">
      <c r="B6631" s="202"/>
    </row>
    <row r="6632" spans="2:2">
      <c r="B6632" s="202"/>
    </row>
    <row r="6633" spans="2:2">
      <c r="B6633" s="202"/>
    </row>
    <row r="6634" spans="2:2">
      <c r="B6634" s="202"/>
    </row>
    <row r="6635" spans="2:2">
      <c r="B6635" s="202"/>
    </row>
    <row r="6636" spans="2:2">
      <c r="B6636" s="202"/>
    </row>
    <row r="6637" spans="2:2">
      <c r="B6637" s="202"/>
    </row>
    <row r="6638" spans="2:2">
      <c r="B6638" s="202"/>
    </row>
    <row r="6639" spans="2:2">
      <c r="B6639" s="202"/>
    </row>
    <row r="6640" spans="2:2">
      <c r="B6640" s="202"/>
    </row>
    <row r="6641" spans="2:2">
      <c r="B6641" s="202"/>
    </row>
    <row r="6642" spans="2:2">
      <c r="B6642" s="202"/>
    </row>
    <row r="6643" spans="2:2">
      <c r="B6643" s="202"/>
    </row>
    <row r="6644" spans="2:2">
      <c r="B6644" s="202"/>
    </row>
    <row r="6645" spans="2:2">
      <c r="B6645" s="202"/>
    </row>
    <row r="6646" spans="2:2">
      <c r="B6646" s="202"/>
    </row>
    <row r="6647" spans="2:2">
      <c r="B6647" s="202"/>
    </row>
    <row r="6648" spans="2:2">
      <c r="B6648" s="202"/>
    </row>
    <row r="6649" spans="2:2">
      <c r="B6649" s="202"/>
    </row>
    <row r="6650" spans="2:2">
      <c r="B6650" s="202"/>
    </row>
    <row r="6651" spans="2:2">
      <c r="B6651" s="202"/>
    </row>
    <row r="6652" spans="2:2">
      <c r="B6652" s="202"/>
    </row>
    <row r="6653" spans="2:2">
      <c r="B6653" s="202"/>
    </row>
    <row r="6654" spans="2:2">
      <c r="B6654" s="202"/>
    </row>
    <row r="6655" spans="2:2">
      <c r="B6655" s="202"/>
    </row>
    <row r="6656" spans="2:2">
      <c r="B6656" s="202"/>
    </row>
    <row r="6657" spans="2:2">
      <c r="B6657" s="202"/>
    </row>
    <row r="6658" spans="2:2">
      <c r="B6658" s="202"/>
    </row>
    <row r="6659" spans="2:2">
      <c r="B6659" s="202"/>
    </row>
    <row r="6660" spans="2:2">
      <c r="B6660" s="202"/>
    </row>
    <row r="6661" spans="2:2">
      <c r="B6661" s="202"/>
    </row>
    <row r="6662" spans="2:2">
      <c r="B6662" s="202"/>
    </row>
    <row r="6663" spans="2:2">
      <c r="B6663" s="202"/>
    </row>
    <row r="6664" spans="2:2">
      <c r="B6664" s="202"/>
    </row>
    <row r="6665" spans="2:2">
      <c r="B6665" s="202"/>
    </row>
    <row r="6666" spans="2:2">
      <c r="B6666" s="202"/>
    </row>
    <row r="6667" spans="2:2">
      <c r="B6667" s="202"/>
    </row>
    <row r="6668" spans="2:2">
      <c r="B6668" s="202"/>
    </row>
    <row r="6669" spans="2:2">
      <c r="B6669" s="202"/>
    </row>
    <row r="6670" spans="2:2">
      <c r="B6670" s="202"/>
    </row>
    <row r="6671" spans="2:2">
      <c r="B6671" s="202"/>
    </row>
    <row r="6672" spans="2:2">
      <c r="B6672" s="202"/>
    </row>
    <row r="6673" spans="2:2">
      <c r="B6673" s="202"/>
    </row>
    <row r="6674" spans="2:2">
      <c r="B6674" s="202"/>
    </row>
    <row r="6675" spans="2:2">
      <c r="B6675" s="202"/>
    </row>
    <row r="6676" spans="2:2">
      <c r="B6676" s="202"/>
    </row>
    <row r="6677" spans="2:2">
      <c r="B6677" s="202"/>
    </row>
    <row r="6678" spans="2:2">
      <c r="B6678" s="202"/>
    </row>
    <row r="6679" spans="2:2">
      <c r="B6679" s="202"/>
    </row>
    <row r="6680" spans="2:2">
      <c r="B6680" s="202"/>
    </row>
    <row r="6681" spans="2:2">
      <c r="B6681" s="202"/>
    </row>
    <row r="6682" spans="2:2">
      <c r="B6682" s="202"/>
    </row>
    <row r="6683" spans="2:2">
      <c r="B6683" s="202"/>
    </row>
    <row r="6684" spans="2:2">
      <c r="B6684" s="202"/>
    </row>
    <row r="6685" spans="2:2">
      <c r="B6685" s="202"/>
    </row>
    <row r="6686" spans="2:2">
      <c r="B6686" s="202"/>
    </row>
    <row r="6687" spans="2:2">
      <c r="B6687" s="202"/>
    </row>
    <row r="6688" spans="2:2">
      <c r="B6688" s="202"/>
    </row>
    <row r="6689" spans="2:2">
      <c r="B6689" s="202"/>
    </row>
    <row r="6690" spans="2:2">
      <c r="B6690" s="202"/>
    </row>
    <row r="6691" spans="2:2">
      <c r="B6691" s="202"/>
    </row>
    <row r="6692" spans="2:2">
      <c r="B6692" s="202"/>
    </row>
    <row r="6693" spans="2:2">
      <c r="B6693" s="202"/>
    </row>
    <row r="6694" spans="2:2">
      <c r="B6694" s="202"/>
    </row>
    <row r="6695" spans="2:2">
      <c r="B6695" s="202"/>
    </row>
    <row r="6696" spans="2:2">
      <c r="B6696" s="202"/>
    </row>
    <row r="6697" spans="2:2">
      <c r="B6697" s="202"/>
    </row>
    <row r="6698" spans="2:2">
      <c r="B6698" s="202"/>
    </row>
    <row r="6699" spans="2:2">
      <c r="B6699" s="202"/>
    </row>
    <row r="6700" spans="2:2">
      <c r="B6700" s="202"/>
    </row>
    <row r="6701" spans="2:2">
      <c r="B6701" s="202"/>
    </row>
    <row r="6702" spans="2:2">
      <c r="B6702" s="202"/>
    </row>
    <row r="6703" spans="2:2">
      <c r="B6703" s="202"/>
    </row>
    <row r="6704" spans="2:2">
      <c r="B6704" s="202"/>
    </row>
    <row r="6705" spans="2:2">
      <c r="B6705" s="202"/>
    </row>
    <row r="6706" spans="2:2">
      <c r="B6706" s="202"/>
    </row>
    <row r="6707" spans="2:2">
      <c r="B6707" s="202"/>
    </row>
    <row r="6708" spans="2:2">
      <c r="B6708" s="202"/>
    </row>
    <row r="6709" spans="2:2">
      <c r="B6709" s="202"/>
    </row>
    <row r="6710" spans="2:2">
      <c r="B6710" s="202"/>
    </row>
    <row r="6711" spans="2:2">
      <c r="B6711" s="202"/>
    </row>
    <row r="6712" spans="2:2">
      <c r="B6712" s="202"/>
    </row>
    <row r="6713" spans="2:2">
      <c r="B6713" s="202"/>
    </row>
    <row r="6714" spans="2:2">
      <c r="B6714" s="202"/>
    </row>
    <row r="6715" spans="2:2">
      <c r="B6715" s="202"/>
    </row>
    <row r="6716" spans="2:2">
      <c r="B6716" s="202"/>
    </row>
    <row r="6717" spans="2:2">
      <c r="B6717" s="202"/>
    </row>
    <row r="6718" spans="2:2">
      <c r="B6718" s="202"/>
    </row>
    <row r="6719" spans="2:2">
      <c r="B6719" s="202"/>
    </row>
    <row r="6720" spans="2:2">
      <c r="B6720" s="202"/>
    </row>
    <row r="6721" spans="2:2">
      <c r="B6721" s="202"/>
    </row>
    <row r="6722" spans="2:2">
      <c r="B6722" s="202"/>
    </row>
    <row r="6723" spans="2:2">
      <c r="B6723" s="202"/>
    </row>
    <row r="6724" spans="2:2">
      <c r="B6724" s="202"/>
    </row>
    <row r="6725" spans="2:2">
      <c r="B6725" s="202"/>
    </row>
    <row r="6726" spans="2:2">
      <c r="B6726" s="202"/>
    </row>
    <row r="6727" spans="2:2">
      <c r="B6727" s="202"/>
    </row>
    <row r="6728" spans="2:2">
      <c r="B6728" s="202"/>
    </row>
    <row r="6729" spans="2:2">
      <c r="B6729" s="202"/>
    </row>
    <row r="6730" spans="2:2">
      <c r="B6730" s="202"/>
    </row>
    <row r="6731" spans="2:2">
      <c r="B6731" s="202"/>
    </row>
    <row r="6732" spans="2:2">
      <c r="B6732" s="202"/>
    </row>
    <row r="6733" spans="2:2">
      <c r="B6733" s="202"/>
    </row>
    <row r="6734" spans="2:2">
      <c r="B6734" s="202"/>
    </row>
    <row r="6735" spans="2:2">
      <c r="B6735" s="202"/>
    </row>
    <row r="6736" spans="2:2">
      <c r="B6736" s="202"/>
    </row>
    <row r="6737" spans="2:2">
      <c r="B6737" s="202"/>
    </row>
    <row r="6738" spans="2:2">
      <c r="B6738" s="202"/>
    </row>
    <row r="6739" spans="2:2">
      <c r="B6739" s="202"/>
    </row>
    <row r="6740" spans="2:2">
      <c r="B6740" s="202"/>
    </row>
    <row r="6741" spans="2:2">
      <c r="B6741" s="202"/>
    </row>
    <row r="6742" spans="2:2">
      <c r="B6742" s="202"/>
    </row>
    <row r="6743" spans="2:2">
      <c r="B6743" s="202"/>
    </row>
    <row r="6744" spans="2:2">
      <c r="B6744" s="202"/>
    </row>
    <row r="6745" spans="2:2">
      <c r="B6745" s="202"/>
    </row>
    <row r="6746" spans="2:2">
      <c r="B6746" s="202"/>
    </row>
    <row r="6747" spans="2:2">
      <c r="B6747" s="202"/>
    </row>
    <row r="6748" spans="2:2">
      <c r="B6748" s="202"/>
    </row>
    <row r="6749" spans="2:2">
      <c r="B6749" s="202"/>
    </row>
    <row r="6750" spans="2:2">
      <c r="B6750" s="202"/>
    </row>
    <row r="6751" spans="2:2">
      <c r="B6751" s="202"/>
    </row>
    <row r="6752" spans="2:2">
      <c r="B6752" s="202"/>
    </row>
    <row r="6753" spans="2:2">
      <c r="B6753" s="202"/>
    </row>
    <row r="6754" spans="2:2">
      <c r="B6754" s="202"/>
    </row>
    <row r="6755" spans="2:2">
      <c r="B6755" s="202"/>
    </row>
    <row r="6756" spans="2:2">
      <c r="B6756" s="202"/>
    </row>
    <row r="6757" spans="2:2">
      <c r="B6757" s="202"/>
    </row>
    <row r="6758" spans="2:2">
      <c r="B6758" s="202"/>
    </row>
    <row r="6759" spans="2:2">
      <c r="B6759" s="202"/>
    </row>
    <row r="6760" spans="2:2">
      <c r="B6760" s="202"/>
    </row>
    <row r="6761" spans="2:2">
      <c r="B6761" s="202"/>
    </row>
    <row r="6762" spans="2:2">
      <c r="B6762" s="202"/>
    </row>
    <row r="6763" spans="2:2">
      <c r="B6763" s="202"/>
    </row>
    <row r="6764" spans="2:2">
      <c r="B6764" s="202"/>
    </row>
    <row r="6765" spans="2:2">
      <c r="B6765" s="202"/>
    </row>
    <row r="6766" spans="2:2">
      <c r="B6766" s="202"/>
    </row>
    <row r="6767" spans="2:2">
      <c r="B6767" s="202"/>
    </row>
    <row r="6768" spans="2:2">
      <c r="B6768" s="202"/>
    </row>
    <row r="6769" spans="2:2">
      <c r="B6769" s="202"/>
    </row>
    <row r="6770" spans="2:2">
      <c r="B6770" s="202"/>
    </row>
    <row r="6771" spans="2:2">
      <c r="B6771" s="202"/>
    </row>
    <row r="6772" spans="2:2">
      <c r="B6772" s="202"/>
    </row>
    <row r="6773" spans="2:2">
      <c r="B6773" s="202"/>
    </row>
    <row r="6774" spans="2:2">
      <c r="B6774" s="202"/>
    </row>
    <row r="6775" spans="2:2">
      <c r="B6775" s="202"/>
    </row>
    <row r="6776" spans="2:2">
      <c r="B6776" s="202"/>
    </row>
    <row r="6777" spans="2:2">
      <c r="B6777" s="202"/>
    </row>
    <row r="6778" spans="2:2">
      <c r="B6778" s="202"/>
    </row>
    <row r="6779" spans="2:2">
      <c r="B6779" s="202"/>
    </row>
    <row r="6780" spans="2:2">
      <c r="B6780" s="202"/>
    </row>
    <row r="6781" spans="2:2">
      <c r="B6781" s="202"/>
    </row>
    <row r="6782" spans="2:2">
      <c r="B6782" s="202"/>
    </row>
    <row r="6783" spans="2:2">
      <c r="B6783" s="202"/>
    </row>
    <row r="6784" spans="2:2">
      <c r="B6784" s="202"/>
    </row>
    <row r="6785" spans="2:2">
      <c r="B6785" s="202"/>
    </row>
    <row r="6786" spans="2:2">
      <c r="B6786" s="202"/>
    </row>
    <row r="6787" spans="2:2">
      <c r="B6787" s="202"/>
    </row>
    <row r="6788" spans="2:2">
      <c r="B6788" s="202"/>
    </row>
    <row r="6789" spans="2:2">
      <c r="B6789" s="202"/>
    </row>
    <row r="6790" spans="2:2">
      <c r="B6790" s="202"/>
    </row>
    <row r="6791" spans="2:2">
      <c r="B6791" s="202"/>
    </row>
    <row r="6792" spans="2:2">
      <c r="B6792" s="202"/>
    </row>
    <row r="6793" spans="2:2">
      <c r="B6793" s="202"/>
    </row>
    <row r="6794" spans="2:2">
      <c r="B6794" s="202"/>
    </row>
    <row r="6795" spans="2:2">
      <c r="B6795" s="202"/>
    </row>
    <row r="6796" spans="2:2">
      <c r="B6796" s="202"/>
    </row>
    <row r="6797" spans="2:2">
      <c r="B6797" s="202"/>
    </row>
    <row r="6798" spans="2:2">
      <c r="B6798" s="202"/>
    </row>
    <row r="6799" spans="2:2">
      <c r="B6799" s="202"/>
    </row>
    <row r="6800" spans="2:2">
      <c r="B6800" s="202"/>
    </row>
    <row r="6801" spans="2:2">
      <c r="B6801" s="202"/>
    </row>
    <row r="6802" spans="2:2">
      <c r="B6802" s="202"/>
    </row>
    <row r="6803" spans="2:2">
      <c r="B6803" s="202"/>
    </row>
    <row r="6804" spans="2:2">
      <c r="B6804" s="202"/>
    </row>
    <row r="6805" spans="2:2">
      <c r="B6805" s="202"/>
    </row>
    <row r="6806" spans="2:2">
      <c r="B6806" s="202"/>
    </row>
    <row r="6807" spans="2:2">
      <c r="B6807" s="202"/>
    </row>
    <row r="6808" spans="2:2">
      <c r="B6808" s="202"/>
    </row>
    <row r="6809" spans="2:2">
      <c r="B6809" s="202"/>
    </row>
    <row r="6810" spans="2:2">
      <c r="B6810" s="202"/>
    </row>
    <row r="6811" spans="2:2">
      <c r="B6811" s="202"/>
    </row>
    <row r="6812" spans="2:2">
      <c r="B6812" s="202"/>
    </row>
    <row r="6813" spans="2:2">
      <c r="B6813" s="202"/>
    </row>
    <row r="6814" spans="2:2">
      <c r="B6814" s="202"/>
    </row>
    <row r="6815" spans="2:2">
      <c r="B6815" s="202"/>
    </row>
    <row r="6816" spans="2:2">
      <c r="B6816" s="202"/>
    </row>
    <row r="6817" spans="2:2">
      <c r="B6817" s="202"/>
    </row>
    <row r="6818" spans="2:2">
      <c r="B6818" s="202"/>
    </row>
    <row r="6819" spans="2:2">
      <c r="B6819" s="202"/>
    </row>
    <row r="6820" spans="2:2">
      <c r="B6820" s="202"/>
    </row>
    <row r="6821" spans="2:2">
      <c r="B6821" s="202"/>
    </row>
    <row r="6822" spans="2:2">
      <c r="B6822" s="202"/>
    </row>
    <row r="6823" spans="2:2">
      <c r="B6823" s="202"/>
    </row>
    <row r="6824" spans="2:2">
      <c r="B6824" s="202"/>
    </row>
    <row r="6825" spans="2:2">
      <c r="B6825" s="202"/>
    </row>
    <row r="6826" spans="2:2">
      <c r="B6826" s="202"/>
    </row>
    <row r="6827" spans="2:2">
      <c r="B6827" s="202"/>
    </row>
    <row r="6828" spans="2:2">
      <c r="B6828" s="202"/>
    </row>
    <row r="6829" spans="2:2">
      <c r="B6829" s="202"/>
    </row>
    <row r="6830" spans="2:2">
      <c r="B6830" s="202"/>
    </row>
    <row r="6831" spans="2:2">
      <c r="B6831" s="202"/>
    </row>
    <row r="6832" spans="2:2">
      <c r="B6832" s="202"/>
    </row>
    <row r="6833" spans="2:2">
      <c r="B6833" s="202"/>
    </row>
    <row r="6834" spans="2:2">
      <c r="B6834" s="202"/>
    </row>
    <row r="6835" spans="2:2">
      <c r="B6835" s="202"/>
    </row>
    <row r="6836" spans="2:2">
      <c r="B6836" s="202"/>
    </row>
    <row r="6837" spans="2:2">
      <c r="B6837" s="202"/>
    </row>
    <row r="6838" spans="2:2">
      <c r="B6838" s="202"/>
    </row>
    <row r="6839" spans="2:2">
      <c r="B6839" s="202"/>
    </row>
    <row r="6840" spans="2:2">
      <c r="B6840" s="202"/>
    </row>
    <row r="6841" spans="2:2">
      <c r="B6841" s="202"/>
    </row>
    <row r="6842" spans="2:2">
      <c r="B6842" s="202"/>
    </row>
    <row r="6843" spans="2:2">
      <c r="B6843" s="202"/>
    </row>
    <row r="6844" spans="2:2">
      <c r="B6844" s="202"/>
    </row>
    <row r="6845" spans="2:2">
      <c r="B6845" s="202"/>
    </row>
    <row r="6846" spans="2:2">
      <c r="B6846" s="202"/>
    </row>
    <row r="6847" spans="2:2">
      <c r="B6847" s="202"/>
    </row>
    <row r="6848" spans="2:2">
      <c r="B6848" s="202"/>
    </row>
    <row r="6849" spans="2:2">
      <c r="B6849" s="202"/>
    </row>
    <row r="6850" spans="2:2">
      <c r="B6850" s="202"/>
    </row>
    <row r="6851" spans="2:2">
      <c r="B6851" s="202"/>
    </row>
    <row r="6852" spans="2:2">
      <c r="B6852" s="202"/>
    </row>
    <row r="6853" spans="2:2">
      <c r="B6853" s="202"/>
    </row>
    <row r="6854" spans="2:2">
      <c r="B6854" s="202"/>
    </row>
    <row r="6855" spans="2:2">
      <c r="B6855" s="202"/>
    </row>
    <row r="6856" spans="2:2">
      <c r="B6856" s="202"/>
    </row>
    <row r="6857" spans="2:2">
      <c r="B6857" s="202"/>
    </row>
    <row r="6858" spans="2:2">
      <c r="B6858" s="202"/>
    </row>
    <row r="6859" spans="2:2">
      <c r="B6859" s="202"/>
    </row>
    <row r="6860" spans="2:2">
      <c r="B6860" s="202"/>
    </row>
    <row r="6861" spans="2:2">
      <c r="B6861" s="202"/>
    </row>
    <row r="6862" spans="2:2">
      <c r="B6862" s="202"/>
    </row>
    <row r="6863" spans="2:2">
      <c r="B6863" s="202"/>
    </row>
    <row r="6864" spans="2:2">
      <c r="B6864" s="202"/>
    </row>
    <row r="6865" spans="2:2">
      <c r="B6865" s="202"/>
    </row>
    <row r="6866" spans="2:2">
      <c r="B6866" s="202"/>
    </row>
    <row r="6867" spans="2:2">
      <c r="B6867" s="202"/>
    </row>
    <row r="6868" spans="2:2">
      <c r="B6868" s="202"/>
    </row>
    <row r="6869" spans="2:2">
      <c r="B6869" s="202"/>
    </row>
    <row r="6870" spans="2:2">
      <c r="B6870" s="202"/>
    </row>
    <row r="6871" spans="2:2">
      <c r="B6871" s="202"/>
    </row>
    <row r="6872" spans="2:2">
      <c r="B6872" s="202"/>
    </row>
    <row r="6873" spans="2:2">
      <c r="B6873" s="202"/>
    </row>
    <row r="6874" spans="2:2">
      <c r="B6874" s="202"/>
    </row>
    <row r="6875" spans="2:2">
      <c r="B6875" s="202"/>
    </row>
    <row r="6876" spans="2:2">
      <c r="B6876" s="202"/>
    </row>
    <row r="6877" spans="2:2">
      <c r="B6877" s="202"/>
    </row>
    <row r="6878" spans="2:2">
      <c r="B6878" s="202"/>
    </row>
    <row r="6879" spans="2:2">
      <c r="B6879" s="202"/>
    </row>
    <row r="6880" spans="2:2">
      <c r="B6880" s="202"/>
    </row>
    <row r="6881" spans="2:2">
      <c r="B6881" s="202"/>
    </row>
    <row r="6882" spans="2:2">
      <c r="B6882" s="202"/>
    </row>
    <row r="6883" spans="2:2">
      <c r="B6883" s="202"/>
    </row>
    <row r="6884" spans="2:2">
      <c r="B6884" s="202"/>
    </row>
    <row r="6885" spans="2:2">
      <c r="B6885" s="202"/>
    </row>
    <row r="6886" spans="2:2">
      <c r="B6886" s="202"/>
    </row>
    <row r="6887" spans="2:2">
      <c r="B6887" s="202"/>
    </row>
    <row r="6888" spans="2:2">
      <c r="B6888" s="202"/>
    </row>
    <row r="6889" spans="2:2">
      <c r="B6889" s="202"/>
    </row>
    <row r="6890" spans="2:2">
      <c r="B6890" s="202"/>
    </row>
    <row r="6891" spans="2:2">
      <c r="B6891" s="202"/>
    </row>
    <row r="6892" spans="2:2">
      <c r="B6892" s="202"/>
    </row>
    <row r="6893" spans="2:2">
      <c r="B6893" s="202"/>
    </row>
    <row r="6894" spans="2:2">
      <c r="B6894" s="202"/>
    </row>
    <row r="6895" spans="2:2">
      <c r="B6895" s="202"/>
    </row>
    <row r="6896" spans="2:2">
      <c r="B6896" s="202"/>
    </row>
    <row r="6897" spans="2:2">
      <c r="B6897" s="202"/>
    </row>
    <row r="6898" spans="2:2">
      <c r="B6898" s="202"/>
    </row>
    <row r="6899" spans="2:2">
      <c r="B6899" s="202"/>
    </row>
    <row r="6900" spans="2:2">
      <c r="B6900" s="202"/>
    </row>
    <row r="6901" spans="2:2">
      <c r="B6901" s="202"/>
    </row>
    <row r="6902" spans="2:2">
      <c r="B6902" s="202"/>
    </row>
    <row r="6903" spans="2:2">
      <c r="B6903" s="202"/>
    </row>
    <row r="6904" spans="2:2">
      <c r="B6904" s="202"/>
    </row>
    <row r="6905" spans="2:2">
      <c r="B6905" s="202"/>
    </row>
    <row r="6906" spans="2:2">
      <c r="B6906" s="202"/>
    </row>
    <row r="6907" spans="2:2">
      <c r="B6907" s="202"/>
    </row>
    <row r="6908" spans="2:2">
      <c r="B6908" s="202"/>
    </row>
    <row r="6909" spans="2:2">
      <c r="B6909" s="202"/>
    </row>
    <row r="6910" spans="2:2">
      <c r="B6910" s="202"/>
    </row>
    <row r="6911" spans="2:2">
      <c r="B6911" s="202"/>
    </row>
    <row r="6912" spans="2:2">
      <c r="B6912" s="202"/>
    </row>
    <row r="6913" spans="2:2">
      <c r="B6913" s="202"/>
    </row>
    <row r="6914" spans="2:2">
      <c r="B6914" s="202"/>
    </row>
    <row r="6915" spans="2:2">
      <c r="B6915" s="202"/>
    </row>
    <row r="6916" spans="2:2">
      <c r="B6916" s="202"/>
    </row>
    <row r="6917" spans="2:2">
      <c r="B6917" s="202"/>
    </row>
    <row r="6918" spans="2:2">
      <c r="B6918" s="202"/>
    </row>
    <row r="6919" spans="2:2">
      <c r="B6919" s="202"/>
    </row>
    <row r="6920" spans="2:2">
      <c r="B6920" s="202"/>
    </row>
    <row r="6921" spans="2:2">
      <c r="B6921" s="202"/>
    </row>
    <row r="6922" spans="2:2">
      <c r="B6922" s="202"/>
    </row>
    <row r="6923" spans="2:2">
      <c r="B6923" s="202"/>
    </row>
    <row r="6924" spans="2:2">
      <c r="B6924" s="202"/>
    </row>
    <row r="6925" spans="2:2">
      <c r="B6925" s="202"/>
    </row>
    <row r="6926" spans="2:2">
      <c r="B6926" s="202"/>
    </row>
    <row r="6927" spans="2:2">
      <c r="B6927" s="202"/>
    </row>
    <row r="6928" spans="2:2">
      <c r="B6928" s="202"/>
    </row>
    <row r="6929" spans="2:2">
      <c r="B6929" s="202"/>
    </row>
    <row r="6930" spans="2:2">
      <c r="B6930" s="202"/>
    </row>
    <row r="6931" spans="2:2">
      <c r="B6931" s="202"/>
    </row>
    <row r="6932" spans="2:2">
      <c r="B6932" s="202"/>
    </row>
    <row r="6933" spans="2:2">
      <c r="B6933" s="202"/>
    </row>
    <row r="6934" spans="2:2">
      <c r="B6934" s="202"/>
    </row>
    <row r="6935" spans="2:2">
      <c r="B6935" s="202"/>
    </row>
    <row r="6936" spans="2:2">
      <c r="B6936" s="202"/>
    </row>
    <row r="6937" spans="2:2">
      <c r="B6937" s="202"/>
    </row>
    <row r="6938" spans="2:2">
      <c r="B6938" s="202"/>
    </row>
    <row r="6939" spans="2:2">
      <c r="B6939" s="202"/>
    </row>
    <row r="6940" spans="2:2">
      <c r="B6940" s="202"/>
    </row>
    <row r="6941" spans="2:2">
      <c r="B6941" s="202"/>
    </row>
    <row r="6942" spans="2:2">
      <c r="B6942" s="202"/>
    </row>
    <row r="6943" spans="2:2">
      <c r="B6943" s="202"/>
    </row>
    <row r="6944" spans="2:2">
      <c r="B6944" s="202"/>
    </row>
    <row r="6945" spans="2:2">
      <c r="B6945" s="202"/>
    </row>
    <row r="6946" spans="2:2">
      <c r="B6946" s="202"/>
    </row>
    <row r="6947" spans="2:2">
      <c r="B6947" s="202"/>
    </row>
    <row r="6948" spans="2:2">
      <c r="B6948" s="202"/>
    </row>
    <row r="6949" spans="2:2">
      <c r="B6949" s="202"/>
    </row>
    <row r="6950" spans="2:2">
      <c r="B6950" s="202"/>
    </row>
    <row r="6951" spans="2:2">
      <c r="B6951" s="202"/>
    </row>
    <row r="6952" spans="2:2">
      <c r="B6952" s="202"/>
    </row>
    <row r="6953" spans="2:2">
      <c r="B6953" s="202"/>
    </row>
    <row r="6954" spans="2:2">
      <c r="B6954" s="202"/>
    </row>
    <row r="6955" spans="2:2">
      <c r="B6955" s="202"/>
    </row>
    <row r="6956" spans="2:2">
      <c r="B6956" s="202"/>
    </row>
    <row r="6957" spans="2:2">
      <c r="B6957" s="202"/>
    </row>
    <row r="6958" spans="2:2">
      <c r="B6958" s="202"/>
    </row>
    <row r="6959" spans="2:2">
      <c r="B6959" s="202"/>
    </row>
    <row r="6960" spans="2:2">
      <c r="B6960" s="202"/>
    </row>
    <row r="6961" spans="2:2">
      <c r="B6961" s="202"/>
    </row>
    <row r="6962" spans="2:2">
      <c r="B6962" s="202"/>
    </row>
    <row r="6963" spans="2:2">
      <c r="B6963" s="202"/>
    </row>
    <row r="6964" spans="2:2">
      <c r="B6964" s="202"/>
    </row>
    <row r="6965" spans="2:2">
      <c r="B6965" s="202"/>
    </row>
    <row r="6966" spans="2:2">
      <c r="B6966" s="202"/>
    </row>
    <row r="6967" spans="2:2">
      <c r="B6967" s="202"/>
    </row>
    <row r="6968" spans="2:2">
      <c r="B6968" s="202"/>
    </row>
    <row r="6969" spans="2:2">
      <c r="B6969" s="202"/>
    </row>
    <row r="6970" spans="2:2">
      <c r="B6970" s="202"/>
    </row>
    <row r="6971" spans="2:2">
      <c r="B6971" s="202"/>
    </row>
    <row r="6972" spans="2:2">
      <c r="B6972" s="202"/>
    </row>
    <row r="6973" spans="2:2">
      <c r="B6973" s="202"/>
    </row>
    <row r="6974" spans="2:2">
      <c r="B6974" s="202"/>
    </row>
    <row r="6975" spans="2:2">
      <c r="B6975" s="202"/>
    </row>
    <row r="6976" spans="2:2">
      <c r="B6976" s="202"/>
    </row>
    <row r="6977" spans="2:2">
      <c r="B6977" s="202"/>
    </row>
    <row r="6978" spans="2:2">
      <c r="B6978" s="202"/>
    </row>
    <row r="6979" spans="2:2">
      <c r="B6979" s="202"/>
    </row>
    <row r="6980" spans="2:2">
      <c r="B6980" s="202"/>
    </row>
    <row r="6981" spans="2:2">
      <c r="B6981" s="202"/>
    </row>
    <row r="6982" spans="2:2">
      <c r="B6982" s="202"/>
    </row>
    <row r="6983" spans="2:2">
      <c r="B6983" s="202"/>
    </row>
    <row r="6984" spans="2:2">
      <c r="B6984" s="202"/>
    </row>
    <row r="6985" spans="2:2">
      <c r="B6985" s="202"/>
    </row>
    <row r="6986" spans="2:2">
      <c r="B6986" s="202"/>
    </row>
    <row r="6987" spans="2:2">
      <c r="B6987" s="202"/>
    </row>
    <row r="6988" spans="2:2">
      <c r="B6988" s="202"/>
    </row>
    <row r="6989" spans="2:2">
      <c r="B6989" s="202"/>
    </row>
    <row r="6990" spans="2:2">
      <c r="B6990" s="202"/>
    </row>
    <row r="6991" spans="2:2">
      <c r="B6991" s="202"/>
    </row>
    <row r="6992" spans="2:2">
      <c r="B6992" s="202"/>
    </row>
    <row r="6993" spans="2:2">
      <c r="B6993" s="202"/>
    </row>
    <row r="6994" spans="2:2">
      <c r="B6994" s="202"/>
    </row>
    <row r="6995" spans="2:2">
      <c r="B6995" s="202"/>
    </row>
    <row r="6996" spans="2:2">
      <c r="B6996" s="202"/>
    </row>
    <row r="6997" spans="2:2">
      <c r="B6997" s="202"/>
    </row>
    <row r="6998" spans="2:2">
      <c r="B6998" s="202"/>
    </row>
    <row r="6999" spans="2:2">
      <c r="B6999" s="202"/>
    </row>
    <row r="7000" spans="2:2">
      <c r="B7000" s="202"/>
    </row>
    <row r="7001" spans="2:2">
      <c r="B7001" s="202"/>
    </row>
    <row r="7002" spans="2:2">
      <c r="B7002" s="202"/>
    </row>
    <row r="7003" spans="2:2">
      <c r="B7003" s="202"/>
    </row>
    <row r="7004" spans="2:2">
      <c r="B7004" s="202"/>
    </row>
    <row r="7005" spans="2:2">
      <c r="B7005" s="202"/>
    </row>
    <row r="7006" spans="2:2">
      <c r="B7006" s="202"/>
    </row>
    <row r="7007" spans="2:2">
      <c r="B7007" s="202"/>
    </row>
    <row r="7008" spans="2:2">
      <c r="B7008" s="202"/>
    </row>
    <row r="7009" spans="2:2">
      <c r="B7009" s="202"/>
    </row>
    <row r="7010" spans="2:2">
      <c r="B7010" s="202"/>
    </row>
    <row r="7011" spans="2:2">
      <c r="B7011" s="202"/>
    </row>
    <row r="7012" spans="2:2">
      <c r="B7012" s="202"/>
    </row>
    <row r="7013" spans="2:2">
      <c r="B7013" s="202"/>
    </row>
    <row r="7014" spans="2:2">
      <c r="B7014" s="202"/>
    </row>
    <row r="7015" spans="2:2">
      <c r="B7015" s="202"/>
    </row>
    <row r="7016" spans="2:2">
      <c r="B7016" s="202"/>
    </row>
    <row r="7017" spans="2:2">
      <c r="B7017" s="202"/>
    </row>
    <row r="7018" spans="2:2">
      <c r="B7018" s="202"/>
    </row>
    <row r="7019" spans="2:2">
      <c r="B7019" s="202"/>
    </row>
    <row r="7020" spans="2:2">
      <c r="B7020" s="202"/>
    </row>
    <row r="7021" spans="2:2">
      <c r="B7021" s="202"/>
    </row>
    <row r="7022" spans="2:2">
      <c r="B7022" s="202"/>
    </row>
    <row r="7023" spans="2:2">
      <c r="B7023" s="202"/>
    </row>
    <row r="7024" spans="2:2">
      <c r="B7024" s="202"/>
    </row>
    <row r="7025" spans="2:2">
      <c r="B7025" s="202"/>
    </row>
    <row r="7026" spans="2:2">
      <c r="B7026" s="202"/>
    </row>
    <row r="7027" spans="2:2">
      <c r="B7027" s="202"/>
    </row>
    <row r="7028" spans="2:2">
      <c r="B7028" s="202"/>
    </row>
    <row r="7029" spans="2:2">
      <c r="B7029" s="202"/>
    </row>
    <row r="7030" spans="2:2">
      <c r="B7030" s="202"/>
    </row>
    <row r="7031" spans="2:2">
      <c r="B7031" s="202"/>
    </row>
    <row r="7032" spans="2:2">
      <c r="B7032" s="202"/>
    </row>
    <row r="7033" spans="2:2">
      <c r="B7033" s="202"/>
    </row>
    <row r="7034" spans="2:2">
      <c r="B7034" s="202"/>
    </row>
    <row r="7035" spans="2:2">
      <c r="B7035" s="202"/>
    </row>
    <row r="7036" spans="2:2">
      <c r="B7036" s="202"/>
    </row>
    <row r="7037" spans="2:2">
      <c r="B7037" s="202"/>
    </row>
    <row r="7038" spans="2:2">
      <c r="B7038" s="202"/>
    </row>
    <row r="7039" spans="2:2">
      <c r="B7039" s="202"/>
    </row>
    <row r="7040" spans="2:2">
      <c r="B7040" s="202"/>
    </row>
    <row r="7041" spans="2:2">
      <c r="B7041" s="202"/>
    </row>
    <row r="7042" spans="2:2">
      <c r="B7042" s="202"/>
    </row>
    <row r="7043" spans="2:2">
      <c r="B7043" s="202"/>
    </row>
    <row r="7044" spans="2:2">
      <c r="B7044" s="202"/>
    </row>
    <row r="7045" spans="2:2">
      <c r="B7045" s="202"/>
    </row>
    <row r="7046" spans="2:2">
      <c r="B7046" s="202"/>
    </row>
    <row r="7047" spans="2:2">
      <c r="B7047" s="202"/>
    </row>
    <row r="7048" spans="2:2">
      <c r="B7048" s="202"/>
    </row>
    <row r="7049" spans="2:2">
      <c r="B7049" s="202"/>
    </row>
    <row r="7050" spans="2:2">
      <c r="B7050" s="202"/>
    </row>
    <row r="7051" spans="2:2">
      <c r="B7051" s="202"/>
    </row>
    <row r="7052" spans="2:2">
      <c r="B7052" s="202"/>
    </row>
    <row r="7053" spans="2:2">
      <c r="B7053" s="202"/>
    </row>
    <row r="7054" spans="2:2">
      <c r="B7054" s="202"/>
    </row>
    <row r="7055" spans="2:2">
      <c r="B7055" s="202"/>
    </row>
    <row r="7056" spans="2:2">
      <c r="B7056" s="202"/>
    </row>
    <row r="7057" spans="2:2">
      <c r="B7057" s="202"/>
    </row>
    <row r="7058" spans="2:2">
      <c r="B7058" s="202"/>
    </row>
    <row r="7059" spans="2:2">
      <c r="B7059" s="202"/>
    </row>
    <row r="7060" spans="2:2">
      <c r="B7060" s="202"/>
    </row>
    <row r="7061" spans="2:2">
      <c r="B7061" s="202"/>
    </row>
    <row r="7062" spans="2:2">
      <c r="B7062" s="202"/>
    </row>
    <row r="7063" spans="2:2">
      <c r="B7063" s="202"/>
    </row>
    <row r="7064" spans="2:2">
      <c r="B7064" s="202"/>
    </row>
    <row r="7065" spans="2:2">
      <c r="B7065" s="202"/>
    </row>
    <row r="7066" spans="2:2">
      <c r="B7066" s="202"/>
    </row>
    <row r="7067" spans="2:2">
      <c r="B7067" s="202"/>
    </row>
    <row r="7068" spans="2:2">
      <c r="B7068" s="202"/>
    </row>
    <row r="7069" spans="2:2">
      <c r="B7069" s="202"/>
    </row>
    <row r="7070" spans="2:2">
      <c r="B7070" s="202"/>
    </row>
    <row r="7071" spans="2:2">
      <c r="B7071" s="202"/>
    </row>
    <row r="7072" spans="2:2">
      <c r="B7072" s="202"/>
    </row>
    <row r="7073" spans="2:2">
      <c r="B7073" s="202"/>
    </row>
    <row r="7074" spans="2:2">
      <c r="B7074" s="202"/>
    </row>
    <row r="7075" spans="2:2">
      <c r="B7075" s="202"/>
    </row>
    <row r="7076" spans="2:2">
      <c r="B7076" s="202"/>
    </row>
    <row r="7077" spans="2:2">
      <c r="B7077" s="202"/>
    </row>
    <row r="7078" spans="2:2">
      <c r="B7078" s="202"/>
    </row>
    <row r="7079" spans="2:2">
      <c r="B7079" s="202"/>
    </row>
    <row r="7080" spans="2:2">
      <c r="B7080" s="202"/>
    </row>
    <row r="7081" spans="2:2">
      <c r="B7081" s="202"/>
    </row>
    <row r="7082" spans="2:2">
      <c r="B7082" s="202"/>
    </row>
    <row r="7083" spans="2:2">
      <c r="B7083" s="202"/>
    </row>
    <row r="7084" spans="2:2">
      <c r="B7084" s="202"/>
    </row>
    <row r="7085" spans="2:2">
      <c r="B7085" s="202"/>
    </row>
    <row r="7086" spans="2:2">
      <c r="B7086" s="202"/>
    </row>
    <row r="7087" spans="2:2">
      <c r="B7087" s="202"/>
    </row>
    <row r="7088" spans="2:2">
      <c r="B7088" s="202"/>
    </row>
    <row r="7089" spans="2:2">
      <c r="B7089" s="202"/>
    </row>
    <row r="7090" spans="2:2">
      <c r="B7090" s="202"/>
    </row>
    <row r="7091" spans="2:2">
      <c r="B7091" s="202"/>
    </row>
    <row r="7092" spans="2:2">
      <c r="B7092" s="202"/>
    </row>
    <row r="7093" spans="2:2">
      <c r="B7093" s="202"/>
    </row>
    <row r="7094" spans="2:2">
      <c r="B7094" s="202"/>
    </row>
    <row r="7095" spans="2:2">
      <c r="B7095" s="202"/>
    </row>
    <row r="7096" spans="2:2">
      <c r="B7096" s="202"/>
    </row>
    <row r="7097" spans="2:2">
      <c r="B7097" s="202"/>
    </row>
    <row r="7098" spans="2:2">
      <c r="B7098" s="202"/>
    </row>
    <row r="7099" spans="2:2">
      <c r="B7099" s="202"/>
    </row>
    <row r="7100" spans="2:2">
      <c r="B7100" s="202"/>
    </row>
    <row r="7101" spans="2:2">
      <c r="B7101" s="202"/>
    </row>
    <row r="7102" spans="2:2">
      <c r="B7102" s="202"/>
    </row>
    <row r="7103" spans="2:2">
      <c r="B7103" s="202"/>
    </row>
    <row r="7104" spans="2:2">
      <c r="B7104" s="202"/>
    </row>
    <row r="7105" spans="2:2">
      <c r="B7105" s="202"/>
    </row>
    <row r="7106" spans="2:2">
      <c r="B7106" s="202"/>
    </row>
    <row r="7107" spans="2:2">
      <c r="B7107" s="202"/>
    </row>
    <row r="7108" spans="2:2">
      <c r="B7108" s="202"/>
    </row>
    <row r="7109" spans="2:2">
      <c r="B7109" s="202"/>
    </row>
    <row r="7110" spans="2:2">
      <c r="B7110" s="202"/>
    </row>
    <row r="7111" spans="2:2">
      <c r="B7111" s="202"/>
    </row>
    <row r="7112" spans="2:2">
      <c r="B7112" s="202"/>
    </row>
    <row r="7113" spans="2:2">
      <c r="B7113" s="202"/>
    </row>
    <row r="7114" spans="2:2">
      <c r="B7114" s="202"/>
    </row>
    <row r="7115" spans="2:2">
      <c r="B7115" s="202"/>
    </row>
    <row r="7116" spans="2:2">
      <c r="B7116" s="202"/>
    </row>
    <row r="7117" spans="2:2">
      <c r="B7117" s="202"/>
    </row>
    <row r="7118" spans="2:2">
      <c r="B7118" s="202"/>
    </row>
    <row r="7119" spans="2:2">
      <c r="B7119" s="202"/>
    </row>
    <row r="7120" spans="2:2">
      <c r="B7120" s="202"/>
    </row>
    <row r="7121" spans="2:2">
      <c r="B7121" s="202"/>
    </row>
    <row r="7122" spans="2:2">
      <c r="B7122" s="202"/>
    </row>
    <row r="7123" spans="2:2">
      <c r="B7123" s="202"/>
    </row>
    <row r="7124" spans="2:2">
      <c r="B7124" s="202"/>
    </row>
    <row r="7125" spans="2:2">
      <c r="B7125" s="202"/>
    </row>
    <row r="7126" spans="2:2">
      <c r="B7126" s="202"/>
    </row>
    <row r="7127" spans="2:2">
      <c r="B7127" s="202"/>
    </row>
    <row r="7128" spans="2:2">
      <c r="B7128" s="202"/>
    </row>
    <row r="7129" spans="2:2">
      <c r="B7129" s="202"/>
    </row>
    <row r="7130" spans="2:2">
      <c r="B7130" s="202"/>
    </row>
    <row r="7131" spans="2:2">
      <c r="B7131" s="202"/>
    </row>
    <row r="7132" spans="2:2">
      <c r="B7132" s="202"/>
    </row>
    <row r="7133" spans="2:2">
      <c r="B7133" s="202"/>
    </row>
    <row r="7134" spans="2:2">
      <c r="B7134" s="202"/>
    </row>
    <row r="7135" spans="2:2">
      <c r="B7135" s="202"/>
    </row>
    <row r="7136" spans="2:2">
      <c r="B7136" s="202"/>
    </row>
    <row r="7137" spans="2:2">
      <c r="B7137" s="202"/>
    </row>
    <row r="7138" spans="2:2">
      <c r="B7138" s="202"/>
    </row>
    <row r="7139" spans="2:2">
      <c r="B7139" s="202"/>
    </row>
    <row r="7140" spans="2:2">
      <c r="B7140" s="202"/>
    </row>
    <row r="7141" spans="2:2">
      <c r="B7141" s="202"/>
    </row>
    <row r="7142" spans="2:2">
      <c r="B7142" s="202"/>
    </row>
    <row r="7143" spans="2:2">
      <c r="B7143" s="202"/>
    </row>
    <row r="7144" spans="2:2">
      <c r="B7144" s="202"/>
    </row>
    <row r="7145" spans="2:2">
      <c r="B7145" s="202"/>
    </row>
    <row r="7146" spans="2:2">
      <c r="B7146" s="202"/>
    </row>
    <row r="7147" spans="2:2">
      <c r="B7147" s="202"/>
    </row>
    <row r="7148" spans="2:2">
      <c r="B7148" s="202"/>
    </row>
    <row r="7149" spans="2:2">
      <c r="B7149" s="202"/>
    </row>
    <row r="7150" spans="2:2">
      <c r="B7150" s="202"/>
    </row>
    <row r="7151" spans="2:2">
      <c r="B7151" s="202"/>
    </row>
    <row r="7152" spans="2:2">
      <c r="B7152" s="202"/>
    </row>
    <row r="7153" spans="2:2">
      <c r="B7153" s="202"/>
    </row>
    <row r="7154" spans="2:2">
      <c r="B7154" s="202"/>
    </row>
    <row r="7155" spans="2:2">
      <c r="B7155" s="202"/>
    </row>
    <row r="7156" spans="2:2">
      <c r="B7156" s="202"/>
    </row>
    <row r="7157" spans="2:2">
      <c r="B7157" s="202"/>
    </row>
    <row r="7158" spans="2:2">
      <c r="B7158" s="202"/>
    </row>
    <row r="7159" spans="2:2">
      <c r="B7159" s="202"/>
    </row>
    <row r="7160" spans="2:2">
      <c r="B7160" s="202"/>
    </row>
    <row r="7161" spans="2:2">
      <c r="B7161" s="202"/>
    </row>
    <row r="7162" spans="2:2">
      <c r="B7162" s="202"/>
    </row>
    <row r="7163" spans="2:2">
      <c r="B7163" s="202"/>
    </row>
    <row r="7164" spans="2:2">
      <c r="B7164" s="202"/>
    </row>
    <row r="7165" spans="2:2">
      <c r="B7165" s="202"/>
    </row>
    <row r="7166" spans="2:2">
      <c r="B7166" s="202"/>
    </row>
    <row r="7167" spans="2:2">
      <c r="B7167" s="202"/>
    </row>
    <row r="7168" spans="2:2">
      <c r="B7168" s="202"/>
    </row>
    <row r="7169" spans="2:2">
      <c r="B7169" s="202"/>
    </row>
    <row r="7170" spans="2:2">
      <c r="B7170" s="202"/>
    </row>
    <row r="7171" spans="2:2">
      <c r="B7171" s="202"/>
    </row>
    <row r="7172" spans="2:2">
      <c r="B7172" s="202"/>
    </row>
    <row r="7173" spans="2:2">
      <c r="B7173" s="202"/>
    </row>
    <row r="7174" spans="2:2">
      <c r="B7174" s="202"/>
    </row>
    <row r="7175" spans="2:2">
      <c r="B7175" s="202"/>
    </row>
    <row r="7176" spans="2:2">
      <c r="B7176" s="202"/>
    </row>
    <row r="7177" spans="2:2">
      <c r="B7177" s="202"/>
    </row>
    <row r="7178" spans="2:2">
      <c r="B7178" s="202"/>
    </row>
    <row r="7179" spans="2:2">
      <c r="B7179" s="202"/>
    </row>
    <row r="7180" spans="2:2">
      <c r="B7180" s="202"/>
    </row>
    <row r="7181" spans="2:2">
      <c r="B7181" s="202"/>
    </row>
    <row r="7182" spans="2:2">
      <c r="B7182" s="202"/>
    </row>
    <row r="7183" spans="2:2">
      <c r="B7183" s="202"/>
    </row>
    <row r="7184" spans="2:2">
      <c r="B7184" s="202"/>
    </row>
    <row r="7185" spans="2:2">
      <c r="B7185" s="202"/>
    </row>
    <row r="7186" spans="2:2">
      <c r="B7186" s="202"/>
    </row>
    <row r="7187" spans="2:2">
      <c r="B7187" s="202"/>
    </row>
    <row r="7188" spans="2:2">
      <c r="B7188" s="202"/>
    </row>
    <row r="7189" spans="2:2">
      <c r="B7189" s="202"/>
    </row>
    <row r="7190" spans="2:2">
      <c r="B7190" s="202"/>
    </row>
    <row r="7191" spans="2:2">
      <c r="B7191" s="202"/>
    </row>
    <row r="7192" spans="2:2">
      <c r="B7192" s="202"/>
    </row>
    <row r="7193" spans="2:2">
      <c r="B7193" s="202"/>
    </row>
    <row r="7194" spans="2:2">
      <c r="B7194" s="202"/>
    </row>
    <row r="7195" spans="2:2">
      <c r="B7195" s="202"/>
    </row>
    <row r="7196" spans="2:2">
      <c r="B7196" s="202"/>
    </row>
    <row r="7197" spans="2:2">
      <c r="B7197" s="202"/>
    </row>
    <row r="7198" spans="2:2">
      <c r="B7198" s="202"/>
    </row>
    <row r="7199" spans="2:2">
      <c r="B7199" s="202"/>
    </row>
    <row r="7200" spans="2:2">
      <c r="B7200" s="202"/>
    </row>
    <row r="7201" spans="2:2">
      <c r="B7201" s="202"/>
    </row>
    <row r="7202" spans="2:2">
      <c r="B7202" s="202"/>
    </row>
    <row r="7203" spans="2:2">
      <c r="B7203" s="202"/>
    </row>
    <row r="7204" spans="2:2">
      <c r="B7204" s="202"/>
    </row>
    <row r="7205" spans="2:2">
      <c r="B7205" s="202"/>
    </row>
    <row r="7206" spans="2:2">
      <c r="B7206" s="202"/>
    </row>
    <row r="7207" spans="2:2">
      <c r="B7207" s="202"/>
    </row>
    <row r="7208" spans="2:2">
      <c r="B7208" s="202"/>
    </row>
    <row r="7209" spans="2:2">
      <c r="B7209" s="202"/>
    </row>
    <row r="7210" spans="2:2">
      <c r="B7210" s="202"/>
    </row>
    <row r="7211" spans="2:2">
      <c r="B7211" s="202"/>
    </row>
    <row r="7212" spans="2:2">
      <c r="B7212" s="202"/>
    </row>
    <row r="7213" spans="2:2">
      <c r="B7213" s="202"/>
    </row>
    <row r="7214" spans="2:2">
      <c r="B7214" s="202"/>
    </row>
    <row r="7215" spans="2:2">
      <c r="B7215" s="202"/>
    </row>
    <row r="7216" spans="2:2">
      <c r="B7216" s="202"/>
    </row>
    <row r="7217" spans="2:2">
      <c r="B7217" s="202"/>
    </row>
    <row r="7218" spans="2:2">
      <c r="B7218" s="202"/>
    </row>
    <row r="7219" spans="2:2">
      <c r="B7219" s="202"/>
    </row>
    <row r="7220" spans="2:2">
      <c r="B7220" s="202"/>
    </row>
    <row r="7221" spans="2:2">
      <c r="B7221" s="202"/>
    </row>
    <row r="7222" spans="2:2">
      <c r="B7222" s="202"/>
    </row>
    <row r="7223" spans="2:2">
      <c r="B7223" s="202"/>
    </row>
    <row r="7224" spans="2:2">
      <c r="B7224" s="202"/>
    </row>
    <row r="7225" spans="2:2">
      <c r="B7225" s="202"/>
    </row>
    <row r="7226" spans="2:2">
      <c r="B7226" s="202"/>
    </row>
    <row r="7227" spans="2:2">
      <c r="B7227" s="202"/>
    </row>
    <row r="7228" spans="2:2">
      <c r="B7228" s="202"/>
    </row>
    <row r="7229" spans="2:2">
      <c r="B7229" s="202"/>
    </row>
    <row r="7230" spans="2:2">
      <c r="B7230" s="202"/>
    </row>
    <row r="7231" spans="2:2">
      <c r="B7231" s="202"/>
    </row>
    <row r="7232" spans="2:2">
      <c r="B7232" s="202"/>
    </row>
    <row r="7233" spans="2:2">
      <c r="B7233" s="202"/>
    </row>
    <row r="7234" spans="2:2">
      <c r="B7234" s="202"/>
    </row>
    <row r="7235" spans="2:2">
      <c r="B7235" s="202"/>
    </row>
    <row r="7236" spans="2:2">
      <c r="B7236" s="202"/>
    </row>
    <row r="7237" spans="2:2">
      <c r="B7237" s="202"/>
    </row>
    <row r="7238" spans="2:2">
      <c r="B7238" s="202"/>
    </row>
    <row r="7239" spans="2:2">
      <c r="B7239" s="202"/>
    </row>
    <row r="7240" spans="2:2">
      <c r="B7240" s="202"/>
    </row>
    <row r="7241" spans="2:2">
      <c r="B7241" s="202"/>
    </row>
    <row r="7242" spans="2:2">
      <c r="B7242" s="202"/>
    </row>
    <row r="7243" spans="2:2">
      <c r="B7243" s="202"/>
    </row>
    <row r="7244" spans="2:2">
      <c r="B7244" s="202"/>
    </row>
    <row r="7245" spans="2:2">
      <c r="B7245" s="202"/>
    </row>
    <row r="7246" spans="2:2">
      <c r="B7246" s="202"/>
    </row>
    <row r="7247" spans="2:2">
      <c r="B7247" s="202"/>
    </row>
    <row r="7248" spans="2:2">
      <c r="B7248" s="202"/>
    </row>
    <row r="7249" spans="2:2">
      <c r="B7249" s="202"/>
    </row>
    <row r="7250" spans="2:2">
      <c r="B7250" s="202"/>
    </row>
    <row r="7251" spans="2:2">
      <c r="B7251" s="202"/>
    </row>
    <row r="7252" spans="2:2">
      <c r="B7252" s="202"/>
    </row>
    <row r="7253" spans="2:2">
      <c r="B7253" s="202"/>
    </row>
    <row r="7254" spans="2:2">
      <c r="B7254" s="202"/>
    </row>
    <row r="7255" spans="2:2">
      <c r="B7255" s="202"/>
    </row>
    <row r="7256" spans="2:2">
      <c r="B7256" s="202"/>
    </row>
    <row r="7257" spans="2:2">
      <c r="B7257" s="202"/>
    </row>
    <row r="7258" spans="2:2">
      <c r="B7258" s="202"/>
    </row>
    <row r="7259" spans="2:2">
      <c r="B7259" s="202"/>
    </row>
    <row r="7260" spans="2:2">
      <c r="B7260" s="202"/>
    </row>
    <row r="7261" spans="2:2">
      <c r="B7261" s="202"/>
    </row>
    <row r="7262" spans="2:2">
      <c r="B7262" s="202"/>
    </row>
    <row r="7263" spans="2:2">
      <c r="B7263" s="202"/>
    </row>
    <row r="7264" spans="2:2">
      <c r="B7264" s="202"/>
    </row>
    <row r="7265" spans="2:2">
      <c r="B7265" s="202"/>
    </row>
    <row r="7266" spans="2:2">
      <c r="B7266" s="202"/>
    </row>
    <row r="7267" spans="2:2">
      <c r="B7267" s="202"/>
    </row>
    <row r="7268" spans="2:2">
      <c r="B7268" s="202"/>
    </row>
    <row r="7269" spans="2:2">
      <c r="B7269" s="202"/>
    </row>
    <row r="7270" spans="2:2">
      <c r="B7270" s="202"/>
    </row>
    <row r="7271" spans="2:2">
      <c r="B7271" s="202"/>
    </row>
    <row r="7272" spans="2:2">
      <c r="B7272" s="202"/>
    </row>
    <row r="7273" spans="2:2">
      <c r="B7273" s="202"/>
    </row>
    <row r="7274" spans="2:2">
      <c r="B7274" s="202"/>
    </row>
    <row r="7275" spans="2:2">
      <c r="B7275" s="202"/>
    </row>
    <row r="7276" spans="2:2">
      <c r="B7276" s="202"/>
    </row>
    <row r="7277" spans="2:2">
      <c r="B7277" s="202"/>
    </row>
    <row r="7278" spans="2:2">
      <c r="B7278" s="202"/>
    </row>
    <row r="7279" spans="2:2">
      <c r="B7279" s="202"/>
    </row>
    <row r="7280" spans="2:2">
      <c r="B7280" s="202"/>
    </row>
    <row r="7281" spans="2:2">
      <c r="B7281" s="202"/>
    </row>
    <row r="7282" spans="2:2">
      <c r="B7282" s="202"/>
    </row>
    <row r="7283" spans="2:2">
      <c r="B7283" s="202"/>
    </row>
    <row r="7284" spans="2:2">
      <c r="B7284" s="202"/>
    </row>
    <row r="7285" spans="2:2">
      <c r="B7285" s="202"/>
    </row>
    <row r="7286" spans="2:2">
      <c r="B7286" s="202"/>
    </row>
    <row r="7287" spans="2:2">
      <c r="B7287" s="202"/>
    </row>
    <row r="7288" spans="2:2">
      <c r="B7288" s="202"/>
    </row>
    <row r="7289" spans="2:2">
      <c r="B7289" s="202"/>
    </row>
    <row r="7290" spans="2:2">
      <c r="B7290" s="202"/>
    </row>
    <row r="7291" spans="2:2">
      <c r="B7291" s="202"/>
    </row>
    <row r="7292" spans="2:2">
      <c r="B7292" s="202"/>
    </row>
    <row r="7293" spans="2:2">
      <c r="B7293" s="202"/>
    </row>
    <row r="7294" spans="2:2">
      <c r="B7294" s="202"/>
    </row>
    <row r="7295" spans="2:2">
      <c r="B7295" s="202"/>
    </row>
    <row r="7296" spans="2:2">
      <c r="B7296" s="202"/>
    </row>
    <row r="7297" spans="2:2">
      <c r="B7297" s="202"/>
    </row>
    <row r="7298" spans="2:2">
      <c r="B7298" s="202"/>
    </row>
    <row r="7299" spans="2:2">
      <c r="B7299" s="202"/>
    </row>
    <row r="7300" spans="2:2">
      <c r="B7300" s="202"/>
    </row>
    <row r="7301" spans="2:2">
      <c r="B7301" s="202"/>
    </row>
    <row r="7302" spans="2:2">
      <c r="B7302" s="202"/>
    </row>
    <row r="7303" spans="2:2">
      <c r="B7303" s="202"/>
    </row>
    <row r="7304" spans="2:2">
      <c r="B7304" s="202"/>
    </row>
    <row r="7305" spans="2:2">
      <c r="B7305" s="202"/>
    </row>
    <row r="7306" spans="2:2">
      <c r="B7306" s="202"/>
    </row>
    <row r="7307" spans="2:2">
      <c r="B7307" s="202"/>
    </row>
    <row r="7308" spans="2:2">
      <c r="B7308" s="202"/>
    </row>
    <row r="7309" spans="2:2">
      <c r="B7309" s="202"/>
    </row>
    <row r="7310" spans="2:2">
      <c r="B7310" s="202"/>
    </row>
    <row r="7311" spans="2:2">
      <c r="B7311" s="202"/>
    </row>
    <row r="7312" spans="2:2">
      <c r="B7312" s="202"/>
    </row>
    <row r="7313" spans="2:2">
      <c r="B7313" s="202"/>
    </row>
    <row r="7314" spans="2:2">
      <c r="B7314" s="202"/>
    </row>
    <row r="7315" spans="2:2">
      <c r="B7315" s="202"/>
    </row>
    <row r="7316" spans="2:2">
      <c r="B7316" s="202"/>
    </row>
    <row r="7317" spans="2:2">
      <c r="B7317" s="202"/>
    </row>
    <row r="7318" spans="2:2">
      <c r="B7318" s="202"/>
    </row>
    <row r="7319" spans="2:2">
      <c r="B7319" s="202"/>
    </row>
    <row r="7320" spans="2:2">
      <c r="B7320" s="202"/>
    </row>
    <row r="7321" spans="2:2">
      <c r="B7321" s="202"/>
    </row>
    <row r="7322" spans="2:2">
      <c r="B7322" s="202"/>
    </row>
    <row r="7323" spans="2:2">
      <c r="B7323" s="202"/>
    </row>
    <row r="7324" spans="2:2">
      <c r="B7324" s="202"/>
    </row>
    <row r="7325" spans="2:2">
      <c r="B7325" s="202"/>
    </row>
    <row r="7326" spans="2:2">
      <c r="B7326" s="202"/>
    </row>
    <row r="7327" spans="2:2">
      <c r="B7327" s="202"/>
    </row>
    <row r="7328" spans="2:2">
      <c r="B7328" s="202"/>
    </row>
    <row r="7329" spans="2:2">
      <c r="B7329" s="202"/>
    </row>
    <row r="7330" spans="2:2">
      <c r="B7330" s="202"/>
    </row>
    <row r="7331" spans="2:2">
      <c r="B7331" s="202"/>
    </row>
    <row r="7332" spans="2:2">
      <c r="B7332" s="202"/>
    </row>
    <row r="7333" spans="2:2">
      <c r="B7333" s="202"/>
    </row>
    <row r="7334" spans="2:2">
      <c r="B7334" s="202"/>
    </row>
    <row r="7335" spans="2:2">
      <c r="B7335" s="202"/>
    </row>
    <row r="7336" spans="2:2">
      <c r="B7336" s="202"/>
    </row>
    <row r="7337" spans="2:2">
      <c r="B7337" s="202"/>
    </row>
    <row r="7338" spans="2:2">
      <c r="B7338" s="202"/>
    </row>
    <row r="7339" spans="2:2">
      <c r="B7339" s="202"/>
    </row>
    <row r="7340" spans="2:2">
      <c r="B7340" s="202"/>
    </row>
    <row r="7341" spans="2:2">
      <c r="B7341" s="202"/>
    </row>
    <row r="7342" spans="2:2">
      <c r="B7342" s="202"/>
    </row>
    <row r="7343" spans="2:2">
      <c r="B7343" s="202"/>
    </row>
    <row r="7344" spans="2:2">
      <c r="B7344" s="202"/>
    </row>
    <row r="7345" spans="2:2">
      <c r="B7345" s="202"/>
    </row>
    <row r="7346" spans="2:2">
      <c r="B7346" s="202"/>
    </row>
    <row r="7347" spans="2:2">
      <c r="B7347" s="202"/>
    </row>
    <row r="7348" spans="2:2">
      <c r="B7348" s="202"/>
    </row>
    <row r="7349" spans="2:2">
      <c r="B7349" s="202"/>
    </row>
    <row r="7350" spans="2:2">
      <c r="B7350" s="202"/>
    </row>
    <row r="7351" spans="2:2">
      <c r="B7351" s="202"/>
    </row>
    <row r="7352" spans="2:2">
      <c r="B7352" s="202"/>
    </row>
    <row r="7353" spans="2:2">
      <c r="B7353" s="202"/>
    </row>
    <row r="7354" spans="2:2">
      <c r="B7354" s="202"/>
    </row>
    <row r="7355" spans="2:2">
      <c r="B7355" s="202"/>
    </row>
    <row r="7356" spans="2:2">
      <c r="B7356" s="202"/>
    </row>
    <row r="7357" spans="2:2">
      <c r="B7357" s="202"/>
    </row>
    <row r="7358" spans="2:2">
      <c r="B7358" s="202"/>
    </row>
    <row r="7359" spans="2:2">
      <c r="B7359" s="202"/>
    </row>
    <row r="7360" spans="2:2">
      <c r="B7360" s="202"/>
    </row>
    <row r="7361" spans="2:2">
      <c r="B7361" s="202"/>
    </row>
    <row r="7362" spans="2:2">
      <c r="B7362" s="202"/>
    </row>
    <row r="7363" spans="2:2">
      <c r="B7363" s="202"/>
    </row>
    <row r="7364" spans="2:2">
      <c r="B7364" s="202"/>
    </row>
    <row r="7365" spans="2:2">
      <c r="B7365" s="202"/>
    </row>
    <row r="7366" spans="2:2">
      <c r="B7366" s="202"/>
    </row>
    <row r="7367" spans="2:2">
      <c r="B7367" s="202"/>
    </row>
    <row r="7368" spans="2:2">
      <c r="B7368" s="202"/>
    </row>
    <row r="7369" spans="2:2">
      <c r="B7369" s="202"/>
    </row>
    <row r="7370" spans="2:2">
      <c r="B7370" s="202"/>
    </row>
    <row r="7371" spans="2:2">
      <c r="B7371" s="202"/>
    </row>
    <row r="7372" spans="2:2">
      <c r="B7372" s="202"/>
    </row>
    <row r="7373" spans="2:2">
      <c r="B7373" s="202"/>
    </row>
    <row r="7374" spans="2:2">
      <c r="B7374" s="202"/>
    </row>
    <row r="7375" spans="2:2">
      <c r="B7375" s="202"/>
    </row>
    <row r="7376" spans="2:2">
      <c r="B7376" s="202"/>
    </row>
    <row r="7377" spans="2:2">
      <c r="B7377" s="202"/>
    </row>
    <row r="7378" spans="2:2">
      <c r="B7378" s="202"/>
    </row>
    <row r="7379" spans="2:2">
      <c r="B7379" s="202"/>
    </row>
    <row r="7380" spans="2:2">
      <c r="B7380" s="202"/>
    </row>
    <row r="7381" spans="2:2">
      <c r="B7381" s="202"/>
    </row>
    <row r="7382" spans="2:2">
      <c r="B7382" s="202"/>
    </row>
    <row r="7383" spans="2:2">
      <c r="B7383" s="202"/>
    </row>
    <row r="7384" spans="2:2">
      <c r="B7384" s="202"/>
    </row>
    <row r="7385" spans="2:2">
      <c r="B7385" s="202"/>
    </row>
    <row r="7386" spans="2:2">
      <c r="B7386" s="202"/>
    </row>
    <row r="7387" spans="2:2">
      <c r="B7387" s="202"/>
    </row>
    <row r="7388" spans="2:2">
      <c r="B7388" s="202"/>
    </row>
    <row r="7389" spans="2:2">
      <c r="B7389" s="202"/>
    </row>
    <row r="7390" spans="2:2">
      <c r="B7390" s="202"/>
    </row>
    <row r="7391" spans="2:2">
      <c r="B7391" s="202"/>
    </row>
    <row r="7392" spans="2:2">
      <c r="B7392" s="202"/>
    </row>
    <row r="7393" spans="2:2">
      <c r="B7393" s="202"/>
    </row>
    <row r="7394" spans="2:2">
      <c r="B7394" s="202"/>
    </row>
    <row r="7395" spans="2:2">
      <c r="B7395" s="202"/>
    </row>
    <row r="7396" spans="2:2">
      <c r="B7396" s="202"/>
    </row>
    <row r="7397" spans="2:2">
      <c r="B7397" s="202"/>
    </row>
    <row r="7398" spans="2:2">
      <c r="B7398" s="202"/>
    </row>
    <row r="7399" spans="2:2">
      <c r="B7399" s="202"/>
    </row>
    <row r="7400" spans="2:2">
      <c r="B7400" s="202"/>
    </row>
    <row r="7401" spans="2:2">
      <c r="B7401" s="202"/>
    </row>
    <row r="7402" spans="2:2">
      <c r="B7402" s="202"/>
    </row>
    <row r="7403" spans="2:2">
      <c r="B7403" s="202"/>
    </row>
    <row r="7404" spans="2:2">
      <c r="B7404" s="202"/>
    </row>
    <row r="7405" spans="2:2">
      <c r="B7405" s="202"/>
    </row>
    <row r="7406" spans="2:2">
      <c r="B7406" s="202"/>
    </row>
    <row r="7407" spans="2:2">
      <c r="B7407" s="202"/>
    </row>
    <row r="7408" spans="2:2">
      <c r="B7408" s="202"/>
    </row>
    <row r="7409" spans="2:2">
      <c r="B7409" s="202"/>
    </row>
    <row r="7410" spans="2:2">
      <c r="B7410" s="202"/>
    </row>
    <row r="7411" spans="2:2">
      <c r="B7411" s="202"/>
    </row>
    <row r="7412" spans="2:2">
      <c r="B7412" s="202"/>
    </row>
    <row r="7413" spans="2:2">
      <c r="B7413" s="202"/>
    </row>
    <row r="7414" spans="2:2">
      <c r="B7414" s="202"/>
    </row>
    <row r="7415" spans="2:2">
      <c r="B7415" s="202"/>
    </row>
    <row r="7416" spans="2:2">
      <c r="B7416" s="202"/>
    </row>
    <row r="7417" spans="2:2">
      <c r="B7417" s="202"/>
    </row>
    <row r="7418" spans="2:2">
      <c r="B7418" s="202"/>
    </row>
    <row r="7419" spans="2:2">
      <c r="B7419" s="202"/>
    </row>
    <row r="7420" spans="2:2">
      <c r="B7420" s="202"/>
    </row>
    <row r="7421" spans="2:2">
      <c r="B7421" s="202"/>
    </row>
    <row r="7422" spans="2:2">
      <c r="B7422" s="202"/>
    </row>
    <row r="7423" spans="2:2">
      <c r="B7423" s="202"/>
    </row>
    <row r="7424" spans="2:2">
      <c r="B7424" s="202"/>
    </row>
    <row r="7425" spans="2:2">
      <c r="B7425" s="202"/>
    </row>
    <row r="7426" spans="2:2">
      <c r="B7426" s="202"/>
    </row>
    <row r="7427" spans="2:2">
      <c r="B7427" s="202"/>
    </row>
    <row r="7428" spans="2:2">
      <c r="B7428" s="202"/>
    </row>
    <row r="7429" spans="2:2">
      <c r="B7429" s="202"/>
    </row>
    <row r="7430" spans="2:2">
      <c r="B7430" s="202"/>
    </row>
    <row r="7431" spans="2:2">
      <c r="B7431" s="202"/>
    </row>
    <row r="7432" spans="2:2">
      <c r="B7432" s="202"/>
    </row>
    <row r="7433" spans="2:2">
      <c r="B7433" s="202"/>
    </row>
    <row r="7434" spans="2:2">
      <c r="B7434" s="202"/>
    </row>
    <row r="7435" spans="2:2">
      <c r="B7435" s="202"/>
    </row>
    <row r="7436" spans="2:2">
      <c r="B7436" s="202"/>
    </row>
    <row r="7437" spans="2:2">
      <c r="B7437" s="202"/>
    </row>
    <row r="7438" spans="2:2">
      <c r="B7438" s="202"/>
    </row>
    <row r="7439" spans="2:2">
      <c r="B7439" s="202"/>
    </row>
    <row r="7440" spans="2:2">
      <c r="B7440" s="202"/>
    </row>
    <row r="7441" spans="2:2">
      <c r="B7441" s="202"/>
    </row>
    <row r="7442" spans="2:2">
      <c r="B7442" s="202"/>
    </row>
    <row r="7443" spans="2:2">
      <c r="B7443" s="202"/>
    </row>
    <row r="7444" spans="2:2">
      <c r="B7444" s="202"/>
    </row>
    <row r="7445" spans="2:2">
      <c r="B7445" s="202"/>
    </row>
    <row r="7446" spans="2:2">
      <c r="B7446" s="202"/>
    </row>
    <row r="7447" spans="2:2">
      <c r="B7447" s="202"/>
    </row>
    <row r="7448" spans="2:2">
      <c r="B7448" s="202"/>
    </row>
    <row r="7449" spans="2:2">
      <c r="B7449" s="202"/>
    </row>
    <row r="7450" spans="2:2">
      <c r="B7450" s="202"/>
    </row>
    <row r="7451" spans="2:2">
      <c r="B7451" s="202"/>
    </row>
    <row r="7452" spans="2:2">
      <c r="B7452" s="202"/>
    </row>
    <row r="7453" spans="2:2">
      <c r="B7453" s="202"/>
    </row>
    <row r="7454" spans="2:2">
      <c r="B7454" s="202"/>
    </row>
    <row r="7455" spans="2:2">
      <c r="B7455" s="202"/>
    </row>
    <row r="7456" spans="2:2">
      <c r="B7456" s="202"/>
    </row>
    <row r="7457" spans="2:2">
      <c r="B7457" s="202"/>
    </row>
    <row r="7458" spans="2:2">
      <c r="B7458" s="202"/>
    </row>
    <row r="7459" spans="2:2">
      <c r="B7459" s="202"/>
    </row>
    <row r="7460" spans="2:2">
      <c r="B7460" s="202"/>
    </row>
    <row r="7461" spans="2:2">
      <c r="B7461" s="202"/>
    </row>
    <row r="7462" spans="2:2">
      <c r="B7462" s="202"/>
    </row>
    <row r="7463" spans="2:2">
      <c r="B7463" s="202"/>
    </row>
    <row r="7464" spans="2:2">
      <c r="B7464" s="202"/>
    </row>
    <row r="7465" spans="2:2">
      <c r="B7465" s="202"/>
    </row>
    <row r="7466" spans="2:2">
      <c r="B7466" s="202"/>
    </row>
    <row r="7467" spans="2:2">
      <c r="B7467" s="202"/>
    </row>
    <row r="7468" spans="2:2">
      <c r="B7468" s="202"/>
    </row>
    <row r="7469" spans="2:2">
      <c r="B7469" s="202"/>
    </row>
    <row r="7470" spans="2:2">
      <c r="B7470" s="202"/>
    </row>
    <row r="7471" spans="2:2">
      <c r="B7471" s="202"/>
    </row>
    <row r="7472" spans="2:2">
      <c r="B7472" s="202"/>
    </row>
    <row r="7473" spans="2:2">
      <c r="B7473" s="202"/>
    </row>
    <row r="7474" spans="2:2">
      <c r="B7474" s="202"/>
    </row>
    <row r="7475" spans="2:2">
      <c r="B7475" s="202"/>
    </row>
    <row r="7476" spans="2:2">
      <c r="B7476" s="202"/>
    </row>
    <row r="7477" spans="2:2">
      <c r="B7477" s="202"/>
    </row>
    <row r="7478" spans="2:2">
      <c r="B7478" s="202"/>
    </row>
    <row r="7479" spans="2:2">
      <c r="B7479" s="202"/>
    </row>
    <row r="7480" spans="2:2">
      <c r="B7480" s="202"/>
    </row>
    <row r="7481" spans="2:2">
      <c r="B7481" s="202"/>
    </row>
    <row r="7482" spans="2:2">
      <c r="B7482" s="202"/>
    </row>
    <row r="7483" spans="2:2">
      <c r="B7483" s="202"/>
    </row>
    <row r="7484" spans="2:2">
      <c r="B7484" s="202"/>
    </row>
    <row r="7485" spans="2:2">
      <c r="B7485" s="202"/>
    </row>
    <row r="7486" spans="2:2">
      <c r="B7486" s="202"/>
    </row>
    <row r="7487" spans="2:2">
      <c r="B7487" s="202"/>
    </row>
    <row r="7488" spans="2:2">
      <c r="B7488" s="202"/>
    </row>
    <row r="7489" spans="2:2">
      <c r="B7489" s="202"/>
    </row>
    <row r="7490" spans="2:2">
      <c r="B7490" s="202"/>
    </row>
    <row r="7491" spans="2:2">
      <c r="B7491" s="202"/>
    </row>
    <row r="7492" spans="2:2">
      <c r="B7492" s="202"/>
    </row>
    <row r="7493" spans="2:2">
      <c r="B7493" s="202"/>
    </row>
    <row r="7494" spans="2:2">
      <c r="B7494" s="202"/>
    </row>
    <row r="7495" spans="2:2">
      <c r="B7495" s="202"/>
    </row>
    <row r="7496" spans="2:2">
      <c r="B7496" s="202"/>
    </row>
    <row r="7497" spans="2:2">
      <c r="B7497" s="202"/>
    </row>
    <row r="7498" spans="2:2">
      <c r="B7498" s="202"/>
    </row>
    <row r="7499" spans="2:2">
      <c r="B7499" s="202"/>
    </row>
    <row r="7500" spans="2:2">
      <c r="B7500" s="202"/>
    </row>
    <row r="7501" spans="2:2">
      <c r="B7501" s="202"/>
    </row>
    <row r="7502" spans="2:2">
      <c r="B7502" s="202"/>
    </row>
    <row r="7503" spans="2:2">
      <c r="B7503" s="202"/>
    </row>
    <row r="7504" spans="2:2">
      <c r="B7504" s="202"/>
    </row>
    <row r="7505" spans="2:2">
      <c r="B7505" s="202"/>
    </row>
    <row r="7506" spans="2:2">
      <c r="B7506" s="202"/>
    </row>
    <row r="7507" spans="2:2">
      <c r="B7507" s="202"/>
    </row>
    <row r="7508" spans="2:2">
      <c r="B7508" s="202"/>
    </row>
    <row r="7509" spans="2:2">
      <c r="B7509" s="202"/>
    </row>
    <row r="7510" spans="2:2">
      <c r="B7510" s="202"/>
    </row>
    <row r="7511" spans="2:2">
      <c r="B7511" s="202"/>
    </row>
    <row r="7512" spans="2:2">
      <c r="B7512" s="202"/>
    </row>
    <row r="7513" spans="2:2">
      <c r="B7513" s="202"/>
    </row>
    <row r="7514" spans="2:2">
      <c r="B7514" s="202"/>
    </row>
    <row r="7515" spans="2:2">
      <c r="B7515" s="202"/>
    </row>
    <row r="7516" spans="2:2">
      <c r="B7516" s="202"/>
    </row>
    <row r="7517" spans="2:2">
      <c r="B7517" s="202"/>
    </row>
    <row r="7518" spans="2:2">
      <c r="B7518" s="202"/>
    </row>
    <row r="7519" spans="2:2">
      <c r="B7519" s="202"/>
    </row>
    <row r="7520" spans="2:2">
      <c r="B7520" s="202"/>
    </row>
    <row r="7521" spans="2:2">
      <c r="B7521" s="202"/>
    </row>
    <row r="7522" spans="2:2">
      <c r="B7522" s="202"/>
    </row>
    <row r="7523" spans="2:2">
      <c r="B7523" s="202"/>
    </row>
    <row r="7524" spans="2:2">
      <c r="B7524" s="202"/>
    </row>
    <row r="7525" spans="2:2">
      <c r="B7525" s="202"/>
    </row>
    <row r="7526" spans="2:2">
      <c r="B7526" s="202"/>
    </row>
    <row r="7527" spans="2:2">
      <c r="B7527" s="202"/>
    </row>
    <row r="7528" spans="2:2">
      <c r="B7528" s="202"/>
    </row>
    <row r="7529" spans="2:2">
      <c r="B7529" s="202"/>
    </row>
    <row r="7530" spans="2:2">
      <c r="B7530" s="202"/>
    </row>
    <row r="7531" spans="2:2">
      <c r="B7531" s="202"/>
    </row>
    <row r="7532" spans="2:2">
      <c r="B7532" s="202"/>
    </row>
    <row r="7533" spans="2:2">
      <c r="B7533" s="202"/>
    </row>
    <row r="7534" spans="2:2">
      <c r="B7534" s="202"/>
    </row>
    <row r="7535" spans="2:2">
      <c r="B7535" s="202"/>
    </row>
    <row r="7536" spans="2:2">
      <c r="B7536" s="202"/>
    </row>
    <row r="7537" spans="2:2">
      <c r="B7537" s="202"/>
    </row>
    <row r="7538" spans="2:2">
      <c r="B7538" s="202"/>
    </row>
    <row r="7539" spans="2:2">
      <c r="B7539" s="202"/>
    </row>
    <row r="7540" spans="2:2">
      <c r="B7540" s="202"/>
    </row>
    <row r="7541" spans="2:2">
      <c r="B7541" s="202"/>
    </row>
    <row r="7542" spans="2:2">
      <c r="B7542" s="202"/>
    </row>
    <row r="7543" spans="2:2">
      <c r="B7543" s="202"/>
    </row>
    <row r="7544" spans="2:2">
      <c r="B7544" s="202"/>
    </row>
    <row r="7545" spans="2:2">
      <c r="B7545" s="202"/>
    </row>
    <row r="7546" spans="2:2">
      <c r="B7546" s="202"/>
    </row>
    <row r="7547" spans="2:2">
      <c r="B7547" s="202"/>
    </row>
    <row r="7548" spans="2:2">
      <c r="B7548" s="202"/>
    </row>
    <row r="7549" spans="2:2">
      <c r="B7549" s="202"/>
    </row>
    <row r="7550" spans="2:2">
      <c r="B7550" s="202"/>
    </row>
    <row r="7551" spans="2:2">
      <c r="B7551" s="202"/>
    </row>
    <row r="7552" spans="2:2">
      <c r="B7552" s="202"/>
    </row>
    <row r="7553" spans="2:2">
      <c r="B7553" s="202"/>
    </row>
    <row r="7554" spans="2:2">
      <c r="B7554" s="202"/>
    </row>
    <row r="7555" spans="2:2">
      <c r="B7555" s="202"/>
    </row>
    <row r="7556" spans="2:2">
      <c r="B7556" s="202"/>
    </row>
    <row r="7557" spans="2:2">
      <c r="B7557" s="202"/>
    </row>
    <row r="7558" spans="2:2">
      <c r="B7558" s="202"/>
    </row>
    <row r="7559" spans="2:2">
      <c r="B7559" s="202"/>
    </row>
    <row r="7560" spans="2:2">
      <c r="B7560" s="202"/>
    </row>
    <row r="7561" spans="2:2">
      <c r="B7561" s="202"/>
    </row>
    <row r="7562" spans="2:2">
      <c r="B7562" s="202"/>
    </row>
    <row r="7563" spans="2:2">
      <c r="B7563" s="202"/>
    </row>
    <row r="7564" spans="2:2">
      <c r="B7564" s="202"/>
    </row>
    <row r="7565" spans="2:2">
      <c r="B7565" s="202"/>
    </row>
    <row r="7566" spans="2:2">
      <c r="B7566" s="202"/>
    </row>
    <row r="7567" spans="2:2">
      <c r="B7567" s="202"/>
    </row>
    <row r="7568" spans="2:2">
      <c r="B7568" s="202"/>
    </row>
    <row r="7569" spans="2:2">
      <c r="B7569" s="202"/>
    </row>
    <row r="7570" spans="2:2">
      <c r="B7570" s="202"/>
    </row>
    <row r="7571" spans="2:2">
      <c r="B7571" s="202"/>
    </row>
    <row r="7572" spans="2:2">
      <c r="B7572" s="202"/>
    </row>
    <row r="7573" spans="2:2">
      <c r="B7573" s="202"/>
    </row>
    <row r="7574" spans="2:2">
      <c r="B7574" s="202"/>
    </row>
    <row r="7575" spans="2:2">
      <c r="B7575" s="202"/>
    </row>
    <row r="7576" spans="2:2">
      <c r="B7576" s="202"/>
    </row>
    <row r="7577" spans="2:2">
      <c r="B7577" s="202"/>
    </row>
    <row r="7578" spans="2:2">
      <c r="B7578" s="202"/>
    </row>
    <row r="7579" spans="2:2">
      <c r="B7579" s="202"/>
    </row>
    <row r="7580" spans="2:2">
      <c r="B7580" s="202"/>
    </row>
    <row r="7581" spans="2:2">
      <c r="B7581" s="202"/>
    </row>
    <row r="7582" spans="2:2">
      <c r="B7582" s="202"/>
    </row>
    <row r="7583" spans="2:2">
      <c r="B7583" s="202"/>
    </row>
    <row r="7584" spans="2:2">
      <c r="B7584" s="202"/>
    </row>
    <row r="7585" spans="2:2">
      <c r="B7585" s="202"/>
    </row>
    <row r="7586" spans="2:2">
      <c r="B7586" s="202"/>
    </row>
    <row r="7587" spans="2:2">
      <c r="B7587" s="202"/>
    </row>
    <row r="7588" spans="2:2">
      <c r="B7588" s="202"/>
    </row>
    <row r="7589" spans="2:2">
      <c r="B7589" s="202"/>
    </row>
    <row r="7590" spans="2:2">
      <c r="B7590" s="202"/>
    </row>
    <row r="7591" spans="2:2">
      <c r="B7591" s="202"/>
    </row>
    <row r="7592" spans="2:2">
      <c r="B7592" s="202"/>
    </row>
    <row r="7593" spans="2:2">
      <c r="B7593" s="202"/>
    </row>
    <row r="7594" spans="2:2">
      <c r="B7594" s="202"/>
    </row>
    <row r="7595" spans="2:2">
      <c r="B7595" s="202"/>
    </row>
    <row r="7596" spans="2:2">
      <c r="B7596" s="202"/>
    </row>
    <row r="7597" spans="2:2">
      <c r="B7597" s="202"/>
    </row>
    <row r="7598" spans="2:2">
      <c r="B7598" s="202"/>
    </row>
    <row r="7599" spans="2:2">
      <c r="B7599" s="202"/>
    </row>
    <row r="7600" spans="2:2">
      <c r="B7600" s="202"/>
    </row>
    <row r="7601" spans="2:2">
      <c r="B7601" s="202"/>
    </row>
    <row r="7602" spans="2:2">
      <c r="B7602" s="202"/>
    </row>
    <row r="7603" spans="2:2">
      <c r="B7603" s="202"/>
    </row>
    <row r="7604" spans="2:2">
      <c r="B7604" s="202"/>
    </row>
    <row r="7605" spans="2:2">
      <c r="B7605" s="202"/>
    </row>
    <row r="7606" spans="2:2">
      <c r="B7606" s="202"/>
    </row>
    <row r="7607" spans="2:2">
      <c r="B7607" s="202"/>
    </row>
    <row r="7608" spans="2:2">
      <c r="B7608" s="202"/>
    </row>
    <row r="7609" spans="2:2">
      <c r="B7609" s="202"/>
    </row>
    <row r="7610" spans="2:2">
      <c r="B7610" s="202"/>
    </row>
    <row r="7611" spans="2:2">
      <c r="B7611" s="202"/>
    </row>
    <row r="7612" spans="2:2">
      <c r="B7612" s="202"/>
    </row>
    <row r="7613" spans="2:2">
      <c r="B7613" s="202"/>
    </row>
    <row r="7614" spans="2:2">
      <c r="B7614" s="202"/>
    </row>
    <row r="7615" spans="2:2">
      <c r="B7615" s="202"/>
    </row>
    <row r="7616" spans="2:2">
      <c r="B7616" s="202"/>
    </row>
    <row r="7617" spans="2:2">
      <c r="B7617" s="202"/>
    </row>
    <row r="7618" spans="2:2">
      <c r="B7618" s="202"/>
    </row>
    <row r="7619" spans="2:2">
      <c r="B7619" s="202"/>
    </row>
    <row r="7620" spans="2:2">
      <c r="B7620" s="202"/>
    </row>
    <row r="7621" spans="2:2">
      <c r="B7621" s="202"/>
    </row>
    <row r="7622" spans="2:2">
      <c r="B7622" s="202"/>
    </row>
    <row r="7623" spans="2:2">
      <c r="B7623" s="202"/>
    </row>
    <row r="7624" spans="2:2">
      <c r="B7624" s="202"/>
    </row>
    <row r="7625" spans="2:2">
      <c r="B7625" s="202"/>
    </row>
    <row r="7626" spans="2:2">
      <c r="B7626" s="202"/>
    </row>
    <row r="7627" spans="2:2">
      <c r="B7627" s="202"/>
    </row>
    <row r="7628" spans="2:2">
      <c r="B7628" s="202"/>
    </row>
    <row r="7629" spans="2:2">
      <c r="B7629" s="202"/>
    </row>
    <row r="7630" spans="2:2">
      <c r="B7630" s="202"/>
    </row>
    <row r="7631" spans="2:2">
      <c r="B7631" s="202"/>
    </row>
    <row r="7632" spans="2:2">
      <c r="B7632" s="202"/>
    </row>
    <row r="7633" spans="2:2">
      <c r="B7633" s="202"/>
    </row>
    <row r="7634" spans="2:2">
      <c r="B7634" s="202"/>
    </row>
    <row r="7635" spans="2:2">
      <c r="B7635" s="202"/>
    </row>
    <row r="7636" spans="2:2">
      <c r="B7636" s="202"/>
    </row>
    <row r="7637" spans="2:2">
      <c r="B7637" s="202"/>
    </row>
    <row r="7638" spans="2:2">
      <c r="B7638" s="202"/>
    </row>
    <row r="7639" spans="2:2">
      <c r="B7639" s="202"/>
    </row>
    <row r="7640" spans="2:2">
      <c r="B7640" s="202"/>
    </row>
    <row r="7641" spans="2:2">
      <c r="B7641" s="202"/>
    </row>
    <row r="7642" spans="2:2">
      <c r="B7642" s="202"/>
    </row>
    <row r="7643" spans="2:2">
      <c r="B7643" s="202"/>
    </row>
    <row r="7644" spans="2:2">
      <c r="B7644" s="202"/>
    </row>
    <row r="7645" spans="2:2">
      <c r="B7645" s="202"/>
    </row>
    <row r="7646" spans="2:2">
      <c r="B7646" s="202"/>
    </row>
    <row r="7647" spans="2:2">
      <c r="B7647" s="202"/>
    </row>
    <row r="7648" spans="2:2">
      <c r="B7648" s="202"/>
    </row>
    <row r="7649" spans="2:2">
      <c r="B7649" s="202"/>
    </row>
    <row r="7650" spans="2:2">
      <c r="B7650" s="202"/>
    </row>
    <row r="7651" spans="2:2">
      <c r="B7651" s="202"/>
    </row>
    <row r="7652" spans="2:2">
      <c r="B7652" s="202"/>
    </row>
    <row r="7653" spans="2:2">
      <c r="B7653" s="202"/>
    </row>
    <row r="7654" spans="2:2">
      <c r="B7654" s="202"/>
    </row>
    <row r="7655" spans="2:2">
      <c r="B7655" s="202"/>
    </row>
    <row r="7656" spans="2:2">
      <c r="B7656" s="202"/>
    </row>
    <row r="7657" spans="2:2">
      <c r="B7657" s="202"/>
    </row>
    <row r="7658" spans="2:2">
      <c r="B7658" s="202"/>
    </row>
    <row r="7659" spans="2:2">
      <c r="B7659" s="202"/>
    </row>
    <row r="7660" spans="2:2">
      <c r="B7660" s="202"/>
    </row>
    <row r="7661" spans="2:2">
      <c r="B7661" s="202"/>
    </row>
    <row r="7662" spans="2:2">
      <c r="B7662" s="202"/>
    </row>
    <row r="7663" spans="2:2">
      <c r="B7663" s="202"/>
    </row>
    <row r="7664" spans="2:2">
      <c r="B7664" s="202"/>
    </row>
    <row r="7665" spans="2:2">
      <c r="B7665" s="202"/>
    </row>
    <row r="7666" spans="2:2">
      <c r="B7666" s="202"/>
    </row>
    <row r="7667" spans="2:2">
      <c r="B7667" s="202"/>
    </row>
    <row r="7668" spans="2:2">
      <c r="B7668" s="202"/>
    </row>
    <row r="7669" spans="2:2">
      <c r="B7669" s="202"/>
    </row>
    <row r="7670" spans="2:2">
      <c r="B7670" s="202"/>
    </row>
    <row r="7671" spans="2:2">
      <c r="B7671" s="202"/>
    </row>
    <row r="7672" spans="2:2">
      <c r="B7672" s="202"/>
    </row>
    <row r="7673" spans="2:2">
      <c r="B7673" s="202"/>
    </row>
    <row r="7674" spans="2:2">
      <c r="B7674" s="202"/>
    </row>
    <row r="7675" spans="2:2">
      <c r="B7675" s="202"/>
    </row>
    <row r="7676" spans="2:2">
      <c r="B7676" s="202"/>
    </row>
    <row r="7677" spans="2:2">
      <c r="B7677" s="202"/>
    </row>
    <row r="7678" spans="2:2">
      <c r="B7678" s="202"/>
    </row>
    <row r="7679" spans="2:2">
      <c r="B7679" s="202"/>
    </row>
    <row r="7680" spans="2:2">
      <c r="B7680" s="202"/>
    </row>
    <row r="7681" spans="2:2">
      <c r="B7681" s="202"/>
    </row>
    <row r="7682" spans="2:2">
      <c r="B7682" s="202"/>
    </row>
    <row r="7683" spans="2:2">
      <c r="B7683" s="202"/>
    </row>
    <row r="7684" spans="2:2">
      <c r="B7684" s="202"/>
    </row>
    <row r="7685" spans="2:2">
      <c r="B7685" s="202"/>
    </row>
    <row r="7686" spans="2:2">
      <c r="B7686" s="202"/>
    </row>
    <row r="7687" spans="2:2">
      <c r="B7687" s="202"/>
    </row>
    <row r="7688" spans="2:2">
      <c r="B7688" s="202"/>
    </row>
    <row r="7689" spans="2:2">
      <c r="B7689" s="202"/>
    </row>
    <row r="7690" spans="2:2">
      <c r="B7690" s="202"/>
    </row>
    <row r="7691" spans="2:2">
      <c r="B7691" s="202"/>
    </row>
    <row r="7692" spans="2:2">
      <c r="B7692" s="202"/>
    </row>
    <row r="7693" spans="2:2">
      <c r="B7693" s="202"/>
    </row>
    <row r="7694" spans="2:2">
      <c r="B7694" s="202"/>
    </row>
    <row r="7695" spans="2:2">
      <c r="B7695" s="202"/>
    </row>
    <row r="7696" spans="2:2">
      <c r="B7696" s="202"/>
    </row>
    <row r="7697" spans="2:2">
      <c r="B7697" s="202"/>
    </row>
    <row r="7698" spans="2:2">
      <c r="B7698" s="202"/>
    </row>
    <row r="7699" spans="2:2">
      <c r="B7699" s="202"/>
    </row>
    <row r="7700" spans="2:2">
      <c r="B7700" s="202"/>
    </row>
    <row r="7701" spans="2:2">
      <c r="B7701" s="202"/>
    </row>
    <row r="7702" spans="2:2">
      <c r="B7702" s="202"/>
    </row>
    <row r="7703" spans="2:2">
      <c r="B7703" s="202"/>
    </row>
    <row r="7704" spans="2:2">
      <c r="B7704" s="202"/>
    </row>
    <row r="7705" spans="2:2">
      <c r="B7705" s="202"/>
    </row>
    <row r="7706" spans="2:2">
      <c r="B7706" s="202"/>
    </row>
    <row r="7707" spans="2:2">
      <c r="B7707" s="202"/>
    </row>
    <row r="7708" spans="2:2">
      <c r="B7708" s="202"/>
    </row>
    <row r="7709" spans="2:2">
      <c r="B7709" s="202"/>
    </row>
    <row r="7710" spans="2:2">
      <c r="B7710" s="202"/>
    </row>
    <row r="7711" spans="2:2">
      <c r="B7711" s="202"/>
    </row>
    <row r="7712" spans="2:2">
      <c r="B7712" s="202"/>
    </row>
    <row r="7713" spans="2:2">
      <c r="B7713" s="202"/>
    </row>
    <row r="7714" spans="2:2">
      <c r="B7714" s="202"/>
    </row>
    <row r="7715" spans="2:2">
      <c r="B7715" s="202"/>
    </row>
    <row r="7716" spans="2:2">
      <c r="B7716" s="202"/>
    </row>
    <row r="7717" spans="2:2">
      <c r="B7717" s="202"/>
    </row>
    <row r="7718" spans="2:2">
      <c r="B7718" s="202"/>
    </row>
    <row r="7719" spans="2:2">
      <c r="B7719" s="202"/>
    </row>
    <row r="7720" spans="2:2">
      <c r="B7720" s="202"/>
    </row>
    <row r="7721" spans="2:2">
      <c r="B7721" s="202"/>
    </row>
    <row r="7722" spans="2:2">
      <c r="B7722" s="202"/>
    </row>
    <row r="7723" spans="2:2">
      <c r="B7723" s="202"/>
    </row>
    <row r="7724" spans="2:2">
      <c r="B7724" s="202"/>
    </row>
    <row r="7725" spans="2:2">
      <c r="B7725" s="202"/>
    </row>
    <row r="7726" spans="2:2">
      <c r="B7726" s="202"/>
    </row>
    <row r="7727" spans="2:2">
      <c r="B7727" s="202"/>
    </row>
    <row r="7728" spans="2:2">
      <c r="B7728" s="202"/>
    </row>
    <row r="7729" spans="2:2">
      <c r="B7729" s="202"/>
    </row>
    <row r="7730" spans="2:2">
      <c r="B7730" s="202"/>
    </row>
    <row r="7731" spans="2:2">
      <c r="B7731" s="202"/>
    </row>
    <row r="7732" spans="2:2">
      <c r="B7732" s="202"/>
    </row>
    <row r="7733" spans="2:2">
      <c r="B7733" s="202"/>
    </row>
    <row r="7734" spans="2:2">
      <c r="B7734" s="202"/>
    </row>
    <row r="7735" spans="2:2">
      <c r="B7735" s="202"/>
    </row>
    <row r="7736" spans="2:2">
      <c r="B7736" s="202"/>
    </row>
    <row r="7737" spans="2:2">
      <c r="B7737" s="202"/>
    </row>
    <row r="7738" spans="2:2">
      <c r="B7738" s="202"/>
    </row>
    <row r="7739" spans="2:2">
      <c r="B7739" s="202"/>
    </row>
    <row r="7740" spans="2:2">
      <c r="B7740" s="202"/>
    </row>
    <row r="7741" spans="2:2">
      <c r="B7741" s="202"/>
    </row>
    <row r="7742" spans="2:2">
      <c r="B7742" s="202"/>
    </row>
    <row r="7743" spans="2:2">
      <c r="B7743" s="202"/>
    </row>
    <row r="7744" spans="2:2">
      <c r="B7744" s="202"/>
    </row>
    <row r="7745" spans="2:2">
      <c r="B7745" s="202"/>
    </row>
    <row r="7746" spans="2:2">
      <c r="B7746" s="202"/>
    </row>
    <row r="7747" spans="2:2">
      <c r="B7747" s="202"/>
    </row>
    <row r="7748" spans="2:2">
      <c r="B7748" s="202"/>
    </row>
    <row r="7749" spans="2:2">
      <c r="B7749" s="202"/>
    </row>
    <row r="7750" spans="2:2">
      <c r="B7750" s="202"/>
    </row>
    <row r="7751" spans="2:2">
      <c r="B7751" s="202"/>
    </row>
    <row r="7752" spans="2:2">
      <c r="B7752" s="202"/>
    </row>
    <row r="7753" spans="2:2">
      <c r="B7753" s="202"/>
    </row>
    <row r="7754" spans="2:2">
      <c r="B7754" s="202"/>
    </row>
    <row r="7755" spans="2:2">
      <c r="B7755" s="202"/>
    </row>
    <row r="7756" spans="2:2">
      <c r="B7756" s="202"/>
    </row>
    <row r="7757" spans="2:2">
      <c r="B7757" s="202"/>
    </row>
    <row r="7758" spans="2:2">
      <c r="B7758" s="202"/>
    </row>
    <row r="7759" spans="2:2">
      <c r="B7759" s="202"/>
    </row>
    <row r="7760" spans="2:2">
      <c r="B7760" s="202"/>
    </row>
    <row r="7761" spans="2:2">
      <c r="B7761" s="202"/>
    </row>
    <row r="7762" spans="2:2">
      <c r="B7762" s="202"/>
    </row>
    <row r="7763" spans="2:2">
      <c r="B7763" s="202"/>
    </row>
    <row r="7764" spans="2:2">
      <c r="B7764" s="202"/>
    </row>
    <row r="7765" spans="2:2">
      <c r="B7765" s="202"/>
    </row>
    <row r="7766" spans="2:2">
      <c r="B7766" s="202"/>
    </row>
    <row r="7767" spans="2:2">
      <c r="B7767" s="202"/>
    </row>
    <row r="7768" spans="2:2">
      <c r="B7768" s="202"/>
    </row>
    <row r="7769" spans="2:2">
      <c r="B7769" s="202"/>
    </row>
    <row r="7770" spans="2:2">
      <c r="B7770" s="202"/>
    </row>
    <row r="7771" spans="2:2">
      <c r="B7771" s="202"/>
    </row>
    <row r="7772" spans="2:2">
      <c r="B7772" s="202"/>
    </row>
    <row r="7773" spans="2:2">
      <c r="B7773" s="202"/>
    </row>
    <row r="7774" spans="2:2">
      <c r="B7774" s="202"/>
    </row>
    <row r="7775" spans="2:2">
      <c r="B7775" s="202"/>
    </row>
    <row r="7776" spans="2:2">
      <c r="B7776" s="202"/>
    </row>
    <row r="7777" spans="2:2">
      <c r="B7777" s="202"/>
    </row>
    <row r="7778" spans="2:2">
      <c r="B7778" s="202"/>
    </row>
    <row r="7779" spans="2:2">
      <c r="B7779" s="202"/>
    </row>
    <row r="7780" spans="2:2">
      <c r="B7780" s="202"/>
    </row>
    <row r="7781" spans="2:2">
      <c r="B7781" s="202"/>
    </row>
    <row r="7782" spans="2:2">
      <c r="B7782" s="202"/>
    </row>
    <row r="7783" spans="2:2">
      <c r="B7783" s="202"/>
    </row>
    <row r="7784" spans="2:2">
      <c r="B7784" s="202"/>
    </row>
    <row r="7785" spans="2:2">
      <c r="B7785" s="202"/>
    </row>
    <row r="7786" spans="2:2">
      <c r="B7786" s="202"/>
    </row>
    <row r="7787" spans="2:2">
      <c r="B7787" s="202"/>
    </row>
    <row r="7788" spans="2:2">
      <c r="B7788" s="202"/>
    </row>
    <row r="7789" spans="2:2">
      <c r="B7789" s="202"/>
    </row>
    <row r="7790" spans="2:2">
      <c r="B7790" s="202"/>
    </row>
    <row r="7791" spans="2:2">
      <c r="B7791" s="202"/>
    </row>
    <row r="7792" spans="2:2">
      <c r="B7792" s="202"/>
    </row>
    <row r="7793" spans="2:2">
      <c r="B7793" s="202"/>
    </row>
    <row r="7794" spans="2:2">
      <c r="B7794" s="202"/>
    </row>
    <row r="7795" spans="2:2">
      <c r="B7795" s="202"/>
    </row>
    <row r="7796" spans="2:2">
      <c r="B7796" s="202"/>
    </row>
    <row r="7797" spans="2:2">
      <c r="B7797" s="202"/>
    </row>
    <row r="7798" spans="2:2">
      <c r="B7798" s="202"/>
    </row>
    <row r="7799" spans="2:2">
      <c r="B7799" s="202"/>
    </row>
    <row r="7800" spans="2:2">
      <c r="B7800" s="202"/>
    </row>
    <row r="7801" spans="2:2">
      <c r="B7801" s="202"/>
    </row>
    <row r="7802" spans="2:2">
      <c r="B7802" s="202"/>
    </row>
    <row r="7803" spans="2:2">
      <c r="B7803" s="202"/>
    </row>
    <row r="7804" spans="2:2">
      <c r="B7804" s="202"/>
    </row>
    <row r="7805" spans="2:2">
      <c r="B7805" s="202"/>
    </row>
    <row r="7806" spans="2:2">
      <c r="B7806" s="202"/>
    </row>
    <row r="7807" spans="2:2">
      <c r="B7807" s="202"/>
    </row>
    <row r="7808" spans="2:2">
      <c r="B7808" s="202"/>
    </row>
    <row r="7809" spans="2:2">
      <c r="B7809" s="202"/>
    </row>
    <row r="7810" spans="2:2">
      <c r="B7810" s="202"/>
    </row>
    <row r="7811" spans="2:2">
      <c r="B7811" s="202"/>
    </row>
    <row r="7812" spans="2:2">
      <c r="B7812" s="202"/>
    </row>
    <row r="7813" spans="2:2">
      <c r="B7813" s="202"/>
    </row>
    <row r="7814" spans="2:2">
      <c r="B7814" s="202"/>
    </row>
    <row r="7815" spans="2:2">
      <c r="B7815" s="202"/>
    </row>
    <row r="7816" spans="2:2">
      <c r="B7816" s="202"/>
    </row>
    <row r="7817" spans="2:2">
      <c r="B7817" s="202"/>
    </row>
    <row r="7818" spans="2:2">
      <c r="B7818" s="202"/>
    </row>
    <row r="7819" spans="2:2">
      <c r="B7819" s="202"/>
    </row>
    <row r="7820" spans="2:2">
      <c r="B7820" s="202"/>
    </row>
    <row r="7821" spans="2:2">
      <c r="B7821" s="202"/>
    </row>
    <row r="7822" spans="2:2">
      <c r="B7822" s="202"/>
    </row>
    <row r="7823" spans="2:2">
      <c r="B7823" s="202"/>
    </row>
    <row r="7824" spans="2:2">
      <c r="B7824" s="202"/>
    </row>
    <row r="7825" spans="2:2">
      <c r="B7825" s="202"/>
    </row>
    <row r="7826" spans="2:2">
      <c r="B7826" s="202"/>
    </row>
    <row r="7827" spans="2:2">
      <c r="B7827" s="202"/>
    </row>
    <row r="7828" spans="2:2">
      <c r="B7828" s="202"/>
    </row>
    <row r="7829" spans="2:2">
      <c r="B7829" s="202"/>
    </row>
    <row r="7830" spans="2:2">
      <c r="B7830" s="202"/>
    </row>
    <row r="7831" spans="2:2">
      <c r="B7831" s="202"/>
    </row>
    <row r="7832" spans="2:2">
      <c r="B7832" s="202"/>
    </row>
    <row r="7833" spans="2:2">
      <c r="B7833" s="202"/>
    </row>
    <row r="7834" spans="2:2">
      <c r="B7834" s="202"/>
    </row>
    <row r="7835" spans="2:2">
      <c r="B7835" s="202"/>
    </row>
    <row r="7836" spans="2:2">
      <c r="B7836" s="202"/>
    </row>
    <row r="7837" spans="2:2">
      <c r="B7837" s="202"/>
    </row>
    <row r="7838" spans="2:2">
      <c r="B7838" s="202"/>
    </row>
    <row r="7839" spans="2:2">
      <c r="B7839" s="202"/>
    </row>
    <row r="7840" spans="2:2">
      <c r="B7840" s="202"/>
    </row>
    <row r="7841" spans="2:2">
      <c r="B7841" s="202"/>
    </row>
    <row r="7842" spans="2:2">
      <c r="B7842" s="202"/>
    </row>
    <row r="7843" spans="2:2">
      <c r="B7843" s="202"/>
    </row>
    <row r="7844" spans="2:2">
      <c r="B7844" s="202"/>
    </row>
    <row r="7845" spans="2:2">
      <c r="B7845" s="202"/>
    </row>
    <row r="7846" spans="2:2">
      <c r="B7846" s="202"/>
    </row>
    <row r="7847" spans="2:2">
      <c r="B7847" s="202"/>
    </row>
    <row r="7848" spans="2:2">
      <c r="B7848" s="202"/>
    </row>
    <row r="7849" spans="2:2">
      <c r="B7849" s="202"/>
    </row>
    <row r="7850" spans="2:2">
      <c r="B7850" s="202"/>
    </row>
    <row r="7851" spans="2:2">
      <c r="B7851" s="202"/>
    </row>
    <row r="7852" spans="2:2">
      <c r="B7852" s="202"/>
    </row>
    <row r="7853" spans="2:2">
      <c r="B7853" s="202"/>
    </row>
    <row r="7854" spans="2:2">
      <c r="B7854" s="202"/>
    </row>
    <row r="7855" spans="2:2">
      <c r="B7855" s="202"/>
    </row>
    <row r="7856" spans="2:2">
      <c r="B7856" s="202"/>
    </row>
    <row r="7857" spans="2:2">
      <c r="B7857" s="202"/>
    </row>
    <row r="7858" spans="2:2">
      <c r="B7858" s="202"/>
    </row>
    <row r="7859" spans="2:2">
      <c r="B7859" s="202"/>
    </row>
    <row r="7860" spans="2:2">
      <c r="B7860" s="202"/>
    </row>
    <row r="7861" spans="2:2">
      <c r="B7861" s="202"/>
    </row>
    <row r="7862" spans="2:2">
      <c r="B7862" s="202"/>
    </row>
    <row r="7863" spans="2:2">
      <c r="B7863" s="202"/>
    </row>
    <row r="7864" spans="2:2">
      <c r="B7864" s="202"/>
    </row>
    <row r="7865" spans="2:2">
      <c r="B7865" s="202"/>
    </row>
    <row r="7866" spans="2:2">
      <c r="B7866" s="202"/>
    </row>
    <row r="7867" spans="2:2">
      <c r="B7867" s="202"/>
    </row>
    <row r="7868" spans="2:2">
      <c r="B7868" s="202"/>
    </row>
    <row r="7869" spans="2:2">
      <c r="B7869" s="202"/>
    </row>
    <row r="7870" spans="2:2">
      <c r="B7870" s="202"/>
    </row>
    <row r="7871" spans="2:2">
      <c r="B7871" s="202"/>
    </row>
    <row r="7872" spans="2:2">
      <c r="B7872" s="202"/>
    </row>
    <row r="7873" spans="2:2">
      <c r="B7873" s="202"/>
    </row>
    <row r="7874" spans="2:2">
      <c r="B7874" s="202"/>
    </row>
    <row r="7875" spans="2:2">
      <c r="B7875" s="202"/>
    </row>
    <row r="7876" spans="2:2">
      <c r="B7876" s="202"/>
    </row>
    <row r="7877" spans="2:2">
      <c r="B7877" s="202"/>
    </row>
    <row r="7878" spans="2:2">
      <c r="B7878" s="202"/>
    </row>
    <row r="7879" spans="2:2">
      <c r="B7879" s="202"/>
    </row>
    <row r="7880" spans="2:2">
      <c r="B7880" s="202"/>
    </row>
    <row r="7881" spans="2:2">
      <c r="B7881" s="202"/>
    </row>
    <row r="7882" spans="2:2">
      <c r="B7882" s="202"/>
    </row>
    <row r="7883" spans="2:2">
      <c r="B7883" s="202"/>
    </row>
    <row r="7884" spans="2:2">
      <c r="B7884" s="202"/>
    </row>
    <row r="7885" spans="2:2">
      <c r="B7885" s="202"/>
    </row>
    <row r="7886" spans="2:2">
      <c r="B7886" s="202"/>
    </row>
    <row r="7887" spans="2:2">
      <c r="B7887" s="202"/>
    </row>
    <row r="7888" spans="2:2">
      <c r="B7888" s="202"/>
    </row>
    <row r="7889" spans="2:2">
      <c r="B7889" s="202"/>
    </row>
    <row r="7890" spans="2:2">
      <c r="B7890" s="202"/>
    </row>
    <row r="7891" spans="2:2">
      <c r="B7891" s="202"/>
    </row>
    <row r="7892" spans="2:2">
      <c r="B7892" s="202"/>
    </row>
    <row r="7893" spans="2:2">
      <c r="B7893" s="202"/>
    </row>
    <row r="7894" spans="2:2">
      <c r="B7894" s="202"/>
    </row>
    <row r="7895" spans="2:2">
      <c r="B7895" s="202"/>
    </row>
    <row r="7896" spans="2:2">
      <c r="B7896" s="202"/>
    </row>
    <row r="7897" spans="2:2">
      <c r="B7897" s="202"/>
    </row>
    <row r="7898" spans="2:2">
      <c r="B7898" s="202"/>
    </row>
    <row r="7899" spans="2:2">
      <c r="B7899" s="202"/>
    </row>
    <row r="7900" spans="2:2">
      <c r="B7900" s="202"/>
    </row>
    <row r="7901" spans="2:2">
      <c r="B7901" s="202"/>
    </row>
    <row r="7902" spans="2:2">
      <c r="B7902" s="202"/>
    </row>
    <row r="7903" spans="2:2">
      <c r="B7903" s="202"/>
    </row>
    <row r="7904" spans="2:2">
      <c r="B7904" s="202"/>
    </row>
    <row r="7905" spans="2:2">
      <c r="B7905" s="202"/>
    </row>
    <row r="7906" spans="2:2">
      <c r="B7906" s="202"/>
    </row>
    <row r="7907" spans="2:2">
      <c r="B7907" s="202"/>
    </row>
    <row r="7908" spans="2:2">
      <c r="B7908" s="202"/>
    </row>
    <row r="7909" spans="2:2">
      <c r="B7909" s="202"/>
    </row>
    <row r="7910" spans="2:2">
      <c r="B7910" s="202"/>
    </row>
    <row r="7911" spans="2:2">
      <c r="B7911" s="202"/>
    </row>
    <row r="7912" spans="2:2">
      <c r="B7912" s="202"/>
    </row>
    <row r="7913" spans="2:2">
      <c r="B7913" s="202"/>
    </row>
    <row r="7914" spans="2:2">
      <c r="B7914" s="202"/>
    </row>
    <row r="7915" spans="2:2">
      <c r="B7915" s="202"/>
    </row>
    <row r="7916" spans="2:2">
      <c r="B7916" s="202"/>
    </row>
    <row r="7917" spans="2:2">
      <c r="B7917" s="202"/>
    </row>
    <row r="7918" spans="2:2">
      <c r="B7918" s="202"/>
    </row>
    <row r="7919" spans="2:2">
      <c r="B7919" s="202"/>
    </row>
    <row r="7920" spans="2:2">
      <c r="B7920" s="202"/>
    </row>
    <row r="7921" spans="2:2">
      <c r="B7921" s="202"/>
    </row>
    <row r="7922" spans="2:2">
      <c r="B7922" s="202"/>
    </row>
    <row r="7923" spans="2:2">
      <c r="B7923" s="202"/>
    </row>
    <row r="7924" spans="2:2">
      <c r="B7924" s="202"/>
    </row>
    <row r="7925" spans="2:2">
      <c r="B7925" s="202"/>
    </row>
    <row r="7926" spans="2:2">
      <c r="B7926" s="202"/>
    </row>
    <row r="7927" spans="2:2">
      <c r="B7927" s="202"/>
    </row>
    <row r="7928" spans="2:2">
      <c r="B7928" s="202"/>
    </row>
    <row r="7929" spans="2:2">
      <c r="B7929" s="202"/>
    </row>
    <row r="7930" spans="2:2">
      <c r="B7930" s="202"/>
    </row>
    <row r="7931" spans="2:2">
      <c r="B7931" s="202"/>
    </row>
    <row r="7932" spans="2:2">
      <c r="B7932" s="202"/>
    </row>
    <row r="7933" spans="2:2">
      <c r="B7933" s="202"/>
    </row>
    <row r="7934" spans="2:2">
      <c r="B7934" s="202"/>
    </row>
    <row r="7935" spans="2:2">
      <c r="B7935" s="202"/>
    </row>
    <row r="7936" spans="2:2">
      <c r="B7936" s="202"/>
    </row>
    <row r="7937" spans="2:2">
      <c r="B7937" s="202"/>
    </row>
    <row r="7938" spans="2:2">
      <c r="B7938" s="202"/>
    </row>
    <row r="7939" spans="2:2">
      <c r="B7939" s="202"/>
    </row>
    <row r="7940" spans="2:2">
      <c r="B7940" s="202"/>
    </row>
    <row r="7941" spans="2:2">
      <c r="B7941" s="202"/>
    </row>
    <row r="7942" spans="2:2">
      <c r="B7942" s="202"/>
    </row>
    <row r="7943" spans="2:2">
      <c r="B7943" s="202"/>
    </row>
    <row r="7944" spans="2:2">
      <c r="B7944" s="202"/>
    </row>
    <row r="7945" spans="2:2">
      <c r="B7945" s="202"/>
    </row>
    <row r="7946" spans="2:2">
      <c r="B7946" s="202"/>
    </row>
    <row r="7947" spans="2:2">
      <c r="B7947" s="202"/>
    </row>
    <row r="7948" spans="2:2">
      <c r="B7948" s="202"/>
    </row>
    <row r="7949" spans="2:2">
      <c r="B7949" s="202"/>
    </row>
    <row r="7950" spans="2:2">
      <c r="B7950" s="202"/>
    </row>
    <row r="7951" spans="2:2">
      <c r="B7951" s="202"/>
    </row>
    <row r="7952" spans="2:2">
      <c r="B7952" s="202"/>
    </row>
    <row r="7953" spans="2:2">
      <c r="B7953" s="202"/>
    </row>
    <row r="7954" spans="2:2">
      <c r="B7954" s="202"/>
    </row>
    <row r="7955" spans="2:2">
      <c r="B7955" s="202"/>
    </row>
    <row r="7956" spans="2:2">
      <c r="B7956" s="202"/>
    </row>
    <row r="7957" spans="2:2">
      <c r="B7957" s="202"/>
    </row>
    <row r="7958" spans="2:2">
      <c r="B7958" s="202"/>
    </row>
    <row r="7959" spans="2:2">
      <c r="B7959" s="202"/>
    </row>
    <row r="7960" spans="2:2">
      <c r="B7960" s="202"/>
    </row>
    <row r="7961" spans="2:2">
      <c r="B7961" s="202"/>
    </row>
    <row r="7962" spans="2:2">
      <c r="B7962" s="202"/>
    </row>
    <row r="7963" spans="2:2">
      <c r="B7963" s="202"/>
    </row>
    <row r="7964" spans="2:2">
      <c r="B7964" s="202"/>
    </row>
    <row r="7965" spans="2:2">
      <c r="B7965" s="202"/>
    </row>
    <row r="7966" spans="2:2">
      <c r="B7966" s="202"/>
    </row>
    <row r="7967" spans="2:2">
      <c r="B7967" s="202"/>
    </row>
    <row r="7968" spans="2:2">
      <c r="B7968" s="202"/>
    </row>
    <row r="7969" spans="2:2">
      <c r="B7969" s="202"/>
    </row>
    <row r="7970" spans="2:2">
      <c r="B7970" s="202"/>
    </row>
    <row r="7971" spans="2:2">
      <c r="B7971" s="202"/>
    </row>
    <row r="7972" spans="2:2">
      <c r="B7972" s="202"/>
    </row>
    <row r="7973" spans="2:2">
      <c r="B7973" s="202"/>
    </row>
    <row r="7974" spans="2:2">
      <c r="B7974" s="202"/>
    </row>
    <row r="7975" spans="2:2">
      <c r="B7975" s="202"/>
    </row>
    <row r="7976" spans="2:2">
      <c r="B7976" s="202"/>
    </row>
    <row r="7977" spans="2:2">
      <c r="B7977" s="202"/>
    </row>
    <row r="7978" spans="2:2">
      <c r="B7978" s="202"/>
    </row>
    <row r="7979" spans="2:2">
      <c r="B7979" s="202"/>
    </row>
    <row r="7980" spans="2:2">
      <c r="B7980" s="202"/>
    </row>
    <row r="7981" spans="2:2">
      <c r="B7981" s="202"/>
    </row>
    <row r="7982" spans="2:2">
      <c r="B7982" s="202"/>
    </row>
    <row r="7983" spans="2:2">
      <c r="B7983" s="202"/>
    </row>
    <row r="7984" spans="2:2">
      <c r="B7984" s="202"/>
    </row>
    <row r="7985" spans="2:2">
      <c r="B7985" s="202"/>
    </row>
    <row r="7986" spans="2:2">
      <c r="B7986" s="202"/>
    </row>
    <row r="7987" spans="2:2">
      <c r="B7987" s="202"/>
    </row>
    <row r="7988" spans="2:2">
      <c r="B7988" s="202"/>
    </row>
    <row r="7989" spans="2:2">
      <c r="B7989" s="202"/>
    </row>
    <row r="7990" spans="2:2">
      <c r="B7990" s="202"/>
    </row>
    <row r="7991" spans="2:2">
      <c r="B7991" s="202"/>
    </row>
    <row r="7992" spans="2:2">
      <c r="B7992" s="202"/>
    </row>
    <row r="7993" spans="2:2">
      <c r="B7993" s="202"/>
    </row>
    <row r="7994" spans="2:2">
      <c r="B7994" s="202"/>
    </row>
    <row r="7995" spans="2:2">
      <c r="B7995" s="202"/>
    </row>
    <row r="7996" spans="2:2">
      <c r="B7996" s="202"/>
    </row>
    <row r="7997" spans="2:2">
      <c r="B7997" s="202"/>
    </row>
    <row r="7998" spans="2:2">
      <c r="B7998" s="202"/>
    </row>
    <row r="7999" spans="2:2">
      <c r="B7999" s="202"/>
    </row>
    <row r="8000" spans="2:2">
      <c r="B8000" s="202"/>
    </row>
    <row r="8001" spans="2:2">
      <c r="B8001" s="202"/>
    </row>
    <row r="8002" spans="2:2">
      <c r="B8002" s="202"/>
    </row>
    <row r="8003" spans="2:2">
      <c r="B8003" s="202"/>
    </row>
    <row r="8004" spans="2:2">
      <c r="B8004" s="202"/>
    </row>
    <row r="8005" spans="2:2">
      <c r="B8005" s="202"/>
    </row>
    <row r="8006" spans="2:2">
      <c r="B8006" s="202"/>
    </row>
    <row r="8007" spans="2:2">
      <c r="B8007" s="202"/>
    </row>
    <row r="8008" spans="2:2">
      <c r="B8008" s="202"/>
    </row>
    <row r="8009" spans="2:2">
      <c r="B8009" s="202"/>
    </row>
    <row r="8010" spans="2:2">
      <c r="B8010" s="202"/>
    </row>
    <row r="8011" spans="2:2">
      <c r="B8011" s="202"/>
    </row>
    <row r="8012" spans="2:2">
      <c r="B8012" s="202"/>
    </row>
    <row r="8013" spans="2:2">
      <c r="B8013" s="202"/>
    </row>
    <row r="8014" spans="2:2">
      <c r="B8014" s="202"/>
    </row>
    <row r="8015" spans="2:2">
      <c r="B8015" s="202"/>
    </row>
    <row r="8016" spans="2:2">
      <c r="B8016" s="202"/>
    </row>
    <row r="8017" spans="2:2">
      <c r="B8017" s="202"/>
    </row>
    <row r="8018" spans="2:2">
      <c r="B8018" s="202"/>
    </row>
    <row r="8019" spans="2:2">
      <c r="B8019" s="202"/>
    </row>
    <row r="8020" spans="2:2">
      <c r="B8020" s="202"/>
    </row>
    <row r="8021" spans="2:2">
      <c r="B8021" s="202"/>
    </row>
    <row r="8022" spans="2:2">
      <c r="B8022" s="202"/>
    </row>
    <row r="8023" spans="2:2">
      <c r="B8023" s="202"/>
    </row>
    <row r="8024" spans="2:2">
      <c r="B8024" s="202"/>
    </row>
    <row r="8025" spans="2:2">
      <c r="B8025" s="202"/>
    </row>
    <row r="8026" spans="2:2">
      <c r="B8026" s="202"/>
    </row>
    <row r="8027" spans="2:2">
      <c r="B8027" s="202"/>
    </row>
    <row r="8028" spans="2:2">
      <c r="B8028" s="202"/>
    </row>
    <row r="8029" spans="2:2">
      <c r="B8029" s="202"/>
    </row>
    <row r="8030" spans="2:2">
      <c r="B8030" s="202"/>
    </row>
    <row r="8031" spans="2:2">
      <c r="B8031" s="202"/>
    </row>
    <row r="8032" spans="2:2">
      <c r="B8032" s="202"/>
    </row>
    <row r="8033" spans="2:2">
      <c r="B8033" s="202"/>
    </row>
    <row r="8034" spans="2:2">
      <c r="B8034" s="202"/>
    </row>
    <row r="8035" spans="2:2">
      <c r="B8035" s="202"/>
    </row>
    <row r="8036" spans="2:2">
      <c r="B8036" s="202"/>
    </row>
    <row r="8037" spans="2:2">
      <c r="B8037" s="202"/>
    </row>
    <row r="8038" spans="2:2">
      <c r="B8038" s="202"/>
    </row>
    <row r="8039" spans="2:2">
      <c r="B8039" s="202"/>
    </row>
    <row r="8040" spans="2:2">
      <c r="B8040" s="202"/>
    </row>
    <row r="8041" spans="2:2">
      <c r="B8041" s="202"/>
    </row>
    <row r="8042" spans="2:2">
      <c r="B8042" s="202"/>
    </row>
    <row r="8043" spans="2:2">
      <c r="B8043" s="202"/>
    </row>
    <row r="8044" spans="2:2">
      <c r="B8044" s="202"/>
    </row>
    <row r="8045" spans="2:2">
      <c r="B8045" s="202"/>
    </row>
    <row r="8046" spans="2:2">
      <c r="B8046" s="202"/>
    </row>
    <row r="8047" spans="2:2">
      <c r="B8047" s="202"/>
    </row>
    <row r="8048" spans="2:2">
      <c r="B8048" s="202"/>
    </row>
    <row r="8049" spans="2:2">
      <c r="B8049" s="202"/>
    </row>
    <row r="8050" spans="2:2">
      <c r="B8050" s="202"/>
    </row>
    <row r="8051" spans="2:2">
      <c r="B8051" s="202"/>
    </row>
    <row r="8052" spans="2:2">
      <c r="B8052" s="202"/>
    </row>
    <row r="8053" spans="2:2">
      <c r="B8053" s="202"/>
    </row>
    <row r="8054" spans="2:2">
      <c r="B8054" s="202"/>
    </row>
    <row r="8055" spans="2:2">
      <c r="B8055" s="202"/>
    </row>
    <row r="8056" spans="2:2">
      <c r="B8056" s="202"/>
    </row>
    <row r="8057" spans="2:2">
      <c r="B8057" s="202"/>
    </row>
    <row r="8058" spans="2:2">
      <c r="B8058" s="202"/>
    </row>
    <row r="8059" spans="2:2">
      <c r="B8059" s="202"/>
    </row>
    <row r="8060" spans="2:2">
      <c r="B8060" s="202"/>
    </row>
    <row r="8061" spans="2:2">
      <c r="B8061" s="202"/>
    </row>
    <row r="8062" spans="2:2">
      <c r="B8062" s="202"/>
    </row>
    <row r="8063" spans="2:2">
      <c r="B8063" s="202"/>
    </row>
    <row r="8064" spans="2:2">
      <c r="B8064" s="202"/>
    </row>
    <row r="8065" spans="2:2">
      <c r="B8065" s="202"/>
    </row>
    <row r="8066" spans="2:2">
      <c r="B8066" s="202"/>
    </row>
    <row r="8067" spans="2:2">
      <c r="B8067" s="202"/>
    </row>
    <row r="8068" spans="2:2">
      <c r="B8068" s="202"/>
    </row>
    <row r="8069" spans="2:2">
      <c r="B8069" s="202"/>
    </row>
    <row r="8070" spans="2:2">
      <c r="B8070" s="202"/>
    </row>
    <row r="8071" spans="2:2">
      <c r="B8071" s="202"/>
    </row>
    <row r="8072" spans="2:2">
      <c r="B8072" s="202"/>
    </row>
    <row r="8073" spans="2:2">
      <c r="B8073" s="202"/>
    </row>
    <row r="8074" spans="2:2">
      <c r="B8074" s="202"/>
    </row>
    <row r="8075" spans="2:2">
      <c r="B8075" s="202"/>
    </row>
    <row r="8076" spans="2:2">
      <c r="B8076" s="202"/>
    </row>
    <row r="8077" spans="2:2">
      <c r="B8077" s="202"/>
    </row>
    <row r="8078" spans="2:2">
      <c r="B8078" s="202"/>
    </row>
    <row r="8079" spans="2:2">
      <c r="B8079" s="202"/>
    </row>
    <row r="8080" spans="2:2">
      <c r="B8080" s="202"/>
    </row>
    <row r="8081" spans="2:2">
      <c r="B8081" s="202"/>
    </row>
    <row r="8082" spans="2:2">
      <c r="B8082" s="202"/>
    </row>
    <row r="8083" spans="2:2">
      <c r="B8083" s="202"/>
    </row>
    <row r="8084" spans="2:2">
      <c r="B8084" s="202"/>
    </row>
    <row r="8085" spans="2:2">
      <c r="B8085" s="202"/>
    </row>
    <row r="8086" spans="2:2">
      <c r="B8086" s="202"/>
    </row>
    <row r="8087" spans="2:2">
      <c r="B8087" s="202"/>
    </row>
    <row r="8088" spans="2:2">
      <c r="B8088" s="202"/>
    </row>
    <row r="8089" spans="2:2">
      <c r="B8089" s="202"/>
    </row>
    <row r="8090" spans="2:2">
      <c r="B8090" s="202"/>
    </row>
    <row r="8091" spans="2:2">
      <c r="B8091" s="202"/>
    </row>
    <row r="8092" spans="2:2">
      <c r="B8092" s="202"/>
    </row>
    <row r="8093" spans="2:2">
      <c r="B8093" s="202"/>
    </row>
    <row r="8094" spans="2:2">
      <c r="B8094" s="202"/>
    </row>
    <row r="8095" spans="2:2">
      <c r="B8095" s="202"/>
    </row>
    <row r="8096" spans="2:2">
      <c r="B8096" s="202"/>
    </row>
    <row r="8097" spans="2:2">
      <c r="B8097" s="202"/>
    </row>
    <row r="8098" spans="2:2">
      <c r="B8098" s="202"/>
    </row>
    <row r="8099" spans="2:2">
      <c r="B8099" s="202"/>
    </row>
    <row r="8100" spans="2:2">
      <c r="B8100" s="202"/>
    </row>
    <row r="8101" spans="2:2">
      <c r="B8101" s="202"/>
    </row>
    <row r="8102" spans="2:2">
      <c r="B8102" s="202"/>
    </row>
    <row r="8103" spans="2:2">
      <c r="B8103" s="202"/>
    </row>
    <row r="8104" spans="2:2">
      <c r="B8104" s="202"/>
    </row>
    <row r="8105" spans="2:2">
      <c r="B8105" s="202"/>
    </row>
    <row r="8106" spans="2:2">
      <c r="B8106" s="202"/>
    </row>
    <row r="8107" spans="2:2">
      <c r="B8107" s="202"/>
    </row>
    <row r="8108" spans="2:2">
      <c r="B8108" s="202"/>
    </row>
    <row r="8109" spans="2:2">
      <c r="B8109" s="202"/>
    </row>
    <row r="8110" spans="2:2">
      <c r="B8110" s="202"/>
    </row>
    <row r="8111" spans="2:2">
      <c r="B8111" s="202"/>
    </row>
    <row r="8112" spans="2:2">
      <c r="B8112" s="202"/>
    </row>
    <row r="8113" spans="2:2">
      <c r="B8113" s="202"/>
    </row>
    <row r="8114" spans="2:2">
      <c r="B8114" s="202"/>
    </row>
    <row r="8115" spans="2:2">
      <c r="B8115" s="202"/>
    </row>
    <row r="8116" spans="2:2">
      <c r="B8116" s="202"/>
    </row>
    <row r="8117" spans="2:2">
      <c r="B8117" s="202"/>
    </row>
    <row r="8118" spans="2:2">
      <c r="B8118" s="202"/>
    </row>
    <row r="8119" spans="2:2">
      <c r="B8119" s="202"/>
    </row>
    <row r="8120" spans="2:2">
      <c r="B8120" s="202"/>
    </row>
    <row r="8121" spans="2:2">
      <c r="B8121" s="202"/>
    </row>
    <row r="8122" spans="2:2">
      <c r="B8122" s="202"/>
    </row>
    <row r="8123" spans="2:2">
      <c r="B8123" s="202"/>
    </row>
    <row r="8124" spans="2:2">
      <c r="B8124" s="202"/>
    </row>
    <row r="8125" spans="2:2">
      <c r="B8125" s="202"/>
    </row>
    <row r="8126" spans="2:2">
      <c r="B8126" s="202"/>
    </row>
    <row r="8127" spans="2:2">
      <c r="B8127" s="202"/>
    </row>
    <row r="8128" spans="2:2">
      <c r="B8128" s="202"/>
    </row>
    <row r="8129" spans="2:2">
      <c r="B8129" s="202"/>
    </row>
    <row r="8130" spans="2:2">
      <c r="B8130" s="202"/>
    </row>
    <row r="8131" spans="2:2">
      <c r="B8131" s="202"/>
    </row>
    <row r="8132" spans="2:2">
      <c r="B8132" s="202"/>
    </row>
    <row r="8133" spans="2:2">
      <c r="B8133" s="202"/>
    </row>
    <row r="8134" spans="2:2">
      <c r="B8134" s="202"/>
    </row>
    <row r="8135" spans="2:2">
      <c r="B8135" s="202"/>
    </row>
    <row r="8136" spans="2:2">
      <c r="B8136" s="202"/>
    </row>
    <row r="8137" spans="2:2">
      <c r="B8137" s="202"/>
    </row>
    <row r="8138" spans="2:2">
      <c r="B8138" s="202"/>
    </row>
    <row r="8139" spans="2:2">
      <c r="B8139" s="202"/>
    </row>
    <row r="8140" spans="2:2">
      <c r="B8140" s="202"/>
    </row>
    <row r="8141" spans="2:2">
      <c r="B8141" s="202"/>
    </row>
    <row r="8142" spans="2:2">
      <c r="B8142" s="202"/>
    </row>
    <row r="8143" spans="2:2">
      <c r="B8143" s="202"/>
    </row>
    <row r="8144" spans="2:2">
      <c r="B8144" s="202"/>
    </row>
    <row r="8145" spans="2:2">
      <c r="B8145" s="202"/>
    </row>
    <row r="8146" spans="2:2">
      <c r="B8146" s="202"/>
    </row>
    <row r="8147" spans="2:2">
      <c r="B8147" s="202"/>
    </row>
    <row r="8148" spans="2:2">
      <c r="B8148" s="202"/>
    </row>
    <row r="8149" spans="2:2">
      <c r="B8149" s="202"/>
    </row>
    <row r="8150" spans="2:2">
      <c r="B8150" s="202"/>
    </row>
    <row r="8151" spans="2:2">
      <c r="B8151" s="202"/>
    </row>
    <row r="8152" spans="2:2">
      <c r="B8152" s="202"/>
    </row>
    <row r="8153" spans="2:2">
      <c r="B8153" s="202"/>
    </row>
    <row r="8154" spans="2:2">
      <c r="B8154" s="202"/>
    </row>
    <row r="8155" spans="2:2">
      <c r="B8155" s="202"/>
    </row>
    <row r="8156" spans="2:2">
      <c r="B8156" s="202"/>
    </row>
    <row r="8157" spans="2:2">
      <c r="B8157" s="202"/>
    </row>
    <row r="8158" spans="2:2">
      <c r="B8158" s="202"/>
    </row>
    <row r="8159" spans="2:2">
      <c r="B8159" s="202"/>
    </row>
    <row r="8160" spans="2:2">
      <c r="B8160" s="202"/>
    </row>
    <row r="8161" spans="2:2">
      <c r="B8161" s="202"/>
    </row>
    <row r="8162" spans="2:2">
      <c r="B8162" s="202"/>
    </row>
    <row r="8163" spans="2:2">
      <c r="B8163" s="202"/>
    </row>
    <row r="8164" spans="2:2">
      <c r="B8164" s="202"/>
    </row>
    <row r="8165" spans="2:2">
      <c r="B8165" s="202"/>
    </row>
    <row r="8166" spans="2:2">
      <c r="B8166" s="202"/>
    </row>
    <row r="8167" spans="2:2">
      <c r="B8167" s="202"/>
    </row>
    <row r="8168" spans="2:2">
      <c r="B8168" s="202"/>
    </row>
    <row r="8169" spans="2:2">
      <c r="B8169" s="202"/>
    </row>
    <row r="8170" spans="2:2">
      <c r="B8170" s="202"/>
    </row>
    <row r="8171" spans="2:2">
      <c r="B8171" s="202"/>
    </row>
    <row r="8172" spans="2:2">
      <c r="B8172" s="202"/>
    </row>
    <row r="8173" spans="2:2">
      <c r="B8173" s="202"/>
    </row>
    <row r="8174" spans="2:2">
      <c r="B8174" s="202"/>
    </row>
    <row r="8175" spans="2:2">
      <c r="B8175" s="202"/>
    </row>
    <row r="8176" spans="2:2">
      <c r="B8176" s="202"/>
    </row>
    <row r="8177" spans="2:2">
      <c r="B8177" s="202"/>
    </row>
    <row r="8178" spans="2:2">
      <c r="B8178" s="202"/>
    </row>
    <row r="8179" spans="2:2">
      <c r="B8179" s="202"/>
    </row>
    <row r="8180" spans="2:2">
      <c r="B8180" s="202"/>
    </row>
    <row r="8181" spans="2:2">
      <c r="B8181" s="202"/>
    </row>
    <row r="8182" spans="2:2">
      <c r="B8182" s="202"/>
    </row>
    <row r="8183" spans="2:2">
      <c r="B8183" s="202"/>
    </row>
    <row r="8184" spans="2:2">
      <c r="B8184" s="202"/>
    </row>
    <row r="8185" spans="2:2">
      <c r="B8185" s="202"/>
    </row>
    <row r="8186" spans="2:2">
      <c r="B8186" s="202"/>
    </row>
    <row r="8187" spans="2:2">
      <c r="B8187" s="202"/>
    </row>
    <row r="8188" spans="2:2">
      <c r="B8188" s="202"/>
    </row>
    <row r="8189" spans="2:2">
      <c r="B8189" s="202"/>
    </row>
    <row r="8190" spans="2:2">
      <c r="B8190" s="202"/>
    </row>
    <row r="8191" spans="2:2">
      <c r="B8191" s="202"/>
    </row>
    <row r="8192" spans="2:2">
      <c r="B8192" s="202"/>
    </row>
    <row r="8193" spans="2:2">
      <c r="B8193" s="202"/>
    </row>
    <row r="8194" spans="2:2">
      <c r="B8194" s="202"/>
    </row>
    <row r="8195" spans="2:2">
      <c r="B8195" s="202"/>
    </row>
    <row r="8196" spans="2:2">
      <c r="B8196" s="202"/>
    </row>
    <row r="8197" spans="2:2">
      <c r="B8197" s="202"/>
    </row>
    <row r="8198" spans="2:2">
      <c r="B8198" s="202"/>
    </row>
    <row r="8199" spans="2:2">
      <c r="B8199" s="202"/>
    </row>
    <row r="8200" spans="2:2">
      <c r="B8200" s="202"/>
    </row>
    <row r="8201" spans="2:2">
      <c r="B8201" s="202"/>
    </row>
    <row r="8202" spans="2:2">
      <c r="B8202" s="202"/>
    </row>
    <row r="8203" spans="2:2">
      <c r="B8203" s="202"/>
    </row>
    <row r="8204" spans="2:2">
      <c r="B8204" s="202"/>
    </row>
    <row r="8205" spans="2:2">
      <c r="B8205" s="202"/>
    </row>
    <row r="8206" spans="2:2">
      <c r="B8206" s="202"/>
    </row>
    <row r="8207" spans="2:2">
      <c r="B8207" s="202"/>
    </row>
    <row r="8208" spans="2:2">
      <c r="B8208" s="202"/>
    </row>
    <row r="8209" spans="2:2">
      <c r="B8209" s="202"/>
    </row>
    <row r="8210" spans="2:2">
      <c r="B8210" s="202"/>
    </row>
    <row r="8211" spans="2:2">
      <c r="B8211" s="202"/>
    </row>
    <row r="8212" spans="2:2">
      <c r="B8212" s="202"/>
    </row>
    <row r="8213" spans="2:2">
      <c r="B8213" s="202"/>
    </row>
    <row r="8214" spans="2:2">
      <c r="B8214" s="202"/>
    </row>
    <row r="8215" spans="2:2">
      <c r="B8215" s="202"/>
    </row>
    <row r="8216" spans="2:2">
      <c r="B8216" s="202"/>
    </row>
    <row r="8217" spans="2:2">
      <c r="B8217" s="202"/>
    </row>
    <row r="8218" spans="2:2">
      <c r="B8218" s="202"/>
    </row>
    <row r="8219" spans="2:2">
      <c r="B8219" s="202"/>
    </row>
    <row r="8220" spans="2:2">
      <c r="B8220" s="202"/>
    </row>
    <row r="8221" spans="2:2">
      <c r="B8221" s="202"/>
    </row>
    <row r="8222" spans="2:2">
      <c r="B8222" s="202"/>
    </row>
    <row r="8223" spans="2:2">
      <c r="B8223" s="202"/>
    </row>
    <row r="8224" spans="2:2">
      <c r="B8224" s="202"/>
    </row>
    <row r="8225" spans="2:2">
      <c r="B8225" s="202"/>
    </row>
    <row r="8226" spans="2:2">
      <c r="B8226" s="202"/>
    </row>
    <row r="8227" spans="2:2">
      <c r="B8227" s="202"/>
    </row>
    <row r="8228" spans="2:2">
      <c r="B8228" s="202"/>
    </row>
    <row r="8229" spans="2:2">
      <c r="B8229" s="202"/>
    </row>
    <row r="8230" spans="2:2">
      <c r="B8230" s="202"/>
    </row>
    <row r="8231" spans="2:2">
      <c r="B8231" s="202"/>
    </row>
    <row r="8232" spans="2:2">
      <c r="B8232" s="202"/>
    </row>
    <row r="8233" spans="2:2">
      <c r="B8233" s="202"/>
    </row>
    <row r="8234" spans="2:2">
      <c r="B8234" s="202"/>
    </row>
    <row r="8235" spans="2:2">
      <c r="B8235" s="202"/>
    </row>
    <row r="8236" spans="2:2">
      <c r="B8236" s="202"/>
    </row>
    <row r="8237" spans="2:2">
      <c r="B8237" s="202"/>
    </row>
    <row r="8238" spans="2:2">
      <c r="B8238" s="202"/>
    </row>
    <row r="8239" spans="2:2">
      <c r="B8239" s="202"/>
    </row>
    <row r="8240" spans="2:2">
      <c r="B8240" s="202"/>
    </row>
    <row r="8241" spans="2:2">
      <c r="B8241" s="202"/>
    </row>
    <row r="8242" spans="2:2">
      <c r="B8242" s="202"/>
    </row>
    <row r="8243" spans="2:2">
      <c r="B8243" s="202"/>
    </row>
    <row r="8244" spans="2:2">
      <c r="B8244" s="202"/>
    </row>
    <row r="8245" spans="2:2">
      <c r="B8245" s="202"/>
    </row>
    <row r="8246" spans="2:2">
      <c r="B8246" s="202"/>
    </row>
    <row r="8247" spans="2:2">
      <c r="B8247" s="202"/>
    </row>
    <row r="8248" spans="2:2">
      <c r="B8248" s="202"/>
    </row>
    <row r="8249" spans="2:2">
      <c r="B8249" s="202"/>
    </row>
    <row r="8250" spans="2:2">
      <c r="B8250" s="202"/>
    </row>
    <row r="8251" spans="2:2">
      <c r="B8251" s="202"/>
    </row>
    <row r="8252" spans="2:2">
      <c r="B8252" s="202"/>
    </row>
    <row r="8253" spans="2:2">
      <c r="B8253" s="202"/>
    </row>
    <row r="8254" spans="2:2">
      <c r="B8254" s="202"/>
    </row>
    <row r="8255" spans="2:2">
      <c r="B8255" s="202"/>
    </row>
    <row r="8256" spans="2:2">
      <c r="B8256" s="202"/>
    </row>
    <row r="8257" spans="2:2">
      <c r="B8257" s="202"/>
    </row>
    <row r="8258" spans="2:2">
      <c r="B8258" s="202"/>
    </row>
    <row r="8259" spans="2:2">
      <c r="B8259" s="202"/>
    </row>
    <row r="8260" spans="2:2">
      <c r="B8260" s="202"/>
    </row>
    <row r="8261" spans="2:2">
      <c r="B8261" s="202"/>
    </row>
    <row r="8262" spans="2:2">
      <c r="B8262" s="202"/>
    </row>
    <row r="8263" spans="2:2">
      <c r="B8263" s="202"/>
    </row>
    <row r="8264" spans="2:2">
      <c r="B8264" s="202"/>
    </row>
    <row r="8265" spans="2:2">
      <c r="B8265" s="202"/>
    </row>
    <row r="8266" spans="2:2">
      <c r="B8266" s="202"/>
    </row>
    <row r="8267" spans="2:2">
      <c r="B8267" s="202"/>
    </row>
    <row r="8268" spans="2:2">
      <c r="B8268" s="202"/>
    </row>
    <row r="8269" spans="2:2">
      <c r="B8269" s="202"/>
    </row>
    <row r="8270" spans="2:2">
      <c r="B8270" s="202"/>
    </row>
    <row r="8271" spans="2:2">
      <c r="B8271" s="202"/>
    </row>
    <row r="8272" spans="2:2">
      <c r="B8272" s="202"/>
    </row>
    <row r="8273" spans="2:2">
      <c r="B8273" s="202"/>
    </row>
    <row r="8274" spans="2:2">
      <c r="B8274" s="202"/>
    </row>
    <row r="8275" spans="2:2">
      <c r="B8275" s="202"/>
    </row>
    <row r="8276" spans="2:2">
      <c r="B8276" s="202"/>
    </row>
    <row r="8277" spans="2:2">
      <c r="B8277" s="202"/>
    </row>
    <row r="8278" spans="2:2">
      <c r="B8278" s="202"/>
    </row>
    <row r="8279" spans="2:2">
      <c r="B8279" s="202"/>
    </row>
    <row r="8280" spans="2:2">
      <c r="B8280" s="202"/>
    </row>
    <row r="8281" spans="2:2">
      <c r="B8281" s="202"/>
    </row>
    <row r="8282" spans="2:2">
      <c r="B8282" s="202"/>
    </row>
    <row r="8283" spans="2:2">
      <c r="B8283" s="202"/>
    </row>
    <row r="8284" spans="2:2">
      <c r="B8284" s="202"/>
    </row>
    <row r="8285" spans="2:2">
      <c r="B8285" s="202"/>
    </row>
    <row r="8286" spans="2:2">
      <c r="B8286" s="202"/>
    </row>
    <row r="8287" spans="2:2">
      <c r="B8287" s="202"/>
    </row>
    <row r="8288" spans="2:2">
      <c r="B8288" s="202"/>
    </row>
    <row r="8289" spans="2:2">
      <c r="B8289" s="202"/>
    </row>
    <row r="8290" spans="2:2">
      <c r="B8290" s="202"/>
    </row>
    <row r="8291" spans="2:2">
      <c r="B8291" s="202"/>
    </row>
    <row r="8292" spans="2:2">
      <c r="B8292" s="202"/>
    </row>
    <row r="8293" spans="2:2">
      <c r="B8293" s="202"/>
    </row>
    <row r="8294" spans="2:2">
      <c r="B8294" s="202"/>
    </row>
    <row r="8295" spans="2:2">
      <c r="B8295" s="202"/>
    </row>
    <row r="8296" spans="2:2">
      <c r="B8296" s="202"/>
    </row>
    <row r="8297" spans="2:2">
      <c r="B8297" s="202"/>
    </row>
    <row r="8298" spans="2:2">
      <c r="B8298" s="202"/>
    </row>
    <row r="8299" spans="2:2">
      <c r="B8299" s="202"/>
    </row>
    <row r="8300" spans="2:2">
      <c r="B8300" s="202"/>
    </row>
    <row r="8301" spans="2:2">
      <c r="B8301" s="202"/>
    </row>
    <row r="8302" spans="2:2">
      <c r="B8302" s="202"/>
    </row>
    <row r="8303" spans="2:2">
      <c r="B8303" s="202"/>
    </row>
    <row r="8304" spans="2:2">
      <c r="B8304" s="202"/>
    </row>
    <row r="8305" spans="2:2">
      <c r="B8305" s="202"/>
    </row>
    <row r="8306" spans="2:2">
      <c r="B8306" s="202"/>
    </row>
    <row r="8307" spans="2:2">
      <c r="B8307" s="202"/>
    </row>
    <row r="8308" spans="2:2">
      <c r="B8308" s="202"/>
    </row>
    <row r="8309" spans="2:2">
      <c r="B8309" s="202"/>
    </row>
    <row r="8310" spans="2:2">
      <c r="B8310" s="202"/>
    </row>
    <row r="8311" spans="2:2">
      <c r="B8311" s="202"/>
    </row>
    <row r="8312" spans="2:2">
      <c r="B8312" s="202"/>
    </row>
    <row r="8313" spans="2:2">
      <c r="B8313" s="202"/>
    </row>
    <row r="8314" spans="2:2">
      <c r="B8314" s="202"/>
    </row>
    <row r="8315" spans="2:2">
      <c r="B8315" s="202"/>
    </row>
    <row r="8316" spans="2:2">
      <c r="B8316" s="202"/>
    </row>
    <row r="8317" spans="2:2">
      <c r="B8317" s="202"/>
    </row>
    <row r="8318" spans="2:2">
      <c r="B8318" s="202"/>
    </row>
    <row r="8319" spans="2:2">
      <c r="B8319" s="202"/>
    </row>
    <row r="8320" spans="2:2">
      <c r="B8320" s="202"/>
    </row>
    <row r="8321" spans="2:2">
      <c r="B8321" s="202"/>
    </row>
    <row r="8322" spans="2:2">
      <c r="B8322" s="202"/>
    </row>
    <row r="8323" spans="2:2">
      <c r="B8323" s="202"/>
    </row>
    <row r="8324" spans="2:2">
      <c r="B8324" s="202"/>
    </row>
    <row r="8325" spans="2:2">
      <c r="B8325" s="202"/>
    </row>
    <row r="8326" spans="2:2">
      <c r="B8326" s="202"/>
    </row>
    <row r="8327" spans="2:2">
      <c r="B8327" s="202"/>
    </row>
    <row r="8328" spans="2:2">
      <c r="B8328" s="202"/>
    </row>
    <row r="8329" spans="2:2">
      <c r="B8329" s="202"/>
    </row>
    <row r="8330" spans="2:2">
      <c r="B8330" s="202"/>
    </row>
    <row r="8331" spans="2:2">
      <c r="B8331" s="202"/>
    </row>
    <row r="8332" spans="2:2">
      <c r="B8332" s="202"/>
    </row>
    <row r="8333" spans="2:2">
      <c r="B8333" s="202"/>
    </row>
    <row r="8334" spans="2:2">
      <c r="B8334" s="202"/>
    </row>
    <row r="8335" spans="2:2">
      <c r="B8335" s="202"/>
    </row>
    <row r="8336" spans="2:2">
      <c r="B8336" s="202"/>
    </row>
    <row r="8337" spans="2:2">
      <c r="B8337" s="202"/>
    </row>
    <row r="8338" spans="2:2">
      <c r="B8338" s="202"/>
    </row>
    <row r="8339" spans="2:2">
      <c r="B8339" s="202"/>
    </row>
    <row r="8340" spans="2:2">
      <c r="B8340" s="202"/>
    </row>
    <row r="8341" spans="2:2">
      <c r="B8341" s="202"/>
    </row>
    <row r="8342" spans="2:2">
      <c r="B8342" s="202"/>
    </row>
    <row r="8343" spans="2:2">
      <c r="B8343" s="202"/>
    </row>
    <row r="8344" spans="2:2">
      <c r="B8344" s="202"/>
    </row>
    <row r="8345" spans="2:2">
      <c r="B8345" s="202"/>
    </row>
    <row r="8346" spans="2:2">
      <c r="B8346" s="202"/>
    </row>
    <row r="8347" spans="2:2">
      <c r="B8347" s="202"/>
    </row>
    <row r="8348" spans="2:2">
      <c r="B8348" s="202"/>
    </row>
    <row r="8349" spans="2:2">
      <c r="B8349" s="202"/>
    </row>
    <row r="8350" spans="2:2">
      <c r="B8350" s="202"/>
    </row>
    <row r="8351" spans="2:2">
      <c r="B8351" s="202"/>
    </row>
    <row r="8352" spans="2:2">
      <c r="B8352" s="202"/>
    </row>
    <row r="8353" spans="2:2">
      <c r="B8353" s="202"/>
    </row>
    <row r="8354" spans="2:2">
      <c r="B8354" s="202"/>
    </row>
    <row r="8355" spans="2:2">
      <c r="B8355" s="202"/>
    </row>
    <row r="8356" spans="2:2">
      <c r="B8356" s="202"/>
    </row>
    <row r="8357" spans="2:2">
      <c r="B8357" s="202"/>
    </row>
    <row r="8358" spans="2:2">
      <c r="B8358" s="202"/>
    </row>
    <row r="8359" spans="2:2">
      <c r="B8359" s="202"/>
    </row>
    <row r="8360" spans="2:2">
      <c r="B8360" s="202"/>
    </row>
    <row r="8361" spans="2:2">
      <c r="B8361" s="202"/>
    </row>
    <row r="8362" spans="2:2">
      <c r="B8362" s="202"/>
    </row>
    <row r="8363" spans="2:2">
      <c r="B8363" s="202"/>
    </row>
    <row r="8364" spans="2:2">
      <c r="B8364" s="202"/>
    </row>
    <row r="8365" spans="2:2">
      <c r="B8365" s="202"/>
    </row>
    <row r="8366" spans="2:2">
      <c r="B8366" s="202"/>
    </row>
    <row r="8367" spans="2:2">
      <c r="B8367" s="202"/>
    </row>
    <row r="8368" spans="2:2">
      <c r="B8368" s="202"/>
    </row>
    <row r="8369" spans="2:2">
      <c r="B8369" s="202"/>
    </row>
    <row r="8370" spans="2:2">
      <c r="B8370" s="202"/>
    </row>
    <row r="8371" spans="2:2">
      <c r="B8371" s="202"/>
    </row>
    <row r="8372" spans="2:2">
      <c r="B8372" s="202"/>
    </row>
    <row r="8373" spans="2:2">
      <c r="B8373" s="202"/>
    </row>
    <row r="8374" spans="2:2">
      <c r="B8374" s="202"/>
    </row>
    <row r="8375" spans="2:2">
      <c r="B8375" s="202"/>
    </row>
    <row r="8376" spans="2:2">
      <c r="B8376" s="202"/>
    </row>
    <row r="8377" spans="2:2">
      <c r="B8377" s="202"/>
    </row>
    <row r="8378" spans="2:2">
      <c r="B8378" s="202"/>
    </row>
    <row r="8379" spans="2:2">
      <c r="B8379" s="202"/>
    </row>
    <row r="8380" spans="2:2">
      <c r="B8380" s="202"/>
    </row>
    <row r="8381" spans="2:2">
      <c r="B8381" s="202"/>
    </row>
    <row r="8382" spans="2:2">
      <c r="B8382" s="202"/>
    </row>
    <row r="8383" spans="2:2">
      <c r="B8383" s="202"/>
    </row>
    <row r="8384" spans="2:2">
      <c r="B8384" s="202"/>
    </row>
    <row r="8385" spans="2:2">
      <c r="B8385" s="202"/>
    </row>
    <row r="8386" spans="2:2">
      <c r="B8386" s="202"/>
    </row>
    <row r="8387" spans="2:2">
      <c r="B8387" s="202"/>
    </row>
    <row r="8388" spans="2:2">
      <c r="B8388" s="202"/>
    </row>
    <row r="8389" spans="2:2">
      <c r="B8389" s="202"/>
    </row>
    <row r="8390" spans="2:2">
      <c r="B8390" s="202"/>
    </row>
    <row r="8391" spans="2:2">
      <c r="B8391" s="202"/>
    </row>
    <row r="8392" spans="2:2">
      <c r="B8392" s="202"/>
    </row>
    <row r="8393" spans="2:2">
      <c r="B8393" s="202"/>
    </row>
    <row r="8394" spans="2:2">
      <c r="B8394" s="202"/>
    </row>
    <row r="8395" spans="2:2">
      <c r="B8395" s="202"/>
    </row>
    <row r="8396" spans="2:2">
      <c r="B8396" s="202"/>
    </row>
    <row r="8397" spans="2:2">
      <c r="B8397" s="202"/>
    </row>
    <row r="8398" spans="2:2">
      <c r="B8398" s="202"/>
    </row>
    <row r="8399" spans="2:2">
      <c r="B8399" s="202"/>
    </row>
    <row r="8400" spans="2:2">
      <c r="B8400" s="202"/>
    </row>
    <row r="8401" spans="2:2">
      <c r="B8401" s="202"/>
    </row>
    <row r="8402" spans="2:2">
      <c r="B8402" s="202"/>
    </row>
    <row r="8403" spans="2:2">
      <c r="B8403" s="202"/>
    </row>
    <row r="8404" spans="2:2">
      <c r="B8404" s="202"/>
    </row>
    <row r="8405" spans="2:2">
      <c r="B8405" s="202"/>
    </row>
    <row r="8406" spans="2:2">
      <c r="B8406" s="202"/>
    </row>
    <row r="8407" spans="2:2">
      <c r="B8407" s="202"/>
    </row>
    <row r="8408" spans="2:2">
      <c r="B8408" s="202"/>
    </row>
    <row r="8409" spans="2:2">
      <c r="B8409" s="202"/>
    </row>
    <row r="8410" spans="2:2">
      <c r="B8410" s="202"/>
    </row>
    <row r="8411" spans="2:2">
      <c r="B8411" s="202"/>
    </row>
    <row r="8412" spans="2:2">
      <c r="B8412" s="202"/>
    </row>
    <row r="8413" spans="2:2">
      <c r="B8413" s="202"/>
    </row>
    <row r="8414" spans="2:2">
      <c r="B8414" s="202"/>
    </row>
    <row r="8415" spans="2:2">
      <c r="B8415" s="202"/>
    </row>
    <row r="8416" spans="2:2">
      <c r="B8416" s="202"/>
    </row>
    <row r="8417" spans="2:2">
      <c r="B8417" s="202"/>
    </row>
    <row r="8418" spans="2:2">
      <c r="B8418" s="202"/>
    </row>
    <row r="8419" spans="2:2">
      <c r="B8419" s="202"/>
    </row>
    <row r="8420" spans="2:2">
      <c r="B8420" s="202"/>
    </row>
    <row r="8421" spans="2:2">
      <c r="B8421" s="202"/>
    </row>
    <row r="8422" spans="2:2">
      <c r="B8422" s="202"/>
    </row>
    <row r="8423" spans="2:2">
      <c r="B8423" s="202"/>
    </row>
    <row r="8424" spans="2:2">
      <c r="B8424" s="202"/>
    </row>
    <row r="8425" spans="2:2">
      <c r="B8425" s="202"/>
    </row>
    <row r="8426" spans="2:2">
      <c r="B8426" s="202"/>
    </row>
    <row r="8427" spans="2:2">
      <c r="B8427" s="202"/>
    </row>
    <row r="8428" spans="2:2">
      <c r="B8428" s="202"/>
    </row>
    <row r="8429" spans="2:2">
      <c r="B8429" s="202"/>
    </row>
    <row r="8430" spans="2:2">
      <c r="B8430" s="202"/>
    </row>
    <row r="8431" spans="2:2">
      <c r="B8431" s="202"/>
    </row>
    <row r="8432" spans="2:2">
      <c r="B8432" s="202"/>
    </row>
    <row r="8433" spans="2:2">
      <c r="B8433" s="202"/>
    </row>
    <row r="8434" spans="2:2">
      <c r="B8434" s="202"/>
    </row>
    <row r="8435" spans="2:2">
      <c r="B8435" s="202"/>
    </row>
    <row r="8436" spans="2:2">
      <c r="B8436" s="202"/>
    </row>
    <row r="8437" spans="2:2">
      <c r="B8437" s="202"/>
    </row>
    <row r="8438" spans="2:2">
      <c r="B8438" s="202"/>
    </row>
    <row r="8439" spans="2:2">
      <c r="B8439" s="202"/>
    </row>
    <row r="8440" spans="2:2">
      <c r="B8440" s="202"/>
    </row>
    <row r="8441" spans="2:2">
      <c r="B8441" s="202"/>
    </row>
    <row r="8442" spans="2:2">
      <c r="B8442" s="202"/>
    </row>
    <row r="8443" spans="2:2">
      <c r="B8443" s="202"/>
    </row>
    <row r="8444" spans="2:2">
      <c r="B8444" s="202"/>
    </row>
    <row r="8445" spans="2:2">
      <c r="B8445" s="202"/>
    </row>
    <row r="8446" spans="2:2">
      <c r="B8446" s="202"/>
    </row>
    <row r="8447" spans="2:2">
      <c r="B8447" s="202"/>
    </row>
    <row r="8448" spans="2:2">
      <c r="B8448" s="202"/>
    </row>
    <row r="8449" spans="2:2">
      <c r="B8449" s="202"/>
    </row>
    <row r="8450" spans="2:2">
      <c r="B8450" s="202"/>
    </row>
    <row r="8451" spans="2:2">
      <c r="B8451" s="202"/>
    </row>
    <row r="8452" spans="2:2">
      <c r="B8452" s="202"/>
    </row>
    <row r="8453" spans="2:2">
      <c r="B8453" s="202"/>
    </row>
    <row r="8454" spans="2:2">
      <c r="B8454" s="202"/>
    </row>
    <row r="8455" spans="2:2">
      <c r="B8455" s="202"/>
    </row>
    <row r="8456" spans="2:2">
      <c r="B8456" s="202"/>
    </row>
    <row r="8457" spans="2:2">
      <c r="B8457" s="202"/>
    </row>
    <row r="8458" spans="2:2">
      <c r="B8458" s="202"/>
    </row>
    <row r="8459" spans="2:2">
      <c r="B8459" s="202"/>
    </row>
    <row r="8460" spans="2:2">
      <c r="B8460" s="202"/>
    </row>
    <row r="8461" spans="2:2">
      <c r="B8461" s="202"/>
    </row>
    <row r="8462" spans="2:2">
      <c r="B8462" s="202"/>
    </row>
    <row r="8463" spans="2:2">
      <c r="B8463" s="202"/>
    </row>
    <row r="8464" spans="2:2">
      <c r="B8464" s="202"/>
    </row>
    <row r="8465" spans="2:2">
      <c r="B8465" s="202"/>
    </row>
    <row r="8466" spans="2:2">
      <c r="B8466" s="202"/>
    </row>
    <row r="8467" spans="2:2">
      <c r="B8467" s="202"/>
    </row>
    <row r="8468" spans="2:2">
      <c r="B8468" s="202"/>
    </row>
    <row r="8469" spans="2:2">
      <c r="B8469" s="202"/>
    </row>
    <row r="8470" spans="2:2">
      <c r="B8470" s="202"/>
    </row>
    <row r="8471" spans="2:2">
      <c r="B8471" s="202"/>
    </row>
    <row r="8472" spans="2:2">
      <c r="B8472" s="202"/>
    </row>
    <row r="8473" spans="2:2">
      <c r="B8473" s="202"/>
    </row>
    <row r="8474" spans="2:2">
      <c r="B8474" s="202"/>
    </row>
    <row r="8475" spans="2:2">
      <c r="B8475" s="202"/>
    </row>
    <row r="8476" spans="2:2">
      <c r="B8476" s="202"/>
    </row>
    <row r="8477" spans="2:2">
      <c r="B8477" s="202"/>
    </row>
    <row r="8478" spans="2:2">
      <c r="B8478" s="202"/>
    </row>
    <row r="8479" spans="2:2">
      <c r="B8479" s="202"/>
    </row>
    <row r="8480" spans="2:2">
      <c r="B8480" s="202"/>
    </row>
    <row r="8481" spans="2:2">
      <c r="B8481" s="202"/>
    </row>
    <row r="8482" spans="2:2">
      <c r="B8482" s="202"/>
    </row>
    <row r="8483" spans="2:2">
      <c r="B8483" s="202"/>
    </row>
    <row r="8484" spans="2:2">
      <c r="B8484" s="202"/>
    </row>
    <row r="8485" spans="2:2">
      <c r="B8485" s="202"/>
    </row>
    <row r="8486" spans="2:2">
      <c r="B8486" s="202"/>
    </row>
    <row r="8487" spans="2:2">
      <c r="B8487" s="202"/>
    </row>
    <row r="8488" spans="2:2">
      <c r="B8488" s="202"/>
    </row>
    <row r="8489" spans="2:2">
      <c r="B8489" s="202"/>
    </row>
    <row r="8490" spans="2:2">
      <c r="B8490" s="202"/>
    </row>
    <row r="8491" spans="2:2">
      <c r="B8491" s="202"/>
    </row>
    <row r="8492" spans="2:2">
      <c r="B8492" s="202"/>
    </row>
    <row r="8493" spans="2:2">
      <c r="B8493" s="202"/>
    </row>
    <row r="8494" spans="2:2">
      <c r="B8494" s="202"/>
    </row>
    <row r="8495" spans="2:2">
      <c r="B8495" s="202"/>
    </row>
    <row r="8496" spans="2:2">
      <c r="B8496" s="202"/>
    </row>
    <row r="8497" spans="2:2">
      <c r="B8497" s="202"/>
    </row>
    <row r="8498" spans="2:2">
      <c r="B8498" s="202"/>
    </row>
    <row r="8499" spans="2:2">
      <c r="B8499" s="202"/>
    </row>
    <row r="8500" spans="2:2">
      <c r="B8500" s="202"/>
    </row>
    <row r="8501" spans="2:2">
      <c r="B8501" s="202"/>
    </row>
    <row r="8502" spans="2:2">
      <c r="B8502" s="202"/>
    </row>
    <row r="8503" spans="2:2">
      <c r="B8503" s="202"/>
    </row>
    <row r="8504" spans="2:2">
      <c r="B8504" s="202"/>
    </row>
    <row r="8505" spans="2:2">
      <c r="B8505" s="202"/>
    </row>
    <row r="8506" spans="2:2">
      <c r="B8506" s="202"/>
    </row>
    <row r="8507" spans="2:2">
      <c r="B8507" s="202"/>
    </row>
    <row r="8508" spans="2:2">
      <c r="B8508" s="202"/>
    </row>
    <row r="8509" spans="2:2">
      <c r="B8509" s="202"/>
    </row>
    <row r="8510" spans="2:2">
      <c r="B8510" s="202"/>
    </row>
    <row r="8511" spans="2:2">
      <c r="B8511" s="202"/>
    </row>
    <row r="8512" spans="2:2">
      <c r="B8512" s="202"/>
    </row>
    <row r="8513" spans="2:2">
      <c r="B8513" s="202"/>
    </row>
    <row r="8514" spans="2:2">
      <c r="B8514" s="202"/>
    </row>
    <row r="8515" spans="2:2">
      <c r="B8515" s="202"/>
    </row>
    <row r="8516" spans="2:2">
      <c r="B8516" s="202"/>
    </row>
    <row r="8517" spans="2:2">
      <c r="B8517" s="202"/>
    </row>
    <row r="8518" spans="2:2">
      <c r="B8518" s="202"/>
    </row>
    <row r="8519" spans="2:2">
      <c r="B8519" s="202"/>
    </row>
    <row r="8520" spans="2:2">
      <c r="B8520" s="202"/>
    </row>
    <row r="8521" spans="2:2">
      <c r="B8521" s="202"/>
    </row>
    <row r="8522" spans="2:2">
      <c r="B8522" s="202"/>
    </row>
    <row r="8523" spans="2:2">
      <c r="B8523" s="202"/>
    </row>
    <row r="8524" spans="2:2">
      <c r="B8524" s="202"/>
    </row>
    <row r="8525" spans="2:2">
      <c r="B8525" s="202"/>
    </row>
    <row r="8526" spans="2:2">
      <c r="B8526" s="202"/>
    </row>
    <row r="8527" spans="2:2">
      <c r="B8527" s="202"/>
    </row>
    <row r="8528" spans="2:2">
      <c r="B8528" s="202"/>
    </row>
    <row r="8529" spans="2:2">
      <c r="B8529" s="202"/>
    </row>
    <row r="8530" spans="2:2">
      <c r="B8530" s="202"/>
    </row>
    <row r="8531" spans="2:2">
      <c r="B8531" s="202"/>
    </row>
    <row r="8532" spans="2:2">
      <c r="B8532" s="202"/>
    </row>
    <row r="8533" spans="2:2">
      <c r="B8533" s="202"/>
    </row>
    <row r="8534" spans="2:2">
      <c r="B8534" s="202"/>
    </row>
    <row r="8535" spans="2:2">
      <c r="B8535" s="202"/>
    </row>
    <row r="8536" spans="2:2">
      <c r="B8536" s="202"/>
    </row>
    <row r="8537" spans="2:2">
      <c r="B8537" s="202"/>
    </row>
    <row r="8538" spans="2:2">
      <c r="B8538" s="202"/>
    </row>
    <row r="8539" spans="2:2">
      <c r="B8539" s="202"/>
    </row>
    <row r="8540" spans="2:2">
      <c r="B8540" s="202"/>
    </row>
    <row r="8541" spans="2:2">
      <c r="B8541" s="202"/>
    </row>
    <row r="8542" spans="2:2">
      <c r="B8542" s="202"/>
    </row>
    <row r="8543" spans="2:2">
      <c r="B8543" s="202"/>
    </row>
    <row r="8544" spans="2:2">
      <c r="B8544" s="202"/>
    </row>
    <row r="8545" spans="2:2">
      <c r="B8545" s="202"/>
    </row>
    <row r="8546" spans="2:2">
      <c r="B8546" s="202"/>
    </row>
    <row r="8547" spans="2:2">
      <c r="B8547" s="202"/>
    </row>
    <row r="8548" spans="2:2">
      <c r="B8548" s="202"/>
    </row>
    <row r="8549" spans="2:2">
      <c r="B8549" s="202"/>
    </row>
    <row r="8550" spans="2:2">
      <c r="B8550" s="202"/>
    </row>
    <row r="8551" spans="2:2">
      <c r="B8551" s="202"/>
    </row>
    <row r="8552" spans="2:2">
      <c r="B8552" s="202"/>
    </row>
    <row r="8553" spans="2:2">
      <c r="B8553" s="202"/>
    </row>
    <row r="8554" spans="2:2">
      <c r="B8554" s="202"/>
    </row>
    <row r="8555" spans="2:2">
      <c r="B8555" s="202"/>
    </row>
    <row r="8556" spans="2:2">
      <c r="B8556" s="202"/>
    </row>
    <row r="8557" spans="2:2">
      <c r="B8557" s="202"/>
    </row>
    <row r="8558" spans="2:2">
      <c r="B8558" s="202"/>
    </row>
    <row r="8559" spans="2:2">
      <c r="B8559" s="202"/>
    </row>
    <row r="8560" spans="2:2">
      <c r="B8560" s="202"/>
    </row>
    <row r="8561" spans="2:2">
      <c r="B8561" s="202"/>
    </row>
    <row r="8562" spans="2:2">
      <c r="B8562" s="202"/>
    </row>
    <row r="8563" spans="2:2">
      <c r="B8563" s="202"/>
    </row>
    <row r="8564" spans="2:2">
      <c r="B8564" s="202"/>
    </row>
    <row r="8565" spans="2:2">
      <c r="B8565" s="202"/>
    </row>
    <row r="8566" spans="2:2">
      <c r="B8566" s="202"/>
    </row>
    <row r="8567" spans="2:2">
      <c r="B8567" s="202"/>
    </row>
    <row r="8568" spans="2:2">
      <c r="B8568" s="202"/>
    </row>
    <row r="8569" spans="2:2">
      <c r="B8569" s="202"/>
    </row>
    <row r="8570" spans="2:2">
      <c r="B8570" s="202"/>
    </row>
    <row r="8571" spans="2:2">
      <c r="B8571" s="202"/>
    </row>
    <row r="8572" spans="2:2">
      <c r="B8572" s="202"/>
    </row>
    <row r="8573" spans="2:2">
      <c r="B8573" s="202"/>
    </row>
    <row r="8574" spans="2:2">
      <c r="B8574" s="202"/>
    </row>
    <row r="8575" spans="2:2">
      <c r="B8575" s="202"/>
    </row>
    <row r="8576" spans="2:2">
      <c r="B8576" s="202"/>
    </row>
    <row r="8577" spans="2:2">
      <c r="B8577" s="202"/>
    </row>
    <row r="8578" spans="2:2">
      <c r="B8578" s="202"/>
    </row>
    <row r="8579" spans="2:2">
      <c r="B8579" s="202"/>
    </row>
    <row r="8580" spans="2:2">
      <c r="B8580" s="202"/>
    </row>
    <row r="8581" spans="2:2">
      <c r="B8581" s="202"/>
    </row>
    <row r="8582" spans="2:2">
      <c r="B8582" s="202"/>
    </row>
    <row r="8583" spans="2:2">
      <c r="B8583" s="202"/>
    </row>
    <row r="8584" spans="2:2">
      <c r="B8584" s="202"/>
    </row>
    <row r="8585" spans="2:2">
      <c r="B8585" s="202"/>
    </row>
    <row r="8586" spans="2:2">
      <c r="B8586" s="202"/>
    </row>
    <row r="8587" spans="2:2">
      <c r="B8587" s="202"/>
    </row>
    <row r="8588" spans="2:2">
      <c r="B8588" s="202"/>
    </row>
    <row r="8589" spans="2:2">
      <c r="B8589" s="202"/>
    </row>
    <row r="8590" spans="2:2">
      <c r="B8590" s="202"/>
    </row>
    <row r="8591" spans="2:2">
      <c r="B8591" s="202"/>
    </row>
    <row r="8592" spans="2:2">
      <c r="B8592" s="202"/>
    </row>
    <row r="8593" spans="2:2">
      <c r="B8593" s="202"/>
    </row>
    <row r="8594" spans="2:2">
      <c r="B8594" s="202"/>
    </row>
    <row r="8595" spans="2:2">
      <c r="B8595" s="202"/>
    </row>
    <row r="8596" spans="2:2">
      <c r="B8596" s="202"/>
    </row>
    <row r="8597" spans="2:2">
      <c r="B8597" s="202"/>
    </row>
    <row r="8598" spans="2:2">
      <c r="B8598" s="202"/>
    </row>
    <row r="8599" spans="2:2">
      <c r="B8599" s="202"/>
    </row>
    <row r="8600" spans="2:2">
      <c r="B8600" s="202"/>
    </row>
    <row r="8601" spans="2:2">
      <c r="B8601" s="202"/>
    </row>
    <row r="8602" spans="2:2">
      <c r="B8602" s="202"/>
    </row>
    <row r="8603" spans="2:2">
      <c r="B8603" s="202"/>
    </row>
    <row r="8604" spans="2:2">
      <c r="B8604" s="202"/>
    </row>
    <row r="8605" spans="2:2">
      <c r="B8605" s="202"/>
    </row>
    <row r="8606" spans="2:2">
      <c r="B8606" s="202"/>
    </row>
    <row r="8607" spans="2:2">
      <c r="B8607" s="202"/>
    </row>
    <row r="8608" spans="2:2">
      <c r="B8608" s="202"/>
    </row>
    <row r="8609" spans="2:2">
      <c r="B8609" s="202"/>
    </row>
    <row r="8610" spans="2:2">
      <c r="B8610" s="202"/>
    </row>
    <row r="8611" spans="2:2">
      <c r="B8611" s="202"/>
    </row>
    <row r="8612" spans="2:2">
      <c r="B8612" s="202"/>
    </row>
    <row r="8613" spans="2:2">
      <c r="B8613" s="202"/>
    </row>
    <row r="8614" spans="2:2">
      <c r="B8614" s="202"/>
    </row>
    <row r="8615" spans="2:2">
      <c r="B8615" s="202"/>
    </row>
    <row r="8616" spans="2:2">
      <c r="B8616" s="202"/>
    </row>
    <row r="8617" spans="2:2">
      <c r="B8617" s="202"/>
    </row>
    <row r="8618" spans="2:2">
      <c r="B8618" s="202"/>
    </row>
    <row r="8619" spans="2:2">
      <c r="B8619" s="202"/>
    </row>
    <row r="8620" spans="2:2">
      <c r="B8620" s="202"/>
    </row>
    <row r="8621" spans="2:2">
      <c r="B8621" s="202"/>
    </row>
    <row r="8622" spans="2:2">
      <c r="B8622" s="202"/>
    </row>
    <row r="8623" spans="2:2">
      <c r="B8623" s="202"/>
    </row>
    <row r="8624" spans="2:2">
      <c r="B8624" s="202"/>
    </row>
    <row r="8625" spans="2:2">
      <c r="B8625" s="202"/>
    </row>
    <row r="8626" spans="2:2">
      <c r="B8626" s="202"/>
    </row>
    <row r="8627" spans="2:2">
      <c r="B8627" s="202"/>
    </row>
    <row r="8628" spans="2:2">
      <c r="B8628" s="202"/>
    </row>
    <row r="8629" spans="2:2">
      <c r="B8629" s="202"/>
    </row>
    <row r="8630" spans="2:2">
      <c r="B8630" s="202"/>
    </row>
    <row r="8631" spans="2:2">
      <c r="B8631" s="202"/>
    </row>
    <row r="8632" spans="2:2">
      <c r="B8632" s="202"/>
    </row>
    <row r="8633" spans="2:2">
      <c r="B8633" s="202"/>
    </row>
    <row r="8634" spans="2:2">
      <c r="B8634" s="202"/>
    </row>
    <row r="8635" spans="2:2">
      <c r="B8635" s="202"/>
    </row>
    <row r="8636" spans="2:2">
      <c r="B8636" s="202"/>
    </row>
    <row r="8637" spans="2:2">
      <c r="B8637" s="202"/>
    </row>
    <row r="8638" spans="2:2">
      <c r="B8638" s="202"/>
    </row>
    <row r="8639" spans="2:2">
      <c r="B8639" s="202"/>
    </row>
    <row r="8640" spans="2:2">
      <c r="B8640" s="202"/>
    </row>
    <row r="8641" spans="2:2">
      <c r="B8641" s="202"/>
    </row>
    <row r="8642" spans="2:2">
      <c r="B8642" s="202"/>
    </row>
    <row r="8643" spans="2:2">
      <c r="B8643" s="202"/>
    </row>
    <row r="8644" spans="2:2">
      <c r="B8644" s="202"/>
    </row>
    <row r="8645" spans="2:2">
      <c r="B8645" s="202"/>
    </row>
    <row r="8646" spans="2:2">
      <c r="B8646" s="202"/>
    </row>
    <row r="8647" spans="2:2">
      <c r="B8647" s="202"/>
    </row>
    <row r="8648" spans="2:2">
      <c r="B8648" s="202"/>
    </row>
    <row r="8649" spans="2:2">
      <c r="B8649" s="202"/>
    </row>
    <row r="8650" spans="2:2">
      <c r="B8650" s="202"/>
    </row>
    <row r="8651" spans="2:2">
      <c r="B8651" s="202"/>
    </row>
    <row r="8652" spans="2:2">
      <c r="B8652" s="202"/>
    </row>
    <row r="8653" spans="2:2">
      <c r="B8653" s="202"/>
    </row>
    <row r="8654" spans="2:2">
      <c r="B8654" s="202"/>
    </row>
    <row r="8655" spans="2:2">
      <c r="B8655" s="202"/>
    </row>
    <row r="8656" spans="2:2">
      <c r="B8656" s="202"/>
    </row>
    <row r="8657" spans="2:2">
      <c r="B8657" s="202"/>
    </row>
    <row r="8658" spans="2:2">
      <c r="B8658" s="202"/>
    </row>
    <row r="8659" spans="2:2">
      <c r="B8659" s="202"/>
    </row>
    <row r="8660" spans="2:2">
      <c r="B8660" s="202"/>
    </row>
    <row r="8661" spans="2:2">
      <c r="B8661" s="202"/>
    </row>
    <row r="8662" spans="2:2">
      <c r="B8662" s="202"/>
    </row>
    <row r="8663" spans="2:2">
      <c r="B8663" s="202"/>
    </row>
    <row r="8664" spans="2:2">
      <c r="B8664" s="202"/>
    </row>
    <row r="8665" spans="2:2">
      <c r="B8665" s="202"/>
    </row>
    <row r="8666" spans="2:2">
      <c r="B8666" s="202"/>
    </row>
    <row r="8667" spans="2:2">
      <c r="B8667" s="202"/>
    </row>
    <row r="8668" spans="2:2">
      <c r="B8668" s="202"/>
    </row>
    <row r="8669" spans="2:2">
      <c r="B8669" s="202"/>
    </row>
    <row r="8670" spans="2:2">
      <c r="B8670" s="202"/>
    </row>
    <row r="8671" spans="2:2">
      <c r="B8671" s="202"/>
    </row>
    <row r="8672" spans="2:2">
      <c r="B8672" s="202"/>
    </row>
    <row r="8673" spans="2:2">
      <c r="B8673" s="202"/>
    </row>
    <row r="8674" spans="2:2">
      <c r="B8674" s="202"/>
    </row>
    <row r="8675" spans="2:2">
      <c r="B8675" s="202"/>
    </row>
    <row r="8676" spans="2:2">
      <c r="B8676" s="202"/>
    </row>
    <row r="8677" spans="2:2">
      <c r="B8677" s="202"/>
    </row>
    <row r="8678" spans="2:2">
      <c r="B8678" s="202"/>
    </row>
    <row r="8679" spans="2:2">
      <c r="B8679" s="202"/>
    </row>
    <row r="8680" spans="2:2">
      <c r="B8680" s="202"/>
    </row>
    <row r="8681" spans="2:2">
      <c r="B8681" s="202"/>
    </row>
    <row r="8682" spans="2:2">
      <c r="B8682" s="202"/>
    </row>
    <row r="8683" spans="2:2">
      <c r="B8683" s="202"/>
    </row>
    <row r="8684" spans="2:2">
      <c r="B8684" s="202"/>
    </row>
    <row r="8685" spans="2:2">
      <c r="B8685" s="202"/>
    </row>
    <row r="8686" spans="2:2">
      <c r="B8686" s="202"/>
    </row>
    <row r="8687" spans="2:2">
      <c r="B8687" s="202"/>
    </row>
    <row r="8688" spans="2:2">
      <c r="B8688" s="202"/>
    </row>
    <row r="8689" spans="2:2">
      <c r="B8689" s="202"/>
    </row>
    <row r="8690" spans="2:2">
      <c r="B8690" s="202"/>
    </row>
    <row r="8691" spans="2:2">
      <c r="B8691" s="202"/>
    </row>
    <row r="8692" spans="2:2">
      <c r="B8692" s="202"/>
    </row>
    <row r="8693" spans="2:2">
      <c r="B8693" s="202"/>
    </row>
    <row r="8694" spans="2:2">
      <c r="B8694" s="202"/>
    </row>
    <row r="8695" spans="2:2">
      <c r="B8695" s="202"/>
    </row>
    <row r="8696" spans="2:2">
      <c r="B8696" s="202"/>
    </row>
    <row r="8697" spans="2:2">
      <c r="B8697" s="202"/>
    </row>
    <row r="8698" spans="2:2">
      <c r="B8698" s="202"/>
    </row>
    <row r="8699" spans="2:2">
      <c r="B8699" s="202"/>
    </row>
    <row r="8700" spans="2:2">
      <c r="B8700" s="202"/>
    </row>
    <row r="8701" spans="2:2">
      <c r="B8701" s="202"/>
    </row>
    <row r="8702" spans="2:2">
      <c r="B8702" s="202"/>
    </row>
    <row r="8703" spans="2:2">
      <c r="B8703" s="202"/>
    </row>
    <row r="8704" spans="2:2">
      <c r="B8704" s="202"/>
    </row>
    <row r="8705" spans="2:2">
      <c r="B8705" s="202"/>
    </row>
    <row r="8706" spans="2:2">
      <c r="B8706" s="202"/>
    </row>
    <row r="8707" spans="2:2">
      <c r="B8707" s="202"/>
    </row>
    <row r="8708" spans="2:2">
      <c r="B8708" s="202"/>
    </row>
    <row r="8709" spans="2:2">
      <c r="B8709" s="202"/>
    </row>
    <row r="8710" spans="2:2">
      <c r="B8710" s="202"/>
    </row>
    <row r="8711" spans="2:2">
      <c r="B8711" s="202"/>
    </row>
    <row r="8712" spans="2:2">
      <c r="B8712" s="202"/>
    </row>
    <row r="8713" spans="2:2">
      <c r="B8713" s="202"/>
    </row>
    <row r="8714" spans="2:2">
      <c r="B8714" s="202"/>
    </row>
    <row r="8715" spans="2:2">
      <c r="B8715" s="202"/>
    </row>
    <row r="8716" spans="2:2">
      <c r="B8716" s="202"/>
    </row>
    <row r="8717" spans="2:2">
      <c r="B8717" s="202"/>
    </row>
    <row r="8718" spans="2:2">
      <c r="B8718" s="202"/>
    </row>
    <row r="8719" spans="2:2">
      <c r="B8719" s="202"/>
    </row>
    <row r="8720" spans="2:2">
      <c r="B8720" s="202"/>
    </row>
    <row r="8721" spans="2:2">
      <c r="B8721" s="202"/>
    </row>
    <row r="8722" spans="2:2">
      <c r="B8722" s="202"/>
    </row>
    <row r="8723" spans="2:2">
      <c r="B8723" s="202"/>
    </row>
    <row r="8724" spans="2:2">
      <c r="B8724" s="202"/>
    </row>
    <row r="8725" spans="2:2">
      <c r="B8725" s="202"/>
    </row>
    <row r="8726" spans="2:2">
      <c r="B8726" s="202"/>
    </row>
    <row r="8727" spans="2:2">
      <c r="B8727" s="202"/>
    </row>
    <row r="8728" spans="2:2">
      <c r="B8728" s="202"/>
    </row>
    <row r="8729" spans="2:2">
      <c r="B8729" s="202"/>
    </row>
    <row r="8730" spans="2:2">
      <c r="B8730" s="202"/>
    </row>
    <row r="8731" spans="2:2">
      <c r="B8731" s="202"/>
    </row>
    <row r="8732" spans="2:2">
      <c r="B8732" s="202"/>
    </row>
    <row r="8733" spans="2:2">
      <c r="B8733" s="202"/>
    </row>
    <row r="8734" spans="2:2">
      <c r="B8734" s="202"/>
    </row>
    <row r="8735" spans="2:2">
      <c r="B8735" s="202"/>
    </row>
    <row r="8736" spans="2:2">
      <c r="B8736" s="202"/>
    </row>
    <row r="8737" spans="2:2">
      <c r="B8737" s="202"/>
    </row>
    <row r="8738" spans="2:2">
      <c r="B8738" s="202"/>
    </row>
    <row r="8739" spans="2:2">
      <c r="B8739" s="202"/>
    </row>
    <row r="8740" spans="2:2">
      <c r="B8740" s="202"/>
    </row>
    <row r="8741" spans="2:2">
      <c r="B8741" s="202"/>
    </row>
    <row r="8742" spans="2:2">
      <c r="B8742" s="202"/>
    </row>
    <row r="8743" spans="2:2">
      <c r="B8743" s="202"/>
    </row>
    <row r="8744" spans="2:2">
      <c r="B8744" s="202"/>
    </row>
    <row r="8745" spans="2:2">
      <c r="B8745" s="202"/>
    </row>
    <row r="8746" spans="2:2">
      <c r="B8746" s="202"/>
    </row>
    <row r="8747" spans="2:2">
      <c r="B8747" s="202"/>
    </row>
    <row r="8748" spans="2:2">
      <c r="B8748" s="202"/>
    </row>
    <row r="8749" spans="2:2">
      <c r="B8749" s="202"/>
    </row>
    <row r="8750" spans="2:2">
      <c r="B8750" s="202"/>
    </row>
    <row r="8751" spans="2:2">
      <c r="B8751" s="202"/>
    </row>
    <row r="8752" spans="2:2">
      <c r="B8752" s="202"/>
    </row>
    <row r="8753" spans="2:2">
      <c r="B8753" s="202"/>
    </row>
    <row r="8754" spans="2:2">
      <c r="B8754" s="202"/>
    </row>
    <row r="8755" spans="2:2">
      <c r="B8755" s="202"/>
    </row>
    <row r="8756" spans="2:2">
      <c r="B8756" s="202"/>
    </row>
    <row r="8757" spans="2:2">
      <c r="B8757" s="202"/>
    </row>
    <row r="8758" spans="2:2">
      <c r="B8758" s="202"/>
    </row>
    <row r="8759" spans="2:2">
      <c r="B8759" s="202"/>
    </row>
    <row r="8760" spans="2:2">
      <c r="B8760" s="202"/>
    </row>
    <row r="8761" spans="2:2">
      <c r="B8761" s="202"/>
    </row>
    <row r="8762" spans="2:2">
      <c r="B8762" s="202"/>
    </row>
    <row r="8763" spans="2:2">
      <c r="B8763" s="202"/>
    </row>
    <row r="8764" spans="2:2">
      <c r="B8764" s="202"/>
    </row>
    <row r="8765" spans="2:2">
      <c r="B8765" s="202"/>
    </row>
    <row r="8766" spans="2:2">
      <c r="B8766" s="202"/>
    </row>
    <row r="8767" spans="2:2">
      <c r="B8767" s="202"/>
    </row>
    <row r="8768" spans="2:2">
      <c r="B8768" s="202"/>
    </row>
    <row r="8769" spans="2:2">
      <c r="B8769" s="202"/>
    </row>
    <row r="8770" spans="2:2">
      <c r="B8770" s="202"/>
    </row>
    <row r="8771" spans="2:2">
      <c r="B8771" s="202"/>
    </row>
    <row r="8772" spans="2:2">
      <c r="B8772" s="202"/>
    </row>
    <row r="8773" spans="2:2">
      <c r="B8773" s="202"/>
    </row>
    <row r="8774" spans="2:2">
      <c r="B8774" s="202"/>
    </row>
    <row r="8775" spans="2:2">
      <c r="B8775" s="202"/>
    </row>
    <row r="8776" spans="2:2">
      <c r="B8776" s="202"/>
    </row>
    <row r="8777" spans="2:2">
      <c r="B8777" s="202"/>
    </row>
    <row r="8778" spans="2:2">
      <c r="B8778" s="202"/>
    </row>
    <row r="8779" spans="2:2">
      <c r="B8779" s="202"/>
    </row>
    <row r="8780" spans="2:2">
      <c r="B8780" s="202"/>
    </row>
    <row r="8781" spans="2:2">
      <c r="B8781" s="202"/>
    </row>
    <row r="8782" spans="2:2">
      <c r="B8782" s="202"/>
    </row>
    <row r="8783" spans="2:2">
      <c r="B8783" s="202"/>
    </row>
    <row r="8784" spans="2:2">
      <c r="B8784" s="202"/>
    </row>
    <row r="8785" spans="2:2">
      <c r="B8785" s="202"/>
    </row>
    <row r="8786" spans="2:2">
      <c r="B8786" s="202"/>
    </row>
    <row r="8787" spans="2:2">
      <c r="B8787" s="202"/>
    </row>
    <row r="8788" spans="2:2">
      <c r="B8788" s="202"/>
    </row>
    <row r="8789" spans="2:2">
      <c r="B8789" s="202"/>
    </row>
    <row r="8790" spans="2:2">
      <c r="B8790" s="202"/>
    </row>
    <row r="8791" spans="2:2">
      <c r="B8791" s="202"/>
    </row>
    <row r="8792" spans="2:2">
      <c r="B8792" s="202"/>
    </row>
    <row r="8793" spans="2:2">
      <c r="B8793" s="202"/>
    </row>
    <row r="8794" spans="2:2">
      <c r="B8794" s="202"/>
    </row>
    <row r="8795" spans="2:2">
      <c r="B8795" s="202"/>
    </row>
    <row r="8796" spans="2:2">
      <c r="B8796" s="202"/>
    </row>
    <row r="8797" spans="2:2">
      <c r="B8797" s="202"/>
    </row>
    <row r="8798" spans="2:2">
      <c r="B8798" s="202"/>
    </row>
    <row r="8799" spans="2:2">
      <c r="B8799" s="202"/>
    </row>
    <row r="8800" spans="2:2">
      <c r="B8800" s="202"/>
    </row>
    <row r="8801" spans="2:2">
      <c r="B8801" s="202"/>
    </row>
    <row r="8802" spans="2:2">
      <c r="B8802" s="202"/>
    </row>
    <row r="8803" spans="2:2">
      <c r="B8803" s="202"/>
    </row>
    <row r="8804" spans="2:2">
      <c r="B8804" s="202"/>
    </row>
    <row r="8805" spans="2:2">
      <c r="B8805" s="202"/>
    </row>
    <row r="8806" spans="2:2">
      <c r="B8806" s="202"/>
    </row>
    <row r="8807" spans="2:2">
      <c r="B8807" s="202"/>
    </row>
    <row r="8808" spans="2:2">
      <c r="B8808" s="202"/>
    </row>
    <row r="8809" spans="2:2">
      <c r="B8809" s="202"/>
    </row>
    <row r="8810" spans="2:2">
      <c r="B8810" s="202"/>
    </row>
    <row r="8811" spans="2:2">
      <c r="B8811" s="202"/>
    </row>
    <row r="8812" spans="2:2">
      <c r="B8812" s="202"/>
    </row>
    <row r="8813" spans="2:2">
      <c r="B8813" s="202"/>
    </row>
    <row r="8814" spans="2:2">
      <c r="B8814" s="202"/>
    </row>
    <row r="8815" spans="2:2">
      <c r="B8815" s="202"/>
    </row>
    <row r="8816" spans="2:2">
      <c r="B8816" s="202"/>
    </row>
    <row r="8817" spans="2:2">
      <c r="B8817" s="202"/>
    </row>
    <row r="8818" spans="2:2">
      <c r="B8818" s="202"/>
    </row>
    <row r="8819" spans="2:2">
      <c r="B8819" s="202"/>
    </row>
    <row r="8820" spans="2:2">
      <c r="B8820" s="202"/>
    </row>
    <row r="8821" spans="2:2">
      <c r="B8821" s="202"/>
    </row>
    <row r="8822" spans="2:2">
      <c r="B8822" s="202"/>
    </row>
    <row r="8823" spans="2:2">
      <c r="B8823" s="202"/>
    </row>
    <row r="8824" spans="2:2">
      <c r="B8824" s="202"/>
    </row>
    <row r="8825" spans="2:2">
      <c r="B8825" s="202"/>
    </row>
    <row r="8826" spans="2:2">
      <c r="B8826" s="202"/>
    </row>
    <row r="8827" spans="2:2">
      <c r="B8827" s="202"/>
    </row>
    <row r="8828" spans="2:2">
      <c r="B8828" s="202"/>
    </row>
    <row r="8829" spans="2:2">
      <c r="B8829" s="202"/>
    </row>
    <row r="8830" spans="2:2">
      <c r="B8830" s="202"/>
    </row>
    <row r="8831" spans="2:2">
      <c r="B8831" s="202"/>
    </row>
    <row r="8832" spans="2:2">
      <c r="B8832" s="202"/>
    </row>
    <row r="8833" spans="2:2">
      <c r="B8833" s="202"/>
    </row>
    <row r="8834" spans="2:2">
      <c r="B8834" s="202"/>
    </row>
    <row r="8835" spans="2:2">
      <c r="B8835" s="202"/>
    </row>
    <row r="8836" spans="2:2">
      <c r="B8836" s="202"/>
    </row>
    <row r="8837" spans="2:2">
      <c r="B8837" s="202"/>
    </row>
    <row r="8838" spans="2:2">
      <c r="B8838" s="202"/>
    </row>
    <row r="8839" spans="2:2">
      <c r="B8839" s="202"/>
    </row>
    <row r="8840" spans="2:2">
      <c r="B8840" s="202"/>
    </row>
    <row r="8841" spans="2:2">
      <c r="B8841" s="202"/>
    </row>
    <row r="8842" spans="2:2">
      <c r="B8842" s="202"/>
    </row>
    <row r="8843" spans="2:2">
      <c r="B8843" s="202"/>
    </row>
    <row r="8844" spans="2:2">
      <c r="B8844" s="202"/>
    </row>
    <row r="8845" spans="2:2">
      <c r="B8845" s="202"/>
    </row>
    <row r="8846" spans="2:2">
      <c r="B8846" s="202"/>
    </row>
    <row r="8847" spans="2:2">
      <c r="B8847" s="202"/>
    </row>
    <row r="8848" spans="2:2">
      <c r="B8848" s="202"/>
    </row>
    <row r="8849" spans="2:2">
      <c r="B8849" s="202"/>
    </row>
    <row r="8850" spans="2:2">
      <c r="B8850" s="202"/>
    </row>
    <row r="8851" spans="2:2">
      <c r="B8851" s="202"/>
    </row>
    <row r="8852" spans="2:2">
      <c r="B8852" s="202"/>
    </row>
    <row r="8853" spans="2:2">
      <c r="B8853" s="202"/>
    </row>
    <row r="8854" spans="2:2">
      <c r="B8854" s="202"/>
    </row>
    <row r="8855" spans="2:2">
      <c r="B8855" s="202"/>
    </row>
    <row r="8856" spans="2:2">
      <c r="B8856" s="202"/>
    </row>
    <row r="8857" spans="2:2">
      <c r="B8857" s="202"/>
    </row>
    <row r="8858" spans="2:2">
      <c r="B8858" s="202"/>
    </row>
    <row r="8859" spans="2:2">
      <c r="B8859" s="202"/>
    </row>
    <row r="8860" spans="2:2">
      <c r="B8860" s="202"/>
    </row>
    <row r="8861" spans="2:2">
      <c r="B8861" s="202"/>
    </row>
    <row r="8862" spans="2:2">
      <c r="B8862" s="202"/>
    </row>
    <row r="8863" spans="2:2">
      <c r="B8863" s="202"/>
    </row>
    <row r="8864" spans="2:2">
      <c r="B8864" s="202"/>
    </row>
    <row r="8865" spans="2:2">
      <c r="B8865" s="202"/>
    </row>
    <row r="8866" spans="2:2">
      <c r="B8866" s="202"/>
    </row>
    <row r="8867" spans="2:2">
      <c r="B8867" s="202"/>
    </row>
    <row r="8868" spans="2:2">
      <c r="B8868" s="202"/>
    </row>
    <row r="8869" spans="2:2">
      <c r="B8869" s="202"/>
    </row>
    <row r="8870" spans="2:2">
      <c r="B8870" s="202"/>
    </row>
    <row r="8871" spans="2:2">
      <c r="B8871" s="202"/>
    </row>
    <row r="8872" spans="2:2">
      <c r="B8872" s="202"/>
    </row>
    <row r="8873" spans="2:2">
      <c r="B8873" s="202"/>
    </row>
    <row r="8874" spans="2:2">
      <c r="B8874" s="202"/>
    </row>
    <row r="8875" spans="2:2">
      <c r="B8875" s="202"/>
    </row>
    <row r="8876" spans="2:2">
      <c r="B8876" s="202"/>
    </row>
    <row r="8877" spans="2:2">
      <c r="B8877" s="202"/>
    </row>
    <row r="8878" spans="2:2">
      <c r="B8878" s="202"/>
    </row>
    <row r="8879" spans="2:2">
      <c r="B8879" s="202"/>
    </row>
    <row r="8880" spans="2:2">
      <c r="B8880" s="202"/>
    </row>
    <row r="8881" spans="2:2">
      <c r="B8881" s="202"/>
    </row>
    <row r="8882" spans="2:2">
      <c r="B8882" s="202"/>
    </row>
    <row r="8883" spans="2:2">
      <c r="B8883" s="202"/>
    </row>
    <row r="8884" spans="2:2">
      <c r="B8884" s="202"/>
    </row>
    <row r="8885" spans="2:2">
      <c r="B8885" s="202"/>
    </row>
    <row r="8886" spans="2:2">
      <c r="B8886" s="202"/>
    </row>
    <row r="8887" spans="2:2">
      <c r="B8887" s="202"/>
    </row>
    <row r="8888" spans="2:2">
      <c r="B8888" s="202"/>
    </row>
    <row r="8889" spans="2:2">
      <c r="B8889" s="202"/>
    </row>
    <row r="8890" spans="2:2">
      <c r="B8890" s="202"/>
    </row>
    <row r="8891" spans="2:2">
      <c r="B8891" s="202"/>
    </row>
    <row r="8892" spans="2:2">
      <c r="B8892" s="202"/>
    </row>
    <row r="8893" spans="2:2">
      <c r="B8893" s="202"/>
    </row>
    <row r="8894" spans="2:2">
      <c r="B8894" s="202"/>
    </row>
    <row r="8895" spans="2:2">
      <c r="B8895" s="202"/>
    </row>
    <row r="8896" spans="2:2">
      <c r="B8896" s="202"/>
    </row>
    <row r="8897" spans="2:2">
      <c r="B8897" s="202"/>
    </row>
    <row r="8898" spans="2:2">
      <c r="B8898" s="202"/>
    </row>
    <row r="8899" spans="2:2">
      <c r="B8899" s="202"/>
    </row>
    <row r="8900" spans="2:2">
      <c r="B8900" s="202"/>
    </row>
    <row r="8901" spans="2:2">
      <c r="B8901" s="202"/>
    </row>
    <row r="8902" spans="2:2">
      <c r="B8902" s="202"/>
    </row>
    <row r="8903" spans="2:2">
      <c r="B8903" s="202"/>
    </row>
    <row r="8904" spans="2:2">
      <c r="B8904" s="202"/>
    </row>
    <row r="8905" spans="2:2">
      <c r="B8905" s="202"/>
    </row>
    <row r="8906" spans="2:2">
      <c r="B8906" s="202"/>
    </row>
    <row r="8907" spans="2:2">
      <c r="B8907" s="202"/>
    </row>
    <row r="8908" spans="2:2">
      <c r="B8908" s="202"/>
    </row>
    <row r="8909" spans="2:2">
      <c r="B8909" s="202"/>
    </row>
    <row r="8910" spans="2:2">
      <c r="B8910" s="202"/>
    </row>
    <row r="8911" spans="2:2">
      <c r="B8911" s="202"/>
    </row>
    <row r="8912" spans="2:2">
      <c r="B8912" s="202"/>
    </row>
    <row r="8913" spans="2:2">
      <c r="B8913" s="202"/>
    </row>
    <row r="8914" spans="2:2">
      <c r="B8914" s="202"/>
    </row>
    <row r="8915" spans="2:2">
      <c r="B8915" s="202"/>
    </row>
    <row r="8916" spans="2:2">
      <c r="B8916" s="202"/>
    </row>
    <row r="8917" spans="2:2">
      <c r="B8917" s="202"/>
    </row>
    <row r="8918" spans="2:2">
      <c r="B8918" s="202"/>
    </row>
    <row r="8919" spans="2:2">
      <c r="B8919" s="202"/>
    </row>
    <row r="8920" spans="2:2">
      <c r="B8920" s="202"/>
    </row>
    <row r="8921" spans="2:2">
      <c r="B8921" s="202"/>
    </row>
    <row r="8922" spans="2:2">
      <c r="B8922" s="202"/>
    </row>
    <row r="8923" spans="2:2">
      <c r="B8923" s="202"/>
    </row>
    <row r="8924" spans="2:2">
      <c r="B8924" s="202"/>
    </row>
    <row r="8925" spans="2:2">
      <c r="B8925" s="202"/>
    </row>
    <row r="8926" spans="2:2">
      <c r="B8926" s="202"/>
    </row>
    <row r="8927" spans="2:2">
      <c r="B8927" s="202"/>
    </row>
    <row r="8928" spans="2:2">
      <c r="B8928" s="202"/>
    </row>
    <row r="8929" spans="2:2">
      <c r="B8929" s="202"/>
    </row>
    <row r="8930" spans="2:2">
      <c r="B8930" s="202"/>
    </row>
    <row r="8931" spans="2:2">
      <c r="B8931" s="202"/>
    </row>
    <row r="8932" spans="2:2">
      <c r="B8932" s="202"/>
    </row>
    <row r="8933" spans="2:2">
      <c r="B8933" s="202"/>
    </row>
    <row r="8934" spans="2:2">
      <c r="B8934" s="202"/>
    </row>
    <row r="8935" spans="2:2">
      <c r="B8935" s="202"/>
    </row>
    <row r="8936" spans="2:2">
      <c r="B8936" s="202"/>
    </row>
    <row r="8937" spans="2:2">
      <c r="B8937" s="202"/>
    </row>
    <row r="8938" spans="2:2">
      <c r="B8938" s="202"/>
    </row>
    <row r="8939" spans="2:2">
      <c r="B8939" s="202"/>
    </row>
    <row r="8940" spans="2:2">
      <c r="B8940" s="202"/>
    </row>
    <row r="8941" spans="2:2">
      <c r="B8941" s="202"/>
    </row>
    <row r="8942" spans="2:2">
      <c r="B8942" s="202"/>
    </row>
    <row r="8943" spans="2:2">
      <c r="B8943" s="202"/>
    </row>
    <row r="8944" spans="2:2">
      <c r="B8944" s="202"/>
    </row>
    <row r="8945" spans="2:2">
      <c r="B8945" s="202"/>
    </row>
    <row r="8946" spans="2:2">
      <c r="B8946" s="202"/>
    </row>
    <row r="8947" spans="2:2">
      <c r="B8947" s="202"/>
    </row>
    <row r="8948" spans="2:2">
      <c r="B8948" s="202"/>
    </row>
    <row r="8949" spans="2:2">
      <c r="B8949" s="202"/>
    </row>
    <row r="8950" spans="2:2">
      <c r="B8950" s="202"/>
    </row>
    <row r="8951" spans="2:2">
      <c r="B8951" s="202"/>
    </row>
    <row r="8952" spans="2:2">
      <c r="B8952" s="202"/>
    </row>
    <row r="8953" spans="2:2">
      <c r="B8953" s="202"/>
    </row>
    <row r="8954" spans="2:2">
      <c r="B8954" s="202"/>
    </row>
    <row r="8955" spans="2:2">
      <c r="B8955" s="202"/>
    </row>
    <row r="8956" spans="2:2">
      <c r="B8956" s="202"/>
    </row>
    <row r="8957" spans="2:2">
      <c r="B8957" s="202"/>
    </row>
    <row r="8958" spans="2:2">
      <c r="B8958" s="202"/>
    </row>
    <row r="8959" spans="2:2">
      <c r="B8959" s="202"/>
    </row>
    <row r="8960" spans="2:2">
      <c r="B8960" s="202"/>
    </row>
    <row r="8961" spans="2:2">
      <c r="B8961" s="202"/>
    </row>
    <row r="8962" spans="2:2">
      <c r="B8962" s="202"/>
    </row>
    <row r="8963" spans="2:2">
      <c r="B8963" s="202"/>
    </row>
    <row r="8964" spans="2:2">
      <c r="B8964" s="202"/>
    </row>
    <row r="8965" spans="2:2">
      <c r="B8965" s="202"/>
    </row>
    <row r="8966" spans="2:2">
      <c r="B8966" s="202"/>
    </row>
    <row r="8967" spans="2:2">
      <c r="B8967" s="202"/>
    </row>
    <row r="8968" spans="2:2">
      <c r="B8968" s="202"/>
    </row>
    <row r="8969" spans="2:2">
      <c r="B8969" s="202"/>
    </row>
    <row r="8970" spans="2:2">
      <c r="B8970" s="202"/>
    </row>
    <row r="8971" spans="2:2">
      <c r="B8971" s="202"/>
    </row>
    <row r="8972" spans="2:2">
      <c r="B8972" s="202"/>
    </row>
    <row r="8973" spans="2:2">
      <c r="B8973" s="202"/>
    </row>
    <row r="8974" spans="2:2">
      <c r="B8974" s="202"/>
    </row>
    <row r="8975" spans="2:2">
      <c r="B8975" s="202"/>
    </row>
    <row r="8976" spans="2:2">
      <c r="B8976" s="202"/>
    </row>
    <row r="8977" spans="2:2">
      <c r="B8977" s="202"/>
    </row>
    <row r="8978" spans="2:2">
      <c r="B8978" s="202"/>
    </row>
    <row r="8979" spans="2:2">
      <c r="B8979" s="202"/>
    </row>
    <row r="8980" spans="2:2">
      <c r="B8980" s="202"/>
    </row>
    <row r="8981" spans="2:2">
      <c r="B8981" s="202"/>
    </row>
    <row r="8982" spans="2:2">
      <c r="B8982" s="202"/>
    </row>
    <row r="8983" spans="2:2">
      <c r="B8983" s="202"/>
    </row>
    <row r="8984" spans="2:2">
      <c r="B8984" s="202"/>
    </row>
    <row r="8985" spans="2:2">
      <c r="B8985" s="202"/>
    </row>
    <row r="8986" spans="2:2">
      <c r="B8986" s="202"/>
    </row>
    <row r="8987" spans="2:2">
      <c r="B8987" s="202"/>
    </row>
    <row r="8988" spans="2:2">
      <c r="B8988" s="202"/>
    </row>
    <row r="8989" spans="2:2">
      <c r="B8989" s="202"/>
    </row>
    <row r="8990" spans="2:2">
      <c r="B8990" s="202"/>
    </row>
    <row r="8991" spans="2:2">
      <c r="B8991" s="202"/>
    </row>
    <row r="8992" spans="2:2">
      <c r="B8992" s="202"/>
    </row>
    <row r="8993" spans="2:2">
      <c r="B8993" s="202"/>
    </row>
    <row r="8994" spans="2:2">
      <c r="B8994" s="202"/>
    </row>
    <row r="8995" spans="2:2">
      <c r="B8995" s="202"/>
    </row>
    <row r="8996" spans="2:2">
      <c r="B8996" s="202"/>
    </row>
    <row r="8997" spans="2:2">
      <c r="B8997" s="202"/>
    </row>
    <row r="8998" spans="2:2">
      <c r="B8998" s="202"/>
    </row>
    <row r="8999" spans="2:2">
      <c r="B8999" s="202"/>
    </row>
    <row r="9000" spans="2:2">
      <c r="B9000" s="202"/>
    </row>
    <row r="9001" spans="2:2">
      <c r="B9001" s="202"/>
    </row>
    <row r="9002" spans="2:2">
      <c r="B9002" s="202"/>
    </row>
    <row r="9003" spans="2:2">
      <c r="B9003" s="202"/>
    </row>
    <row r="9004" spans="2:2">
      <c r="B9004" s="202"/>
    </row>
    <row r="9005" spans="2:2">
      <c r="B9005" s="202"/>
    </row>
    <row r="9006" spans="2:2">
      <c r="B9006" s="202"/>
    </row>
    <row r="9007" spans="2:2">
      <c r="B9007" s="202"/>
    </row>
    <row r="9008" spans="2:2">
      <c r="B9008" s="202"/>
    </row>
    <row r="9009" spans="2:2">
      <c r="B9009" s="202"/>
    </row>
    <row r="9010" spans="2:2">
      <c r="B9010" s="202"/>
    </row>
    <row r="9011" spans="2:2">
      <c r="B9011" s="202"/>
    </row>
    <row r="9012" spans="2:2">
      <c r="B9012" s="202"/>
    </row>
    <row r="9013" spans="2:2">
      <c r="B9013" s="202"/>
    </row>
    <row r="9014" spans="2:2">
      <c r="B9014" s="202"/>
    </row>
    <row r="9015" spans="2:2">
      <c r="B9015" s="202"/>
    </row>
    <row r="9016" spans="2:2">
      <c r="B9016" s="202"/>
    </row>
    <row r="9017" spans="2:2">
      <c r="B9017" s="202"/>
    </row>
    <row r="9018" spans="2:2">
      <c r="B9018" s="202"/>
    </row>
    <row r="9019" spans="2:2">
      <c r="B9019" s="202"/>
    </row>
    <row r="9020" spans="2:2">
      <c r="B9020" s="202"/>
    </row>
    <row r="9021" spans="2:2">
      <c r="B9021" s="202"/>
    </row>
    <row r="9022" spans="2:2">
      <c r="B9022" s="202"/>
    </row>
    <row r="9023" spans="2:2">
      <c r="B9023" s="202"/>
    </row>
    <row r="9024" spans="2:2">
      <c r="B9024" s="202"/>
    </row>
    <row r="9025" spans="2:2">
      <c r="B9025" s="202"/>
    </row>
    <row r="9026" spans="2:2">
      <c r="B9026" s="202"/>
    </row>
    <row r="9027" spans="2:2">
      <c r="B9027" s="202"/>
    </row>
    <row r="9028" spans="2:2">
      <c r="B9028" s="202"/>
    </row>
    <row r="9029" spans="2:2">
      <c r="B9029" s="202"/>
    </row>
    <row r="9030" spans="2:2">
      <c r="B9030" s="202"/>
    </row>
    <row r="9031" spans="2:2">
      <c r="B9031" s="202"/>
    </row>
    <row r="9032" spans="2:2">
      <c r="B9032" s="202"/>
    </row>
    <row r="9033" spans="2:2">
      <c r="B9033" s="202"/>
    </row>
    <row r="9034" spans="2:2">
      <c r="B9034" s="202"/>
    </row>
    <row r="9035" spans="2:2">
      <c r="B9035" s="202"/>
    </row>
    <row r="9036" spans="2:2">
      <c r="B9036" s="202"/>
    </row>
    <row r="9037" spans="2:2">
      <c r="B9037" s="202"/>
    </row>
    <row r="9038" spans="2:2">
      <c r="B9038" s="202"/>
    </row>
    <row r="9039" spans="2:2">
      <c r="B9039" s="202"/>
    </row>
    <row r="9040" spans="2:2">
      <c r="B9040" s="202"/>
    </row>
    <row r="9041" spans="2:2">
      <c r="B9041" s="202"/>
    </row>
    <row r="9042" spans="2:2">
      <c r="B9042" s="202"/>
    </row>
    <row r="9043" spans="2:2">
      <c r="B9043" s="202"/>
    </row>
    <row r="9044" spans="2:2">
      <c r="B9044" s="202"/>
    </row>
    <row r="9045" spans="2:2">
      <c r="B9045" s="202"/>
    </row>
    <row r="9046" spans="2:2">
      <c r="B9046" s="202"/>
    </row>
    <row r="9047" spans="2:2">
      <c r="B9047" s="202"/>
    </row>
    <row r="9048" spans="2:2">
      <c r="B9048" s="202"/>
    </row>
    <row r="9049" spans="2:2">
      <c r="B9049" s="202"/>
    </row>
    <row r="9050" spans="2:2">
      <c r="B9050" s="202"/>
    </row>
    <row r="9051" spans="2:2">
      <c r="B9051" s="202"/>
    </row>
    <row r="9052" spans="2:2">
      <c r="B9052" s="202"/>
    </row>
    <row r="9053" spans="2:2">
      <c r="B9053" s="202"/>
    </row>
    <row r="9054" spans="2:2">
      <c r="B9054" s="202"/>
    </row>
    <row r="9055" spans="2:2">
      <c r="B9055" s="202"/>
    </row>
    <row r="9056" spans="2:2">
      <c r="B9056" s="202"/>
    </row>
    <row r="9057" spans="2:2">
      <c r="B9057" s="202"/>
    </row>
    <row r="9058" spans="2:2">
      <c r="B9058" s="202"/>
    </row>
    <row r="9059" spans="2:2">
      <c r="B9059" s="202"/>
    </row>
    <row r="9060" spans="2:2">
      <c r="B9060" s="202"/>
    </row>
    <row r="9061" spans="2:2">
      <c r="B9061" s="202"/>
    </row>
    <row r="9062" spans="2:2">
      <c r="B9062" s="202"/>
    </row>
    <row r="9063" spans="2:2">
      <c r="B9063" s="202"/>
    </row>
    <row r="9064" spans="2:2">
      <c r="B9064" s="202"/>
    </row>
    <row r="9065" spans="2:2">
      <c r="B9065" s="202"/>
    </row>
    <row r="9066" spans="2:2">
      <c r="B9066" s="202"/>
    </row>
    <row r="9067" spans="2:2">
      <c r="B9067" s="202"/>
    </row>
    <row r="9068" spans="2:2">
      <c r="B9068" s="202"/>
    </row>
    <row r="9069" spans="2:2">
      <c r="B9069" s="202"/>
    </row>
    <row r="9070" spans="2:2">
      <c r="B9070" s="202"/>
    </row>
    <row r="9071" spans="2:2">
      <c r="B9071" s="202"/>
    </row>
    <row r="9072" spans="2:2">
      <c r="B9072" s="202"/>
    </row>
    <row r="9073" spans="2:2">
      <c r="B9073" s="202"/>
    </row>
    <row r="9074" spans="2:2">
      <c r="B9074" s="202"/>
    </row>
    <row r="9075" spans="2:2">
      <c r="B9075" s="202"/>
    </row>
    <row r="9076" spans="2:2">
      <c r="B9076" s="202"/>
    </row>
    <row r="9077" spans="2:2">
      <c r="B9077" s="202"/>
    </row>
    <row r="9078" spans="2:2">
      <c r="B9078" s="202"/>
    </row>
    <row r="9079" spans="2:2">
      <c r="B9079" s="202"/>
    </row>
    <row r="9080" spans="2:2">
      <c r="B9080" s="202"/>
    </row>
    <row r="9081" spans="2:2">
      <c r="B9081" s="202"/>
    </row>
    <row r="9082" spans="2:2">
      <c r="B9082" s="202"/>
    </row>
    <row r="9083" spans="2:2">
      <c r="B9083" s="202"/>
    </row>
    <row r="9084" spans="2:2">
      <c r="B9084" s="202"/>
    </row>
    <row r="9085" spans="2:2">
      <c r="B9085" s="202"/>
    </row>
    <row r="9086" spans="2:2">
      <c r="B9086" s="202"/>
    </row>
    <row r="9087" spans="2:2">
      <c r="B9087" s="202"/>
    </row>
    <row r="9088" spans="2:2">
      <c r="B9088" s="202"/>
    </row>
    <row r="9089" spans="2:2">
      <c r="B9089" s="202"/>
    </row>
    <row r="9090" spans="2:2">
      <c r="B9090" s="202"/>
    </row>
    <row r="9091" spans="2:2">
      <c r="B9091" s="202"/>
    </row>
    <row r="9092" spans="2:2">
      <c r="B9092" s="202"/>
    </row>
    <row r="9093" spans="2:2">
      <c r="B9093" s="202"/>
    </row>
    <row r="9094" spans="2:2">
      <c r="B9094" s="202"/>
    </row>
    <row r="9095" spans="2:2">
      <c r="B9095" s="202"/>
    </row>
    <row r="9096" spans="2:2">
      <c r="B9096" s="202"/>
    </row>
    <row r="9097" spans="2:2">
      <c r="B9097" s="202"/>
    </row>
    <row r="9098" spans="2:2">
      <c r="B9098" s="202"/>
    </row>
    <row r="9099" spans="2:2">
      <c r="B9099" s="202"/>
    </row>
    <row r="9100" spans="2:2">
      <c r="B9100" s="202"/>
    </row>
    <row r="9101" spans="2:2">
      <c r="B9101" s="202"/>
    </row>
    <row r="9102" spans="2:2">
      <c r="B9102" s="202"/>
    </row>
    <row r="9103" spans="2:2">
      <c r="B9103" s="202"/>
    </row>
    <row r="9104" spans="2:2">
      <c r="B9104" s="202"/>
    </row>
    <row r="9105" spans="2:2">
      <c r="B9105" s="202"/>
    </row>
    <row r="9106" spans="2:2">
      <c r="B9106" s="202"/>
    </row>
    <row r="9107" spans="2:2">
      <c r="B9107" s="202"/>
    </row>
    <row r="9108" spans="2:2">
      <c r="B9108" s="202"/>
    </row>
    <row r="9109" spans="2:2">
      <c r="B9109" s="202"/>
    </row>
    <row r="9110" spans="2:2">
      <c r="B9110" s="202"/>
    </row>
    <row r="9111" spans="2:2">
      <c r="B9111" s="202"/>
    </row>
    <row r="9112" spans="2:2">
      <c r="B9112" s="202"/>
    </row>
    <row r="9113" spans="2:2">
      <c r="B9113" s="202"/>
    </row>
    <row r="9114" spans="2:2">
      <c r="B9114" s="202"/>
    </row>
    <row r="9115" spans="2:2">
      <c r="B9115" s="202"/>
    </row>
    <row r="9116" spans="2:2">
      <c r="B9116" s="202"/>
    </row>
    <row r="9117" spans="2:2">
      <c r="B9117" s="202"/>
    </row>
    <row r="9118" spans="2:2">
      <c r="B9118" s="202"/>
    </row>
    <row r="9119" spans="2:2">
      <c r="B9119" s="202"/>
    </row>
    <row r="9120" spans="2:2">
      <c r="B9120" s="202"/>
    </row>
    <row r="9121" spans="2:2">
      <c r="B9121" s="202"/>
    </row>
    <row r="9122" spans="2:2">
      <c r="B9122" s="202"/>
    </row>
    <row r="9123" spans="2:2">
      <c r="B9123" s="202"/>
    </row>
    <row r="9124" spans="2:2">
      <c r="B9124" s="202"/>
    </row>
    <row r="9125" spans="2:2">
      <c r="B9125" s="202"/>
    </row>
    <row r="9126" spans="2:2">
      <c r="B9126" s="202"/>
    </row>
    <row r="9127" spans="2:2">
      <c r="B9127" s="202"/>
    </row>
    <row r="9128" spans="2:2">
      <c r="B9128" s="202"/>
    </row>
    <row r="9129" spans="2:2">
      <c r="B9129" s="202"/>
    </row>
    <row r="9130" spans="2:2">
      <c r="B9130" s="202"/>
    </row>
    <row r="9131" spans="2:2">
      <c r="B9131" s="202"/>
    </row>
    <row r="9132" spans="2:2">
      <c r="B9132" s="202"/>
    </row>
    <row r="9133" spans="2:2">
      <c r="B9133" s="202"/>
    </row>
    <row r="9134" spans="2:2">
      <c r="B9134" s="202"/>
    </row>
    <row r="9135" spans="2:2">
      <c r="B9135" s="202"/>
    </row>
    <row r="9136" spans="2:2">
      <c r="B9136" s="202"/>
    </row>
    <row r="9137" spans="2:2">
      <c r="B9137" s="202"/>
    </row>
    <row r="9138" spans="2:2">
      <c r="B9138" s="202"/>
    </row>
    <row r="9139" spans="2:2">
      <c r="B9139" s="202"/>
    </row>
    <row r="9140" spans="2:2">
      <c r="B9140" s="202"/>
    </row>
    <row r="9141" spans="2:2">
      <c r="B9141" s="202"/>
    </row>
    <row r="9142" spans="2:2">
      <c r="B9142" s="202"/>
    </row>
    <row r="9143" spans="2:2">
      <c r="B9143" s="202"/>
    </row>
    <row r="9144" spans="2:2">
      <c r="B9144" s="202"/>
    </row>
    <row r="9145" spans="2:2">
      <c r="B9145" s="202"/>
    </row>
    <row r="9146" spans="2:2">
      <c r="B9146" s="202"/>
    </row>
    <row r="9147" spans="2:2">
      <c r="B9147" s="202"/>
    </row>
    <row r="9148" spans="2:2">
      <c r="B9148" s="202"/>
    </row>
    <row r="9149" spans="2:2">
      <c r="B9149" s="202"/>
    </row>
    <row r="9150" spans="2:2">
      <c r="B9150" s="202"/>
    </row>
    <row r="9151" spans="2:2">
      <c r="B9151" s="202"/>
    </row>
    <row r="9152" spans="2:2">
      <c r="B9152" s="202"/>
    </row>
    <row r="9153" spans="2:2">
      <c r="B9153" s="202"/>
    </row>
    <row r="9154" spans="2:2">
      <c r="B9154" s="202"/>
    </row>
    <row r="9155" spans="2:2">
      <c r="B9155" s="202"/>
    </row>
    <row r="9156" spans="2:2">
      <c r="B9156" s="202"/>
    </row>
    <row r="9157" spans="2:2">
      <c r="B9157" s="202"/>
    </row>
    <row r="9158" spans="2:2">
      <c r="B9158" s="202"/>
    </row>
    <row r="9159" spans="2:2">
      <c r="B9159" s="202"/>
    </row>
    <row r="9160" spans="2:2">
      <c r="B9160" s="202"/>
    </row>
    <row r="9161" spans="2:2">
      <c r="B9161" s="202"/>
    </row>
    <row r="9162" spans="2:2">
      <c r="B9162" s="202"/>
    </row>
    <row r="9163" spans="2:2">
      <c r="B9163" s="202"/>
    </row>
    <row r="9164" spans="2:2">
      <c r="B9164" s="202"/>
    </row>
    <row r="9165" spans="2:2">
      <c r="B9165" s="202"/>
    </row>
    <row r="9166" spans="2:2">
      <c r="B9166" s="202"/>
    </row>
    <row r="9167" spans="2:2">
      <c r="B9167" s="202"/>
    </row>
    <row r="9168" spans="2:2">
      <c r="B9168" s="202"/>
    </row>
    <row r="9169" spans="2:2">
      <c r="B9169" s="202"/>
    </row>
    <row r="9170" spans="2:2">
      <c r="B9170" s="202"/>
    </row>
    <row r="9171" spans="2:2">
      <c r="B9171" s="202"/>
    </row>
    <row r="9172" spans="2:2">
      <c r="B9172" s="202"/>
    </row>
    <row r="9173" spans="2:2">
      <c r="B9173" s="202"/>
    </row>
    <row r="9174" spans="2:2">
      <c r="B9174" s="202"/>
    </row>
    <row r="9175" spans="2:2">
      <c r="B9175" s="202"/>
    </row>
    <row r="9176" spans="2:2">
      <c r="B9176" s="202"/>
    </row>
    <row r="9177" spans="2:2">
      <c r="B9177" s="202"/>
    </row>
    <row r="9178" spans="2:2">
      <c r="B9178" s="202"/>
    </row>
    <row r="9179" spans="2:2">
      <c r="B9179" s="202"/>
    </row>
    <row r="9180" spans="2:2">
      <c r="B9180" s="202"/>
    </row>
    <row r="9181" spans="2:2">
      <c r="B9181" s="202"/>
    </row>
    <row r="9182" spans="2:2">
      <c r="B9182" s="202"/>
    </row>
    <row r="9183" spans="2:2">
      <c r="B9183" s="202"/>
    </row>
    <row r="9184" spans="2:2">
      <c r="B9184" s="202"/>
    </row>
    <row r="9185" spans="2:2">
      <c r="B9185" s="202"/>
    </row>
    <row r="9186" spans="2:2">
      <c r="B9186" s="202"/>
    </row>
    <row r="9187" spans="2:2">
      <c r="B9187" s="202"/>
    </row>
    <row r="9188" spans="2:2">
      <c r="B9188" s="202"/>
    </row>
    <row r="9189" spans="2:2">
      <c r="B9189" s="202"/>
    </row>
    <row r="9190" spans="2:2">
      <c r="B9190" s="202"/>
    </row>
    <row r="9191" spans="2:2">
      <c r="B9191" s="202"/>
    </row>
    <row r="9192" spans="2:2">
      <c r="B9192" s="202"/>
    </row>
    <row r="9193" spans="2:2">
      <c r="B9193" s="202"/>
    </row>
    <row r="9194" spans="2:2">
      <c r="B9194" s="202"/>
    </row>
    <row r="9195" spans="2:2">
      <c r="B9195" s="202"/>
    </row>
    <row r="9196" spans="2:2">
      <c r="B9196" s="202"/>
    </row>
    <row r="9197" spans="2:2">
      <c r="B9197" s="202"/>
    </row>
    <row r="9198" spans="2:2">
      <c r="B9198" s="202"/>
    </row>
    <row r="9199" spans="2:2">
      <c r="B9199" s="202"/>
    </row>
    <row r="9200" spans="2:2">
      <c r="B9200" s="202"/>
    </row>
    <row r="9201" spans="2:2">
      <c r="B9201" s="202"/>
    </row>
    <row r="9202" spans="2:2">
      <c r="B9202" s="202"/>
    </row>
    <row r="9203" spans="2:2">
      <c r="B9203" s="202"/>
    </row>
    <row r="9204" spans="2:2">
      <c r="B9204" s="202"/>
    </row>
    <row r="9205" spans="2:2">
      <c r="B9205" s="202"/>
    </row>
    <row r="9206" spans="2:2">
      <c r="B9206" s="202"/>
    </row>
    <row r="9207" spans="2:2">
      <c r="B9207" s="202"/>
    </row>
    <row r="9208" spans="2:2">
      <c r="B9208" s="202"/>
    </row>
    <row r="9209" spans="2:2">
      <c r="B9209" s="202"/>
    </row>
    <row r="9210" spans="2:2">
      <c r="B9210" s="202"/>
    </row>
    <row r="9211" spans="2:2">
      <c r="B9211" s="202"/>
    </row>
    <row r="9212" spans="2:2">
      <c r="B9212" s="202"/>
    </row>
    <row r="9213" spans="2:2">
      <c r="B9213" s="202"/>
    </row>
    <row r="9214" spans="2:2">
      <c r="B9214" s="202"/>
    </row>
    <row r="9215" spans="2:2">
      <c r="B9215" s="202"/>
    </row>
    <row r="9216" spans="2:2">
      <c r="B9216" s="202"/>
    </row>
    <row r="9217" spans="2:2">
      <c r="B9217" s="202"/>
    </row>
    <row r="9218" spans="2:2">
      <c r="B9218" s="202"/>
    </row>
    <row r="9219" spans="2:2">
      <c r="B9219" s="202"/>
    </row>
    <row r="9220" spans="2:2">
      <c r="B9220" s="202"/>
    </row>
    <row r="9221" spans="2:2">
      <c r="B9221" s="202"/>
    </row>
    <row r="9222" spans="2:2">
      <c r="B9222" s="202"/>
    </row>
    <row r="9223" spans="2:2">
      <c r="B9223" s="202"/>
    </row>
    <row r="9224" spans="2:2">
      <c r="B9224" s="202"/>
    </row>
    <row r="9225" spans="2:2">
      <c r="B9225" s="202"/>
    </row>
    <row r="9226" spans="2:2">
      <c r="B9226" s="202"/>
    </row>
    <row r="9227" spans="2:2">
      <c r="B9227" s="202"/>
    </row>
    <row r="9228" spans="2:2">
      <c r="B9228" s="202"/>
    </row>
    <row r="9229" spans="2:2">
      <c r="B9229" s="202"/>
    </row>
    <row r="9230" spans="2:2">
      <c r="B9230" s="202"/>
    </row>
    <row r="9231" spans="2:2">
      <c r="B9231" s="202"/>
    </row>
    <row r="9232" spans="2:2">
      <c r="B9232" s="202"/>
    </row>
    <row r="9233" spans="2:2">
      <c r="B9233" s="202"/>
    </row>
    <row r="9234" spans="2:2">
      <c r="B9234" s="202"/>
    </row>
    <row r="9235" spans="2:2">
      <c r="B9235" s="202"/>
    </row>
    <row r="9236" spans="2:2">
      <c r="B9236" s="202"/>
    </row>
    <row r="9237" spans="2:2">
      <c r="B9237" s="202"/>
    </row>
    <row r="9238" spans="2:2">
      <c r="B9238" s="202"/>
    </row>
    <row r="9239" spans="2:2">
      <c r="B9239" s="202"/>
    </row>
    <row r="9240" spans="2:2">
      <c r="B9240" s="202"/>
    </row>
    <row r="9241" spans="2:2">
      <c r="B9241" s="202"/>
    </row>
    <row r="9242" spans="2:2">
      <c r="B9242" s="202"/>
    </row>
    <row r="9243" spans="2:2">
      <c r="B9243" s="202"/>
    </row>
    <row r="9244" spans="2:2">
      <c r="B9244" s="202"/>
    </row>
    <row r="9245" spans="2:2">
      <c r="B9245" s="202"/>
    </row>
    <row r="9246" spans="2:2">
      <c r="B9246" s="202"/>
    </row>
    <row r="9247" spans="2:2">
      <c r="B9247" s="202"/>
    </row>
    <row r="9248" spans="2:2">
      <c r="B9248" s="202"/>
    </row>
    <row r="9249" spans="2:2">
      <c r="B9249" s="202"/>
    </row>
    <row r="9250" spans="2:2">
      <c r="B9250" s="202"/>
    </row>
    <row r="9251" spans="2:2">
      <c r="B9251" s="202"/>
    </row>
    <row r="9252" spans="2:2">
      <c r="B9252" s="202"/>
    </row>
    <row r="9253" spans="2:2">
      <c r="B9253" s="202"/>
    </row>
    <row r="9254" spans="2:2">
      <c r="B9254" s="202"/>
    </row>
    <row r="9255" spans="2:2">
      <c r="B9255" s="202"/>
    </row>
    <row r="9256" spans="2:2">
      <c r="B9256" s="202"/>
    </row>
    <row r="9257" spans="2:2">
      <c r="B9257" s="202"/>
    </row>
    <row r="9258" spans="2:2">
      <c r="B9258" s="202"/>
    </row>
    <row r="9259" spans="2:2">
      <c r="B9259" s="202"/>
    </row>
    <row r="9260" spans="2:2">
      <c r="B9260" s="202"/>
    </row>
    <row r="9261" spans="2:2">
      <c r="B9261" s="202"/>
    </row>
    <row r="9262" spans="2:2">
      <c r="B9262" s="202"/>
    </row>
    <row r="9263" spans="2:2">
      <c r="B9263" s="202"/>
    </row>
    <row r="9264" spans="2:2">
      <c r="B9264" s="202"/>
    </row>
    <row r="9265" spans="2:2">
      <c r="B9265" s="202"/>
    </row>
    <row r="9266" spans="2:2">
      <c r="B9266" s="202"/>
    </row>
    <row r="9267" spans="2:2">
      <c r="B9267" s="202"/>
    </row>
    <row r="9268" spans="2:2">
      <c r="B9268" s="202"/>
    </row>
    <row r="9269" spans="2:2">
      <c r="B9269" s="202"/>
    </row>
    <row r="9270" spans="2:2">
      <c r="B9270" s="202"/>
    </row>
    <row r="9271" spans="2:2">
      <c r="B9271" s="202"/>
    </row>
    <row r="9272" spans="2:2">
      <c r="B9272" s="202"/>
    </row>
    <row r="9273" spans="2:2">
      <c r="B9273" s="202"/>
    </row>
    <row r="9274" spans="2:2">
      <c r="B9274" s="202"/>
    </row>
    <row r="9275" spans="2:2">
      <c r="B9275" s="202"/>
    </row>
    <row r="9276" spans="2:2">
      <c r="B9276" s="202"/>
    </row>
    <row r="9277" spans="2:2">
      <c r="B9277" s="202"/>
    </row>
    <row r="9278" spans="2:2">
      <c r="B9278" s="202"/>
    </row>
    <row r="9279" spans="2:2">
      <c r="B9279" s="202"/>
    </row>
    <row r="9280" spans="2:2">
      <c r="B9280" s="202"/>
    </row>
    <row r="9281" spans="2:2">
      <c r="B9281" s="202"/>
    </row>
    <row r="9282" spans="2:2">
      <c r="B9282" s="202"/>
    </row>
    <row r="9283" spans="2:2">
      <c r="B9283" s="202"/>
    </row>
    <row r="9284" spans="2:2">
      <c r="B9284" s="202"/>
    </row>
    <row r="9285" spans="2:2">
      <c r="B9285" s="202"/>
    </row>
    <row r="9286" spans="2:2">
      <c r="B9286" s="202"/>
    </row>
    <row r="9287" spans="2:2">
      <c r="B9287" s="202"/>
    </row>
    <row r="9288" spans="2:2">
      <c r="B9288" s="202"/>
    </row>
    <row r="9289" spans="2:2">
      <c r="B9289" s="202"/>
    </row>
    <row r="9290" spans="2:2">
      <c r="B9290" s="202"/>
    </row>
    <row r="9291" spans="2:2">
      <c r="B9291" s="202"/>
    </row>
    <row r="9292" spans="2:2">
      <c r="B9292" s="202"/>
    </row>
    <row r="9293" spans="2:2">
      <c r="B9293" s="202"/>
    </row>
    <row r="9294" spans="2:2">
      <c r="B9294" s="202"/>
    </row>
    <row r="9295" spans="2:2">
      <c r="B9295" s="202"/>
    </row>
    <row r="9296" spans="2:2">
      <c r="B9296" s="202"/>
    </row>
    <row r="9297" spans="2:2">
      <c r="B9297" s="202"/>
    </row>
    <row r="9298" spans="2:2">
      <c r="B9298" s="202"/>
    </row>
    <row r="9299" spans="2:2">
      <c r="B9299" s="202"/>
    </row>
    <row r="9300" spans="2:2">
      <c r="B9300" s="202"/>
    </row>
    <row r="9301" spans="2:2">
      <c r="B9301" s="202"/>
    </row>
    <row r="9302" spans="2:2">
      <c r="B9302" s="202"/>
    </row>
    <row r="9303" spans="2:2">
      <c r="B9303" s="202"/>
    </row>
    <row r="9304" spans="2:2">
      <c r="B9304" s="202"/>
    </row>
    <row r="9305" spans="2:2">
      <c r="B9305" s="202"/>
    </row>
    <row r="9306" spans="2:2">
      <c r="B9306" s="202"/>
    </row>
    <row r="9307" spans="2:2">
      <c r="B9307" s="202"/>
    </row>
    <row r="9308" spans="2:2">
      <c r="B9308" s="202"/>
    </row>
    <row r="9309" spans="2:2">
      <c r="B9309" s="202"/>
    </row>
    <row r="9310" spans="2:2">
      <c r="B9310" s="202"/>
    </row>
    <row r="9311" spans="2:2">
      <c r="B9311" s="202"/>
    </row>
    <row r="9312" spans="2:2">
      <c r="B9312" s="202"/>
    </row>
    <row r="9313" spans="2:2">
      <c r="B9313" s="202"/>
    </row>
    <row r="9314" spans="2:2">
      <c r="B9314" s="202"/>
    </row>
    <row r="9315" spans="2:2">
      <c r="B9315" s="202"/>
    </row>
    <row r="9316" spans="2:2">
      <c r="B9316" s="202"/>
    </row>
    <row r="9317" spans="2:2">
      <c r="B9317" s="202"/>
    </row>
    <row r="9318" spans="2:2">
      <c r="B9318" s="202"/>
    </row>
    <row r="9319" spans="2:2">
      <c r="B9319" s="202"/>
    </row>
    <row r="9320" spans="2:2">
      <c r="B9320" s="202"/>
    </row>
    <row r="9321" spans="2:2">
      <c r="B9321" s="202"/>
    </row>
    <row r="9322" spans="2:2">
      <c r="B9322" s="202"/>
    </row>
    <row r="9323" spans="2:2">
      <c r="B9323" s="202"/>
    </row>
    <row r="9324" spans="2:2">
      <c r="B9324" s="202"/>
    </row>
    <row r="9325" spans="2:2">
      <c r="B9325" s="202"/>
    </row>
    <row r="9326" spans="2:2">
      <c r="B9326" s="202"/>
    </row>
    <row r="9327" spans="2:2">
      <c r="B9327" s="202"/>
    </row>
    <row r="9328" spans="2:2">
      <c r="B9328" s="202"/>
    </row>
    <row r="9329" spans="2:2">
      <c r="B9329" s="202"/>
    </row>
    <row r="9330" spans="2:2">
      <c r="B9330" s="202"/>
    </row>
    <row r="9331" spans="2:2">
      <c r="B9331" s="202"/>
    </row>
    <row r="9332" spans="2:2">
      <c r="B9332" s="202"/>
    </row>
    <row r="9333" spans="2:2">
      <c r="B9333" s="202"/>
    </row>
    <row r="9334" spans="2:2">
      <c r="B9334" s="202"/>
    </row>
    <row r="9335" spans="2:2">
      <c r="B9335" s="202"/>
    </row>
    <row r="9336" spans="2:2">
      <c r="B9336" s="202"/>
    </row>
    <row r="9337" spans="2:2">
      <c r="B9337" s="202"/>
    </row>
    <row r="9338" spans="2:2">
      <c r="B9338" s="202"/>
    </row>
    <row r="9339" spans="2:2">
      <c r="B9339" s="202"/>
    </row>
    <row r="9340" spans="2:2">
      <c r="B9340" s="202"/>
    </row>
    <row r="9341" spans="2:2">
      <c r="B9341" s="202"/>
    </row>
    <row r="9342" spans="2:2">
      <c r="B9342" s="202"/>
    </row>
    <row r="9343" spans="2:2">
      <c r="B9343" s="202"/>
    </row>
    <row r="9344" spans="2:2">
      <c r="B9344" s="202"/>
    </row>
    <row r="9345" spans="2:2">
      <c r="B9345" s="202"/>
    </row>
    <row r="9346" spans="2:2">
      <c r="B9346" s="202"/>
    </row>
    <row r="9347" spans="2:2">
      <c r="B9347" s="202"/>
    </row>
    <row r="9348" spans="2:2">
      <c r="B9348" s="202"/>
    </row>
    <row r="9349" spans="2:2">
      <c r="B9349" s="202"/>
    </row>
    <row r="9350" spans="2:2">
      <c r="B9350" s="202"/>
    </row>
    <row r="9351" spans="2:2">
      <c r="B9351" s="202"/>
    </row>
    <row r="9352" spans="2:2">
      <c r="B9352" s="202"/>
    </row>
    <row r="9353" spans="2:2">
      <c r="B9353" s="202"/>
    </row>
    <row r="9354" spans="2:2">
      <c r="B9354" s="202"/>
    </row>
    <row r="9355" spans="2:2">
      <c r="B9355" s="202"/>
    </row>
    <row r="9356" spans="2:2">
      <c r="B9356" s="202"/>
    </row>
    <row r="9357" spans="2:2">
      <c r="B9357" s="202"/>
    </row>
    <row r="9358" spans="2:2">
      <c r="B9358" s="202"/>
    </row>
    <row r="9359" spans="2:2">
      <c r="B9359" s="202"/>
    </row>
    <row r="9360" spans="2:2">
      <c r="B9360" s="202"/>
    </row>
    <row r="9361" spans="2:2">
      <c r="B9361" s="202"/>
    </row>
    <row r="9362" spans="2:2">
      <c r="B9362" s="202"/>
    </row>
    <row r="9363" spans="2:2">
      <c r="B9363" s="202"/>
    </row>
    <row r="9364" spans="2:2">
      <c r="B9364" s="202"/>
    </row>
    <row r="9365" spans="2:2">
      <c r="B9365" s="202"/>
    </row>
    <row r="9366" spans="2:2">
      <c r="B9366" s="202"/>
    </row>
    <row r="9367" spans="2:2">
      <c r="B9367" s="202"/>
    </row>
    <row r="9368" spans="2:2">
      <c r="B9368" s="202"/>
    </row>
    <row r="9369" spans="2:2">
      <c r="B9369" s="202"/>
    </row>
    <row r="9370" spans="2:2">
      <c r="B9370" s="202"/>
    </row>
    <row r="9371" spans="2:2">
      <c r="B9371" s="202"/>
    </row>
    <row r="9372" spans="2:2">
      <c r="B9372" s="202"/>
    </row>
    <row r="9373" spans="2:2">
      <c r="B9373" s="202"/>
    </row>
    <row r="9374" spans="2:2">
      <c r="B9374" s="202"/>
    </row>
    <row r="9375" spans="2:2">
      <c r="B9375" s="202"/>
    </row>
    <row r="9376" spans="2:2">
      <c r="B9376" s="202"/>
    </row>
    <row r="9377" spans="2:2">
      <c r="B9377" s="202"/>
    </row>
    <row r="9378" spans="2:2">
      <c r="B9378" s="202"/>
    </row>
    <row r="9379" spans="2:2">
      <c r="B9379" s="202"/>
    </row>
    <row r="9380" spans="2:2">
      <c r="B9380" s="202"/>
    </row>
    <row r="9381" spans="2:2">
      <c r="B9381" s="202"/>
    </row>
    <row r="9382" spans="2:2">
      <c r="B9382" s="202"/>
    </row>
    <row r="9383" spans="2:2">
      <c r="B9383" s="202"/>
    </row>
    <row r="9384" spans="2:2">
      <c r="B9384" s="202"/>
    </row>
    <row r="9385" spans="2:2">
      <c r="B9385" s="202"/>
    </row>
    <row r="9386" spans="2:2">
      <c r="B9386" s="202"/>
    </row>
    <row r="9387" spans="2:2">
      <c r="B9387" s="202"/>
    </row>
    <row r="9388" spans="2:2">
      <c r="B9388" s="202"/>
    </row>
    <row r="9389" spans="2:2">
      <c r="B9389" s="202"/>
    </row>
    <row r="9390" spans="2:2">
      <c r="B9390" s="202"/>
    </row>
    <row r="9391" spans="2:2">
      <c r="B9391" s="202"/>
    </row>
    <row r="9392" spans="2:2">
      <c r="B9392" s="202"/>
    </row>
    <row r="9393" spans="2:2">
      <c r="B9393" s="202"/>
    </row>
    <row r="9394" spans="2:2">
      <c r="B9394" s="202"/>
    </row>
    <row r="9395" spans="2:2">
      <c r="B9395" s="202"/>
    </row>
    <row r="9396" spans="2:2">
      <c r="B9396" s="202"/>
    </row>
    <row r="9397" spans="2:2">
      <c r="B9397" s="202"/>
    </row>
    <row r="9398" spans="2:2">
      <c r="B9398" s="202"/>
    </row>
    <row r="9399" spans="2:2">
      <c r="B9399" s="202"/>
    </row>
    <row r="9400" spans="2:2">
      <c r="B9400" s="202"/>
    </row>
    <row r="9401" spans="2:2">
      <c r="B9401" s="202"/>
    </row>
    <row r="9402" spans="2:2">
      <c r="B9402" s="202"/>
    </row>
    <row r="9403" spans="2:2">
      <c r="B9403" s="202"/>
    </row>
    <row r="9404" spans="2:2">
      <c r="B9404" s="202"/>
    </row>
    <row r="9405" spans="2:2">
      <c r="B9405" s="202"/>
    </row>
    <row r="9406" spans="2:2">
      <c r="B9406" s="202"/>
    </row>
    <row r="9407" spans="2:2">
      <c r="B9407" s="202"/>
    </row>
    <row r="9408" spans="2:2">
      <c r="B9408" s="202"/>
    </row>
    <row r="9409" spans="2:2">
      <c r="B9409" s="202"/>
    </row>
    <row r="9410" spans="2:2">
      <c r="B9410" s="202"/>
    </row>
    <row r="9411" spans="2:2">
      <c r="B9411" s="202"/>
    </row>
    <row r="9412" spans="2:2">
      <c r="B9412" s="202"/>
    </row>
    <row r="9413" spans="2:2">
      <c r="B9413" s="202"/>
    </row>
    <row r="9414" spans="2:2">
      <c r="B9414" s="202"/>
    </row>
    <row r="9415" spans="2:2">
      <c r="B9415" s="202"/>
    </row>
    <row r="9416" spans="2:2">
      <c r="B9416" s="202"/>
    </row>
    <row r="9417" spans="2:2">
      <c r="B9417" s="202"/>
    </row>
    <row r="9418" spans="2:2">
      <c r="B9418" s="202"/>
    </row>
    <row r="9419" spans="2:2">
      <c r="B9419" s="202"/>
    </row>
    <row r="9420" spans="2:2">
      <c r="B9420" s="202"/>
    </row>
    <row r="9421" spans="2:2">
      <c r="B9421" s="202"/>
    </row>
    <row r="9422" spans="2:2">
      <c r="B9422" s="202"/>
    </row>
    <row r="9423" spans="2:2">
      <c r="B9423" s="202"/>
    </row>
    <row r="9424" spans="2:2">
      <c r="B9424" s="202"/>
    </row>
    <row r="9425" spans="2:2">
      <c r="B9425" s="202"/>
    </row>
    <row r="9426" spans="2:2">
      <c r="B9426" s="202"/>
    </row>
    <row r="9427" spans="2:2">
      <c r="B9427" s="202"/>
    </row>
    <row r="9428" spans="2:2">
      <c r="B9428" s="202"/>
    </row>
    <row r="9429" spans="2:2">
      <c r="B9429" s="202"/>
    </row>
    <row r="9430" spans="2:2">
      <c r="B9430" s="202"/>
    </row>
    <row r="9431" spans="2:2">
      <c r="B9431" s="202"/>
    </row>
    <row r="9432" spans="2:2">
      <c r="B9432" s="202"/>
    </row>
    <row r="9433" spans="2:2">
      <c r="B9433" s="202"/>
    </row>
    <row r="9434" spans="2:2">
      <c r="B9434" s="202"/>
    </row>
    <row r="9435" spans="2:2">
      <c r="B9435" s="202"/>
    </row>
    <row r="9436" spans="2:2">
      <c r="B9436" s="202"/>
    </row>
    <row r="9437" spans="2:2">
      <c r="B9437" s="202"/>
    </row>
    <row r="9438" spans="2:2">
      <c r="B9438" s="202"/>
    </row>
    <row r="9439" spans="2:2">
      <c r="B9439" s="202"/>
    </row>
    <row r="9440" spans="2:2">
      <c r="B9440" s="202"/>
    </row>
    <row r="9441" spans="2:2">
      <c r="B9441" s="202"/>
    </row>
    <row r="9442" spans="2:2">
      <c r="B9442" s="202"/>
    </row>
    <row r="9443" spans="2:2">
      <c r="B9443" s="202"/>
    </row>
    <row r="9444" spans="2:2">
      <c r="B9444" s="202"/>
    </row>
    <row r="9445" spans="2:2">
      <c r="B9445" s="202"/>
    </row>
    <row r="9446" spans="2:2">
      <c r="B9446" s="202"/>
    </row>
    <row r="9447" spans="2:2">
      <c r="B9447" s="202"/>
    </row>
    <row r="9448" spans="2:2">
      <c r="B9448" s="202"/>
    </row>
    <row r="9449" spans="2:2">
      <c r="B9449" s="202"/>
    </row>
    <row r="9450" spans="2:2">
      <c r="B9450" s="202"/>
    </row>
    <row r="9451" spans="2:2">
      <c r="B9451" s="202"/>
    </row>
    <row r="9452" spans="2:2">
      <c r="B9452" s="202"/>
    </row>
    <row r="9453" spans="2:2">
      <c r="B9453" s="202"/>
    </row>
    <row r="9454" spans="2:2">
      <c r="B9454" s="202"/>
    </row>
    <row r="9455" spans="2:2">
      <c r="B9455" s="202"/>
    </row>
    <row r="9456" spans="2:2">
      <c r="B9456" s="202"/>
    </row>
    <row r="9457" spans="2:2">
      <c r="B9457" s="202"/>
    </row>
    <row r="9458" spans="2:2">
      <c r="B9458" s="202"/>
    </row>
    <row r="9459" spans="2:2">
      <c r="B9459" s="202"/>
    </row>
    <row r="9460" spans="2:2">
      <c r="B9460" s="202"/>
    </row>
    <row r="9461" spans="2:2">
      <c r="B9461" s="202"/>
    </row>
    <row r="9462" spans="2:2">
      <c r="B9462" s="202"/>
    </row>
    <row r="9463" spans="2:2">
      <c r="B9463" s="202"/>
    </row>
    <row r="9464" spans="2:2">
      <c r="B9464" s="202"/>
    </row>
    <row r="9465" spans="2:2">
      <c r="B9465" s="202"/>
    </row>
    <row r="9466" spans="2:2">
      <c r="B9466" s="202"/>
    </row>
    <row r="9467" spans="2:2">
      <c r="B9467" s="202"/>
    </row>
    <row r="9468" spans="2:2">
      <c r="B9468" s="202"/>
    </row>
    <row r="9469" spans="2:2">
      <c r="B9469" s="202"/>
    </row>
    <row r="9470" spans="2:2">
      <c r="B9470" s="202"/>
    </row>
    <row r="9471" spans="2:2">
      <c r="B9471" s="202"/>
    </row>
    <row r="9472" spans="2:2">
      <c r="B9472" s="202"/>
    </row>
    <row r="9473" spans="2:2">
      <c r="B9473" s="202"/>
    </row>
    <row r="9474" spans="2:2">
      <c r="B9474" s="202"/>
    </row>
    <row r="9475" spans="2:2">
      <c r="B9475" s="202"/>
    </row>
    <row r="9476" spans="2:2">
      <c r="B9476" s="202"/>
    </row>
    <row r="9477" spans="2:2">
      <c r="B9477" s="202"/>
    </row>
    <row r="9478" spans="2:2">
      <c r="B9478" s="202"/>
    </row>
    <row r="9479" spans="2:2">
      <c r="B9479" s="202"/>
    </row>
    <row r="9480" spans="2:2">
      <c r="B9480" s="202"/>
    </row>
    <row r="9481" spans="2:2">
      <c r="B9481" s="202"/>
    </row>
    <row r="9482" spans="2:2">
      <c r="B9482" s="202"/>
    </row>
    <row r="9483" spans="2:2">
      <c r="B9483" s="202"/>
    </row>
    <row r="9484" spans="2:2">
      <c r="B9484" s="202"/>
    </row>
    <row r="9485" spans="2:2">
      <c r="B9485" s="202"/>
    </row>
    <row r="9486" spans="2:2">
      <c r="B9486" s="202"/>
    </row>
    <row r="9487" spans="2:2">
      <c r="B9487" s="202"/>
    </row>
    <row r="9488" spans="2:2">
      <c r="B9488" s="202"/>
    </row>
    <row r="9489" spans="2:2">
      <c r="B9489" s="202"/>
    </row>
    <row r="9490" spans="2:2">
      <c r="B9490" s="202"/>
    </row>
    <row r="9491" spans="2:2">
      <c r="B9491" s="202"/>
    </row>
    <row r="9492" spans="2:2">
      <c r="B9492" s="202"/>
    </row>
    <row r="9493" spans="2:2">
      <c r="B9493" s="202"/>
    </row>
    <row r="9494" spans="2:2">
      <c r="B9494" s="202"/>
    </row>
    <row r="9495" spans="2:2">
      <c r="B9495" s="202"/>
    </row>
    <row r="9496" spans="2:2">
      <c r="B9496" s="202"/>
    </row>
    <row r="9497" spans="2:2">
      <c r="B9497" s="202"/>
    </row>
    <row r="9498" spans="2:2">
      <c r="B9498" s="202"/>
    </row>
    <row r="9499" spans="2:2">
      <c r="B9499" s="202"/>
    </row>
    <row r="9500" spans="2:2">
      <c r="B9500" s="202"/>
    </row>
    <row r="9501" spans="2:2">
      <c r="B9501" s="202"/>
    </row>
    <row r="9502" spans="2:2">
      <c r="B9502" s="202"/>
    </row>
    <row r="9503" spans="2:2">
      <c r="B9503" s="202"/>
    </row>
    <row r="9504" spans="2:2">
      <c r="B9504" s="202"/>
    </row>
    <row r="9505" spans="2:2">
      <c r="B9505" s="202"/>
    </row>
    <row r="9506" spans="2:2">
      <c r="B9506" s="202"/>
    </row>
    <row r="9507" spans="2:2">
      <c r="B9507" s="202"/>
    </row>
    <row r="9508" spans="2:2">
      <c r="B9508" s="202"/>
    </row>
    <row r="9509" spans="2:2">
      <c r="B9509" s="202"/>
    </row>
    <row r="9510" spans="2:2">
      <c r="B9510" s="202"/>
    </row>
    <row r="9511" spans="2:2">
      <c r="B9511" s="202"/>
    </row>
    <row r="9512" spans="2:2">
      <c r="B9512" s="202"/>
    </row>
    <row r="9513" spans="2:2">
      <c r="B9513" s="202"/>
    </row>
    <row r="9514" spans="2:2">
      <c r="B9514" s="202"/>
    </row>
    <row r="9515" spans="2:2">
      <c r="B9515" s="202"/>
    </row>
    <row r="9516" spans="2:2">
      <c r="B9516" s="202"/>
    </row>
    <row r="9517" spans="2:2">
      <c r="B9517" s="202"/>
    </row>
    <row r="9518" spans="2:2">
      <c r="B9518" s="202"/>
    </row>
    <row r="9519" spans="2:2">
      <c r="B9519" s="202"/>
    </row>
    <row r="9520" spans="2:2">
      <c r="B9520" s="202"/>
    </row>
    <row r="9521" spans="2:2">
      <c r="B9521" s="202"/>
    </row>
    <row r="9522" spans="2:2">
      <c r="B9522" s="202"/>
    </row>
    <row r="9523" spans="2:2">
      <c r="B9523" s="202"/>
    </row>
    <row r="9524" spans="2:2">
      <c r="B9524" s="202"/>
    </row>
    <row r="9525" spans="2:2">
      <c r="B9525" s="202"/>
    </row>
    <row r="9526" spans="2:2">
      <c r="B9526" s="202"/>
    </row>
    <row r="9527" spans="2:2">
      <c r="B9527" s="202"/>
    </row>
    <row r="9528" spans="2:2">
      <c r="B9528" s="202"/>
    </row>
    <row r="9529" spans="2:2">
      <c r="B9529" s="202"/>
    </row>
    <row r="9530" spans="2:2">
      <c r="B9530" s="202"/>
    </row>
    <row r="9531" spans="2:2">
      <c r="B9531" s="202"/>
    </row>
    <row r="9532" spans="2:2">
      <c r="B9532" s="202"/>
    </row>
    <row r="9533" spans="2:2">
      <c r="B9533" s="202"/>
    </row>
    <row r="9534" spans="2:2">
      <c r="B9534" s="202"/>
    </row>
    <row r="9535" spans="2:2">
      <c r="B9535" s="202"/>
    </row>
    <row r="9536" spans="2:2">
      <c r="B9536" s="202"/>
    </row>
    <row r="9537" spans="2:2">
      <c r="B9537" s="202"/>
    </row>
    <row r="9538" spans="2:2">
      <c r="B9538" s="202"/>
    </row>
    <row r="9539" spans="2:2">
      <c r="B9539" s="202"/>
    </row>
    <row r="9540" spans="2:2">
      <c r="B9540" s="202"/>
    </row>
    <row r="9541" spans="2:2">
      <c r="B9541" s="202"/>
    </row>
    <row r="9542" spans="2:2">
      <c r="B9542" s="202"/>
    </row>
    <row r="9543" spans="2:2">
      <c r="B9543" s="202"/>
    </row>
    <row r="9544" spans="2:2">
      <c r="B9544" s="202"/>
    </row>
    <row r="9545" spans="2:2">
      <c r="B9545" s="202"/>
    </row>
    <row r="9546" spans="2:2">
      <c r="B9546" s="202"/>
    </row>
    <row r="9547" spans="2:2">
      <c r="B9547" s="202"/>
    </row>
    <row r="9548" spans="2:2">
      <c r="B9548" s="202"/>
    </row>
    <row r="9549" spans="2:2">
      <c r="B9549" s="202"/>
    </row>
    <row r="9550" spans="2:2">
      <c r="B9550" s="202"/>
    </row>
    <row r="9551" spans="2:2">
      <c r="B9551" s="202"/>
    </row>
    <row r="9552" spans="2:2">
      <c r="B9552" s="202"/>
    </row>
    <row r="9553" spans="2:2">
      <c r="B9553" s="202"/>
    </row>
    <row r="9554" spans="2:2">
      <c r="B9554" s="202"/>
    </row>
    <row r="9555" spans="2:2">
      <c r="B9555" s="202"/>
    </row>
    <row r="9556" spans="2:2">
      <c r="B9556" s="202"/>
    </row>
    <row r="9557" spans="2:2">
      <c r="B9557" s="202"/>
    </row>
    <row r="9558" spans="2:2">
      <c r="B9558" s="202"/>
    </row>
    <row r="9559" spans="2:2">
      <c r="B9559" s="202"/>
    </row>
    <row r="9560" spans="2:2">
      <c r="B9560" s="202"/>
    </row>
    <row r="9561" spans="2:2">
      <c r="B9561" s="202"/>
    </row>
    <row r="9562" spans="2:2">
      <c r="B9562" s="202"/>
    </row>
    <row r="9563" spans="2:2">
      <c r="B9563" s="202"/>
    </row>
    <row r="9564" spans="2:2">
      <c r="B9564" s="202"/>
    </row>
    <row r="9565" spans="2:2">
      <c r="B9565" s="202"/>
    </row>
    <row r="9566" spans="2:2">
      <c r="B9566" s="202"/>
    </row>
    <row r="9567" spans="2:2">
      <c r="B9567" s="202"/>
    </row>
    <row r="9568" spans="2:2">
      <c r="B9568" s="202"/>
    </row>
    <row r="9569" spans="2:2">
      <c r="B9569" s="202"/>
    </row>
    <row r="9570" spans="2:2">
      <c r="B9570" s="202"/>
    </row>
    <row r="9571" spans="2:2">
      <c r="B9571" s="202"/>
    </row>
    <row r="9572" spans="2:2">
      <c r="B9572" s="202"/>
    </row>
    <row r="9573" spans="2:2">
      <c r="B9573" s="202"/>
    </row>
    <row r="9574" spans="2:2">
      <c r="B9574" s="202"/>
    </row>
    <row r="9575" spans="2:2">
      <c r="B9575" s="202"/>
    </row>
    <row r="9576" spans="2:2">
      <c r="B9576" s="202"/>
    </row>
    <row r="9577" spans="2:2">
      <c r="B9577" s="202"/>
    </row>
    <row r="9578" spans="2:2">
      <c r="B9578" s="202"/>
    </row>
    <row r="9579" spans="2:2">
      <c r="B9579" s="202"/>
    </row>
    <row r="9580" spans="2:2">
      <c r="B9580" s="202"/>
    </row>
    <row r="9581" spans="2:2">
      <c r="B9581" s="202"/>
    </row>
    <row r="9582" spans="2:2">
      <c r="B9582" s="202"/>
    </row>
    <row r="9583" spans="2:2">
      <c r="B9583" s="202"/>
    </row>
    <row r="9584" spans="2:2">
      <c r="B9584" s="202"/>
    </row>
    <row r="9585" spans="2:2">
      <c r="B9585" s="202"/>
    </row>
    <row r="9586" spans="2:2">
      <c r="B9586" s="202"/>
    </row>
    <row r="9587" spans="2:2">
      <c r="B9587" s="202"/>
    </row>
    <row r="9588" spans="2:2">
      <c r="B9588" s="202"/>
    </row>
    <row r="9589" spans="2:2">
      <c r="B9589" s="202"/>
    </row>
    <row r="9590" spans="2:2">
      <c r="B9590" s="202"/>
    </row>
    <row r="9591" spans="2:2">
      <c r="B9591" s="202"/>
    </row>
    <row r="9592" spans="2:2">
      <c r="B9592" s="202"/>
    </row>
    <row r="9593" spans="2:2">
      <c r="B9593" s="202"/>
    </row>
    <row r="9594" spans="2:2">
      <c r="B9594" s="202"/>
    </row>
    <row r="9595" spans="2:2">
      <c r="B9595" s="202"/>
    </row>
    <row r="9596" spans="2:2">
      <c r="B9596" s="202"/>
    </row>
    <row r="9597" spans="2:2">
      <c r="B9597" s="202"/>
    </row>
    <row r="9598" spans="2:2">
      <c r="B9598" s="202"/>
    </row>
    <row r="9599" spans="2:2">
      <c r="B9599" s="202"/>
    </row>
    <row r="9600" spans="2:2">
      <c r="B9600" s="202"/>
    </row>
    <row r="9601" spans="2:2">
      <c r="B9601" s="202"/>
    </row>
    <row r="9602" spans="2:2">
      <c r="B9602" s="202"/>
    </row>
    <row r="9603" spans="2:2">
      <c r="B9603" s="202"/>
    </row>
    <row r="9604" spans="2:2">
      <c r="B9604" s="202"/>
    </row>
    <row r="9605" spans="2:2">
      <c r="B9605" s="202"/>
    </row>
    <row r="9606" spans="2:2">
      <c r="B9606" s="202"/>
    </row>
    <row r="9607" spans="2:2">
      <c r="B9607" s="202"/>
    </row>
    <row r="9608" spans="2:2">
      <c r="B9608" s="202"/>
    </row>
    <row r="9609" spans="2:2">
      <c r="B9609" s="202"/>
    </row>
    <row r="9610" spans="2:2">
      <c r="B9610" s="202"/>
    </row>
    <row r="9611" spans="2:2">
      <c r="B9611" s="202"/>
    </row>
    <row r="9612" spans="2:2">
      <c r="B9612" s="202"/>
    </row>
    <row r="9613" spans="2:2">
      <c r="B9613" s="202"/>
    </row>
    <row r="9614" spans="2:2">
      <c r="B9614" s="202"/>
    </row>
    <row r="9615" spans="2:2">
      <c r="B9615" s="202"/>
    </row>
    <row r="9616" spans="2:2">
      <c r="B9616" s="202"/>
    </row>
    <row r="9617" spans="2:2">
      <c r="B9617" s="202"/>
    </row>
    <row r="9618" spans="2:2">
      <c r="B9618" s="202"/>
    </row>
    <row r="9619" spans="2:2">
      <c r="B9619" s="202"/>
    </row>
    <row r="9620" spans="2:2">
      <c r="B9620" s="202"/>
    </row>
    <row r="9621" spans="2:2">
      <c r="B9621" s="202"/>
    </row>
    <row r="9622" spans="2:2">
      <c r="B9622" s="202"/>
    </row>
    <row r="9623" spans="2:2">
      <c r="B9623" s="202"/>
    </row>
    <row r="9624" spans="2:2">
      <c r="B9624" s="202"/>
    </row>
    <row r="9625" spans="2:2">
      <c r="B9625" s="202"/>
    </row>
    <row r="9626" spans="2:2">
      <c r="B9626" s="202"/>
    </row>
    <row r="9627" spans="2:2">
      <c r="B9627" s="202"/>
    </row>
    <row r="9628" spans="2:2">
      <c r="B9628" s="202"/>
    </row>
    <row r="9629" spans="2:2">
      <c r="B9629" s="202"/>
    </row>
    <row r="9630" spans="2:2">
      <c r="B9630" s="202"/>
    </row>
    <row r="9631" spans="2:2">
      <c r="B9631" s="202"/>
    </row>
    <row r="9632" spans="2:2">
      <c r="B9632" s="202"/>
    </row>
    <row r="9633" spans="2:2">
      <c r="B9633" s="202"/>
    </row>
    <row r="9634" spans="2:2">
      <c r="B9634" s="202"/>
    </row>
    <row r="9635" spans="2:2">
      <c r="B9635" s="202"/>
    </row>
    <row r="9636" spans="2:2">
      <c r="B9636" s="202"/>
    </row>
    <row r="9637" spans="2:2">
      <c r="B9637" s="202"/>
    </row>
    <row r="9638" spans="2:2">
      <c r="B9638" s="202"/>
    </row>
    <row r="9639" spans="2:2">
      <c r="B9639" s="202"/>
    </row>
    <row r="9640" spans="2:2">
      <c r="B9640" s="202"/>
    </row>
    <row r="9641" spans="2:2">
      <c r="B9641" s="202"/>
    </row>
    <row r="9642" spans="2:2">
      <c r="B9642" s="202"/>
    </row>
    <row r="9643" spans="2:2">
      <c r="B9643" s="202"/>
    </row>
    <row r="9644" spans="2:2">
      <c r="B9644" s="202"/>
    </row>
    <row r="9645" spans="2:2">
      <c r="B9645" s="202"/>
    </row>
    <row r="9646" spans="2:2">
      <c r="B9646" s="202"/>
    </row>
    <row r="9647" spans="2:2">
      <c r="B9647" s="202"/>
    </row>
    <row r="9648" spans="2:2">
      <c r="B9648" s="202"/>
    </row>
    <row r="9649" spans="2:2">
      <c r="B9649" s="202"/>
    </row>
    <row r="9650" spans="2:2">
      <c r="B9650" s="202"/>
    </row>
    <row r="9651" spans="2:2">
      <c r="B9651" s="202"/>
    </row>
    <row r="9652" spans="2:2">
      <c r="B9652" s="202"/>
    </row>
    <row r="9653" spans="2:2">
      <c r="B9653" s="202"/>
    </row>
    <row r="9654" spans="2:2">
      <c r="B9654" s="202"/>
    </row>
    <row r="9655" spans="2:2">
      <c r="B9655" s="202"/>
    </row>
    <row r="9656" spans="2:2">
      <c r="B9656" s="202"/>
    </row>
    <row r="9657" spans="2:2">
      <c r="B9657" s="202"/>
    </row>
    <row r="9658" spans="2:2">
      <c r="B9658" s="202"/>
    </row>
    <row r="9659" spans="2:2">
      <c r="B9659" s="202"/>
    </row>
    <row r="9660" spans="2:2">
      <c r="B9660" s="202"/>
    </row>
    <row r="9661" spans="2:2">
      <c r="B9661" s="202"/>
    </row>
    <row r="9662" spans="2:2">
      <c r="B9662" s="202"/>
    </row>
    <row r="9663" spans="2:2">
      <c r="B9663" s="202"/>
    </row>
    <row r="9664" spans="2:2">
      <c r="B9664" s="202"/>
    </row>
    <row r="9665" spans="2:2">
      <c r="B9665" s="202"/>
    </row>
    <row r="9666" spans="2:2">
      <c r="B9666" s="202"/>
    </row>
    <row r="9667" spans="2:2">
      <c r="B9667" s="202"/>
    </row>
    <row r="9668" spans="2:2">
      <c r="B9668" s="202"/>
    </row>
    <row r="9669" spans="2:2">
      <c r="B9669" s="202"/>
    </row>
    <row r="9670" spans="2:2">
      <c r="B9670" s="202"/>
    </row>
    <row r="9671" spans="2:2">
      <c r="B9671" s="202"/>
    </row>
    <row r="9672" spans="2:2">
      <c r="B9672" s="202"/>
    </row>
    <row r="9673" spans="2:2">
      <c r="B9673" s="202"/>
    </row>
    <row r="9674" spans="2:2">
      <c r="B9674" s="202"/>
    </row>
    <row r="9675" spans="2:2">
      <c r="B9675" s="202"/>
    </row>
    <row r="9676" spans="2:2">
      <c r="B9676" s="202"/>
    </row>
    <row r="9677" spans="2:2">
      <c r="B9677" s="202"/>
    </row>
    <row r="9678" spans="2:2">
      <c r="B9678" s="202"/>
    </row>
    <row r="9679" spans="2:2">
      <c r="B9679" s="202"/>
    </row>
    <row r="9680" spans="2:2">
      <c r="B9680" s="202"/>
    </row>
    <row r="9681" spans="2:2">
      <c r="B9681" s="202"/>
    </row>
    <row r="9682" spans="2:2">
      <c r="B9682" s="202"/>
    </row>
    <row r="9683" spans="2:2">
      <c r="B9683" s="202"/>
    </row>
    <row r="9684" spans="2:2">
      <c r="B9684" s="202"/>
    </row>
    <row r="9685" spans="2:2">
      <c r="B9685" s="202"/>
    </row>
    <row r="9686" spans="2:2">
      <c r="B9686" s="202"/>
    </row>
    <row r="9687" spans="2:2">
      <c r="B9687" s="202"/>
    </row>
    <row r="9688" spans="2:2">
      <c r="B9688" s="202"/>
    </row>
    <row r="9689" spans="2:2">
      <c r="B9689" s="202"/>
    </row>
    <row r="9690" spans="2:2">
      <c r="B9690" s="202"/>
    </row>
    <row r="9691" spans="2:2">
      <c r="B9691" s="202"/>
    </row>
    <row r="9692" spans="2:2">
      <c r="B9692" s="202"/>
    </row>
    <row r="9693" spans="2:2">
      <c r="B9693" s="202"/>
    </row>
    <row r="9694" spans="2:2">
      <c r="B9694" s="202"/>
    </row>
    <row r="9695" spans="2:2">
      <c r="B9695" s="202"/>
    </row>
    <row r="9696" spans="2:2">
      <c r="B9696" s="202"/>
    </row>
    <row r="9697" spans="2:2">
      <c r="B9697" s="202"/>
    </row>
    <row r="9698" spans="2:2">
      <c r="B9698" s="202"/>
    </row>
    <row r="9699" spans="2:2">
      <c r="B9699" s="202"/>
    </row>
    <row r="9700" spans="2:2">
      <c r="B9700" s="202"/>
    </row>
    <row r="9701" spans="2:2">
      <c r="B9701" s="202"/>
    </row>
    <row r="9702" spans="2:2">
      <c r="B9702" s="202"/>
    </row>
    <row r="9703" spans="2:2">
      <c r="B9703" s="202"/>
    </row>
    <row r="9704" spans="2:2">
      <c r="B9704" s="202"/>
    </row>
    <row r="9705" spans="2:2">
      <c r="B9705" s="202"/>
    </row>
    <row r="9706" spans="2:2">
      <c r="B9706" s="202"/>
    </row>
    <row r="9707" spans="2:2">
      <c r="B9707" s="202"/>
    </row>
    <row r="9708" spans="2:2">
      <c r="B9708" s="202"/>
    </row>
    <row r="9709" spans="2:2">
      <c r="B9709" s="202"/>
    </row>
    <row r="9710" spans="2:2">
      <c r="B9710" s="202"/>
    </row>
    <row r="9711" spans="2:2">
      <c r="B9711" s="202"/>
    </row>
    <row r="9712" spans="2:2">
      <c r="B9712" s="202"/>
    </row>
    <row r="9713" spans="2:2">
      <c r="B9713" s="202"/>
    </row>
    <row r="9714" spans="2:2">
      <c r="B9714" s="202"/>
    </row>
    <row r="9715" spans="2:2">
      <c r="B9715" s="202"/>
    </row>
    <row r="9716" spans="2:2">
      <c r="B9716" s="202"/>
    </row>
    <row r="9717" spans="2:2">
      <c r="B9717" s="202"/>
    </row>
    <row r="9718" spans="2:2">
      <c r="B9718" s="202"/>
    </row>
    <row r="9719" spans="2:2">
      <c r="B9719" s="202"/>
    </row>
    <row r="9720" spans="2:2">
      <c r="B9720" s="202"/>
    </row>
    <row r="9721" spans="2:2">
      <c r="B9721" s="202"/>
    </row>
    <row r="9722" spans="2:2">
      <c r="B9722" s="202"/>
    </row>
    <row r="9723" spans="2:2">
      <c r="B9723" s="202"/>
    </row>
    <row r="9724" spans="2:2">
      <c r="B9724" s="202"/>
    </row>
    <row r="9725" spans="2:2">
      <c r="B9725" s="202"/>
    </row>
    <row r="9726" spans="2:2">
      <c r="B9726" s="202"/>
    </row>
    <row r="9727" spans="2:2">
      <c r="B9727" s="202"/>
    </row>
    <row r="9728" spans="2:2">
      <c r="B9728" s="202"/>
    </row>
    <row r="9729" spans="2:2">
      <c r="B9729" s="202"/>
    </row>
    <row r="9730" spans="2:2">
      <c r="B9730" s="202"/>
    </row>
    <row r="9731" spans="2:2">
      <c r="B9731" s="202"/>
    </row>
    <row r="9732" spans="2:2">
      <c r="B9732" s="202"/>
    </row>
    <row r="9733" spans="2:2">
      <c r="B9733" s="202"/>
    </row>
    <row r="9734" spans="2:2">
      <c r="B9734" s="202"/>
    </row>
    <row r="9735" spans="2:2">
      <c r="B9735" s="202"/>
    </row>
    <row r="9736" spans="2:2">
      <c r="B9736" s="202"/>
    </row>
    <row r="9737" spans="2:2">
      <c r="B9737" s="202"/>
    </row>
    <row r="9738" spans="2:2">
      <c r="B9738" s="202"/>
    </row>
    <row r="9739" spans="2:2">
      <c r="B9739" s="202"/>
    </row>
    <row r="9740" spans="2:2">
      <c r="B9740" s="202"/>
    </row>
    <row r="9741" spans="2:2">
      <c r="B9741" s="202"/>
    </row>
    <row r="9742" spans="2:2">
      <c r="B9742" s="202"/>
    </row>
    <row r="9743" spans="2:2">
      <c r="B9743" s="202"/>
    </row>
    <row r="9744" spans="2:2">
      <c r="B9744" s="202"/>
    </row>
    <row r="9745" spans="2:2">
      <c r="B9745" s="202"/>
    </row>
    <row r="9746" spans="2:2">
      <c r="B9746" s="202"/>
    </row>
    <row r="9747" spans="2:2">
      <c r="B9747" s="202"/>
    </row>
    <row r="9748" spans="2:2">
      <c r="B9748" s="202"/>
    </row>
    <row r="9749" spans="2:2">
      <c r="B9749" s="202"/>
    </row>
    <row r="9750" spans="2:2">
      <c r="B9750" s="202"/>
    </row>
    <row r="9751" spans="2:2">
      <c r="B9751" s="202"/>
    </row>
    <row r="9752" spans="2:2">
      <c r="B9752" s="202"/>
    </row>
    <row r="9753" spans="2:2">
      <c r="B9753" s="202"/>
    </row>
    <row r="9754" spans="2:2">
      <c r="B9754" s="202"/>
    </row>
    <row r="9755" spans="2:2">
      <c r="B9755" s="202"/>
    </row>
    <row r="9756" spans="2:2">
      <c r="B9756" s="202"/>
    </row>
    <row r="9757" spans="2:2">
      <c r="B9757" s="202"/>
    </row>
    <row r="9758" spans="2:2">
      <c r="B9758" s="202"/>
    </row>
    <row r="9759" spans="2:2">
      <c r="B9759" s="202"/>
    </row>
    <row r="9760" spans="2:2">
      <c r="B9760" s="202"/>
    </row>
    <row r="9761" spans="2:2">
      <c r="B9761" s="202"/>
    </row>
    <row r="9762" spans="2:2">
      <c r="B9762" s="202"/>
    </row>
    <row r="9763" spans="2:2">
      <c r="B9763" s="202"/>
    </row>
    <row r="9764" spans="2:2">
      <c r="B9764" s="202"/>
    </row>
    <row r="9765" spans="2:2">
      <c r="B9765" s="202"/>
    </row>
    <row r="9766" spans="2:2">
      <c r="B9766" s="202"/>
    </row>
    <row r="9767" spans="2:2">
      <c r="B9767" s="202"/>
    </row>
    <row r="9768" spans="2:2">
      <c r="B9768" s="202"/>
    </row>
    <row r="9769" spans="2:2">
      <c r="B9769" s="202"/>
    </row>
    <row r="9770" spans="2:2">
      <c r="B9770" s="202"/>
    </row>
    <row r="9771" spans="2:2">
      <c r="B9771" s="202"/>
    </row>
    <row r="9772" spans="2:2">
      <c r="B9772" s="202"/>
    </row>
    <row r="9773" spans="2:2">
      <c r="B9773" s="202"/>
    </row>
    <row r="9774" spans="2:2">
      <c r="B9774" s="202"/>
    </row>
    <row r="9775" spans="2:2">
      <c r="B9775" s="202"/>
    </row>
    <row r="9776" spans="2:2">
      <c r="B9776" s="202"/>
    </row>
    <row r="9777" spans="2:2">
      <c r="B9777" s="202"/>
    </row>
    <row r="9778" spans="2:2">
      <c r="B9778" s="202"/>
    </row>
    <row r="9779" spans="2:2">
      <c r="B9779" s="202"/>
    </row>
    <row r="9780" spans="2:2">
      <c r="B9780" s="202"/>
    </row>
    <row r="9781" spans="2:2">
      <c r="B9781" s="202"/>
    </row>
    <row r="9782" spans="2:2">
      <c r="B9782" s="202"/>
    </row>
    <row r="9783" spans="2:2">
      <c r="B9783" s="202"/>
    </row>
    <row r="9784" spans="2:2">
      <c r="B9784" s="202"/>
    </row>
    <row r="9785" spans="2:2">
      <c r="B9785" s="202"/>
    </row>
    <row r="9786" spans="2:2">
      <c r="B9786" s="202"/>
    </row>
    <row r="9787" spans="2:2">
      <c r="B9787" s="202"/>
    </row>
    <row r="9788" spans="2:2">
      <c r="B9788" s="202"/>
    </row>
    <row r="9789" spans="2:2">
      <c r="B9789" s="202"/>
    </row>
    <row r="9790" spans="2:2">
      <c r="B9790" s="202"/>
    </row>
    <row r="9791" spans="2:2">
      <c r="B9791" s="202"/>
    </row>
    <row r="9792" spans="2:2">
      <c r="B9792" s="202"/>
    </row>
    <row r="9793" spans="2:2">
      <c r="B9793" s="202"/>
    </row>
    <row r="9794" spans="2:2">
      <c r="B9794" s="202"/>
    </row>
    <row r="9795" spans="2:2">
      <c r="B9795" s="202"/>
    </row>
    <row r="9796" spans="2:2">
      <c r="B9796" s="202"/>
    </row>
    <row r="9797" spans="2:2">
      <c r="B9797" s="202"/>
    </row>
    <row r="9798" spans="2:2">
      <c r="B9798" s="202"/>
    </row>
    <row r="9799" spans="2:2">
      <c r="B9799" s="202"/>
    </row>
    <row r="9800" spans="2:2">
      <c r="B9800" s="202"/>
    </row>
    <row r="9801" spans="2:2">
      <c r="B9801" s="202"/>
    </row>
    <row r="9802" spans="2:2">
      <c r="B9802" s="202"/>
    </row>
    <row r="9803" spans="2:2">
      <c r="B9803" s="202"/>
    </row>
    <row r="9804" spans="2:2">
      <c r="B9804" s="202"/>
    </row>
    <row r="9805" spans="2:2">
      <c r="B9805" s="202"/>
    </row>
    <row r="9806" spans="2:2">
      <c r="B9806" s="202"/>
    </row>
    <row r="9807" spans="2:2">
      <c r="B9807" s="202"/>
    </row>
    <row r="9808" spans="2:2">
      <c r="B9808" s="202"/>
    </row>
    <row r="9809" spans="2:2">
      <c r="B9809" s="202"/>
    </row>
    <row r="9810" spans="2:2">
      <c r="B9810" s="202"/>
    </row>
    <row r="9811" spans="2:2">
      <c r="B9811" s="202"/>
    </row>
    <row r="9812" spans="2:2">
      <c r="B9812" s="202"/>
    </row>
    <row r="9813" spans="2:2">
      <c r="B9813" s="202"/>
    </row>
    <row r="9814" spans="2:2">
      <c r="B9814" s="202"/>
    </row>
    <row r="9815" spans="2:2">
      <c r="B9815" s="202"/>
    </row>
    <row r="9816" spans="2:2">
      <c r="B9816" s="202"/>
    </row>
    <row r="9817" spans="2:2">
      <c r="B9817" s="202"/>
    </row>
    <row r="9818" spans="2:2">
      <c r="B9818" s="202"/>
    </row>
    <row r="9819" spans="2:2">
      <c r="B9819" s="202"/>
    </row>
    <row r="9820" spans="2:2">
      <c r="B9820" s="202"/>
    </row>
    <row r="9821" spans="2:2">
      <c r="B9821" s="202"/>
    </row>
    <row r="9822" spans="2:2">
      <c r="B9822" s="202"/>
    </row>
    <row r="9823" spans="2:2">
      <c r="B9823" s="202"/>
    </row>
    <row r="9824" spans="2:2">
      <c r="B9824" s="202"/>
    </row>
    <row r="9825" spans="2:2">
      <c r="B9825" s="202"/>
    </row>
    <row r="9826" spans="2:2">
      <c r="B9826" s="202"/>
    </row>
    <row r="9827" spans="2:2">
      <c r="B9827" s="202"/>
    </row>
    <row r="9828" spans="2:2">
      <c r="B9828" s="202"/>
    </row>
    <row r="9829" spans="2:2">
      <c r="B9829" s="202"/>
    </row>
    <row r="9830" spans="2:2">
      <c r="B9830" s="202"/>
    </row>
    <row r="9831" spans="2:2">
      <c r="B9831" s="202"/>
    </row>
    <row r="9832" spans="2:2">
      <c r="B9832" s="202"/>
    </row>
    <row r="9833" spans="2:2">
      <c r="B9833" s="202"/>
    </row>
    <row r="9834" spans="2:2">
      <c r="B9834" s="202"/>
    </row>
    <row r="9835" spans="2:2">
      <c r="B9835" s="202"/>
    </row>
    <row r="9836" spans="2:2">
      <c r="B9836" s="202"/>
    </row>
    <row r="9837" spans="2:2">
      <c r="B9837" s="202"/>
    </row>
    <row r="9838" spans="2:2">
      <c r="B9838" s="202"/>
    </row>
    <row r="9839" spans="2:2">
      <c r="B9839" s="202"/>
    </row>
    <row r="9840" spans="2:2">
      <c r="B9840" s="202"/>
    </row>
    <row r="9841" spans="2:2">
      <c r="B9841" s="202"/>
    </row>
    <row r="9842" spans="2:2">
      <c r="B9842" s="202"/>
    </row>
    <row r="9843" spans="2:2">
      <c r="B9843" s="202"/>
    </row>
    <row r="9844" spans="2:2">
      <c r="B9844" s="202"/>
    </row>
    <row r="9845" spans="2:2">
      <c r="B9845" s="202"/>
    </row>
    <row r="9846" spans="2:2">
      <c r="B9846" s="202"/>
    </row>
    <row r="9847" spans="2:2">
      <c r="B9847" s="202"/>
    </row>
    <row r="9848" spans="2:2">
      <c r="B9848" s="202"/>
    </row>
    <row r="9849" spans="2:2">
      <c r="B9849" s="202"/>
    </row>
    <row r="9850" spans="2:2">
      <c r="B9850" s="202"/>
    </row>
    <row r="9851" spans="2:2">
      <c r="B9851" s="202"/>
    </row>
    <row r="9852" spans="2:2">
      <c r="B9852" s="202"/>
    </row>
    <row r="9853" spans="2:2">
      <c r="B9853" s="202"/>
    </row>
    <row r="9854" spans="2:2">
      <c r="B9854" s="202"/>
    </row>
    <row r="9855" spans="2:2">
      <c r="B9855" s="202"/>
    </row>
    <row r="9856" spans="2:2">
      <c r="B9856" s="202"/>
    </row>
    <row r="9857" spans="2:2">
      <c r="B9857" s="202"/>
    </row>
    <row r="9858" spans="2:2">
      <c r="B9858" s="202"/>
    </row>
    <row r="9859" spans="2:2">
      <c r="B9859" s="202"/>
    </row>
    <row r="9860" spans="2:2">
      <c r="B9860" s="202"/>
    </row>
    <row r="9861" spans="2:2">
      <c r="B9861" s="202"/>
    </row>
    <row r="9862" spans="2:2">
      <c r="B9862" s="202"/>
    </row>
    <row r="9863" spans="2:2">
      <c r="B9863" s="202"/>
    </row>
    <row r="9864" spans="2:2">
      <c r="B9864" s="202"/>
    </row>
    <row r="9865" spans="2:2">
      <c r="B9865" s="202"/>
    </row>
    <row r="9866" spans="2:2">
      <c r="B9866" s="202"/>
    </row>
    <row r="9867" spans="2:2">
      <c r="B9867" s="202"/>
    </row>
    <row r="9868" spans="2:2">
      <c r="B9868" s="202"/>
    </row>
    <row r="9869" spans="2:2">
      <c r="B9869" s="202"/>
    </row>
    <row r="9870" spans="2:2">
      <c r="B9870" s="202"/>
    </row>
    <row r="9871" spans="2:2">
      <c r="B9871" s="202"/>
    </row>
    <row r="9872" spans="2:2">
      <c r="B9872" s="202"/>
    </row>
    <row r="9873" spans="2:2">
      <c r="B9873" s="202"/>
    </row>
    <row r="9874" spans="2:2">
      <c r="B9874" s="202"/>
    </row>
    <row r="9875" spans="2:2">
      <c r="B9875" s="202"/>
    </row>
    <row r="9876" spans="2:2">
      <c r="B9876" s="202"/>
    </row>
    <row r="9877" spans="2:2">
      <c r="B9877" s="202"/>
    </row>
    <row r="9878" spans="2:2">
      <c r="B9878" s="202"/>
    </row>
    <row r="9879" spans="2:2">
      <c r="B9879" s="202"/>
    </row>
    <row r="9880" spans="2:2">
      <c r="B9880" s="202"/>
    </row>
    <row r="9881" spans="2:2">
      <c r="B9881" s="202"/>
    </row>
    <row r="9882" spans="2:2">
      <c r="B9882" s="202"/>
    </row>
    <row r="9883" spans="2:2">
      <c r="B9883" s="202"/>
    </row>
    <row r="9884" spans="2:2">
      <c r="B9884" s="202"/>
    </row>
    <row r="9885" spans="2:2">
      <c r="B9885" s="202"/>
    </row>
    <row r="9886" spans="2:2">
      <c r="B9886" s="202"/>
    </row>
    <row r="9887" spans="2:2">
      <c r="B9887" s="202"/>
    </row>
    <row r="9888" spans="2:2">
      <c r="B9888" s="202"/>
    </row>
    <row r="9889" spans="2:2">
      <c r="B9889" s="202"/>
    </row>
    <row r="9890" spans="2:2">
      <c r="B9890" s="202"/>
    </row>
    <row r="9891" spans="2:2">
      <c r="B9891" s="202"/>
    </row>
    <row r="9892" spans="2:2">
      <c r="B9892" s="202"/>
    </row>
    <row r="9893" spans="2:2">
      <c r="B9893" s="202"/>
    </row>
    <row r="9894" spans="2:2">
      <c r="B9894" s="202"/>
    </row>
    <row r="9895" spans="2:2">
      <c r="B9895" s="202"/>
    </row>
    <row r="9896" spans="2:2">
      <c r="B9896" s="202"/>
    </row>
    <row r="9897" spans="2:2">
      <c r="B9897" s="202"/>
    </row>
    <row r="9898" spans="2:2">
      <c r="B9898" s="202"/>
    </row>
    <row r="9899" spans="2:2">
      <c r="B9899" s="202"/>
    </row>
    <row r="9900" spans="2:2">
      <c r="B9900" s="202"/>
    </row>
    <row r="9901" spans="2:2">
      <c r="B9901" s="202"/>
    </row>
    <row r="9902" spans="2:2">
      <c r="B9902" s="202"/>
    </row>
    <row r="9903" spans="2:2">
      <c r="B9903" s="202"/>
    </row>
    <row r="9904" spans="2:2">
      <c r="B9904" s="202"/>
    </row>
    <row r="9905" spans="2:2">
      <c r="B9905" s="202"/>
    </row>
    <row r="9906" spans="2:2">
      <c r="B9906" s="202"/>
    </row>
    <row r="9907" spans="2:2">
      <c r="B9907" s="202"/>
    </row>
    <row r="9908" spans="2:2">
      <c r="B9908" s="202"/>
    </row>
    <row r="9909" spans="2:2">
      <c r="B9909" s="202"/>
    </row>
    <row r="9910" spans="2:2">
      <c r="B9910" s="202"/>
    </row>
    <row r="9911" spans="2:2">
      <c r="B9911" s="202"/>
    </row>
    <row r="9912" spans="2:2">
      <c r="B9912" s="202"/>
    </row>
    <row r="9913" spans="2:2">
      <c r="B9913" s="202"/>
    </row>
    <row r="9914" spans="2:2">
      <c r="B9914" s="202"/>
    </row>
    <row r="9915" spans="2:2">
      <c r="B9915" s="202"/>
    </row>
    <row r="9916" spans="2:2">
      <c r="B9916" s="202"/>
    </row>
    <row r="9917" spans="2:2">
      <c r="B9917" s="202"/>
    </row>
    <row r="9918" spans="2:2">
      <c r="B9918" s="202"/>
    </row>
    <row r="9919" spans="2:2">
      <c r="B9919" s="202"/>
    </row>
    <row r="9920" spans="2:2">
      <c r="B9920" s="202"/>
    </row>
    <row r="9921" spans="2:2">
      <c r="B9921" s="202"/>
    </row>
    <row r="9922" spans="2:2">
      <c r="B9922" s="202"/>
    </row>
    <row r="9923" spans="2:2">
      <c r="B9923" s="202"/>
    </row>
    <row r="9924" spans="2:2">
      <c r="B9924" s="202"/>
    </row>
    <row r="9925" spans="2:2">
      <c r="B9925" s="202"/>
    </row>
    <row r="9926" spans="2:2">
      <c r="B9926" s="202"/>
    </row>
    <row r="9927" spans="2:2">
      <c r="B9927" s="202"/>
    </row>
    <row r="9928" spans="2:2">
      <c r="B9928" s="202"/>
    </row>
    <row r="9929" spans="2:2">
      <c r="B9929" s="202"/>
    </row>
    <row r="9930" spans="2:2">
      <c r="B9930" s="202"/>
    </row>
    <row r="9931" spans="2:2">
      <c r="B9931" s="202"/>
    </row>
    <row r="9932" spans="2:2">
      <c r="B9932" s="202"/>
    </row>
    <row r="9933" spans="2:2">
      <c r="B9933" s="202"/>
    </row>
    <row r="9934" spans="2:2">
      <c r="B9934" s="202"/>
    </row>
    <row r="9935" spans="2:2">
      <c r="B9935" s="202"/>
    </row>
    <row r="9936" spans="2:2">
      <c r="B9936" s="202"/>
    </row>
    <row r="9937" spans="2:2">
      <c r="B9937" s="202"/>
    </row>
    <row r="9938" spans="2:2">
      <c r="B9938" s="202"/>
    </row>
    <row r="9939" spans="2:2">
      <c r="B9939" s="202"/>
    </row>
    <row r="9940" spans="2:2">
      <c r="B9940" s="202"/>
    </row>
    <row r="9941" spans="2:2">
      <c r="B9941" s="202"/>
    </row>
    <row r="9942" spans="2:2">
      <c r="B9942" s="202"/>
    </row>
    <row r="9943" spans="2:2">
      <c r="B9943" s="202"/>
    </row>
    <row r="9944" spans="2:2">
      <c r="B9944" s="202"/>
    </row>
    <row r="9945" spans="2:2">
      <c r="B9945" s="202"/>
    </row>
    <row r="9946" spans="2:2">
      <c r="B9946" s="202"/>
    </row>
    <row r="9947" spans="2:2">
      <c r="B9947" s="202"/>
    </row>
    <row r="9948" spans="2:2">
      <c r="B9948" s="202"/>
    </row>
    <row r="9949" spans="2:2">
      <c r="B9949" s="202"/>
    </row>
    <row r="9950" spans="2:2">
      <c r="B9950" s="202"/>
    </row>
    <row r="9951" spans="2:2">
      <c r="B9951" s="202"/>
    </row>
    <row r="9952" spans="2:2">
      <c r="B9952" s="202"/>
    </row>
    <row r="9953" spans="2:2">
      <c r="B9953" s="202"/>
    </row>
    <row r="9954" spans="2:2">
      <c r="B9954" s="202"/>
    </row>
    <row r="9955" spans="2:2">
      <c r="B9955" s="202"/>
    </row>
    <row r="9956" spans="2:2">
      <c r="B9956" s="202"/>
    </row>
    <row r="9957" spans="2:2">
      <c r="B9957" s="202"/>
    </row>
    <row r="9958" spans="2:2">
      <c r="B9958" s="202"/>
    </row>
    <row r="9959" spans="2:2">
      <c r="B9959" s="202"/>
    </row>
    <row r="9960" spans="2:2">
      <c r="B9960" s="202"/>
    </row>
    <row r="9961" spans="2:2">
      <c r="B9961" s="202"/>
    </row>
    <row r="9962" spans="2:2">
      <c r="B9962" s="202"/>
    </row>
    <row r="9963" spans="2:2">
      <c r="B9963" s="202"/>
    </row>
    <row r="9964" spans="2:2">
      <c r="B9964" s="202"/>
    </row>
    <row r="9965" spans="2:2">
      <c r="B9965" s="202"/>
    </row>
    <row r="9966" spans="2:2">
      <c r="B9966" s="202"/>
    </row>
    <row r="9967" spans="2:2">
      <c r="B9967" s="202"/>
    </row>
    <row r="9968" spans="2:2">
      <c r="B9968" s="202"/>
    </row>
    <row r="9969" spans="2:2">
      <c r="B9969" s="202"/>
    </row>
    <row r="9970" spans="2:2">
      <c r="B9970" s="202"/>
    </row>
    <row r="9971" spans="2:2">
      <c r="B9971" s="202"/>
    </row>
    <row r="9972" spans="2:2">
      <c r="B9972" s="202"/>
    </row>
    <row r="9973" spans="2:2">
      <c r="B9973" s="202"/>
    </row>
    <row r="9974" spans="2:2">
      <c r="B9974" s="202"/>
    </row>
    <row r="9975" spans="2:2">
      <c r="B9975" s="202"/>
    </row>
    <row r="9976" spans="2:2">
      <c r="B9976" s="202"/>
    </row>
    <row r="9977" spans="2:2">
      <c r="B9977" s="202"/>
    </row>
    <row r="9978" spans="2:2">
      <c r="B9978" s="202"/>
    </row>
    <row r="9979" spans="2:2">
      <c r="B9979" s="202"/>
    </row>
    <row r="9980" spans="2:2">
      <c r="B9980" s="202"/>
    </row>
    <row r="9981" spans="2:2">
      <c r="B9981" s="202"/>
    </row>
    <row r="9982" spans="2:2">
      <c r="B9982" s="202"/>
    </row>
    <row r="9983" spans="2:2">
      <c r="B9983" s="202"/>
    </row>
    <row r="9984" spans="2:2">
      <c r="B9984" s="202"/>
    </row>
    <row r="9985" spans="2:2">
      <c r="B9985" s="202"/>
    </row>
    <row r="9986" spans="2:2">
      <c r="B9986" s="202"/>
    </row>
    <row r="9987" spans="2:2">
      <c r="B9987" s="202"/>
    </row>
    <row r="9988" spans="2:2">
      <c r="B9988" s="202"/>
    </row>
    <row r="9989" spans="2:2">
      <c r="B9989" s="202"/>
    </row>
    <row r="9990" spans="2:2">
      <c r="B9990" s="202"/>
    </row>
    <row r="9991" spans="2:2">
      <c r="B9991" s="202"/>
    </row>
    <row r="9992" spans="2:2">
      <c r="B9992" s="202"/>
    </row>
    <row r="9993" spans="2:2">
      <c r="B9993" s="202"/>
    </row>
    <row r="9994" spans="2:2">
      <c r="B9994" s="202"/>
    </row>
    <row r="9995" spans="2:2">
      <c r="B9995" s="202"/>
    </row>
    <row r="9996" spans="2:2">
      <c r="B9996" s="202"/>
    </row>
    <row r="9997" spans="2:2">
      <c r="B9997" s="202"/>
    </row>
    <row r="9998" spans="2:2">
      <c r="B9998" s="202"/>
    </row>
    <row r="9999" spans="2:2">
      <c r="B9999" s="202"/>
    </row>
    <row r="10000" spans="2:2">
      <c r="B10000" s="202"/>
    </row>
    <row r="10001" spans="2:2">
      <c r="B10001" s="202"/>
    </row>
    <row r="10002" spans="2:2">
      <c r="B10002" s="202"/>
    </row>
    <row r="10003" spans="2:2">
      <c r="B10003" s="202"/>
    </row>
    <row r="10004" spans="2:2">
      <c r="B10004" s="202"/>
    </row>
    <row r="10005" spans="2:2">
      <c r="B10005" s="202"/>
    </row>
    <row r="10006" spans="2:2">
      <c r="B10006" s="202"/>
    </row>
    <row r="10007" spans="2:2">
      <c r="B10007" s="202"/>
    </row>
    <row r="10008" spans="2:2">
      <c r="B10008" s="202"/>
    </row>
    <row r="10009" spans="2:2">
      <c r="B10009" s="202"/>
    </row>
    <row r="10010" spans="2:2">
      <c r="B10010" s="202"/>
    </row>
    <row r="10011" spans="2:2">
      <c r="B10011" s="202"/>
    </row>
    <row r="10012" spans="2:2">
      <c r="B10012" s="202"/>
    </row>
    <row r="10013" spans="2:2">
      <c r="B10013" s="202"/>
    </row>
    <row r="10014" spans="2:2">
      <c r="B10014" s="202"/>
    </row>
    <row r="10015" spans="2:2">
      <c r="B10015" s="202"/>
    </row>
    <row r="10016" spans="2:2">
      <c r="B10016" s="202"/>
    </row>
    <row r="10017" spans="2:2">
      <c r="B10017" s="202"/>
    </row>
    <row r="10018" spans="2:2">
      <c r="B10018" s="202"/>
    </row>
    <row r="10019" spans="2:2">
      <c r="B10019" s="202"/>
    </row>
    <row r="10020" spans="2:2">
      <c r="B10020" s="202"/>
    </row>
    <row r="10021" spans="2:2">
      <c r="B10021" s="202"/>
    </row>
    <row r="10022" spans="2:2">
      <c r="B10022" s="202"/>
    </row>
    <row r="10023" spans="2:2">
      <c r="B10023" s="202"/>
    </row>
    <row r="10024" spans="2:2">
      <c r="B10024" s="202"/>
    </row>
    <row r="10025" spans="2:2">
      <c r="B10025" s="202"/>
    </row>
    <row r="10026" spans="2:2">
      <c r="B10026" s="202"/>
    </row>
    <row r="10027" spans="2:2">
      <c r="B10027" s="202"/>
    </row>
    <row r="10028" spans="2:2">
      <c r="B10028" s="202"/>
    </row>
    <row r="10029" spans="2:2">
      <c r="B10029" s="202"/>
    </row>
    <row r="10030" spans="2:2">
      <c r="B10030" s="202"/>
    </row>
    <row r="10031" spans="2:2">
      <c r="B10031" s="202"/>
    </row>
    <row r="10032" spans="2:2">
      <c r="B10032" s="202"/>
    </row>
    <row r="10033" spans="2:2">
      <c r="B10033" s="202"/>
    </row>
    <row r="10034" spans="2:2">
      <c r="B10034" s="202"/>
    </row>
    <row r="10035" spans="2:2">
      <c r="B10035" s="202"/>
    </row>
    <row r="10036" spans="2:2">
      <c r="B10036" s="202"/>
    </row>
    <row r="10037" spans="2:2">
      <c r="B10037" s="202"/>
    </row>
    <row r="10038" spans="2:2">
      <c r="B10038" s="202"/>
    </row>
    <row r="10039" spans="2:2">
      <c r="B10039" s="202"/>
    </row>
    <row r="10040" spans="2:2">
      <c r="B10040" s="202"/>
    </row>
    <row r="10041" spans="2:2">
      <c r="B10041" s="202"/>
    </row>
    <row r="10042" spans="2:2">
      <c r="B10042" s="202"/>
    </row>
    <row r="10043" spans="2:2">
      <c r="B10043" s="202"/>
    </row>
    <row r="10044" spans="2:2">
      <c r="B10044" s="202"/>
    </row>
    <row r="10045" spans="2:2">
      <c r="B10045" s="202"/>
    </row>
    <row r="10046" spans="2:2">
      <c r="B10046" s="202"/>
    </row>
    <row r="10047" spans="2:2">
      <c r="B10047" s="202"/>
    </row>
    <row r="10048" spans="2:2">
      <c r="B10048" s="202"/>
    </row>
    <row r="10049" spans="2:2">
      <c r="B10049" s="202"/>
    </row>
    <row r="10050" spans="2:2">
      <c r="B10050" s="202"/>
    </row>
    <row r="10051" spans="2:2">
      <c r="B10051" s="202"/>
    </row>
    <row r="10052" spans="2:2">
      <c r="B10052" s="202"/>
    </row>
    <row r="10053" spans="2:2">
      <c r="B10053" s="202"/>
    </row>
    <row r="10054" spans="2:2">
      <c r="B10054" s="202"/>
    </row>
    <row r="10055" spans="2:2">
      <c r="B10055" s="202"/>
    </row>
    <row r="10056" spans="2:2">
      <c r="B10056" s="202"/>
    </row>
    <row r="10057" spans="2:2">
      <c r="B10057" s="202"/>
    </row>
    <row r="10058" spans="2:2">
      <c r="B10058" s="202"/>
    </row>
    <row r="10059" spans="2:2">
      <c r="B10059" s="202"/>
    </row>
    <row r="10060" spans="2:2">
      <c r="B10060" s="202"/>
    </row>
    <row r="10061" spans="2:2">
      <c r="B10061" s="202"/>
    </row>
    <row r="10062" spans="2:2">
      <c r="B10062" s="202"/>
    </row>
    <row r="10063" spans="2:2">
      <c r="B10063" s="202"/>
    </row>
    <row r="10064" spans="2:2">
      <c r="B10064" s="202"/>
    </row>
    <row r="10065" spans="2:2">
      <c r="B10065" s="202"/>
    </row>
    <row r="10066" spans="2:2">
      <c r="B10066" s="202"/>
    </row>
    <row r="10067" spans="2:2">
      <c r="B10067" s="202"/>
    </row>
    <row r="10068" spans="2:2">
      <c r="B10068" s="202"/>
    </row>
    <row r="10069" spans="2:2">
      <c r="B10069" s="202"/>
    </row>
    <row r="10070" spans="2:2">
      <c r="B10070" s="202"/>
    </row>
    <row r="10071" spans="2:2">
      <c r="B10071" s="202"/>
    </row>
    <row r="10072" spans="2:2">
      <c r="B10072" s="202"/>
    </row>
    <row r="10073" spans="2:2">
      <c r="B10073" s="202"/>
    </row>
    <row r="10074" spans="2:2">
      <c r="B10074" s="202"/>
    </row>
    <row r="10075" spans="2:2">
      <c r="B10075" s="202"/>
    </row>
    <row r="10076" spans="2:2">
      <c r="B10076" s="202"/>
    </row>
    <row r="10077" spans="2:2">
      <c r="B10077" s="202"/>
    </row>
    <row r="10078" spans="2:2">
      <c r="B10078" s="202"/>
    </row>
    <row r="10079" spans="2:2">
      <c r="B10079" s="202"/>
    </row>
    <row r="10080" spans="2:2">
      <c r="B10080" s="202"/>
    </row>
    <row r="10081" spans="2:2">
      <c r="B10081" s="202"/>
    </row>
    <row r="10082" spans="2:2">
      <c r="B10082" s="202"/>
    </row>
    <row r="10083" spans="2:2">
      <c r="B10083" s="202"/>
    </row>
    <row r="10084" spans="2:2">
      <c r="B10084" s="202"/>
    </row>
    <row r="10085" spans="2:2">
      <c r="B10085" s="202"/>
    </row>
    <row r="10086" spans="2:2">
      <c r="B10086" s="202"/>
    </row>
    <row r="10087" spans="2:2">
      <c r="B10087" s="202"/>
    </row>
    <row r="10088" spans="2:2">
      <c r="B10088" s="202"/>
    </row>
    <row r="10089" spans="2:2">
      <c r="B10089" s="202"/>
    </row>
    <row r="10090" spans="2:2">
      <c r="B10090" s="202"/>
    </row>
    <row r="10091" spans="2:2">
      <c r="B10091" s="202"/>
    </row>
    <row r="10092" spans="2:2">
      <c r="B10092" s="202"/>
    </row>
    <row r="10093" spans="2:2">
      <c r="B10093" s="202"/>
    </row>
    <row r="10094" spans="2:2">
      <c r="B10094" s="202"/>
    </row>
    <row r="10095" spans="2:2">
      <c r="B10095" s="202"/>
    </row>
    <row r="10096" spans="2:2">
      <c r="B10096" s="202"/>
    </row>
    <row r="10097" spans="2:2">
      <c r="B10097" s="202"/>
    </row>
    <row r="10098" spans="2:2">
      <c r="B10098" s="202"/>
    </row>
    <row r="10099" spans="2:2">
      <c r="B10099" s="202"/>
    </row>
    <row r="10100" spans="2:2">
      <c r="B10100" s="202"/>
    </row>
    <row r="10101" spans="2:2">
      <c r="B10101" s="202"/>
    </row>
    <row r="10102" spans="2:2">
      <c r="B10102" s="202"/>
    </row>
    <row r="10103" spans="2:2">
      <c r="B10103" s="202"/>
    </row>
    <row r="10104" spans="2:2">
      <c r="B10104" s="202"/>
    </row>
    <row r="10105" spans="2:2">
      <c r="B10105" s="202"/>
    </row>
    <row r="10106" spans="2:2">
      <c r="B10106" s="202"/>
    </row>
    <row r="10107" spans="2:2">
      <c r="B10107" s="202"/>
    </row>
    <row r="10108" spans="2:2">
      <c r="B10108" s="202"/>
    </row>
    <row r="10109" spans="2:2">
      <c r="B10109" s="202"/>
    </row>
    <row r="10110" spans="2:2">
      <c r="B10110" s="202"/>
    </row>
    <row r="10111" spans="2:2">
      <c r="B10111" s="202"/>
    </row>
    <row r="10112" spans="2:2">
      <c r="B10112" s="202"/>
    </row>
    <row r="10113" spans="2:2">
      <c r="B10113" s="202"/>
    </row>
    <row r="10114" spans="2:2">
      <c r="B10114" s="202"/>
    </row>
    <row r="10115" spans="2:2">
      <c r="B10115" s="202"/>
    </row>
    <row r="10116" spans="2:2">
      <c r="B10116" s="202"/>
    </row>
    <row r="10117" spans="2:2">
      <c r="B10117" s="202"/>
    </row>
    <row r="10118" spans="2:2">
      <c r="B10118" s="202"/>
    </row>
    <row r="10119" spans="2:2">
      <c r="B10119" s="202"/>
    </row>
    <row r="10120" spans="2:2">
      <c r="B10120" s="202"/>
    </row>
    <row r="10121" spans="2:2">
      <c r="B10121" s="202"/>
    </row>
    <row r="10122" spans="2:2">
      <c r="B10122" s="202"/>
    </row>
    <row r="10123" spans="2:2">
      <c r="B10123" s="202"/>
    </row>
    <row r="10124" spans="2:2">
      <c r="B10124" s="202"/>
    </row>
    <row r="10125" spans="2:2">
      <c r="B10125" s="202"/>
    </row>
    <row r="10126" spans="2:2">
      <c r="B10126" s="202"/>
    </row>
    <row r="10127" spans="2:2">
      <c r="B10127" s="202"/>
    </row>
    <row r="10128" spans="2:2">
      <c r="B10128" s="202"/>
    </row>
    <row r="10129" spans="2:2">
      <c r="B10129" s="202"/>
    </row>
    <row r="10130" spans="2:2">
      <c r="B10130" s="202"/>
    </row>
    <row r="10131" spans="2:2">
      <c r="B10131" s="202"/>
    </row>
    <row r="10132" spans="2:2">
      <c r="B10132" s="202"/>
    </row>
    <row r="10133" spans="2:2">
      <c r="B10133" s="202"/>
    </row>
    <row r="10134" spans="2:2">
      <c r="B10134" s="202"/>
    </row>
    <row r="10135" spans="2:2">
      <c r="B10135" s="202"/>
    </row>
    <row r="10136" spans="2:2">
      <c r="B10136" s="202"/>
    </row>
    <row r="10137" spans="2:2">
      <c r="B10137" s="202"/>
    </row>
    <row r="10138" spans="2:2">
      <c r="B10138" s="202"/>
    </row>
    <row r="10139" spans="2:2">
      <c r="B10139" s="202"/>
    </row>
    <row r="10140" spans="2:2">
      <c r="B10140" s="202"/>
    </row>
    <row r="10141" spans="2:2">
      <c r="B10141" s="202"/>
    </row>
    <row r="10142" spans="2:2">
      <c r="B10142" s="202"/>
    </row>
    <row r="10143" spans="2:2">
      <c r="B10143" s="202"/>
    </row>
    <row r="10144" spans="2:2">
      <c r="B10144" s="202"/>
    </row>
    <row r="10145" spans="2:2">
      <c r="B10145" s="202"/>
    </row>
    <row r="10146" spans="2:2">
      <c r="B10146" s="202"/>
    </row>
    <row r="10147" spans="2:2">
      <c r="B10147" s="202"/>
    </row>
    <row r="10148" spans="2:2">
      <c r="B10148" s="202"/>
    </row>
    <row r="10149" spans="2:2">
      <c r="B10149" s="202"/>
    </row>
    <row r="10150" spans="2:2">
      <c r="B10150" s="202"/>
    </row>
    <row r="10151" spans="2:2">
      <c r="B10151" s="202"/>
    </row>
    <row r="10152" spans="2:2">
      <c r="B10152" s="202"/>
    </row>
    <row r="10153" spans="2:2">
      <c r="B10153" s="202"/>
    </row>
    <row r="10154" spans="2:2">
      <c r="B10154" s="202"/>
    </row>
    <row r="10155" spans="2:2">
      <c r="B10155" s="202"/>
    </row>
    <row r="10156" spans="2:2">
      <c r="B10156" s="202"/>
    </row>
    <row r="10157" spans="2:2">
      <c r="B10157" s="202"/>
    </row>
    <row r="10158" spans="2:2">
      <c r="B10158" s="202"/>
    </row>
    <row r="10159" spans="2:2">
      <c r="B10159" s="202"/>
    </row>
    <row r="10160" spans="2:2">
      <c r="B10160" s="202"/>
    </row>
    <row r="10161" spans="2:2">
      <c r="B10161" s="202"/>
    </row>
    <row r="10162" spans="2:2">
      <c r="B10162" s="202"/>
    </row>
    <row r="10163" spans="2:2">
      <c r="B10163" s="202"/>
    </row>
    <row r="10164" spans="2:2">
      <c r="B10164" s="202"/>
    </row>
    <row r="10165" spans="2:2">
      <c r="B10165" s="202"/>
    </row>
    <row r="10166" spans="2:2">
      <c r="B10166" s="202"/>
    </row>
    <row r="10167" spans="2:2">
      <c r="B10167" s="202"/>
    </row>
    <row r="10168" spans="2:2">
      <c r="B10168" s="202"/>
    </row>
    <row r="10169" spans="2:2">
      <c r="B10169" s="202"/>
    </row>
    <row r="10170" spans="2:2">
      <c r="B10170" s="202"/>
    </row>
    <row r="10171" spans="2:2">
      <c r="B10171" s="202"/>
    </row>
    <row r="10172" spans="2:2">
      <c r="B10172" s="202"/>
    </row>
    <row r="10173" spans="2:2">
      <c r="B10173" s="202"/>
    </row>
    <row r="10174" spans="2:2">
      <c r="B10174" s="202"/>
    </row>
    <row r="10175" spans="2:2">
      <c r="B10175" s="202"/>
    </row>
    <row r="10176" spans="2:2">
      <c r="B10176" s="202"/>
    </row>
    <row r="10177" spans="2:2">
      <c r="B10177" s="202"/>
    </row>
    <row r="10178" spans="2:2">
      <c r="B10178" s="202"/>
    </row>
    <row r="10179" spans="2:2">
      <c r="B10179" s="202"/>
    </row>
    <row r="10180" spans="2:2">
      <c r="B10180" s="202"/>
    </row>
    <row r="10181" spans="2:2">
      <c r="B10181" s="202"/>
    </row>
    <row r="10182" spans="2:2">
      <c r="B10182" s="202"/>
    </row>
    <row r="10183" spans="2:2">
      <c r="B10183" s="202"/>
    </row>
    <row r="10184" spans="2:2">
      <c r="B10184" s="202"/>
    </row>
    <row r="10185" spans="2:2">
      <c r="B10185" s="202"/>
    </row>
    <row r="10186" spans="2:2">
      <c r="B10186" s="202"/>
    </row>
    <row r="10187" spans="2:2">
      <c r="B10187" s="202"/>
    </row>
    <row r="10188" spans="2:2">
      <c r="B10188" s="202"/>
    </row>
    <row r="10189" spans="2:2">
      <c r="B10189" s="202"/>
    </row>
    <row r="10190" spans="2:2">
      <c r="B10190" s="202"/>
    </row>
    <row r="10191" spans="2:2">
      <c r="B10191" s="202"/>
    </row>
    <row r="10192" spans="2:2">
      <c r="B10192" s="202"/>
    </row>
    <row r="10193" spans="2:2">
      <c r="B10193" s="202"/>
    </row>
    <row r="10194" spans="2:2">
      <c r="B10194" s="202"/>
    </row>
    <row r="10195" spans="2:2">
      <c r="B10195" s="202"/>
    </row>
    <row r="10196" spans="2:2">
      <c r="B10196" s="202"/>
    </row>
    <row r="10197" spans="2:2">
      <c r="B10197" s="202"/>
    </row>
    <row r="10198" spans="2:2">
      <c r="B10198" s="202"/>
    </row>
    <row r="10199" spans="2:2">
      <c r="B10199" s="202"/>
    </row>
    <row r="10200" spans="2:2">
      <c r="B10200" s="202"/>
    </row>
    <row r="10201" spans="2:2">
      <c r="B10201" s="202"/>
    </row>
    <row r="10202" spans="2:2">
      <c r="B10202" s="202"/>
    </row>
    <row r="10203" spans="2:2">
      <c r="B10203" s="202"/>
    </row>
    <row r="10204" spans="2:2">
      <c r="B10204" s="202"/>
    </row>
    <row r="10205" spans="2:2">
      <c r="B10205" s="202"/>
    </row>
    <row r="10206" spans="2:2">
      <c r="B10206" s="202"/>
    </row>
    <row r="10207" spans="2:2">
      <c r="B10207" s="202"/>
    </row>
    <row r="10208" spans="2:2">
      <c r="B10208" s="202"/>
    </row>
    <row r="10209" spans="2:2">
      <c r="B10209" s="202"/>
    </row>
    <row r="10210" spans="2:2">
      <c r="B10210" s="202"/>
    </row>
    <row r="10211" spans="2:2">
      <c r="B10211" s="202"/>
    </row>
    <row r="10212" spans="2:2">
      <c r="B10212" s="202"/>
    </row>
    <row r="10213" spans="2:2">
      <c r="B10213" s="202"/>
    </row>
    <row r="10214" spans="2:2">
      <c r="B10214" s="202"/>
    </row>
    <row r="10215" spans="2:2">
      <c r="B10215" s="202"/>
    </row>
    <row r="10216" spans="2:2">
      <c r="B10216" s="202"/>
    </row>
    <row r="10217" spans="2:2">
      <c r="B10217" s="202"/>
    </row>
    <row r="10218" spans="2:2">
      <c r="B10218" s="202"/>
    </row>
    <row r="10219" spans="2:2">
      <c r="B10219" s="202"/>
    </row>
    <row r="10220" spans="2:2">
      <c r="B10220" s="202"/>
    </row>
    <row r="10221" spans="2:2">
      <c r="B10221" s="202"/>
    </row>
    <row r="10222" spans="2:2">
      <c r="B10222" s="202"/>
    </row>
    <row r="10223" spans="2:2">
      <c r="B10223" s="202"/>
    </row>
    <row r="10224" spans="2:2">
      <c r="B10224" s="202"/>
    </row>
    <row r="10225" spans="2:2">
      <c r="B10225" s="202"/>
    </row>
    <row r="10226" spans="2:2">
      <c r="B10226" s="202"/>
    </row>
    <row r="10227" spans="2:2">
      <c r="B10227" s="202"/>
    </row>
    <row r="10228" spans="2:2">
      <c r="B10228" s="202"/>
    </row>
    <row r="10229" spans="2:2">
      <c r="B10229" s="202"/>
    </row>
    <row r="10230" spans="2:2">
      <c r="B10230" s="202"/>
    </row>
    <row r="10231" spans="2:2">
      <c r="B10231" s="202"/>
    </row>
    <row r="10232" spans="2:2">
      <c r="B10232" s="202"/>
    </row>
    <row r="10233" spans="2:2">
      <c r="B10233" s="202"/>
    </row>
    <row r="10234" spans="2:2">
      <c r="B10234" s="202"/>
    </row>
    <row r="10235" spans="2:2">
      <c r="B10235" s="202"/>
    </row>
    <row r="10236" spans="2:2">
      <c r="B10236" s="202"/>
    </row>
    <row r="10237" spans="2:2">
      <c r="B10237" s="202"/>
    </row>
    <row r="10238" spans="2:2">
      <c r="B10238" s="202"/>
    </row>
    <row r="10239" spans="2:2">
      <c r="B10239" s="202"/>
    </row>
    <row r="10240" spans="2:2">
      <c r="B10240" s="202"/>
    </row>
    <row r="10241" spans="2:2">
      <c r="B10241" s="202"/>
    </row>
    <row r="10242" spans="2:2">
      <c r="B10242" s="202"/>
    </row>
    <row r="10243" spans="2:2">
      <c r="B10243" s="202"/>
    </row>
    <row r="10244" spans="2:2">
      <c r="B10244" s="202"/>
    </row>
    <row r="10245" spans="2:2">
      <c r="B10245" s="202"/>
    </row>
    <row r="10246" spans="2:2">
      <c r="B10246" s="202"/>
    </row>
    <row r="10247" spans="2:2">
      <c r="B10247" s="202"/>
    </row>
    <row r="10248" spans="2:2">
      <c r="B10248" s="202"/>
    </row>
    <row r="10249" spans="2:2">
      <c r="B10249" s="202"/>
    </row>
    <row r="10250" spans="2:2">
      <c r="B10250" s="202"/>
    </row>
    <row r="10251" spans="2:2">
      <c r="B10251" s="202"/>
    </row>
    <row r="10252" spans="2:2">
      <c r="B10252" s="202"/>
    </row>
    <row r="10253" spans="2:2">
      <c r="B10253" s="202"/>
    </row>
    <row r="10254" spans="2:2">
      <c r="B10254" s="202"/>
    </row>
    <row r="10255" spans="2:2">
      <c r="B10255" s="202"/>
    </row>
    <row r="10256" spans="2:2">
      <c r="B10256" s="202"/>
    </row>
    <row r="10257" spans="2:2">
      <c r="B10257" s="202"/>
    </row>
    <row r="10258" spans="2:2">
      <c r="B10258" s="202"/>
    </row>
    <row r="10259" spans="2:2">
      <c r="B10259" s="202"/>
    </row>
    <row r="10260" spans="2:2">
      <c r="B10260" s="202"/>
    </row>
    <row r="10261" spans="2:2">
      <c r="B10261" s="202"/>
    </row>
    <row r="10262" spans="2:2">
      <c r="B10262" s="202"/>
    </row>
    <row r="10263" spans="2:2">
      <c r="B10263" s="202"/>
    </row>
    <row r="10264" spans="2:2">
      <c r="B10264" s="202"/>
    </row>
    <row r="10265" spans="2:2">
      <c r="B10265" s="202"/>
    </row>
    <row r="10266" spans="2:2">
      <c r="B10266" s="202"/>
    </row>
    <row r="10267" spans="2:2">
      <c r="B10267" s="202"/>
    </row>
    <row r="10268" spans="2:2">
      <c r="B10268" s="202"/>
    </row>
    <row r="10269" spans="2:2">
      <c r="B10269" s="202"/>
    </row>
    <row r="10270" spans="2:2">
      <c r="B10270" s="202"/>
    </row>
    <row r="10271" spans="2:2">
      <c r="B10271" s="202"/>
    </row>
    <row r="10272" spans="2:2">
      <c r="B10272" s="202"/>
    </row>
    <row r="10273" spans="2:2">
      <c r="B10273" s="202"/>
    </row>
    <row r="10274" spans="2:2">
      <c r="B10274" s="202"/>
    </row>
    <row r="10275" spans="2:2">
      <c r="B10275" s="202"/>
    </row>
    <row r="10276" spans="2:2">
      <c r="B10276" s="202"/>
    </row>
    <row r="10277" spans="2:2">
      <c r="B10277" s="202"/>
    </row>
    <row r="10278" spans="2:2">
      <c r="B10278" s="202"/>
    </row>
    <row r="10279" spans="2:2">
      <c r="B10279" s="202"/>
    </row>
    <row r="10280" spans="2:2">
      <c r="B10280" s="202"/>
    </row>
    <row r="10281" spans="2:2">
      <c r="B10281" s="202"/>
    </row>
    <row r="10282" spans="2:2">
      <c r="B10282" s="202"/>
    </row>
    <row r="10283" spans="2:2">
      <c r="B10283" s="202"/>
    </row>
    <row r="10284" spans="2:2">
      <c r="B10284" s="202"/>
    </row>
    <row r="10285" spans="2:2">
      <c r="B10285" s="202"/>
    </row>
    <row r="10286" spans="2:2">
      <c r="B10286" s="202"/>
    </row>
    <row r="10287" spans="2:2">
      <c r="B10287" s="202"/>
    </row>
    <row r="10288" spans="2:2">
      <c r="B10288" s="202"/>
    </row>
    <row r="10289" spans="2:2">
      <c r="B10289" s="202"/>
    </row>
    <row r="10290" spans="2:2">
      <c r="B10290" s="202"/>
    </row>
    <row r="10291" spans="2:2">
      <c r="B10291" s="202"/>
    </row>
    <row r="10292" spans="2:2">
      <c r="B10292" s="202"/>
    </row>
    <row r="10293" spans="2:2">
      <c r="B10293" s="202"/>
    </row>
    <row r="10294" spans="2:2">
      <c r="B10294" s="202"/>
    </row>
    <row r="10295" spans="2:2">
      <c r="B10295" s="202"/>
    </row>
    <row r="10296" spans="2:2">
      <c r="B10296" s="202"/>
    </row>
    <row r="10297" spans="2:2">
      <c r="B10297" s="202"/>
    </row>
    <row r="10298" spans="2:2">
      <c r="B10298" s="202"/>
    </row>
    <row r="10299" spans="2:2">
      <c r="B10299" s="202"/>
    </row>
    <row r="10300" spans="2:2">
      <c r="B10300" s="202"/>
    </row>
    <row r="10301" spans="2:2">
      <c r="B10301" s="202"/>
    </row>
    <row r="10302" spans="2:2">
      <c r="B10302" s="202"/>
    </row>
    <row r="10303" spans="2:2">
      <c r="B10303" s="202"/>
    </row>
    <row r="10304" spans="2:2">
      <c r="B10304" s="202"/>
    </row>
    <row r="10305" spans="2:2">
      <c r="B10305" s="202"/>
    </row>
    <row r="10306" spans="2:2">
      <c r="B10306" s="202"/>
    </row>
    <row r="10307" spans="2:2">
      <c r="B10307" s="202"/>
    </row>
    <row r="10308" spans="2:2">
      <c r="B10308" s="202"/>
    </row>
    <row r="10309" spans="2:2">
      <c r="B10309" s="202"/>
    </row>
    <row r="10310" spans="2:2">
      <c r="B10310" s="202"/>
    </row>
    <row r="10311" spans="2:2">
      <c r="B10311" s="202"/>
    </row>
    <row r="10312" spans="2:2">
      <c r="B10312" s="202"/>
    </row>
    <row r="10313" spans="2:2">
      <c r="B10313" s="202"/>
    </row>
    <row r="10314" spans="2:2">
      <c r="B10314" s="202"/>
    </row>
    <row r="10315" spans="2:2">
      <c r="B10315" s="202"/>
    </row>
    <row r="10316" spans="2:2">
      <c r="B10316" s="202"/>
    </row>
    <row r="10317" spans="2:2">
      <c r="B10317" s="202"/>
    </row>
    <row r="10318" spans="2:2">
      <c r="B10318" s="202"/>
    </row>
    <row r="10319" spans="2:2">
      <c r="B10319" s="202"/>
    </row>
    <row r="10320" spans="2:2">
      <c r="B10320" s="202"/>
    </row>
    <row r="10321" spans="2:2">
      <c r="B10321" s="202"/>
    </row>
    <row r="10322" spans="2:2">
      <c r="B10322" s="202"/>
    </row>
    <row r="10323" spans="2:2">
      <c r="B10323" s="202"/>
    </row>
    <row r="10324" spans="2:2">
      <c r="B10324" s="202"/>
    </row>
    <row r="10325" spans="2:2">
      <c r="B10325" s="202"/>
    </row>
    <row r="10326" spans="2:2">
      <c r="B10326" s="202"/>
    </row>
    <row r="10327" spans="2:2">
      <c r="B10327" s="202"/>
    </row>
    <row r="10328" spans="2:2">
      <c r="B10328" s="202"/>
    </row>
    <row r="10329" spans="2:2">
      <c r="B10329" s="202"/>
    </row>
    <row r="10330" spans="2:2">
      <c r="B10330" s="202"/>
    </row>
    <row r="10331" spans="2:2">
      <c r="B10331" s="202"/>
    </row>
    <row r="10332" spans="2:2">
      <c r="B10332" s="202"/>
    </row>
    <row r="10333" spans="2:2">
      <c r="B10333" s="202"/>
    </row>
    <row r="10334" spans="2:2">
      <c r="B10334" s="202"/>
    </row>
    <row r="10335" spans="2:2">
      <c r="B10335" s="202"/>
    </row>
    <row r="10336" spans="2:2">
      <c r="B10336" s="202"/>
    </row>
    <row r="10337" spans="2:2">
      <c r="B10337" s="202"/>
    </row>
    <row r="10338" spans="2:2">
      <c r="B10338" s="202"/>
    </row>
    <row r="10339" spans="2:2">
      <c r="B10339" s="202"/>
    </row>
    <row r="10340" spans="2:2">
      <c r="B10340" s="202"/>
    </row>
    <row r="10341" spans="2:2">
      <c r="B10341" s="202"/>
    </row>
    <row r="10342" spans="2:2">
      <c r="B10342" s="202"/>
    </row>
    <row r="10343" spans="2:2">
      <c r="B10343" s="202"/>
    </row>
    <row r="10344" spans="2:2">
      <c r="B10344" s="202"/>
    </row>
    <row r="10345" spans="2:2">
      <c r="B10345" s="202"/>
    </row>
    <row r="10346" spans="2:2">
      <c r="B10346" s="202"/>
    </row>
    <row r="10347" spans="2:2">
      <c r="B10347" s="202"/>
    </row>
    <row r="10348" spans="2:2">
      <c r="B10348" s="202"/>
    </row>
    <row r="10349" spans="2:2">
      <c r="B10349" s="202"/>
    </row>
    <row r="10350" spans="2:2">
      <c r="B10350" s="202"/>
    </row>
    <row r="10351" spans="2:2">
      <c r="B10351" s="202"/>
    </row>
    <row r="10352" spans="2:2">
      <c r="B10352" s="202"/>
    </row>
    <row r="10353" spans="2:2">
      <c r="B10353" s="202"/>
    </row>
    <row r="10354" spans="2:2">
      <c r="B10354" s="202"/>
    </row>
    <row r="10355" spans="2:2">
      <c r="B10355" s="202"/>
    </row>
    <row r="10356" spans="2:2">
      <c r="B10356" s="202"/>
    </row>
    <row r="10357" spans="2:2">
      <c r="B10357" s="202"/>
    </row>
    <row r="10358" spans="2:2">
      <c r="B10358" s="202"/>
    </row>
    <row r="10359" spans="2:2">
      <c r="B10359" s="202"/>
    </row>
    <row r="10360" spans="2:2">
      <c r="B10360" s="202"/>
    </row>
    <row r="10361" spans="2:2">
      <c r="B10361" s="202"/>
    </row>
    <row r="10362" spans="2:2">
      <c r="B10362" s="202"/>
    </row>
    <row r="10363" spans="2:2">
      <c r="B10363" s="202"/>
    </row>
    <row r="10364" spans="2:2">
      <c r="B10364" s="202"/>
    </row>
    <row r="10365" spans="2:2">
      <c r="B10365" s="202"/>
    </row>
    <row r="10366" spans="2:2">
      <c r="B10366" s="202"/>
    </row>
    <row r="10367" spans="2:2">
      <c r="B10367" s="202"/>
    </row>
    <row r="10368" spans="2:2">
      <c r="B10368" s="202"/>
    </row>
    <row r="10369" spans="2:2">
      <c r="B10369" s="202"/>
    </row>
    <row r="10370" spans="2:2">
      <c r="B10370" s="202"/>
    </row>
    <row r="10371" spans="2:2">
      <c r="B10371" s="202"/>
    </row>
    <row r="10372" spans="2:2">
      <c r="B10372" s="202"/>
    </row>
    <row r="10373" spans="2:2">
      <c r="B10373" s="202"/>
    </row>
    <row r="10374" spans="2:2">
      <c r="B10374" s="202"/>
    </row>
    <row r="10375" spans="2:2">
      <c r="B10375" s="202"/>
    </row>
    <row r="10376" spans="2:2">
      <c r="B10376" s="202"/>
    </row>
    <row r="10377" spans="2:2">
      <c r="B10377" s="202"/>
    </row>
    <row r="10378" spans="2:2">
      <c r="B10378" s="202"/>
    </row>
    <row r="10379" spans="2:2">
      <c r="B10379" s="202"/>
    </row>
    <row r="10380" spans="2:2">
      <c r="B10380" s="202"/>
    </row>
    <row r="10381" spans="2:2">
      <c r="B10381" s="202"/>
    </row>
    <row r="10382" spans="2:2">
      <c r="B10382" s="202"/>
    </row>
    <row r="10383" spans="2:2">
      <c r="B10383" s="202"/>
    </row>
    <row r="10384" spans="2:2">
      <c r="B10384" s="202"/>
    </row>
    <row r="10385" spans="2:2">
      <c r="B10385" s="202"/>
    </row>
    <row r="10386" spans="2:2">
      <c r="B10386" s="202"/>
    </row>
    <row r="10387" spans="2:2">
      <c r="B10387" s="202"/>
    </row>
    <row r="10388" spans="2:2">
      <c r="B10388" s="202"/>
    </row>
    <row r="10389" spans="2:2">
      <c r="B10389" s="202"/>
    </row>
    <row r="10390" spans="2:2">
      <c r="B10390" s="202"/>
    </row>
    <row r="10391" spans="2:2">
      <c r="B10391" s="202"/>
    </row>
    <row r="10392" spans="2:2">
      <c r="B10392" s="202"/>
    </row>
    <row r="10393" spans="2:2">
      <c r="B10393" s="202"/>
    </row>
    <row r="10394" spans="2:2">
      <c r="B10394" s="202"/>
    </row>
    <row r="10395" spans="2:2">
      <c r="B10395" s="202"/>
    </row>
    <row r="10396" spans="2:2">
      <c r="B10396" s="202"/>
    </row>
    <row r="10397" spans="2:2">
      <c r="B10397" s="202"/>
    </row>
    <row r="10398" spans="2:2">
      <c r="B10398" s="202"/>
    </row>
    <row r="10399" spans="2:2">
      <c r="B10399" s="202"/>
    </row>
    <row r="10400" spans="2:2">
      <c r="B10400" s="202"/>
    </row>
    <row r="10401" spans="2:2">
      <c r="B10401" s="202"/>
    </row>
    <row r="10402" spans="2:2">
      <c r="B10402" s="202"/>
    </row>
    <row r="10403" spans="2:2">
      <c r="B10403" s="202"/>
    </row>
    <row r="10404" spans="2:2">
      <c r="B10404" s="202"/>
    </row>
    <row r="10405" spans="2:2">
      <c r="B10405" s="202"/>
    </row>
    <row r="10406" spans="2:2">
      <c r="B10406" s="202"/>
    </row>
    <row r="10407" spans="2:2">
      <c r="B10407" s="202"/>
    </row>
    <row r="10408" spans="2:2">
      <c r="B10408" s="202"/>
    </row>
    <row r="10409" spans="2:2">
      <c r="B10409" s="202"/>
    </row>
    <row r="10410" spans="2:2">
      <c r="B10410" s="202"/>
    </row>
    <row r="10411" spans="2:2">
      <c r="B10411" s="202"/>
    </row>
    <row r="10412" spans="2:2">
      <c r="B10412" s="202"/>
    </row>
    <row r="10413" spans="2:2">
      <c r="B10413" s="202"/>
    </row>
    <row r="10414" spans="2:2">
      <c r="B10414" s="202"/>
    </row>
    <row r="10415" spans="2:2">
      <c r="B10415" s="202"/>
    </row>
    <row r="10416" spans="2:2">
      <c r="B10416" s="202"/>
    </row>
    <row r="10417" spans="2:2">
      <c r="B10417" s="202"/>
    </row>
    <row r="10418" spans="2:2">
      <c r="B10418" s="202"/>
    </row>
    <row r="10419" spans="2:2">
      <c r="B10419" s="202"/>
    </row>
    <row r="10420" spans="2:2">
      <c r="B10420" s="202"/>
    </row>
    <row r="10421" spans="2:2">
      <c r="B10421" s="202"/>
    </row>
    <row r="10422" spans="2:2">
      <c r="B10422" s="202"/>
    </row>
    <row r="10423" spans="2:2">
      <c r="B10423" s="202"/>
    </row>
    <row r="10424" spans="2:2">
      <c r="B10424" s="202"/>
    </row>
    <row r="10425" spans="2:2">
      <c r="B10425" s="202"/>
    </row>
    <row r="10426" spans="2:2">
      <c r="B10426" s="202"/>
    </row>
    <row r="10427" spans="2:2">
      <c r="B10427" s="202"/>
    </row>
    <row r="10428" spans="2:2">
      <c r="B10428" s="202"/>
    </row>
    <row r="10429" spans="2:2">
      <c r="B10429" s="202"/>
    </row>
    <row r="10430" spans="2:2">
      <c r="B10430" s="202"/>
    </row>
    <row r="10431" spans="2:2">
      <c r="B10431" s="202"/>
    </row>
    <row r="10432" spans="2:2">
      <c r="B10432" s="202"/>
    </row>
    <row r="10433" spans="2:2">
      <c r="B10433" s="202"/>
    </row>
    <row r="10434" spans="2:2">
      <c r="B10434" s="202"/>
    </row>
    <row r="10435" spans="2:2">
      <c r="B10435" s="202"/>
    </row>
    <row r="10436" spans="2:2">
      <c r="B10436" s="202"/>
    </row>
    <row r="10437" spans="2:2">
      <c r="B10437" s="202"/>
    </row>
    <row r="10438" spans="2:2">
      <c r="B10438" s="202"/>
    </row>
    <row r="10439" spans="2:2">
      <c r="B10439" s="202"/>
    </row>
    <row r="10440" spans="2:2">
      <c r="B10440" s="202"/>
    </row>
    <row r="10441" spans="2:2">
      <c r="B10441" s="202"/>
    </row>
    <row r="10442" spans="2:2">
      <c r="B10442" s="202"/>
    </row>
    <row r="10443" spans="2:2">
      <c r="B10443" s="202"/>
    </row>
    <row r="10444" spans="2:2">
      <c r="B10444" s="202"/>
    </row>
    <row r="10445" spans="2:2">
      <c r="B10445" s="202"/>
    </row>
    <row r="10446" spans="2:2">
      <c r="B10446" s="202"/>
    </row>
    <row r="10447" spans="2:2">
      <c r="B10447" s="202"/>
    </row>
    <row r="10448" spans="2:2">
      <c r="B10448" s="202"/>
    </row>
    <row r="10449" spans="2:2">
      <c r="B10449" s="202"/>
    </row>
    <row r="10450" spans="2:2">
      <c r="B10450" s="202"/>
    </row>
    <row r="10451" spans="2:2">
      <c r="B10451" s="202"/>
    </row>
    <row r="10452" spans="2:2">
      <c r="B10452" s="202"/>
    </row>
    <row r="10453" spans="2:2">
      <c r="B10453" s="202"/>
    </row>
    <row r="10454" spans="2:2">
      <c r="B10454" s="202"/>
    </row>
    <row r="10455" spans="2:2">
      <c r="B10455" s="202"/>
    </row>
    <row r="10456" spans="2:2">
      <c r="B10456" s="202"/>
    </row>
    <row r="10457" spans="2:2">
      <c r="B10457" s="202"/>
    </row>
    <row r="10458" spans="2:2">
      <c r="B10458" s="202"/>
    </row>
    <row r="10459" spans="2:2">
      <c r="B10459" s="202"/>
    </row>
    <row r="10460" spans="2:2">
      <c r="B10460" s="202"/>
    </row>
    <row r="10461" spans="2:2">
      <c r="B10461" s="202"/>
    </row>
    <row r="10462" spans="2:2">
      <c r="B10462" s="202"/>
    </row>
    <row r="10463" spans="2:2">
      <c r="B10463" s="202"/>
    </row>
    <row r="10464" spans="2:2">
      <c r="B10464" s="202"/>
    </row>
    <row r="10465" spans="2:2">
      <c r="B10465" s="202"/>
    </row>
    <row r="10466" spans="2:2">
      <c r="B10466" s="202"/>
    </row>
    <row r="10467" spans="2:2">
      <c r="B10467" s="202"/>
    </row>
    <row r="10468" spans="2:2">
      <c r="B10468" s="202"/>
    </row>
    <row r="10469" spans="2:2">
      <c r="B10469" s="202"/>
    </row>
    <row r="10470" spans="2:2">
      <c r="B10470" s="202"/>
    </row>
    <row r="10471" spans="2:2">
      <c r="B10471" s="202"/>
    </row>
    <row r="10472" spans="2:2">
      <c r="B10472" s="202"/>
    </row>
    <row r="10473" spans="2:2">
      <c r="B10473" s="202"/>
    </row>
    <row r="10474" spans="2:2">
      <c r="B10474" s="202"/>
    </row>
    <row r="10475" spans="2:2">
      <c r="B10475" s="202"/>
    </row>
    <row r="10476" spans="2:2">
      <c r="B10476" s="202"/>
    </row>
    <row r="10477" spans="2:2">
      <c r="B10477" s="202"/>
    </row>
    <row r="10478" spans="2:2">
      <c r="B10478" s="202"/>
    </row>
    <row r="10479" spans="2:2">
      <c r="B10479" s="202"/>
    </row>
    <row r="10480" spans="2:2">
      <c r="B10480" s="202"/>
    </row>
    <row r="10481" spans="2:2">
      <c r="B10481" s="202"/>
    </row>
    <row r="10482" spans="2:2">
      <c r="B10482" s="202"/>
    </row>
    <row r="10483" spans="2:2">
      <c r="B10483" s="202"/>
    </row>
    <row r="10484" spans="2:2">
      <c r="B10484" s="202"/>
    </row>
    <row r="10485" spans="2:2">
      <c r="B10485" s="202"/>
    </row>
    <row r="10486" spans="2:2">
      <c r="B10486" s="202"/>
    </row>
    <row r="10487" spans="2:2">
      <c r="B10487" s="202"/>
    </row>
    <row r="10488" spans="2:2">
      <c r="B10488" s="202"/>
    </row>
    <row r="10489" spans="2:2">
      <c r="B10489" s="202"/>
    </row>
    <row r="10490" spans="2:2">
      <c r="B10490" s="202"/>
    </row>
    <row r="10491" spans="2:2">
      <c r="B10491" s="202"/>
    </row>
    <row r="10492" spans="2:2">
      <c r="B10492" s="202"/>
    </row>
    <row r="10493" spans="2:2">
      <c r="B10493" s="202"/>
    </row>
    <row r="10494" spans="2:2">
      <c r="B10494" s="202"/>
    </row>
    <row r="10495" spans="2:2">
      <c r="B10495" s="202"/>
    </row>
    <row r="10496" spans="2:2">
      <c r="B10496" s="202"/>
    </row>
    <row r="10497" spans="2:2">
      <c r="B10497" s="202"/>
    </row>
    <row r="10498" spans="2:2">
      <c r="B10498" s="202"/>
    </row>
    <row r="10499" spans="2:2">
      <c r="B10499" s="202"/>
    </row>
    <row r="10500" spans="2:2">
      <c r="B10500" s="202"/>
    </row>
    <row r="10501" spans="2:2">
      <c r="B10501" s="202"/>
    </row>
    <row r="10502" spans="2:2">
      <c r="B10502" s="202"/>
    </row>
    <row r="10503" spans="2:2">
      <c r="B10503" s="202"/>
    </row>
    <row r="10504" spans="2:2">
      <c r="B10504" s="202"/>
    </row>
    <row r="10505" spans="2:2">
      <c r="B10505" s="202"/>
    </row>
    <row r="10506" spans="2:2">
      <c r="B10506" s="202"/>
    </row>
    <row r="10507" spans="2:2">
      <c r="B10507" s="202"/>
    </row>
    <row r="10508" spans="2:2">
      <c r="B10508" s="202"/>
    </row>
    <row r="10509" spans="2:2">
      <c r="B10509" s="202"/>
    </row>
    <row r="10510" spans="2:2">
      <c r="B10510" s="202"/>
    </row>
    <row r="10511" spans="2:2">
      <c r="B10511" s="202"/>
    </row>
    <row r="10512" spans="2:2">
      <c r="B10512" s="202"/>
    </row>
    <row r="10513" spans="2:2">
      <c r="B10513" s="202"/>
    </row>
    <row r="10514" spans="2:2">
      <c r="B10514" s="202"/>
    </row>
    <row r="10515" spans="2:2">
      <c r="B10515" s="202"/>
    </row>
    <row r="10516" spans="2:2">
      <c r="B10516" s="202"/>
    </row>
    <row r="10517" spans="2:2">
      <c r="B10517" s="202"/>
    </row>
    <row r="10518" spans="2:2">
      <c r="B10518" s="202"/>
    </row>
    <row r="10519" spans="2:2">
      <c r="B10519" s="202"/>
    </row>
    <row r="10520" spans="2:2">
      <c r="B10520" s="202"/>
    </row>
    <row r="10521" spans="2:2">
      <c r="B10521" s="202"/>
    </row>
    <row r="10522" spans="2:2">
      <c r="B10522" s="202"/>
    </row>
    <row r="10523" spans="2:2">
      <c r="B10523" s="202"/>
    </row>
    <row r="10524" spans="2:2">
      <c r="B10524" s="202"/>
    </row>
    <row r="10525" spans="2:2">
      <c r="B10525" s="202"/>
    </row>
    <row r="10526" spans="2:2">
      <c r="B10526" s="202"/>
    </row>
    <row r="10527" spans="2:2">
      <c r="B10527" s="202"/>
    </row>
    <row r="10528" spans="2:2">
      <c r="B10528" s="202"/>
    </row>
    <row r="10529" spans="2:2">
      <c r="B10529" s="202"/>
    </row>
    <row r="10530" spans="2:2">
      <c r="B10530" s="202"/>
    </row>
    <row r="10531" spans="2:2">
      <c r="B10531" s="202"/>
    </row>
    <row r="10532" spans="2:2">
      <c r="B10532" s="202"/>
    </row>
    <row r="10533" spans="2:2">
      <c r="B10533" s="202"/>
    </row>
    <row r="10534" spans="2:2">
      <c r="B10534" s="202"/>
    </row>
    <row r="10535" spans="2:2">
      <c r="B10535" s="202"/>
    </row>
    <row r="10536" spans="2:2">
      <c r="B10536" s="202"/>
    </row>
    <row r="10537" spans="2:2">
      <c r="B10537" s="202"/>
    </row>
    <row r="10538" spans="2:2">
      <c r="B10538" s="202"/>
    </row>
    <row r="10539" spans="2:2">
      <c r="B10539" s="202"/>
    </row>
    <row r="10540" spans="2:2">
      <c r="B10540" s="202"/>
    </row>
    <row r="10541" spans="2:2">
      <c r="B10541" s="202"/>
    </row>
    <row r="10542" spans="2:2">
      <c r="B10542" s="202"/>
    </row>
    <row r="10543" spans="2:2">
      <c r="B10543" s="202"/>
    </row>
    <row r="10544" spans="2:2">
      <c r="B10544" s="202"/>
    </row>
    <row r="10545" spans="2:2">
      <c r="B10545" s="202"/>
    </row>
    <row r="10546" spans="2:2">
      <c r="B10546" s="202"/>
    </row>
    <row r="10547" spans="2:2">
      <c r="B10547" s="202"/>
    </row>
    <row r="10548" spans="2:2">
      <c r="B10548" s="202"/>
    </row>
    <row r="10549" spans="2:2">
      <c r="B10549" s="202"/>
    </row>
    <row r="10550" spans="2:2">
      <c r="B10550" s="202"/>
    </row>
    <row r="10551" spans="2:2">
      <c r="B10551" s="202"/>
    </row>
    <row r="10552" spans="2:2">
      <c r="B10552" s="202"/>
    </row>
    <row r="10553" spans="2:2">
      <c r="B10553" s="202"/>
    </row>
    <row r="10554" spans="2:2">
      <c r="B10554" s="202"/>
    </row>
    <row r="10555" spans="2:2">
      <c r="B10555" s="202"/>
    </row>
    <row r="10556" spans="2:2">
      <c r="B10556" s="202"/>
    </row>
    <row r="10557" spans="2:2">
      <c r="B10557" s="202"/>
    </row>
    <row r="10558" spans="2:2">
      <c r="B10558" s="202"/>
    </row>
    <row r="10559" spans="2:2">
      <c r="B10559" s="202"/>
    </row>
    <row r="10560" spans="2:2">
      <c r="B10560" s="202"/>
    </row>
    <row r="10561" spans="2:2">
      <c r="B10561" s="202"/>
    </row>
    <row r="10562" spans="2:2">
      <c r="B10562" s="202"/>
    </row>
    <row r="10563" spans="2:2">
      <c r="B10563" s="202"/>
    </row>
    <row r="10564" spans="2:2">
      <c r="B10564" s="202"/>
    </row>
    <row r="10565" spans="2:2">
      <c r="B10565" s="202"/>
    </row>
    <row r="10566" spans="2:2">
      <c r="B10566" s="202"/>
    </row>
    <row r="10567" spans="2:2">
      <c r="B10567" s="202"/>
    </row>
    <row r="10568" spans="2:2">
      <c r="B10568" s="202"/>
    </row>
    <row r="10569" spans="2:2">
      <c r="B10569" s="202"/>
    </row>
    <row r="10570" spans="2:2">
      <c r="B10570" s="202"/>
    </row>
    <row r="10571" spans="2:2">
      <c r="B10571" s="202"/>
    </row>
    <row r="10572" spans="2:2">
      <c r="B10572" s="202"/>
    </row>
    <row r="10573" spans="2:2">
      <c r="B10573" s="202"/>
    </row>
    <row r="10574" spans="2:2">
      <c r="B10574" s="202"/>
    </row>
    <row r="10575" spans="2:2">
      <c r="B10575" s="202"/>
    </row>
    <row r="10576" spans="2:2">
      <c r="B10576" s="202"/>
    </row>
    <row r="10577" spans="2:2">
      <c r="B10577" s="202"/>
    </row>
    <row r="10578" spans="2:2">
      <c r="B10578" s="202"/>
    </row>
    <row r="10579" spans="2:2">
      <c r="B10579" s="202"/>
    </row>
    <row r="10580" spans="2:2">
      <c r="B10580" s="202"/>
    </row>
    <row r="10581" spans="2:2">
      <c r="B10581" s="202"/>
    </row>
    <row r="10582" spans="2:2">
      <c r="B10582" s="202"/>
    </row>
    <row r="10583" spans="2:2">
      <c r="B10583" s="202"/>
    </row>
    <row r="10584" spans="2:2">
      <c r="B10584" s="202"/>
    </row>
    <row r="10585" spans="2:2">
      <c r="B10585" s="202"/>
    </row>
    <row r="10586" spans="2:2">
      <c r="B10586" s="202"/>
    </row>
    <row r="10587" spans="2:2">
      <c r="B10587" s="202"/>
    </row>
    <row r="10588" spans="2:2">
      <c r="B10588" s="202"/>
    </row>
    <row r="10589" spans="2:2">
      <c r="B10589" s="202"/>
    </row>
    <row r="10590" spans="2:2">
      <c r="B10590" s="202"/>
    </row>
    <row r="10591" spans="2:2">
      <c r="B10591" s="202"/>
    </row>
    <row r="10592" spans="2:2">
      <c r="B10592" s="202"/>
    </row>
    <row r="10593" spans="2:2">
      <c r="B10593" s="202"/>
    </row>
    <row r="10594" spans="2:2">
      <c r="B10594" s="202"/>
    </row>
    <row r="10595" spans="2:2">
      <c r="B10595" s="202"/>
    </row>
    <row r="10596" spans="2:2">
      <c r="B10596" s="202"/>
    </row>
    <row r="10597" spans="2:2">
      <c r="B10597" s="202"/>
    </row>
    <row r="10598" spans="2:2">
      <c r="B10598" s="202"/>
    </row>
    <row r="10599" spans="2:2">
      <c r="B10599" s="202"/>
    </row>
    <row r="10600" spans="2:2">
      <c r="B10600" s="202"/>
    </row>
    <row r="10601" spans="2:2">
      <c r="B10601" s="202"/>
    </row>
    <row r="10602" spans="2:2">
      <c r="B10602" s="202"/>
    </row>
    <row r="10603" spans="2:2">
      <c r="B10603" s="202"/>
    </row>
    <row r="10604" spans="2:2">
      <c r="B10604" s="202"/>
    </row>
    <row r="10605" spans="2:2">
      <c r="B10605" s="202"/>
    </row>
    <row r="10606" spans="2:2">
      <c r="B10606" s="202"/>
    </row>
    <row r="10607" spans="2:2">
      <c r="B10607" s="202"/>
    </row>
    <row r="10608" spans="2:2">
      <c r="B10608" s="202"/>
    </row>
    <row r="10609" spans="2:2">
      <c r="B10609" s="202"/>
    </row>
    <row r="10610" spans="2:2">
      <c r="B10610" s="202"/>
    </row>
    <row r="10611" spans="2:2">
      <c r="B10611" s="202"/>
    </row>
    <row r="10612" spans="2:2">
      <c r="B10612" s="202"/>
    </row>
    <row r="10613" spans="2:2">
      <c r="B10613" s="202"/>
    </row>
    <row r="10614" spans="2:2">
      <c r="B10614" s="202"/>
    </row>
    <row r="10615" spans="2:2">
      <c r="B10615" s="202"/>
    </row>
    <row r="10616" spans="2:2">
      <c r="B10616" s="202"/>
    </row>
    <row r="10617" spans="2:2">
      <c r="B10617" s="202"/>
    </row>
    <row r="10618" spans="2:2">
      <c r="B10618" s="202"/>
    </row>
    <row r="10619" spans="2:2">
      <c r="B10619" s="202"/>
    </row>
    <row r="10620" spans="2:2">
      <c r="B10620" s="202"/>
    </row>
    <row r="10621" spans="2:2">
      <c r="B10621" s="202"/>
    </row>
    <row r="10622" spans="2:2">
      <c r="B10622" s="202"/>
    </row>
    <row r="10623" spans="2:2">
      <c r="B10623" s="202"/>
    </row>
    <row r="10624" spans="2:2">
      <c r="B10624" s="202"/>
    </row>
    <row r="10625" spans="2:2">
      <c r="B10625" s="202"/>
    </row>
    <row r="10626" spans="2:2">
      <c r="B10626" s="202"/>
    </row>
    <row r="10627" spans="2:2">
      <c r="B10627" s="202"/>
    </row>
    <row r="10628" spans="2:2">
      <c r="B10628" s="202"/>
    </row>
    <row r="10629" spans="2:2">
      <c r="B10629" s="202"/>
    </row>
    <row r="10630" spans="2:2">
      <c r="B10630" s="202"/>
    </row>
    <row r="10631" spans="2:2">
      <c r="B10631" s="202"/>
    </row>
    <row r="10632" spans="2:2">
      <c r="B10632" s="202"/>
    </row>
    <row r="10633" spans="2:2">
      <c r="B10633" s="202"/>
    </row>
    <row r="10634" spans="2:2">
      <c r="B10634" s="202"/>
    </row>
    <row r="10635" spans="2:2">
      <c r="B10635" s="202"/>
    </row>
    <row r="10636" spans="2:2">
      <c r="B10636" s="202"/>
    </row>
    <row r="10637" spans="2:2">
      <c r="B10637" s="202"/>
    </row>
    <row r="10638" spans="2:2">
      <c r="B10638" s="202"/>
    </row>
    <row r="10639" spans="2:2">
      <c r="B10639" s="202"/>
    </row>
    <row r="10640" spans="2:2">
      <c r="B10640" s="202"/>
    </row>
    <row r="10641" spans="2:2">
      <c r="B10641" s="202"/>
    </row>
    <row r="10642" spans="2:2">
      <c r="B10642" s="202"/>
    </row>
    <row r="10643" spans="2:2">
      <c r="B10643" s="202"/>
    </row>
    <row r="10644" spans="2:2">
      <c r="B10644" s="202"/>
    </row>
    <row r="10645" spans="2:2">
      <c r="B10645" s="202"/>
    </row>
    <row r="10646" spans="2:2">
      <c r="B10646" s="202"/>
    </row>
    <row r="10647" spans="2:2">
      <c r="B10647" s="202"/>
    </row>
    <row r="10648" spans="2:2">
      <c r="B10648" s="202"/>
    </row>
    <row r="10649" spans="2:2">
      <c r="B10649" s="202"/>
    </row>
    <row r="10650" spans="2:2">
      <c r="B10650" s="202"/>
    </row>
    <row r="10651" spans="2:2">
      <c r="B10651" s="202"/>
    </row>
    <row r="10652" spans="2:2">
      <c r="B10652" s="202"/>
    </row>
    <row r="10653" spans="2:2">
      <c r="B10653" s="202"/>
    </row>
    <row r="10654" spans="2:2">
      <c r="B10654" s="202"/>
    </row>
    <row r="10655" spans="2:2">
      <c r="B10655" s="202"/>
    </row>
    <row r="10656" spans="2:2">
      <c r="B10656" s="202"/>
    </row>
    <row r="10657" spans="2:2">
      <c r="B10657" s="202"/>
    </row>
    <row r="10658" spans="2:2">
      <c r="B10658" s="202"/>
    </row>
    <row r="10659" spans="2:2">
      <c r="B10659" s="202"/>
    </row>
    <row r="10660" spans="2:2">
      <c r="B10660" s="202"/>
    </row>
    <row r="10661" spans="2:2">
      <c r="B10661" s="202"/>
    </row>
    <row r="10662" spans="2:2">
      <c r="B10662" s="202"/>
    </row>
    <row r="10663" spans="2:2">
      <c r="B10663" s="202"/>
    </row>
    <row r="10664" spans="2:2">
      <c r="B10664" s="202"/>
    </row>
    <row r="10665" spans="2:2">
      <c r="B10665" s="202"/>
    </row>
    <row r="10666" spans="2:2">
      <c r="B10666" s="202"/>
    </row>
    <row r="10667" spans="2:2">
      <c r="B10667" s="202"/>
    </row>
    <row r="10668" spans="2:2">
      <c r="B10668" s="202"/>
    </row>
    <row r="10669" spans="2:2">
      <c r="B10669" s="202"/>
    </row>
    <row r="10670" spans="2:2">
      <c r="B10670" s="202"/>
    </row>
    <row r="10671" spans="2:2">
      <c r="B10671" s="202"/>
    </row>
    <row r="10672" spans="2:2">
      <c r="B10672" s="202"/>
    </row>
    <row r="10673" spans="2:2">
      <c r="B10673" s="202"/>
    </row>
    <row r="10674" spans="2:2">
      <c r="B10674" s="202"/>
    </row>
    <row r="10675" spans="2:2">
      <c r="B10675" s="202"/>
    </row>
    <row r="10676" spans="2:2">
      <c r="B10676" s="202"/>
    </row>
    <row r="10677" spans="2:2">
      <c r="B10677" s="202"/>
    </row>
    <row r="10678" spans="2:2">
      <c r="B10678" s="202"/>
    </row>
    <row r="10679" spans="2:2">
      <c r="B10679" s="202"/>
    </row>
    <row r="10680" spans="2:2">
      <c r="B10680" s="202"/>
    </row>
    <row r="10681" spans="2:2">
      <c r="B10681" s="202"/>
    </row>
    <row r="10682" spans="2:2">
      <c r="B10682" s="202"/>
    </row>
    <row r="10683" spans="2:2">
      <c r="B10683" s="202"/>
    </row>
    <row r="10684" spans="2:2">
      <c r="B10684" s="202"/>
    </row>
    <row r="10685" spans="2:2">
      <c r="B10685" s="202"/>
    </row>
    <row r="10686" spans="2:2">
      <c r="B10686" s="202"/>
    </row>
    <row r="10687" spans="2:2">
      <c r="B10687" s="202"/>
    </row>
    <row r="10688" spans="2:2">
      <c r="B10688" s="202"/>
    </row>
    <row r="10689" spans="2:2">
      <c r="B10689" s="202"/>
    </row>
    <row r="10690" spans="2:2">
      <c r="B10690" s="202"/>
    </row>
    <row r="10691" spans="2:2">
      <c r="B10691" s="202"/>
    </row>
    <row r="10692" spans="2:2">
      <c r="B10692" s="202"/>
    </row>
    <row r="10693" spans="2:2">
      <c r="B10693" s="202"/>
    </row>
    <row r="10694" spans="2:2">
      <c r="B10694" s="202"/>
    </row>
    <row r="10695" spans="2:2">
      <c r="B10695" s="202"/>
    </row>
    <row r="10696" spans="2:2">
      <c r="B10696" s="202"/>
    </row>
    <row r="10697" spans="2:2">
      <c r="B10697" s="202"/>
    </row>
    <row r="10698" spans="2:2">
      <c r="B10698" s="202"/>
    </row>
    <row r="10699" spans="2:2">
      <c r="B10699" s="202"/>
    </row>
    <row r="10700" spans="2:2">
      <c r="B10700" s="202"/>
    </row>
    <row r="10701" spans="2:2">
      <c r="B10701" s="202"/>
    </row>
    <row r="10702" spans="2:2">
      <c r="B10702" s="202"/>
    </row>
    <row r="10703" spans="2:2">
      <c r="B10703" s="202"/>
    </row>
    <row r="10704" spans="2:2">
      <c r="B10704" s="202"/>
    </row>
    <row r="10705" spans="2:2">
      <c r="B10705" s="202"/>
    </row>
    <row r="10706" spans="2:2">
      <c r="B10706" s="202"/>
    </row>
    <row r="10707" spans="2:2">
      <c r="B10707" s="202"/>
    </row>
    <row r="10708" spans="2:2">
      <c r="B10708" s="202"/>
    </row>
    <row r="10709" spans="2:2">
      <c r="B10709" s="202"/>
    </row>
    <row r="10710" spans="2:2">
      <c r="B10710" s="202"/>
    </row>
    <row r="10711" spans="2:2">
      <c r="B10711" s="202"/>
    </row>
    <row r="10712" spans="2:2">
      <c r="B10712" s="202"/>
    </row>
    <row r="10713" spans="2:2">
      <c r="B10713" s="202"/>
    </row>
    <row r="10714" spans="2:2">
      <c r="B10714" s="202"/>
    </row>
    <row r="10715" spans="2:2">
      <c r="B10715" s="202"/>
    </row>
    <row r="10716" spans="2:2">
      <c r="B10716" s="202"/>
    </row>
    <row r="10717" spans="2:2">
      <c r="B10717" s="202"/>
    </row>
    <row r="10718" spans="2:2">
      <c r="B10718" s="202"/>
    </row>
    <row r="10719" spans="2:2">
      <c r="B10719" s="202"/>
    </row>
    <row r="10720" spans="2:2">
      <c r="B10720" s="202"/>
    </row>
    <row r="10721" spans="2:2">
      <c r="B10721" s="202"/>
    </row>
    <row r="10722" spans="2:2">
      <c r="B10722" s="202"/>
    </row>
    <row r="10723" spans="2:2">
      <c r="B10723" s="202"/>
    </row>
    <row r="10724" spans="2:2">
      <c r="B10724" s="202"/>
    </row>
    <row r="10725" spans="2:2">
      <c r="B10725" s="202"/>
    </row>
    <row r="10726" spans="2:2">
      <c r="B10726" s="202"/>
    </row>
    <row r="10727" spans="2:2">
      <c r="B10727" s="202"/>
    </row>
    <row r="10728" spans="2:2">
      <c r="B10728" s="202"/>
    </row>
    <row r="10729" spans="2:2">
      <c r="B10729" s="202"/>
    </row>
    <row r="10730" spans="2:2">
      <c r="B10730" s="202"/>
    </row>
    <row r="10731" spans="2:2">
      <c r="B10731" s="202"/>
    </row>
    <row r="10732" spans="2:2">
      <c r="B10732" s="202"/>
    </row>
    <row r="10733" spans="2:2">
      <c r="B10733" s="202"/>
    </row>
    <row r="10734" spans="2:2">
      <c r="B10734" s="202"/>
    </row>
    <row r="10735" spans="2:2">
      <c r="B10735" s="202"/>
    </row>
    <row r="10736" spans="2:2">
      <c r="B10736" s="202"/>
    </row>
    <row r="10737" spans="2:2">
      <c r="B10737" s="202"/>
    </row>
    <row r="10738" spans="2:2">
      <c r="B10738" s="202"/>
    </row>
    <row r="10739" spans="2:2">
      <c r="B10739" s="202"/>
    </row>
    <row r="10740" spans="2:2">
      <c r="B10740" s="202"/>
    </row>
    <row r="10741" spans="2:2">
      <c r="B10741" s="202"/>
    </row>
    <row r="10742" spans="2:2">
      <c r="B10742" s="202"/>
    </row>
    <row r="10743" spans="2:2">
      <c r="B10743" s="202"/>
    </row>
    <row r="10744" spans="2:2">
      <c r="B10744" s="202"/>
    </row>
    <row r="10745" spans="2:2">
      <c r="B10745" s="202"/>
    </row>
    <row r="10746" spans="2:2">
      <c r="B10746" s="202"/>
    </row>
    <row r="10747" spans="2:2">
      <c r="B10747" s="202"/>
    </row>
    <row r="10748" spans="2:2">
      <c r="B10748" s="202"/>
    </row>
    <row r="10749" spans="2:2">
      <c r="B10749" s="202"/>
    </row>
    <row r="10750" spans="2:2">
      <c r="B10750" s="202"/>
    </row>
    <row r="10751" spans="2:2">
      <c r="B10751" s="202"/>
    </row>
    <row r="10752" spans="2:2">
      <c r="B10752" s="202"/>
    </row>
    <row r="10753" spans="2:2">
      <c r="B10753" s="202"/>
    </row>
    <row r="10754" spans="2:2">
      <c r="B10754" s="202"/>
    </row>
    <row r="10755" spans="2:2">
      <c r="B10755" s="202"/>
    </row>
    <row r="10756" spans="2:2">
      <c r="B10756" s="202"/>
    </row>
    <row r="10757" spans="2:2">
      <c r="B10757" s="202"/>
    </row>
    <row r="10758" spans="2:2">
      <c r="B10758" s="202"/>
    </row>
    <row r="10759" spans="2:2">
      <c r="B10759" s="202"/>
    </row>
    <row r="10760" spans="2:2">
      <c r="B10760" s="202"/>
    </row>
    <row r="10761" spans="2:2">
      <c r="B10761" s="202"/>
    </row>
    <row r="10762" spans="2:2">
      <c r="B10762" s="202"/>
    </row>
    <row r="10763" spans="2:2">
      <c r="B10763" s="202"/>
    </row>
    <row r="10764" spans="2:2">
      <c r="B10764" s="202"/>
    </row>
    <row r="10765" spans="2:2">
      <c r="B10765" s="202"/>
    </row>
    <row r="10766" spans="2:2">
      <c r="B10766" s="202"/>
    </row>
    <row r="10767" spans="2:2">
      <c r="B10767" s="202"/>
    </row>
    <row r="10768" spans="2:2">
      <c r="B10768" s="202"/>
    </row>
    <row r="10769" spans="2:2">
      <c r="B10769" s="202"/>
    </row>
    <row r="10770" spans="2:2">
      <c r="B10770" s="202"/>
    </row>
    <row r="10771" spans="2:2">
      <c r="B10771" s="202"/>
    </row>
    <row r="10772" spans="2:2">
      <c r="B10772" s="202"/>
    </row>
    <row r="10773" spans="2:2">
      <c r="B10773" s="202"/>
    </row>
    <row r="10774" spans="2:2">
      <c r="B10774" s="202"/>
    </row>
    <row r="10775" spans="2:2">
      <c r="B10775" s="202"/>
    </row>
    <row r="10776" spans="2:2">
      <c r="B10776" s="202"/>
    </row>
    <row r="10777" spans="2:2">
      <c r="B10777" s="202"/>
    </row>
    <row r="10778" spans="2:2">
      <c r="B10778" s="202"/>
    </row>
    <row r="10779" spans="2:2">
      <c r="B10779" s="202"/>
    </row>
    <row r="10780" spans="2:2">
      <c r="B10780" s="202"/>
    </row>
    <row r="10781" spans="2:2">
      <c r="B10781" s="202"/>
    </row>
    <row r="10782" spans="2:2">
      <c r="B10782" s="202"/>
    </row>
    <row r="10783" spans="2:2">
      <c r="B10783" s="202"/>
    </row>
    <row r="10784" spans="2:2">
      <c r="B10784" s="202"/>
    </row>
    <row r="10785" spans="2:2">
      <c r="B10785" s="202"/>
    </row>
    <row r="10786" spans="2:2">
      <c r="B10786" s="202"/>
    </row>
    <row r="10787" spans="2:2">
      <c r="B10787" s="202"/>
    </row>
    <row r="10788" spans="2:2">
      <c r="B10788" s="202"/>
    </row>
    <row r="10789" spans="2:2">
      <c r="B10789" s="202"/>
    </row>
    <row r="10790" spans="2:2">
      <c r="B10790" s="202"/>
    </row>
    <row r="10791" spans="2:2">
      <c r="B10791" s="202"/>
    </row>
    <row r="10792" spans="2:2">
      <c r="B10792" s="202"/>
    </row>
    <row r="10793" spans="2:2">
      <c r="B10793" s="202"/>
    </row>
    <row r="10794" spans="2:2">
      <c r="B10794" s="202"/>
    </row>
    <row r="10795" spans="2:2">
      <c r="B10795" s="202"/>
    </row>
    <row r="10796" spans="2:2">
      <c r="B10796" s="202"/>
    </row>
    <row r="10797" spans="2:2">
      <c r="B10797" s="202"/>
    </row>
    <row r="10798" spans="2:2">
      <c r="B10798" s="202"/>
    </row>
    <row r="10799" spans="2:2">
      <c r="B10799" s="202"/>
    </row>
    <row r="10800" spans="2:2">
      <c r="B10800" s="202"/>
    </row>
    <row r="10801" spans="2:2">
      <c r="B10801" s="202"/>
    </row>
    <row r="10802" spans="2:2">
      <c r="B10802" s="202"/>
    </row>
    <row r="10803" spans="2:2">
      <c r="B10803" s="202"/>
    </row>
    <row r="10804" spans="2:2">
      <c r="B10804" s="202"/>
    </row>
    <row r="10805" spans="2:2">
      <c r="B10805" s="202"/>
    </row>
    <row r="10806" spans="2:2">
      <c r="B10806" s="202"/>
    </row>
    <row r="10807" spans="2:2">
      <c r="B10807" s="202"/>
    </row>
    <row r="10808" spans="2:2">
      <c r="B10808" s="202"/>
    </row>
    <row r="10809" spans="2:2">
      <c r="B10809" s="202"/>
    </row>
    <row r="10810" spans="2:2">
      <c r="B10810" s="202"/>
    </row>
    <row r="10811" spans="2:2">
      <c r="B10811" s="202"/>
    </row>
    <row r="10812" spans="2:2">
      <c r="B10812" s="202"/>
    </row>
    <row r="10813" spans="2:2">
      <c r="B10813" s="202"/>
    </row>
    <row r="10814" spans="2:2">
      <c r="B10814" s="202"/>
    </row>
    <row r="10815" spans="2:2">
      <c r="B10815" s="202"/>
    </row>
    <row r="10816" spans="2:2">
      <c r="B10816" s="202"/>
    </row>
    <row r="10817" spans="2:2">
      <c r="B10817" s="202"/>
    </row>
    <row r="10818" spans="2:2">
      <c r="B10818" s="202"/>
    </row>
    <row r="10819" spans="2:2">
      <c r="B10819" s="202"/>
    </row>
    <row r="10820" spans="2:2">
      <c r="B10820" s="202"/>
    </row>
    <row r="10821" spans="2:2">
      <c r="B10821" s="202"/>
    </row>
    <row r="10822" spans="2:2">
      <c r="B10822" s="202"/>
    </row>
    <row r="10823" spans="2:2">
      <c r="B10823" s="202"/>
    </row>
    <row r="10824" spans="2:2">
      <c r="B10824" s="202"/>
    </row>
    <row r="10825" spans="2:2">
      <c r="B10825" s="202"/>
    </row>
    <row r="10826" spans="2:2">
      <c r="B10826" s="202"/>
    </row>
    <row r="10827" spans="2:2">
      <c r="B10827" s="202"/>
    </row>
    <row r="10828" spans="2:2">
      <c r="B10828" s="202"/>
    </row>
    <row r="10829" spans="2:2">
      <c r="B10829" s="202"/>
    </row>
    <row r="10830" spans="2:2">
      <c r="B10830" s="202"/>
    </row>
    <row r="10831" spans="2:2">
      <c r="B10831" s="202"/>
    </row>
    <row r="10832" spans="2:2">
      <c r="B10832" s="202"/>
    </row>
    <row r="10833" spans="2:2">
      <c r="B10833" s="202"/>
    </row>
    <row r="10834" spans="2:2">
      <c r="B10834" s="202"/>
    </row>
    <row r="10835" spans="2:2">
      <c r="B10835" s="202"/>
    </row>
    <row r="10836" spans="2:2">
      <c r="B10836" s="202"/>
    </row>
    <row r="10837" spans="2:2">
      <c r="B10837" s="202"/>
    </row>
    <row r="10838" spans="2:2">
      <c r="B10838" s="202"/>
    </row>
    <row r="10839" spans="2:2">
      <c r="B10839" s="202"/>
    </row>
    <row r="10840" spans="2:2">
      <c r="B10840" s="202"/>
    </row>
    <row r="10841" spans="2:2">
      <c r="B10841" s="202"/>
    </row>
    <row r="10842" spans="2:2">
      <c r="B10842" s="202"/>
    </row>
    <row r="10843" spans="2:2">
      <c r="B10843" s="202"/>
    </row>
    <row r="10844" spans="2:2">
      <c r="B10844" s="202"/>
    </row>
    <row r="10845" spans="2:2">
      <c r="B10845" s="202"/>
    </row>
    <row r="10846" spans="2:2">
      <c r="B10846" s="202"/>
    </row>
    <row r="10847" spans="2:2">
      <c r="B10847" s="202"/>
    </row>
    <row r="10848" spans="2:2">
      <c r="B10848" s="202"/>
    </row>
    <row r="10849" spans="2:2">
      <c r="B10849" s="202"/>
    </row>
    <row r="10850" spans="2:2">
      <c r="B10850" s="202"/>
    </row>
    <row r="10851" spans="2:2">
      <c r="B10851" s="202"/>
    </row>
    <row r="10852" spans="2:2">
      <c r="B10852" s="202"/>
    </row>
    <row r="10853" spans="2:2">
      <c r="B10853" s="202"/>
    </row>
    <row r="10854" spans="2:2">
      <c r="B10854" s="202"/>
    </row>
    <row r="10855" spans="2:2">
      <c r="B10855" s="202"/>
    </row>
    <row r="10856" spans="2:2">
      <c r="B10856" s="202"/>
    </row>
    <row r="10857" spans="2:2">
      <c r="B10857" s="202"/>
    </row>
    <row r="10858" spans="2:2">
      <c r="B10858" s="202"/>
    </row>
    <row r="10859" spans="2:2">
      <c r="B10859" s="202"/>
    </row>
    <row r="10860" spans="2:2">
      <c r="B10860" s="202"/>
    </row>
    <row r="10861" spans="2:2">
      <c r="B10861" s="202"/>
    </row>
    <row r="10862" spans="2:2">
      <c r="B10862" s="202"/>
    </row>
    <row r="10863" spans="2:2">
      <c r="B10863" s="202"/>
    </row>
    <row r="10864" spans="2:2">
      <c r="B10864" s="202"/>
    </row>
    <row r="10865" spans="2:2">
      <c r="B10865" s="202"/>
    </row>
    <row r="10866" spans="2:2">
      <c r="B10866" s="202"/>
    </row>
    <row r="10867" spans="2:2">
      <c r="B10867" s="202"/>
    </row>
    <row r="10868" spans="2:2">
      <c r="B10868" s="202"/>
    </row>
    <row r="10869" spans="2:2">
      <c r="B10869" s="202"/>
    </row>
    <row r="10870" spans="2:2">
      <c r="B10870" s="202"/>
    </row>
    <row r="10871" spans="2:2">
      <c r="B10871" s="202"/>
    </row>
    <row r="10872" spans="2:2">
      <c r="B10872" s="202"/>
    </row>
    <row r="10873" spans="2:2">
      <c r="B10873" s="202"/>
    </row>
    <row r="10874" spans="2:2">
      <c r="B10874" s="202"/>
    </row>
    <row r="10875" spans="2:2">
      <c r="B10875" s="202"/>
    </row>
    <row r="10876" spans="2:2">
      <c r="B10876" s="202"/>
    </row>
    <row r="10877" spans="2:2">
      <c r="B10877" s="202"/>
    </row>
    <row r="10878" spans="2:2">
      <c r="B10878" s="202"/>
    </row>
    <row r="10879" spans="2:2">
      <c r="B10879" s="202"/>
    </row>
    <row r="10880" spans="2:2">
      <c r="B10880" s="202"/>
    </row>
    <row r="10881" spans="2:2">
      <c r="B10881" s="202"/>
    </row>
    <row r="10882" spans="2:2">
      <c r="B10882" s="202"/>
    </row>
    <row r="10883" spans="2:2">
      <c r="B10883" s="202"/>
    </row>
    <row r="10884" spans="2:2">
      <c r="B10884" s="202"/>
    </row>
    <row r="10885" spans="2:2">
      <c r="B10885" s="202"/>
    </row>
    <row r="10886" spans="2:2">
      <c r="B10886" s="202"/>
    </row>
    <row r="10887" spans="2:2">
      <c r="B10887" s="202"/>
    </row>
    <row r="10888" spans="2:2">
      <c r="B10888" s="202"/>
    </row>
    <row r="10889" spans="2:2">
      <c r="B10889" s="202"/>
    </row>
    <row r="10890" spans="2:2">
      <c r="B10890" s="202"/>
    </row>
    <row r="10891" spans="2:2">
      <c r="B10891" s="202"/>
    </row>
    <row r="10892" spans="2:2">
      <c r="B10892" s="202"/>
    </row>
    <row r="10893" spans="2:2">
      <c r="B10893" s="202"/>
    </row>
    <row r="10894" spans="2:2">
      <c r="B10894" s="202"/>
    </row>
    <row r="10895" spans="2:2">
      <c r="B10895" s="202"/>
    </row>
    <row r="10896" spans="2:2">
      <c r="B10896" s="202"/>
    </row>
    <row r="10897" spans="2:2">
      <c r="B10897" s="202"/>
    </row>
    <row r="10898" spans="2:2">
      <c r="B10898" s="202"/>
    </row>
    <row r="10899" spans="2:2">
      <c r="B10899" s="202"/>
    </row>
    <row r="10900" spans="2:2">
      <c r="B10900" s="202"/>
    </row>
    <row r="10901" spans="2:2">
      <c r="B10901" s="202"/>
    </row>
    <row r="10902" spans="2:2">
      <c r="B10902" s="202"/>
    </row>
    <row r="10903" spans="2:2">
      <c r="B10903" s="202"/>
    </row>
    <row r="10904" spans="2:2">
      <c r="B10904" s="202"/>
    </row>
    <row r="10905" spans="2:2">
      <c r="B10905" s="202"/>
    </row>
    <row r="10906" spans="2:2">
      <c r="B10906" s="202"/>
    </row>
    <row r="10907" spans="2:2">
      <c r="B10907" s="202"/>
    </row>
    <row r="10908" spans="2:2">
      <c r="B10908" s="202"/>
    </row>
    <row r="10909" spans="2:2">
      <c r="B10909" s="202"/>
    </row>
    <row r="10910" spans="2:2">
      <c r="B10910" s="202"/>
    </row>
    <row r="10911" spans="2:2">
      <c r="B10911" s="202"/>
    </row>
    <row r="10912" spans="2:2">
      <c r="B10912" s="202"/>
    </row>
    <row r="10913" spans="2:2">
      <c r="B10913" s="202"/>
    </row>
    <row r="10914" spans="2:2">
      <c r="B10914" s="202"/>
    </row>
    <row r="10915" spans="2:2">
      <c r="B10915" s="202"/>
    </row>
    <row r="10916" spans="2:2">
      <c r="B10916" s="202"/>
    </row>
    <row r="10917" spans="2:2">
      <c r="B10917" s="202"/>
    </row>
    <row r="10918" spans="2:2">
      <c r="B10918" s="202"/>
    </row>
    <row r="10919" spans="2:2">
      <c r="B10919" s="202"/>
    </row>
    <row r="10920" spans="2:2">
      <c r="B10920" s="202"/>
    </row>
    <row r="10921" spans="2:2">
      <c r="B10921" s="202"/>
    </row>
    <row r="10922" spans="2:2">
      <c r="B10922" s="202"/>
    </row>
    <row r="10923" spans="2:2">
      <c r="B10923" s="202"/>
    </row>
    <row r="10924" spans="2:2">
      <c r="B10924" s="202"/>
    </row>
    <row r="10925" spans="2:2">
      <c r="B10925" s="202"/>
    </row>
    <row r="10926" spans="2:2">
      <c r="B10926" s="202"/>
    </row>
    <row r="10927" spans="2:2">
      <c r="B10927" s="202"/>
    </row>
    <row r="10928" spans="2:2">
      <c r="B10928" s="202"/>
    </row>
    <row r="10929" spans="2:2">
      <c r="B10929" s="202"/>
    </row>
    <row r="10930" spans="2:2">
      <c r="B10930" s="202"/>
    </row>
    <row r="10931" spans="2:2">
      <c r="B10931" s="202"/>
    </row>
    <row r="10932" spans="2:2">
      <c r="B10932" s="202"/>
    </row>
    <row r="10933" spans="2:2">
      <c r="B10933" s="202"/>
    </row>
    <row r="10934" spans="2:2">
      <c r="B10934" s="202"/>
    </row>
    <row r="10935" spans="2:2">
      <c r="B10935" s="202"/>
    </row>
    <row r="10936" spans="2:2">
      <c r="B10936" s="202"/>
    </row>
    <row r="10937" spans="2:2">
      <c r="B10937" s="202"/>
    </row>
    <row r="10938" spans="2:2">
      <c r="B10938" s="202"/>
    </row>
    <row r="10939" spans="2:2">
      <c r="B10939" s="202"/>
    </row>
    <row r="10940" spans="2:2">
      <c r="B10940" s="202"/>
    </row>
    <row r="10941" spans="2:2">
      <c r="B10941" s="202"/>
    </row>
    <row r="10942" spans="2:2">
      <c r="B10942" s="202"/>
    </row>
    <row r="10943" spans="2:2">
      <c r="B10943" s="202"/>
    </row>
    <row r="10944" spans="2:2">
      <c r="B10944" s="202"/>
    </row>
    <row r="10945" spans="2:2">
      <c r="B10945" s="202"/>
    </row>
    <row r="10946" spans="2:2">
      <c r="B10946" s="202"/>
    </row>
    <row r="10947" spans="2:2">
      <c r="B10947" s="202"/>
    </row>
    <row r="10948" spans="2:2">
      <c r="B10948" s="202"/>
    </row>
    <row r="10949" spans="2:2">
      <c r="B10949" s="202"/>
    </row>
    <row r="10950" spans="2:2">
      <c r="B10950" s="202"/>
    </row>
    <row r="10951" spans="2:2">
      <c r="B10951" s="202"/>
    </row>
    <row r="10952" spans="2:2">
      <c r="B10952" s="202"/>
    </row>
    <row r="10953" spans="2:2">
      <c r="B10953" s="202"/>
    </row>
    <row r="10954" spans="2:2">
      <c r="B10954" s="202"/>
    </row>
    <row r="10955" spans="2:2">
      <c r="B10955" s="202"/>
    </row>
    <row r="10956" spans="2:2">
      <c r="B10956" s="202"/>
    </row>
    <row r="10957" spans="2:2">
      <c r="B10957" s="202"/>
    </row>
    <row r="10958" spans="2:2">
      <c r="B10958" s="202"/>
    </row>
    <row r="10959" spans="2:2">
      <c r="B10959" s="202"/>
    </row>
    <row r="10960" spans="2:2">
      <c r="B10960" s="202"/>
    </row>
    <row r="10961" spans="2:2">
      <c r="B10961" s="202"/>
    </row>
    <row r="10962" spans="2:2">
      <c r="B10962" s="202"/>
    </row>
    <row r="10963" spans="2:2">
      <c r="B10963" s="202"/>
    </row>
    <row r="10964" spans="2:2">
      <c r="B10964" s="202"/>
    </row>
    <row r="10965" spans="2:2">
      <c r="B10965" s="202"/>
    </row>
    <row r="10966" spans="2:2">
      <c r="B10966" s="202"/>
    </row>
    <row r="10967" spans="2:2">
      <c r="B10967" s="202"/>
    </row>
    <row r="10968" spans="2:2">
      <c r="B10968" s="202"/>
    </row>
    <row r="10969" spans="2:2">
      <c r="B10969" s="202"/>
    </row>
    <row r="10970" spans="2:2">
      <c r="B10970" s="202"/>
    </row>
    <row r="10971" spans="2:2">
      <c r="B10971" s="202"/>
    </row>
    <row r="10972" spans="2:2">
      <c r="B10972" s="202"/>
    </row>
    <row r="10973" spans="2:2">
      <c r="B10973" s="202"/>
    </row>
    <row r="10974" spans="2:2">
      <c r="B10974" s="202"/>
    </row>
    <row r="10975" spans="2:2">
      <c r="B10975" s="202"/>
    </row>
    <row r="10976" spans="2:2">
      <c r="B10976" s="202"/>
    </row>
    <row r="10977" spans="2:2">
      <c r="B10977" s="202"/>
    </row>
    <row r="10978" spans="2:2">
      <c r="B10978" s="202"/>
    </row>
    <row r="10979" spans="2:2">
      <c r="B10979" s="202"/>
    </row>
    <row r="10980" spans="2:2">
      <c r="B10980" s="202"/>
    </row>
    <row r="10981" spans="2:2">
      <c r="B10981" s="202"/>
    </row>
    <row r="10982" spans="2:2">
      <c r="B10982" s="202"/>
    </row>
    <row r="10983" spans="2:2">
      <c r="B10983" s="202"/>
    </row>
    <row r="10984" spans="2:2">
      <c r="B10984" s="202"/>
    </row>
    <row r="10985" spans="2:2">
      <c r="B10985" s="202"/>
    </row>
    <row r="10986" spans="2:2">
      <c r="B10986" s="202"/>
    </row>
    <row r="10987" spans="2:2">
      <c r="B10987" s="202"/>
    </row>
    <row r="10988" spans="2:2">
      <c r="B10988" s="202"/>
    </row>
    <row r="10989" spans="2:2">
      <c r="B10989" s="202"/>
    </row>
    <row r="10990" spans="2:2">
      <c r="B10990" s="202"/>
    </row>
    <row r="10991" spans="2:2">
      <c r="B10991" s="202"/>
    </row>
    <row r="10992" spans="2:2">
      <c r="B10992" s="202"/>
    </row>
    <row r="10993" spans="2:2">
      <c r="B10993" s="202"/>
    </row>
    <row r="10994" spans="2:2">
      <c r="B10994" s="202"/>
    </row>
    <row r="10995" spans="2:2">
      <c r="B10995" s="202"/>
    </row>
    <row r="10996" spans="2:2">
      <c r="B10996" s="202"/>
    </row>
    <row r="10997" spans="2:2">
      <c r="B10997" s="202"/>
    </row>
    <row r="10998" spans="2:2">
      <c r="B10998" s="202"/>
    </row>
    <row r="10999" spans="2:2">
      <c r="B10999" s="202"/>
    </row>
    <row r="11000" spans="2:2">
      <c r="B11000" s="202"/>
    </row>
    <row r="11001" spans="2:2">
      <c r="B11001" s="202"/>
    </row>
    <row r="11002" spans="2:2">
      <c r="B11002" s="202"/>
    </row>
    <row r="11003" spans="2:2">
      <c r="B11003" s="202"/>
    </row>
    <row r="11004" spans="2:2">
      <c r="B11004" s="202"/>
    </row>
    <row r="11005" spans="2:2">
      <c r="B11005" s="202"/>
    </row>
    <row r="11006" spans="2:2">
      <c r="B11006" s="202"/>
    </row>
    <row r="11007" spans="2:2">
      <c r="B11007" s="202"/>
    </row>
    <row r="11008" spans="2:2">
      <c r="B11008" s="202"/>
    </row>
    <row r="11009" spans="2:2">
      <c r="B11009" s="202"/>
    </row>
    <row r="11010" spans="2:2">
      <c r="B11010" s="202"/>
    </row>
    <row r="11011" spans="2:2">
      <c r="B11011" s="202"/>
    </row>
    <row r="11012" spans="2:2">
      <c r="B11012" s="202"/>
    </row>
    <row r="11013" spans="2:2">
      <c r="B11013" s="202"/>
    </row>
    <row r="11014" spans="2:2">
      <c r="B11014" s="202"/>
    </row>
    <row r="11015" spans="2:2">
      <c r="B11015" s="202"/>
    </row>
    <row r="11016" spans="2:2">
      <c r="B11016" s="202"/>
    </row>
    <row r="11017" spans="2:2">
      <c r="B11017" s="202"/>
    </row>
    <row r="11018" spans="2:2">
      <c r="B11018" s="202"/>
    </row>
    <row r="11019" spans="2:2">
      <c r="B11019" s="202"/>
    </row>
    <row r="11020" spans="2:2">
      <c r="B11020" s="202"/>
    </row>
    <row r="11021" spans="2:2">
      <c r="B11021" s="202"/>
    </row>
    <row r="11022" spans="2:2">
      <c r="B11022" s="202"/>
    </row>
    <row r="11023" spans="2:2">
      <c r="B11023" s="202"/>
    </row>
    <row r="11024" spans="2:2">
      <c r="B11024" s="202"/>
    </row>
    <row r="11025" spans="2:2">
      <c r="B11025" s="202"/>
    </row>
    <row r="11026" spans="2:2">
      <c r="B11026" s="202"/>
    </row>
    <row r="11027" spans="2:2">
      <c r="B11027" s="202"/>
    </row>
    <row r="11028" spans="2:2">
      <c r="B11028" s="202"/>
    </row>
    <row r="11029" spans="2:2">
      <c r="B11029" s="202"/>
    </row>
    <row r="11030" spans="2:2">
      <c r="B11030" s="202"/>
    </row>
    <row r="11031" spans="2:2">
      <c r="B11031" s="202"/>
    </row>
    <row r="11032" spans="2:2">
      <c r="B11032" s="202"/>
    </row>
    <row r="11033" spans="2:2">
      <c r="B11033" s="202"/>
    </row>
    <row r="11034" spans="2:2">
      <c r="B11034" s="202"/>
    </row>
    <row r="11035" spans="2:2">
      <c r="B11035" s="202"/>
    </row>
    <row r="11036" spans="2:2">
      <c r="B11036" s="202"/>
    </row>
    <row r="11037" spans="2:2">
      <c r="B11037" s="202"/>
    </row>
    <row r="11038" spans="2:2">
      <c r="B11038" s="202"/>
    </row>
    <row r="11039" spans="2:2">
      <c r="B11039" s="202"/>
    </row>
    <row r="11040" spans="2:2">
      <c r="B11040" s="202"/>
    </row>
    <row r="11041" spans="2:2">
      <c r="B11041" s="202"/>
    </row>
    <row r="11042" spans="2:2">
      <c r="B11042" s="202"/>
    </row>
    <row r="11043" spans="2:2">
      <c r="B11043" s="202"/>
    </row>
    <row r="11044" spans="2:2">
      <c r="B11044" s="202"/>
    </row>
    <row r="11045" spans="2:2">
      <c r="B11045" s="202"/>
    </row>
    <row r="11046" spans="2:2">
      <c r="B11046" s="202"/>
    </row>
    <row r="11047" spans="2:2">
      <c r="B11047" s="202"/>
    </row>
    <row r="11048" spans="2:2">
      <c r="B11048" s="202"/>
    </row>
    <row r="11049" spans="2:2">
      <c r="B11049" s="202"/>
    </row>
    <row r="11050" spans="2:2">
      <c r="B11050" s="202"/>
    </row>
    <row r="11051" spans="2:2">
      <c r="B11051" s="202"/>
    </row>
    <row r="11052" spans="2:2">
      <c r="B11052" s="202"/>
    </row>
    <row r="11053" spans="2:2">
      <c r="B11053" s="202"/>
    </row>
    <row r="11054" spans="2:2">
      <c r="B11054" s="202"/>
    </row>
    <row r="11055" spans="2:2">
      <c r="B11055" s="202"/>
    </row>
    <row r="11056" spans="2:2">
      <c r="B11056" s="202"/>
    </row>
    <row r="11057" spans="2:2">
      <c r="B11057" s="202"/>
    </row>
    <row r="11058" spans="2:2">
      <c r="B11058" s="202"/>
    </row>
    <row r="11059" spans="2:2">
      <c r="B11059" s="202"/>
    </row>
    <row r="11060" spans="2:2">
      <c r="B11060" s="202"/>
    </row>
    <row r="11061" spans="2:2">
      <c r="B11061" s="202"/>
    </row>
    <row r="11062" spans="2:2">
      <c r="B11062" s="202"/>
    </row>
    <row r="11063" spans="2:2">
      <c r="B11063" s="202"/>
    </row>
    <row r="11064" spans="2:2">
      <c r="B11064" s="202"/>
    </row>
    <row r="11065" spans="2:2">
      <c r="B11065" s="202"/>
    </row>
    <row r="11066" spans="2:2">
      <c r="B11066" s="202"/>
    </row>
    <row r="11067" spans="2:2">
      <c r="B11067" s="202"/>
    </row>
    <row r="11068" spans="2:2">
      <c r="B11068" s="202"/>
    </row>
    <row r="11069" spans="2:2">
      <c r="B11069" s="202"/>
    </row>
    <row r="11070" spans="2:2">
      <c r="B11070" s="202"/>
    </row>
    <row r="11071" spans="2:2">
      <c r="B11071" s="202"/>
    </row>
    <row r="11072" spans="2:2">
      <c r="B11072" s="202"/>
    </row>
    <row r="11073" spans="2:2">
      <c r="B11073" s="202"/>
    </row>
    <row r="11074" spans="2:2">
      <c r="B11074" s="202"/>
    </row>
    <row r="11075" spans="2:2">
      <c r="B11075" s="202"/>
    </row>
    <row r="11076" spans="2:2">
      <c r="B11076" s="202"/>
    </row>
    <row r="11077" spans="2:2">
      <c r="B11077" s="202"/>
    </row>
    <row r="11078" spans="2:2">
      <c r="B11078" s="202"/>
    </row>
    <row r="11079" spans="2:2">
      <c r="B11079" s="202"/>
    </row>
    <row r="11080" spans="2:2">
      <c r="B11080" s="202"/>
    </row>
    <row r="11081" spans="2:2">
      <c r="B11081" s="202"/>
    </row>
    <row r="11082" spans="2:2">
      <c r="B11082" s="202"/>
    </row>
    <row r="11083" spans="2:2">
      <c r="B11083" s="202"/>
    </row>
    <row r="11084" spans="2:2">
      <c r="B11084" s="202"/>
    </row>
    <row r="11085" spans="2:2">
      <c r="B11085" s="202"/>
    </row>
    <row r="11086" spans="2:2">
      <c r="B11086" s="202"/>
    </row>
    <row r="11087" spans="2:2">
      <c r="B11087" s="202"/>
    </row>
    <row r="11088" spans="2:2">
      <c r="B11088" s="202"/>
    </row>
    <row r="11089" spans="2:2">
      <c r="B11089" s="202"/>
    </row>
    <row r="11090" spans="2:2">
      <c r="B11090" s="202"/>
    </row>
    <row r="11091" spans="2:2">
      <c r="B11091" s="202"/>
    </row>
    <row r="11092" spans="2:2">
      <c r="B11092" s="202"/>
    </row>
    <row r="11093" spans="2:2">
      <c r="B11093" s="202"/>
    </row>
    <row r="11094" spans="2:2">
      <c r="B11094" s="202"/>
    </row>
    <row r="11095" spans="2:2">
      <c r="B11095" s="202"/>
    </row>
    <row r="11096" spans="2:2">
      <c r="B11096" s="202"/>
    </row>
    <row r="11097" spans="2:2">
      <c r="B11097" s="202"/>
    </row>
    <row r="11098" spans="2:2">
      <c r="B11098" s="202"/>
    </row>
    <row r="11099" spans="2:2">
      <c r="B11099" s="202"/>
    </row>
    <row r="11100" spans="2:2">
      <c r="B11100" s="202"/>
    </row>
    <row r="11101" spans="2:2">
      <c r="B11101" s="202"/>
    </row>
    <row r="11102" spans="2:2">
      <c r="B11102" s="202"/>
    </row>
    <row r="11103" spans="2:2">
      <c r="B11103" s="202"/>
    </row>
    <row r="11104" spans="2:2">
      <c r="B11104" s="202"/>
    </row>
    <row r="11105" spans="2:2">
      <c r="B11105" s="202"/>
    </row>
    <row r="11106" spans="2:2">
      <c r="B11106" s="202"/>
    </row>
    <row r="11107" spans="2:2">
      <c r="B11107" s="202"/>
    </row>
    <row r="11108" spans="2:2">
      <c r="B11108" s="202"/>
    </row>
    <row r="11109" spans="2:2">
      <c r="B11109" s="202"/>
    </row>
    <row r="11110" spans="2:2">
      <c r="B11110" s="202"/>
    </row>
    <row r="11111" spans="2:2">
      <c r="B11111" s="202"/>
    </row>
    <row r="11112" spans="2:2">
      <c r="B11112" s="202"/>
    </row>
    <row r="11113" spans="2:2">
      <c r="B11113" s="202"/>
    </row>
    <row r="11114" spans="2:2">
      <c r="B11114" s="202"/>
    </row>
    <row r="11115" spans="2:2">
      <c r="B11115" s="202"/>
    </row>
    <row r="11116" spans="2:2">
      <c r="B11116" s="202"/>
    </row>
    <row r="11117" spans="2:2">
      <c r="B11117" s="202"/>
    </row>
    <row r="11118" spans="2:2">
      <c r="B11118" s="202"/>
    </row>
    <row r="11119" spans="2:2">
      <c r="B11119" s="202"/>
    </row>
    <row r="11120" spans="2:2">
      <c r="B11120" s="202"/>
    </row>
    <row r="11121" spans="2:2">
      <c r="B11121" s="202"/>
    </row>
    <row r="11122" spans="2:2">
      <c r="B11122" s="202"/>
    </row>
    <row r="11123" spans="2:2">
      <c r="B11123" s="202"/>
    </row>
    <row r="11124" spans="2:2">
      <c r="B11124" s="202"/>
    </row>
    <row r="11125" spans="2:2">
      <c r="B11125" s="202"/>
    </row>
    <row r="11126" spans="2:2">
      <c r="B11126" s="202"/>
    </row>
    <row r="11127" spans="2:2">
      <c r="B11127" s="202"/>
    </row>
    <row r="11128" spans="2:2">
      <c r="B11128" s="202"/>
    </row>
    <row r="11129" spans="2:2">
      <c r="B11129" s="202"/>
    </row>
    <row r="11130" spans="2:2">
      <c r="B11130" s="202"/>
    </row>
    <row r="11131" spans="2:2">
      <c r="B11131" s="202"/>
    </row>
    <row r="11132" spans="2:2">
      <c r="B11132" s="202"/>
    </row>
    <row r="11133" spans="2:2">
      <c r="B11133" s="202"/>
    </row>
    <row r="11134" spans="2:2">
      <c r="B11134" s="202"/>
    </row>
    <row r="11135" spans="2:2">
      <c r="B11135" s="202"/>
    </row>
    <row r="11136" spans="2:2">
      <c r="B11136" s="202"/>
    </row>
    <row r="11137" spans="2:2">
      <c r="B11137" s="202"/>
    </row>
    <row r="11138" spans="2:2">
      <c r="B11138" s="202"/>
    </row>
    <row r="11139" spans="2:2">
      <c r="B11139" s="202"/>
    </row>
    <row r="11140" spans="2:2">
      <c r="B11140" s="202"/>
    </row>
    <row r="11141" spans="2:2">
      <c r="B11141" s="202"/>
    </row>
    <row r="11142" spans="2:2">
      <c r="B11142" s="202"/>
    </row>
    <row r="11143" spans="2:2">
      <c r="B11143" s="202"/>
    </row>
    <row r="11144" spans="2:2">
      <c r="B11144" s="202"/>
    </row>
    <row r="11145" spans="2:2">
      <c r="B11145" s="202"/>
    </row>
    <row r="11146" spans="2:2">
      <c r="B11146" s="202"/>
    </row>
    <row r="11147" spans="2:2">
      <c r="B11147" s="202"/>
    </row>
    <row r="11148" spans="2:2">
      <c r="B11148" s="202"/>
    </row>
    <row r="11149" spans="2:2">
      <c r="B11149" s="202"/>
    </row>
    <row r="11150" spans="2:2">
      <c r="B11150" s="202"/>
    </row>
    <row r="11151" spans="2:2">
      <c r="B11151" s="202"/>
    </row>
    <row r="11152" spans="2:2">
      <c r="B11152" s="202"/>
    </row>
    <row r="11153" spans="2:2">
      <c r="B11153" s="202"/>
    </row>
    <row r="11154" spans="2:2">
      <c r="B11154" s="202"/>
    </row>
    <row r="11155" spans="2:2">
      <c r="B11155" s="202"/>
    </row>
    <row r="11156" spans="2:2">
      <c r="B11156" s="202"/>
    </row>
    <row r="11157" spans="2:2">
      <c r="B11157" s="202"/>
    </row>
    <row r="11158" spans="2:2">
      <c r="B11158" s="202"/>
    </row>
    <row r="11159" spans="2:2">
      <c r="B11159" s="202"/>
    </row>
    <row r="11160" spans="2:2">
      <c r="B11160" s="202"/>
    </row>
    <row r="11161" spans="2:2">
      <c r="B11161" s="202"/>
    </row>
    <row r="11162" spans="2:2">
      <c r="B11162" s="202"/>
    </row>
    <row r="11163" spans="2:2">
      <c r="B11163" s="202"/>
    </row>
    <row r="11164" spans="2:2">
      <c r="B11164" s="202"/>
    </row>
    <row r="11165" spans="2:2">
      <c r="B11165" s="202"/>
    </row>
    <row r="11166" spans="2:2">
      <c r="B11166" s="202"/>
    </row>
    <row r="11167" spans="2:2">
      <c r="B11167" s="202"/>
    </row>
    <row r="11168" spans="2:2">
      <c r="B11168" s="202"/>
    </row>
    <row r="11169" spans="2:2">
      <c r="B11169" s="202"/>
    </row>
    <row r="11170" spans="2:2">
      <c r="B11170" s="202"/>
    </row>
    <row r="11171" spans="2:2">
      <c r="B11171" s="202"/>
    </row>
    <row r="11172" spans="2:2">
      <c r="B11172" s="202"/>
    </row>
    <row r="11173" spans="2:2">
      <c r="B11173" s="202"/>
    </row>
    <row r="11174" spans="2:2">
      <c r="B11174" s="202"/>
    </row>
    <row r="11175" spans="2:2">
      <c r="B11175" s="202"/>
    </row>
    <row r="11176" spans="2:2">
      <c r="B11176" s="202"/>
    </row>
    <row r="11177" spans="2:2">
      <c r="B11177" s="202"/>
    </row>
    <row r="11178" spans="2:2">
      <c r="B11178" s="202"/>
    </row>
    <row r="11179" spans="2:2">
      <c r="B11179" s="202"/>
    </row>
    <row r="11180" spans="2:2">
      <c r="B11180" s="202"/>
    </row>
    <row r="11181" spans="2:2">
      <c r="B11181" s="202"/>
    </row>
    <row r="11182" spans="2:2">
      <c r="B11182" s="202"/>
    </row>
    <row r="11183" spans="2:2">
      <c r="B11183" s="202"/>
    </row>
    <row r="11184" spans="2:2">
      <c r="B11184" s="202"/>
    </row>
    <row r="11185" spans="2:2">
      <c r="B11185" s="202"/>
    </row>
    <row r="11186" spans="2:2">
      <c r="B11186" s="202"/>
    </row>
    <row r="11187" spans="2:2">
      <c r="B11187" s="202"/>
    </row>
    <row r="11188" spans="2:2">
      <c r="B11188" s="202"/>
    </row>
    <row r="11189" spans="2:2">
      <c r="B11189" s="202"/>
    </row>
    <row r="11190" spans="2:2">
      <c r="B11190" s="202"/>
    </row>
    <row r="11191" spans="2:2">
      <c r="B11191" s="202"/>
    </row>
    <row r="11192" spans="2:2">
      <c r="B11192" s="202"/>
    </row>
    <row r="11193" spans="2:2">
      <c r="B11193" s="202"/>
    </row>
    <row r="11194" spans="2:2">
      <c r="B11194" s="202"/>
    </row>
    <row r="11195" spans="2:2">
      <c r="B11195" s="202"/>
    </row>
    <row r="11196" spans="2:2">
      <c r="B11196" s="202"/>
    </row>
    <row r="11197" spans="2:2">
      <c r="B11197" s="202"/>
    </row>
    <row r="11198" spans="2:2">
      <c r="B11198" s="202"/>
    </row>
    <row r="11199" spans="2:2">
      <c r="B11199" s="202"/>
    </row>
    <row r="11200" spans="2:2">
      <c r="B11200" s="202"/>
    </row>
    <row r="11201" spans="2:2">
      <c r="B11201" s="202"/>
    </row>
    <row r="11202" spans="2:2">
      <c r="B11202" s="202"/>
    </row>
    <row r="11203" spans="2:2">
      <c r="B11203" s="202"/>
    </row>
    <row r="11204" spans="2:2">
      <c r="B11204" s="202"/>
    </row>
    <row r="11205" spans="2:2">
      <c r="B11205" s="202"/>
    </row>
    <row r="11206" spans="2:2">
      <c r="B11206" s="202"/>
    </row>
    <row r="11207" spans="2:2">
      <c r="B11207" s="202"/>
    </row>
    <row r="11208" spans="2:2">
      <c r="B11208" s="202"/>
    </row>
    <row r="11209" spans="2:2">
      <c r="B11209" s="202"/>
    </row>
    <row r="11210" spans="2:2">
      <c r="B11210" s="202"/>
    </row>
    <row r="11211" spans="2:2">
      <c r="B11211" s="202"/>
    </row>
    <row r="11212" spans="2:2">
      <c r="B11212" s="202"/>
    </row>
    <row r="11213" spans="2:2">
      <c r="B11213" s="202"/>
    </row>
    <row r="11214" spans="2:2">
      <c r="B11214" s="202"/>
    </row>
    <row r="11215" spans="2:2">
      <c r="B11215" s="202"/>
    </row>
    <row r="11216" spans="2:2">
      <c r="B11216" s="202"/>
    </row>
    <row r="11217" spans="2:2">
      <c r="B11217" s="202"/>
    </row>
    <row r="11218" spans="2:2">
      <c r="B11218" s="202"/>
    </row>
    <row r="11219" spans="2:2">
      <c r="B11219" s="202"/>
    </row>
    <row r="11220" spans="2:2">
      <c r="B11220" s="202"/>
    </row>
    <row r="11221" spans="2:2">
      <c r="B11221" s="202"/>
    </row>
    <row r="11222" spans="2:2">
      <c r="B11222" s="202"/>
    </row>
    <row r="11223" spans="2:2">
      <c r="B11223" s="202"/>
    </row>
    <row r="11224" spans="2:2">
      <c r="B11224" s="202"/>
    </row>
    <row r="11225" spans="2:2">
      <c r="B11225" s="202"/>
    </row>
    <row r="11226" spans="2:2">
      <c r="B11226" s="202"/>
    </row>
    <row r="11227" spans="2:2">
      <c r="B11227" s="202"/>
    </row>
    <row r="11228" spans="2:2">
      <c r="B11228" s="202"/>
    </row>
    <row r="11229" spans="2:2">
      <c r="B11229" s="202"/>
    </row>
    <row r="11230" spans="2:2">
      <c r="B11230" s="202"/>
    </row>
    <row r="11231" spans="2:2">
      <c r="B11231" s="202"/>
    </row>
    <row r="11232" spans="2:2">
      <c r="B11232" s="202"/>
    </row>
    <row r="11233" spans="2:2">
      <c r="B11233" s="202"/>
    </row>
    <row r="11234" spans="2:2">
      <c r="B11234" s="202"/>
    </row>
    <row r="11235" spans="2:2">
      <c r="B11235" s="202"/>
    </row>
    <row r="11236" spans="2:2">
      <c r="B11236" s="202"/>
    </row>
    <row r="11237" spans="2:2">
      <c r="B11237" s="202"/>
    </row>
    <row r="11238" spans="2:2">
      <c r="B11238" s="202"/>
    </row>
    <row r="11239" spans="2:2">
      <c r="B11239" s="202"/>
    </row>
    <row r="11240" spans="2:2">
      <c r="B11240" s="202"/>
    </row>
    <row r="11241" spans="2:2">
      <c r="B11241" s="202"/>
    </row>
    <row r="11242" spans="2:2">
      <c r="B11242" s="202"/>
    </row>
    <row r="11243" spans="2:2">
      <c r="B11243" s="202"/>
    </row>
    <row r="11244" spans="2:2">
      <c r="B11244" s="202"/>
    </row>
    <row r="11245" spans="2:2">
      <c r="B11245" s="202"/>
    </row>
    <row r="11246" spans="2:2">
      <c r="B11246" s="202"/>
    </row>
    <row r="11247" spans="2:2">
      <c r="B11247" s="202"/>
    </row>
    <row r="11248" spans="2:2">
      <c r="B11248" s="202"/>
    </row>
    <row r="11249" spans="2:2">
      <c r="B11249" s="202"/>
    </row>
    <row r="11250" spans="2:2">
      <c r="B11250" s="202"/>
    </row>
    <row r="11251" spans="2:2">
      <c r="B11251" s="202"/>
    </row>
    <row r="11252" spans="2:2">
      <c r="B11252" s="202"/>
    </row>
    <row r="11253" spans="2:2">
      <c r="B11253" s="202"/>
    </row>
    <row r="11254" spans="2:2">
      <c r="B11254" s="202"/>
    </row>
    <row r="11255" spans="2:2">
      <c r="B11255" s="202"/>
    </row>
    <row r="11256" spans="2:2">
      <c r="B11256" s="202"/>
    </row>
    <row r="11257" spans="2:2">
      <c r="B11257" s="202"/>
    </row>
    <row r="11258" spans="2:2">
      <c r="B11258" s="202"/>
    </row>
    <row r="11259" spans="2:2">
      <c r="B11259" s="202"/>
    </row>
    <row r="11260" spans="2:2">
      <c r="B11260" s="202"/>
    </row>
    <row r="11261" spans="2:2">
      <c r="B11261" s="202"/>
    </row>
    <row r="11262" spans="2:2">
      <c r="B11262" s="202"/>
    </row>
    <row r="11263" spans="2:2">
      <c r="B11263" s="202"/>
    </row>
    <row r="11264" spans="2:2">
      <c r="B11264" s="202"/>
    </row>
    <row r="11265" spans="2:2">
      <c r="B11265" s="202"/>
    </row>
    <row r="11266" spans="2:2">
      <c r="B11266" s="202"/>
    </row>
    <row r="11267" spans="2:2">
      <c r="B11267" s="202"/>
    </row>
    <row r="11268" spans="2:2">
      <c r="B11268" s="202"/>
    </row>
    <row r="11269" spans="2:2">
      <c r="B11269" s="202"/>
    </row>
    <row r="11270" spans="2:2">
      <c r="B11270" s="202"/>
    </row>
    <row r="11271" spans="2:2">
      <c r="B11271" s="202"/>
    </row>
    <row r="11272" spans="2:2">
      <c r="B11272" s="202"/>
    </row>
    <row r="11273" spans="2:2">
      <c r="B11273" s="202"/>
    </row>
    <row r="11274" spans="2:2">
      <c r="B11274" s="202"/>
    </row>
    <row r="11275" spans="2:2">
      <c r="B11275" s="202"/>
    </row>
    <row r="11276" spans="2:2">
      <c r="B11276" s="202"/>
    </row>
    <row r="11277" spans="2:2">
      <c r="B11277" s="202"/>
    </row>
    <row r="11278" spans="2:2">
      <c r="B11278" s="202"/>
    </row>
    <row r="11279" spans="2:2">
      <c r="B11279" s="202"/>
    </row>
    <row r="11280" spans="2:2">
      <c r="B11280" s="202"/>
    </row>
    <row r="11281" spans="2:2">
      <c r="B11281" s="202"/>
    </row>
    <row r="11282" spans="2:2">
      <c r="B11282" s="202"/>
    </row>
    <row r="11283" spans="2:2">
      <c r="B11283" s="202"/>
    </row>
    <row r="11284" spans="2:2">
      <c r="B11284" s="202"/>
    </row>
    <row r="11285" spans="2:2">
      <c r="B11285" s="202"/>
    </row>
    <row r="11286" spans="2:2">
      <c r="B11286" s="202"/>
    </row>
    <row r="11287" spans="2:2">
      <c r="B11287" s="202"/>
    </row>
    <row r="11288" spans="2:2">
      <c r="B11288" s="202"/>
    </row>
    <row r="11289" spans="2:2">
      <c r="B11289" s="202"/>
    </row>
    <row r="11290" spans="2:2">
      <c r="B11290" s="202"/>
    </row>
    <row r="11291" spans="2:2">
      <c r="B11291" s="202"/>
    </row>
    <row r="11292" spans="2:2">
      <c r="B11292" s="202"/>
    </row>
    <row r="11293" spans="2:2">
      <c r="B11293" s="202"/>
    </row>
    <row r="11294" spans="2:2">
      <c r="B11294" s="202"/>
    </row>
    <row r="11295" spans="2:2">
      <c r="B11295" s="202"/>
    </row>
    <row r="11296" spans="2:2">
      <c r="B11296" s="202"/>
    </row>
    <row r="11297" spans="2:2">
      <c r="B11297" s="202"/>
    </row>
    <row r="11298" spans="2:2">
      <c r="B11298" s="202"/>
    </row>
    <row r="11299" spans="2:2">
      <c r="B11299" s="202"/>
    </row>
    <row r="11300" spans="2:2">
      <c r="B11300" s="202"/>
    </row>
    <row r="11301" spans="2:2">
      <c r="B11301" s="202"/>
    </row>
    <row r="11302" spans="2:2">
      <c r="B11302" s="202"/>
    </row>
    <row r="11303" spans="2:2">
      <c r="B11303" s="202"/>
    </row>
    <row r="11304" spans="2:2">
      <c r="B11304" s="202"/>
    </row>
    <row r="11305" spans="2:2">
      <c r="B11305" s="202"/>
    </row>
    <row r="11306" spans="2:2">
      <c r="B11306" s="202"/>
    </row>
    <row r="11307" spans="2:2">
      <c r="B11307" s="202"/>
    </row>
    <row r="11308" spans="2:2">
      <c r="B11308" s="202"/>
    </row>
    <row r="11309" spans="2:2">
      <c r="B11309" s="202"/>
    </row>
    <row r="11310" spans="2:2">
      <c r="B11310" s="202"/>
    </row>
    <row r="11311" spans="2:2">
      <c r="B11311" s="202"/>
    </row>
    <row r="11312" spans="2:2">
      <c r="B11312" s="202"/>
    </row>
    <row r="11313" spans="2:2">
      <c r="B11313" s="202"/>
    </row>
    <row r="11314" spans="2:2">
      <c r="B11314" s="202"/>
    </row>
    <row r="11315" spans="2:2">
      <c r="B11315" s="202"/>
    </row>
    <row r="11316" spans="2:2">
      <c r="B11316" s="202"/>
    </row>
    <row r="11317" spans="2:2">
      <c r="B11317" s="202"/>
    </row>
    <row r="11318" spans="2:2">
      <c r="B11318" s="202"/>
    </row>
    <row r="11319" spans="2:2">
      <c r="B11319" s="202"/>
    </row>
    <row r="11320" spans="2:2">
      <c r="B11320" s="202"/>
    </row>
    <row r="11321" spans="2:2">
      <c r="B11321" s="202"/>
    </row>
    <row r="11322" spans="2:2">
      <c r="B11322" s="202"/>
    </row>
    <row r="11323" spans="2:2">
      <c r="B11323" s="202"/>
    </row>
    <row r="11324" spans="2:2">
      <c r="B11324" s="202"/>
    </row>
    <row r="11325" spans="2:2">
      <c r="B11325" s="202"/>
    </row>
    <row r="11326" spans="2:2">
      <c r="B11326" s="202"/>
    </row>
    <row r="11327" spans="2:2">
      <c r="B11327" s="202"/>
    </row>
    <row r="11328" spans="2:2">
      <c r="B11328" s="202"/>
    </row>
    <row r="11329" spans="2:2">
      <c r="B11329" s="202"/>
    </row>
    <row r="11330" spans="2:2">
      <c r="B11330" s="202"/>
    </row>
    <row r="11331" spans="2:2">
      <c r="B11331" s="202"/>
    </row>
    <row r="11332" spans="2:2">
      <c r="B11332" s="202"/>
    </row>
    <row r="11333" spans="2:2">
      <c r="B11333" s="202"/>
    </row>
    <row r="11334" spans="2:2">
      <c r="B11334" s="202"/>
    </row>
    <row r="11335" spans="2:2">
      <c r="B11335" s="202"/>
    </row>
    <row r="11336" spans="2:2">
      <c r="B11336" s="202"/>
    </row>
    <row r="11337" spans="2:2">
      <c r="B11337" s="202"/>
    </row>
    <row r="11338" spans="2:2">
      <c r="B11338" s="202"/>
    </row>
    <row r="11339" spans="2:2">
      <c r="B11339" s="202"/>
    </row>
    <row r="11340" spans="2:2">
      <c r="B11340" s="202"/>
    </row>
    <row r="11341" spans="2:2">
      <c r="B11341" s="202"/>
    </row>
    <row r="11342" spans="2:2">
      <c r="B11342" s="202"/>
    </row>
    <row r="11343" spans="2:2">
      <c r="B11343" s="202"/>
    </row>
    <row r="11344" spans="2:2">
      <c r="B11344" s="202"/>
    </row>
    <row r="11345" spans="2:2">
      <c r="B11345" s="202"/>
    </row>
    <row r="11346" spans="2:2">
      <c r="B11346" s="202"/>
    </row>
    <row r="11347" spans="2:2">
      <c r="B11347" s="202"/>
    </row>
    <row r="11348" spans="2:2">
      <c r="B11348" s="202"/>
    </row>
    <row r="11349" spans="2:2">
      <c r="B11349" s="202"/>
    </row>
    <row r="11350" spans="2:2">
      <c r="B11350" s="202"/>
    </row>
    <row r="11351" spans="2:2">
      <c r="B11351" s="202"/>
    </row>
    <row r="11352" spans="2:2">
      <c r="B11352" s="202"/>
    </row>
    <row r="11353" spans="2:2">
      <c r="B11353" s="202"/>
    </row>
    <row r="11354" spans="2:2">
      <c r="B11354" s="202"/>
    </row>
    <row r="11355" spans="2:2">
      <c r="B11355" s="202"/>
    </row>
    <row r="11356" spans="2:2">
      <c r="B11356" s="202"/>
    </row>
    <row r="11357" spans="2:2">
      <c r="B11357" s="202"/>
    </row>
    <row r="11358" spans="2:2">
      <c r="B11358" s="202"/>
    </row>
    <row r="11359" spans="2:2">
      <c r="B11359" s="202"/>
    </row>
    <row r="11360" spans="2:2">
      <c r="B11360" s="202"/>
    </row>
    <row r="11361" spans="2:2">
      <c r="B11361" s="202"/>
    </row>
    <row r="11362" spans="2:2">
      <c r="B11362" s="202"/>
    </row>
    <row r="11363" spans="2:2">
      <c r="B11363" s="202"/>
    </row>
    <row r="11364" spans="2:2">
      <c r="B11364" s="202"/>
    </row>
    <row r="11365" spans="2:2">
      <c r="B11365" s="202"/>
    </row>
    <row r="11366" spans="2:2">
      <c r="B11366" s="202"/>
    </row>
    <row r="11367" spans="2:2">
      <c r="B11367" s="202"/>
    </row>
    <row r="11368" spans="2:2">
      <c r="B11368" s="202"/>
    </row>
    <row r="11369" spans="2:2">
      <c r="B11369" s="202"/>
    </row>
    <row r="11370" spans="2:2">
      <c r="B11370" s="202"/>
    </row>
    <row r="11371" spans="2:2">
      <c r="B11371" s="202"/>
    </row>
    <row r="11372" spans="2:2">
      <c r="B11372" s="202"/>
    </row>
    <row r="11373" spans="2:2">
      <c r="B11373" s="202"/>
    </row>
    <row r="11374" spans="2:2">
      <c r="B11374" s="202"/>
    </row>
    <row r="11375" spans="2:2">
      <c r="B11375" s="202"/>
    </row>
    <row r="11376" spans="2:2">
      <c r="B11376" s="202"/>
    </row>
    <row r="11377" spans="2:2">
      <c r="B11377" s="202"/>
    </row>
    <row r="11378" spans="2:2">
      <c r="B11378" s="202"/>
    </row>
    <row r="11379" spans="2:2">
      <c r="B11379" s="202"/>
    </row>
    <row r="11380" spans="2:2">
      <c r="B11380" s="202"/>
    </row>
    <row r="11381" spans="2:2">
      <c r="B11381" s="202"/>
    </row>
    <row r="11382" spans="2:2">
      <c r="B11382" s="202"/>
    </row>
    <row r="11383" spans="2:2">
      <c r="B11383" s="202"/>
    </row>
    <row r="11384" spans="2:2">
      <c r="B11384" s="202"/>
    </row>
    <row r="11385" spans="2:2">
      <c r="B11385" s="202"/>
    </row>
    <row r="11386" spans="2:2">
      <c r="B11386" s="202"/>
    </row>
    <row r="11387" spans="2:2">
      <c r="B11387" s="202"/>
    </row>
    <row r="11388" spans="2:2">
      <c r="B11388" s="202"/>
    </row>
    <row r="11389" spans="2:2">
      <c r="B11389" s="202"/>
    </row>
    <row r="11390" spans="2:2">
      <c r="B11390" s="202"/>
    </row>
    <row r="11391" spans="2:2">
      <c r="B11391" s="202"/>
    </row>
    <row r="11392" spans="2:2">
      <c r="B11392" s="202"/>
    </row>
    <row r="11393" spans="2:2">
      <c r="B11393" s="202"/>
    </row>
    <row r="11394" spans="2:2">
      <c r="B11394" s="202"/>
    </row>
    <row r="11395" spans="2:2">
      <c r="B11395" s="202"/>
    </row>
    <row r="11396" spans="2:2">
      <c r="B11396" s="202"/>
    </row>
    <row r="11397" spans="2:2">
      <c r="B11397" s="202"/>
    </row>
    <row r="11398" spans="2:2">
      <c r="B11398" s="202"/>
    </row>
    <row r="11399" spans="2:2">
      <c r="B11399" s="202"/>
    </row>
    <row r="11400" spans="2:2">
      <c r="B11400" s="202"/>
    </row>
    <row r="11401" spans="2:2">
      <c r="B11401" s="202"/>
    </row>
    <row r="11402" spans="2:2">
      <c r="B11402" s="202"/>
    </row>
    <row r="11403" spans="2:2">
      <c r="B11403" s="202"/>
    </row>
    <row r="11404" spans="2:2">
      <c r="B11404" s="202"/>
    </row>
    <row r="11405" spans="2:2">
      <c r="B11405" s="202"/>
    </row>
    <row r="11406" spans="2:2">
      <c r="B11406" s="202"/>
    </row>
    <row r="11407" spans="2:2">
      <c r="B11407" s="202"/>
    </row>
    <row r="11408" spans="2:2">
      <c r="B11408" s="202"/>
    </row>
    <row r="11409" spans="2:2">
      <c r="B11409" s="202"/>
    </row>
    <row r="11410" spans="2:2">
      <c r="B11410" s="202"/>
    </row>
    <row r="11411" spans="2:2">
      <c r="B11411" s="202"/>
    </row>
    <row r="11412" spans="2:2">
      <c r="B11412" s="202"/>
    </row>
    <row r="11413" spans="2:2">
      <c r="B11413" s="202"/>
    </row>
    <row r="11414" spans="2:2">
      <c r="B11414" s="202"/>
    </row>
    <row r="11415" spans="2:2">
      <c r="B11415" s="202"/>
    </row>
    <row r="11416" spans="2:2">
      <c r="B11416" s="202"/>
    </row>
    <row r="11417" spans="2:2">
      <c r="B11417" s="202"/>
    </row>
    <row r="11418" spans="2:2">
      <c r="B11418" s="202"/>
    </row>
    <row r="11419" spans="2:2">
      <c r="B11419" s="202"/>
    </row>
    <row r="11420" spans="2:2">
      <c r="B11420" s="202"/>
    </row>
    <row r="11421" spans="2:2">
      <c r="B11421" s="202"/>
    </row>
    <row r="11422" spans="2:2">
      <c r="B11422" s="202"/>
    </row>
    <row r="11423" spans="2:2">
      <c r="B11423" s="202"/>
    </row>
    <row r="11424" spans="2:2">
      <c r="B11424" s="202"/>
    </row>
    <row r="11425" spans="2:2">
      <c r="B11425" s="202"/>
    </row>
    <row r="11426" spans="2:2">
      <c r="B11426" s="202"/>
    </row>
    <row r="11427" spans="2:2">
      <c r="B11427" s="202"/>
    </row>
    <row r="11428" spans="2:2">
      <c r="B11428" s="202"/>
    </row>
    <row r="11429" spans="2:2">
      <c r="B11429" s="202"/>
    </row>
    <row r="11430" spans="2:2">
      <c r="B11430" s="202"/>
    </row>
    <row r="11431" spans="2:2">
      <c r="B11431" s="202"/>
    </row>
    <row r="11432" spans="2:2">
      <c r="B11432" s="202"/>
    </row>
    <row r="11433" spans="2:2">
      <c r="B11433" s="202"/>
    </row>
    <row r="11434" spans="2:2">
      <c r="B11434" s="202"/>
    </row>
    <row r="11435" spans="2:2">
      <c r="B11435" s="202"/>
    </row>
    <row r="11436" spans="2:2">
      <c r="B11436" s="202"/>
    </row>
    <row r="11437" spans="2:2">
      <c r="B11437" s="202"/>
    </row>
    <row r="11438" spans="2:2">
      <c r="B11438" s="202"/>
    </row>
    <row r="11439" spans="2:2">
      <c r="B11439" s="202"/>
    </row>
    <row r="11440" spans="2:2">
      <c r="B11440" s="202"/>
    </row>
    <row r="11441" spans="2:2">
      <c r="B11441" s="202"/>
    </row>
    <row r="11442" spans="2:2">
      <c r="B11442" s="202"/>
    </row>
    <row r="11443" spans="2:2">
      <c r="B11443" s="202"/>
    </row>
    <row r="11444" spans="2:2">
      <c r="B11444" s="202"/>
    </row>
    <row r="11445" spans="2:2">
      <c r="B11445" s="202"/>
    </row>
    <row r="11446" spans="2:2">
      <c r="B11446" s="202"/>
    </row>
    <row r="11447" spans="2:2">
      <c r="B11447" s="202"/>
    </row>
    <row r="11448" spans="2:2">
      <c r="B11448" s="202"/>
    </row>
    <row r="11449" spans="2:2">
      <c r="B11449" s="202"/>
    </row>
    <row r="11450" spans="2:2">
      <c r="B11450" s="202"/>
    </row>
    <row r="11451" spans="2:2">
      <c r="B11451" s="202"/>
    </row>
    <row r="11452" spans="2:2">
      <c r="B11452" s="202"/>
    </row>
    <row r="11453" spans="2:2">
      <c r="B11453" s="202"/>
    </row>
    <row r="11454" spans="2:2">
      <c r="B11454" s="202"/>
    </row>
    <row r="11455" spans="2:2">
      <c r="B11455" s="202"/>
    </row>
    <row r="11456" spans="2:2">
      <c r="B11456" s="202"/>
    </row>
    <row r="11457" spans="2:2">
      <c r="B11457" s="202"/>
    </row>
    <row r="11458" spans="2:2">
      <c r="B11458" s="202"/>
    </row>
    <row r="11459" spans="2:2">
      <c r="B11459" s="202"/>
    </row>
    <row r="11460" spans="2:2">
      <c r="B11460" s="202"/>
    </row>
    <row r="11461" spans="2:2">
      <c r="B11461" s="202"/>
    </row>
    <row r="11462" spans="2:2">
      <c r="B11462" s="202"/>
    </row>
    <row r="11463" spans="2:2">
      <c r="B11463" s="202"/>
    </row>
    <row r="11464" spans="2:2">
      <c r="B11464" s="202"/>
    </row>
    <row r="11465" spans="2:2">
      <c r="B11465" s="202"/>
    </row>
    <row r="11466" spans="2:2">
      <c r="B11466" s="202"/>
    </row>
    <row r="11467" spans="2:2">
      <c r="B11467" s="202"/>
    </row>
    <row r="11468" spans="2:2">
      <c r="B11468" s="202"/>
    </row>
    <row r="11469" spans="2:2">
      <c r="B11469" s="202"/>
    </row>
    <row r="11470" spans="2:2">
      <c r="B11470" s="202"/>
    </row>
    <row r="11471" spans="2:2">
      <c r="B11471" s="202"/>
    </row>
    <row r="11472" spans="2:2">
      <c r="B11472" s="202"/>
    </row>
    <row r="11473" spans="2:2">
      <c r="B11473" s="202"/>
    </row>
    <row r="11474" spans="2:2">
      <c r="B11474" s="202"/>
    </row>
    <row r="11475" spans="2:2">
      <c r="B11475" s="202"/>
    </row>
    <row r="11476" spans="2:2">
      <c r="B11476" s="202"/>
    </row>
    <row r="11477" spans="2:2">
      <c r="B11477" s="202"/>
    </row>
    <row r="11478" spans="2:2">
      <c r="B11478" s="202"/>
    </row>
    <row r="11479" spans="2:2">
      <c r="B11479" s="202"/>
    </row>
    <row r="11480" spans="2:2">
      <c r="B11480" s="202"/>
    </row>
    <row r="11481" spans="2:2">
      <c r="B11481" s="202"/>
    </row>
    <row r="11482" spans="2:2">
      <c r="B11482" s="202"/>
    </row>
    <row r="11483" spans="2:2">
      <c r="B11483" s="202"/>
    </row>
    <row r="11484" spans="2:2">
      <c r="B11484" s="202"/>
    </row>
    <row r="11485" spans="2:2">
      <c r="B11485" s="202"/>
    </row>
    <row r="11486" spans="2:2">
      <c r="B11486" s="202"/>
    </row>
    <row r="11487" spans="2:2">
      <c r="B11487" s="202"/>
    </row>
    <row r="11488" spans="2:2">
      <c r="B11488" s="202"/>
    </row>
    <row r="11489" spans="2:2">
      <c r="B11489" s="202"/>
    </row>
    <row r="11490" spans="2:2">
      <c r="B11490" s="202"/>
    </row>
    <row r="11491" spans="2:2">
      <c r="B11491" s="202"/>
    </row>
    <row r="11492" spans="2:2">
      <c r="B11492" s="202"/>
    </row>
    <row r="11493" spans="2:2">
      <c r="B11493" s="202"/>
    </row>
    <row r="11494" spans="2:2">
      <c r="B11494" s="202"/>
    </row>
    <row r="11495" spans="2:2">
      <c r="B11495" s="202"/>
    </row>
    <row r="11496" spans="2:2">
      <c r="B11496" s="202"/>
    </row>
    <row r="11497" spans="2:2">
      <c r="B11497" s="202"/>
    </row>
    <row r="11498" spans="2:2">
      <c r="B11498" s="202"/>
    </row>
    <row r="11499" spans="2:2">
      <c r="B11499" s="202"/>
    </row>
    <row r="11500" spans="2:2">
      <c r="B11500" s="202"/>
    </row>
    <row r="11501" spans="2:2">
      <c r="B11501" s="202"/>
    </row>
    <row r="11502" spans="2:2">
      <c r="B11502" s="202"/>
    </row>
    <row r="11503" spans="2:2">
      <c r="B11503" s="202"/>
    </row>
    <row r="11504" spans="2:2">
      <c r="B11504" s="202"/>
    </row>
    <row r="11505" spans="2:2">
      <c r="B11505" s="202"/>
    </row>
    <row r="11506" spans="2:2">
      <c r="B11506" s="202"/>
    </row>
    <row r="11507" spans="2:2">
      <c r="B11507" s="202"/>
    </row>
    <row r="11508" spans="2:2">
      <c r="B11508" s="202"/>
    </row>
    <row r="11509" spans="2:2">
      <c r="B11509" s="202"/>
    </row>
    <row r="11510" spans="2:2">
      <c r="B11510" s="202"/>
    </row>
    <row r="11511" spans="2:2">
      <c r="B11511" s="202"/>
    </row>
    <row r="11512" spans="2:2">
      <c r="B11512" s="202"/>
    </row>
    <row r="11513" spans="2:2">
      <c r="B11513" s="202"/>
    </row>
    <row r="11514" spans="2:2">
      <c r="B11514" s="202"/>
    </row>
    <row r="11515" spans="2:2">
      <c r="B11515" s="202"/>
    </row>
    <row r="11516" spans="2:2">
      <c r="B11516" s="202"/>
    </row>
    <row r="11517" spans="2:2">
      <c r="B11517" s="202"/>
    </row>
    <row r="11518" spans="2:2">
      <c r="B11518" s="202"/>
    </row>
    <row r="11519" spans="2:2">
      <c r="B11519" s="202"/>
    </row>
    <row r="11520" spans="2:2">
      <c r="B11520" s="202"/>
    </row>
    <row r="11521" spans="2:2">
      <c r="B11521" s="202"/>
    </row>
    <row r="11522" spans="2:2">
      <c r="B11522" s="202"/>
    </row>
    <row r="11523" spans="2:2">
      <c r="B11523" s="202"/>
    </row>
    <row r="11524" spans="2:2">
      <c r="B11524" s="202"/>
    </row>
    <row r="11525" spans="2:2">
      <c r="B11525" s="202"/>
    </row>
    <row r="11526" spans="2:2">
      <c r="B11526" s="202"/>
    </row>
    <row r="11527" spans="2:2">
      <c r="B11527" s="202"/>
    </row>
    <row r="11528" spans="2:2">
      <c r="B11528" s="202"/>
    </row>
    <row r="11529" spans="2:2">
      <c r="B11529" s="202"/>
    </row>
    <row r="11530" spans="2:2">
      <c r="B11530" s="202"/>
    </row>
    <row r="11531" spans="2:2">
      <c r="B11531" s="202"/>
    </row>
    <row r="11532" spans="2:2">
      <c r="B11532" s="202"/>
    </row>
    <row r="11533" spans="2:2">
      <c r="B11533" s="202"/>
    </row>
    <row r="11534" spans="2:2">
      <c r="B11534" s="202"/>
    </row>
    <row r="11535" spans="2:2">
      <c r="B11535" s="202"/>
    </row>
    <row r="11536" spans="2:2">
      <c r="B11536" s="202"/>
    </row>
    <row r="11537" spans="2:2">
      <c r="B11537" s="202"/>
    </row>
    <row r="11538" spans="2:2">
      <c r="B11538" s="202"/>
    </row>
    <row r="11539" spans="2:2">
      <c r="B11539" s="202"/>
    </row>
    <row r="11540" spans="2:2">
      <c r="B11540" s="202"/>
    </row>
    <row r="11541" spans="2:2">
      <c r="B11541" s="202"/>
    </row>
    <row r="11542" spans="2:2">
      <c r="B11542" s="202"/>
    </row>
    <row r="11543" spans="2:2">
      <c r="B11543" s="202"/>
    </row>
    <row r="11544" spans="2:2">
      <c r="B11544" s="202"/>
    </row>
    <row r="11545" spans="2:2">
      <c r="B11545" s="202"/>
    </row>
    <row r="11546" spans="2:2">
      <c r="B11546" s="202"/>
    </row>
    <row r="11547" spans="2:2">
      <c r="B11547" s="202"/>
    </row>
    <row r="11548" spans="2:2">
      <c r="B11548" s="202"/>
    </row>
    <row r="11549" spans="2:2">
      <c r="B11549" s="202"/>
    </row>
    <row r="11550" spans="2:2">
      <c r="B11550" s="202"/>
    </row>
    <row r="11551" spans="2:2">
      <c r="B11551" s="202"/>
    </row>
    <row r="11552" spans="2:2">
      <c r="B11552" s="202"/>
    </row>
    <row r="11553" spans="2:2">
      <c r="B11553" s="202"/>
    </row>
    <row r="11554" spans="2:2">
      <c r="B11554" s="202"/>
    </row>
    <row r="11555" spans="2:2">
      <c r="B11555" s="202"/>
    </row>
    <row r="11556" spans="2:2">
      <c r="B11556" s="202"/>
    </row>
    <row r="11557" spans="2:2">
      <c r="B11557" s="202"/>
    </row>
    <row r="11558" spans="2:2">
      <c r="B11558" s="202"/>
    </row>
    <row r="11559" spans="2:2">
      <c r="B11559" s="202"/>
    </row>
    <row r="11560" spans="2:2">
      <c r="B11560" s="202"/>
    </row>
    <row r="11561" spans="2:2">
      <c r="B11561" s="202"/>
    </row>
    <row r="11562" spans="2:2">
      <c r="B11562" s="202"/>
    </row>
    <row r="11563" spans="2:2">
      <c r="B11563" s="202"/>
    </row>
    <row r="11564" spans="2:2">
      <c r="B11564" s="202"/>
    </row>
    <row r="11565" spans="2:2">
      <c r="B11565" s="202"/>
    </row>
    <row r="11566" spans="2:2">
      <c r="B11566" s="202"/>
    </row>
    <row r="11567" spans="2:2">
      <c r="B11567" s="202"/>
    </row>
    <row r="11568" spans="2:2">
      <c r="B11568" s="202"/>
    </row>
    <row r="11569" spans="2:2">
      <c r="B11569" s="202"/>
    </row>
    <row r="11570" spans="2:2">
      <c r="B11570" s="202"/>
    </row>
    <row r="11571" spans="2:2">
      <c r="B11571" s="202"/>
    </row>
    <row r="11572" spans="2:2">
      <c r="B11572" s="202"/>
    </row>
    <row r="11573" spans="2:2">
      <c r="B11573" s="202"/>
    </row>
    <row r="11574" spans="2:2">
      <c r="B11574" s="202"/>
    </row>
    <row r="11575" spans="2:2">
      <c r="B11575" s="202"/>
    </row>
    <row r="11576" spans="2:2">
      <c r="B11576" s="202"/>
    </row>
    <row r="11577" spans="2:2">
      <c r="B11577" s="202"/>
    </row>
    <row r="11578" spans="2:2">
      <c r="B11578" s="202"/>
    </row>
    <row r="11579" spans="2:2">
      <c r="B11579" s="202"/>
    </row>
    <row r="11580" spans="2:2">
      <c r="B11580" s="202"/>
    </row>
    <row r="11581" spans="2:2">
      <c r="B11581" s="202"/>
    </row>
    <row r="11582" spans="2:2">
      <c r="B11582" s="202"/>
    </row>
    <row r="11583" spans="2:2">
      <c r="B11583" s="202"/>
    </row>
    <row r="11584" spans="2:2">
      <c r="B11584" s="202"/>
    </row>
    <row r="11585" spans="2:2">
      <c r="B11585" s="202"/>
    </row>
    <row r="11586" spans="2:2">
      <c r="B11586" s="202"/>
    </row>
    <row r="11587" spans="2:2">
      <c r="B11587" s="202"/>
    </row>
    <row r="11588" spans="2:2">
      <c r="B11588" s="202"/>
    </row>
    <row r="11589" spans="2:2">
      <c r="B11589" s="202"/>
    </row>
    <row r="11590" spans="2:2">
      <c r="B11590" s="202"/>
    </row>
    <row r="11591" spans="2:2">
      <c r="B11591" s="202"/>
    </row>
    <row r="11592" spans="2:2">
      <c r="B11592" s="202"/>
    </row>
    <row r="11593" spans="2:2">
      <c r="B11593" s="202"/>
    </row>
    <row r="11594" spans="2:2">
      <c r="B11594" s="202"/>
    </row>
    <row r="11595" spans="2:2">
      <c r="B11595" s="202"/>
    </row>
    <row r="11596" spans="2:2">
      <c r="B11596" s="202"/>
    </row>
    <row r="11597" spans="2:2">
      <c r="B11597" s="202"/>
    </row>
    <row r="11598" spans="2:2">
      <c r="B11598" s="202"/>
    </row>
    <row r="11599" spans="2:2">
      <c r="B11599" s="202"/>
    </row>
    <row r="11600" spans="2:2">
      <c r="B11600" s="202"/>
    </row>
    <row r="11601" spans="2:2">
      <c r="B11601" s="202"/>
    </row>
    <row r="11602" spans="2:2">
      <c r="B11602" s="202"/>
    </row>
    <row r="11603" spans="2:2">
      <c r="B11603" s="202"/>
    </row>
    <row r="11604" spans="2:2">
      <c r="B11604" s="202"/>
    </row>
    <row r="11605" spans="2:2">
      <c r="B11605" s="202"/>
    </row>
    <row r="11606" spans="2:2">
      <c r="B11606" s="202"/>
    </row>
    <row r="11607" spans="2:2">
      <c r="B11607" s="202"/>
    </row>
    <row r="11608" spans="2:2">
      <c r="B11608" s="202"/>
    </row>
    <row r="11609" spans="2:2">
      <c r="B11609" s="202"/>
    </row>
    <row r="11610" spans="2:2">
      <c r="B11610" s="202"/>
    </row>
    <row r="11611" spans="2:2">
      <c r="B11611" s="202"/>
    </row>
    <row r="11612" spans="2:2">
      <c r="B11612" s="202"/>
    </row>
    <row r="11613" spans="2:2">
      <c r="B11613" s="202"/>
    </row>
    <row r="11614" spans="2:2">
      <c r="B11614" s="202"/>
    </row>
    <row r="11615" spans="2:2">
      <c r="B11615" s="202"/>
    </row>
    <row r="11616" spans="2:2">
      <c r="B11616" s="202"/>
    </row>
    <row r="11617" spans="2:2">
      <c r="B11617" s="202"/>
    </row>
    <row r="11618" spans="2:2">
      <c r="B11618" s="202"/>
    </row>
    <row r="11619" spans="2:2">
      <c r="B11619" s="202"/>
    </row>
    <row r="11620" spans="2:2">
      <c r="B11620" s="202"/>
    </row>
    <row r="11621" spans="2:2">
      <c r="B11621" s="202"/>
    </row>
    <row r="11622" spans="2:2">
      <c r="B11622" s="202"/>
    </row>
    <row r="11623" spans="2:2">
      <c r="B11623" s="202"/>
    </row>
    <row r="11624" spans="2:2">
      <c r="B11624" s="202"/>
    </row>
    <row r="11625" spans="2:2">
      <c r="B11625" s="202"/>
    </row>
    <row r="11626" spans="2:2">
      <c r="B11626" s="202"/>
    </row>
    <row r="11627" spans="2:2">
      <c r="B11627" s="202"/>
    </row>
    <row r="11628" spans="2:2">
      <c r="B11628" s="202"/>
    </row>
    <row r="11629" spans="2:2">
      <c r="B11629" s="202"/>
    </row>
    <row r="11630" spans="2:2">
      <c r="B11630" s="202"/>
    </row>
    <row r="11631" spans="2:2">
      <c r="B11631" s="202"/>
    </row>
    <row r="11632" spans="2:2">
      <c r="B11632" s="202"/>
    </row>
    <row r="11633" spans="2:2">
      <c r="B11633" s="202"/>
    </row>
    <row r="11634" spans="2:2">
      <c r="B11634" s="202"/>
    </row>
    <row r="11635" spans="2:2">
      <c r="B11635" s="202"/>
    </row>
    <row r="11636" spans="2:2">
      <c r="B11636" s="202"/>
    </row>
    <row r="11637" spans="2:2">
      <c r="B11637" s="202"/>
    </row>
    <row r="11638" spans="2:2">
      <c r="B11638" s="202"/>
    </row>
    <row r="11639" spans="2:2">
      <c r="B11639" s="202"/>
    </row>
    <row r="11640" spans="2:2">
      <c r="B11640" s="202"/>
    </row>
    <row r="11641" spans="2:2">
      <c r="B11641" s="202"/>
    </row>
    <row r="11642" spans="2:2">
      <c r="B11642" s="202"/>
    </row>
    <row r="11643" spans="2:2">
      <c r="B11643" s="202"/>
    </row>
    <row r="11644" spans="2:2">
      <c r="B11644" s="202"/>
    </row>
    <row r="11645" spans="2:2">
      <c r="B11645" s="202"/>
    </row>
    <row r="11646" spans="2:2">
      <c r="B11646" s="202"/>
    </row>
    <row r="11647" spans="2:2">
      <c r="B11647" s="202"/>
    </row>
    <row r="11648" spans="2:2">
      <c r="B11648" s="202"/>
    </row>
    <row r="11649" spans="2:2">
      <c r="B11649" s="202"/>
    </row>
    <row r="11650" spans="2:2">
      <c r="B11650" s="202"/>
    </row>
    <row r="11651" spans="2:2">
      <c r="B11651" s="202"/>
    </row>
    <row r="11652" spans="2:2">
      <c r="B11652" s="202"/>
    </row>
    <row r="11653" spans="2:2">
      <c r="B11653" s="202"/>
    </row>
    <row r="11654" spans="2:2">
      <c r="B11654" s="202"/>
    </row>
    <row r="11655" spans="2:2">
      <c r="B11655" s="202"/>
    </row>
    <row r="11656" spans="2:2">
      <c r="B11656" s="202"/>
    </row>
    <row r="11657" spans="2:2">
      <c r="B11657" s="202"/>
    </row>
    <row r="11658" spans="2:2">
      <c r="B11658" s="202"/>
    </row>
    <row r="11659" spans="2:2">
      <c r="B11659" s="202"/>
    </row>
    <row r="11660" spans="2:2">
      <c r="B11660" s="202"/>
    </row>
    <row r="11661" spans="2:2">
      <c r="B11661" s="202"/>
    </row>
    <row r="11662" spans="2:2">
      <c r="B11662" s="202"/>
    </row>
    <row r="11663" spans="2:2">
      <c r="B11663" s="202"/>
    </row>
    <row r="11664" spans="2:2">
      <c r="B11664" s="202"/>
    </row>
    <row r="11665" spans="2:2">
      <c r="B11665" s="202"/>
    </row>
    <row r="11666" spans="2:2">
      <c r="B11666" s="202"/>
    </row>
    <row r="11667" spans="2:2">
      <c r="B11667" s="202"/>
    </row>
    <row r="11668" spans="2:2">
      <c r="B11668" s="202"/>
    </row>
    <row r="11669" spans="2:2">
      <c r="B11669" s="202"/>
    </row>
    <row r="11670" spans="2:2">
      <c r="B11670" s="202"/>
    </row>
    <row r="11671" spans="2:2">
      <c r="B11671" s="202"/>
    </row>
    <row r="11672" spans="2:2">
      <c r="B11672" s="202"/>
    </row>
    <row r="11673" spans="2:2">
      <c r="B11673" s="202"/>
    </row>
    <row r="11674" spans="2:2">
      <c r="B11674" s="202"/>
    </row>
    <row r="11675" spans="2:2">
      <c r="B11675" s="202"/>
    </row>
    <row r="11676" spans="2:2">
      <c r="B11676" s="202"/>
    </row>
    <row r="11677" spans="2:2">
      <c r="B11677" s="202"/>
    </row>
    <row r="11678" spans="2:2">
      <c r="B11678" s="202"/>
    </row>
    <row r="11679" spans="2:2">
      <c r="B11679" s="202"/>
    </row>
    <row r="11680" spans="2:2">
      <c r="B11680" s="202"/>
    </row>
    <row r="11681" spans="2:2">
      <c r="B11681" s="202"/>
    </row>
    <row r="11682" spans="2:2">
      <c r="B11682" s="202"/>
    </row>
    <row r="11683" spans="2:2">
      <c r="B11683" s="202"/>
    </row>
    <row r="11684" spans="2:2">
      <c r="B11684" s="202"/>
    </row>
    <row r="11685" spans="2:2">
      <c r="B11685" s="202"/>
    </row>
    <row r="11686" spans="2:2">
      <c r="B11686" s="202"/>
    </row>
    <row r="11687" spans="2:2">
      <c r="B11687" s="202"/>
    </row>
    <row r="11688" spans="2:2">
      <c r="B11688" s="202"/>
    </row>
    <row r="11689" spans="2:2">
      <c r="B11689" s="202"/>
    </row>
    <row r="11690" spans="2:2">
      <c r="B11690" s="202"/>
    </row>
    <row r="11691" spans="2:2">
      <c r="B11691" s="202"/>
    </row>
    <row r="11692" spans="2:2">
      <c r="B11692" s="202"/>
    </row>
    <row r="11693" spans="2:2">
      <c r="B11693" s="202"/>
    </row>
    <row r="11694" spans="2:2">
      <c r="B11694" s="202"/>
    </row>
    <row r="11695" spans="2:2">
      <c r="B11695" s="202"/>
    </row>
    <row r="11696" spans="2:2">
      <c r="B11696" s="202"/>
    </row>
    <row r="11697" spans="2:2">
      <c r="B11697" s="202"/>
    </row>
    <row r="11698" spans="2:2">
      <c r="B11698" s="202"/>
    </row>
    <row r="11699" spans="2:2">
      <c r="B11699" s="202"/>
    </row>
    <row r="11700" spans="2:2">
      <c r="B11700" s="202"/>
    </row>
    <row r="11701" spans="2:2">
      <c r="B11701" s="202"/>
    </row>
    <row r="11702" spans="2:2">
      <c r="B11702" s="202"/>
    </row>
    <row r="11703" spans="2:2">
      <c r="B11703" s="202"/>
    </row>
    <row r="11704" spans="2:2">
      <c r="B11704" s="202"/>
    </row>
    <row r="11705" spans="2:2">
      <c r="B11705" s="202"/>
    </row>
    <row r="11706" spans="2:2">
      <c r="B11706" s="202"/>
    </row>
    <row r="11707" spans="2:2">
      <c r="B11707" s="202"/>
    </row>
    <row r="11708" spans="2:2">
      <c r="B11708" s="202"/>
    </row>
    <row r="11709" spans="2:2">
      <c r="B11709" s="202"/>
    </row>
    <row r="11710" spans="2:2">
      <c r="B11710" s="202"/>
    </row>
    <row r="11711" spans="2:2">
      <c r="B11711" s="202"/>
    </row>
    <row r="11712" spans="2:2">
      <c r="B11712" s="202"/>
    </row>
    <row r="11713" spans="2:2">
      <c r="B11713" s="202"/>
    </row>
    <row r="11714" spans="2:2">
      <c r="B11714" s="202"/>
    </row>
    <row r="11715" spans="2:2">
      <c r="B11715" s="202"/>
    </row>
    <row r="11716" spans="2:2">
      <c r="B11716" s="202"/>
    </row>
    <row r="11717" spans="2:2">
      <c r="B11717" s="202"/>
    </row>
    <row r="11718" spans="2:2">
      <c r="B11718" s="202"/>
    </row>
    <row r="11719" spans="2:2">
      <c r="B11719" s="202"/>
    </row>
    <row r="11720" spans="2:2">
      <c r="B11720" s="202"/>
    </row>
    <row r="11721" spans="2:2">
      <c r="B11721" s="202"/>
    </row>
    <row r="11722" spans="2:2">
      <c r="B11722" s="202"/>
    </row>
    <row r="11723" spans="2:2">
      <c r="B11723" s="202"/>
    </row>
    <row r="11724" spans="2:2">
      <c r="B11724" s="202"/>
    </row>
    <row r="11725" spans="2:2">
      <c r="B11725" s="202"/>
    </row>
    <row r="11726" spans="2:2">
      <c r="B11726" s="202"/>
    </row>
    <row r="11727" spans="2:2">
      <c r="B11727" s="202"/>
    </row>
    <row r="11728" spans="2:2">
      <c r="B11728" s="202"/>
    </row>
    <row r="11729" spans="2:2">
      <c r="B11729" s="202"/>
    </row>
    <row r="11730" spans="2:2">
      <c r="B11730" s="202"/>
    </row>
    <row r="11731" spans="2:2">
      <c r="B11731" s="202"/>
    </row>
    <row r="11732" spans="2:2">
      <c r="B11732" s="202"/>
    </row>
    <row r="11733" spans="2:2">
      <c r="B11733" s="202"/>
    </row>
    <row r="11734" spans="2:2">
      <c r="B11734" s="202"/>
    </row>
    <row r="11735" spans="2:2">
      <c r="B11735" s="202"/>
    </row>
    <row r="11736" spans="2:2">
      <c r="B11736" s="202"/>
    </row>
    <row r="11737" spans="2:2">
      <c r="B11737" s="202"/>
    </row>
    <row r="11738" spans="2:2">
      <c r="B11738" s="202"/>
    </row>
    <row r="11739" spans="2:2">
      <c r="B11739" s="202"/>
    </row>
    <row r="11740" spans="2:2">
      <c r="B11740" s="202"/>
    </row>
    <row r="11741" spans="2:2">
      <c r="B11741" s="202"/>
    </row>
    <row r="11742" spans="2:2">
      <c r="B11742" s="202"/>
    </row>
    <row r="11743" spans="2:2">
      <c r="B11743" s="202"/>
    </row>
    <row r="11744" spans="2:2">
      <c r="B11744" s="202"/>
    </row>
    <row r="11745" spans="2:2">
      <c r="B11745" s="202"/>
    </row>
    <row r="11746" spans="2:2">
      <c r="B11746" s="202"/>
    </row>
    <row r="11747" spans="2:2">
      <c r="B11747" s="202"/>
    </row>
    <row r="11748" spans="2:2">
      <c r="B11748" s="202"/>
    </row>
    <row r="11749" spans="2:2">
      <c r="B11749" s="202"/>
    </row>
    <row r="11750" spans="2:2">
      <c r="B11750" s="202"/>
    </row>
    <row r="11751" spans="2:2">
      <c r="B11751" s="202"/>
    </row>
    <row r="11752" spans="2:2">
      <c r="B11752" s="202"/>
    </row>
    <row r="11753" spans="2:2">
      <c r="B11753" s="202"/>
    </row>
    <row r="11754" spans="2:2">
      <c r="B11754" s="202"/>
    </row>
    <row r="11755" spans="2:2">
      <c r="B11755" s="202"/>
    </row>
    <row r="11756" spans="2:2">
      <c r="B11756" s="202"/>
    </row>
    <row r="11757" spans="2:2">
      <c r="B11757" s="202"/>
    </row>
    <row r="11758" spans="2:2">
      <c r="B11758" s="202"/>
    </row>
    <row r="11759" spans="2:2">
      <c r="B11759" s="202"/>
    </row>
    <row r="11760" spans="2:2">
      <c r="B11760" s="202"/>
    </row>
    <row r="11761" spans="2:2">
      <c r="B11761" s="202"/>
    </row>
    <row r="11762" spans="2:2">
      <c r="B11762" s="202"/>
    </row>
    <row r="11763" spans="2:2">
      <c r="B11763" s="202"/>
    </row>
    <row r="11764" spans="2:2">
      <c r="B11764" s="202"/>
    </row>
    <row r="11765" spans="2:2">
      <c r="B11765" s="202"/>
    </row>
    <row r="11766" spans="2:2">
      <c r="B11766" s="202"/>
    </row>
    <row r="11767" spans="2:2">
      <c r="B11767" s="202"/>
    </row>
    <row r="11768" spans="2:2">
      <c r="B11768" s="202"/>
    </row>
    <row r="11769" spans="2:2">
      <c r="B11769" s="202"/>
    </row>
    <row r="11770" spans="2:2">
      <c r="B11770" s="202"/>
    </row>
    <row r="11771" spans="2:2">
      <c r="B11771" s="202"/>
    </row>
    <row r="11772" spans="2:2">
      <c r="B11772" s="202"/>
    </row>
    <row r="11773" spans="2:2">
      <c r="B11773" s="202"/>
    </row>
    <row r="11774" spans="2:2">
      <c r="B11774" s="202"/>
    </row>
    <row r="11775" spans="2:2">
      <c r="B11775" s="202"/>
    </row>
    <row r="11776" spans="2:2">
      <c r="B11776" s="202"/>
    </row>
    <row r="11777" spans="2:2">
      <c r="B11777" s="202"/>
    </row>
    <row r="11778" spans="2:2">
      <c r="B11778" s="202"/>
    </row>
    <row r="11779" spans="2:2">
      <c r="B11779" s="202"/>
    </row>
    <row r="11780" spans="2:2">
      <c r="B11780" s="202"/>
    </row>
    <row r="11781" spans="2:2">
      <c r="B11781" s="202"/>
    </row>
    <row r="11782" spans="2:2">
      <c r="B11782" s="202"/>
    </row>
    <row r="11783" spans="2:2">
      <c r="B11783" s="202"/>
    </row>
    <row r="11784" spans="2:2">
      <c r="B11784" s="202"/>
    </row>
    <row r="11785" spans="2:2">
      <c r="B11785" s="202"/>
    </row>
    <row r="11786" spans="2:2">
      <c r="B11786" s="202"/>
    </row>
    <row r="11787" spans="2:2">
      <c r="B11787" s="202"/>
    </row>
    <row r="11788" spans="2:2">
      <c r="B11788" s="202"/>
    </row>
    <row r="11789" spans="2:2">
      <c r="B11789" s="202"/>
    </row>
    <row r="11790" spans="2:2">
      <c r="B11790" s="202"/>
    </row>
    <row r="11791" spans="2:2">
      <c r="B11791" s="202"/>
    </row>
    <row r="11792" spans="2:2">
      <c r="B11792" s="202"/>
    </row>
    <row r="11793" spans="2:2">
      <c r="B11793" s="202"/>
    </row>
    <row r="11794" spans="2:2">
      <c r="B11794" s="202"/>
    </row>
    <row r="11795" spans="2:2">
      <c r="B11795" s="202"/>
    </row>
    <row r="11796" spans="2:2">
      <c r="B11796" s="202"/>
    </row>
    <row r="11797" spans="2:2">
      <c r="B11797" s="202"/>
    </row>
    <row r="11798" spans="2:2">
      <c r="B11798" s="202"/>
    </row>
    <row r="11799" spans="2:2">
      <c r="B11799" s="202"/>
    </row>
    <row r="11800" spans="2:2">
      <c r="B11800" s="202"/>
    </row>
    <row r="11801" spans="2:2">
      <c r="B11801" s="202"/>
    </row>
    <row r="11802" spans="2:2">
      <c r="B11802" s="202"/>
    </row>
    <row r="11803" spans="2:2">
      <c r="B11803" s="202"/>
    </row>
    <row r="11804" spans="2:2">
      <c r="B11804" s="202"/>
    </row>
    <row r="11805" spans="2:2">
      <c r="B11805" s="202"/>
    </row>
    <row r="11806" spans="2:2">
      <c r="B11806" s="202"/>
    </row>
    <row r="11807" spans="2:2">
      <c r="B11807" s="202"/>
    </row>
    <row r="11808" spans="2:2">
      <c r="B11808" s="202"/>
    </row>
    <row r="11809" spans="2:2">
      <c r="B11809" s="202"/>
    </row>
    <row r="11810" spans="2:2">
      <c r="B11810" s="202"/>
    </row>
    <row r="11811" spans="2:2">
      <c r="B11811" s="202"/>
    </row>
    <row r="11812" spans="2:2">
      <c r="B11812" s="202"/>
    </row>
    <row r="11813" spans="2:2">
      <c r="B11813" s="202"/>
    </row>
    <row r="11814" spans="2:2">
      <c r="B11814" s="202"/>
    </row>
    <row r="11815" spans="2:2">
      <c r="B11815" s="202"/>
    </row>
    <row r="11816" spans="2:2">
      <c r="B11816" s="202"/>
    </row>
    <row r="11817" spans="2:2">
      <c r="B11817" s="202"/>
    </row>
    <row r="11818" spans="2:2">
      <c r="B11818" s="202"/>
    </row>
    <row r="11819" spans="2:2">
      <c r="B11819" s="202"/>
    </row>
    <row r="11820" spans="2:2">
      <c r="B11820" s="202"/>
    </row>
    <row r="11821" spans="2:2">
      <c r="B11821" s="202"/>
    </row>
    <row r="11822" spans="2:2">
      <c r="B11822" s="202"/>
    </row>
    <row r="11823" spans="2:2">
      <c r="B11823" s="202"/>
    </row>
    <row r="11824" spans="2:2">
      <c r="B11824" s="202"/>
    </row>
    <row r="11825" spans="2:2">
      <c r="B11825" s="202"/>
    </row>
    <row r="11826" spans="2:2">
      <c r="B11826" s="202"/>
    </row>
    <row r="11827" spans="2:2">
      <c r="B11827" s="202"/>
    </row>
    <row r="11828" spans="2:2">
      <c r="B11828" s="202"/>
    </row>
    <row r="11829" spans="2:2">
      <c r="B11829" s="202"/>
    </row>
    <row r="11830" spans="2:2">
      <c r="B11830" s="202"/>
    </row>
    <row r="11831" spans="2:2">
      <c r="B11831" s="202"/>
    </row>
    <row r="11832" spans="2:2">
      <c r="B11832" s="202"/>
    </row>
    <row r="11833" spans="2:2">
      <c r="B11833" s="202"/>
    </row>
    <row r="11834" spans="2:2">
      <c r="B11834" s="202"/>
    </row>
    <row r="11835" spans="2:2">
      <c r="B11835" s="202"/>
    </row>
    <row r="11836" spans="2:2">
      <c r="B11836" s="202"/>
    </row>
    <row r="11837" spans="2:2">
      <c r="B11837" s="202"/>
    </row>
    <row r="11838" spans="2:2">
      <c r="B11838" s="202"/>
    </row>
    <row r="11839" spans="2:2">
      <c r="B11839" s="202"/>
    </row>
    <row r="11840" spans="2:2">
      <c r="B11840" s="202"/>
    </row>
    <row r="11841" spans="2:2">
      <c r="B11841" s="202"/>
    </row>
    <row r="11842" spans="2:2">
      <c r="B11842" s="202"/>
    </row>
    <row r="11843" spans="2:2">
      <c r="B11843" s="202"/>
    </row>
    <row r="11844" spans="2:2">
      <c r="B11844" s="202"/>
    </row>
    <row r="11845" spans="2:2">
      <c r="B11845" s="202"/>
    </row>
    <row r="11846" spans="2:2">
      <c r="B11846" s="202"/>
    </row>
    <row r="11847" spans="2:2">
      <c r="B11847" s="202"/>
    </row>
    <row r="11848" spans="2:2">
      <c r="B11848" s="202"/>
    </row>
    <row r="11849" spans="2:2">
      <c r="B11849" s="202"/>
    </row>
    <row r="11850" spans="2:2">
      <c r="B11850" s="202"/>
    </row>
    <row r="11851" spans="2:2">
      <c r="B11851" s="202"/>
    </row>
    <row r="11852" spans="2:2">
      <c r="B11852" s="202"/>
    </row>
    <row r="11853" spans="2:2">
      <c r="B11853" s="202"/>
    </row>
    <row r="11854" spans="2:2">
      <c r="B11854" s="202"/>
    </row>
    <row r="11855" spans="2:2">
      <c r="B11855" s="202"/>
    </row>
    <row r="11856" spans="2:2">
      <c r="B11856" s="202"/>
    </row>
    <row r="11857" spans="2:2">
      <c r="B11857" s="202"/>
    </row>
    <row r="11858" spans="2:2">
      <c r="B11858" s="202"/>
    </row>
    <row r="11859" spans="2:2">
      <c r="B11859" s="202"/>
    </row>
    <row r="11860" spans="2:2">
      <c r="B11860" s="202"/>
    </row>
    <row r="11861" spans="2:2">
      <c r="B11861" s="202"/>
    </row>
    <row r="11862" spans="2:2">
      <c r="B11862" s="202"/>
    </row>
    <row r="11863" spans="2:2">
      <c r="B11863" s="202"/>
    </row>
    <row r="11864" spans="2:2">
      <c r="B11864" s="202"/>
    </row>
    <row r="11865" spans="2:2">
      <c r="B11865" s="202"/>
    </row>
    <row r="11866" spans="2:2">
      <c r="B11866" s="202"/>
    </row>
    <row r="11867" spans="2:2">
      <c r="B11867" s="202"/>
    </row>
    <row r="11868" spans="2:2">
      <c r="B11868" s="202"/>
    </row>
    <row r="11869" spans="2:2">
      <c r="B11869" s="202"/>
    </row>
    <row r="11870" spans="2:2">
      <c r="B11870" s="202"/>
    </row>
    <row r="11871" spans="2:2">
      <c r="B11871" s="202"/>
    </row>
    <row r="11872" spans="2:2">
      <c r="B11872" s="202"/>
    </row>
    <row r="11873" spans="2:2">
      <c r="B11873" s="202"/>
    </row>
    <row r="11874" spans="2:2">
      <c r="B11874" s="202"/>
    </row>
    <row r="11875" spans="2:2">
      <c r="B11875" s="202"/>
    </row>
    <row r="11876" spans="2:2">
      <c r="B11876" s="202"/>
    </row>
    <row r="11877" spans="2:2">
      <c r="B11877" s="202"/>
    </row>
    <row r="11878" spans="2:2">
      <c r="B11878" s="202"/>
    </row>
    <row r="11879" spans="2:2">
      <c r="B11879" s="202"/>
    </row>
    <row r="11880" spans="2:2">
      <c r="B11880" s="202"/>
    </row>
    <row r="11881" spans="2:2">
      <c r="B11881" s="202"/>
    </row>
    <row r="11882" spans="2:2">
      <c r="B11882" s="202"/>
    </row>
    <row r="11883" spans="2:2">
      <c r="B11883" s="202"/>
    </row>
    <row r="11884" spans="2:2">
      <c r="B11884" s="202"/>
    </row>
    <row r="11885" spans="2:2">
      <c r="B11885" s="202"/>
    </row>
    <row r="11886" spans="2:2">
      <c r="B11886" s="202"/>
    </row>
    <row r="11887" spans="2:2">
      <c r="B11887" s="202"/>
    </row>
    <row r="11888" spans="2:2">
      <c r="B11888" s="202"/>
    </row>
    <row r="11889" spans="2:2">
      <c r="B11889" s="202"/>
    </row>
    <row r="11890" spans="2:2">
      <c r="B11890" s="202"/>
    </row>
    <row r="11891" spans="2:2">
      <c r="B11891" s="202"/>
    </row>
    <row r="11892" spans="2:2">
      <c r="B11892" s="202"/>
    </row>
    <row r="11893" spans="2:2">
      <c r="B11893" s="202"/>
    </row>
    <row r="11894" spans="2:2">
      <c r="B11894" s="202"/>
    </row>
    <row r="11895" spans="2:2">
      <c r="B11895" s="202"/>
    </row>
    <row r="11896" spans="2:2">
      <c r="B11896" s="202"/>
    </row>
    <row r="11897" spans="2:2">
      <c r="B11897" s="202"/>
    </row>
    <row r="11898" spans="2:2">
      <c r="B11898" s="202"/>
    </row>
    <row r="11899" spans="2:2">
      <c r="B11899" s="202"/>
    </row>
    <row r="11900" spans="2:2">
      <c r="B11900" s="202"/>
    </row>
    <row r="11901" spans="2:2">
      <c r="B11901" s="202"/>
    </row>
    <row r="11902" spans="2:2">
      <c r="B11902" s="202"/>
    </row>
    <row r="11903" spans="2:2">
      <c r="B11903" s="202"/>
    </row>
    <row r="11904" spans="2:2">
      <c r="B11904" s="202"/>
    </row>
    <row r="11905" spans="2:2">
      <c r="B11905" s="202"/>
    </row>
    <row r="11906" spans="2:2">
      <c r="B11906" s="202"/>
    </row>
    <row r="11907" spans="2:2">
      <c r="B11907" s="202"/>
    </row>
    <row r="11908" spans="2:2">
      <c r="B11908" s="202"/>
    </row>
    <row r="11909" spans="2:2">
      <c r="B11909" s="202"/>
    </row>
    <row r="11910" spans="2:2">
      <c r="B11910" s="202"/>
    </row>
    <row r="11911" spans="2:2">
      <c r="B11911" s="202"/>
    </row>
    <row r="11912" spans="2:2">
      <c r="B11912" s="202"/>
    </row>
    <row r="11913" spans="2:2">
      <c r="B11913" s="202"/>
    </row>
    <row r="11914" spans="2:2">
      <c r="B11914" s="202"/>
    </row>
    <row r="11915" spans="2:2">
      <c r="B11915" s="202"/>
    </row>
    <row r="11916" spans="2:2">
      <c r="B11916" s="202"/>
    </row>
    <row r="11917" spans="2:2">
      <c r="B11917" s="202"/>
    </row>
    <row r="11918" spans="2:2">
      <c r="B11918" s="202"/>
    </row>
    <row r="11919" spans="2:2">
      <c r="B11919" s="202"/>
    </row>
    <row r="11920" spans="2:2">
      <c r="B11920" s="202"/>
    </row>
    <row r="11921" spans="2:2">
      <c r="B11921" s="202"/>
    </row>
    <row r="11922" spans="2:2">
      <c r="B11922" s="202"/>
    </row>
    <row r="11923" spans="2:2">
      <c r="B11923" s="202"/>
    </row>
    <row r="11924" spans="2:2">
      <c r="B11924" s="202"/>
    </row>
    <row r="11925" spans="2:2">
      <c r="B11925" s="202"/>
    </row>
    <row r="11926" spans="2:2">
      <c r="B11926" s="202"/>
    </row>
    <row r="11927" spans="2:2">
      <c r="B11927" s="202"/>
    </row>
    <row r="11928" spans="2:2">
      <c r="B11928" s="202"/>
    </row>
    <row r="11929" spans="2:2">
      <c r="B11929" s="202"/>
    </row>
    <row r="11930" spans="2:2">
      <c r="B11930" s="202"/>
    </row>
    <row r="11931" spans="2:2">
      <c r="B11931" s="202"/>
    </row>
    <row r="11932" spans="2:2">
      <c r="B11932" s="202"/>
    </row>
    <row r="11933" spans="2:2">
      <c r="B11933" s="202"/>
    </row>
    <row r="11934" spans="2:2">
      <c r="B11934" s="202"/>
    </row>
    <row r="11935" spans="2:2">
      <c r="B11935" s="202"/>
    </row>
    <row r="11936" spans="2:2">
      <c r="B11936" s="202"/>
    </row>
    <row r="11937" spans="2:2">
      <c r="B11937" s="202"/>
    </row>
    <row r="11938" spans="2:2">
      <c r="B11938" s="202"/>
    </row>
    <row r="11939" spans="2:2">
      <c r="B11939" s="202"/>
    </row>
    <row r="11940" spans="2:2">
      <c r="B11940" s="202"/>
    </row>
    <row r="11941" spans="2:2">
      <c r="B11941" s="202"/>
    </row>
    <row r="11942" spans="2:2">
      <c r="B11942" s="202"/>
    </row>
    <row r="11943" spans="2:2">
      <c r="B11943" s="202"/>
    </row>
    <row r="11944" spans="2:2">
      <c r="B11944" s="202"/>
    </row>
    <row r="11945" spans="2:2">
      <c r="B11945" s="202"/>
    </row>
    <row r="11946" spans="2:2">
      <c r="B11946" s="202"/>
    </row>
    <row r="11947" spans="2:2">
      <c r="B11947" s="202"/>
    </row>
    <row r="11948" spans="2:2">
      <c r="B11948" s="202"/>
    </row>
    <row r="11949" spans="2:2">
      <c r="B11949" s="202"/>
    </row>
    <row r="11950" spans="2:2">
      <c r="B11950" s="202"/>
    </row>
    <row r="11951" spans="2:2">
      <c r="B11951" s="202"/>
    </row>
    <row r="11952" spans="2:2">
      <c r="B11952" s="202"/>
    </row>
    <row r="11953" spans="2:2">
      <c r="B11953" s="202"/>
    </row>
    <row r="11954" spans="2:2">
      <c r="B11954" s="202"/>
    </row>
    <row r="11955" spans="2:2">
      <c r="B11955" s="202"/>
    </row>
    <row r="11956" spans="2:2">
      <c r="B11956" s="202"/>
    </row>
    <row r="11957" spans="2:2">
      <c r="B11957" s="202"/>
    </row>
    <row r="11958" spans="2:2">
      <c r="B11958" s="202"/>
    </row>
    <row r="11959" spans="2:2">
      <c r="B11959" s="202"/>
    </row>
    <row r="11960" spans="2:2">
      <c r="B11960" s="202"/>
    </row>
    <row r="11961" spans="2:2">
      <c r="B11961" s="202"/>
    </row>
    <row r="11962" spans="2:2">
      <c r="B11962" s="202"/>
    </row>
    <row r="11963" spans="2:2">
      <c r="B11963" s="202"/>
    </row>
    <row r="11964" spans="2:2">
      <c r="B11964" s="202"/>
    </row>
    <row r="11965" spans="2:2">
      <c r="B11965" s="202"/>
    </row>
    <row r="11966" spans="2:2">
      <c r="B11966" s="202"/>
    </row>
    <row r="11967" spans="2:2">
      <c r="B11967" s="202"/>
    </row>
    <row r="11968" spans="2:2">
      <c r="B11968" s="202"/>
    </row>
    <row r="11969" spans="2:2">
      <c r="B11969" s="202"/>
    </row>
    <row r="11970" spans="2:2">
      <c r="B11970" s="202"/>
    </row>
    <row r="11971" spans="2:2">
      <c r="B11971" s="202"/>
    </row>
    <row r="11972" spans="2:2">
      <c r="B11972" s="202"/>
    </row>
    <row r="11973" spans="2:2">
      <c r="B11973" s="202"/>
    </row>
    <row r="11974" spans="2:2">
      <c r="B11974" s="202"/>
    </row>
    <row r="11975" spans="2:2">
      <c r="B11975" s="202"/>
    </row>
    <row r="11976" spans="2:2">
      <c r="B11976" s="202"/>
    </row>
    <row r="11977" spans="2:2">
      <c r="B11977" s="202"/>
    </row>
    <row r="11978" spans="2:2">
      <c r="B11978" s="202"/>
    </row>
    <row r="11979" spans="2:2">
      <c r="B11979" s="202"/>
    </row>
    <row r="11980" spans="2:2">
      <c r="B11980" s="202"/>
    </row>
    <row r="11981" spans="2:2">
      <c r="B11981" s="202"/>
    </row>
    <row r="11982" spans="2:2">
      <c r="B11982" s="202"/>
    </row>
    <row r="11983" spans="2:2">
      <c r="B11983" s="202"/>
    </row>
    <row r="11984" spans="2:2">
      <c r="B11984" s="202"/>
    </row>
    <row r="11985" spans="2:2">
      <c r="B11985" s="202"/>
    </row>
    <row r="11986" spans="2:2">
      <c r="B11986" s="202"/>
    </row>
    <row r="11987" spans="2:2">
      <c r="B11987" s="202"/>
    </row>
    <row r="11988" spans="2:2">
      <c r="B11988" s="202"/>
    </row>
    <row r="11989" spans="2:2">
      <c r="B11989" s="202"/>
    </row>
    <row r="11990" spans="2:2">
      <c r="B11990" s="202"/>
    </row>
    <row r="11991" spans="2:2">
      <c r="B11991" s="202"/>
    </row>
    <row r="11992" spans="2:2">
      <c r="B11992" s="202"/>
    </row>
    <row r="11993" spans="2:2">
      <c r="B11993" s="202"/>
    </row>
    <row r="11994" spans="2:2">
      <c r="B11994" s="202"/>
    </row>
    <row r="11995" spans="2:2">
      <c r="B11995" s="202"/>
    </row>
    <row r="11996" spans="2:2">
      <c r="B11996" s="202"/>
    </row>
    <row r="11997" spans="2:2">
      <c r="B11997" s="202"/>
    </row>
    <row r="11998" spans="2:2">
      <c r="B11998" s="202"/>
    </row>
    <row r="11999" spans="2:2">
      <c r="B11999" s="202"/>
    </row>
    <row r="12000" spans="2:2">
      <c r="B12000" s="202"/>
    </row>
    <row r="12001" spans="2:2">
      <c r="B12001" s="202"/>
    </row>
    <row r="12002" spans="2:2">
      <c r="B12002" s="202"/>
    </row>
    <row r="12003" spans="2:2">
      <c r="B12003" s="202"/>
    </row>
    <row r="12004" spans="2:2">
      <c r="B12004" s="202"/>
    </row>
    <row r="12005" spans="2:2">
      <c r="B12005" s="202"/>
    </row>
    <row r="12006" spans="2:2">
      <c r="B12006" s="202"/>
    </row>
    <row r="12007" spans="2:2">
      <c r="B12007" s="202"/>
    </row>
    <row r="12008" spans="2:2">
      <c r="B12008" s="202"/>
    </row>
    <row r="12009" spans="2:2">
      <c r="B12009" s="202"/>
    </row>
    <row r="12010" spans="2:2">
      <c r="B12010" s="202"/>
    </row>
    <row r="12011" spans="2:2">
      <c r="B12011" s="202"/>
    </row>
    <row r="12012" spans="2:2">
      <c r="B12012" s="202"/>
    </row>
    <row r="12013" spans="2:2">
      <c r="B12013" s="202"/>
    </row>
    <row r="12014" spans="2:2">
      <c r="B12014" s="202"/>
    </row>
    <row r="12015" spans="2:2">
      <c r="B12015" s="202"/>
    </row>
    <row r="12016" spans="2:2">
      <c r="B12016" s="202"/>
    </row>
    <row r="12017" spans="2:2">
      <c r="B12017" s="202"/>
    </row>
    <row r="12018" spans="2:2">
      <c r="B12018" s="202"/>
    </row>
    <row r="12019" spans="2:2">
      <c r="B12019" s="202"/>
    </row>
    <row r="12020" spans="2:2">
      <c r="B12020" s="202"/>
    </row>
    <row r="12021" spans="2:2">
      <c r="B12021" s="202"/>
    </row>
    <row r="12022" spans="2:2">
      <c r="B12022" s="202"/>
    </row>
    <row r="12023" spans="2:2">
      <c r="B12023" s="202"/>
    </row>
    <row r="12024" spans="2:2">
      <c r="B12024" s="202"/>
    </row>
    <row r="12025" spans="2:2">
      <c r="B12025" s="202"/>
    </row>
    <row r="12026" spans="2:2">
      <c r="B12026" s="202"/>
    </row>
    <row r="12027" spans="2:2">
      <c r="B12027" s="202"/>
    </row>
    <row r="12028" spans="2:2">
      <c r="B12028" s="202"/>
    </row>
    <row r="12029" spans="2:2">
      <c r="B12029" s="202"/>
    </row>
    <row r="12030" spans="2:2">
      <c r="B12030" s="202"/>
    </row>
    <row r="12031" spans="2:2">
      <c r="B12031" s="202"/>
    </row>
    <row r="12032" spans="2:2">
      <c r="B12032" s="202"/>
    </row>
    <row r="12033" spans="2:2">
      <c r="B12033" s="202"/>
    </row>
    <row r="12034" spans="2:2">
      <c r="B12034" s="202"/>
    </row>
    <row r="12035" spans="2:2">
      <c r="B12035" s="202"/>
    </row>
    <row r="12036" spans="2:2">
      <c r="B12036" s="202"/>
    </row>
    <row r="12037" spans="2:2">
      <c r="B12037" s="202"/>
    </row>
    <row r="12038" spans="2:2">
      <c r="B12038" s="202"/>
    </row>
    <row r="12039" spans="2:2">
      <c r="B12039" s="202"/>
    </row>
    <row r="12040" spans="2:2">
      <c r="B12040" s="202"/>
    </row>
    <row r="12041" spans="2:2">
      <c r="B12041" s="202"/>
    </row>
    <row r="12042" spans="2:2">
      <c r="B12042" s="202"/>
    </row>
    <row r="12043" spans="2:2">
      <c r="B12043" s="202"/>
    </row>
    <row r="12044" spans="2:2">
      <c r="B12044" s="202"/>
    </row>
    <row r="12045" spans="2:2">
      <c r="B12045" s="202"/>
    </row>
    <row r="12046" spans="2:2">
      <c r="B12046" s="202"/>
    </row>
    <row r="12047" spans="2:2">
      <c r="B12047" s="202"/>
    </row>
    <row r="12048" spans="2:2">
      <c r="B12048" s="202"/>
    </row>
    <row r="12049" spans="2:2">
      <c r="B12049" s="202"/>
    </row>
    <row r="12050" spans="2:2">
      <c r="B12050" s="202"/>
    </row>
    <row r="12051" spans="2:2">
      <c r="B12051" s="202"/>
    </row>
    <row r="12052" spans="2:2">
      <c r="B12052" s="202"/>
    </row>
    <row r="12053" spans="2:2">
      <c r="B12053" s="202"/>
    </row>
    <row r="12054" spans="2:2">
      <c r="B12054" s="202"/>
    </row>
    <row r="12055" spans="2:2">
      <c r="B12055" s="202"/>
    </row>
    <row r="12056" spans="2:2">
      <c r="B12056" s="202"/>
    </row>
    <row r="12057" spans="2:2">
      <c r="B12057" s="202"/>
    </row>
    <row r="12058" spans="2:2">
      <c r="B12058" s="202"/>
    </row>
    <row r="12059" spans="2:2">
      <c r="B12059" s="202"/>
    </row>
    <row r="12060" spans="2:2">
      <c r="B12060" s="202"/>
    </row>
    <row r="12061" spans="2:2">
      <c r="B12061" s="202"/>
    </row>
    <row r="12062" spans="2:2">
      <c r="B12062" s="202"/>
    </row>
    <row r="12063" spans="2:2">
      <c r="B12063" s="202"/>
    </row>
    <row r="12064" spans="2:2">
      <c r="B12064" s="202"/>
    </row>
    <row r="12065" spans="2:2">
      <c r="B12065" s="202"/>
    </row>
    <row r="12066" spans="2:2">
      <c r="B12066" s="202"/>
    </row>
    <row r="12067" spans="2:2">
      <c r="B12067" s="202"/>
    </row>
    <row r="12068" spans="2:2">
      <c r="B12068" s="202"/>
    </row>
    <row r="12069" spans="2:2">
      <c r="B12069" s="202"/>
    </row>
    <row r="12070" spans="2:2">
      <c r="B12070" s="202"/>
    </row>
    <row r="12071" spans="2:2">
      <c r="B12071" s="202"/>
    </row>
    <row r="12072" spans="2:2">
      <c r="B12072" s="202"/>
    </row>
    <row r="12073" spans="2:2">
      <c r="B12073" s="202"/>
    </row>
    <row r="12074" spans="2:2">
      <c r="B12074" s="202"/>
    </row>
    <row r="12075" spans="2:2">
      <c r="B12075" s="202"/>
    </row>
    <row r="12076" spans="2:2">
      <c r="B12076" s="202"/>
    </row>
    <row r="12077" spans="2:2">
      <c r="B12077" s="202"/>
    </row>
    <row r="12078" spans="2:2">
      <c r="B12078" s="202"/>
    </row>
    <row r="12079" spans="2:2">
      <c r="B12079" s="202"/>
    </row>
    <row r="12080" spans="2:2">
      <c r="B12080" s="202"/>
    </row>
    <row r="12081" spans="2:2">
      <c r="B12081" s="202"/>
    </row>
    <row r="12082" spans="2:2">
      <c r="B12082" s="202"/>
    </row>
    <row r="12083" spans="2:2">
      <c r="B12083" s="202"/>
    </row>
    <row r="12084" spans="2:2">
      <c r="B12084" s="202"/>
    </row>
    <row r="12085" spans="2:2">
      <c r="B12085" s="202"/>
    </row>
    <row r="12086" spans="2:2">
      <c r="B12086" s="202"/>
    </row>
    <row r="12087" spans="2:2">
      <c r="B12087" s="202"/>
    </row>
    <row r="12088" spans="2:2">
      <c r="B12088" s="202"/>
    </row>
    <row r="12089" spans="2:2">
      <c r="B12089" s="202"/>
    </row>
    <row r="12090" spans="2:2">
      <c r="B12090" s="202"/>
    </row>
    <row r="12091" spans="2:2">
      <c r="B12091" s="202"/>
    </row>
    <row r="12092" spans="2:2">
      <c r="B12092" s="202"/>
    </row>
    <row r="12093" spans="2:2">
      <c r="B12093" s="202"/>
    </row>
    <row r="12094" spans="2:2">
      <c r="B12094" s="202"/>
    </row>
    <row r="12095" spans="2:2">
      <c r="B12095" s="202"/>
    </row>
    <row r="12096" spans="2:2">
      <c r="B12096" s="202"/>
    </row>
    <row r="12097" spans="2:2">
      <c r="B12097" s="202"/>
    </row>
    <row r="12098" spans="2:2">
      <c r="B12098" s="202"/>
    </row>
    <row r="12099" spans="2:2">
      <c r="B12099" s="202"/>
    </row>
    <row r="12100" spans="2:2">
      <c r="B12100" s="202"/>
    </row>
    <row r="12101" spans="2:2">
      <c r="B12101" s="202"/>
    </row>
    <row r="12102" spans="2:2">
      <c r="B12102" s="202"/>
    </row>
    <row r="12103" spans="2:2">
      <c r="B12103" s="202"/>
    </row>
    <row r="12104" spans="2:2">
      <c r="B12104" s="202"/>
    </row>
    <row r="12105" spans="2:2">
      <c r="B12105" s="202"/>
    </row>
    <row r="12106" spans="2:2">
      <c r="B12106" s="202"/>
    </row>
    <row r="12107" spans="2:2">
      <c r="B12107" s="202"/>
    </row>
    <row r="12108" spans="2:2">
      <c r="B12108" s="202"/>
    </row>
    <row r="12109" spans="2:2">
      <c r="B12109" s="202"/>
    </row>
    <row r="12110" spans="2:2">
      <c r="B12110" s="202"/>
    </row>
    <row r="12111" spans="2:2">
      <c r="B12111" s="202"/>
    </row>
    <row r="12112" spans="2:2">
      <c r="B12112" s="202"/>
    </row>
    <row r="12113" spans="2:2">
      <c r="B12113" s="202"/>
    </row>
    <row r="12114" spans="2:2">
      <c r="B12114" s="202"/>
    </row>
    <row r="12115" spans="2:2">
      <c r="B12115" s="202"/>
    </row>
    <row r="12116" spans="2:2">
      <c r="B12116" s="202"/>
    </row>
    <row r="12117" spans="2:2">
      <c r="B12117" s="202"/>
    </row>
    <row r="12118" spans="2:2">
      <c r="B12118" s="202"/>
    </row>
    <row r="12119" spans="2:2">
      <c r="B12119" s="202"/>
    </row>
    <row r="12120" spans="2:2">
      <c r="B12120" s="202"/>
    </row>
    <row r="12121" spans="2:2">
      <c r="B12121" s="202"/>
    </row>
    <row r="12122" spans="2:2">
      <c r="B12122" s="202"/>
    </row>
    <row r="12123" spans="2:2">
      <c r="B12123" s="202"/>
    </row>
    <row r="12124" spans="2:2">
      <c r="B12124" s="202"/>
    </row>
    <row r="12125" spans="2:2">
      <c r="B12125" s="202"/>
    </row>
    <row r="12126" spans="2:2">
      <c r="B12126" s="202"/>
    </row>
    <row r="12127" spans="2:2">
      <c r="B12127" s="202"/>
    </row>
    <row r="12128" spans="2:2">
      <c r="B12128" s="202"/>
    </row>
    <row r="12129" spans="2:2">
      <c r="B12129" s="202"/>
    </row>
    <row r="12130" spans="2:2">
      <c r="B12130" s="202"/>
    </row>
    <row r="12131" spans="2:2">
      <c r="B12131" s="202"/>
    </row>
    <row r="12132" spans="2:2">
      <c r="B12132" s="202"/>
    </row>
    <row r="12133" spans="2:2">
      <c r="B12133" s="202"/>
    </row>
    <row r="12134" spans="2:2">
      <c r="B12134" s="202"/>
    </row>
    <row r="12135" spans="2:2">
      <c r="B12135" s="202"/>
    </row>
    <row r="12136" spans="2:2">
      <c r="B12136" s="202"/>
    </row>
    <row r="12137" spans="2:2">
      <c r="B12137" s="202"/>
    </row>
    <row r="12138" spans="2:2">
      <c r="B12138" s="202"/>
    </row>
    <row r="12139" spans="2:2">
      <c r="B12139" s="202"/>
    </row>
    <row r="12140" spans="2:2">
      <c r="B12140" s="202"/>
    </row>
    <row r="12141" spans="2:2">
      <c r="B12141" s="202"/>
    </row>
    <row r="12142" spans="2:2">
      <c r="B12142" s="202"/>
    </row>
    <row r="12143" spans="2:2">
      <c r="B12143" s="202"/>
    </row>
    <row r="12144" spans="2:2">
      <c r="B12144" s="202"/>
    </row>
    <row r="12145" spans="2:2">
      <c r="B12145" s="202"/>
    </row>
    <row r="12146" spans="2:2">
      <c r="B12146" s="202"/>
    </row>
    <row r="12147" spans="2:2">
      <c r="B12147" s="202"/>
    </row>
    <row r="12148" spans="2:2">
      <c r="B12148" s="202"/>
    </row>
    <row r="12149" spans="2:2">
      <c r="B12149" s="202"/>
    </row>
    <row r="12150" spans="2:2">
      <c r="B12150" s="202"/>
    </row>
    <row r="12151" spans="2:2">
      <c r="B12151" s="202"/>
    </row>
    <row r="12152" spans="2:2">
      <c r="B12152" s="202"/>
    </row>
    <row r="12153" spans="2:2">
      <c r="B12153" s="202"/>
    </row>
    <row r="12154" spans="2:2">
      <c r="B12154" s="202"/>
    </row>
    <row r="12155" spans="2:2">
      <c r="B12155" s="202"/>
    </row>
    <row r="12156" spans="2:2">
      <c r="B12156" s="202"/>
    </row>
    <row r="12157" spans="2:2">
      <c r="B12157" s="202"/>
    </row>
    <row r="12158" spans="2:2">
      <c r="B12158" s="202"/>
    </row>
    <row r="12159" spans="2:2">
      <c r="B12159" s="202"/>
    </row>
    <row r="12160" spans="2:2">
      <c r="B12160" s="202"/>
    </row>
    <row r="12161" spans="2:2">
      <c r="B12161" s="202"/>
    </row>
    <row r="12162" spans="2:2">
      <c r="B12162" s="202"/>
    </row>
    <row r="12163" spans="2:2">
      <c r="B12163" s="202"/>
    </row>
    <row r="12164" spans="2:2">
      <c r="B12164" s="202"/>
    </row>
    <row r="12165" spans="2:2">
      <c r="B12165" s="202"/>
    </row>
    <row r="12166" spans="2:2">
      <c r="B12166" s="202"/>
    </row>
    <row r="12167" spans="2:2">
      <c r="B12167" s="202"/>
    </row>
    <row r="12168" spans="2:2">
      <c r="B12168" s="202"/>
    </row>
    <row r="12169" spans="2:2">
      <c r="B12169" s="202"/>
    </row>
    <row r="12170" spans="2:2">
      <c r="B12170" s="202"/>
    </row>
    <row r="12171" spans="2:2">
      <c r="B12171" s="202"/>
    </row>
    <row r="12172" spans="2:2">
      <c r="B12172" s="202"/>
    </row>
    <row r="12173" spans="2:2">
      <c r="B12173" s="202"/>
    </row>
    <row r="12174" spans="2:2">
      <c r="B12174" s="202"/>
    </row>
    <row r="12175" spans="2:2">
      <c r="B12175" s="202"/>
    </row>
    <row r="12176" spans="2:2">
      <c r="B12176" s="202"/>
    </row>
    <row r="12177" spans="2:2">
      <c r="B12177" s="202"/>
    </row>
    <row r="12178" spans="2:2">
      <c r="B12178" s="202"/>
    </row>
    <row r="12179" spans="2:2">
      <c r="B12179" s="202"/>
    </row>
    <row r="12180" spans="2:2">
      <c r="B12180" s="202"/>
    </row>
    <row r="12181" spans="2:2">
      <c r="B12181" s="202"/>
    </row>
    <row r="12182" spans="2:2">
      <c r="B12182" s="202"/>
    </row>
    <row r="12183" spans="2:2">
      <c r="B12183" s="202"/>
    </row>
    <row r="12184" spans="2:2">
      <c r="B12184" s="202"/>
    </row>
    <row r="12185" spans="2:2">
      <c r="B12185" s="202"/>
    </row>
    <row r="12186" spans="2:2">
      <c r="B12186" s="202"/>
    </row>
    <row r="12187" spans="2:2">
      <c r="B12187" s="202"/>
    </row>
    <row r="12188" spans="2:2">
      <c r="B12188" s="202"/>
    </row>
    <row r="12189" spans="2:2">
      <c r="B12189" s="202"/>
    </row>
    <row r="12190" spans="2:2">
      <c r="B12190" s="202"/>
    </row>
    <row r="12191" spans="2:2">
      <c r="B12191" s="202"/>
    </row>
    <row r="12192" spans="2:2">
      <c r="B12192" s="202"/>
    </row>
    <row r="12193" spans="2:2">
      <c r="B12193" s="202"/>
    </row>
    <row r="12194" spans="2:2">
      <c r="B12194" s="202"/>
    </row>
    <row r="12195" spans="2:2">
      <c r="B12195" s="202"/>
    </row>
    <row r="12196" spans="2:2">
      <c r="B12196" s="202"/>
    </row>
    <row r="12197" spans="2:2">
      <c r="B12197" s="202"/>
    </row>
    <row r="12198" spans="2:2">
      <c r="B12198" s="202"/>
    </row>
    <row r="12199" spans="2:2">
      <c r="B12199" s="202"/>
    </row>
    <row r="12200" spans="2:2">
      <c r="B12200" s="202"/>
    </row>
    <row r="12201" spans="2:2">
      <c r="B12201" s="202"/>
    </row>
    <row r="12202" spans="2:2">
      <c r="B12202" s="202"/>
    </row>
    <row r="12203" spans="2:2">
      <c r="B12203" s="202"/>
    </row>
    <row r="12204" spans="2:2">
      <c r="B12204" s="202"/>
    </row>
    <row r="12205" spans="2:2">
      <c r="B12205" s="202"/>
    </row>
    <row r="12206" spans="2:2">
      <c r="B12206" s="202"/>
    </row>
    <row r="12207" spans="2:2">
      <c r="B12207" s="202"/>
    </row>
    <row r="12208" spans="2:2">
      <c r="B12208" s="202"/>
    </row>
    <row r="12209" spans="2:2">
      <c r="B12209" s="202"/>
    </row>
    <row r="12210" spans="2:2">
      <c r="B12210" s="202"/>
    </row>
    <row r="12211" spans="2:2">
      <c r="B12211" s="202"/>
    </row>
    <row r="12212" spans="2:2">
      <c r="B12212" s="202"/>
    </row>
    <row r="12213" spans="2:2">
      <c r="B12213" s="202"/>
    </row>
    <row r="12214" spans="2:2">
      <c r="B12214" s="202"/>
    </row>
    <row r="12215" spans="2:2">
      <c r="B12215" s="202"/>
    </row>
    <row r="12216" spans="2:2">
      <c r="B12216" s="202"/>
    </row>
    <row r="12217" spans="2:2">
      <c r="B12217" s="202"/>
    </row>
    <row r="12218" spans="2:2">
      <c r="B12218" s="202"/>
    </row>
    <row r="12219" spans="2:2">
      <c r="B12219" s="202"/>
    </row>
    <row r="12220" spans="2:2">
      <c r="B12220" s="202"/>
    </row>
    <row r="12221" spans="2:2">
      <c r="B12221" s="202"/>
    </row>
    <row r="12222" spans="2:2">
      <c r="B12222" s="202"/>
    </row>
    <row r="12223" spans="2:2">
      <c r="B12223" s="202"/>
    </row>
    <row r="12224" spans="2:2">
      <c r="B12224" s="202"/>
    </row>
    <row r="12225" spans="2:2">
      <c r="B12225" s="202"/>
    </row>
    <row r="12226" spans="2:2">
      <c r="B12226" s="202"/>
    </row>
    <row r="12227" spans="2:2">
      <c r="B12227" s="202"/>
    </row>
    <row r="12228" spans="2:2">
      <c r="B12228" s="202"/>
    </row>
    <row r="12229" spans="2:2">
      <c r="B12229" s="202"/>
    </row>
    <row r="12230" spans="2:2">
      <c r="B12230" s="202"/>
    </row>
    <row r="12231" spans="2:2">
      <c r="B12231" s="202"/>
    </row>
    <row r="12232" spans="2:2">
      <c r="B12232" s="202"/>
    </row>
    <row r="12233" spans="2:2">
      <c r="B12233" s="202"/>
    </row>
    <row r="12234" spans="2:2">
      <c r="B12234" s="202"/>
    </row>
    <row r="12235" spans="2:2">
      <c r="B12235" s="202"/>
    </row>
    <row r="12236" spans="2:2">
      <c r="B12236" s="202"/>
    </row>
    <row r="12237" spans="2:2">
      <c r="B12237" s="202"/>
    </row>
    <row r="12238" spans="2:2">
      <c r="B12238" s="202"/>
    </row>
    <row r="12239" spans="2:2">
      <c r="B12239" s="202"/>
    </row>
    <row r="12240" spans="2:2">
      <c r="B12240" s="202"/>
    </row>
    <row r="12241" spans="2:2">
      <c r="B12241" s="202"/>
    </row>
    <row r="12242" spans="2:2">
      <c r="B12242" s="202"/>
    </row>
    <row r="12243" spans="2:2">
      <c r="B12243" s="202"/>
    </row>
    <row r="12244" spans="2:2">
      <c r="B12244" s="202"/>
    </row>
    <row r="12245" spans="2:2">
      <c r="B12245" s="202"/>
    </row>
    <row r="12246" spans="2:2">
      <c r="B12246" s="202"/>
    </row>
    <row r="12247" spans="2:2">
      <c r="B12247" s="202"/>
    </row>
    <row r="12248" spans="2:2">
      <c r="B12248" s="202"/>
    </row>
    <row r="12249" spans="2:2">
      <c r="B12249" s="202"/>
    </row>
    <row r="12250" spans="2:2">
      <c r="B12250" s="202"/>
    </row>
    <row r="12251" spans="2:2">
      <c r="B12251" s="202"/>
    </row>
    <row r="12252" spans="2:2">
      <c r="B12252" s="202"/>
    </row>
    <row r="12253" spans="2:2">
      <c r="B12253" s="202"/>
    </row>
    <row r="12254" spans="2:2">
      <c r="B12254" s="202"/>
    </row>
    <row r="12255" spans="2:2">
      <c r="B12255" s="202"/>
    </row>
    <row r="12256" spans="2:2">
      <c r="B12256" s="202"/>
    </row>
    <row r="12257" spans="2:2">
      <c r="B12257" s="202"/>
    </row>
    <row r="12258" spans="2:2">
      <c r="B12258" s="202"/>
    </row>
    <row r="12259" spans="2:2">
      <c r="B12259" s="202"/>
    </row>
    <row r="12260" spans="2:2">
      <c r="B12260" s="202"/>
    </row>
    <row r="12261" spans="2:2">
      <c r="B12261" s="202"/>
    </row>
    <row r="12262" spans="2:2">
      <c r="B12262" s="202"/>
    </row>
    <row r="12263" spans="2:2">
      <c r="B12263" s="202"/>
    </row>
    <row r="12264" spans="2:2">
      <c r="B12264" s="202"/>
    </row>
    <row r="12265" spans="2:2">
      <c r="B12265" s="202"/>
    </row>
    <row r="12266" spans="2:2">
      <c r="B12266" s="202"/>
    </row>
    <row r="12267" spans="2:2">
      <c r="B12267" s="202"/>
    </row>
    <row r="12268" spans="2:2">
      <c r="B12268" s="202"/>
    </row>
    <row r="12269" spans="2:2">
      <c r="B12269" s="202"/>
    </row>
    <row r="12270" spans="2:2">
      <c r="B12270" s="202"/>
    </row>
    <row r="12271" spans="2:2">
      <c r="B12271" s="202"/>
    </row>
    <row r="12272" spans="2:2">
      <c r="B12272" s="202"/>
    </row>
    <row r="12273" spans="2:2">
      <c r="B12273" s="202"/>
    </row>
    <row r="12274" spans="2:2">
      <c r="B12274" s="202"/>
    </row>
    <row r="12275" spans="2:2">
      <c r="B12275" s="202"/>
    </row>
    <row r="12276" spans="2:2">
      <c r="B12276" s="202"/>
    </row>
    <row r="12277" spans="2:2">
      <c r="B12277" s="202"/>
    </row>
    <row r="12278" spans="2:2">
      <c r="B12278" s="202"/>
    </row>
    <row r="12279" spans="2:2">
      <c r="B12279" s="202"/>
    </row>
    <row r="12280" spans="2:2">
      <c r="B12280" s="202"/>
    </row>
    <row r="12281" spans="2:2">
      <c r="B12281" s="202"/>
    </row>
    <row r="12282" spans="2:2">
      <c r="B12282" s="202"/>
    </row>
    <row r="12283" spans="2:2">
      <c r="B12283" s="202"/>
    </row>
    <row r="12284" spans="2:2">
      <c r="B12284" s="202"/>
    </row>
    <row r="12285" spans="2:2">
      <c r="B12285" s="202"/>
    </row>
    <row r="12286" spans="2:2">
      <c r="B12286" s="202"/>
    </row>
    <row r="12287" spans="2:2">
      <c r="B12287" s="202"/>
    </row>
    <row r="12288" spans="2:2">
      <c r="B12288" s="202"/>
    </row>
    <row r="12289" spans="2:2">
      <c r="B12289" s="202"/>
    </row>
    <row r="12290" spans="2:2">
      <c r="B12290" s="202"/>
    </row>
    <row r="12291" spans="2:2">
      <c r="B12291" s="202"/>
    </row>
    <row r="12292" spans="2:2">
      <c r="B12292" s="202"/>
    </row>
    <row r="12293" spans="2:2">
      <c r="B12293" s="202"/>
    </row>
    <row r="12294" spans="2:2">
      <c r="B12294" s="202"/>
    </row>
    <row r="12295" spans="2:2">
      <c r="B12295" s="202"/>
    </row>
    <row r="12296" spans="2:2">
      <c r="B12296" s="202"/>
    </row>
    <row r="12297" spans="2:2">
      <c r="B12297" s="202"/>
    </row>
    <row r="12298" spans="2:2">
      <c r="B12298" s="202"/>
    </row>
    <row r="12299" spans="2:2">
      <c r="B12299" s="202"/>
    </row>
    <row r="12300" spans="2:2">
      <c r="B12300" s="202"/>
    </row>
    <row r="12301" spans="2:2">
      <c r="B12301" s="202"/>
    </row>
    <row r="12302" spans="2:2">
      <c r="B12302" s="202"/>
    </row>
    <row r="12303" spans="2:2">
      <c r="B12303" s="202"/>
    </row>
    <row r="12304" spans="2:2">
      <c r="B12304" s="202"/>
    </row>
    <row r="12305" spans="2:2">
      <c r="B12305" s="202"/>
    </row>
    <row r="12306" spans="2:2">
      <c r="B12306" s="202"/>
    </row>
    <row r="12307" spans="2:2">
      <c r="B12307" s="202"/>
    </row>
    <row r="12308" spans="2:2">
      <c r="B12308" s="202"/>
    </row>
    <row r="12309" spans="2:2">
      <c r="B12309" s="202"/>
    </row>
    <row r="12310" spans="2:2">
      <c r="B12310" s="202"/>
    </row>
    <row r="12311" spans="2:2">
      <c r="B12311" s="202"/>
    </row>
    <row r="12312" spans="2:2">
      <c r="B12312" s="202"/>
    </row>
    <row r="12313" spans="2:2">
      <c r="B12313" s="202"/>
    </row>
    <row r="12314" spans="2:2">
      <c r="B12314" s="202"/>
    </row>
    <row r="12315" spans="2:2">
      <c r="B12315" s="202"/>
    </row>
    <row r="12316" spans="2:2">
      <c r="B12316" s="202"/>
    </row>
    <row r="12317" spans="2:2">
      <c r="B12317" s="202"/>
    </row>
    <row r="12318" spans="2:2">
      <c r="B12318" s="202"/>
    </row>
    <row r="12319" spans="2:2">
      <c r="B12319" s="202"/>
    </row>
    <row r="12320" spans="2:2">
      <c r="B12320" s="202"/>
    </row>
    <row r="12321" spans="2:2">
      <c r="B12321" s="202"/>
    </row>
    <row r="12322" spans="2:2">
      <c r="B12322" s="202"/>
    </row>
    <row r="12323" spans="2:2">
      <c r="B12323" s="202"/>
    </row>
    <row r="12324" spans="2:2">
      <c r="B12324" s="202"/>
    </row>
    <row r="12325" spans="2:2">
      <c r="B12325" s="202"/>
    </row>
    <row r="12326" spans="2:2">
      <c r="B12326" s="202"/>
    </row>
    <row r="12327" spans="2:2">
      <c r="B12327" s="202"/>
    </row>
    <row r="12328" spans="2:2">
      <c r="B12328" s="202"/>
    </row>
    <row r="12329" spans="2:2">
      <c r="B12329" s="202"/>
    </row>
    <row r="12330" spans="2:2">
      <c r="B12330" s="202"/>
    </row>
    <row r="12331" spans="2:2">
      <c r="B12331" s="202"/>
    </row>
    <row r="12332" spans="2:2">
      <c r="B12332" s="202"/>
    </row>
    <row r="12333" spans="2:2">
      <c r="B12333" s="202"/>
    </row>
    <row r="12334" spans="2:2">
      <c r="B12334" s="202"/>
    </row>
    <row r="12335" spans="2:2">
      <c r="B12335" s="202"/>
    </row>
    <row r="12336" spans="2:2">
      <c r="B12336" s="202"/>
    </row>
    <row r="12337" spans="2:2">
      <c r="B12337" s="202"/>
    </row>
    <row r="12338" spans="2:2">
      <c r="B12338" s="202"/>
    </row>
    <row r="12339" spans="2:2">
      <c r="B12339" s="202"/>
    </row>
    <row r="12340" spans="2:2">
      <c r="B12340" s="202"/>
    </row>
    <row r="12341" spans="2:2">
      <c r="B12341" s="202"/>
    </row>
    <row r="12342" spans="2:2">
      <c r="B12342" s="202"/>
    </row>
    <row r="12343" spans="2:2">
      <c r="B12343" s="202"/>
    </row>
    <row r="12344" spans="2:2">
      <c r="B12344" s="202"/>
    </row>
    <row r="12345" spans="2:2">
      <c r="B12345" s="202"/>
    </row>
    <row r="12346" spans="2:2">
      <c r="B12346" s="202"/>
    </row>
    <row r="12347" spans="2:2">
      <c r="B12347" s="202"/>
    </row>
    <row r="12348" spans="2:2">
      <c r="B12348" s="202"/>
    </row>
    <row r="12349" spans="2:2">
      <c r="B12349" s="202"/>
    </row>
    <row r="12350" spans="2:2">
      <c r="B12350" s="202"/>
    </row>
    <row r="12351" spans="2:2">
      <c r="B12351" s="202"/>
    </row>
    <row r="12352" spans="2:2">
      <c r="B12352" s="202"/>
    </row>
    <row r="12353" spans="2:2">
      <c r="B12353" s="202"/>
    </row>
    <row r="12354" spans="2:2">
      <c r="B12354" s="202"/>
    </row>
    <row r="12355" spans="2:2">
      <c r="B12355" s="202"/>
    </row>
    <row r="12356" spans="2:2">
      <c r="B12356" s="202"/>
    </row>
    <row r="12357" spans="2:2">
      <c r="B12357" s="202"/>
    </row>
    <row r="12358" spans="2:2">
      <c r="B12358" s="202"/>
    </row>
    <row r="12359" spans="2:2">
      <c r="B12359" s="202"/>
    </row>
    <row r="12360" spans="2:2">
      <c r="B12360" s="202"/>
    </row>
    <row r="12361" spans="2:2">
      <c r="B12361" s="202"/>
    </row>
    <row r="12362" spans="2:2">
      <c r="B12362" s="202"/>
    </row>
    <row r="12363" spans="2:2">
      <c r="B12363" s="202"/>
    </row>
    <row r="12364" spans="2:2">
      <c r="B12364" s="202"/>
    </row>
    <row r="12365" spans="2:2">
      <c r="B12365" s="202"/>
    </row>
    <row r="12366" spans="2:2">
      <c r="B12366" s="202"/>
    </row>
    <row r="12367" spans="2:2">
      <c r="B12367" s="202"/>
    </row>
    <row r="12368" spans="2:2">
      <c r="B12368" s="202"/>
    </row>
    <row r="12369" spans="2:2">
      <c r="B12369" s="202"/>
    </row>
    <row r="12370" spans="2:2">
      <c r="B12370" s="202"/>
    </row>
    <row r="12371" spans="2:2">
      <c r="B12371" s="202"/>
    </row>
    <row r="12372" spans="2:2">
      <c r="B12372" s="202"/>
    </row>
    <row r="12373" spans="2:2">
      <c r="B12373" s="202"/>
    </row>
    <row r="12374" spans="2:2">
      <c r="B12374" s="202"/>
    </row>
    <row r="12375" spans="2:2">
      <c r="B12375" s="202"/>
    </row>
    <row r="12376" spans="2:2">
      <c r="B12376" s="202"/>
    </row>
    <row r="12377" spans="2:2">
      <c r="B12377" s="202"/>
    </row>
    <row r="12378" spans="2:2">
      <c r="B12378" s="202"/>
    </row>
    <row r="12379" spans="2:2">
      <c r="B12379" s="202"/>
    </row>
    <row r="12380" spans="2:2">
      <c r="B12380" s="202"/>
    </row>
    <row r="12381" spans="2:2">
      <c r="B12381" s="202"/>
    </row>
    <row r="12382" spans="2:2">
      <c r="B12382" s="202"/>
    </row>
    <row r="12383" spans="2:2">
      <c r="B12383" s="202"/>
    </row>
    <row r="12384" spans="2:2">
      <c r="B12384" s="202"/>
    </row>
    <row r="12385" spans="2:2">
      <c r="B12385" s="202"/>
    </row>
    <row r="12386" spans="2:2">
      <c r="B12386" s="202"/>
    </row>
    <row r="12387" spans="2:2">
      <c r="B12387" s="202"/>
    </row>
    <row r="12388" spans="2:2">
      <c r="B12388" s="202"/>
    </row>
    <row r="12389" spans="2:2">
      <c r="B12389" s="202"/>
    </row>
    <row r="12390" spans="2:2">
      <c r="B12390" s="202"/>
    </row>
    <row r="12391" spans="2:2">
      <c r="B12391" s="202"/>
    </row>
    <row r="12392" spans="2:2">
      <c r="B12392" s="202"/>
    </row>
    <row r="12393" spans="2:2">
      <c r="B12393" s="202"/>
    </row>
    <row r="12394" spans="2:2">
      <c r="B12394" s="202"/>
    </row>
    <row r="12395" spans="2:2">
      <c r="B12395" s="202"/>
    </row>
    <row r="12396" spans="2:2">
      <c r="B12396" s="202"/>
    </row>
    <row r="12397" spans="2:2">
      <c r="B12397" s="202"/>
    </row>
    <row r="12398" spans="2:2">
      <c r="B12398" s="202"/>
    </row>
    <row r="12399" spans="2:2">
      <c r="B12399" s="202"/>
    </row>
    <row r="12400" spans="2:2">
      <c r="B12400" s="202"/>
    </row>
    <row r="12401" spans="2:2">
      <c r="B12401" s="202"/>
    </row>
    <row r="12402" spans="2:2">
      <c r="B12402" s="202"/>
    </row>
    <row r="12403" spans="2:2">
      <c r="B12403" s="202"/>
    </row>
    <row r="12404" spans="2:2">
      <c r="B12404" s="202"/>
    </row>
    <row r="12405" spans="2:2">
      <c r="B12405" s="202"/>
    </row>
    <row r="12406" spans="2:2">
      <c r="B12406" s="202"/>
    </row>
    <row r="12407" spans="2:2">
      <c r="B12407" s="202"/>
    </row>
    <row r="12408" spans="2:2">
      <c r="B12408" s="202"/>
    </row>
    <row r="12409" spans="2:2">
      <c r="B12409" s="202"/>
    </row>
    <row r="12410" spans="2:2">
      <c r="B12410" s="202"/>
    </row>
    <row r="12411" spans="2:2">
      <c r="B12411" s="202"/>
    </row>
    <row r="12412" spans="2:2">
      <c r="B12412" s="202"/>
    </row>
    <row r="12413" spans="2:2">
      <c r="B12413" s="202"/>
    </row>
    <row r="12414" spans="2:2">
      <c r="B12414" s="202"/>
    </row>
    <row r="12415" spans="2:2">
      <c r="B12415" s="202"/>
    </row>
    <row r="12416" spans="2:2">
      <c r="B12416" s="202"/>
    </row>
    <row r="12417" spans="2:2">
      <c r="B12417" s="202"/>
    </row>
    <row r="12418" spans="2:2">
      <c r="B12418" s="202"/>
    </row>
    <row r="12419" spans="2:2">
      <c r="B12419" s="202"/>
    </row>
    <row r="12420" spans="2:2">
      <c r="B12420" s="202"/>
    </row>
    <row r="12421" spans="2:2">
      <c r="B12421" s="202"/>
    </row>
    <row r="12422" spans="2:2">
      <c r="B12422" s="202"/>
    </row>
    <row r="12423" spans="2:2">
      <c r="B12423" s="202"/>
    </row>
    <row r="12424" spans="2:2">
      <c r="B12424" s="202"/>
    </row>
    <row r="12425" spans="2:2">
      <c r="B12425" s="202"/>
    </row>
    <row r="12426" spans="2:2">
      <c r="B12426" s="202"/>
    </row>
    <row r="12427" spans="2:2">
      <c r="B12427" s="202"/>
    </row>
    <row r="12428" spans="2:2">
      <c r="B12428" s="202"/>
    </row>
    <row r="12429" spans="2:2">
      <c r="B12429" s="202"/>
    </row>
    <row r="12430" spans="2:2">
      <c r="B12430" s="202"/>
    </row>
    <row r="12431" spans="2:2">
      <c r="B12431" s="202"/>
    </row>
    <row r="12432" spans="2:2">
      <c r="B12432" s="202"/>
    </row>
    <row r="12433" spans="2:2">
      <c r="B12433" s="202"/>
    </row>
    <row r="12434" spans="2:2">
      <c r="B12434" s="202"/>
    </row>
    <row r="12435" spans="2:2">
      <c r="B12435" s="202"/>
    </row>
    <row r="12436" spans="2:2">
      <c r="B12436" s="202"/>
    </row>
    <row r="12437" spans="2:2">
      <c r="B12437" s="202"/>
    </row>
    <row r="12438" spans="2:2">
      <c r="B12438" s="202"/>
    </row>
    <row r="12439" spans="2:2">
      <c r="B12439" s="202"/>
    </row>
    <row r="12440" spans="2:2">
      <c r="B12440" s="202"/>
    </row>
    <row r="12441" spans="2:2">
      <c r="B12441" s="202"/>
    </row>
    <row r="12442" spans="2:2">
      <c r="B12442" s="202"/>
    </row>
    <row r="12443" spans="2:2">
      <c r="B12443" s="202"/>
    </row>
    <row r="12444" spans="2:2">
      <c r="B12444" s="202"/>
    </row>
    <row r="12445" spans="2:2">
      <c r="B12445" s="202"/>
    </row>
    <row r="12446" spans="2:2">
      <c r="B12446" s="202"/>
    </row>
    <row r="12447" spans="2:2">
      <c r="B12447" s="202"/>
    </row>
    <row r="12448" spans="2:2">
      <c r="B12448" s="202"/>
    </row>
    <row r="12449" spans="2:2">
      <c r="B12449" s="202"/>
    </row>
    <row r="12450" spans="2:2">
      <c r="B12450" s="202"/>
    </row>
    <row r="12451" spans="2:2">
      <c r="B12451" s="202"/>
    </row>
    <row r="12452" spans="2:2">
      <c r="B12452" s="202"/>
    </row>
    <row r="12453" spans="2:2">
      <c r="B12453" s="202"/>
    </row>
    <row r="12454" spans="2:2">
      <c r="B12454" s="202"/>
    </row>
    <row r="12455" spans="2:2">
      <c r="B12455" s="202"/>
    </row>
    <row r="12456" spans="2:2">
      <c r="B12456" s="202"/>
    </row>
    <row r="12457" spans="2:2">
      <c r="B12457" s="202"/>
    </row>
    <row r="12458" spans="2:2">
      <c r="B12458" s="202"/>
    </row>
    <row r="12459" spans="2:2">
      <c r="B12459" s="202"/>
    </row>
    <row r="12460" spans="2:2">
      <c r="B12460" s="202"/>
    </row>
    <row r="12461" spans="2:2">
      <c r="B12461" s="202"/>
    </row>
    <row r="12462" spans="2:2">
      <c r="B12462" s="202"/>
    </row>
    <row r="12463" spans="2:2">
      <c r="B12463" s="202"/>
    </row>
    <row r="12464" spans="2:2">
      <c r="B12464" s="202"/>
    </row>
    <row r="12465" spans="2:2">
      <c r="B12465" s="202"/>
    </row>
    <row r="12466" spans="2:2">
      <c r="B12466" s="202"/>
    </row>
    <row r="12467" spans="2:2">
      <c r="B12467" s="202"/>
    </row>
    <row r="12468" spans="2:2">
      <c r="B12468" s="202"/>
    </row>
    <row r="12469" spans="2:2">
      <c r="B12469" s="202"/>
    </row>
    <row r="12470" spans="2:2">
      <c r="B12470" s="202"/>
    </row>
    <row r="12471" spans="2:2">
      <c r="B12471" s="202"/>
    </row>
    <row r="12472" spans="2:2">
      <c r="B12472" s="202"/>
    </row>
    <row r="12473" spans="2:2">
      <c r="B12473" s="202"/>
    </row>
    <row r="12474" spans="2:2">
      <c r="B12474" s="202"/>
    </row>
    <row r="12475" spans="2:2">
      <c r="B12475" s="202"/>
    </row>
    <row r="12476" spans="2:2">
      <c r="B12476" s="202"/>
    </row>
    <row r="12477" spans="2:2">
      <c r="B12477" s="202"/>
    </row>
    <row r="12478" spans="2:2">
      <c r="B12478" s="202"/>
    </row>
    <row r="12479" spans="2:2">
      <c r="B12479" s="202"/>
    </row>
    <row r="12480" spans="2:2">
      <c r="B12480" s="202"/>
    </row>
    <row r="12481" spans="2:2">
      <c r="B12481" s="202"/>
    </row>
    <row r="12482" spans="2:2">
      <c r="B12482" s="202"/>
    </row>
    <row r="12483" spans="2:2">
      <c r="B12483" s="202"/>
    </row>
    <row r="12484" spans="2:2">
      <c r="B12484" s="202"/>
    </row>
    <row r="12485" spans="2:2">
      <c r="B12485" s="202"/>
    </row>
    <row r="12486" spans="2:2">
      <c r="B12486" s="202"/>
    </row>
    <row r="12487" spans="2:2">
      <c r="B12487" s="202"/>
    </row>
    <row r="12488" spans="2:2">
      <c r="B12488" s="202"/>
    </row>
    <row r="12489" spans="2:2">
      <c r="B12489" s="202"/>
    </row>
    <row r="12490" spans="2:2">
      <c r="B12490" s="202"/>
    </row>
    <row r="12491" spans="2:2">
      <c r="B12491" s="202"/>
    </row>
    <row r="12492" spans="2:2">
      <c r="B12492" s="202"/>
    </row>
    <row r="12493" spans="2:2">
      <c r="B12493" s="202"/>
    </row>
    <row r="12494" spans="2:2">
      <c r="B12494" s="202"/>
    </row>
    <row r="12495" spans="2:2">
      <c r="B12495" s="202"/>
    </row>
    <row r="12496" spans="2:2">
      <c r="B12496" s="202"/>
    </row>
    <row r="12497" spans="2:2">
      <c r="B12497" s="202"/>
    </row>
    <row r="12498" spans="2:2">
      <c r="B12498" s="202"/>
    </row>
    <row r="12499" spans="2:2">
      <c r="B12499" s="202"/>
    </row>
    <row r="12500" spans="2:2">
      <c r="B12500" s="202"/>
    </row>
    <row r="12501" spans="2:2">
      <c r="B12501" s="202"/>
    </row>
    <row r="12502" spans="2:2">
      <c r="B12502" s="202"/>
    </row>
    <row r="12503" spans="2:2">
      <c r="B12503" s="202"/>
    </row>
    <row r="12504" spans="2:2">
      <c r="B12504" s="202"/>
    </row>
    <row r="12505" spans="2:2">
      <c r="B12505" s="202"/>
    </row>
    <row r="12506" spans="2:2">
      <c r="B12506" s="202"/>
    </row>
    <row r="12507" spans="2:2">
      <c r="B12507" s="202"/>
    </row>
    <row r="12508" spans="2:2">
      <c r="B12508" s="202"/>
    </row>
    <row r="12509" spans="2:2">
      <c r="B12509" s="202"/>
    </row>
    <row r="12510" spans="2:2">
      <c r="B12510" s="202"/>
    </row>
    <row r="12511" spans="2:2">
      <c r="B12511" s="202"/>
    </row>
    <row r="12512" spans="2:2">
      <c r="B12512" s="202"/>
    </row>
    <row r="12513" spans="2:2">
      <c r="B12513" s="202"/>
    </row>
    <row r="12514" spans="2:2">
      <c r="B12514" s="202"/>
    </row>
    <row r="12515" spans="2:2">
      <c r="B12515" s="202"/>
    </row>
    <row r="12516" spans="2:2">
      <c r="B12516" s="202"/>
    </row>
    <row r="12517" spans="2:2">
      <c r="B12517" s="202"/>
    </row>
    <row r="12518" spans="2:2">
      <c r="B12518" s="202"/>
    </row>
    <row r="12519" spans="2:2">
      <c r="B12519" s="202"/>
    </row>
    <row r="12520" spans="2:2">
      <c r="B12520" s="202"/>
    </row>
    <row r="12521" spans="2:2">
      <c r="B12521" s="202"/>
    </row>
    <row r="12522" spans="2:2">
      <c r="B12522" s="202"/>
    </row>
    <row r="12523" spans="2:2">
      <c r="B12523" s="202"/>
    </row>
    <row r="12524" spans="2:2">
      <c r="B12524" s="202"/>
    </row>
    <row r="12525" spans="2:2">
      <c r="B12525" s="202"/>
    </row>
    <row r="12526" spans="2:2">
      <c r="B12526" s="202"/>
    </row>
    <row r="12527" spans="2:2">
      <c r="B12527" s="202"/>
    </row>
    <row r="12528" spans="2:2">
      <c r="B12528" s="202"/>
    </row>
    <row r="12529" spans="2:2">
      <c r="B12529" s="202"/>
    </row>
    <row r="12530" spans="2:2">
      <c r="B12530" s="202"/>
    </row>
    <row r="12531" spans="2:2">
      <c r="B12531" s="202"/>
    </row>
    <row r="12532" spans="2:2">
      <c r="B12532" s="202"/>
    </row>
    <row r="12533" spans="2:2">
      <c r="B12533" s="202"/>
    </row>
    <row r="12534" spans="2:2">
      <c r="B12534" s="202"/>
    </row>
    <row r="12535" spans="2:2">
      <c r="B12535" s="202"/>
    </row>
    <row r="12536" spans="2:2">
      <c r="B12536" s="202"/>
    </row>
    <row r="12537" spans="2:2">
      <c r="B12537" s="202"/>
    </row>
    <row r="12538" spans="2:2">
      <c r="B12538" s="202"/>
    </row>
    <row r="12539" spans="2:2">
      <c r="B12539" s="202"/>
    </row>
    <row r="12540" spans="2:2">
      <c r="B12540" s="202"/>
    </row>
    <row r="12541" spans="2:2">
      <c r="B12541" s="202"/>
    </row>
    <row r="12542" spans="2:2">
      <c r="B12542" s="202"/>
    </row>
    <row r="12543" spans="2:2">
      <c r="B12543" s="202"/>
    </row>
    <row r="12544" spans="2:2">
      <c r="B12544" s="202"/>
    </row>
    <row r="12545" spans="2:2">
      <c r="B12545" s="202"/>
    </row>
    <row r="12546" spans="2:2">
      <c r="B12546" s="202"/>
    </row>
    <row r="12547" spans="2:2">
      <c r="B12547" s="202"/>
    </row>
    <row r="12548" spans="2:2">
      <c r="B12548" s="202"/>
    </row>
    <row r="12549" spans="2:2">
      <c r="B12549" s="202"/>
    </row>
    <row r="12550" spans="2:2">
      <c r="B12550" s="202"/>
    </row>
    <row r="12551" spans="2:2">
      <c r="B12551" s="202"/>
    </row>
    <row r="12552" spans="2:2">
      <c r="B12552" s="202"/>
    </row>
    <row r="12553" spans="2:2">
      <c r="B12553" s="202"/>
    </row>
    <row r="12554" spans="2:2">
      <c r="B12554" s="202"/>
    </row>
    <row r="12555" spans="2:2">
      <c r="B12555" s="202"/>
    </row>
    <row r="12556" spans="2:2">
      <c r="B12556" s="202"/>
    </row>
    <row r="12557" spans="2:2">
      <c r="B12557" s="202"/>
    </row>
    <row r="12558" spans="2:2">
      <c r="B12558" s="202"/>
    </row>
    <row r="12559" spans="2:2">
      <c r="B12559" s="202"/>
    </row>
    <row r="12560" spans="2:2">
      <c r="B12560" s="202"/>
    </row>
    <row r="12561" spans="2:2">
      <c r="B12561" s="202"/>
    </row>
    <row r="12562" spans="2:2">
      <c r="B12562" s="202"/>
    </row>
    <row r="12563" spans="2:2">
      <c r="B12563" s="202"/>
    </row>
    <row r="12564" spans="2:2">
      <c r="B12564" s="202"/>
    </row>
    <row r="12565" spans="2:2">
      <c r="B12565" s="202"/>
    </row>
    <row r="12566" spans="2:2">
      <c r="B12566" s="202"/>
    </row>
    <row r="12567" spans="2:2">
      <c r="B12567" s="202"/>
    </row>
    <row r="12568" spans="2:2">
      <c r="B12568" s="202"/>
    </row>
    <row r="12569" spans="2:2">
      <c r="B12569" s="202"/>
    </row>
    <row r="12570" spans="2:2">
      <c r="B12570" s="202"/>
    </row>
    <row r="12571" spans="2:2">
      <c r="B12571" s="202"/>
    </row>
    <row r="12572" spans="2:2">
      <c r="B12572" s="202"/>
    </row>
    <row r="12573" spans="2:2">
      <c r="B12573" s="202"/>
    </row>
    <row r="12574" spans="2:2">
      <c r="B12574" s="202"/>
    </row>
    <row r="12575" spans="2:2">
      <c r="B12575" s="202"/>
    </row>
    <row r="12576" spans="2:2">
      <c r="B12576" s="202"/>
    </row>
    <row r="12577" spans="2:2">
      <c r="B12577" s="202"/>
    </row>
    <row r="12578" spans="2:2">
      <c r="B12578" s="202"/>
    </row>
    <row r="12579" spans="2:2">
      <c r="B12579" s="202"/>
    </row>
    <row r="12580" spans="2:2">
      <c r="B12580" s="202"/>
    </row>
    <row r="12581" spans="2:2">
      <c r="B12581" s="202"/>
    </row>
    <row r="12582" spans="2:2">
      <c r="B12582" s="202"/>
    </row>
    <row r="12583" spans="2:2">
      <c r="B12583" s="202"/>
    </row>
    <row r="12584" spans="2:2">
      <c r="B12584" s="202"/>
    </row>
    <row r="12585" spans="2:2">
      <c r="B12585" s="202"/>
    </row>
    <row r="12586" spans="2:2">
      <c r="B12586" s="202"/>
    </row>
    <row r="12587" spans="2:2">
      <c r="B12587" s="202"/>
    </row>
    <row r="12588" spans="2:2">
      <c r="B12588" s="202"/>
    </row>
    <row r="12589" spans="2:2">
      <c r="B12589" s="202"/>
    </row>
    <row r="12590" spans="2:2">
      <c r="B12590" s="202"/>
    </row>
    <row r="12591" spans="2:2">
      <c r="B12591" s="202"/>
    </row>
    <row r="12592" spans="2:2">
      <c r="B12592" s="202"/>
    </row>
    <row r="12593" spans="2:2">
      <c r="B12593" s="202"/>
    </row>
    <row r="12594" spans="2:2">
      <c r="B12594" s="202"/>
    </row>
    <row r="12595" spans="2:2">
      <c r="B12595" s="202"/>
    </row>
    <row r="12596" spans="2:2">
      <c r="B12596" s="202"/>
    </row>
    <row r="12597" spans="2:2">
      <c r="B12597" s="202"/>
    </row>
    <row r="12598" spans="2:2">
      <c r="B12598" s="202"/>
    </row>
    <row r="12599" spans="2:2">
      <c r="B12599" s="202"/>
    </row>
    <row r="12600" spans="2:2">
      <c r="B12600" s="202"/>
    </row>
    <row r="12601" spans="2:2">
      <c r="B12601" s="202"/>
    </row>
    <row r="12602" spans="2:2">
      <c r="B12602" s="202"/>
    </row>
    <row r="12603" spans="2:2">
      <c r="B12603" s="202"/>
    </row>
    <row r="12604" spans="2:2">
      <c r="B12604" s="202"/>
    </row>
    <row r="12605" spans="2:2">
      <c r="B12605" s="202"/>
    </row>
    <row r="12606" spans="2:2">
      <c r="B12606" s="202"/>
    </row>
    <row r="12607" spans="2:2">
      <c r="B12607" s="202"/>
    </row>
    <row r="12608" spans="2:2">
      <c r="B12608" s="202"/>
    </row>
    <row r="12609" spans="2:2">
      <c r="B12609" s="202"/>
    </row>
    <row r="12610" spans="2:2">
      <c r="B12610" s="202"/>
    </row>
    <row r="12611" spans="2:2">
      <c r="B12611" s="202"/>
    </row>
    <row r="12612" spans="2:2">
      <c r="B12612" s="202"/>
    </row>
    <row r="12613" spans="2:2">
      <c r="B12613" s="202"/>
    </row>
    <row r="12614" spans="2:2">
      <c r="B12614" s="202"/>
    </row>
    <row r="12615" spans="2:2">
      <c r="B12615" s="202"/>
    </row>
    <row r="12616" spans="2:2">
      <c r="B12616" s="202"/>
    </row>
    <row r="12617" spans="2:2">
      <c r="B12617" s="202"/>
    </row>
    <row r="12618" spans="2:2">
      <c r="B12618" s="202"/>
    </row>
    <row r="12619" spans="2:2">
      <c r="B12619" s="202"/>
    </row>
    <row r="12620" spans="2:2">
      <c r="B12620" s="202"/>
    </row>
    <row r="12621" spans="2:2">
      <c r="B12621" s="202"/>
    </row>
    <row r="12622" spans="2:2">
      <c r="B12622" s="202"/>
    </row>
    <row r="12623" spans="2:2">
      <c r="B12623" s="202"/>
    </row>
    <row r="12624" spans="2:2">
      <c r="B12624" s="202"/>
    </row>
    <row r="12625" spans="2:2">
      <c r="B12625" s="202"/>
    </row>
    <row r="12626" spans="2:2">
      <c r="B12626" s="202"/>
    </row>
    <row r="12627" spans="2:2">
      <c r="B12627" s="202"/>
    </row>
    <row r="12628" spans="2:2">
      <c r="B12628" s="202"/>
    </row>
    <row r="12629" spans="2:2">
      <c r="B12629" s="202"/>
    </row>
    <row r="12630" spans="2:2">
      <c r="B12630" s="202"/>
    </row>
    <row r="12631" spans="2:2">
      <c r="B12631" s="202"/>
    </row>
    <row r="12632" spans="2:2">
      <c r="B12632" s="202"/>
    </row>
    <row r="12633" spans="2:2">
      <c r="B12633" s="202"/>
    </row>
    <row r="12634" spans="2:2">
      <c r="B12634" s="202"/>
    </row>
    <row r="12635" spans="2:2">
      <c r="B12635" s="202"/>
    </row>
    <row r="12636" spans="2:2">
      <c r="B12636" s="202"/>
    </row>
    <row r="12637" spans="2:2">
      <c r="B12637" s="202"/>
    </row>
    <row r="12638" spans="2:2">
      <c r="B12638" s="202"/>
    </row>
    <row r="12639" spans="2:2">
      <c r="B12639" s="202"/>
    </row>
    <row r="12640" spans="2:2">
      <c r="B12640" s="202"/>
    </row>
    <row r="12641" spans="2:2">
      <c r="B12641" s="202"/>
    </row>
    <row r="12642" spans="2:2">
      <c r="B12642" s="202"/>
    </row>
    <row r="12643" spans="2:2">
      <c r="B12643" s="202"/>
    </row>
    <row r="12644" spans="2:2">
      <c r="B12644" s="202"/>
    </row>
    <row r="12645" spans="2:2">
      <c r="B12645" s="202"/>
    </row>
    <row r="12646" spans="2:2">
      <c r="B12646" s="202"/>
    </row>
    <row r="12647" spans="2:2">
      <c r="B12647" s="202"/>
    </row>
    <row r="12648" spans="2:2">
      <c r="B12648" s="202"/>
    </row>
    <row r="12649" spans="2:2">
      <c r="B12649" s="202"/>
    </row>
    <row r="12650" spans="2:2">
      <c r="B12650" s="202"/>
    </row>
    <row r="12651" spans="2:2">
      <c r="B12651" s="202"/>
    </row>
    <row r="12652" spans="2:2">
      <c r="B12652" s="202"/>
    </row>
    <row r="12653" spans="2:2">
      <c r="B12653" s="202"/>
    </row>
    <row r="12654" spans="2:2">
      <c r="B12654" s="202"/>
    </row>
    <row r="12655" spans="2:2">
      <c r="B12655" s="202"/>
    </row>
    <row r="12656" spans="2:2">
      <c r="B12656" s="202"/>
    </row>
    <row r="12657" spans="2:2">
      <c r="B12657" s="202"/>
    </row>
    <row r="12658" spans="2:2">
      <c r="B12658" s="202"/>
    </row>
    <row r="12659" spans="2:2">
      <c r="B12659" s="202"/>
    </row>
    <row r="12660" spans="2:2">
      <c r="B12660" s="202"/>
    </row>
    <row r="12661" spans="2:2">
      <c r="B12661" s="202"/>
    </row>
    <row r="12662" spans="2:2">
      <c r="B12662" s="202"/>
    </row>
    <row r="12663" spans="2:2">
      <c r="B12663" s="202"/>
    </row>
    <row r="12664" spans="2:2">
      <c r="B12664" s="202"/>
    </row>
    <row r="12665" spans="2:2">
      <c r="B12665" s="202"/>
    </row>
    <row r="12666" spans="2:2">
      <c r="B12666" s="202"/>
    </row>
    <row r="12667" spans="2:2">
      <c r="B12667" s="202"/>
    </row>
    <row r="12668" spans="2:2">
      <c r="B12668" s="202"/>
    </row>
    <row r="12669" spans="2:2">
      <c r="B12669" s="202"/>
    </row>
    <row r="12670" spans="2:2">
      <c r="B12670" s="202"/>
    </row>
    <row r="12671" spans="2:2">
      <c r="B12671" s="202"/>
    </row>
    <row r="12672" spans="2:2">
      <c r="B12672" s="202"/>
    </row>
    <row r="12673" spans="2:2">
      <c r="B12673" s="202"/>
    </row>
    <row r="12674" spans="2:2">
      <c r="B12674" s="202"/>
    </row>
    <row r="12675" spans="2:2">
      <c r="B12675" s="202"/>
    </row>
    <row r="12676" spans="2:2">
      <c r="B12676" s="202"/>
    </row>
    <row r="12677" spans="2:2">
      <c r="B12677" s="202"/>
    </row>
    <row r="12678" spans="2:2">
      <c r="B12678" s="202"/>
    </row>
    <row r="12679" spans="2:2">
      <c r="B12679" s="202"/>
    </row>
    <row r="12680" spans="2:2">
      <c r="B12680" s="202"/>
    </row>
    <row r="12681" spans="2:2">
      <c r="B12681" s="202"/>
    </row>
    <row r="12682" spans="2:2">
      <c r="B12682" s="202"/>
    </row>
    <row r="12683" spans="2:2">
      <c r="B12683" s="202"/>
    </row>
    <row r="12684" spans="2:2">
      <c r="B12684" s="202"/>
    </row>
    <row r="12685" spans="2:2">
      <c r="B12685" s="202"/>
    </row>
    <row r="12686" spans="2:2">
      <c r="B12686" s="202"/>
    </row>
    <row r="12687" spans="2:2">
      <c r="B12687" s="202"/>
    </row>
    <row r="12688" spans="2:2">
      <c r="B12688" s="202"/>
    </row>
    <row r="12689" spans="2:2">
      <c r="B12689" s="202"/>
    </row>
    <row r="12690" spans="2:2">
      <c r="B12690" s="202"/>
    </row>
    <row r="12691" spans="2:2">
      <c r="B12691" s="202"/>
    </row>
    <row r="12692" spans="2:2">
      <c r="B12692" s="202"/>
    </row>
    <row r="12693" spans="2:2">
      <c r="B12693" s="202"/>
    </row>
    <row r="12694" spans="2:2">
      <c r="B12694" s="202"/>
    </row>
    <row r="12695" spans="2:2">
      <c r="B12695" s="202"/>
    </row>
    <row r="12696" spans="2:2">
      <c r="B12696" s="202"/>
    </row>
    <row r="12697" spans="2:2">
      <c r="B12697" s="202"/>
    </row>
    <row r="12698" spans="2:2">
      <c r="B12698" s="202"/>
    </row>
    <row r="12699" spans="2:2">
      <c r="B12699" s="202"/>
    </row>
    <row r="12700" spans="2:2">
      <c r="B12700" s="202"/>
    </row>
    <row r="12701" spans="2:2">
      <c r="B12701" s="202"/>
    </row>
    <row r="12702" spans="2:2">
      <c r="B12702" s="202"/>
    </row>
    <row r="12703" spans="2:2">
      <c r="B12703" s="202"/>
    </row>
    <row r="12704" spans="2:2">
      <c r="B12704" s="202"/>
    </row>
    <row r="12705" spans="2:2">
      <c r="B12705" s="202"/>
    </row>
    <row r="12706" spans="2:2">
      <c r="B12706" s="202"/>
    </row>
    <row r="12707" spans="2:2">
      <c r="B12707" s="202"/>
    </row>
    <row r="12708" spans="2:2">
      <c r="B12708" s="202"/>
    </row>
    <row r="12709" spans="2:2">
      <c r="B12709" s="202"/>
    </row>
    <row r="12710" spans="2:2">
      <c r="B12710" s="202"/>
    </row>
    <row r="12711" spans="2:2">
      <c r="B12711" s="202"/>
    </row>
    <row r="12712" spans="2:2">
      <c r="B12712" s="202"/>
    </row>
    <row r="12713" spans="2:2">
      <c r="B12713" s="202"/>
    </row>
    <row r="12714" spans="2:2">
      <c r="B12714" s="202"/>
    </row>
    <row r="12715" spans="2:2">
      <c r="B12715" s="202"/>
    </row>
    <row r="12716" spans="2:2">
      <c r="B12716" s="202"/>
    </row>
    <row r="12717" spans="2:2">
      <c r="B12717" s="202"/>
    </row>
    <row r="12718" spans="2:2">
      <c r="B12718" s="202"/>
    </row>
    <row r="12719" spans="2:2">
      <c r="B12719" s="202"/>
    </row>
    <row r="12720" spans="2:2">
      <c r="B12720" s="202"/>
    </row>
    <row r="12721" spans="2:2">
      <c r="B12721" s="202"/>
    </row>
    <row r="12722" spans="2:2">
      <c r="B12722" s="202"/>
    </row>
    <row r="12723" spans="2:2">
      <c r="B12723" s="202"/>
    </row>
    <row r="12724" spans="2:2">
      <c r="B12724" s="202"/>
    </row>
    <row r="12725" spans="2:2">
      <c r="B12725" s="202"/>
    </row>
    <row r="12726" spans="2:2">
      <c r="B12726" s="202"/>
    </row>
    <row r="12727" spans="2:2">
      <c r="B12727" s="202"/>
    </row>
    <row r="12728" spans="2:2">
      <c r="B12728" s="202"/>
    </row>
    <row r="12729" spans="2:2">
      <c r="B12729" s="202"/>
    </row>
    <row r="12730" spans="2:2">
      <c r="B12730" s="202"/>
    </row>
    <row r="12731" spans="2:2">
      <c r="B12731" s="202"/>
    </row>
    <row r="12732" spans="2:2">
      <c r="B12732" s="202"/>
    </row>
    <row r="12733" spans="2:2">
      <c r="B12733" s="202"/>
    </row>
    <row r="12734" spans="2:2">
      <c r="B12734" s="202"/>
    </row>
    <row r="12735" spans="2:2">
      <c r="B12735" s="202"/>
    </row>
    <row r="12736" spans="2:2">
      <c r="B12736" s="202"/>
    </row>
    <row r="12737" spans="2:2">
      <c r="B12737" s="202"/>
    </row>
    <row r="12738" spans="2:2">
      <c r="B12738" s="202"/>
    </row>
    <row r="12739" spans="2:2">
      <c r="B12739" s="202"/>
    </row>
    <row r="12740" spans="2:2">
      <c r="B12740" s="202"/>
    </row>
    <row r="12741" spans="2:2">
      <c r="B12741" s="202"/>
    </row>
    <row r="12742" spans="2:2">
      <c r="B12742" s="202"/>
    </row>
    <row r="12743" spans="2:2">
      <c r="B12743" s="202"/>
    </row>
    <row r="12744" spans="2:2">
      <c r="B12744" s="202"/>
    </row>
    <row r="12745" spans="2:2">
      <c r="B12745" s="202"/>
    </row>
    <row r="12746" spans="2:2">
      <c r="B12746" s="202"/>
    </row>
    <row r="12747" spans="2:2">
      <c r="B12747" s="202"/>
    </row>
    <row r="12748" spans="2:2">
      <c r="B12748" s="202"/>
    </row>
    <row r="12749" spans="2:2">
      <c r="B12749" s="202"/>
    </row>
    <row r="12750" spans="2:2">
      <c r="B12750" s="202"/>
    </row>
    <row r="12751" spans="2:2">
      <c r="B12751" s="202"/>
    </row>
    <row r="12752" spans="2:2">
      <c r="B12752" s="202"/>
    </row>
    <row r="12753" spans="2:2">
      <c r="B12753" s="202"/>
    </row>
    <row r="12754" spans="2:2">
      <c r="B12754" s="202"/>
    </row>
    <row r="12755" spans="2:2">
      <c r="B12755" s="202"/>
    </row>
    <row r="12756" spans="2:2">
      <c r="B12756" s="202"/>
    </row>
    <row r="12757" spans="2:2">
      <c r="B12757" s="202"/>
    </row>
    <row r="12758" spans="2:2">
      <c r="B12758" s="202"/>
    </row>
    <row r="12759" spans="2:2">
      <c r="B12759" s="202"/>
    </row>
    <row r="12760" spans="2:2">
      <c r="B12760" s="202"/>
    </row>
    <row r="12761" spans="2:2">
      <c r="B12761" s="202"/>
    </row>
    <row r="12762" spans="2:2">
      <c r="B12762" s="202"/>
    </row>
    <row r="12763" spans="2:2">
      <c r="B12763" s="202"/>
    </row>
    <row r="12764" spans="2:2">
      <c r="B12764" s="202"/>
    </row>
    <row r="12765" spans="2:2">
      <c r="B12765" s="202"/>
    </row>
    <row r="12766" spans="2:2">
      <c r="B12766" s="202"/>
    </row>
    <row r="12767" spans="2:2">
      <c r="B12767" s="202"/>
    </row>
    <row r="12768" spans="2:2">
      <c r="B12768" s="202"/>
    </row>
    <row r="12769" spans="2:2">
      <c r="B12769" s="202"/>
    </row>
    <row r="12770" spans="2:2">
      <c r="B12770" s="202"/>
    </row>
    <row r="12771" spans="2:2">
      <c r="B12771" s="202"/>
    </row>
    <row r="12772" spans="2:2">
      <c r="B12772" s="202"/>
    </row>
    <row r="12773" spans="2:2">
      <c r="B12773" s="202"/>
    </row>
    <row r="12774" spans="2:2">
      <c r="B12774" s="202"/>
    </row>
    <row r="12775" spans="2:2">
      <c r="B12775" s="202"/>
    </row>
    <row r="12776" spans="2:2">
      <c r="B12776" s="202"/>
    </row>
    <row r="12777" spans="2:2">
      <c r="B12777" s="202"/>
    </row>
    <row r="12778" spans="2:2">
      <c r="B12778" s="202"/>
    </row>
    <row r="12779" spans="2:2">
      <c r="B12779" s="202"/>
    </row>
    <row r="12780" spans="2:2">
      <c r="B12780" s="202"/>
    </row>
    <row r="12781" spans="2:2">
      <c r="B12781" s="202"/>
    </row>
    <row r="12782" spans="2:2">
      <c r="B12782" s="202"/>
    </row>
    <row r="12783" spans="2:2">
      <c r="B12783" s="202"/>
    </row>
    <row r="12784" spans="2:2">
      <c r="B12784" s="202"/>
    </row>
    <row r="12785" spans="2:2">
      <c r="B12785" s="202"/>
    </row>
    <row r="12786" spans="2:2">
      <c r="B12786" s="202"/>
    </row>
    <row r="12787" spans="2:2">
      <c r="B12787" s="202"/>
    </row>
    <row r="12788" spans="2:2">
      <c r="B12788" s="202"/>
    </row>
    <row r="12789" spans="2:2">
      <c r="B12789" s="202"/>
    </row>
    <row r="12790" spans="2:2">
      <c r="B12790" s="202"/>
    </row>
    <row r="12791" spans="2:2">
      <c r="B12791" s="202"/>
    </row>
    <row r="12792" spans="2:2">
      <c r="B12792" s="202"/>
    </row>
    <row r="12793" spans="2:2">
      <c r="B12793" s="202"/>
    </row>
    <row r="12794" spans="2:2">
      <c r="B12794" s="202"/>
    </row>
    <row r="12795" spans="2:2">
      <c r="B12795" s="202"/>
    </row>
    <row r="12796" spans="2:2">
      <c r="B12796" s="202"/>
    </row>
    <row r="12797" spans="2:2">
      <c r="B12797" s="202"/>
    </row>
    <row r="12798" spans="2:2">
      <c r="B12798" s="202"/>
    </row>
    <row r="12799" spans="2:2">
      <c r="B12799" s="202"/>
    </row>
    <row r="12800" spans="2:2">
      <c r="B12800" s="202"/>
    </row>
    <row r="12801" spans="2:2">
      <c r="B12801" s="202"/>
    </row>
    <row r="12802" spans="2:2">
      <c r="B12802" s="202"/>
    </row>
    <row r="12803" spans="2:2">
      <c r="B12803" s="202"/>
    </row>
    <row r="12804" spans="2:2">
      <c r="B12804" s="202"/>
    </row>
    <row r="12805" spans="2:2">
      <c r="B12805" s="202"/>
    </row>
    <row r="12806" spans="2:2">
      <c r="B12806" s="202"/>
    </row>
    <row r="12807" spans="2:2">
      <c r="B12807" s="202"/>
    </row>
    <row r="12808" spans="2:2">
      <c r="B12808" s="202"/>
    </row>
    <row r="12809" spans="2:2">
      <c r="B12809" s="202"/>
    </row>
    <row r="12810" spans="2:2">
      <c r="B12810" s="202"/>
    </row>
    <row r="12811" spans="2:2">
      <c r="B12811" s="202"/>
    </row>
    <row r="12812" spans="2:2">
      <c r="B12812" s="202"/>
    </row>
    <row r="12813" spans="2:2">
      <c r="B12813" s="202"/>
    </row>
    <row r="12814" spans="2:2">
      <c r="B12814" s="202"/>
    </row>
    <row r="12815" spans="2:2">
      <c r="B12815" s="202"/>
    </row>
    <row r="12816" spans="2:2">
      <c r="B12816" s="202"/>
    </row>
    <row r="12817" spans="2:2">
      <c r="B12817" s="202"/>
    </row>
    <row r="12818" spans="2:2">
      <c r="B12818" s="202"/>
    </row>
    <row r="12819" spans="2:2">
      <c r="B12819" s="202"/>
    </row>
    <row r="12820" spans="2:2">
      <c r="B12820" s="202"/>
    </row>
    <row r="12821" spans="2:2">
      <c r="B12821" s="202"/>
    </row>
    <row r="12822" spans="2:2">
      <c r="B12822" s="202"/>
    </row>
    <row r="12823" spans="2:2">
      <c r="B12823" s="202"/>
    </row>
    <row r="12824" spans="2:2">
      <c r="B12824" s="202"/>
    </row>
    <row r="12825" spans="2:2">
      <c r="B12825" s="202"/>
    </row>
    <row r="12826" spans="2:2">
      <c r="B12826" s="202"/>
    </row>
    <row r="12827" spans="2:2">
      <c r="B12827" s="202"/>
    </row>
    <row r="12828" spans="2:2">
      <c r="B12828" s="202"/>
    </row>
    <row r="12829" spans="2:2">
      <c r="B12829" s="202"/>
    </row>
    <row r="12830" spans="2:2">
      <c r="B12830" s="202"/>
    </row>
    <row r="12831" spans="2:2">
      <c r="B12831" s="202"/>
    </row>
    <row r="12832" spans="2:2">
      <c r="B12832" s="202"/>
    </row>
    <row r="12833" spans="2:2">
      <c r="B12833" s="202"/>
    </row>
    <row r="12834" spans="2:2">
      <c r="B12834" s="202"/>
    </row>
    <row r="12835" spans="2:2">
      <c r="B12835" s="202"/>
    </row>
    <row r="12836" spans="2:2">
      <c r="B12836" s="202"/>
    </row>
    <row r="12837" spans="2:2">
      <c r="B12837" s="202"/>
    </row>
    <row r="12838" spans="2:2">
      <c r="B12838" s="202"/>
    </row>
    <row r="12839" spans="2:2">
      <c r="B12839" s="202"/>
    </row>
    <row r="12840" spans="2:2">
      <c r="B12840" s="202"/>
    </row>
    <row r="12841" spans="2:2">
      <c r="B12841" s="202"/>
    </row>
    <row r="12842" spans="2:2">
      <c r="B12842" s="202"/>
    </row>
    <row r="12843" spans="2:2">
      <c r="B12843" s="202"/>
    </row>
    <row r="12844" spans="2:2">
      <c r="B12844" s="202"/>
    </row>
    <row r="12845" spans="2:2">
      <c r="B12845" s="202"/>
    </row>
    <row r="12846" spans="2:2">
      <c r="B12846" s="202"/>
    </row>
    <row r="12847" spans="2:2">
      <c r="B12847" s="202"/>
    </row>
    <row r="12848" spans="2:2">
      <c r="B12848" s="202"/>
    </row>
    <row r="12849" spans="2:2">
      <c r="B12849" s="202"/>
    </row>
    <row r="12850" spans="2:2">
      <c r="B12850" s="202"/>
    </row>
    <row r="12851" spans="2:2">
      <c r="B12851" s="202"/>
    </row>
    <row r="12852" spans="2:2">
      <c r="B12852" s="202"/>
    </row>
    <row r="12853" spans="2:2">
      <c r="B12853" s="202"/>
    </row>
    <row r="12854" spans="2:2">
      <c r="B12854" s="202"/>
    </row>
    <row r="12855" spans="2:2">
      <c r="B12855" s="202"/>
    </row>
    <row r="12856" spans="2:2">
      <c r="B12856" s="202"/>
    </row>
    <row r="12857" spans="2:2">
      <c r="B12857" s="202"/>
    </row>
    <row r="12858" spans="2:2">
      <c r="B12858" s="202"/>
    </row>
    <row r="12859" spans="2:2">
      <c r="B12859" s="202"/>
    </row>
    <row r="12860" spans="2:2">
      <c r="B12860" s="202"/>
    </row>
    <row r="12861" spans="2:2">
      <c r="B12861" s="202"/>
    </row>
    <row r="12862" spans="2:2">
      <c r="B12862" s="202"/>
    </row>
    <row r="12863" spans="2:2">
      <c r="B12863" s="202"/>
    </row>
    <row r="12864" spans="2:2">
      <c r="B12864" s="202"/>
    </row>
    <row r="12865" spans="2:2">
      <c r="B12865" s="202"/>
    </row>
    <row r="12866" spans="2:2">
      <c r="B12866" s="202"/>
    </row>
    <row r="12867" spans="2:2">
      <c r="B12867" s="202"/>
    </row>
    <row r="12868" spans="2:2">
      <c r="B12868" s="202"/>
    </row>
    <row r="12869" spans="2:2">
      <c r="B12869" s="202"/>
    </row>
    <row r="12870" spans="2:2">
      <c r="B12870" s="202"/>
    </row>
    <row r="12871" spans="2:2">
      <c r="B12871" s="202"/>
    </row>
    <row r="12872" spans="2:2">
      <c r="B12872" s="202"/>
    </row>
    <row r="12873" spans="2:2">
      <c r="B12873" s="202"/>
    </row>
    <row r="12874" spans="2:2">
      <c r="B12874" s="202"/>
    </row>
    <row r="12875" spans="2:2">
      <c r="B12875" s="202"/>
    </row>
    <row r="12876" spans="2:2">
      <c r="B12876" s="202"/>
    </row>
    <row r="12877" spans="2:2">
      <c r="B12877" s="202"/>
    </row>
    <row r="12878" spans="2:2">
      <c r="B12878" s="202"/>
    </row>
    <row r="12879" spans="2:2">
      <c r="B12879" s="202"/>
    </row>
    <row r="12880" spans="2:2">
      <c r="B12880" s="202"/>
    </row>
    <row r="12881" spans="2:2">
      <c r="B12881" s="202"/>
    </row>
    <row r="12882" spans="2:2">
      <c r="B12882" s="202"/>
    </row>
    <row r="12883" spans="2:2">
      <c r="B12883" s="202"/>
    </row>
    <row r="12884" spans="2:2">
      <c r="B12884" s="202"/>
    </row>
    <row r="12885" spans="2:2">
      <c r="B12885" s="202"/>
    </row>
    <row r="12886" spans="2:2">
      <c r="B12886" s="202"/>
    </row>
    <row r="12887" spans="2:2">
      <c r="B12887" s="202"/>
    </row>
    <row r="12888" spans="2:2">
      <c r="B12888" s="202"/>
    </row>
    <row r="12889" spans="2:2">
      <c r="B12889" s="202"/>
    </row>
    <row r="12890" spans="2:2">
      <c r="B12890" s="202"/>
    </row>
    <row r="12891" spans="2:2">
      <c r="B12891" s="202"/>
    </row>
    <row r="12892" spans="2:2">
      <c r="B12892" s="202"/>
    </row>
    <row r="12893" spans="2:2">
      <c r="B12893" s="202"/>
    </row>
    <row r="12894" spans="2:2">
      <c r="B12894" s="202"/>
    </row>
    <row r="12895" spans="2:2">
      <c r="B12895" s="202"/>
    </row>
    <row r="12896" spans="2:2">
      <c r="B12896" s="202"/>
    </row>
    <row r="12897" spans="2:2">
      <c r="B12897" s="202"/>
    </row>
    <row r="12898" spans="2:2">
      <c r="B12898" s="202"/>
    </row>
    <row r="12899" spans="2:2">
      <c r="B12899" s="202"/>
    </row>
    <row r="12900" spans="2:2">
      <c r="B12900" s="202"/>
    </row>
    <row r="12901" spans="2:2">
      <c r="B12901" s="202"/>
    </row>
    <row r="12902" spans="2:2">
      <c r="B12902" s="202"/>
    </row>
    <row r="12903" spans="2:2">
      <c r="B12903" s="202"/>
    </row>
    <row r="12904" spans="2:2">
      <c r="B12904" s="202"/>
    </row>
    <row r="12905" spans="2:2">
      <c r="B12905" s="202"/>
    </row>
    <row r="12906" spans="2:2">
      <c r="B12906" s="202"/>
    </row>
    <row r="12907" spans="2:2">
      <c r="B12907" s="202"/>
    </row>
    <row r="12908" spans="2:2">
      <c r="B12908" s="202"/>
    </row>
    <row r="12909" spans="2:2">
      <c r="B12909" s="202"/>
    </row>
    <row r="12910" spans="2:2">
      <c r="B12910" s="202"/>
    </row>
    <row r="12911" spans="2:2">
      <c r="B12911" s="202"/>
    </row>
    <row r="12912" spans="2:2">
      <c r="B12912" s="202"/>
    </row>
    <row r="12913" spans="2:2">
      <c r="B12913" s="202"/>
    </row>
    <row r="12914" spans="2:2">
      <c r="B12914" s="202"/>
    </row>
    <row r="12915" spans="2:2">
      <c r="B12915" s="202"/>
    </row>
    <row r="12916" spans="2:2">
      <c r="B12916" s="202"/>
    </row>
    <row r="12917" spans="2:2">
      <c r="B12917" s="202"/>
    </row>
    <row r="12918" spans="2:2">
      <c r="B12918" s="202"/>
    </row>
    <row r="12919" spans="2:2">
      <c r="B12919" s="202"/>
    </row>
    <row r="12920" spans="2:2">
      <c r="B12920" s="202"/>
    </row>
    <row r="12921" spans="2:2">
      <c r="B12921" s="202"/>
    </row>
    <row r="12922" spans="2:2">
      <c r="B12922" s="202"/>
    </row>
    <row r="12923" spans="2:2">
      <c r="B12923" s="202"/>
    </row>
    <row r="12924" spans="2:2">
      <c r="B12924" s="202"/>
    </row>
    <row r="12925" spans="2:2">
      <c r="B12925" s="202"/>
    </row>
    <row r="12926" spans="2:2">
      <c r="B12926" s="202"/>
    </row>
    <row r="12927" spans="2:2">
      <c r="B12927" s="202"/>
    </row>
    <row r="12928" spans="2:2">
      <c r="B12928" s="202"/>
    </row>
    <row r="12929" spans="2:2">
      <c r="B12929" s="202"/>
    </row>
    <row r="12930" spans="2:2">
      <c r="B12930" s="202"/>
    </row>
    <row r="12931" spans="2:2">
      <c r="B12931" s="202"/>
    </row>
    <row r="12932" spans="2:2">
      <c r="B12932" s="202"/>
    </row>
    <row r="12933" spans="2:2">
      <c r="B12933" s="202"/>
    </row>
    <row r="12934" spans="2:2">
      <c r="B12934" s="202"/>
    </row>
    <row r="12935" spans="2:2">
      <c r="B12935" s="202"/>
    </row>
    <row r="12936" spans="2:2">
      <c r="B12936" s="202"/>
    </row>
    <row r="12937" spans="2:2">
      <c r="B12937" s="202"/>
    </row>
    <row r="12938" spans="2:2">
      <c r="B12938" s="202"/>
    </row>
    <row r="12939" spans="2:2">
      <c r="B12939" s="202"/>
    </row>
    <row r="12940" spans="2:2">
      <c r="B12940" s="202"/>
    </row>
    <row r="12941" spans="2:2">
      <c r="B12941" s="202"/>
    </row>
    <row r="12942" spans="2:2">
      <c r="B12942" s="202"/>
    </row>
    <row r="12943" spans="2:2">
      <c r="B12943" s="202"/>
    </row>
    <row r="12944" spans="2:2">
      <c r="B12944" s="202"/>
    </row>
    <row r="12945" spans="2:2">
      <c r="B12945" s="202"/>
    </row>
    <row r="12946" spans="2:2">
      <c r="B12946" s="202"/>
    </row>
    <row r="12947" spans="2:2">
      <c r="B12947" s="202"/>
    </row>
    <row r="12948" spans="2:2">
      <c r="B12948" s="202"/>
    </row>
    <row r="12949" spans="2:2">
      <c r="B12949" s="202"/>
    </row>
    <row r="12950" spans="2:2">
      <c r="B12950" s="202"/>
    </row>
    <row r="12951" spans="2:2">
      <c r="B12951" s="202"/>
    </row>
    <row r="12952" spans="2:2">
      <c r="B12952" s="202"/>
    </row>
    <row r="12953" spans="2:2">
      <c r="B12953" s="202"/>
    </row>
    <row r="12954" spans="2:2">
      <c r="B12954" s="202"/>
    </row>
    <row r="12955" spans="2:2">
      <c r="B12955" s="202"/>
    </row>
    <row r="12956" spans="2:2">
      <c r="B12956" s="202"/>
    </row>
    <row r="12957" spans="2:2">
      <c r="B12957" s="202"/>
    </row>
    <row r="12958" spans="2:2">
      <c r="B12958" s="202"/>
    </row>
    <row r="12959" spans="2:2">
      <c r="B12959" s="202"/>
    </row>
    <row r="12960" spans="2:2">
      <c r="B12960" s="202"/>
    </row>
    <row r="12961" spans="2:2">
      <c r="B12961" s="202"/>
    </row>
    <row r="12962" spans="2:2">
      <c r="B12962" s="202"/>
    </row>
    <row r="12963" spans="2:2">
      <c r="B12963" s="202"/>
    </row>
    <row r="12964" spans="2:2">
      <c r="B12964" s="202"/>
    </row>
    <row r="12965" spans="2:2">
      <c r="B12965" s="202"/>
    </row>
    <row r="12966" spans="2:2">
      <c r="B12966" s="202"/>
    </row>
    <row r="12967" spans="2:2">
      <c r="B12967" s="202"/>
    </row>
    <row r="12968" spans="2:2">
      <c r="B12968" s="202"/>
    </row>
    <row r="12969" spans="2:2">
      <c r="B12969" s="202"/>
    </row>
    <row r="12970" spans="2:2">
      <c r="B12970" s="202"/>
    </row>
    <row r="12971" spans="2:2">
      <c r="B12971" s="202"/>
    </row>
    <row r="12972" spans="2:2">
      <c r="B12972" s="202"/>
    </row>
    <row r="12973" spans="2:2">
      <c r="B12973" s="202"/>
    </row>
    <row r="12974" spans="2:2">
      <c r="B12974" s="202"/>
    </row>
    <row r="12975" spans="2:2">
      <c r="B12975" s="202"/>
    </row>
    <row r="12976" spans="2:2">
      <c r="B12976" s="202"/>
    </row>
    <row r="12977" spans="2:2">
      <c r="B12977" s="202"/>
    </row>
    <row r="12978" spans="2:2">
      <c r="B12978" s="202"/>
    </row>
    <row r="12979" spans="2:2">
      <c r="B12979" s="202"/>
    </row>
    <row r="12980" spans="2:2">
      <c r="B12980" s="202"/>
    </row>
    <row r="12981" spans="2:2">
      <c r="B12981" s="202"/>
    </row>
    <row r="12982" spans="2:2">
      <c r="B12982" s="202"/>
    </row>
    <row r="12983" spans="2:2">
      <c r="B12983" s="202"/>
    </row>
    <row r="12984" spans="2:2">
      <c r="B12984" s="202"/>
    </row>
    <row r="12985" spans="2:2">
      <c r="B12985" s="202"/>
    </row>
    <row r="12986" spans="2:2">
      <c r="B12986" s="202"/>
    </row>
    <row r="12987" spans="2:2">
      <c r="B12987" s="202"/>
    </row>
    <row r="12988" spans="2:2">
      <c r="B12988" s="202"/>
    </row>
    <row r="12989" spans="2:2">
      <c r="B12989" s="202"/>
    </row>
    <row r="12990" spans="2:2">
      <c r="B12990" s="202"/>
    </row>
    <row r="12991" spans="2:2">
      <c r="B12991" s="202"/>
    </row>
    <row r="12992" spans="2:2">
      <c r="B12992" s="202"/>
    </row>
    <row r="12993" spans="2:2">
      <c r="B12993" s="202"/>
    </row>
    <row r="12994" spans="2:2">
      <c r="B12994" s="202"/>
    </row>
    <row r="12995" spans="2:2">
      <c r="B12995" s="202"/>
    </row>
    <row r="12996" spans="2:2">
      <c r="B12996" s="202"/>
    </row>
    <row r="12997" spans="2:2">
      <c r="B12997" s="202"/>
    </row>
    <row r="12998" spans="2:2">
      <c r="B12998" s="202"/>
    </row>
    <row r="12999" spans="2:2">
      <c r="B12999" s="202"/>
    </row>
    <row r="13000" spans="2:2">
      <c r="B13000" s="202"/>
    </row>
    <row r="13001" spans="2:2">
      <c r="B13001" s="202"/>
    </row>
    <row r="13002" spans="2:2">
      <c r="B13002" s="202"/>
    </row>
    <row r="13003" spans="2:2">
      <c r="B13003" s="202"/>
    </row>
    <row r="13004" spans="2:2">
      <c r="B13004" s="202"/>
    </row>
    <row r="13005" spans="2:2">
      <c r="B13005" s="202"/>
    </row>
    <row r="13006" spans="2:2">
      <c r="B13006" s="202"/>
    </row>
    <row r="13007" spans="2:2">
      <c r="B13007" s="202"/>
    </row>
    <row r="13008" spans="2:2">
      <c r="B13008" s="202"/>
    </row>
    <row r="13009" spans="2:2">
      <c r="B13009" s="202"/>
    </row>
    <row r="13010" spans="2:2">
      <c r="B13010" s="202"/>
    </row>
    <row r="13011" spans="2:2">
      <c r="B13011" s="202"/>
    </row>
    <row r="13012" spans="2:2">
      <c r="B13012" s="202"/>
    </row>
    <row r="13013" spans="2:2">
      <c r="B13013" s="202"/>
    </row>
    <row r="13014" spans="2:2">
      <c r="B13014" s="202"/>
    </row>
    <row r="13015" spans="2:2">
      <c r="B13015" s="202"/>
    </row>
    <row r="13016" spans="2:2">
      <c r="B13016" s="202"/>
    </row>
    <row r="13017" spans="2:2">
      <c r="B13017" s="202"/>
    </row>
    <row r="13018" spans="2:2">
      <c r="B13018" s="202"/>
    </row>
    <row r="13019" spans="2:2">
      <c r="B13019" s="202"/>
    </row>
    <row r="13020" spans="2:2">
      <c r="B13020" s="202"/>
    </row>
    <row r="13021" spans="2:2">
      <c r="B13021" s="202"/>
    </row>
    <row r="13022" spans="2:2">
      <c r="B13022" s="202"/>
    </row>
    <row r="13023" spans="2:2">
      <c r="B13023" s="202"/>
    </row>
    <row r="13024" spans="2:2">
      <c r="B13024" s="202"/>
    </row>
    <row r="13025" spans="2:2">
      <c r="B13025" s="202"/>
    </row>
    <row r="13026" spans="2:2">
      <c r="B13026" s="202"/>
    </row>
    <row r="13027" spans="2:2">
      <c r="B13027" s="202"/>
    </row>
    <row r="13028" spans="2:2">
      <c r="B13028" s="202"/>
    </row>
    <row r="13029" spans="2:2">
      <c r="B13029" s="202"/>
    </row>
    <row r="13030" spans="2:2">
      <c r="B13030" s="202"/>
    </row>
    <row r="13031" spans="2:2">
      <c r="B13031" s="202"/>
    </row>
    <row r="13032" spans="2:2">
      <c r="B13032" s="202"/>
    </row>
    <row r="13033" spans="2:2">
      <c r="B13033" s="202"/>
    </row>
    <row r="13034" spans="2:2">
      <c r="B13034" s="202"/>
    </row>
    <row r="13035" spans="2:2">
      <c r="B13035" s="202"/>
    </row>
    <row r="13036" spans="2:2">
      <c r="B13036" s="202"/>
    </row>
    <row r="13037" spans="2:2">
      <c r="B13037" s="202"/>
    </row>
    <row r="13038" spans="2:2">
      <c r="B13038" s="202"/>
    </row>
    <row r="13039" spans="2:2">
      <c r="B13039" s="202"/>
    </row>
    <row r="13040" spans="2:2">
      <c r="B13040" s="202"/>
    </row>
    <row r="13041" spans="2:2">
      <c r="B13041" s="202"/>
    </row>
    <row r="13042" spans="2:2">
      <c r="B13042" s="202"/>
    </row>
    <row r="13043" spans="2:2">
      <c r="B13043" s="202"/>
    </row>
    <row r="13044" spans="2:2">
      <c r="B13044" s="202"/>
    </row>
    <row r="13045" spans="2:2">
      <c r="B13045" s="202"/>
    </row>
    <row r="13046" spans="2:2">
      <c r="B13046" s="202"/>
    </row>
    <row r="13047" spans="2:2">
      <c r="B13047" s="202"/>
    </row>
    <row r="13048" spans="2:2">
      <c r="B13048" s="202"/>
    </row>
    <row r="13049" spans="2:2">
      <c r="B13049" s="202"/>
    </row>
    <row r="13050" spans="2:2">
      <c r="B13050" s="202"/>
    </row>
    <row r="13051" spans="2:2">
      <c r="B13051" s="202"/>
    </row>
    <row r="13052" spans="2:2">
      <c r="B13052" s="202"/>
    </row>
    <row r="13053" spans="2:2">
      <c r="B13053" s="202"/>
    </row>
    <row r="13054" spans="2:2">
      <c r="B13054" s="202"/>
    </row>
    <row r="13055" spans="2:2">
      <c r="B13055" s="202"/>
    </row>
    <row r="13056" spans="2:2">
      <c r="B13056" s="202"/>
    </row>
    <row r="13057" spans="2:2">
      <c r="B13057" s="202"/>
    </row>
    <row r="13058" spans="2:2">
      <c r="B13058" s="202"/>
    </row>
    <row r="13059" spans="2:2">
      <c r="B13059" s="202"/>
    </row>
    <row r="13060" spans="2:2">
      <c r="B13060" s="202"/>
    </row>
    <row r="13061" spans="2:2">
      <c r="B13061" s="202"/>
    </row>
    <row r="13062" spans="2:2">
      <c r="B13062" s="202"/>
    </row>
    <row r="13063" spans="2:2">
      <c r="B13063" s="202"/>
    </row>
    <row r="13064" spans="2:2">
      <c r="B13064" s="202"/>
    </row>
    <row r="13065" spans="2:2">
      <c r="B13065" s="202"/>
    </row>
    <row r="13066" spans="2:2">
      <c r="B13066" s="202"/>
    </row>
    <row r="13067" spans="2:2">
      <c r="B13067" s="202"/>
    </row>
    <row r="13068" spans="2:2">
      <c r="B13068" s="202"/>
    </row>
    <row r="13069" spans="2:2">
      <c r="B13069" s="202"/>
    </row>
    <row r="13070" spans="2:2">
      <c r="B13070" s="202"/>
    </row>
    <row r="13071" spans="2:2">
      <c r="B13071" s="202"/>
    </row>
    <row r="13072" spans="2:2">
      <c r="B13072" s="202"/>
    </row>
    <row r="13073" spans="2:2">
      <c r="B13073" s="202"/>
    </row>
    <row r="13074" spans="2:2">
      <c r="B13074" s="202"/>
    </row>
    <row r="13075" spans="2:2">
      <c r="B13075" s="202"/>
    </row>
    <row r="13076" spans="2:2">
      <c r="B13076" s="202"/>
    </row>
    <row r="13077" spans="2:2">
      <c r="B13077" s="202"/>
    </row>
    <row r="13078" spans="2:2">
      <c r="B13078" s="202"/>
    </row>
    <row r="13079" spans="2:2">
      <c r="B13079" s="202"/>
    </row>
    <row r="13080" spans="2:2">
      <c r="B13080" s="202"/>
    </row>
    <row r="13081" spans="2:2">
      <c r="B13081" s="202"/>
    </row>
    <row r="13082" spans="2:2">
      <c r="B13082" s="202"/>
    </row>
    <row r="13083" spans="2:2">
      <c r="B13083" s="202"/>
    </row>
    <row r="13084" spans="2:2">
      <c r="B13084" s="202"/>
    </row>
    <row r="13085" spans="2:2">
      <c r="B13085" s="202"/>
    </row>
    <row r="13086" spans="2:2">
      <c r="B13086" s="202"/>
    </row>
    <row r="13087" spans="2:2">
      <c r="B13087" s="202"/>
    </row>
    <row r="13088" spans="2:2">
      <c r="B13088" s="202"/>
    </row>
    <row r="13089" spans="2:2">
      <c r="B13089" s="202"/>
    </row>
    <row r="13090" spans="2:2">
      <c r="B13090" s="202"/>
    </row>
    <row r="13091" spans="2:2">
      <c r="B13091" s="202"/>
    </row>
    <row r="13092" spans="2:2">
      <c r="B13092" s="202"/>
    </row>
    <row r="13093" spans="2:2">
      <c r="B13093" s="202"/>
    </row>
    <row r="13094" spans="2:2">
      <c r="B13094" s="202"/>
    </row>
    <row r="13095" spans="2:2">
      <c r="B13095" s="202"/>
    </row>
    <row r="13096" spans="2:2">
      <c r="B13096" s="202"/>
    </row>
    <row r="13097" spans="2:2">
      <c r="B13097" s="202"/>
    </row>
    <row r="13098" spans="2:2">
      <c r="B13098" s="202"/>
    </row>
    <row r="13099" spans="2:2">
      <c r="B13099" s="202"/>
    </row>
    <row r="13100" spans="2:2">
      <c r="B13100" s="202"/>
    </row>
    <row r="13101" spans="2:2">
      <c r="B13101" s="202"/>
    </row>
    <row r="13102" spans="2:2">
      <c r="B13102" s="202"/>
    </row>
    <row r="13103" spans="2:2">
      <c r="B13103" s="202"/>
    </row>
    <row r="13104" spans="2:2">
      <c r="B13104" s="202"/>
    </row>
    <row r="13105" spans="2:2">
      <c r="B13105" s="202"/>
    </row>
    <row r="13106" spans="2:2">
      <c r="B13106" s="202"/>
    </row>
    <row r="13107" spans="2:2">
      <c r="B13107" s="202"/>
    </row>
    <row r="13108" spans="2:2">
      <c r="B13108" s="202"/>
    </row>
    <row r="13109" spans="2:2">
      <c r="B13109" s="202"/>
    </row>
    <row r="13110" spans="2:2">
      <c r="B13110" s="202"/>
    </row>
    <row r="13111" spans="2:2">
      <c r="B13111" s="202"/>
    </row>
    <row r="13112" spans="2:2">
      <c r="B13112" s="202"/>
    </row>
    <row r="13113" spans="2:2">
      <c r="B13113" s="202"/>
    </row>
    <row r="13114" spans="2:2">
      <c r="B13114" s="202"/>
    </row>
    <row r="13115" spans="2:2">
      <c r="B13115" s="202"/>
    </row>
    <row r="13116" spans="2:2">
      <c r="B13116" s="202"/>
    </row>
    <row r="13117" spans="2:2">
      <c r="B13117" s="202"/>
    </row>
    <row r="13118" spans="2:2">
      <c r="B13118" s="202"/>
    </row>
    <row r="13119" spans="2:2">
      <c r="B13119" s="202"/>
    </row>
    <row r="13120" spans="2:2">
      <c r="B13120" s="202"/>
    </row>
    <row r="13121" spans="2:2">
      <c r="B13121" s="202"/>
    </row>
    <row r="13122" spans="2:2">
      <c r="B13122" s="202"/>
    </row>
    <row r="13123" spans="2:2">
      <c r="B13123" s="202"/>
    </row>
    <row r="13124" spans="2:2">
      <c r="B13124" s="202"/>
    </row>
    <row r="13125" spans="2:2">
      <c r="B13125" s="202"/>
    </row>
    <row r="13126" spans="2:2">
      <c r="B13126" s="202"/>
    </row>
    <row r="13127" spans="2:2">
      <c r="B13127" s="202"/>
    </row>
    <row r="13128" spans="2:2">
      <c r="B13128" s="202"/>
    </row>
    <row r="13129" spans="2:2">
      <c r="B13129" s="202"/>
    </row>
    <row r="13130" spans="2:2">
      <c r="B13130" s="202"/>
    </row>
    <row r="13131" spans="2:2">
      <c r="B13131" s="202"/>
    </row>
    <row r="13132" spans="2:2">
      <c r="B13132" s="202"/>
    </row>
    <row r="13133" spans="2:2">
      <c r="B13133" s="202"/>
    </row>
    <row r="13134" spans="2:2">
      <c r="B13134" s="202"/>
    </row>
    <row r="13135" spans="2:2">
      <c r="B13135" s="202"/>
    </row>
    <row r="13136" spans="2:2">
      <c r="B13136" s="202"/>
    </row>
    <row r="13137" spans="2:2">
      <c r="B13137" s="202"/>
    </row>
    <row r="13138" spans="2:2">
      <c r="B13138" s="202"/>
    </row>
    <row r="13139" spans="2:2">
      <c r="B13139" s="202"/>
    </row>
    <row r="13140" spans="2:2">
      <c r="B13140" s="202"/>
    </row>
    <row r="13141" spans="2:2">
      <c r="B13141" s="202"/>
    </row>
    <row r="13142" spans="2:2">
      <c r="B13142" s="202"/>
    </row>
    <row r="13143" spans="2:2">
      <c r="B13143" s="202"/>
    </row>
    <row r="13144" spans="2:2">
      <c r="B13144" s="202"/>
    </row>
    <row r="13145" spans="2:2">
      <c r="B13145" s="202"/>
    </row>
    <row r="13146" spans="2:2">
      <c r="B13146" s="202"/>
    </row>
    <row r="13147" spans="2:2">
      <c r="B13147" s="202"/>
    </row>
    <row r="13148" spans="2:2">
      <c r="B13148" s="202"/>
    </row>
    <row r="13149" spans="2:2">
      <c r="B13149" s="202"/>
    </row>
    <row r="13150" spans="2:2">
      <c r="B13150" s="202"/>
    </row>
    <row r="13151" spans="2:2">
      <c r="B13151" s="202"/>
    </row>
    <row r="13152" spans="2:2">
      <c r="B13152" s="202"/>
    </row>
    <row r="13153" spans="2:2">
      <c r="B13153" s="202"/>
    </row>
    <row r="13154" spans="2:2">
      <c r="B13154" s="202"/>
    </row>
    <row r="13155" spans="2:2">
      <c r="B13155" s="202"/>
    </row>
    <row r="13156" spans="2:2">
      <c r="B13156" s="202"/>
    </row>
    <row r="13157" spans="2:2">
      <c r="B13157" s="202"/>
    </row>
    <row r="13158" spans="2:2">
      <c r="B13158" s="202"/>
    </row>
    <row r="13159" spans="2:2">
      <c r="B13159" s="202"/>
    </row>
    <row r="13160" spans="2:2">
      <c r="B13160" s="202"/>
    </row>
    <row r="13161" spans="2:2">
      <c r="B13161" s="202"/>
    </row>
    <row r="13162" spans="2:2">
      <c r="B13162" s="202"/>
    </row>
    <row r="13163" spans="2:2">
      <c r="B13163" s="202"/>
    </row>
    <row r="13164" spans="2:2">
      <c r="B13164" s="202"/>
    </row>
    <row r="13165" spans="2:2">
      <c r="B13165" s="202"/>
    </row>
    <row r="13166" spans="2:2">
      <c r="B13166" s="202"/>
    </row>
    <row r="13167" spans="2:2">
      <c r="B13167" s="202"/>
    </row>
    <row r="13168" spans="2:2">
      <c r="B13168" s="202"/>
    </row>
    <row r="13169" spans="2:2">
      <c r="B13169" s="202"/>
    </row>
    <row r="13170" spans="2:2">
      <c r="B13170" s="202"/>
    </row>
    <row r="13171" spans="2:2">
      <c r="B13171" s="202"/>
    </row>
    <row r="13172" spans="2:2">
      <c r="B13172" s="202"/>
    </row>
    <row r="13173" spans="2:2">
      <c r="B13173" s="202"/>
    </row>
    <row r="13174" spans="2:2">
      <c r="B13174" s="202"/>
    </row>
    <row r="13175" spans="2:2">
      <c r="B13175" s="202"/>
    </row>
    <row r="13176" spans="2:2">
      <c r="B13176" s="202"/>
    </row>
    <row r="13177" spans="2:2">
      <c r="B13177" s="202"/>
    </row>
    <row r="13178" spans="2:2">
      <c r="B13178" s="202"/>
    </row>
    <row r="13179" spans="2:2">
      <c r="B13179" s="202"/>
    </row>
    <row r="13180" spans="2:2">
      <c r="B13180" s="202"/>
    </row>
    <row r="13181" spans="2:2">
      <c r="B13181" s="202"/>
    </row>
    <row r="13182" spans="2:2">
      <c r="B13182" s="202"/>
    </row>
    <row r="13183" spans="2:2">
      <c r="B13183" s="202"/>
    </row>
    <row r="13184" spans="2:2">
      <c r="B13184" s="202"/>
    </row>
    <row r="13185" spans="2:2">
      <c r="B13185" s="202"/>
    </row>
    <row r="13186" spans="2:2">
      <c r="B13186" s="202"/>
    </row>
    <row r="13187" spans="2:2">
      <c r="B13187" s="202"/>
    </row>
    <row r="13188" spans="2:2">
      <c r="B13188" s="202"/>
    </row>
    <row r="13189" spans="2:2">
      <c r="B13189" s="202"/>
    </row>
    <row r="13190" spans="2:2">
      <c r="B13190" s="202"/>
    </row>
    <row r="13191" spans="2:2">
      <c r="B13191" s="202"/>
    </row>
    <row r="13192" spans="2:2">
      <c r="B13192" s="202"/>
    </row>
    <row r="13193" spans="2:2">
      <c r="B13193" s="202"/>
    </row>
    <row r="13194" spans="2:2">
      <c r="B13194" s="202"/>
    </row>
    <row r="13195" spans="2:2">
      <c r="B13195" s="202"/>
    </row>
    <row r="13196" spans="2:2">
      <c r="B13196" s="202"/>
    </row>
    <row r="13197" spans="2:2">
      <c r="B13197" s="202"/>
    </row>
    <row r="13198" spans="2:2">
      <c r="B13198" s="202"/>
    </row>
    <row r="13199" spans="2:2">
      <c r="B13199" s="202"/>
    </row>
    <row r="13200" spans="2:2">
      <c r="B13200" s="202"/>
    </row>
    <row r="13201" spans="2:2">
      <c r="B13201" s="202"/>
    </row>
    <row r="13202" spans="2:2">
      <c r="B13202" s="202"/>
    </row>
    <row r="13203" spans="2:2">
      <c r="B13203" s="202"/>
    </row>
    <row r="13204" spans="2:2">
      <c r="B13204" s="202"/>
    </row>
    <row r="13205" spans="2:2">
      <c r="B13205" s="202"/>
    </row>
    <row r="13206" spans="2:2">
      <c r="B13206" s="202"/>
    </row>
    <row r="13207" spans="2:2">
      <c r="B13207" s="202"/>
    </row>
    <row r="13208" spans="2:2">
      <c r="B13208" s="202"/>
    </row>
    <row r="13209" spans="2:2">
      <c r="B13209" s="202"/>
    </row>
    <row r="13210" spans="2:2">
      <c r="B13210" s="202"/>
    </row>
    <row r="13211" spans="2:2">
      <c r="B13211" s="202"/>
    </row>
    <row r="13212" spans="2:2">
      <c r="B13212" s="202"/>
    </row>
    <row r="13213" spans="2:2">
      <c r="B13213" s="202"/>
    </row>
    <row r="13214" spans="2:2">
      <c r="B13214" s="202"/>
    </row>
    <row r="13215" spans="2:2">
      <c r="B13215" s="202"/>
    </row>
    <row r="13216" spans="2:2">
      <c r="B13216" s="202"/>
    </row>
    <row r="13217" spans="2:2">
      <c r="B13217" s="202"/>
    </row>
    <row r="13218" spans="2:2">
      <c r="B13218" s="202"/>
    </row>
    <row r="13219" spans="2:2">
      <c r="B13219" s="202"/>
    </row>
    <row r="13220" spans="2:2">
      <c r="B13220" s="202"/>
    </row>
    <row r="13221" spans="2:2">
      <c r="B13221" s="202"/>
    </row>
    <row r="13222" spans="2:2">
      <c r="B13222" s="202"/>
    </row>
    <row r="13223" spans="2:2">
      <c r="B13223" s="202"/>
    </row>
    <row r="13224" spans="2:2">
      <c r="B13224" s="202"/>
    </row>
    <row r="13225" spans="2:2">
      <c r="B13225" s="202"/>
    </row>
    <row r="13226" spans="2:2">
      <c r="B13226" s="202"/>
    </row>
    <row r="13227" spans="2:2">
      <c r="B13227" s="202"/>
    </row>
    <row r="13228" spans="2:2">
      <c r="B13228" s="202"/>
    </row>
    <row r="13229" spans="2:2">
      <c r="B13229" s="202"/>
    </row>
    <row r="13230" spans="2:2">
      <c r="B13230" s="202"/>
    </row>
    <row r="13231" spans="2:2">
      <c r="B13231" s="202"/>
    </row>
    <row r="13232" spans="2:2">
      <c r="B13232" s="202"/>
    </row>
    <row r="13233" spans="2:2">
      <c r="B13233" s="202"/>
    </row>
    <row r="13234" spans="2:2">
      <c r="B13234" s="202"/>
    </row>
    <row r="13235" spans="2:2">
      <c r="B13235" s="202"/>
    </row>
    <row r="13236" spans="2:2">
      <c r="B13236" s="202"/>
    </row>
    <row r="13237" spans="2:2">
      <c r="B13237" s="202"/>
    </row>
    <row r="13238" spans="2:2">
      <c r="B13238" s="202"/>
    </row>
    <row r="13239" spans="2:2">
      <c r="B13239" s="202"/>
    </row>
    <row r="13240" spans="2:2">
      <c r="B13240" s="202"/>
    </row>
    <row r="13241" spans="2:2">
      <c r="B13241" s="202"/>
    </row>
    <row r="13242" spans="2:2">
      <c r="B13242" s="202"/>
    </row>
    <row r="13243" spans="2:2">
      <c r="B13243" s="202"/>
    </row>
    <row r="13244" spans="2:2">
      <c r="B13244" s="202"/>
    </row>
    <row r="13245" spans="2:2">
      <c r="B13245" s="202"/>
    </row>
    <row r="13246" spans="2:2">
      <c r="B13246" s="202"/>
    </row>
    <row r="13247" spans="2:2">
      <c r="B13247" s="202"/>
    </row>
    <row r="13248" spans="2:2">
      <c r="B13248" s="202"/>
    </row>
    <row r="13249" spans="2:2">
      <c r="B13249" s="202"/>
    </row>
    <row r="13250" spans="2:2">
      <c r="B13250" s="202"/>
    </row>
    <row r="13251" spans="2:2">
      <c r="B13251" s="202"/>
    </row>
    <row r="13252" spans="2:2">
      <c r="B13252" s="202"/>
    </row>
    <row r="13253" spans="2:2">
      <c r="B13253" s="202"/>
    </row>
    <row r="13254" spans="2:2">
      <c r="B13254" s="202"/>
    </row>
    <row r="13255" spans="2:2">
      <c r="B13255" s="202"/>
    </row>
    <row r="13256" spans="2:2">
      <c r="B13256" s="202"/>
    </row>
    <row r="13257" spans="2:2">
      <c r="B13257" s="202"/>
    </row>
    <row r="13258" spans="2:2">
      <c r="B13258" s="202"/>
    </row>
    <row r="13259" spans="2:2">
      <c r="B13259" s="202"/>
    </row>
    <row r="13260" spans="2:2">
      <c r="B13260" s="202"/>
    </row>
    <row r="13261" spans="2:2">
      <c r="B13261" s="202"/>
    </row>
    <row r="13262" spans="2:2">
      <c r="B13262" s="202"/>
    </row>
    <row r="13263" spans="2:2">
      <c r="B13263" s="202"/>
    </row>
    <row r="13264" spans="2:2">
      <c r="B13264" s="202"/>
    </row>
    <row r="13265" spans="2:2">
      <c r="B13265" s="202"/>
    </row>
    <row r="13266" spans="2:2">
      <c r="B13266" s="202"/>
    </row>
    <row r="13267" spans="2:2">
      <c r="B13267" s="202"/>
    </row>
    <row r="13268" spans="2:2">
      <c r="B13268" s="202"/>
    </row>
    <row r="13269" spans="2:2">
      <c r="B13269" s="202"/>
    </row>
    <row r="13270" spans="2:2">
      <c r="B13270" s="202"/>
    </row>
    <row r="13271" spans="2:2">
      <c r="B13271" s="202"/>
    </row>
    <row r="13272" spans="2:2">
      <c r="B13272" s="202"/>
    </row>
    <row r="13273" spans="2:2">
      <c r="B13273" s="202"/>
    </row>
    <row r="13274" spans="2:2">
      <c r="B13274" s="202"/>
    </row>
    <row r="13275" spans="2:2">
      <c r="B13275" s="202"/>
    </row>
    <row r="13276" spans="2:2">
      <c r="B13276" s="202"/>
    </row>
    <row r="13277" spans="2:2">
      <c r="B13277" s="202"/>
    </row>
    <row r="13278" spans="2:2">
      <c r="B13278" s="202"/>
    </row>
    <row r="13279" spans="2:2">
      <c r="B13279" s="202"/>
    </row>
    <row r="13280" spans="2:2">
      <c r="B13280" s="202"/>
    </row>
    <row r="13281" spans="2:2">
      <c r="B13281" s="202"/>
    </row>
    <row r="13282" spans="2:2">
      <c r="B13282" s="202"/>
    </row>
    <row r="13283" spans="2:2">
      <c r="B13283" s="202"/>
    </row>
    <row r="13284" spans="2:2">
      <c r="B13284" s="202"/>
    </row>
    <row r="13285" spans="2:2">
      <c r="B13285" s="202"/>
    </row>
    <row r="13286" spans="2:2">
      <c r="B13286" s="202"/>
    </row>
    <row r="13287" spans="2:2">
      <c r="B13287" s="202"/>
    </row>
    <row r="13288" spans="2:2">
      <c r="B13288" s="202"/>
    </row>
    <row r="13289" spans="2:2">
      <c r="B13289" s="202"/>
    </row>
    <row r="13290" spans="2:2">
      <c r="B13290" s="202"/>
    </row>
    <row r="13291" spans="2:2">
      <c r="B13291" s="202"/>
    </row>
    <row r="13292" spans="2:2">
      <c r="B13292" s="202"/>
    </row>
    <row r="13293" spans="2:2">
      <c r="B13293" s="202"/>
    </row>
    <row r="13294" spans="2:2">
      <c r="B13294" s="202"/>
    </row>
    <row r="13295" spans="2:2">
      <c r="B13295" s="202"/>
    </row>
    <row r="13296" spans="2:2">
      <c r="B13296" s="202"/>
    </row>
    <row r="13297" spans="2:2">
      <c r="B13297" s="202"/>
    </row>
    <row r="13298" spans="2:2">
      <c r="B13298" s="202"/>
    </row>
    <row r="13299" spans="2:2">
      <c r="B13299" s="202"/>
    </row>
    <row r="13300" spans="2:2">
      <c r="B13300" s="202"/>
    </row>
    <row r="13301" spans="2:2">
      <c r="B13301" s="202"/>
    </row>
    <row r="13302" spans="2:2">
      <c r="B13302" s="202"/>
    </row>
    <row r="13303" spans="2:2">
      <c r="B13303" s="202"/>
    </row>
    <row r="13304" spans="2:2">
      <c r="B13304" s="202"/>
    </row>
    <row r="13305" spans="2:2">
      <c r="B13305" s="202"/>
    </row>
    <row r="13306" spans="2:2">
      <c r="B13306" s="202"/>
    </row>
    <row r="13307" spans="2:2">
      <c r="B13307" s="202"/>
    </row>
    <row r="13308" spans="2:2">
      <c r="B13308" s="202"/>
    </row>
    <row r="13309" spans="2:2">
      <c r="B13309" s="202"/>
    </row>
    <row r="13310" spans="2:2">
      <c r="B13310" s="202"/>
    </row>
    <row r="13311" spans="2:2">
      <c r="B13311" s="202"/>
    </row>
    <row r="13312" spans="2:2">
      <c r="B13312" s="202"/>
    </row>
    <row r="13313" spans="2:2">
      <c r="B13313" s="202"/>
    </row>
    <row r="13314" spans="2:2">
      <c r="B13314" s="202"/>
    </row>
    <row r="13315" spans="2:2">
      <c r="B13315" s="202"/>
    </row>
    <row r="13316" spans="2:2">
      <c r="B13316" s="202"/>
    </row>
    <row r="13317" spans="2:2">
      <c r="B13317" s="202"/>
    </row>
    <row r="13318" spans="2:2">
      <c r="B13318" s="202"/>
    </row>
    <row r="13319" spans="2:2">
      <c r="B13319" s="202"/>
    </row>
    <row r="13320" spans="2:2">
      <c r="B13320" s="202"/>
    </row>
    <row r="13321" spans="2:2">
      <c r="B13321" s="202"/>
    </row>
    <row r="13322" spans="2:2">
      <c r="B13322" s="202"/>
    </row>
    <row r="13323" spans="2:2">
      <c r="B13323" s="202"/>
    </row>
    <row r="13324" spans="2:2">
      <c r="B13324" s="202"/>
    </row>
    <row r="13325" spans="2:2">
      <c r="B13325" s="202"/>
    </row>
    <row r="13326" spans="2:2">
      <c r="B13326" s="202"/>
    </row>
    <row r="13327" spans="2:2">
      <c r="B13327" s="202"/>
    </row>
    <row r="13328" spans="2:2">
      <c r="B13328" s="202"/>
    </row>
    <row r="13329" spans="2:2">
      <c r="B13329" s="202"/>
    </row>
    <row r="13330" spans="2:2">
      <c r="B13330" s="202"/>
    </row>
    <row r="13331" spans="2:2">
      <c r="B13331" s="202"/>
    </row>
    <row r="13332" spans="2:2">
      <c r="B13332" s="202"/>
    </row>
    <row r="13333" spans="2:2">
      <c r="B13333" s="202"/>
    </row>
    <row r="13334" spans="2:2">
      <c r="B13334" s="202"/>
    </row>
    <row r="13335" spans="2:2">
      <c r="B13335" s="202"/>
    </row>
    <row r="13336" spans="2:2">
      <c r="B13336" s="202"/>
    </row>
    <row r="13337" spans="2:2">
      <c r="B13337" s="202"/>
    </row>
    <row r="13338" spans="2:2">
      <c r="B13338" s="202"/>
    </row>
    <row r="13339" spans="2:2">
      <c r="B13339" s="202"/>
    </row>
    <row r="13340" spans="2:2">
      <c r="B13340" s="202"/>
    </row>
    <row r="13341" spans="2:2">
      <c r="B13341" s="202"/>
    </row>
    <row r="13342" spans="2:2">
      <c r="B13342" s="202"/>
    </row>
    <row r="13343" spans="2:2">
      <c r="B13343" s="202"/>
    </row>
    <row r="13344" spans="2:2">
      <c r="B13344" s="202"/>
    </row>
    <row r="13345" spans="2:2">
      <c r="B13345" s="202"/>
    </row>
    <row r="13346" spans="2:2">
      <c r="B13346" s="202"/>
    </row>
    <row r="13347" spans="2:2">
      <c r="B13347" s="202"/>
    </row>
    <row r="13348" spans="2:2">
      <c r="B13348" s="202"/>
    </row>
    <row r="13349" spans="2:2">
      <c r="B13349" s="202"/>
    </row>
    <row r="13350" spans="2:2">
      <c r="B13350" s="202"/>
    </row>
    <row r="13351" spans="2:2">
      <c r="B13351" s="202"/>
    </row>
    <row r="13352" spans="2:2">
      <c r="B13352" s="202"/>
    </row>
    <row r="13353" spans="2:2">
      <c r="B13353" s="202"/>
    </row>
    <row r="13354" spans="2:2">
      <c r="B13354" s="202"/>
    </row>
    <row r="13355" spans="2:2">
      <c r="B13355" s="202"/>
    </row>
    <row r="13356" spans="2:2">
      <c r="B13356" s="202"/>
    </row>
    <row r="13357" spans="2:2">
      <c r="B13357" s="202"/>
    </row>
    <row r="13358" spans="2:2">
      <c r="B13358" s="202"/>
    </row>
    <row r="13359" spans="2:2">
      <c r="B13359" s="202"/>
    </row>
    <row r="13360" spans="2:2">
      <c r="B13360" s="202"/>
    </row>
    <row r="13361" spans="2:2">
      <c r="B13361" s="202"/>
    </row>
    <row r="13362" spans="2:2">
      <c r="B13362" s="202"/>
    </row>
    <row r="13363" spans="2:2">
      <c r="B13363" s="202"/>
    </row>
    <row r="13364" spans="2:2">
      <c r="B13364" s="202"/>
    </row>
    <row r="13365" spans="2:2">
      <c r="B13365" s="202"/>
    </row>
    <row r="13366" spans="2:2">
      <c r="B13366" s="202"/>
    </row>
    <row r="13367" spans="2:2">
      <c r="B13367" s="202"/>
    </row>
    <row r="13368" spans="2:2">
      <c r="B13368" s="202"/>
    </row>
    <row r="13369" spans="2:2">
      <c r="B13369" s="202"/>
    </row>
    <row r="13370" spans="2:2">
      <c r="B13370" s="202"/>
    </row>
    <row r="13371" spans="2:2">
      <c r="B13371" s="202"/>
    </row>
    <row r="13372" spans="2:2">
      <c r="B13372" s="202"/>
    </row>
    <row r="13373" spans="2:2">
      <c r="B13373" s="202"/>
    </row>
    <row r="13374" spans="2:2">
      <c r="B13374" s="202"/>
    </row>
    <row r="13375" spans="2:2">
      <c r="B13375" s="202"/>
    </row>
    <row r="13376" spans="2:2">
      <c r="B13376" s="202"/>
    </row>
    <row r="13377" spans="2:2">
      <c r="B13377" s="202"/>
    </row>
    <row r="13378" spans="2:2">
      <c r="B13378" s="202"/>
    </row>
    <row r="13379" spans="2:2">
      <c r="B13379" s="202"/>
    </row>
    <row r="13380" spans="2:2">
      <c r="B13380" s="202"/>
    </row>
    <row r="13381" spans="2:2">
      <c r="B13381" s="202"/>
    </row>
    <row r="13382" spans="2:2">
      <c r="B13382" s="202"/>
    </row>
    <row r="13383" spans="2:2">
      <c r="B13383" s="202"/>
    </row>
    <row r="13384" spans="2:2">
      <c r="B13384" s="202"/>
    </row>
    <row r="13385" spans="2:2">
      <c r="B13385" s="202"/>
    </row>
    <row r="13386" spans="2:2">
      <c r="B13386" s="202"/>
    </row>
    <row r="13387" spans="2:2">
      <c r="B13387" s="202"/>
    </row>
    <row r="13388" spans="2:2">
      <c r="B13388" s="202"/>
    </row>
    <row r="13389" spans="2:2">
      <c r="B13389" s="202"/>
    </row>
    <row r="13390" spans="2:2">
      <c r="B13390" s="202"/>
    </row>
    <row r="13391" spans="2:2">
      <c r="B13391" s="202"/>
    </row>
    <row r="13392" spans="2:2">
      <c r="B13392" s="202"/>
    </row>
    <row r="13393" spans="2:2">
      <c r="B13393" s="202"/>
    </row>
    <row r="13394" spans="2:2">
      <c r="B13394" s="202"/>
    </row>
    <row r="13395" spans="2:2">
      <c r="B13395" s="202"/>
    </row>
    <row r="13396" spans="2:2">
      <c r="B13396" s="202"/>
    </row>
    <row r="13397" spans="2:2">
      <c r="B13397" s="202"/>
    </row>
    <row r="13398" spans="2:2">
      <c r="B13398" s="202"/>
    </row>
    <row r="13399" spans="2:2">
      <c r="B13399" s="202"/>
    </row>
    <row r="13400" spans="2:2">
      <c r="B13400" s="202"/>
    </row>
    <row r="13401" spans="2:2">
      <c r="B13401" s="202"/>
    </row>
    <row r="13402" spans="2:2">
      <c r="B13402" s="202"/>
    </row>
    <row r="13403" spans="2:2">
      <c r="B13403" s="202"/>
    </row>
    <row r="13404" spans="2:2">
      <c r="B13404" s="202"/>
    </row>
    <row r="13405" spans="2:2">
      <c r="B13405" s="202"/>
    </row>
    <row r="13406" spans="2:2">
      <c r="B13406" s="202"/>
    </row>
    <row r="13407" spans="2:2">
      <c r="B13407" s="202"/>
    </row>
    <row r="13408" spans="2:2">
      <c r="B13408" s="202"/>
    </row>
    <row r="13409" spans="2:2">
      <c r="B13409" s="202"/>
    </row>
    <row r="13410" spans="2:2">
      <c r="B13410" s="202"/>
    </row>
    <row r="13411" spans="2:2">
      <c r="B13411" s="202"/>
    </row>
    <row r="13412" spans="2:2">
      <c r="B13412" s="202"/>
    </row>
    <row r="13413" spans="2:2">
      <c r="B13413" s="202"/>
    </row>
    <row r="13414" spans="2:2">
      <c r="B13414" s="202"/>
    </row>
    <row r="13415" spans="2:2">
      <c r="B13415" s="202"/>
    </row>
    <row r="13416" spans="2:2">
      <c r="B13416" s="202"/>
    </row>
    <row r="13417" spans="2:2">
      <c r="B13417" s="202"/>
    </row>
    <row r="13418" spans="2:2">
      <c r="B13418" s="202"/>
    </row>
    <row r="13419" spans="2:2">
      <c r="B13419" s="202"/>
    </row>
    <row r="13420" spans="2:2">
      <c r="B13420" s="202"/>
    </row>
    <row r="13421" spans="2:2">
      <c r="B13421" s="202"/>
    </row>
    <row r="13422" spans="2:2">
      <c r="B13422" s="202"/>
    </row>
    <row r="13423" spans="2:2">
      <c r="B13423" s="202"/>
    </row>
    <row r="13424" spans="2:2">
      <c r="B13424" s="202"/>
    </row>
    <row r="13425" spans="2:2">
      <c r="B13425" s="202"/>
    </row>
    <row r="13426" spans="2:2">
      <c r="B13426" s="202"/>
    </row>
    <row r="13427" spans="2:2">
      <c r="B13427" s="202"/>
    </row>
    <row r="13428" spans="2:2">
      <c r="B13428" s="202"/>
    </row>
    <row r="13429" spans="2:2">
      <c r="B13429" s="202"/>
    </row>
    <row r="13430" spans="2:2">
      <c r="B13430" s="202"/>
    </row>
    <row r="13431" spans="2:2">
      <c r="B13431" s="202"/>
    </row>
    <row r="13432" spans="2:2">
      <c r="B13432" s="202"/>
    </row>
    <row r="13433" spans="2:2">
      <c r="B13433" s="202"/>
    </row>
    <row r="13434" spans="2:2">
      <c r="B13434" s="202"/>
    </row>
    <row r="13435" spans="2:2">
      <c r="B13435" s="202"/>
    </row>
    <row r="13436" spans="2:2">
      <c r="B13436" s="202"/>
    </row>
    <row r="13437" spans="2:2">
      <c r="B13437" s="202"/>
    </row>
    <row r="13438" spans="2:2">
      <c r="B13438" s="202"/>
    </row>
    <row r="13439" spans="2:2">
      <c r="B13439" s="202"/>
    </row>
    <row r="13440" spans="2:2">
      <c r="B13440" s="202"/>
    </row>
    <row r="13441" spans="2:2">
      <c r="B13441" s="202"/>
    </row>
    <row r="13442" spans="2:2">
      <c r="B13442" s="202"/>
    </row>
    <row r="13443" spans="2:2">
      <c r="B13443" s="202"/>
    </row>
    <row r="13444" spans="2:2">
      <c r="B13444" s="202"/>
    </row>
    <row r="13445" spans="2:2">
      <c r="B13445" s="202"/>
    </row>
    <row r="13446" spans="2:2">
      <c r="B13446" s="202"/>
    </row>
    <row r="13447" spans="2:2">
      <c r="B13447" s="202"/>
    </row>
    <row r="13448" spans="2:2">
      <c r="B13448" s="202"/>
    </row>
    <row r="13449" spans="2:2">
      <c r="B13449" s="202"/>
    </row>
    <row r="13450" spans="2:2">
      <c r="B13450" s="202"/>
    </row>
    <row r="13451" spans="2:2">
      <c r="B13451" s="202"/>
    </row>
    <row r="13452" spans="2:2">
      <c r="B13452" s="202"/>
    </row>
    <row r="13453" spans="2:2">
      <c r="B13453" s="202"/>
    </row>
    <row r="13454" spans="2:2">
      <c r="B13454" s="202"/>
    </row>
    <row r="13455" spans="2:2">
      <c r="B13455" s="202"/>
    </row>
    <row r="13456" spans="2:2">
      <c r="B13456" s="202"/>
    </row>
    <row r="13457" spans="2:2">
      <c r="B13457" s="202"/>
    </row>
    <row r="13458" spans="2:2">
      <c r="B13458" s="202"/>
    </row>
    <row r="13459" spans="2:2">
      <c r="B13459" s="202"/>
    </row>
    <row r="13460" spans="2:2">
      <c r="B13460" s="202"/>
    </row>
    <row r="13461" spans="2:2">
      <c r="B13461" s="202"/>
    </row>
    <row r="13462" spans="2:2">
      <c r="B13462" s="202"/>
    </row>
    <row r="13463" spans="2:2">
      <c r="B13463" s="202"/>
    </row>
    <row r="13464" spans="2:2">
      <c r="B13464" s="202"/>
    </row>
    <row r="13465" spans="2:2">
      <c r="B13465" s="202"/>
    </row>
    <row r="13466" spans="2:2">
      <c r="B13466" s="202"/>
    </row>
    <row r="13467" spans="2:2">
      <c r="B13467" s="202"/>
    </row>
    <row r="13468" spans="2:2">
      <c r="B13468" s="202"/>
    </row>
    <row r="13469" spans="2:2">
      <c r="B13469" s="202"/>
    </row>
    <row r="13470" spans="2:2">
      <c r="B13470" s="202"/>
    </row>
    <row r="13471" spans="2:2">
      <c r="B13471" s="202"/>
    </row>
    <row r="13472" spans="2:2">
      <c r="B13472" s="202"/>
    </row>
    <row r="13473" spans="2:2">
      <c r="B13473" s="202"/>
    </row>
    <row r="13474" spans="2:2">
      <c r="B13474" s="202"/>
    </row>
    <row r="13475" spans="2:2">
      <c r="B13475" s="202"/>
    </row>
    <row r="13476" spans="2:2">
      <c r="B13476" s="202"/>
    </row>
    <row r="13477" spans="2:2">
      <c r="B13477" s="202"/>
    </row>
    <row r="13478" spans="2:2">
      <c r="B13478" s="202"/>
    </row>
    <row r="13479" spans="2:2">
      <c r="B13479" s="202"/>
    </row>
    <row r="13480" spans="2:2">
      <c r="B13480" s="202"/>
    </row>
    <row r="13481" spans="2:2">
      <c r="B13481" s="202"/>
    </row>
    <row r="13482" spans="2:2">
      <c r="B13482" s="202"/>
    </row>
    <row r="13483" spans="2:2">
      <c r="B13483" s="202"/>
    </row>
    <row r="13484" spans="2:2">
      <c r="B13484" s="202"/>
    </row>
    <row r="13485" spans="2:2">
      <c r="B13485" s="202"/>
    </row>
    <row r="13486" spans="2:2">
      <c r="B13486" s="202"/>
    </row>
    <row r="13487" spans="2:2">
      <c r="B13487" s="202"/>
    </row>
    <row r="13488" spans="2:2">
      <c r="B13488" s="202"/>
    </row>
    <row r="13489" spans="2:2">
      <c r="B13489" s="202"/>
    </row>
    <row r="13490" spans="2:2">
      <c r="B13490" s="202"/>
    </row>
    <row r="13491" spans="2:2">
      <c r="B13491" s="202"/>
    </row>
    <row r="13492" spans="2:2">
      <c r="B13492" s="202"/>
    </row>
    <row r="13493" spans="2:2">
      <c r="B13493" s="202"/>
    </row>
    <row r="13494" spans="2:2">
      <c r="B13494" s="202"/>
    </row>
    <row r="13495" spans="2:2">
      <c r="B13495" s="202"/>
    </row>
    <row r="13496" spans="2:2">
      <c r="B13496" s="202"/>
    </row>
    <row r="13497" spans="2:2">
      <c r="B13497" s="202"/>
    </row>
    <row r="13498" spans="2:2">
      <c r="B13498" s="202"/>
    </row>
    <row r="13499" spans="2:2">
      <c r="B13499" s="202"/>
    </row>
    <row r="13500" spans="2:2">
      <c r="B13500" s="202"/>
    </row>
    <row r="13501" spans="2:2">
      <c r="B13501" s="202"/>
    </row>
    <row r="13502" spans="2:2">
      <c r="B13502" s="202"/>
    </row>
    <row r="13503" spans="2:2">
      <c r="B13503" s="202"/>
    </row>
    <row r="13504" spans="2:2">
      <c r="B13504" s="202"/>
    </row>
    <row r="13505" spans="2:2">
      <c r="B13505" s="202"/>
    </row>
    <row r="13506" spans="2:2">
      <c r="B13506" s="202"/>
    </row>
    <row r="13507" spans="2:2">
      <c r="B13507" s="202"/>
    </row>
    <row r="13508" spans="2:2">
      <c r="B13508" s="202"/>
    </row>
    <row r="13509" spans="2:2">
      <c r="B13509" s="202"/>
    </row>
    <row r="13510" spans="2:2">
      <c r="B13510" s="202"/>
    </row>
    <row r="13511" spans="2:2">
      <c r="B13511" s="202"/>
    </row>
    <row r="13512" spans="2:2">
      <c r="B13512" s="202"/>
    </row>
    <row r="13513" spans="2:2">
      <c r="B13513" s="202"/>
    </row>
    <row r="13514" spans="2:2">
      <c r="B13514" s="202"/>
    </row>
    <row r="13515" spans="2:2">
      <c r="B13515" s="202"/>
    </row>
    <row r="13516" spans="2:2">
      <c r="B13516" s="202"/>
    </row>
    <row r="13517" spans="2:2">
      <c r="B13517" s="202"/>
    </row>
    <row r="13518" spans="2:2">
      <c r="B13518" s="202"/>
    </row>
    <row r="13519" spans="2:2">
      <c r="B13519" s="202"/>
    </row>
    <row r="13520" spans="2:2">
      <c r="B13520" s="202"/>
    </row>
    <row r="13521" spans="2:2">
      <c r="B13521" s="202"/>
    </row>
    <row r="13522" spans="2:2">
      <c r="B13522" s="202"/>
    </row>
    <row r="13523" spans="2:2">
      <c r="B13523" s="202"/>
    </row>
    <row r="13524" spans="2:2">
      <c r="B13524" s="202"/>
    </row>
    <row r="13525" spans="2:2">
      <c r="B13525" s="202"/>
    </row>
    <row r="13526" spans="2:2">
      <c r="B13526" s="202"/>
    </row>
    <row r="13527" spans="2:2">
      <c r="B13527" s="202"/>
    </row>
    <row r="13528" spans="2:2">
      <c r="B13528" s="202"/>
    </row>
    <row r="13529" spans="2:2">
      <c r="B13529" s="202"/>
    </row>
    <row r="13530" spans="2:2">
      <c r="B13530" s="202"/>
    </row>
    <row r="13531" spans="2:2">
      <c r="B13531" s="202"/>
    </row>
    <row r="13532" spans="2:2">
      <c r="B13532" s="202"/>
    </row>
    <row r="13533" spans="2:2">
      <c r="B13533" s="202"/>
    </row>
    <row r="13534" spans="2:2">
      <c r="B13534" s="202"/>
    </row>
    <row r="13535" spans="2:2">
      <c r="B13535" s="202"/>
    </row>
    <row r="13536" spans="2:2">
      <c r="B13536" s="202"/>
    </row>
    <row r="13537" spans="2:2">
      <c r="B13537" s="202"/>
    </row>
    <row r="13538" spans="2:2">
      <c r="B13538" s="202"/>
    </row>
    <row r="13539" spans="2:2">
      <c r="B13539" s="202"/>
    </row>
    <row r="13540" spans="2:2">
      <c r="B13540" s="202"/>
    </row>
    <row r="13541" spans="2:2">
      <c r="B13541" s="202"/>
    </row>
    <row r="13542" spans="2:2">
      <c r="B13542" s="202"/>
    </row>
    <row r="13543" spans="2:2">
      <c r="B13543" s="202"/>
    </row>
    <row r="13544" spans="2:2">
      <c r="B13544" s="202"/>
    </row>
    <row r="13545" spans="2:2">
      <c r="B13545" s="202"/>
    </row>
    <row r="13546" spans="2:2">
      <c r="B13546" s="202"/>
    </row>
    <row r="13547" spans="2:2">
      <c r="B13547" s="202"/>
    </row>
    <row r="13548" spans="2:2">
      <c r="B13548" s="202"/>
    </row>
    <row r="13549" spans="2:2">
      <c r="B13549" s="202"/>
    </row>
    <row r="13550" spans="2:2">
      <c r="B13550" s="202"/>
    </row>
    <row r="13551" spans="2:2">
      <c r="B13551" s="202"/>
    </row>
    <row r="13552" spans="2:2">
      <c r="B13552" s="202"/>
    </row>
    <row r="13553" spans="2:2">
      <c r="B13553" s="202"/>
    </row>
    <row r="13554" spans="2:2">
      <c r="B13554" s="202"/>
    </row>
    <row r="13555" spans="2:2">
      <c r="B13555" s="202"/>
    </row>
    <row r="13556" spans="2:2">
      <c r="B13556" s="202"/>
    </row>
    <row r="13557" spans="2:2">
      <c r="B13557" s="202"/>
    </row>
    <row r="13558" spans="2:2">
      <c r="B13558" s="202"/>
    </row>
    <row r="13559" spans="2:2">
      <c r="B13559" s="202"/>
    </row>
    <row r="13560" spans="2:2">
      <c r="B13560" s="202"/>
    </row>
    <row r="13561" spans="2:2">
      <c r="B13561" s="202"/>
    </row>
    <row r="13562" spans="2:2">
      <c r="B13562" s="202"/>
    </row>
    <row r="13563" spans="2:2">
      <c r="B13563" s="202"/>
    </row>
    <row r="13564" spans="2:2">
      <c r="B13564" s="202"/>
    </row>
    <row r="13565" spans="2:2">
      <c r="B13565" s="202"/>
    </row>
    <row r="13566" spans="2:2">
      <c r="B13566" s="202"/>
    </row>
    <row r="13567" spans="2:2">
      <c r="B13567" s="202"/>
    </row>
    <row r="13568" spans="2:2">
      <c r="B13568" s="202"/>
    </row>
    <row r="13569" spans="2:2">
      <c r="B13569" s="202"/>
    </row>
    <row r="13570" spans="2:2">
      <c r="B13570" s="202"/>
    </row>
    <row r="13571" spans="2:2">
      <c r="B13571" s="202"/>
    </row>
    <row r="13572" spans="2:2">
      <c r="B13572" s="202"/>
    </row>
    <row r="13573" spans="2:2">
      <c r="B13573" s="202"/>
    </row>
    <row r="13574" spans="2:2">
      <c r="B13574" s="202"/>
    </row>
    <row r="13575" spans="2:2">
      <c r="B13575" s="202"/>
    </row>
    <row r="13576" spans="2:2">
      <c r="B13576" s="202"/>
    </row>
    <row r="13577" spans="2:2">
      <c r="B13577" s="202"/>
    </row>
    <row r="13578" spans="2:2">
      <c r="B13578" s="202"/>
    </row>
    <row r="13579" spans="2:2">
      <c r="B13579" s="202"/>
    </row>
    <row r="13580" spans="2:2">
      <c r="B13580" s="202"/>
    </row>
    <row r="13581" spans="2:2">
      <c r="B13581" s="202"/>
    </row>
    <row r="13582" spans="2:2">
      <c r="B13582" s="202"/>
    </row>
    <row r="13583" spans="2:2">
      <c r="B13583" s="202"/>
    </row>
    <row r="13584" spans="2:2">
      <c r="B13584" s="202"/>
    </row>
    <row r="13585" spans="2:2">
      <c r="B13585" s="202"/>
    </row>
    <row r="13586" spans="2:2">
      <c r="B13586" s="202"/>
    </row>
    <row r="13587" spans="2:2">
      <c r="B13587" s="202"/>
    </row>
    <row r="13588" spans="2:2">
      <c r="B13588" s="202"/>
    </row>
    <row r="13589" spans="2:2">
      <c r="B13589" s="202"/>
    </row>
    <row r="13590" spans="2:2">
      <c r="B13590" s="202"/>
    </row>
    <row r="13591" spans="2:2">
      <c r="B13591" s="202"/>
    </row>
    <row r="13592" spans="2:2">
      <c r="B13592" s="202"/>
    </row>
    <row r="13593" spans="2:2">
      <c r="B13593" s="202"/>
    </row>
    <row r="13594" spans="2:2">
      <c r="B13594" s="202"/>
    </row>
    <row r="13595" spans="2:2">
      <c r="B13595" s="202"/>
    </row>
    <row r="13596" spans="2:2">
      <c r="B13596" s="202"/>
    </row>
    <row r="13597" spans="2:2">
      <c r="B13597" s="202"/>
    </row>
    <row r="13598" spans="2:2">
      <c r="B13598" s="202"/>
    </row>
    <row r="13599" spans="2:2">
      <c r="B13599" s="202"/>
    </row>
    <row r="13600" spans="2:2">
      <c r="B13600" s="202"/>
    </row>
    <row r="13601" spans="2:2">
      <c r="B13601" s="202"/>
    </row>
    <row r="13602" spans="2:2">
      <c r="B13602" s="202"/>
    </row>
    <row r="13603" spans="2:2">
      <c r="B13603" s="202"/>
    </row>
    <row r="13604" spans="2:2">
      <c r="B13604" s="202"/>
    </row>
    <row r="13605" spans="2:2">
      <c r="B13605" s="202"/>
    </row>
    <row r="13606" spans="2:2">
      <c r="B13606" s="202"/>
    </row>
    <row r="13607" spans="2:2">
      <c r="B13607" s="202"/>
    </row>
    <row r="13608" spans="2:2">
      <c r="B13608" s="202"/>
    </row>
    <row r="13609" spans="2:2">
      <c r="B13609" s="202"/>
    </row>
    <row r="13610" spans="2:2">
      <c r="B13610" s="202"/>
    </row>
    <row r="13611" spans="2:2">
      <c r="B13611" s="202"/>
    </row>
    <row r="13612" spans="2:2">
      <c r="B13612" s="202"/>
    </row>
    <row r="13613" spans="2:2">
      <c r="B13613" s="202"/>
    </row>
    <row r="13614" spans="2:2">
      <c r="B13614" s="202"/>
    </row>
    <row r="13615" spans="2:2">
      <c r="B13615" s="202"/>
    </row>
    <row r="13616" spans="2:2">
      <c r="B13616" s="202"/>
    </row>
    <row r="13617" spans="2:2">
      <c r="B13617" s="202"/>
    </row>
    <row r="13618" spans="2:2">
      <c r="B13618" s="202"/>
    </row>
    <row r="13619" spans="2:2">
      <c r="B13619" s="202"/>
    </row>
    <row r="13620" spans="2:2">
      <c r="B13620" s="202"/>
    </row>
    <row r="13621" spans="2:2">
      <c r="B13621" s="202"/>
    </row>
    <row r="13622" spans="2:2">
      <c r="B13622" s="202"/>
    </row>
    <row r="13623" spans="2:2">
      <c r="B13623" s="202"/>
    </row>
    <row r="13624" spans="2:2">
      <c r="B13624" s="202"/>
    </row>
    <row r="13625" spans="2:2">
      <c r="B13625" s="202"/>
    </row>
    <row r="13626" spans="2:2">
      <c r="B13626" s="202"/>
    </row>
    <row r="13627" spans="2:2">
      <c r="B13627" s="202"/>
    </row>
    <row r="13628" spans="2:2">
      <c r="B13628" s="202"/>
    </row>
    <row r="13629" spans="2:2">
      <c r="B13629" s="202"/>
    </row>
    <row r="13630" spans="2:2">
      <c r="B13630" s="202"/>
    </row>
    <row r="13631" spans="2:2">
      <c r="B13631" s="202"/>
    </row>
    <row r="13632" spans="2:2">
      <c r="B13632" s="202"/>
    </row>
    <row r="13633" spans="2:2">
      <c r="B13633" s="202"/>
    </row>
    <row r="13634" spans="2:2">
      <c r="B13634" s="202"/>
    </row>
    <row r="13635" spans="2:2">
      <c r="B13635" s="202"/>
    </row>
    <row r="13636" spans="2:2">
      <c r="B13636" s="202"/>
    </row>
    <row r="13637" spans="2:2">
      <c r="B13637" s="202"/>
    </row>
    <row r="13638" spans="2:2">
      <c r="B13638" s="202"/>
    </row>
    <row r="13639" spans="2:2">
      <c r="B13639" s="202"/>
    </row>
    <row r="13640" spans="2:2">
      <c r="B13640" s="202"/>
    </row>
    <row r="13641" spans="2:2">
      <c r="B13641" s="202"/>
    </row>
    <row r="13642" spans="2:2">
      <c r="B13642" s="202"/>
    </row>
    <row r="13643" spans="2:2">
      <c r="B13643" s="202"/>
    </row>
    <row r="13644" spans="2:2">
      <c r="B13644" s="202"/>
    </row>
    <row r="13645" spans="2:2">
      <c r="B13645" s="202"/>
    </row>
    <row r="13646" spans="2:2">
      <c r="B13646" s="202"/>
    </row>
    <row r="13647" spans="2:2">
      <c r="B13647" s="202"/>
    </row>
    <row r="13648" spans="2:2">
      <c r="B13648" s="202"/>
    </row>
    <row r="13649" spans="2:2">
      <c r="B13649" s="202"/>
    </row>
    <row r="13650" spans="2:2">
      <c r="B13650" s="202"/>
    </row>
    <row r="13651" spans="2:2">
      <c r="B13651" s="202"/>
    </row>
    <row r="13652" spans="2:2">
      <c r="B13652" s="202"/>
    </row>
    <row r="13653" spans="2:2">
      <c r="B13653" s="202"/>
    </row>
    <row r="13654" spans="2:2">
      <c r="B13654" s="202"/>
    </row>
    <row r="13655" spans="2:2">
      <c r="B13655" s="202"/>
    </row>
    <row r="13656" spans="2:2">
      <c r="B13656" s="202"/>
    </row>
    <row r="13657" spans="2:2">
      <c r="B13657" s="202"/>
    </row>
    <row r="13658" spans="2:2">
      <c r="B13658" s="202"/>
    </row>
    <row r="13659" spans="2:2">
      <c r="B13659" s="202"/>
    </row>
    <row r="13660" spans="2:2">
      <c r="B13660" s="202"/>
    </row>
    <row r="13661" spans="2:2">
      <c r="B13661" s="202"/>
    </row>
    <row r="13662" spans="2:2">
      <c r="B13662" s="202"/>
    </row>
    <row r="13663" spans="2:2">
      <c r="B13663" s="202"/>
    </row>
    <row r="13664" spans="2:2">
      <c r="B13664" s="202"/>
    </row>
    <row r="13665" spans="2:2">
      <c r="B13665" s="202"/>
    </row>
    <row r="13666" spans="2:2">
      <c r="B13666" s="202"/>
    </row>
    <row r="13667" spans="2:2">
      <c r="B13667" s="202"/>
    </row>
    <row r="13668" spans="2:2">
      <c r="B13668" s="202"/>
    </row>
    <row r="13669" spans="2:2">
      <c r="B13669" s="202"/>
    </row>
    <row r="13670" spans="2:2">
      <c r="B13670" s="202"/>
    </row>
    <row r="13671" spans="2:2">
      <c r="B13671" s="202"/>
    </row>
    <row r="13672" spans="2:2">
      <c r="B13672" s="202"/>
    </row>
    <row r="13673" spans="2:2">
      <c r="B13673" s="202"/>
    </row>
    <row r="13674" spans="2:2">
      <c r="B13674" s="202"/>
    </row>
    <row r="13675" spans="2:2">
      <c r="B13675" s="202"/>
    </row>
    <row r="13676" spans="2:2">
      <c r="B13676" s="202"/>
    </row>
    <row r="13677" spans="2:2">
      <c r="B13677" s="202"/>
    </row>
    <row r="13678" spans="2:2">
      <c r="B13678" s="202"/>
    </row>
    <row r="13679" spans="2:2">
      <c r="B13679" s="202"/>
    </row>
    <row r="13680" spans="2:2">
      <c r="B13680" s="202"/>
    </row>
    <row r="13681" spans="2:2">
      <c r="B13681" s="202"/>
    </row>
    <row r="13682" spans="2:2">
      <c r="B13682" s="202"/>
    </row>
    <row r="13683" spans="2:2">
      <c r="B13683" s="202"/>
    </row>
    <row r="13684" spans="2:2">
      <c r="B13684" s="202"/>
    </row>
    <row r="13685" spans="2:2">
      <c r="B13685" s="202"/>
    </row>
    <row r="13686" spans="2:2">
      <c r="B13686" s="202"/>
    </row>
    <row r="13687" spans="2:2">
      <c r="B13687" s="202"/>
    </row>
    <row r="13688" spans="2:2">
      <c r="B13688" s="202"/>
    </row>
    <row r="13689" spans="2:2">
      <c r="B13689" s="202"/>
    </row>
    <row r="13690" spans="2:2">
      <c r="B13690" s="202"/>
    </row>
    <row r="13691" spans="2:2">
      <c r="B13691" s="202"/>
    </row>
    <row r="13692" spans="2:2">
      <c r="B13692" s="202"/>
    </row>
    <row r="13693" spans="2:2">
      <c r="B13693" s="202"/>
    </row>
    <row r="13694" spans="2:2">
      <c r="B13694" s="202"/>
    </row>
    <row r="13695" spans="2:2">
      <c r="B13695" s="202"/>
    </row>
    <row r="13696" spans="2:2">
      <c r="B13696" s="202"/>
    </row>
    <row r="13697" spans="2:2">
      <c r="B13697" s="202"/>
    </row>
    <row r="13698" spans="2:2">
      <c r="B13698" s="202"/>
    </row>
    <row r="13699" spans="2:2">
      <c r="B13699" s="202"/>
    </row>
    <row r="13700" spans="2:2">
      <c r="B13700" s="202"/>
    </row>
    <row r="13701" spans="2:2">
      <c r="B13701" s="202"/>
    </row>
    <row r="13702" spans="2:2">
      <c r="B13702" s="202"/>
    </row>
    <row r="13703" spans="2:2">
      <c r="B13703" s="202"/>
    </row>
    <row r="13704" spans="2:2">
      <c r="B13704" s="202"/>
    </row>
    <row r="13705" spans="2:2">
      <c r="B13705" s="202"/>
    </row>
    <row r="13706" spans="2:2">
      <c r="B13706" s="202"/>
    </row>
    <row r="13707" spans="2:2">
      <c r="B13707" s="202"/>
    </row>
    <row r="13708" spans="2:2">
      <c r="B13708" s="202"/>
    </row>
    <row r="13709" spans="2:2">
      <c r="B13709" s="202"/>
    </row>
    <row r="13710" spans="2:2">
      <c r="B13710" s="202"/>
    </row>
    <row r="13711" spans="2:2">
      <c r="B13711" s="202"/>
    </row>
    <row r="13712" spans="2:2">
      <c r="B13712" s="202"/>
    </row>
    <row r="13713" spans="2:2">
      <c r="B13713" s="202"/>
    </row>
    <row r="13714" spans="2:2">
      <c r="B13714" s="202"/>
    </row>
    <row r="13715" spans="2:2">
      <c r="B13715" s="202"/>
    </row>
    <row r="13716" spans="2:2">
      <c r="B13716" s="202"/>
    </row>
    <row r="13717" spans="2:2">
      <c r="B13717" s="202"/>
    </row>
    <row r="13718" spans="2:2">
      <c r="B13718" s="202"/>
    </row>
    <row r="13719" spans="2:2">
      <c r="B13719" s="202"/>
    </row>
    <row r="13720" spans="2:2">
      <c r="B13720" s="202"/>
    </row>
    <row r="13721" spans="2:2">
      <c r="B13721" s="202"/>
    </row>
    <row r="13722" spans="2:2">
      <c r="B13722" s="202"/>
    </row>
    <row r="13723" spans="2:2">
      <c r="B13723" s="202"/>
    </row>
    <row r="13724" spans="2:2">
      <c r="B13724" s="202"/>
    </row>
    <row r="13725" spans="2:2">
      <c r="B13725" s="202"/>
    </row>
    <row r="13726" spans="2:2">
      <c r="B13726" s="202"/>
    </row>
    <row r="13727" spans="2:2">
      <c r="B13727" s="202"/>
    </row>
    <row r="13728" spans="2:2">
      <c r="B13728" s="202"/>
    </row>
    <row r="13729" spans="2:2">
      <c r="B13729" s="202"/>
    </row>
    <row r="13730" spans="2:2">
      <c r="B13730" s="202"/>
    </row>
    <row r="13731" spans="2:2">
      <c r="B13731" s="202"/>
    </row>
    <row r="13732" spans="2:2">
      <c r="B13732" s="202"/>
    </row>
    <row r="13733" spans="2:2">
      <c r="B13733" s="202"/>
    </row>
    <row r="13734" spans="2:2">
      <c r="B13734" s="202"/>
    </row>
    <row r="13735" spans="2:2">
      <c r="B13735" s="202"/>
    </row>
    <row r="13736" spans="2:2">
      <c r="B13736" s="202"/>
    </row>
    <row r="13737" spans="2:2">
      <c r="B13737" s="202"/>
    </row>
    <row r="13738" spans="2:2">
      <c r="B13738" s="202"/>
    </row>
    <row r="13739" spans="2:2">
      <c r="B13739" s="202"/>
    </row>
    <row r="13740" spans="2:2">
      <c r="B13740" s="202"/>
    </row>
    <row r="13741" spans="2:2">
      <c r="B13741" s="202"/>
    </row>
    <row r="13742" spans="2:2">
      <c r="B13742" s="202"/>
    </row>
    <row r="13743" spans="2:2">
      <c r="B13743" s="202"/>
    </row>
    <row r="13744" spans="2:2">
      <c r="B13744" s="202"/>
    </row>
    <row r="13745" spans="2:2">
      <c r="B13745" s="202"/>
    </row>
    <row r="13746" spans="2:2">
      <c r="B13746" s="202"/>
    </row>
    <row r="13747" spans="2:2">
      <c r="B13747" s="202"/>
    </row>
    <row r="13748" spans="2:2">
      <c r="B13748" s="202"/>
    </row>
    <row r="13749" spans="2:2">
      <c r="B13749" s="202"/>
    </row>
    <row r="13750" spans="2:2">
      <c r="B13750" s="202"/>
    </row>
    <row r="13751" spans="2:2">
      <c r="B13751" s="202"/>
    </row>
    <row r="13752" spans="2:2">
      <c r="B13752" s="202"/>
    </row>
    <row r="13753" spans="2:2">
      <c r="B13753" s="202"/>
    </row>
    <row r="13754" spans="2:2">
      <c r="B13754" s="202"/>
    </row>
    <row r="13755" spans="2:2">
      <c r="B13755" s="202"/>
    </row>
    <row r="13756" spans="2:2">
      <c r="B13756" s="202"/>
    </row>
    <row r="13757" spans="2:2">
      <c r="B13757" s="202"/>
    </row>
    <row r="13758" spans="2:2">
      <c r="B13758" s="202"/>
    </row>
    <row r="13759" spans="2:2">
      <c r="B13759" s="202"/>
    </row>
    <row r="13760" spans="2:2">
      <c r="B13760" s="202"/>
    </row>
    <row r="13761" spans="2:2">
      <c r="B13761" s="202"/>
    </row>
    <row r="13762" spans="2:2">
      <c r="B13762" s="202"/>
    </row>
    <row r="13763" spans="2:2">
      <c r="B13763" s="202"/>
    </row>
    <row r="13764" spans="2:2">
      <c r="B13764" s="202"/>
    </row>
    <row r="13765" spans="2:2">
      <c r="B13765" s="202"/>
    </row>
    <row r="13766" spans="2:2">
      <c r="B13766" s="202"/>
    </row>
    <row r="13767" spans="2:2">
      <c r="B13767" s="202"/>
    </row>
    <row r="13768" spans="2:2">
      <c r="B13768" s="202"/>
    </row>
    <row r="13769" spans="2:2">
      <c r="B13769" s="202"/>
    </row>
    <row r="13770" spans="2:2">
      <c r="B13770" s="202"/>
    </row>
    <row r="13771" spans="2:2">
      <c r="B13771" s="202"/>
    </row>
    <row r="13772" spans="2:2">
      <c r="B13772" s="202"/>
    </row>
    <row r="13773" spans="2:2">
      <c r="B13773" s="202"/>
    </row>
    <row r="13774" spans="2:2">
      <c r="B13774" s="202"/>
    </row>
    <row r="13775" spans="2:2">
      <c r="B13775" s="202"/>
    </row>
    <row r="13776" spans="2:2">
      <c r="B13776" s="202"/>
    </row>
    <row r="13777" spans="2:2">
      <c r="B13777" s="202"/>
    </row>
    <row r="13778" spans="2:2">
      <c r="B13778" s="202"/>
    </row>
    <row r="13779" spans="2:2">
      <c r="B13779" s="202"/>
    </row>
    <row r="13780" spans="2:2">
      <c r="B13780" s="202"/>
    </row>
    <row r="13781" spans="2:2">
      <c r="B13781" s="202"/>
    </row>
    <row r="13782" spans="2:2">
      <c r="B13782" s="202"/>
    </row>
    <row r="13783" spans="2:2">
      <c r="B13783" s="202"/>
    </row>
    <row r="13784" spans="2:2">
      <c r="B13784" s="202"/>
    </row>
    <row r="13785" spans="2:2">
      <c r="B13785" s="202"/>
    </row>
    <row r="13786" spans="2:2">
      <c r="B13786" s="202"/>
    </row>
    <row r="13787" spans="2:2">
      <c r="B13787" s="202"/>
    </row>
    <row r="13788" spans="2:2">
      <c r="B13788" s="202"/>
    </row>
    <row r="13789" spans="2:2">
      <c r="B13789" s="202"/>
    </row>
    <row r="13790" spans="2:2">
      <c r="B13790" s="202"/>
    </row>
    <row r="13791" spans="2:2">
      <c r="B13791" s="202"/>
    </row>
    <row r="13792" spans="2:2">
      <c r="B13792" s="202"/>
    </row>
    <row r="13793" spans="2:2">
      <c r="B13793" s="202"/>
    </row>
    <row r="13794" spans="2:2">
      <c r="B13794" s="202"/>
    </row>
    <row r="13795" spans="2:2">
      <c r="B13795" s="202"/>
    </row>
    <row r="13796" spans="2:2">
      <c r="B13796" s="202"/>
    </row>
    <row r="13797" spans="2:2">
      <c r="B13797" s="202"/>
    </row>
    <row r="13798" spans="2:2">
      <c r="B13798" s="202"/>
    </row>
    <row r="13799" spans="2:2">
      <c r="B13799" s="202"/>
    </row>
    <row r="13800" spans="2:2">
      <c r="B13800" s="202"/>
    </row>
    <row r="13801" spans="2:2">
      <c r="B13801" s="202"/>
    </row>
    <row r="13802" spans="2:2">
      <c r="B13802" s="202"/>
    </row>
    <row r="13803" spans="2:2">
      <c r="B13803" s="202"/>
    </row>
    <row r="13804" spans="2:2">
      <c r="B13804" s="202"/>
    </row>
    <row r="13805" spans="2:2">
      <c r="B13805" s="202"/>
    </row>
    <row r="13806" spans="2:2">
      <c r="B13806" s="202"/>
    </row>
    <row r="13807" spans="2:2">
      <c r="B13807" s="202"/>
    </row>
    <row r="13808" spans="2:2">
      <c r="B13808" s="202"/>
    </row>
    <row r="13809" spans="2:2">
      <c r="B13809" s="202"/>
    </row>
    <row r="13810" spans="2:2">
      <c r="B13810" s="202"/>
    </row>
    <row r="13811" spans="2:2">
      <c r="B13811" s="202"/>
    </row>
    <row r="13812" spans="2:2">
      <c r="B13812" s="202"/>
    </row>
    <row r="13813" spans="2:2">
      <c r="B13813" s="202"/>
    </row>
    <row r="13814" spans="2:2">
      <c r="B13814" s="202"/>
    </row>
    <row r="13815" spans="2:2">
      <c r="B13815" s="202"/>
    </row>
    <row r="13816" spans="2:2">
      <c r="B13816" s="202"/>
    </row>
    <row r="13817" spans="2:2">
      <c r="B13817" s="202"/>
    </row>
    <row r="13818" spans="2:2">
      <c r="B13818" s="202"/>
    </row>
    <row r="13819" spans="2:2">
      <c r="B13819" s="202"/>
    </row>
    <row r="13820" spans="2:2">
      <c r="B13820" s="202"/>
    </row>
    <row r="13821" spans="2:2">
      <c r="B13821" s="202"/>
    </row>
    <row r="13822" spans="2:2">
      <c r="B13822" s="202"/>
    </row>
    <row r="13823" spans="2:2">
      <c r="B13823" s="202"/>
    </row>
    <row r="13824" spans="2:2">
      <c r="B13824" s="202"/>
    </row>
    <row r="13825" spans="2:2">
      <c r="B13825" s="202"/>
    </row>
    <row r="13826" spans="2:2">
      <c r="B13826" s="202"/>
    </row>
    <row r="13827" spans="2:2">
      <c r="B13827" s="202"/>
    </row>
    <row r="13828" spans="2:2">
      <c r="B13828" s="202"/>
    </row>
    <row r="13829" spans="2:2">
      <c r="B13829" s="202"/>
    </row>
    <row r="13830" spans="2:2">
      <c r="B13830" s="202"/>
    </row>
    <row r="13831" spans="2:2">
      <c r="B13831" s="202"/>
    </row>
    <row r="13832" spans="2:2">
      <c r="B13832" s="202"/>
    </row>
    <row r="13833" spans="2:2">
      <c r="B13833" s="202"/>
    </row>
    <row r="13834" spans="2:2">
      <c r="B13834" s="202"/>
    </row>
    <row r="13835" spans="2:2">
      <c r="B13835" s="202"/>
    </row>
    <row r="13836" spans="2:2">
      <c r="B13836" s="202"/>
    </row>
    <row r="13837" spans="2:2">
      <c r="B13837" s="202"/>
    </row>
    <row r="13838" spans="2:2">
      <c r="B13838" s="202"/>
    </row>
    <row r="13839" spans="2:2">
      <c r="B13839" s="202"/>
    </row>
    <row r="13840" spans="2:2">
      <c r="B13840" s="202"/>
    </row>
    <row r="13841" spans="2:2">
      <c r="B13841" s="202"/>
    </row>
    <row r="13842" spans="2:2">
      <c r="B13842" s="202"/>
    </row>
    <row r="13843" spans="2:2">
      <c r="B13843" s="202"/>
    </row>
    <row r="13844" spans="2:2">
      <c r="B13844" s="202"/>
    </row>
    <row r="13845" spans="2:2">
      <c r="B13845" s="202"/>
    </row>
    <row r="13846" spans="2:2">
      <c r="B13846" s="202"/>
    </row>
    <row r="13847" spans="2:2">
      <c r="B13847" s="202"/>
    </row>
    <row r="13848" spans="2:2">
      <c r="B13848" s="202"/>
    </row>
    <row r="13849" spans="2:2">
      <c r="B13849" s="202"/>
    </row>
    <row r="13850" spans="2:2">
      <c r="B13850" s="202"/>
    </row>
    <row r="13851" spans="2:2">
      <c r="B13851" s="202"/>
    </row>
    <row r="13852" spans="2:2">
      <c r="B13852" s="202"/>
    </row>
    <row r="13853" spans="2:2">
      <c r="B13853" s="202"/>
    </row>
    <row r="13854" spans="2:2">
      <c r="B13854" s="202"/>
    </row>
    <row r="13855" spans="2:2">
      <c r="B13855" s="202"/>
    </row>
    <row r="13856" spans="2:2">
      <c r="B13856" s="202"/>
    </row>
    <row r="13857" spans="2:2">
      <c r="B13857" s="202"/>
    </row>
    <row r="13858" spans="2:2">
      <c r="B13858" s="202"/>
    </row>
    <row r="13859" spans="2:2">
      <c r="B13859" s="202"/>
    </row>
    <row r="13860" spans="2:2">
      <c r="B13860" s="202"/>
    </row>
    <row r="13861" spans="2:2">
      <c r="B13861" s="202"/>
    </row>
    <row r="13862" spans="2:2">
      <c r="B13862" s="202"/>
    </row>
    <row r="13863" spans="2:2">
      <c r="B13863" s="202"/>
    </row>
    <row r="13864" spans="2:2">
      <c r="B13864" s="202"/>
    </row>
    <row r="13865" spans="2:2">
      <c r="B13865" s="202"/>
    </row>
    <row r="13866" spans="2:2">
      <c r="B13866" s="202"/>
    </row>
    <row r="13867" spans="2:2">
      <c r="B13867" s="202"/>
    </row>
    <row r="13868" spans="2:2">
      <c r="B13868" s="202"/>
    </row>
    <row r="13869" spans="2:2">
      <c r="B13869" s="202"/>
    </row>
    <row r="13870" spans="2:2">
      <c r="B13870" s="202"/>
    </row>
    <row r="13871" spans="2:2">
      <c r="B13871" s="202"/>
    </row>
    <row r="13872" spans="2:2">
      <c r="B13872" s="202"/>
    </row>
    <row r="13873" spans="2:2">
      <c r="B13873" s="202"/>
    </row>
    <row r="13874" spans="2:2">
      <c r="B13874" s="202"/>
    </row>
    <row r="13875" spans="2:2">
      <c r="B13875" s="202"/>
    </row>
    <row r="13876" spans="2:2">
      <c r="B13876" s="202"/>
    </row>
    <row r="13877" spans="2:2">
      <c r="B13877" s="202"/>
    </row>
    <row r="13878" spans="2:2">
      <c r="B13878" s="202"/>
    </row>
    <row r="13879" spans="2:2">
      <c r="B13879" s="202"/>
    </row>
    <row r="13880" spans="2:2">
      <c r="B13880" s="202"/>
    </row>
    <row r="13881" spans="2:2">
      <c r="B13881" s="202"/>
    </row>
    <row r="13882" spans="2:2">
      <c r="B13882" s="202"/>
    </row>
    <row r="13883" spans="2:2">
      <c r="B13883" s="202"/>
    </row>
    <row r="13884" spans="2:2">
      <c r="B13884" s="202"/>
    </row>
    <row r="13885" spans="2:2">
      <c r="B13885" s="202"/>
    </row>
    <row r="13886" spans="2:2">
      <c r="B13886" s="202"/>
    </row>
    <row r="13887" spans="2:2">
      <c r="B13887" s="202"/>
    </row>
    <row r="13888" spans="2:2">
      <c r="B13888" s="202"/>
    </row>
    <row r="13889" spans="2:2">
      <c r="B13889" s="202"/>
    </row>
    <row r="13890" spans="2:2">
      <c r="B13890" s="202"/>
    </row>
    <row r="13891" spans="2:2">
      <c r="B13891" s="202"/>
    </row>
    <row r="13892" spans="2:2">
      <c r="B13892" s="202"/>
    </row>
    <row r="13893" spans="2:2">
      <c r="B13893" s="202"/>
    </row>
    <row r="13894" spans="2:2">
      <c r="B13894" s="202"/>
    </row>
    <row r="13895" spans="2:2">
      <c r="B13895" s="202"/>
    </row>
    <row r="13896" spans="2:2">
      <c r="B13896" s="202"/>
    </row>
    <row r="13897" spans="2:2">
      <c r="B13897" s="202"/>
    </row>
    <row r="13898" spans="2:2">
      <c r="B13898" s="202"/>
    </row>
    <row r="13899" spans="2:2">
      <c r="B13899" s="202"/>
    </row>
    <row r="13900" spans="2:2">
      <c r="B13900" s="202"/>
    </row>
    <row r="13901" spans="2:2">
      <c r="B13901" s="202"/>
    </row>
    <row r="13902" spans="2:2">
      <c r="B13902" s="202"/>
    </row>
    <row r="13903" spans="2:2">
      <c r="B13903" s="202"/>
    </row>
    <row r="13904" spans="2:2">
      <c r="B13904" s="202"/>
    </row>
    <row r="13905" spans="2:2">
      <c r="B13905" s="202"/>
    </row>
    <row r="13906" spans="2:2">
      <c r="B13906" s="202"/>
    </row>
    <row r="13907" spans="2:2">
      <c r="B13907" s="202"/>
    </row>
    <row r="13908" spans="2:2">
      <c r="B13908" s="202"/>
    </row>
    <row r="13909" spans="2:2">
      <c r="B13909" s="202"/>
    </row>
    <row r="13910" spans="2:2">
      <c r="B13910" s="202"/>
    </row>
    <row r="13911" spans="2:2">
      <c r="B13911" s="202"/>
    </row>
    <row r="13912" spans="2:2">
      <c r="B13912" s="202"/>
    </row>
    <row r="13913" spans="2:2">
      <c r="B13913" s="202"/>
    </row>
    <row r="13914" spans="2:2">
      <c r="B13914" s="202"/>
    </row>
    <row r="13915" spans="2:2">
      <c r="B13915" s="202"/>
    </row>
    <row r="13916" spans="2:2">
      <c r="B13916" s="202"/>
    </row>
    <row r="13917" spans="2:2">
      <c r="B13917" s="202"/>
    </row>
    <row r="13918" spans="2:2">
      <c r="B13918" s="202"/>
    </row>
    <row r="13919" spans="2:2">
      <c r="B13919" s="202"/>
    </row>
    <row r="13920" spans="2:2">
      <c r="B13920" s="202"/>
    </row>
    <row r="13921" spans="2:2">
      <c r="B13921" s="202"/>
    </row>
    <row r="13922" spans="2:2">
      <c r="B13922" s="202"/>
    </row>
    <row r="13923" spans="2:2">
      <c r="B13923" s="202"/>
    </row>
    <row r="13924" spans="2:2">
      <c r="B13924" s="202"/>
    </row>
    <row r="13925" spans="2:2">
      <c r="B13925" s="202"/>
    </row>
    <row r="13926" spans="2:2">
      <c r="B13926" s="202"/>
    </row>
    <row r="13927" spans="2:2">
      <c r="B13927" s="202"/>
    </row>
    <row r="13928" spans="2:2">
      <c r="B13928" s="202"/>
    </row>
    <row r="13929" spans="2:2">
      <c r="B13929" s="202"/>
    </row>
    <row r="13930" spans="2:2">
      <c r="B13930" s="202"/>
    </row>
    <row r="13931" spans="2:2">
      <c r="B13931" s="202"/>
    </row>
    <row r="13932" spans="2:2">
      <c r="B13932" s="202"/>
    </row>
    <row r="13933" spans="2:2">
      <c r="B13933" s="202"/>
    </row>
    <row r="13934" spans="2:2">
      <c r="B13934" s="202"/>
    </row>
    <row r="13935" spans="2:2">
      <c r="B13935" s="202"/>
    </row>
    <row r="13936" spans="2:2">
      <c r="B13936" s="202"/>
    </row>
    <row r="13937" spans="2:2">
      <c r="B13937" s="202"/>
    </row>
    <row r="13938" spans="2:2">
      <c r="B13938" s="202"/>
    </row>
    <row r="13939" spans="2:2">
      <c r="B13939" s="202"/>
    </row>
    <row r="13940" spans="2:2">
      <c r="B13940" s="202"/>
    </row>
    <row r="13941" spans="2:2">
      <c r="B13941" s="202"/>
    </row>
    <row r="13942" spans="2:2">
      <c r="B13942" s="202"/>
    </row>
    <row r="13943" spans="2:2">
      <c r="B13943" s="202"/>
    </row>
    <row r="13944" spans="2:2">
      <c r="B13944" s="202"/>
    </row>
    <row r="13945" spans="2:2">
      <c r="B13945" s="202"/>
    </row>
    <row r="13946" spans="2:2">
      <c r="B13946" s="202"/>
    </row>
    <row r="13947" spans="2:2">
      <c r="B13947" s="202"/>
    </row>
    <row r="13948" spans="2:2">
      <c r="B13948" s="202"/>
    </row>
    <row r="13949" spans="2:2">
      <c r="B13949" s="202"/>
    </row>
    <row r="13950" spans="2:2">
      <c r="B13950" s="202"/>
    </row>
    <row r="13951" spans="2:2">
      <c r="B13951" s="202"/>
    </row>
    <row r="13952" spans="2:2">
      <c r="B13952" s="202"/>
    </row>
    <row r="13953" spans="2:2">
      <c r="B13953" s="202"/>
    </row>
    <row r="13954" spans="2:2">
      <c r="B13954" s="202"/>
    </row>
    <row r="13955" spans="2:2">
      <c r="B13955" s="202"/>
    </row>
    <row r="13956" spans="2:2">
      <c r="B13956" s="202"/>
    </row>
    <row r="13957" spans="2:2">
      <c r="B13957" s="202"/>
    </row>
    <row r="13958" spans="2:2">
      <c r="B13958" s="202"/>
    </row>
    <row r="13959" spans="2:2">
      <c r="B13959" s="202"/>
    </row>
    <row r="13960" spans="2:2">
      <c r="B13960" s="202"/>
    </row>
    <row r="13961" spans="2:2">
      <c r="B13961" s="202"/>
    </row>
    <row r="13962" spans="2:2">
      <c r="B13962" s="202"/>
    </row>
    <row r="13963" spans="2:2">
      <c r="B13963" s="202"/>
    </row>
    <row r="13964" spans="2:2">
      <c r="B13964" s="202"/>
    </row>
    <row r="13965" spans="2:2">
      <c r="B13965" s="202"/>
    </row>
    <row r="13966" spans="2:2">
      <c r="B13966" s="202"/>
    </row>
    <row r="13967" spans="2:2">
      <c r="B13967" s="202"/>
    </row>
    <row r="13968" spans="2:2">
      <c r="B13968" s="202"/>
    </row>
    <row r="13969" spans="2:2">
      <c r="B13969" s="202"/>
    </row>
    <row r="13970" spans="2:2">
      <c r="B13970" s="202"/>
    </row>
    <row r="13971" spans="2:2">
      <c r="B13971" s="202"/>
    </row>
    <row r="13972" spans="2:2">
      <c r="B13972" s="202"/>
    </row>
    <row r="13973" spans="2:2">
      <c r="B13973" s="202"/>
    </row>
    <row r="13974" spans="2:2">
      <c r="B13974" s="202"/>
    </row>
    <row r="13975" spans="2:2">
      <c r="B13975" s="202"/>
    </row>
    <row r="13976" spans="2:2">
      <c r="B13976" s="202"/>
    </row>
    <row r="13977" spans="2:2">
      <c r="B13977" s="202"/>
    </row>
    <row r="13978" spans="2:2">
      <c r="B13978" s="202"/>
    </row>
    <row r="13979" spans="2:2">
      <c r="B13979" s="202"/>
    </row>
    <row r="13980" spans="2:2">
      <c r="B13980" s="202"/>
    </row>
    <row r="13981" spans="2:2">
      <c r="B13981" s="202"/>
    </row>
    <row r="13982" spans="2:2">
      <c r="B13982" s="202"/>
    </row>
    <row r="13983" spans="2:2">
      <c r="B13983" s="202"/>
    </row>
    <row r="13984" spans="2:2">
      <c r="B13984" s="202"/>
    </row>
    <row r="13985" spans="2:2">
      <c r="B13985" s="202"/>
    </row>
    <row r="13986" spans="2:2">
      <c r="B13986" s="202"/>
    </row>
    <row r="13987" spans="2:2">
      <c r="B13987" s="202"/>
    </row>
    <row r="13988" spans="2:2">
      <c r="B13988" s="202"/>
    </row>
    <row r="13989" spans="2:2">
      <c r="B13989" s="202"/>
    </row>
    <row r="13990" spans="2:2">
      <c r="B13990" s="202"/>
    </row>
    <row r="13991" spans="2:2">
      <c r="B13991" s="202"/>
    </row>
    <row r="13992" spans="2:2">
      <c r="B13992" s="202"/>
    </row>
    <row r="13993" spans="2:2">
      <c r="B13993" s="202"/>
    </row>
    <row r="13994" spans="2:2">
      <c r="B13994" s="202"/>
    </row>
    <row r="13995" spans="2:2">
      <c r="B13995" s="202"/>
    </row>
    <row r="13996" spans="2:2">
      <c r="B13996" s="202"/>
    </row>
    <row r="13997" spans="2:2">
      <c r="B13997" s="202"/>
    </row>
    <row r="13998" spans="2:2">
      <c r="B13998" s="202"/>
    </row>
    <row r="13999" spans="2:2">
      <c r="B13999" s="202"/>
    </row>
    <row r="14000" spans="2:2">
      <c r="B14000" s="202"/>
    </row>
    <row r="14001" spans="2:2">
      <c r="B14001" s="202"/>
    </row>
    <row r="14002" spans="2:2">
      <c r="B14002" s="202"/>
    </row>
    <row r="14003" spans="2:2">
      <c r="B14003" s="202"/>
    </row>
    <row r="14004" spans="2:2">
      <c r="B14004" s="202"/>
    </row>
    <row r="14005" spans="2:2">
      <c r="B14005" s="202"/>
    </row>
    <row r="14006" spans="2:2">
      <c r="B14006" s="202"/>
    </row>
    <row r="14007" spans="2:2">
      <c r="B14007" s="202"/>
    </row>
    <row r="14008" spans="2:2">
      <c r="B14008" s="202"/>
    </row>
    <row r="14009" spans="2:2">
      <c r="B14009" s="202"/>
    </row>
    <row r="14010" spans="2:2">
      <c r="B14010" s="202"/>
    </row>
    <row r="14011" spans="2:2">
      <c r="B14011" s="202"/>
    </row>
    <row r="14012" spans="2:2">
      <c r="B14012" s="202"/>
    </row>
    <row r="14013" spans="2:2">
      <c r="B14013" s="202"/>
    </row>
    <row r="14014" spans="2:2">
      <c r="B14014" s="202"/>
    </row>
    <row r="14015" spans="2:2">
      <c r="B14015" s="202"/>
    </row>
    <row r="14016" spans="2:2">
      <c r="B14016" s="202"/>
    </row>
    <row r="14017" spans="2:2">
      <c r="B14017" s="202"/>
    </row>
    <row r="14018" spans="2:2">
      <c r="B14018" s="202"/>
    </row>
    <row r="14019" spans="2:2">
      <c r="B14019" s="202"/>
    </row>
    <row r="14020" spans="2:2">
      <c r="B14020" s="202"/>
    </row>
    <row r="14021" spans="2:2">
      <c r="B14021" s="202"/>
    </row>
    <row r="14022" spans="2:2">
      <c r="B14022" s="202"/>
    </row>
    <row r="14023" spans="2:2">
      <c r="B14023" s="202"/>
    </row>
    <row r="14024" spans="2:2">
      <c r="B14024" s="202"/>
    </row>
    <row r="14025" spans="2:2">
      <c r="B14025" s="202"/>
    </row>
    <row r="14026" spans="2:2">
      <c r="B14026" s="202"/>
    </row>
    <row r="14027" spans="2:2">
      <c r="B14027" s="202"/>
    </row>
    <row r="14028" spans="2:2">
      <c r="B14028" s="202"/>
    </row>
    <row r="14029" spans="2:2">
      <c r="B14029" s="202"/>
    </row>
    <row r="14030" spans="2:2">
      <c r="B14030" s="202"/>
    </row>
    <row r="14031" spans="2:2">
      <c r="B14031" s="202"/>
    </row>
    <row r="14032" spans="2:2">
      <c r="B14032" s="202"/>
    </row>
    <row r="14033" spans="2:2">
      <c r="B14033" s="202"/>
    </row>
    <row r="14034" spans="2:2">
      <c r="B14034" s="202"/>
    </row>
    <row r="14035" spans="2:2">
      <c r="B14035" s="202"/>
    </row>
    <row r="14036" spans="2:2">
      <c r="B14036" s="202"/>
    </row>
    <row r="14037" spans="2:2">
      <c r="B14037" s="202"/>
    </row>
    <row r="14038" spans="2:2">
      <c r="B14038" s="202"/>
    </row>
    <row r="14039" spans="2:2">
      <c r="B14039" s="202"/>
    </row>
    <row r="14040" spans="2:2">
      <c r="B14040" s="202"/>
    </row>
    <row r="14041" spans="2:2">
      <c r="B14041" s="202"/>
    </row>
    <row r="14042" spans="2:2">
      <c r="B14042" s="202"/>
    </row>
    <row r="14043" spans="2:2">
      <c r="B14043" s="202"/>
    </row>
    <row r="14044" spans="2:2">
      <c r="B14044" s="202"/>
    </row>
    <row r="14045" spans="2:2">
      <c r="B14045" s="202"/>
    </row>
    <row r="14046" spans="2:2">
      <c r="B14046" s="202"/>
    </row>
    <row r="14047" spans="2:2">
      <c r="B14047" s="202"/>
    </row>
    <row r="14048" spans="2:2">
      <c r="B14048" s="202"/>
    </row>
    <row r="14049" spans="2:2">
      <c r="B14049" s="202"/>
    </row>
    <row r="14050" spans="2:2">
      <c r="B14050" s="202"/>
    </row>
    <row r="14051" spans="2:2">
      <c r="B14051" s="202"/>
    </row>
    <row r="14052" spans="2:2">
      <c r="B14052" s="202"/>
    </row>
    <row r="14053" spans="2:2">
      <c r="B14053" s="202"/>
    </row>
    <row r="14054" spans="2:2">
      <c r="B14054" s="202"/>
    </row>
    <row r="14055" spans="2:2">
      <c r="B14055" s="202"/>
    </row>
    <row r="14056" spans="2:2">
      <c r="B14056" s="202"/>
    </row>
    <row r="14057" spans="2:2">
      <c r="B14057" s="202"/>
    </row>
    <row r="14058" spans="2:2">
      <c r="B14058" s="202"/>
    </row>
    <row r="14059" spans="2:2">
      <c r="B14059" s="202"/>
    </row>
    <row r="14060" spans="2:2">
      <c r="B14060" s="202"/>
    </row>
    <row r="14061" spans="2:2">
      <c r="B14061" s="202"/>
    </row>
    <row r="14062" spans="2:2">
      <c r="B14062" s="202"/>
    </row>
    <row r="14063" spans="2:2">
      <c r="B14063" s="202"/>
    </row>
    <row r="14064" spans="2:2">
      <c r="B14064" s="202"/>
    </row>
    <row r="14065" spans="2:2">
      <c r="B14065" s="202"/>
    </row>
    <row r="14066" spans="2:2">
      <c r="B14066" s="202"/>
    </row>
    <row r="14067" spans="2:2">
      <c r="B14067" s="202"/>
    </row>
    <row r="14068" spans="2:2">
      <c r="B14068" s="202"/>
    </row>
    <row r="14069" spans="2:2">
      <c r="B14069" s="202"/>
    </row>
    <row r="14070" spans="2:2">
      <c r="B14070" s="202"/>
    </row>
    <row r="14071" spans="2:2">
      <c r="B14071" s="202"/>
    </row>
    <row r="14072" spans="2:2">
      <c r="B14072" s="202"/>
    </row>
    <row r="14073" spans="2:2">
      <c r="B14073" s="202"/>
    </row>
    <row r="14074" spans="2:2">
      <c r="B14074" s="202"/>
    </row>
    <row r="14075" spans="2:2">
      <c r="B14075" s="202"/>
    </row>
    <row r="14076" spans="2:2">
      <c r="B14076" s="202"/>
    </row>
    <row r="14077" spans="2:2">
      <c r="B14077" s="202"/>
    </row>
    <row r="14078" spans="2:2">
      <c r="B14078" s="202"/>
    </row>
    <row r="14079" spans="2:2">
      <c r="B14079" s="202"/>
    </row>
    <row r="14080" spans="2:2">
      <c r="B14080" s="202"/>
    </row>
    <row r="14081" spans="2:2">
      <c r="B14081" s="202"/>
    </row>
    <row r="14082" spans="2:2">
      <c r="B14082" s="202"/>
    </row>
    <row r="14083" spans="2:2">
      <c r="B14083" s="202"/>
    </row>
    <row r="14084" spans="2:2">
      <c r="B14084" s="202"/>
    </row>
    <row r="14085" spans="2:2">
      <c r="B14085" s="202"/>
    </row>
    <row r="14086" spans="2:2">
      <c r="B14086" s="202"/>
    </row>
    <row r="14087" spans="2:2">
      <c r="B14087" s="202"/>
    </row>
    <row r="14088" spans="2:2">
      <c r="B14088" s="202"/>
    </row>
    <row r="14089" spans="2:2">
      <c r="B14089" s="202"/>
    </row>
    <row r="14090" spans="2:2">
      <c r="B14090" s="202"/>
    </row>
    <row r="14091" spans="2:2">
      <c r="B14091" s="202"/>
    </row>
    <row r="14092" spans="2:2">
      <c r="B14092" s="202"/>
    </row>
    <row r="14093" spans="2:2">
      <c r="B14093" s="202"/>
    </row>
    <row r="14094" spans="2:2">
      <c r="B14094" s="202"/>
    </row>
    <row r="14095" spans="2:2">
      <c r="B14095" s="202"/>
    </row>
    <row r="14096" spans="2:2">
      <c r="B14096" s="202"/>
    </row>
    <row r="14097" spans="2:2">
      <c r="B14097" s="202"/>
    </row>
    <row r="14098" spans="2:2">
      <c r="B14098" s="202"/>
    </row>
    <row r="14099" spans="2:2">
      <c r="B14099" s="202"/>
    </row>
    <row r="14100" spans="2:2">
      <c r="B14100" s="202"/>
    </row>
    <row r="14101" spans="2:2">
      <c r="B14101" s="202"/>
    </row>
    <row r="14102" spans="2:2">
      <c r="B14102" s="202"/>
    </row>
    <row r="14103" spans="2:2">
      <c r="B14103" s="202"/>
    </row>
    <row r="14104" spans="2:2">
      <c r="B14104" s="202"/>
    </row>
    <row r="14105" spans="2:2">
      <c r="B14105" s="202"/>
    </row>
    <row r="14106" spans="2:2">
      <c r="B14106" s="202"/>
    </row>
    <row r="14107" spans="2:2">
      <c r="B14107" s="202"/>
    </row>
    <row r="14108" spans="2:2">
      <c r="B14108" s="202"/>
    </row>
    <row r="14109" spans="2:2">
      <c r="B14109" s="202"/>
    </row>
    <row r="14110" spans="2:2">
      <c r="B14110" s="202"/>
    </row>
    <row r="14111" spans="2:2">
      <c r="B14111" s="202"/>
    </row>
    <row r="14112" spans="2:2">
      <c r="B14112" s="202"/>
    </row>
    <row r="14113" spans="2:2">
      <c r="B14113" s="202"/>
    </row>
    <row r="14114" spans="2:2">
      <c r="B14114" s="202"/>
    </row>
    <row r="14115" spans="2:2">
      <c r="B14115" s="202"/>
    </row>
    <row r="14116" spans="2:2">
      <c r="B14116" s="202"/>
    </row>
    <row r="14117" spans="2:2">
      <c r="B14117" s="202"/>
    </row>
    <row r="14118" spans="2:2">
      <c r="B14118" s="202"/>
    </row>
    <row r="14119" spans="2:2">
      <c r="B14119" s="202"/>
    </row>
    <row r="14120" spans="2:2">
      <c r="B14120" s="202"/>
    </row>
    <row r="14121" spans="2:2">
      <c r="B14121" s="202"/>
    </row>
    <row r="14122" spans="2:2">
      <c r="B14122" s="202"/>
    </row>
    <row r="14123" spans="2:2">
      <c r="B14123" s="202"/>
    </row>
    <row r="14124" spans="2:2">
      <c r="B14124" s="202"/>
    </row>
    <row r="14125" spans="2:2">
      <c r="B14125" s="202"/>
    </row>
    <row r="14126" spans="2:2">
      <c r="B14126" s="202"/>
    </row>
    <row r="14127" spans="2:2">
      <c r="B14127" s="202"/>
    </row>
    <row r="14128" spans="2:2">
      <c r="B14128" s="202"/>
    </row>
    <row r="14129" spans="2:2">
      <c r="B14129" s="202"/>
    </row>
    <row r="14130" spans="2:2">
      <c r="B14130" s="202"/>
    </row>
    <row r="14131" spans="2:2">
      <c r="B14131" s="202"/>
    </row>
    <row r="14132" spans="2:2">
      <c r="B14132" s="202"/>
    </row>
    <row r="14133" spans="2:2">
      <c r="B14133" s="202"/>
    </row>
    <row r="14134" spans="2:2">
      <c r="B14134" s="202"/>
    </row>
    <row r="14135" spans="2:2">
      <c r="B14135" s="202"/>
    </row>
    <row r="14136" spans="2:2">
      <c r="B14136" s="202"/>
    </row>
    <row r="14137" spans="2:2">
      <c r="B14137" s="202"/>
    </row>
    <row r="14138" spans="2:2">
      <c r="B14138" s="202"/>
    </row>
    <row r="14139" spans="2:2">
      <c r="B14139" s="202"/>
    </row>
    <row r="14140" spans="2:2">
      <c r="B14140" s="202"/>
    </row>
    <row r="14141" spans="2:2">
      <c r="B14141" s="202"/>
    </row>
    <row r="14142" spans="2:2">
      <c r="B14142" s="202"/>
    </row>
    <row r="14143" spans="2:2">
      <c r="B14143" s="202"/>
    </row>
    <row r="14144" spans="2:2">
      <c r="B14144" s="202"/>
    </row>
    <row r="14145" spans="2:2">
      <c r="B14145" s="202"/>
    </row>
    <row r="14146" spans="2:2">
      <c r="B14146" s="202"/>
    </row>
    <row r="14147" spans="2:2">
      <c r="B14147" s="202"/>
    </row>
    <row r="14148" spans="2:2">
      <c r="B14148" s="202"/>
    </row>
    <row r="14149" spans="2:2">
      <c r="B14149" s="202"/>
    </row>
    <row r="14150" spans="2:2">
      <c r="B14150" s="202"/>
    </row>
    <row r="14151" spans="2:2">
      <c r="B14151" s="202"/>
    </row>
    <row r="14152" spans="2:2">
      <c r="B14152" s="202"/>
    </row>
    <row r="14153" spans="2:2">
      <c r="B14153" s="202"/>
    </row>
    <row r="14154" spans="2:2">
      <c r="B14154" s="202"/>
    </row>
    <row r="14155" spans="2:2">
      <c r="B14155" s="202"/>
    </row>
    <row r="14156" spans="2:2">
      <c r="B14156" s="202"/>
    </row>
    <row r="14157" spans="2:2">
      <c r="B14157" s="202"/>
    </row>
    <row r="14158" spans="2:2">
      <c r="B14158" s="202"/>
    </row>
    <row r="14159" spans="2:2">
      <c r="B14159" s="202"/>
    </row>
    <row r="14160" spans="2:2">
      <c r="B14160" s="202"/>
    </row>
    <row r="14161" spans="2:2">
      <c r="B14161" s="202"/>
    </row>
    <row r="14162" spans="2:2">
      <c r="B14162" s="202"/>
    </row>
    <row r="14163" spans="2:2">
      <c r="B14163" s="202"/>
    </row>
    <row r="14164" spans="2:2">
      <c r="B14164" s="202"/>
    </row>
    <row r="14165" spans="2:2">
      <c r="B14165" s="202"/>
    </row>
    <row r="14166" spans="2:2">
      <c r="B14166" s="202"/>
    </row>
    <row r="14167" spans="2:2">
      <c r="B14167" s="202"/>
    </row>
    <row r="14168" spans="2:2">
      <c r="B14168" s="202"/>
    </row>
    <row r="14169" spans="2:2">
      <c r="B14169" s="202"/>
    </row>
    <row r="14170" spans="2:2">
      <c r="B14170" s="202"/>
    </row>
    <row r="14171" spans="2:2">
      <c r="B14171" s="202"/>
    </row>
    <row r="14172" spans="2:2">
      <c r="B14172" s="202"/>
    </row>
    <row r="14173" spans="2:2">
      <c r="B14173" s="202"/>
    </row>
    <row r="14174" spans="2:2">
      <c r="B14174" s="202"/>
    </row>
    <row r="14175" spans="2:2">
      <c r="B14175" s="202"/>
    </row>
    <row r="14176" spans="2:2">
      <c r="B14176" s="202"/>
    </row>
    <row r="14177" spans="2:2">
      <c r="B14177" s="202"/>
    </row>
    <row r="14178" spans="2:2">
      <c r="B14178" s="202"/>
    </row>
    <row r="14179" spans="2:2">
      <c r="B14179" s="202"/>
    </row>
    <row r="14180" spans="2:2">
      <c r="B14180" s="202"/>
    </row>
    <row r="14181" spans="2:2">
      <c r="B14181" s="202"/>
    </row>
    <row r="14182" spans="2:2">
      <c r="B14182" s="202"/>
    </row>
    <row r="14183" spans="2:2">
      <c r="B14183" s="202"/>
    </row>
    <row r="14184" spans="2:2">
      <c r="B14184" s="202"/>
    </row>
    <row r="14185" spans="2:2">
      <c r="B14185" s="202"/>
    </row>
    <row r="14186" spans="2:2">
      <c r="B14186" s="202"/>
    </row>
    <row r="14187" spans="2:2">
      <c r="B14187" s="202"/>
    </row>
    <row r="14188" spans="2:2">
      <c r="B14188" s="202"/>
    </row>
    <row r="14189" spans="2:2">
      <c r="B14189" s="202"/>
    </row>
    <row r="14190" spans="2:2">
      <c r="B14190" s="202"/>
    </row>
    <row r="14191" spans="2:2">
      <c r="B14191" s="202"/>
    </row>
    <row r="14192" spans="2:2">
      <c r="B14192" s="202"/>
    </row>
    <row r="14193" spans="2:2">
      <c r="B14193" s="202"/>
    </row>
    <row r="14194" spans="2:2">
      <c r="B14194" s="202"/>
    </row>
    <row r="14195" spans="2:2">
      <c r="B14195" s="202"/>
    </row>
    <row r="14196" spans="2:2">
      <c r="B14196" s="202"/>
    </row>
    <row r="14197" spans="2:2">
      <c r="B14197" s="202"/>
    </row>
    <row r="14198" spans="2:2">
      <c r="B14198" s="202"/>
    </row>
    <row r="14199" spans="2:2">
      <c r="B14199" s="202"/>
    </row>
    <row r="14200" spans="2:2">
      <c r="B14200" s="202"/>
    </row>
    <row r="14201" spans="2:2">
      <c r="B14201" s="202"/>
    </row>
    <row r="14202" spans="2:2">
      <c r="B14202" s="202"/>
    </row>
    <row r="14203" spans="2:2">
      <c r="B14203" s="202"/>
    </row>
    <row r="14204" spans="2:2">
      <c r="B14204" s="202"/>
    </row>
    <row r="14205" spans="2:2">
      <c r="B14205" s="202"/>
    </row>
    <row r="14206" spans="2:2">
      <c r="B14206" s="202"/>
    </row>
    <row r="14207" spans="2:2">
      <c r="B14207" s="202"/>
    </row>
    <row r="14208" spans="2:2">
      <c r="B14208" s="202"/>
    </row>
    <row r="14209" spans="2:2">
      <c r="B14209" s="202"/>
    </row>
    <row r="14210" spans="2:2">
      <c r="B14210" s="202"/>
    </row>
    <row r="14211" spans="2:2">
      <c r="B14211" s="202"/>
    </row>
    <row r="14212" spans="2:2">
      <c r="B14212" s="202"/>
    </row>
    <row r="14213" spans="2:2">
      <c r="B14213" s="202"/>
    </row>
    <row r="14214" spans="2:2">
      <c r="B14214" s="202"/>
    </row>
    <row r="14215" spans="2:2">
      <c r="B14215" s="202"/>
    </row>
    <row r="14216" spans="2:2">
      <c r="B14216" s="202"/>
    </row>
    <row r="14217" spans="2:2">
      <c r="B14217" s="202"/>
    </row>
    <row r="14218" spans="2:2">
      <c r="B14218" s="202"/>
    </row>
    <row r="14219" spans="2:2">
      <c r="B14219" s="202"/>
    </row>
    <row r="14220" spans="2:2">
      <c r="B14220" s="202"/>
    </row>
    <row r="14221" spans="2:2">
      <c r="B14221" s="202"/>
    </row>
    <row r="14222" spans="2:2">
      <c r="B14222" s="202"/>
    </row>
    <row r="14223" spans="2:2">
      <c r="B14223" s="202"/>
    </row>
    <row r="14224" spans="2:2">
      <c r="B14224" s="202"/>
    </row>
    <row r="14225" spans="2:2">
      <c r="B14225" s="202"/>
    </row>
    <row r="14226" spans="2:2">
      <c r="B14226" s="202"/>
    </row>
    <row r="14227" spans="2:2">
      <c r="B14227" s="202"/>
    </row>
    <row r="14228" spans="2:2">
      <c r="B14228" s="202"/>
    </row>
    <row r="14229" spans="2:2">
      <c r="B14229" s="202"/>
    </row>
    <row r="14230" spans="2:2">
      <c r="B14230" s="202"/>
    </row>
    <row r="14231" spans="2:2">
      <c r="B14231" s="202"/>
    </row>
    <row r="14232" spans="2:2">
      <c r="B14232" s="202"/>
    </row>
    <row r="14233" spans="2:2">
      <c r="B14233" s="202"/>
    </row>
    <row r="14234" spans="2:2">
      <c r="B14234" s="202"/>
    </row>
    <row r="14235" spans="2:2">
      <c r="B14235" s="202"/>
    </row>
    <row r="14236" spans="2:2">
      <c r="B14236" s="202"/>
    </row>
    <row r="14237" spans="2:2">
      <c r="B14237" s="202"/>
    </row>
    <row r="14238" spans="2:2">
      <c r="B14238" s="202"/>
    </row>
    <row r="14239" spans="2:2">
      <c r="B14239" s="202"/>
    </row>
    <row r="14240" spans="2:2">
      <c r="B14240" s="202"/>
    </row>
    <row r="14241" spans="2:2">
      <c r="B14241" s="202"/>
    </row>
    <row r="14242" spans="2:2">
      <c r="B14242" s="202"/>
    </row>
    <row r="14243" spans="2:2">
      <c r="B14243" s="202"/>
    </row>
    <row r="14244" spans="2:2">
      <c r="B14244" s="202"/>
    </row>
    <row r="14245" spans="2:2">
      <c r="B14245" s="202"/>
    </row>
    <row r="14246" spans="2:2">
      <c r="B14246" s="202"/>
    </row>
    <row r="14247" spans="2:2">
      <c r="B14247" s="202"/>
    </row>
    <row r="14248" spans="2:2">
      <c r="B14248" s="202"/>
    </row>
    <row r="14249" spans="2:2">
      <c r="B14249" s="202"/>
    </row>
    <row r="14250" spans="2:2">
      <c r="B14250" s="202"/>
    </row>
    <row r="14251" spans="2:2">
      <c r="B14251" s="202"/>
    </row>
    <row r="14252" spans="2:2">
      <c r="B14252" s="202"/>
    </row>
    <row r="14253" spans="2:2">
      <c r="B14253" s="202"/>
    </row>
    <row r="14254" spans="2:2">
      <c r="B14254" s="202"/>
    </row>
    <row r="14255" spans="2:2">
      <c r="B14255" s="202"/>
    </row>
    <row r="14256" spans="2:2">
      <c r="B14256" s="202"/>
    </row>
    <row r="14257" spans="2:2">
      <c r="B14257" s="202"/>
    </row>
    <row r="14258" spans="2:2">
      <c r="B14258" s="202"/>
    </row>
    <row r="14259" spans="2:2">
      <c r="B14259" s="202"/>
    </row>
    <row r="14260" spans="2:2">
      <c r="B14260" s="202"/>
    </row>
    <row r="14261" spans="2:2">
      <c r="B14261" s="202"/>
    </row>
    <row r="14262" spans="2:2">
      <c r="B14262" s="202"/>
    </row>
    <row r="14263" spans="2:2">
      <c r="B14263" s="202"/>
    </row>
    <row r="14264" spans="2:2">
      <c r="B14264" s="202"/>
    </row>
    <row r="14265" spans="2:2">
      <c r="B14265" s="202"/>
    </row>
    <row r="14266" spans="2:2">
      <c r="B14266" s="202"/>
    </row>
    <row r="14267" spans="2:2">
      <c r="B14267" s="202"/>
    </row>
    <row r="14268" spans="2:2">
      <c r="B14268" s="202"/>
    </row>
    <row r="14269" spans="2:2">
      <c r="B14269" s="202"/>
    </row>
    <row r="14270" spans="2:2">
      <c r="B14270" s="202"/>
    </row>
    <row r="14271" spans="2:2">
      <c r="B14271" s="202"/>
    </row>
    <row r="14272" spans="2:2">
      <c r="B14272" s="202"/>
    </row>
    <row r="14273" spans="2:2">
      <c r="B14273" s="202"/>
    </row>
    <row r="14274" spans="2:2">
      <c r="B14274" s="202"/>
    </row>
    <row r="14275" spans="2:2">
      <c r="B14275" s="202"/>
    </row>
    <row r="14276" spans="2:2">
      <c r="B14276" s="202"/>
    </row>
    <row r="14277" spans="2:2">
      <c r="B14277" s="202"/>
    </row>
    <row r="14278" spans="2:2">
      <c r="B14278" s="202"/>
    </row>
    <row r="14279" spans="2:2">
      <c r="B14279" s="202"/>
    </row>
    <row r="14280" spans="2:2">
      <c r="B14280" s="202"/>
    </row>
    <row r="14281" spans="2:2">
      <c r="B14281" s="202"/>
    </row>
    <row r="14282" spans="2:2">
      <c r="B14282" s="202"/>
    </row>
    <row r="14283" spans="2:2">
      <c r="B14283" s="202"/>
    </row>
    <row r="14284" spans="2:2">
      <c r="B14284" s="202"/>
    </row>
    <row r="14285" spans="2:2">
      <c r="B14285" s="202"/>
    </row>
    <row r="14286" spans="2:2">
      <c r="B14286" s="202"/>
    </row>
    <row r="14287" spans="2:2">
      <c r="B14287" s="202"/>
    </row>
    <row r="14288" spans="2:2">
      <c r="B14288" s="202"/>
    </row>
    <row r="14289" spans="2:2">
      <c r="B14289" s="202"/>
    </row>
    <row r="14290" spans="2:2">
      <c r="B14290" s="202"/>
    </row>
    <row r="14291" spans="2:2">
      <c r="B14291" s="202"/>
    </row>
    <row r="14292" spans="2:2">
      <c r="B14292" s="202"/>
    </row>
    <row r="14293" spans="2:2">
      <c r="B14293" s="202"/>
    </row>
    <row r="14294" spans="2:2">
      <c r="B14294" s="202"/>
    </row>
    <row r="14295" spans="2:2">
      <c r="B14295" s="202"/>
    </row>
    <row r="14296" spans="2:2">
      <c r="B14296" s="202"/>
    </row>
    <row r="14297" spans="2:2">
      <c r="B14297" s="202"/>
    </row>
    <row r="14298" spans="2:2">
      <c r="B14298" s="202"/>
    </row>
    <row r="14299" spans="2:2">
      <c r="B14299" s="202"/>
    </row>
    <row r="14300" spans="2:2">
      <c r="B14300" s="202"/>
    </row>
    <row r="14301" spans="2:2">
      <c r="B14301" s="202"/>
    </row>
    <row r="14302" spans="2:2">
      <c r="B14302" s="202"/>
    </row>
    <row r="14303" spans="2:2">
      <c r="B14303" s="202"/>
    </row>
    <row r="14304" spans="2:2">
      <c r="B14304" s="202"/>
    </row>
    <row r="14305" spans="2:2">
      <c r="B14305" s="202"/>
    </row>
    <row r="14306" spans="2:2">
      <c r="B14306" s="202"/>
    </row>
    <row r="14307" spans="2:2">
      <c r="B14307" s="202"/>
    </row>
    <row r="14308" spans="2:2">
      <c r="B14308" s="202"/>
    </row>
    <row r="14309" spans="2:2">
      <c r="B14309" s="202"/>
    </row>
    <row r="14310" spans="2:2">
      <c r="B14310" s="202"/>
    </row>
    <row r="14311" spans="2:2">
      <c r="B14311" s="202"/>
    </row>
    <row r="14312" spans="2:2">
      <c r="B14312" s="202"/>
    </row>
    <row r="14313" spans="2:2">
      <c r="B14313" s="202"/>
    </row>
    <row r="14314" spans="2:2">
      <c r="B14314" s="202"/>
    </row>
    <row r="14315" spans="2:2">
      <c r="B14315" s="202"/>
    </row>
    <row r="14316" spans="2:2">
      <c r="B14316" s="202"/>
    </row>
    <row r="14317" spans="2:2">
      <c r="B14317" s="202"/>
    </row>
    <row r="14318" spans="2:2">
      <c r="B14318" s="202"/>
    </row>
    <row r="14319" spans="2:2">
      <c r="B14319" s="202"/>
    </row>
    <row r="14320" spans="2:2">
      <c r="B14320" s="202"/>
    </row>
    <row r="14321" spans="2:2">
      <c r="B14321" s="202"/>
    </row>
    <row r="14322" spans="2:2">
      <c r="B14322" s="202"/>
    </row>
    <row r="14323" spans="2:2">
      <c r="B14323" s="202"/>
    </row>
    <row r="14324" spans="2:2">
      <c r="B14324" s="202"/>
    </row>
    <row r="14325" spans="2:2">
      <c r="B14325" s="202"/>
    </row>
    <row r="14326" spans="2:2">
      <c r="B14326" s="202"/>
    </row>
    <row r="14327" spans="2:2">
      <c r="B14327" s="202"/>
    </row>
    <row r="14328" spans="2:2">
      <c r="B14328" s="202"/>
    </row>
    <row r="14329" spans="2:2">
      <c r="B14329" s="202"/>
    </row>
    <row r="14330" spans="2:2">
      <c r="B14330" s="202"/>
    </row>
    <row r="14331" spans="2:2">
      <c r="B14331" s="202"/>
    </row>
    <row r="14332" spans="2:2">
      <c r="B14332" s="202"/>
    </row>
    <row r="14333" spans="2:2">
      <c r="B14333" s="202"/>
    </row>
    <row r="14334" spans="2:2">
      <c r="B14334" s="202"/>
    </row>
    <row r="14335" spans="2:2">
      <c r="B14335" s="202"/>
    </row>
    <row r="14336" spans="2:2">
      <c r="B14336" s="202"/>
    </row>
    <row r="14337" spans="2:2">
      <c r="B14337" s="202"/>
    </row>
    <row r="14338" spans="2:2">
      <c r="B14338" s="202"/>
    </row>
    <row r="14339" spans="2:2">
      <c r="B14339" s="202"/>
    </row>
    <row r="14340" spans="2:2">
      <c r="B14340" s="202"/>
    </row>
    <row r="14341" spans="2:2">
      <c r="B14341" s="202"/>
    </row>
    <row r="14342" spans="2:2">
      <c r="B14342" s="202"/>
    </row>
    <row r="14343" spans="2:2">
      <c r="B14343" s="202"/>
    </row>
    <row r="14344" spans="2:2">
      <c r="B14344" s="202"/>
    </row>
    <row r="14345" spans="2:2">
      <c r="B14345" s="202"/>
    </row>
    <row r="14346" spans="2:2">
      <c r="B14346" s="202"/>
    </row>
    <row r="14347" spans="2:2">
      <c r="B14347" s="202"/>
    </row>
    <row r="14348" spans="2:2">
      <c r="B14348" s="202"/>
    </row>
    <row r="14349" spans="2:2">
      <c r="B14349" s="202"/>
    </row>
    <row r="14350" spans="2:2">
      <c r="B14350" s="202"/>
    </row>
    <row r="14351" spans="2:2">
      <c r="B14351" s="202"/>
    </row>
    <row r="14352" spans="2:2">
      <c r="B14352" s="202"/>
    </row>
    <row r="14353" spans="2:2">
      <c r="B14353" s="202"/>
    </row>
    <row r="14354" spans="2:2">
      <c r="B14354" s="202"/>
    </row>
    <row r="14355" spans="2:2">
      <c r="B14355" s="202"/>
    </row>
    <row r="14356" spans="2:2">
      <c r="B14356" s="202"/>
    </row>
    <row r="14357" spans="2:2">
      <c r="B14357" s="202"/>
    </row>
    <row r="14358" spans="2:2">
      <c r="B14358" s="202"/>
    </row>
    <row r="14359" spans="2:2">
      <c r="B14359" s="202"/>
    </row>
    <row r="14360" spans="2:2">
      <c r="B14360" s="202"/>
    </row>
    <row r="14361" spans="2:2">
      <c r="B14361" s="202"/>
    </row>
    <row r="14362" spans="2:2">
      <c r="B14362" s="202"/>
    </row>
    <row r="14363" spans="2:2">
      <c r="B14363" s="202"/>
    </row>
    <row r="14364" spans="2:2">
      <c r="B14364" s="202"/>
    </row>
    <row r="14365" spans="2:2">
      <c r="B14365" s="202"/>
    </row>
    <row r="14366" spans="2:2">
      <c r="B14366" s="202"/>
    </row>
    <row r="14367" spans="2:2">
      <c r="B14367" s="202"/>
    </row>
    <row r="14368" spans="2:2">
      <c r="B14368" s="202"/>
    </row>
    <row r="14369" spans="2:2">
      <c r="B14369" s="202"/>
    </row>
    <row r="14370" spans="2:2">
      <c r="B14370" s="202"/>
    </row>
    <row r="14371" spans="2:2">
      <c r="B14371" s="202"/>
    </row>
    <row r="14372" spans="2:2">
      <c r="B14372" s="202"/>
    </row>
    <row r="14373" spans="2:2">
      <c r="B14373" s="202"/>
    </row>
    <row r="14374" spans="2:2">
      <c r="B14374" s="202"/>
    </row>
    <row r="14375" spans="2:2">
      <c r="B14375" s="202"/>
    </row>
    <row r="14376" spans="2:2">
      <c r="B14376" s="202"/>
    </row>
    <row r="14377" spans="2:2">
      <c r="B14377" s="202"/>
    </row>
    <row r="14378" spans="2:2">
      <c r="B14378" s="202"/>
    </row>
    <row r="14379" spans="2:2">
      <c r="B14379" s="202"/>
    </row>
    <row r="14380" spans="2:2">
      <c r="B14380" s="202"/>
    </row>
    <row r="14381" spans="2:2">
      <c r="B14381" s="202"/>
    </row>
    <row r="14382" spans="2:2">
      <c r="B14382" s="202"/>
    </row>
    <row r="14383" spans="2:2">
      <c r="B14383" s="202"/>
    </row>
    <row r="14384" spans="2:2">
      <c r="B14384" s="202"/>
    </row>
    <row r="14385" spans="2:2">
      <c r="B14385" s="202"/>
    </row>
    <row r="14386" spans="2:2">
      <c r="B14386" s="202"/>
    </row>
    <row r="14387" spans="2:2">
      <c r="B14387" s="202"/>
    </row>
    <row r="14388" spans="2:2">
      <c r="B14388" s="202"/>
    </row>
    <row r="14389" spans="2:2">
      <c r="B14389" s="202"/>
    </row>
    <row r="14390" spans="2:2">
      <c r="B14390" s="202"/>
    </row>
    <row r="14391" spans="2:2">
      <c r="B14391" s="202"/>
    </row>
    <row r="14392" spans="2:2">
      <c r="B14392" s="202"/>
    </row>
    <row r="14393" spans="2:2">
      <c r="B14393" s="202"/>
    </row>
    <row r="14394" spans="2:2">
      <c r="B14394" s="202"/>
    </row>
    <row r="14395" spans="2:2">
      <c r="B14395" s="202"/>
    </row>
    <row r="14396" spans="2:2">
      <c r="B14396" s="202"/>
    </row>
    <row r="14397" spans="2:2">
      <c r="B14397" s="202"/>
    </row>
    <row r="14398" spans="2:2">
      <c r="B14398" s="202"/>
    </row>
    <row r="14399" spans="2:2">
      <c r="B14399" s="202"/>
    </row>
    <row r="14400" spans="2:2">
      <c r="B14400" s="202"/>
    </row>
    <row r="14401" spans="2:2">
      <c r="B14401" s="202"/>
    </row>
    <row r="14402" spans="2:2">
      <c r="B14402" s="202"/>
    </row>
    <row r="14403" spans="2:2">
      <c r="B14403" s="202"/>
    </row>
    <row r="14404" spans="2:2">
      <c r="B14404" s="202"/>
    </row>
    <row r="14405" spans="2:2">
      <c r="B14405" s="202"/>
    </row>
    <row r="14406" spans="2:2">
      <c r="B14406" s="202"/>
    </row>
    <row r="14407" spans="2:2">
      <c r="B14407" s="202"/>
    </row>
    <row r="14408" spans="2:2">
      <c r="B14408" s="202"/>
    </row>
    <row r="14409" spans="2:2">
      <c r="B14409" s="202"/>
    </row>
    <row r="14410" spans="2:2">
      <c r="B14410" s="202"/>
    </row>
    <row r="14411" spans="2:2">
      <c r="B14411" s="202"/>
    </row>
    <row r="14412" spans="2:2">
      <c r="B14412" s="202"/>
    </row>
    <row r="14413" spans="2:2">
      <c r="B14413" s="202"/>
    </row>
    <row r="14414" spans="2:2">
      <c r="B14414" s="202"/>
    </row>
    <row r="14415" spans="2:2">
      <c r="B14415" s="202"/>
    </row>
    <row r="14416" spans="2:2">
      <c r="B14416" s="202"/>
    </row>
    <row r="14417" spans="2:2">
      <c r="B14417" s="202"/>
    </row>
    <row r="14418" spans="2:2">
      <c r="B14418" s="202"/>
    </row>
    <row r="14419" spans="2:2">
      <c r="B14419" s="202"/>
    </row>
    <row r="14420" spans="2:2">
      <c r="B14420" s="202"/>
    </row>
    <row r="14421" spans="2:2">
      <c r="B14421" s="202"/>
    </row>
    <row r="14422" spans="2:2">
      <c r="B14422" s="202"/>
    </row>
    <row r="14423" spans="2:2">
      <c r="B14423" s="202"/>
    </row>
    <row r="14424" spans="2:2">
      <c r="B14424" s="202"/>
    </row>
    <row r="14425" spans="2:2">
      <c r="B14425" s="202"/>
    </row>
    <row r="14426" spans="2:2">
      <c r="B14426" s="202"/>
    </row>
    <row r="14427" spans="2:2">
      <c r="B14427" s="202"/>
    </row>
    <row r="14428" spans="2:2">
      <c r="B14428" s="202"/>
    </row>
    <row r="14429" spans="2:2">
      <c r="B14429" s="202"/>
    </row>
    <row r="14430" spans="2:2">
      <c r="B14430" s="202"/>
    </row>
    <row r="14431" spans="2:2">
      <c r="B14431" s="202"/>
    </row>
    <row r="14432" spans="2:2">
      <c r="B14432" s="202"/>
    </row>
    <row r="14433" spans="2:2">
      <c r="B14433" s="202"/>
    </row>
    <row r="14434" spans="2:2">
      <c r="B14434" s="202"/>
    </row>
    <row r="14435" spans="2:2">
      <c r="B14435" s="202"/>
    </row>
    <row r="14436" spans="2:2">
      <c r="B14436" s="202"/>
    </row>
    <row r="14437" spans="2:2">
      <c r="B14437" s="202"/>
    </row>
    <row r="14438" spans="2:2">
      <c r="B14438" s="202"/>
    </row>
    <row r="14439" spans="2:2">
      <c r="B14439" s="202"/>
    </row>
    <row r="14440" spans="2:2">
      <c r="B14440" s="202"/>
    </row>
    <row r="14441" spans="2:2">
      <c r="B14441" s="202"/>
    </row>
    <row r="14442" spans="2:2">
      <c r="B14442" s="202"/>
    </row>
    <row r="14443" spans="2:2">
      <c r="B14443" s="202"/>
    </row>
    <row r="14444" spans="2:2">
      <c r="B14444" s="202"/>
    </row>
    <row r="14445" spans="2:2">
      <c r="B14445" s="202"/>
    </row>
    <row r="14446" spans="2:2">
      <c r="B14446" s="202"/>
    </row>
    <row r="14447" spans="2:2">
      <c r="B14447" s="202"/>
    </row>
    <row r="14448" spans="2:2">
      <c r="B14448" s="202"/>
    </row>
    <row r="14449" spans="2:2">
      <c r="B14449" s="202"/>
    </row>
    <row r="14450" spans="2:2">
      <c r="B14450" s="202"/>
    </row>
    <row r="14451" spans="2:2">
      <c r="B14451" s="202"/>
    </row>
    <row r="14452" spans="2:2">
      <c r="B14452" s="202"/>
    </row>
    <row r="14453" spans="2:2">
      <c r="B14453" s="202"/>
    </row>
    <row r="14454" spans="2:2">
      <c r="B14454" s="202"/>
    </row>
    <row r="14455" spans="2:2">
      <c r="B14455" s="202"/>
    </row>
    <row r="14456" spans="2:2">
      <c r="B14456" s="202"/>
    </row>
    <row r="14457" spans="2:2">
      <c r="B14457" s="202"/>
    </row>
    <row r="14458" spans="2:2">
      <c r="B14458" s="202"/>
    </row>
    <row r="14459" spans="2:2">
      <c r="B14459" s="202"/>
    </row>
    <row r="14460" spans="2:2">
      <c r="B14460" s="202"/>
    </row>
    <row r="14461" spans="2:2">
      <c r="B14461" s="202"/>
    </row>
    <row r="14462" spans="2:2">
      <c r="B14462" s="202"/>
    </row>
    <row r="14463" spans="2:2">
      <c r="B14463" s="202"/>
    </row>
    <row r="14464" spans="2:2">
      <c r="B14464" s="202"/>
    </row>
    <row r="14465" spans="2:2">
      <c r="B14465" s="202"/>
    </row>
    <row r="14466" spans="2:2">
      <c r="B14466" s="202"/>
    </row>
    <row r="14467" spans="2:2">
      <c r="B14467" s="202"/>
    </row>
    <row r="14468" spans="2:2">
      <c r="B14468" s="202"/>
    </row>
    <row r="14469" spans="2:2">
      <c r="B14469" s="202"/>
    </row>
    <row r="14470" spans="2:2">
      <c r="B14470" s="202"/>
    </row>
    <row r="14471" spans="2:2">
      <c r="B14471" s="202"/>
    </row>
    <row r="14472" spans="2:2">
      <c r="B14472" s="202"/>
    </row>
    <row r="14473" spans="2:2">
      <c r="B14473" s="202"/>
    </row>
    <row r="14474" spans="2:2">
      <c r="B14474" s="202"/>
    </row>
    <row r="14475" spans="2:2">
      <c r="B14475" s="202"/>
    </row>
    <row r="14476" spans="2:2">
      <c r="B14476" s="202"/>
    </row>
    <row r="14477" spans="2:2">
      <c r="B14477" s="202"/>
    </row>
    <row r="14478" spans="2:2">
      <c r="B14478" s="202"/>
    </row>
    <row r="14479" spans="2:2">
      <c r="B14479" s="202"/>
    </row>
    <row r="14480" spans="2:2">
      <c r="B14480" s="202"/>
    </row>
    <row r="14481" spans="2:2">
      <c r="B14481" s="202"/>
    </row>
    <row r="14482" spans="2:2">
      <c r="B14482" s="202"/>
    </row>
    <row r="14483" spans="2:2">
      <c r="B14483" s="202"/>
    </row>
    <row r="14484" spans="2:2">
      <c r="B14484" s="202"/>
    </row>
    <row r="14485" spans="2:2">
      <c r="B14485" s="202"/>
    </row>
    <row r="14486" spans="2:2">
      <c r="B14486" s="202"/>
    </row>
    <row r="14487" spans="2:2">
      <c r="B14487" s="202"/>
    </row>
    <row r="14488" spans="2:2">
      <c r="B14488" s="202"/>
    </row>
    <row r="14489" spans="2:2">
      <c r="B14489" s="202"/>
    </row>
    <row r="14490" spans="2:2">
      <c r="B14490" s="202"/>
    </row>
    <row r="14491" spans="2:2">
      <c r="B14491" s="202"/>
    </row>
    <row r="14492" spans="2:2">
      <c r="B14492" s="202"/>
    </row>
    <row r="14493" spans="2:2">
      <c r="B14493" s="202"/>
    </row>
    <row r="14494" spans="2:2">
      <c r="B14494" s="202"/>
    </row>
    <row r="14495" spans="2:2">
      <c r="B14495" s="202"/>
    </row>
    <row r="14496" spans="2:2">
      <c r="B14496" s="202"/>
    </row>
    <row r="14497" spans="2:2">
      <c r="B14497" s="202"/>
    </row>
    <row r="14498" spans="2:2">
      <c r="B14498" s="202"/>
    </row>
    <row r="14499" spans="2:2">
      <c r="B14499" s="202"/>
    </row>
    <row r="14500" spans="2:2">
      <c r="B14500" s="202"/>
    </row>
    <row r="14501" spans="2:2">
      <c r="B14501" s="202"/>
    </row>
    <row r="14502" spans="2:2">
      <c r="B14502" s="202"/>
    </row>
    <row r="14503" spans="2:2">
      <c r="B14503" s="202"/>
    </row>
    <row r="14504" spans="2:2">
      <c r="B14504" s="202"/>
    </row>
    <row r="14505" spans="2:2">
      <c r="B14505" s="202"/>
    </row>
    <row r="14506" spans="2:2">
      <c r="B14506" s="202"/>
    </row>
    <row r="14507" spans="2:2">
      <c r="B14507" s="202"/>
    </row>
    <row r="14508" spans="2:2">
      <c r="B14508" s="202"/>
    </row>
    <row r="14509" spans="2:2">
      <c r="B14509" s="202"/>
    </row>
    <row r="14510" spans="2:2">
      <c r="B14510" s="202"/>
    </row>
    <row r="14511" spans="2:2">
      <c r="B14511" s="202"/>
    </row>
    <row r="14512" spans="2:2">
      <c r="B14512" s="202"/>
    </row>
    <row r="14513" spans="2:2">
      <c r="B14513" s="202"/>
    </row>
    <row r="14514" spans="2:2">
      <c r="B14514" s="202"/>
    </row>
    <row r="14515" spans="2:2">
      <c r="B14515" s="202"/>
    </row>
    <row r="14516" spans="2:2">
      <c r="B14516" s="202"/>
    </row>
    <row r="14517" spans="2:2">
      <c r="B14517" s="202"/>
    </row>
    <row r="14518" spans="2:2">
      <c r="B14518" s="202"/>
    </row>
    <row r="14519" spans="2:2">
      <c r="B14519" s="202"/>
    </row>
    <row r="14520" spans="2:2">
      <c r="B14520" s="202"/>
    </row>
    <row r="14521" spans="2:2">
      <c r="B14521" s="202"/>
    </row>
    <row r="14522" spans="2:2">
      <c r="B14522" s="202"/>
    </row>
    <row r="14523" spans="2:2">
      <c r="B14523" s="202"/>
    </row>
    <row r="14524" spans="2:2">
      <c r="B14524" s="202"/>
    </row>
    <row r="14525" spans="2:2">
      <c r="B14525" s="202"/>
    </row>
    <row r="14526" spans="2:2">
      <c r="B14526" s="202"/>
    </row>
    <row r="14527" spans="2:2">
      <c r="B14527" s="202"/>
    </row>
    <row r="14528" spans="2:2">
      <c r="B14528" s="202"/>
    </row>
    <row r="14529" spans="2:2">
      <c r="B14529" s="202"/>
    </row>
    <row r="14530" spans="2:2">
      <c r="B14530" s="202"/>
    </row>
    <row r="14531" spans="2:2">
      <c r="B14531" s="202"/>
    </row>
    <row r="14532" spans="2:2">
      <c r="B14532" s="202"/>
    </row>
    <row r="14533" spans="2:2">
      <c r="B14533" s="202"/>
    </row>
    <row r="14534" spans="2:2">
      <c r="B14534" s="202"/>
    </row>
    <row r="14535" spans="2:2">
      <c r="B14535" s="202"/>
    </row>
    <row r="14536" spans="2:2">
      <c r="B14536" s="202"/>
    </row>
    <row r="14537" spans="2:2">
      <c r="B14537" s="202"/>
    </row>
    <row r="14538" spans="2:2">
      <c r="B14538" s="202"/>
    </row>
    <row r="14539" spans="2:2">
      <c r="B14539" s="202"/>
    </row>
    <row r="14540" spans="2:2">
      <c r="B14540" s="202"/>
    </row>
    <row r="14541" spans="2:2">
      <c r="B14541" s="202"/>
    </row>
    <row r="14542" spans="2:2">
      <c r="B14542" s="202"/>
    </row>
    <row r="14543" spans="2:2">
      <c r="B14543" s="202"/>
    </row>
    <row r="14544" spans="2:2">
      <c r="B14544" s="202"/>
    </row>
    <row r="14545" spans="2:2">
      <c r="B14545" s="202"/>
    </row>
    <row r="14546" spans="2:2">
      <c r="B14546" s="202"/>
    </row>
    <row r="14547" spans="2:2">
      <c r="B14547" s="202"/>
    </row>
    <row r="14548" spans="2:2">
      <c r="B14548" s="202"/>
    </row>
    <row r="14549" spans="2:2">
      <c r="B14549" s="202"/>
    </row>
    <row r="14550" spans="2:2">
      <c r="B14550" s="202"/>
    </row>
    <row r="14551" spans="2:2">
      <c r="B14551" s="202"/>
    </row>
    <row r="14552" spans="2:2">
      <c r="B14552" s="202"/>
    </row>
    <row r="14553" spans="2:2">
      <c r="B14553" s="202"/>
    </row>
    <row r="14554" spans="2:2">
      <c r="B14554" s="202"/>
    </row>
    <row r="14555" spans="2:2">
      <c r="B14555" s="202"/>
    </row>
    <row r="14556" spans="2:2">
      <c r="B14556" s="202"/>
    </row>
    <row r="14557" spans="2:2">
      <c r="B14557" s="202"/>
    </row>
    <row r="14558" spans="2:2">
      <c r="B14558" s="202"/>
    </row>
    <row r="14559" spans="2:2">
      <c r="B14559" s="202"/>
    </row>
    <row r="14560" spans="2:2">
      <c r="B14560" s="202"/>
    </row>
    <row r="14561" spans="2:2">
      <c r="B14561" s="202"/>
    </row>
    <row r="14562" spans="2:2">
      <c r="B14562" s="202"/>
    </row>
    <row r="14563" spans="2:2">
      <c r="B14563" s="202"/>
    </row>
    <row r="14564" spans="2:2">
      <c r="B14564" s="202"/>
    </row>
    <row r="14565" spans="2:2">
      <c r="B14565" s="202"/>
    </row>
    <row r="14566" spans="2:2">
      <c r="B14566" s="202"/>
    </row>
    <row r="14567" spans="2:2">
      <c r="B14567" s="202"/>
    </row>
    <row r="14568" spans="2:2">
      <c r="B14568" s="202"/>
    </row>
    <row r="14569" spans="2:2">
      <c r="B14569" s="202"/>
    </row>
    <row r="14570" spans="2:2">
      <c r="B14570" s="202"/>
    </row>
    <row r="14571" spans="2:2">
      <c r="B14571" s="202"/>
    </row>
    <row r="14572" spans="2:2">
      <c r="B14572" s="202"/>
    </row>
    <row r="14573" spans="2:2">
      <c r="B14573" s="202"/>
    </row>
    <row r="14574" spans="2:2">
      <c r="B14574" s="202"/>
    </row>
    <row r="14575" spans="2:2">
      <c r="B14575" s="202"/>
    </row>
    <row r="14576" spans="2:2">
      <c r="B14576" s="202"/>
    </row>
    <row r="14577" spans="2:2">
      <c r="B14577" s="202"/>
    </row>
    <row r="14578" spans="2:2">
      <c r="B14578" s="202"/>
    </row>
    <row r="14579" spans="2:2">
      <c r="B14579" s="202"/>
    </row>
    <row r="14580" spans="2:2">
      <c r="B14580" s="202"/>
    </row>
    <row r="14581" spans="2:2">
      <c r="B14581" s="202"/>
    </row>
    <row r="14582" spans="2:2">
      <c r="B14582" s="202"/>
    </row>
    <row r="14583" spans="2:2">
      <c r="B14583" s="202"/>
    </row>
    <row r="14584" spans="2:2">
      <c r="B14584" s="202"/>
    </row>
    <row r="14585" spans="2:2">
      <c r="B14585" s="202"/>
    </row>
    <row r="14586" spans="2:2">
      <c r="B14586" s="202"/>
    </row>
    <row r="14587" spans="2:2">
      <c r="B14587" s="202"/>
    </row>
    <row r="14588" spans="2:2">
      <c r="B14588" s="202"/>
    </row>
    <row r="14589" spans="2:2">
      <c r="B14589" s="202"/>
    </row>
    <row r="14590" spans="2:2">
      <c r="B14590" s="202"/>
    </row>
    <row r="14591" spans="2:2">
      <c r="B14591" s="202"/>
    </row>
    <row r="14592" spans="2:2">
      <c r="B14592" s="202"/>
    </row>
    <row r="14593" spans="2:2">
      <c r="B14593" s="202"/>
    </row>
    <row r="14594" spans="2:2">
      <c r="B14594" s="202"/>
    </row>
    <row r="14595" spans="2:2">
      <c r="B14595" s="202"/>
    </row>
    <row r="14596" spans="2:2">
      <c r="B14596" s="202"/>
    </row>
    <row r="14597" spans="2:2">
      <c r="B14597" s="202"/>
    </row>
    <row r="14598" spans="2:2">
      <c r="B14598" s="202"/>
    </row>
    <row r="14599" spans="2:2">
      <c r="B14599" s="202"/>
    </row>
    <row r="14600" spans="2:2">
      <c r="B14600" s="202"/>
    </row>
    <row r="14601" spans="2:2">
      <c r="B14601" s="202"/>
    </row>
    <row r="14602" spans="2:2">
      <c r="B14602" s="202"/>
    </row>
    <row r="14603" spans="2:2">
      <c r="B14603" s="202"/>
    </row>
    <row r="14604" spans="2:2">
      <c r="B14604" s="202"/>
    </row>
    <row r="14605" spans="2:2">
      <c r="B14605" s="202"/>
    </row>
    <row r="14606" spans="2:2">
      <c r="B14606" s="202"/>
    </row>
    <row r="14607" spans="2:2">
      <c r="B14607" s="202"/>
    </row>
    <row r="14608" spans="2:2">
      <c r="B14608" s="202"/>
    </row>
    <row r="14609" spans="2:2">
      <c r="B14609" s="202"/>
    </row>
    <row r="14610" spans="2:2">
      <c r="B14610" s="202"/>
    </row>
    <row r="14611" spans="2:2">
      <c r="B14611" s="202"/>
    </row>
    <row r="14612" spans="2:2">
      <c r="B14612" s="202"/>
    </row>
    <row r="14613" spans="2:2">
      <c r="B14613" s="202"/>
    </row>
    <row r="14614" spans="2:2">
      <c r="B14614" s="202"/>
    </row>
    <row r="14615" spans="2:2">
      <c r="B14615" s="202"/>
    </row>
    <row r="14616" spans="2:2">
      <c r="B14616" s="202"/>
    </row>
    <row r="14617" spans="2:2">
      <c r="B14617" s="202"/>
    </row>
    <row r="14618" spans="2:2">
      <c r="B14618" s="202"/>
    </row>
    <row r="14619" spans="2:2">
      <c r="B14619" s="202"/>
    </row>
    <row r="14620" spans="2:2">
      <c r="B14620" s="202"/>
    </row>
    <row r="14621" spans="2:2">
      <c r="B14621" s="202"/>
    </row>
    <row r="14622" spans="2:2">
      <c r="B14622" s="202"/>
    </row>
    <row r="14623" spans="2:2">
      <c r="B14623" s="202"/>
    </row>
    <row r="14624" spans="2:2">
      <c r="B14624" s="202"/>
    </row>
    <row r="14625" spans="2:2">
      <c r="B14625" s="202"/>
    </row>
    <row r="14626" spans="2:2">
      <c r="B14626" s="202"/>
    </row>
    <row r="14627" spans="2:2">
      <c r="B14627" s="202"/>
    </row>
    <row r="14628" spans="2:2">
      <c r="B14628" s="202"/>
    </row>
    <row r="14629" spans="2:2">
      <c r="B14629" s="202"/>
    </row>
    <row r="14630" spans="2:2">
      <c r="B14630" s="202"/>
    </row>
    <row r="14631" spans="2:2">
      <c r="B14631" s="202"/>
    </row>
    <row r="14632" spans="2:2">
      <c r="B14632" s="202"/>
    </row>
    <row r="14633" spans="2:2">
      <c r="B14633" s="202"/>
    </row>
    <row r="14634" spans="2:2">
      <c r="B14634" s="202"/>
    </row>
    <row r="14635" spans="2:2">
      <c r="B14635" s="202"/>
    </row>
    <row r="14636" spans="2:2">
      <c r="B14636" s="202"/>
    </row>
    <row r="14637" spans="2:2">
      <c r="B14637" s="202"/>
    </row>
    <row r="14638" spans="2:2">
      <c r="B14638" s="202"/>
    </row>
    <row r="14639" spans="2:2">
      <c r="B14639" s="202"/>
    </row>
    <row r="14640" spans="2:2">
      <c r="B14640" s="202"/>
    </row>
    <row r="14641" spans="2:2">
      <c r="B14641" s="202"/>
    </row>
    <row r="14642" spans="2:2">
      <c r="B14642" s="202"/>
    </row>
    <row r="14643" spans="2:2">
      <c r="B14643" s="202"/>
    </row>
    <row r="14644" spans="2:2">
      <c r="B14644" s="202"/>
    </row>
    <row r="14645" spans="2:2">
      <c r="B14645" s="202"/>
    </row>
    <row r="14646" spans="2:2">
      <c r="B14646" s="202"/>
    </row>
    <row r="14647" spans="2:2">
      <c r="B14647" s="202"/>
    </row>
    <row r="14648" spans="2:2">
      <c r="B14648" s="202"/>
    </row>
    <row r="14649" spans="2:2">
      <c r="B14649" s="202"/>
    </row>
    <row r="14650" spans="2:2">
      <c r="B14650" s="202"/>
    </row>
    <row r="14651" spans="2:2">
      <c r="B14651" s="202"/>
    </row>
    <row r="14652" spans="2:2">
      <c r="B14652" s="202"/>
    </row>
    <row r="14653" spans="2:2">
      <c r="B14653" s="202"/>
    </row>
    <row r="14654" spans="2:2">
      <c r="B14654" s="202"/>
    </row>
    <row r="14655" spans="2:2">
      <c r="B14655" s="202"/>
    </row>
    <row r="14656" spans="2:2">
      <c r="B14656" s="202"/>
    </row>
    <row r="14657" spans="2:2">
      <c r="B14657" s="202"/>
    </row>
    <row r="14658" spans="2:2">
      <c r="B14658" s="202"/>
    </row>
    <row r="14659" spans="2:2">
      <c r="B14659" s="202"/>
    </row>
    <row r="14660" spans="2:2">
      <c r="B14660" s="202"/>
    </row>
    <row r="14661" spans="2:2">
      <c r="B14661" s="202"/>
    </row>
    <row r="14662" spans="2:2">
      <c r="B14662" s="202"/>
    </row>
    <row r="14663" spans="2:2">
      <c r="B14663" s="202"/>
    </row>
    <row r="14664" spans="2:2">
      <c r="B14664" s="202"/>
    </row>
    <row r="14665" spans="2:2">
      <c r="B14665" s="202"/>
    </row>
    <row r="14666" spans="2:2">
      <c r="B14666" s="202"/>
    </row>
    <row r="14667" spans="2:2">
      <c r="B14667" s="202"/>
    </row>
    <row r="14668" spans="2:2">
      <c r="B14668" s="202"/>
    </row>
    <row r="14669" spans="2:2">
      <c r="B14669" s="202"/>
    </row>
    <row r="14670" spans="2:2">
      <c r="B14670" s="202"/>
    </row>
    <row r="14671" spans="2:2">
      <c r="B14671" s="202"/>
    </row>
    <row r="14672" spans="2:2">
      <c r="B14672" s="202"/>
    </row>
    <row r="14673" spans="2:2">
      <c r="B14673" s="202"/>
    </row>
    <row r="14674" spans="2:2">
      <c r="B14674" s="202"/>
    </row>
    <row r="14675" spans="2:2">
      <c r="B14675" s="202"/>
    </row>
    <row r="14676" spans="2:2">
      <c r="B14676" s="202"/>
    </row>
    <row r="14677" spans="2:2">
      <c r="B14677" s="202"/>
    </row>
    <row r="14678" spans="2:2">
      <c r="B14678" s="202"/>
    </row>
    <row r="14679" spans="2:2">
      <c r="B14679" s="202"/>
    </row>
    <row r="14680" spans="2:2">
      <c r="B14680" s="202"/>
    </row>
    <row r="14681" spans="2:2">
      <c r="B14681" s="202"/>
    </row>
    <row r="14682" spans="2:2">
      <c r="B14682" s="202"/>
    </row>
    <row r="14683" spans="2:2">
      <c r="B14683" s="202"/>
    </row>
    <row r="14684" spans="2:2">
      <c r="B14684" s="202"/>
    </row>
    <row r="14685" spans="2:2">
      <c r="B14685" s="202"/>
    </row>
    <row r="14686" spans="2:2">
      <c r="B14686" s="202"/>
    </row>
    <row r="14687" spans="2:2">
      <c r="B14687" s="202"/>
    </row>
    <row r="14688" spans="2:2">
      <c r="B14688" s="202"/>
    </row>
    <row r="14689" spans="2:2">
      <c r="B14689" s="202"/>
    </row>
    <row r="14690" spans="2:2">
      <c r="B14690" s="202"/>
    </row>
    <row r="14691" spans="2:2">
      <c r="B14691" s="202"/>
    </row>
    <row r="14692" spans="2:2">
      <c r="B14692" s="202"/>
    </row>
    <row r="14693" spans="2:2">
      <c r="B14693" s="202"/>
    </row>
    <row r="14694" spans="2:2">
      <c r="B14694" s="202"/>
    </row>
    <row r="14695" spans="2:2">
      <c r="B14695" s="202"/>
    </row>
    <row r="14696" spans="2:2">
      <c r="B14696" s="202"/>
    </row>
    <row r="14697" spans="2:2">
      <c r="B14697" s="202"/>
    </row>
    <row r="14698" spans="2:2">
      <c r="B14698" s="202"/>
    </row>
    <row r="14699" spans="2:2">
      <c r="B14699" s="202"/>
    </row>
    <row r="14700" spans="2:2">
      <c r="B14700" s="202"/>
    </row>
    <row r="14701" spans="2:2">
      <c r="B14701" s="202"/>
    </row>
    <row r="14702" spans="2:2">
      <c r="B14702" s="202"/>
    </row>
    <row r="14703" spans="2:2">
      <c r="B14703" s="202"/>
    </row>
    <row r="14704" spans="2:2">
      <c r="B14704" s="202"/>
    </row>
    <row r="14705" spans="2:2">
      <c r="B14705" s="202"/>
    </row>
    <row r="14706" spans="2:2">
      <c r="B14706" s="202"/>
    </row>
    <row r="14707" spans="2:2">
      <c r="B14707" s="202"/>
    </row>
    <row r="14708" spans="2:2">
      <c r="B14708" s="202"/>
    </row>
    <row r="14709" spans="2:2">
      <c r="B14709" s="202"/>
    </row>
    <row r="14710" spans="2:2">
      <c r="B14710" s="202"/>
    </row>
    <row r="14711" spans="2:2">
      <c r="B14711" s="202"/>
    </row>
    <row r="14712" spans="2:2">
      <c r="B14712" s="202"/>
    </row>
    <row r="14713" spans="2:2">
      <c r="B14713" s="202"/>
    </row>
    <row r="14714" spans="2:2">
      <c r="B14714" s="202"/>
    </row>
    <row r="14715" spans="2:2">
      <c r="B14715" s="202"/>
    </row>
    <row r="14716" spans="2:2">
      <c r="B14716" s="202"/>
    </row>
    <row r="14717" spans="2:2">
      <c r="B14717" s="202"/>
    </row>
    <row r="14718" spans="2:2">
      <c r="B14718" s="202"/>
    </row>
    <row r="14719" spans="2:2">
      <c r="B14719" s="202"/>
    </row>
    <row r="14720" spans="2:2">
      <c r="B14720" s="202"/>
    </row>
    <row r="14721" spans="2:2">
      <c r="B14721" s="202"/>
    </row>
    <row r="14722" spans="2:2">
      <c r="B14722" s="202"/>
    </row>
    <row r="14723" spans="2:2">
      <c r="B14723" s="202"/>
    </row>
    <row r="14724" spans="2:2">
      <c r="B14724" s="202"/>
    </row>
    <row r="14725" spans="2:2">
      <c r="B14725" s="202"/>
    </row>
    <row r="14726" spans="2:2">
      <c r="B14726" s="202"/>
    </row>
    <row r="14727" spans="2:2">
      <c r="B14727" s="202"/>
    </row>
    <row r="14728" spans="2:2">
      <c r="B14728" s="202"/>
    </row>
    <row r="14729" spans="2:2">
      <c r="B14729" s="202"/>
    </row>
    <row r="14730" spans="2:2">
      <c r="B14730" s="202"/>
    </row>
    <row r="14731" spans="2:2">
      <c r="B14731" s="202"/>
    </row>
    <row r="14732" spans="2:2">
      <c r="B14732" s="202"/>
    </row>
    <row r="14733" spans="2:2">
      <c r="B14733" s="202"/>
    </row>
    <row r="14734" spans="2:2">
      <c r="B14734" s="202"/>
    </row>
    <row r="14735" spans="2:2">
      <c r="B14735" s="202"/>
    </row>
    <row r="14736" spans="2:2">
      <c r="B14736" s="202"/>
    </row>
    <row r="14737" spans="2:2">
      <c r="B14737" s="202"/>
    </row>
    <row r="14738" spans="2:2">
      <c r="B14738" s="202"/>
    </row>
    <row r="14739" spans="2:2">
      <c r="B14739" s="202"/>
    </row>
    <row r="14740" spans="2:2">
      <c r="B14740" s="202"/>
    </row>
    <row r="14741" spans="2:2">
      <c r="B14741" s="202"/>
    </row>
    <row r="14742" spans="2:2">
      <c r="B14742" s="202"/>
    </row>
    <row r="14743" spans="2:2">
      <c r="B14743" s="202"/>
    </row>
    <row r="14744" spans="2:2">
      <c r="B14744" s="202"/>
    </row>
    <row r="14745" spans="2:2">
      <c r="B14745" s="202"/>
    </row>
    <row r="14746" spans="2:2">
      <c r="B14746" s="202"/>
    </row>
    <row r="14747" spans="2:2">
      <c r="B14747" s="202"/>
    </row>
    <row r="14748" spans="2:2">
      <c r="B14748" s="202"/>
    </row>
    <row r="14749" spans="2:2">
      <c r="B14749" s="202"/>
    </row>
    <row r="14750" spans="2:2">
      <c r="B14750" s="202"/>
    </row>
    <row r="14751" spans="2:2">
      <c r="B14751" s="202"/>
    </row>
    <row r="14752" spans="2:2">
      <c r="B14752" s="202"/>
    </row>
    <row r="14753" spans="2:2">
      <c r="B14753" s="202"/>
    </row>
    <row r="14754" spans="2:2">
      <c r="B14754" s="202"/>
    </row>
    <row r="14755" spans="2:2">
      <c r="B14755" s="202"/>
    </row>
    <row r="14756" spans="2:2">
      <c r="B14756" s="202"/>
    </row>
    <row r="14757" spans="2:2">
      <c r="B14757" s="202"/>
    </row>
    <row r="14758" spans="2:2">
      <c r="B14758" s="202"/>
    </row>
    <row r="14759" spans="2:2">
      <c r="B14759" s="202"/>
    </row>
    <row r="14760" spans="2:2">
      <c r="B14760" s="202"/>
    </row>
    <row r="14761" spans="2:2">
      <c r="B14761" s="202"/>
    </row>
    <row r="14762" spans="2:2">
      <c r="B14762" s="202"/>
    </row>
    <row r="14763" spans="2:2">
      <c r="B14763" s="202"/>
    </row>
    <row r="14764" spans="2:2">
      <c r="B14764" s="202"/>
    </row>
    <row r="14765" spans="2:2">
      <c r="B14765" s="202"/>
    </row>
    <row r="14766" spans="2:2">
      <c r="B14766" s="202"/>
    </row>
    <row r="14767" spans="2:2">
      <c r="B14767" s="202"/>
    </row>
    <row r="14768" spans="2:2">
      <c r="B14768" s="202"/>
    </row>
    <row r="14769" spans="2:2">
      <c r="B14769" s="202"/>
    </row>
    <row r="14770" spans="2:2">
      <c r="B14770" s="202"/>
    </row>
    <row r="14771" spans="2:2">
      <c r="B14771" s="202"/>
    </row>
    <row r="14772" spans="2:2">
      <c r="B14772" s="202"/>
    </row>
    <row r="14773" spans="2:2">
      <c r="B14773" s="202"/>
    </row>
    <row r="14774" spans="2:2">
      <c r="B14774" s="202"/>
    </row>
    <row r="14775" spans="2:2">
      <c r="B14775" s="202"/>
    </row>
    <row r="14776" spans="2:2">
      <c r="B14776" s="202"/>
    </row>
    <row r="14777" spans="2:2">
      <c r="B14777" s="202"/>
    </row>
    <row r="14778" spans="2:2">
      <c r="B14778" s="202"/>
    </row>
    <row r="14779" spans="2:2">
      <c r="B14779" s="202"/>
    </row>
    <row r="14780" spans="2:2">
      <c r="B14780" s="202"/>
    </row>
    <row r="14781" spans="2:2">
      <c r="B14781" s="202"/>
    </row>
    <row r="14782" spans="2:2">
      <c r="B14782" s="202"/>
    </row>
    <row r="14783" spans="2:2">
      <c r="B14783" s="202"/>
    </row>
    <row r="14784" spans="2:2">
      <c r="B14784" s="202"/>
    </row>
    <row r="14785" spans="2:2">
      <c r="B14785" s="202"/>
    </row>
    <row r="14786" spans="2:2">
      <c r="B14786" s="202"/>
    </row>
    <row r="14787" spans="2:2">
      <c r="B14787" s="202"/>
    </row>
    <row r="14788" spans="2:2">
      <c r="B14788" s="202"/>
    </row>
    <row r="14789" spans="2:2">
      <c r="B14789" s="202"/>
    </row>
    <row r="14790" spans="2:2">
      <c r="B14790" s="202"/>
    </row>
    <row r="14791" spans="2:2">
      <c r="B14791" s="202"/>
    </row>
    <row r="14792" spans="2:2">
      <c r="B14792" s="202"/>
    </row>
    <row r="14793" spans="2:2">
      <c r="B14793" s="202"/>
    </row>
    <row r="14794" spans="2:2">
      <c r="B14794" s="202"/>
    </row>
    <row r="14795" spans="2:2">
      <c r="B14795" s="202"/>
    </row>
    <row r="14796" spans="2:2">
      <c r="B14796" s="202"/>
    </row>
    <row r="14797" spans="2:2">
      <c r="B14797" s="202"/>
    </row>
    <row r="14798" spans="2:2">
      <c r="B14798" s="202"/>
    </row>
    <row r="14799" spans="2:2">
      <c r="B14799" s="202"/>
    </row>
    <row r="14800" spans="2:2">
      <c r="B14800" s="202"/>
    </row>
    <row r="14801" spans="2:2">
      <c r="B14801" s="202"/>
    </row>
    <row r="14802" spans="2:2">
      <c r="B14802" s="202"/>
    </row>
    <row r="14803" spans="2:2">
      <c r="B14803" s="202"/>
    </row>
    <row r="14804" spans="2:2">
      <c r="B14804" s="202"/>
    </row>
    <row r="14805" spans="2:2">
      <c r="B14805" s="202"/>
    </row>
    <row r="14806" spans="2:2">
      <c r="B14806" s="202"/>
    </row>
    <row r="14807" spans="2:2">
      <c r="B14807" s="202"/>
    </row>
    <row r="14808" spans="2:2">
      <c r="B14808" s="202"/>
    </row>
    <row r="14809" spans="2:2">
      <c r="B14809" s="202"/>
    </row>
    <row r="14810" spans="2:2">
      <c r="B14810" s="202"/>
    </row>
    <row r="14811" spans="2:2">
      <c r="B14811" s="202"/>
    </row>
    <row r="14812" spans="2:2">
      <c r="B14812" s="202"/>
    </row>
    <row r="14813" spans="2:2">
      <c r="B14813" s="202"/>
    </row>
    <row r="14814" spans="2:2">
      <c r="B14814" s="202"/>
    </row>
    <row r="14815" spans="2:2">
      <c r="B14815" s="202"/>
    </row>
    <row r="14816" spans="2:2">
      <c r="B14816" s="202"/>
    </row>
    <row r="14817" spans="2:2">
      <c r="B14817" s="202"/>
    </row>
    <row r="14818" spans="2:2">
      <c r="B14818" s="202"/>
    </row>
    <row r="14819" spans="2:2">
      <c r="B14819" s="202"/>
    </row>
    <row r="14820" spans="2:2">
      <c r="B14820" s="202"/>
    </row>
    <row r="14821" spans="2:2">
      <c r="B14821" s="202"/>
    </row>
    <row r="14822" spans="2:2">
      <c r="B14822" s="202"/>
    </row>
    <row r="14823" spans="2:2">
      <c r="B14823" s="202"/>
    </row>
    <row r="14824" spans="2:2">
      <c r="B14824" s="202"/>
    </row>
    <row r="14825" spans="2:2">
      <c r="B14825" s="202"/>
    </row>
    <row r="14826" spans="2:2">
      <c r="B14826" s="202"/>
    </row>
    <row r="14827" spans="2:2">
      <c r="B14827" s="202"/>
    </row>
    <row r="14828" spans="2:2">
      <c r="B14828" s="202"/>
    </row>
    <row r="14829" spans="2:2">
      <c r="B14829" s="202"/>
    </row>
    <row r="14830" spans="2:2">
      <c r="B14830" s="202"/>
    </row>
    <row r="14831" spans="2:2">
      <c r="B14831" s="202"/>
    </row>
    <row r="14832" spans="2:2">
      <c r="B14832" s="202"/>
    </row>
    <row r="14833" spans="2:2">
      <c r="B14833" s="202"/>
    </row>
    <row r="14834" spans="2:2">
      <c r="B14834" s="202"/>
    </row>
    <row r="14835" spans="2:2">
      <c r="B14835" s="202"/>
    </row>
    <row r="14836" spans="2:2">
      <c r="B14836" s="202"/>
    </row>
    <row r="14837" spans="2:2">
      <c r="B14837" s="202"/>
    </row>
    <row r="14838" spans="2:2">
      <c r="B14838" s="202"/>
    </row>
    <row r="14839" spans="2:2">
      <c r="B14839" s="202"/>
    </row>
    <row r="14840" spans="2:2">
      <c r="B14840" s="202"/>
    </row>
    <row r="14841" spans="2:2">
      <c r="B14841" s="202"/>
    </row>
    <row r="14842" spans="2:2">
      <c r="B14842" s="202"/>
    </row>
    <row r="14843" spans="2:2">
      <c r="B14843" s="202"/>
    </row>
    <row r="14844" spans="2:2">
      <c r="B14844" s="202"/>
    </row>
    <row r="14845" spans="2:2">
      <c r="B14845" s="202"/>
    </row>
    <row r="14846" spans="2:2">
      <c r="B14846" s="202"/>
    </row>
    <row r="14847" spans="2:2">
      <c r="B14847" s="202"/>
    </row>
    <row r="14848" spans="2:2">
      <c r="B14848" s="202"/>
    </row>
    <row r="14849" spans="2:2">
      <c r="B14849" s="202"/>
    </row>
    <row r="14850" spans="2:2">
      <c r="B14850" s="202"/>
    </row>
    <row r="14851" spans="2:2">
      <c r="B14851" s="202"/>
    </row>
    <row r="14852" spans="2:2">
      <c r="B14852" s="202"/>
    </row>
    <row r="14853" spans="2:2">
      <c r="B14853" s="202"/>
    </row>
    <row r="14854" spans="2:2">
      <c r="B14854" s="202"/>
    </row>
    <row r="14855" spans="2:2">
      <c r="B14855" s="202"/>
    </row>
    <row r="14856" spans="2:2">
      <c r="B14856" s="202"/>
    </row>
    <row r="14857" spans="2:2">
      <c r="B14857" s="202"/>
    </row>
    <row r="14858" spans="2:2">
      <c r="B14858" s="202"/>
    </row>
    <row r="14859" spans="2:2">
      <c r="B14859" s="202"/>
    </row>
    <row r="14860" spans="2:2">
      <c r="B14860" s="202"/>
    </row>
    <row r="14861" spans="2:2">
      <c r="B14861" s="202"/>
    </row>
    <row r="14862" spans="2:2">
      <c r="B14862" s="202"/>
    </row>
    <row r="14863" spans="2:2">
      <c r="B14863" s="202"/>
    </row>
    <row r="14864" spans="2:2">
      <c r="B14864" s="202"/>
    </row>
    <row r="14865" spans="2:2">
      <c r="B14865" s="202"/>
    </row>
    <row r="14866" spans="2:2">
      <c r="B14866" s="202"/>
    </row>
    <row r="14867" spans="2:2">
      <c r="B14867" s="202"/>
    </row>
    <row r="14868" spans="2:2">
      <c r="B14868" s="202"/>
    </row>
    <row r="14869" spans="2:2">
      <c r="B14869" s="202"/>
    </row>
    <row r="14870" spans="2:2">
      <c r="B14870" s="202"/>
    </row>
    <row r="14871" spans="2:2">
      <c r="B14871" s="202"/>
    </row>
    <row r="14872" spans="2:2">
      <c r="B14872" s="202"/>
    </row>
    <row r="14873" spans="2:2">
      <c r="B14873" s="202"/>
    </row>
    <row r="14874" spans="2:2">
      <c r="B14874" s="202"/>
    </row>
    <row r="14875" spans="2:2">
      <c r="B14875" s="202"/>
    </row>
    <row r="14876" spans="2:2">
      <c r="B14876" s="202"/>
    </row>
    <row r="14877" spans="2:2">
      <c r="B14877" s="202"/>
    </row>
    <row r="14878" spans="2:2">
      <c r="B14878" s="202"/>
    </row>
    <row r="14879" spans="2:2">
      <c r="B14879" s="202"/>
    </row>
    <row r="14880" spans="2:2">
      <c r="B14880" s="202"/>
    </row>
    <row r="14881" spans="2:2">
      <c r="B14881" s="202"/>
    </row>
    <row r="14882" spans="2:2">
      <c r="B14882" s="202"/>
    </row>
    <row r="14883" spans="2:2">
      <c r="B14883" s="202"/>
    </row>
    <row r="14884" spans="2:2">
      <c r="B14884" s="202"/>
    </row>
    <row r="14885" spans="2:2">
      <c r="B14885" s="202"/>
    </row>
    <row r="14886" spans="2:2">
      <c r="B14886" s="202"/>
    </row>
    <row r="14887" spans="2:2">
      <c r="B14887" s="202"/>
    </row>
    <row r="14888" spans="2:2">
      <c r="B14888" s="202"/>
    </row>
    <row r="14889" spans="2:2">
      <c r="B14889" s="202"/>
    </row>
    <row r="14890" spans="2:2">
      <c r="B14890" s="202"/>
    </row>
    <row r="14891" spans="2:2">
      <c r="B14891" s="202"/>
    </row>
    <row r="14892" spans="2:2">
      <c r="B14892" s="202"/>
    </row>
    <row r="14893" spans="2:2">
      <c r="B14893" s="202"/>
    </row>
    <row r="14894" spans="2:2">
      <c r="B14894" s="202"/>
    </row>
    <row r="14895" spans="2:2">
      <c r="B14895" s="202"/>
    </row>
    <row r="14896" spans="2:2">
      <c r="B14896" s="202"/>
    </row>
    <row r="14897" spans="2:2">
      <c r="B14897" s="202"/>
    </row>
    <row r="14898" spans="2:2">
      <c r="B14898" s="202"/>
    </row>
    <row r="14899" spans="2:2">
      <c r="B14899" s="202"/>
    </row>
    <row r="14900" spans="2:2">
      <c r="B14900" s="202"/>
    </row>
    <row r="14901" spans="2:2">
      <c r="B14901" s="202"/>
    </row>
    <row r="14902" spans="2:2">
      <c r="B14902" s="202"/>
    </row>
    <row r="14903" spans="2:2">
      <c r="B14903" s="202"/>
    </row>
    <row r="14904" spans="2:2">
      <c r="B14904" s="202"/>
    </row>
    <row r="14905" spans="2:2">
      <c r="B14905" s="202"/>
    </row>
    <row r="14906" spans="2:2">
      <c r="B14906" s="202"/>
    </row>
    <row r="14907" spans="2:2">
      <c r="B14907" s="202"/>
    </row>
    <row r="14908" spans="2:2">
      <c r="B14908" s="202"/>
    </row>
    <row r="14909" spans="2:2">
      <c r="B14909" s="202"/>
    </row>
    <row r="14910" spans="2:2">
      <c r="B14910" s="202"/>
    </row>
    <row r="14911" spans="2:2">
      <c r="B14911" s="202"/>
    </row>
    <row r="14912" spans="2:2">
      <c r="B14912" s="202"/>
    </row>
    <row r="14913" spans="2:2">
      <c r="B14913" s="202"/>
    </row>
    <row r="14914" spans="2:2">
      <c r="B14914" s="202"/>
    </row>
    <row r="14915" spans="2:2">
      <c r="B14915" s="202"/>
    </row>
    <row r="14916" spans="2:2">
      <c r="B14916" s="202"/>
    </row>
    <row r="14917" spans="2:2">
      <c r="B14917" s="202"/>
    </row>
    <row r="14918" spans="2:2">
      <c r="B14918" s="202"/>
    </row>
    <row r="14919" spans="2:2">
      <c r="B14919" s="202"/>
    </row>
    <row r="14920" spans="2:2">
      <c r="B14920" s="202"/>
    </row>
    <row r="14921" spans="2:2">
      <c r="B14921" s="202"/>
    </row>
    <row r="14922" spans="2:2">
      <c r="B14922" s="202"/>
    </row>
    <row r="14923" spans="2:2">
      <c r="B14923" s="202"/>
    </row>
    <row r="14924" spans="2:2">
      <c r="B14924" s="202"/>
    </row>
    <row r="14925" spans="2:2">
      <c r="B14925" s="202"/>
    </row>
    <row r="14926" spans="2:2">
      <c r="B14926" s="202"/>
    </row>
    <row r="14927" spans="2:2">
      <c r="B14927" s="202"/>
    </row>
    <row r="14928" spans="2:2">
      <c r="B14928" s="202"/>
    </row>
    <row r="14929" spans="2:2">
      <c r="B14929" s="202"/>
    </row>
    <row r="14930" spans="2:2">
      <c r="B14930" s="202"/>
    </row>
    <row r="14931" spans="2:2">
      <c r="B14931" s="202"/>
    </row>
    <row r="14932" spans="2:2">
      <c r="B14932" s="202"/>
    </row>
    <row r="14933" spans="2:2">
      <c r="B14933" s="202"/>
    </row>
    <row r="14934" spans="2:2">
      <c r="B14934" s="202"/>
    </row>
    <row r="14935" spans="2:2">
      <c r="B14935" s="202"/>
    </row>
    <row r="14936" spans="2:2">
      <c r="B14936" s="202"/>
    </row>
    <row r="14937" spans="2:2">
      <c r="B14937" s="202"/>
    </row>
    <row r="14938" spans="2:2">
      <c r="B14938" s="202"/>
    </row>
    <row r="14939" spans="2:2">
      <c r="B14939" s="202"/>
    </row>
    <row r="14940" spans="2:2">
      <c r="B14940" s="202"/>
    </row>
    <row r="14941" spans="2:2">
      <c r="B14941" s="202"/>
    </row>
    <row r="14942" spans="2:2">
      <c r="B14942" s="202"/>
    </row>
    <row r="14943" spans="2:2">
      <c r="B14943" s="202"/>
    </row>
    <row r="14944" spans="2:2">
      <c r="B14944" s="202"/>
    </row>
    <row r="14945" spans="2:2">
      <c r="B14945" s="202"/>
    </row>
    <row r="14946" spans="2:2">
      <c r="B14946" s="202"/>
    </row>
    <row r="14947" spans="2:2">
      <c r="B14947" s="202"/>
    </row>
    <row r="14948" spans="2:2">
      <c r="B14948" s="202"/>
    </row>
    <row r="14949" spans="2:2">
      <c r="B14949" s="202"/>
    </row>
    <row r="14950" spans="2:2">
      <c r="B14950" s="202"/>
    </row>
    <row r="14951" spans="2:2">
      <c r="B14951" s="202"/>
    </row>
    <row r="14952" spans="2:2">
      <c r="B14952" s="202"/>
    </row>
    <row r="14953" spans="2:2">
      <c r="B14953" s="202"/>
    </row>
    <row r="14954" spans="2:2">
      <c r="B14954" s="202"/>
    </row>
    <row r="14955" spans="2:2">
      <c r="B14955" s="202"/>
    </row>
    <row r="14956" spans="2:2">
      <c r="B14956" s="202"/>
    </row>
    <row r="14957" spans="2:2">
      <c r="B14957" s="202"/>
    </row>
    <row r="14958" spans="2:2">
      <c r="B14958" s="202"/>
    </row>
    <row r="14959" spans="2:2">
      <c r="B14959" s="202"/>
    </row>
    <row r="14960" spans="2:2">
      <c r="B14960" s="202"/>
    </row>
    <row r="14961" spans="2:2">
      <c r="B14961" s="202"/>
    </row>
    <row r="14962" spans="2:2">
      <c r="B14962" s="202"/>
    </row>
    <row r="14963" spans="2:2">
      <c r="B14963" s="202"/>
    </row>
    <row r="14964" spans="2:2">
      <c r="B14964" s="202"/>
    </row>
    <row r="14965" spans="2:2">
      <c r="B14965" s="202"/>
    </row>
    <row r="14966" spans="2:2">
      <c r="B14966" s="202"/>
    </row>
    <row r="14967" spans="2:2">
      <c r="B14967" s="202"/>
    </row>
    <row r="14968" spans="2:2">
      <c r="B14968" s="202"/>
    </row>
    <row r="14969" spans="2:2">
      <c r="B14969" s="202"/>
    </row>
    <row r="14970" spans="2:2">
      <c r="B14970" s="202"/>
    </row>
    <row r="14971" spans="2:2">
      <c r="B14971" s="202"/>
    </row>
    <row r="14972" spans="2:2">
      <c r="B14972" s="202"/>
    </row>
    <row r="14973" spans="2:2">
      <c r="B14973" s="202"/>
    </row>
    <row r="14974" spans="2:2">
      <c r="B14974" s="202"/>
    </row>
    <row r="14975" spans="2:2">
      <c r="B14975" s="202"/>
    </row>
    <row r="14976" spans="2:2">
      <c r="B14976" s="202"/>
    </row>
    <row r="14977" spans="2:2">
      <c r="B14977" s="202"/>
    </row>
    <row r="14978" spans="2:2">
      <c r="B14978" s="202"/>
    </row>
    <row r="14979" spans="2:2">
      <c r="B14979" s="202"/>
    </row>
    <row r="14980" spans="2:2">
      <c r="B14980" s="202"/>
    </row>
    <row r="14981" spans="2:2">
      <c r="B14981" s="202"/>
    </row>
    <row r="14982" spans="2:2">
      <c r="B14982" s="202"/>
    </row>
    <row r="14983" spans="2:2">
      <c r="B14983" s="202"/>
    </row>
    <row r="14984" spans="2:2">
      <c r="B14984" s="202"/>
    </row>
    <row r="14985" spans="2:2">
      <c r="B14985" s="202"/>
    </row>
    <row r="14986" spans="2:2">
      <c r="B14986" s="202"/>
    </row>
    <row r="14987" spans="2:2">
      <c r="B14987" s="202"/>
    </row>
    <row r="14988" spans="2:2">
      <c r="B14988" s="202"/>
    </row>
    <row r="14989" spans="2:2">
      <c r="B14989" s="202"/>
    </row>
    <row r="14990" spans="2:2">
      <c r="B14990" s="202"/>
    </row>
    <row r="14991" spans="2:2">
      <c r="B14991" s="202"/>
    </row>
    <row r="14992" spans="2:2">
      <c r="B14992" s="202"/>
    </row>
    <row r="14993" spans="2:2">
      <c r="B14993" s="202"/>
    </row>
    <row r="14994" spans="2:2">
      <c r="B14994" s="202"/>
    </row>
    <row r="14995" spans="2:2">
      <c r="B14995" s="202"/>
    </row>
    <row r="14996" spans="2:2">
      <c r="B14996" s="202"/>
    </row>
    <row r="14997" spans="2:2">
      <c r="B14997" s="202"/>
    </row>
    <row r="14998" spans="2:2">
      <c r="B14998" s="202"/>
    </row>
    <row r="14999" spans="2:2">
      <c r="B14999" s="202"/>
    </row>
    <row r="15000" spans="2:2">
      <c r="B15000" s="202"/>
    </row>
    <row r="15001" spans="2:2">
      <c r="B15001" s="202"/>
    </row>
    <row r="15002" spans="2:2">
      <c r="B15002" s="202"/>
    </row>
    <row r="15003" spans="2:2">
      <c r="B15003" s="202"/>
    </row>
    <row r="15004" spans="2:2">
      <c r="B15004" s="202"/>
    </row>
    <row r="15005" spans="2:2">
      <c r="B15005" s="202"/>
    </row>
    <row r="15006" spans="2:2">
      <c r="B15006" s="202"/>
    </row>
    <row r="15007" spans="2:2">
      <c r="B15007" s="202"/>
    </row>
    <row r="15008" spans="2:2">
      <c r="B15008" s="202"/>
    </row>
    <row r="15009" spans="2:2">
      <c r="B15009" s="202"/>
    </row>
    <row r="15010" spans="2:2">
      <c r="B15010" s="202"/>
    </row>
    <row r="15011" spans="2:2">
      <c r="B15011" s="202"/>
    </row>
    <row r="15012" spans="2:2">
      <c r="B15012" s="202"/>
    </row>
    <row r="15013" spans="2:2">
      <c r="B15013" s="202"/>
    </row>
    <row r="15014" spans="2:2">
      <c r="B15014" s="202"/>
    </row>
    <row r="15015" spans="2:2">
      <c r="B15015" s="202"/>
    </row>
    <row r="15016" spans="2:2">
      <c r="B15016" s="202"/>
    </row>
    <row r="15017" spans="2:2">
      <c r="B15017" s="202"/>
    </row>
    <row r="15018" spans="2:2">
      <c r="B15018" s="202"/>
    </row>
    <row r="15019" spans="2:2">
      <c r="B15019" s="202"/>
    </row>
    <row r="15020" spans="2:2">
      <c r="B15020" s="202"/>
    </row>
    <row r="15021" spans="2:2">
      <c r="B15021" s="202"/>
    </row>
    <row r="15022" spans="2:2">
      <c r="B15022" s="202"/>
    </row>
    <row r="15023" spans="2:2">
      <c r="B15023" s="202"/>
    </row>
    <row r="15024" spans="2:2">
      <c r="B15024" s="202"/>
    </row>
    <row r="15025" spans="2:2">
      <c r="B15025" s="202"/>
    </row>
    <row r="15026" spans="2:2">
      <c r="B15026" s="202"/>
    </row>
    <row r="15027" spans="2:2">
      <c r="B15027" s="202"/>
    </row>
    <row r="15028" spans="2:2">
      <c r="B15028" s="202"/>
    </row>
    <row r="15029" spans="2:2">
      <c r="B15029" s="202"/>
    </row>
    <row r="15030" spans="2:2">
      <c r="B15030" s="202"/>
    </row>
    <row r="15031" spans="2:2">
      <c r="B15031" s="202"/>
    </row>
    <row r="15032" spans="2:2">
      <c r="B15032" s="202"/>
    </row>
    <row r="15033" spans="2:2">
      <c r="B15033" s="202"/>
    </row>
    <row r="15034" spans="2:2">
      <c r="B15034" s="202"/>
    </row>
    <row r="15035" spans="2:2">
      <c r="B15035" s="202"/>
    </row>
    <row r="15036" spans="2:2">
      <c r="B15036" s="202"/>
    </row>
    <row r="15037" spans="2:2">
      <c r="B15037" s="202"/>
    </row>
    <row r="15038" spans="2:2">
      <c r="B15038" s="202"/>
    </row>
    <row r="15039" spans="2:2">
      <c r="B15039" s="202"/>
    </row>
    <row r="15040" spans="2:2">
      <c r="B15040" s="202"/>
    </row>
    <row r="15041" spans="2:2">
      <c r="B15041" s="202"/>
    </row>
    <row r="15042" spans="2:2">
      <c r="B15042" s="202"/>
    </row>
    <row r="15043" spans="2:2">
      <c r="B15043" s="202"/>
    </row>
    <row r="15044" spans="2:2">
      <c r="B15044" s="202"/>
    </row>
    <row r="15045" spans="2:2">
      <c r="B15045" s="202"/>
    </row>
    <row r="15046" spans="2:2">
      <c r="B15046" s="202"/>
    </row>
    <row r="15047" spans="2:2">
      <c r="B15047" s="202"/>
    </row>
    <row r="15048" spans="2:2">
      <c r="B15048" s="202"/>
    </row>
    <row r="15049" spans="2:2">
      <c r="B15049" s="202"/>
    </row>
    <row r="15050" spans="2:2">
      <c r="B15050" s="202"/>
    </row>
    <row r="15051" spans="2:2">
      <c r="B15051" s="202"/>
    </row>
    <row r="15052" spans="2:2">
      <c r="B15052" s="202"/>
    </row>
    <row r="15053" spans="2:2">
      <c r="B15053" s="202"/>
    </row>
    <row r="15054" spans="2:2">
      <c r="B15054" s="202"/>
    </row>
    <row r="15055" spans="2:2">
      <c r="B15055" s="202"/>
    </row>
    <row r="15056" spans="2:2">
      <c r="B15056" s="202"/>
    </row>
    <row r="15057" spans="2:2">
      <c r="B15057" s="202"/>
    </row>
    <row r="15058" spans="2:2">
      <c r="B15058" s="202"/>
    </row>
    <row r="15059" spans="2:2">
      <c r="B15059" s="202"/>
    </row>
    <row r="15060" spans="2:2">
      <c r="B15060" s="202"/>
    </row>
    <row r="15061" spans="2:2">
      <c r="B15061" s="202"/>
    </row>
    <row r="15062" spans="2:2">
      <c r="B15062" s="202"/>
    </row>
    <row r="15063" spans="2:2">
      <c r="B15063" s="202"/>
    </row>
    <row r="15064" spans="2:2">
      <c r="B15064" s="202"/>
    </row>
    <row r="15065" spans="2:2">
      <c r="B15065" s="202"/>
    </row>
    <row r="15066" spans="2:2">
      <c r="B15066" s="202"/>
    </row>
    <row r="15067" spans="2:2">
      <c r="B15067" s="202"/>
    </row>
    <row r="15068" spans="2:2">
      <c r="B15068" s="202"/>
    </row>
    <row r="15069" spans="2:2">
      <c r="B15069" s="202"/>
    </row>
    <row r="15070" spans="2:2">
      <c r="B15070" s="202"/>
    </row>
    <row r="15071" spans="2:2">
      <c r="B15071" s="202"/>
    </row>
    <row r="15072" spans="2:2">
      <c r="B15072" s="202"/>
    </row>
    <row r="15073" spans="2:2">
      <c r="B15073" s="202"/>
    </row>
    <row r="15074" spans="2:2">
      <c r="B15074" s="202"/>
    </row>
    <row r="15075" spans="2:2">
      <c r="B15075" s="202"/>
    </row>
    <row r="15076" spans="2:2">
      <c r="B15076" s="202"/>
    </row>
    <row r="15077" spans="2:2">
      <c r="B15077" s="202"/>
    </row>
    <row r="15078" spans="2:2">
      <c r="B15078" s="202"/>
    </row>
    <row r="15079" spans="2:2">
      <c r="B15079" s="202"/>
    </row>
    <row r="15080" spans="2:2">
      <c r="B15080" s="202"/>
    </row>
    <row r="15081" spans="2:2">
      <c r="B15081" s="202"/>
    </row>
    <row r="15082" spans="2:2">
      <c r="B15082" s="202"/>
    </row>
    <row r="15083" spans="2:2">
      <c r="B15083" s="202"/>
    </row>
    <row r="15084" spans="2:2">
      <c r="B15084" s="202"/>
    </row>
    <row r="15085" spans="2:2">
      <c r="B15085" s="202"/>
    </row>
    <row r="15086" spans="2:2">
      <c r="B15086" s="202"/>
    </row>
    <row r="15087" spans="2:2">
      <c r="B15087" s="202"/>
    </row>
    <row r="15088" spans="2:2">
      <c r="B15088" s="202"/>
    </row>
    <row r="15089" spans="2:2">
      <c r="B15089" s="202"/>
    </row>
    <row r="15090" spans="2:2">
      <c r="B15090" s="202"/>
    </row>
    <row r="15091" spans="2:2">
      <c r="B15091" s="202"/>
    </row>
    <row r="15092" spans="2:2">
      <c r="B15092" s="202"/>
    </row>
    <row r="15093" spans="2:2">
      <c r="B15093" s="202"/>
    </row>
    <row r="15094" spans="2:2">
      <c r="B15094" s="202"/>
    </row>
    <row r="15095" spans="2:2">
      <c r="B15095" s="202"/>
    </row>
    <row r="15096" spans="2:2">
      <c r="B15096" s="202"/>
    </row>
    <row r="15097" spans="2:2">
      <c r="B15097" s="202"/>
    </row>
    <row r="15098" spans="2:2">
      <c r="B15098" s="202"/>
    </row>
    <row r="15099" spans="2:2">
      <c r="B15099" s="202"/>
    </row>
    <row r="15100" spans="2:2">
      <c r="B15100" s="202"/>
    </row>
    <row r="15101" spans="2:2">
      <c r="B15101" s="202"/>
    </row>
    <row r="15102" spans="2:2">
      <c r="B15102" s="202"/>
    </row>
    <row r="15103" spans="2:2">
      <c r="B15103" s="202"/>
    </row>
    <row r="15104" spans="2:2">
      <c r="B15104" s="202"/>
    </row>
    <row r="15105" spans="2:2">
      <c r="B15105" s="202"/>
    </row>
    <row r="15106" spans="2:2">
      <c r="B15106" s="202"/>
    </row>
    <row r="15107" spans="2:2">
      <c r="B15107" s="202"/>
    </row>
    <row r="15108" spans="2:2">
      <c r="B15108" s="202"/>
    </row>
    <row r="15109" spans="2:2">
      <c r="B15109" s="202"/>
    </row>
    <row r="15110" spans="2:2">
      <c r="B15110" s="202"/>
    </row>
    <row r="15111" spans="2:2">
      <c r="B15111" s="202"/>
    </row>
    <row r="15112" spans="2:2">
      <c r="B15112" s="202"/>
    </row>
    <row r="15113" spans="2:2">
      <c r="B15113" s="202"/>
    </row>
    <row r="15114" spans="2:2">
      <c r="B15114" s="202"/>
    </row>
    <row r="15115" spans="2:2">
      <c r="B15115" s="202"/>
    </row>
    <row r="15116" spans="2:2">
      <c r="B15116" s="202"/>
    </row>
    <row r="15117" spans="2:2">
      <c r="B15117" s="202"/>
    </row>
    <row r="15118" spans="2:2">
      <c r="B15118" s="202"/>
    </row>
    <row r="15119" spans="2:2">
      <c r="B15119" s="202"/>
    </row>
    <row r="15120" spans="2:2">
      <c r="B15120" s="202"/>
    </row>
    <row r="15121" spans="2:2">
      <c r="B15121" s="202"/>
    </row>
    <row r="15122" spans="2:2">
      <c r="B15122" s="202"/>
    </row>
    <row r="15123" spans="2:2">
      <c r="B15123" s="202"/>
    </row>
    <row r="15124" spans="2:2">
      <c r="B15124" s="202"/>
    </row>
    <row r="15125" spans="2:2">
      <c r="B15125" s="202"/>
    </row>
    <row r="15126" spans="2:2">
      <c r="B15126" s="202"/>
    </row>
    <row r="15127" spans="2:2">
      <c r="B15127" s="202"/>
    </row>
    <row r="15128" spans="2:2">
      <c r="B15128" s="202"/>
    </row>
    <row r="15129" spans="2:2">
      <c r="B15129" s="202"/>
    </row>
    <row r="15130" spans="2:2">
      <c r="B15130" s="202"/>
    </row>
    <row r="15131" spans="2:2">
      <c r="B15131" s="202"/>
    </row>
    <row r="15132" spans="2:2">
      <c r="B15132" s="202"/>
    </row>
    <row r="15133" spans="2:2">
      <c r="B15133" s="202"/>
    </row>
    <row r="15134" spans="2:2">
      <c r="B15134" s="202"/>
    </row>
    <row r="15135" spans="2:2">
      <c r="B15135" s="202"/>
    </row>
    <row r="15136" spans="2:2">
      <c r="B15136" s="202"/>
    </row>
    <row r="15137" spans="2:2">
      <c r="B15137" s="202"/>
    </row>
    <row r="15138" spans="2:2">
      <c r="B15138" s="202"/>
    </row>
    <row r="15139" spans="2:2">
      <c r="B15139" s="202"/>
    </row>
    <row r="15140" spans="2:2">
      <c r="B15140" s="202"/>
    </row>
    <row r="15141" spans="2:2">
      <c r="B15141" s="202"/>
    </row>
    <row r="15142" spans="2:2">
      <c r="B15142" s="202"/>
    </row>
    <row r="15143" spans="2:2">
      <c r="B15143" s="202"/>
    </row>
    <row r="15144" spans="2:2">
      <c r="B15144" s="202"/>
    </row>
    <row r="15145" spans="2:2">
      <c r="B15145" s="202"/>
    </row>
    <row r="15146" spans="2:2">
      <c r="B15146" s="202"/>
    </row>
    <row r="15147" spans="2:2">
      <c r="B15147" s="202"/>
    </row>
    <row r="15148" spans="2:2">
      <c r="B15148" s="202"/>
    </row>
    <row r="15149" spans="2:2">
      <c r="B15149" s="202"/>
    </row>
    <row r="15150" spans="2:2">
      <c r="B15150" s="202"/>
    </row>
    <row r="15151" spans="2:2">
      <c r="B15151" s="202"/>
    </row>
    <row r="15152" spans="2:2">
      <c r="B15152" s="202"/>
    </row>
    <row r="15153" spans="2:2">
      <c r="B15153" s="202"/>
    </row>
    <row r="15154" spans="2:2">
      <c r="B15154" s="202"/>
    </row>
    <row r="15155" spans="2:2">
      <c r="B15155" s="202"/>
    </row>
    <row r="15156" spans="2:2">
      <c r="B15156" s="202"/>
    </row>
    <row r="15157" spans="2:2">
      <c r="B15157" s="202"/>
    </row>
    <row r="15158" spans="2:2">
      <c r="B15158" s="202"/>
    </row>
    <row r="15159" spans="2:2">
      <c r="B15159" s="202"/>
    </row>
    <row r="15160" spans="2:2">
      <c r="B15160" s="202"/>
    </row>
    <row r="15161" spans="2:2">
      <c r="B15161" s="202"/>
    </row>
    <row r="15162" spans="2:2">
      <c r="B15162" s="202"/>
    </row>
    <row r="15163" spans="2:2">
      <c r="B15163" s="202"/>
    </row>
    <row r="15164" spans="2:2">
      <c r="B15164" s="202"/>
    </row>
    <row r="15165" spans="2:2">
      <c r="B15165" s="202"/>
    </row>
    <row r="15166" spans="2:2">
      <c r="B15166" s="202"/>
    </row>
    <row r="15167" spans="2:2">
      <c r="B15167" s="202"/>
    </row>
    <row r="15168" spans="2:2">
      <c r="B15168" s="202"/>
    </row>
    <row r="15169" spans="2:2">
      <c r="B15169" s="202"/>
    </row>
    <row r="15170" spans="2:2">
      <c r="B15170" s="202"/>
    </row>
    <row r="15171" spans="2:2">
      <c r="B15171" s="202"/>
    </row>
    <row r="15172" spans="2:2">
      <c r="B15172" s="202"/>
    </row>
    <row r="15173" spans="2:2">
      <c r="B15173" s="202"/>
    </row>
    <row r="15174" spans="2:2">
      <c r="B15174" s="202"/>
    </row>
    <row r="15175" spans="2:2">
      <c r="B15175" s="202"/>
    </row>
    <row r="15176" spans="2:2">
      <c r="B15176" s="202"/>
    </row>
    <row r="15177" spans="2:2">
      <c r="B15177" s="202"/>
    </row>
    <row r="15178" spans="2:2">
      <c r="B15178" s="202"/>
    </row>
    <row r="15179" spans="2:2">
      <c r="B15179" s="202"/>
    </row>
    <row r="15180" spans="2:2">
      <c r="B15180" s="202"/>
    </row>
    <row r="15181" spans="2:2">
      <c r="B15181" s="202"/>
    </row>
    <row r="15182" spans="2:2">
      <c r="B15182" s="202"/>
    </row>
    <row r="15183" spans="2:2">
      <c r="B15183" s="202"/>
    </row>
    <row r="15184" spans="2:2">
      <c r="B15184" s="202"/>
    </row>
    <row r="15185" spans="2:2">
      <c r="B15185" s="202"/>
    </row>
    <row r="15186" spans="2:2">
      <c r="B15186" s="202"/>
    </row>
    <row r="15187" spans="2:2">
      <c r="B15187" s="202"/>
    </row>
    <row r="15188" spans="2:2">
      <c r="B15188" s="202"/>
    </row>
    <row r="15189" spans="2:2">
      <c r="B15189" s="202"/>
    </row>
    <row r="15190" spans="2:2">
      <c r="B15190" s="202"/>
    </row>
    <row r="15191" spans="2:2">
      <c r="B15191" s="202"/>
    </row>
    <row r="15192" spans="2:2">
      <c r="B15192" s="202"/>
    </row>
    <row r="15193" spans="2:2">
      <c r="B15193" s="202"/>
    </row>
    <row r="15194" spans="2:2">
      <c r="B15194" s="202"/>
    </row>
    <row r="15195" spans="2:2">
      <c r="B15195" s="202"/>
    </row>
    <row r="15196" spans="2:2">
      <c r="B15196" s="202"/>
    </row>
    <row r="15197" spans="2:2">
      <c r="B15197" s="202"/>
    </row>
    <row r="15198" spans="2:2">
      <c r="B15198" s="202"/>
    </row>
    <row r="15199" spans="2:2">
      <c r="B15199" s="202"/>
    </row>
    <row r="15200" spans="2:2">
      <c r="B15200" s="202"/>
    </row>
    <row r="15201" spans="2:2">
      <c r="B15201" s="202"/>
    </row>
    <row r="15202" spans="2:2">
      <c r="B15202" s="202"/>
    </row>
    <row r="15203" spans="2:2">
      <c r="B15203" s="202"/>
    </row>
    <row r="15204" spans="2:2">
      <c r="B15204" s="202"/>
    </row>
    <row r="15205" spans="2:2">
      <c r="B15205" s="202"/>
    </row>
    <row r="15206" spans="2:2">
      <c r="B15206" s="202"/>
    </row>
    <row r="15207" spans="2:2">
      <c r="B15207" s="202"/>
    </row>
    <row r="15208" spans="2:2">
      <c r="B15208" s="202"/>
    </row>
    <row r="15209" spans="2:2">
      <c r="B15209" s="202"/>
    </row>
    <row r="15210" spans="2:2">
      <c r="B15210" s="202"/>
    </row>
    <row r="15211" spans="2:2">
      <c r="B15211" s="202"/>
    </row>
    <row r="15212" spans="2:2">
      <c r="B15212" s="202"/>
    </row>
    <row r="15213" spans="2:2">
      <c r="B15213" s="202"/>
    </row>
    <row r="15214" spans="2:2">
      <c r="B15214" s="202"/>
    </row>
    <row r="15215" spans="2:2">
      <c r="B15215" s="202"/>
    </row>
    <row r="15216" spans="2:2">
      <c r="B15216" s="202"/>
    </row>
    <row r="15217" spans="2:2">
      <c r="B15217" s="202"/>
    </row>
    <row r="15218" spans="2:2">
      <c r="B15218" s="202"/>
    </row>
    <row r="15219" spans="2:2">
      <c r="B15219" s="202"/>
    </row>
    <row r="15220" spans="2:2">
      <c r="B15220" s="202"/>
    </row>
    <row r="15221" spans="2:2">
      <c r="B15221" s="202"/>
    </row>
    <row r="15222" spans="2:2">
      <c r="B15222" s="202"/>
    </row>
    <row r="15223" spans="2:2">
      <c r="B15223" s="202"/>
    </row>
    <row r="15224" spans="2:2">
      <c r="B15224" s="202"/>
    </row>
    <row r="15225" spans="2:2">
      <c r="B15225" s="202"/>
    </row>
    <row r="15226" spans="2:2">
      <c r="B15226" s="202"/>
    </row>
    <row r="15227" spans="2:2">
      <c r="B15227" s="202"/>
    </row>
    <row r="15228" spans="2:2">
      <c r="B15228" s="202"/>
    </row>
    <row r="15229" spans="2:2">
      <c r="B15229" s="202"/>
    </row>
    <row r="15230" spans="2:2">
      <c r="B15230" s="202"/>
    </row>
    <row r="15231" spans="2:2">
      <c r="B15231" s="202"/>
    </row>
    <row r="15232" spans="2:2">
      <c r="B15232" s="202"/>
    </row>
    <row r="15233" spans="2:2">
      <c r="B15233" s="202"/>
    </row>
    <row r="15234" spans="2:2">
      <c r="B15234" s="202"/>
    </row>
    <row r="15235" spans="2:2">
      <c r="B15235" s="202"/>
    </row>
    <row r="15236" spans="2:2">
      <c r="B15236" s="202"/>
    </row>
    <row r="15237" spans="2:2">
      <c r="B15237" s="202"/>
    </row>
    <row r="15238" spans="2:2">
      <c r="B15238" s="202"/>
    </row>
    <row r="15239" spans="2:2">
      <c r="B15239" s="202"/>
    </row>
    <row r="15240" spans="2:2">
      <c r="B15240" s="202"/>
    </row>
    <row r="15241" spans="2:2">
      <c r="B15241" s="202"/>
    </row>
    <row r="15242" spans="2:2">
      <c r="B15242" s="202"/>
    </row>
    <row r="15243" spans="2:2">
      <c r="B15243" s="202"/>
    </row>
    <row r="15244" spans="2:2">
      <c r="B15244" s="202"/>
    </row>
    <row r="15245" spans="2:2">
      <c r="B15245" s="202"/>
    </row>
    <row r="15246" spans="2:2">
      <c r="B15246" s="202"/>
    </row>
    <row r="15247" spans="2:2">
      <c r="B15247" s="202"/>
    </row>
    <row r="15248" spans="2:2">
      <c r="B15248" s="202"/>
    </row>
    <row r="15249" spans="2:2">
      <c r="B15249" s="202"/>
    </row>
    <row r="15250" spans="2:2">
      <c r="B15250" s="202"/>
    </row>
    <row r="15251" spans="2:2">
      <c r="B15251" s="202"/>
    </row>
    <row r="15252" spans="2:2">
      <c r="B15252" s="202"/>
    </row>
    <row r="15253" spans="2:2">
      <c r="B15253" s="202"/>
    </row>
    <row r="15254" spans="2:2">
      <c r="B15254" s="202"/>
    </row>
    <row r="15255" spans="2:2">
      <c r="B15255" s="202"/>
    </row>
    <row r="15256" spans="2:2">
      <c r="B15256" s="202"/>
    </row>
    <row r="15257" spans="2:2">
      <c r="B15257" s="202"/>
    </row>
    <row r="15258" spans="2:2">
      <c r="B15258" s="202"/>
    </row>
    <row r="15259" spans="2:2">
      <c r="B15259" s="202"/>
    </row>
    <row r="15260" spans="2:2">
      <c r="B15260" s="202"/>
    </row>
    <row r="15261" spans="2:2">
      <c r="B15261" s="202"/>
    </row>
    <row r="15262" spans="2:2">
      <c r="B15262" s="202"/>
    </row>
    <row r="15263" spans="2:2">
      <c r="B15263" s="202"/>
    </row>
    <row r="15264" spans="2:2">
      <c r="B15264" s="202"/>
    </row>
    <row r="15265" spans="2:2">
      <c r="B15265" s="202"/>
    </row>
    <row r="15266" spans="2:2">
      <c r="B15266" s="202"/>
    </row>
    <row r="15267" spans="2:2">
      <c r="B15267" s="202"/>
    </row>
    <row r="15268" spans="2:2">
      <c r="B15268" s="202"/>
    </row>
    <row r="15269" spans="2:2">
      <c r="B15269" s="202"/>
    </row>
    <row r="15270" spans="2:2">
      <c r="B15270" s="202"/>
    </row>
    <row r="15271" spans="2:2">
      <c r="B15271" s="202"/>
    </row>
    <row r="15272" spans="2:2">
      <c r="B15272" s="202"/>
    </row>
    <row r="15273" spans="2:2">
      <c r="B15273" s="202"/>
    </row>
    <row r="15274" spans="2:2">
      <c r="B15274" s="202"/>
    </row>
    <row r="15275" spans="2:2">
      <c r="B15275" s="202"/>
    </row>
    <row r="15276" spans="2:2">
      <c r="B15276" s="202"/>
    </row>
    <row r="15277" spans="2:2">
      <c r="B15277" s="202"/>
    </row>
    <row r="15278" spans="2:2">
      <c r="B15278" s="202"/>
    </row>
    <row r="15279" spans="2:2">
      <c r="B15279" s="202"/>
    </row>
    <row r="15280" spans="2:2">
      <c r="B15280" s="202"/>
    </row>
    <row r="15281" spans="2:2">
      <c r="B15281" s="202"/>
    </row>
    <row r="15282" spans="2:2">
      <c r="B15282" s="202"/>
    </row>
    <row r="15283" spans="2:2">
      <c r="B15283" s="202"/>
    </row>
    <row r="15284" spans="2:2">
      <c r="B15284" s="202"/>
    </row>
    <row r="15285" spans="2:2">
      <c r="B15285" s="202"/>
    </row>
    <row r="15286" spans="2:2">
      <c r="B15286" s="202"/>
    </row>
    <row r="15287" spans="2:2">
      <c r="B15287" s="202"/>
    </row>
    <row r="15288" spans="2:2">
      <c r="B15288" s="202"/>
    </row>
    <row r="15289" spans="2:2">
      <c r="B15289" s="202"/>
    </row>
    <row r="15290" spans="2:2">
      <c r="B15290" s="202"/>
    </row>
    <row r="15291" spans="2:2">
      <c r="B15291" s="202"/>
    </row>
    <row r="15292" spans="2:2">
      <c r="B15292" s="202"/>
    </row>
    <row r="15293" spans="2:2">
      <c r="B15293" s="202"/>
    </row>
    <row r="15294" spans="2:2">
      <c r="B15294" s="202"/>
    </row>
    <row r="15295" spans="2:2">
      <c r="B15295" s="202"/>
    </row>
    <row r="15296" spans="2:2">
      <c r="B15296" s="202"/>
    </row>
    <row r="15297" spans="2:2">
      <c r="B15297" s="202"/>
    </row>
    <row r="15298" spans="2:2">
      <c r="B15298" s="202"/>
    </row>
    <row r="15299" spans="2:2">
      <c r="B15299" s="202"/>
    </row>
    <row r="15300" spans="2:2">
      <c r="B15300" s="202"/>
    </row>
    <row r="15301" spans="2:2">
      <c r="B15301" s="202"/>
    </row>
    <row r="15302" spans="2:2">
      <c r="B15302" s="202"/>
    </row>
    <row r="15303" spans="2:2">
      <c r="B15303" s="202"/>
    </row>
    <row r="15304" spans="2:2">
      <c r="B15304" s="202"/>
    </row>
    <row r="15305" spans="2:2">
      <c r="B15305" s="202"/>
    </row>
    <row r="15306" spans="2:2">
      <c r="B15306" s="202"/>
    </row>
    <row r="15307" spans="2:2">
      <c r="B15307" s="202"/>
    </row>
    <row r="15308" spans="2:2">
      <c r="B15308" s="202"/>
    </row>
    <row r="15309" spans="2:2">
      <c r="B15309" s="202"/>
    </row>
    <row r="15310" spans="2:2">
      <c r="B15310" s="202"/>
    </row>
    <row r="15311" spans="2:2">
      <c r="B15311" s="202"/>
    </row>
    <row r="15312" spans="2:2">
      <c r="B15312" s="202"/>
    </row>
    <row r="15313" spans="2:2">
      <c r="B15313" s="202"/>
    </row>
    <row r="15314" spans="2:2">
      <c r="B15314" s="202"/>
    </row>
    <row r="15315" spans="2:2">
      <c r="B15315" s="202"/>
    </row>
    <row r="15316" spans="2:2">
      <c r="B15316" s="202"/>
    </row>
    <row r="15317" spans="2:2">
      <c r="B15317" s="202"/>
    </row>
    <row r="15318" spans="2:2">
      <c r="B15318" s="202"/>
    </row>
    <row r="15319" spans="2:2">
      <c r="B15319" s="202"/>
    </row>
    <row r="15320" spans="2:2">
      <c r="B15320" s="202"/>
    </row>
    <row r="15321" spans="2:2">
      <c r="B15321" s="202"/>
    </row>
    <row r="15322" spans="2:2">
      <c r="B15322" s="202"/>
    </row>
    <row r="15323" spans="2:2">
      <c r="B15323" s="202"/>
    </row>
    <row r="15324" spans="2:2">
      <c r="B15324" s="202"/>
    </row>
    <row r="15325" spans="2:2">
      <c r="B15325" s="202"/>
    </row>
    <row r="15326" spans="2:2">
      <c r="B15326" s="202"/>
    </row>
    <row r="15327" spans="2:2">
      <c r="B15327" s="202"/>
    </row>
    <row r="15328" spans="2:2">
      <c r="B15328" s="202"/>
    </row>
    <row r="15329" spans="2:2">
      <c r="B15329" s="202"/>
    </row>
    <row r="15330" spans="2:2">
      <c r="B15330" s="202"/>
    </row>
    <row r="15331" spans="2:2">
      <c r="B15331" s="202"/>
    </row>
    <row r="15332" spans="2:2">
      <c r="B15332" s="202"/>
    </row>
    <row r="15333" spans="2:2">
      <c r="B15333" s="202"/>
    </row>
    <row r="15334" spans="2:2">
      <c r="B15334" s="202"/>
    </row>
    <row r="15335" spans="2:2">
      <c r="B15335" s="202"/>
    </row>
    <row r="15336" spans="2:2">
      <c r="B15336" s="202"/>
    </row>
    <row r="15337" spans="2:2">
      <c r="B15337" s="202"/>
    </row>
    <row r="15338" spans="2:2">
      <c r="B15338" s="202"/>
    </row>
    <row r="15339" spans="2:2">
      <c r="B15339" s="202"/>
    </row>
    <row r="15340" spans="2:2">
      <c r="B15340" s="202"/>
    </row>
    <row r="15341" spans="2:2">
      <c r="B15341" s="202"/>
    </row>
    <row r="15342" spans="2:2">
      <c r="B15342" s="202"/>
    </row>
    <row r="15343" spans="2:2">
      <c r="B15343" s="202"/>
    </row>
    <row r="15344" spans="2:2">
      <c r="B15344" s="202"/>
    </row>
    <row r="15345" spans="2:2">
      <c r="B15345" s="202"/>
    </row>
    <row r="15346" spans="2:2">
      <c r="B15346" s="202"/>
    </row>
    <row r="15347" spans="2:2">
      <c r="B15347" s="202"/>
    </row>
    <row r="15348" spans="2:2">
      <c r="B15348" s="202"/>
    </row>
    <row r="15349" spans="2:2">
      <c r="B15349" s="202"/>
    </row>
    <row r="15350" spans="2:2">
      <c r="B15350" s="202"/>
    </row>
    <row r="15351" spans="2:2">
      <c r="B15351" s="202"/>
    </row>
    <row r="15352" spans="2:2">
      <c r="B15352" s="202"/>
    </row>
    <row r="15353" spans="2:2">
      <c r="B15353" s="202"/>
    </row>
    <row r="15354" spans="2:2">
      <c r="B15354" s="202"/>
    </row>
    <row r="15355" spans="2:2">
      <c r="B15355" s="202"/>
    </row>
    <row r="15356" spans="2:2">
      <c r="B15356" s="202"/>
    </row>
    <row r="15357" spans="2:2">
      <c r="B15357" s="202"/>
    </row>
    <row r="15358" spans="2:2">
      <c r="B15358" s="202"/>
    </row>
    <row r="15359" spans="2:2">
      <c r="B15359" s="202"/>
    </row>
    <row r="15360" spans="2:2">
      <c r="B15360" s="202"/>
    </row>
    <row r="15361" spans="2:2">
      <c r="B15361" s="202"/>
    </row>
    <row r="15362" spans="2:2">
      <c r="B15362" s="202"/>
    </row>
    <row r="15363" spans="2:2">
      <c r="B15363" s="202"/>
    </row>
    <row r="15364" spans="2:2">
      <c r="B15364" s="202"/>
    </row>
    <row r="15365" spans="2:2">
      <c r="B15365" s="202"/>
    </row>
    <row r="15366" spans="2:2">
      <c r="B15366" s="202"/>
    </row>
    <row r="15367" spans="2:2">
      <c r="B15367" s="202"/>
    </row>
    <row r="15368" spans="2:2">
      <c r="B15368" s="202"/>
    </row>
    <row r="15369" spans="2:2">
      <c r="B15369" s="202"/>
    </row>
    <row r="15370" spans="2:2">
      <c r="B15370" s="202"/>
    </row>
    <row r="15371" spans="2:2">
      <c r="B15371" s="202"/>
    </row>
    <row r="15372" spans="2:2">
      <c r="B15372" s="202"/>
    </row>
    <row r="15373" spans="2:2">
      <c r="B15373" s="202"/>
    </row>
    <row r="15374" spans="2:2">
      <c r="B15374" s="202"/>
    </row>
    <row r="15375" spans="2:2">
      <c r="B15375" s="202"/>
    </row>
    <row r="15376" spans="2:2">
      <c r="B15376" s="202"/>
    </row>
    <row r="15377" spans="2:2">
      <c r="B15377" s="202"/>
    </row>
    <row r="15378" spans="2:2">
      <c r="B15378" s="202"/>
    </row>
    <row r="15379" spans="2:2">
      <c r="B15379" s="202"/>
    </row>
    <row r="15380" spans="2:2">
      <c r="B15380" s="202"/>
    </row>
    <row r="15381" spans="2:2">
      <c r="B15381" s="202"/>
    </row>
    <row r="15382" spans="2:2">
      <c r="B15382" s="202"/>
    </row>
    <row r="15383" spans="2:2">
      <c r="B15383" s="202"/>
    </row>
    <row r="15384" spans="2:2">
      <c r="B15384" s="202"/>
    </row>
    <row r="15385" spans="2:2">
      <c r="B15385" s="202"/>
    </row>
    <row r="15386" spans="2:2">
      <c r="B15386" s="202"/>
    </row>
    <row r="15387" spans="2:2">
      <c r="B15387" s="202"/>
    </row>
    <row r="15388" spans="2:2">
      <c r="B15388" s="202"/>
    </row>
    <row r="15389" spans="2:2">
      <c r="B15389" s="202"/>
    </row>
    <row r="15390" spans="2:2">
      <c r="B15390" s="202"/>
    </row>
    <row r="15391" spans="2:2">
      <c r="B15391" s="202"/>
    </row>
    <row r="15392" spans="2:2">
      <c r="B15392" s="202"/>
    </row>
    <row r="15393" spans="2:2">
      <c r="B15393" s="202"/>
    </row>
    <row r="15394" spans="2:2">
      <c r="B15394" s="202"/>
    </row>
    <row r="15395" spans="2:2">
      <c r="B15395" s="202"/>
    </row>
    <row r="15396" spans="2:2">
      <c r="B15396" s="202"/>
    </row>
    <row r="15397" spans="2:2">
      <c r="B15397" s="202"/>
    </row>
    <row r="15398" spans="2:2">
      <c r="B15398" s="202"/>
    </row>
    <row r="15399" spans="2:2">
      <c r="B15399" s="202"/>
    </row>
    <row r="15400" spans="2:2">
      <c r="B15400" s="202"/>
    </row>
    <row r="15401" spans="2:2">
      <c r="B15401" s="202"/>
    </row>
    <row r="15402" spans="2:2">
      <c r="B15402" s="202"/>
    </row>
    <row r="15403" spans="2:2">
      <c r="B15403" s="202"/>
    </row>
    <row r="15404" spans="2:2">
      <c r="B15404" s="202"/>
    </row>
    <row r="15405" spans="2:2">
      <c r="B15405" s="202"/>
    </row>
    <row r="15406" spans="2:2">
      <c r="B15406" s="202"/>
    </row>
    <row r="15407" spans="2:2">
      <c r="B15407" s="202"/>
    </row>
    <row r="15408" spans="2:2">
      <c r="B15408" s="202"/>
    </row>
    <row r="15409" spans="2:2">
      <c r="B15409" s="202"/>
    </row>
    <row r="15410" spans="2:2">
      <c r="B15410" s="202"/>
    </row>
    <row r="15411" spans="2:2">
      <c r="B15411" s="202"/>
    </row>
    <row r="15412" spans="2:2">
      <c r="B15412" s="202"/>
    </row>
    <row r="15413" spans="2:2">
      <c r="B15413" s="202"/>
    </row>
    <row r="15414" spans="2:2">
      <c r="B15414" s="202"/>
    </row>
    <row r="15415" spans="2:2">
      <c r="B15415" s="202"/>
    </row>
    <row r="15416" spans="2:2">
      <c r="B15416" s="202"/>
    </row>
    <row r="15417" spans="2:2">
      <c r="B15417" s="202"/>
    </row>
    <row r="15418" spans="2:2">
      <c r="B15418" s="202"/>
    </row>
    <row r="15419" spans="2:2">
      <c r="B15419" s="202"/>
    </row>
    <row r="15420" spans="2:2">
      <c r="B15420" s="202"/>
    </row>
    <row r="15421" spans="2:2">
      <c r="B15421" s="202"/>
    </row>
    <row r="15422" spans="2:2">
      <c r="B15422" s="202"/>
    </row>
    <row r="15423" spans="2:2">
      <c r="B15423" s="202"/>
    </row>
    <row r="15424" spans="2:2">
      <c r="B15424" s="202"/>
    </row>
    <row r="15425" spans="2:2">
      <c r="B15425" s="202"/>
    </row>
    <row r="15426" spans="2:2">
      <c r="B15426" s="202"/>
    </row>
    <row r="15427" spans="2:2">
      <c r="B15427" s="202"/>
    </row>
    <row r="15428" spans="2:2">
      <c r="B15428" s="202"/>
    </row>
    <row r="15429" spans="2:2">
      <c r="B15429" s="202"/>
    </row>
    <row r="15430" spans="2:2">
      <c r="B15430" s="202"/>
    </row>
    <row r="15431" spans="2:2">
      <c r="B15431" s="202"/>
    </row>
    <row r="15432" spans="2:2">
      <c r="B15432" s="202"/>
    </row>
    <row r="15433" spans="2:2">
      <c r="B15433" s="202"/>
    </row>
    <row r="15434" spans="2:2">
      <c r="B15434" s="202"/>
    </row>
    <row r="15435" spans="2:2">
      <c r="B15435" s="202"/>
    </row>
    <row r="15436" spans="2:2">
      <c r="B15436" s="202"/>
    </row>
    <row r="15437" spans="2:2">
      <c r="B15437" s="202"/>
    </row>
    <row r="15438" spans="2:2">
      <c r="B15438" s="202"/>
    </row>
    <row r="15439" spans="2:2">
      <c r="B15439" s="202"/>
    </row>
    <row r="15440" spans="2:2">
      <c r="B15440" s="202"/>
    </row>
    <row r="15441" spans="2:2">
      <c r="B15441" s="202"/>
    </row>
    <row r="15442" spans="2:2">
      <c r="B15442" s="202"/>
    </row>
    <row r="15443" spans="2:2">
      <c r="B15443" s="202"/>
    </row>
    <row r="15444" spans="2:2">
      <c r="B15444" s="202"/>
    </row>
    <row r="15445" spans="2:2">
      <c r="B15445" s="202"/>
    </row>
    <row r="15446" spans="2:2">
      <c r="B15446" s="202"/>
    </row>
    <row r="15447" spans="2:2">
      <c r="B15447" s="202"/>
    </row>
    <row r="15448" spans="2:2">
      <c r="B15448" s="202"/>
    </row>
    <row r="15449" spans="2:2">
      <c r="B15449" s="202"/>
    </row>
    <row r="15450" spans="2:2">
      <c r="B15450" s="202"/>
    </row>
    <row r="15451" spans="2:2">
      <c r="B15451" s="202"/>
    </row>
    <row r="15452" spans="2:2">
      <c r="B15452" s="202"/>
    </row>
    <row r="15453" spans="2:2">
      <c r="B15453" s="202"/>
    </row>
    <row r="15454" spans="2:2">
      <c r="B15454" s="202"/>
    </row>
    <row r="15455" spans="2:2">
      <c r="B15455" s="202"/>
    </row>
    <row r="15456" spans="2:2">
      <c r="B15456" s="202"/>
    </row>
    <row r="15457" spans="2:2">
      <c r="B15457" s="202"/>
    </row>
    <row r="15458" spans="2:2">
      <c r="B15458" s="202"/>
    </row>
    <row r="15459" spans="2:2">
      <c r="B15459" s="202"/>
    </row>
    <row r="15460" spans="2:2">
      <c r="B15460" s="202"/>
    </row>
    <row r="15461" spans="2:2">
      <c r="B15461" s="202"/>
    </row>
    <row r="15462" spans="2:2">
      <c r="B15462" s="202"/>
    </row>
    <row r="15463" spans="2:2">
      <c r="B15463" s="202"/>
    </row>
    <row r="15464" spans="2:2">
      <c r="B15464" s="202"/>
    </row>
    <row r="15465" spans="2:2">
      <c r="B15465" s="202"/>
    </row>
    <row r="15466" spans="2:2">
      <c r="B15466" s="202"/>
    </row>
    <row r="15467" spans="2:2">
      <c r="B15467" s="202"/>
    </row>
    <row r="15468" spans="2:2">
      <c r="B15468" s="202"/>
    </row>
    <row r="15469" spans="2:2">
      <c r="B15469" s="202"/>
    </row>
    <row r="15470" spans="2:2">
      <c r="B15470" s="202"/>
    </row>
    <row r="15471" spans="2:2">
      <c r="B15471" s="202"/>
    </row>
    <row r="15472" spans="2:2">
      <c r="B15472" s="202"/>
    </row>
    <row r="15473" spans="2:2">
      <c r="B15473" s="202"/>
    </row>
    <row r="15474" spans="2:2">
      <c r="B15474" s="202"/>
    </row>
    <row r="15475" spans="2:2">
      <c r="B15475" s="202"/>
    </row>
    <row r="15476" spans="2:2">
      <c r="B15476" s="202"/>
    </row>
    <row r="15477" spans="2:2">
      <c r="B15477" s="202"/>
    </row>
    <row r="15478" spans="2:2">
      <c r="B15478" s="202"/>
    </row>
    <row r="15479" spans="2:2">
      <c r="B15479" s="202"/>
    </row>
    <row r="15480" spans="2:2">
      <c r="B15480" s="202"/>
    </row>
    <row r="15481" spans="2:2">
      <c r="B15481" s="202"/>
    </row>
    <row r="15482" spans="2:2">
      <c r="B15482" s="202"/>
    </row>
    <row r="15483" spans="2:2">
      <c r="B15483" s="202"/>
    </row>
    <row r="15484" spans="2:2">
      <c r="B15484" s="202"/>
    </row>
    <row r="15485" spans="2:2">
      <c r="B15485" s="202"/>
    </row>
    <row r="15486" spans="2:2">
      <c r="B15486" s="202"/>
    </row>
    <row r="15487" spans="2:2">
      <c r="B15487" s="202"/>
    </row>
    <row r="15488" spans="2:2">
      <c r="B15488" s="202"/>
    </row>
    <row r="15489" spans="2:2">
      <c r="B15489" s="202"/>
    </row>
    <row r="15490" spans="2:2">
      <c r="B15490" s="202"/>
    </row>
    <row r="15491" spans="2:2">
      <c r="B15491" s="202"/>
    </row>
    <row r="15492" spans="2:2">
      <c r="B15492" s="202"/>
    </row>
    <row r="15493" spans="2:2">
      <c r="B15493" s="202"/>
    </row>
    <row r="15494" spans="2:2">
      <c r="B15494" s="202"/>
    </row>
    <row r="15495" spans="2:2">
      <c r="B15495" s="202"/>
    </row>
    <row r="15496" spans="2:2">
      <c r="B15496" s="202"/>
    </row>
    <row r="15497" spans="2:2">
      <c r="B15497" s="202"/>
    </row>
    <row r="15498" spans="2:2">
      <c r="B15498" s="202"/>
    </row>
    <row r="15499" spans="2:2">
      <c r="B15499" s="202"/>
    </row>
    <row r="15500" spans="2:2">
      <c r="B15500" s="202"/>
    </row>
    <row r="15501" spans="2:2">
      <c r="B15501" s="202"/>
    </row>
    <row r="15502" spans="2:2">
      <c r="B15502" s="202"/>
    </row>
    <row r="15503" spans="2:2">
      <c r="B15503" s="202"/>
    </row>
    <row r="15504" spans="2:2">
      <c r="B15504" s="202"/>
    </row>
    <row r="15505" spans="2:2">
      <c r="B15505" s="202"/>
    </row>
    <row r="15506" spans="2:2">
      <c r="B15506" s="202"/>
    </row>
    <row r="15507" spans="2:2">
      <c r="B15507" s="202"/>
    </row>
    <row r="15508" spans="2:2">
      <c r="B15508" s="202"/>
    </row>
    <row r="15509" spans="2:2">
      <c r="B15509" s="202"/>
    </row>
    <row r="15510" spans="2:2">
      <c r="B15510" s="202"/>
    </row>
    <row r="15511" spans="2:2">
      <c r="B15511" s="202"/>
    </row>
    <row r="15512" spans="2:2">
      <c r="B15512" s="202"/>
    </row>
    <row r="15513" spans="2:2">
      <c r="B15513" s="202"/>
    </row>
    <row r="15514" spans="2:2">
      <c r="B15514" s="202"/>
    </row>
    <row r="15515" spans="2:2">
      <c r="B15515" s="202"/>
    </row>
    <row r="15516" spans="2:2">
      <c r="B15516" s="202"/>
    </row>
    <row r="15517" spans="2:2">
      <c r="B15517" s="202"/>
    </row>
    <row r="15518" spans="2:2">
      <c r="B15518" s="202"/>
    </row>
    <row r="15519" spans="2:2">
      <c r="B15519" s="202"/>
    </row>
    <row r="15520" spans="2:2">
      <c r="B15520" s="202"/>
    </row>
    <row r="15521" spans="2:2">
      <c r="B15521" s="202"/>
    </row>
    <row r="15522" spans="2:2">
      <c r="B15522" s="202"/>
    </row>
    <row r="15523" spans="2:2">
      <c r="B15523" s="202"/>
    </row>
    <row r="15524" spans="2:2">
      <c r="B15524" s="202"/>
    </row>
    <row r="15525" spans="2:2">
      <c r="B15525" s="202"/>
    </row>
    <row r="15526" spans="2:2">
      <c r="B15526" s="202"/>
    </row>
    <row r="15527" spans="2:2">
      <c r="B15527" s="202"/>
    </row>
    <row r="15528" spans="2:2">
      <c r="B15528" s="202"/>
    </row>
    <row r="15529" spans="2:2">
      <c r="B15529" s="202"/>
    </row>
    <row r="15530" spans="2:2">
      <c r="B15530" s="202"/>
    </row>
    <row r="15531" spans="2:2">
      <c r="B15531" s="202"/>
    </row>
    <row r="15532" spans="2:2">
      <c r="B15532" s="202"/>
    </row>
    <row r="15533" spans="2:2">
      <c r="B15533" s="202"/>
    </row>
    <row r="15534" spans="2:2">
      <c r="B15534" s="202"/>
    </row>
    <row r="15535" spans="2:2">
      <c r="B15535" s="202"/>
    </row>
    <row r="15536" spans="2:2">
      <c r="B15536" s="202"/>
    </row>
    <row r="15537" spans="2:2">
      <c r="B15537" s="202"/>
    </row>
    <row r="15538" spans="2:2">
      <c r="B15538" s="202"/>
    </row>
    <row r="15539" spans="2:2">
      <c r="B15539" s="202"/>
    </row>
    <row r="15540" spans="2:2">
      <c r="B15540" s="202"/>
    </row>
    <row r="15541" spans="2:2">
      <c r="B15541" s="202"/>
    </row>
    <row r="15542" spans="2:2">
      <c r="B15542" s="202"/>
    </row>
    <row r="15543" spans="2:2">
      <c r="B15543" s="202"/>
    </row>
    <row r="15544" spans="2:2">
      <c r="B15544" s="202"/>
    </row>
    <row r="15545" spans="2:2">
      <c r="B15545" s="202"/>
    </row>
    <row r="15546" spans="2:2">
      <c r="B15546" s="202"/>
    </row>
    <row r="15547" spans="2:2">
      <c r="B15547" s="202"/>
    </row>
    <row r="15548" spans="2:2">
      <c r="B15548" s="202"/>
    </row>
    <row r="15549" spans="2:2">
      <c r="B15549" s="202"/>
    </row>
    <row r="15550" spans="2:2">
      <c r="B15550" s="202"/>
    </row>
    <row r="15551" spans="2:2">
      <c r="B15551" s="202"/>
    </row>
    <row r="15552" spans="2:2">
      <c r="B15552" s="202"/>
    </row>
    <row r="15553" spans="2:2">
      <c r="B15553" s="202"/>
    </row>
    <row r="15554" spans="2:2">
      <c r="B15554" s="202"/>
    </row>
    <row r="15555" spans="2:2">
      <c r="B15555" s="202"/>
    </row>
    <row r="15556" spans="2:2">
      <c r="B15556" s="202"/>
    </row>
    <row r="15557" spans="2:2">
      <c r="B15557" s="202"/>
    </row>
    <row r="15558" spans="2:2">
      <c r="B15558" s="202"/>
    </row>
    <row r="15559" spans="2:2">
      <c r="B15559" s="202"/>
    </row>
    <row r="15560" spans="2:2">
      <c r="B15560" s="202"/>
    </row>
    <row r="15561" spans="2:2">
      <c r="B15561" s="202"/>
    </row>
    <row r="15562" spans="2:2">
      <c r="B15562" s="202"/>
    </row>
    <row r="15563" spans="2:2">
      <c r="B15563" s="202"/>
    </row>
    <row r="15564" spans="2:2">
      <c r="B15564" s="202"/>
    </row>
    <row r="15565" spans="2:2">
      <c r="B15565" s="202"/>
    </row>
    <row r="15566" spans="2:2">
      <c r="B15566" s="202"/>
    </row>
    <row r="15567" spans="2:2">
      <c r="B15567" s="202"/>
    </row>
    <row r="15568" spans="2:2">
      <c r="B15568" s="202"/>
    </row>
    <row r="15569" spans="2:2">
      <c r="B15569" s="202"/>
    </row>
    <row r="15570" spans="2:2">
      <c r="B15570" s="202"/>
    </row>
    <row r="15571" spans="2:2">
      <c r="B15571" s="202"/>
    </row>
    <row r="15572" spans="2:2">
      <c r="B15572" s="202"/>
    </row>
    <row r="15573" spans="2:2">
      <c r="B15573" s="202"/>
    </row>
    <row r="15574" spans="2:2">
      <c r="B15574" s="202"/>
    </row>
    <row r="15575" spans="2:2">
      <c r="B15575" s="202"/>
    </row>
    <row r="15576" spans="2:2">
      <c r="B15576" s="202"/>
    </row>
    <row r="15577" spans="2:2">
      <c r="B15577" s="202"/>
    </row>
    <row r="15578" spans="2:2">
      <c r="B15578" s="202"/>
    </row>
    <row r="15579" spans="2:2">
      <c r="B15579" s="202"/>
    </row>
    <row r="15580" spans="2:2">
      <c r="B15580" s="202"/>
    </row>
    <row r="15581" spans="2:2">
      <c r="B15581" s="202"/>
    </row>
    <row r="15582" spans="2:2">
      <c r="B15582" s="202"/>
    </row>
    <row r="15583" spans="2:2">
      <c r="B15583" s="202"/>
    </row>
    <row r="15584" spans="2:2">
      <c r="B15584" s="202"/>
    </row>
    <row r="15585" spans="2:2">
      <c r="B15585" s="202"/>
    </row>
    <row r="15586" spans="2:2">
      <c r="B15586" s="202"/>
    </row>
    <row r="15587" spans="2:2">
      <c r="B15587" s="202"/>
    </row>
    <row r="15588" spans="2:2">
      <c r="B15588" s="202"/>
    </row>
    <row r="15589" spans="2:2">
      <c r="B15589" s="202"/>
    </row>
    <row r="15590" spans="2:2">
      <c r="B15590" s="202"/>
    </row>
    <row r="15591" spans="2:2">
      <c r="B15591" s="202"/>
    </row>
    <row r="15592" spans="2:2">
      <c r="B15592" s="202"/>
    </row>
    <row r="15593" spans="2:2">
      <c r="B15593" s="202"/>
    </row>
    <row r="15594" spans="2:2">
      <c r="B15594" s="202"/>
    </row>
    <row r="15595" spans="2:2">
      <c r="B15595" s="202"/>
    </row>
    <row r="15596" spans="2:2">
      <c r="B15596" s="202"/>
    </row>
    <row r="15597" spans="2:2">
      <c r="B15597" s="202"/>
    </row>
    <row r="15598" spans="2:2">
      <c r="B15598" s="202"/>
    </row>
    <row r="15599" spans="2:2">
      <c r="B15599" s="202"/>
    </row>
    <row r="15600" spans="2:2">
      <c r="B15600" s="202"/>
    </row>
    <row r="15601" spans="2:2">
      <c r="B15601" s="202"/>
    </row>
    <row r="15602" spans="2:2">
      <c r="B15602" s="202"/>
    </row>
    <row r="15603" spans="2:2">
      <c r="B15603" s="202"/>
    </row>
    <row r="15604" spans="2:2">
      <c r="B15604" s="202"/>
    </row>
    <row r="15605" spans="2:2">
      <c r="B15605" s="202"/>
    </row>
    <row r="15606" spans="2:2">
      <c r="B15606" s="202"/>
    </row>
    <row r="15607" spans="2:2">
      <c r="B15607" s="202"/>
    </row>
    <row r="15608" spans="2:2">
      <c r="B15608" s="202"/>
    </row>
    <row r="15609" spans="2:2">
      <c r="B15609" s="202"/>
    </row>
    <row r="15610" spans="2:2">
      <c r="B15610" s="202"/>
    </row>
    <row r="15611" spans="2:2">
      <c r="B15611" s="202"/>
    </row>
    <row r="15612" spans="2:2">
      <c r="B15612" s="202"/>
    </row>
    <row r="15613" spans="2:2">
      <c r="B15613" s="202"/>
    </row>
    <row r="15614" spans="2:2">
      <c r="B15614" s="202"/>
    </row>
    <row r="15615" spans="2:2">
      <c r="B15615" s="202"/>
    </row>
    <row r="15616" spans="2:2">
      <c r="B15616" s="202"/>
    </row>
    <row r="15617" spans="2:2">
      <c r="B15617" s="202"/>
    </row>
    <row r="15618" spans="2:2">
      <c r="B15618" s="202"/>
    </row>
    <row r="15619" spans="2:2">
      <c r="B15619" s="202"/>
    </row>
    <row r="15620" spans="2:2">
      <c r="B15620" s="202"/>
    </row>
    <row r="15621" spans="2:2">
      <c r="B15621" s="202"/>
    </row>
    <row r="15622" spans="2:2">
      <c r="B15622" s="202"/>
    </row>
    <row r="15623" spans="2:2">
      <c r="B15623" s="202"/>
    </row>
    <row r="15624" spans="2:2">
      <c r="B15624" s="202"/>
    </row>
    <row r="15625" spans="2:2">
      <c r="B15625" s="202"/>
    </row>
    <row r="15626" spans="2:2">
      <c r="B15626" s="202"/>
    </row>
    <row r="15627" spans="2:2">
      <c r="B15627" s="202"/>
    </row>
    <row r="15628" spans="2:2">
      <c r="B15628" s="202"/>
    </row>
    <row r="15629" spans="2:2">
      <c r="B15629" s="202"/>
    </row>
    <row r="15630" spans="2:2">
      <c r="B15630" s="202"/>
    </row>
    <row r="15631" spans="2:2">
      <c r="B15631" s="202"/>
    </row>
    <row r="15632" spans="2:2">
      <c r="B15632" s="202"/>
    </row>
    <row r="15633" spans="2:2">
      <c r="B15633" s="202"/>
    </row>
    <row r="15634" spans="2:2">
      <c r="B15634" s="202"/>
    </row>
    <row r="15635" spans="2:2">
      <c r="B15635" s="202"/>
    </row>
    <row r="15636" spans="2:2">
      <c r="B15636" s="202"/>
    </row>
    <row r="15637" spans="2:2">
      <c r="B15637" s="202"/>
    </row>
    <row r="15638" spans="2:2">
      <c r="B15638" s="202"/>
    </row>
    <row r="15639" spans="2:2">
      <c r="B15639" s="202"/>
    </row>
    <row r="15640" spans="2:2">
      <c r="B15640" s="202"/>
    </row>
    <row r="15641" spans="2:2">
      <c r="B15641" s="202"/>
    </row>
    <row r="15642" spans="2:2">
      <c r="B15642" s="202"/>
    </row>
    <row r="15643" spans="2:2">
      <c r="B15643" s="202"/>
    </row>
    <row r="15644" spans="2:2">
      <c r="B15644" s="202"/>
    </row>
    <row r="15645" spans="2:2">
      <c r="B15645" s="202"/>
    </row>
    <row r="15646" spans="2:2">
      <c r="B15646" s="202"/>
    </row>
    <row r="15647" spans="2:2">
      <c r="B15647" s="202"/>
    </row>
    <row r="15648" spans="2:2">
      <c r="B15648" s="202"/>
    </row>
    <row r="15649" spans="2:2">
      <c r="B15649" s="202"/>
    </row>
    <row r="15650" spans="2:2">
      <c r="B15650" s="202"/>
    </row>
    <row r="15651" spans="2:2">
      <c r="B15651" s="202"/>
    </row>
    <row r="15652" spans="2:2">
      <c r="B15652" s="202"/>
    </row>
    <row r="15653" spans="2:2">
      <c r="B15653" s="202"/>
    </row>
    <row r="15654" spans="2:2">
      <c r="B15654" s="202"/>
    </row>
    <row r="15655" spans="2:2">
      <c r="B15655" s="202"/>
    </row>
    <row r="15656" spans="2:2">
      <c r="B15656" s="202"/>
    </row>
    <row r="15657" spans="2:2">
      <c r="B15657" s="202"/>
    </row>
    <row r="15658" spans="2:2">
      <c r="B15658" s="202"/>
    </row>
    <row r="15659" spans="2:2">
      <c r="B15659" s="202"/>
    </row>
    <row r="15660" spans="2:2">
      <c r="B15660" s="202"/>
    </row>
    <row r="15661" spans="2:2">
      <c r="B15661" s="202"/>
    </row>
    <row r="15662" spans="2:2">
      <c r="B15662" s="202"/>
    </row>
    <row r="15663" spans="2:2">
      <c r="B15663" s="202"/>
    </row>
    <row r="15664" spans="2:2">
      <c r="B15664" s="202"/>
    </row>
    <row r="15665" spans="2:2">
      <c r="B15665" s="202"/>
    </row>
    <row r="15666" spans="2:2">
      <c r="B15666" s="202"/>
    </row>
    <row r="15667" spans="2:2">
      <c r="B15667" s="202"/>
    </row>
    <row r="15668" spans="2:2">
      <c r="B15668" s="202"/>
    </row>
    <row r="15669" spans="2:2">
      <c r="B15669" s="202"/>
    </row>
    <row r="15670" spans="2:2">
      <c r="B15670" s="202"/>
    </row>
    <row r="15671" spans="2:2">
      <c r="B15671" s="202"/>
    </row>
    <row r="15672" spans="2:2">
      <c r="B15672" s="202"/>
    </row>
    <row r="15673" spans="2:2">
      <c r="B15673" s="202"/>
    </row>
    <row r="15674" spans="2:2">
      <c r="B15674" s="202"/>
    </row>
    <row r="15675" spans="2:2">
      <c r="B15675" s="202"/>
    </row>
    <row r="15676" spans="2:2">
      <c r="B15676" s="202"/>
    </row>
    <row r="15677" spans="2:2">
      <c r="B15677" s="202"/>
    </row>
    <row r="15678" spans="2:2">
      <c r="B15678" s="202"/>
    </row>
    <row r="15679" spans="2:2">
      <c r="B15679" s="202"/>
    </row>
    <row r="15680" spans="2:2">
      <c r="B15680" s="202"/>
    </row>
    <row r="15681" spans="2:2">
      <c r="B15681" s="202"/>
    </row>
    <row r="15682" spans="2:2">
      <c r="B15682" s="202"/>
    </row>
    <row r="15683" spans="2:2">
      <c r="B15683" s="202"/>
    </row>
    <row r="15684" spans="2:2">
      <c r="B15684" s="202"/>
    </row>
    <row r="15685" spans="2:2">
      <c r="B15685" s="202"/>
    </row>
    <row r="15686" spans="2:2">
      <c r="B15686" s="202"/>
    </row>
    <row r="15687" spans="2:2">
      <c r="B15687" s="202"/>
    </row>
    <row r="15688" spans="2:2">
      <c r="B15688" s="202"/>
    </row>
    <row r="15689" spans="2:2">
      <c r="B15689" s="202"/>
    </row>
    <row r="15690" spans="2:2">
      <c r="B15690" s="202"/>
    </row>
    <row r="15691" spans="2:2">
      <c r="B15691" s="202"/>
    </row>
    <row r="15692" spans="2:2">
      <c r="B15692" s="202"/>
    </row>
    <row r="15693" spans="2:2">
      <c r="B15693" s="202"/>
    </row>
    <row r="15694" spans="2:2">
      <c r="B15694" s="202"/>
    </row>
    <row r="15695" spans="2:2">
      <c r="B15695" s="202"/>
    </row>
    <row r="15696" spans="2:2">
      <c r="B15696" s="202"/>
    </row>
    <row r="15697" spans="2:2">
      <c r="B15697" s="202"/>
    </row>
    <row r="15698" spans="2:2">
      <c r="B15698" s="202"/>
    </row>
    <row r="15699" spans="2:2">
      <c r="B15699" s="202"/>
    </row>
    <row r="15700" spans="2:2">
      <c r="B15700" s="202"/>
    </row>
    <row r="15701" spans="2:2">
      <c r="B15701" s="202"/>
    </row>
    <row r="15702" spans="2:2">
      <c r="B15702" s="202"/>
    </row>
    <row r="15703" spans="2:2">
      <c r="B15703" s="202"/>
    </row>
    <row r="15704" spans="2:2">
      <c r="B15704" s="202"/>
    </row>
    <row r="15705" spans="2:2">
      <c r="B15705" s="202"/>
    </row>
    <row r="15706" spans="2:2">
      <c r="B15706" s="202"/>
    </row>
    <row r="15707" spans="2:2">
      <c r="B15707" s="202"/>
    </row>
    <row r="15708" spans="2:2">
      <c r="B15708" s="202"/>
    </row>
    <row r="15709" spans="2:2">
      <c r="B15709" s="202"/>
    </row>
    <row r="15710" spans="2:2">
      <c r="B15710" s="202"/>
    </row>
    <row r="15711" spans="2:2">
      <c r="B15711" s="202"/>
    </row>
    <row r="15712" spans="2:2">
      <c r="B15712" s="202"/>
    </row>
    <row r="15713" spans="2:2">
      <c r="B15713" s="202"/>
    </row>
    <row r="15714" spans="2:2">
      <c r="B15714" s="202"/>
    </row>
    <row r="15715" spans="2:2">
      <c r="B15715" s="202"/>
    </row>
    <row r="15716" spans="2:2">
      <c r="B15716" s="202"/>
    </row>
    <row r="15717" spans="2:2">
      <c r="B15717" s="202"/>
    </row>
    <row r="15718" spans="2:2">
      <c r="B15718" s="202"/>
    </row>
    <row r="15719" spans="2:2">
      <c r="B15719" s="202"/>
    </row>
    <row r="15720" spans="2:2">
      <c r="B15720" s="202"/>
    </row>
    <row r="15721" spans="2:2">
      <c r="B15721" s="202"/>
    </row>
    <row r="15722" spans="2:2">
      <c r="B15722" s="202"/>
    </row>
    <row r="15723" spans="2:2">
      <c r="B15723" s="202"/>
    </row>
    <row r="15724" spans="2:2">
      <c r="B15724" s="202"/>
    </row>
    <row r="15725" spans="2:2">
      <c r="B15725" s="202"/>
    </row>
    <row r="15726" spans="2:2">
      <c r="B15726" s="202"/>
    </row>
    <row r="15727" spans="2:2">
      <c r="B15727" s="202"/>
    </row>
    <row r="15728" spans="2:2">
      <c r="B15728" s="202"/>
    </row>
    <row r="15729" spans="2:2">
      <c r="B15729" s="202"/>
    </row>
    <row r="15730" spans="2:2">
      <c r="B15730" s="202"/>
    </row>
    <row r="15731" spans="2:2">
      <c r="B15731" s="202"/>
    </row>
    <row r="15732" spans="2:2">
      <c r="B15732" s="202"/>
    </row>
    <row r="15733" spans="2:2">
      <c r="B15733" s="202"/>
    </row>
    <row r="15734" spans="2:2">
      <c r="B15734" s="202"/>
    </row>
    <row r="15735" spans="2:2">
      <c r="B15735" s="202"/>
    </row>
    <row r="15736" spans="2:2">
      <c r="B15736" s="202"/>
    </row>
    <row r="15737" spans="2:2">
      <c r="B15737" s="202"/>
    </row>
    <row r="15738" spans="2:2">
      <c r="B15738" s="202"/>
    </row>
    <row r="15739" spans="2:2">
      <c r="B15739" s="202"/>
    </row>
    <row r="15740" spans="2:2">
      <c r="B15740" s="202"/>
    </row>
    <row r="15741" spans="2:2">
      <c r="B15741" s="202"/>
    </row>
    <row r="15742" spans="2:2">
      <c r="B15742" s="202"/>
    </row>
    <row r="15743" spans="2:2">
      <c r="B15743" s="202"/>
    </row>
    <row r="15744" spans="2:2">
      <c r="B15744" s="202"/>
    </row>
    <row r="15745" spans="2:2">
      <c r="B15745" s="202"/>
    </row>
    <row r="15746" spans="2:2">
      <c r="B15746" s="202"/>
    </row>
    <row r="15747" spans="2:2">
      <c r="B15747" s="202"/>
    </row>
    <row r="15748" spans="2:2">
      <c r="B15748" s="202"/>
    </row>
    <row r="15749" spans="2:2">
      <c r="B15749" s="202"/>
    </row>
    <row r="15750" spans="2:2">
      <c r="B15750" s="202"/>
    </row>
    <row r="15751" spans="2:2">
      <c r="B15751" s="202"/>
    </row>
    <row r="15752" spans="2:2">
      <c r="B15752" s="202"/>
    </row>
    <row r="15753" spans="2:2">
      <c r="B15753" s="202"/>
    </row>
    <row r="15754" spans="2:2">
      <c r="B15754" s="202"/>
    </row>
    <row r="15755" spans="2:2">
      <c r="B15755" s="202"/>
    </row>
    <row r="15756" spans="2:2">
      <c r="B15756" s="202"/>
    </row>
    <row r="15757" spans="2:2">
      <c r="B15757" s="202"/>
    </row>
    <row r="15758" spans="2:2">
      <c r="B15758" s="202"/>
    </row>
    <row r="15759" spans="2:2">
      <c r="B15759" s="202"/>
    </row>
    <row r="15760" spans="2:2">
      <c r="B15760" s="202"/>
    </row>
    <row r="15761" spans="2:2">
      <c r="B15761" s="202"/>
    </row>
    <row r="15762" spans="2:2">
      <c r="B15762" s="202"/>
    </row>
    <row r="15763" spans="2:2">
      <c r="B15763" s="202"/>
    </row>
    <row r="15764" spans="2:2">
      <c r="B15764" s="202"/>
    </row>
    <row r="15765" spans="2:2">
      <c r="B15765" s="202"/>
    </row>
    <row r="15766" spans="2:2">
      <c r="B15766" s="202"/>
    </row>
    <row r="15767" spans="2:2">
      <c r="B15767" s="202"/>
    </row>
    <row r="15768" spans="2:2">
      <c r="B15768" s="202"/>
    </row>
    <row r="15769" spans="2:2">
      <c r="B15769" s="202"/>
    </row>
    <row r="15770" spans="2:2">
      <c r="B15770" s="202"/>
    </row>
    <row r="15771" spans="2:2">
      <c r="B15771" s="202"/>
    </row>
    <row r="15772" spans="2:2">
      <c r="B15772" s="202"/>
    </row>
    <row r="15773" spans="2:2">
      <c r="B15773" s="202"/>
    </row>
    <row r="15774" spans="2:2">
      <c r="B15774" s="202"/>
    </row>
    <row r="15775" spans="2:2">
      <c r="B15775" s="202"/>
    </row>
    <row r="15776" spans="2:2">
      <c r="B15776" s="202"/>
    </row>
    <row r="15777" spans="2:2">
      <c r="B15777" s="202"/>
    </row>
    <row r="15778" spans="2:2">
      <c r="B15778" s="202"/>
    </row>
    <row r="15779" spans="2:2">
      <c r="B15779" s="202"/>
    </row>
    <row r="15780" spans="2:2">
      <c r="B15780" s="202"/>
    </row>
    <row r="15781" spans="2:2">
      <c r="B15781" s="202"/>
    </row>
    <row r="15782" spans="2:2">
      <c r="B15782" s="202"/>
    </row>
    <row r="15783" spans="2:2">
      <c r="B15783" s="202"/>
    </row>
    <row r="15784" spans="2:2">
      <c r="B15784" s="202"/>
    </row>
    <row r="15785" spans="2:2">
      <c r="B15785" s="202"/>
    </row>
    <row r="15786" spans="2:2">
      <c r="B15786" s="202"/>
    </row>
    <row r="15787" spans="2:2">
      <c r="B15787" s="202"/>
    </row>
    <row r="15788" spans="2:2">
      <c r="B15788" s="202"/>
    </row>
    <row r="15789" spans="2:2">
      <c r="B15789" s="202"/>
    </row>
    <row r="15790" spans="2:2">
      <c r="B15790" s="202"/>
    </row>
    <row r="15791" spans="2:2">
      <c r="B15791" s="202"/>
    </row>
    <row r="15792" spans="2:2">
      <c r="B15792" s="202"/>
    </row>
    <row r="15793" spans="2:2">
      <c r="B15793" s="202"/>
    </row>
    <row r="15794" spans="2:2">
      <c r="B15794" s="202"/>
    </row>
    <row r="15795" spans="2:2">
      <c r="B15795" s="202"/>
    </row>
    <row r="15796" spans="2:2">
      <c r="B15796" s="202"/>
    </row>
    <row r="15797" spans="2:2">
      <c r="B15797" s="202"/>
    </row>
    <row r="15798" spans="2:2">
      <c r="B15798" s="202"/>
    </row>
    <row r="15799" spans="2:2">
      <c r="B15799" s="202"/>
    </row>
    <row r="15800" spans="2:2">
      <c r="B15800" s="202"/>
    </row>
    <row r="15801" spans="2:2">
      <c r="B15801" s="202"/>
    </row>
    <row r="15802" spans="2:2">
      <c r="B15802" s="202"/>
    </row>
    <row r="15803" spans="2:2">
      <c r="B15803" s="202"/>
    </row>
    <row r="15804" spans="2:2">
      <c r="B15804" s="202"/>
    </row>
    <row r="15805" spans="2:2">
      <c r="B15805" s="202"/>
    </row>
    <row r="15806" spans="2:2">
      <c r="B15806" s="202"/>
    </row>
    <row r="15807" spans="2:2">
      <c r="B15807" s="202"/>
    </row>
    <row r="15808" spans="2:2">
      <c r="B15808" s="202"/>
    </row>
    <row r="15809" spans="2:2">
      <c r="B15809" s="202"/>
    </row>
    <row r="15810" spans="2:2">
      <c r="B15810" s="202"/>
    </row>
    <row r="15811" spans="2:2">
      <c r="B15811" s="202"/>
    </row>
    <row r="15812" spans="2:2">
      <c r="B15812" s="202"/>
    </row>
    <row r="15813" spans="2:2">
      <c r="B15813" s="202"/>
    </row>
    <row r="15814" spans="2:2">
      <c r="B15814" s="202"/>
    </row>
    <row r="15815" spans="2:2">
      <c r="B15815" s="202"/>
    </row>
    <row r="15816" spans="2:2">
      <c r="B15816" s="202"/>
    </row>
    <row r="15817" spans="2:2">
      <c r="B15817" s="202"/>
    </row>
    <row r="15818" spans="2:2">
      <c r="B15818" s="202"/>
    </row>
    <row r="15819" spans="2:2">
      <c r="B15819" s="202"/>
    </row>
    <row r="15820" spans="2:2">
      <c r="B15820" s="202"/>
    </row>
    <row r="15821" spans="2:2">
      <c r="B15821" s="202"/>
    </row>
    <row r="15822" spans="2:2">
      <c r="B15822" s="202"/>
    </row>
    <row r="15823" spans="2:2">
      <c r="B15823" s="202"/>
    </row>
    <row r="15824" spans="2:2">
      <c r="B15824" s="202"/>
    </row>
    <row r="15825" spans="2:2">
      <c r="B15825" s="202"/>
    </row>
    <row r="15826" spans="2:2">
      <c r="B15826" s="202"/>
    </row>
    <row r="15827" spans="2:2">
      <c r="B15827" s="202"/>
    </row>
    <row r="15828" spans="2:2">
      <c r="B15828" s="202"/>
    </row>
    <row r="15829" spans="2:2">
      <c r="B15829" s="202"/>
    </row>
    <row r="15830" spans="2:2">
      <c r="B15830" s="202"/>
    </row>
    <row r="15831" spans="2:2">
      <c r="B15831" s="202"/>
    </row>
    <row r="15832" spans="2:2">
      <c r="B15832" s="202"/>
    </row>
    <row r="15833" spans="2:2">
      <c r="B15833" s="202"/>
    </row>
    <row r="15834" spans="2:2">
      <c r="B15834" s="202"/>
    </row>
    <row r="15835" spans="2:2">
      <c r="B15835" s="202"/>
    </row>
    <row r="15836" spans="2:2">
      <c r="B15836" s="202"/>
    </row>
    <row r="15837" spans="2:2">
      <c r="B15837" s="202"/>
    </row>
    <row r="15838" spans="2:2">
      <c r="B15838" s="202"/>
    </row>
    <row r="15839" spans="2:2">
      <c r="B15839" s="202"/>
    </row>
    <row r="15840" spans="2:2">
      <c r="B15840" s="202"/>
    </row>
    <row r="15841" spans="2:2">
      <c r="B15841" s="202"/>
    </row>
    <row r="15842" spans="2:2">
      <c r="B15842" s="202"/>
    </row>
    <row r="15843" spans="2:2">
      <c r="B15843" s="202"/>
    </row>
    <row r="15844" spans="2:2">
      <c r="B15844" s="202"/>
    </row>
    <row r="15845" spans="2:2">
      <c r="B15845" s="202"/>
    </row>
    <row r="15846" spans="2:2">
      <c r="B15846" s="202"/>
    </row>
    <row r="15847" spans="2:2">
      <c r="B15847" s="202"/>
    </row>
    <row r="15848" spans="2:2">
      <c r="B15848" s="202"/>
    </row>
    <row r="15849" spans="2:2">
      <c r="B15849" s="202"/>
    </row>
    <row r="15850" spans="2:2">
      <c r="B15850" s="202"/>
    </row>
    <row r="15851" spans="2:2">
      <c r="B15851" s="202"/>
    </row>
    <row r="15852" spans="2:2">
      <c r="B15852" s="202"/>
    </row>
    <row r="15853" spans="2:2">
      <c r="B15853" s="202"/>
    </row>
    <row r="15854" spans="2:2">
      <c r="B15854" s="202"/>
    </row>
    <row r="15855" spans="2:2">
      <c r="B15855" s="202"/>
    </row>
    <row r="15856" spans="2:2">
      <c r="B15856" s="202"/>
    </row>
    <row r="15857" spans="2:2">
      <c r="B15857" s="202"/>
    </row>
    <row r="15858" spans="2:2">
      <c r="B15858" s="202"/>
    </row>
    <row r="15859" spans="2:2">
      <c r="B15859" s="202"/>
    </row>
    <row r="15860" spans="2:2">
      <c r="B15860" s="202"/>
    </row>
    <row r="15861" spans="2:2">
      <c r="B15861" s="202"/>
    </row>
    <row r="15862" spans="2:2">
      <c r="B15862" s="202"/>
    </row>
    <row r="15863" spans="2:2">
      <c r="B15863" s="202"/>
    </row>
    <row r="15864" spans="2:2">
      <c r="B15864" s="202"/>
    </row>
    <row r="15865" spans="2:2">
      <c r="B15865" s="202"/>
    </row>
    <row r="15866" spans="2:2">
      <c r="B15866" s="202"/>
    </row>
    <row r="15867" spans="2:2">
      <c r="B15867" s="202"/>
    </row>
    <row r="15868" spans="2:2">
      <c r="B15868" s="202"/>
    </row>
    <row r="15869" spans="2:2">
      <c r="B15869" s="202"/>
    </row>
    <row r="15870" spans="2:2">
      <c r="B15870" s="202"/>
    </row>
    <row r="15871" spans="2:2">
      <c r="B15871" s="202"/>
    </row>
    <row r="15872" spans="2:2">
      <c r="B15872" s="202"/>
    </row>
    <row r="15873" spans="2:2">
      <c r="B15873" s="202"/>
    </row>
    <row r="15874" spans="2:2">
      <c r="B15874" s="202"/>
    </row>
    <row r="15875" spans="2:2">
      <c r="B15875" s="202"/>
    </row>
    <row r="15876" spans="2:2">
      <c r="B15876" s="202"/>
    </row>
    <row r="15877" spans="2:2">
      <c r="B15877" s="202"/>
    </row>
    <row r="15878" spans="2:2">
      <c r="B15878" s="202"/>
    </row>
    <row r="15879" spans="2:2">
      <c r="B15879" s="202"/>
    </row>
    <row r="15880" spans="2:2">
      <c r="B15880" s="202"/>
    </row>
    <row r="15881" spans="2:2">
      <c r="B15881" s="202"/>
    </row>
    <row r="15882" spans="2:2">
      <c r="B15882" s="202"/>
    </row>
    <row r="15883" spans="2:2">
      <c r="B15883" s="202"/>
    </row>
    <row r="15884" spans="2:2">
      <c r="B15884" s="202"/>
    </row>
    <row r="15885" spans="2:2">
      <c r="B15885" s="202"/>
    </row>
    <row r="15886" spans="2:2">
      <c r="B15886" s="202"/>
    </row>
    <row r="15887" spans="2:2">
      <c r="B15887" s="202"/>
    </row>
    <row r="15888" spans="2:2">
      <c r="B15888" s="202"/>
    </row>
    <row r="15889" spans="2:2">
      <c r="B15889" s="202"/>
    </row>
    <row r="15890" spans="2:2">
      <c r="B15890" s="202"/>
    </row>
    <row r="15891" spans="2:2">
      <c r="B15891" s="202"/>
    </row>
    <row r="15892" spans="2:2">
      <c r="B15892" s="202"/>
    </row>
    <row r="15893" spans="2:2">
      <c r="B15893" s="202"/>
    </row>
    <row r="15894" spans="2:2">
      <c r="B15894" s="202"/>
    </row>
    <row r="15895" spans="2:2">
      <c r="B15895" s="202"/>
    </row>
    <row r="15896" spans="2:2">
      <c r="B15896" s="202"/>
    </row>
    <row r="15897" spans="2:2">
      <c r="B15897" s="202"/>
    </row>
    <row r="15898" spans="2:2">
      <c r="B15898" s="202"/>
    </row>
    <row r="15899" spans="2:2">
      <c r="B15899" s="202"/>
    </row>
    <row r="15900" spans="2:2">
      <c r="B15900" s="202"/>
    </row>
    <row r="15901" spans="2:2">
      <c r="B15901" s="202"/>
    </row>
    <row r="15902" spans="2:2">
      <c r="B15902" s="202"/>
    </row>
    <row r="15903" spans="2:2">
      <c r="B15903" s="202"/>
    </row>
    <row r="15904" spans="2:2">
      <c r="B15904" s="202"/>
    </row>
    <row r="15905" spans="2:2">
      <c r="B15905" s="202"/>
    </row>
    <row r="15906" spans="2:2">
      <c r="B15906" s="202"/>
    </row>
    <row r="15907" spans="2:2">
      <c r="B15907" s="202"/>
    </row>
    <row r="15908" spans="2:2">
      <c r="B15908" s="202"/>
    </row>
    <row r="15909" spans="2:2">
      <c r="B15909" s="202"/>
    </row>
    <row r="15910" spans="2:2">
      <c r="B15910" s="202"/>
    </row>
    <row r="15911" spans="2:2">
      <c r="B15911" s="202"/>
    </row>
    <row r="15912" spans="2:2">
      <c r="B15912" s="202"/>
    </row>
    <row r="15913" spans="2:2">
      <c r="B15913" s="202"/>
    </row>
    <row r="15914" spans="2:2">
      <c r="B15914" s="202"/>
    </row>
    <row r="15915" spans="2:2">
      <c r="B15915" s="202"/>
    </row>
    <row r="15916" spans="2:2">
      <c r="B15916" s="202"/>
    </row>
    <row r="15917" spans="2:2">
      <c r="B15917" s="202"/>
    </row>
    <row r="15918" spans="2:2">
      <c r="B15918" s="202"/>
    </row>
    <row r="15919" spans="2:2">
      <c r="B15919" s="202"/>
    </row>
    <row r="15920" spans="2:2">
      <c r="B15920" s="202"/>
    </row>
    <row r="15921" spans="2:2">
      <c r="B15921" s="202"/>
    </row>
    <row r="15922" spans="2:2">
      <c r="B15922" s="202"/>
    </row>
    <row r="15923" spans="2:2">
      <c r="B15923" s="202"/>
    </row>
    <row r="15924" spans="2:2">
      <c r="B15924" s="202"/>
    </row>
    <row r="15925" spans="2:2">
      <c r="B15925" s="202"/>
    </row>
    <row r="15926" spans="2:2">
      <c r="B15926" s="202"/>
    </row>
    <row r="15927" spans="2:2">
      <c r="B15927" s="202"/>
    </row>
    <row r="15928" spans="2:2">
      <c r="B15928" s="202"/>
    </row>
    <row r="15929" spans="2:2">
      <c r="B15929" s="202"/>
    </row>
    <row r="15930" spans="2:2">
      <c r="B15930" s="202"/>
    </row>
    <row r="15931" spans="2:2">
      <c r="B15931" s="202"/>
    </row>
    <row r="15932" spans="2:2">
      <c r="B15932" s="202"/>
    </row>
    <row r="15933" spans="2:2">
      <c r="B15933" s="202"/>
    </row>
    <row r="15934" spans="2:2">
      <c r="B15934" s="202"/>
    </row>
    <row r="15935" spans="2:2">
      <c r="B15935" s="202"/>
    </row>
    <row r="15936" spans="2:2">
      <c r="B15936" s="202"/>
    </row>
    <row r="15937" spans="2:2">
      <c r="B15937" s="202"/>
    </row>
    <row r="15938" spans="2:2">
      <c r="B15938" s="202"/>
    </row>
    <row r="15939" spans="2:2">
      <c r="B15939" s="202"/>
    </row>
    <row r="15940" spans="2:2">
      <c r="B15940" s="202"/>
    </row>
    <row r="15941" spans="2:2">
      <c r="B15941" s="202"/>
    </row>
    <row r="15942" spans="2:2">
      <c r="B15942" s="202"/>
    </row>
    <row r="15943" spans="2:2">
      <c r="B15943" s="202"/>
    </row>
    <row r="15944" spans="2:2">
      <c r="B15944" s="202"/>
    </row>
    <row r="15945" spans="2:2">
      <c r="B15945" s="202"/>
    </row>
    <row r="15946" spans="2:2">
      <c r="B15946" s="202"/>
    </row>
    <row r="15947" spans="2:2">
      <c r="B15947" s="202"/>
    </row>
    <row r="15948" spans="2:2">
      <c r="B15948" s="202"/>
    </row>
    <row r="15949" spans="2:2">
      <c r="B15949" s="202"/>
    </row>
    <row r="15950" spans="2:2">
      <c r="B15950" s="202"/>
    </row>
    <row r="15951" spans="2:2">
      <c r="B15951" s="202"/>
    </row>
    <row r="15952" spans="2:2">
      <c r="B15952" s="202"/>
    </row>
    <row r="15953" spans="2:2">
      <c r="B15953" s="202"/>
    </row>
    <row r="15954" spans="2:2">
      <c r="B15954" s="202"/>
    </row>
    <row r="15955" spans="2:2">
      <c r="B15955" s="202"/>
    </row>
    <row r="15956" spans="2:2">
      <c r="B15956" s="202"/>
    </row>
    <row r="15957" spans="2:2">
      <c r="B15957" s="202"/>
    </row>
    <row r="15958" spans="2:2">
      <c r="B15958" s="202"/>
    </row>
    <row r="15959" spans="2:2">
      <c r="B15959" s="202"/>
    </row>
    <row r="15960" spans="2:2">
      <c r="B15960" s="202"/>
    </row>
    <row r="15961" spans="2:2">
      <c r="B15961" s="202"/>
    </row>
    <row r="15962" spans="2:2">
      <c r="B15962" s="202"/>
    </row>
    <row r="15963" spans="2:2">
      <c r="B15963" s="202"/>
    </row>
    <row r="15964" spans="2:2">
      <c r="B15964" s="202"/>
    </row>
    <row r="15965" spans="2:2">
      <c r="B15965" s="202"/>
    </row>
    <row r="15966" spans="2:2">
      <c r="B15966" s="202"/>
    </row>
    <row r="15967" spans="2:2">
      <c r="B15967" s="202"/>
    </row>
    <row r="15968" spans="2:2">
      <c r="B15968" s="202"/>
    </row>
    <row r="15969" spans="2:2">
      <c r="B15969" s="202"/>
    </row>
    <row r="15970" spans="2:2">
      <c r="B15970" s="202"/>
    </row>
    <row r="15971" spans="2:2">
      <c r="B15971" s="202"/>
    </row>
    <row r="15972" spans="2:2">
      <c r="B15972" s="202"/>
    </row>
    <row r="15973" spans="2:2">
      <c r="B15973" s="202"/>
    </row>
    <row r="15974" spans="2:2">
      <c r="B15974" s="202"/>
    </row>
    <row r="15975" spans="2:2">
      <c r="B15975" s="202"/>
    </row>
    <row r="15976" spans="2:2">
      <c r="B15976" s="202"/>
    </row>
    <row r="15977" spans="2:2">
      <c r="B15977" s="202"/>
    </row>
    <row r="15978" spans="2:2">
      <c r="B15978" s="202"/>
    </row>
    <row r="15979" spans="2:2">
      <c r="B15979" s="202"/>
    </row>
    <row r="15980" spans="2:2">
      <c r="B15980" s="202"/>
    </row>
    <row r="15981" spans="2:2">
      <c r="B15981" s="202"/>
    </row>
    <row r="15982" spans="2:2">
      <c r="B15982" s="202"/>
    </row>
    <row r="15983" spans="2:2">
      <c r="B15983" s="202"/>
    </row>
    <row r="15984" spans="2:2">
      <c r="B15984" s="202"/>
    </row>
    <row r="15985" spans="2:2">
      <c r="B15985" s="202"/>
    </row>
    <row r="15986" spans="2:2">
      <c r="B15986" s="202"/>
    </row>
    <row r="15987" spans="2:2">
      <c r="B15987" s="202"/>
    </row>
    <row r="15988" spans="2:2">
      <c r="B15988" s="202"/>
    </row>
    <row r="15989" spans="2:2">
      <c r="B15989" s="202"/>
    </row>
    <row r="15990" spans="2:2">
      <c r="B15990" s="202"/>
    </row>
    <row r="15991" spans="2:2">
      <c r="B15991" s="202"/>
    </row>
    <row r="15992" spans="2:2">
      <c r="B15992" s="202"/>
    </row>
    <row r="15993" spans="2:2">
      <c r="B15993" s="202"/>
    </row>
    <row r="15994" spans="2:2">
      <c r="B15994" s="202"/>
    </row>
    <row r="15995" spans="2:2">
      <c r="B15995" s="202"/>
    </row>
    <row r="15996" spans="2:2">
      <c r="B15996" s="202"/>
    </row>
    <row r="15997" spans="2:2">
      <c r="B15997" s="202"/>
    </row>
    <row r="15998" spans="2:2">
      <c r="B15998" s="202"/>
    </row>
    <row r="15999" spans="2:2">
      <c r="B15999" s="202"/>
    </row>
    <row r="16000" spans="2:2">
      <c r="B16000" s="202"/>
    </row>
    <row r="16001" spans="2:2">
      <c r="B16001" s="202"/>
    </row>
    <row r="16002" spans="2:2">
      <c r="B16002" s="202"/>
    </row>
    <row r="16003" spans="2:2">
      <c r="B16003" s="202"/>
    </row>
    <row r="16004" spans="2:2">
      <c r="B16004" s="202"/>
    </row>
    <row r="16005" spans="2:2">
      <c r="B16005" s="202"/>
    </row>
    <row r="16006" spans="2:2">
      <c r="B16006" s="202"/>
    </row>
    <row r="16007" spans="2:2">
      <c r="B16007" s="202"/>
    </row>
    <row r="16008" spans="2:2">
      <c r="B16008" s="202"/>
    </row>
    <row r="16009" spans="2:2">
      <c r="B16009" s="202"/>
    </row>
    <row r="16010" spans="2:2">
      <c r="B16010" s="202"/>
    </row>
    <row r="16011" spans="2:2">
      <c r="B16011" s="202"/>
    </row>
    <row r="16012" spans="2:2">
      <c r="B16012" s="202"/>
    </row>
    <row r="16013" spans="2:2">
      <c r="B16013" s="202"/>
    </row>
    <row r="16014" spans="2:2">
      <c r="B16014" s="202"/>
    </row>
    <row r="16015" spans="2:2">
      <c r="B16015" s="202"/>
    </row>
    <row r="16016" spans="2:2">
      <c r="B16016" s="202"/>
    </row>
    <row r="16017" spans="2:2">
      <c r="B16017" s="202"/>
    </row>
    <row r="16018" spans="2:2">
      <c r="B16018" s="202"/>
    </row>
    <row r="16019" spans="2:2">
      <c r="B16019" s="202"/>
    </row>
    <row r="16020" spans="2:2">
      <c r="B16020" s="202"/>
    </row>
    <row r="16021" spans="2:2">
      <c r="B16021" s="202"/>
    </row>
    <row r="16022" spans="2:2">
      <c r="B16022" s="202"/>
    </row>
    <row r="16023" spans="2:2">
      <c r="B16023" s="202"/>
    </row>
    <row r="16024" spans="2:2">
      <c r="B16024" s="202"/>
    </row>
    <row r="16025" spans="2:2">
      <c r="B16025" s="202"/>
    </row>
    <row r="16026" spans="2:2">
      <c r="B16026" s="202"/>
    </row>
    <row r="16027" spans="2:2">
      <c r="B16027" s="202"/>
    </row>
    <row r="16028" spans="2:2">
      <c r="B16028" s="202"/>
    </row>
    <row r="16029" spans="2:2">
      <c r="B16029" s="202"/>
    </row>
    <row r="16030" spans="2:2">
      <c r="B16030" s="202"/>
    </row>
    <row r="16031" spans="2:2">
      <c r="B16031" s="202"/>
    </row>
    <row r="16032" spans="2:2">
      <c r="B16032" s="202"/>
    </row>
    <row r="16033" spans="2:2">
      <c r="B16033" s="202"/>
    </row>
    <row r="16034" spans="2:2">
      <c r="B16034" s="202"/>
    </row>
    <row r="16035" spans="2:2">
      <c r="B16035" s="202"/>
    </row>
    <row r="16036" spans="2:2">
      <c r="B16036" s="202"/>
    </row>
    <row r="16037" spans="2:2">
      <c r="B16037" s="202"/>
    </row>
    <row r="16038" spans="2:2">
      <c r="B16038" s="202"/>
    </row>
    <row r="16039" spans="2:2">
      <c r="B16039" s="202"/>
    </row>
    <row r="16040" spans="2:2">
      <c r="B16040" s="202"/>
    </row>
    <row r="16041" spans="2:2">
      <c r="B16041" s="202"/>
    </row>
    <row r="16042" spans="2:2">
      <c r="B16042" s="202"/>
    </row>
    <row r="16043" spans="2:2">
      <c r="B16043" s="202"/>
    </row>
    <row r="16044" spans="2:2">
      <c r="B16044" s="202"/>
    </row>
    <row r="16045" spans="2:2">
      <c r="B16045" s="202"/>
    </row>
    <row r="16046" spans="2:2">
      <c r="B16046" s="202"/>
    </row>
    <row r="16047" spans="2:2">
      <c r="B16047" s="202"/>
    </row>
    <row r="16048" spans="2:2">
      <c r="B16048" s="202"/>
    </row>
    <row r="16049" spans="2:2">
      <c r="B16049" s="202"/>
    </row>
    <row r="16050" spans="2:2">
      <c r="B16050" s="202"/>
    </row>
    <row r="16051" spans="2:2">
      <c r="B16051" s="202"/>
    </row>
    <row r="16052" spans="2:2">
      <c r="B16052" s="202"/>
    </row>
    <row r="16053" spans="2:2">
      <c r="B16053" s="202"/>
    </row>
    <row r="16054" spans="2:2">
      <c r="B16054" s="202"/>
    </row>
    <row r="16055" spans="2:2">
      <c r="B16055" s="202"/>
    </row>
    <row r="16056" spans="2:2">
      <c r="B16056" s="202"/>
    </row>
    <row r="16057" spans="2:2">
      <c r="B16057" s="202"/>
    </row>
    <row r="16058" spans="2:2">
      <c r="B16058" s="202"/>
    </row>
    <row r="16059" spans="2:2">
      <c r="B16059" s="202"/>
    </row>
    <row r="16060" spans="2:2">
      <c r="B16060" s="202"/>
    </row>
    <row r="16061" spans="2:2">
      <c r="B16061" s="202"/>
    </row>
    <row r="16062" spans="2:2">
      <c r="B16062" s="202"/>
    </row>
    <row r="16063" spans="2:2">
      <c r="B16063" s="202"/>
    </row>
    <row r="16064" spans="2:2">
      <c r="B16064" s="202"/>
    </row>
    <row r="16065" spans="2:2">
      <c r="B16065" s="202"/>
    </row>
    <row r="16066" spans="2:2">
      <c r="B16066" s="202"/>
    </row>
    <row r="16067" spans="2:2">
      <c r="B16067" s="202"/>
    </row>
    <row r="16068" spans="2:2">
      <c r="B16068" s="202"/>
    </row>
    <row r="16069" spans="2:2">
      <c r="B16069" s="202"/>
    </row>
    <row r="16070" spans="2:2">
      <c r="B16070" s="202"/>
    </row>
    <row r="16071" spans="2:2">
      <c r="B16071" s="202"/>
    </row>
    <row r="16072" spans="2:2">
      <c r="B16072" s="202"/>
    </row>
    <row r="16073" spans="2:2">
      <c r="B16073" s="202"/>
    </row>
    <row r="16074" spans="2:2">
      <c r="B16074" s="202"/>
    </row>
    <row r="16075" spans="2:2">
      <c r="B16075" s="202"/>
    </row>
    <row r="16076" spans="2:2">
      <c r="B16076" s="202"/>
    </row>
    <row r="16077" spans="2:2">
      <c r="B16077" s="202"/>
    </row>
    <row r="16078" spans="2:2">
      <c r="B16078" s="202"/>
    </row>
    <row r="16079" spans="2:2">
      <c r="B16079" s="202"/>
    </row>
    <row r="16080" spans="2:2">
      <c r="B16080" s="202"/>
    </row>
    <row r="16081" spans="2:2">
      <c r="B16081" s="202"/>
    </row>
    <row r="16082" spans="2:2">
      <c r="B16082" s="202"/>
    </row>
    <row r="16083" spans="2:2">
      <c r="B16083" s="202"/>
    </row>
    <row r="16084" spans="2:2">
      <c r="B16084" s="202"/>
    </row>
    <row r="16085" spans="2:2">
      <c r="B16085" s="202"/>
    </row>
    <row r="16086" spans="2:2">
      <c r="B16086" s="202"/>
    </row>
    <row r="16087" spans="2:2">
      <c r="B16087" s="202"/>
    </row>
    <row r="16088" spans="2:2">
      <c r="B16088" s="202"/>
    </row>
    <row r="16089" spans="2:2">
      <c r="B16089" s="202"/>
    </row>
    <row r="16090" spans="2:2">
      <c r="B16090" s="202"/>
    </row>
    <row r="16091" spans="2:2">
      <c r="B16091" s="202"/>
    </row>
    <row r="16092" spans="2:2">
      <c r="B16092" s="202"/>
    </row>
    <row r="16093" spans="2:2">
      <c r="B16093" s="202"/>
    </row>
    <row r="16094" spans="2:2">
      <c r="B16094" s="202"/>
    </row>
    <row r="16095" spans="2:2">
      <c r="B16095" s="202"/>
    </row>
    <row r="16096" spans="2:2">
      <c r="B16096" s="202"/>
    </row>
    <row r="16097" spans="2:2">
      <c r="B16097" s="202"/>
    </row>
    <row r="16098" spans="2:2">
      <c r="B16098" s="202"/>
    </row>
    <row r="16099" spans="2:2">
      <c r="B16099" s="202"/>
    </row>
    <row r="16100" spans="2:2">
      <c r="B16100" s="202"/>
    </row>
    <row r="16101" spans="2:2">
      <c r="B16101" s="202"/>
    </row>
    <row r="16102" spans="2:2">
      <c r="B16102" s="202"/>
    </row>
    <row r="16103" spans="2:2">
      <c r="B16103" s="202"/>
    </row>
    <row r="16104" spans="2:2">
      <c r="B16104" s="202"/>
    </row>
    <row r="16105" spans="2:2">
      <c r="B16105" s="202"/>
    </row>
    <row r="16106" spans="2:2">
      <c r="B16106" s="202"/>
    </row>
    <row r="16107" spans="2:2">
      <c r="B16107" s="202"/>
    </row>
    <row r="16108" spans="2:2">
      <c r="B16108" s="202"/>
    </row>
    <row r="16109" spans="2:2">
      <c r="B16109" s="202"/>
    </row>
    <row r="16110" spans="2:2">
      <c r="B16110" s="202"/>
    </row>
    <row r="16111" spans="2:2">
      <c r="B16111" s="202"/>
    </row>
    <row r="16112" spans="2:2">
      <c r="B16112" s="202"/>
    </row>
    <row r="16113" spans="2:2">
      <c r="B16113" s="202"/>
    </row>
    <row r="16114" spans="2:2">
      <c r="B16114" s="202"/>
    </row>
    <row r="16115" spans="2:2">
      <c r="B16115" s="202"/>
    </row>
    <row r="16116" spans="2:2">
      <c r="B16116" s="202"/>
    </row>
    <row r="16117" spans="2:2">
      <c r="B16117" s="202"/>
    </row>
    <row r="16118" spans="2:2">
      <c r="B16118" s="202"/>
    </row>
    <row r="16119" spans="2:2">
      <c r="B16119" s="202"/>
    </row>
    <row r="16120" spans="2:2">
      <c r="B16120" s="202"/>
    </row>
    <row r="16121" spans="2:2">
      <c r="B16121" s="202"/>
    </row>
    <row r="16122" spans="2:2">
      <c r="B16122" s="202"/>
    </row>
    <row r="16123" spans="2:2">
      <c r="B16123" s="202"/>
    </row>
    <row r="16124" spans="2:2">
      <c r="B16124" s="202"/>
    </row>
    <row r="16125" spans="2:2">
      <c r="B16125" s="202"/>
    </row>
    <row r="16126" spans="2:2">
      <c r="B16126" s="202"/>
    </row>
    <row r="16127" spans="2:2">
      <c r="B16127" s="202"/>
    </row>
    <row r="16128" spans="2:2">
      <c r="B16128" s="202"/>
    </row>
    <row r="16129" spans="2:2">
      <c r="B16129" s="202"/>
    </row>
    <row r="16130" spans="2:2">
      <c r="B16130" s="202"/>
    </row>
    <row r="16131" spans="2:2">
      <c r="B16131" s="202"/>
    </row>
    <row r="16132" spans="2:2">
      <c r="B16132" s="202"/>
    </row>
    <row r="16133" spans="2:2">
      <c r="B16133" s="202"/>
    </row>
    <row r="16134" spans="2:2">
      <c r="B16134" s="202"/>
    </row>
    <row r="16135" spans="2:2">
      <c r="B16135" s="202"/>
    </row>
    <row r="16136" spans="2:2">
      <c r="B16136" s="202"/>
    </row>
    <row r="16137" spans="2:2">
      <c r="B16137" s="202"/>
    </row>
    <row r="16138" spans="2:2">
      <c r="B16138" s="202"/>
    </row>
    <row r="16139" spans="2:2">
      <c r="B16139" s="202"/>
    </row>
    <row r="16140" spans="2:2">
      <c r="B16140" s="202"/>
    </row>
    <row r="16141" spans="2:2">
      <c r="B16141" s="202"/>
    </row>
    <row r="16142" spans="2:2">
      <c r="B16142" s="202"/>
    </row>
    <row r="16143" spans="2:2">
      <c r="B16143" s="202"/>
    </row>
    <row r="16144" spans="2:2">
      <c r="B16144" s="202"/>
    </row>
    <row r="16145" spans="2:2">
      <c r="B16145" s="202"/>
    </row>
    <row r="16146" spans="2:2">
      <c r="B16146" s="202"/>
    </row>
    <row r="16147" spans="2:2">
      <c r="B16147" s="202"/>
    </row>
    <row r="16148" spans="2:2">
      <c r="B16148" s="202"/>
    </row>
    <row r="16149" spans="2:2">
      <c r="B16149" s="202"/>
    </row>
    <row r="16150" spans="2:2">
      <c r="B16150" s="202"/>
    </row>
    <row r="16151" spans="2:2">
      <c r="B16151" s="202"/>
    </row>
    <row r="16152" spans="2:2">
      <c r="B16152" s="202"/>
    </row>
    <row r="16153" spans="2:2">
      <c r="B16153" s="202"/>
    </row>
    <row r="16154" spans="2:2">
      <c r="B16154" s="202"/>
    </row>
    <row r="16155" spans="2:2">
      <c r="B16155" s="202"/>
    </row>
    <row r="16156" spans="2:2">
      <c r="B16156" s="202"/>
    </row>
    <row r="16157" spans="2:2">
      <c r="B16157" s="202"/>
    </row>
    <row r="16158" spans="2:2">
      <c r="B16158" s="202"/>
    </row>
    <row r="16159" spans="2:2">
      <c r="B16159" s="202"/>
    </row>
    <row r="16160" spans="2:2">
      <c r="B16160" s="202"/>
    </row>
    <row r="16161" spans="2:2">
      <c r="B16161" s="202"/>
    </row>
    <row r="16162" spans="2:2">
      <c r="B16162" s="202"/>
    </row>
    <row r="16163" spans="2:2">
      <c r="B16163" s="202"/>
    </row>
    <row r="16164" spans="2:2">
      <c r="B16164" s="202"/>
    </row>
    <row r="16165" spans="2:2">
      <c r="B16165" s="202"/>
    </row>
    <row r="16166" spans="2:2">
      <c r="B16166" s="202"/>
    </row>
    <row r="16167" spans="2:2">
      <c r="B16167" s="202"/>
    </row>
    <row r="16168" spans="2:2">
      <c r="B16168" s="202"/>
    </row>
    <row r="16169" spans="2:2">
      <c r="B16169" s="202"/>
    </row>
    <row r="16170" spans="2:2">
      <c r="B16170" s="202"/>
    </row>
    <row r="16171" spans="2:2">
      <c r="B16171" s="202"/>
    </row>
    <row r="16172" spans="2:2">
      <c r="B16172" s="202"/>
    </row>
    <row r="16173" spans="2:2">
      <c r="B16173" s="202"/>
    </row>
    <row r="16174" spans="2:2">
      <c r="B16174" s="202"/>
    </row>
    <row r="16175" spans="2:2">
      <c r="B16175" s="202"/>
    </row>
    <row r="16176" spans="2:2">
      <c r="B16176" s="202"/>
    </row>
    <row r="16177" spans="2:2">
      <c r="B16177" s="202"/>
    </row>
    <row r="16178" spans="2:2">
      <c r="B16178" s="202"/>
    </row>
    <row r="16179" spans="2:2">
      <c r="B16179" s="202"/>
    </row>
    <row r="16180" spans="2:2">
      <c r="B16180" s="202"/>
    </row>
    <row r="16181" spans="2:2">
      <c r="B16181" s="202"/>
    </row>
    <row r="16182" spans="2:2">
      <c r="B16182" s="202"/>
    </row>
    <row r="16183" spans="2:2">
      <c r="B16183" s="202"/>
    </row>
    <row r="16184" spans="2:2">
      <c r="B16184" s="202"/>
    </row>
    <row r="16185" spans="2:2">
      <c r="B16185" s="202"/>
    </row>
    <row r="16186" spans="2:2">
      <c r="B16186" s="202"/>
    </row>
    <row r="16187" spans="2:2">
      <c r="B16187" s="202"/>
    </row>
    <row r="16188" spans="2:2">
      <c r="B16188" s="202"/>
    </row>
    <row r="16189" spans="2:2">
      <c r="B16189" s="202"/>
    </row>
    <row r="16190" spans="2:2">
      <c r="B16190" s="202"/>
    </row>
    <row r="16191" spans="2:2">
      <c r="B16191" s="202"/>
    </row>
    <row r="16192" spans="2:2">
      <c r="B16192" s="202"/>
    </row>
    <row r="16193" spans="2:2">
      <c r="B16193" s="202"/>
    </row>
    <row r="16194" spans="2:2">
      <c r="B16194" s="202"/>
    </row>
    <row r="16195" spans="2:2">
      <c r="B16195" s="202"/>
    </row>
    <row r="16196" spans="2:2">
      <c r="B16196" s="202"/>
    </row>
    <row r="16197" spans="2:2">
      <c r="B16197" s="202"/>
    </row>
    <row r="16198" spans="2:2">
      <c r="B16198" s="202"/>
    </row>
    <row r="16199" spans="2:2">
      <c r="B16199" s="202"/>
    </row>
    <row r="16200" spans="2:2">
      <c r="B16200" s="202"/>
    </row>
    <row r="16201" spans="2:2">
      <c r="B16201" s="202"/>
    </row>
    <row r="16202" spans="2:2">
      <c r="B16202" s="202"/>
    </row>
    <row r="16203" spans="2:2">
      <c r="B16203" s="202"/>
    </row>
    <row r="16204" spans="2:2">
      <c r="B16204" s="202"/>
    </row>
    <row r="16205" spans="2:2">
      <c r="B16205" s="202"/>
    </row>
    <row r="16206" spans="2:2">
      <c r="B16206" s="202"/>
    </row>
    <row r="16207" spans="2:2">
      <c r="B16207" s="202"/>
    </row>
    <row r="16208" spans="2:2">
      <c r="B16208" s="202"/>
    </row>
    <row r="16209" spans="2:2">
      <c r="B16209" s="202"/>
    </row>
    <row r="16210" spans="2:2">
      <c r="B16210" s="202"/>
    </row>
    <row r="16211" spans="2:2">
      <c r="B16211" s="202"/>
    </row>
    <row r="16212" spans="2:2">
      <c r="B16212" s="202"/>
    </row>
    <row r="16213" spans="2:2">
      <c r="B16213" s="202"/>
    </row>
    <row r="16214" spans="2:2">
      <c r="B16214" s="202"/>
    </row>
    <row r="16215" spans="2:2">
      <c r="B16215" s="202"/>
    </row>
    <row r="16216" spans="2:2">
      <c r="B16216" s="202"/>
    </row>
    <row r="16217" spans="2:2">
      <c r="B16217" s="202"/>
    </row>
    <row r="16218" spans="2:2">
      <c r="B16218" s="202"/>
    </row>
    <row r="16219" spans="2:2">
      <c r="B16219" s="202"/>
    </row>
    <row r="16220" spans="2:2">
      <c r="B16220" s="202"/>
    </row>
    <row r="16221" spans="2:2">
      <c r="B16221" s="202"/>
    </row>
    <row r="16222" spans="2:2">
      <c r="B16222" s="202"/>
    </row>
    <row r="16223" spans="2:2">
      <c r="B16223" s="202"/>
    </row>
    <row r="16224" spans="2:2">
      <c r="B16224" s="202"/>
    </row>
    <row r="16225" spans="2:2">
      <c r="B16225" s="202"/>
    </row>
    <row r="16226" spans="2:2">
      <c r="B16226" s="202"/>
    </row>
    <row r="16227" spans="2:2">
      <c r="B16227" s="202"/>
    </row>
    <row r="16228" spans="2:2">
      <c r="B16228" s="202"/>
    </row>
    <row r="16229" spans="2:2">
      <c r="B16229" s="202"/>
    </row>
    <row r="16230" spans="2:2">
      <c r="B16230" s="202"/>
    </row>
    <row r="16231" spans="2:2">
      <c r="B16231" s="202"/>
    </row>
    <row r="16232" spans="2:2">
      <c r="B16232" s="202"/>
    </row>
    <row r="16233" spans="2:2">
      <c r="B16233" s="202"/>
    </row>
    <row r="16234" spans="2:2">
      <c r="B16234" s="202"/>
    </row>
    <row r="16235" spans="2:2">
      <c r="B16235" s="202"/>
    </row>
    <row r="16236" spans="2:2">
      <c r="B16236" s="202"/>
    </row>
    <row r="16237" spans="2:2">
      <c r="B16237" s="202"/>
    </row>
    <row r="16238" spans="2:2">
      <c r="B16238" s="202"/>
    </row>
    <row r="16239" spans="2:2">
      <c r="B16239" s="202"/>
    </row>
    <row r="16240" spans="2:2">
      <c r="B16240" s="202"/>
    </row>
    <row r="16241" spans="2:2">
      <c r="B16241" s="202"/>
    </row>
    <row r="16242" spans="2:2">
      <c r="B16242" s="202"/>
    </row>
    <row r="16243" spans="2:2">
      <c r="B16243" s="202"/>
    </row>
    <row r="16244" spans="2:2">
      <c r="B16244" s="202"/>
    </row>
    <row r="16245" spans="2:2">
      <c r="B16245" s="202"/>
    </row>
    <row r="16246" spans="2:2">
      <c r="B16246" s="202"/>
    </row>
    <row r="16247" spans="2:2">
      <c r="B16247" s="202"/>
    </row>
    <row r="16248" spans="2:2">
      <c r="B16248" s="202"/>
    </row>
    <row r="16249" spans="2:2">
      <c r="B16249" s="202"/>
    </row>
    <row r="16250" spans="2:2">
      <c r="B16250" s="202"/>
    </row>
    <row r="16251" spans="2:2">
      <c r="B16251" s="202"/>
    </row>
    <row r="16252" spans="2:2">
      <c r="B16252" s="202"/>
    </row>
    <row r="16253" spans="2:2">
      <c r="B16253" s="202"/>
    </row>
    <row r="16254" spans="2:2">
      <c r="B16254" s="202"/>
    </row>
    <row r="16255" spans="2:2">
      <c r="B16255" s="202"/>
    </row>
    <row r="16256" spans="2:2">
      <c r="B16256" s="202"/>
    </row>
    <row r="16257" spans="2:2">
      <c r="B16257" s="202"/>
    </row>
    <row r="16258" spans="2:2">
      <c r="B16258" s="202"/>
    </row>
    <row r="16259" spans="2:2">
      <c r="B16259" s="202"/>
    </row>
    <row r="16260" spans="2:2">
      <c r="B16260" s="202"/>
    </row>
    <row r="16261" spans="2:2">
      <c r="B16261" s="202"/>
    </row>
    <row r="16262" spans="2:2">
      <c r="B16262" s="202"/>
    </row>
    <row r="16263" spans="2:2">
      <c r="B16263" s="202"/>
    </row>
    <row r="16264" spans="2:2">
      <c r="B16264" s="202"/>
    </row>
    <row r="16265" spans="2:2">
      <c r="B16265" s="202"/>
    </row>
    <row r="16266" spans="2:2">
      <c r="B16266" s="202"/>
    </row>
    <row r="16267" spans="2:2">
      <c r="B16267" s="202"/>
    </row>
    <row r="16268" spans="2:2">
      <c r="B16268" s="202"/>
    </row>
    <row r="16269" spans="2:2">
      <c r="B16269" s="202"/>
    </row>
    <row r="16270" spans="2:2">
      <c r="B16270" s="202"/>
    </row>
    <row r="16271" spans="2:2">
      <c r="B16271" s="202"/>
    </row>
    <row r="16272" spans="2:2">
      <c r="B16272" s="202"/>
    </row>
    <row r="16273" spans="2:2">
      <c r="B16273" s="202"/>
    </row>
    <row r="16274" spans="2:2">
      <c r="B16274" s="202"/>
    </row>
    <row r="16275" spans="2:2">
      <c r="B16275" s="202"/>
    </row>
    <row r="16276" spans="2:2">
      <c r="B16276" s="202"/>
    </row>
    <row r="16277" spans="2:2">
      <c r="B16277" s="202"/>
    </row>
    <row r="16278" spans="2:2">
      <c r="B16278" s="202"/>
    </row>
    <row r="16279" spans="2:2">
      <c r="B16279" s="202"/>
    </row>
    <row r="16280" spans="2:2">
      <c r="B16280" s="202"/>
    </row>
    <row r="16281" spans="2:2">
      <c r="B16281" s="202"/>
    </row>
    <row r="16282" spans="2:2">
      <c r="B16282" s="202"/>
    </row>
    <row r="16283" spans="2:2">
      <c r="B16283" s="202"/>
    </row>
    <row r="16284" spans="2:2">
      <c r="B16284" s="202"/>
    </row>
    <row r="16285" spans="2:2">
      <c r="B16285" s="202"/>
    </row>
    <row r="16286" spans="2:2">
      <c r="B16286" s="202"/>
    </row>
    <row r="16287" spans="2:2">
      <c r="B16287" s="202"/>
    </row>
    <row r="16288" spans="2:2">
      <c r="B16288" s="202"/>
    </row>
    <row r="16289" spans="2:2">
      <c r="B16289" s="202"/>
    </row>
    <row r="16290" spans="2:2">
      <c r="B16290" s="202"/>
    </row>
    <row r="16291" spans="2:2">
      <c r="B16291" s="202"/>
    </row>
    <row r="16292" spans="2:2">
      <c r="B16292" s="202"/>
    </row>
    <row r="16293" spans="2:2">
      <c r="B16293" s="202"/>
    </row>
    <row r="16294" spans="2:2">
      <c r="B16294" s="202"/>
    </row>
    <row r="16295" spans="2:2">
      <c r="B16295" s="202"/>
    </row>
    <row r="16296" spans="2:2">
      <c r="B16296" s="202"/>
    </row>
    <row r="16297" spans="2:2">
      <c r="B16297" s="202"/>
    </row>
    <row r="16298" spans="2:2">
      <c r="B16298" s="202"/>
    </row>
    <row r="16299" spans="2:2">
      <c r="B16299" s="202"/>
    </row>
    <row r="16300" spans="2:2">
      <c r="B16300" s="202"/>
    </row>
    <row r="16301" spans="2:2">
      <c r="B16301" s="202"/>
    </row>
    <row r="16302" spans="2:2">
      <c r="B16302" s="202"/>
    </row>
    <row r="16303" spans="2:2">
      <c r="B16303" s="202"/>
    </row>
    <row r="16304" spans="2:2">
      <c r="B16304" s="202"/>
    </row>
    <row r="16305" spans="2:2">
      <c r="B16305" s="202"/>
    </row>
    <row r="16306" spans="2:2">
      <c r="B16306" s="202"/>
    </row>
    <row r="16307" spans="2:2">
      <c r="B16307" s="202"/>
    </row>
    <row r="16308" spans="2:2">
      <c r="B16308" s="202"/>
    </row>
    <row r="16309" spans="2:2">
      <c r="B16309" s="202"/>
    </row>
    <row r="16310" spans="2:2">
      <c r="B16310" s="202"/>
    </row>
    <row r="16311" spans="2:2">
      <c r="B16311" s="202"/>
    </row>
    <row r="16312" spans="2:2">
      <c r="B16312" s="202"/>
    </row>
    <row r="16313" spans="2:2">
      <c r="B16313" s="202"/>
    </row>
    <row r="16314" spans="2:2">
      <c r="B16314" s="202"/>
    </row>
    <row r="16315" spans="2:2">
      <c r="B16315" s="202"/>
    </row>
    <row r="16316" spans="2:2">
      <c r="B16316" s="202"/>
    </row>
    <row r="16317" spans="2:2">
      <c r="B16317" s="202"/>
    </row>
    <row r="16318" spans="2:2">
      <c r="B16318" s="202"/>
    </row>
    <row r="16319" spans="2:2">
      <c r="B16319" s="202"/>
    </row>
    <row r="16320" spans="2:2">
      <c r="B16320" s="202"/>
    </row>
    <row r="16321" spans="2:2">
      <c r="B16321" s="202"/>
    </row>
    <row r="16322" spans="2:2">
      <c r="B16322" s="202"/>
    </row>
    <row r="16323" spans="2:2">
      <c r="B16323" s="202"/>
    </row>
    <row r="16324" spans="2:2">
      <c r="B16324" s="202"/>
    </row>
    <row r="16325" spans="2:2">
      <c r="B16325" s="202"/>
    </row>
    <row r="16326" spans="2:2">
      <c r="B16326" s="202"/>
    </row>
    <row r="16327" spans="2:2">
      <c r="B16327" s="202"/>
    </row>
    <row r="16328" spans="2:2">
      <c r="B16328" s="202"/>
    </row>
    <row r="16329" spans="2:2">
      <c r="B16329" s="202"/>
    </row>
    <row r="16330" spans="2:2">
      <c r="B16330" s="202"/>
    </row>
    <row r="16331" spans="2:2">
      <c r="B16331" s="202"/>
    </row>
    <row r="16332" spans="2:2">
      <c r="B16332" s="202"/>
    </row>
    <row r="16333" spans="2:2">
      <c r="B16333" s="202"/>
    </row>
    <row r="16334" spans="2:2">
      <c r="B16334" s="202"/>
    </row>
    <row r="16335" spans="2:2">
      <c r="B16335" s="202"/>
    </row>
    <row r="16336" spans="2:2">
      <c r="B16336" s="202"/>
    </row>
    <row r="16337" spans="2:2">
      <c r="B16337" s="202"/>
    </row>
    <row r="16338" spans="2:2">
      <c r="B16338" s="202"/>
    </row>
    <row r="16339" spans="2:2">
      <c r="B16339" s="202"/>
    </row>
    <row r="16340" spans="2:2">
      <c r="B16340" s="202"/>
    </row>
    <row r="16341" spans="2:2">
      <c r="B16341" s="202"/>
    </row>
    <row r="16342" spans="2:2">
      <c r="B16342" s="202"/>
    </row>
    <row r="16343" spans="2:2">
      <c r="B16343" s="202"/>
    </row>
    <row r="16344" spans="2:2">
      <c r="B16344" s="202"/>
    </row>
    <row r="16345" spans="2:2">
      <c r="B16345" s="202"/>
    </row>
    <row r="16346" spans="2:2">
      <c r="B16346" s="202"/>
    </row>
    <row r="16347" spans="2:2">
      <c r="B16347" s="202"/>
    </row>
    <row r="16348" spans="2:2">
      <c r="B16348" s="202"/>
    </row>
    <row r="16349" spans="2:2">
      <c r="B16349" s="202"/>
    </row>
    <row r="16350" spans="2:2">
      <c r="B16350" s="202"/>
    </row>
    <row r="16351" spans="2:2">
      <c r="B16351" s="202"/>
    </row>
    <row r="16352" spans="2:2">
      <c r="B16352" s="202"/>
    </row>
    <row r="16353" spans="2:2">
      <c r="B16353" s="202"/>
    </row>
    <row r="16354" spans="2:2">
      <c r="B16354" s="202"/>
    </row>
    <row r="16355" spans="2:2">
      <c r="B16355" s="202"/>
    </row>
    <row r="16356" spans="2:2">
      <c r="B16356" s="202"/>
    </row>
    <row r="16357" spans="2:2">
      <c r="B16357" s="202"/>
    </row>
    <row r="16358" spans="2:2">
      <c r="B16358" s="202"/>
    </row>
    <row r="16359" spans="2:2">
      <c r="B16359" s="202"/>
    </row>
    <row r="16360" spans="2:2">
      <c r="B16360" s="202"/>
    </row>
    <row r="16361" spans="2:2">
      <c r="B16361" s="202"/>
    </row>
    <row r="16362" spans="2:2">
      <c r="B16362" s="202"/>
    </row>
    <row r="16363" spans="2:2">
      <c r="B16363" s="202"/>
    </row>
    <row r="16364" spans="2:2">
      <c r="B16364" s="202"/>
    </row>
    <row r="16365" spans="2:2">
      <c r="B16365" s="202"/>
    </row>
    <row r="16366" spans="2:2">
      <c r="B16366" s="202"/>
    </row>
    <row r="16367" spans="2:2">
      <c r="B16367" s="202"/>
    </row>
    <row r="16368" spans="2:2">
      <c r="B16368" s="202"/>
    </row>
    <row r="16369" spans="2:2">
      <c r="B16369" s="202"/>
    </row>
    <row r="16370" spans="2:2">
      <c r="B16370" s="202"/>
    </row>
    <row r="16371" spans="2:2">
      <c r="B16371" s="202"/>
    </row>
    <row r="16372" spans="2:2">
      <c r="B16372" s="202"/>
    </row>
    <row r="16373" spans="2:2">
      <c r="B16373" s="202"/>
    </row>
    <row r="16374" spans="2:2">
      <c r="B16374" s="202"/>
    </row>
    <row r="16375" spans="2:2">
      <c r="B16375" s="202"/>
    </row>
    <row r="16376" spans="2:2">
      <c r="B16376" s="202"/>
    </row>
    <row r="16377" spans="2:2">
      <c r="B16377" s="202"/>
    </row>
    <row r="16378" spans="2:2">
      <c r="B16378" s="202"/>
    </row>
    <row r="16379" spans="2:2">
      <c r="B16379" s="202"/>
    </row>
    <row r="16380" spans="2:2">
      <c r="B16380" s="202"/>
    </row>
    <row r="16381" spans="2:2">
      <c r="B16381" s="202"/>
    </row>
    <row r="16382" spans="2:2">
      <c r="B16382" s="202"/>
    </row>
    <row r="16383" spans="2:2">
      <c r="B16383" s="202"/>
    </row>
    <row r="16384" spans="2:2">
      <c r="B16384" s="202"/>
    </row>
    <row r="16385" spans="2:2">
      <c r="B16385" s="202"/>
    </row>
    <row r="16386" spans="2:2">
      <c r="B16386" s="202"/>
    </row>
    <row r="16387" spans="2:2">
      <c r="B16387" s="202"/>
    </row>
    <row r="16388" spans="2:2">
      <c r="B16388" s="202"/>
    </row>
    <row r="16389" spans="2:2">
      <c r="B16389" s="202"/>
    </row>
    <row r="16390" spans="2:2">
      <c r="B16390" s="202"/>
    </row>
    <row r="16391" spans="2:2">
      <c r="B16391" s="202"/>
    </row>
    <row r="16392" spans="2:2">
      <c r="B16392" s="202"/>
    </row>
    <row r="16393" spans="2:2">
      <c r="B16393" s="202"/>
    </row>
    <row r="16394" spans="2:2">
      <c r="B16394" s="202"/>
    </row>
    <row r="16395" spans="2:2">
      <c r="B16395" s="202"/>
    </row>
    <row r="16396" spans="2:2">
      <c r="B16396" s="202"/>
    </row>
    <row r="16397" spans="2:2">
      <c r="B16397" s="202"/>
    </row>
    <row r="16398" spans="2:2">
      <c r="B16398" s="202"/>
    </row>
    <row r="16399" spans="2:2">
      <c r="B16399" s="202"/>
    </row>
    <row r="16400" spans="2:2">
      <c r="B16400" s="202"/>
    </row>
    <row r="16401" spans="2:2">
      <c r="B16401" s="202"/>
    </row>
    <row r="16402" spans="2:2">
      <c r="B16402" s="202"/>
    </row>
    <row r="16403" spans="2:2">
      <c r="B16403" s="202"/>
    </row>
    <row r="16404" spans="2:2">
      <c r="B16404" s="202"/>
    </row>
    <row r="16405" spans="2:2">
      <c r="B16405" s="202"/>
    </row>
    <row r="16406" spans="2:2">
      <c r="B16406" s="202"/>
    </row>
    <row r="16407" spans="2:2">
      <c r="B16407" s="202"/>
    </row>
    <row r="16408" spans="2:2">
      <c r="B16408" s="202"/>
    </row>
    <row r="16409" spans="2:2">
      <c r="B16409" s="202"/>
    </row>
    <row r="16410" spans="2:2">
      <c r="B16410" s="202"/>
    </row>
    <row r="16411" spans="2:2">
      <c r="B16411" s="202"/>
    </row>
    <row r="16412" spans="2:2">
      <c r="B16412" s="202"/>
    </row>
    <row r="16413" spans="2:2">
      <c r="B16413" s="202"/>
    </row>
    <row r="16414" spans="2:2">
      <c r="B16414" s="202"/>
    </row>
    <row r="16415" spans="2:2">
      <c r="B16415" s="202"/>
    </row>
    <row r="16416" spans="2:2">
      <c r="B16416" s="202"/>
    </row>
    <row r="16417" spans="2:2">
      <c r="B16417" s="202"/>
    </row>
    <row r="16418" spans="2:2">
      <c r="B16418" s="202"/>
    </row>
    <row r="16419" spans="2:2">
      <c r="B16419" s="202"/>
    </row>
    <row r="16420" spans="2:2">
      <c r="B16420" s="202"/>
    </row>
    <row r="16421" spans="2:2">
      <c r="B16421" s="202"/>
    </row>
    <row r="16422" spans="2:2">
      <c r="B16422" s="202"/>
    </row>
    <row r="16423" spans="2:2">
      <c r="B16423" s="202"/>
    </row>
    <row r="16424" spans="2:2">
      <c r="B16424" s="202"/>
    </row>
    <row r="16425" spans="2:2">
      <c r="B16425" s="202"/>
    </row>
    <row r="16426" spans="2:2">
      <c r="B16426" s="202"/>
    </row>
    <row r="16427" spans="2:2">
      <c r="B16427" s="202"/>
    </row>
    <row r="16428" spans="2:2">
      <c r="B16428" s="202"/>
    </row>
    <row r="16429" spans="2:2">
      <c r="B16429" s="202"/>
    </row>
    <row r="16430" spans="2:2">
      <c r="B16430" s="202"/>
    </row>
    <row r="16431" spans="2:2">
      <c r="B16431" s="202"/>
    </row>
    <row r="16432" spans="2:2">
      <c r="B16432" s="202"/>
    </row>
    <row r="16433" spans="2:2">
      <c r="B16433" s="202"/>
    </row>
    <row r="16434" spans="2:2">
      <c r="B16434" s="202"/>
    </row>
    <row r="16435" spans="2:2">
      <c r="B16435" s="202"/>
    </row>
    <row r="16436" spans="2:2">
      <c r="B16436" s="202"/>
    </row>
    <row r="16437" spans="2:2">
      <c r="B16437" s="202"/>
    </row>
    <row r="16438" spans="2:2">
      <c r="B16438" s="202"/>
    </row>
    <row r="16439" spans="2:2">
      <c r="B16439" s="202"/>
    </row>
    <row r="16440" spans="2:2">
      <c r="B16440" s="202"/>
    </row>
    <row r="16441" spans="2:2">
      <c r="B16441" s="202"/>
    </row>
    <row r="16442" spans="2:2">
      <c r="B16442" s="202"/>
    </row>
    <row r="16443" spans="2:2">
      <c r="B16443" s="202"/>
    </row>
    <row r="16444" spans="2:2">
      <c r="B16444" s="202"/>
    </row>
    <row r="16445" spans="2:2">
      <c r="B16445" s="202"/>
    </row>
    <row r="16446" spans="2:2">
      <c r="B16446" s="202"/>
    </row>
    <row r="16447" spans="2:2">
      <c r="B16447" s="202"/>
    </row>
    <row r="16448" spans="2:2">
      <c r="B16448" s="202"/>
    </row>
    <row r="16449" spans="2:2">
      <c r="B16449" s="202"/>
    </row>
    <row r="16450" spans="2:2">
      <c r="B16450" s="202"/>
    </row>
    <row r="16451" spans="2:2">
      <c r="B16451" s="202"/>
    </row>
    <row r="16452" spans="2:2">
      <c r="B16452" s="202"/>
    </row>
    <row r="16453" spans="2:2">
      <c r="B16453" s="202"/>
    </row>
    <row r="16454" spans="2:2">
      <c r="B16454" s="202"/>
    </row>
    <row r="16455" spans="2:2">
      <c r="B16455" s="202"/>
    </row>
    <row r="16456" spans="2:2">
      <c r="B16456" s="202"/>
    </row>
    <row r="16457" spans="2:2">
      <c r="B16457" s="202"/>
    </row>
    <row r="16458" spans="2:2">
      <c r="B16458" s="202"/>
    </row>
    <row r="16459" spans="2:2">
      <c r="B16459" s="202"/>
    </row>
    <row r="16460" spans="2:2">
      <c r="B16460" s="202"/>
    </row>
    <row r="16461" spans="2:2">
      <c r="B16461" s="202"/>
    </row>
    <row r="16462" spans="2:2">
      <c r="B16462" s="202"/>
    </row>
    <row r="16463" spans="2:2">
      <c r="B16463" s="202"/>
    </row>
    <row r="16464" spans="2:2">
      <c r="B16464" s="202"/>
    </row>
    <row r="16465" spans="2:2">
      <c r="B16465" s="202"/>
    </row>
    <row r="16466" spans="2:2">
      <c r="B16466" s="202"/>
    </row>
    <row r="16467" spans="2:2">
      <c r="B16467" s="202"/>
    </row>
    <row r="16468" spans="2:2">
      <c r="B16468" s="202"/>
    </row>
    <row r="16469" spans="2:2">
      <c r="B16469" s="202"/>
    </row>
    <row r="16470" spans="2:2">
      <c r="B16470" s="202"/>
    </row>
    <row r="16471" spans="2:2">
      <c r="B16471" s="202"/>
    </row>
    <row r="16472" spans="2:2">
      <c r="B16472" s="202"/>
    </row>
    <row r="16473" spans="2:2">
      <c r="B16473" s="202"/>
    </row>
    <row r="16474" spans="2:2">
      <c r="B16474" s="202"/>
    </row>
    <row r="16475" spans="2:2">
      <c r="B16475" s="202"/>
    </row>
    <row r="16476" spans="2:2">
      <c r="B16476" s="202"/>
    </row>
    <row r="16477" spans="2:2">
      <c r="B16477" s="202"/>
    </row>
    <row r="16478" spans="2:2">
      <c r="B16478" s="202"/>
    </row>
    <row r="16479" spans="2:2">
      <c r="B16479" s="202"/>
    </row>
    <row r="16480" spans="2:2">
      <c r="B16480" s="202"/>
    </row>
    <row r="16481" spans="2:2">
      <c r="B16481" s="202"/>
    </row>
    <row r="16482" spans="2:2">
      <c r="B16482" s="202"/>
    </row>
    <row r="16483" spans="2:2">
      <c r="B16483" s="202"/>
    </row>
    <row r="16484" spans="2:2">
      <c r="B16484" s="202"/>
    </row>
    <row r="16485" spans="2:2">
      <c r="B16485" s="202"/>
    </row>
    <row r="16486" spans="2:2">
      <c r="B16486" s="202"/>
    </row>
    <row r="16487" spans="2:2">
      <c r="B16487" s="202"/>
    </row>
    <row r="16488" spans="2:2">
      <c r="B16488" s="202"/>
    </row>
    <row r="16489" spans="2:2">
      <c r="B16489" s="202"/>
    </row>
    <row r="16490" spans="2:2">
      <c r="B16490" s="202"/>
    </row>
    <row r="16491" spans="2:2">
      <c r="B16491" s="202"/>
    </row>
    <row r="16492" spans="2:2">
      <c r="B16492" s="202"/>
    </row>
    <row r="16493" spans="2:2">
      <c r="B16493" s="202"/>
    </row>
    <row r="16494" spans="2:2">
      <c r="B16494" s="202"/>
    </row>
    <row r="16495" spans="2:2">
      <c r="B16495" s="202"/>
    </row>
    <row r="16496" spans="2:2">
      <c r="B16496" s="202"/>
    </row>
    <row r="16497" spans="2:2">
      <c r="B16497" s="202"/>
    </row>
    <row r="16498" spans="2:2">
      <c r="B16498" s="202"/>
    </row>
    <row r="16499" spans="2:2">
      <c r="B16499" s="202"/>
    </row>
    <row r="16500" spans="2:2">
      <c r="B16500" s="202"/>
    </row>
    <row r="16501" spans="2:2">
      <c r="B16501" s="202"/>
    </row>
    <row r="16502" spans="2:2">
      <c r="B16502" s="202"/>
    </row>
    <row r="16503" spans="2:2">
      <c r="B16503" s="202"/>
    </row>
    <row r="16504" spans="2:2">
      <c r="B16504" s="202"/>
    </row>
    <row r="16505" spans="2:2">
      <c r="B16505" s="202"/>
    </row>
    <row r="16506" spans="2:2">
      <c r="B16506" s="202"/>
    </row>
    <row r="16507" spans="2:2">
      <c r="B16507" s="202"/>
    </row>
    <row r="16508" spans="2:2">
      <c r="B16508" s="202"/>
    </row>
    <row r="16509" spans="2:2">
      <c r="B16509" s="202"/>
    </row>
    <row r="16510" spans="2:2">
      <c r="B16510" s="202"/>
    </row>
    <row r="16511" spans="2:2">
      <c r="B16511" s="202"/>
    </row>
    <row r="16512" spans="2:2">
      <c r="B16512" s="202"/>
    </row>
    <row r="16513" spans="2:2">
      <c r="B16513" s="202"/>
    </row>
    <row r="16514" spans="2:2">
      <c r="B16514" s="202"/>
    </row>
    <row r="16515" spans="2:2">
      <c r="B16515" s="202"/>
    </row>
    <row r="16516" spans="2:2">
      <c r="B16516" s="202"/>
    </row>
    <row r="16517" spans="2:2">
      <c r="B16517" s="202"/>
    </row>
    <row r="16518" spans="2:2">
      <c r="B16518" s="202"/>
    </row>
    <row r="16519" spans="2:2">
      <c r="B16519" s="202"/>
    </row>
    <row r="16520" spans="2:2">
      <c r="B16520" s="202"/>
    </row>
    <row r="16521" spans="2:2">
      <c r="B16521" s="202"/>
    </row>
    <row r="16522" spans="2:2">
      <c r="B16522" s="202"/>
    </row>
    <row r="16523" spans="2:2">
      <c r="B16523" s="202"/>
    </row>
    <row r="16524" spans="2:2">
      <c r="B16524" s="202"/>
    </row>
    <row r="16525" spans="2:2">
      <c r="B16525" s="202"/>
    </row>
    <row r="16526" spans="2:2">
      <c r="B16526" s="202"/>
    </row>
    <row r="16527" spans="2:2">
      <c r="B16527" s="202"/>
    </row>
    <row r="16528" spans="2:2">
      <c r="B16528" s="202"/>
    </row>
    <row r="16529" spans="2:2">
      <c r="B16529" s="202"/>
    </row>
    <row r="16530" spans="2:2">
      <c r="B16530" s="202"/>
    </row>
    <row r="16531" spans="2:2">
      <c r="B16531" s="202"/>
    </row>
    <row r="16532" spans="2:2">
      <c r="B16532" s="202"/>
    </row>
    <row r="16533" spans="2:2">
      <c r="B16533" s="202"/>
    </row>
    <row r="16534" spans="2:2">
      <c r="B16534" s="202"/>
    </row>
    <row r="16535" spans="2:2">
      <c r="B16535" s="202"/>
    </row>
    <row r="16536" spans="2:2">
      <c r="B16536" s="202"/>
    </row>
    <row r="16537" spans="2:2">
      <c r="B16537" s="202"/>
    </row>
    <row r="16538" spans="2:2">
      <c r="B16538" s="202"/>
    </row>
    <row r="16539" spans="2:2">
      <c r="B16539" s="202"/>
    </row>
    <row r="16540" spans="2:2">
      <c r="B16540" s="202"/>
    </row>
    <row r="16541" spans="2:2">
      <c r="B16541" s="202"/>
    </row>
    <row r="16542" spans="2:2">
      <c r="B16542" s="202"/>
    </row>
    <row r="16543" spans="2:2">
      <c r="B16543" s="202"/>
    </row>
    <row r="16544" spans="2:2">
      <c r="B16544" s="202"/>
    </row>
    <row r="16545" spans="2:2">
      <c r="B16545" s="202"/>
    </row>
    <row r="16546" spans="2:2">
      <c r="B16546" s="202"/>
    </row>
    <row r="16547" spans="2:2">
      <c r="B16547" s="202"/>
    </row>
    <row r="16548" spans="2:2">
      <c r="B16548" s="202"/>
    </row>
    <row r="16549" spans="2:2">
      <c r="B16549" s="202"/>
    </row>
    <row r="16550" spans="2:2">
      <c r="B16550" s="202"/>
    </row>
    <row r="16551" spans="2:2">
      <c r="B16551" s="202"/>
    </row>
    <row r="16552" spans="2:2">
      <c r="B16552" s="202"/>
    </row>
    <row r="16553" spans="2:2">
      <c r="B16553" s="202"/>
    </row>
    <row r="16554" spans="2:2">
      <c r="B16554" s="202"/>
    </row>
    <row r="16555" spans="2:2">
      <c r="B16555" s="202"/>
    </row>
    <row r="16556" spans="2:2">
      <c r="B16556" s="202"/>
    </row>
    <row r="16557" spans="2:2">
      <c r="B16557" s="202"/>
    </row>
    <row r="16558" spans="2:2">
      <c r="B16558" s="202"/>
    </row>
    <row r="16559" spans="2:2">
      <c r="B16559" s="202"/>
    </row>
    <row r="16560" spans="2:2">
      <c r="B16560" s="202"/>
    </row>
    <row r="16561" spans="2:2">
      <c r="B16561" s="202"/>
    </row>
    <row r="16562" spans="2:2">
      <c r="B16562" s="202"/>
    </row>
    <row r="16563" spans="2:2">
      <c r="B16563" s="202"/>
    </row>
    <row r="16564" spans="2:2">
      <c r="B16564" s="202"/>
    </row>
    <row r="16565" spans="2:2">
      <c r="B16565" s="202"/>
    </row>
    <row r="16566" spans="2:2">
      <c r="B16566" s="202"/>
    </row>
    <row r="16567" spans="2:2">
      <c r="B16567" s="202"/>
    </row>
    <row r="16568" spans="2:2">
      <c r="B16568" s="202"/>
    </row>
    <row r="16569" spans="2:2">
      <c r="B16569" s="202"/>
    </row>
    <row r="16570" spans="2:2">
      <c r="B16570" s="202"/>
    </row>
    <row r="16571" spans="2:2">
      <c r="B16571" s="202"/>
    </row>
    <row r="16572" spans="2:2">
      <c r="B16572" s="202"/>
    </row>
    <row r="16573" spans="2:2">
      <c r="B16573" s="202"/>
    </row>
    <row r="16574" spans="2:2">
      <c r="B16574" s="202"/>
    </row>
    <row r="16575" spans="2:2">
      <c r="B16575" s="202"/>
    </row>
    <row r="16576" spans="2:2">
      <c r="B16576" s="202"/>
    </row>
    <row r="16577" spans="2:2">
      <c r="B16577" s="202"/>
    </row>
    <row r="16578" spans="2:2">
      <c r="B16578" s="202"/>
    </row>
    <row r="16579" spans="2:2">
      <c r="B16579" s="202"/>
    </row>
    <row r="16580" spans="2:2">
      <c r="B16580" s="202"/>
    </row>
    <row r="16581" spans="2:2">
      <c r="B16581" s="202"/>
    </row>
    <row r="16582" spans="2:2">
      <c r="B16582" s="202"/>
    </row>
    <row r="16583" spans="2:2">
      <c r="B16583" s="202"/>
    </row>
    <row r="16584" spans="2:2">
      <c r="B16584" s="202"/>
    </row>
    <row r="16585" spans="2:2">
      <c r="B16585" s="202"/>
    </row>
    <row r="16586" spans="2:2">
      <c r="B16586" s="202"/>
    </row>
    <row r="16587" spans="2:2">
      <c r="B16587" s="202"/>
    </row>
    <row r="16588" spans="2:2">
      <c r="B16588" s="202"/>
    </row>
    <row r="16589" spans="2:2">
      <c r="B16589" s="202"/>
    </row>
    <row r="16590" spans="2:2">
      <c r="B16590" s="202"/>
    </row>
    <row r="16591" spans="2:2">
      <c r="B16591" s="202"/>
    </row>
    <row r="16592" spans="2:2">
      <c r="B16592" s="202"/>
    </row>
    <row r="16593" spans="2:2">
      <c r="B16593" s="202"/>
    </row>
    <row r="16594" spans="2:2">
      <c r="B16594" s="202"/>
    </row>
    <row r="16595" spans="2:2">
      <c r="B16595" s="202"/>
    </row>
    <row r="16596" spans="2:2">
      <c r="B16596" s="202"/>
    </row>
    <row r="16597" spans="2:2">
      <c r="B16597" s="202"/>
    </row>
    <row r="16598" spans="2:2">
      <c r="B16598" s="202"/>
    </row>
    <row r="16599" spans="2:2">
      <c r="B16599" s="202"/>
    </row>
    <row r="16600" spans="2:2">
      <c r="B16600" s="202"/>
    </row>
    <row r="16601" spans="2:2">
      <c r="B16601" s="202"/>
    </row>
    <row r="16602" spans="2:2">
      <c r="B16602" s="202"/>
    </row>
    <row r="16603" spans="2:2">
      <c r="B16603" s="202"/>
    </row>
    <row r="16604" spans="2:2">
      <c r="B16604" s="202"/>
    </row>
    <row r="16605" spans="2:2">
      <c r="B16605" s="202"/>
    </row>
    <row r="16606" spans="2:2">
      <c r="B16606" s="202"/>
    </row>
    <row r="16607" spans="2:2">
      <c r="B16607" s="202"/>
    </row>
    <row r="16608" spans="2:2">
      <c r="B16608" s="202"/>
    </row>
    <row r="16609" spans="2:2">
      <c r="B16609" s="202"/>
    </row>
    <row r="16610" spans="2:2">
      <c r="B16610" s="202"/>
    </row>
    <row r="16611" spans="2:2">
      <c r="B16611" s="202"/>
    </row>
    <row r="16612" spans="2:2">
      <c r="B16612" s="202"/>
    </row>
    <row r="16613" spans="2:2">
      <c r="B16613" s="202"/>
    </row>
    <row r="16614" spans="2:2">
      <c r="B16614" s="202"/>
    </row>
    <row r="16615" spans="2:2">
      <c r="B16615" s="202"/>
    </row>
    <row r="16616" spans="2:2">
      <c r="B16616" s="202"/>
    </row>
    <row r="16617" spans="2:2">
      <c r="B16617" s="202"/>
    </row>
    <row r="16618" spans="2:2">
      <c r="B16618" s="202"/>
    </row>
    <row r="16619" spans="2:2">
      <c r="B16619" s="202"/>
    </row>
    <row r="16620" spans="2:2">
      <c r="B16620" s="202"/>
    </row>
    <row r="16621" spans="2:2">
      <c r="B16621" s="202"/>
    </row>
    <row r="16622" spans="2:2">
      <c r="B16622" s="202"/>
    </row>
    <row r="16623" spans="2:2">
      <c r="B16623" s="202"/>
    </row>
    <row r="16624" spans="2:2">
      <c r="B16624" s="202"/>
    </row>
    <row r="16625" spans="2:2">
      <c r="B16625" s="202"/>
    </row>
    <row r="16626" spans="2:2">
      <c r="B16626" s="202"/>
    </row>
    <row r="16627" spans="2:2">
      <c r="B16627" s="202"/>
    </row>
    <row r="16628" spans="2:2">
      <c r="B16628" s="202"/>
    </row>
    <row r="16629" spans="2:2">
      <c r="B16629" s="202"/>
    </row>
    <row r="16630" spans="2:2">
      <c r="B16630" s="202"/>
    </row>
    <row r="16631" spans="2:2">
      <c r="B16631" s="202"/>
    </row>
    <row r="16632" spans="2:2">
      <c r="B16632" s="202"/>
    </row>
    <row r="16633" spans="2:2">
      <c r="B16633" s="202"/>
    </row>
    <row r="16634" spans="2:2">
      <c r="B16634" s="202"/>
    </row>
    <row r="16635" spans="2:2">
      <c r="B16635" s="202"/>
    </row>
    <row r="16636" spans="2:2">
      <c r="B16636" s="202"/>
    </row>
    <row r="16637" spans="2:2">
      <c r="B16637" s="202"/>
    </row>
    <row r="16638" spans="2:2">
      <c r="B16638" s="202"/>
    </row>
    <row r="16639" spans="2:2">
      <c r="B16639" s="202"/>
    </row>
    <row r="16640" spans="2:2">
      <c r="B16640" s="202"/>
    </row>
    <row r="16641" spans="2:2">
      <c r="B16641" s="202"/>
    </row>
    <row r="16642" spans="2:2">
      <c r="B16642" s="202"/>
    </row>
    <row r="16643" spans="2:2">
      <c r="B16643" s="202"/>
    </row>
    <row r="16644" spans="2:2">
      <c r="B16644" s="202"/>
    </row>
    <row r="16645" spans="2:2">
      <c r="B16645" s="202"/>
    </row>
    <row r="16646" spans="2:2">
      <c r="B16646" s="202"/>
    </row>
    <row r="16647" spans="2:2">
      <c r="B16647" s="202"/>
    </row>
    <row r="16648" spans="2:2">
      <c r="B16648" s="202"/>
    </row>
    <row r="16649" spans="2:2">
      <c r="B16649" s="202"/>
    </row>
    <row r="16650" spans="2:2">
      <c r="B16650" s="202"/>
    </row>
    <row r="16651" spans="2:2">
      <c r="B16651" s="202"/>
    </row>
    <row r="16652" spans="2:2">
      <c r="B16652" s="202"/>
    </row>
    <row r="16653" spans="2:2">
      <c r="B16653" s="202"/>
    </row>
    <row r="16654" spans="2:2">
      <c r="B16654" s="202"/>
    </row>
    <row r="16655" spans="2:2">
      <c r="B16655" s="202"/>
    </row>
    <row r="16656" spans="2:2">
      <c r="B16656" s="202"/>
    </row>
    <row r="16657" spans="2:2">
      <c r="B16657" s="202"/>
    </row>
    <row r="16658" spans="2:2">
      <c r="B16658" s="202"/>
    </row>
    <row r="16659" spans="2:2">
      <c r="B16659" s="202"/>
    </row>
    <row r="16660" spans="2:2">
      <c r="B16660" s="202"/>
    </row>
    <row r="16661" spans="2:2">
      <c r="B16661" s="202"/>
    </row>
    <row r="16662" spans="2:2">
      <c r="B16662" s="202"/>
    </row>
    <row r="16663" spans="2:2">
      <c r="B16663" s="202"/>
    </row>
    <row r="16664" spans="2:2">
      <c r="B16664" s="202"/>
    </row>
    <row r="16665" spans="2:2">
      <c r="B16665" s="202"/>
    </row>
    <row r="16666" spans="2:2">
      <c r="B16666" s="202"/>
    </row>
    <row r="16667" spans="2:2">
      <c r="B16667" s="202"/>
    </row>
    <row r="16668" spans="2:2">
      <c r="B16668" s="202"/>
    </row>
    <row r="16669" spans="2:2">
      <c r="B16669" s="202"/>
    </row>
    <row r="16670" spans="2:2">
      <c r="B16670" s="202"/>
    </row>
    <row r="16671" spans="2:2">
      <c r="B16671" s="202"/>
    </row>
    <row r="16672" spans="2:2">
      <c r="B16672" s="202"/>
    </row>
    <row r="16673" spans="2:2">
      <c r="B16673" s="202"/>
    </row>
    <row r="16674" spans="2:2">
      <c r="B16674" s="202"/>
    </row>
    <row r="16675" spans="2:2">
      <c r="B16675" s="202"/>
    </row>
    <row r="16676" spans="2:2">
      <c r="B16676" s="202"/>
    </row>
    <row r="16677" spans="2:2">
      <c r="B16677" s="202"/>
    </row>
    <row r="16678" spans="2:2">
      <c r="B16678" s="202"/>
    </row>
    <row r="16679" spans="2:2">
      <c r="B16679" s="202"/>
    </row>
    <row r="16680" spans="2:2">
      <c r="B16680" s="202"/>
    </row>
    <row r="16681" spans="2:2">
      <c r="B16681" s="202"/>
    </row>
    <row r="16682" spans="2:2">
      <c r="B16682" s="202"/>
    </row>
    <row r="16683" spans="2:2">
      <c r="B16683" s="202"/>
    </row>
    <row r="16684" spans="2:2">
      <c r="B16684" s="202"/>
    </row>
    <row r="16685" spans="2:2">
      <c r="B16685" s="202"/>
    </row>
    <row r="16686" spans="2:2">
      <c r="B16686" s="202"/>
    </row>
    <row r="16687" spans="2:2">
      <c r="B16687" s="202"/>
    </row>
    <row r="16688" spans="2:2">
      <c r="B16688" s="202"/>
    </row>
    <row r="16689" spans="2:2">
      <c r="B16689" s="202"/>
    </row>
    <row r="16690" spans="2:2">
      <c r="B16690" s="202"/>
    </row>
    <row r="16691" spans="2:2">
      <c r="B16691" s="202"/>
    </row>
    <row r="16692" spans="2:2">
      <c r="B16692" s="202"/>
    </row>
    <row r="16693" spans="2:2">
      <c r="B16693" s="202"/>
    </row>
    <row r="16694" spans="2:2">
      <c r="B16694" s="202"/>
    </row>
    <row r="16695" spans="2:2">
      <c r="B16695" s="202"/>
    </row>
    <row r="16696" spans="2:2">
      <c r="B16696" s="202"/>
    </row>
    <row r="16697" spans="2:2">
      <c r="B16697" s="202"/>
    </row>
    <row r="16698" spans="2:2">
      <c r="B16698" s="202"/>
    </row>
    <row r="16699" spans="2:2">
      <c r="B16699" s="202"/>
    </row>
    <row r="16700" spans="2:2">
      <c r="B16700" s="202"/>
    </row>
    <row r="16701" spans="2:2">
      <c r="B16701" s="202"/>
    </row>
    <row r="16702" spans="2:2">
      <c r="B16702" s="202"/>
    </row>
    <row r="16703" spans="2:2">
      <c r="B16703" s="202"/>
    </row>
    <row r="16704" spans="2:2">
      <c r="B16704" s="202"/>
    </row>
    <row r="16705" spans="2:2">
      <c r="B16705" s="202"/>
    </row>
    <row r="16706" spans="2:2">
      <c r="B16706" s="202"/>
    </row>
    <row r="16707" spans="2:2">
      <c r="B16707" s="202"/>
    </row>
    <row r="16708" spans="2:2">
      <c r="B16708" s="202"/>
    </row>
    <row r="16709" spans="2:2">
      <c r="B16709" s="202"/>
    </row>
    <row r="16710" spans="2:2">
      <c r="B16710" s="202"/>
    </row>
    <row r="16711" spans="2:2">
      <c r="B16711" s="202"/>
    </row>
    <row r="16712" spans="2:2">
      <c r="B16712" s="202"/>
    </row>
    <row r="16713" spans="2:2">
      <c r="B16713" s="202"/>
    </row>
    <row r="16714" spans="2:2">
      <c r="B16714" s="202"/>
    </row>
    <row r="16715" spans="2:2">
      <c r="B16715" s="202"/>
    </row>
    <row r="16716" spans="2:2">
      <c r="B16716" s="202"/>
    </row>
    <row r="16717" spans="2:2">
      <c r="B16717" s="202"/>
    </row>
    <row r="16718" spans="2:2">
      <c r="B16718" s="202"/>
    </row>
    <row r="16719" spans="2:2">
      <c r="B16719" s="202"/>
    </row>
    <row r="16720" spans="2:2">
      <c r="B16720" s="202"/>
    </row>
    <row r="16721" spans="2:2">
      <c r="B16721" s="202"/>
    </row>
    <row r="16722" spans="2:2">
      <c r="B16722" s="202"/>
    </row>
    <row r="16723" spans="2:2">
      <c r="B16723" s="202"/>
    </row>
    <row r="16724" spans="2:2">
      <c r="B16724" s="202"/>
    </row>
    <row r="16725" spans="2:2">
      <c r="B16725" s="202"/>
    </row>
    <row r="16726" spans="2:2">
      <c r="B16726" s="202"/>
    </row>
    <row r="16727" spans="2:2">
      <c r="B16727" s="202"/>
    </row>
    <row r="16728" spans="2:2">
      <c r="B16728" s="202"/>
    </row>
    <row r="16729" spans="2:2">
      <c r="B16729" s="202"/>
    </row>
    <row r="16730" spans="2:2">
      <c r="B16730" s="202"/>
    </row>
    <row r="16731" spans="2:2">
      <c r="B16731" s="202"/>
    </row>
    <row r="16732" spans="2:2">
      <c r="B16732" s="202"/>
    </row>
    <row r="16733" spans="2:2">
      <c r="B16733" s="202"/>
    </row>
    <row r="16734" spans="2:2">
      <c r="B16734" s="202"/>
    </row>
    <row r="16735" spans="2:2">
      <c r="B16735" s="202"/>
    </row>
    <row r="16736" spans="2:2">
      <c r="B16736" s="202"/>
    </row>
    <row r="16737" spans="2:2">
      <c r="B16737" s="202"/>
    </row>
    <row r="16738" spans="2:2">
      <c r="B16738" s="202"/>
    </row>
    <row r="16739" spans="2:2">
      <c r="B16739" s="202"/>
    </row>
    <row r="16740" spans="2:2">
      <c r="B16740" s="202"/>
    </row>
    <row r="16741" spans="2:2">
      <c r="B16741" s="202"/>
    </row>
    <row r="16742" spans="2:2">
      <c r="B16742" s="202"/>
    </row>
    <row r="16743" spans="2:2">
      <c r="B16743" s="202"/>
    </row>
    <row r="16744" spans="2:2">
      <c r="B16744" s="202"/>
    </row>
    <row r="16745" spans="2:2">
      <c r="B16745" s="202"/>
    </row>
    <row r="16746" spans="2:2">
      <c r="B16746" s="202"/>
    </row>
    <row r="16747" spans="2:2">
      <c r="B16747" s="202"/>
    </row>
    <row r="16748" spans="2:2">
      <c r="B16748" s="202"/>
    </row>
    <row r="16749" spans="2:2">
      <c r="B16749" s="202"/>
    </row>
    <row r="16750" spans="2:2">
      <c r="B16750" s="202"/>
    </row>
    <row r="16751" spans="2:2">
      <c r="B16751" s="202"/>
    </row>
    <row r="16752" spans="2:2">
      <c r="B16752" s="202"/>
    </row>
    <row r="16753" spans="2:2">
      <c r="B16753" s="202"/>
    </row>
    <row r="16754" spans="2:2">
      <c r="B16754" s="202"/>
    </row>
    <row r="16755" spans="2:2">
      <c r="B16755" s="202"/>
    </row>
    <row r="16756" spans="2:2">
      <c r="B16756" s="202"/>
    </row>
    <row r="16757" spans="2:2">
      <c r="B16757" s="202"/>
    </row>
    <row r="16758" spans="2:2">
      <c r="B16758" s="202"/>
    </row>
    <row r="16759" spans="2:2">
      <c r="B16759" s="202"/>
    </row>
    <row r="16760" spans="2:2">
      <c r="B16760" s="202"/>
    </row>
    <row r="16761" spans="2:2">
      <c r="B16761" s="202"/>
    </row>
    <row r="16762" spans="2:2">
      <c r="B16762" s="202"/>
    </row>
    <row r="16763" spans="2:2">
      <c r="B16763" s="202"/>
    </row>
    <row r="16764" spans="2:2">
      <c r="B16764" s="202"/>
    </row>
    <row r="16765" spans="2:2">
      <c r="B16765" s="202"/>
    </row>
    <row r="16766" spans="2:2">
      <c r="B16766" s="202"/>
    </row>
    <row r="16767" spans="2:2">
      <c r="B16767" s="202"/>
    </row>
    <row r="16768" spans="2:2">
      <c r="B16768" s="202"/>
    </row>
    <row r="16769" spans="2:2">
      <c r="B16769" s="202"/>
    </row>
    <row r="16770" spans="2:2">
      <c r="B16770" s="202"/>
    </row>
    <row r="16771" spans="2:2">
      <c r="B16771" s="202"/>
    </row>
    <row r="16772" spans="2:2">
      <c r="B16772" s="202"/>
    </row>
    <row r="16773" spans="2:2">
      <c r="B16773" s="202"/>
    </row>
    <row r="16774" spans="2:2">
      <c r="B16774" s="202"/>
    </row>
    <row r="16775" spans="2:2">
      <c r="B16775" s="202"/>
    </row>
    <row r="16776" spans="2:2">
      <c r="B16776" s="202"/>
    </row>
    <row r="16777" spans="2:2">
      <c r="B16777" s="202"/>
    </row>
    <row r="16778" spans="2:2">
      <c r="B16778" s="202"/>
    </row>
    <row r="16779" spans="2:2">
      <c r="B16779" s="202"/>
    </row>
    <row r="16780" spans="2:2">
      <c r="B16780" s="202"/>
    </row>
    <row r="16781" spans="2:2">
      <c r="B16781" s="202"/>
    </row>
    <row r="16782" spans="2:2">
      <c r="B16782" s="202"/>
    </row>
    <row r="16783" spans="2:2">
      <c r="B16783" s="202"/>
    </row>
    <row r="16784" spans="2:2">
      <c r="B16784" s="202"/>
    </row>
    <row r="16785" spans="2:2">
      <c r="B16785" s="202"/>
    </row>
    <row r="16786" spans="2:2">
      <c r="B16786" s="202"/>
    </row>
    <row r="16787" spans="2:2">
      <c r="B16787" s="202"/>
    </row>
    <row r="16788" spans="2:2">
      <c r="B16788" s="202"/>
    </row>
    <row r="16789" spans="2:2">
      <c r="B16789" s="202"/>
    </row>
    <row r="16790" spans="2:2">
      <c r="B16790" s="202"/>
    </row>
    <row r="16791" spans="2:2">
      <c r="B16791" s="202"/>
    </row>
    <row r="16792" spans="2:2">
      <c r="B16792" s="202"/>
    </row>
    <row r="16793" spans="2:2">
      <c r="B16793" s="202"/>
    </row>
    <row r="16794" spans="2:2">
      <c r="B16794" s="202"/>
    </row>
    <row r="16795" spans="2:2">
      <c r="B16795" s="202"/>
    </row>
    <row r="16796" spans="2:2">
      <c r="B16796" s="202"/>
    </row>
    <row r="16797" spans="2:2">
      <c r="B16797" s="202"/>
    </row>
    <row r="16798" spans="2:2">
      <c r="B16798" s="202"/>
    </row>
    <row r="16799" spans="2:2">
      <c r="B16799" s="202"/>
    </row>
    <row r="16800" spans="2:2">
      <c r="B16800" s="202"/>
    </row>
    <row r="16801" spans="2:2">
      <c r="B16801" s="202"/>
    </row>
    <row r="16802" spans="2:2">
      <c r="B16802" s="202"/>
    </row>
    <row r="16803" spans="2:2">
      <c r="B16803" s="202"/>
    </row>
    <row r="16804" spans="2:2">
      <c r="B16804" s="202"/>
    </row>
    <row r="16805" spans="2:2">
      <c r="B16805" s="202"/>
    </row>
    <row r="16806" spans="2:2">
      <c r="B16806" s="202"/>
    </row>
    <row r="16807" spans="2:2">
      <c r="B16807" s="202"/>
    </row>
    <row r="16808" spans="2:2">
      <c r="B16808" s="202"/>
    </row>
    <row r="16809" spans="2:2">
      <c r="B16809" s="202"/>
    </row>
    <row r="16810" spans="2:2">
      <c r="B16810" s="202"/>
    </row>
    <row r="16811" spans="2:2">
      <c r="B16811" s="202"/>
    </row>
    <row r="16812" spans="2:2">
      <c r="B16812" s="202"/>
    </row>
    <row r="16813" spans="2:2">
      <c r="B16813" s="202"/>
    </row>
    <row r="16814" spans="2:2">
      <c r="B16814" s="202"/>
    </row>
    <row r="16815" spans="2:2">
      <c r="B16815" s="202"/>
    </row>
    <row r="16816" spans="2:2">
      <c r="B16816" s="202"/>
    </row>
    <row r="16817" spans="2:2">
      <c r="B16817" s="202"/>
    </row>
    <row r="16818" spans="2:2">
      <c r="B16818" s="202"/>
    </row>
    <row r="16819" spans="2:2">
      <c r="B16819" s="202"/>
    </row>
    <row r="16820" spans="2:2">
      <c r="B16820" s="202"/>
    </row>
    <row r="16821" spans="2:2">
      <c r="B16821" s="202"/>
    </row>
    <row r="16822" spans="2:2">
      <c r="B16822" s="202"/>
    </row>
    <row r="16823" spans="2:2">
      <c r="B16823" s="202"/>
    </row>
    <row r="16824" spans="2:2">
      <c r="B16824" s="202"/>
    </row>
    <row r="16825" spans="2:2">
      <c r="B16825" s="202"/>
    </row>
    <row r="16826" spans="2:2">
      <c r="B16826" s="202"/>
    </row>
    <row r="16827" spans="2:2">
      <c r="B16827" s="202"/>
    </row>
    <row r="16828" spans="2:2">
      <c r="B16828" s="202"/>
    </row>
    <row r="16829" spans="2:2">
      <c r="B16829" s="202"/>
    </row>
    <row r="16830" spans="2:2">
      <c r="B16830" s="202"/>
    </row>
    <row r="16831" spans="2:2">
      <c r="B16831" s="202"/>
    </row>
    <row r="16832" spans="2:2">
      <c r="B16832" s="202"/>
    </row>
    <row r="16833" spans="2:2">
      <c r="B16833" s="202"/>
    </row>
    <row r="16834" spans="2:2">
      <c r="B16834" s="202"/>
    </row>
    <row r="16835" spans="2:2">
      <c r="B16835" s="202"/>
    </row>
    <row r="16836" spans="2:2">
      <c r="B16836" s="202"/>
    </row>
    <row r="16837" spans="2:2">
      <c r="B16837" s="202"/>
    </row>
    <row r="16838" spans="2:2">
      <c r="B16838" s="202"/>
    </row>
    <row r="16839" spans="2:2">
      <c r="B16839" s="202"/>
    </row>
    <row r="16840" spans="2:2">
      <c r="B16840" s="202"/>
    </row>
    <row r="16841" spans="2:2">
      <c r="B16841" s="202"/>
    </row>
    <row r="16842" spans="2:2">
      <c r="B16842" s="202"/>
    </row>
    <row r="16843" spans="2:2">
      <c r="B16843" s="202"/>
    </row>
    <row r="16844" spans="2:2">
      <c r="B16844" s="202"/>
    </row>
    <row r="16845" spans="2:2">
      <c r="B16845" s="202"/>
    </row>
    <row r="16846" spans="2:2">
      <c r="B16846" s="202"/>
    </row>
    <row r="16847" spans="2:2">
      <c r="B16847" s="202"/>
    </row>
    <row r="16848" spans="2:2">
      <c r="B16848" s="202"/>
    </row>
    <row r="16849" spans="2:2">
      <c r="B16849" s="202"/>
    </row>
    <row r="16850" spans="2:2">
      <c r="B16850" s="202"/>
    </row>
    <row r="16851" spans="2:2">
      <c r="B16851" s="202"/>
    </row>
    <row r="16852" spans="2:2">
      <c r="B16852" s="202"/>
    </row>
    <row r="16853" spans="2:2">
      <c r="B16853" s="202"/>
    </row>
    <row r="16854" spans="2:2">
      <c r="B16854" s="202"/>
    </row>
    <row r="16855" spans="2:2">
      <c r="B16855" s="202"/>
    </row>
    <row r="16856" spans="2:2">
      <c r="B16856" s="202"/>
    </row>
    <row r="16857" spans="2:2">
      <c r="B16857" s="202"/>
    </row>
    <row r="16858" spans="2:2">
      <c r="B16858" s="202"/>
    </row>
    <row r="16859" spans="2:2">
      <c r="B16859" s="202"/>
    </row>
    <row r="16860" spans="2:2">
      <c r="B16860" s="202"/>
    </row>
    <row r="16861" spans="2:2">
      <c r="B16861" s="202"/>
    </row>
    <row r="16862" spans="2:2">
      <c r="B16862" s="202"/>
    </row>
    <row r="16863" spans="2:2">
      <c r="B16863" s="202"/>
    </row>
    <row r="16864" spans="2:2">
      <c r="B16864" s="202"/>
    </row>
    <row r="16865" spans="2:2">
      <c r="B16865" s="202"/>
    </row>
    <row r="16866" spans="2:2">
      <c r="B16866" s="202"/>
    </row>
    <row r="16867" spans="2:2">
      <c r="B16867" s="202"/>
    </row>
    <row r="16868" spans="2:2">
      <c r="B16868" s="202"/>
    </row>
    <row r="16869" spans="2:2">
      <c r="B16869" s="202"/>
    </row>
    <row r="16870" spans="2:2">
      <c r="B16870" s="202"/>
    </row>
    <row r="16871" spans="2:2">
      <c r="B16871" s="202"/>
    </row>
    <row r="16872" spans="2:2">
      <c r="B16872" s="202"/>
    </row>
    <row r="16873" spans="2:2">
      <c r="B16873" s="202"/>
    </row>
    <row r="16874" spans="2:2">
      <c r="B16874" s="202"/>
    </row>
    <row r="16875" spans="2:2">
      <c r="B16875" s="202"/>
    </row>
    <row r="16876" spans="2:2">
      <c r="B16876" s="202"/>
    </row>
    <row r="16877" spans="2:2">
      <c r="B16877" s="202"/>
    </row>
    <row r="16878" spans="2:2">
      <c r="B16878" s="202"/>
    </row>
    <row r="16879" spans="2:2">
      <c r="B16879" s="202"/>
    </row>
    <row r="16880" spans="2:2">
      <c r="B16880" s="202"/>
    </row>
    <row r="16881" spans="2:2">
      <c r="B16881" s="202"/>
    </row>
    <row r="16882" spans="2:2">
      <c r="B16882" s="202"/>
    </row>
    <row r="16883" spans="2:2">
      <c r="B16883" s="202"/>
    </row>
    <row r="16884" spans="2:2">
      <c r="B16884" s="202"/>
    </row>
    <row r="16885" spans="2:2">
      <c r="B16885" s="202"/>
    </row>
    <row r="16886" spans="2:2">
      <c r="B16886" s="202"/>
    </row>
    <row r="16887" spans="2:2">
      <c r="B16887" s="202"/>
    </row>
    <row r="16888" spans="2:2">
      <c r="B16888" s="202"/>
    </row>
    <row r="16889" spans="2:2">
      <c r="B16889" s="202"/>
    </row>
    <row r="16890" spans="2:2">
      <c r="B16890" s="202"/>
    </row>
    <row r="16891" spans="2:2">
      <c r="B16891" s="202"/>
    </row>
    <row r="16892" spans="2:2">
      <c r="B16892" s="202"/>
    </row>
    <row r="16893" spans="2:2">
      <c r="B16893" s="202"/>
    </row>
    <row r="16894" spans="2:2">
      <c r="B16894" s="202"/>
    </row>
    <row r="16895" spans="2:2">
      <c r="B16895" s="202"/>
    </row>
    <row r="16896" spans="2:2">
      <c r="B16896" s="202"/>
    </row>
    <row r="16897" spans="2:2">
      <c r="B16897" s="202"/>
    </row>
    <row r="16898" spans="2:2">
      <c r="B16898" s="202"/>
    </row>
    <row r="16899" spans="2:2">
      <c r="B16899" s="202"/>
    </row>
    <row r="16900" spans="2:2">
      <c r="B16900" s="202"/>
    </row>
    <row r="16901" spans="2:2">
      <c r="B16901" s="202"/>
    </row>
    <row r="16902" spans="2:2">
      <c r="B16902" s="202"/>
    </row>
    <row r="16903" spans="2:2">
      <c r="B16903" s="202"/>
    </row>
    <row r="16904" spans="2:2">
      <c r="B16904" s="202"/>
    </row>
    <row r="16905" spans="2:2">
      <c r="B16905" s="202"/>
    </row>
    <row r="16906" spans="2:2">
      <c r="B16906" s="202"/>
    </row>
    <row r="16907" spans="2:2">
      <c r="B16907" s="202"/>
    </row>
    <row r="16908" spans="2:2">
      <c r="B16908" s="202"/>
    </row>
    <row r="16909" spans="2:2">
      <c r="B16909" s="202"/>
    </row>
    <row r="16910" spans="2:2">
      <c r="B16910" s="202"/>
    </row>
    <row r="16911" spans="2:2">
      <c r="B16911" s="202"/>
    </row>
    <row r="16912" spans="2:2">
      <c r="B16912" s="202"/>
    </row>
    <row r="16913" spans="2:2">
      <c r="B16913" s="202"/>
    </row>
    <row r="16914" spans="2:2">
      <c r="B16914" s="202"/>
    </row>
    <row r="16915" spans="2:2">
      <c r="B16915" s="202"/>
    </row>
    <row r="16916" spans="2:2">
      <c r="B16916" s="202"/>
    </row>
    <row r="16917" spans="2:2">
      <c r="B16917" s="202"/>
    </row>
    <row r="16918" spans="2:2">
      <c r="B16918" s="202"/>
    </row>
    <row r="16919" spans="2:2">
      <c r="B16919" s="202"/>
    </row>
    <row r="16920" spans="2:2">
      <c r="B16920" s="202"/>
    </row>
    <row r="16921" spans="2:2">
      <c r="B16921" s="202"/>
    </row>
    <row r="16922" spans="2:2">
      <c r="B16922" s="202"/>
    </row>
    <row r="16923" spans="2:2">
      <c r="B16923" s="202"/>
    </row>
    <row r="16924" spans="2:2">
      <c r="B16924" s="202"/>
    </row>
    <row r="16925" spans="2:2">
      <c r="B16925" s="202"/>
    </row>
    <row r="16926" spans="2:2">
      <c r="B16926" s="202"/>
    </row>
    <row r="16927" spans="2:2">
      <c r="B16927" s="202"/>
    </row>
    <row r="16928" spans="2:2">
      <c r="B16928" s="202"/>
    </row>
    <row r="16929" spans="2:2">
      <c r="B16929" s="202"/>
    </row>
    <row r="16930" spans="2:2">
      <c r="B16930" s="202"/>
    </row>
    <row r="16931" spans="2:2">
      <c r="B16931" s="202"/>
    </row>
    <row r="16932" spans="2:2">
      <c r="B16932" s="202"/>
    </row>
    <row r="16933" spans="2:2">
      <c r="B16933" s="202"/>
    </row>
    <row r="16934" spans="2:2">
      <c r="B16934" s="202"/>
    </row>
    <row r="16935" spans="2:2">
      <c r="B16935" s="202"/>
    </row>
    <row r="16936" spans="2:2">
      <c r="B16936" s="202"/>
    </row>
    <row r="16937" spans="2:2">
      <c r="B16937" s="202"/>
    </row>
    <row r="16938" spans="2:2">
      <c r="B16938" s="202"/>
    </row>
    <row r="16939" spans="2:2">
      <c r="B16939" s="202"/>
    </row>
    <row r="16940" spans="2:2">
      <c r="B16940" s="202"/>
    </row>
    <row r="16941" spans="2:2">
      <c r="B16941" s="202"/>
    </row>
    <row r="16942" spans="2:2">
      <c r="B16942" s="202"/>
    </row>
    <row r="16943" spans="2:2">
      <c r="B16943" s="202"/>
    </row>
    <row r="16944" spans="2:2">
      <c r="B16944" s="202"/>
    </row>
    <row r="16945" spans="2:2">
      <c r="B16945" s="202"/>
    </row>
    <row r="16946" spans="2:2">
      <c r="B16946" s="202"/>
    </row>
    <row r="16947" spans="2:2">
      <c r="B16947" s="202"/>
    </row>
    <row r="16948" spans="2:2">
      <c r="B16948" s="202"/>
    </row>
    <row r="16949" spans="2:2">
      <c r="B16949" s="202"/>
    </row>
    <row r="16950" spans="2:2">
      <c r="B16950" s="202"/>
    </row>
    <row r="16951" spans="2:2">
      <c r="B16951" s="202"/>
    </row>
    <row r="16952" spans="2:2">
      <c r="B16952" s="202"/>
    </row>
    <row r="16953" spans="2:2">
      <c r="B16953" s="202"/>
    </row>
    <row r="16954" spans="2:2">
      <c r="B16954" s="202"/>
    </row>
    <row r="16955" spans="2:2">
      <c r="B16955" s="202"/>
    </row>
    <row r="16956" spans="2:2">
      <c r="B16956" s="202"/>
    </row>
    <row r="16957" spans="2:2">
      <c r="B16957" s="202"/>
    </row>
    <row r="16958" spans="2:2">
      <c r="B16958" s="202"/>
    </row>
    <row r="16959" spans="2:2">
      <c r="B16959" s="202"/>
    </row>
    <row r="16960" spans="2:2">
      <c r="B16960" s="202"/>
    </row>
    <row r="16961" spans="2:2">
      <c r="B16961" s="202"/>
    </row>
    <row r="16962" spans="2:2">
      <c r="B16962" s="202"/>
    </row>
    <row r="16963" spans="2:2">
      <c r="B16963" s="202"/>
    </row>
    <row r="16964" spans="2:2">
      <c r="B16964" s="202"/>
    </row>
    <row r="16965" spans="2:2">
      <c r="B16965" s="202"/>
    </row>
    <row r="16966" spans="2:2">
      <c r="B16966" s="202"/>
    </row>
    <row r="16967" spans="2:2">
      <c r="B16967" s="202"/>
    </row>
    <row r="16968" spans="2:2">
      <c r="B16968" s="202"/>
    </row>
    <row r="16969" spans="2:2">
      <c r="B16969" s="202"/>
    </row>
    <row r="16970" spans="2:2">
      <c r="B16970" s="202"/>
    </row>
    <row r="16971" spans="2:2">
      <c r="B16971" s="202"/>
    </row>
    <row r="16972" spans="2:2">
      <c r="B16972" s="202"/>
    </row>
    <row r="16973" spans="2:2">
      <c r="B16973" s="202"/>
    </row>
    <row r="16974" spans="2:2">
      <c r="B16974" s="202"/>
    </row>
    <row r="16975" spans="2:2">
      <c r="B16975" s="202"/>
    </row>
    <row r="16976" spans="2:2">
      <c r="B16976" s="202"/>
    </row>
    <row r="16977" spans="2:2">
      <c r="B16977" s="202"/>
    </row>
    <row r="16978" spans="2:2">
      <c r="B16978" s="202"/>
    </row>
    <row r="16979" spans="2:2">
      <c r="B16979" s="202"/>
    </row>
    <row r="16980" spans="2:2">
      <c r="B16980" s="202"/>
    </row>
    <row r="16981" spans="2:2">
      <c r="B16981" s="202"/>
    </row>
    <row r="16982" spans="2:2">
      <c r="B16982" s="202"/>
    </row>
    <row r="16983" spans="2:2">
      <c r="B16983" s="202"/>
    </row>
    <row r="16984" spans="2:2">
      <c r="B16984" s="202"/>
    </row>
    <row r="16985" spans="2:2">
      <c r="B16985" s="202"/>
    </row>
    <row r="16986" spans="2:2">
      <c r="B16986" s="202"/>
    </row>
    <row r="16987" spans="2:2">
      <c r="B16987" s="202"/>
    </row>
    <row r="16988" spans="2:2">
      <c r="B16988" s="202"/>
    </row>
    <row r="16989" spans="2:2">
      <c r="B16989" s="202"/>
    </row>
    <row r="16990" spans="2:2">
      <c r="B16990" s="202"/>
    </row>
    <row r="16991" spans="2:2">
      <c r="B16991" s="202"/>
    </row>
    <row r="16992" spans="2:2">
      <c r="B16992" s="202"/>
    </row>
    <row r="16993" spans="2:2">
      <c r="B16993" s="202"/>
    </row>
    <row r="16994" spans="2:2">
      <c r="B16994" s="202"/>
    </row>
    <row r="16995" spans="2:2">
      <c r="B16995" s="202"/>
    </row>
    <row r="16996" spans="2:2">
      <c r="B16996" s="202"/>
    </row>
    <row r="16997" spans="2:2">
      <c r="B16997" s="202"/>
    </row>
    <row r="16998" spans="2:2">
      <c r="B16998" s="202"/>
    </row>
    <row r="16999" spans="2:2">
      <c r="B16999" s="202"/>
    </row>
    <row r="17000" spans="2:2">
      <c r="B17000" s="202"/>
    </row>
    <row r="17001" spans="2:2">
      <c r="B17001" s="202"/>
    </row>
    <row r="17002" spans="2:2">
      <c r="B17002" s="202"/>
    </row>
    <row r="17003" spans="2:2">
      <c r="B17003" s="202"/>
    </row>
    <row r="17004" spans="2:2">
      <c r="B17004" s="202"/>
    </row>
    <row r="17005" spans="2:2">
      <c r="B17005" s="202"/>
    </row>
    <row r="17006" spans="2:2">
      <c r="B17006" s="202"/>
    </row>
    <row r="17007" spans="2:2">
      <c r="B17007" s="202"/>
    </row>
    <row r="17008" spans="2:2">
      <c r="B17008" s="202"/>
    </row>
    <row r="17009" spans="2:2">
      <c r="B17009" s="202"/>
    </row>
    <row r="17010" spans="2:2">
      <c r="B17010" s="202"/>
    </row>
    <row r="17011" spans="2:2">
      <c r="B17011" s="202"/>
    </row>
    <row r="17012" spans="2:2">
      <c r="B17012" s="202"/>
    </row>
    <row r="17013" spans="2:2">
      <c r="B17013" s="202"/>
    </row>
    <row r="17014" spans="2:2">
      <c r="B17014" s="202"/>
    </row>
    <row r="17015" spans="2:2">
      <c r="B17015" s="202"/>
    </row>
    <row r="17016" spans="2:2">
      <c r="B17016" s="202"/>
    </row>
    <row r="17017" spans="2:2">
      <c r="B17017" s="202"/>
    </row>
    <row r="17018" spans="2:2">
      <c r="B17018" s="202"/>
    </row>
    <row r="17019" spans="2:2">
      <c r="B17019" s="202"/>
    </row>
    <row r="17020" spans="2:2">
      <c r="B17020" s="202"/>
    </row>
    <row r="17021" spans="2:2">
      <c r="B17021" s="202"/>
    </row>
    <row r="17022" spans="2:2">
      <c r="B17022" s="202"/>
    </row>
    <row r="17023" spans="2:2">
      <c r="B17023" s="202"/>
    </row>
    <row r="17024" spans="2:2">
      <c r="B17024" s="202"/>
    </row>
    <row r="17025" spans="2:2">
      <c r="B17025" s="202"/>
    </row>
    <row r="17026" spans="2:2">
      <c r="B17026" s="202"/>
    </row>
    <row r="17027" spans="2:2">
      <c r="B17027" s="202"/>
    </row>
    <row r="17028" spans="2:2">
      <c r="B17028" s="202"/>
    </row>
    <row r="17029" spans="2:2">
      <c r="B17029" s="202"/>
    </row>
    <row r="17030" spans="2:2">
      <c r="B17030" s="202"/>
    </row>
    <row r="17031" spans="2:2">
      <c r="B17031" s="202"/>
    </row>
    <row r="17032" spans="2:2">
      <c r="B17032" s="202"/>
    </row>
    <row r="17033" spans="2:2">
      <c r="B17033" s="202"/>
    </row>
    <row r="17034" spans="2:2">
      <c r="B17034" s="202"/>
    </row>
    <row r="17035" spans="2:2">
      <c r="B17035" s="202"/>
    </row>
    <row r="17036" spans="2:2">
      <c r="B17036" s="202"/>
    </row>
    <row r="17037" spans="2:2">
      <c r="B17037" s="202"/>
    </row>
    <row r="17038" spans="2:2">
      <c r="B17038" s="202"/>
    </row>
    <row r="17039" spans="2:2">
      <c r="B17039" s="202"/>
    </row>
    <row r="17040" spans="2:2">
      <c r="B17040" s="202"/>
    </row>
    <row r="17041" spans="2:2">
      <c r="B17041" s="202"/>
    </row>
    <row r="17042" spans="2:2">
      <c r="B17042" s="202"/>
    </row>
    <row r="17043" spans="2:2">
      <c r="B17043" s="202"/>
    </row>
    <row r="17044" spans="2:2">
      <c r="B17044" s="202"/>
    </row>
    <row r="17045" spans="2:2">
      <c r="B17045" s="202"/>
    </row>
    <row r="17046" spans="2:2">
      <c r="B17046" s="202"/>
    </row>
    <row r="17047" spans="2:2">
      <c r="B17047" s="202"/>
    </row>
    <row r="17048" spans="2:2">
      <c r="B17048" s="202"/>
    </row>
    <row r="17049" spans="2:2">
      <c r="B17049" s="202"/>
    </row>
    <row r="17050" spans="2:2">
      <c r="B17050" s="202"/>
    </row>
    <row r="17051" spans="2:2">
      <c r="B17051" s="202"/>
    </row>
    <row r="17052" spans="2:2">
      <c r="B17052" s="202"/>
    </row>
    <row r="17053" spans="2:2">
      <c r="B17053" s="202"/>
    </row>
    <row r="17054" spans="2:2">
      <c r="B17054" s="202"/>
    </row>
    <row r="17055" spans="2:2">
      <c r="B17055" s="202"/>
    </row>
    <row r="17056" spans="2:2">
      <c r="B17056" s="202"/>
    </row>
    <row r="17057" spans="2:2">
      <c r="B17057" s="202"/>
    </row>
    <row r="17058" spans="2:2">
      <c r="B17058" s="202"/>
    </row>
    <row r="17059" spans="2:2">
      <c r="B17059" s="202"/>
    </row>
    <row r="17060" spans="2:2">
      <c r="B17060" s="202"/>
    </row>
    <row r="17061" spans="2:2">
      <c r="B17061" s="202"/>
    </row>
    <row r="17062" spans="2:2">
      <c r="B17062" s="202"/>
    </row>
    <row r="17063" spans="2:2">
      <c r="B17063" s="202"/>
    </row>
    <row r="17064" spans="2:2">
      <c r="B17064" s="202"/>
    </row>
    <row r="17065" spans="2:2">
      <c r="B17065" s="202"/>
    </row>
    <row r="17066" spans="2:2">
      <c r="B17066" s="202"/>
    </row>
    <row r="17067" spans="2:2">
      <c r="B17067" s="202"/>
    </row>
    <row r="17068" spans="2:2">
      <c r="B17068" s="202"/>
    </row>
    <row r="17069" spans="2:2">
      <c r="B17069" s="202"/>
    </row>
    <row r="17070" spans="2:2">
      <c r="B17070" s="202"/>
    </row>
    <row r="17071" spans="2:2">
      <c r="B17071" s="202"/>
    </row>
    <row r="17072" spans="2:2">
      <c r="B17072" s="202"/>
    </row>
    <row r="17073" spans="2:2">
      <c r="B17073" s="202"/>
    </row>
    <row r="17074" spans="2:2">
      <c r="B17074" s="202"/>
    </row>
    <row r="17075" spans="2:2">
      <c r="B17075" s="202"/>
    </row>
    <row r="17076" spans="2:2">
      <c r="B17076" s="202"/>
    </row>
    <row r="17077" spans="2:2">
      <c r="B17077" s="202"/>
    </row>
    <row r="17078" spans="2:2">
      <c r="B17078" s="202"/>
    </row>
    <row r="17079" spans="2:2">
      <c r="B17079" s="202"/>
    </row>
    <row r="17080" spans="2:2">
      <c r="B17080" s="202"/>
    </row>
    <row r="17081" spans="2:2">
      <c r="B17081" s="202"/>
    </row>
    <row r="17082" spans="2:2">
      <c r="B17082" s="202"/>
    </row>
    <row r="17083" spans="2:2">
      <c r="B17083" s="202"/>
    </row>
    <row r="17084" spans="2:2">
      <c r="B17084" s="202"/>
    </row>
    <row r="17085" spans="2:2">
      <c r="B17085" s="202"/>
    </row>
    <row r="17086" spans="2:2">
      <c r="B17086" s="202"/>
    </row>
    <row r="17087" spans="2:2">
      <c r="B17087" s="202"/>
    </row>
    <row r="17088" spans="2:2">
      <c r="B17088" s="202"/>
    </row>
    <row r="17089" spans="2:2">
      <c r="B17089" s="202"/>
    </row>
    <row r="17090" spans="2:2">
      <c r="B17090" s="202"/>
    </row>
    <row r="17091" spans="2:2">
      <c r="B17091" s="202"/>
    </row>
    <row r="17092" spans="2:2">
      <c r="B17092" s="202"/>
    </row>
    <row r="17093" spans="2:2">
      <c r="B17093" s="202"/>
    </row>
    <row r="17094" spans="2:2">
      <c r="B17094" s="202"/>
    </row>
    <row r="17095" spans="2:2">
      <c r="B17095" s="202"/>
    </row>
    <row r="17096" spans="2:2">
      <c r="B17096" s="202"/>
    </row>
    <row r="17097" spans="2:2">
      <c r="B17097" s="202"/>
    </row>
    <row r="17098" spans="2:2">
      <c r="B17098" s="202"/>
    </row>
    <row r="17099" spans="2:2">
      <c r="B17099" s="202"/>
    </row>
    <row r="17100" spans="2:2">
      <c r="B17100" s="202"/>
    </row>
    <row r="17101" spans="2:2">
      <c r="B17101" s="202"/>
    </row>
    <row r="17102" spans="2:2">
      <c r="B17102" s="202"/>
    </row>
    <row r="17103" spans="2:2">
      <c r="B17103" s="202"/>
    </row>
    <row r="17104" spans="2:2">
      <c r="B17104" s="202"/>
    </row>
    <row r="17105" spans="2:2">
      <c r="B17105" s="202"/>
    </row>
    <row r="17106" spans="2:2">
      <c r="B17106" s="202"/>
    </row>
    <row r="17107" spans="2:2">
      <c r="B17107" s="202"/>
    </row>
    <row r="17108" spans="2:2">
      <c r="B17108" s="202"/>
    </row>
    <row r="17109" spans="2:2">
      <c r="B17109" s="202"/>
    </row>
    <row r="17110" spans="2:2">
      <c r="B17110" s="202"/>
    </row>
    <row r="17111" spans="2:2">
      <c r="B17111" s="202"/>
    </row>
    <row r="17112" spans="2:2">
      <c r="B17112" s="202"/>
    </row>
    <row r="17113" spans="2:2">
      <c r="B17113" s="202"/>
    </row>
    <row r="17114" spans="2:2">
      <c r="B17114" s="202"/>
    </row>
    <row r="17115" spans="2:2">
      <c r="B17115" s="202"/>
    </row>
    <row r="17116" spans="2:2">
      <c r="B17116" s="202"/>
    </row>
    <row r="17117" spans="2:2">
      <c r="B17117" s="202"/>
    </row>
    <row r="17118" spans="2:2">
      <c r="B17118" s="202"/>
    </row>
    <row r="17119" spans="2:2">
      <c r="B17119" s="202"/>
    </row>
    <row r="17120" spans="2:2">
      <c r="B17120" s="202"/>
    </row>
    <row r="17121" spans="2:2">
      <c r="B17121" s="202"/>
    </row>
    <row r="17122" spans="2:2">
      <c r="B17122" s="202"/>
    </row>
    <row r="17123" spans="2:2">
      <c r="B17123" s="202"/>
    </row>
    <row r="17124" spans="2:2">
      <c r="B17124" s="202"/>
    </row>
    <row r="17125" spans="2:2">
      <c r="B17125" s="202"/>
    </row>
    <row r="17126" spans="2:2">
      <c r="B17126" s="202"/>
    </row>
    <row r="17127" spans="2:2">
      <c r="B17127" s="202"/>
    </row>
    <row r="17128" spans="2:2">
      <c r="B17128" s="202"/>
    </row>
    <row r="17129" spans="2:2">
      <c r="B17129" s="202"/>
    </row>
    <row r="17130" spans="2:2">
      <c r="B17130" s="202"/>
    </row>
    <row r="17131" spans="2:2">
      <c r="B17131" s="202"/>
    </row>
    <row r="17132" spans="2:2">
      <c r="B17132" s="202"/>
    </row>
    <row r="17133" spans="2:2">
      <c r="B17133" s="202"/>
    </row>
    <row r="17134" spans="2:2">
      <c r="B17134" s="202"/>
    </row>
    <row r="17135" spans="2:2">
      <c r="B17135" s="202"/>
    </row>
    <row r="17136" spans="2:2">
      <c r="B17136" s="202"/>
    </row>
    <row r="17137" spans="2:2">
      <c r="B17137" s="202"/>
    </row>
    <row r="17138" spans="2:2">
      <c r="B17138" s="202"/>
    </row>
    <row r="17139" spans="2:2">
      <c r="B17139" s="202"/>
    </row>
    <row r="17140" spans="2:2">
      <c r="B17140" s="202"/>
    </row>
    <row r="17141" spans="2:2">
      <c r="B17141" s="202"/>
    </row>
    <row r="17142" spans="2:2">
      <c r="B17142" s="202"/>
    </row>
    <row r="17143" spans="2:2">
      <c r="B17143" s="202"/>
    </row>
    <row r="17144" spans="2:2">
      <c r="B17144" s="202"/>
    </row>
    <row r="17145" spans="2:2">
      <c r="B17145" s="202"/>
    </row>
    <row r="17146" spans="2:2">
      <c r="B17146" s="202"/>
    </row>
    <row r="17147" spans="2:2">
      <c r="B17147" s="202"/>
    </row>
    <row r="17148" spans="2:2">
      <c r="B17148" s="202"/>
    </row>
    <row r="17149" spans="2:2">
      <c r="B17149" s="202"/>
    </row>
    <row r="17150" spans="2:2">
      <c r="B17150" s="202"/>
    </row>
    <row r="17151" spans="2:2">
      <c r="B17151" s="202"/>
    </row>
    <row r="17152" spans="2:2">
      <c r="B17152" s="202"/>
    </row>
    <row r="17153" spans="2:2">
      <c r="B17153" s="202"/>
    </row>
    <row r="17154" spans="2:2">
      <c r="B17154" s="202"/>
    </row>
    <row r="17155" spans="2:2">
      <c r="B17155" s="202"/>
    </row>
    <row r="17156" spans="2:2">
      <c r="B17156" s="202"/>
    </row>
    <row r="17157" spans="2:2">
      <c r="B17157" s="202"/>
    </row>
    <row r="17158" spans="2:2">
      <c r="B17158" s="202"/>
    </row>
    <row r="17159" spans="2:2">
      <c r="B17159" s="202"/>
    </row>
    <row r="17160" spans="2:2">
      <c r="B17160" s="202"/>
    </row>
    <row r="17161" spans="2:2">
      <c r="B17161" s="202"/>
    </row>
    <row r="17162" spans="2:2">
      <c r="B17162" s="202"/>
    </row>
    <row r="17163" spans="2:2">
      <c r="B17163" s="202"/>
    </row>
    <row r="17164" spans="2:2">
      <c r="B17164" s="202"/>
    </row>
    <row r="17165" spans="2:2">
      <c r="B17165" s="202"/>
    </row>
    <row r="17166" spans="2:2">
      <c r="B17166" s="202"/>
    </row>
    <row r="17167" spans="2:2">
      <c r="B17167" s="202"/>
    </row>
    <row r="17168" spans="2:2">
      <c r="B17168" s="202"/>
    </row>
    <row r="17169" spans="2:2">
      <c r="B17169" s="202"/>
    </row>
    <row r="17170" spans="2:2">
      <c r="B17170" s="202"/>
    </row>
    <row r="17171" spans="2:2">
      <c r="B17171" s="202"/>
    </row>
    <row r="17172" spans="2:2">
      <c r="B17172" s="202"/>
    </row>
    <row r="17173" spans="2:2">
      <c r="B17173" s="202"/>
    </row>
    <row r="17174" spans="2:2">
      <c r="B17174" s="202"/>
    </row>
    <row r="17175" spans="2:2">
      <c r="B17175" s="202"/>
    </row>
    <row r="17176" spans="2:2">
      <c r="B17176" s="202"/>
    </row>
    <row r="17177" spans="2:2">
      <c r="B17177" s="202"/>
    </row>
    <row r="17178" spans="2:2">
      <c r="B17178" s="202"/>
    </row>
    <row r="17179" spans="2:2">
      <c r="B17179" s="202"/>
    </row>
    <row r="17180" spans="2:2">
      <c r="B17180" s="202"/>
    </row>
    <row r="17181" spans="2:2">
      <c r="B17181" s="202"/>
    </row>
    <row r="17182" spans="2:2">
      <c r="B17182" s="202"/>
    </row>
    <row r="17183" spans="2:2">
      <c r="B17183" s="202"/>
    </row>
    <row r="17184" spans="2:2">
      <c r="B17184" s="202"/>
    </row>
    <row r="17185" spans="2:2">
      <c r="B17185" s="202"/>
    </row>
    <row r="17186" spans="2:2">
      <c r="B17186" s="202"/>
    </row>
    <row r="17187" spans="2:2">
      <c r="B17187" s="202"/>
    </row>
    <row r="17188" spans="2:2">
      <c r="B17188" s="202"/>
    </row>
    <row r="17189" spans="2:2">
      <c r="B17189" s="202"/>
    </row>
    <row r="17190" spans="2:2">
      <c r="B17190" s="202"/>
    </row>
    <row r="17191" spans="2:2">
      <c r="B17191" s="202"/>
    </row>
    <row r="17192" spans="2:2">
      <c r="B17192" s="202"/>
    </row>
    <row r="17193" spans="2:2">
      <c r="B17193" s="202"/>
    </row>
    <row r="17194" spans="2:2">
      <c r="B17194" s="202"/>
    </row>
    <row r="17195" spans="2:2">
      <c r="B17195" s="202"/>
    </row>
    <row r="17196" spans="2:2">
      <c r="B17196" s="202"/>
    </row>
    <row r="17197" spans="2:2">
      <c r="B17197" s="202"/>
    </row>
    <row r="17198" spans="2:2">
      <c r="B17198" s="202"/>
    </row>
    <row r="17199" spans="2:2">
      <c r="B17199" s="202"/>
    </row>
    <row r="17200" spans="2:2">
      <c r="B17200" s="202"/>
    </row>
    <row r="17201" spans="2:2">
      <c r="B17201" s="202"/>
    </row>
    <row r="17202" spans="2:2">
      <c r="B17202" s="202"/>
    </row>
    <row r="17203" spans="2:2">
      <c r="B17203" s="202"/>
    </row>
    <row r="17204" spans="2:2">
      <c r="B17204" s="202"/>
    </row>
    <row r="17205" spans="2:2">
      <c r="B17205" s="202"/>
    </row>
    <row r="17206" spans="2:2">
      <c r="B17206" s="202"/>
    </row>
    <row r="17207" spans="2:2">
      <c r="B17207" s="202"/>
    </row>
    <row r="17208" spans="2:2">
      <c r="B17208" s="202"/>
    </row>
    <row r="17209" spans="2:2">
      <c r="B17209" s="202"/>
    </row>
    <row r="17210" spans="2:2">
      <c r="B17210" s="202"/>
    </row>
    <row r="17211" spans="2:2">
      <c r="B17211" s="202"/>
    </row>
    <row r="17212" spans="2:2">
      <c r="B17212" s="202"/>
    </row>
    <row r="17213" spans="2:2">
      <c r="B17213" s="202"/>
    </row>
    <row r="17214" spans="2:2">
      <c r="B17214" s="202"/>
    </row>
    <row r="17215" spans="2:2">
      <c r="B17215" s="202"/>
    </row>
    <row r="17216" spans="2:2">
      <c r="B17216" s="202"/>
    </row>
    <row r="17217" spans="2:2">
      <c r="B17217" s="202"/>
    </row>
    <row r="17218" spans="2:2">
      <c r="B17218" s="202"/>
    </row>
    <row r="17219" spans="2:2">
      <c r="B17219" s="202"/>
    </row>
    <row r="17220" spans="2:2">
      <c r="B17220" s="202"/>
    </row>
    <row r="17221" spans="2:2">
      <c r="B17221" s="202"/>
    </row>
    <row r="17222" spans="2:2">
      <c r="B17222" s="202"/>
    </row>
    <row r="17223" spans="2:2">
      <c r="B17223" s="202"/>
    </row>
    <row r="17224" spans="2:2">
      <c r="B17224" s="202"/>
    </row>
    <row r="17225" spans="2:2">
      <c r="B17225" s="202"/>
    </row>
    <row r="17226" spans="2:2">
      <c r="B17226" s="202"/>
    </row>
    <row r="17227" spans="2:2">
      <c r="B17227" s="202"/>
    </row>
    <row r="17228" spans="2:2">
      <c r="B17228" s="202"/>
    </row>
    <row r="17229" spans="2:2">
      <c r="B17229" s="202"/>
    </row>
    <row r="17230" spans="2:2">
      <c r="B17230" s="202"/>
    </row>
    <row r="17231" spans="2:2">
      <c r="B17231" s="202"/>
    </row>
    <row r="17232" spans="2:2">
      <c r="B17232" s="202"/>
    </row>
    <row r="17233" spans="2:2">
      <c r="B17233" s="202"/>
    </row>
    <row r="17234" spans="2:2">
      <c r="B17234" s="202"/>
    </row>
    <row r="17235" spans="2:2">
      <c r="B17235" s="202"/>
    </row>
    <row r="17236" spans="2:2">
      <c r="B17236" s="202"/>
    </row>
    <row r="17237" spans="2:2">
      <c r="B17237" s="202"/>
    </row>
    <row r="17238" spans="2:2">
      <c r="B17238" s="202"/>
    </row>
    <row r="17239" spans="2:2">
      <c r="B17239" s="202"/>
    </row>
    <row r="17240" spans="2:2">
      <c r="B17240" s="202"/>
    </row>
    <row r="17241" spans="2:2">
      <c r="B17241" s="202"/>
    </row>
    <row r="17242" spans="2:2">
      <c r="B17242" s="202"/>
    </row>
    <row r="17243" spans="2:2">
      <c r="B17243" s="202"/>
    </row>
    <row r="17244" spans="2:2">
      <c r="B17244" s="202"/>
    </row>
    <row r="17245" spans="2:2">
      <c r="B17245" s="202"/>
    </row>
    <row r="17246" spans="2:2">
      <c r="B17246" s="202"/>
    </row>
    <row r="17247" spans="2:2">
      <c r="B17247" s="202"/>
    </row>
    <row r="17248" spans="2:2">
      <c r="B17248" s="202"/>
    </row>
    <row r="17249" spans="2:2">
      <c r="B17249" s="202"/>
    </row>
    <row r="17250" spans="2:2">
      <c r="B17250" s="202"/>
    </row>
    <row r="17251" spans="2:2">
      <c r="B17251" s="202"/>
    </row>
    <row r="17252" spans="2:2">
      <c r="B17252" s="202"/>
    </row>
    <row r="17253" spans="2:2">
      <c r="B17253" s="202"/>
    </row>
    <row r="17254" spans="2:2">
      <c r="B17254" s="202"/>
    </row>
    <row r="17255" spans="2:2">
      <c r="B17255" s="202"/>
    </row>
    <row r="17256" spans="2:2">
      <c r="B17256" s="202"/>
    </row>
    <row r="17257" spans="2:2">
      <c r="B17257" s="202"/>
    </row>
    <row r="17258" spans="2:2">
      <c r="B17258" s="202"/>
    </row>
    <row r="17259" spans="2:2">
      <c r="B17259" s="202"/>
    </row>
    <row r="17260" spans="2:2">
      <c r="B17260" s="202"/>
    </row>
    <row r="17261" spans="2:2">
      <c r="B17261" s="202"/>
    </row>
    <row r="17262" spans="2:2">
      <c r="B17262" s="202"/>
    </row>
    <row r="17263" spans="2:2">
      <c r="B17263" s="202"/>
    </row>
    <row r="17264" spans="2:2">
      <c r="B17264" s="202"/>
    </row>
    <row r="17265" spans="2:2">
      <c r="B17265" s="202"/>
    </row>
    <row r="17266" spans="2:2">
      <c r="B17266" s="202"/>
    </row>
    <row r="17267" spans="2:2">
      <c r="B17267" s="202"/>
    </row>
    <row r="17268" spans="2:2">
      <c r="B17268" s="202"/>
    </row>
    <row r="17269" spans="2:2">
      <c r="B17269" s="202"/>
    </row>
    <row r="17270" spans="2:2">
      <c r="B17270" s="202"/>
    </row>
    <row r="17271" spans="2:2">
      <c r="B17271" s="202"/>
    </row>
    <row r="17272" spans="2:2">
      <c r="B17272" s="202"/>
    </row>
    <row r="17273" spans="2:2">
      <c r="B17273" s="202"/>
    </row>
    <row r="17274" spans="2:2">
      <c r="B17274" s="202"/>
    </row>
    <row r="17275" spans="2:2">
      <c r="B17275" s="202"/>
    </row>
    <row r="17276" spans="2:2">
      <c r="B17276" s="202"/>
    </row>
    <row r="17277" spans="2:2">
      <c r="B17277" s="202"/>
    </row>
    <row r="17278" spans="2:2">
      <c r="B17278" s="202"/>
    </row>
    <row r="17279" spans="2:2">
      <c r="B17279" s="202"/>
    </row>
    <row r="17280" spans="2:2">
      <c r="B17280" s="202"/>
    </row>
    <row r="17281" spans="2:2">
      <c r="B17281" s="202"/>
    </row>
    <row r="17282" spans="2:2">
      <c r="B17282" s="202"/>
    </row>
    <row r="17283" spans="2:2">
      <c r="B17283" s="202"/>
    </row>
    <row r="17284" spans="2:2">
      <c r="B17284" s="202"/>
    </row>
    <row r="17285" spans="2:2">
      <c r="B17285" s="202"/>
    </row>
    <row r="17286" spans="2:2">
      <c r="B17286" s="202"/>
    </row>
    <row r="17287" spans="2:2">
      <c r="B17287" s="202"/>
    </row>
    <row r="17288" spans="2:2">
      <c r="B17288" s="202"/>
    </row>
    <row r="17289" spans="2:2">
      <c r="B17289" s="202"/>
    </row>
    <row r="17290" spans="2:2">
      <c r="B17290" s="202"/>
    </row>
    <row r="17291" spans="2:2">
      <c r="B17291" s="202"/>
    </row>
    <row r="17292" spans="2:2">
      <c r="B17292" s="202"/>
    </row>
    <row r="17293" spans="2:2">
      <c r="B17293" s="202"/>
    </row>
    <row r="17294" spans="2:2">
      <c r="B17294" s="202"/>
    </row>
    <row r="17295" spans="2:2">
      <c r="B17295" s="202"/>
    </row>
    <row r="17296" spans="2:2">
      <c r="B17296" s="202"/>
    </row>
    <row r="17297" spans="2:2">
      <c r="B17297" s="202"/>
    </row>
    <row r="17298" spans="2:2">
      <c r="B17298" s="202"/>
    </row>
    <row r="17299" spans="2:2">
      <c r="B17299" s="202"/>
    </row>
    <row r="17300" spans="2:2">
      <c r="B17300" s="202"/>
    </row>
    <row r="17301" spans="2:2">
      <c r="B17301" s="202"/>
    </row>
    <row r="17302" spans="2:2">
      <c r="B17302" s="202"/>
    </row>
    <row r="17303" spans="2:2">
      <c r="B17303" s="202"/>
    </row>
    <row r="17304" spans="2:2">
      <c r="B17304" s="202"/>
    </row>
    <row r="17305" spans="2:2">
      <c r="B17305" s="202"/>
    </row>
    <row r="17306" spans="2:2">
      <c r="B17306" s="202"/>
    </row>
    <row r="17307" spans="2:2">
      <c r="B17307" s="202"/>
    </row>
    <row r="17308" spans="2:2">
      <c r="B17308" s="202"/>
    </row>
    <row r="17309" spans="2:2">
      <c r="B17309" s="202"/>
    </row>
    <row r="17310" spans="2:2">
      <c r="B17310" s="202"/>
    </row>
    <row r="17311" spans="2:2">
      <c r="B17311" s="202"/>
    </row>
    <row r="17312" spans="2:2">
      <c r="B17312" s="202"/>
    </row>
    <row r="17313" spans="2:2">
      <c r="B17313" s="202"/>
    </row>
    <row r="17314" spans="2:2">
      <c r="B17314" s="202"/>
    </row>
    <row r="17315" spans="2:2">
      <c r="B17315" s="202"/>
    </row>
    <row r="17316" spans="2:2">
      <c r="B17316" s="202"/>
    </row>
    <row r="17317" spans="2:2">
      <c r="B17317" s="202"/>
    </row>
    <row r="17318" spans="2:2">
      <c r="B17318" s="202"/>
    </row>
    <row r="17319" spans="2:2">
      <c r="B17319" s="202"/>
    </row>
    <row r="17320" spans="2:2">
      <c r="B17320" s="202"/>
    </row>
    <row r="17321" spans="2:2">
      <c r="B17321" s="202"/>
    </row>
    <row r="17322" spans="2:2">
      <c r="B17322" s="202"/>
    </row>
    <row r="17323" spans="2:2">
      <c r="B17323" s="202"/>
    </row>
    <row r="17324" spans="2:2">
      <c r="B17324" s="202"/>
    </row>
    <row r="17325" spans="2:2">
      <c r="B17325" s="202"/>
    </row>
    <row r="17326" spans="2:2">
      <c r="B17326" s="202"/>
    </row>
    <row r="17327" spans="2:2">
      <c r="B17327" s="202"/>
    </row>
    <row r="17328" spans="2:2">
      <c r="B17328" s="202"/>
    </row>
    <row r="17329" spans="2:2">
      <c r="B17329" s="202"/>
    </row>
    <row r="17330" spans="2:2">
      <c r="B17330" s="202"/>
    </row>
    <row r="17331" spans="2:2">
      <c r="B17331" s="202"/>
    </row>
    <row r="17332" spans="2:2">
      <c r="B17332" s="202"/>
    </row>
    <row r="17333" spans="2:2">
      <c r="B17333" s="202"/>
    </row>
    <row r="17334" spans="2:2">
      <c r="B17334" s="202"/>
    </row>
    <row r="17335" spans="2:2">
      <c r="B17335" s="202"/>
    </row>
    <row r="17336" spans="2:2">
      <c r="B17336" s="202"/>
    </row>
    <row r="17337" spans="2:2">
      <c r="B17337" s="202"/>
    </row>
    <row r="17338" spans="2:2">
      <c r="B17338" s="202"/>
    </row>
    <row r="17339" spans="2:2">
      <c r="B17339" s="202"/>
    </row>
    <row r="17340" spans="2:2">
      <c r="B17340" s="202"/>
    </row>
    <row r="17341" spans="2:2">
      <c r="B17341" s="202"/>
    </row>
    <row r="17342" spans="2:2">
      <c r="B17342" s="202"/>
    </row>
    <row r="17343" spans="2:2">
      <c r="B17343" s="202"/>
    </row>
    <row r="17344" spans="2:2">
      <c r="B17344" s="202"/>
    </row>
    <row r="17345" spans="2:2">
      <c r="B17345" s="202"/>
    </row>
    <row r="17346" spans="2:2">
      <c r="B17346" s="202"/>
    </row>
    <row r="17347" spans="2:2">
      <c r="B17347" s="202"/>
    </row>
    <row r="17348" spans="2:2">
      <c r="B17348" s="202"/>
    </row>
    <row r="17349" spans="2:2">
      <c r="B17349" s="202"/>
    </row>
    <row r="17350" spans="2:2">
      <c r="B17350" s="202"/>
    </row>
    <row r="17351" spans="2:2">
      <c r="B17351" s="202"/>
    </row>
    <row r="17352" spans="2:2">
      <c r="B17352" s="202"/>
    </row>
    <row r="17353" spans="2:2">
      <c r="B17353" s="202"/>
    </row>
    <row r="17354" spans="2:2">
      <c r="B17354" s="202"/>
    </row>
    <row r="17355" spans="2:2">
      <c r="B17355" s="202"/>
    </row>
    <row r="17356" spans="2:2">
      <c r="B17356" s="202"/>
    </row>
    <row r="17357" spans="2:2">
      <c r="B17357" s="202"/>
    </row>
    <row r="17358" spans="2:2">
      <c r="B17358" s="202"/>
    </row>
    <row r="17359" spans="2:2">
      <c r="B17359" s="202"/>
    </row>
    <row r="17360" spans="2:2">
      <c r="B17360" s="202"/>
    </row>
    <row r="17361" spans="2:2">
      <c r="B17361" s="202"/>
    </row>
    <row r="17362" spans="2:2">
      <c r="B17362" s="202"/>
    </row>
    <row r="17363" spans="2:2">
      <c r="B17363" s="202"/>
    </row>
    <row r="17364" spans="2:2">
      <c r="B17364" s="202"/>
    </row>
    <row r="17365" spans="2:2">
      <c r="B17365" s="202"/>
    </row>
    <row r="17366" spans="2:2">
      <c r="B17366" s="202"/>
    </row>
    <row r="17367" spans="2:2">
      <c r="B17367" s="202"/>
    </row>
    <row r="17368" spans="2:2">
      <c r="B17368" s="202"/>
    </row>
    <row r="17369" spans="2:2">
      <c r="B17369" s="202"/>
    </row>
    <row r="17370" spans="2:2">
      <c r="B17370" s="202"/>
    </row>
    <row r="17371" spans="2:2">
      <c r="B17371" s="202"/>
    </row>
    <row r="17372" spans="2:2">
      <c r="B17372" s="202"/>
    </row>
    <row r="17373" spans="2:2">
      <c r="B17373" s="202"/>
    </row>
    <row r="17374" spans="2:2">
      <c r="B17374" s="202"/>
    </row>
    <row r="17375" spans="2:2">
      <c r="B17375" s="202"/>
    </row>
    <row r="17376" spans="2:2">
      <c r="B17376" s="202"/>
    </row>
    <row r="17377" spans="2:2">
      <c r="B17377" s="202"/>
    </row>
    <row r="17378" spans="2:2">
      <c r="B17378" s="202"/>
    </row>
    <row r="17379" spans="2:2">
      <c r="B17379" s="202"/>
    </row>
    <row r="17380" spans="2:2">
      <c r="B17380" s="202"/>
    </row>
    <row r="17381" spans="2:2">
      <c r="B17381" s="202"/>
    </row>
    <row r="17382" spans="2:2">
      <c r="B17382" s="202"/>
    </row>
    <row r="17383" spans="2:2">
      <c r="B17383" s="202"/>
    </row>
    <row r="17384" spans="2:2">
      <c r="B17384" s="202"/>
    </row>
    <row r="17385" spans="2:2">
      <c r="B17385" s="202"/>
    </row>
    <row r="17386" spans="2:2">
      <c r="B17386" s="202"/>
    </row>
    <row r="17387" spans="2:2">
      <c r="B17387" s="202"/>
    </row>
    <row r="17388" spans="2:2">
      <c r="B17388" s="202"/>
    </row>
    <row r="17389" spans="2:2">
      <c r="B17389" s="202"/>
    </row>
    <row r="17390" spans="2:2">
      <c r="B17390" s="202"/>
    </row>
    <row r="17391" spans="2:2">
      <c r="B17391" s="202"/>
    </row>
    <row r="17392" spans="2:2">
      <c r="B17392" s="202"/>
    </row>
    <row r="17393" spans="2:2">
      <c r="B17393" s="202"/>
    </row>
    <row r="17394" spans="2:2">
      <c r="B17394" s="202"/>
    </row>
    <row r="17395" spans="2:2">
      <c r="B17395" s="202"/>
    </row>
    <row r="17396" spans="2:2">
      <c r="B17396" s="202"/>
    </row>
    <row r="17397" spans="2:2">
      <c r="B17397" s="202"/>
    </row>
    <row r="17398" spans="2:2">
      <c r="B17398" s="202"/>
    </row>
    <row r="17399" spans="2:2">
      <c r="B17399" s="202"/>
    </row>
    <row r="17400" spans="2:2">
      <c r="B17400" s="202"/>
    </row>
    <row r="17401" spans="2:2">
      <c r="B17401" s="202"/>
    </row>
    <row r="17402" spans="2:2">
      <c r="B17402" s="202"/>
    </row>
    <row r="17403" spans="2:2">
      <c r="B17403" s="202"/>
    </row>
    <row r="17404" spans="2:2">
      <c r="B17404" s="202"/>
    </row>
    <row r="17405" spans="2:2">
      <c r="B17405" s="202"/>
    </row>
    <row r="17406" spans="2:2">
      <c r="B17406" s="202"/>
    </row>
    <row r="17407" spans="2:2">
      <c r="B17407" s="202"/>
    </row>
    <row r="17408" spans="2:2">
      <c r="B17408" s="202"/>
    </row>
    <row r="17409" spans="2:2">
      <c r="B17409" s="202"/>
    </row>
    <row r="17410" spans="2:2">
      <c r="B17410" s="202"/>
    </row>
    <row r="17411" spans="2:2">
      <c r="B17411" s="202"/>
    </row>
    <row r="17412" spans="2:2">
      <c r="B17412" s="202"/>
    </row>
    <row r="17413" spans="2:2">
      <c r="B17413" s="202"/>
    </row>
    <row r="17414" spans="2:2">
      <c r="B17414" s="202"/>
    </row>
    <row r="17415" spans="2:2">
      <c r="B17415" s="202"/>
    </row>
    <row r="17416" spans="2:2">
      <c r="B17416" s="202"/>
    </row>
    <row r="17417" spans="2:2">
      <c r="B17417" s="202"/>
    </row>
    <row r="17418" spans="2:2">
      <c r="B17418" s="202"/>
    </row>
    <row r="17419" spans="2:2">
      <c r="B17419" s="202"/>
    </row>
    <row r="17420" spans="2:2">
      <c r="B17420" s="202"/>
    </row>
    <row r="17421" spans="2:2">
      <c r="B17421" s="202"/>
    </row>
    <row r="17422" spans="2:2">
      <c r="B17422" s="202"/>
    </row>
    <row r="17423" spans="2:2">
      <c r="B17423" s="202"/>
    </row>
    <row r="17424" spans="2:2">
      <c r="B17424" s="202"/>
    </row>
    <row r="17425" spans="2:2">
      <c r="B17425" s="202"/>
    </row>
    <row r="17426" spans="2:2">
      <c r="B17426" s="202"/>
    </row>
    <row r="17427" spans="2:2">
      <c r="B17427" s="202"/>
    </row>
    <row r="17428" spans="2:2">
      <c r="B17428" s="202"/>
    </row>
    <row r="17429" spans="2:2">
      <c r="B17429" s="202"/>
    </row>
    <row r="17430" spans="2:2">
      <c r="B17430" s="202"/>
    </row>
    <row r="17431" spans="2:2">
      <c r="B17431" s="202"/>
    </row>
    <row r="17432" spans="2:2">
      <c r="B17432" s="202"/>
    </row>
    <row r="17433" spans="2:2">
      <c r="B17433" s="202"/>
    </row>
    <row r="17434" spans="2:2">
      <c r="B17434" s="202"/>
    </row>
    <row r="17435" spans="2:2">
      <c r="B17435" s="202"/>
    </row>
    <row r="17436" spans="2:2">
      <c r="B17436" s="202"/>
    </row>
    <row r="17437" spans="2:2">
      <c r="B17437" s="202"/>
    </row>
    <row r="17438" spans="2:2">
      <c r="B17438" s="202"/>
    </row>
    <row r="17439" spans="2:2">
      <c r="B17439" s="202"/>
    </row>
    <row r="17440" spans="2:2">
      <c r="B17440" s="202"/>
    </row>
    <row r="17441" spans="2:2">
      <c r="B17441" s="202"/>
    </row>
    <row r="17442" spans="2:2">
      <c r="B17442" s="202"/>
    </row>
    <row r="17443" spans="2:2">
      <c r="B17443" s="202"/>
    </row>
    <row r="17444" spans="2:2">
      <c r="B17444" s="202"/>
    </row>
    <row r="17445" spans="2:2">
      <c r="B17445" s="202"/>
    </row>
    <row r="17446" spans="2:2">
      <c r="B17446" s="202"/>
    </row>
    <row r="17447" spans="2:2">
      <c r="B17447" s="202"/>
    </row>
    <row r="17448" spans="2:2">
      <c r="B17448" s="202"/>
    </row>
    <row r="17449" spans="2:2">
      <c r="B17449" s="202"/>
    </row>
    <row r="17450" spans="2:2">
      <c r="B17450" s="202"/>
    </row>
    <row r="17451" spans="2:2">
      <c r="B17451" s="202"/>
    </row>
    <row r="17452" spans="2:2">
      <c r="B17452" s="202"/>
    </row>
    <row r="17453" spans="2:2">
      <c r="B17453" s="202"/>
    </row>
    <row r="17454" spans="2:2">
      <c r="B17454" s="202"/>
    </row>
    <row r="17455" spans="2:2">
      <c r="B17455" s="202"/>
    </row>
    <row r="17456" spans="2:2">
      <c r="B17456" s="202"/>
    </row>
    <row r="17457" spans="2:2">
      <c r="B17457" s="202"/>
    </row>
    <row r="17458" spans="2:2">
      <c r="B17458" s="202"/>
    </row>
    <row r="17459" spans="2:2">
      <c r="B17459" s="202"/>
    </row>
    <row r="17460" spans="2:2">
      <c r="B17460" s="202"/>
    </row>
    <row r="17461" spans="2:2">
      <c r="B17461" s="202"/>
    </row>
    <row r="17462" spans="2:2">
      <c r="B17462" s="202"/>
    </row>
    <row r="17463" spans="2:2">
      <c r="B17463" s="202"/>
    </row>
    <row r="17464" spans="2:2">
      <c r="B17464" s="202"/>
    </row>
    <row r="17465" spans="2:2">
      <c r="B17465" s="202"/>
    </row>
    <row r="17466" spans="2:2">
      <c r="B17466" s="202"/>
    </row>
    <row r="17467" spans="2:2">
      <c r="B17467" s="202"/>
    </row>
    <row r="17468" spans="2:2">
      <c r="B17468" s="202"/>
    </row>
    <row r="17469" spans="2:2">
      <c r="B17469" s="202"/>
    </row>
    <row r="17470" spans="2:2">
      <c r="B17470" s="202"/>
    </row>
    <row r="17471" spans="2:2">
      <c r="B17471" s="202"/>
    </row>
    <row r="17472" spans="2:2">
      <c r="B17472" s="202"/>
    </row>
    <row r="17473" spans="2:2">
      <c r="B17473" s="202"/>
    </row>
    <row r="17474" spans="2:2">
      <c r="B17474" s="202"/>
    </row>
    <row r="17475" spans="2:2">
      <c r="B17475" s="202"/>
    </row>
    <row r="17476" spans="2:2">
      <c r="B17476" s="202"/>
    </row>
    <row r="17477" spans="2:2">
      <c r="B17477" s="202"/>
    </row>
    <row r="17478" spans="2:2">
      <c r="B17478" s="202"/>
    </row>
    <row r="17479" spans="2:2">
      <c r="B17479" s="202"/>
    </row>
    <row r="17480" spans="2:2">
      <c r="B17480" s="202"/>
    </row>
    <row r="17481" spans="2:2">
      <c r="B17481" s="202"/>
    </row>
    <row r="17482" spans="2:2">
      <c r="B17482" s="202"/>
    </row>
    <row r="17483" spans="2:2">
      <c r="B17483" s="202"/>
    </row>
    <row r="17484" spans="2:2">
      <c r="B17484" s="202"/>
    </row>
    <row r="17485" spans="2:2">
      <c r="B17485" s="202"/>
    </row>
    <row r="17486" spans="2:2">
      <c r="B17486" s="202"/>
    </row>
    <row r="17487" spans="2:2">
      <c r="B17487" s="202"/>
    </row>
    <row r="17488" spans="2:2">
      <c r="B17488" s="202"/>
    </row>
    <row r="17489" spans="2:2">
      <c r="B17489" s="202"/>
    </row>
    <row r="17490" spans="2:2">
      <c r="B17490" s="202"/>
    </row>
    <row r="17491" spans="2:2">
      <c r="B17491" s="202"/>
    </row>
    <row r="17492" spans="2:2">
      <c r="B17492" s="202"/>
    </row>
    <row r="17493" spans="2:2">
      <c r="B17493" s="202"/>
    </row>
    <row r="17494" spans="2:2">
      <c r="B17494" s="202"/>
    </row>
    <row r="17495" spans="2:2">
      <c r="B17495" s="202"/>
    </row>
    <row r="17496" spans="2:2">
      <c r="B17496" s="202"/>
    </row>
    <row r="17497" spans="2:2">
      <c r="B17497" s="202"/>
    </row>
    <row r="17498" spans="2:2">
      <c r="B17498" s="202"/>
    </row>
    <row r="17499" spans="2:2">
      <c r="B17499" s="202"/>
    </row>
    <row r="17500" spans="2:2">
      <c r="B17500" s="202"/>
    </row>
    <row r="17501" spans="2:2">
      <c r="B17501" s="202"/>
    </row>
    <row r="17502" spans="2:2">
      <c r="B17502" s="202"/>
    </row>
    <row r="17503" spans="2:2">
      <c r="B17503" s="202"/>
    </row>
    <row r="17504" spans="2:2">
      <c r="B17504" s="202"/>
    </row>
    <row r="17505" spans="2:2">
      <c r="B17505" s="202"/>
    </row>
    <row r="17506" spans="2:2">
      <c r="B17506" s="202"/>
    </row>
    <row r="17507" spans="2:2">
      <c r="B17507" s="202"/>
    </row>
    <row r="17508" spans="2:2">
      <c r="B17508" s="202"/>
    </row>
    <row r="17509" spans="2:2">
      <c r="B17509" s="202"/>
    </row>
    <row r="17510" spans="2:2">
      <c r="B17510" s="202"/>
    </row>
    <row r="17511" spans="2:2">
      <c r="B17511" s="202"/>
    </row>
    <row r="17512" spans="2:2">
      <c r="B17512" s="202"/>
    </row>
    <row r="17513" spans="2:2">
      <c r="B17513" s="202"/>
    </row>
    <row r="17514" spans="2:2">
      <c r="B17514" s="202"/>
    </row>
    <row r="17515" spans="2:2">
      <c r="B17515" s="202"/>
    </row>
    <row r="17516" spans="2:2">
      <c r="B17516" s="202"/>
    </row>
    <row r="17517" spans="2:2">
      <c r="B17517" s="202"/>
    </row>
    <row r="17518" spans="2:2">
      <c r="B17518" s="202"/>
    </row>
    <row r="17519" spans="2:2">
      <c r="B17519" s="202"/>
    </row>
    <row r="17520" spans="2:2">
      <c r="B17520" s="202"/>
    </row>
    <row r="17521" spans="2:2">
      <c r="B17521" s="202"/>
    </row>
    <row r="17522" spans="2:2">
      <c r="B17522" s="202"/>
    </row>
    <row r="17523" spans="2:2">
      <c r="B17523" s="202"/>
    </row>
    <row r="17524" spans="2:2">
      <c r="B17524" s="202"/>
    </row>
    <row r="17525" spans="2:2">
      <c r="B17525" s="202"/>
    </row>
    <row r="17526" spans="2:2">
      <c r="B17526" s="202"/>
    </row>
    <row r="17527" spans="2:2">
      <c r="B17527" s="202"/>
    </row>
    <row r="17528" spans="2:2">
      <c r="B17528" s="202"/>
    </row>
    <row r="17529" spans="2:2">
      <c r="B17529" s="202"/>
    </row>
    <row r="17530" spans="2:2">
      <c r="B17530" s="202"/>
    </row>
    <row r="17531" spans="2:2">
      <c r="B17531" s="202"/>
    </row>
    <row r="17532" spans="2:2">
      <c r="B17532" s="202"/>
    </row>
    <row r="17533" spans="2:2">
      <c r="B17533" s="202"/>
    </row>
    <row r="17534" spans="2:2">
      <c r="B17534" s="202"/>
    </row>
    <row r="17535" spans="2:2">
      <c r="B17535" s="202"/>
    </row>
    <row r="17536" spans="2:2">
      <c r="B17536" s="202"/>
    </row>
    <row r="17537" spans="2:2">
      <c r="B17537" s="202"/>
    </row>
    <row r="17538" spans="2:2">
      <c r="B17538" s="202"/>
    </row>
    <row r="17539" spans="2:2">
      <c r="B17539" s="202"/>
    </row>
    <row r="17540" spans="2:2">
      <c r="B17540" s="202"/>
    </row>
    <row r="17541" spans="2:2">
      <c r="B17541" s="202"/>
    </row>
    <row r="17542" spans="2:2">
      <c r="B17542" s="202"/>
    </row>
    <row r="17543" spans="2:2">
      <c r="B17543" s="202"/>
    </row>
    <row r="17544" spans="2:2">
      <c r="B17544" s="202"/>
    </row>
    <row r="17545" spans="2:2">
      <c r="B17545" s="202"/>
    </row>
    <row r="17546" spans="2:2">
      <c r="B17546" s="202"/>
    </row>
    <row r="17547" spans="2:2">
      <c r="B17547" s="202"/>
    </row>
    <row r="17548" spans="2:2">
      <c r="B17548" s="202"/>
    </row>
    <row r="17549" spans="2:2">
      <c r="B17549" s="202"/>
    </row>
    <row r="17550" spans="2:2">
      <c r="B17550" s="202"/>
    </row>
    <row r="17551" spans="2:2">
      <c r="B17551" s="202"/>
    </row>
    <row r="17552" spans="2:2">
      <c r="B17552" s="202"/>
    </row>
    <row r="17553" spans="2:2">
      <c r="B17553" s="202"/>
    </row>
    <row r="17554" spans="2:2">
      <c r="B17554" s="202"/>
    </row>
    <row r="17555" spans="2:2">
      <c r="B17555" s="202"/>
    </row>
    <row r="17556" spans="2:2">
      <c r="B17556" s="202"/>
    </row>
    <row r="17557" spans="2:2">
      <c r="B17557" s="202"/>
    </row>
    <row r="17558" spans="2:2">
      <c r="B17558" s="202"/>
    </row>
    <row r="17559" spans="2:2">
      <c r="B17559" s="202"/>
    </row>
    <row r="17560" spans="2:2">
      <c r="B17560" s="202"/>
    </row>
    <row r="17561" spans="2:2">
      <c r="B17561" s="202"/>
    </row>
    <row r="17562" spans="2:2">
      <c r="B17562" s="202"/>
    </row>
    <row r="17563" spans="2:2">
      <c r="B17563" s="202"/>
    </row>
    <row r="17564" spans="2:2">
      <c r="B17564" s="202"/>
    </row>
    <row r="17565" spans="2:2">
      <c r="B17565" s="202"/>
    </row>
    <row r="17566" spans="2:2">
      <c r="B17566" s="202"/>
    </row>
    <row r="17567" spans="2:2">
      <c r="B17567" s="202"/>
    </row>
    <row r="17568" spans="2:2">
      <c r="B17568" s="202"/>
    </row>
    <row r="17569" spans="2:2">
      <c r="B17569" s="202"/>
    </row>
    <row r="17570" spans="2:2">
      <c r="B17570" s="202"/>
    </row>
    <row r="17571" spans="2:2">
      <c r="B17571" s="202"/>
    </row>
    <row r="17572" spans="2:2">
      <c r="B17572" s="202"/>
    </row>
    <row r="17573" spans="2:2">
      <c r="B17573" s="202"/>
    </row>
    <row r="17574" spans="2:2">
      <c r="B17574" s="202"/>
    </row>
    <row r="17575" spans="2:2">
      <c r="B17575" s="202"/>
    </row>
    <row r="17576" spans="2:2">
      <c r="B17576" s="202"/>
    </row>
    <row r="17577" spans="2:2">
      <c r="B17577" s="202"/>
    </row>
    <row r="17578" spans="2:2">
      <c r="B17578" s="202"/>
    </row>
    <row r="17579" spans="2:2">
      <c r="B17579" s="202"/>
    </row>
    <row r="17580" spans="2:2">
      <c r="B17580" s="202"/>
    </row>
    <row r="17581" spans="2:2">
      <c r="B17581" s="202"/>
    </row>
    <row r="17582" spans="2:2">
      <c r="B17582" s="202"/>
    </row>
    <row r="17583" spans="2:2">
      <c r="B17583" s="202"/>
    </row>
    <row r="17584" spans="2:2">
      <c r="B17584" s="202"/>
    </row>
    <row r="17585" spans="2:2">
      <c r="B17585" s="202"/>
    </row>
    <row r="17586" spans="2:2">
      <c r="B17586" s="202"/>
    </row>
    <row r="17587" spans="2:2">
      <c r="B17587" s="202"/>
    </row>
    <row r="17588" spans="2:2">
      <c r="B17588" s="202"/>
    </row>
    <row r="17589" spans="2:2">
      <c r="B17589" s="202"/>
    </row>
    <row r="17590" spans="2:2">
      <c r="B17590" s="202"/>
    </row>
    <row r="17591" spans="2:2">
      <c r="B17591" s="202"/>
    </row>
    <row r="17592" spans="2:2">
      <c r="B17592" s="202"/>
    </row>
    <row r="17593" spans="2:2">
      <c r="B17593" s="202"/>
    </row>
    <row r="17594" spans="2:2">
      <c r="B17594" s="202"/>
    </row>
    <row r="17595" spans="2:2">
      <c r="B17595" s="202"/>
    </row>
    <row r="17596" spans="2:2">
      <c r="B17596" s="202"/>
    </row>
    <row r="17597" spans="2:2">
      <c r="B17597" s="202"/>
    </row>
    <row r="17598" spans="2:2">
      <c r="B17598" s="202"/>
    </row>
    <row r="17599" spans="2:2">
      <c r="B17599" s="202"/>
    </row>
    <row r="17600" spans="2:2">
      <c r="B17600" s="202"/>
    </row>
    <row r="17601" spans="2:2">
      <c r="B17601" s="202"/>
    </row>
    <row r="17602" spans="2:2">
      <c r="B17602" s="202"/>
    </row>
    <row r="17603" spans="2:2">
      <c r="B17603" s="202"/>
    </row>
    <row r="17604" spans="2:2">
      <c r="B17604" s="202"/>
    </row>
    <row r="17605" spans="2:2">
      <c r="B17605" s="202"/>
    </row>
    <row r="17606" spans="2:2">
      <c r="B17606" s="202"/>
    </row>
    <row r="17607" spans="2:2">
      <c r="B17607" s="202"/>
    </row>
    <row r="17608" spans="2:2">
      <c r="B17608" s="202"/>
    </row>
    <row r="17609" spans="2:2">
      <c r="B17609" s="202"/>
    </row>
    <row r="17610" spans="2:2">
      <c r="B17610" s="202"/>
    </row>
    <row r="17611" spans="2:2">
      <c r="B17611" s="202"/>
    </row>
    <row r="17612" spans="2:2">
      <c r="B17612" s="202"/>
    </row>
    <row r="17613" spans="2:2">
      <c r="B17613" s="202"/>
    </row>
    <row r="17614" spans="2:2">
      <c r="B17614" s="202"/>
    </row>
    <row r="17615" spans="2:2">
      <c r="B17615" s="202"/>
    </row>
    <row r="17616" spans="2:2">
      <c r="B17616" s="202"/>
    </row>
    <row r="17617" spans="2:2">
      <c r="B17617" s="202"/>
    </row>
    <row r="17618" spans="2:2">
      <c r="B17618" s="202"/>
    </row>
    <row r="17619" spans="2:2">
      <c r="B17619" s="202"/>
    </row>
    <row r="17620" spans="2:2">
      <c r="B17620" s="202"/>
    </row>
    <row r="17621" spans="2:2">
      <c r="B17621" s="202"/>
    </row>
    <row r="17622" spans="2:2">
      <c r="B17622" s="202"/>
    </row>
    <row r="17623" spans="2:2">
      <c r="B17623" s="202"/>
    </row>
    <row r="17624" spans="2:2">
      <c r="B17624" s="202"/>
    </row>
    <row r="17625" spans="2:2">
      <c r="B17625" s="202"/>
    </row>
    <row r="17626" spans="2:2">
      <c r="B17626" s="202"/>
    </row>
    <row r="17627" spans="2:2">
      <c r="B17627" s="202"/>
    </row>
    <row r="17628" spans="2:2">
      <c r="B17628" s="202"/>
    </row>
    <row r="17629" spans="2:2">
      <c r="B17629" s="202"/>
    </row>
    <row r="17630" spans="2:2">
      <c r="B17630" s="202"/>
    </row>
    <row r="17631" spans="2:2">
      <c r="B17631" s="202"/>
    </row>
    <row r="17632" spans="2:2">
      <c r="B17632" s="202"/>
    </row>
    <row r="17633" spans="2:2">
      <c r="B17633" s="202"/>
    </row>
    <row r="17634" spans="2:2">
      <c r="B17634" s="202"/>
    </row>
    <row r="17635" spans="2:2">
      <c r="B17635" s="202"/>
    </row>
    <row r="17636" spans="2:2">
      <c r="B17636" s="202"/>
    </row>
    <row r="17637" spans="2:2">
      <c r="B17637" s="202"/>
    </row>
    <row r="17638" spans="2:2">
      <c r="B17638" s="202"/>
    </row>
    <row r="17639" spans="2:2">
      <c r="B17639" s="202"/>
    </row>
    <row r="17640" spans="2:2">
      <c r="B17640" s="202"/>
    </row>
    <row r="17641" spans="2:2">
      <c r="B17641" s="202"/>
    </row>
    <row r="17642" spans="2:2">
      <c r="B17642" s="202"/>
    </row>
    <row r="17643" spans="2:2">
      <c r="B17643" s="202"/>
    </row>
    <row r="17644" spans="2:2">
      <c r="B17644" s="202"/>
    </row>
    <row r="17645" spans="2:2">
      <c r="B17645" s="202"/>
    </row>
    <row r="17646" spans="2:2">
      <c r="B17646" s="202"/>
    </row>
    <row r="17647" spans="2:2">
      <c r="B17647" s="202"/>
    </row>
    <row r="17648" spans="2:2">
      <c r="B17648" s="202"/>
    </row>
    <row r="17649" spans="2:2">
      <c r="B17649" s="202"/>
    </row>
    <row r="17650" spans="2:2">
      <c r="B17650" s="202"/>
    </row>
    <row r="17651" spans="2:2">
      <c r="B17651" s="202"/>
    </row>
    <row r="17652" spans="2:2">
      <c r="B17652" s="202"/>
    </row>
    <row r="17653" spans="2:2">
      <c r="B17653" s="202"/>
    </row>
    <row r="17654" spans="2:2">
      <c r="B17654" s="202"/>
    </row>
    <row r="17655" spans="2:2">
      <c r="B17655" s="202"/>
    </row>
    <row r="17656" spans="2:2">
      <c r="B17656" s="202"/>
    </row>
    <row r="17657" spans="2:2">
      <c r="B17657" s="202"/>
    </row>
    <row r="17658" spans="2:2">
      <c r="B17658" s="202"/>
    </row>
    <row r="17659" spans="2:2">
      <c r="B17659" s="202"/>
    </row>
    <row r="17660" spans="2:2">
      <c r="B17660" s="202"/>
    </row>
    <row r="17661" spans="2:2">
      <c r="B17661" s="202"/>
    </row>
    <row r="17662" spans="2:2">
      <c r="B17662" s="202"/>
    </row>
    <row r="17663" spans="2:2">
      <c r="B17663" s="202"/>
    </row>
    <row r="17664" spans="2:2">
      <c r="B17664" s="202"/>
    </row>
    <row r="17665" spans="2:2">
      <c r="B17665" s="202"/>
    </row>
    <row r="17666" spans="2:2">
      <c r="B17666" s="202"/>
    </row>
    <row r="17667" spans="2:2">
      <c r="B17667" s="202"/>
    </row>
    <row r="17668" spans="2:2">
      <c r="B17668" s="202"/>
    </row>
    <row r="17669" spans="2:2">
      <c r="B17669" s="202"/>
    </row>
    <row r="17670" spans="2:2">
      <c r="B17670" s="202"/>
    </row>
    <row r="17671" spans="2:2">
      <c r="B17671" s="202"/>
    </row>
    <row r="17672" spans="2:2">
      <c r="B17672" s="202"/>
    </row>
    <row r="17673" spans="2:2">
      <c r="B17673" s="202"/>
    </row>
    <row r="17674" spans="2:2">
      <c r="B17674" s="202"/>
    </row>
    <row r="17675" spans="2:2">
      <c r="B17675" s="202"/>
    </row>
    <row r="17676" spans="2:2">
      <c r="B17676" s="202"/>
    </row>
    <row r="17677" spans="2:2">
      <c r="B17677" s="202"/>
    </row>
    <row r="17678" spans="2:2">
      <c r="B17678" s="202"/>
    </row>
    <row r="17679" spans="2:2">
      <c r="B17679" s="202"/>
    </row>
    <row r="17680" spans="2:2">
      <c r="B17680" s="202"/>
    </row>
    <row r="17681" spans="2:2">
      <c r="B17681" s="202"/>
    </row>
    <row r="17682" spans="2:2">
      <c r="B17682" s="202"/>
    </row>
    <row r="17683" spans="2:2">
      <c r="B17683" s="202"/>
    </row>
    <row r="17684" spans="2:2">
      <c r="B17684" s="202"/>
    </row>
    <row r="17685" spans="2:2">
      <c r="B17685" s="202"/>
    </row>
    <row r="17686" spans="2:2">
      <c r="B17686" s="202"/>
    </row>
    <row r="17687" spans="2:2">
      <c r="B17687" s="202"/>
    </row>
    <row r="17688" spans="2:2">
      <c r="B17688" s="202"/>
    </row>
    <row r="17689" spans="2:2">
      <c r="B17689" s="202"/>
    </row>
    <row r="17690" spans="2:2">
      <c r="B17690" s="202"/>
    </row>
    <row r="17691" spans="2:2">
      <c r="B17691" s="202"/>
    </row>
    <row r="17692" spans="2:2">
      <c r="B17692" s="202"/>
    </row>
    <row r="17693" spans="2:2">
      <c r="B17693" s="202"/>
    </row>
    <row r="17694" spans="2:2">
      <c r="B17694" s="202"/>
    </row>
    <row r="17695" spans="2:2">
      <c r="B17695" s="202"/>
    </row>
    <row r="17696" spans="2:2">
      <c r="B17696" s="202"/>
    </row>
    <row r="17697" spans="2:2">
      <c r="B17697" s="202"/>
    </row>
    <row r="17698" spans="2:2">
      <c r="B17698" s="202"/>
    </row>
    <row r="17699" spans="2:2">
      <c r="B17699" s="202"/>
    </row>
    <row r="17700" spans="2:2">
      <c r="B17700" s="202"/>
    </row>
    <row r="17701" spans="2:2">
      <c r="B17701" s="202"/>
    </row>
    <row r="17702" spans="2:2">
      <c r="B17702" s="202"/>
    </row>
    <row r="17703" spans="2:2">
      <c r="B17703" s="202"/>
    </row>
    <row r="17704" spans="2:2">
      <c r="B17704" s="202"/>
    </row>
    <row r="17705" spans="2:2">
      <c r="B17705" s="202"/>
    </row>
    <row r="17706" spans="2:2">
      <c r="B17706" s="202"/>
    </row>
    <row r="17707" spans="2:2">
      <c r="B17707" s="202"/>
    </row>
    <row r="17708" spans="2:2">
      <c r="B17708" s="202"/>
    </row>
    <row r="17709" spans="2:2">
      <c r="B17709" s="202"/>
    </row>
    <row r="17710" spans="2:2">
      <c r="B17710" s="202"/>
    </row>
    <row r="17711" spans="2:2">
      <c r="B17711" s="202"/>
    </row>
    <row r="17712" spans="2:2">
      <c r="B17712" s="202"/>
    </row>
    <row r="17713" spans="2:2">
      <c r="B17713" s="202"/>
    </row>
    <row r="17714" spans="2:2">
      <c r="B17714" s="202"/>
    </row>
    <row r="17715" spans="2:2">
      <c r="B17715" s="202"/>
    </row>
    <row r="17716" spans="2:2">
      <c r="B17716" s="202"/>
    </row>
    <row r="17717" spans="2:2">
      <c r="B17717" s="202"/>
    </row>
    <row r="17718" spans="2:2">
      <c r="B17718" s="202"/>
    </row>
    <row r="17719" spans="2:2">
      <c r="B17719" s="202"/>
    </row>
    <row r="17720" spans="2:2">
      <c r="B17720" s="202"/>
    </row>
    <row r="17721" spans="2:2">
      <c r="B17721" s="202"/>
    </row>
    <row r="17722" spans="2:2">
      <c r="B17722" s="202"/>
    </row>
    <row r="17723" spans="2:2">
      <c r="B17723" s="202"/>
    </row>
    <row r="17724" spans="2:2">
      <c r="B17724" s="202"/>
    </row>
    <row r="17725" spans="2:2">
      <c r="B17725" s="202"/>
    </row>
    <row r="17726" spans="2:2">
      <c r="B17726" s="202"/>
    </row>
    <row r="17727" spans="2:2">
      <c r="B17727" s="202"/>
    </row>
    <row r="17728" spans="2:2">
      <c r="B17728" s="202"/>
    </row>
    <row r="17729" spans="2:2">
      <c r="B17729" s="202"/>
    </row>
    <row r="17730" spans="2:2">
      <c r="B17730" s="202"/>
    </row>
    <row r="17731" spans="2:2">
      <c r="B17731" s="202"/>
    </row>
    <row r="17732" spans="2:2">
      <c r="B17732" s="202"/>
    </row>
    <row r="17733" spans="2:2">
      <c r="B17733" s="202"/>
    </row>
    <row r="17734" spans="2:2">
      <c r="B17734" s="202"/>
    </row>
    <row r="17735" spans="2:2">
      <c r="B17735" s="202"/>
    </row>
    <row r="17736" spans="2:2">
      <c r="B17736" s="202"/>
    </row>
    <row r="17737" spans="2:2">
      <c r="B17737" s="202"/>
    </row>
    <row r="17738" spans="2:2">
      <c r="B17738" s="202"/>
    </row>
    <row r="17739" spans="2:2">
      <c r="B17739" s="202"/>
    </row>
    <row r="17740" spans="2:2">
      <c r="B17740" s="202"/>
    </row>
    <row r="17741" spans="2:2">
      <c r="B17741" s="202"/>
    </row>
    <row r="17742" spans="2:2">
      <c r="B17742" s="202"/>
    </row>
    <row r="17743" spans="2:2">
      <c r="B17743" s="202"/>
    </row>
    <row r="17744" spans="2:2">
      <c r="B17744" s="202"/>
    </row>
    <row r="17745" spans="2:2">
      <c r="B17745" s="202"/>
    </row>
    <row r="17746" spans="2:2">
      <c r="B17746" s="202"/>
    </row>
    <row r="17747" spans="2:2">
      <c r="B17747" s="202"/>
    </row>
    <row r="17748" spans="2:2">
      <c r="B17748" s="202"/>
    </row>
    <row r="17749" spans="2:2">
      <c r="B17749" s="202"/>
    </row>
    <row r="17750" spans="2:2">
      <c r="B17750" s="202"/>
    </row>
    <row r="17751" spans="2:2">
      <c r="B17751" s="202"/>
    </row>
    <row r="17752" spans="2:2">
      <c r="B17752" s="202"/>
    </row>
    <row r="17753" spans="2:2">
      <c r="B17753" s="202"/>
    </row>
    <row r="17754" spans="2:2">
      <c r="B17754" s="202"/>
    </row>
    <row r="17755" spans="2:2">
      <c r="B17755" s="202"/>
    </row>
    <row r="17756" spans="2:2">
      <c r="B17756" s="202"/>
    </row>
    <row r="17757" spans="2:2">
      <c r="B17757" s="202"/>
    </row>
    <row r="17758" spans="2:2">
      <c r="B17758" s="202"/>
    </row>
    <row r="17759" spans="2:2">
      <c r="B17759" s="202"/>
    </row>
    <row r="17760" spans="2:2">
      <c r="B17760" s="202"/>
    </row>
    <row r="17761" spans="2:2">
      <c r="B17761" s="202"/>
    </row>
    <row r="17762" spans="2:2">
      <c r="B17762" s="202"/>
    </row>
    <row r="17763" spans="2:2">
      <c r="B17763" s="202"/>
    </row>
    <row r="17764" spans="2:2">
      <c r="B17764" s="202"/>
    </row>
    <row r="17765" spans="2:2">
      <c r="B17765" s="202"/>
    </row>
    <row r="17766" spans="2:2">
      <c r="B17766" s="202"/>
    </row>
    <row r="17767" spans="2:2">
      <c r="B17767" s="202"/>
    </row>
    <row r="17768" spans="2:2">
      <c r="B17768" s="202"/>
    </row>
    <row r="17769" spans="2:2">
      <c r="B17769" s="202"/>
    </row>
    <row r="17770" spans="2:2">
      <c r="B17770" s="202"/>
    </row>
    <row r="17771" spans="2:2">
      <c r="B17771" s="202"/>
    </row>
    <row r="17772" spans="2:2">
      <c r="B17772" s="202"/>
    </row>
    <row r="17773" spans="2:2">
      <c r="B17773" s="202"/>
    </row>
    <row r="17774" spans="2:2">
      <c r="B17774" s="202"/>
    </row>
    <row r="17775" spans="2:2">
      <c r="B17775" s="202"/>
    </row>
    <row r="17776" spans="2:2">
      <c r="B17776" s="202"/>
    </row>
    <row r="17777" spans="2:2">
      <c r="B17777" s="202"/>
    </row>
    <row r="17778" spans="2:2">
      <c r="B17778" s="202"/>
    </row>
    <row r="17779" spans="2:2">
      <c r="B17779" s="202"/>
    </row>
    <row r="17780" spans="2:2">
      <c r="B17780" s="202"/>
    </row>
    <row r="17781" spans="2:2">
      <c r="B17781" s="202"/>
    </row>
    <row r="17782" spans="2:2">
      <c r="B17782" s="202"/>
    </row>
    <row r="17783" spans="2:2">
      <c r="B17783" s="202"/>
    </row>
    <row r="17784" spans="2:2">
      <c r="B17784" s="202"/>
    </row>
    <row r="17785" spans="2:2">
      <c r="B17785" s="202"/>
    </row>
    <row r="17786" spans="2:2">
      <c r="B17786" s="202"/>
    </row>
    <row r="17787" spans="2:2">
      <c r="B17787" s="202"/>
    </row>
    <row r="17788" spans="2:2">
      <c r="B17788" s="202"/>
    </row>
    <row r="17789" spans="2:2">
      <c r="B17789" s="202"/>
    </row>
    <row r="17790" spans="2:2">
      <c r="B17790" s="202"/>
    </row>
    <row r="17791" spans="2:2">
      <c r="B17791" s="202"/>
    </row>
    <row r="17792" spans="2:2">
      <c r="B17792" s="202"/>
    </row>
    <row r="17793" spans="2:2">
      <c r="B17793" s="202"/>
    </row>
    <row r="17794" spans="2:2">
      <c r="B17794" s="202"/>
    </row>
    <row r="17795" spans="2:2">
      <c r="B17795" s="202"/>
    </row>
    <row r="17796" spans="2:2">
      <c r="B17796" s="202"/>
    </row>
    <row r="17797" spans="2:2">
      <c r="B17797" s="202"/>
    </row>
    <row r="17798" spans="2:2">
      <c r="B17798" s="202"/>
    </row>
    <row r="17799" spans="2:2">
      <c r="B17799" s="202"/>
    </row>
    <row r="17800" spans="2:2">
      <c r="B17800" s="202"/>
    </row>
    <row r="17801" spans="2:2">
      <c r="B17801" s="202"/>
    </row>
    <row r="17802" spans="2:2">
      <c r="B17802" s="202"/>
    </row>
    <row r="17803" spans="2:2">
      <c r="B17803" s="202"/>
    </row>
    <row r="17804" spans="2:2">
      <c r="B17804" s="202"/>
    </row>
    <row r="17805" spans="2:2">
      <c r="B17805" s="202"/>
    </row>
    <row r="17806" spans="2:2">
      <c r="B17806" s="202"/>
    </row>
    <row r="17807" spans="2:2">
      <c r="B17807" s="202"/>
    </row>
    <row r="17808" spans="2:2">
      <c r="B17808" s="202"/>
    </row>
    <row r="17809" spans="2:2">
      <c r="B17809" s="202"/>
    </row>
    <row r="17810" spans="2:2">
      <c r="B17810" s="202"/>
    </row>
    <row r="17811" spans="2:2">
      <c r="B17811" s="202"/>
    </row>
    <row r="17812" spans="2:2">
      <c r="B17812" s="202"/>
    </row>
    <row r="17813" spans="2:2">
      <c r="B17813" s="202"/>
    </row>
    <row r="17814" spans="2:2">
      <c r="B17814" s="202"/>
    </row>
    <row r="17815" spans="2:2">
      <c r="B17815" s="202"/>
    </row>
    <row r="17816" spans="2:2">
      <c r="B17816" s="202"/>
    </row>
    <row r="17817" spans="2:2">
      <c r="B17817" s="202"/>
    </row>
    <row r="17818" spans="2:2">
      <c r="B17818" s="202"/>
    </row>
    <row r="17819" spans="2:2">
      <c r="B17819" s="202"/>
    </row>
    <row r="17820" spans="2:2">
      <c r="B17820" s="202"/>
    </row>
    <row r="17821" spans="2:2">
      <c r="B17821" s="202"/>
    </row>
    <row r="17822" spans="2:2">
      <c r="B17822" s="202"/>
    </row>
    <row r="17823" spans="2:2">
      <c r="B17823" s="202"/>
    </row>
    <row r="17824" spans="2:2">
      <c r="B17824" s="202"/>
    </row>
    <row r="17825" spans="2:2">
      <c r="B17825" s="202"/>
    </row>
    <row r="17826" spans="2:2">
      <c r="B17826" s="202"/>
    </row>
    <row r="17827" spans="2:2">
      <c r="B17827" s="202"/>
    </row>
    <row r="17828" spans="2:2">
      <c r="B17828" s="202"/>
    </row>
    <row r="17829" spans="2:2">
      <c r="B17829" s="202"/>
    </row>
    <row r="17830" spans="2:2">
      <c r="B17830" s="202"/>
    </row>
    <row r="17831" spans="2:2">
      <c r="B17831" s="202"/>
    </row>
    <row r="17832" spans="2:2">
      <c r="B17832" s="202"/>
    </row>
    <row r="17833" spans="2:2">
      <c r="B17833" s="202"/>
    </row>
    <row r="17834" spans="2:2">
      <c r="B17834" s="202"/>
    </row>
    <row r="17835" spans="2:2">
      <c r="B17835" s="202"/>
    </row>
    <row r="17836" spans="2:2">
      <c r="B17836" s="202"/>
    </row>
    <row r="17837" spans="2:2">
      <c r="B17837" s="202"/>
    </row>
    <row r="17838" spans="2:2">
      <c r="B17838" s="202"/>
    </row>
    <row r="17839" spans="2:2">
      <c r="B17839" s="202"/>
    </row>
    <row r="17840" spans="2:2">
      <c r="B17840" s="202"/>
    </row>
    <row r="17841" spans="2:2">
      <c r="B17841" s="202"/>
    </row>
    <row r="17842" spans="2:2">
      <c r="B17842" s="202"/>
    </row>
    <row r="17843" spans="2:2">
      <c r="B17843" s="202"/>
    </row>
    <row r="17844" spans="2:2">
      <c r="B17844" s="202"/>
    </row>
    <row r="17845" spans="2:2">
      <c r="B17845" s="202"/>
    </row>
    <row r="17846" spans="2:2">
      <c r="B17846" s="202"/>
    </row>
    <row r="17847" spans="2:2">
      <c r="B17847" s="202"/>
    </row>
    <row r="17848" spans="2:2">
      <c r="B17848" s="202"/>
    </row>
    <row r="17849" spans="2:2">
      <c r="B17849" s="202"/>
    </row>
    <row r="17850" spans="2:2">
      <c r="B17850" s="202"/>
    </row>
    <row r="17851" spans="2:2">
      <c r="B17851" s="202"/>
    </row>
    <row r="17852" spans="2:2">
      <c r="B17852" s="202"/>
    </row>
    <row r="17853" spans="2:2">
      <c r="B17853" s="202"/>
    </row>
    <row r="17854" spans="2:2">
      <c r="B17854" s="202"/>
    </row>
    <row r="17855" spans="2:2">
      <c r="B17855" s="202"/>
    </row>
    <row r="17856" spans="2:2">
      <c r="B17856" s="202"/>
    </row>
    <row r="17857" spans="2:2">
      <c r="B17857" s="202"/>
    </row>
    <row r="17858" spans="2:2">
      <c r="B17858" s="202"/>
    </row>
    <row r="17859" spans="2:2">
      <c r="B17859" s="202"/>
    </row>
    <row r="17860" spans="2:2">
      <c r="B17860" s="202"/>
    </row>
    <row r="17861" spans="2:2">
      <c r="B17861" s="202"/>
    </row>
    <row r="17862" spans="2:2">
      <c r="B17862" s="202"/>
    </row>
    <row r="17863" spans="2:2">
      <c r="B17863" s="202"/>
    </row>
    <row r="17864" spans="2:2">
      <c r="B17864" s="202"/>
    </row>
    <row r="17865" spans="2:2">
      <c r="B17865" s="202"/>
    </row>
    <row r="17866" spans="2:2">
      <c r="B17866" s="202"/>
    </row>
    <row r="17867" spans="2:2">
      <c r="B17867" s="202"/>
    </row>
    <row r="17868" spans="2:2">
      <c r="B17868" s="202"/>
    </row>
    <row r="17869" spans="2:2">
      <c r="B17869" s="202"/>
    </row>
    <row r="17870" spans="2:2">
      <c r="B17870" s="202"/>
    </row>
    <row r="17871" spans="2:2">
      <c r="B17871" s="202"/>
    </row>
    <row r="17872" spans="2:2">
      <c r="B17872" s="202"/>
    </row>
    <row r="17873" spans="2:2">
      <c r="B17873" s="202"/>
    </row>
    <row r="17874" spans="2:2">
      <c r="B17874" s="202"/>
    </row>
    <row r="17875" spans="2:2">
      <c r="B17875" s="202"/>
    </row>
    <row r="17876" spans="2:2">
      <c r="B17876" s="202"/>
    </row>
    <row r="17877" spans="2:2">
      <c r="B17877" s="202"/>
    </row>
    <row r="17878" spans="2:2">
      <c r="B17878" s="202"/>
    </row>
    <row r="17879" spans="2:2">
      <c r="B17879" s="202"/>
    </row>
    <row r="17880" spans="2:2">
      <c r="B17880" s="202"/>
    </row>
    <row r="17881" spans="2:2">
      <c r="B17881" s="202"/>
    </row>
    <row r="17882" spans="2:2">
      <c r="B17882" s="202"/>
    </row>
    <row r="17883" spans="2:2">
      <c r="B17883" s="202"/>
    </row>
    <row r="17884" spans="2:2">
      <c r="B17884" s="202"/>
    </row>
    <row r="17885" spans="2:2">
      <c r="B17885" s="202"/>
    </row>
    <row r="17886" spans="2:2">
      <c r="B17886" s="202"/>
    </row>
    <row r="17887" spans="2:2">
      <c r="B17887" s="202"/>
    </row>
    <row r="17888" spans="2:2">
      <c r="B17888" s="202"/>
    </row>
    <row r="17889" spans="2:2">
      <c r="B17889" s="202"/>
    </row>
    <row r="17890" spans="2:2">
      <c r="B17890" s="202"/>
    </row>
    <row r="17891" spans="2:2">
      <c r="B17891" s="202"/>
    </row>
    <row r="17892" spans="2:2">
      <c r="B17892" s="202"/>
    </row>
    <row r="17893" spans="2:2">
      <c r="B17893" s="202"/>
    </row>
    <row r="17894" spans="2:2">
      <c r="B17894" s="202"/>
    </row>
    <row r="17895" spans="2:2">
      <c r="B17895" s="202"/>
    </row>
    <row r="17896" spans="2:2">
      <c r="B17896" s="202"/>
    </row>
    <row r="17897" spans="2:2">
      <c r="B17897" s="202"/>
    </row>
    <row r="17898" spans="2:2">
      <c r="B17898" s="202"/>
    </row>
    <row r="17899" spans="2:2">
      <c r="B17899" s="202"/>
    </row>
    <row r="17900" spans="2:2">
      <c r="B17900" s="202"/>
    </row>
    <row r="17901" spans="2:2">
      <c r="B17901" s="202"/>
    </row>
    <row r="17902" spans="2:2">
      <c r="B17902" s="202"/>
    </row>
    <row r="17903" spans="2:2">
      <c r="B17903" s="202"/>
    </row>
    <row r="17904" spans="2:2">
      <c r="B17904" s="202"/>
    </row>
    <row r="17905" spans="2:2">
      <c r="B17905" s="202"/>
    </row>
    <row r="17906" spans="2:2">
      <c r="B17906" s="202"/>
    </row>
    <row r="17907" spans="2:2">
      <c r="B17907" s="202"/>
    </row>
    <row r="17908" spans="2:2">
      <c r="B17908" s="202"/>
    </row>
    <row r="17909" spans="2:2">
      <c r="B17909" s="202"/>
    </row>
    <row r="17910" spans="2:2">
      <c r="B17910" s="202"/>
    </row>
    <row r="17911" spans="2:2">
      <c r="B17911" s="202"/>
    </row>
    <row r="17912" spans="2:2">
      <c r="B17912" s="202"/>
    </row>
    <row r="17913" spans="2:2">
      <c r="B17913" s="202"/>
    </row>
    <row r="17914" spans="2:2">
      <c r="B17914" s="202"/>
    </row>
    <row r="17915" spans="2:2">
      <c r="B17915" s="202"/>
    </row>
    <row r="17916" spans="2:2">
      <c r="B17916" s="202"/>
    </row>
    <row r="17917" spans="2:2">
      <c r="B17917" s="202"/>
    </row>
    <row r="17918" spans="2:2">
      <c r="B17918" s="202"/>
    </row>
    <row r="17919" spans="2:2">
      <c r="B17919" s="202"/>
    </row>
    <row r="17920" spans="2:2">
      <c r="B17920" s="202"/>
    </row>
    <row r="17921" spans="2:2">
      <c r="B17921" s="202"/>
    </row>
    <row r="17922" spans="2:2">
      <c r="B17922" s="202"/>
    </row>
    <row r="17923" spans="2:2">
      <c r="B17923" s="202"/>
    </row>
    <row r="17924" spans="2:2">
      <c r="B17924" s="202"/>
    </row>
    <row r="17925" spans="2:2">
      <c r="B17925" s="202"/>
    </row>
    <row r="17926" spans="2:2">
      <c r="B17926" s="202"/>
    </row>
    <row r="17927" spans="2:2">
      <c r="B17927" s="202"/>
    </row>
    <row r="17928" spans="2:2">
      <c r="B17928" s="202"/>
    </row>
    <row r="17929" spans="2:2">
      <c r="B17929" s="202"/>
    </row>
    <row r="17930" spans="2:2">
      <c r="B17930" s="202"/>
    </row>
    <row r="17931" spans="2:2">
      <c r="B17931" s="202"/>
    </row>
    <row r="17932" spans="2:2">
      <c r="B17932" s="202"/>
    </row>
    <row r="17933" spans="2:2">
      <c r="B17933" s="202"/>
    </row>
    <row r="17934" spans="2:2">
      <c r="B17934" s="202"/>
    </row>
    <row r="17935" spans="2:2">
      <c r="B17935" s="202"/>
    </row>
    <row r="17936" spans="2:2">
      <c r="B17936" s="202"/>
    </row>
    <row r="17937" spans="2:2">
      <c r="B17937" s="202"/>
    </row>
    <row r="17938" spans="2:2">
      <c r="B17938" s="202"/>
    </row>
    <row r="17939" spans="2:2">
      <c r="B17939" s="202"/>
    </row>
    <row r="17940" spans="2:2">
      <c r="B17940" s="202"/>
    </row>
    <row r="17941" spans="2:2">
      <c r="B17941" s="202"/>
    </row>
    <row r="17942" spans="2:2">
      <c r="B17942" s="202"/>
    </row>
    <row r="17943" spans="2:2">
      <c r="B17943" s="202"/>
    </row>
    <row r="17944" spans="2:2">
      <c r="B17944" s="202"/>
    </row>
    <row r="17945" spans="2:2">
      <c r="B17945" s="202"/>
    </row>
    <row r="17946" spans="2:2">
      <c r="B17946" s="202"/>
    </row>
    <row r="17947" spans="2:2">
      <c r="B17947" s="202"/>
    </row>
    <row r="17948" spans="2:2">
      <c r="B17948" s="202"/>
    </row>
    <row r="17949" spans="2:2">
      <c r="B17949" s="202"/>
    </row>
    <row r="17950" spans="2:2">
      <c r="B17950" s="202"/>
    </row>
    <row r="17951" spans="2:2">
      <c r="B17951" s="202"/>
    </row>
    <row r="17952" spans="2:2">
      <c r="B17952" s="202"/>
    </row>
    <row r="17953" spans="2:2">
      <c r="B17953" s="202"/>
    </row>
    <row r="17954" spans="2:2">
      <c r="B17954" s="202"/>
    </row>
    <row r="17955" spans="2:2">
      <c r="B17955" s="202"/>
    </row>
    <row r="17956" spans="2:2">
      <c r="B17956" s="202"/>
    </row>
    <row r="17957" spans="2:2">
      <c r="B17957" s="202"/>
    </row>
    <row r="17958" spans="2:2">
      <c r="B17958" s="202"/>
    </row>
    <row r="17959" spans="2:2">
      <c r="B17959" s="202"/>
    </row>
    <row r="17960" spans="2:2">
      <c r="B17960" s="202"/>
    </row>
    <row r="17961" spans="2:2">
      <c r="B17961" s="202"/>
    </row>
    <row r="17962" spans="2:2">
      <c r="B17962" s="202"/>
    </row>
    <row r="17963" spans="2:2">
      <c r="B17963" s="202"/>
    </row>
    <row r="17964" spans="2:2">
      <c r="B17964" s="202"/>
    </row>
    <row r="17965" spans="2:2">
      <c r="B17965" s="202"/>
    </row>
    <row r="17966" spans="2:2">
      <c r="B17966" s="202"/>
    </row>
    <row r="17967" spans="2:2">
      <c r="B17967" s="202"/>
    </row>
    <row r="17968" spans="2:2">
      <c r="B17968" s="202"/>
    </row>
    <row r="17969" spans="2:2">
      <c r="B17969" s="202"/>
    </row>
    <row r="17970" spans="2:2">
      <c r="B17970" s="202"/>
    </row>
    <row r="17971" spans="2:2">
      <c r="B17971" s="202"/>
    </row>
    <row r="17972" spans="2:2">
      <c r="B17972" s="202"/>
    </row>
    <row r="17973" spans="2:2">
      <c r="B17973" s="202"/>
    </row>
    <row r="17974" spans="2:2">
      <c r="B17974" s="202"/>
    </row>
    <row r="17975" spans="2:2">
      <c r="B17975" s="202"/>
    </row>
    <row r="17976" spans="2:2">
      <c r="B17976" s="202"/>
    </row>
    <row r="17977" spans="2:2">
      <c r="B17977" s="202"/>
    </row>
    <row r="17978" spans="2:2">
      <c r="B17978" s="202"/>
    </row>
    <row r="17979" spans="2:2">
      <c r="B17979" s="202"/>
    </row>
    <row r="17980" spans="2:2">
      <c r="B17980" s="202"/>
    </row>
    <row r="17981" spans="2:2">
      <c r="B17981" s="202"/>
    </row>
    <row r="17982" spans="2:2">
      <c r="B17982" s="202"/>
    </row>
    <row r="17983" spans="2:2">
      <c r="B17983" s="202"/>
    </row>
    <row r="17984" spans="2:2">
      <c r="B17984" s="202"/>
    </row>
    <row r="17985" spans="2:2">
      <c r="B17985" s="202"/>
    </row>
    <row r="17986" spans="2:2">
      <c r="B17986" s="202"/>
    </row>
    <row r="17987" spans="2:2">
      <c r="B17987" s="202"/>
    </row>
    <row r="17988" spans="2:2">
      <c r="B17988" s="202"/>
    </row>
    <row r="17989" spans="2:2">
      <c r="B17989" s="202"/>
    </row>
    <row r="17990" spans="2:2">
      <c r="B17990" s="202"/>
    </row>
    <row r="17991" spans="2:2">
      <c r="B17991" s="202"/>
    </row>
    <row r="17992" spans="2:2">
      <c r="B17992" s="202"/>
    </row>
    <row r="17993" spans="2:2">
      <c r="B17993" s="202"/>
    </row>
    <row r="17994" spans="2:2">
      <c r="B17994" s="202"/>
    </row>
    <row r="17995" spans="2:2">
      <c r="B17995" s="202"/>
    </row>
    <row r="17996" spans="2:2">
      <c r="B17996" s="202"/>
    </row>
    <row r="17997" spans="2:2">
      <c r="B17997" s="202"/>
    </row>
    <row r="17998" spans="2:2">
      <c r="B17998" s="202"/>
    </row>
    <row r="17999" spans="2:2">
      <c r="B17999" s="202"/>
    </row>
    <row r="18000" spans="2:2">
      <c r="B18000" s="202"/>
    </row>
    <row r="18001" spans="2:2">
      <c r="B18001" s="202"/>
    </row>
    <row r="18002" spans="2:2">
      <c r="B18002" s="202"/>
    </row>
    <row r="18003" spans="2:2">
      <c r="B18003" s="202"/>
    </row>
    <row r="18004" spans="2:2">
      <c r="B18004" s="202"/>
    </row>
    <row r="18005" spans="2:2">
      <c r="B18005" s="202"/>
    </row>
    <row r="18006" spans="2:2">
      <c r="B18006" s="202"/>
    </row>
    <row r="18007" spans="2:2">
      <c r="B18007" s="202"/>
    </row>
    <row r="18008" spans="2:2">
      <c r="B18008" s="202"/>
    </row>
    <row r="18009" spans="2:2">
      <c r="B18009" s="202"/>
    </row>
    <row r="18010" spans="2:2">
      <c r="B18010" s="202"/>
    </row>
    <row r="18011" spans="2:2">
      <c r="B18011" s="202"/>
    </row>
    <row r="18012" spans="2:2">
      <c r="B18012" s="202"/>
    </row>
    <row r="18013" spans="2:2">
      <c r="B18013" s="202"/>
    </row>
    <row r="18014" spans="2:2">
      <c r="B18014" s="202"/>
    </row>
    <row r="18015" spans="2:2">
      <c r="B18015" s="202"/>
    </row>
    <row r="18016" spans="2:2">
      <c r="B18016" s="202"/>
    </row>
    <row r="18017" spans="2:2">
      <c r="B18017" s="202"/>
    </row>
    <row r="18018" spans="2:2">
      <c r="B18018" s="202"/>
    </row>
    <row r="18019" spans="2:2">
      <c r="B18019" s="202"/>
    </row>
    <row r="18020" spans="2:2">
      <c r="B18020" s="202"/>
    </row>
    <row r="18021" spans="2:2">
      <c r="B18021" s="202"/>
    </row>
    <row r="18022" spans="2:2">
      <c r="B18022" s="202"/>
    </row>
    <row r="18023" spans="2:2">
      <c r="B18023" s="202"/>
    </row>
    <row r="18024" spans="2:2">
      <c r="B18024" s="202"/>
    </row>
    <row r="18025" spans="2:2">
      <c r="B18025" s="202"/>
    </row>
    <row r="18026" spans="2:2">
      <c r="B18026" s="202"/>
    </row>
    <row r="18027" spans="2:2">
      <c r="B18027" s="202"/>
    </row>
    <row r="18028" spans="2:2">
      <c r="B18028" s="202"/>
    </row>
    <row r="18029" spans="2:2">
      <c r="B18029" s="202"/>
    </row>
    <row r="18030" spans="2:2">
      <c r="B18030" s="202"/>
    </row>
    <row r="18031" spans="2:2">
      <c r="B18031" s="202"/>
    </row>
    <row r="18032" spans="2:2">
      <c r="B18032" s="202"/>
    </row>
    <row r="18033" spans="2:2">
      <c r="B18033" s="202"/>
    </row>
    <row r="18034" spans="2:2">
      <c r="B18034" s="202"/>
    </row>
    <row r="18035" spans="2:2">
      <c r="B18035" s="202"/>
    </row>
    <row r="18036" spans="2:2">
      <c r="B18036" s="202"/>
    </row>
    <row r="18037" spans="2:2">
      <c r="B18037" s="202"/>
    </row>
    <row r="18038" spans="2:2">
      <c r="B18038" s="202"/>
    </row>
    <row r="18039" spans="2:2">
      <c r="B18039" s="202"/>
    </row>
    <row r="18040" spans="2:2">
      <c r="B18040" s="202"/>
    </row>
    <row r="18041" spans="2:2">
      <c r="B18041" s="202"/>
    </row>
    <row r="18042" spans="2:2">
      <c r="B18042" s="202"/>
    </row>
    <row r="18043" spans="2:2">
      <c r="B18043" s="202"/>
    </row>
    <row r="18044" spans="2:2">
      <c r="B18044" s="202"/>
    </row>
    <row r="18045" spans="2:2">
      <c r="B18045" s="202"/>
    </row>
    <row r="18046" spans="2:2">
      <c r="B18046" s="202"/>
    </row>
    <row r="18047" spans="2:2">
      <c r="B18047" s="202"/>
    </row>
    <row r="18048" spans="2:2">
      <c r="B18048" s="202"/>
    </row>
    <row r="18049" spans="2:2">
      <c r="B18049" s="202"/>
    </row>
    <row r="18050" spans="2:2">
      <c r="B18050" s="202"/>
    </row>
    <row r="18051" spans="2:2">
      <c r="B18051" s="202"/>
    </row>
    <row r="18052" spans="2:2">
      <c r="B18052" s="202"/>
    </row>
    <row r="18053" spans="2:2">
      <c r="B18053" s="202"/>
    </row>
    <row r="18054" spans="2:2">
      <c r="B18054" s="202"/>
    </row>
    <row r="18055" spans="2:2">
      <c r="B18055" s="202"/>
    </row>
    <row r="18056" spans="2:2">
      <c r="B18056" s="202"/>
    </row>
    <row r="18057" spans="2:2">
      <c r="B18057" s="202"/>
    </row>
    <row r="18058" spans="2:2">
      <c r="B18058" s="202"/>
    </row>
    <row r="18059" spans="2:2">
      <c r="B18059" s="202"/>
    </row>
    <row r="18060" spans="2:2">
      <c r="B18060" s="202"/>
    </row>
    <row r="18061" spans="2:2">
      <c r="B18061" s="202"/>
    </row>
    <row r="18062" spans="2:2">
      <c r="B18062" s="202"/>
    </row>
    <row r="18063" spans="2:2">
      <c r="B18063" s="202"/>
    </row>
    <row r="18064" spans="2:2">
      <c r="B18064" s="202"/>
    </row>
    <row r="18065" spans="2:2">
      <c r="B18065" s="202"/>
    </row>
    <row r="18066" spans="2:2">
      <c r="B18066" s="202"/>
    </row>
    <row r="18067" spans="2:2">
      <c r="B18067" s="202"/>
    </row>
    <row r="18068" spans="2:2">
      <c r="B18068" s="202"/>
    </row>
    <row r="18069" spans="2:2">
      <c r="B18069" s="202"/>
    </row>
    <row r="18070" spans="2:2">
      <c r="B18070" s="202"/>
    </row>
    <row r="18071" spans="2:2">
      <c r="B18071" s="202"/>
    </row>
    <row r="18072" spans="2:2">
      <c r="B18072" s="202"/>
    </row>
    <row r="18073" spans="2:2">
      <c r="B18073" s="202"/>
    </row>
    <row r="18074" spans="2:2">
      <c r="B18074" s="202"/>
    </row>
    <row r="18075" spans="2:2">
      <c r="B18075" s="202"/>
    </row>
    <row r="18076" spans="2:2">
      <c r="B18076" s="202"/>
    </row>
    <row r="18077" spans="2:2">
      <c r="B18077" s="202"/>
    </row>
    <row r="18078" spans="2:2">
      <c r="B18078" s="202"/>
    </row>
    <row r="18079" spans="2:2">
      <c r="B18079" s="202"/>
    </row>
    <row r="18080" spans="2:2">
      <c r="B18080" s="202"/>
    </row>
    <row r="18081" spans="2:2">
      <c r="B18081" s="202"/>
    </row>
    <row r="18082" spans="2:2">
      <c r="B18082" s="202"/>
    </row>
    <row r="18083" spans="2:2">
      <c r="B18083" s="202"/>
    </row>
    <row r="18084" spans="2:2">
      <c r="B18084" s="202"/>
    </row>
    <row r="18085" spans="2:2">
      <c r="B18085" s="202"/>
    </row>
    <row r="18086" spans="2:2">
      <c r="B18086" s="202"/>
    </row>
    <row r="18087" spans="2:2">
      <c r="B18087" s="202"/>
    </row>
    <row r="18088" spans="2:2">
      <c r="B18088" s="202"/>
    </row>
    <row r="18089" spans="2:2">
      <c r="B18089" s="202"/>
    </row>
    <row r="18090" spans="2:2">
      <c r="B18090" s="202"/>
    </row>
    <row r="18091" spans="2:2">
      <c r="B18091" s="202"/>
    </row>
    <row r="18092" spans="2:2">
      <c r="B18092" s="202"/>
    </row>
    <row r="18093" spans="2:2">
      <c r="B18093" s="202"/>
    </row>
    <row r="18094" spans="2:2">
      <c r="B18094" s="202"/>
    </row>
    <row r="18095" spans="2:2">
      <c r="B18095" s="202"/>
    </row>
    <row r="18096" spans="2:2">
      <c r="B18096" s="202"/>
    </row>
    <row r="18097" spans="2:2">
      <c r="B18097" s="202"/>
    </row>
    <row r="18098" spans="2:2">
      <c r="B18098" s="202"/>
    </row>
    <row r="18099" spans="2:2">
      <c r="B18099" s="202"/>
    </row>
    <row r="18100" spans="2:2">
      <c r="B18100" s="202"/>
    </row>
    <row r="18101" spans="2:2">
      <c r="B18101" s="202"/>
    </row>
    <row r="18102" spans="2:2">
      <c r="B18102" s="202"/>
    </row>
    <row r="18103" spans="2:2">
      <c r="B18103" s="202"/>
    </row>
    <row r="18104" spans="2:2">
      <c r="B18104" s="202"/>
    </row>
    <row r="18105" spans="2:2">
      <c r="B18105" s="202"/>
    </row>
    <row r="18106" spans="2:2">
      <c r="B18106" s="202"/>
    </row>
    <row r="18107" spans="2:2">
      <c r="B18107" s="202"/>
    </row>
    <row r="18108" spans="2:2">
      <c r="B18108" s="202"/>
    </row>
    <row r="18109" spans="2:2">
      <c r="B18109" s="202"/>
    </row>
    <row r="18110" spans="2:2">
      <c r="B18110" s="202"/>
    </row>
    <row r="18111" spans="2:2">
      <c r="B18111" s="202"/>
    </row>
    <row r="18112" spans="2:2">
      <c r="B18112" s="202"/>
    </row>
    <row r="18113" spans="2:2">
      <c r="B18113" s="202"/>
    </row>
    <row r="18114" spans="2:2">
      <c r="B18114" s="202"/>
    </row>
    <row r="18115" spans="2:2">
      <c r="B18115" s="202"/>
    </row>
    <row r="18116" spans="2:2">
      <c r="B18116" s="202"/>
    </row>
    <row r="18117" spans="2:2">
      <c r="B18117" s="202"/>
    </row>
    <row r="18118" spans="2:2">
      <c r="B18118" s="202"/>
    </row>
    <row r="18119" spans="2:2">
      <c r="B18119" s="202"/>
    </row>
    <row r="18120" spans="2:2">
      <c r="B18120" s="202"/>
    </row>
    <row r="18121" spans="2:2">
      <c r="B18121" s="202"/>
    </row>
    <row r="18122" spans="2:2">
      <c r="B18122" s="202"/>
    </row>
    <row r="18123" spans="2:2">
      <c r="B18123" s="202"/>
    </row>
    <row r="18124" spans="2:2">
      <c r="B18124" s="202"/>
    </row>
    <row r="18125" spans="2:2">
      <c r="B18125" s="202"/>
    </row>
    <row r="18126" spans="2:2">
      <c r="B18126" s="202"/>
    </row>
    <row r="18127" spans="2:2">
      <c r="B18127" s="202"/>
    </row>
    <row r="18128" spans="2:2">
      <c r="B18128" s="202"/>
    </row>
    <row r="18129" spans="2:2">
      <c r="B18129" s="202"/>
    </row>
    <row r="18130" spans="2:2">
      <c r="B18130" s="202"/>
    </row>
    <row r="18131" spans="2:2">
      <c r="B18131" s="202"/>
    </row>
    <row r="18132" spans="2:2">
      <c r="B18132" s="202"/>
    </row>
    <row r="18133" spans="2:2">
      <c r="B18133" s="202"/>
    </row>
    <row r="18134" spans="2:2">
      <c r="B18134" s="202"/>
    </row>
    <row r="18135" spans="2:2">
      <c r="B18135" s="202"/>
    </row>
    <row r="18136" spans="2:2">
      <c r="B18136" s="202"/>
    </row>
    <row r="18137" spans="2:2">
      <c r="B18137" s="202"/>
    </row>
    <row r="18138" spans="2:2">
      <c r="B18138" s="202"/>
    </row>
    <row r="18139" spans="2:2">
      <c r="B18139" s="202"/>
    </row>
    <row r="18140" spans="2:2">
      <c r="B18140" s="202"/>
    </row>
    <row r="18141" spans="2:2">
      <c r="B18141" s="202"/>
    </row>
    <row r="18142" spans="2:2">
      <c r="B18142" s="202"/>
    </row>
    <row r="18143" spans="2:2">
      <c r="B18143" s="202"/>
    </row>
    <row r="18144" spans="2:2">
      <c r="B18144" s="202"/>
    </row>
    <row r="18145" spans="2:2">
      <c r="B18145" s="202"/>
    </row>
    <row r="18146" spans="2:2">
      <c r="B18146" s="202"/>
    </row>
    <row r="18147" spans="2:2">
      <c r="B18147" s="202"/>
    </row>
    <row r="18148" spans="2:2">
      <c r="B18148" s="202"/>
    </row>
    <row r="18149" spans="2:2">
      <c r="B18149" s="202"/>
    </row>
    <row r="18150" spans="2:2">
      <c r="B18150" s="202"/>
    </row>
    <row r="18151" spans="2:2">
      <c r="B18151" s="202"/>
    </row>
    <row r="18152" spans="2:2">
      <c r="B18152" s="202"/>
    </row>
    <row r="18153" spans="2:2">
      <c r="B18153" s="202"/>
    </row>
    <row r="18154" spans="2:2">
      <c r="B18154" s="202"/>
    </row>
    <row r="18155" spans="2:2">
      <c r="B18155" s="202"/>
    </row>
    <row r="18156" spans="2:2">
      <c r="B18156" s="202"/>
    </row>
    <row r="18157" spans="2:2">
      <c r="B18157" s="202"/>
    </row>
    <row r="18158" spans="2:2">
      <c r="B18158" s="202"/>
    </row>
    <row r="18159" spans="2:2">
      <c r="B18159" s="202"/>
    </row>
    <row r="18160" spans="2:2">
      <c r="B18160" s="202"/>
    </row>
    <row r="18161" spans="2:2">
      <c r="B18161" s="202"/>
    </row>
    <row r="18162" spans="2:2">
      <c r="B18162" s="202"/>
    </row>
    <row r="18163" spans="2:2">
      <c r="B18163" s="202"/>
    </row>
    <row r="18164" spans="2:2">
      <c r="B18164" s="202"/>
    </row>
    <row r="18165" spans="2:2">
      <c r="B18165" s="202"/>
    </row>
    <row r="18166" spans="2:2">
      <c r="B18166" s="202"/>
    </row>
    <row r="18167" spans="2:2">
      <c r="B18167" s="202"/>
    </row>
    <row r="18168" spans="2:2">
      <c r="B18168" s="202"/>
    </row>
    <row r="18169" spans="2:2">
      <c r="B18169" s="202"/>
    </row>
    <row r="18170" spans="2:2">
      <c r="B18170" s="202"/>
    </row>
    <row r="18171" spans="2:2">
      <c r="B18171" s="202"/>
    </row>
    <row r="18172" spans="2:2">
      <c r="B18172" s="202"/>
    </row>
    <row r="18173" spans="2:2">
      <c r="B18173" s="202"/>
    </row>
    <row r="18174" spans="2:2">
      <c r="B18174" s="202"/>
    </row>
    <row r="18175" spans="2:2">
      <c r="B18175" s="202"/>
    </row>
    <row r="18176" spans="2:2">
      <c r="B18176" s="202"/>
    </row>
    <row r="18177" spans="2:2">
      <c r="B18177" s="202"/>
    </row>
    <row r="18178" spans="2:2">
      <c r="B18178" s="202"/>
    </row>
    <row r="18179" spans="2:2">
      <c r="B18179" s="202"/>
    </row>
    <row r="18180" spans="2:2">
      <c r="B18180" s="202"/>
    </row>
    <row r="18181" spans="2:2">
      <c r="B18181" s="202"/>
    </row>
    <row r="18182" spans="2:2">
      <c r="B18182" s="202"/>
    </row>
    <row r="18183" spans="2:2">
      <c r="B18183" s="202"/>
    </row>
    <row r="18184" spans="2:2">
      <c r="B18184" s="202"/>
    </row>
    <row r="18185" spans="2:2">
      <c r="B18185" s="202"/>
    </row>
    <row r="18186" spans="2:2">
      <c r="B18186" s="202"/>
    </row>
    <row r="18187" spans="2:2">
      <c r="B18187" s="202"/>
    </row>
    <row r="18188" spans="2:2">
      <c r="B18188" s="202"/>
    </row>
    <row r="18189" spans="2:2">
      <c r="B18189" s="202"/>
    </row>
    <row r="18190" spans="2:2">
      <c r="B18190" s="202"/>
    </row>
    <row r="18191" spans="2:2">
      <c r="B18191" s="202"/>
    </row>
    <row r="18192" spans="2:2">
      <c r="B18192" s="202"/>
    </row>
    <row r="18193" spans="2:2">
      <c r="B18193" s="202"/>
    </row>
    <row r="18194" spans="2:2">
      <c r="B18194" s="202"/>
    </row>
    <row r="18195" spans="2:2">
      <c r="B18195" s="202"/>
    </row>
    <row r="18196" spans="2:2">
      <c r="B18196" s="202"/>
    </row>
    <row r="18197" spans="2:2">
      <c r="B18197" s="202"/>
    </row>
    <row r="18198" spans="2:2">
      <c r="B18198" s="202"/>
    </row>
    <row r="18199" spans="2:2">
      <c r="B18199" s="202"/>
    </row>
    <row r="18200" spans="2:2">
      <c r="B18200" s="202"/>
    </row>
    <row r="18201" spans="2:2">
      <c r="B18201" s="202"/>
    </row>
    <row r="18202" spans="2:2">
      <c r="B18202" s="202"/>
    </row>
    <row r="18203" spans="2:2">
      <c r="B18203" s="202"/>
    </row>
    <row r="18204" spans="2:2">
      <c r="B18204" s="202"/>
    </row>
    <row r="18205" spans="2:2">
      <c r="B18205" s="202"/>
    </row>
    <row r="18206" spans="2:2">
      <c r="B18206" s="202"/>
    </row>
    <row r="18207" spans="2:2">
      <c r="B18207" s="202"/>
    </row>
    <row r="18208" spans="2:2">
      <c r="B18208" s="202"/>
    </row>
    <row r="18209" spans="2:2">
      <c r="B18209" s="202"/>
    </row>
    <row r="18210" spans="2:2">
      <c r="B18210" s="202"/>
    </row>
    <row r="18211" spans="2:2">
      <c r="B18211" s="202"/>
    </row>
    <row r="18212" spans="2:2">
      <c r="B18212" s="202"/>
    </row>
    <row r="18213" spans="2:2">
      <c r="B18213" s="202"/>
    </row>
    <row r="18214" spans="2:2">
      <c r="B18214" s="202"/>
    </row>
    <row r="18215" spans="2:2">
      <c r="B18215" s="202"/>
    </row>
    <row r="18216" spans="2:2">
      <c r="B18216" s="202"/>
    </row>
    <row r="18217" spans="2:2">
      <c r="B18217" s="202"/>
    </row>
    <row r="18218" spans="2:2">
      <c r="B18218" s="202"/>
    </row>
    <row r="18219" spans="2:2">
      <c r="B18219" s="202"/>
    </row>
    <row r="18220" spans="2:2">
      <c r="B18220" s="202"/>
    </row>
    <row r="18221" spans="2:2">
      <c r="B18221" s="202"/>
    </row>
    <row r="18222" spans="2:2">
      <c r="B18222" s="202"/>
    </row>
    <row r="18223" spans="2:2">
      <c r="B18223" s="202"/>
    </row>
    <row r="18224" spans="2:2">
      <c r="B18224" s="202"/>
    </row>
    <row r="18225" spans="2:2">
      <c r="B18225" s="202"/>
    </row>
    <row r="18226" spans="2:2">
      <c r="B18226" s="202"/>
    </row>
    <row r="18227" spans="2:2">
      <c r="B18227" s="202"/>
    </row>
    <row r="18228" spans="2:2">
      <c r="B18228" s="202"/>
    </row>
    <row r="18229" spans="2:2">
      <c r="B18229" s="202"/>
    </row>
    <row r="18230" spans="2:2">
      <c r="B18230" s="202"/>
    </row>
    <row r="18231" spans="2:2">
      <c r="B18231" s="202"/>
    </row>
    <row r="18232" spans="2:2">
      <c r="B18232" s="202"/>
    </row>
    <row r="18233" spans="2:2">
      <c r="B18233" s="202"/>
    </row>
    <row r="18234" spans="2:2">
      <c r="B18234" s="202"/>
    </row>
    <row r="18235" spans="2:2">
      <c r="B18235" s="202"/>
    </row>
    <row r="18236" spans="2:2">
      <c r="B18236" s="202"/>
    </row>
    <row r="18237" spans="2:2">
      <c r="B18237" s="202"/>
    </row>
    <row r="18238" spans="2:2">
      <c r="B18238" s="202"/>
    </row>
    <row r="18239" spans="2:2">
      <c r="B18239" s="202"/>
    </row>
    <row r="18240" spans="2:2">
      <c r="B18240" s="202"/>
    </row>
    <row r="18241" spans="2:2">
      <c r="B18241" s="202"/>
    </row>
    <row r="18242" spans="2:2">
      <c r="B18242" s="202"/>
    </row>
    <row r="18243" spans="2:2">
      <c r="B18243" s="202"/>
    </row>
    <row r="18244" spans="2:2">
      <c r="B18244" s="202"/>
    </row>
    <row r="18245" spans="2:2">
      <c r="B18245" s="202"/>
    </row>
    <row r="18246" spans="2:2">
      <c r="B18246" s="202"/>
    </row>
    <row r="18247" spans="2:2">
      <c r="B18247" s="202"/>
    </row>
    <row r="18248" spans="2:2">
      <c r="B18248" s="202"/>
    </row>
    <row r="18249" spans="2:2">
      <c r="B18249" s="202"/>
    </row>
    <row r="18250" spans="2:2">
      <c r="B18250" s="202"/>
    </row>
    <row r="18251" spans="2:2">
      <c r="B18251" s="202"/>
    </row>
    <row r="18252" spans="2:2">
      <c r="B18252" s="202"/>
    </row>
    <row r="18253" spans="2:2">
      <c r="B18253" s="202"/>
    </row>
    <row r="18254" spans="2:2">
      <c r="B18254" s="202"/>
    </row>
    <row r="18255" spans="2:2">
      <c r="B18255" s="202"/>
    </row>
    <row r="18256" spans="2:2">
      <c r="B18256" s="202"/>
    </row>
    <row r="18257" spans="2:2">
      <c r="B18257" s="202"/>
    </row>
    <row r="18258" spans="2:2">
      <c r="B18258" s="202"/>
    </row>
    <row r="18259" spans="2:2">
      <c r="B18259" s="202"/>
    </row>
    <row r="18260" spans="2:2">
      <c r="B18260" s="202"/>
    </row>
    <row r="18261" spans="2:2">
      <c r="B18261" s="202"/>
    </row>
    <row r="18262" spans="2:2">
      <c r="B18262" s="202"/>
    </row>
    <row r="18263" spans="2:2">
      <c r="B18263" s="202"/>
    </row>
    <row r="18264" spans="2:2">
      <c r="B18264" s="202"/>
    </row>
    <row r="18265" spans="2:2">
      <c r="B18265" s="202"/>
    </row>
    <row r="18266" spans="2:2">
      <c r="B18266" s="202"/>
    </row>
    <row r="18267" spans="2:2">
      <c r="B18267" s="202"/>
    </row>
    <row r="18268" spans="2:2">
      <c r="B18268" s="202"/>
    </row>
    <row r="18269" spans="2:2">
      <c r="B18269" s="202"/>
    </row>
    <row r="18270" spans="2:2">
      <c r="B18270" s="202"/>
    </row>
    <row r="18271" spans="2:2">
      <c r="B18271" s="202"/>
    </row>
    <row r="18272" spans="2:2">
      <c r="B18272" s="202"/>
    </row>
    <row r="18273" spans="2:2">
      <c r="B18273" s="202"/>
    </row>
    <row r="18274" spans="2:2">
      <c r="B18274" s="202"/>
    </row>
    <row r="18275" spans="2:2">
      <c r="B18275" s="202"/>
    </row>
    <row r="18276" spans="2:2">
      <c r="B18276" s="202"/>
    </row>
    <row r="18277" spans="2:2">
      <c r="B18277" s="202"/>
    </row>
    <row r="18278" spans="2:2">
      <c r="B18278" s="202"/>
    </row>
    <row r="18279" spans="2:2">
      <c r="B18279" s="202"/>
    </row>
    <row r="18280" spans="2:2">
      <c r="B18280" s="202"/>
    </row>
    <row r="18281" spans="2:2">
      <c r="B18281" s="202"/>
    </row>
    <row r="18282" spans="2:2">
      <c r="B18282" s="202"/>
    </row>
    <row r="18283" spans="2:2">
      <c r="B18283" s="202"/>
    </row>
    <row r="18284" spans="2:2">
      <c r="B18284" s="202"/>
    </row>
    <row r="18285" spans="2:2">
      <c r="B18285" s="202"/>
    </row>
    <row r="18286" spans="2:2">
      <c r="B18286" s="202"/>
    </row>
    <row r="18287" spans="2:2">
      <c r="B18287" s="202"/>
    </row>
    <row r="18288" spans="2:2">
      <c r="B18288" s="202"/>
    </row>
    <row r="18289" spans="2:2">
      <c r="B18289" s="202"/>
    </row>
    <row r="18290" spans="2:2">
      <c r="B18290" s="202"/>
    </row>
    <row r="18291" spans="2:2">
      <c r="B18291" s="202"/>
    </row>
    <row r="18292" spans="2:2">
      <c r="B18292" s="202"/>
    </row>
    <row r="18293" spans="2:2">
      <c r="B18293" s="202"/>
    </row>
    <row r="18294" spans="2:2">
      <c r="B18294" s="202"/>
    </row>
    <row r="18295" spans="2:2">
      <c r="B18295" s="202"/>
    </row>
    <row r="18296" spans="2:2">
      <c r="B18296" s="202"/>
    </row>
    <row r="18297" spans="2:2">
      <c r="B18297" s="202"/>
    </row>
    <row r="18298" spans="2:2">
      <c r="B18298" s="202"/>
    </row>
    <row r="18299" spans="2:2">
      <c r="B18299" s="202"/>
    </row>
    <row r="18300" spans="2:2">
      <c r="B18300" s="202"/>
    </row>
    <row r="18301" spans="2:2">
      <c r="B18301" s="202"/>
    </row>
    <row r="18302" spans="2:2">
      <c r="B18302" s="202"/>
    </row>
    <row r="18303" spans="2:2">
      <c r="B18303" s="202"/>
    </row>
    <row r="18304" spans="2:2">
      <c r="B18304" s="202"/>
    </row>
    <row r="18305" spans="2:2">
      <c r="B18305" s="202"/>
    </row>
    <row r="18306" spans="2:2">
      <c r="B18306" s="202"/>
    </row>
    <row r="18307" spans="2:2">
      <c r="B18307" s="202"/>
    </row>
    <row r="18308" spans="2:2">
      <c r="B18308" s="202"/>
    </row>
    <row r="18309" spans="2:2">
      <c r="B18309" s="202"/>
    </row>
    <row r="18310" spans="2:2">
      <c r="B18310" s="202"/>
    </row>
    <row r="18311" spans="2:2">
      <c r="B18311" s="202"/>
    </row>
    <row r="18312" spans="2:2">
      <c r="B18312" s="202"/>
    </row>
    <row r="18313" spans="2:2">
      <c r="B18313" s="202"/>
    </row>
    <row r="18314" spans="2:2">
      <c r="B18314" s="202"/>
    </row>
    <row r="18315" spans="2:2">
      <c r="B18315" s="202"/>
    </row>
    <row r="18316" spans="2:2">
      <c r="B18316" s="202"/>
    </row>
    <row r="18317" spans="2:2">
      <c r="B18317" s="202"/>
    </row>
    <row r="18318" spans="2:2">
      <c r="B18318" s="202"/>
    </row>
    <row r="18319" spans="2:2">
      <c r="B18319" s="202"/>
    </row>
    <row r="18320" spans="2:2">
      <c r="B18320" s="202"/>
    </row>
    <row r="18321" spans="2:2">
      <c r="B18321" s="202"/>
    </row>
    <row r="18322" spans="2:2">
      <c r="B18322" s="202"/>
    </row>
    <row r="18323" spans="2:2">
      <c r="B18323" s="202"/>
    </row>
    <row r="18324" spans="2:2">
      <c r="B18324" s="202"/>
    </row>
    <row r="18325" spans="2:2">
      <c r="B18325" s="202"/>
    </row>
    <row r="18326" spans="2:2">
      <c r="B18326" s="202"/>
    </row>
    <row r="18327" spans="2:2">
      <c r="B18327" s="202"/>
    </row>
    <row r="18328" spans="2:2">
      <c r="B18328" s="202"/>
    </row>
    <row r="18329" spans="2:2">
      <c r="B18329" s="202"/>
    </row>
    <row r="18330" spans="2:2">
      <c r="B18330" s="202"/>
    </row>
    <row r="18331" spans="2:2">
      <c r="B18331" s="202"/>
    </row>
    <row r="18332" spans="2:2">
      <c r="B18332" s="202"/>
    </row>
    <row r="18333" spans="2:2">
      <c r="B18333" s="202"/>
    </row>
    <row r="18334" spans="2:2">
      <c r="B18334" s="202"/>
    </row>
    <row r="18335" spans="2:2">
      <c r="B18335" s="202"/>
    </row>
    <row r="18336" spans="2:2">
      <c r="B18336" s="202"/>
    </row>
    <row r="18337" spans="2:2">
      <c r="B18337" s="202"/>
    </row>
    <row r="18338" spans="2:2">
      <c r="B18338" s="202"/>
    </row>
    <row r="18339" spans="2:2">
      <c r="B18339" s="202"/>
    </row>
    <row r="18340" spans="2:2">
      <c r="B18340" s="202"/>
    </row>
    <row r="18341" spans="2:2">
      <c r="B18341" s="202"/>
    </row>
    <row r="18342" spans="2:2">
      <c r="B18342" s="202"/>
    </row>
    <row r="18343" spans="2:2">
      <c r="B18343" s="202"/>
    </row>
    <row r="18344" spans="2:2">
      <c r="B18344" s="202"/>
    </row>
    <row r="18345" spans="2:2">
      <c r="B18345" s="202"/>
    </row>
    <row r="18346" spans="2:2">
      <c r="B18346" s="202"/>
    </row>
    <row r="18347" spans="2:2">
      <c r="B18347" s="202"/>
    </row>
    <row r="18348" spans="2:2">
      <c r="B18348" s="202"/>
    </row>
    <row r="18349" spans="2:2">
      <c r="B18349" s="202"/>
    </row>
    <row r="18350" spans="2:2">
      <c r="B18350" s="202"/>
    </row>
    <row r="18351" spans="2:2">
      <c r="B18351" s="202"/>
    </row>
    <row r="18352" spans="2:2">
      <c r="B18352" s="202"/>
    </row>
    <row r="18353" spans="2:2">
      <c r="B18353" s="202"/>
    </row>
    <row r="18354" spans="2:2">
      <c r="B18354" s="202"/>
    </row>
    <row r="18355" spans="2:2">
      <c r="B18355" s="202"/>
    </row>
    <row r="18356" spans="2:2">
      <c r="B18356" s="202"/>
    </row>
    <row r="18357" spans="2:2">
      <c r="B18357" s="202"/>
    </row>
    <row r="18358" spans="2:2">
      <c r="B18358" s="202"/>
    </row>
    <row r="18359" spans="2:2">
      <c r="B18359" s="202"/>
    </row>
    <row r="18360" spans="2:2">
      <c r="B18360" s="202"/>
    </row>
    <row r="18361" spans="2:2">
      <c r="B18361" s="202"/>
    </row>
    <row r="18362" spans="2:2">
      <c r="B18362" s="202"/>
    </row>
    <row r="18363" spans="2:2">
      <c r="B18363" s="202"/>
    </row>
    <row r="18364" spans="2:2">
      <c r="B18364" s="202"/>
    </row>
    <row r="18365" spans="2:2">
      <c r="B18365" s="202"/>
    </row>
    <row r="18366" spans="2:2">
      <c r="B18366" s="202"/>
    </row>
    <row r="18367" spans="2:2">
      <c r="B18367" s="202"/>
    </row>
    <row r="18368" spans="2:2">
      <c r="B18368" s="202"/>
    </row>
    <row r="18369" spans="2:2">
      <c r="B18369" s="202"/>
    </row>
    <row r="18370" spans="2:2">
      <c r="B18370" s="202"/>
    </row>
    <row r="18371" spans="2:2">
      <c r="B18371" s="202"/>
    </row>
    <row r="18372" spans="2:2">
      <c r="B18372" s="202"/>
    </row>
    <row r="18373" spans="2:2">
      <c r="B18373" s="202"/>
    </row>
    <row r="18374" spans="2:2">
      <c r="B18374" s="202"/>
    </row>
    <row r="18375" spans="2:2">
      <c r="B18375" s="202"/>
    </row>
    <row r="18376" spans="2:2">
      <c r="B18376" s="202"/>
    </row>
    <row r="18377" spans="2:2">
      <c r="B18377" s="202"/>
    </row>
    <row r="18378" spans="2:2">
      <c r="B18378" s="202"/>
    </row>
    <row r="18379" spans="2:2">
      <c r="B18379" s="202"/>
    </row>
    <row r="18380" spans="2:2">
      <c r="B18380" s="202"/>
    </row>
    <row r="18381" spans="2:2">
      <c r="B18381" s="202"/>
    </row>
    <row r="18382" spans="2:2">
      <c r="B18382" s="202"/>
    </row>
    <row r="18383" spans="2:2">
      <c r="B18383" s="202"/>
    </row>
    <row r="18384" spans="2:2">
      <c r="B18384" s="202"/>
    </row>
    <row r="18385" spans="2:2">
      <c r="B18385" s="202"/>
    </row>
    <row r="18386" spans="2:2">
      <c r="B18386" s="202"/>
    </row>
    <row r="18387" spans="2:2">
      <c r="B18387" s="202"/>
    </row>
    <row r="18388" spans="2:2">
      <c r="B18388" s="202"/>
    </row>
    <row r="18389" spans="2:2">
      <c r="B18389" s="202"/>
    </row>
    <row r="18390" spans="2:2">
      <c r="B18390" s="202"/>
    </row>
    <row r="18391" spans="2:2">
      <c r="B18391" s="202"/>
    </row>
    <row r="18392" spans="2:2">
      <c r="B18392" s="202"/>
    </row>
    <row r="18393" spans="2:2">
      <c r="B18393" s="202"/>
    </row>
    <row r="18394" spans="2:2">
      <c r="B18394" s="202"/>
    </row>
    <row r="18395" spans="2:2">
      <c r="B18395" s="202"/>
    </row>
    <row r="18396" spans="2:2">
      <c r="B18396" s="202"/>
    </row>
    <row r="18397" spans="2:2">
      <c r="B18397" s="202"/>
    </row>
    <row r="18398" spans="2:2">
      <c r="B18398" s="202"/>
    </row>
    <row r="18399" spans="2:2">
      <c r="B18399" s="202"/>
    </row>
    <row r="18400" spans="2:2">
      <c r="B18400" s="202"/>
    </row>
    <row r="18401" spans="2:2">
      <c r="B18401" s="202"/>
    </row>
    <row r="18402" spans="2:2">
      <c r="B18402" s="202"/>
    </row>
    <row r="18403" spans="2:2">
      <c r="B18403" s="202"/>
    </row>
    <row r="18404" spans="2:2">
      <c r="B18404" s="202"/>
    </row>
    <row r="18405" spans="2:2">
      <c r="B18405" s="202"/>
    </row>
    <row r="18406" spans="2:2">
      <c r="B18406" s="202"/>
    </row>
    <row r="18407" spans="2:2">
      <c r="B18407" s="202"/>
    </row>
    <row r="18408" spans="2:2">
      <c r="B18408" s="202"/>
    </row>
    <row r="18409" spans="2:2">
      <c r="B18409" s="202"/>
    </row>
    <row r="18410" spans="2:2">
      <c r="B18410" s="202"/>
    </row>
    <row r="18411" spans="2:2">
      <c r="B18411" s="202"/>
    </row>
    <row r="18412" spans="2:2">
      <c r="B18412" s="202"/>
    </row>
    <row r="18413" spans="2:2">
      <c r="B18413" s="202"/>
    </row>
    <row r="18414" spans="2:2">
      <c r="B18414" s="202"/>
    </row>
    <row r="18415" spans="2:2">
      <c r="B18415" s="202"/>
    </row>
    <row r="18416" spans="2:2">
      <c r="B18416" s="202"/>
    </row>
    <row r="18417" spans="2:2">
      <c r="B18417" s="202"/>
    </row>
    <row r="18418" spans="2:2">
      <c r="B18418" s="202"/>
    </row>
    <row r="18419" spans="2:2">
      <c r="B18419" s="202"/>
    </row>
    <row r="18420" spans="2:2">
      <c r="B18420" s="202"/>
    </row>
    <row r="18421" spans="2:2">
      <c r="B18421" s="202"/>
    </row>
    <row r="18422" spans="2:2">
      <c r="B18422" s="202"/>
    </row>
    <row r="18423" spans="2:2">
      <c r="B18423" s="202"/>
    </row>
    <row r="18424" spans="2:2">
      <c r="B18424" s="202"/>
    </row>
    <row r="18425" spans="2:2">
      <c r="B18425" s="202"/>
    </row>
    <row r="18426" spans="2:2">
      <c r="B18426" s="202"/>
    </row>
    <row r="18427" spans="2:2">
      <c r="B18427" s="202"/>
    </row>
    <row r="18428" spans="2:2">
      <c r="B18428" s="202"/>
    </row>
    <row r="18429" spans="2:2">
      <c r="B18429" s="202"/>
    </row>
    <row r="18430" spans="2:2">
      <c r="B18430" s="202"/>
    </row>
    <row r="18431" spans="2:2">
      <c r="B18431" s="202"/>
    </row>
    <row r="18432" spans="2:2">
      <c r="B18432" s="202"/>
    </row>
    <row r="18433" spans="2:2">
      <c r="B18433" s="202"/>
    </row>
    <row r="18434" spans="2:2">
      <c r="B18434" s="202"/>
    </row>
    <row r="18435" spans="2:2">
      <c r="B18435" s="202"/>
    </row>
    <row r="18436" spans="2:2">
      <c r="B18436" s="202"/>
    </row>
    <row r="18437" spans="2:2">
      <c r="B18437" s="202"/>
    </row>
    <row r="18438" spans="2:2">
      <c r="B18438" s="202"/>
    </row>
    <row r="18439" spans="2:2">
      <c r="B18439" s="202"/>
    </row>
    <row r="18440" spans="2:2">
      <c r="B18440" s="202"/>
    </row>
    <row r="18441" spans="2:2">
      <c r="B18441" s="202"/>
    </row>
    <row r="18442" spans="2:2">
      <c r="B18442" s="202"/>
    </row>
    <row r="18443" spans="2:2">
      <c r="B18443" s="202"/>
    </row>
    <row r="18444" spans="2:2">
      <c r="B18444" s="202"/>
    </row>
    <row r="18445" spans="2:2">
      <c r="B18445" s="202"/>
    </row>
    <row r="18446" spans="2:2">
      <c r="B18446" s="202"/>
    </row>
    <row r="18447" spans="2:2">
      <c r="B18447" s="202"/>
    </row>
    <row r="18448" spans="2:2">
      <c r="B18448" s="202"/>
    </row>
    <row r="18449" spans="2:2">
      <c r="B18449" s="202"/>
    </row>
    <row r="18450" spans="2:2">
      <c r="B18450" s="202"/>
    </row>
    <row r="18451" spans="2:2">
      <c r="B18451" s="202"/>
    </row>
    <row r="18452" spans="2:2">
      <c r="B18452" s="202"/>
    </row>
    <row r="18453" spans="2:2">
      <c r="B18453" s="202"/>
    </row>
    <row r="18454" spans="2:2">
      <c r="B18454" s="202"/>
    </row>
    <row r="18455" spans="2:2">
      <c r="B18455" s="202"/>
    </row>
    <row r="18456" spans="2:2">
      <c r="B18456" s="202"/>
    </row>
    <row r="18457" spans="2:2">
      <c r="B18457" s="202"/>
    </row>
    <row r="18458" spans="2:2">
      <c r="B18458" s="202"/>
    </row>
    <row r="18459" spans="2:2">
      <c r="B18459" s="202"/>
    </row>
    <row r="18460" spans="2:2">
      <c r="B18460" s="202"/>
    </row>
    <row r="18461" spans="2:2">
      <c r="B18461" s="202"/>
    </row>
    <row r="18462" spans="2:2">
      <c r="B18462" s="202"/>
    </row>
    <row r="18463" spans="2:2">
      <c r="B18463" s="202"/>
    </row>
    <row r="18464" spans="2:2">
      <c r="B18464" s="202"/>
    </row>
    <row r="18465" spans="2:2">
      <c r="B18465" s="202"/>
    </row>
    <row r="18466" spans="2:2">
      <c r="B18466" s="202"/>
    </row>
    <row r="18467" spans="2:2">
      <c r="B18467" s="202"/>
    </row>
    <row r="18468" spans="2:2">
      <c r="B18468" s="202"/>
    </row>
    <row r="18469" spans="2:2">
      <c r="B18469" s="202"/>
    </row>
    <row r="18470" spans="2:2">
      <c r="B18470" s="202"/>
    </row>
    <row r="18471" spans="2:2">
      <c r="B18471" s="202"/>
    </row>
    <row r="18472" spans="2:2">
      <c r="B18472" s="202"/>
    </row>
    <row r="18473" spans="2:2">
      <c r="B18473" s="202"/>
    </row>
    <row r="18474" spans="2:2">
      <c r="B18474" s="202"/>
    </row>
    <row r="18475" spans="2:2">
      <c r="B18475" s="202"/>
    </row>
    <row r="18476" spans="2:2">
      <c r="B18476" s="202"/>
    </row>
    <row r="18477" spans="2:2">
      <c r="B18477" s="202"/>
    </row>
    <row r="18478" spans="2:2">
      <c r="B18478" s="202"/>
    </row>
    <row r="18479" spans="2:2">
      <c r="B18479" s="202"/>
    </row>
    <row r="18480" spans="2:2">
      <c r="B18480" s="202"/>
    </row>
    <row r="18481" spans="2:2">
      <c r="B18481" s="202"/>
    </row>
    <row r="18482" spans="2:2">
      <c r="B18482" s="202"/>
    </row>
    <row r="18483" spans="2:2">
      <c r="B18483" s="202"/>
    </row>
    <row r="18484" spans="2:2">
      <c r="B18484" s="202"/>
    </row>
    <row r="18485" spans="2:2">
      <c r="B18485" s="202"/>
    </row>
    <row r="18486" spans="2:2">
      <c r="B18486" s="202"/>
    </row>
    <row r="18487" spans="2:2">
      <c r="B18487" s="202"/>
    </row>
    <row r="18488" spans="2:2">
      <c r="B18488" s="202"/>
    </row>
    <row r="18489" spans="2:2">
      <c r="B18489" s="202"/>
    </row>
    <row r="18490" spans="2:2">
      <c r="B18490" s="202"/>
    </row>
    <row r="18491" spans="2:2">
      <c r="B18491" s="202"/>
    </row>
    <row r="18492" spans="2:2">
      <c r="B18492" s="202"/>
    </row>
    <row r="18493" spans="2:2">
      <c r="B18493" s="202"/>
    </row>
    <row r="18494" spans="2:2">
      <c r="B18494" s="202"/>
    </row>
    <row r="18495" spans="2:2">
      <c r="B18495" s="202"/>
    </row>
    <row r="18496" spans="2:2">
      <c r="B18496" s="202"/>
    </row>
    <row r="18497" spans="2:2">
      <c r="B18497" s="202"/>
    </row>
    <row r="18498" spans="2:2">
      <c r="B18498" s="202"/>
    </row>
    <row r="18499" spans="2:2">
      <c r="B18499" s="202"/>
    </row>
    <row r="18500" spans="2:2">
      <c r="B18500" s="202"/>
    </row>
    <row r="18501" spans="2:2">
      <c r="B18501" s="202"/>
    </row>
    <row r="18502" spans="2:2">
      <c r="B18502" s="202"/>
    </row>
    <row r="18503" spans="2:2">
      <c r="B18503" s="202"/>
    </row>
    <row r="18504" spans="2:2">
      <c r="B18504" s="202"/>
    </row>
    <row r="18505" spans="2:2">
      <c r="B18505" s="202"/>
    </row>
    <row r="18506" spans="2:2">
      <c r="B18506" s="202"/>
    </row>
    <row r="18507" spans="2:2">
      <c r="B18507" s="202"/>
    </row>
    <row r="18508" spans="2:2">
      <c r="B18508" s="202"/>
    </row>
    <row r="18509" spans="2:2">
      <c r="B18509" s="202"/>
    </row>
    <row r="18510" spans="2:2">
      <c r="B18510" s="202"/>
    </row>
    <row r="18511" spans="2:2">
      <c r="B18511" s="202"/>
    </row>
    <row r="18512" spans="2:2">
      <c r="B18512" s="202"/>
    </row>
    <row r="18513" spans="2:2">
      <c r="B18513" s="202"/>
    </row>
    <row r="18514" spans="2:2">
      <c r="B18514" s="202"/>
    </row>
    <row r="18515" spans="2:2">
      <c r="B18515" s="202"/>
    </row>
    <row r="18516" spans="2:2">
      <c r="B18516" s="202"/>
    </row>
    <row r="18517" spans="2:2">
      <c r="B18517" s="202"/>
    </row>
    <row r="18518" spans="2:2">
      <c r="B18518" s="202"/>
    </row>
    <row r="18519" spans="2:2">
      <c r="B18519" s="202"/>
    </row>
    <row r="18520" spans="2:2">
      <c r="B18520" s="202"/>
    </row>
    <row r="18521" spans="2:2">
      <c r="B18521" s="202"/>
    </row>
    <row r="18522" spans="2:2">
      <c r="B18522" s="202"/>
    </row>
    <row r="18523" spans="2:2">
      <c r="B18523" s="202"/>
    </row>
    <row r="18524" spans="2:2">
      <c r="B18524" s="202"/>
    </row>
    <row r="18525" spans="2:2">
      <c r="B18525" s="202"/>
    </row>
    <row r="18526" spans="2:2">
      <c r="B18526" s="202"/>
    </row>
    <row r="18527" spans="2:2">
      <c r="B18527" s="202"/>
    </row>
    <row r="18528" spans="2:2">
      <c r="B18528" s="202"/>
    </row>
    <row r="18529" spans="2:2">
      <c r="B18529" s="202"/>
    </row>
    <row r="18530" spans="2:2">
      <c r="B18530" s="202"/>
    </row>
    <row r="18531" spans="2:2">
      <c r="B18531" s="202"/>
    </row>
    <row r="18532" spans="2:2">
      <c r="B18532" s="202"/>
    </row>
    <row r="18533" spans="2:2">
      <c r="B18533" s="202"/>
    </row>
    <row r="18534" spans="2:2">
      <c r="B18534" s="202"/>
    </row>
    <row r="18535" spans="2:2">
      <c r="B18535" s="202"/>
    </row>
    <row r="18536" spans="2:2">
      <c r="B18536" s="202"/>
    </row>
    <row r="18537" spans="2:2">
      <c r="B18537" s="202"/>
    </row>
    <row r="18538" spans="2:2">
      <c r="B18538" s="202"/>
    </row>
    <row r="18539" spans="2:2">
      <c r="B18539" s="202"/>
    </row>
    <row r="18540" spans="2:2">
      <c r="B18540" s="202"/>
    </row>
    <row r="18541" spans="2:2">
      <c r="B18541" s="202"/>
    </row>
    <row r="18542" spans="2:2">
      <c r="B18542" s="202"/>
    </row>
    <row r="18543" spans="2:2">
      <c r="B18543" s="202"/>
    </row>
    <row r="18544" spans="2:2">
      <c r="B18544" s="202"/>
    </row>
    <row r="18545" spans="2:2">
      <c r="B18545" s="202"/>
    </row>
    <row r="18546" spans="2:2">
      <c r="B18546" s="202"/>
    </row>
    <row r="18547" spans="2:2">
      <c r="B18547" s="202"/>
    </row>
    <row r="18548" spans="2:2">
      <c r="B18548" s="202"/>
    </row>
    <row r="18549" spans="2:2">
      <c r="B18549" s="202"/>
    </row>
    <row r="18550" spans="2:2">
      <c r="B18550" s="202"/>
    </row>
    <row r="18551" spans="2:2">
      <c r="B18551" s="202"/>
    </row>
    <row r="18552" spans="2:2">
      <c r="B18552" s="202"/>
    </row>
    <row r="18553" spans="2:2">
      <c r="B18553" s="202"/>
    </row>
    <row r="18554" spans="2:2">
      <c r="B18554" s="202"/>
    </row>
    <row r="18555" spans="2:2">
      <c r="B18555" s="202"/>
    </row>
    <row r="18556" spans="2:2">
      <c r="B18556" s="202"/>
    </row>
    <row r="18557" spans="2:2">
      <c r="B18557" s="202"/>
    </row>
    <row r="18558" spans="2:2">
      <c r="B18558" s="202"/>
    </row>
    <row r="18559" spans="2:2">
      <c r="B18559" s="202"/>
    </row>
    <row r="18560" spans="2:2">
      <c r="B18560" s="202"/>
    </row>
    <row r="18561" spans="2:2">
      <c r="B18561" s="202"/>
    </row>
    <row r="18562" spans="2:2">
      <c r="B18562" s="202"/>
    </row>
    <row r="18563" spans="2:2">
      <c r="B18563" s="202"/>
    </row>
    <row r="18564" spans="2:2">
      <c r="B18564" s="202"/>
    </row>
    <row r="18565" spans="2:2">
      <c r="B18565" s="202"/>
    </row>
    <row r="18566" spans="2:2">
      <c r="B18566" s="202"/>
    </row>
    <row r="18567" spans="2:2">
      <c r="B18567" s="202"/>
    </row>
    <row r="18568" spans="2:2">
      <c r="B18568" s="202"/>
    </row>
    <row r="18569" spans="2:2">
      <c r="B18569" s="202"/>
    </row>
    <row r="18570" spans="2:2">
      <c r="B18570" s="202"/>
    </row>
    <row r="18571" spans="2:2">
      <c r="B18571" s="202"/>
    </row>
    <row r="18572" spans="2:2">
      <c r="B18572" s="202"/>
    </row>
    <row r="18573" spans="2:2">
      <c r="B18573" s="202"/>
    </row>
    <row r="18574" spans="2:2">
      <c r="B18574" s="202"/>
    </row>
    <row r="18575" spans="2:2">
      <c r="B18575" s="202"/>
    </row>
    <row r="18576" spans="2:2">
      <c r="B18576" s="202"/>
    </row>
    <row r="18577" spans="2:2">
      <c r="B18577" s="202"/>
    </row>
    <row r="18578" spans="2:2">
      <c r="B18578" s="202"/>
    </row>
    <row r="18579" spans="2:2">
      <c r="B18579" s="202"/>
    </row>
    <row r="18580" spans="2:2">
      <c r="B18580" s="202"/>
    </row>
    <row r="18581" spans="2:2">
      <c r="B18581" s="202"/>
    </row>
    <row r="18582" spans="2:2">
      <c r="B18582" s="202"/>
    </row>
    <row r="18583" spans="2:2">
      <c r="B18583" s="202"/>
    </row>
    <row r="18584" spans="2:2">
      <c r="B18584" s="202"/>
    </row>
    <row r="18585" spans="2:2">
      <c r="B18585" s="202"/>
    </row>
    <row r="18586" spans="2:2">
      <c r="B18586" s="202"/>
    </row>
    <row r="18587" spans="2:2">
      <c r="B18587" s="202"/>
    </row>
    <row r="18588" spans="2:2">
      <c r="B18588" s="202"/>
    </row>
    <row r="18589" spans="2:2">
      <c r="B18589" s="202"/>
    </row>
    <row r="18590" spans="2:2">
      <c r="B18590" s="202"/>
    </row>
    <row r="18591" spans="2:2">
      <c r="B18591" s="202"/>
    </row>
    <row r="18592" spans="2:2">
      <c r="B18592" s="202"/>
    </row>
    <row r="18593" spans="2:2">
      <c r="B18593" s="202"/>
    </row>
    <row r="18594" spans="2:2">
      <c r="B18594" s="202"/>
    </row>
    <row r="18595" spans="2:2">
      <c r="B18595" s="202"/>
    </row>
    <row r="18596" spans="2:2">
      <c r="B18596" s="202"/>
    </row>
    <row r="18597" spans="2:2">
      <c r="B18597" s="202"/>
    </row>
    <row r="18598" spans="2:2">
      <c r="B18598" s="202"/>
    </row>
    <row r="18599" spans="2:2">
      <c r="B18599" s="202"/>
    </row>
    <row r="18600" spans="2:2">
      <c r="B18600" s="202"/>
    </row>
    <row r="18601" spans="2:2">
      <c r="B18601" s="202"/>
    </row>
    <row r="18602" spans="2:2">
      <c r="B18602" s="202"/>
    </row>
    <row r="18603" spans="2:2">
      <c r="B18603" s="202"/>
    </row>
    <row r="18604" spans="2:2">
      <c r="B18604" s="202"/>
    </row>
    <row r="18605" spans="2:2">
      <c r="B18605" s="202"/>
    </row>
    <row r="18606" spans="2:2">
      <c r="B18606" s="202"/>
    </row>
    <row r="18607" spans="2:2">
      <c r="B18607" s="202"/>
    </row>
    <row r="18608" spans="2:2">
      <c r="B18608" s="202"/>
    </row>
    <row r="18609" spans="2:2">
      <c r="B18609" s="202"/>
    </row>
    <row r="18610" spans="2:2">
      <c r="B18610" s="202"/>
    </row>
    <row r="18611" spans="2:2">
      <c r="B18611" s="202"/>
    </row>
    <row r="18612" spans="2:2">
      <c r="B18612" s="202"/>
    </row>
    <row r="18613" spans="2:2">
      <c r="B18613" s="202"/>
    </row>
    <row r="18614" spans="2:2">
      <c r="B18614" s="202"/>
    </row>
    <row r="18615" spans="2:2">
      <c r="B18615" s="202"/>
    </row>
    <row r="18616" spans="2:2">
      <c r="B18616" s="202"/>
    </row>
    <row r="18617" spans="2:2">
      <c r="B18617" s="202"/>
    </row>
    <row r="18618" spans="2:2">
      <c r="B18618" s="202"/>
    </row>
    <row r="18619" spans="2:2">
      <c r="B18619" s="202"/>
    </row>
    <row r="18620" spans="2:2">
      <c r="B18620" s="202"/>
    </row>
    <row r="18621" spans="2:2">
      <c r="B18621" s="202"/>
    </row>
    <row r="18622" spans="2:2">
      <c r="B18622" s="202"/>
    </row>
    <row r="18623" spans="2:2">
      <c r="B18623" s="202"/>
    </row>
    <row r="18624" spans="2:2">
      <c r="B18624" s="202"/>
    </row>
    <row r="18625" spans="2:2">
      <c r="B18625" s="202"/>
    </row>
    <row r="18626" spans="2:2">
      <c r="B18626" s="202"/>
    </row>
    <row r="18627" spans="2:2">
      <c r="B18627" s="202"/>
    </row>
    <row r="18628" spans="2:2">
      <c r="B18628" s="202"/>
    </row>
    <row r="18629" spans="2:2">
      <c r="B18629" s="202"/>
    </row>
    <row r="18630" spans="2:2">
      <c r="B18630" s="202"/>
    </row>
    <row r="18631" spans="2:2">
      <c r="B18631" s="202"/>
    </row>
    <row r="18632" spans="2:2">
      <c r="B18632" s="202"/>
    </row>
    <row r="18633" spans="2:2">
      <c r="B18633" s="202"/>
    </row>
    <row r="18634" spans="2:2">
      <c r="B18634" s="202"/>
    </row>
    <row r="18635" spans="2:2">
      <c r="B18635" s="202"/>
    </row>
    <row r="18636" spans="2:2">
      <c r="B18636" s="202"/>
    </row>
    <row r="18637" spans="2:2">
      <c r="B18637" s="202"/>
    </row>
    <row r="18638" spans="2:2">
      <c r="B18638" s="202"/>
    </row>
    <row r="18639" spans="2:2">
      <c r="B18639" s="202"/>
    </row>
    <row r="18640" spans="2:2">
      <c r="B18640" s="202"/>
    </row>
    <row r="18641" spans="2:2">
      <c r="B18641" s="202"/>
    </row>
    <row r="18642" spans="2:2">
      <c r="B18642" s="202"/>
    </row>
    <row r="18643" spans="2:2">
      <c r="B18643" s="202"/>
    </row>
    <row r="18644" spans="2:2">
      <c r="B18644" s="202"/>
    </row>
    <row r="18645" spans="2:2">
      <c r="B18645" s="202"/>
    </row>
    <row r="18646" spans="2:2">
      <c r="B18646" s="202"/>
    </row>
    <row r="18647" spans="2:2">
      <c r="B18647" s="202"/>
    </row>
    <row r="18648" spans="2:2">
      <c r="B18648" s="202"/>
    </row>
    <row r="18649" spans="2:2">
      <c r="B18649" s="202"/>
    </row>
    <row r="18650" spans="2:2">
      <c r="B18650" s="202"/>
    </row>
    <row r="18651" spans="2:2">
      <c r="B18651" s="202"/>
    </row>
    <row r="18652" spans="2:2">
      <c r="B18652" s="202"/>
    </row>
    <row r="18653" spans="2:2">
      <c r="B18653" s="202"/>
    </row>
    <row r="18654" spans="2:2">
      <c r="B18654" s="202"/>
    </row>
    <row r="18655" spans="2:2">
      <c r="B18655" s="202"/>
    </row>
    <row r="18656" spans="2:2">
      <c r="B18656" s="202"/>
    </row>
    <row r="18657" spans="2:2">
      <c r="B18657" s="202"/>
    </row>
    <row r="18658" spans="2:2">
      <c r="B18658" s="202"/>
    </row>
    <row r="18659" spans="2:2">
      <c r="B18659" s="202"/>
    </row>
    <row r="18660" spans="2:2">
      <c r="B18660" s="202"/>
    </row>
    <row r="18661" spans="2:2">
      <c r="B18661" s="202"/>
    </row>
    <row r="18662" spans="2:2">
      <c r="B18662" s="202"/>
    </row>
    <row r="18663" spans="2:2">
      <c r="B18663" s="202"/>
    </row>
    <row r="18664" spans="2:2">
      <c r="B18664" s="202"/>
    </row>
    <row r="18665" spans="2:2">
      <c r="B18665" s="202"/>
    </row>
    <row r="18666" spans="2:2">
      <c r="B18666" s="202"/>
    </row>
    <row r="18667" spans="2:2">
      <c r="B18667" s="202"/>
    </row>
    <row r="18668" spans="2:2">
      <c r="B18668" s="202"/>
    </row>
    <row r="18669" spans="2:2">
      <c r="B18669" s="202"/>
    </row>
    <row r="18670" spans="2:2">
      <c r="B18670" s="202"/>
    </row>
    <row r="18671" spans="2:2">
      <c r="B18671" s="202"/>
    </row>
    <row r="18672" spans="2:2">
      <c r="B18672" s="202"/>
    </row>
    <row r="18673" spans="2:2">
      <c r="B18673" s="202"/>
    </row>
    <row r="18674" spans="2:2">
      <c r="B18674" s="202"/>
    </row>
    <row r="18675" spans="2:2">
      <c r="B18675" s="202"/>
    </row>
    <row r="18676" spans="2:2">
      <c r="B18676" s="202"/>
    </row>
    <row r="18677" spans="2:2">
      <c r="B18677" s="202"/>
    </row>
    <row r="18678" spans="2:2">
      <c r="B18678" s="202"/>
    </row>
    <row r="18679" spans="2:2">
      <c r="B18679" s="202"/>
    </row>
    <row r="18680" spans="2:2">
      <c r="B18680" s="202"/>
    </row>
    <row r="18681" spans="2:2">
      <c r="B18681" s="202"/>
    </row>
    <row r="18682" spans="2:2">
      <c r="B18682" s="202"/>
    </row>
    <row r="18683" spans="2:2">
      <c r="B18683" s="202"/>
    </row>
    <row r="18684" spans="2:2">
      <c r="B18684" s="202"/>
    </row>
    <row r="18685" spans="2:2">
      <c r="B18685" s="202"/>
    </row>
    <row r="18686" spans="2:2">
      <c r="B18686" s="202"/>
    </row>
    <row r="18687" spans="2:2">
      <c r="B18687" s="202"/>
    </row>
    <row r="18688" spans="2:2">
      <c r="B18688" s="202"/>
    </row>
    <row r="18689" spans="2:2">
      <c r="B18689" s="202"/>
    </row>
    <row r="18690" spans="2:2">
      <c r="B18690" s="202"/>
    </row>
    <row r="18691" spans="2:2">
      <c r="B18691" s="202"/>
    </row>
    <row r="18692" spans="2:2">
      <c r="B18692" s="202"/>
    </row>
    <row r="18693" spans="2:2">
      <c r="B18693" s="202"/>
    </row>
    <row r="18694" spans="2:2">
      <c r="B18694" s="202"/>
    </row>
    <row r="18695" spans="2:2">
      <c r="B18695" s="202"/>
    </row>
    <row r="18696" spans="2:2">
      <c r="B18696" s="202"/>
    </row>
    <row r="18697" spans="2:2">
      <c r="B18697" s="202"/>
    </row>
    <row r="18698" spans="2:2">
      <c r="B18698" s="202"/>
    </row>
    <row r="18699" spans="2:2">
      <c r="B18699" s="202"/>
    </row>
    <row r="18700" spans="2:2">
      <c r="B18700" s="202"/>
    </row>
    <row r="18701" spans="2:2">
      <c r="B18701" s="202"/>
    </row>
    <row r="18702" spans="2:2">
      <c r="B18702" s="202"/>
    </row>
    <row r="18703" spans="2:2">
      <c r="B18703" s="202"/>
    </row>
    <row r="18704" spans="2:2">
      <c r="B18704" s="202"/>
    </row>
    <row r="18705" spans="2:2">
      <c r="B18705" s="202"/>
    </row>
    <row r="18706" spans="2:2">
      <c r="B18706" s="202"/>
    </row>
    <row r="18707" spans="2:2">
      <c r="B18707" s="202"/>
    </row>
    <row r="18708" spans="2:2">
      <c r="B18708" s="202"/>
    </row>
    <row r="18709" spans="2:2">
      <c r="B18709" s="202"/>
    </row>
    <row r="18710" spans="2:2">
      <c r="B18710" s="202"/>
    </row>
    <row r="18711" spans="2:2">
      <c r="B18711" s="202"/>
    </row>
    <row r="18712" spans="2:2">
      <c r="B18712" s="202"/>
    </row>
    <row r="18713" spans="2:2">
      <c r="B18713" s="202"/>
    </row>
    <row r="18714" spans="2:2">
      <c r="B18714" s="202"/>
    </row>
    <row r="18715" spans="2:2">
      <c r="B18715" s="202"/>
    </row>
    <row r="18716" spans="2:2">
      <c r="B18716" s="202"/>
    </row>
    <row r="18717" spans="2:2">
      <c r="B18717" s="202"/>
    </row>
    <row r="18718" spans="2:2">
      <c r="B18718" s="202"/>
    </row>
    <row r="18719" spans="2:2">
      <c r="B18719" s="202"/>
    </row>
    <row r="18720" spans="2:2">
      <c r="B18720" s="202"/>
    </row>
    <row r="18721" spans="2:2">
      <c r="B18721" s="202"/>
    </row>
    <row r="18722" spans="2:2">
      <c r="B18722" s="202"/>
    </row>
    <row r="18723" spans="2:2">
      <c r="B18723" s="202"/>
    </row>
    <row r="18724" spans="2:2">
      <c r="B18724" s="202"/>
    </row>
    <row r="18725" spans="2:2">
      <c r="B18725" s="202"/>
    </row>
    <row r="18726" spans="2:2">
      <c r="B18726" s="202"/>
    </row>
    <row r="18727" spans="2:2">
      <c r="B18727" s="202"/>
    </row>
    <row r="18728" spans="2:2">
      <c r="B18728" s="202"/>
    </row>
    <row r="18729" spans="2:2">
      <c r="B18729" s="202"/>
    </row>
    <row r="18730" spans="2:2">
      <c r="B18730" s="202"/>
    </row>
    <row r="18731" spans="2:2">
      <c r="B18731" s="202"/>
    </row>
    <row r="18732" spans="2:2">
      <c r="B18732" s="202"/>
    </row>
    <row r="18733" spans="2:2">
      <c r="B18733" s="202"/>
    </row>
    <row r="18734" spans="2:2">
      <c r="B18734" s="202"/>
    </row>
    <row r="18735" spans="2:2">
      <c r="B18735" s="202"/>
    </row>
    <row r="18736" spans="2:2">
      <c r="B18736" s="202"/>
    </row>
    <row r="18737" spans="2:2">
      <c r="B18737" s="202"/>
    </row>
    <row r="18738" spans="2:2">
      <c r="B18738" s="202"/>
    </row>
    <row r="18739" spans="2:2">
      <c r="B18739" s="202"/>
    </row>
    <row r="18740" spans="2:2">
      <c r="B18740" s="202"/>
    </row>
    <row r="18741" spans="2:2">
      <c r="B18741" s="202"/>
    </row>
    <row r="18742" spans="2:2">
      <c r="B18742" s="202"/>
    </row>
    <row r="18743" spans="2:2">
      <c r="B18743" s="202"/>
    </row>
    <row r="18744" spans="2:2">
      <c r="B18744" s="202"/>
    </row>
    <row r="18745" spans="2:2">
      <c r="B18745" s="202"/>
    </row>
    <row r="18746" spans="2:2">
      <c r="B18746" s="202"/>
    </row>
    <row r="18747" spans="2:2">
      <c r="B18747" s="202"/>
    </row>
    <row r="18748" spans="2:2">
      <c r="B18748" s="202"/>
    </row>
    <row r="18749" spans="2:2">
      <c r="B18749" s="202"/>
    </row>
    <row r="18750" spans="2:2">
      <c r="B18750" s="202"/>
    </row>
    <row r="18751" spans="2:2">
      <c r="B18751" s="202"/>
    </row>
    <row r="18752" spans="2:2">
      <c r="B18752" s="202"/>
    </row>
    <row r="18753" spans="2:2">
      <c r="B18753" s="202"/>
    </row>
    <row r="18754" spans="2:2">
      <c r="B18754" s="202"/>
    </row>
    <row r="18755" spans="2:2">
      <c r="B18755" s="202"/>
    </row>
    <row r="18756" spans="2:2">
      <c r="B18756" s="202"/>
    </row>
    <row r="18757" spans="2:2">
      <c r="B18757" s="202"/>
    </row>
    <row r="18758" spans="2:2">
      <c r="B18758" s="202"/>
    </row>
    <row r="18759" spans="2:2">
      <c r="B18759" s="202"/>
    </row>
    <row r="18760" spans="2:2">
      <c r="B18760" s="202"/>
    </row>
    <row r="18761" spans="2:2">
      <c r="B18761" s="202"/>
    </row>
    <row r="18762" spans="2:2">
      <c r="B18762" s="202"/>
    </row>
    <row r="18763" spans="2:2">
      <c r="B18763" s="202"/>
    </row>
    <row r="18764" spans="2:2">
      <c r="B18764" s="202"/>
    </row>
    <row r="18765" spans="2:2">
      <c r="B18765" s="202"/>
    </row>
    <row r="18766" spans="2:2">
      <c r="B18766" s="202"/>
    </row>
    <row r="18767" spans="2:2">
      <c r="B18767" s="202"/>
    </row>
    <row r="18768" spans="2:2">
      <c r="B18768" s="202"/>
    </row>
    <row r="18769" spans="2:2">
      <c r="B18769" s="202"/>
    </row>
    <row r="18770" spans="2:2">
      <c r="B18770" s="202"/>
    </row>
    <row r="18771" spans="2:2">
      <c r="B18771" s="202"/>
    </row>
    <row r="18772" spans="2:2">
      <c r="B18772" s="202"/>
    </row>
    <row r="18773" spans="2:2">
      <c r="B18773" s="202"/>
    </row>
    <row r="18774" spans="2:2">
      <c r="B18774" s="202"/>
    </row>
    <row r="18775" spans="2:2">
      <c r="B18775" s="202"/>
    </row>
    <row r="18776" spans="2:2">
      <c r="B18776" s="202"/>
    </row>
    <row r="18777" spans="2:2">
      <c r="B18777" s="202"/>
    </row>
    <row r="18778" spans="2:2">
      <c r="B18778" s="202"/>
    </row>
    <row r="18779" spans="2:2">
      <c r="B18779" s="202"/>
    </row>
    <row r="18780" spans="2:2">
      <c r="B18780" s="202"/>
    </row>
    <row r="18781" spans="2:2">
      <c r="B18781" s="202"/>
    </row>
    <row r="18782" spans="2:2">
      <c r="B18782" s="202"/>
    </row>
    <row r="18783" spans="2:2">
      <c r="B18783" s="202"/>
    </row>
    <row r="18784" spans="2:2">
      <c r="B18784" s="202"/>
    </row>
    <row r="18785" spans="2:2">
      <c r="B18785" s="202"/>
    </row>
    <row r="18786" spans="2:2">
      <c r="B18786" s="202"/>
    </row>
    <row r="18787" spans="2:2">
      <c r="B18787" s="202"/>
    </row>
    <row r="18788" spans="2:2">
      <c r="B18788" s="202"/>
    </row>
    <row r="18789" spans="2:2">
      <c r="B18789" s="202"/>
    </row>
    <row r="18790" spans="2:2">
      <c r="B18790" s="202"/>
    </row>
    <row r="18791" spans="2:2">
      <c r="B18791" s="202"/>
    </row>
    <row r="18792" spans="2:2">
      <c r="B18792" s="202"/>
    </row>
    <row r="18793" spans="2:2">
      <c r="B18793" s="202"/>
    </row>
    <row r="18794" spans="2:2">
      <c r="B18794" s="202"/>
    </row>
    <row r="18795" spans="2:2">
      <c r="B18795" s="202"/>
    </row>
    <row r="18796" spans="2:2">
      <c r="B18796" s="202"/>
    </row>
    <row r="18797" spans="2:2">
      <c r="B18797" s="202"/>
    </row>
    <row r="18798" spans="2:2">
      <c r="B18798" s="202"/>
    </row>
    <row r="18799" spans="2:2">
      <c r="B18799" s="202"/>
    </row>
    <row r="18800" spans="2:2">
      <c r="B18800" s="202"/>
    </row>
    <row r="18801" spans="2:2">
      <c r="B18801" s="202"/>
    </row>
    <row r="18802" spans="2:2">
      <c r="B18802" s="202"/>
    </row>
    <row r="18803" spans="2:2">
      <c r="B18803" s="202"/>
    </row>
    <row r="18804" spans="2:2">
      <c r="B18804" s="202"/>
    </row>
    <row r="18805" spans="2:2">
      <c r="B18805" s="202"/>
    </row>
    <row r="18806" spans="2:2">
      <c r="B18806" s="202"/>
    </row>
    <row r="18807" spans="2:2">
      <c r="B18807" s="202"/>
    </row>
    <row r="18808" spans="2:2">
      <c r="B18808" s="202"/>
    </row>
    <row r="18809" spans="2:2">
      <c r="B18809" s="202"/>
    </row>
    <row r="18810" spans="2:2">
      <c r="B18810" s="202"/>
    </row>
    <row r="18811" spans="2:2">
      <c r="B18811" s="202"/>
    </row>
    <row r="18812" spans="2:2">
      <c r="B18812" s="202"/>
    </row>
    <row r="18813" spans="2:2">
      <c r="B18813" s="202"/>
    </row>
    <row r="18814" spans="2:2">
      <c r="B18814" s="202"/>
    </row>
    <row r="18815" spans="2:2">
      <c r="B18815" s="202"/>
    </row>
    <row r="18816" spans="2:2">
      <c r="B18816" s="202"/>
    </row>
    <row r="18817" spans="2:2">
      <c r="B18817" s="202"/>
    </row>
    <row r="18818" spans="2:2">
      <c r="B18818" s="202"/>
    </row>
    <row r="18819" spans="2:2">
      <c r="B18819" s="202"/>
    </row>
    <row r="18820" spans="2:2">
      <c r="B18820" s="202"/>
    </row>
    <row r="18821" spans="2:2">
      <c r="B18821" s="202"/>
    </row>
    <row r="18822" spans="2:2">
      <c r="B18822" s="202"/>
    </row>
    <row r="18823" spans="2:2">
      <c r="B18823" s="202"/>
    </row>
    <row r="18824" spans="2:2">
      <c r="B18824" s="202"/>
    </row>
    <row r="18825" spans="2:2">
      <c r="B18825" s="202"/>
    </row>
    <row r="18826" spans="2:2">
      <c r="B18826" s="202"/>
    </row>
    <row r="18827" spans="2:2">
      <c r="B18827" s="202"/>
    </row>
    <row r="18828" spans="2:2">
      <c r="B18828" s="202"/>
    </row>
    <row r="18829" spans="2:2">
      <c r="B18829" s="202"/>
    </row>
    <row r="18830" spans="2:2">
      <c r="B18830" s="202"/>
    </row>
    <row r="18831" spans="2:2">
      <c r="B18831" s="202"/>
    </row>
    <row r="18832" spans="2:2">
      <c r="B18832" s="202"/>
    </row>
    <row r="18833" spans="2:2">
      <c r="B18833" s="202"/>
    </row>
    <row r="18834" spans="2:2">
      <c r="B18834" s="202"/>
    </row>
    <row r="18835" spans="2:2">
      <c r="B18835" s="202"/>
    </row>
    <row r="18836" spans="2:2">
      <c r="B18836" s="202"/>
    </row>
    <row r="18837" spans="2:2">
      <c r="B18837" s="202"/>
    </row>
    <row r="18838" spans="2:2">
      <c r="B18838" s="202"/>
    </row>
    <row r="18839" spans="2:2">
      <c r="B18839" s="202"/>
    </row>
    <row r="18840" spans="2:2">
      <c r="B18840" s="202"/>
    </row>
    <row r="18841" spans="2:2">
      <c r="B18841" s="202"/>
    </row>
    <row r="18842" spans="2:2">
      <c r="B18842" s="202"/>
    </row>
    <row r="18843" spans="2:2">
      <c r="B18843" s="202"/>
    </row>
    <row r="18844" spans="2:2">
      <c r="B18844" s="202"/>
    </row>
    <row r="18845" spans="2:2">
      <c r="B18845" s="202"/>
    </row>
    <row r="18846" spans="2:2">
      <c r="B18846" s="202"/>
    </row>
    <row r="18847" spans="2:2">
      <c r="B18847" s="202"/>
    </row>
    <row r="18848" spans="2:2">
      <c r="B18848" s="202"/>
    </row>
    <row r="18849" spans="2:2">
      <c r="B18849" s="202"/>
    </row>
    <row r="18850" spans="2:2">
      <c r="B18850" s="202"/>
    </row>
    <row r="18851" spans="2:2">
      <c r="B18851" s="202"/>
    </row>
    <row r="18852" spans="2:2">
      <c r="B18852" s="202"/>
    </row>
    <row r="18853" spans="2:2">
      <c r="B18853" s="202"/>
    </row>
    <row r="18854" spans="2:2">
      <c r="B18854" s="202"/>
    </row>
    <row r="18855" spans="2:2">
      <c r="B18855" s="202"/>
    </row>
    <row r="18856" spans="2:2">
      <c r="B18856" s="202"/>
    </row>
    <row r="18857" spans="2:2">
      <c r="B18857" s="202"/>
    </row>
    <row r="18858" spans="2:2">
      <c r="B18858" s="202"/>
    </row>
    <row r="18859" spans="2:2">
      <c r="B18859" s="202"/>
    </row>
    <row r="18860" spans="2:2">
      <c r="B18860" s="202"/>
    </row>
    <row r="18861" spans="2:2">
      <c r="B18861" s="202"/>
    </row>
    <row r="18862" spans="2:2">
      <c r="B18862" s="202"/>
    </row>
    <row r="18863" spans="2:2">
      <c r="B18863" s="202"/>
    </row>
    <row r="18864" spans="2:2">
      <c r="B18864" s="202"/>
    </row>
    <row r="18865" spans="2:2">
      <c r="B18865" s="202"/>
    </row>
    <row r="18866" spans="2:2">
      <c r="B18866" s="202"/>
    </row>
    <row r="18867" spans="2:2">
      <c r="B18867" s="202"/>
    </row>
    <row r="18868" spans="2:2">
      <c r="B18868" s="202"/>
    </row>
    <row r="18869" spans="2:2">
      <c r="B18869" s="202"/>
    </row>
    <row r="18870" spans="2:2">
      <c r="B18870" s="202"/>
    </row>
    <row r="18871" spans="2:2">
      <c r="B18871" s="202"/>
    </row>
    <row r="18872" spans="2:2">
      <c r="B18872" s="202"/>
    </row>
    <row r="18873" spans="2:2">
      <c r="B18873" s="202"/>
    </row>
    <row r="18874" spans="2:2">
      <c r="B18874" s="202"/>
    </row>
    <row r="18875" spans="2:2">
      <c r="B18875" s="202"/>
    </row>
    <row r="18876" spans="2:2">
      <c r="B18876" s="202"/>
    </row>
    <row r="18877" spans="2:2">
      <c r="B18877" s="202"/>
    </row>
    <row r="18878" spans="2:2">
      <c r="B18878" s="202"/>
    </row>
    <row r="18879" spans="2:2">
      <c r="B18879" s="202"/>
    </row>
    <row r="18880" spans="2:2">
      <c r="B18880" s="202"/>
    </row>
    <row r="18881" spans="2:2">
      <c r="B18881" s="202"/>
    </row>
    <row r="18882" spans="2:2">
      <c r="B18882" s="202"/>
    </row>
    <row r="18883" spans="2:2">
      <c r="B18883" s="202"/>
    </row>
    <row r="18884" spans="2:2">
      <c r="B18884" s="202"/>
    </row>
    <row r="18885" spans="2:2">
      <c r="B18885" s="202"/>
    </row>
    <row r="18886" spans="2:2">
      <c r="B18886" s="202"/>
    </row>
    <row r="18887" spans="2:2">
      <c r="B18887" s="202"/>
    </row>
    <row r="18888" spans="2:2">
      <c r="B18888" s="202"/>
    </row>
    <row r="18889" spans="2:2">
      <c r="B18889" s="202"/>
    </row>
    <row r="18890" spans="2:2">
      <c r="B18890" s="202"/>
    </row>
    <row r="18891" spans="2:2">
      <c r="B18891" s="202"/>
    </row>
    <row r="18892" spans="2:2">
      <c r="B18892" s="202"/>
    </row>
    <row r="18893" spans="2:2">
      <c r="B18893" s="202"/>
    </row>
    <row r="18894" spans="2:2">
      <c r="B18894" s="202"/>
    </row>
    <row r="18895" spans="2:2">
      <c r="B18895" s="202"/>
    </row>
    <row r="18896" spans="2:2">
      <c r="B18896" s="202"/>
    </row>
    <row r="18897" spans="2:2">
      <c r="B18897" s="202"/>
    </row>
    <row r="18898" spans="2:2">
      <c r="B18898" s="202"/>
    </row>
    <row r="18899" spans="2:2">
      <c r="B18899" s="202"/>
    </row>
    <row r="18900" spans="2:2">
      <c r="B18900" s="202"/>
    </row>
    <row r="18901" spans="2:2">
      <c r="B18901" s="202"/>
    </row>
    <row r="18902" spans="2:2">
      <c r="B18902" s="202"/>
    </row>
    <row r="18903" spans="2:2">
      <c r="B18903" s="202"/>
    </row>
    <row r="18904" spans="2:2">
      <c r="B18904" s="202"/>
    </row>
    <row r="18905" spans="2:2">
      <c r="B18905" s="202"/>
    </row>
    <row r="18906" spans="2:2">
      <c r="B18906" s="202"/>
    </row>
    <row r="18907" spans="2:2">
      <c r="B18907" s="202"/>
    </row>
    <row r="18908" spans="2:2">
      <c r="B18908" s="202"/>
    </row>
    <row r="18909" spans="2:2">
      <c r="B18909" s="202"/>
    </row>
    <row r="18910" spans="2:2">
      <c r="B18910" s="202"/>
    </row>
    <row r="18911" spans="2:2">
      <c r="B18911" s="202"/>
    </row>
    <row r="18912" spans="2:2">
      <c r="B18912" s="202"/>
    </row>
    <row r="18913" spans="2:2">
      <c r="B18913" s="202"/>
    </row>
    <row r="18914" spans="2:2">
      <c r="B18914" s="202"/>
    </row>
    <row r="18915" spans="2:2">
      <c r="B18915" s="202"/>
    </row>
    <row r="18916" spans="2:2">
      <c r="B18916" s="202"/>
    </row>
    <row r="18917" spans="2:2">
      <c r="B18917" s="202"/>
    </row>
    <row r="18918" spans="2:2">
      <c r="B18918" s="202"/>
    </row>
    <row r="18919" spans="2:2">
      <c r="B18919" s="202"/>
    </row>
    <row r="18920" spans="2:2">
      <c r="B18920" s="202"/>
    </row>
    <row r="18921" spans="2:2">
      <c r="B18921" s="202"/>
    </row>
    <row r="18922" spans="2:2">
      <c r="B18922" s="202"/>
    </row>
    <row r="18923" spans="2:2">
      <c r="B18923" s="202"/>
    </row>
    <row r="18924" spans="2:2">
      <c r="B18924" s="202"/>
    </row>
    <row r="18925" spans="2:2">
      <c r="B18925" s="202"/>
    </row>
    <row r="18926" spans="2:2">
      <c r="B18926" s="202"/>
    </row>
    <row r="18927" spans="2:2">
      <c r="B18927" s="202"/>
    </row>
    <row r="18928" spans="2:2">
      <c r="B18928" s="202"/>
    </row>
    <row r="18929" spans="2:2">
      <c r="B18929" s="202"/>
    </row>
    <row r="18930" spans="2:2">
      <c r="B18930" s="202"/>
    </row>
    <row r="18931" spans="2:2">
      <c r="B18931" s="202"/>
    </row>
    <row r="18932" spans="2:2">
      <c r="B18932" s="202"/>
    </row>
    <row r="18933" spans="2:2">
      <c r="B18933" s="202"/>
    </row>
    <row r="18934" spans="2:2">
      <c r="B18934" s="202"/>
    </row>
    <row r="18935" spans="2:2">
      <c r="B18935" s="202"/>
    </row>
    <row r="18936" spans="2:2">
      <c r="B18936" s="202"/>
    </row>
    <row r="18937" spans="2:2">
      <c r="B18937" s="202"/>
    </row>
    <row r="18938" spans="2:2">
      <c r="B18938" s="202"/>
    </row>
    <row r="18939" spans="2:2">
      <c r="B18939" s="202"/>
    </row>
    <row r="18940" spans="2:2">
      <c r="B18940" s="202"/>
    </row>
    <row r="18941" spans="2:2">
      <c r="B18941" s="202"/>
    </row>
    <row r="18942" spans="2:2">
      <c r="B18942" s="202"/>
    </row>
    <row r="18943" spans="2:2">
      <c r="B18943" s="202"/>
    </row>
    <row r="18944" spans="2:2">
      <c r="B18944" s="202"/>
    </row>
    <row r="18945" spans="2:2">
      <c r="B18945" s="202"/>
    </row>
    <row r="18946" spans="2:2">
      <c r="B18946" s="202"/>
    </row>
    <row r="18947" spans="2:2">
      <c r="B18947" s="202"/>
    </row>
    <row r="18948" spans="2:2">
      <c r="B18948" s="202"/>
    </row>
    <row r="18949" spans="2:2">
      <c r="B18949" s="202"/>
    </row>
    <row r="18950" spans="2:2">
      <c r="B18950" s="202"/>
    </row>
    <row r="18951" spans="2:2">
      <c r="B18951" s="202"/>
    </row>
    <row r="18952" spans="2:2">
      <c r="B18952" s="202"/>
    </row>
    <row r="18953" spans="2:2">
      <c r="B18953" s="202"/>
    </row>
    <row r="18954" spans="2:2">
      <c r="B18954" s="202"/>
    </row>
    <row r="18955" spans="2:2">
      <c r="B18955" s="202"/>
    </row>
    <row r="18956" spans="2:2">
      <c r="B18956" s="202"/>
    </row>
    <row r="18957" spans="2:2">
      <c r="B18957" s="202"/>
    </row>
    <row r="18958" spans="2:2">
      <c r="B18958" s="202"/>
    </row>
    <row r="18959" spans="2:2">
      <c r="B18959" s="202"/>
    </row>
    <row r="18960" spans="2:2">
      <c r="B18960" s="202"/>
    </row>
    <row r="18961" spans="2:2">
      <c r="B18961" s="202"/>
    </row>
    <row r="18962" spans="2:2">
      <c r="B18962" s="202"/>
    </row>
    <row r="18963" spans="2:2">
      <c r="B18963" s="202"/>
    </row>
    <row r="18964" spans="2:2">
      <c r="B18964" s="202"/>
    </row>
    <row r="18965" spans="2:2">
      <c r="B18965" s="202"/>
    </row>
    <row r="18966" spans="2:2">
      <c r="B18966" s="202"/>
    </row>
    <row r="18967" spans="2:2">
      <c r="B18967" s="202"/>
    </row>
    <row r="18968" spans="2:2">
      <c r="B18968" s="202"/>
    </row>
    <row r="18969" spans="2:2">
      <c r="B18969" s="202"/>
    </row>
    <row r="18970" spans="2:2">
      <c r="B18970" s="202"/>
    </row>
    <row r="18971" spans="2:2">
      <c r="B18971" s="202"/>
    </row>
    <row r="18972" spans="2:2">
      <c r="B18972" s="202"/>
    </row>
    <row r="18973" spans="2:2">
      <c r="B18973" s="202"/>
    </row>
    <row r="18974" spans="2:2">
      <c r="B18974" s="202"/>
    </row>
    <row r="18975" spans="2:2">
      <c r="B18975" s="202"/>
    </row>
    <row r="18976" spans="2:2">
      <c r="B18976" s="202"/>
    </row>
    <row r="18977" spans="2:2">
      <c r="B18977" s="202"/>
    </row>
    <row r="18978" spans="2:2">
      <c r="B18978" s="202"/>
    </row>
    <row r="18979" spans="2:2">
      <c r="B18979" s="202"/>
    </row>
    <row r="18980" spans="2:2">
      <c r="B18980" s="202"/>
    </row>
    <row r="18981" spans="2:2">
      <c r="B18981" s="202"/>
    </row>
    <row r="18982" spans="2:2">
      <c r="B18982" s="202"/>
    </row>
    <row r="18983" spans="2:2">
      <c r="B18983" s="202"/>
    </row>
    <row r="18984" spans="2:2">
      <c r="B18984" s="202"/>
    </row>
    <row r="18985" spans="2:2">
      <c r="B18985" s="202"/>
    </row>
    <row r="18986" spans="2:2">
      <c r="B18986" s="202"/>
    </row>
    <row r="18987" spans="2:2">
      <c r="B18987" s="202"/>
    </row>
    <row r="18988" spans="2:2">
      <c r="B18988" s="202"/>
    </row>
    <row r="18989" spans="2:2">
      <c r="B18989" s="202"/>
    </row>
    <row r="18990" spans="2:2">
      <c r="B18990" s="202"/>
    </row>
    <row r="18991" spans="2:2">
      <c r="B18991" s="202"/>
    </row>
    <row r="18992" spans="2:2">
      <c r="B18992" s="202"/>
    </row>
    <row r="18993" spans="2:2">
      <c r="B18993" s="202"/>
    </row>
    <row r="18994" spans="2:2">
      <c r="B18994" s="202"/>
    </row>
    <row r="18995" spans="2:2">
      <c r="B18995" s="202"/>
    </row>
    <row r="18996" spans="2:2">
      <c r="B18996" s="202"/>
    </row>
    <row r="18997" spans="2:2">
      <c r="B18997" s="202"/>
    </row>
    <row r="18998" spans="2:2">
      <c r="B18998" s="202"/>
    </row>
    <row r="18999" spans="2:2">
      <c r="B18999" s="202"/>
    </row>
    <row r="19000" spans="2:2">
      <c r="B19000" s="202"/>
    </row>
    <row r="19001" spans="2:2">
      <c r="B19001" s="202"/>
    </row>
    <row r="19002" spans="2:2">
      <c r="B19002" s="202"/>
    </row>
    <row r="19003" spans="2:2">
      <c r="B19003" s="202"/>
    </row>
    <row r="19004" spans="2:2">
      <c r="B19004" s="202"/>
    </row>
    <row r="19005" spans="2:2">
      <c r="B19005" s="202"/>
    </row>
    <row r="19006" spans="2:2">
      <c r="B19006" s="202"/>
    </row>
    <row r="19007" spans="2:2">
      <c r="B19007" s="202"/>
    </row>
    <row r="19008" spans="2:2">
      <c r="B19008" s="202"/>
    </row>
    <row r="19009" spans="2:2">
      <c r="B19009" s="202"/>
    </row>
    <row r="19010" spans="2:2">
      <c r="B19010" s="202"/>
    </row>
    <row r="19011" spans="2:2">
      <c r="B19011" s="202"/>
    </row>
    <row r="19012" spans="2:2">
      <c r="B19012" s="202"/>
    </row>
    <row r="19013" spans="2:2">
      <c r="B19013" s="202"/>
    </row>
    <row r="19014" spans="2:2">
      <c r="B19014" s="202"/>
    </row>
    <row r="19015" spans="2:2">
      <c r="B19015" s="202"/>
    </row>
    <row r="19016" spans="2:2">
      <c r="B19016" s="202"/>
    </row>
    <row r="19017" spans="2:2">
      <c r="B19017" s="202"/>
    </row>
    <row r="19018" spans="2:2">
      <c r="B19018" s="202"/>
    </row>
    <row r="19019" spans="2:2">
      <c r="B19019" s="202"/>
    </row>
    <row r="19020" spans="2:2">
      <c r="B19020" s="202"/>
    </row>
    <row r="19021" spans="2:2">
      <c r="B19021" s="202"/>
    </row>
    <row r="19022" spans="2:2">
      <c r="B19022" s="202"/>
    </row>
    <row r="19023" spans="2:2">
      <c r="B19023" s="202"/>
    </row>
    <row r="19024" spans="2:2">
      <c r="B19024" s="202"/>
    </row>
    <row r="19025" spans="2:2">
      <c r="B19025" s="202"/>
    </row>
    <row r="19026" spans="2:2">
      <c r="B19026" s="202"/>
    </row>
    <row r="19027" spans="2:2">
      <c r="B19027" s="202"/>
    </row>
    <row r="19028" spans="2:2">
      <c r="B19028" s="202"/>
    </row>
    <row r="19029" spans="2:2">
      <c r="B19029" s="202"/>
    </row>
    <row r="19030" spans="2:2">
      <c r="B19030" s="202"/>
    </row>
    <row r="19031" spans="2:2">
      <c r="B19031" s="202"/>
    </row>
    <row r="19032" spans="2:2">
      <c r="B19032" s="202"/>
    </row>
    <row r="19033" spans="2:2">
      <c r="B19033" s="202"/>
    </row>
    <row r="19034" spans="2:2">
      <c r="B19034" s="202"/>
    </row>
    <row r="19035" spans="2:2">
      <c r="B19035" s="202"/>
    </row>
    <row r="19036" spans="2:2">
      <c r="B19036" s="202"/>
    </row>
    <row r="19037" spans="2:2">
      <c r="B19037" s="202"/>
    </row>
    <row r="19038" spans="2:2">
      <c r="B19038" s="202"/>
    </row>
    <row r="19039" spans="2:2">
      <c r="B19039" s="202"/>
    </row>
    <row r="19040" spans="2:2">
      <c r="B19040" s="202"/>
    </row>
    <row r="19041" spans="2:2">
      <c r="B19041" s="202"/>
    </row>
    <row r="19042" spans="2:2">
      <c r="B19042" s="202"/>
    </row>
    <row r="19043" spans="2:2">
      <c r="B19043" s="202"/>
    </row>
    <row r="19044" spans="2:2">
      <c r="B19044" s="202"/>
    </row>
    <row r="19045" spans="2:2">
      <c r="B19045" s="202"/>
    </row>
    <row r="19046" spans="2:2">
      <c r="B19046" s="202"/>
    </row>
    <row r="19047" spans="2:2">
      <c r="B19047" s="202"/>
    </row>
    <row r="19048" spans="2:2">
      <c r="B19048" s="202"/>
    </row>
    <row r="19049" spans="2:2">
      <c r="B19049" s="202"/>
    </row>
    <row r="19050" spans="2:2">
      <c r="B19050" s="202"/>
    </row>
    <row r="19051" spans="2:2">
      <c r="B19051" s="202"/>
    </row>
    <row r="19052" spans="2:2">
      <c r="B19052" s="202"/>
    </row>
    <row r="19053" spans="2:2">
      <c r="B19053" s="202"/>
    </row>
    <row r="19054" spans="2:2">
      <c r="B19054" s="202"/>
    </row>
    <row r="19055" spans="2:2">
      <c r="B19055" s="202"/>
    </row>
    <row r="19056" spans="2:2">
      <c r="B19056" s="202"/>
    </row>
    <row r="19057" spans="2:2">
      <c r="B19057" s="202"/>
    </row>
    <row r="19058" spans="2:2">
      <c r="B19058" s="202"/>
    </row>
    <row r="19059" spans="2:2">
      <c r="B19059" s="202"/>
    </row>
    <row r="19060" spans="2:2">
      <c r="B19060" s="202"/>
    </row>
    <row r="19061" spans="2:2">
      <c r="B19061" s="202"/>
    </row>
    <row r="19062" spans="2:2">
      <c r="B19062" s="202"/>
    </row>
    <row r="19063" spans="2:2">
      <c r="B19063" s="202"/>
    </row>
    <row r="19064" spans="2:2">
      <c r="B19064" s="202"/>
    </row>
    <row r="19065" spans="2:2">
      <c r="B19065" s="202"/>
    </row>
    <row r="19066" spans="2:2">
      <c r="B19066" s="202"/>
    </row>
    <row r="19067" spans="2:2">
      <c r="B19067" s="202"/>
    </row>
    <row r="19068" spans="2:2">
      <c r="B19068" s="202"/>
    </row>
    <row r="19069" spans="2:2">
      <c r="B19069" s="202"/>
    </row>
    <row r="19070" spans="2:2">
      <c r="B19070" s="202"/>
    </row>
    <row r="19071" spans="2:2">
      <c r="B19071" s="202"/>
    </row>
    <row r="19072" spans="2:2">
      <c r="B19072" s="202"/>
    </row>
    <row r="19073" spans="2:2">
      <c r="B19073" s="202"/>
    </row>
    <row r="19074" spans="2:2">
      <c r="B19074" s="202"/>
    </row>
    <row r="19075" spans="2:2">
      <c r="B19075" s="202"/>
    </row>
    <row r="19076" spans="2:2">
      <c r="B19076" s="202"/>
    </row>
    <row r="19077" spans="2:2">
      <c r="B19077" s="202"/>
    </row>
    <row r="19078" spans="2:2">
      <c r="B19078" s="202"/>
    </row>
    <row r="19079" spans="2:2">
      <c r="B19079" s="202"/>
    </row>
    <row r="19080" spans="2:2">
      <c r="B19080" s="202"/>
    </row>
    <row r="19081" spans="2:2">
      <c r="B19081" s="202"/>
    </row>
    <row r="19082" spans="2:2">
      <c r="B19082" s="202"/>
    </row>
    <row r="19083" spans="2:2">
      <c r="B19083" s="202"/>
    </row>
    <row r="19084" spans="2:2">
      <c r="B19084" s="202"/>
    </row>
    <row r="19085" spans="2:2">
      <c r="B19085" s="202"/>
    </row>
    <row r="19086" spans="2:2">
      <c r="B19086" s="202"/>
    </row>
    <row r="19087" spans="2:2">
      <c r="B19087" s="202"/>
    </row>
    <row r="19088" spans="2:2">
      <c r="B19088" s="202"/>
    </row>
    <row r="19089" spans="2:2">
      <c r="B19089" s="202"/>
    </row>
    <row r="19090" spans="2:2">
      <c r="B19090" s="202"/>
    </row>
    <row r="19091" spans="2:2">
      <c r="B19091" s="202"/>
    </row>
    <row r="19092" spans="2:2">
      <c r="B19092" s="202"/>
    </row>
    <row r="19093" spans="2:2">
      <c r="B19093" s="202"/>
    </row>
    <row r="19094" spans="2:2">
      <c r="B19094" s="202"/>
    </row>
    <row r="19095" spans="2:2">
      <c r="B19095" s="202"/>
    </row>
    <row r="19096" spans="2:2">
      <c r="B19096" s="202"/>
    </row>
    <row r="19097" spans="2:2">
      <c r="B19097" s="202"/>
    </row>
    <row r="19098" spans="2:2">
      <c r="B19098" s="202"/>
    </row>
    <row r="19099" spans="2:2">
      <c r="B19099" s="202"/>
    </row>
    <row r="19100" spans="2:2">
      <c r="B19100" s="202"/>
    </row>
    <row r="19101" spans="2:2">
      <c r="B19101" s="202"/>
    </row>
    <row r="19102" spans="2:2">
      <c r="B19102" s="202"/>
    </row>
    <row r="19103" spans="2:2">
      <c r="B19103" s="202"/>
    </row>
    <row r="19104" spans="2:2">
      <c r="B19104" s="202"/>
    </row>
    <row r="19105" spans="2:2">
      <c r="B19105" s="202"/>
    </row>
    <row r="19106" spans="2:2">
      <c r="B19106" s="202"/>
    </row>
    <row r="19107" spans="2:2">
      <c r="B19107" s="202"/>
    </row>
    <row r="19108" spans="2:2">
      <c r="B19108" s="202"/>
    </row>
    <row r="19109" spans="2:2">
      <c r="B19109" s="202"/>
    </row>
    <row r="19110" spans="2:2">
      <c r="B19110" s="202"/>
    </row>
    <row r="19111" spans="2:2">
      <c r="B19111" s="202"/>
    </row>
    <row r="19112" spans="2:2">
      <c r="B19112" s="202"/>
    </row>
    <row r="19113" spans="2:2">
      <c r="B19113" s="202"/>
    </row>
    <row r="19114" spans="2:2">
      <c r="B19114" s="202"/>
    </row>
    <row r="19115" spans="2:2">
      <c r="B19115" s="202"/>
    </row>
    <row r="19116" spans="2:2">
      <c r="B19116" s="202"/>
    </row>
    <row r="19117" spans="2:2">
      <c r="B19117" s="202"/>
    </row>
    <row r="19118" spans="2:2">
      <c r="B19118" s="202"/>
    </row>
    <row r="19119" spans="2:2">
      <c r="B19119" s="202"/>
    </row>
    <row r="19120" spans="2:2">
      <c r="B19120" s="202"/>
    </row>
    <row r="19121" spans="2:2">
      <c r="B19121" s="202"/>
    </row>
    <row r="19122" spans="2:2">
      <c r="B19122" s="202"/>
    </row>
    <row r="19123" spans="2:2">
      <c r="B19123" s="202"/>
    </row>
    <row r="19124" spans="2:2">
      <c r="B19124" s="202"/>
    </row>
    <row r="19125" spans="2:2">
      <c r="B19125" s="202"/>
    </row>
    <row r="19126" spans="2:2">
      <c r="B19126" s="202"/>
    </row>
    <row r="19127" spans="2:2">
      <c r="B19127" s="202"/>
    </row>
    <row r="19128" spans="2:2">
      <c r="B19128" s="202"/>
    </row>
    <row r="19129" spans="2:2">
      <c r="B19129" s="202"/>
    </row>
    <row r="19130" spans="2:2">
      <c r="B19130" s="202"/>
    </row>
    <row r="19131" spans="2:2">
      <c r="B19131" s="202"/>
    </row>
    <row r="19132" spans="2:2">
      <c r="B19132" s="202"/>
    </row>
    <row r="19133" spans="2:2">
      <c r="B19133" s="202"/>
    </row>
    <row r="19134" spans="2:2">
      <c r="B19134" s="202"/>
    </row>
    <row r="19135" spans="2:2">
      <c r="B19135" s="202"/>
    </row>
    <row r="19136" spans="2:2">
      <c r="B19136" s="202"/>
    </row>
    <row r="19137" spans="2:2">
      <c r="B19137" s="202"/>
    </row>
    <row r="19138" spans="2:2">
      <c r="B19138" s="202"/>
    </row>
    <row r="19139" spans="2:2">
      <c r="B19139" s="202"/>
    </row>
    <row r="19140" spans="2:2">
      <c r="B19140" s="202"/>
    </row>
    <row r="19141" spans="2:2">
      <c r="B19141" s="202"/>
    </row>
    <row r="19142" spans="2:2">
      <c r="B19142" s="202"/>
    </row>
    <row r="19143" spans="2:2">
      <c r="B19143" s="202"/>
    </row>
    <row r="19144" spans="2:2">
      <c r="B19144" s="202"/>
    </row>
    <row r="19145" spans="2:2">
      <c r="B19145" s="202"/>
    </row>
    <row r="19146" spans="2:2">
      <c r="B19146" s="202"/>
    </row>
    <row r="19147" spans="2:2">
      <c r="B19147" s="202"/>
    </row>
    <row r="19148" spans="2:2">
      <c r="B19148" s="202"/>
    </row>
    <row r="19149" spans="2:2">
      <c r="B19149" s="202"/>
    </row>
    <row r="19150" spans="2:2">
      <c r="B19150" s="202"/>
    </row>
    <row r="19151" spans="2:2">
      <c r="B19151" s="202"/>
    </row>
    <row r="19152" spans="2:2">
      <c r="B19152" s="202"/>
    </row>
    <row r="19153" spans="2:2">
      <c r="B19153" s="202"/>
    </row>
    <row r="19154" spans="2:2">
      <c r="B19154" s="202"/>
    </row>
    <row r="19155" spans="2:2">
      <c r="B19155" s="202"/>
    </row>
    <row r="19156" spans="2:2">
      <c r="B19156" s="202"/>
    </row>
    <row r="19157" spans="2:2">
      <c r="B19157" s="202"/>
    </row>
    <row r="19158" spans="2:2">
      <c r="B19158" s="202"/>
    </row>
    <row r="19159" spans="2:2">
      <c r="B19159" s="202"/>
    </row>
    <row r="19160" spans="2:2">
      <c r="B19160" s="202"/>
    </row>
    <row r="19161" spans="2:2">
      <c r="B19161" s="202"/>
    </row>
    <row r="19162" spans="2:2">
      <c r="B19162" s="202"/>
    </row>
    <row r="19163" spans="2:2">
      <c r="B19163" s="202"/>
    </row>
    <row r="19164" spans="2:2">
      <c r="B19164" s="202"/>
    </row>
    <row r="19165" spans="2:2">
      <c r="B19165" s="202"/>
    </row>
    <row r="19166" spans="2:2">
      <c r="B19166" s="202"/>
    </row>
    <row r="19167" spans="2:2">
      <c r="B19167" s="202"/>
    </row>
    <row r="19168" spans="2:2">
      <c r="B19168" s="202"/>
    </row>
    <row r="19169" spans="2:2">
      <c r="B19169" s="202"/>
    </row>
    <row r="19170" spans="2:2">
      <c r="B19170" s="202"/>
    </row>
    <row r="19171" spans="2:2">
      <c r="B19171" s="202"/>
    </row>
    <row r="19172" spans="2:2">
      <c r="B19172" s="202"/>
    </row>
    <row r="19173" spans="2:2">
      <c r="B19173" s="202"/>
    </row>
    <row r="19174" spans="2:2">
      <c r="B19174" s="202"/>
    </row>
    <row r="19175" spans="2:2">
      <c r="B19175" s="202"/>
    </row>
    <row r="19176" spans="2:2">
      <c r="B19176" s="202"/>
    </row>
    <row r="19177" spans="2:2">
      <c r="B19177" s="202"/>
    </row>
    <row r="19178" spans="2:2">
      <c r="B19178" s="202"/>
    </row>
    <row r="19179" spans="2:2">
      <c r="B19179" s="202"/>
    </row>
    <row r="19180" spans="2:2">
      <c r="B19180" s="202"/>
    </row>
    <row r="19181" spans="2:2">
      <c r="B19181" s="202"/>
    </row>
    <row r="19182" spans="2:2">
      <c r="B19182" s="202"/>
    </row>
    <row r="19183" spans="2:2">
      <c r="B19183" s="202"/>
    </row>
    <row r="19184" spans="2:2">
      <c r="B19184" s="202"/>
    </row>
    <row r="19185" spans="2:2">
      <c r="B19185" s="202"/>
    </row>
    <row r="19186" spans="2:2">
      <c r="B19186" s="202"/>
    </row>
    <row r="19187" spans="2:2">
      <c r="B19187" s="202"/>
    </row>
    <row r="19188" spans="2:2">
      <c r="B19188" s="202"/>
    </row>
    <row r="19189" spans="2:2">
      <c r="B19189" s="202"/>
    </row>
    <row r="19190" spans="2:2">
      <c r="B19190" s="202"/>
    </row>
    <row r="19191" spans="2:2">
      <c r="B19191" s="202"/>
    </row>
    <row r="19192" spans="2:2">
      <c r="B19192" s="202"/>
    </row>
    <row r="19193" spans="2:2">
      <c r="B19193" s="202"/>
    </row>
    <row r="19194" spans="2:2">
      <c r="B19194" s="202"/>
    </row>
    <row r="19195" spans="2:2">
      <c r="B19195" s="202"/>
    </row>
    <row r="19196" spans="2:2">
      <c r="B19196" s="202"/>
    </row>
    <row r="19197" spans="2:2">
      <c r="B19197" s="202"/>
    </row>
    <row r="19198" spans="2:2">
      <c r="B19198" s="202"/>
    </row>
    <row r="19199" spans="2:2">
      <c r="B19199" s="202"/>
    </row>
    <row r="19200" spans="2:2">
      <c r="B19200" s="202"/>
    </row>
    <row r="19201" spans="2:2">
      <c r="B19201" s="202"/>
    </row>
    <row r="19202" spans="2:2">
      <c r="B19202" s="202"/>
    </row>
    <row r="19203" spans="2:2">
      <c r="B19203" s="202"/>
    </row>
    <row r="19204" spans="2:2">
      <c r="B19204" s="202"/>
    </row>
    <row r="19205" spans="2:2">
      <c r="B19205" s="202"/>
    </row>
    <row r="19206" spans="2:2">
      <c r="B19206" s="202"/>
    </row>
    <row r="19207" spans="2:2">
      <c r="B19207" s="202"/>
    </row>
    <row r="19208" spans="2:2">
      <c r="B19208" s="202"/>
    </row>
    <row r="19209" spans="2:2">
      <c r="B19209" s="202"/>
    </row>
    <row r="19210" spans="2:2">
      <c r="B19210" s="202"/>
    </row>
    <row r="19211" spans="2:2">
      <c r="B19211" s="202"/>
    </row>
    <row r="19212" spans="2:2">
      <c r="B19212" s="202"/>
    </row>
    <row r="19213" spans="2:2">
      <c r="B19213" s="202"/>
    </row>
    <row r="19214" spans="2:2">
      <c r="B19214" s="202"/>
    </row>
    <row r="19215" spans="2:2">
      <c r="B19215" s="202"/>
    </row>
    <row r="19216" spans="2:2">
      <c r="B19216" s="202"/>
    </row>
    <row r="19217" spans="2:2">
      <c r="B19217" s="202"/>
    </row>
    <row r="19218" spans="2:2">
      <c r="B19218" s="202"/>
    </row>
    <row r="19219" spans="2:2">
      <c r="B19219" s="202"/>
    </row>
    <row r="19220" spans="2:2">
      <c r="B19220" s="202"/>
    </row>
    <row r="19221" spans="2:2">
      <c r="B19221" s="202"/>
    </row>
    <row r="19222" spans="2:2">
      <c r="B19222" s="202"/>
    </row>
    <row r="19223" spans="2:2">
      <c r="B19223" s="202"/>
    </row>
    <row r="19224" spans="2:2">
      <c r="B19224" s="202"/>
    </row>
    <row r="19225" spans="2:2">
      <c r="B19225" s="202"/>
    </row>
    <row r="19226" spans="2:2">
      <c r="B19226" s="202"/>
    </row>
    <row r="19227" spans="2:2">
      <c r="B19227" s="202"/>
    </row>
    <row r="19228" spans="2:2">
      <c r="B19228" s="202"/>
    </row>
    <row r="19229" spans="2:2">
      <c r="B19229" s="202"/>
    </row>
    <row r="19230" spans="2:2">
      <c r="B19230" s="202"/>
    </row>
    <row r="19231" spans="2:2">
      <c r="B19231" s="202"/>
    </row>
    <row r="19232" spans="2:2">
      <c r="B19232" s="202"/>
    </row>
    <row r="19233" spans="2:2">
      <c r="B19233" s="202"/>
    </row>
    <row r="19234" spans="2:2">
      <c r="B19234" s="202"/>
    </row>
    <row r="19235" spans="2:2">
      <c r="B19235" s="202"/>
    </row>
    <row r="19236" spans="2:2">
      <c r="B19236" s="202"/>
    </row>
    <row r="19237" spans="2:2">
      <c r="B19237" s="202"/>
    </row>
    <row r="19238" spans="2:2">
      <c r="B19238" s="202"/>
    </row>
    <row r="19239" spans="2:2">
      <c r="B19239" s="202"/>
    </row>
    <row r="19240" spans="2:2">
      <c r="B19240" s="202"/>
    </row>
    <row r="19241" spans="2:2">
      <c r="B19241" s="202"/>
    </row>
    <row r="19242" spans="2:2">
      <c r="B19242" s="202"/>
    </row>
    <row r="19243" spans="2:2">
      <c r="B19243" s="202"/>
    </row>
    <row r="19244" spans="2:2">
      <c r="B19244" s="202"/>
    </row>
    <row r="19245" spans="2:2">
      <c r="B19245" s="202"/>
    </row>
    <row r="19246" spans="2:2">
      <c r="B19246" s="202"/>
    </row>
    <row r="19247" spans="2:2">
      <c r="B19247" s="202"/>
    </row>
    <row r="19248" spans="2:2">
      <c r="B19248" s="202"/>
    </row>
    <row r="19249" spans="2:2">
      <c r="B19249" s="202"/>
    </row>
    <row r="19250" spans="2:2">
      <c r="B19250" s="202"/>
    </row>
    <row r="19251" spans="2:2">
      <c r="B19251" s="202"/>
    </row>
    <row r="19252" spans="2:2">
      <c r="B19252" s="202"/>
    </row>
    <row r="19253" spans="2:2">
      <c r="B19253" s="202"/>
    </row>
    <row r="19254" spans="2:2">
      <c r="B19254" s="202"/>
    </row>
    <row r="19255" spans="2:2">
      <c r="B19255" s="202"/>
    </row>
    <row r="19256" spans="2:2">
      <c r="B19256" s="202"/>
    </row>
    <row r="19257" spans="2:2">
      <c r="B19257" s="202"/>
    </row>
    <row r="19258" spans="2:2">
      <c r="B19258" s="202"/>
    </row>
    <row r="19259" spans="2:2">
      <c r="B19259" s="202"/>
    </row>
    <row r="19260" spans="2:2">
      <c r="B19260" s="202"/>
    </row>
    <row r="19261" spans="2:2">
      <c r="B19261" s="202"/>
    </row>
    <row r="19262" spans="2:2">
      <c r="B19262" s="202"/>
    </row>
    <row r="19263" spans="2:2">
      <c r="B19263" s="202"/>
    </row>
    <row r="19264" spans="2:2">
      <c r="B19264" s="202"/>
    </row>
    <row r="19265" spans="2:2">
      <c r="B19265" s="202"/>
    </row>
    <row r="19266" spans="2:2">
      <c r="B19266" s="202"/>
    </row>
    <row r="19267" spans="2:2">
      <c r="B19267" s="202"/>
    </row>
    <row r="19268" spans="2:2">
      <c r="B19268" s="202"/>
    </row>
    <row r="19269" spans="2:2">
      <c r="B19269" s="202"/>
    </row>
    <row r="19270" spans="2:2">
      <c r="B19270" s="202"/>
    </row>
    <row r="19271" spans="2:2">
      <c r="B19271" s="202"/>
    </row>
    <row r="19272" spans="2:2">
      <c r="B19272" s="202"/>
    </row>
    <row r="19273" spans="2:2">
      <c r="B19273" s="202"/>
    </row>
    <row r="19274" spans="2:2">
      <c r="B19274" s="202"/>
    </row>
    <row r="19275" spans="2:2">
      <c r="B19275" s="202"/>
    </row>
    <row r="19276" spans="2:2">
      <c r="B19276" s="202"/>
    </row>
    <row r="19277" spans="2:2">
      <c r="B19277" s="202"/>
    </row>
    <row r="19278" spans="2:2">
      <c r="B19278" s="202"/>
    </row>
    <row r="19279" spans="2:2">
      <c r="B19279" s="202"/>
    </row>
    <row r="19280" spans="2:2">
      <c r="B19280" s="202"/>
    </row>
    <row r="19281" spans="2:2">
      <c r="B19281" s="202"/>
    </row>
    <row r="19282" spans="2:2">
      <c r="B19282" s="202"/>
    </row>
    <row r="19283" spans="2:2">
      <c r="B19283" s="202"/>
    </row>
    <row r="19284" spans="2:2">
      <c r="B19284" s="202"/>
    </row>
    <row r="19285" spans="2:2">
      <c r="B19285" s="202"/>
    </row>
    <row r="19286" spans="2:2">
      <c r="B19286" s="202"/>
    </row>
    <row r="19287" spans="2:2">
      <c r="B19287" s="202"/>
    </row>
    <row r="19288" spans="2:2">
      <c r="B19288" s="202"/>
    </row>
    <row r="19289" spans="2:2">
      <c r="B19289" s="202"/>
    </row>
    <row r="19290" spans="2:2">
      <c r="B19290" s="202"/>
    </row>
    <row r="19291" spans="2:2">
      <c r="B19291" s="202"/>
    </row>
    <row r="19292" spans="2:2">
      <c r="B19292" s="202"/>
    </row>
    <row r="19293" spans="2:2">
      <c r="B19293" s="202"/>
    </row>
    <row r="19294" spans="2:2">
      <c r="B19294" s="202"/>
    </row>
    <row r="19295" spans="2:2">
      <c r="B19295" s="202"/>
    </row>
    <row r="19296" spans="2:2">
      <c r="B19296" s="202"/>
    </row>
    <row r="19297" spans="2:2">
      <c r="B19297" s="202"/>
    </row>
    <row r="19298" spans="2:2">
      <c r="B19298" s="202"/>
    </row>
    <row r="19299" spans="2:2">
      <c r="B19299" s="202"/>
    </row>
    <row r="19300" spans="2:2">
      <c r="B19300" s="202"/>
    </row>
    <row r="19301" spans="2:2">
      <c r="B19301" s="202"/>
    </row>
    <row r="19302" spans="2:2">
      <c r="B19302" s="202"/>
    </row>
    <row r="19303" spans="2:2">
      <c r="B19303" s="202"/>
    </row>
    <row r="19304" spans="2:2">
      <c r="B19304" s="202"/>
    </row>
    <row r="19305" spans="2:2">
      <c r="B19305" s="202"/>
    </row>
    <row r="19306" spans="2:2">
      <c r="B19306" s="202"/>
    </row>
    <row r="19307" spans="2:2">
      <c r="B19307" s="202"/>
    </row>
    <row r="19308" spans="2:2">
      <c r="B19308" s="202"/>
    </row>
    <row r="19309" spans="2:2">
      <c r="B19309" s="202"/>
    </row>
    <row r="19310" spans="2:2">
      <c r="B19310" s="202"/>
    </row>
    <row r="19311" spans="2:2">
      <c r="B19311" s="202"/>
    </row>
    <row r="19312" spans="2:2">
      <c r="B19312" s="202"/>
    </row>
    <row r="19313" spans="2:2">
      <c r="B19313" s="202"/>
    </row>
    <row r="19314" spans="2:2">
      <c r="B19314" s="202"/>
    </row>
    <row r="19315" spans="2:2">
      <c r="B19315" s="202"/>
    </row>
    <row r="19316" spans="2:2">
      <c r="B19316" s="202"/>
    </row>
    <row r="19317" spans="2:2">
      <c r="B19317" s="202"/>
    </row>
    <row r="19318" spans="2:2">
      <c r="B19318" s="202"/>
    </row>
    <row r="19319" spans="2:2">
      <c r="B19319" s="202"/>
    </row>
    <row r="19320" spans="2:2">
      <c r="B19320" s="202"/>
    </row>
    <row r="19321" spans="2:2">
      <c r="B19321" s="202"/>
    </row>
    <row r="19322" spans="2:2">
      <c r="B19322" s="202"/>
    </row>
    <row r="19323" spans="2:2">
      <c r="B19323" s="202"/>
    </row>
    <row r="19324" spans="2:2">
      <c r="B19324" s="202"/>
    </row>
    <row r="19325" spans="2:2">
      <c r="B19325" s="202"/>
    </row>
    <row r="19326" spans="2:2">
      <c r="B19326" s="202"/>
    </row>
    <row r="19327" spans="2:2">
      <c r="B19327" s="202"/>
    </row>
    <row r="19328" spans="2:2">
      <c r="B19328" s="202"/>
    </row>
    <row r="19329" spans="2:2">
      <c r="B19329" s="202"/>
    </row>
    <row r="19330" spans="2:2">
      <c r="B19330" s="202"/>
    </row>
    <row r="19331" spans="2:2">
      <c r="B19331" s="202"/>
    </row>
    <row r="19332" spans="2:2">
      <c r="B19332" s="202"/>
    </row>
    <row r="19333" spans="2:2">
      <c r="B19333" s="202"/>
    </row>
    <row r="19334" spans="2:2">
      <c r="B19334" s="202"/>
    </row>
    <row r="19335" spans="2:2">
      <c r="B19335" s="202"/>
    </row>
    <row r="19336" spans="2:2">
      <c r="B19336" s="202"/>
    </row>
    <row r="19337" spans="2:2">
      <c r="B19337" s="202"/>
    </row>
    <row r="19338" spans="2:2">
      <c r="B19338" s="202"/>
    </row>
    <row r="19339" spans="2:2">
      <c r="B19339" s="202"/>
    </row>
    <row r="19340" spans="2:2">
      <c r="B19340" s="202"/>
    </row>
    <row r="19341" spans="2:2">
      <c r="B19341" s="202"/>
    </row>
    <row r="19342" spans="2:2">
      <c r="B19342" s="202"/>
    </row>
    <row r="19343" spans="2:2">
      <c r="B19343" s="202"/>
    </row>
    <row r="19344" spans="2:2">
      <c r="B19344" s="202"/>
    </row>
    <row r="19345" spans="2:2">
      <c r="B19345" s="202"/>
    </row>
    <row r="19346" spans="2:2">
      <c r="B19346" s="202"/>
    </row>
    <row r="19347" spans="2:2">
      <c r="B19347" s="202"/>
    </row>
    <row r="19348" spans="2:2">
      <c r="B19348" s="202"/>
    </row>
    <row r="19349" spans="2:2">
      <c r="B19349" s="202"/>
    </row>
    <row r="19350" spans="2:2">
      <c r="B19350" s="202"/>
    </row>
    <row r="19351" spans="2:2">
      <c r="B19351" s="202"/>
    </row>
    <row r="19352" spans="2:2">
      <c r="B19352" s="202"/>
    </row>
    <row r="19353" spans="2:2">
      <c r="B19353" s="202"/>
    </row>
    <row r="19354" spans="2:2">
      <c r="B19354" s="202"/>
    </row>
    <row r="19355" spans="2:2">
      <c r="B19355" s="202"/>
    </row>
    <row r="19356" spans="2:2">
      <c r="B19356" s="202"/>
    </row>
    <row r="19357" spans="2:2">
      <c r="B19357" s="202"/>
    </row>
    <row r="19358" spans="2:2">
      <c r="B19358" s="202"/>
    </row>
    <row r="19359" spans="2:2">
      <c r="B19359" s="202"/>
    </row>
    <row r="19360" spans="2:2">
      <c r="B19360" s="202"/>
    </row>
    <row r="19361" spans="2:2">
      <c r="B19361" s="202"/>
    </row>
    <row r="19362" spans="2:2">
      <c r="B19362" s="202"/>
    </row>
    <row r="19363" spans="2:2">
      <c r="B19363" s="202"/>
    </row>
    <row r="19364" spans="2:2">
      <c r="B19364" s="202"/>
    </row>
    <row r="19365" spans="2:2">
      <c r="B19365" s="202"/>
    </row>
    <row r="19366" spans="2:2">
      <c r="B19366" s="202"/>
    </row>
    <row r="19367" spans="2:2">
      <c r="B19367" s="202"/>
    </row>
    <row r="19368" spans="2:2">
      <c r="B19368" s="202"/>
    </row>
    <row r="19369" spans="2:2">
      <c r="B19369" s="202"/>
    </row>
    <row r="19370" spans="2:2">
      <c r="B19370" s="202"/>
    </row>
    <row r="19371" spans="2:2">
      <c r="B19371" s="202"/>
    </row>
    <row r="19372" spans="2:2">
      <c r="B19372" s="202"/>
    </row>
    <row r="19373" spans="2:2">
      <c r="B19373" s="202"/>
    </row>
    <row r="19374" spans="2:2">
      <c r="B19374" s="202"/>
    </row>
    <row r="19375" spans="2:2">
      <c r="B19375" s="202"/>
    </row>
    <row r="19376" spans="2:2">
      <c r="B19376" s="202"/>
    </row>
    <row r="19377" spans="2:2">
      <c r="B19377" s="202"/>
    </row>
    <row r="19378" spans="2:2">
      <c r="B19378" s="202"/>
    </row>
    <row r="19379" spans="2:2">
      <c r="B19379" s="202"/>
    </row>
    <row r="19380" spans="2:2">
      <c r="B19380" s="202"/>
    </row>
    <row r="19381" spans="2:2">
      <c r="B19381" s="202"/>
    </row>
    <row r="19382" spans="2:2">
      <c r="B19382" s="202"/>
    </row>
    <row r="19383" spans="2:2">
      <c r="B19383" s="202"/>
    </row>
    <row r="19384" spans="2:2">
      <c r="B19384" s="202"/>
    </row>
    <row r="19385" spans="2:2">
      <c r="B19385" s="202"/>
    </row>
    <row r="19386" spans="2:2">
      <c r="B19386" s="202"/>
    </row>
    <row r="19387" spans="2:2">
      <c r="B19387" s="202"/>
    </row>
    <row r="19388" spans="2:2">
      <c r="B19388" s="202"/>
    </row>
    <row r="19389" spans="2:2">
      <c r="B19389" s="202"/>
    </row>
    <row r="19390" spans="2:2">
      <c r="B19390" s="202"/>
    </row>
    <row r="19391" spans="2:2">
      <c r="B19391" s="202"/>
    </row>
    <row r="19392" spans="2:2">
      <c r="B19392" s="202"/>
    </row>
    <row r="19393" spans="2:2">
      <c r="B19393" s="202"/>
    </row>
    <row r="19394" spans="2:2">
      <c r="B19394" s="202"/>
    </row>
    <row r="19395" spans="2:2">
      <c r="B19395" s="202"/>
    </row>
    <row r="19396" spans="2:2">
      <c r="B19396" s="202"/>
    </row>
    <row r="19397" spans="2:2">
      <c r="B19397" s="202"/>
    </row>
    <row r="19398" spans="2:2">
      <c r="B19398" s="202"/>
    </row>
    <row r="19399" spans="2:2">
      <c r="B19399" s="202"/>
    </row>
    <row r="19400" spans="2:2">
      <c r="B19400" s="202"/>
    </row>
    <row r="19401" spans="2:2">
      <c r="B19401" s="202"/>
    </row>
    <row r="19402" spans="2:2">
      <c r="B19402" s="202"/>
    </row>
    <row r="19403" spans="2:2">
      <c r="B19403" s="202"/>
    </row>
    <row r="19404" spans="2:2">
      <c r="B19404" s="202"/>
    </row>
    <row r="19405" spans="2:2">
      <c r="B19405" s="202"/>
    </row>
    <row r="19406" spans="2:2">
      <c r="B19406" s="202"/>
    </row>
    <row r="19407" spans="2:2">
      <c r="B19407" s="202"/>
    </row>
    <row r="19408" spans="2:2">
      <c r="B19408" s="202"/>
    </row>
    <row r="19409" spans="2:2">
      <c r="B19409" s="202"/>
    </row>
    <row r="19410" spans="2:2">
      <c r="B19410" s="202"/>
    </row>
    <row r="19411" spans="2:2">
      <c r="B19411" s="202"/>
    </row>
    <row r="19412" spans="2:2">
      <c r="B19412" s="202"/>
    </row>
    <row r="19413" spans="2:2">
      <c r="B19413" s="202"/>
    </row>
    <row r="19414" spans="2:2">
      <c r="B19414" s="202"/>
    </row>
    <row r="19415" spans="2:2">
      <c r="B19415" s="202"/>
    </row>
    <row r="19416" spans="2:2">
      <c r="B19416" s="202"/>
    </row>
    <row r="19417" spans="2:2">
      <c r="B19417" s="202"/>
    </row>
    <row r="19418" spans="2:2">
      <c r="B19418" s="202"/>
    </row>
    <row r="19419" spans="2:2">
      <c r="B19419" s="202"/>
    </row>
    <row r="19420" spans="2:2">
      <c r="B19420" s="202"/>
    </row>
    <row r="19421" spans="2:2">
      <c r="B19421" s="202"/>
    </row>
    <row r="19422" spans="2:2">
      <c r="B19422" s="202"/>
    </row>
    <row r="19423" spans="2:2">
      <c r="B19423" s="202"/>
    </row>
    <row r="19424" spans="2:2">
      <c r="B19424" s="202"/>
    </row>
    <row r="19425" spans="2:2">
      <c r="B19425" s="202"/>
    </row>
    <row r="19426" spans="2:2">
      <c r="B19426" s="202"/>
    </row>
    <row r="19427" spans="2:2">
      <c r="B19427" s="202"/>
    </row>
    <row r="19428" spans="2:2">
      <c r="B19428" s="202"/>
    </row>
    <row r="19429" spans="2:2">
      <c r="B19429" s="202"/>
    </row>
    <row r="19430" spans="2:2">
      <c r="B19430" s="202"/>
    </row>
    <row r="19431" spans="2:2">
      <c r="B19431" s="202"/>
    </row>
    <row r="19432" spans="2:2">
      <c r="B19432" s="202"/>
    </row>
    <row r="19433" spans="2:2">
      <c r="B19433" s="202"/>
    </row>
    <row r="19434" spans="2:2">
      <c r="B19434" s="202"/>
    </row>
    <row r="19435" spans="2:2">
      <c r="B19435" s="202"/>
    </row>
    <row r="19436" spans="2:2">
      <c r="B19436" s="202"/>
    </row>
    <row r="19437" spans="2:2">
      <c r="B19437" s="202"/>
    </row>
    <row r="19438" spans="2:2">
      <c r="B19438" s="202"/>
    </row>
    <row r="19439" spans="2:2">
      <c r="B19439" s="202"/>
    </row>
    <row r="19440" spans="2:2">
      <c r="B19440" s="202"/>
    </row>
    <row r="19441" spans="2:2">
      <c r="B19441" s="202"/>
    </row>
    <row r="19442" spans="2:2">
      <c r="B19442" s="202"/>
    </row>
    <row r="19443" spans="2:2">
      <c r="B19443" s="202"/>
    </row>
    <row r="19444" spans="2:2">
      <c r="B19444" s="202"/>
    </row>
    <row r="19445" spans="2:2">
      <c r="B19445" s="202"/>
    </row>
    <row r="19446" spans="2:2">
      <c r="B19446" s="202"/>
    </row>
    <row r="19447" spans="2:2">
      <c r="B19447" s="202"/>
    </row>
    <row r="19448" spans="2:2">
      <c r="B19448" s="202"/>
    </row>
    <row r="19449" spans="2:2">
      <c r="B19449" s="202"/>
    </row>
    <row r="19450" spans="2:2">
      <c r="B19450" s="202"/>
    </row>
    <row r="19451" spans="2:2">
      <c r="B19451" s="202"/>
    </row>
    <row r="19452" spans="2:2">
      <c r="B19452" s="202"/>
    </row>
    <row r="19453" spans="2:2">
      <c r="B19453" s="202"/>
    </row>
    <row r="19454" spans="2:2">
      <c r="B19454" s="202"/>
    </row>
    <row r="19455" spans="2:2">
      <c r="B19455" s="202"/>
    </row>
    <row r="19456" spans="2:2">
      <c r="B19456" s="202"/>
    </row>
    <row r="19457" spans="2:2">
      <c r="B19457" s="202"/>
    </row>
    <row r="19458" spans="2:2">
      <c r="B19458" s="202"/>
    </row>
    <row r="19459" spans="2:2">
      <c r="B19459" s="202"/>
    </row>
    <row r="19460" spans="2:2">
      <c r="B19460" s="202"/>
    </row>
    <row r="19461" spans="2:2">
      <c r="B19461" s="202"/>
    </row>
    <row r="19462" spans="2:2">
      <c r="B19462" s="202"/>
    </row>
    <row r="19463" spans="2:2">
      <c r="B19463" s="202"/>
    </row>
    <row r="19464" spans="2:2">
      <c r="B19464" s="202"/>
    </row>
    <row r="19465" spans="2:2">
      <c r="B19465" s="202"/>
    </row>
    <row r="19466" spans="2:2">
      <c r="B19466" s="202"/>
    </row>
    <row r="19467" spans="2:2">
      <c r="B19467" s="202"/>
    </row>
    <row r="19468" spans="2:2">
      <c r="B19468" s="202"/>
    </row>
    <row r="19469" spans="2:2">
      <c r="B19469" s="202"/>
    </row>
    <row r="19470" spans="2:2">
      <c r="B19470" s="202"/>
    </row>
    <row r="19471" spans="2:2">
      <c r="B19471" s="202"/>
    </row>
    <row r="19472" spans="2:2">
      <c r="B19472" s="202"/>
    </row>
    <row r="19473" spans="2:2">
      <c r="B19473" s="202"/>
    </row>
    <row r="19474" spans="2:2">
      <c r="B19474" s="202"/>
    </row>
    <row r="19475" spans="2:2">
      <c r="B19475" s="202"/>
    </row>
    <row r="19476" spans="2:2">
      <c r="B19476" s="202"/>
    </row>
    <row r="19477" spans="2:2">
      <c r="B19477" s="202"/>
    </row>
    <row r="19478" spans="2:2">
      <c r="B19478" s="202"/>
    </row>
    <row r="19479" spans="2:2">
      <c r="B19479" s="202"/>
    </row>
    <row r="19480" spans="2:2">
      <c r="B19480" s="202"/>
    </row>
    <row r="19481" spans="2:2">
      <c r="B19481" s="202"/>
    </row>
    <row r="19482" spans="2:2">
      <c r="B19482" s="202"/>
    </row>
    <row r="19483" spans="2:2">
      <c r="B19483" s="202"/>
    </row>
    <row r="19484" spans="2:2">
      <c r="B19484" s="202"/>
    </row>
    <row r="19485" spans="2:2">
      <c r="B19485" s="202"/>
    </row>
    <row r="19486" spans="2:2">
      <c r="B19486" s="202"/>
    </row>
    <row r="19487" spans="2:2">
      <c r="B19487" s="202"/>
    </row>
    <row r="19488" spans="2:2">
      <c r="B19488" s="202"/>
    </row>
    <row r="19489" spans="2:2">
      <c r="B19489" s="202"/>
    </row>
    <row r="19490" spans="2:2">
      <c r="B19490" s="202"/>
    </row>
    <row r="19491" spans="2:2">
      <c r="B19491" s="202"/>
    </row>
    <row r="19492" spans="2:2">
      <c r="B19492" s="202"/>
    </row>
    <row r="19493" spans="2:2">
      <c r="B19493" s="202"/>
    </row>
    <row r="19494" spans="2:2">
      <c r="B19494" s="202"/>
    </row>
    <row r="19495" spans="2:2">
      <c r="B19495" s="202"/>
    </row>
    <row r="19496" spans="2:2">
      <c r="B19496" s="202"/>
    </row>
    <row r="19497" spans="2:2">
      <c r="B19497" s="202"/>
    </row>
    <row r="19498" spans="2:2">
      <c r="B19498" s="202"/>
    </row>
    <row r="19499" spans="2:2">
      <c r="B19499" s="202"/>
    </row>
    <row r="19500" spans="2:2">
      <c r="B19500" s="202"/>
    </row>
    <row r="19501" spans="2:2">
      <c r="B19501" s="202"/>
    </row>
    <row r="19502" spans="2:2">
      <c r="B19502" s="202"/>
    </row>
    <row r="19503" spans="2:2">
      <c r="B19503" s="202"/>
    </row>
    <row r="19504" spans="2:2">
      <c r="B19504" s="202"/>
    </row>
    <row r="19505" spans="2:2">
      <c r="B19505" s="202"/>
    </row>
    <row r="19506" spans="2:2">
      <c r="B19506" s="202"/>
    </row>
    <row r="19507" spans="2:2">
      <c r="B19507" s="202"/>
    </row>
    <row r="19508" spans="2:2">
      <c r="B19508" s="202"/>
    </row>
    <row r="19509" spans="2:2">
      <c r="B19509" s="202"/>
    </row>
    <row r="19510" spans="2:2">
      <c r="B19510" s="202"/>
    </row>
    <row r="19511" spans="2:2">
      <c r="B19511" s="202"/>
    </row>
    <row r="19512" spans="2:2">
      <c r="B19512" s="202"/>
    </row>
    <row r="19513" spans="2:2">
      <c r="B19513" s="202"/>
    </row>
    <row r="19514" spans="2:2">
      <c r="B19514" s="202"/>
    </row>
    <row r="19515" spans="2:2">
      <c r="B19515" s="202"/>
    </row>
    <row r="19516" spans="2:2">
      <c r="B19516" s="202"/>
    </row>
    <row r="19517" spans="2:2">
      <c r="B19517" s="202"/>
    </row>
    <row r="19518" spans="2:2">
      <c r="B19518" s="202"/>
    </row>
    <row r="19519" spans="2:2">
      <c r="B19519" s="202"/>
    </row>
    <row r="19520" spans="2:2">
      <c r="B19520" s="202"/>
    </row>
    <row r="19521" spans="2:2">
      <c r="B19521" s="202"/>
    </row>
    <row r="19522" spans="2:2">
      <c r="B19522" s="202"/>
    </row>
    <row r="19523" spans="2:2">
      <c r="B19523" s="202"/>
    </row>
    <row r="19524" spans="2:2">
      <c r="B19524" s="202"/>
    </row>
    <row r="19525" spans="2:2">
      <c r="B19525" s="202"/>
    </row>
    <row r="19526" spans="2:2">
      <c r="B19526" s="202"/>
    </row>
    <row r="19527" spans="2:2">
      <c r="B19527" s="202"/>
    </row>
    <row r="19528" spans="2:2">
      <c r="B19528" s="202"/>
    </row>
    <row r="19529" spans="2:2">
      <c r="B19529" s="202"/>
    </row>
    <row r="19530" spans="2:2">
      <c r="B19530" s="202"/>
    </row>
    <row r="19531" spans="2:2">
      <c r="B19531" s="202"/>
    </row>
    <row r="19532" spans="2:2">
      <c r="B19532" s="202"/>
    </row>
    <row r="19533" spans="2:2">
      <c r="B19533" s="202"/>
    </row>
    <row r="19534" spans="2:2">
      <c r="B19534" s="202"/>
    </row>
    <row r="19535" spans="2:2">
      <c r="B19535" s="202"/>
    </row>
    <row r="19536" spans="2:2">
      <c r="B19536" s="202"/>
    </row>
    <row r="19537" spans="2:2">
      <c r="B19537" s="202"/>
    </row>
    <row r="19538" spans="2:2">
      <c r="B19538" s="202"/>
    </row>
    <row r="19539" spans="2:2">
      <c r="B19539" s="202"/>
    </row>
    <row r="19540" spans="2:2">
      <c r="B19540" s="202"/>
    </row>
    <row r="19541" spans="2:2">
      <c r="B19541" s="202"/>
    </row>
    <row r="19542" spans="2:2">
      <c r="B19542" s="202"/>
    </row>
    <row r="19543" spans="2:2">
      <c r="B19543" s="202"/>
    </row>
    <row r="19544" spans="2:2">
      <c r="B19544" s="202"/>
    </row>
    <row r="19545" spans="2:2">
      <c r="B19545" s="202"/>
    </row>
    <row r="19546" spans="2:2">
      <c r="B19546" s="202"/>
    </row>
    <row r="19547" spans="2:2">
      <c r="B19547" s="202"/>
    </row>
    <row r="19548" spans="2:2">
      <c r="B19548" s="202"/>
    </row>
    <row r="19549" spans="2:2">
      <c r="B19549" s="202"/>
    </row>
    <row r="19550" spans="2:2">
      <c r="B19550" s="202"/>
    </row>
    <row r="19551" spans="2:2">
      <c r="B19551" s="202"/>
    </row>
    <row r="19552" spans="2:2">
      <c r="B19552" s="202"/>
    </row>
    <row r="19553" spans="2:2">
      <c r="B19553" s="202"/>
    </row>
    <row r="19554" spans="2:2">
      <c r="B19554" s="202"/>
    </row>
    <row r="19555" spans="2:2">
      <c r="B19555" s="202"/>
    </row>
    <row r="19556" spans="2:2">
      <c r="B19556" s="202"/>
    </row>
    <row r="19557" spans="2:2">
      <c r="B19557" s="202"/>
    </row>
    <row r="19558" spans="2:2">
      <c r="B19558" s="202"/>
    </row>
    <row r="19559" spans="2:2">
      <c r="B19559" s="202"/>
    </row>
    <row r="19560" spans="2:2">
      <c r="B19560" s="202"/>
    </row>
    <row r="19561" spans="2:2">
      <c r="B19561" s="202"/>
    </row>
    <row r="19562" spans="2:2">
      <c r="B19562" s="202"/>
    </row>
    <row r="19563" spans="2:2">
      <c r="B19563" s="202"/>
    </row>
    <row r="19564" spans="2:2">
      <c r="B19564" s="202"/>
    </row>
    <row r="19565" spans="2:2">
      <c r="B19565" s="202"/>
    </row>
    <row r="19566" spans="2:2">
      <c r="B19566" s="202"/>
    </row>
    <row r="19567" spans="2:2">
      <c r="B19567" s="202"/>
    </row>
    <row r="19568" spans="2:2">
      <c r="B19568" s="202"/>
    </row>
    <row r="19569" spans="2:2">
      <c r="B19569" s="202"/>
    </row>
    <row r="19570" spans="2:2">
      <c r="B19570" s="202"/>
    </row>
    <row r="19571" spans="2:2">
      <c r="B19571" s="202"/>
    </row>
    <row r="19572" spans="2:2">
      <c r="B19572" s="202"/>
    </row>
    <row r="19573" spans="2:2">
      <c r="B19573" s="202"/>
    </row>
    <row r="19574" spans="2:2">
      <c r="B19574" s="202"/>
    </row>
    <row r="19575" spans="2:2">
      <c r="B19575" s="202"/>
    </row>
    <row r="19576" spans="2:2">
      <c r="B19576" s="202"/>
    </row>
    <row r="19577" spans="2:2">
      <c r="B19577" s="202"/>
    </row>
    <row r="19578" spans="2:2">
      <c r="B19578" s="202"/>
    </row>
    <row r="19579" spans="2:2">
      <c r="B19579" s="202"/>
    </row>
    <row r="19580" spans="2:2">
      <c r="B19580" s="202"/>
    </row>
    <row r="19581" spans="2:2">
      <c r="B19581" s="202"/>
    </row>
    <row r="19582" spans="2:2">
      <c r="B19582" s="202"/>
    </row>
    <row r="19583" spans="2:2">
      <c r="B19583" s="202"/>
    </row>
    <row r="19584" spans="2:2">
      <c r="B19584" s="202"/>
    </row>
    <row r="19585" spans="2:2">
      <c r="B19585" s="202"/>
    </row>
    <row r="19586" spans="2:2">
      <c r="B19586" s="202"/>
    </row>
    <row r="19587" spans="2:2">
      <c r="B19587" s="202"/>
    </row>
    <row r="19588" spans="2:2">
      <c r="B19588" s="202"/>
    </row>
    <row r="19589" spans="2:2">
      <c r="B19589" s="202"/>
    </row>
    <row r="19590" spans="2:2">
      <c r="B19590" s="202"/>
    </row>
    <row r="19591" spans="2:2">
      <c r="B19591" s="202"/>
    </row>
    <row r="19592" spans="2:2">
      <c r="B19592" s="202"/>
    </row>
    <row r="19593" spans="2:2">
      <c r="B19593" s="202"/>
    </row>
    <row r="19594" spans="2:2">
      <c r="B19594" s="202"/>
    </row>
    <row r="19595" spans="2:2">
      <c r="B19595" s="202"/>
    </row>
    <row r="19596" spans="2:2">
      <c r="B19596" s="202"/>
    </row>
    <row r="19597" spans="2:2">
      <c r="B19597" s="202"/>
    </row>
    <row r="19598" spans="2:2">
      <c r="B19598" s="202"/>
    </row>
    <row r="19599" spans="2:2">
      <c r="B19599" s="202"/>
    </row>
    <row r="19600" spans="2:2">
      <c r="B19600" s="202"/>
    </row>
    <row r="19601" spans="2:2">
      <c r="B19601" s="202"/>
    </row>
    <row r="19602" spans="2:2">
      <c r="B19602" s="202"/>
    </row>
    <row r="19603" spans="2:2">
      <c r="B19603" s="202"/>
    </row>
    <row r="19604" spans="2:2">
      <c r="B19604" s="202"/>
    </row>
    <row r="19605" spans="2:2">
      <c r="B19605" s="202"/>
    </row>
    <row r="19606" spans="2:2">
      <c r="B19606" s="202"/>
    </row>
    <row r="19607" spans="2:2">
      <c r="B19607" s="202"/>
    </row>
    <row r="19608" spans="2:2">
      <c r="B19608" s="202"/>
    </row>
    <row r="19609" spans="2:2">
      <c r="B19609" s="202"/>
    </row>
    <row r="19610" spans="2:2">
      <c r="B19610" s="202"/>
    </row>
    <row r="19611" spans="2:2">
      <c r="B19611" s="202"/>
    </row>
    <row r="19612" spans="2:2">
      <c r="B19612" s="202"/>
    </row>
    <row r="19613" spans="2:2">
      <c r="B19613" s="202"/>
    </row>
    <row r="19614" spans="2:2">
      <c r="B19614" s="202"/>
    </row>
    <row r="19615" spans="2:2">
      <c r="B19615" s="202"/>
    </row>
    <row r="19616" spans="2:2">
      <c r="B19616" s="202"/>
    </row>
    <row r="19617" spans="2:2">
      <c r="B19617" s="202"/>
    </row>
    <row r="19618" spans="2:2">
      <c r="B19618" s="202"/>
    </row>
    <row r="19619" spans="2:2">
      <c r="B19619" s="202"/>
    </row>
    <row r="19620" spans="2:2">
      <c r="B19620" s="202"/>
    </row>
    <row r="19621" spans="2:2">
      <c r="B19621" s="202"/>
    </row>
    <row r="19622" spans="2:2">
      <c r="B19622" s="202"/>
    </row>
    <row r="19623" spans="2:2">
      <c r="B19623" s="202"/>
    </row>
    <row r="19624" spans="2:2">
      <c r="B19624" s="202"/>
    </row>
    <row r="19625" spans="2:2">
      <c r="B19625" s="202"/>
    </row>
    <row r="19626" spans="2:2">
      <c r="B19626" s="202"/>
    </row>
    <row r="19627" spans="2:2">
      <c r="B19627" s="202"/>
    </row>
    <row r="19628" spans="2:2">
      <c r="B19628" s="202"/>
    </row>
    <row r="19629" spans="2:2">
      <c r="B19629" s="202"/>
    </row>
    <row r="19630" spans="2:2">
      <c r="B19630" s="202"/>
    </row>
    <row r="19631" spans="2:2">
      <c r="B19631" s="202"/>
    </row>
    <row r="19632" spans="2:2">
      <c r="B19632" s="202"/>
    </row>
    <row r="19633" spans="2:2">
      <c r="B19633" s="202"/>
    </row>
    <row r="19634" spans="2:2">
      <c r="B19634" s="202"/>
    </row>
    <row r="19635" spans="2:2">
      <c r="B19635" s="202"/>
    </row>
    <row r="19636" spans="2:2">
      <c r="B19636" s="202"/>
    </row>
    <row r="19637" spans="2:2">
      <c r="B19637" s="202"/>
    </row>
    <row r="19638" spans="2:2">
      <c r="B19638" s="202"/>
    </row>
    <row r="19639" spans="2:2">
      <c r="B19639" s="202"/>
    </row>
    <row r="19640" spans="2:2">
      <c r="B19640" s="202"/>
    </row>
    <row r="19641" spans="2:2">
      <c r="B19641" s="202"/>
    </row>
    <row r="19642" spans="2:2">
      <c r="B19642" s="202"/>
    </row>
    <row r="19643" spans="2:2">
      <c r="B19643" s="202"/>
    </row>
    <row r="19644" spans="2:2">
      <c r="B19644" s="202"/>
    </row>
    <row r="19645" spans="2:2">
      <c r="B19645" s="202"/>
    </row>
    <row r="19646" spans="2:2">
      <c r="B19646" s="202"/>
    </row>
    <row r="19647" spans="2:2">
      <c r="B19647" s="202"/>
    </row>
    <row r="19648" spans="2:2">
      <c r="B19648" s="202"/>
    </row>
    <row r="19649" spans="2:2">
      <c r="B19649" s="202"/>
    </row>
    <row r="19650" spans="2:2">
      <c r="B19650" s="202"/>
    </row>
    <row r="19651" spans="2:2">
      <c r="B19651" s="202"/>
    </row>
    <row r="19652" spans="2:2">
      <c r="B19652" s="202"/>
    </row>
    <row r="19653" spans="2:2">
      <c r="B19653" s="202"/>
    </row>
    <row r="19654" spans="2:2">
      <c r="B19654" s="202"/>
    </row>
    <row r="19655" spans="2:2">
      <c r="B19655" s="202"/>
    </row>
    <row r="19656" spans="2:2">
      <c r="B19656" s="202"/>
    </row>
    <row r="19657" spans="2:2">
      <c r="B19657" s="202"/>
    </row>
    <row r="19658" spans="2:2">
      <c r="B19658" s="202"/>
    </row>
    <row r="19659" spans="2:2">
      <c r="B19659" s="202"/>
    </row>
    <row r="19660" spans="2:2">
      <c r="B19660" s="202"/>
    </row>
    <row r="19661" spans="2:2">
      <c r="B19661" s="202"/>
    </row>
    <row r="19662" spans="2:2">
      <c r="B19662" s="202"/>
    </row>
    <row r="19663" spans="2:2">
      <c r="B19663" s="202"/>
    </row>
    <row r="19664" spans="2:2">
      <c r="B19664" s="202"/>
    </row>
    <row r="19665" spans="2:2">
      <c r="B19665" s="202"/>
    </row>
    <row r="19666" spans="2:2">
      <c r="B19666" s="202"/>
    </row>
    <row r="19667" spans="2:2">
      <c r="B19667" s="202"/>
    </row>
    <row r="19668" spans="2:2">
      <c r="B19668" s="202"/>
    </row>
    <row r="19669" spans="2:2">
      <c r="B19669" s="202"/>
    </row>
    <row r="19670" spans="2:2">
      <c r="B19670" s="202"/>
    </row>
    <row r="19671" spans="2:2">
      <c r="B19671" s="202"/>
    </row>
    <row r="19672" spans="2:2">
      <c r="B19672" s="202"/>
    </row>
    <row r="19673" spans="2:2">
      <c r="B19673" s="202"/>
    </row>
    <row r="19674" spans="2:2">
      <c r="B19674" s="202"/>
    </row>
    <row r="19675" spans="2:2">
      <c r="B19675" s="202"/>
    </row>
    <row r="19676" spans="2:2">
      <c r="B19676" s="202"/>
    </row>
    <row r="19677" spans="2:2">
      <c r="B19677" s="202"/>
    </row>
    <row r="19678" spans="2:2">
      <c r="B19678" s="202"/>
    </row>
    <row r="19679" spans="2:2">
      <c r="B19679" s="202"/>
    </row>
    <row r="19680" spans="2:2">
      <c r="B19680" s="202"/>
    </row>
    <row r="19681" spans="2:2">
      <c r="B19681" s="202"/>
    </row>
    <row r="19682" spans="2:2">
      <c r="B19682" s="202"/>
    </row>
    <row r="19683" spans="2:2">
      <c r="B19683" s="202"/>
    </row>
    <row r="19684" spans="2:2">
      <c r="B19684" s="202"/>
    </row>
    <row r="19685" spans="2:2">
      <c r="B19685" s="202"/>
    </row>
    <row r="19686" spans="2:2">
      <c r="B19686" s="202"/>
    </row>
    <row r="19687" spans="2:2">
      <c r="B19687" s="202"/>
    </row>
    <row r="19688" spans="2:2">
      <c r="B19688" s="202"/>
    </row>
    <row r="19689" spans="2:2">
      <c r="B19689" s="202"/>
    </row>
    <row r="19690" spans="2:2">
      <c r="B19690" s="202"/>
    </row>
    <row r="19691" spans="2:2">
      <c r="B19691" s="202"/>
    </row>
    <row r="19692" spans="2:2">
      <c r="B19692" s="202"/>
    </row>
    <row r="19693" spans="2:2">
      <c r="B19693" s="202"/>
    </row>
    <row r="19694" spans="2:2">
      <c r="B19694" s="202"/>
    </row>
    <row r="19695" spans="2:2">
      <c r="B19695" s="202"/>
    </row>
    <row r="19696" spans="2:2">
      <c r="B19696" s="202"/>
    </row>
    <row r="19697" spans="2:2">
      <c r="B19697" s="202"/>
    </row>
    <row r="19698" spans="2:2">
      <c r="B19698" s="202"/>
    </row>
    <row r="19699" spans="2:2">
      <c r="B19699" s="202"/>
    </row>
    <row r="19700" spans="2:2">
      <c r="B19700" s="202"/>
    </row>
    <row r="19701" spans="2:2">
      <c r="B19701" s="202"/>
    </row>
    <row r="19702" spans="2:2">
      <c r="B19702" s="202"/>
    </row>
    <row r="19703" spans="2:2">
      <c r="B19703" s="202"/>
    </row>
    <row r="19704" spans="2:2">
      <c r="B19704" s="202"/>
    </row>
    <row r="19705" spans="2:2">
      <c r="B19705" s="202"/>
    </row>
    <row r="19706" spans="2:2">
      <c r="B19706" s="202"/>
    </row>
    <row r="19707" spans="2:2">
      <c r="B19707" s="202"/>
    </row>
    <row r="19708" spans="2:2">
      <c r="B19708" s="202"/>
    </row>
    <row r="19709" spans="2:2">
      <c r="B19709" s="202"/>
    </row>
    <row r="19710" spans="2:2">
      <c r="B19710" s="202"/>
    </row>
    <row r="19711" spans="2:2">
      <c r="B19711" s="202"/>
    </row>
    <row r="19712" spans="2:2">
      <c r="B19712" s="202"/>
    </row>
    <row r="19713" spans="2:2">
      <c r="B19713" s="202"/>
    </row>
    <row r="19714" spans="2:2">
      <c r="B19714" s="202"/>
    </row>
    <row r="19715" spans="2:2">
      <c r="B19715" s="202"/>
    </row>
    <row r="19716" spans="2:2">
      <c r="B19716" s="202"/>
    </row>
    <row r="19717" spans="2:2">
      <c r="B19717" s="202"/>
    </row>
    <row r="19718" spans="2:2">
      <c r="B19718" s="202"/>
    </row>
    <row r="19719" spans="2:2">
      <c r="B19719" s="202"/>
    </row>
    <row r="19720" spans="2:2">
      <c r="B19720" s="202"/>
    </row>
    <row r="19721" spans="2:2">
      <c r="B19721" s="202"/>
    </row>
    <row r="19722" spans="2:2">
      <c r="B19722" s="202"/>
    </row>
    <row r="19723" spans="2:2">
      <c r="B19723" s="202"/>
    </row>
    <row r="19724" spans="2:2">
      <c r="B19724" s="202"/>
    </row>
    <row r="19725" spans="2:2">
      <c r="B19725" s="202"/>
    </row>
    <row r="19726" spans="2:2">
      <c r="B19726" s="202"/>
    </row>
    <row r="19727" spans="2:2">
      <c r="B19727" s="202"/>
    </row>
    <row r="19728" spans="2:2">
      <c r="B19728" s="202"/>
    </row>
    <row r="19729" spans="2:2">
      <c r="B19729" s="202"/>
    </row>
    <row r="19730" spans="2:2">
      <c r="B19730" s="202"/>
    </row>
    <row r="19731" spans="2:2">
      <c r="B19731" s="202"/>
    </row>
    <row r="19732" spans="2:2">
      <c r="B19732" s="202"/>
    </row>
    <row r="19733" spans="2:2">
      <c r="B19733" s="202"/>
    </row>
    <row r="19734" spans="2:2">
      <c r="B19734" s="202"/>
    </row>
    <row r="19735" spans="2:2">
      <c r="B19735" s="202"/>
    </row>
    <row r="19736" spans="2:2">
      <c r="B19736" s="202"/>
    </row>
    <row r="19737" spans="2:2">
      <c r="B19737" s="202"/>
    </row>
    <row r="19738" spans="2:2">
      <c r="B19738" s="202"/>
    </row>
    <row r="19739" spans="2:2">
      <c r="B19739" s="202"/>
    </row>
    <row r="19740" spans="2:2">
      <c r="B19740" s="202"/>
    </row>
    <row r="19741" spans="2:2">
      <c r="B19741" s="202"/>
    </row>
    <row r="19742" spans="2:2">
      <c r="B19742" s="202"/>
    </row>
    <row r="19743" spans="2:2">
      <c r="B19743" s="202"/>
    </row>
    <row r="19744" spans="2:2">
      <c r="B19744" s="202"/>
    </row>
    <row r="19745" spans="2:2">
      <c r="B19745" s="202"/>
    </row>
    <row r="19746" spans="2:2">
      <c r="B19746" s="202"/>
    </row>
    <row r="19747" spans="2:2">
      <c r="B19747" s="202"/>
    </row>
    <row r="19748" spans="2:2">
      <c r="B19748" s="202"/>
    </row>
    <row r="19749" spans="2:2">
      <c r="B19749" s="202"/>
    </row>
    <row r="19750" spans="2:2">
      <c r="B19750" s="202"/>
    </row>
    <row r="19751" spans="2:2">
      <c r="B19751" s="202"/>
    </row>
    <row r="19752" spans="2:2">
      <c r="B19752" s="202"/>
    </row>
    <row r="19753" spans="2:2">
      <c r="B19753" s="202"/>
    </row>
    <row r="19754" spans="2:2">
      <c r="B19754" s="202"/>
    </row>
    <row r="19755" spans="2:2">
      <c r="B19755" s="202"/>
    </row>
    <row r="19756" spans="2:2">
      <c r="B19756" s="202"/>
    </row>
    <row r="19757" spans="2:2">
      <c r="B19757" s="202"/>
    </row>
    <row r="19758" spans="2:2">
      <c r="B19758" s="202"/>
    </row>
    <row r="19759" spans="2:2">
      <c r="B19759" s="202"/>
    </row>
    <row r="19760" spans="2:2">
      <c r="B19760" s="202"/>
    </row>
    <row r="19761" spans="2:2">
      <c r="B19761" s="202"/>
    </row>
    <row r="19762" spans="2:2">
      <c r="B19762" s="202"/>
    </row>
    <row r="19763" spans="2:2">
      <c r="B19763" s="202"/>
    </row>
    <row r="19764" spans="2:2">
      <c r="B19764" s="202"/>
    </row>
    <row r="19765" spans="2:2">
      <c r="B19765" s="202"/>
    </row>
    <row r="19766" spans="2:2">
      <c r="B19766" s="202"/>
    </row>
    <row r="19767" spans="2:2">
      <c r="B19767" s="202"/>
    </row>
    <row r="19768" spans="2:2">
      <c r="B19768" s="202"/>
    </row>
    <row r="19769" spans="2:2">
      <c r="B19769" s="202"/>
    </row>
    <row r="19770" spans="2:2">
      <c r="B19770" s="202"/>
    </row>
    <row r="19771" spans="2:2">
      <c r="B19771" s="202"/>
    </row>
    <row r="19772" spans="2:2">
      <c r="B19772" s="202"/>
    </row>
    <row r="19773" spans="2:2">
      <c r="B19773" s="202"/>
    </row>
    <row r="19774" spans="2:2">
      <c r="B19774" s="202"/>
    </row>
    <row r="19775" spans="2:2">
      <c r="B19775" s="202"/>
    </row>
    <row r="19776" spans="2:2">
      <c r="B19776" s="202"/>
    </row>
    <row r="19777" spans="2:2">
      <c r="B19777" s="202"/>
    </row>
    <row r="19778" spans="2:2">
      <c r="B19778" s="202"/>
    </row>
    <row r="19779" spans="2:2">
      <c r="B19779" s="202"/>
    </row>
    <row r="19780" spans="2:2">
      <c r="B19780" s="202"/>
    </row>
    <row r="19781" spans="2:2">
      <c r="B19781" s="202"/>
    </row>
    <row r="19782" spans="2:2">
      <c r="B19782" s="202"/>
    </row>
    <row r="19783" spans="2:2">
      <c r="B19783" s="202"/>
    </row>
    <row r="19784" spans="2:2">
      <c r="B19784" s="202"/>
    </row>
    <row r="19785" spans="2:2">
      <c r="B19785" s="202"/>
    </row>
    <row r="19786" spans="2:2">
      <c r="B19786" s="202"/>
    </row>
    <row r="19787" spans="2:2">
      <c r="B19787" s="202"/>
    </row>
    <row r="19788" spans="2:2">
      <c r="B19788" s="202"/>
    </row>
    <row r="19789" spans="2:2">
      <c r="B19789" s="202"/>
    </row>
    <row r="19790" spans="2:2">
      <c r="B19790" s="202"/>
    </row>
    <row r="19791" spans="2:2">
      <c r="B19791" s="202"/>
    </row>
    <row r="19792" spans="2:2">
      <c r="B19792" s="202"/>
    </row>
    <row r="19793" spans="2:2">
      <c r="B19793" s="202"/>
    </row>
    <row r="19794" spans="2:2">
      <c r="B19794" s="202"/>
    </row>
    <row r="19795" spans="2:2">
      <c r="B19795" s="202"/>
    </row>
    <row r="19796" spans="2:2">
      <c r="B19796" s="202"/>
    </row>
    <row r="19797" spans="2:2">
      <c r="B19797" s="202"/>
    </row>
    <row r="19798" spans="2:2">
      <c r="B19798" s="202"/>
    </row>
    <row r="19799" spans="2:2">
      <c r="B19799" s="202"/>
    </row>
    <row r="19800" spans="2:2">
      <c r="B19800" s="202"/>
    </row>
    <row r="19801" spans="2:2">
      <c r="B19801" s="202"/>
    </row>
    <row r="19802" spans="2:2">
      <c r="B19802" s="202"/>
    </row>
    <row r="19803" spans="2:2">
      <c r="B19803" s="202"/>
    </row>
    <row r="19804" spans="2:2">
      <c r="B19804" s="202"/>
    </row>
    <row r="19805" spans="2:2">
      <c r="B19805" s="202"/>
    </row>
    <row r="19806" spans="2:2">
      <c r="B19806" s="202"/>
    </row>
    <row r="19807" spans="2:2">
      <c r="B19807" s="202"/>
    </row>
    <row r="19808" spans="2:2">
      <c r="B19808" s="202"/>
    </row>
    <row r="19809" spans="2:2">
      <c r="B19809" s="202"/>
    </row>
    <row r="19810" spans="2:2">
      <c r="B19810" s="202"/>
    </row>
    <row r="19811" spans="2:2">
      <c r="B19811" s="202"/>
    </row>
    <row r="19812" spans="2:2">
      <c r="B19812" s="202"/>
    </row>
    <row r="19813" spans="2:2">
      <c r="B19813" s="202"/>
    </row>
    <row r="19814" spans="2:2">
      <c r="B19814" s="202"/>
    </row>
    <row r="19815" spans="2:2">
      <c r="B19815" s="202"/>
    </row>
    <row r="19816" spans="2:2">
      <c r="B19816" s="202"/>
    </row>
    <row r="19817" spans="2:2">
      <c r="B19817" s="202"/>
    </row>
    <row r="19818" spans="2:2">
      <c r="B19818" s="202"/>
    </row>
    <row r="19819" spans="2:2">
      <c r="B19819" s="202"/>
    </row>
    <row r="19820" spans="2:2">
      <c r="B19820" s="202"/>
    </row>
    <row r="19821" spans="2:2">
      <c r="B19821" s="202"/>
    </row>
    <row r="19822" spans="2:2">
      <c r="B19822" s="202"/>
    </row>
    <row r="19823" spans="2:2">
      <c r="B19823" s="202"/>
    </row>
    <row r="19824" spans="2:2">
      <c r="B19824" s="202"/>
    </row>
    <row r="19825" spans="2:2">
      <c r="B19825" s="202"/>
    </row>
    <row r="19826" spans="2:2">
      <c r="B19826" s="202"/>
    </row>
    <row r="19827" spans="2:2">
      <c r="B19827" s="202"/>
    </row>
    <row r="19828" spans="2:2">
      <c r="B19828" s="202"/>
    </row>
    <row r="19829" spans="2:2">
      <c r="B19829" s="202"/>
    </row>
    <row r="19830" spans="2:2">
      <c r="B19830" s="202"/>
    </row>
    <row r="19831" spans="2:2">
      <c r="B19831" s="202"/>
    </row>
    <row r="19832" spans="2:2">
      <c r="B19832" s="202"/>
    </row>
    <row r="19833" spans="2:2">
      <c r="B19833" s="202"/>
    </row>
    <row r="19834" spans="2:2">
      <c r="B19834" s="202"/>
    </row>
    <row r="19835" spans="2:2">
      <c r="B19835" s="202"/>
    </row>
    <row r="19836" spans="2:2">
      <c r="B19836" s="202"/>
    </row>
    <row r="19837" spans="2:2">
      <c r="B19837" s="202"/>
    </row>
    <row r="19838" spans="2:2">
      <c r="B19838" s="202"/>
    </row>
    <row r="19839" spans="2:2">
      <c r="B19839" s="202"/>
    </row>
    <row r="19840" spans="2:2">
      <c r="B19840" s="202"/>
    </row>
    <row r="19841" spans="2:2">
      <c r="B19841" s="202"/>
    </row>
    <row r="19842" spans="2:2">
      <c r="B19842" s="202"/>
    </row>
    <row r="19843" spans="2:2">
      <c r="B19843" s="202"/>
    </row>
    <row r="19844" spans="2:2">
      <c r="B19844" s="202"/>
    </row>
    <row r="19845" spans="2:2">
      <c r="B19845" s="202"/>
    </row>
    <row r="19846" spans="2:2">
      <c r="B19846" s="202"/>
    </row>
    <row r="19847" spans="2:2">
      <c r="B19847" s="202"/>
    </row>
    <row r="19848" spans="2:2">
      <c r="B19848" s="202"/>
    </row>
    <row r="19849" spans="2:2">
      <c r="B19849" s="202"/>
    </row>
    <row r="19850" spans="2:2">
      <c r="B19850" s="202"/>
    </row>
    <row r="19851" spans="2:2">
      <c r="B19851" s="202"/>
    </row>
    <row r="19852" spans="2:2">
      <c r="B19852" s="202"/>
    </row>
    <row r="19853" spans="2:2">
      <c r="B19853" s="202"/>
    </row>
    <row r="19854" spans="2:2">
      <c r="B19854" s="202"/>
    </row>
    <row r="19855" spans="2:2">
      <c r="B19855" s="202"/>
    </row>
    <row r="19856" spans="2:2">
      <c r="B19856" s="202"/>
    </row>
    <row r="19857" spans="2:2">
      <c r="B19857" s="202"/>
    </row>
    <row r="19858" spans="2:2">
      <c r="B19858" s="202"/>
    </row>
    <row r="19859" spans="2:2">
      <c r="B19859" s="202"/>
    </row>
    <row r="19860" spans="2:2">
      <c r="B19860" s="202"/>
    </row>
    <row r="19861" spans="2:2">
      <c r="B19861" s="202"/>
    </row>
    <row r="19862" spans="2:2">
      <c r="B19862" s="202"/>
    </row>
    <row r="19863" spans="2:2">
      <c r="B19863" s="202"/>
    </row>
    <row r="19864" spans="2:2">
      <c r="B19864" s="202"/>
    </row>
    <row r="19865" spans="2:2">
      <c r="B19865" s="202"/>
    </row>
    <row r="19866" spans="2:2">
      <c r="B19866" s="202"/>
    </row>
    <row r="19867" spans="2:2">
      <c r="B19867" s="202"/>
    </row>
    <row r="19868" spans="2:2">
      <c r="B19868" s="202"/>
    </row>
    <row r="19869" spans="2:2">
      <c r="B19869" s="202"/>
    </row>
    <row r="19870" spans="2:2">
      <c r="B19870" s="202"/>
    </row>
    <row r="19871" spans="2:2">
      <c r="B19871" s="202"/>
    </row>
    <row r="19872" spans="2:2">
      <c r="B19872" s="202"/>
    </row>
    <row r="19873" spans="2:2">
      <c r="B19873" s="202"/>
    </row>
    <row r="19874" spans="2:2">
      <c r="B19874" s="202"/>
    </row>
    <row r="19875" spans="2:2">
      <c r="B19875" s="202"/>
    </row>
    <row r="19876" spans="2:2">
      <c r="B19876" s="202"/>
    </row>
    <row r="19877" spans="2:2">
      <c r="B19877" s="202"/>
    </row>
    <row r="19878" spans="2:2">
      <c r="B19878" s="202"/>
    </row>
    <row r="19879" spans="2:2">
      <c r="B19879" s="202"/>
    </row>
    <row r="19880" spans="2:2">
      <c r="B19880" s="202"/>
    </row>
    <row r="19881" spans="2:2">
      <c r="B19881" s="202"/>
    </row>
    <row r="19882" spans="2:2">
      <c r="B19882" s="202"/>
    </row>
    <row r="19883" spans="2:2">
      <c r="B19883" s="202"/>
    </row>
    <row r="19884" spans="2:2">
      <c r="B19884" s="202"/>
    </row>
    <row r="19885" spans="2:2">
      <c r="B19885" s="202"/>
    </row>
    <row r="19886" spans="2:2">
      <c r="B19886" s="202"/>
    </row>
    <row r="19887" spans="2:2">
      <c r="B19887" s="202"/>
    </row>
    <row r="19888" spans="2:2">
      <c r="B19888" s="202"/>
    </row>
    <row r="19889" spans="2:2">
      <c r="B19889" s="202"/>
    </row>
    <row r="19890" spans="2:2">
      <c r="B19890" s="202"/>
    </row>
    <row r="19891" spans="2:2">
      <c r="B19891" s="202"/>
    </row>
    <row r="19892" spans="2:2">
      <c r="B19892" s="202"/>
    </row>
    <row r="19893" spans="2:2">
      <c r="B19893" s="202"/>
    </row>
    <row r="19894" spans="2:2">
      <c r="B19894" s="202"/>
    </row>
    <row r="19895" spans="2:2">
      <c r="B19895" s="202"/>
    </row>
    <row r="19896" spans="2:2">
      <c r="B19896" s="202"/>
    </row>
    <row r="19897" spans="2:2">
      <c r="B19897" s="202"/>
    </row>
    <row r="19898" spans="2:2">
      <c r="B19898" s="202"/>
    </row>
    <row r="19899" spans="2:2">
      <c r="B19899" s="202"/>
    </row>
    <row r="19900" spans="2:2">
      <c r="B19900" s="202"/>
    </row>
    <row r="19901" spans="2:2">
      <c r="B19901" s="202"/>
    </row>
    <row r="19902" spans="2:2">
      <c r="B19902" s="202"/>
    </row>
    <row r="19903" spans="2:2">
      <c r="B19903" s="202"/>
    </row>
    <row r="19904" spans="2:2">
      <c r="B19904" s="202"/>
    </row>
    <row r="19905" spans="2:2">
      <c r="B19905" s="202"/>
    </row>
    <row r="19906" spans="2:2">
      <c r="B19906" s="202"/>
    </row>
    <row r="19907" spans="2:2">
      <c r="B19907" s="202"/>
    </row>
    <row r="19908" spans="2:2">
      <c r="B19908" s="202"/>
    </row>
    <row r="19909" spans="2:2">
      <c r="B19909" s="202"/>
    </row>
    <row r="19910" spans="2:2">
      <c r="B19910" s="202"/>
    </row>
    <row r="19911" spans="2:2">
      <c r="B19911" s="202"/>
    </row>
    <row r="19912" spans="2:2">
      <c r="B19912" s="202"/>
    </row>
    <row r="19913" spans="2:2">
      <c r="B19913" s="202"/>
    </row>
    <row r="19914" spans="2:2">
      <c r="B19914" s="202"/>
    </row>
    <row r="19915" spans="2:2">
      <c r="B19915" s="202"/>
    </row>
    <row r="19916" spans="2:2">
      <c r="B19916" s="202"/>
    </row>
    <row r="19917" spans="2:2">
      <c r="B19917" s="202"/>
    </row>
    <row r="19918" spans="2:2">
      <c r="B19918" s="202"/>
    </row>
    <row r="19919" spans="2:2">
      <c r="B19919" s="202"/>
    </row>
    <row r="19920" spans="2:2">
      <c r="B19920" s="202"/>
    </row>
    <row r="19921" spans="2:2">
      <c r="B19921" s="202"/>
    </row>
    <row r="19922" spans="2:2">
      <c r="B19922" s="202"/>
    </row>
    <row r="19923" spans="2:2">
      <c r="B19923" s="202"/>
    </row>
    <row r="19924" spans="2:2">
      <c r="B19924" s="202"/>
    </row>
    <row r="19925" spans="2:2">
      <c r="B19925" s="202"/>
    </row>
    <row r="19926" spans="2:2">
      <c r="B19926" s="202"/>
    </row>
    <row r="19927" spans="2:2">
      <c r="B19927" s="202"/>
    </row>
    <row r="19928" spans="2:2">
      <c r="B19928" s="202"/>
    </row>
    <row r="19929" spans="2:2">
      <c r="B19929" s="202"/>
    </row>
    <row r="19930" spans="2:2">
      <c r="B19930" s="202"/>
    </row>
    <row r="19931" spans="2:2">
      <c r="B19931" s="202"/>
    </row>
    <row r="19932" spans="2:2">
      <c r="B19932" s="202"/>
    </row>
    <row r="19933" spans="2:2">
      <c r="B19933" s="202"/>
    </row>
    <row r="19934" spans="2:2">
      <c r="B19934" s="202"/>
    </row>
    <row r="19935" spans="2:2">
      <c r="B19935" s="202"/>
    </row>
    <row r="19936" spans="2:2">
      <c r="B19936" s="202"/>
    </row>
    <row r="19937" spans="2:2">
      <c r="B19937" s="202"/>
    </row>
    <row r="19938" spans="2:2">
      <c r="B19938" s="202"/>
    </row>
    <row r="19939" spans="2:2">
      <c r="B19939" s="202"/>
    </row>
    <row r="19940" spans="2:2">
      <c r="B19940" s="202"/>
    </row>
    <row r="19941" spans="2:2">
      <c r="B19941" s="202"/>
    </row>
    <row r="19942" spans="2:2">
      <c r="B19942" s="202"/>
    </row>
    <row r="19943" spans="2:2">
      <c r="B19943" s="202"/>
    </row>
    <row r="19944" spans="2:2">
      <c r="B19944" s="202"/>
    </row>
    <row r="19945" spans="2:2">
      <c r="B19945" s="202"/>
    </row>
    <row r="19946" spans="2:2">
      <c r="B19946" s="202"/>
    </row>
    <row r="19947" spans="2:2">
      <c r="B19947" s="202"/>
    </row>
    <row r="19948" spans="2:2">
      <c r="B19948" s="202"/>
    </row>
    <row r="19949" spans="2:2">
      <c r="B19949" s="202"/>
    </row>
    <row r="19950" spans="2:2">
      <c r="B19950" s="202"/>
    </row>
    <row r="19951" spans="2:2">
      <c r="B19951" s="202"/>
    </row>
    <row r="19952" spans="2:2">
      <c r="B19952" s="202"/>
    </row>
    <row r="19953" spans="2:2">
      <c r="B19953" s="202"/>
    </row>
    <row r="19954" spans="2:2">
      <c r="B19954" s="202"/>
    </row>
    <row r="19955" spans="2:2">
      <c r="B19955" s="202"/>
    </row>
    <row r="19956" spans="2:2">
      <c r="B19956" s="202"/>
    </row>
    <row r="19957" spans="2:2">
      <c r="B19957" s="202"/>
    </row>
    <row r="19958" spans="2:2">
      <c r="B19958" s="202"/>
    </row>
    <row r="19959" spans="2:2">
      <c r="B19959" s="202"/>
    </row>
    <row r="19960" spans="2:2">
      <c r="B19960" s="202"/>
    </row>
    <row r="19961" spans="2:2">
      <c r="B19961" s="202"/>
    </row>
    <row r="19962" spans="2:2">
      <c r="B19962" s="202"/>
    </row>
    <row r="19963" spans="2:2">
      <c r="B19963" s="202"/>
    </row>
    <row r="19964" spans="2:2">
      <c r="B19964" s="202"/>
    </row>
    <row r="19965" spans="2:2">
      <c r="B19965" s="202"/>
    </row>
    <row r="19966" spans="2:2">
      <c r="B19966" s="202"/>
    </row>
    <row r="19967" spans="2:2">
      <c r="B19967" s="202"/>
    </row>
    <row r="19968" spans="2:2">
      <c r="B19968" s="202"/>
    </row>
    <row r="19969" spans="2:2">
      <c r="B19969" s="202"/>
    </row>
    <row r="19970" spans="2:2">
      <c r="B19970" s="202"/>
    </row>
    <row r="19971" spans="2:2">
      <c r="B19971" s="202"/>
    </row>
    <row r="19972" spans="2:2">
      <c r="B19972" s="202"/>
    </row>
    <row r="19973" spans="2:2">
      <c r="B19973" s="202"/>
    </row>
    <row r="19974" spans="2:2">
      <c r="B19974" s="202"/>
    </row>
    <row r="19975" spans="2:2">
      <c r="B19975" s="202"/>
    </row>
    <row r="19976" spans="2:2">
      <c r="B19976" s="202"/>
    </row>
    <row r="19977" spans="2:2">
      <c r="B19977" s="202"/>
    </row>
    <row r="19978" spans="2:2">
      <c r="B19978" s="202"/>
    </row>
    <row r="19979" spans="2:2">
      <c r="B19979" s="202"/>
    </row>
    <row r="19980" spans="2:2">
      <c r="B19980" s="202"/>
    </row>
    <row r="19981" spans="2:2">
      <c r="B19981" s="202"/>
    </row>
    <row r="19982" spans="2:2">
      <c r="B19982" s="202"/>
    </row>
    <row r="19983" spans="2:2">
      <c r="B19983" s="202"/>
    </row>
    <row r="19984" spans="2:2">
      <c r="B19984" s="202"/>
    </row>
    <row r="19985" spans="2:2">
      <c r="B19985" s="202"/>
    </row>
    <row r="19986" spans="2:2">
      <c r="B19986" s="202"/>
    </row>
    <row r="19987" spans="2:2">
      <c r="B19987" s="202"/>
    </row>
    <row r="19988" spans="2:2">
      <c r="B19988" s="202"/>
    </row>
    <row r="19989" spans="2:2">
      <c r="B19989" s="202"/>
    </row>
    <row r="19990" spans="2:2">
      <c r="B19990" s="202"/>
    </row>
    <row r="19991" spans="2:2">
      <c r="B19991" s="202"/>
    </row>
    <row r="19992" spans="2:2">
      <c r="B19992" s="202"/>
    </row>
    <row r="19993" spans="2:2">
      <c r="B19993" s="202"/>
    </row>
    <row r="19994" spans="2:2">
      <c r="B19994" s="202"/>
    </row>
    <row r="19995" spans="2:2">
      <c r="B19995" s="202"/>
    </row>
    <row r="19996" spans="2:2">
      <c r="B19996" s="202"/>
    </row>
    <row r="19997" spans="2:2">
      <c r="B19997" s="202"/>
    </row>
    <row r="19998" spans="2:2">
      <c r="B19998" s="202"/>
    </row>
    <row r="19999" spans="2:2">
      <c r="B19999" s="202"/>
    </row>
    <row r="20000" spans="2:2">
      <c r="B20000" s="202"/>
    </row>
    <row r="20001" spans="2:2">
      <c r="B20001" s="202"/>
    </row>
    <row r="20002" spans="2:2">
      <c r="B20002" s="202"/>
    </row>
    <row r="20003" spans="2:2">
      <c r="B20003" s="202"/>
    </row>
    <row r="20004" spans="2:2">
      <c r="B20004" s="202"/>
    </row>
    <row r="20005" spans="2:2">
      <c r="B20005" s="202"/>
    </row>
    <row r="20006" spans="2:2">
      <c r="B20006" s="202"/>
    </row>
    <row r="20007" spans="2:2">
      <c r="B20007" s="202"/>
    </row>
    <row r="20008" spans="2:2">
      <c r="B20008" s="202"/>
    </row>
    <row r="20009" spans="2:2">
      <c r="B20009" s="202"/>
    </row>
    <row r="20010" spans="2:2">
      <c r="B20010" s="202"/>
    </row>
    <row r="20011" spans="2:2">
      <c r="B20011" s="202"/>
    </row>
    <row r="20012" spans="2:2">
      <c r="B20012" s="202"/>
    </row>
    <row r="20013" spans="2:2">
      <c r="B20013" s="202"/>
    </row>
    <row r="20014" spans="2:2">
      <c r="B20014" s="202"/>
    </row>
    <row r="20015" spans="2:2">
      <c r="B20015" s="202"/>
    </row>
    <row r="20016" spans="2:2">
      <c r="B20016" s="202"/>
    </row>
    <row r="20017" spans="2:2">
      <c r="B20017" s="202"/>
    </row>
    <row r="20018" spans="2:2">
      <c r="B20018" s="202"/>
    </row>
    <row r="20019" spans="2:2">
      <c r="B20019" s="202"/>
    </row>
    <row r="20020" spans="2:2">
      <c r="B20020" s="202"/>
    </row>
    <row r="20021" spans="2:2">
      <c r="B20021" s="202"/>
    </row>
    <row r="20022" spans="2:2">
      <c r="B20022" s="202"/>
    </row>
    <row r="20023" spans="2:2">
      <c r="B20023" s="202"/>
    </row>
    <row r="20024" spans="2:2">
      <c r="B20024" s="202"/>
    </row>
    <row r="20025" spans="2:2">
      <c r="B20025" s="202"/>
    </row>
    <row r="20026" spans="2:2">
      <c r="B20026" s="202"/>
    </row>
    <row r="20027" spans="2:2">
      <c r="B20027" s="202"/>
    </row>
    <row r="20028" spans="2:2">
      <c r="B20028" s="202"/>
    </row>
    <row r="20029" spans="2:2">
      <c r="B20029" s="202"/>
    </row>
    <row r="20030" spans="2:2">
      <c r="B20030" s="202"/>
    </row>
    <row r="20031" spans="2:2">
      <c r="B20031" s="202"/>
    </row>
    <row r="20032" spans="2:2">
      <c r="B20032" s="202"/>
    </row>
    <row r="20033" spans="2:2">
      <c r="B20033" s="202"/>
    </row>
    <row r="20034" spans="2:2">
      <c r="B20034" s="202"/>
    </row>
    <row r="20035" spans="2:2">
      <c r="B20035" s="202"/>
    </row>
    <row r="20036" spans="2:2">
      <c r="B20036" s="202"/>
    </row>
    <row r="20037" spans="2:2">
      <c r="B20037" s="202"/>
    </row>
    <row r="20038" spans="2:2">
      <c r="B20038" s="202"/>
    </row>
    <row r="20039" spans="2:2">
      <c r="B20039" s="202"/>
    </row>
    <row r="20040" spans="2:2">
      <c r="B20040" s="202"/>
    </row>
    <row r="20041" spans="2:2">
      <c r="B20041" s="202"/>
    </row>
    <row r="20042" spans="2:2">
      <c r="B20042" s="202"/>
    </row>
    <row r="20043" spans="2:2">
      <c r="B20043" s="202"/>
    </row>
    <row r="20044" spans="2:2">
      <c r="B20044" s="202"/>
    </row>
    <row r="20045" spans="2:2">
      <c r="B20045" s="202"/>
    </row>
    <row r="20046" spans="2:2">
      <c r="B20046" s="202"/>
    </row>
    <row r="20047" spans="2:2">
      <c r="B20047" s="202"/>
    </row>
    <row r="20048" spans="2:2">
      <c r="B20048" s="202"/>
    </row>
    <row r="20049" spans="2:2">
      <c r="B20049" s="202"/>
    </row>
    <row r="20050" spans="2:2">
      <c r="B20050" s="202"/>
    </row>
    <row r="20051" spans="2:2">
      <c r="B20051" s="202"/>
    </row>
    <row r="20052" spans="2:2">
      <c r="B20052" s="202"/>
    </row>
    <row r="20053" spans="2:2">
      <c r="B20053" s="202"/>
    </row>
    <row r="20054" spans="2:2">
      <c r="B20054" s="202"/>
    </row>
    <row r="20055" spans="2:2">
      <c r="B20055" s="202"/>
    </row>
    <row r="20056" spans="2:2">
      <c r="B20056" s="202"/>
    </row>
    <row r="20057" spans="2:2">
      <c r="B20057" s="202"/>
    </row>
    <row r="20058" spans="2:2">
      <c r="B20058" s="202"/>
    </row>
    <row r="20059" spans="2:2">
      <c r="B20059" s="202"/>
    </row>
    <row r="20060" spans="2:2">
      <c r="B20060" s="202"/>
    </row>
    <row r="20061" spans="2:2">
      <c r="B20061" s="202"/>
    </row>
    <row r="20062" spans="2:2">
      <c r="B20062" s="202"/>
    </row>
    <row r="20063" spans="2:2">
      <c r="B20063" s="202"/>
    </row>
    <row r="20064" spans="2:2">
      <c r="B20064" s="202"/>
    </row>
    <row r="20065" spans="2:2">
      <c r="B20065" s="202"/>
    </row>
    <row r="20066" spans="2:2">
      <c r="B20066" s="202"/>
    </row>
    <row r="20067" spans="2:2">
      <c r="B20067" s="202"/>
    </row>
    <row r="20068" spans="2:2">
      <c r="B20068" s="202"/>
    </row>
    <row r="20069" spans="2:2">
      <c r="B20069" s="202"/>
    </row>
    <row r="20070" spans="2:2">
      <c r="B20070" s="202"/>
    </row>
    <row r="20071" spans="2:2">
      <c r="B20071" s="202"/>
    </row>
    <row r="20072" spans="2:2">
      <c r="B20072" s="202"/>
    </row>
    <row r="20073" spans="2:2">
      <c r="B20073" s="202"/>
    </row>
    <row r="20074" spans="2:2">
      <c r="B20074" s="202"/>
    </row>
    <row r="20075" spans="2:2">
      <c r="B20075" s="202"/>
    </row>
    <row r="20076" spans="2:2">
      <c r="B20076" s="202"/>
    </row>
    <row r="20077" spans="2:2">
      <c r="B20077" s="202"/>
    </row>
    <row r="20078" spans="2:2">
      <c r="B20078" s="202"/>
    </row>
    <row r="20079" spans="2:2">
      <c r="B20079" s="202"/>
    </row>
    <row r="20080" spans="2:2">
      <c r="B20080" s="202"/>
    </row>
    <row r="20081" spans="2:2">
      <c r="B20081" s="202"/>
    </row>
    <row r="20082" spans="2:2">
      <c r="B20082" s="202"/>
    </row>
    <row r="20083" spans="2:2">
      <c r="B20083" s="202"/>
    </row>
    <row r="20084" spans="2:2">
      <c r="B20084" s="202"/>
    </row>
    <row r="20085" spans="2:2">
      <c r="B20085" s="202"/>
    </row>
    <row r="20086" spans="2:2">
      <c r="B20086" s="202"/>
    </row>
    <row r="20087" spans="2:2">
      <c r="B20087" s="202"/>
    </row>
    <row r="20088" spans="2:2">
      <c r="B20088" s="202"/>
    </row>
    <row r="20089" spans="2:2">
      <c r="B20089" s="202"/>
    </row>
    <row r="20090" spans="2:2">
      <c r="B20090" s="202"/>
    </row>
    <row r="20091" spans="2:2">
      <c r="B20091" s="202"/>
    </row>
    <row r="20092" spans="2:2">
      <c r="B20092" s="202"/>
    </row>
    <row r="20093" spans="2:2">
      <c r="B20093" s="202"/>
    </row>
    <row r="20094" spans="2:2">
      <c r="B20094" s="202"/>
    </row>
    <row r="20095" spans="2:2">
      <c r="B20095" s="202"/>
    </row>
    <row r="20096" spans="2:2">
      <c r="B20096" s="202"/>
    </row>
    <row r="20097" spans="2:2">
      <c r="B20097" s="202"/>
    </row>
    <row r="20098" spans="2:2">
      <c r="B20098" s="202"/>
    </row>
    <row r="20099" spans="2:2">
      <c r="B20099" s="202"/>
    </row>
    <row r="20100" spans="2:2">
      <c r="B20100" s="202"/>
    </row>
    <row r="20101" spans="2:2">
      <c r="B20101" s="202"/>
    </row>
    <row r="20102" spans="2:2">
      <c r="B20102" s="202"/>
    </row>
    <row r="20103" spans="2:2">
      <c r="B20103" s="202"/>
    </row>
    <row r="20104" spans="2:2">
      <c r="B20104" s="202"/>
    </row>
    <row r="20105" spans="2:2">
      <c r="B20105" s="202"/>
    </row>
    <row r="20106" spans="2:2">
      <c r="B20106" s="202"/>
    </row>
    <row r="20107" spans="2:2">
      <c r="B20107" s="202"/>
    </row>
    <row r="20108" spans="2:2">
      <c r="B20108" s="202"/>
    </row>
    <row r="20109" spans="2:2">
      <c r="B20109" s="202"/>
    </row>
    <row r="20110" spans="2:2">
      <c r="B20110" s="202"/>
    </row>
    <row r="20111" spans="2:2">
      <c r="B20111" s="202"/>
    </row>
    <row r="20112" spans="2:2">
      <c r="B20112" s="202"/>
    </row>
    <row r="20113" spans="2:2">
      <c r="B20113" s="202"/>
    </row>
    <row r="20114" spans="2:2">
      <c r="B20114" s="202"/>
    </row>
    <row r="20115" spans="2:2">
      <c r="B20115" s="202"/>
    </row>
    <row r="20116" spans="2:2">
      <c r="B20116" s="202"/>
    </row>
    <row r="20117" spans="2:2">
      <c r="B20117" s="202"/>
    </row>
    <row r="20118" spans="2:2">
      <c r="B20118" s="202"/>
    </row>
    <row r="20119" spans="2:2">
      <c r="B20119" s="202"/>
    </row>
    <row r="20120" spans="2:2">
      <c r="B20120" s="202"/>
    </row>
    <row r="20121" spans="2:2">
      <c r="B20121" s="202"/>
    </row>
    <row r="20122" spans="2:2">
      <c r="B20122" s="202"/>
    </row>
    <row r="20123" spans="2:2">
      <c r="B20123" s="202"/>
    </row>
    <row r="20124" spans="2:2">
      <c r="B20124" s="202"/>
    </row>
    <row r="20125" spans="2:2">
      <c r="B20125" s="202"/>
    </row>
    <row r="20126" spans="2:2">
      <c r="B20126" s="202"/>
    </row>
    <row r="20127" spans="2:2">
      <c r="B20127" s="202"/>
    </row>
    <row r="20128" spans="2:2">
      <c r="B20128" s="202"/>
    </row>
    <row r="20129" spans="2:2">
      <c r="B20129" s="202"/>
    </row>
    <row r="20130" spans="2:2">
      <c r="B20130" s="202"/>
    </row>
    <row r="20131" spans="2:2">
      <c r="B20131" s="202"/>
    </row>
    <row r="20132" spans="2:2">
      <c r="B20132" s="202"/>
    </row>
    <row r="20133" spans="2:2">
      <c r="B20133" s="202"/>
    </row>
    <row r="20134" spans="2:2">
      <c r="B20134" s="202"/>
    </row>
    <row r="20135" spans="2:2">
      <c r="B20135" s="202"/>
    </row>
    <row r="20136" spans="2:2">
      <c r="B20136" s="202"/>
    </row>
    <row r="20137" spans="2:2">
      <c r="B20137" s="202"/>
    </row>
    <row r="20138" spans="2:2">
      <c r="B20138" s="202"/>
    </row>
    <row r="20139" spans="2:2">
      <c r="B20139" s="202"/>
    </row>
    <row r="20140" spans="2:2">
      <c r="B20140" s="202"/>
    </row>
    <row r="20141" spans="2:2">
      <c r="B20141" s="202"/>
    </row>
    <row r="20142" spans="2:2">
      <c r="B20142" s="202"/>
    </row>
    <row r="20143" spans="2:2">
      <c r="B20143" s="202"/>
    </row>
    <row r="20144" spans="2:2">
      <c r="B20144" s="202"/>
    </row>
    <row r="20145" spans="2:2">
      <c r="B20145" s="202"/>
    </row>
    <row r="20146" spans="2:2">
      <c r="B20146" s="202"/>
    </row>
    <row r="20147" spans="2:2">
      <c r="B20147" s="202"/>
    </row>
    <row r="20148" spans="2:2">
      <c r="B20148" s="202"/>
    </row>
    <row r="20149" spans="2:2">
      <c r="B20149" s="202"/>
    </row>
    <row r="20150" spans="2:2">
      <c r="B20150" s="202"/>
    </row>
    <row r="20151" spans="2:2">
      <c r="B20151" s="202"/>
    </row>
    <row r="20152" spans="2:2">
      <c r="B20152" s="202"/>
    </row>
    <row r="20153" spans="2:2">
      <c r="B20153" s="202"/>
    </row>
    <row r="20154" spans="2:2">
      <c r="B20154" s="202"/>
    </row>
    <row r="20155" spans="2:2">
      <c r="B20155" s="202"/>
    </row>
    <row r="20156" spans="2:2">
      <c r="B20156" s="202"/>
    </row>
    <row r="20157" spans="2:2">
      <c r="B20157" s="202"/>
    </row>
    <row r="20158" spans="2:2">
      <c r="B20158" s="202"/>
    </row>
    <row r="20159" spans="2:2">
      <c r="B20159" s="202"/>
    </row>
    <row r="20160" spans="2:2">
      <c r="B20160" s="202"/>
    </row>
    <row r="20161" spans="2:2">
      <c r="B20161" s="202"/>
    </row>
    <row r="20162" spans="2:2">
      <c r="B20162" s="202"/>
    </row>
    <row r="20163" spans="2:2">
      <c r="B20163" s="202"/>
    </row>
    <row r="20164" spans="2:2">
      <c r="B20164" s="202"/>
    </row>
    <row r="20165" spans="2:2">
      <c r="B20165" s="202"/>
    </row>
    <row r="20166" spans="2:2">
      <c r="B20166" s="202"/>
    </row>
    <row r="20167" spans="2:2">
      <c r="B20167" s="202"/>
    </row>
    <row r="20168" spans="2:2">
      <c r="B20168" s="202"/>
    </row>
    <row r="20169" spans="2:2">
      <c r="B20169" s="202"/>
    </row>
    <row r="20170" spans="2:2">
      <c r="B20170" s="202"/>
    </row>
    <row r="20171" spans="2:2">
      <c r="B20171" s="202"/>
    </row>
    <row r="20172" spans="2:2">
      <c r="B20172" s="202"/>
    </row>
    <row r="20173" spans="2:2">
      <c r="B20173" s="202"/>
    </row>
    <row r="20174" spans="2:2">
      <c r="B20174" s="202"/>
    </row>
    <row r="20175" spans="2:2">
      <c r="B20175" s="202"/>
    </row>
    <row r="20176" spans="2:2">
      <c r="B20176" s="202"/>
    </row>
    <row r="20177" spans="2:2">
      <c r="B20177" s="202"/>
    </row>
    <row r="20178" spans="2:2">
      <c r="B20178" s="202"/>
    </row>
    <row r="20179" spans="2:2">
      <c r="B20179" s="202"/>
    </row>
    <row r="20180" spans="2:2">
      <c r="B20180" s="202"/>
    </row>
    <row r="20181" spans="2:2">
      <c r="B20181" s="202"/>
    </row>
    <row r="20182" spans="2:2">
      <c r="B20182" s="202"/>
    </row>
    <row r="20183" spans="2:2">
      <c r="B20183" s="202"/>
    </row>
    <row r="20184" spans="2:2">
      <c r="B20184" s="202"/>
    </row>
    <row r="20185" spans="2:2">
      <c r="B20185" s="202"/>
    </row>
    <row r="20186" spans="2:2">
      <c r="B20186" s="202"/>
    </row>
    <row r="20187" spans="2:2">
      <c r="B20187" s="202"/>
    </row>
    <row r="20188" spans="2:2">
      <c r="B20188" s="202"/>
    </row>
    <row r="20189" spans="2:2">
      <c r="B20189" s="202"/>
    </row>
    <row r="20190" spans="2:2">
      <c r="B20190" s="202"/>
    </row>
    <row r="20191" spans="2:2">
      <c r="B20191" s="202"/>
    </row>
    <row r="20192" spans="2:2">
      <c r="B20192" s="202"/>
    </row>
    <row r="20193" spans="2:2">
      <c r="B20193" s="202"/>
    </row>
    <row r="20194" spans="2:2">
      <c r="B20194" s="202"/>
    </row>
    <row r="20195" spans="2:2">
      <c r="B20195" s="202"/>
    </row>
    <row r="20196" spans="2:2">
      <c r="B20196" s="202"/>
    </row>
    <row r="20197" spans="2:2">
      <c r="B20197" s="202"/>
    </row>
    <row r="20198" spans="2:2">
      <c r="B20198" s="202"/>
    </row>
    <row r="20199" spans="2:2">
      <c r="B20199" s="202"/>
    </row>
    <row r="20200" spans="2:2">
      <c r="B20200" s="202"/>
    </row>
    <row r="20201" spans="2:2">
      <c r="B20201" s="202"/>
    </row>
    <row r="20202" spans="2:2">
      <c r="B20202" s="202"/>
    </row>
    <row r="20203" spans="2:2">
      <c r="B20203" s="202"/>
    </row>
    <row r="20204" spans="2:2">
      <c r="B20204" s="202"/>
    </row>
    <row r="20205" spans="2:2">
      <c r="B20205" s="202"/>
    </row>
    <row r="20206" spans="2:2">
      <c r="B20206" s="202"/>
    </row>
    <row r="20207" spans="2:2">
      <c r="B20207" s="202"/>
    </row>
    <row r="20208" spans="2:2">
      <c r="B20208" s="202"/>
    </row>
    <row r="20209" spans="2:2">
      <c r="B20209" s="202"/>
    </row>
    <row r="20210" spans="2:2">
      <c r="B20210" s="202"/>
    </row>
    <row r="20211" spans="2:2">
      <c r="B20211" s="202"/>
    </row>
    <row r="20212" spans="2:2">
      <c r="B20212" s="202"/>
    </row>
    <row r="20213" spans="2:2">
      <c r="B20213" s="202"/>
    </row>
    <row r="20214" spans="2:2">
      <c r="B20214" s="202"/>
    </row>
    <row r="20215" spans="2:2">
      <c r="B20215" s="202"/>
    </row>
    <row r="20216" spans="2:2">
      <c r="B20216" s="202"/>
    </row>
    <row r="20217" spans="2:2">
      <c r="B20217" s="202"/>
    </row>
    <row r="20218" spans="2:2">
      <c r="B20218" s="202"/>
    </row>
    <row r="20219" spans="2:2">
      <c r="B20219" s="202"/>
    </row>
    <row r="20220" spans="2:2">
      <c r="B20220" s="202"/>
    </row>
    <row r="20221" spans="2:2">
      <c r="B20221" s="202"/>
    </row>
    <row r="20222" spans="2:2">
      <c r="B20222" s="202"/>
    </row>
    <row r="20223" spans="2:2">
      <c r="B20223" s="202"/>
    </row>
    <row r="20224" spans="2:2">
      <c r="B20224" s="202"/>
    </row>
    <row r="20225" spans="2:2">
      <c r="B20225" s="202"/>
    </row>
    <row r="20226" spans="2:2">
      <c r="B20226" s="202"/>
    </row>
    <row r="20227" spans="2:2">
      <c r="B20227" s="202"/>
    </row>
    <row r="20228" spans="2:2">
      <c r="B20228" s="202"/>
    </row>
    <row r="20229" spans="2:2">
      <c r="B20229" s="202"/>
    </row>
    <row r="20230" spans="2:2">
      <c r="B20230" s="202"/>
    </row>
    <row r="20231" spans="2:2">
      <c r="B20231" s="202"/>
    </row>
    <row r="20232" spans="2:2">
      <c r="B20232" s="202"/>
    </row>
    <row r="20233" spans="2:2">
      <c r="B20233" s="202"/>
    </row>
    <row r="20234" spans="2:2">
      <c r="B20234" s="202"/>
    </row>
    <row r="20235" spans="2:2">
      <c r="B20235" s="202"/>
    </row>
    <row r="20236" spans="2:2">
      <c r="B20236" s="202"/>
    </row>
    <row r="20237" spans="2:2">
      <c r="B20237" s="202"/>
    </row>
    <row r="20238" spans="2:2">
      <c r="B20238" s="202"/>
    </row>
    <row r="20239" spans="2:2">
      <c r="B20239" s="202"/>
    </row>
    <row r="20240" spans="2:2">
      <c r="B20240" s="202"/>
    </row>
    <row r="20241" spans="2:2">
      <c r="B20241" s="202"/>
    </row>
    <row r="20242" spans="2:2">
      <c r="B20242" s="202"/>
    </row>
    <row r="20243" spans="2:2">
      <c r="B20243" s="202"/>
    </row>
    <row r="20244" spans="2:2">
      <c r="B20244" s="202"/>
    </row>
    <row r="20245" spans="2:2">
      <c r="B20245" s="202"/>
    </row>
    <row r="20246" spans="2:2">
      <c r="B20246" s="202"/>
    </row>
    <row r="20247" spans="2:2">
      <c r="B20247" s="202"/>
    </row>
    <row r="20248" spans="2:2">
      <c r="B20248" s="202"/>
    </row>
    <row r="20249" spans="2:2">
      <c r="B20249" s="202"/>
    </row>
    <row r="20250" spans="2:2">
      <c r="B20250" s="202"/>
    </row>
    <row r="20251" spans="2:2">
      <c r="B20251" s="202"/>
    </row>
    <row r="20252" spans="2:2">
      <c r="B20252" s="202"/>
    </row>
    <row r="20253" spans="2:2">
      <c r="B20253" s="202"/>
    </row>
    <row r="20254" spans="2:2">
      <c r="B20254" s="202"/>
    </row>
    <row r="20255" spans="2:2">
      <c r="B20255" s="202"/>
    </row>
    <row r="20256" spans="2:2">
      <c r="B20256" s="202"/>
    </row>
    <row r="20257" spans="2:2">
      <c r="B20257" s="202"/>
    </row>
    <row r="20258" spans="2:2">
      <c r="B20258" s="202"/>
    </row>
    <row r="20259" spans="2:2">
      <c r="B20259" s="202"/>
    </row>
    <row r="20260" spans="2:2">
      <c r="B20260" s="202"/>
    </row>
    <row r="20261" spans="2:2">
      <c r="B20261" s="202"/>
    </row>
    <row r="20262" spans="2:2">
      <c r="B20262" s="202"/>
    </row>
    <row r="20263" spans="2:2">
      <c r="B20263" s="202"/>
    </row>
    <row r="20264" spans="2:2">
      <c r="B20264" s="202"/>
    </row>
    <row r="20265" spans="2:2">
      <c r="B20265" s="202"/>
    </row>
    <row r="20266" spans="2:2">
      <c r="B20266" s="202"/>
    </row>
    <row r="20267" spans="2:2">
      <c r="B20267" s="202"/>
    </row>
    <row r="20268" spans="2:2">
      <c r="B20268" s="202"/>
    </row>
    <row r="20269" spans="2:2">
      <c r="B20269" s="202"/>
    </row>
    <row r="20270" spans="2:2">
      <c r="B20270" s="202"/>
    </row>
    <row r="20271" spans="2:2">
      <c r="B20271" s="202"/>
    </row>
    <row r="20272" spans="2:2">
      <c r="B20272" s="202"/>
    </row>
    <row r="20273" spans="2:2">
      <c r="B20273" s="202"/>
    </row>
    <row r="20274" spans="2:2">
      <c r="B20274" s="202"/>
    </row>
    <row r="20275" spans="2:2">
      <c r="B20275" s="202"/>
    </row>
    <row r="20276" spans="2:2">
      <c r="B20276" s="202"/>
    </row>
    <row r="20277" spans="2:2">
      <c r="B20277" s="202"/>
    </row>
    <row r="20278" spans="2:2">
      <c r="B20278" s="202"/>
    </row>
    <row r="20279" spans="2:2">
      <c r="B20279" s="202"/>
    </row>
    <row r="20280" spans="2:2">
      <c r="B20280" s="202"/>
    </row>
    <row r="20281" spans="2:2">
      <c r="B20281" s="202"/>
    </row>
    <row r="20282" spans="2:2">
      <c r="B20282" s="202"/>
    </row>
    <row r="20283" spans="2:2">
      <c r="B20283" s="202"/>
    </row>
    <row r="20284" spans="2:2">
      <c r="B20284" s="202"/>
    </row>
    <row r="20285" spans="2:2">
      <c r="B20285" s="202"/>
    </row>
    <row r="20286" spans="2:2">
      <c r="B20286" s="202"/>
    </row>
    <row r="20287" spans="2:2">
      <c r="B20287" s="202"/>
    </row>
    <row r="20288" spans="2:2">
      <c r="B20288" s="202"/>
    </row>
    <row r="20289" spans="2:2">
      <c r="B20289" s="202"/>
    </row>
    <row r="20290" spans="2:2">
      <c r="B20290" s="202"/>
    </row>
    <row r="20291" spans="2:2">
      <c r="B20291" s="202"/>
    </row>
    <row r="20292" spans="2:2">
      <c r="B20292" s="202"/>
    </row>
    <row r="20293" spans="2:2">
      <c r="B20293" s="202"/>
    </row>
    <row r="20294" spans="2:2">
      <c r="B20294" s="202"/>
    </row>
    <row r="20295" spans="2:2">
      <c r="B20295" s="202"/>
    </row>
    <row r="20296" spans="2:2">
      <c r="B20296" s="202"/>
    </row>
    <row r="20297" spans="2:2">
      <c r="B20297" s="202"/>
    </row>
    <row r="20298" spans="2:2">
      <c r="B20298" s="202"/>
    </row>
    <row r="20299" spans="2:2">
      <c r="B20299" s="202"/>
    </row>
    <row r="20300" spans="2:2">
      <c r="B20300" s="202"/>
    </row>
    <row r="20301" spans="2:2">
      <c r="B20301" s="202"/>
    </row>
    <row r="20302" spans="2:2">
      <c r="B20302" s="202"/>
    </row>
    <row r="20303" spans="2:2">
      <c r="B20303" s="202"/>
    </row>
    <row r="20304" spans="2:2">
      <c r="B20304" s="202"/>
    </row>
    <row r="20305" spans="2:2">
      <c r="B20305" s="202"/>
    </row>
    <row r="20306" spans="2:2">
      <c r="B20306" s="202"/>
    </row>
    <row r="20307" spans="2:2">
      <c r="B20307" s="202"/>
    </row>
    <row r="20308" spans="2:2">
      <c r="B20308" s="202"/>
    </row>
    <row r="20309" spans="2:2">
      <c r="B20309" s="202"/>
    </row>
    <row r="20310" spans="2:2">
      <c r="B20310" s="202"/>
    </row>
    <row r="20311" spans="2:2">
      <c r="B20311" s="202"/>
    </row>
    <row r="20312" spans="2:2">
      <c r="B20312" s="202"/>
    </row>
    <row r="20313" spans="2:2">
      <c r="B20313" s="202"/>
    </row>
    <row r="20314" spans="2:2">
      <c r="B20314" s="202"/>
    </row>
    <row r="20315" spans="2:2">
      <c r="B20315" s="202"/>
    </row>
    <row r="20316" spans="2:2">
      <c r="B20316" s="202"/>
    </row>
    <row r="20317" spans="2:2">
      <c r="B20317" s="202"/>
    </row>
    <row r="20318" spans="2:2">
      <c r="B20318" s="202"/>
    </row>
    <row r="20319" spans="2:2">
      <c r="B20319" s="202"/>
    </row>
    <row r="20320" spans="2:2">
      <c r="B20320" s="202"/>
    </row>
    <row r="20321" spans="2:2">
      <c r="B20321" s="202"/>
    </row>
    <row r="20322" spans="2:2">
      <c r="B20322" s="202"/>
    </row>
    <row r="20323" spans="2:2">
      <c r="B20323" s="202"/>
    </row>
    <row r="20324" spans="2:2">
      <c r="B20324" s="202"/>
    </row>
    <row r="20325" spans="2:2">
      <c r="B20325" s="202"/>
    </row>
    <row r="20326" spans="2:2">
      <c r="B20326" s="202"/>
    </row>
    <row r="20327" spans="2:2">
      <c r="B20327" s="202"/>
    </row>
    <row r="20328" spans="2:2">
      <c r="B20328" s="202"/>
    </row>
    <row r="20329" spans="2:2">
      <c r="B20329" s="202"/>
    </row>
    <row r="20330" spans="2:2">
      <c r="B20330" s="202"/>
    </row>
    <row r="20331" spans="2:2">
      <c r="B20331" s="202"/>
    </row>
    <row r="20332" spans="2:2">
      <c r="B20332" s="202"/>
    </row>
    <row r="20333" spans="2:2">
      <c r="B20333" s="202"/>
    </row>
    <row r="20334" spans="2:2">
      <c r="B20334" s="202"/>
    </row>
    <row r="20335" spans="2:2">
      <c r="B20335" s="202"/>
    </row>
    <row r="20336" spans="2:2">
      <c r="B20336" s="202"/>
    </row>
    <row r="20337" spans="2:2">
      <c r="B20337" s="202"/>
    </row>
    <row r="20338" spans="2:2">
      <c r="B20338" s="202"/>
    </row>
    <row r="20339" spans="2:2">
      <c r="B20339" s="202"/>
    </row>
    <row r="20340" spans="2:2">
      <c r="B20340" s="202"/>
    </row>
    <row r="20341" spans="2:2">
      <c r="B20341" s="202"/>
    </row>
    <row r="20342" spans="2:2">
      <c r="B20342" s="202"/>
    </row>
    <row r="20343" spans="2:2">
      <c r="B20343" s="202"/>
    </row>
    <row r="20344" spans="2:2">
      <c r="B20344" s="202"/>
    </row>
    <row r="20345" spans="2:2">
      <c r="B20345" s="202"/>
    </row>
    <row r="20346" spans="2:2">
      <c r="B20346" s="202"/>
    </row>
    <row r="20347" spans="2:2">
      <c r="B20347" s="202"/>
    </row>
    <row r="20348" spans="2:2">
      <c r="B20348" s="202"/>
    </row>
    <row r="20349" spans="2:2">
      <c r="B20349" s="202"/>
    </row>
    <row r="20350" spans="2:2">
      <c r="B20350" s="202"/>
    </row>
    <row r="20351" spans="2:2">
      <c r="B20351" s="202"/>
    </row>
    <row r="20352" spans="2:2">
      <c r="B20352" s="202"/>
    </row>
    <row r="20353" spans="2:2">
      <c r="B20353" s="202"/>
    </row>
    <row r="20354" spans="2:2">
      <c r="B20354" s="202"/>
    </row>
    <row r="20355" spans="2:2">
      <c r="B20355" s="202"/>
    </row>
    <row r="20356" spans="2:2">
      <c r="B20356" s="202"/>
    </row>
    <row r="20357" spans="2:2">
      <c r="B20357" s="202"/>
    </row>
    <row r="20358" spans="2:2">
      <c r="B20358" s="202"/>
    </row>
    <row r="20359" spans="2:2">
      <c r="B20359" s="202"/>
    </row>
    <row r="20360" spans="2:2">
      <c r="B20360" s="202"/>
    </row>
    <row r="20361" spans="2:2">
      <c r="B20361" s="202"/>
    </row>
    <row r="20362" spans="2:2">
      <c r="B20362" s="202"/>
    </row>
    <row r="20363" spans="2:2">
      <c r="B20363" s="202"/>
    </row>
    <row r="20364" spans="2:2">
      <c r="B20364" s="202"/>
    </row>
    <row r="20365" spans="2:2">
      <c r="B20365" s="202"/>
    </row>
    <row r="20366" spans="2:2">
      <c r="B20366" s="202"/>
    </row>
    <row r="20367" spans="2:2">
      <c r="B20367" s="202"/>
    </row>
    <row r="20368" spans="2:2">
      <c r="B20368" s="202"/>
    </row>
    <row r="20369" spans="2:2">
      <c r="B20369" s="202"/>
    </row>
    <row r="20370" spans="2:2">
      <c r="B20370" s="202"/>
    </row>
    <row r="20371" spans="2:2">
      <c r="B20371" s="202"/>
    </row>
    <row r="20372" spans="2:2">
      <c r="B20372" s="202"/>
    </row>
    <row r="20373" spans="2:2">
      <c r="B20373" s="202"/>
    </row>
    <row r="20374" spans="2:2">
      <c r="B20374" s="202"/>
    </row>
    <row r="20375" spans="2:2">
      <c r="B20375" s="202"/>
    </row>
    <row r="20376" spans="2:2">
      <c r="B20376" s="202"/>
    </row>
    <row r="20377" spans="2:2">
      <c r="B20377" s="202"/>
    </row>
    <row r="20378" spans="2:2">
      <c r="B20378" s="202"/>
    </row>
    <row r="20379" spans="2:2">
      <c r="B20379" s="202"/>
    </row>
    <row r="20380" spans="2:2">
      <c r="B20380" s="202"/>
    </row>
    <row r="20381" spans="2:2">
      <c r="B20381" s="202"/>
    </row>
    <row r="20382" spans="2:2">
      <c r="B20382" s="202"/>
    </row>
    <row r="20383" spans="2:2">
      <c r="B20383" s="202"/>
    </row>
    <row r="20384" spans="2:2">
      <c r="B20384" s="202"/>
    </row>
    <row r="20385" spans="2:2">
      <c r="B20385" s="202"/>
    </row>
    <row r="20386" spans="2:2">
      <c r="B20386" s="202"/>
    </row>
    <row r="20387" spans="2:2">
      <c r="B20387" s="202"/>
    </row>
    <row r="20388" spans="2:2">
      <c r="B20388" s="202"/>
    </row>
    <row r="20389" spans="2:2">
      <c r="B20389" s="202"/>
    </row>
    <row r="20390" spans="2:2">
      <c r="B20390" s="202"/>
    </row>
    <row r="20391" spans="2:2">
      <c r="B20391" s="202"/>
    </row>
    <row r="20392" spans="2:2">
      <c r="B20392" s="202"/>
    </row>
    <row r="20393" spans="2:2">
      <c r="B20393" s="202"/>
    </row>
    <row r="20394" spans="2:2">
      <c r="B20394" s="202"/>
    </row>
    <row r="20395" spans="2:2">
      <c r="B20395" s="202"/>
    </row>
    <row r="20396" spans="2:2">
      <c r="B20396" s="202"/>
    </row>
    <row r="20397" spans="2:2">
      <c r="B20397" s="202"/>
    </row>
    <row r="20398" spans="2:2">
      <c r="B20398" s="202"/>
    </row>
    <row r="20399" spans="2:2">
      <c r="B20399" s="202"/>
    </row>
    <row r="20400" spans="2:2">
      <c r="B20400" s="202"/>
    </row>
    <row r="20401" spans="2:2">
      <c r="B20401" s="202"/>
    </row>
    <row r="20402" spans="2:2">
      <c r="B20402" s="202"/>
    </row>
    <row r="20403" spans="2:2">
      <c r="B20403" s="202"/>
    </row>
    <row r="20404" spans="2:2">
      <c r="B20404" s="202"/>
    </row>
    <row r="20405" spans="2:2">
      <c r="B20405" s="202"/>
    </row>
    <row r="20406" spans="2:2">
      <c r="B20406" s="202"/>
    </row>
    <row r="20407" spans="2:2">
      <c r="B20407" s="202"/>
    </row>
    <row r="20408" spans="2:2">
      <c r="B20408" s="202"/>
    </row>
    <row r="20409" spans="2:2">
      <c r="B20409" s="202"/>
    </row>
    <row r="20410" spans="2:2">
      <c r="B20410" s="202"/>
    </row>
    <row r="20411" spans="2:2">
      <c r="B20411" s="202"/>
    </row>
    <row r="20412" spans="2:2">
      <c r="B20412" s="202"/>
    </row>
    <row r="20413" spans="2:2">
      <c r="B20413" s="202"/>
    </row>
    <row r="20414" spans="2:2">
      <c r="B20414" s="202"/>
    </row>
    <row r="20415" spans="2:2">
      <c r="B20415" s="202"/>
    </row>
    <row r="20416" spans="2:2">
      <c r="B20416" s="202"/>
    </row>
    <row r="20417" spans="2:2">
      <c r="B20417" s="202"/>
    </row>
    <row r="20418" spans="2:2">
      <c r="B20418" s="202"/>
    </row>
    <row r="20419" spans="2:2">
      <c r="B20419" s="202"/>
    </row>
    <row r="20420" spans="2:2">
      <c r="B20420" s="202"/>
    </row>
    <row r="20421" spans="2:2">
      <c r="B20421" s="202"/>
    </row>
    <row r="20422" spans="2:2">
      <c r="B20422" s="202"/>
    </row>
    <row r="20423" spans="2:2">
      <c r="B20423" s="202"/>
    </row>
    <row r="20424" spans="2:2">
      <c r="B20424" s="202"/>
    </row>
    <row r="20425" spans="2:2">
      <c r="B20425" s="202"/>
    </row>
    <row r="20426" spans="2:2">
      <c r="B20426" s="202"/>
    </row>
    <row r="20427" spans="2:2">
      <c r="B20427" s="202"/>
    </row>
    <row r="20428" spans="2:2">
      <c r="B20428" s="202"/>
    </row>
    <row r="20429" spans="2:2">
      <c r="B20429" s="202"/>
    </row>
    <row r="20430" spans="2:2">
      <c r="B20430" s="202"/>
    </row>
    <row r="20431" spans="2:2">
      <c r="B20431" s="202"/>
    </row>
    <row r="20432" spans="2:2">
      <c r="B20432" s="202"/>
    </row>
    <row r="20433" spans="2:2">
      <c r="B20433" s="202"/>
    </row>
    <row r="20434" spans="2:2">
      <c r="B20434" s="202"/>
    </row>
    <row r="20435" spans="2:2">
      <c r="B20435" s="202"/>
    </row>
    <row r="20436" spans="2:2">
      <c r="B20436" s="202"/>
    </row>
    <row r="20437" spans="2:2">
      <c r="B20437" s="202"/>
    </row>
    <row r="20438" spans="2:2">
      <c r="B20438" s="202"/>
    </row>
    <row r="20439" spans="2:2">
      <c r="B20439" s="202"/>
    </row>
    <row r="20440" spans="2:2">
      <c r="B20440" s="202"/>
    </row>
    <row r="20441" spans="2:2">
      <c r="B20441" s="202"/>
    </row>
    <row r="20442" spans="2:2">
      <c r="B20442" s="202"/>
    </row>
    <row r="20443" spans="2:2">
      <c r="B20443" s="202"/>
    </row>
    <row r="20444" spans="2:2">
      <c r="B20444" s="202"/>
    </row>
    <row r="20445" spans="2:2">
      <c r="B20445" s="202"/>
    </row>
    <row r="20446" spans="2:2">
      <c r="B20446" s="202"/>
    </row>
    <row r="20447" spans="2:2">
      <c r="B20447" s="202"/>
    </row>
    <row r="20448" spans="2:2">
      <c r="B20448" s="202"/>
    </row>
    <row r="20449" spans="2:2">
      <c r="B20449" s="202"/>
    </row>
    <row r="20450" spans="2:2">
      <c r="B20450" s="202"/>
    </row>
    <row r="20451" spans="2:2">
      <c r="B20451" s="202"/>
    </row>
    <row r="20452" spans="2:2">
      <c r="B20452" s="202"/>
    </row>
    <row r="20453" spans="2:2">
      <c r="B20453" s="202"/>
    </row>
    <row r="20454" spans="2:2">
      <c r="B20454" s="202"/>
    </row>
    <row r="20455" spans="2:2">
      <c r="B20455" s="202"/>
    </row>
    <row r="20456" spans="2:2">
      <c r="B20456" s="202"/>
    </row>
    <row r="20457" spans="2:2">
      <c r="B20457" s="202"/>
    </row>
    <row r="20458" spans="2:2">
      <c r="B20458" s="202"/>
    </row>
    <row r="20459" spans="2:2">
      <c r="B20459" s="202"/>
    </row>
    <row r="20460" spans="2:2">
      <c r="B20460" s="202"/>
    </row>
    <row r="20461" spans="2:2">
      <c r="B20461" s="202"/>
    </row>
    <row r="20462" spans="2:2">
      <c r="B20462" s="202"/>
    </row>
    <row r="20463" spans="2:2">
      <c r="B20463" s="202"/>
    </row>
    <row r="20464" spans="2:2">
      <c r="B20464" s="202"/>
    </row>
    <row r="20465" spans="2:2">
      <c r="B20465" s="202"/>
    </row>
    <row r="20466" spans="2:2">
      <c r="B20466" s="202"/>
    </row>
    <row r="20467" spans="2:2">
      <c r="B20467" s="202"/>
    </row>
    <row r="20468" spans="2:2">
      <c r="B20468" s="202"/>
    </row>
    <row r="20469" spans="2:2">
      <c r="B20469" s="202"/>
    </row>
    <row r="20470" spans="2:2">
      <c r="B20470" s="202"/>
    </row>
    <row r="20471" spans="2:2">
      <c r="B20471" s="202"/>
    </row>
    <row r="20472" spans="2:2">
      <c r="B20472" s="202"/>
    </row>
    <row r="20473" spans="2:2">
      <c r="B20473" s="202"/>
    </row>
    <row r="20474" spans="2:2">
      <c r="B20474" s="202"/>
    </row>
    <row r="20475" spans="2:2">
      <c r="B20475" s="202"/>
    </row>
    <row r="20476" spans="2:2">
      <c r="B20476" s="202"/>
    </row>
    <row r="20477" spans="2:2">
      <c r="B20477" s="202"/>
    </row>
    <row r="20478" spans="2:2">
      <c r="B20478" s="202"/>
    </row>
    <row r="20479" spans="2:2">
      <c r="B20479" s="202"/>
    </row>
    <row r="20480" spans="2:2">
      <c r="B20480" s="202"/>
    </row>
    <row r="20481" spans="2:2">
      <c r="B20481" s="202"/>
    </row>
    <row r="20482" spans="2:2">
      <c r="B20482" s="202"/>
    </row>
    <row r="20483" spans="2:2">
      <c r="B20483" s="202"/>
    </row>
    <row r="20484" spans="2:2">
      <c r="B20484" s="202"/>
    </row>
    <row r="20485" spans="2:2">
      <c r="B20485" s="202"/>
    </row>
    <row r="20486" spans="2:2">
      <c r="B20486" s="202"/>
    </row>
    <row r="20487" spans="2:2">
      <c r="B20487" s="202"/>
    </row>
    <row r="20488" spans="2:2">
      <c r="B20488" s="202"/>
    </row>
    <row r="20489" spans="2:2">
      <c r="B20489" s="202"/>
    </row>
    <row r="20490" spans="2:2">
      <c r="B20490" s="202"/>
    </row>
    <row r="20491" spans="2:2">
      <c r="B20491" s="202"/>
    </row>
    <row r="20492" spans="2:2">
      <c r="B20492" s="202"/>
    </row>
    <row r="20493" spans="2:2">
      <c r="B20493" s="202"/>
    </row>
    <row r="20494" spans="2:2">
      <c r="B20494" s="202"/>
    </row>
    <row r="20495" spans="2:2">
      <c r="B20495" s="202"/>
    </row>
    <row r="20496" spans="2:2">
      <c r="B20496" s="202"/>
    </row>
    <row r="20497" spans="2:2">
      <c r="B20497" s="202"/>
    </row>
    <row r="20498" spans="2:2">
      <c r="B20498" s="202"/>
    </row>
    <row r="20499" spans="2:2">
      <c r="B20499" s="202"/>
    </row>
    <row r="20500" spans="2:2">
      <c r="B20500" s="202"/>
    </row>
    <row r="20501" spans="2:2">
      <c r="B20501" s="202"/>
    </row>
    <row r="20502" spans="2:2">
      <c r="B20502" s="202"/>
    </row>
    <row r="20503" spans="2:2">
      <c r="B20503" s="202"/>
    </row>
    <row r="20504" spans="2:2">
      <c r="B20504" s="202"/>
    </row>
    <row r="20505" spans="2:2">
      <c r="B20505" s="202"/>
    </row>
    <row r="20506" spans="2:2">
      <c r="B20506" s="202"/>
    </row>
    <row r="20507" spans="2:2">
      <c r="B20507" s="202"/>
    </row>
    <row r="20508" spans="2:2">
      <c r="B20508" s="202"/>
    </row>
    <row r="20509" spans="2:2">
      <c r="B20509" s="202"/>
    </row>
    <row r="20510" spans="2:2">
      <c r="B20510" s="202"/>
    </row>
    <row r="20511" spans="2:2">
      <c r="B20511" s="202"/>
    </row>
    <row r="20512" spans="2:2">
      <c r="B20512" s="202"/>
    </row>
    <row r="20513" spans="2:2">
      <c r="B20513" s="202"/>
    </row>
    <row r="20514" spans="2:2">
      <c r="B20514" s="202"/>
    </row>
    <row r="20515" spans="2:2">
      <c r="B20515" s="202"/>
    </row>
    <row r="20516" spans="2:2">
      <c r="B20516" s="202"/>
    </row>
    <row r="20517" spans="2:2">
      <c r="B20517" s="202"/>
    </row>
    <row r="20518" spans="2:2">
      <c r="B20518" s="202"/>
    </row>
    <row r="20519" spans="2:2">
      <c r="B20519" s="202"/>
    </row>
    <row r="20520" spans="2:2">
      <c r="B20520" s="202"/>
    </row>
    <row r="20521" spans="2:2">
      <c r="B20521" s="202"/>
    </row>
    <row r="20522" spans="2:2">
      <c r="B20522" s="202"/>
    </row>
    <row r="20523" spans="2:2">
      <c r="B20523" s="202"/>
    </row>
    <row r="20524" spans="2:2">
      <c r="B20524" s="202"/>
    </row>
    <row r="20525" spans="2:2">
      <c r="B20525" s="202"/>
    </row>
    <row r="20526" spans="2:2">
      <c r="B20526" s="202"/>
    </row>
    <row r="20527" spans="2:2">
      <c r="B20527" s="202"/>
    </row>
    <row r="20528" spans="2:2">
      <c r="B20528" s="202"/>
    </row>
    <row r="20529" spans="2:2">
      <c r="B20529" s="202"/>
    </row>
    <row r="20530" spans="2:2">
      <c r="B20530" s="202"/>
    </row>
    <row r="20531" spans="2:2">
      <c r="B20531" s="202"/>
    </row>
    <row r="20532" spans="2:2">
      <c r="B20532" s="202"/>
    </row>
    <row r="20533" spans="2:2">
      <c r="B20533" s="202"/>
    </row>
    <row r="20534" spans="2:2">
      <c r="B20534" s="202"/>
    </row>
    <row r="20535" spans="2:2">
      <c r="B20535" s="202"/>
    </row>
    <row r="20536" spans="2:2">
      <c r="B20536" s="202"/>
    </row>
    <row r="20537" spans="2:2">
      <c r="B20537" s="202"/>
    </row>
    <row r="20538" spans="2:2">
      <c r="B20538" s="202"/>
    </row>
    <row r="20539" spans="2:2">
      <c r="B20539" s="202"/>
    </row>
    <row r="20540" spans="2:2">
      <c r="B20540" s="202"/>
    </row>
    <row r="20541" spans="2:2">
      <c r="B20541" s="202"/>
    </row>
    <row r="20542" spans="2:2">
      <c r="B20542" s="202"/>
    </row>
    <row r="20543" spans="2:2">
      <c r="B20543" s="202"/>
    </row>
    <row r="20544" spans="2:2">
      <c r="B20544" s="202"/>
    </row>
    <row r="20545" spans="2:2">
      <c r="B20545" s="202"/>
    </row>
    <row r="20546" spans="2:2">
      <c r="B20546" s="202"/>
    </row>
    <row r="20547" spans="2:2">
      <c r="B20547" s="202"/>
    </row>
    <row r="20548" spans="2:2">
      <c r="B20548" s="202"/>
    </row>
    <row r="20549" spans="2:2">
      <c r="B20549" s="202"/>
    </row>
    <row r="20550" spans="2:2">
      <c r="B20550" s="202"/>
    </row>
    <row r="20551" spans="2:2">
      <c r="B20551" s="202"/>
    </row>
    <row r="20552" spans="2:2">
      <c r="B20552" s="202"/>
    </row>
    <row r="20553" spans="2:2">
      <c r="B20553" s="202"/>
    </row>
    <row r="20554" spans="2:2">
      <c r="B20554" s="202"/>
    </row>
    <row r="20555" spans="2:2">
      <c r="B20555" s="202"/>
    </row>
    <row r="20556" spans="2:2">
      <c r="B20556" s="202"/>
    </row>
    <row r="20557" spans="2:2">
      <c r="B20557" s="202"/>
    </row>
    <row r="20558" spans="2:2">
      <c r="B20558" s="202"/>
    </row>
    <row r="20559" spans="2:2">
      <c r="B20559" s="202"/>
    </row>
    <row r="20560" spans="2:2">
      <c r="B20560" s="202"/>
    </row>
    <row r="20561" spans="2:2">
      <c r="B20561" s="202"/>
    </row>
    <row r="20562" spans="2:2">
      <c r="B20562" s="202"/>
    </row>
    <row r="20563" spans="2:2">
      <c r="B20563" s="202"/>
    </row>
    <row r="20564" spans="2:2">
      <c r="B20564" s="202"/>
    </row>
    <row r="20565" spans="2:2">
      <c r="B20565" s="202"/>
    </row>
    <row r="20566" spans="2:2">
      <c r="B20566" s="202"/>
    </row>
    <row r="20567" spans="2:2">
      <c r="B20567" s="202"/>
    </row>
    <row r="20568" spans="2:2">
      <c r="B20568" s="202"/>
    </row>
    <row r="20569" spans="2:2">
      <c r="B20569" s="202"/>
    </row>
    <row r="20570" spans="2:2">
      <c r="B20570" s="202"/>
    </row>
    <row r="20571" spans="2:2">
      <c r="B20571" s="202"/>
    </row>
    <row r="20572" spans="2:2">
      <c r="B20572" s="202"/>
    </row>
    <row r="20573" spans="2:2">
      <c r="B20573" s="202"/>
    </row>
    <row r="20574" spans="2:2">
      <c r="B20574" s="202"/>
    </row>
    <row r="20575" spans="2:2">
      <c r="B20575" s="202"/>
    </row>
    <row r="20576" spans="2:2">
      <c r="B20576" s="202"/>
    </row>
    <row r="20577" spans="2:2">
      <c r="B20577" s="202"/>
    </row>
    <row r="20578" spans="2:2">
      <c r="B20578" s="202"/>
    </row>
    <row r="20579" spans="2:2">
      <c r="B20579" s="202"/>
    </row>
    <row r="20580" spans="2:2">
      <c r="B20580" s="202"/>
    </row>
    <row r="20581" spans="2:2">
      <c r="B20581" s="202"/>
    </row>
    <row r="20582" spans="2:2">
      <c r="B20582" s="202"/>
    </row>
    <row r="20583" spans="2:2">
      <c r="B20583" s="202"/>
    </row>
    <row r="20584" spans="2:2">
      <c r="B20584" s="202"/>
    </row>
    <row r="20585" spans="2:2">
      <c r="B20585" s="202"/>
    </row>
    <row r="20586" spans="2:2">
      <c r="B20586" s="202"/>
    </row>
    <row r="20587" spans="2:2">
      <c r="B20587" s="202"/>
    </row>
    <row r="20588" spans="2:2">
      <c r="B20588" s="202"/>
    </row>
    <row r="20589" spans="2:2">
      <c r="B20589" s="202"/>
    </row>
    <row r="20590" spans="2:2">
      <c r="B20590" s="202"/>
    </row>
    <row r="20591" spans="2:2">
      <c r="B20591" s="202"/>
    </row>
    <row r="20592" spans="2:2">
      <c r="B20592" s="202"/>
    </row>
    <row r="20593" spans="2:2">
      <c r="B20593" s="202"/>
    </row>
    <row r="20594" spans="2:2">
      <c r="B20594" s="202"/>
    </row>
    <row r="20595" spans="2:2">
      <c r="B20595" s="202"/>
    </row>
    <row r="20596" spans="2:2">
      <c r="B20596" s="202"/>
    </row>
    <row r="20597" spans="2:2">
      <c r="B20597" s="202"/>
    </row>
    <row r="20598" spans="2:2">
      <c r="B20598" s="202"/>
    </row>
    <row r="20599" spans="2:2">
      <c r="B20599" s="202"/>
    </row>
    <row r="20600" spans="2:2">
      <c r="B20600" s="202"/>
    </row>
    <row r="20601" spans="2:2">
      <c r="B20601" s="202"/>
    </row>
    <row r="20602" spans="2:2">
      <c r="B20602" s="202"/>
    </row>
    <row r="20603" spans="2:2">
      <c r="B20603" s="202"/>
    </row>
    <row r="20604" spans="2:2">
      <c r="B20604" s="202"/>
    </row>
    <row r="20605" spans="2:2">
      <c r="B20605" s="202"/>
    </row>
    <row r="20606" spans="2:2">
      <c r="B20606" s="202"/>
    </row>
    <row r="20607" spans="2:2">
      <c r="B20607" s="202"/>
    </row>
    <row r="20608" spans="2:2">
      <c r="B20608" s="202"/>
    </row>
    <row r="20609" spans="2:2">
      <c r="B20609" s="202"/>
    </row>
    <row r="20610" spans="2:2">
      <c r="B20610" s="202"/>
    </row>
    <row r="20611" spans="2:2">
      <c r="B20611" s="202"/>
    </row>
    <row r="20612" spans="2:2">
      <c r="B20612" s="202"/>
    </row>
    <row r="20613" spans="2:2">
      <c r="B20613" s="202"/>
    </row>
    <row r="20614" spans="2:2">
      <c r="B20614" s="202"/>
    </row>
    <row r="20615" spans="2:2">
      <c r="B20615" s="202"/>
    </row>
    <row r="20616" spans="2:2">
      <c r="B20616" s="202"/>
    </row>
    <row r="20617" spans="2:2">
      <c r="B20617" s="202"/>
    </row>
    <row r="20618" spans="2:2">
      <c r="B20618" s="202"/>
    </row>
    <row r="20619" spans="2:2">
      <c r="B20619" s="202"/>
    </row>
    <row r="20620" spans="2:2">
      <c r="B20620" s="202"/>
    </row>
    <row r="20621" spans="2:2">
      <c r="B20621" s="202"/>
    </row>
    <row r="20622" spans="2:2">
      <c r="B20622" s="202"/>
    </row>
    <row r="20623" spans="2:2">
      <c r="B20623" s="202"/>
    </row>
    <row r="20624" spans="2:2">
      <c r="B20624" s="202"/>
    </row>
    <row r="20625" spans="2:2">
      <c r="B20625" s="202"/>
    </row>
    <row r="20626" spans="2:2">
      <c r="B20626" s="202"/>
    </row>
    <row r="20627" spans="2:2">
      <c r="B20627" s="202"/>
    </row>
    <row r="20628" spans="2:2">
      <c r="B20628" s="202"/>
    </row>
    <row r="20629" spans="2:2">
      <c r="B20629" s="202"/>
    </row>
    <row r="20630" spans="2:2">
      <c r="B20630" s="202"/>
    </row>
    <row r="20631" spans="2:2">
      <c r="B20631" s="202"/>
    </row>
    <row r="20632" spans="2:2">
      <c r="B20632" s="202"/>
    </row>
    <row r="20633" spans="2:2">
      <c r="B20633" s="202"/>
    </row>
    <row r="20634" spans="2:2">
      <c r="B20634" s="202"/>
    </row>
    <row r="20635" spans="2:2">
      <c r="B20635" s="202"/>
    </row>
    <row r="20636" spans="2:2">
      <c r="B20636" s="202"/>
    </row>
    <row r="20637" spans="2:2">
      <c r="B20637" s="202"/>
    </row>
    <row r="20638" spans="2:2">
      <c r="B20638" s="202"/>
    </row>
    <row r="20639" spans="2:2">
      <c r="B20639" s="202"/>
    </row>
    <row r="20640" spans="2:2">
      <c r="B20640" s="202"/>
    </row>
    <row r="20641" spans="2:2">
      <c r="B20641" s="202"/>
    </row>
    <row r="20642" spans="2:2">
      <c r="B20642" s="202"/>
    </row>
    <row r="20643" spans="2:2">
      <c r="B20643" s="202"/>
    </row>
    <row r="20644" spans="2:2">
      <c r="B20644" s="202"/>
    </row>
    <row r="20645" spans="2:2">
      <c r="B20645" s="202"/>
    </row>
    <row r="20646" spans="2:2">
      <c r="B20646" s="202"/>
    </row>
    <row r="20647" spans="2:2">
      <c r="B20647" s="202"/>
    </row>
    <row r="20648" spans="2:2">
      <c r="B20648" s="202"/>
    </row>
    <row r="20649" spans="2:2">
      <c r="B20649" s="202"/>
    </row>
    <row r="20650" spans="2:2">
      <c r="B20650" s="202"/>
    </row>
    <row r="20651" spans="2:2">
      <c r="B20651" s="202"/>
    </row>
    <row r="20652" spans="2:2">
      <c r="B20652" s="202"/>
    </row>
    <row r="20653" spans="2:2">
      <c r="B20653" s="202"/>
    </row>
    <row r="20654" spans="2:2">
      <c r="B20654" s="202"/>
    </row>
    <row r="20655" spans="2:2">
      <c r="B20655" s="202"/>
    </row>
    <row r="20656" spans="2:2">
      <c r="B20656" s="202"/>
    </row>
    <row r="20657" spans="2:2">
      <c r="B20657" s="202"/>
    </row>
    <row r="20658" spans="2:2">
      <c r="B20658" s="202"/>
    </row>
    <row r="20659" spans="2:2">
      <c r="B20659" s="202"/>
    </row>
    <row r="20660" spans="2:2">
      <c r="B20660" s="202"/>
    </row>
    <row r="20661" spans="2:2">
      <c r="B20661" s="202"/>
    </row>
    <row r="20662" spans="2:2">
      <c r="B20662" s="202"/>
    </row>
    <row r="20663" spans="2:2">
      <c r="B20663" s="202"/>
    </row>
    <row r="20664" spans="2:2">
      <c r="B20664" s="202"/>
    </row>
    <row r="20665" spans="2:2">
      <c r="B20665" s="202"/>
    </row>
    <row r="20666" spans="2:2">
      <c r="B20666" s="202"/>
    </row>
    <row r="20667" spans="2:2">
      <c r="B20667" s="202"/>
    </row>
    <row r="20668" spans="2:2">
      <c r="B20668" s="202"/>
    </row>
    <row r="20669" spans="2:2">
      <c r="B20669" s="202"/>
    </row>
    <row r="20670" spans="2:2">
      <c r="B20670" s="202"/>
    </row>
    <row r="20671" spans="2:2">
      <c r="B20671" s="202"/>
    </row>
    <row r="20672" spans="2:2">
      <c r="B20672" s="202"/>
    </row>
    <row r="20673" spans="2:2">
      <c r="B20673" s="202"/>
    </row>
    <row r="20674" spans="2:2">
      <c r="B20674" s="202"/>
    </row>
    <row r="20675" spans="2:2">
      <c r="B20675" s="202"/>
    </row>
    <row r="20676" spans="2:2">
      <c r="B20676" s="202"/>
    </row>
    <row r="20677" spans="2:2">
      <c r="B20677" s="202"/>
    </row>
    <row r="20678" spans="2:2">
      <c r="B20678" s="202"/>
    </row>
    <row r="20679" spans="2:2">
      <c r="B20679" s="202"/>
    </row>
    <row r="20680" spans="2:2">
      <c r="B20680" s="202"/>
    </row>
    <row r="20681" spans="2:2">
      <c r="B20681" s="202"/>
    </row>
    <row r="20682" spans="2:2">
      <c r="B20682" s="202"/>
    </row>
    <row r="20683" spans="2:2">
      <c r="B20683" s="202"/>
    </row>
    <row r="20684" spans="2:2">
      <c r="B20684" s="202"/>
    </row>
    <row r="20685" spans="2:2">
      <c r="B20685" s="202"/>
    </row>
    <row r="20686" spans="2:2">
      <c r="B20686" s="202"/>
    </row>
    <row r="20687" spans="2:2">
      <c r="B20687" s="202"/>
    </row>
    <row r="20688" spans="2:2">
      <c r="B20688" s="202"/>
    </row>
    <row r="20689" spans="2:2">
      <c r="B20689" s="202"/>
    </row>
    <row r="20690" spans="2:2">
      <c r="B20690" s="202"/>
    </row>
    <row r="20691" spans="2:2">
      <c r="B20691" s="202"/>
    </row>
    <row r="20692" spans="2:2">
      <c r="B20692" s="202"/>
    </row>
    <row r="20693" spans="2:2">
      <c r="B20693" s="202"/>
    </row>
    <row r="20694" spans="2:2">
      <c r="B20694" s="202"/>
    </row>
    <row r="20695" spans="2:2">
      <c r="B20695" s="202"/>
    </row>
    <row r="20696" spans="2:2">
      <c r="B20696" s="202"/>
    </row>
    <row r="20697" spans="2:2">
      <c r="B20697" s="202"/>
    </row>
    <row r="20698" spans="2:2">
      <c r="B20698" s="202"/>
    </row>
    <row r="20699" spans="2:2">
      <c r="B20699" s="202"/>
    </row>
    <row r="20700" spans="2:2">
      <c r="B20700" s="202"/>
    </row>
    <row r="20701" spans="2:2">
      <c r="B20701" s="202"/>
    </row>
    <row r="20702" spans="2:2">
      <c r="B20702" s="202"/>
    </row>
    <row r="20703" spans="2:2">
      <c r="B20703" s="202"/>
    </row>
    <row r="20704" spans="2:2">
      <c r="B20704" s="202"/>
    </row>
    <row r="20705" spans="2:2">
      <c r="B20705" s="202"/>
    </row>
    <row r="20706" spans="2:2">
      <c r="B20706" s="202"/>
    </row>
    <row r="20707" spans="2:2">
      <c r="B20707" s="202"/>
    </row>
    <row r="20708" spans="2:2">
      <c r="B20708" s="202"/>
    </row>
    <row r="20709" spans="2:2">
      <c r="B20709" s="202"/>
    </row>
    <row r="20710" spans="2:2">
      <c r="B20710" s="202"/>
    </row>
    <row r="20711" spans="2:2">
      <c r="B20711" s="202"/>
    </row>
    <row r="20712" spans="2:2">
      <c r="B20712" s="202"/>
    </row>
    <row r="20713" spans="2:2">
      <c r="B20713" s="202"/>
    </row>
    <row r="20714" spans="2:2">
      <c r="B20714" s="202"/>
    </row>
    <row r="20715" spans="2:2">
      <c r="B20715" s="202"/>
    </row>
    <row r="20716" spans="2:2">
      <c r="B20716" s="202"/>
    </row>
    <row r="20717" spans="2:2">
      <c r="B20717" s="202"/>
    </row>
    <row r="20718" spans="2:2">
      <c r="B20718" s="202"/>
    </row>
    <row r="20719" spans="2:2">
      <c r="B20719" s="202"/>
    </row>
    <row r="20720" spans="2:2">
      <c r="B20720" s="202"/>
    </row>
    <row r="20721" spans="2:2">
      <c r="B20721" s="202"/>
    </row>
    <row r="20722" spans="2:2">
      <c r="B20722" s="202"/>
    </row>
    <row r="20723" spans="2:2">
      <c r="B20723" s="202"/>
    </row>
    <row r="20724" spans="2:2">
      <c r="B20724" s="202"/>
    </row>
    <row r="20725" spans="2:2">
      <c r="B20725" s="202"/>
    </row>
    <row r="20726" spans="2:2">
      <c r="B20726" s="202"/>
    </row>
    <row r="20727" spans="2:2">
      <c r="B20727" s="202"/>
    </row>
    <row r="20728" spans="2:2">
      <c r="B20728" s="202"/>
    </row>
    <row r="20729" spans="2:2">
      <c r="B20729" s="202"/>
    </row>
    <row r="20730" spans="2:2">
      <c r="B20730" s="202"/>
    </row>
    <row r="20731" spans="2:2">
      <c r="B20731" s="202"/>
    </row>
    <row r="20732" spans="2:2">
      <c r="B20732" s="202"/>
    </row>
    <row r="20733" spans="2:2">
      <c r="B20733" s="202"/>
    </row>
    <row r="20734" spans="2:2">
      <c r="B20734" s="202"/>
    </row>
    <row r="20735" spans="2:2">
      <c r="B20735" s="202"/>
    </row>
    <row r="20736" spans="2:2">
      <c r="B20736" s="202"/>
    </row>
    <row r="20737" spans="2:2">
      <c r="B20737" s="202"/>
    </row>
    <row r="20738" spans="2:2">
      <c r="B20738" s="202"/>
    </row>
    <row r="20739" spans="2:2">
      <c r="B20739" s="202"/>
    </row>
    <row r="20740" spans="2:2">
      <c r="B20740" s="202"/>
    </row>
    <row r="20741" spans="2:2">
      <c r="B20741" s="202"/>
    </row>
    <row r="20742" spans="2:2">
      <c r="B20742" s="202"/>
    </row>
    <row r="20743" spans="2:2">
      <c r="B20743" s="202"/>
    </row>
    <row r="20744" spans="2:2">
      <c r="B20744" s="202"/>
    </row>
    <row r="20745" spans="2:2">
      <c r="B20745" s="202"/>
    </row>
    <row r="20746" spans="2:2">
      <c r="B20746" s="202"/>
    </row>
    <row r="20747" spans="2:2">
      <c r="B20747" s="202"/>
    </row>
    <row r="20748" spans="2:2">
      <c r="B20748" s="202"/>
    </row>
    <row r="20749" spans="2:2">
      <c r="B20749" s="202"/>
    </row>
    <row r="20750" spans="2:2">
      <c r="B20750" s="202"/>
    </row>
    <row r="20751" spans="2:2">
      <c r="B20751" s="202"/>
    </row>
    <row r="20752" spans="2:2">
      <c r="B20752" s="202"/>
    </row>
    <row r="20753" spans="2:2">
      <c r="B20753" s="202"/>
    </row>
    <row r="20754" spans="2:2">
      <c r="B20754" s="202"/>
    </row>
    <row r="20755" spans="2:2">
      <c r="B20755" s="202"/>
    </row>
    <row r="20756" spans="2:2">
      <c r="B20756" s="202"/>
    </row>
    <row r="20757" spans="2:2">
      <c r="B20757" s="202"/>
    </row>
    <row r="20758" spans="2:2">
      <c r="B20758" s="202"/>
    </row>
    <row r="20759" spans="2:2">
      <c r="B20759" s="202"/>
    </row>
    <row r="20760" spans="2:2">
      <c r="B20760" s="202"/>
    </row>
    <row r="20761" spans="2:2">
      <c r="B20761" s="202"/>
    </row>
    <row r="20762" spans="2:2">
      <c r="B20762" s="202"/>
    </row>
    <row r="20763" spans="2:2">
      <c r="B20763" s="202"/>
    </row>
    <row r="20764" spans="2:2">
      <c r="B20764" s="202"/>
    </row>
    <row r="20765" spans="2:2">
      <c r="B20765" s="202"/>
    </row>
    <row r="20766" spans="2:2">
      <c r="B20766" s="202"/>
    </row>
    <row r="20767" spans="2:2">
      <c r="B20767" s="202"/>
    </row>
    <row r="20768" spans="2:2">
      <c r="B20768" s="202"/>
    </row>
    <row r="20769" spans="2:2">
      <c r="B20769" s="202"/>
    </row>
    <row r="20770" spans="2:2">
      <c r="B20770" s="202"/>
    </row>
    <row r="20771" spans="2:2">
      <c r="B20771" s="202"/>
    </row>
    <row r="20772" spans="2:2">
      <c r="B20772" s="202"/>
    </row>
    <row r="20773" spans="2:2">
      <c r="B20773" s="202"/>
    </row>
    <row r="20774" spans="2:2">
      <c r="B20774" s="202"/>
    </row>
    <row r="20775" spans="2:2">
      <c r="B20775" s="202"/>
    </row>
    <row r="20776" spans="2:2">
      <c r="B20776" s="202"/>
    </row>
    <row r="20777" spans="2:2">
      <c r="B20777" s="202"/>
    </row>
    <row r="20778" spans="2:2">
      <c r="B20778" s="202"/>
    </row>
    <row r="20779" spans="2:2">
      <c r="B20779" s="202"/>
    </row>
    <row r="20780" spans="2:2">
      <c r="B20780" s="202"/>
    </row>
    <row r="20781" spans="2:2">
      <c r="B20781" s="202"/>
    </row>
    <row r="20782" spans="2:2">
      <c r="B20782" s="202"/>
    </row>
    <row r="20783" spans="2:2">
      <c r="B20783" s="202"/>
    </row>
    <row r="20784" spans="2:2">
      <c r="B20784" s="202"/>
    </row>
    <row r="20785" spans="2:2">
      <c r="B20785" s="202"/>
    </row>
    <row r="20786" spans="2:2">
      <c r="B20786" s="202"/>
    </row>
    <row r="20787" spans="2:2">
      <c r="B20787" s="202"/>
    </row>
    <row r="20788" spans="2:2">
      <c r="B20788" s="202"/>
    </row>
    <row r="20789" spans="2:2">
      <c r="B20789" s="202"/>
    </row>
    <row r="20790" spans="2:2">
      <c r="B20790" s="202"/>
    </row>
    <row r="20791" spans="2:2">
      <c r="B20791" s="202"/>
    </row>
    <row r="20792" spans="2:2">
      <c r="B20792" s="202"/>
    </row>
    <row r="20793" spans="2:2">
      <c r="B20793" s="202"/>
    </row>
    <row r="20794" spans="2:2">
      <c r="B20794" s="202"/>
    </row>
    <row r="20795" spans="2:2">
      <c r="B20795" s="202"/>
    </row>
    <row r="20796" spans="2:2">
      <c r="B20796" s="202"/>
    </row>
    <row r="20797" spans="2:2">
      <c r="B20797" s="202"/>
    </row>
    <row r="20798" spans="2:2">
      <c r="B20798" s="202"/>
    </row>
    <row r="20799" spans="2:2">
      <c r="B20799" s="202"/>
    </row>
    <row r="20800" spans="2:2">
      <c r="B20800" s="202"/>
    </row>
    <row r="20801" spans="2:2">
      <c r="B20801" s="202"/>
    </row>
    <row r="20802" spans="2:2">
      <c r="B20802" s="202"/>
    </row>
    <row r="20803" spans="2:2">
      <c r="B20803" s="202"/>
    </row>
    <row r="20804" spans="2:2">
      <c r="B20804" s="202"/>
    </row>
    <row r="20805" spans="2:2">
      <c r="B20805" s="202"/>
    </row>
    <row r="20806" spans="2:2">
      <c r="B20806" s="202"/>
    </row>
    <row r="20807" spans="2:2">
      <c r="B20807" s="202"/>
    </row>
    <row r="20808" spans="2:2">
      <c r="B20808" s="202"/>
    </row>
    <row r="20809" spans="2:2">
      <c r="B20809" s="202"/>
    </row>
    <row r="20810" spans="2:2">
      <c r="B20810" s="202"/>
    </row>
    <row r="20811" spans="2:2">
      <c r="B20811" s="202"/>
    </row>
    <row r="20812" spans="2:2">
      <c r="B20812" s="202"/>
    </row>
    <row r="20813" spans="2:2">
      <c r="B20813" s="202"/>
    </row>
    <row r="20814" spans="2:2">
      <c r="B20814" s="202"/>
    </row>
    <row r="20815" spans="2:2">
      <c r="B20815" s="202"/>
    </row>
    <row r="20816" spans="2:2">
      <c r="B20816" s="202"/>
    </row>
    <row r="20817" spans="2:2">
      <c r="B20817" s="202"/>
    </row>
    <row r="20818" spans="2:2">
      <c r="B20818" s="202"/>
    </row>
    <row r="20819" spans="2:2">
      <c r="B20819" s="202"/>
    </row>
    <row r="20820" spans="2:2">
      <c r="B20820" s="202"/>
    </row>
    <row r="20821" spans="2:2">
      <c r="B20821" s="202"/>
    </row>
    <row r="20822" spans="2:2">
      <c r="B20822" s="202"/>
    </row>
    <row r="20823" spans="2:2">
      <c r="B20823" s="202"/>
    </row>
    <row r="20824" spans="2:2">
      <c r="B20824" s="202"/>
    </row>
    <row r="20825" spans="2:2">
      <c r="B20825" s="202"/>
    </row>
    <row r="20826" spans="2:2">
      <c r="B20826" s="202"/>
    </row>
    <row r="20827" spans="2:2">
      <c r="B20827" s="202"/>
    </row>
    <row r="20828" spans="2:2">
      <c r="B20828" s="202"/>
    </row>
    <row r="20829" spans="2:2">
      <c r="B20829" s="202"/>
    </row>
    <row r="20830" spans="2:2">
      <c r="B20830" s="202"/>
    </row>
    <row r="20831" spans="2:2">
      <c r="B20831" s="202"/>
    </row>
    <row r="20832" spans="2:2">
      <c r="B20832" s="202"/>
    </row>
    <row r="20833" spans="2:2">
      <c r="B20833" s="202"/>
    </row>
    <row r="20834" spans="2:2">
      <c r="B20834" s="202"/>
    </row>
    <row r="20835" spans="2:2">
      <c r="B20835" s="202"/>
    </row>
    <row r="20836" spans="2:2">
      <c r="B20836" s="202"/>
    </row>
    <row r="20837" spans="2:2">
      <c r="B20837" s="202"/>
    </row>
    <row r="20838" spans="2:2">
      <c r="B20838" s="202"/>
    </row>
    <row r="20839" spans="2:2">
      <c r="B20839" s="202"/>
    </row>
    <row r="20840" spans="2:2">
      <c r="B20840" s="202"/>
    </row>
    <row r="20841" spans="2:2">
      <c r="B20841" s="202"/>
    </row>
    <row r="20842" spans="2:2">
      <c r="B20842" s="202"/>
    </row>
    <row r="20843" spans="2:2">
      <c r="B20843" s="202"/>
    </row>
    <row r="20844" spans="2:2">
      <c r="B20844" s="202"/>
    </row>
    <row r="20845" spans="2:2">
      <c r="B20845" s="202"/>
    </row>
    <row r="20846" spans="2:2">
      <c r="B20846" s="202"/>
    </row>
    <row r="20847" spans="2:2">
      <c r="B20847" s="202"/>
    </row>
    <row r="20848" spans="2:2">
      <c r="B20848" s="202"/>
    </row>
    <row r="20849" spans="2:2">
      <c r="B20849" s="202"/>
    </row>
    <row r="20850" spans="2:2">
      <c r="B20850" s="202"/>
    </row>
    <row r="20851" spans="2:2">
      <c r="B20851" s="202"/>
    </row>
    <row r="20852" spans="2:2">
      <c r="B20852" s="202"/>
    </row>
    <row r="20853" spans="2:2">
      <c r="B20853" s="202"/>
    </row>
    <row r="20854" spans="2:2">
      <c r="B20854" s="202"/>
    </row>
    <row r="20855" spans="2:2">
      <c r="B20855" s="202"/>
    </row>
    <row r="20856" spans="2:2">
      <c r="B20856" s="202"/>
    </row>
    <row r="20857" spans="2:2">
      <c r="B20857" s="202"/>
    </row>
    <row r="20858" spans="2:2">
      <c r="B20858" s="202"/>
    </row>
    <row r="20859" spans="2:2">
      <c r="B20859" s="202"/>
    </row>
    <row r="20860" spans="2:2">
      <c r="B20860" s="202"/>
    </row>
    <row r="20861" spans="2:2">
      <c r="B20861" s="202"/>
    </row>
    <row r="20862" spans="2:2">
      <c r="B20862" s="202"/>
    </row>
    <row r="20863" spans="2:2">
      <c r="B20863" s="202"/>
    </row>
    <row r="20864" spans="2:2">
      <c r="B20864" s="202"/>
    </row>
    <row r="20865" spans="2:2">
      <c r="B20865" s="202"/>
    </row>
    <row r="20866" spans="2:2">
      <c r="B20866" s="202"/>
    </row>
    <row r="20867" spans="2:2">
      <c r="B20867" s="202"/>
    </row>
    <row r="20868" spans="2:2">
      <c r="B20868" s="202"/>
    </row>
    <row r="20869" spans="2:2">
      <c r="B20869" s="202"/>
    </row>
    <row r="20870" spans="2:2">
      <c r="B20870" s="202"/>
    </row>
    <row r="20871" spans="2:2">
      <c r="B20871" s="202"/>
    </row>
    <row r="20872" spans="2:2">
      <c r="B20872" s="202"/>
    </row>
    <row r="20873" spans="2:2">
      <c r="B20873" s="202"/>
    </row>
    <row r="20874" spans="2:2">
      <c r="B20874" s="202"/>
    </row>
    <row r="20875" spans="2:2">
      <c r="B20875" s="202"/>
    </row>
    <row r="20876" spans="2:2">
      <c r="B20876" s="202"/>
    </row>
    <row r="20877" spans="2:2">
      <c r="B20877" s="202"/>
    </row>
    <row r="20878" spans="2:2">
      <c r="B20878" s="202"/>
    </row>
    <row r="20879" spans="2:2">
      <c r="B20879" s="202"/>
    </row>
    <row r="20880" spans="2:2">
      <c r="B20880" s="202"/>
    </row>
    <row r="20881" spans="2:2">
      <c r="B20881" s="202"/>
    </row>
    <row r="20882" spans="2:2">
      <c r="B20882" s="202"/>
    </row>
    <row r="20883" spans="2:2">
      <c r="B20883" s="202"/>
    </row>
    <row r="20884" spans="2:2">
      <c r="B20884" s="202"/>
    </row>
    <row r="20885" spans="2:2">
      <c r="B20885" s="202"/>
    </row>
    <row r="20886" spans="2:2">
      <c r="B20886" s="202"/>
    </row>
    <row r="20887" spans="2:2">
      <c r="B20887" s="202"/>
    </row>
    <row r="20888" spans="2:2">
      <c r="B20888" s="202"/>
    </row>
    <row r="20889" spans="2:2">
      <c r="B20889" s="202"/>
    </row>
    <row r="20890" spans="2:2">
      <c r="B20890" s="202"/>
    </row>
    <row r="20891" spans="2:2">
      <c r="B20891" s="202"/>
    </row>
    <row r="20892" spans="2:2">
      <c r="B20892" s="202"/>
    </row>
    <row r="20893" spans="2:2">
      <c r="B20893" s="202"/>
    </row>
    <row r="20894" spans="2:2">
      <c r="B20894" s="202"/>
    </row>
    <row r="20895" spans="2:2">
      <c r="B20895" s="202"/>
    </row>
    <row r="20896" spans="2:2">
      <c r="B20896" s="202"/>
    </row>
    <row r="20897" spans="2:2">
      <c r="B20897" s="202"/>
    </row>
    <row r="20898" spans="2:2">
      <c r="B20898" s="202"/>
    </row>
    <row r="20899" spans="2:2">
      <c r="B20899" s="202"/>
    </row>
    <row r="20900" spans="2:2">
      <c r="B20900" s="202"/>
    </row>
    <row r="20901" spans="2:2">
      <c r="B20901" s="202"/>
    </row>
    <row r="20902" spans="2:2">
      <c r="B20902" s="202"/>
    </row>
    <row r="20903" spans="2:2">
      <c r="B20903" s="202"/>
    </row>
    <row r="20904" spans="2:2">
      <c r="B20904" s="202"/>
    </row>
    <row r="20905" spans="2:2">
      <c r="B20905" s="202"/>
    </row>
    <row r="20906" spans="2:2">
      <c r="B20906" s="202"/>
    </row>
    <row r="20907" spans="2:2">
      <c r="B20907" s="202"/>
    </row>
    <row r="20908" spans="2:2">
      <c r="B20908" s="202"/>
    </row>
    <row r="20909" spans="2:2">
      <c r="B20909" s="202"/>
    </row>
    <row r="20910" spans="2:2">
      <c r="B20910" s="202"/>
    </row>
    <row r="20911" spans="2:2">
      <c r="B20911" s="202"/>
    </row>
    <row r="20912" spans="2:2">
      <c r="B20912" s="202"/>
    </row>
    <row r="20913" spans="2:2">
      <c r="B20913" s="202"/>
    </row>
    <row r="20914" spans="2:2">
      <c r="B20914" s="202"/>
    </row>
    <row r="20915" spans="2:2">
      <c r="B20915" s="202"/>
    </row>
    <row r="20916" spans="2:2">
      <c r="B20916" s="202"/>
    </row>
    <row r="20917" spans="2:2">
      <c r="B20917" s="202"/>
    </row>
    <row r="20918" spans="2:2">
      <c r="B20918" s="202"/>
    </row>
    <row r="20919" spans="2:2">
      <c r="B20919" s="202"/>
    </row>
    <row r="20920" spans="2:2">
      <c r="B20920" s="202"/>
    </row>
    <row r="20921" spans="2:2">
      <c r="B20921" s="202"/>
    </row>
    <row r="20922" spans="2:2">
      <c r="B20922" s="202"/>
    </row>
    <row r="20923" spans="2:2">
      <c r="B20923" s="202"/>
    </row>
    <row r="20924" spans="2:2">
      <c r="B20924" s="202"/>
    </row>
    <row r="20925" spans="2:2">
      <c r="B20925" s="202"/>
    </row>
    <row r="20926" spans="2:2">
      <c r="B20926" s="202"/>
    </row>
    <row r="20927" spans="2:2">
      <c r="B20927" s="202"/>
    </row>
    <row r="20928" spans="2:2">
      <c r="B20928" s="202"/>
    </row>
    <row r="20929" spans="2:2">
      <c r="B20929" s="202"/>
    </row>
    <row r="20930" spans="2:2">
      <c r="B20930" s="202"/>
    </row>
    <row r="20931" spans="2:2">
      <c r="B20931" s="202"/>
    </row>
    <row r="20932" spans="2:2">
      <c r="B20932" s="202"/>
    </row>
    <row r="20933" spans="2:2">
      <c r="B20933" s="202"/>
    </row>
    <row r="20934" spans="2:2">
      <c r="B20934" s="202"/>
    </row>
    <row r="20935" spans="2:2">
      <c r="B20935" s="202"/>
    </row>
    <row r="20936" spans="2:2">
      <c r="B20936" s="202"/>
    </row>
    <row r="20937" spans="2:2">
      <c r="B20937" s="202"/>
    </row>
    <row r="20938" spans="2:2">
      <c r="B20938" s="202"/>
    </row>
    <row r="20939" spans="2:2">
      <c r="B20939" s="202"/>
    </row>
    <row r="20940" spans="2:2">
      <c r="B20940" s="202"/>
    </row>
    <row r="20941" spans="2:2">
      <c r="B20941" s="202"/>
    </row>
    <row r="20942" spans="2:2">
      <c r="B20942" s="202"/>
    </row>
    <row r="20943" spans="2:2">
      <c r="B20943" s="202"/>
    </row>
    <row r="20944" spans="2:2">
      <c r="B20944" s="202"/>
    </row>
    <row r="20945" spans="2:2">
      <c r="B20945" s="202"/>
    </row>
    <row r="20946" spans="2:2">
      <c r="B20946" s="202"/>
    </row>
    <row r="20947" spans="2:2">
      <c r="B20947" s="202"/>
    </row>
    <row r="20948" spans="2:2">
      <c r="B20948" s="202"/>
    </row>
    <row r="20949" spans="2:2">
      <c r="B20949" s="202"/>
    </row>
    <row r="20950" spans="2:2">
      <c r="B20950" s="202"/>
    </row>
    <row r="20951" spans="2:2">
      <c r="B20951" s="202"/>
    </row>
    <row r="20952" spans="2:2">
      <c r="B20952" s="202"/>
    </row>
    <row r="20953" spans="2:2">
      <c r="B20953" s="202"/>
    </row>
    <row r="20954" spans="2:2">
      <c r="B20954" s="202"/>
    </row>
    <row r="20955" spans="2:2">
      <c r="B20955" s="202"/>
    </row>
    <row r="20956" spans="2:2">
      <c r="B20956" s="202"/>
    </row>
    <row r="20957" spans="2:2">
      <c r="B20957" s="202"/>
    </row>
    <row r="20958" spans="2:2">
      <c r="B20958" s="202"/>
    </row>
    <row r="20959" spans="2:2">
      <c r="B20959" s="202"/>
    </row>
    <row r="20960" spans="2:2">
      <c r="B20960" s="202"/>
    </row>
    <row r="20961" spans="2:2">
      <c r="B20961" s="202"/>
    </row>
    <row r="20962" spans="2:2">
      <c r="B20962" s="202"/>
    </row>
    <row r="20963" spans="2:2">
      <c r="B20963" s="202"/>
    </row>
    <row r="20964" spans="2:2">
      <c r="B20964" s="202"/>
    </row>
    <row r="20965" spans="2:2">
      <c r="B20965" s="202"/>
    </row>
    <row r="20966" spans="2:2">
      <c r="B20966" s="202"/>
    </row>
    <row r="20967" spans="2:2">
      <c r="B20967" s="202"/>
    </row>
    <row r="20968" spans="2:2">
      <c r="B20968" s="202"/>
    </row>
    <row r="20969" spans="2:2">
      <c r="B20969" s="202"/>
    </row>
    <row r="20970" spans="2:2">
      <c r="B20970" s="202"/>
    </row>
    <row r="20971" spans="2:2">
      <c r="B20971" s="202"/>
    </row>
    <row r="20972" spans="2:2">
      <c r="B20972" s="202"/>
    </row>
    <row r="20973" spans="2:2">
      <c r="B20973" s="202"/>
    </row>
    <row r="20974" spans="2:2">
      <c r="B20974" s="202"/>
    </row>
    <row r="20975" spans="2:2">
      <c r="B20975" s="202"/>
    </row>
    <row r="20976" spans="2:2">
      <c r="B20976" s="202"/>
    </row>
    <row r="20977" spans="2:2">
      <c r="B20977" s="202"/>
    </row>
    <row r="20978" spans="2:2">
      <c r="B20978" s="202"/>
    </row>
    <row r="20979" spans="2:2">
      <c r="B20979" s="202"/>
    </row>
    <row r="20980" spans="2:2">
      <c r="B20980" s="202"/>
    </row>
    <row r="20981" spans="2:2">
      <c r="B20981" s="202"/>
    </row>
    <row r="20982" spans="2:2">
      <c r="B20982" s="202"/>
    </row>
    <row r="20983" spans="2:2">
      <c r="B20983" s="202"/>
    </row>
    <row r="20984" spans="2:2">
      <c r="B20984" s="202"/>
    </row>
    <row r="20985" spans="2:2">
      <c r="B20985" s="202"/>
    </row>
    <row r="20986" spans="2:2">
      <c r="B20986" s="202"/>
    </row>
    <row r="20987" spans="2:2">
      <c r="B20987" s="202"/>
    </row>
    <row r="20988" spans="2:2">
      <c r="B20988" s="202"/>
    </row>
    <row r="20989" spans="2:2">
      <c r="B20989" s="202"/>
    </row>
    <row r="20990" spans="2:2">
      <c r="B20990" s="202"/>
    </row>
    <row r="20991" spans="2:2">
      <c r="B20991" s="202"/>
    </row>
    <row r="20992" spans="2:2">
      <c r="B20992" s="202"/>
    </row>
    <row r="20993" spans="2:2">
      <c r="B20993" s="202"/>
    </row>
    <row r="20994" spans="2:2">
      <c r="B20994" s="202"/>
    </row>
    <row r="20995" spans="2:2">
      <c r="B20995" s="202"/>
    </row>
    <row r="20996" spans="2:2">
      <c r="B20996" s="202"/>
    </row>
    <row r="20997" spans="2:2">
      <c r="B20997" s="202"/>
    </row>
    <row r="20998" spans="2:2">
      <c r="B20998" s="202"/>
    </row>
    <row r="20999" spans="2:2">
      <c r="B20999" s="202"/>
    </row>
    <row r="21000" spans="2:2">
      <c r="B21000" s="202"/>
    </row>
    <row r="21001" spans="2:2">
      <c r="B21001" s="202"/>
    </row>
    <row r="21002" spans="2:2">
      <c r="B21002" s="202"/>
    </row>
    <row r="21003" spans="2:2">
      <c r="B21003" s="202"/>
    </row>
    <row r="21004" spans="2:2">
      <c r="B21004" s="202"/>
    </row>
    <row r="21005" spans="2:2">
      <c r="B21005" s="202"/>
    </row>
    <row r="21006" spans="2:2">
      <c r="B21006" s="202"/>
    </row>
    <row r="21007" spans="2:2">
      <c r="B21007" s="202"/>
    </row>
    <row r="21008" spans="2:2">
      <c r="B21008" s="202"/>
    </row>
    <row r="21009" spans="2:2">
      <c r="B21009" s="202"/>
    </row>
    <row r="21010" spans="2:2">
      <c r="B21010" s="202"/>
    </row>
    <row r="21011" spans="2:2">
      <c r="B21011" s="202"/>
    </row>
    <row r="21012" spans="2:2">
      <c r="B21012" s="202"/>
    </row>
    <row r="21013" spans="2:2">
      <c r="B21013" s="202"/>
    </row>
    <row r="21014" spans="2:2">
      <c r="B21014" s="202"/>
    </row>
    <row r="21015" spans="2:2">
      <c r="B21015" s="202"/>
    </row>
    <row r="21016" spans="2:2">
      <c r="B21016" s="202"/>
    </row>
    <row r="21017" spans="2:2">
      <c r="B21017" s="202"/>
    </row>
    <row r="21018" spans="2:2">
      <c r="B21018" s="202"/>
    </row>
    <row r="21019" spans="2:2">
      <c r="B21019" s="202"/>
    </row>
    <row r="21020" spans="2:2">
      <c r="B21020" s="202"/>
    </row>
    <row r="21021" spans="2:2">
      <c r="B21021" s="202"/>
    </row>
    <row r="21022" spans="2:2">
      <c r="B21022" s="202"/>
    </row>
    <row r="21023" spans="2:2">
      <c r="B21023" s="202"/>
    </row>
    <row r="21024" spans="2:2">
      <c r="B21024" s="202"/>
    </row>
    <row r="21025" spans="2:2">
      <c r="B21025" s="202"/>
    </row>
    <row r="21026" spans="2:2">
      <c r="B21026" s="202"/>
    </row>
    <row r="21027" spans="2:2">
      <c r="B21027" s="202"/>
    </row>
    <row r="21028" spans="2:2">
      <c r="B21028" s="202"/>
    </row>
    <row r="21029" spans="2:2">
      <c r="B21029" s="202"/>
    </row>
    <row r="21030" spans="2:2">
      <c r="B21030" s="202"/>
    </row>
    <row r="21031" spans="2:2">
      <c r="B21031" s="202"/>
    </row>
    <row r="21032" spans="2:2">
      <c r="B21032" s="202"/>
    </row>
    <row r="21033" spans="2:2">
      <c r="B21033" s="202"/>
    </row>
    <row r="21034" spans="2:2">
      <c r="B21034" s="202"/>
    </row>
    <row r="21035" spans="2:2">
      <c r="B21035" s="202"/>
    </row>
    <row r="21036" spans="2:2">
      <c r="B21036" s="202"/>
    </row>
    <row r="21037" spans="2:2">
      <c r="B21037" s="202"/>
    </row>
    <row r="21038" spans="2:2">
      <c r="B21038" s="202"/>
    </row>
    <row r="21039" spans="2:2">
      <c r="B21039" s="202"/>
    </row>
    <row r="21040" spans="2:2">
      <c r="B21040" s="202"/>
    </row>
    <row r="21041" spans="2:2">
      <c r="B21041" s="202"/>
    </row>
    <row r="21042" spans="2:2">
      <c r="B21042" s="202"/>
    </row>
    <row r="21043" spans="2:2">
      <c r="B21043" s="202"/>
    </row>
    <row r="21044" spans="2:2">
      <c r="B21044" s="202"/>
    </row>
    <row r="21045" spans="2:2">
      <c r="B21045" s="202"/>
    </row>
    <row r="21046" spans="2:2">
      <c r="B21046" s="202"/>
    </row>
    <row r="21047" spans="2:2">
      <c r="B21047" s="202"/>
    </row>
    <row r="21048" spans="2:2">
      <c r="B21048" s="202"/>
    </row>
    <row r="21049" spans="2:2">
      <c r="B21049" s="202"/>
    </row>
    <row r="21050" spans="2:2">
      <c r="B21050" s="202"/>
    </row>
    <row r="21051" spans="2:2">
      <c r="B21051" s="202"/>
    </row>
    <row r="21052" spans="2:2">
      <c r="B21052" s="202"/>
    </row>
    <row r="21053" spans="2:2">
      <c r="B21053" s="202"/>
    </row>
    <row r="21054" spans="2:2">
      <c r="B21054" s="202"/>
    </row>
    <row r="21055" spans="2:2">
      <c r="B21055" s="202"/>
    </row>
    <row r="21056" spans="2:2">
      <c r="B21056" s="202"/>
    </row>
    <row r="21057" spans="2:2">
      <c r="B21057" s="202"/>
    </row>
    <row r="21058" spans="2:2">
      <c r="B21058" s="202"/>
    </row>
    <row r="21059" spans="2:2">
      <c r="B21059" s="202"/>
    </row>
    <row r="21060" spans="2:2">
      <c r="B21060" s="202"/>
    </row>
    <row r="21061" spans="2:2">
      <c r="B21061" s="202"/>
    </row>
    <row r="21062" spans="2:2">
      <c r="B21062" s="202"/>
    </row>
    <row r="21063" spans="2:2">
      <c r="B21063" s="202"/>
    </row>
    <row r="21064" spans="2:2">
      <c r="B21064" s="202"/>
    </row>
    <row r="21065" spans="2:2">
      <c r="B21065" s="202"/>
    </row>
    <row r="21066" spans="2:2">
      <c r="B21066" s="202"/>
    </row>
    <row r="21067" spans="2:2">
      <c r="B21067" s="202"/>
    </row>
    <row r="21068" spans="2:2">
      <c r="B21068" s="202"/>
    </row>
    <row r="21069" spans="2:2">
      <c r="B21069" s="202"/>
    </row>
    <row r="21070" spans="2:2">
      <c r="B21070" s="202"/>
    </row>
    <row r="21071" spans="2:2">
      <c r="B21071" s="202"/>
    </row>
    <row r="21072" spans="2:2">
      <c r="B21072" s="202"/>
    </row>
    <row r="21073" spans="2:2">
      <c r="B21073" s="202"/>
    </row>
    <row r="21074" spans="2:2">
      <c r="B21074" s="202"/>
    </row>
    <row r="21075" spans="2:2">
      <c r="B21075" s="202"/>
    </row>
    <row r="21076" spans="2:2">
      <c r="B21076" s="202"/>
    </row>
    <row r="21077" spans="2:2">
      <c r="B21077" s="202"/>
    </row>
    <row r="21078" spans="2:2">
      <c r="B21078" s="202"/>
    </row>
    <row r="21079" spans="2:2">
      <c r="B21079" s="202"/>
    </row>
    <row r="21080" spans="2:2">
      <c r="B21080" s="202"/>
    </row>
    <row r="21081" spans="2:2">
      <c r="B21081" s="202"/>
    </row>
    <row r="21082" spans="2:2">
      <c r="B21082" s="202"/>
    </row>
    <row r="21083" spans="2:2">
      <c r="B21083" s="202"/>
    </row>
    <row r="21084" spans="2:2">
      <c r="B21084" s="202"/>
    </row>
    <row r="21085" spans="2:2">
      <c r="B21085" s="202"/>
    </row>
    <row r="21086" spans="2:2">
      <c r="B21086" s="202"/>
    </row>
    <row r="21087" spans="2:2">
      <c r="B21087" s="202"/>
    </row>
    <row r="21088" spans="2:2">
      <c r="B21088" s="202"/>
    </row>
    <row r="21089" spans="2:2">
      <c r="B21089" s="202"/>
    </row>
    <row r="21090" spans="2:2">
      <c r="B21090" s="202"/>
    </row>
    <row r="21091" spans="2:2">
      <c r="B21091" s="202"/>
    </row>
    <row r="21092" spans="2:2">
      <c r="B21092" s="202"/>
    </row>
    <row r="21093" spans="2:2">
      <c r="B21093" s="202"/>
    </row>
    <row r="21094" spans="2:2">
      <c r="B21094" s="202"/>
    </row>
    <row r="21095" spans="2:2">
      <c r="B21095" s="202"/>
    </row>
    <row r="21096" spans="2:2">
      <c r="B21096" s="202"/>
    </row>
    <row r="21097" spans="2:2">
      <c r="B21097" s="202"/>
    </row>
    <row r="21098" spans="2:2">
      <c r="B21098" s="202"/>
    </row>
    <row r="21099" spans="2:2">
      <c r="B21099" s="202"/>
    </row>
    <row r="21100" spans="2:2">
      <c r="B21100" s="202"/>
    </row>
    <row r="21101" spans="2:2">
      <c r="B21101" s="202"/>
    </row>
    <row r="21102" spans="2:2">
      <c r="B21102" s="202"/>
    </row>
    <row r="21103" spans="2:2">
      <c r="B21103" s="202"/>
    </row>
    <row r="21104" spans="2:2">
      <c r="B21104" s="202"/>
    </row>
    <row r="21105" spans="2:2">
      <c r="B21105" s="202"/>
    </row>
    <row r="21106" spans="2:2">
      <c r="B21106" s="202"/>
    </row>
    <row r="21107" spans="2:2">
      <c r="B21107" s="202"/>
    </row>
    <row r="21108" spans="2:2">
      <c r="B21108" s="202"/>
    </row>
    <row r="21109" spans="2:2">
      <c r="B21109" s="202"/>
    </row>
    <row r="21110" spans="2:2">
      <c r="B21110" s="202"/>
    </row>
    <row r="21111" spans="2:2">
      <c r="B21111" s="202"/>
    </row>
    <row r="21112" spans="2:2">
      <c r="B21112" s="202"/>
    </row>
    <row r="21113" spans="2:2">
      <c r="B21113" s="202"/>
    </row>
    <row r="21114" spans="2:2">
      <c r="B21114" s="202"/>
    </row>
    <row r="21115" spans="2:2">
      <c r="B21115" s="202"/>
    </row>
    <row r="21116" spans="2:2">
      <c r="B21116" s="202"/>
    </row>
    <row r="21117" spans="2:2">
      <c r="B21117" s="202"/>
    </row>
    <row r="21118" spans="2:2">
      <c r="B21118" s="202"/>
    </row>
    <row r="21119" spans="2:2">
      <c r="B21119" s="202"/>
    </row>
    <row r="21120" spans="2:2">
      <c r="B21120" s="202"/>
    </row>
    <row r="21121" spans="2:2">
      <c r="B21121" s="202"/>
    </row>
    <row r="21122" spans="2:2">
      <c r="B21122" s="202"/>
    </row>
    <row r="21123" spans="2:2">
      <c r="B21123" s="202"/>
    </row>
    <row r="21124" spans="2:2">
      <c r="B21124" s="202"/>
    </row>
    <row r="21125" spans="2:2">
      <c r="B21125" s="202"/>
    </row>
    <row r="21126" spans="2:2">
      <c r="B21126" s="202"/>
    </row>
    <row r="21127" spans="2:2">
      <c r="B21127" s="202"/>
    </row>
    <row r="21128" spans="2:2">
      <c r="B21128" s="202"/>
    </row>
    <row r="21129" spans="2:2">
      <c r="B21129" s="202"/>
    </row>
    <row r="21130" spans="2:2">
      <c r="B21130" s="202"/>
    </row>
    <row r="21131" spans="2:2">
      <c r="B21131" s="202"/>
    </row>
    <row r="21132" spans="2:2">
      <c r="B21132" s="202"/>
    </row>
    <row r="21133" spans="2:2">
      <c r="B21133" s="202"/>
    </row>
    <row r="21134" spans="2:2">
      <c r="B21134" s="202"/>
    </row>
    <row r="21135" spans="2:2">
      <c r="B21135" s="202"/>
    </row>
    <row r="21136" spans="2:2">
      <c r="B21136" s="202"/>
    </row>
    <row r="21137" spans="2:2">
      <c r="B21137" s="202"/>
    </row>
    <row r="21138" spans="2:2">
      <c r="B21138" s="202"/>
    </row>
    <row r="21139" spans="2:2">
      <c r="B21139" s="202"/>
    </row>
    <row r="21140" spans="2:2">
      <c r="B21140" s="202"/>
    </row>
    <row r="21141" spans="2:2">
      <c r="B21141" s="202"/>
    </row>
    <row r="21142" spans="2:2">
      <c r="B21142" s="202"/>
    </row>
    <row r="21143" spans="2:2">
      <c r="B21143" s="202"/>
    </row>
    <row r="21144" spans="2:2">
      <c r="B21144" s="202"/>
    </row>
    <row r="21145" spans="2:2">
      <c r="B21145" s="202"/>
    </row>
    <row r="21146" spans="2:2">
      <c r="B21146" s="202"/>
    </row>
    <row r="21147" spans="2:2">
      <c r="B21147" s="202"/>
    </row>
    <row r="21148" spans="2:2">
      <c r="B21148" s="202"/>
    </row>
    <row r="21149" spans="2:2">
      <c r="B21149" s="202"/>
    </row>
    <row r="21150" spans="2:2">
      <c r="B21150" s="202"/>
    </row>
    <row r="21151" spans="2:2">
      <c r="B21151" s="202"/>
    </row>
    <row r="21152" spans="2:2">
      <c r="B21152" s="202"/>
    </row>
    <row r="21153" spans="2:2">
      <c r="B21153" s="202"/>
    </row>
    <row r="21154" spans="2:2">
      <c r="B21154" s="202"/>
    </row>
    <row r="21155" spans="2:2">
      <c r="B21155" s="202"/>
    </row>
    <row r="21156" spans="2:2">
      <c r="B21156" s="202"/>
    </row>
    <row r="21157" spans="2:2">
      <c r="B21157" s="202"/>
    </row>
    <row r="21158" spans="2:2">
      <c r="B21158" s="202"/>
    </row>
    <row r="21159" spans="2:2">
      <c r="B21159" s="202"/>
    </row>
    <row r="21160" spans="2:2">
      <c r="B21160" s="202"/>
    </row>
    <row r="21161" spans="2:2">
      <c r="B21161" s="202"/>
    </row>
    <row r="21162" spans="2:2">
      <c r="B21162" s="202"/>
    </row>
    <row r="21163" spans="2:2">
      <c r="B21163" s="202"/>
    </row>
    <row r="21164" spans="2:2">
      <c r="B21164" s="202"/>
    </row>
    <row r="21165" spans="2:2">
      <c r="B21165" s="202"/>
    </row>
    <row r="21166" spans="2:2">
      <c r="B21166" s="202"/>
    </row>
    <row r="21167" spans="2:2">
      <c r="B21167" s="202"/>
    </row>
    <row r="21168" spans="2:2">
      <c r="B21168" s="202"/>
    </row>
    <row r="21169" spans="2:2">
      <c r="B21169" s="202"/>
    </row>
    <row r="21170" spans="2:2">
      <c r="B21170" s="202"/>
    </row>
    <row r="21171" spans="2:2">
      <c r="B21171" s="202"/>
    </row>
    <row r="21172" spans="2:2">
      <c r="B21172" s="202"/>
    </row>
    <row r="21173" spans="2:2">
      <c r="B21173" s="202"/>
    </row>
    <row r="21174" spans="2:2">
      <c r="B21174" s="202"/>
    </row>
    <row r="21175" spans="2:2">
      <c r="B21175" s="202"/>
    </row>
    <row r="21176" spans="2:2">
      <c r="B21176" s="202"/>
    </row>
    <row r="21177" spans="2:2">
      <c r="B21177" s="202"/>
    </row>
    <row r="21178" spans="2:2">
      <c r="B21178" s="202"/>
    </row>
    <row r="21179" spans="2:2">
      <c r="B21179" s="202"/>
    </row>
    <row r="21180" spans="2:2">
      <c r="B21180" s="202"/>
    </row>
    <row r="21181" spans="2:2">
      <c r="B21181" s="202"/>
    </row>
    <row r="21182" spans="2:2">
      <c r="B21182" s="202"/>
    </row>
    <row r="21183" spans="2:2">
      <c r="B21183" s="202"/>
    </row>
    <row r="21184" spans="2:2">
      <c r="B21184" s="202"/>
    </row>
    <row r="21185" spans="2:2">
      <c r="B21185" s="202"/>
    </row>
    <row r="21186" spans="2:2">
      <c r="B21186" s="202"/>
    </row>
    <row r="21187" spans="2:2">
      <c r="B21187" s="202"/>
    </row>
    <row r="21188" spans="2:2">
      <c r="B21188" s="202"/>
    </row>
    <row r="21189" spans="2:2">
      <c r="B21189" s="202"/>
    </row>
    <row r="21190" spans="2:2">
      <c r="B21190" s="202"/>
    </row>
    <row r="21191" spans="2:2">
      <c r="B21191" s="202"/>
    </row>
    <row r="21192" spans="2:2">
      <c r="B21192" s="202"/>
    </row>
    <row r="21193" spans="2:2">
      <c r="B21193" s="202"/>
    </row>
    <row r="21194" spans="2:2">
      <c r="B21194" s="202"/>
    </row>
    <row r="21195" spans="2:2">
      <c r="B21195" s="202"/>
    </row>
    <row r="21196" spans="2:2">
      <c r="B21196" s="202"/>
    </row>
    <row r="21197" spans="2:2">
      <c r="B21197" s="202"/>
    </row>
    <row r="21198" spans="2:2">
      <c r="B21198" s="202"/>
    </row>
    <row r="21199" spans="2:2">
      <c r="B21199" s="202"/>
    </row>
    <row r="21200" spans="2:2">
      <c r="B21200" s="202"/>
    </row>
    <row r="21201" spans="2:2">
      <c r="B21201" s="202"/>
    </row>
    <row r="21202" spans="2:2">
      <c r="B21202" s="202"/>
    </row>
    <row r="21203" spans="2:2">
      <c r="B21203" s="202"/>
    </row>
    <row r="21204" spans="2:2">
      <c r="B21204" s="202"/>
    </row>
    <row r="21205" spans="2:2">
      <c r="B21205" s="202"/>
    </row>
    <row r="21206" spans="2:2">
      <c r="B21206" s="202"/>
    </row>
    <row r="21207" spans="2:2">
      <c r="B21207" s="202"/>
    </row>
    <row r="21208" spans="2:2">
      <c r="B21208" s="202"/>
    </row>
    <row r="21209" spans="2:2">
      <c r="B21209" s="202"/>
    </row>
    <row r="21210" spans="2:2">
      <c r="B21210" s="202"/>
    </row>
    <row r="21211" spans="2:2">
      <c r="B21211" s="202"/>
    </row>
    <row r="21212" spans="2:2">
      <c r="B21212" s="202"/>
    </row>
    <row r="21213" spans="2:2">
      <c r="B21213" s="202"/>
    </row>
    <row r="21214" spans="2:2">
      <c r="B21214" s="202"/>
    </row>
    <row r="21215" spans="2:2">
      <c r="B21215" s="202"/>
    </row>
    <row r="21216" spans="2:2">
      <c r="B21216" s="202"/>
    </row>
    <row r="21217" spans="2:2">
      <c r="B21217" s="202"/>
    </row>
    <row r="21218" spans="2:2">
      <c r="B21218" s="202"/>
    </row>
    <row r="21219" spans="2:2">
      <c r="B21219" s="202"/>
    </row>
    <row r="21220" spans="2:2">
      <c r="B21220" s="202"/>
    </row>
    <row r="21221" spans="2:2">
      <c r="B21221" s="202"/>
    </row>
    <row r="21222" spans="2:2">
      <c r="B21222" s="202"/>
    </row>
    <row r="21223" spans="2:2">
      <c r="B21223" s="202"/>
    </row>
    <row r="21224" spans="2:2">
      <c r="B21224" s="202"/>
    </row>
    <row r="21225" spans="2:2">
      <c r="B21225" s="202"/>
    </row>
    <row r="21226" spans="2:2">
      <c r="B21226" s="202"/>
    </row>
    <row r="21227" spans="2:2">
      <c r="B21227" s="202"/>
    </row>
    <row r="21228" spans="2:2">
      <c r="B21228" s="202"/>
    </row>
    <row r="21229" spans="2:2">
      <c r="B21229" s="202"/>
    </row>
    <row r="21230" spans="2:2">
      <c r="B21230" s="202"/>
    </row>
    <row r="21231" spans="2:2">
      <c r="B21231" s="202"/>
    </row>
    <row r="21232" spans="2:2">
      <c r="B21232" s="202"/>
    </row>
    <row r="21233" spans="2:2">
      <c r="B21233" s="202"/>
    </row>
    <row r="21234" spans="2:2">
      <c r="B21234" s="202"/>
    </row>
    <row r="21235" spans="2:2">
      <c r="B21235" s="202"/>
    </row>
    <row r="21236" spans="2:2">
      <c r="B21236" s="202"/>
    </row>
    <row r="21237" spans="2:2">
      <c r="B21237" s="202"/>
    </row>
    <row r="21238" spans="2:2">
      <c r="B21238" s="202"/>
    </row>
    <row r="21239" spans="2:2">
      <c r="B21239" s="202"/>
    </row>
    <row r="21240" spans="2:2">
      <c r="B21240" s="202"/>
    </row>
    <row r="21241" spans="2:2">
      <c r="B21241" s="202"/>
    </row>
    <row r="21242" spans="2:2">
      <c r="B21242" s="202"/>
    </row>
    <row r="21243" spans="2:2">
      <c r="B21243" s="202"/>
    </row>
    <row r="21244" spans="2:2">
      <c r="B21244" s="202"/>
    </row>
    <row r="21245" spans="2:2">
      <c r="B21245" s="202"/>
    </row>
    <row r="21246" spans="2:2">
      <c r="B21246" s="202"/>
    </row>
    <row r="21247" spans="2:2">
      <c r="B21247" s="202"/>
    </row>
    <row r="21248" spans="2:2">
      <c r="B21248" s="202"/>
    </row>
    <row r="21249" spans="2:2">
      <c r="B21249" s="202"/>
    </row>
    <row r="21250" spans="2:2">
      <c r="B21250" s="202"/>
    </row>
    <row r="21251" spans="2:2">
      <c r="B21251" s="202"/>
    </row>
    <row r="21252" spans="2:2">
      <c r="B21252" s="202"/>
    </row>
    <row r="21253" spans="2:2">
      <c r="B21253" s="202"/>
    </row>
    <row r="21254" spans="2:2">
      <c r="B21254" s="202"/>
    </row>
    <row r="21255" spans="2:2">
      <c r="B21255" s="202"/>
    </row>
    <row r="21256" spans="2:2">
      <c r="B21256" s="202"/>
    </row>
    <row r="21257" spans="2:2">
      <c r="B21257" s="202"/>
    </row>
    <row r="21258" spans="2:2">
      <c r="B21258" s="202"/>
    </row>
    <row r="21259" spans="2:2">
      <c r="B21259" s="202"/>
    </row>
    <row r="21260" spans="2:2">
      <c r="B21260" s="202"/>
    </row>
    <row r="21261" spans="2:2">
      <c r="B21261" s="202"/>
    </row>
    <row r="21262" spans="2:2">
      <c r="B21262" s="202"/>
    </row>
    <row r="21263" spans="2:2">
      <c r="B21263" s="202"/>
    </row>
    <row r="21264" spans="2:2">
      <c r="B21264" s="202"/>
    </row>
    <row r="21265" spans="2:2">
      <c r="B21265" s="202"/>
    </row>
    <row r="21266" spans="2:2">
      <c r="B21266" s="202"/>
    </row>
    <row r="21267" spans="2:2">
      <c r="B21267" s="202"/>
    </row>
    <row r="21268" spans="2:2">
      <c r="B21268" s="202"/>
    </row>
    <row r="21269" spans="2:2">
      <c r="B21269" s="202"/>
    </row>
    <row r="21270" spans="2:2">
      <c r="B21270" s="202"/>
    </row>
    <row r="21271" spans="2:2">
      <c r="B21271" s="202"/>
    </row>
    <row r="21272" spans="2:2">
      <c r="B21272" s="202"/>
    </row>
    <row r="21273" spans="2:2">
      <c r="B21273" s="202"/>
    </row>
    <row r="21274" spans="2:2">
      <c r="B21274" s="202"/>
    </row>
    <row r="21275" spans="2:2">
      <c r="B21275" s="202"/>
    </row>
    <row r="21276" spans="2:2">
      <c r="B21276" s="202"/>
    </row>
    <row r="21277" spans="2:2">
      <c r="B21277" s="202"/>
    </row>
    <row r="21278" spans="2:2">
      <c r="B21278" s="202"/>
    </row>
    <row r="21279" spans="2:2">
      <c r="B21279" s="202"/>
    </row>
    <row r="21280" spans="2:2">
      <c r="B21280" s="202"/>
    </row>
    <row r="21281" spans="2:2">
      <c r="B21281" s="202"/>
    </row>
    <row r="21282" spans="2:2">
      <c r="B21282" s="202"/>
    </row>
    <row r="21283" spans="2:2">
      <c r="B21283" s="202"/>
    </row>
    <row r="21284" spans="2:2">
      <c r="B21284" s="202"/>
    </row>
    <row r="21285" spans="2:2">
      <c r="B21285" s="202"/>
    </row>
    <row r="21286" spans="2:2">
      <c r="B21286" s="202"/>
    </row>
    <row r="21287" spans="2:2">
      <c r="B21287" s="202"/>
    </row>
    <row r="21288" spans="2:2">
      <c r="B21288" s="202"/>
    </row>
    <row r="21289" spans="2:2">
      <c r="B21289" s="202"/>
    </row>
    <row r="21290" spans="2:2">
      <c r="B21290" s="202"/>
    </row>
    <row r="21291" spans="2:2">
      <c r="B21291" s="202"/>
    </row>
    <row r="21292" spans="2:2">
      <c r="B21292" s="202"/>
    </row>
    <row r="21293" spans="2:2">
      <c r="B21293" s="202"/>
    </row>
    <row r="21294" spans="2:2">
      <c r="B21294" s="202"/>
    </row>
    <row r="21295" spans="2:2">
      <c r="B21295" s="202"/>
    </row>
    <row r="21296" spans="2:2">
      <c r="B21296" s="202"/>
    </row>
    <row r="21297" spans="2:2">
      <c r="B21297" s="202"/>
    </row>
    <row r="21298" spans="2:2">
      <c r="B21298" s="202"/>
    </row>
    <row r="21299" spans="2:2">
      <c r="B21299" s="202"/>
    </row>
    <row r="21300" spans="2:2">
      <c r="B21300" s="202"/>
    </row>
    <row r="21301" spans="2:2">
      <c r="B21301" s="202"/>
    </row>
    <row r="21302" spans="2:2">
      <c r="B21302" s="202"/>
    </row>
    <row r="21303" spans="2:2">
      <c r="B21303" s="202"/>
    </row>
    <row r="21304" spans="2:2">
      <c r="B21304" s="202"/>
    </row>
    <row r="21305" spans="2:2">
      <c r="B21305" s="202"/>
    </row>
    <row r="21306" spans="2:2">
      <c r="B21306" s="202"/>
    </row>
    <row r="21307" spans="2:2">
      <c r="B21307" s="202"/>
    </row>
    <row r="21308" spans="2:2">
      <c r="B21308" s="202"/>
    </row>
    <row r="21309" spans="2:2">
      <c r="B21309" s="202"/>
    </row>
    <row r="21310" spans="2:2">
      <c r="B21310" s="202"/>
    </row>
    <row r="21311" spans="2:2">
      <c r="B21311" s="202"/>
    </row>
    <row r="21312" spans="2:2">
      <c r="B21312" s="202"/>
    </row>
    <row r="21313" spans="2:2">
      <c r="B21313" s="202"/>
    </row>
    <row r="21314" spans="2:2">
      <c r="B21314" s="202"/>
    </row>
    <row r="21315" spans="2:2">
      <c r="B21315" s="202"/>
    </row>
    <row r="21316" spans="2:2">
      <c r="B21316" s="202"/>
    </row>
    <row r="21317" spans="2:2">
      <c r="B21317" s="202"/>
    </row>
    <row r="21318" spans="2:2">
      <c r="B21318" s="202"/>
    </row>
    <row r="21319" spans="2:2">
      <c r="B21319" s="202"/>
    </row>
    <row r="21320" spans="2:2">
      <c r="B21320" s="202"/>
    </row>
    <row r="21321" spans="2:2">
      <c r="B21321" s="202"/>
    </row>
    <row r="21322" spans="2:2">
      <c r="B21322" s="202"/>
    </row>
    <row r="21323" spans="2:2">
      <c r="B21323" s="202"/>
    </row>
    <row r="21324" spans="2:2">
      <c r="B21324" s="202"/>
    </row>
    <row r="21325" spans="2:2">
      <c r="B21325" s="202"/>
    </row>
    <row r="21326" spans="2:2">
      <c r="B21326" s="202"/>
    </row>
    <row r="21327" spans="2:2">
      <c r="B21327" s="202"/>
    </row>
    <row r="21328" spans="2:2">
      <c r="B21328" s="202"/>
    </row>
    <row r="21329" spans="2:2">
      <c r="B21329" s="202"/>
    </row>
    <row r="21330" spans="2:2">
      <c r="B21330" s="202"/>
    </row>
    <row r="21331" spans="2:2">
      <c r="B21331" s="202"/>
    </row>
    <row r="21332" spans="2:2">
      <c r="B21332" s="202"/>
    </row>
    <row r="21333" spans="2:2">
      <c r="B21333" s="202"/>
    </row>
    <row r="21334" spans="2:2">
      <c r="B21334" s="202"/>
    </row>
    <row r="21335" spans="2:2">
      <c r="B21335" s="202"/>
    </row>
    <row r="21336" spans="2:2">
      <c r="B21336" s="202"/>
    </row>
    <row r="21337" spans="2:2">
      <c r="B21337" s="202"/>
    </row>
    <row r="21338" spans="2:2">
      <c r="B21338" s="202"/>
    </row>
    <row r="21339" spans="2:2">
      <c r="B21339" s="202"/>
    </row>
    <row r="21340" spans="2:2">
      <c r="B21340" s="202"/>
    </row>
    <row r="21341" spans="2:2">
      <c r="B21341" s="202"/>
    </row>
    <row r="21342" spans="2:2">
      <c r="B21342" s="202"/>
    </row>
    <row r="21343" spans="2:2">
      <c r="B21343" s="202"/>
    </row>
    <row r="21344" spans="2:2">
      <c r="B21344" s="202"/>
    </row>
    <row r="21345" spans="2:2">
      <c r="B21345" s="202"/>
    </row>
    <row r="21346" spans="2:2">
      <c r="B21346" s="202"/>
    </row>
    <row r="21347" spans="2:2">
      <c r="B21347" s="202"/>
    </row>
    <row r="21348" spans="2:2">
      <c r="B21348" s="202"/>
    </row>
    <row r="21349" spans="2:2">
      <c r="B21349" s="202"/>
    </row>
    <row r="21350" spans="2:2">
      <c r="B21350" s="202"/>
    </row>
    <row r="21351" spans="2:2">
      <c r="B21351" s="202"/>
    </row>
    <row r="21352" spans="2:2">
      <c r="B21352" s="202"/>
    </row>
    <row r="21353" spans="2:2">
      <c r="B21353" s="202"/>
    </row>
    <row r="21354" spans="2:2">
      <c r="B21354" s="202"/>
    </row>
    <row r="21355" spans="2:2">
      <c r="B21355" s="202"/>
    </row>
    <row r="21356" spans="2:2">
      <c r="B21356" s="202"/>
    </row>
    <row r="21357" spans="2:2">
      <c r="B21357" s="202"/>
    </row>
    <row r="21358" spans="2:2">
      <c r="B21358" s="202"/>
    </row>
    <row r="21359" spans="2:2">
      <c r="B21359" s="202"/>
    </row>
    <row r="21360" spans="2:2">
      <c r="B21360" s="202"/>
    </row>
    <row r="21361" spans="2:2">
      <c r="B21361" s="202"/>
    </row>
    <row r="21362" spans="2:2">
      <c r="B21362" s="202"/>
    </row>
    <row r="21363" spans="2:2">
      <c r="B21363" s="202"/>
    </row>
    <row r="21364" spans="2:2">
      <c r="B21364" s="202"/>
    </row>
    <row r="21365" spans="2:2">
      <c r="B21365" s="202"/>
    </row>
    <row r="21366" spans="2:2">
      <c r="B21366" s="202"/>
    </row>
    <row r="21367" spans="2:2">
      <c r="B21367" s="202"/>
    </row>
    <row r="21368" spans="2:2">
      <c r="B21368" s="202"/>
    </row>
    <row r="21369" spans="2:2">
      <c r="B21369" s="202"/>
    </row>
    <row r="21370" spans="2:2">
      <c r="B21370" s="202"/>
    </row>
    <row r="21371" spans="2:2">
      <c r="B21371" s="202"/>
    </row>
    <row r="21372" spans="2:2">
      <c r="B21372" s="202"/>
    </row>
    <row r="21373" spans="2:2">
      <c r="B21373" s="202"/>
    </row>
    <row r="21374" spans="2:2">
      <c r="B21374" s="202"/>
    </row>
    <row r="21375" spans="2:2">
      <c r="B21375" s="202"/>
    </row>
    <row r="21376" spans="2:2">
      <c r="B21376" s="202"/>
    </row>
    <row r="21377" spans="2:2">
      <c r="B21377" s="202"/>
    </row>
    <row r="21378" spans="2:2">
      <c r="B21378" s="202"/>
    </row>
    <row r="21379" spans="2:2">
      <c r="B21379" s="202"/>
    </row>
    <row r="21380" spans="2:2">
      <c r="B21380" s="202"/>
    </row>
    <row r="21381" spans="2:2">
      <c r="B21381" s="202"/>
    </row>
    <row r="21382" spans="2:2">
      <c r="B21382" s="202"/>
    </row>
    <row r="21383" spans="2:2">
      <c r="B21383" s="202"/>
    </row>
    <row r="21384" spans="2:2">
      <c r="B21384" s="202"/>
    </row>
    <row r="21385" spans="2:2">
      <c r="B21385" s="202"/>
    </row>
    <row r="21386" spans="2:2">
      <c r="B21386" s="202"/>
    </row>
    <row r="21387" spans="2:2">
      <c r="B21387" s="202"/>
    </row>
    <row r="21388" spans="2:2">
      <c r="B21388" s="202"/>
    </row>
    <row r="21389" spans="2:2">
      <c r="B21389" s="202"/>
    </row>
    <row r="21390" spans="2:2">
      <c r="B21390" s="202"/>
    </row>
    <row r="21391" spans="2:2">
      <c r="B21391" s="202"/>
    </row>
    <row r="21392" spans="2:2">
      <c r="B21392" s="202"/>
    </row>
    <row r="21393" spans="2:2">
      <c r="B21393" s="202"/>
    </row>
    <row r="21394" spans="2:2">
      <c r="B21394" s="202"/>
    </row>
    <row r="21395" spans="2:2">
      <c r="B21395" s="202"/>
    </row>
    <row r="21396" spans="2:2">
      <c r="B21396" s="202"/>
    </row>
    <row r="21397" spans="2:2">
      <c r="B21397" s="202"/>
    </row>
    <row r="21398" spans="2:2">
      <c r="B21398" s="202"/>
    </row>
    <row r="21399" spans="2:2">
      <c r="B21399" s="202"/>
    </row>
    <row r="21400" spans="2:2">
      <c r="B21400" s="202"/>
    </row>
    <row r="21401" spans="2:2">
      <c r="B21401" s="202"/>
    </row>
    <row r="21402" spans="2:2">
      <c r="B21402" s="202"/>
    </row>
    <row r="21403" spans="2:2">
      <c r="B21403" s="202"/>
    </row>
    <row r="21404" spans="2:2">
      <c r="B21404" s="202"/>
    </row>
    <row r="21405" spans="2:2">
      <c r="B21405" s="202"/>
    </row>
    <row r="21406" spans="2:2">
      <c r="B21406" s="202"/>
    </row>
    <row r="21407" spans="2:2">
      <c r="B21407" s="202"/>
    </row>
    <row r="21408" spans="2:2">
      <c r="B21408" s="202"/>
    </row>
    <row r="21409" spans="2:2">
      <c r="B21409" s="202"/>
    </row>
    <row r="21410" spans="2:2">
      <c r="B21410" s="202"/>
    </row>
    <row r="21411" spans="2:2">
      <c r="B21411" s="202"/>
    </row>
    <row r="21412" spans="2:2">
      <c r="B21412" s="202"/>
    </row>
    <row r="21413" spans="2:2">
      <c r="B21413" s="202"/>
    </row>
    <row r="21414" spans="2:2">
      <c r="B21414" s="202"/>
    </row>
    <row r="21415" spans="2:2">
      <c r="B21415" s="202"/>
    </row>
    <row r="21416" spans="2:2">
      <c r="B21416" s="202"/>
    </row>
    <row r="21417" spans="2:2">
      <c r="B21417" s="202"/>
    </row>
    <row r="21418" spans="2:2">
      <c r="B21418" s="202"/>
    </row>
    <row r="21419" spans="2:2">
      <c r="B21419" s="202"/>
    </row>
    <row r="21420" spans="2:2">
      <c r="B21420" s="202"/>
    </row>
    <row r="21421" spans="2:2">
      <c r="B21421" s="202"/>
    </row>
    <row r="21422" spans="2:2">
      <c r="B21422" s="202"/>
    </row>
    <row r="21423" spans="2:2">
      <c r="B21423" s="202"/>
    </row>
    <row r="21424" spans="2:2">
      <c r="B21424" s="202"/>
    </row>
    <row r="21425" spans="2:2">
      <c r="B21425" s="202"/>
    </row>
    <row r="21426" spans="2:2">
      <c r="B21426" s="202"/>
    </row>
    <row r="21427" spans="2:2">
      <c r="B21427" s="202"/>
    </row>
    <row r="21428" spans="2:2">
      <c r="B21428" s="202"/>
    </row>
    <row r="21429" spans="2:2">
      <c r="B21429" s="202"/>
    </row>
    <row r="21430" spans="2:2">
      <c r="B21430" s="202"/>
    </row>
    <row r="21431" spans="2:2">
      <c r="B21431" s="202"/>
    </row>
    <row r="21432" spans="2:2">
      <c r="B21432" s="202"/>
    </row>
    <row r="21433" spans="2:2">
      <c r="B21433" s="202"/>
    </row>
    <row r="21434" spans="2:2">
      <c r="B21434" s="202"/>
    </row>
    <row r="21435" spans="2:2">
      <c r="B21435" s="202"/>
    </row>
    <row r="21436" spans="2:2">
      <c r="B21436" s="202"/>
    </row>
    <row r="21437" spans="2:2">
      <c r="B21437" s="202"/>
    </row>
    <row r="21438" spans="2:2">
      <c r="B21438" s="202"/>
    </row>
    <row r="21439" spans="2:2">
      <c r="B21439" s="202"/>
    </row>
    <row r="21440" spans="2:2">
      <c r="B21440" s="202"/>
    </row>
    <row r="21441" spans="2:2">
      <c r="B21441" s="202"/>
    </row>
    <row r="21442" spans="2:2">
      <c r="B21442" s="202"/>
    </row>
    <row r="21443" spans="2:2">
      <c r="B21443" s="202"/>
    </row>
    <row r="21444" spans="2:2">
      <c r="B21444" s="202"/>
    </row>
    <row r="21445" spans="2:2">
      <c r="B21445" s="202"/>
    </row>
    <row r="21446" spans="2:2">
      <c r="B21446" s="202"/>
    </row>
    <row r="21447" spans="2:2">
      <c r="B21447" s="202"/>
    </row>
    <row r="21448" spans="2:2">
      <c r="B21448" s="202"/>
    </row>
    <row r="21449" spans="2:2">
      <c r="B21449" s="202"/>
    </row>
    <row r="21450" spans="2:2">
      <c r="B21450" s="202"/>
    </row>
    <row r="21451" spans="2:2">
      <c r="B21451" s="202"/>
    </row>
    <row r="21452" spans="2:2">
      <c r="B21452" s="202"/>
    </row>
    <row r="21453" spans="2:2">
      <c r="B21453" s="202"/>
    </row>
    <row r="21454" spans="2:2">
      <c r="B21454" s="202"/>
    </row>
    <row r="21455" spans="2:2">
      <c r="B21455" s="202"/>
    </row>
    <row r="21456" spans="2:2">
      <c r="B21456" s="202"/>
    </row>
    <row r="21457" spans="2:2">
      <c r="B21457" s="202"/>
    </row>
    <row r="21458" spans="2:2">
      <c r="B21458" s="202"/>
    </row>
    <row r="21459" spans="2:2">
      <c r="B21459" s="202"/>
    </row>
    <row r="21460" spans="2:2">
      <c r="B21460" s="202"/>
    </row>
    <row r="21461" spans="2:2">
      <c r="B21461" s="202"/>
    </row>
    <row r="21462" spans="2:2">
      <c r="B21462" s="202"/>
    </row>
    <row r="21463" spans="2:2">
      <c r="B21463" s="202"/>
    </row>
    <row r="21464" spans="2:2">
      <c r="B21464" s="202"/>
    </row>
    <row r="21465" spans="2:2">
      <c r="B21465" s="202"/>
    </row>
    <row r="21466" spans="2:2">
      <c r="B21466" s="202"/>
    </row>
    <row r="21467" spans="2:2">
      <c r="B21467" s="202"/>
    </row>
    <row r="21468" spans="2:2">
      <c r="B21468" s="202"/>
    </row>
    <row r="21469" spans="2:2">
      <c r="B21469" s="202"/>
    </row>
    <row r="21470" spans="2:2">
      <c r="B21470" s="202"/>
    </row>
    <row r="21471" spans="2:2">
      <c r="B21471" s="202"/>
    </row>
    <row r="21472" spans="2:2">
      <c r="B21472" s="202"/>
    </row>
    <row r="21473" spans="2:2">
      <c r="B21473" s="202"/>
    </row>
    <row r="21474" spans="2:2">
      <c r="B21474" s="202"/>
    </row>
    <row r="21475" spans="2:2">
      <c r="B21475" s="202"/>
    </row>
    <row r="21476" spans="2:2">
      <c r="B21476" s="202"/>
    </row>
    <row r="21477" spans="2:2">
      <c r="B21477" s="202"/>
    </row>
    <row r="21478" spans="2:2">
      <c r="B21478" s="202"/>
    </row>
    <row r="21479" spans="2:2">
      <c r="B21479" s="202"/>
    </row>
    <row r="21480" spans="2:2">
      <c r="B21480" s="202"/>
    </row>
    <row r="21481" spans="2:2">
      <c r="B21481" s="202"/>
    </row>
    <row r="21482" spans="2:2">
      <c r="B21482" s="202"/>
    </row>
    <row r="21483" spans="2:2">
      <c r="B21483" s="202"/>
    </row>
    <row r="21484" spans="2:2">
      <c r="B21484" s="202"/>
    </row>
    <row r="21485" spans="2:2">
      <c r="B21485" s="202"/>
    </row>
    <row r="21486" spans="2:2">
      <c r="B21486" s="202"/>
    </row>
    <row r="21487" spans="2:2">
      <c r="B21487" s="202"/>
    </row>
    <row r="21488" spans="2:2">
      <c r="B21488" s="202"/>
    </row>
    <row r="21489" spans="2:2">
      <c r="B21489" s="202"/>
    </row>
    <row r="21490" spans="2:2">
      <c r="B21490" s="202"/>
    </row>
    <row r="21491" spans="2:2">
      <c r="B21491" s="202"/>
    </row>
    <row r="21492" spans="2:2">
      <c r="B21492" s="202"/>
    </row>
    <row r="21493" spans="2:2">
      <c r="B21493" s="202"/>
    </row>
    <row r="21494" spans="2:2">
      <c r="B21494" s="202"/>
    </row>
    <row r="21495" spans="2:2">
      <c r="B21495" s="202"/>
    </row>
    <row r="21496" spans="2:2">
      <c r="B21496" s="202"/>
    </row>
    <row r="21497" spans="2:2">
      <c r="B21497" s="202"/>
    </row>
    <row r="21498" spans="2:2">
      <c r="B21498" s="202"/>
    </row>
    <row r="21499" spans="2:2">
      <c r="B21499" s="202"/>
    </row>
    <row r="21500" spans="2:2">
      <c r="B21500" s="202"/>
    </row>
    <row r="21501" spans="2:2">
      <c r="B21501" s="202"/>
    </row>
    <row r="21502" spans="2:2">
      <c r="B21502" s="202"/>
    </row>
    <row r="21503" spans="2:2">
      <c r="B21503" s="202"/>
    </row>
    <row r="21504" spans="2:2">
      <c r="B21504" s="202"/>
    </row>
    <row r="21505" spans="2:2">
      <c r="B21505" s="202"/>
    </row>
    <row r="21506" spans="2:2">
      <c r="B21506" s="202"/>
    </row>
    <row r="21507" spans="2:2">
      <c r="B21507" s="202"/>
    </row>
    <row r="21508" spans="2:2">
      <c r="B21508" s="202"/>
    </row>
    <row r="21509" spans="2:2">
      <c r="B21509" s="202"/>
    </row>
    <row r="21510" spans="2:2">
      <c r="B21510" s="202"/>
    </row>
    <row r="21511" spans="2:2">
      <c r="B21511" s="202"/>
    </row>
    <row r="21512" spans="2:2">
      <c r="B21512" s="202"/>
    </row>
    <row r="21513" spans="2:2">
      <c r="B21513" s="202"/>
    </row>
    <row r="21514" spans="2:2">
      <c r="B21514" s="202"/>
    </row>
    <row r="21515" spans="2:2">
      <c r="B21515" s="202"/>
    </row>
    <row r="21516" spans="2:2">
      <c r="B21516" s="202"/>
    </row>
    <row r="21517" spans="2:2">
      <c r="B21517" s="202"/>
    </row>
    <row r="21518" spans="2:2">
      <c r="B21518" s="202"/>
    </row>
    <row r="21519" spans="2:2">
      <c r="B21519" s="202"/>
    </row>
    <row r="21520" spans="2:2">
      <c r="B21520" s="202"/>
    </row>
    <row r="21521" spans="2:2">
      <c r="B21521" s="202"/>
    </row>
    <row r="21522" spans="2:2">
      <c r="B21522" s="202"/>
    </row>
    <row r="21523" spans="2:2">
      <c r="B21523" s="202"/>
    </row>
    <row r="21524" spans="2:2">
      <c r="B21524" s="202"/>
    </row>
    <row r="21525" spans="2:2">
      <c r="B21525" s="202"/>
    </row>
    <row r="21526" spans="2:2">
      <c r="B21526" s="202"/>
    </row>
    <row r="21527" spans="2:2">
      <c r="B21527" s="202"/>
    </row>
    <row r="21528" spans="2:2">
      <c r="B21528" s="202"/>
    </row>
    <row r="21529" spans="2:2">
      <c r="B21529" s="202"/>
    </row>
    <row r="21530" spans="2:2">
      <c r="B21530" s="202"/>
    </row>
    <row r="21531" spans="2:2">
      <c r="B21531" s="202"/>
    </row>
    <row r="21532" spans="2:2">
      <c r="B21532" s="202"/>
    </row>
    <row r="21533" spans="2:2">
      <c r="B21533" s="202"/>
    </row>
    <row r="21534" spans="2:2">
      <c r="B21534" s="202"/>
    </row>
    <row r="21535" spans="2:2">
      <c r="B21535" s="202"/>
    </row>
    <row r="21536" spans="2:2">
      <c r="B21536" s="202"/>
    </row>
    <row r="21537" spans="2:2">
      <c r="B21537" s="202"/>
    </row>
    <row r="21538" spans="2:2">
      <c r="B21538" s="202"/>
    </row>
    <row r="21539" spans="2:2">
      <c r="B21539" s="202"/>
    </row>
    <row r="21540" spans="2:2">
      <c r="B21540" s="202"/>
    </row>
    <row r="21541" spans="2:2">
      <c r="B21541" s="202"/>
    </row>
    <row r="21542" spans="2:2">
      <c r="B21542" s="202"/>
    </row>
    <row r="21543" spans="2:2">
      <c r="B21543" s="202"/>
    </row>
    <row r="21544" spans="2:2">
      <c r="B21544" s="202"/>
    </row>
    <row r="21545" spans="2:2">
      <c r="B21545" s="202"/>
    </row>
    <row r="21546" spans="2:2">
      <c r="B21546" s="202"/>
    </row>
    <row r="21547" spans="2:2">
      <c r="B21547" s="202"/>
    </row>
    <row r="21548" spans="2:2">
      <c r="B21548" s="202"/>
    </row>
    <row r="21549" spans="2:2">
      <c r="B21549" s="202"/>
    </row>
    <row r="21550" spans="2:2">
      <c r="B21550" s="202"/>
    </row>
    <row r="21551" spans="2:2">
      <c r="B21551" s="202"/>
    </row>
    <row r="21552" spans="2:2">
      <c r="B21552" s="202"/>
    </row>
    <row r="21553" spans="2:2">
      <c r="B21553" s="202"/>
    </row>
    <row r="21554" spans="2:2">
      <c r="B21554" s="202"/>
    </row>
    <row r="21555" spans="2:2">
      <c r="B21555" s="202"/>
    </row>
    <row r="21556" spans="2:2">
      <c r="B21556" s="202"/>
    </row>
    <row r="21557" spans="2:2">
      <c r="B21557" s="202"/>
    </row>
    <row r="21558" spans="2:2">
      <c r="B21558" s="202"/>
    </row>
    <row r="21559" spans="2:2">
      <c r="B21559" s="202"/>
    </row>
    <row r="21560" spans="2:2">
      <c r="B21560" s="202"/>
    </row>
    <row r="21561" spans="2:2">
      <c r="B21561" s="202"/>
    </row>
    <row r="21562" spans="2:2">
      <c r="B21562" s="202"/>
    </row>
    <row r="21563" spans="2:2">
      <c r="B21563" s="202"/>
    </row>
    <row r="21564" spans="2:2">
      <c r="B21564" s="202"/>
    </row>
    <row r="21565" spans="2:2">
      <c r="B21565" s="202"/>
    </row>
    <row r="21566" spans="2:2">
      <c r="B21566" s="202"/>
    </row>
    <row r="21567" spans="2:2">
      <c r="B21567" s="202"/>
    </row>
    <row r="21568" spans="2:2">
      <c r="B21568" s="202"/>
    </row>
    <row r="21569" spans="2:2">
      <c r="B21569" s="202"/>
    </row>
    <row r="21570" spans="2:2">
      <c r="B21570" s="202"/>
    </row>
    <row r="21571" spans="2:2">
      <c r="B21571" s="202"/>
    </row>
    <row r="21572" spans="2:2">
      <c r="B21572" s="202"/>
    </row>
    <row r="21573" spans="2:2">
      <c r="B21573" s="202"/>
    </row>
    <row r="21574" spans="2:2">
      <c r="B21574" s="202"/>
    </row>
    <row r="21575" spans="2:2">
      <c r="B21575" s="202"/>
    </row>
    <row r="21576" spans="2:2">
      <c r="B21576" s="202"/>
    </row>
    <row r="21577" spans="2:2">
      <c r="B21577" s="202"/>
    </row>
    <row r="21578" spans="2:2">
      <c r="B21578" s="202"/>
    </row>
    <row r="21579" spans="2:2">
      <c r="B21579" s="202"/>
    </row>
    <row r="21580" spans="2:2">
      <c r="B21580" s="202"/>
    </row>
    <row r="21581" spans="2:2">
      <c r="B21581" s="202"/>
    </row>
    <row r="21582" spans="2:2">
      <c r="B21582" s="202"/>
    </row>
    <row r="21583" spans="2:2">
      <c r="B21583" s="202"/>
    </row>
    <row r="21584" spans="2:2">
      <c r="B21584" s="202"/>
    </row>
    <row r="21585" spans="2:2">
      <c r="B21585" s="202"/>
    </row>
    <row r="21586" spans="2:2">
      <c r="B21586" s="202"/>
    </row>
    <row r="21587" spans="2:2">
      <c r="B21587" s="202"/>
    </row>
    <row r="21588" spans="2:2">
      <c r="B21588" s="202"/>
    </row>
    <row r="21589" spans="2:2">
      <c r="B21589" s="202"/>
    </row>
    <row r="21590" spans="2:2">
      <c r="B21590" s="202"/>
    </row>
    <row r="21591" spans="2:2">
      <c r="B21591" s="202"/>
    </row>
    <row r="21592" spans="2:2">
      <c r="B21592" s="202"/>
    </row>
    <row r="21593" spans="2:2">
      <c r="B21593" s="202"/>
    </row>
    <row r="21594" spans="2:2">
      <c r="B21594" s="202"/>
    </row>
    <row r="21595" spans="2:2">
      <c r="B21595" s="202"/>
    </row>
    <row r="21596" spans="2:2">
      <c r="B21596" s="202"/>
    </row>
    <row r="21597" spans="2:2">
      <c r="B21597" s="202"/>
    </row>
    <row r="21598" spans="2:2">
      <c r="B21598" s="202"/>
    </row>
    <row r="21599" spans="2:2">
      <c r="B21599" s="202"/>
    </row>
    <row r="21600" spans="2:2">
      <c r="B21600" s="202"/>
    </row>
    <row r="21601" spans="2:2">
      <c r="B21601" s="202"/>
    </row>
    <row r="21602" spans="2:2">
      <c r="B21602" s="202"/>
    </row>
    <row r="21603" spans="2:2">
      <c r="B21603" s="202"/>
    </row>
    <row r="21604" spans="2:2">
      <c r="B21604" s="202"/>
    </row>
    <row r="21605" spans="2:2">
      <c r="B21605" s="202"/>
    </row>
    <row r="21606" spans="2:2">
      <c r="B21606" s="202"/>
    </row>
    <row r="21607" spans="2:2">
      <c r="B21607" s="202"/>
    </row>
    <row r="21608" spans="2:2">
      <c r="B21608" s="202"/>
    </row>
    <row r="21609" spans="2:2">
      <c r="B21609" s="202"/>
    </row>
    <row r="21610" spans="2:2">
      <c r="B21610" s="202"/>
    </row>
    <row r="21611" spans="2:2">
      <c r="B21611" s="202"/>
    </row>
    <row r="21612" spans="2:2">
      <c r="B21612" s="202"/>
    </row>
    <row r="21613" spans="2:2">
      <c r="B21613" s="202"/>
    </row>
    <row r="21614" spans="2:2">
      <c r="B21614" s="202"/>
    </row>
    <row r="21615" spans="2:2">
      <c r="B21615" s="202"/>
    </row>
    <row r="21616" spans="2:2">
      <c r="B21616" s="202"/>
    </row>
    <row r="21617" spans="2:2">
      <c r="B21617" s="202"/>
    </row>
    <row r="21618" spans="2:2">
      <c r="B21618" s="202"/>
    </row>
    <row r="21619" spans="2:2">
      <c r="B21619" s="202"/>
    </row>
    <row r="21620" spans="2:2">
      <c r="B21620" s="202"/>
    </row>
    <row r="21621" spans="2:2">
      <c r="B21621" s="202"/>
    </row>
    <row r="21622" spans="2:2">
      <c r="B21622" s="202"/>
    </row>
    <row r="21623" spans="2:2">
      <c r="B21623" s="202"/>
    </row>
    <row r="21624" spans="2:2">
      <c r="B21624" s="202"/>
    </row>
    <row r="21625" spans="2:2">
      <c r="B21625" s="202"/>
    </row>
    <row r="21626" spans="2:2">
      <c r="B21626" s="202"/>
    </row>
    <row r="21627" spans="2:2">
      <c r="B21627" s="202"/>
    </row>
    <row r="21628" spans="2:2">
      <c r="B21628" s="202"/>
    </row>
    <row r="21629" spans="2:2">
      <c r="B21629" s="202"/>
    </row>
    <row r="21630" spans="2:2">
      <c r="B21630" s="202"/>
    </row>
    <row r="21631" spans="2:2">
      <c r="B21631" s="202"/>
    </row>
    <row r="21632" spans="2:2">
      <c r="B21632" s="202"/>
    </row>
    <row r="21633" spans="2:2">
      <c r="B21633" s="202"/>
    </row>
    <row r="21634" spans="2:2">
      <c r="B21634" s="202"/>
    </row>
    <row r="21635" spans="2:2">
      <c r="B21635" s="202"/>
    </row>
    <row r="21636" spans="2:2">
      <c r="B21636" s="202"/>
    </row>
    <row r="21637" spans="2:2">
      <c r="B21637" s="202"/>
    </row>
    <row r="21638" spans="2:2">
      <c r="B21638" s="202"/>
    </row>
    <row r="21639" spans="2:2">
      <c r="B21639" s="202"/>
    </row>
    <row r="21640" spans="2:2">
      <c r="B21640" s="202"/>
    </row>
    <row r="21641" spans="2:2">
      <c r="B21641" s="202"/>
    </row>
    <row r="21642" spans="2:2">
      <c r="B21642" s="202"/>
    </row>
    <row r="21643" spans="2:2">
      <c r="B21643" s="202"/>
    </row>
    <row r="21644" spans="2:2">
      <c r="B21644" s="202"/>
    </row>
    <row r="21645" spans="2:2">
      <c r="B21645" s="202"/>
    </row>
    <row r="21646" spans="2:2">
      <c r="B21646" s="202"/>
    </row>
    <row r="21647" spans="2:2">
      <c r="B21647" s="202"/>
    </row>
    <row r="21648" spans="2:2">
      <c r="B21648" s="202"/>
    </row>
    <row r="21649" spans="2:2">
      <c r="B21649" s="202"/>
    </row>
    <row r="21650" spans="2:2">
      <c r="B21650" s="202"/>
    </row>
    <row r="21651" spans="2:2">
      <c r="B21651" s="202"/>
    </row>
    <row r="21652" spans="2:2">
      <c r="B21652" s="202"/>
    </row>
    <row r="21653" spans="2:2">
      <c r="B21653" s="202"/>
    </row>
    <row r="21654" spans="2:2">
      <c r="B21654" s="202"/>
    </row>
    <row r="21655" spans="2:2">
      <c r="B21655" s="202"/>
    </row>
    <row r="21656" spans="2:2">
      <c r="B21656" s="202"/>
    </row>
    <row r="21657" spans="2:2">
      <c r="B21657" s="202"/>
    </row>
    <row r="21658" spans="2:2">
      <c r="B21658" s="202"/>
    </row>
    <row r="21659" spans="2:2">
      <c r="B21659" s="202"/>
    </row>
    <row r="21660" spans="2:2">
      <c r="B21660" s="202"/>
    </row>
    <row r="21661" spans="2:2">
      <c r="B21661" s="202"/>
    </row>
    <row r="21662" spans="2:2">
      <c r="B21662" s="202"/>
    </row>
    <row r="21663" spans="2:2">
      <c r="B21663" s="202"/>
    </row>
    <row r="21664" spans="2:2">
      <c r="B21664" s="202"/>
    </row>
    <row r="21665" spans="2:2">
      <c r="B21665" s="202"/>
    </row>
    <row r="21666" spans="2:2">
      <c r="B21666" s="202"/>
    </row>
    <row r="21667" spans="2:2">
      <c r="B21667" s="202"/>
    </row>
    <row r="21668" spans="2:2">
      <c r="B21668" s="202"/>
    </row>
    <row r="21669" spans="2:2">
      <c r="B21669" s="202"/>
    </row>
    <row r="21670" spans="2:2">
      <c r="B21670" s="202"/>
    </row>
    <row r="21671" spans="2:2">
      <c r="B21671" s="202"/>
    </row>
    <row r="21672" spans="2:2">
      <c r="B21672" s="202"/>
    </row>
    <row r="21673" spans="2:2">
      <c r="B21673" s="202"/>
    </row>
    <row r="21674" spans="2:2">
      <c r="B21674" s="202"/>
    </row>
    <row r="21675" spans="2:2">
      <c r="B21675" s="202"/>
    </row>
    <row r="21676" spans="2:2">
      <c r="B21676" s="202"/>
    </row>
    <row r="21677" spans="2:2">
      <c r="B21677" s="202"/>
    </row>
    <row r="21678" spans="2:2">
      <c r="B21678" s="202"/>
    </row>
    <row r="21679" spans="2:2">
      <c r="B21679" s="202"/>
    </row>
    <row r="21680" spans="2:2">
      <c r="B21680" s="202"/>
    </row>
    <row r="21681" spans="2:2">
      <c r="B21681" s="202"/>
    </row>
    <row r="21682" spans="2:2">
      <c r="B21682" s="202"/>
    </row>
    <row r="21683" spans="2:2">
      <c r="B21683" s="202"/>
    </row>
    <row r="21684" spans="2:2">
      <c r="B21684" s="202"/>
    </row>
    <row r="21685" spans="2:2">
      <c r="B21685" s="202"/>
    </row>
    <row r="21686" spans="2:2">
      <c r="B21686" s="202"/>
    </row>
    <row r="21687" spans="2:2">
      <c r="B21687" s="202"/>
    </row>
    <row r="21688" spans="2:2">
      <c r="B21688" s="202"/>
    </row>
    <row r="21689" spans="2:2">
      <c r="B21689" s="202"/>
    </row>
    <row r="21690" spans="2:2">
      <c r="B21690" s="202"/>
    </row>
    <row r="21691" spans="2:2">
      <c r="B21691" s="202"/>
    </row>
    <row r="21692" spans="2:2">
      <c r="B21692" s="202"/>
    </row>
    <row r="21693" spans="2:2">
      <c r="B21693" s="202"/>
    </row>
    <row r="21694" spans="2:2">
      <c r="B21694" s="202"/>
    </row>
    <row r="21695" spans="2:2">
      <c r="B21695" s="202"/>
    </row>
    <row r="21696" spans="2:2">
      <c r="B21696" s="202"/>
    </row>
    <row r="21697" spans="2:2">
      <c r="B21697" s="202"/>
    </row>
    <row r="21698" spans="2:2">
      <c r="B21698" s="202"/>
    </row>
    <row r="21699" spans="2:2">
      <c r="B21699" s="202"/>
    </row>
    <row r="21700" spans="2:2">
      <c r="B21700" s="202"/>
    </row>
    <row r="21701" spans="2:2">
      <c r="B21701" s="202"/>
    </row>
    <row r="21702" spans="2:2">
      <c r="B21702" s="202"/>
    </row>
    <row r="21703" spans="2:2">
      <c r="B21703" s="202"/>
    </row>
    <row r="21704" spans="2:2">
      <c r="B21704" s="202"/>
    </row>
    <row r="21705" spans="2:2">
      <c r="B21705" s="202"/>
    </row>
    <row r="21706" spans="2:2">
      <c r="B21706" s="202"/>
    </row>
    <row r="21707" spans="2:2">
      <c r="B21707" s="202"/>
    </row>
    <row r="21708" spans="2:2">
      <c r="B21708" s="202"/>
    </row>
    <row r="21709" spans="2:2">
      <c r="B21709" s="202"/>
    </row>
    <row r="21710" spans="2:2">
      <c r="B21710" s="202"/>
    </row>
    <row r="21711" spans="2:2">
      <c r="B21711" s="202"/>
    </row>
    <row r="21712" spans="2:2">
      <c r="B21712" s="202"/>
    </row>
    <row r="21713" spans="2:2">
      <c r="B21713" s="202"/>
    </row>
    <row r="21714" spans="2:2">
      <c r="B21714" s="202"/>
    </row>
    <row r="21715" spans="2:2">
      <c r="B21715" s="202"/>
    </row>
    <row r="21716" spans="2:2">
      <c r="B21716" s="202"/>
    </row>
    <row r="21717" spans="2:2">
      <c r="B21717" s="202"/>
    </row>
    <row r="21718" spans="2:2">
      <c r="B21718" s="202"/>
    </row>
    <row r="21719" spans="2:2">
      <c r="B21719" s="202"/>
    </row>
    <row r="21720" spans="2:2">
      <c r="B21720" s="202"/>
    </row>
    <row r="21721" spans="2:2">
      <c r="B21721" s="202"/>
    </row>
    <row r="21722" spans="2:2">
      <c r="B21722" s="202"/>
    </row>
    <row r="21723" spans="2:2">
      <c r="B21723" s="202"/>
    </row>
    <row r="21724" spans="2:2">
      <c r="B21724" s="202"/>
    </row>
    <row r="21725" spans="2:2">
      <c r="B21725" s="202"/>
    </row>
    <row r="21726" spans="2:2">
      <c r="B21726" s="202"/>
    </row>
    <row r="21727" spans="2:2">
      <c r="B21727" s="202"/>
    </row>
    <row r="21728" spans="2:2">
      <c r="B21728" s="202"/>
    </row>
    <row r="21729" spans="2:2">
      <c r="B21729" s="202"/>
    </row>
    <row r="21730" spans="2:2">
      <c r="B21730" s="202"/>
    </row>
    <row r="21731" spans="2:2">
      <c r="B21731" s="202"/>
    </row>
    <row r="21732" spans="2:2">
      <c r="B21732" s="202"/>
    </row>
    <row r="21733" spans="2:2">
      <c r="B21733" s="202"/>
    </row>
    <row r="21734" spans="2:2">
      <c r="B21734" s="202"/>
    </row>
    <row r="21735" spans="2:2">
      <c r="B21735" s="202"/>
    </row>
    <row r="21736" spans="2:2">
      <c r="B21736" s="202"/>
    </row>
    <row r="21737" spans="2:2">
      <c r="B21737" s="202"/>
    </row>
    <row r="21738" spans="2:2">
      <c r="B21738" s="202"/>
    </row>
    <row r="21739" spans="2:2">
      <c r="B21739" s="202"/>
    </row>
    <row r="21740" spans="2:2">
      <c r="B21740" s="202"/>
    </row>
    <row r="21741" spans="2:2">
      <c r="B21741" s="202"/>
    </row>
    <row r="21742" spans="2:2">
      <c r="B21742" s="202"/>
    </row>
    <row r="21743" spans="2:2">
      <c r="B21743" s="202"/>
    </row>
    <row r="21744" spans="2:2">
      <c r="B21744" s="202"/>
    </row>
    <row r="21745" spans="2:2">
      <c r="B21745" s="202"/>
    </row>
    <row r="21746" spans="2:2">
      <c r="B21746" s="202"/>
    </row>
    <row r="21747" spans="2:2">
      <c r="B21747" s="202"/>
    </row>
    <row r="21748" spans="2:2">
      <c r="B21748" s="202"/>
    </row>
    <row r="21749" spans="2:2">
      <c r="B21749" s="202"/>
    </row>
    <row r="21750" spans="2:2">
      <c r="B21750" s="202"/>
    </row>
    <row r="21751" spans="2:2">
      <c r="B21751" s="202"/>
    </row>
    <row r="21752" spans="2:2">
      <c r="B21752" s="202"/>
    </row>
    <row r="21753" spans="2:2">
      <c r="B21753" s="202"/>
    </row>
    <row r="21754" spans="2:2">
      <c r="B21754" s="202"/>
    </row>
    <row r="21755" spans="2:2">
      <c r="B21755" s="202"/>
    </row>
    <row r="21756" spans="2:2">
      <c r="B21756" s="202"/>
    </row>
    <row r="21757" spans="2:2">
      <c r="B21757" s="202"/>
    </row>
    <row r="21758" spans="2:2">
      <c r="B21758" s="202"/>
    </row>
    <row r="21759" spans="2:2">
      <c r="B21759" s="202"/>
    </row>
    <row r="21760" spans="2:2">
      <c r="B21760" s="202"/>
    </row>
    <row r="21761" spans="2:2">
      <c r="B21761" s="202"/>
    </row>
    <row r="21762" spans="2:2">
      <c r="B21762" s="202"/>
    </row>
    <row r="21763" spans="2:2">
      <c r="B21763" s="202"/>
    </row>
    <row r="21764" spans="2:2">
      <c r="B21764" s="202"/>
    </row>
    <row r="21765" spans="2:2">
      <c r="B21765" s="202"/>
    </row>
    <row r="21766" spans="2:2">
      <c r="B21766" s="202"/>
    </row>
    <row r="21767" spans="2:2">
      <c r="B21767" s="202"/>
    </row>
    <row r="21768" spans="2:2">
      <c r="B21768" s="202"/>
    </row>
    <row r="21769" spans="2:2">
      <c r="B21769" s="202"/>
    </row>
    <row r="21770" spans="2:2">
      <c r="B21770" s="202"/>
    </row>
    <row r="21771" spans="2:2">
      <c r="B21771" s="202"/>
    </row>
    <row r="21772" spans="2:2">
      <c r="B21772" s="202"/>
    </row>
    <row r="21773" spans="2:2">
      <c r="B21773" s="202"/>
    </row>
    <row r="21774" spans="2:2">
      <c r="B21774" s="202"/>
    </row>
    <row r="21775" spans="2:2">
      <c r="B21775" s="202"/>
    </row>
    <row r="21776" spans="2:2">
      <c r="B21776" s="202"/>
    </row>
    <row r="21777" spans="2:2">
      <c r="B21777" s="202"/>
    </row>
    <row r="21778" spans="2:2">
      <c r="B21778" s="202"/>
    </row>
    <row r="21779" spans="2:2">
      <c r="B21779" s="202"/>
    </row>
    <row r="21780" spans="2:2">
      <c r="B21780" s="202"/>
    </row>
    <row r="21781" spans="2:2">
      <c r="B21781" s="202"/>
    </row>
    <row r="21782" spans="2:2">
      <c r="B21782" s="202"/>
    </row>
    <row r="21783" spans="2:2">
      <c r="B21783" s="202"/>
    </row>
    <row r="21784" spans="2:2">
      <c r="B21784" s="202"/>
    </row>
    <row r="21785" spans="2:2">
      <c r="B21785" s="202"/>
    </row>
    <row r="21786" spans="2:2">
      <c r="B21786" s="202"/>
    </row>
    <row r="21787" spans="2:2">
      <c r="B21787" s="202"/>
    </row>
    <row r="21788" spans="2:2">
      <c r="B21788" s="202"/>
    </row>
    <row r="21789" spans="2:2">
      <c r="B21789" s="202"/>
    </row>
    <row r="21790" spans="2:2">
      <c r="B21790" s="202"/>
    </row>
    <row r="21791" spans="2:2">
      <c r="B21791" s="202"/>
    </row>
    <row r="21792" spans="2:2">
      <c r="B21792" s="202"/>
    </row>
    <row r="21793" spans="2:2">
      <c r="B21793" s="202"/>
    </row>
    <row r="21794" spans="2:2">
      <c r="B21794" s="202"/>
    </row>
    <row r="21795" spans="2:2">
      <c r="B21795" s="202"/>
    </row>
    <row r="21796" spans="2:2">
      <c r="B21796" s="202"/>
    </row>
    <row r="21797" spans="2:2">
      <c r="B21797" s="202"/>
    </row>
    <row r="21798" spans="2:2">
      <c r="B21798" s="202"/>
    </row>
    <row r="21799" spans="2:2">
      <c r="B21799" s="202"/>
    </row>
    <row r="21800" spans="2:2">
      <c r="B21800" s="202"/>
    </row>
    <row r="21801" spans="2:2">
      <c r="B21801" s="202"/>
    </row>
    <row r="21802" spans="2:2">
      <c r="B21802" s="202"/>
    </row>
    <row r="21803" spans="2:2">
      <c r="B21803" s="202"/>
    </row>
    <row r="21804" spans="2:2">
      <c r="B21804" s="202"/>
    </row>
    <row r="21805" spans="2:2">
      <c r="B21805" s="202"/>
    </row>
    <row r="21806" spans="2:2">
      <c r="B21806" s="202"/>
    </row>
    <row r="21807" spans="2:2">
      <c r="B21807" s="202"/>
    </row>
    <row r="21808" spans="2:2">
      <c r="B21808" s="202"/>
    </row>
    <row r="21809" spans="2:2">
      <c r="B21809" s="202"/>
    </row>
    <row r="21810" spans="2:2">
      <c r="B21810" s="202"/>
    </row>
    <row r="21811" spans="2:2">
      <c r="B21811" s="202"/>
    </row>
    <row r="21812" spans="2:2">
      <c r="B21812" s="202"/>
    </row>
    <row r="21813" spans="2:2">
      <c r="B21813" s="202"/>
    </row>
    <row r="21814" spans="2:2">
      <c r="B21814" s="202"/>
    </row>
    <row r="21815" spans="2:2">
      <c r="B21815" s="202"/>
    </row>
    <row r="21816" spans="2:2">
      <c r="B21816" s="202"/>
    </row>
    <row r="21817" spans="2:2">
      <c r="B21817" s="202"/>
    </row>
    <row r="21818" spans="2:2">
      <c r="B21818" s="202"/>
    </row>
    <row r="21819" spans="2:2">
      <c r="B21819" s="202"/>
    </row>
    <row r="21820" spans="2:2">
      <c r="B21820" s="202"/>
    </row>
    <row r="21821" spans="2:2">
      <c r="B21821" s="202"/>
    </row>
    <row r="21822" spans="2:2">
      <c r="B21822" s="202"/>
    </row>
    <row r="21823" spans="2:2">
      <c r="B21823" s="202"/>
    </row>
    <row r="21824" spans="2:2">
      <c r="B21824" s="202"/>
    </row>
    <row r="21825" spans="2:2">
      <c r="B21825" s="202"/>
    </row>
    <row r="21826" spans="2:2">
      <c r="B21826" s="202"/>
    </row>
    <row r="21827" spans="2:2">
      <c r="B21827" s="202"/>
    </row>
    <row r="21828" spans="2:2">
      <c r="B21828" s="202"/>
    </row>
    <row r="21829" spans="2:2">
      <c r="B21829" s="202"/>
    </row>
    <row r="21830" spans="2:2">
      <c r="B21830" s="202"/>
    </row>
    <row r="21831" spans="2:2">
      <c r="B21831" s="202"/>
    </row>
    <row r="21832" spans="2:2">
      <c r="B21832" s="202"/>
    </row>
    <row r="21833" spans="2:2">
      <c r="B21833" s="202"/>
    </row>
    <row r="21834" spans="2:2">
      <c r="B21834" s="202"/>
    </row>
    <row r="21835" spans="2:2">
      <c r="B21835" s="202"/>
    </row>
    <row r="21836" spans="2:2">
      <c r="B21836" s="202"/>
    </row>
    <row r="21837" spans="2:2">
      <c r="B21837" s="202"/>
    </row>
    <row r="21838" spans="2:2">
      <c r="B21838" s="202"/>
    </row>
    <row r="21839" spans="2:2">
      <c r="B21839" s="202"/>
    </row>
    <row r="21840" spans="2:2">
      <c r="B21840" s="202"/>
    </row>
    <row r="21841" spans="2:2">
      <c r="B21841" s="202"/>
    </row>
    <row r="21842" spans="2:2">
      <c r="B21842" s="202"/>
    </row>
    <row r="21843" spans="2:2">
      <c r="B21843" s="202"/>
    </row>
    <row r="21844" spans="2:2">
      <c r="B21844" s="202"/>
    </row>
    <row r="21845" spans="2:2">
      <c r="B21845" s="202"/>
    </row>
    <row r="21846" spans="2:2">
      <c r="B21846" s="202"/>
    </row>
    <row r="21847" spans="2:2">
      <c r="B21847" s="202"/>
    </row>
    <row r="21848" spans="2:2">
      <c r="B21848" s="202"/>
    </row>
    <row r="21849" spans="2:2">
      <c r="B21849" s="202"/>
    </row>
    <row r="21850" spans="2:2">
      <c r="B21850" s="202"/>
    </row>
    <row r="21851" spans="2:2">
      <c r="B21851" s="202"/>
    </row>
    <row r="21852" spans="2:2">
      <c r="B21852" s="202"/>
    </row>
    <row r="21853" spans="2:2">
      <c r="B21853" s="202"/>
    </row>
    <row r="21854" spans="2:2">
      <c r="B21854" s="202"/>
    </row>
    <row r="21855" spans="2:2">
      <c r="B21855" s="202"/>
    </row>
    <row r="21856" spans="2:2">
      <c r="B21856" s="202"/>
    </row>
    <row r="21857" spans="2:2">
      <c r="B21857" s="202"/>
    </row>
    <row r="21858" spans="2:2">
      <c r="B21858" s="202"/>
    </row>
    <row r="21859" spans="2:2">
      <c r="B21859" s="202"/>
    </row>
    <row r="21860" spans="2:2">
      <c r="B21860" s="202"/>
    </row>
    <row r="21861" spans="2:2">
      <c r="B21861" s="202"/>
    </row>
    <row r="21862" spans="2:2">
      <c r="B21862" s="202"/>
    </row>
    <row r="21863" spans="2:2">
      <c r="B21863" s="202"/>
    </row>
    <row r="21864" spans="2:2">
      <c r="B21864" s="202"/>
    </row>
    <row r="21865" spans="2:2">
      <c r="B21865" s="202"/>
    </row>
    <row r="21866" spans="2:2">
      <c r="B21866" s="202"/>
    </row>
    <row r="21867" spans="2:2">
      <c r="B21867" s="202"/>
    </row>
    <row r="21868" spans="2:2">
      <c r="B21868" s="202"/>
    </row>
    <row r="21869" spans="2:2">
      <c r="B21869" s="202"/>
    </row>
    <row r="21870" spans="2:2">
      <c r="B21870" s="202"/>
    </row>
    <row r="21871" spans="2:2">
      <c r="B21871" s="202"/>
    </row>
    <row r="21872" spans="2:2">
      <c r="B21872" s="202"/>
    </row>
    <row r="21873" spans="2:2">
      <c r="B21873" s="202"/>
    </row>
    <row r="21874" spans="2:2">
      <c r="B21874" s="202"/>
    </row>
    <row r="21875" spans="2:2">
      <c r="B21875" s="202"/>
    </row>
    <row r="21876" spans="2:2">
      <c r="B21876" s="202"/>
    </row>
    <row r="21877" spans="2:2">
      <c r="B21877" s="202"/>
    </row>
    <row r="21878" spans="2:2">
      <c r="B21878" s="202"/>
    </row>
    <row r="21879" spans="2:2">
      <c r="B21879" s="202"/>
    </row>
    <row r="21880" spans="2:2">
      <c r="B21880" s="202"/>
    </row>
    <row r="21881" spans="2:2">
      <c r="B21881" s="202"/>
    </row>
    <row r="21882" spans="2:2">
      <c r="B21882" s="202"/>
    </row>
    <row r="21883" spans="2:2">
      <c r="B21883" s="202"/>
    </row>
    <row r="21884" spans="2:2">
      <c r="B21884" s="202"/>
    </row>
    <row r="21885" spans="2:2">
      <c r="B21885" s="202"/>
    </row>
    <row r="21886" spans="2:2">
      <c r="B21886" s="202"/>
    </row>
    <row r="21887" spans="2:2">
      <c r="B21887" s="202"/>
    </row>
    <row r="21888" spans="2:2">
      <c r="B21888" s="202"/>
    </row>
    <row r="21889" spans="2:2">
      <c r="B21889" s="202"/>
    </row>
    <row r="21890" spans="2:2">
      <c r="B21890" s="202"/>
    </row>
    <row r="21891" spans="2:2">
      <c r="B21891" s="202"/>
    </row>
    <row r="21892" spans="2:2">
      <c r="B21892" s="202"/>
    </row>
    <row r="21893" spans="2:2">
      <c r="B21893" s="202"/>
    </row>
    <row r="21894" spans="2:2">
      <c r="B21894" s="202"/>
    </row>
    <row r="21895" spans="2:2">
      <c r="B21895" s="202"/>
    </row>
    <row r="21896" spans="2:2">
      <c r="B21896" s="202"/>
    </row>
    <row r="21897" spans="2:2">
      <c r="B21897" s="202"/>
    </row>
    <row r="21898" spans="2:2">
      <c r="B21898" s="202"/>
    </row>
    <row r="21899" spans="2:2">
      <c r="B21899" s="202"/>
    </row>
    <row r="21900" spans="2:2">
      <c r="B21900" s="202"/>
    </row>
    <row r="21901" spans="2:2">
      <c r="B21901" s="202"/>
    </row>
    <row r="21902" spans="2:2">
      <c r="B21902" s="202"/>
    </row>
    <row r="21903" spans="2:2">
      <c r="B21903" s="202"/>
    </row>
    <row r="21904" spans="2:2">
      <c r="B21904" s="202"/>
    </row>
    <row r="21905" spans="2:2">
      <c r="B21905" s="202"/>
    </row>
    <row r="21906" spans="2:2">
      <c r="B21906" s="202"/>
    </row>
    <row r="21907" spans="2:2">
      <c r="B21907" s="202"/>
    </row>
    <row r="21908" spans="2:2">
      <c r="B21908" s="202"/>
    </row>
    <row r="21909" spans="2:2">
      <c r="B21909" s="202"/>
    </row>
    <row r="21910" spans="2:2">
      <c r="B21910" s="202"/>
    </row>
    <row r="21911" spans="2:2">
      <c r="B21911" s="202"/>
    </row>
    <row r="21912" spans="2:2">
      <c r="B21912" s="202"/>
    </row>
    <row r="21913" spans="2:2">
      <c r="B21913" s="202"/>
    </row>
    <row r="21914" spans="2:2">
      <c r="B21914" s="202"/>
    </row>
    <row r="21915" spans="2:2">
      <c r="B21915" s="202"/>
    </row>
    <row r="21916" spans="2:2">
      <c r="B21916" s="202"/>
    </row>
    <row r="21917" spans="2:2">
      <c r="B21917" s="202"/>
    </row>
    <row r="21918" spans="2:2">
      <c r="B21918" s="202"/>
    </row>
    <row r="21919" spans="2:2">
      <c r="B21919" s="202"/>
    </row>
    <row r="21920" spans="2:2">
      <c r="B21920" s="202"/>
    </row>
    <row r="21921" spans="2:2">
      <c r="B21921" s="202"/>
    </row>
    <row r="21922" spans="2:2">
      <c r="B21922" s="202"/>
    </row>
    <row r="21923" spans="2:2">
      <c r="B21923" s="202"/>
    </row>
    <row r="21924" spans="2:2">
      <c r="B21924" s="202"/>
    </row>
    <row r="21925" spans="2:2">
      <c r="B21925" s="202"/>
    </row>
    <row r="21926" spans="2:2">
      <c r="B21926" s="202"/>
    </row>
    <row r="21927" spans="2:2">
      <c r="B21927" s="202"/>
    </row>
    <row r="21928" spans="2:2">
      <c r="B21928" s="202"/>
    </row>
    <row r="21929" spans="2:2">
      <c r="B21929" s="202"/>
    </row>
    <row r="21930" spans="2:2">
      <c r="B21930" s="202"/>
    </row>
    <row r="21931" spans="2:2">
      <c r="B21931" s="202"/>
    </row>
    <row r="21932" spans="2:2">
      <c r="B21932" s="202"/>
    </row>
    <row r="21933" spans="2:2">
      <c r="B21933" s="202"/>
    </row>
    <row r="21934" spans="2:2">
      <c r="B21934" s="202"/>
    </row>
    <row r="21935" spans="2:2">
      <c r="B21935" s="202"/>
    </row>
    <row r="21936" spans="2:2">
      <c r="B21936" s="202"/>
    </row>
    <row r="21937" spans="2:2">
      <c r="B21937" s="202"/>
    </row>
    <row r="21938" spans="2:2">
      <c r="B21938" s="202"/>
    </row>
    <row r="21939" spans="2:2">
      <c r="B21939" s="202"/>
    </row>
    <row r="21940" spans="2:2">
      <c r="B21940" s="202"/>
    </row>
    <row r="21941" spans="2:2">
      <c r="B21941" s="202"/>
    </row>
    <row r="21942" spans="2:2">
      <c r="B21942" s="202"/>
    </row>
    <row r="21943" spans="2:2">
      <c r="B21943" s="202"/>
    </row>
    <row r="21944" spans="2:2">
      <c r="B21944" s="202"/>
    </row>
    <row r="21945" spans="2:2">
      <c r="B21945" s="202"/>
    </row>
    <row r="21946" spans="2:2">
      <c r="B21946" s="202"/>
    </row>
    <row r="21947" spans="2:2">
      <c r="B21947" s="202"/>
    </row>
    <row r="21948" spans="2:2">
      <c r="B21948" s="202"/>
    </row>
    <row r="21949" spans="2:2">
      <c r="B21949" s="202"/>
    </row>
    <row r="21950" spans="2:2">
      <c r="B21950" s="202"/>
    </row>
    <row r="21951" spans="2:2">
      <c r="B21951" s="202"/>
    </row>
    <row r="21952" spans="2:2">
      <c r="B21952" s="202"/>
    </row>
    <row r="21953" spans="2:2">
      <c r="B21953" s="202"/>
    </row>
    <row r="21954" spans="2:2">
      <c r="B21954" s="202"/>
    </row>
    <row r="21955" spans="2:2">
      <c r="B21955" s="202"/>
    </row>
    <row r="21956" spans="2:2">
      <c r="B21956" s="202"/>
    </row>
    <row r="21957" spans="2:2">
      <c r="B21957" s="202"/>
    </row>
    <row r="21958" spans="2:2">
      <c r="B21958" s="202"/>
    </row>
    <row r="21959" spans="2:2">
      <c r="B21959" s="202"/>
    </row>
    <row r="21960" spans="2:2">
      <c r="B21960" s="202"/>
    </row>
    <row r="21961" spans="2:2">
      <c r="B21961" s="202"/>
    </row>
    <row r="21962" spans="2:2">
      <c r="B21962" s="202"/>
    </row>
    <row r="21963" spans="2:2">
      <c r="B21963" s="202"/>
    </row>
    <row r="21964" spans="2:2">
      <c r="B21964" s="202"/>
    </row>
    <row r="21965" spans="2:2">
      <c r="B21965" s="202"/>
    </row>
    <row r="21966" spans="2:2">
      <c r="B21966" s="202"/>
    </row>
    <row r="21967" spans="2:2">
      <c r="B21967" s="202"/>
    </row>
    <row r="21968" spans="2:2">
      <c r="B21968" s="202"/>
    </row>
    <row r="21969" spans="2:2">
      <c r="B21969" s="202"/>
    </row>
    <row r="21970" spans="2:2">
      <c r="B21970" s="202"/>
    </row>
    <row r="21971" spans="2:2">
      <c r="B21971" s="202"/>
    </row>
    <row r="21972" spans="2:2">
      <c r="B21972" s="202"/>
    </row>
    <row r="21973" spans="2:2">
      <c r="B21973" s="202"/>
    </row>
    <row r="21974" spans="2:2">
      <c r="B21974" s="202"/>
    </row>
    <row r="21975" spans="2:2">
      <c r="B21975" s="202"/>
    </row>
    <row r="21976" spans="2:2">
      <c r="B21976" s="202"/>
    </row>
    <row r="21977" spans="2:2">
      <c r="B21977" s="202"/>
    </row>
    <row r="21978" spans="2:2">
      <c r="B21978" s="202"/>
    </row>
    <row r="21979" spans="2:2">
      <c r="B21979" s="202"/>
    </row>
    <row r="21980" spans="2:2">
      <c r="B21980" s="202"/>
    </row>
    <row r="21981" spans="2:2">
      <c r="B21981" s="202"/>
    </row>
    <row r="21982" spans="2:2">
      <c r="B21982" s="202"/>
    </row>
    <row r="21983" spans="2:2">
      <c r="B21983" s="202"/>
    </row>
    <row r="21984" spans="2:2">
      <c r="B21984" s="202"/>
    </row>
    <row r="21985" spans="2:2">
      <c r="B21985" s="202"/>
    </row>
    <row r="21986" spans="2:2">
      <c r="B21986" s="202"/>
    </row>
    <row r="21987" spans="2:2">
      <c r="B21987" s="202"/>
    </row>
    <row r="21988" spans="2:2">
      <c r="B21988" s="202"/>
    </row>
    <row r="21989" spans="2:2">
      <c r="B21989" s="202"/>
    </row>
    <row r="21990" spans="2:2">
      <c r="B21990" s="202"/>
    </row>
    <row r="21991" spans="2:2">
      <c r="B21991" s="202"/>
    </row>
    <row r="21992" spans="2:2">
      <c r="B21992" s="202"/>
    </row>
    <row r="21993" spans="2:2">
      <c r="B21993" s="202"/>
    </row>
    <row r="21994" spans="2:2">
      <c r="B21994" s="202"/>
    </row>
    <row r="21995" spans="2:2">
      <c r="B21995" s="202"/>
    </row>
    <row r="21996" spans="2:2">
      <c r="B21996" s="202"/>
    </row>
    <row r="21997" spans="2:2">
      <c r="B21997" s="202"/>
    </row>
    <row r="21998" spans="2:2">
      <c r="B21998" s="202"/>
    </row>
    <row r="21999" spans="2:2">
      <c r="B21999" s="202"/>
    </row>
    <row r="22000" spans="2:2">
      <c r="B22000" s="202"/>
    </row>
    <row r="22001" spans="2:2">
      <c r="B22001" s="202"/>
    </row>
    <row r="22002" spans="2:2">
      <c r="B22002" s="202"/>
    </row>
    <row r="22003" spans="2:2">
      <c r="B22003" s="202"/>
    </row>
    <row r="22004" spans="2:2">
      <c r="B22004" s="202"/>
    </row>
    <row r="22005" spans="2:2">
      <c r="B22005" s="202"/>
    </row>
    <row r="22006" spans="2:2">
      <c r="B22006" s="202"/>
    </row>
    <row r="22007" spans="2:2">
      <c r="B22007" s="202"/>
    </row>
    <row r="22008" spans="2:2">
      <c r="B22008" s="202"/>
    </row>
    <row r="22009" spans="2:2">
      <c r="B22009" s="202"/>
    </row>
    <row r="22010" spans="2:2">
      <c r="B22010" s="202"/>
    </row>
    <row r="22011" spans="2:2">
      <c r="B22011" s="202"/>
    </row>
    <row r="22012" spans="2:2">
      <c r="B22012" s="202"/>
    </row>
    <row r="22013" spans="2:2">
      <c r="B22013" s="202"/>
    </row>
    <row r="22014" spans="2:2">
      <c r="B22014" s="202"/>
    </row>
    <row r="22015" spans="2:2">
      <c r="B22015" s="202"/>
    </row>
    <row r="22016" spans="2:2">
      <c r="B22016" s="202"/>
    </row>
    <row r="22017" spans="2:2">
      <c r="B22017" s="202"/>
    </row>
    <row r="22018" spans="2:2">
      <c r="B22018" s="202"/>
    </row>
    <row r="22019" spans="2:2">
      <c r="B22019" s="202"/>
    </row>
    <row r="22020" spans="2:2">
      <c r="B22020" s="202"/>
    </row>
    <row r="22021" spans="2:2">
      <c r="B22021" s="202"/>
    </row>
    <row r="22022" spans="2:2">
      <c r="B22022" s="202"/>
    </row>
    <row r="22023" spans="2:2">
      <c r="B22023" s="202"/>
    </row>
    <row r="22024" spans="2:2">
      <c r="B22024" s="202"/>
    </row>
    <row r="22025" spans="2:2">
      <c r="B22025" s="202"/>
    </row>
    <row r="22026" spans="2:2">
      <c r="B22026" s="202"/>
    </row>
    <row r="22027" spans="2:2">
      <c r="B22027" s="202"/>
    </row>
    <row r="22028" spans="2:2">
      <c r="B22028" s="202"/>
    </row>
    <row r="22029" spans="2:2">
      <c r="B22029" s="202"/>
    </row>
    <row r="22030" spans="2:2">
      <c r="B22030" s="202"/>
    </row>
    <row r="22031" spans="2:2">
      <c r="B22031" s="202"/>
    </row>
    <row r="22032" spans="2:2">
      <c r="B22032" s="202"/>
    </row>
    <row r="22033" spans="2:2">
      <c r="B22033" s="202"/>
    </row>
    <row r="22034" spans="2:2">
      <c r="B22034" s="202"/>
    </row>
    <row r="22035" spans="2:2">
      <c r="B22035" s="202"/>
    </row>
    <row r="22036" spans="2:2">
      <c r="B22036" s="202"/>
    </row>
    <row r="22037" spans="2:2">
      <c r="B22037" s="202"/>
    </row>
    <row r="22038" spans="2:2">
      <c r="B22038" s="202"/>
    </row>
    <row r="22039" spans="2:2">
      <c r="B22039" s="202"/>
    </row>
    <row r="22040" spans="2:2">
      <c r="B22040" s="202"/>
    </row>
    <row r="22041" spans="2:2">
      <c r="B22041" s="202"/>
    </row>
    <row r="22042" spans="2:2">
      <c r="B22042" s="202"/>
    </row>
    <row r="22043" spans="2:2">
      <c r="B22043" s="202"/>
    </row>
    <row r="22044" spans="2:2">
      <c r="B22044" s="202"/>
    </row>
    <row r="22045" spans="2:2">
      <c r="B22045" s="202"/>
    </row>
    <row r="22046" spans="2:2">
      <c r="B22046" s="202"/>
    </row>
    <row r="22047" spans="2:2">
      <c r="B22047" s="202"/>
    </row>
    <row r="22048" spans="2:2">
      <c r="B22048" s="202"/>
    </row>
    <row r="22049" spans="2:2">
      <c r="B22049" s="202"/>
    </row>
    <row r="22050" spans="2:2">
      <c r="B22050" s="202"/>
    </row>
    <row r="22051" spans="2:2">
      <c r="B22051" s="202"/>
    </row>
    <row r="22052" spans="2:2">
      <c r="B22052" s="202"/>
    </row>
    <row r="22053" spans="2:2">
      <c r="B22053" s="202"/>
    </row>
    <row r="22054" spans="2:2">
      <c r="B22054" s="202"/>
    </row>
    <row r="22055" spans="2:2">
      <c r="B22055" s="202"/>
    </row>
    <row r="22056" spans="2:2">
      <c r="B22056" s="202"/>
    </row>
    <row r="22057" spans="2:2">
      <c r="B22057" s="202"/>
    </row>
    <row r="22058" spans="2:2">
      <c r="B22058" s="202"/>
    </row>
    <row r="22059" spans="2:2">
      <c r="B22059" s="202"/>
    </row>
    <row r="22060" spans="2:2">
      <c r="B22060" s="202"/>
    </row>
    <row r="22061" spans="2:2">
      <c r="B22061" s="202"/>
    </row>
    <row r="22062" spans="2:2">
      <c r="B22062" s="202"/>
    </row>
    <row r="22063" spans="2:2">
      <c r="B22063" s="202"/>
    </row>
    <row r="22064" spans="2:2">
      <c r="B22064" s="202"/>
    </row>
    <row r="22065" spans="2:2">
      <c r="B22065" s="202"/>
    </row>
    <row r="22066" spans="2:2">
      <c r="B22066" s="202"/>
    </row>
    <row r="22067" spans="2:2">
      <c r="B22067" s="202"/>
    </row>
    <row r="22068" spans="2:2">
      <c r="B22068" s="202"/>
    </row>
    <row r="22069" spans="2:2">
      <c r="B22069" s="202"/>
    </row>
    <row r="22070" spans="2:2">
      <c r="B22070" s="202"/>
    </row>
    <row r="22071" spans="2:2">
      <c r="B22071" s="202"/>
    </row>
    <row r="22072" spans="2:2">
      <c r="B22072" s="202"/>
    </row>
    <row r="22073" spans="2:2">
      <c r="B22073" s="202"/>
    </row>
    <row r="22074" spans="2:2">
      <c r="B22074" s="202"/>
    </row>
    <row r="22075" spans="2:2">
      <c r="B22075" s="202"/>
    </row>
    <row r="22076" spans="2:2">
      <c r="B22076" s="202"/>
    </row>
    <row r="22077" spans="2:2">
      <c r="B22077" s="202"/>
    </row>
    <row r="22078" spans="2:2">
      <c r="B22078" s="202"/>
    </row>
    <row r="22079" spans="2:2">
      <c r="B22079" s="202"/>
    </row>
    <row r="22080" spans="2:2">
      <c r="B22080" s="202"/>
    </row>
    <row r="22081" spans="2:2">
      <c r="B22081" s="202"/>
    </row>
    <row r="22082" spans="2:2">
      <c r="B22082" s="202"/>
    </row>
    <row r="22083" spans="2:2">
      <c r="B22083" s="202"/>
    </row>
    <row r="22084" spans="2:2">
      <c r="B22084" s="202"/>
    </row>
    <row r="22085" spans="2:2">
      <c r="B22085" s="202"/>
    </row>
    <row r="22086" spans="2:2">
      <c r="B22086" s="202"/>
    </row>
    <row r="22087" spans="2:2">
      <c r="B22087" s="202"/>
    </row>
    <row r="22088" spans="2:2">
      <c r="B22088" s="202"/>
    </row>
    <row r="22089" spans="2:2">
      <c r="B22089" s="202"/>
    </row>
    <row r="22090" spans="2:2">
      <c r="B22090" s="202"/>
    </row>
    <row r="22091" spans="2:2">
      <c r="B22091" s="202"/>
    </row>
    <row r="22092" spans="2:2">
      <c r="B22092" s="202"/>
    </row>
    <row r="22093" spans="2:2">
      <c r="B22093" s="202"/>
    </row>
    <row r="22094" spans="2:2">
      <c r="B22094" s="202"/>
    </row>
    <row r="22095" spans="2:2">
      <c r="B22095" s="202"/>
    </row>
    <row r="22096" spans="2:2">
      <c r="B22096" s="202"/>
    </row>
    <row r="22097" spans="2:2">
      <c r="B22097" s="202"/>
    </row>
    <row r="22098" spans="2:2">
      <c r="B22098" s="202"/>
    </row>
    <row r="22099" spans="2:2">
      <c r="B22099" s="202"/>
    </row>
    <row r="22100" spans="2:2">
      <c r="B22100" s="202"/>
    </row>
    <row r="22101" spans="2:2">
      <c r="B22101" s="202"/>
    </row>
    <row r="22102" spans="2:2">
      <c r="B22102" s="202"/>
    </row>
    <row r="22103" spans="2:2">
      <c r="B22103" s="202"/>
    </row>
    <row r="22104" spans="2:2">
      <c r="B22104" s="202"/>
    </row>
    <row r="22105" spans="2:2">
      <c r="B22105" s="202"/>
    </row>
    <row r="22106" spans="2:2">
      <c r="B22106" s="202"/>
    </row>
    <row r="22107" spans="2:2">
      <c r="B22107" s="202"/>
    </row>
    <row r="22108" spans="2:2">
      <c r="B22108" s="202"/>
    </row>
    <row r="22109" spans="2:2">
      <c r="B22109" s="202"/>
    </row>
    <row r="22110" spans="2:2">
      <c r="B22110" s="202"/>
    </row>
    <row r="22111" spans="2:2">
      <c r="B22111" s="202"/>
    </row>
    <row r="22112" spans="2:2">
      <c r="B22112" s="202"/>
    </row>
    <row r="22113" spans="2:2">
      <c r="B22113" s="202"/>
    </row>
    <row r="22114" spans="2:2">
      <c r="B22114" s="202"/>
    </row>
    <row r="22115" spans="2:2">
      <c r="B22115" s="202"/>
    </row>
    <row r="22116" spans="2:2">
      <c r="B22116" s="202"/>
    </row>
    <row r="22117" spans="2:2">
      <c r="B22117" s="202"/>
    </row>
    <row r="22118" spans="2:2">
      <c r="B22118" s="202"/>
    </row>
    <row r="22119" spans="2:2">
      <c r="B22119" s="202"/>
    </row>
    <row r="22120" spans="2:2">
      <c r="B22120" s="202"/>
    </row>
    <row r="22121" spans="2:2">
      <c r="B22121" s="202"/>
    </row>
    <row r="22122" spans="2:2">
      <c r="B22122" s="202"/>
    </row>
    <row r="22123" spans="2:2">
      <c r="B22123" s="202"/>
    </row>
    <row r="22124" spans="2:2">
      <c r="B22124" s="202"/>
    </row>
    <row r="22125" spans="2:2">
      <c r="B22125" s="202"/>
    </row>
    <row r="22126" spans="2:2">
      <c r="B22126" s="202"/>
    </row>
    <row r="22127" spans="2:2">
      <c r="B22127" s="202"/>
    </row>
    <row r="22128" spans="2:2">
      <c r="B22128" s="202"/>
    </row>
    <row r="22129" spans="2:2">
      <c r="B22129" s="202"/>
    </row>
    <row r="22130" spans="2:2">
      <c r="B22130" s="202"/>
    </row>
    <row r="22131" spans="2:2">
      <c r="B22131" s="202"/>
    </row>
    <row r="22132" spans="2:2">
      <c r="B22132" s="202"/>
    </row>
    <row r="22133" spans="2:2">
      <c r="B22133" s="202"/>
    </row>
    <row r="22134" spans="2:2">
      <c r="B22134" s="202"/>
    </row>
    <row r="22135" spans="2:2">
      <c r="B22135" s="202"/>
    </row>
    <row r="22136" spans="2:2">
      <c r="B22136" s="202"/>
    </row>
    <row r="22137" spans="2:2">
      <c r="B22137" s="202"/>
    </row>
    <row r="22138" spans="2:2">
      <c r="B22138" s="202"/>
    </row>
    <row r="22139" spans="2:2">
      <c r="B22139" s="202"/>
    </row>
    <row r="22140" spans="2:2">
      <c r="B22140" s="202"/>
    </row>
    <row r="22141" spans="2:2">
      <c r="B22141" s="202"/>
    </row>
    <row r="22142" spans="2:2">
      <c r="B22142" s="202"/>
    </row>
    <row r="22143" spans="2:2">
      <c r="B22143" s="202"/>
    </row>
    <row r="22144" spans="2:2">
      <c r="B22144" s="202"/>
    </row>
    <row r="22145" spans="2:2">
      <c r="B22145" s="202"/>
    </row>
    <row r="22146" spans="2:2">
      <c r="B22146" s="202"/>
    </row>
    <row r="22147" spans="2:2">
      <c r="B22147" s="202"/>
    </row>
    <row r="22148" spans="2:2">
      <c r="B22148" s="202"/>
    </row>
    <row r="22149" spans="2:2">
      <c r="B22149" s="202"/>
    </row>
    <row r="22150" spans="2:2">
      <c r="B22150" s="202"/>
    </row>
    <row r="22151" spans="2:2">
      <c r="B22151" s="202"/>
    </row>
    <row r="22152" spans="2:2">
      <c r="B22152" s="202"/>
    </row>
    <row r="22153" spans="2:2">
      <c r="B22153" s="202"/>
    </row>
    <row r="22154" spans="2:2">
      <c r="B22154" s="202"/>
    </row>
    <row r="22155" spans="2:2">
      <c r="B22155" s="202"/>
    </row>
    <row r="22156" spans="2:2">
      <c r="B22156" s="202"/>
    </row>
    <row r="22157" spans="2:2">
      <c r="B22157" s="202"/>
    </row>
    <row r="22158" spans="2:2">
      <c r="B22158" s="202"/>
    </row>
    <row r="22159" spans="2:2">
      <c r="B22159" s="202"/>
    </row>
    <row r="22160" spans="2:2">
      <c r="B22160" s="202"/>
    </row>
    <row r="22161" spans="2:2">
      <c r="B22161" s="202"/>
    </row>
    <row r="22162" spans="2:2">
      <c r="B22162" s="202"/>
    </row>
    <row r="22163" spans="2:2">
      <c r="B22163" s="202"/>
    </row>
    <row r="22164" spans="2:2">
      <c r="B22164" s="202"/>
    </row>
    <row r="22165" spans="2:2">
      <c r="B22165" s="202"/>
    </row>
    <row r="22166" spans="2:2">
      <c r="B22166" s="202"/>
    </row>
    <row r="22167" spans="2:2">
      <c r="B22167" s="202"/>
    </row>
    <row r="22168" spans="2:2">
      <c r="B22168" s="202"/>
    </row>
    <row r="22169" spans="2:2">
      <c r="B22169" s="202"/>
    </row>
    <row r="22170" spans="2:2">
      <c r="B22170" s="202"/>
    </row>
    <row r="22171" spans="2:2">
      <c r="B22171" s="202"/>
    </row>
    <row r="22172" spans="2:2">
      <c r="B22172" s="202"/>
    </row>
    <row r="22173" spans="2:2">
      <c r="B22173" s="202"/>
    </row>
    <row r="22174" spans="2:2">
      <c r="B22174" s="202"/>
    </row>
    <row r="22175" spans="2:2">
      <c r="B22175" s="202"/>
    </row>
    <row r="22176" spans="2:2">
      <c r="B22176" s="202"/>
    </row>
    <row r="22177" spans="2:2">
      <c r="B22177" s="202"/>
    </row>
    <row r="22178" spans="2:2">
      <c r="B22178" s="202"/>
    </row>
    <row r="22179" spans="2:2">
      <c r="B22179" s="202"/>
    </row>
    <row r="22180" spans="2:2">
      <c r="B22180" s="202"/>
    </row>
    <row r="22181" spans="2:2">
      <c r="B22181" s="202"/>
    </row>
    <row r="22182" spans="2:2">
      <c r="B22182" s="202"/>
    </row>
    <row r="22183" spans="2:2">
      <c r="B22183" s="202"/>
    </row>
    <row r="22184" spans="2:2">
      <c r="B22184" s="202"/>
    </row>
    <row r="22185" spans="2:2">
      <c r="B22185" s="202"/>
    </row>
    <row r="22186" spans="2:2">
      <c r="B22186" s="202"/>
    </row>
    <row r="22187" spans="2:2">
      <c r="B22187" s="202"/>
    </row>
    <row r="22188" spans="2:2">
      <c r="B22188" s="202"/>
    </row>
    <row r="22189" spans="2:2">
      <c r="B22189" s="202"/>
    </row>
    <row r="22190" spans="2:2">
      <c r="B22190" s="202"/>
    </row>
    <row r="22191" spans="2:2">
      <c r="B22191" s="202"/>
    </row>
    <row r="22192" spans="2:2">
      <c r="B22192" s="202"/>
    </row>
    <row r="22193" spans="2:2">
      <c r="B22193" s="202"/>
    </row>
    <row r="22194" spans="2:2">
      <c r="B22194" s="202"/>
    </row>
    <row r="22195" spans="2:2">
      <c r="B22195" s="202"/>
    </row>
    <row r="22196" spans="2:2">
      <c r="B22196" s="202"/>
    </row>
    <row r="22197" spans="2:2">
      <c r="B22197" s="202"/>
    </row>
    <row r="22198" spans="2:2">
      <c r="B22198" s="202"/>
    </row>
    <row r="22199" spans="2:2">
      <c r="B22199" s="202"/>
    </row>
    <row r="22200" spans="2:2">
      <c r="B22200" s="202"/>
    </row>
    <row r="22201" spans="2:2">
      <c r="B22201" s="202"/>
    </row>
    <row r="22202" spans="2:2">
      <c r="B22202" s="202"/>
    </row>
    <row r="22203" spans="2:2">
      <c r="B22203" s="202"/>
    </row>
    <row r="22204" spans="2:2">
      <c r="B22204" s="202"/>
    </row>
    <row r="22205" spans="2:2">
      <c r="B22205" s="202"/>
    </row>
    <row r="22206" spans="2:2">
      <c r="B22206" s="202"/>
    </row>
    <row r="22207" spans="2:2">
      <c r="B22207" s="202"/>
    </row>
    <row r="22208" spans="2:2">
      <c r="B22208" s="202"/>
    </row>
    <row r="22209" spans="2:2">
      <c r="B22209" s="202"/>
    </row>
    <row r="22210" spans="2:2">
      <c r="B22210" s="202"/>
    </row>
    <row r="22211" spans="2:2">
      <c r="B22211" s="202"/>
    </row>
    <row r="22212" spans="2:2">
      <c r="B22212" s="202"/>
    </row>
    <row r="22213" spans="2:2">
      <c r="B22213" s="202"/>
    </row>
    <row r="22214" spans="2:2">
      <c r="B22214" s="202"/>
    </row>
    <row r="22215" spans="2:2">
      <c r="B22215" s="202"/>
    </row>
    <row r="22216" spans="2:2">
      <c r="B22216" s="202"/>
    </row>
    <row r="22217" spans="2:2">
      <c r="B22217" s="202"/>
    </row>
    <row r="22218" spans="2:2">
      <c r="B22218" s="202"/>
    </row>
    <row r="22219" spans="2:2">
      <c r="B22219" s="202"/>
    </row>
    <row r="22220" spans="2:2">
      <c r="B22220" s="202"/>
    </row>
    <row r="22221" spans="2:2">
      <c r="B22221" s="202"/>
    </row>
    <row r="22222" spans="2:2">
      <c r="B22222" s="202"/>
    </row>
    <row r="22223" spans="2:2">
      <c r="B22223" s="202"/>
    </row>
    <row r="22224" spans="2:2">
      <c r="B22224" s="202"/>
    </row>
    <row r="22225" spans="2:2">
      <c r="B22225" s="202"/>
    </row>
    <row r="22226" spans="2:2">
      <c r="B22226" s="202"/>
    </row>
    <row r="22227" spans="2:2">
      <c r="B22227" s="202"/>
    </row>
    <row r="22228" spans="2:2">
      <c r="B22228" s="202"/>
    </row>
    <row r="22229" spans="2:2">
      <c r="B22229" s="202"/>
    </row>
    <row r="22230" spans="2:2">
      <c r="B22230" s="202"/>
    </row>
    <row r="22231" spans="2:2">
      <c r="B22231" s="202"/>
    </row>
    <row r="22232" spans="2:2">
      <c r="B22232" s="202"/>
    </row>
    <row r="22233" spans="2:2">
      <c r="B22233" s="202"/>
    </row>
    <row r="22234" spans="2:2">
      <c r="B22234" s="202"/>
    </row>
    <row r="22235" spans="2:2">
      <c r="B22235" s="202"/>
    </row>
    <row r="22236" spans="2:2">
      <c r="B22236" s="202"/>
    </row>
    <row r="22237" spans="2:2">
      <c r="B22237" s="202"/>
    </row>
    <row r="22238" spans="2:2">
      <c r="B22238" s="202"/>
    </row>
    <row r="22239" spans="2:2">
      <c r="B22239" s="202"/>
    </row>
    <row r="22240" spans="2:2">
      <c r="B22240" s="202"/>
    </row>
    <row r="22241" spans="2:2">
      <c r="B22241" s="202"/>
    </row>
    <row r="22242" spans="2:2">
      <c r="B22242" s="202"/>
    </row>
    <row r="22243" spans="2:2">
      <c r="B22243" s="202"/>
    </row>
    <row r="22244" spans="2:2">
      <c r="B22244" s="202"/>
    </row>
    <row r="22245" spans="2:2">
      <c r="B22245" s="202"/>
    </row>
    <row r="22246" spans="2:2">
      <c r="B22246" s="202"/>
    </row>
    <row r="22247" spans="2:2">
      <c r="B22247" s="202"/>
    </row>
    <row r="22248" spans="2:2">
      <c r="B22248" s="202"/>
    </row>
    <row r="22249" spans="2:2">
      <c r="B22249" s="202"/>
    </row>
    <row r="22250" spans="2:2">
      <c r="B22250" s="202"/>
    </row>
    <row r="22251" spans="2:2">
      <c r="B22251" s="202"/>
    </row>
    <row r="22252" spans="2:2">
      <c r="B22252" s="202"/>
    </row>
    <row r="22253" spans="2:2">
      <c r="B22253" s="202"/>
    </row>
    <row r="22254" spans="2:2">
      <c r="B22254" s="202"/>
    </row>
    <row r="22255" spans="2:2">
      <c r="B22255" s="202"/>
    </row>
    <row r="22256" spans="2:2">
      <c r="B22256" s="202"/>
    </row>
    <row r="22257" spans="2:2">
      <c r="B22257" s="202"/>
    </row>
    <row r="22258" spans="2:2">
      <c r="B22258" s="202"/>
    </row>
    <row r="22259" spans="2:2">
      <c r="B22259" s="202"/>
    </row>
    <row r="22260" spans="2:2">
      <c r="B22260" s="202"/>
    </row>
    <row r="22261" spans="2:2">
      <c r="B22261" s="202"/>
    </row>
    <row r="22262" spans="2:2">
      <c r="B22262" s="202"/>
    </row>
    <row r="22263" spans="2:2">
      <c r="B22263" s="202"/>
    </row>
    <row r="22264" spans="2:2">
      <c r="B22264" s="202"/>
    </row>
    <row r="22265" spans="2:2">
      <c r="B22265" s="202"/>
    </row>
    <row r="22266" spans="2:2">
      <c r="B22266" s="202"/>
    </row>
    <row r="22267" spans="2:2">
      <c r="B22267" s="202"/>
    </row>
    <row r="22268" spans="2:2">
      <c r="B22268" s="202"/>
    </row>
    <row r="22269" spans="2:2">
      <c r="B22269" s="202"/>
    </row>
    <row r="22270" spans="2:2">
      <c r="B22270" s="202"/>
    </row>
    <row r="22271" spans="2:2">
      <c r="B22271" s="202"/>
    </row>
    <row r="22272" spans="2:2">
      <c r="B22272" s="202"/>
    </row>
    <row r="22273" spans="2:2">
      <c r="B22273" s="202"/>
    </row>
    <row r="22274" spans="2:2">
      <c r="B22274" s="202"/>
    </row>
    <row r="22275" spans="2:2">
      <c r="B22275" s="202"/>
    </row>
    <row r="22276" spans="2:2">
      <c r="B22276" s="202"/>
    </row>
    <row r="22277" spans="2:2">
      <c r="B22277" s="202"/>
    </row>
    <row r="22278" spans="2:2">
      <c r="B22278" s="202"/>
    </row>
    <row r="22279" spans="2:2">
      <c r="B22279" s="202"/>
    </row>
    <row r="22280" spans="2:2">
      <c r="B22280" s="202"/>
    </row>
    <row r="22281" spans="2:2">
      <c r="B22281" s="202"/>
    </row>
    <row r="22282" spans="2:2">
      <c r="B22282" s="202"/>
    </row>
    <row r="22283" spans="2:2">
      <c r="B22283" s="202"/>
    </row>
    <row r="22284" spans="2:2">
      <c r="B22284" s="202"/>
    </row>
    <row r="22285" spans="2:2">
      <c r="B22285" s="202"/>
    </row>
    <row r="22286" spans="2:2">
      <c r="B22286" s="202"/>
    </row>
    <row r="22287" spans="2:2">
      <c r="B22287" s="202"/>
    </row>
    <row r="22288" spans="2:2">
      <c r="B22288" s="202"/>
    </row>
    <row r="22289" spans="2:2">
      <c r="B22289" s="202"/>
    </row>
    <row r="22290" spans="2:2">
      <c r="B22290" s="202"/>
    </row>
    <row r="22291" spans="2:2">
      <c r="B22291" s="202"/>
    </row>
    <row r="22292" spans="2:2">
      <c r="B22292" s="202"/>
    </row>
    <row r="22293" spans="2:2">
      <c r="B22293" s="202"/>
    </row>
    <row r="22294" spans="2:2">
      <c r="B22294" s="202"/>
    </row>
    <row r="22295" spans="2:2">
      <c r="B22295" s="202"/>
    </row>
    <row r="22296" spans="2:2">
      <c r="B22296" s="202"/>
    </row>
    <row r="22297" spans="2:2">
      <c r="B22297" s="202"/>
    </row>
    <row r="22298" spans="2:2">
      <c r="B22298" s="202"/>
    </row>
    <row r="22299" spans="2:2">
      <c r="B22299" s="202"/>
    </row>
    <row r="22300" spans="2:2">
      <c r="B22300" s="202"/>
    </row>
    <row r="22301" spans="2:2">
      <c r="B22301" s="202"/>
    </row>
    <row r="22302" spans="2:2">
      <c r="B22302" s="202"/>
    </row>
    <row r="22303" spans="2:2">
      <c r="B22303" s="202"/>
    </row>
    <row r="22304" spans="2:2">
      <c r="B22304" s="202"/>
    </row>
    <row r="22305" spans="2:2">
      <c r="B22305" s="202"/>
    </row>
    <row r="22306" spans="2:2">
      <c r="B22306" s="202"/>
    </row>
    <row r="22307" spans="2:2">
      <c r="B22307" s="202"/>
    </row>
    <row r="22308" spans="2:2">
      <c r="B22308" s="202"/>
    </row>
    <row r="22309" spans="2:2">
      <c r="B22309" s="202"/>
    </row>
    <row r="22310" spans="2:2">
      <c r="B22310" s="202"/>
    </row>
    <row r="22311" spans="2:2">
      <c r="B22311" s="202"/>
    </row>
    <row r="22312" spans="2:2">
      <c r="B22312" s="202"/>
    </row>
    <row r="22313" spans="2:2">
      <c r="B22313" s="202"/>
    </row>
    <row r="22314" spans="2:2">
      <c r="B22314" s="202"/>
    </row>
    <row r="22315" spans="2:2">
      <c r="B22315" s="202"/>
    </row>
    <row r="22316" spans="2:2">
      <c r="B22316" s="202"/>
    </row>
    <row r="22317" spans="2:2">
      <c r="B22317" s="202"/>
    </row>
    <row r="22318" spans="2:2">
      <c r="B22318" s="202"/>
    </row>
    <row r="22319" spans="2:2">
      <c r="B22319" s="202"/>
    </row>
    <row r="22320" spans="2:2">
      <c r="B22320" s="202"/>
    </row>
    <row r="22321" spans="2:2">
      <c r="B22321" s="202"/>
    </row>
    <row r="22322" spans="2:2">
      <c r="B22322" s="202"/>
    </row>
    <row r="22323" spans="2:2">
      <c r="B22323" s="202"/>
    </row>
    <row r="22324" spans="2:2">
      <c r="B22324" s="202"/>
    </row>
    <row r="22325" spans="2:2">
      <c r="B22325" s="202"/>
    </row>
    <row r="22326" spans="2:2">
      <c r="B22326" s="202"/>
    </row>
    <row r="22327" spans="2:2">
      <c r="B22327" s="202"/>
    </row>
    <row r="22328" spans="2:2">
      <c r="B22328" s="202"/>
    </row>
    <row r="22329" spans="2:2">
      <c r="B22329" s="202"/>
    </row>
    <row r="22330" spans="2:2">
      <c r="B22330" s="202"/>
    </row>
    <row r="22331" spans="2:2">
      <c r="B22331" s="202"/>
    </row>
    <row r="22332" spans="2:2">
      <c r="B22332" s="202"/>
    </row>
    <row r="22333" spans="2:2">
      <c r="B22333" s="202"/>
    </row>
    <row r="22334" spans="2:2">
      <c r="B22334" s="202"/>
    </row>
    <row r="22335" spans="2:2">
      <c r="B22335" s="202"/>
    </row>
    <row r="22336" spans="2:2">
      <c r="B22336" s="202"/>
    </row>
    <row r="22337" spans="2:2">
      <c r="B22337" s="202"/>
    </row>
    <row r="22338" spans="2:2">
      <c r="B22338" s="202"/>
    </row>
    <row r="22339" spans="2:2">
      <c r="B22339" s="202"/>
    </row>
    <row r="22340" spans="2:2">
      <c r="B22340" s="202"/>
    </row>
    <row r="22341" spans="2:2">
      <c r="B22341" s="202"/>
    </row>
    <row r="22342" spans="2:2">
      <c r="B22342" s="202"/>
    </row>
    <row r="22343" spans="2:2">
      <c r="B22343" s="202"/>
    </row>
    <row r="22344" spans="2:2">
      <c r="B22344" s="202"/>
    </row>
    <row r="22345" spans="2:2">
      <c r="B22345" s="202"/>
    </row>
    <row r="22346" spans="2:2">
      <c r="B22346" s="202"/>
    </row>
    <row r="22347" spans="2:2">
      <c r="B22347" s="202"/>
    </row>
    <row r="22348" spans="2:2">
      <c r="B22348" s="202"/>
    </row>
    <row r="22349" spans="2:2">
      <c r="B22349" s="202"/>
    </row>
    <row r="22350" spans="2:2">
      <c r="B22350" s="202"/>
    </row>
    <row r="22351" spans="2:2">
      <c r="B22351" s="202"/>
    </row>
    <row r="22352" spans="2:2">
      <c r="B22352" s="202"/>
    </row>
    <row r="22353" spans="2:2">
      <c r="B22353" s="202"/>
    </row>
    <row r="22354" spans="2:2">
      <c r="B22354" s="202"/>
    </row>
    <row r="22355" spans="2:2">
      <c r="B22355" s="202"/>
    </row>
    <row r="22356" spans="2:2">
      <c r="B22356" s="202"/>
    </row>
    <row r="22357" spans="2:2">
      <c r="B22357" s="202"/>
    </row>
    <row r="22358" spans="2:2">
      <c r="B22358" s="202"/>
    </row>
    <row r="22359" spans="2:2">
      <c r="B22359" s="202"/>
    </row>
    <row r="22360" spans="2:2">
      <c r="B22360" s="202"/>
    </row>
    <row r="22361" spans="2:2">
      <c r="B22361" s="202"/>
    </row>
    <row r="22362" spans="2:2">
      <c r="B22362" s="202"/>
    </row>
    <row r="22363" spans="2:2">
      <c r="B22363" s="202"/>
    </row>
    <row r="22364" spans="2:2">
      <c r="B22364" s="202"/>
    </row>
    <row r="22365" spans="2:2">
      <c r="B22365" s="202"/>
    </row>
    <row r="22366" spans="2:2">
      <c r="B22366" s="202"/>
    </row>
    <row r="22367" spans="2:2">
      <c r="B22367" s="202"/>
    </row>
    <row r="22368" spans="2:2">
      <c r="B22368" s="202"/>
    </row>
    <row r="22369" spans="2:2">
      <c r="B22369" s="202"/>
    </row>
    <row r="22370" spans="2:2">
      <c r="B22370" s="202"/>
    </row>
    <row r="22371" spans="2:2">
      <c r="B22371" s="202"/>
    </row>
    <row r="22372" spans="2:2">
      <c r="B22372" s="202"/>
    </row>
    <row r="22373" spans="2:2">
      <c r="B22373" s="202"/>
    </row>
    <row r="22374" spans="2:2">
      <c r="B22374" s="202"/>
    </row>
    <row r="22375" spans="2:2">
      <c r="B22375" s="202"/>
    </row>
    <row r="22376" spans="2:2">
      <c r="B22376" s="202"/>
    </row>
    <row r="22377" spans="2:2">
      <c r="B22377" s="202"/>
    </row>
    <row r="22378" spans="2:2">
      <c r="B22378" s="202"/>
    </row>
    <row r="22379" spans="2:2">
      <c r="B22379" s="202"/>
    </row>
    <row r="22380" spans="2:2">
      <c r="B22380" s="202"/>
    </row>
    <row r="22381" spans="2:2">
      <c r="B22381" s="202"/>
    </row>
    <row r="22382" spans="2:2">
      <c r="B22382" s="202"/>
    </row>
    <row r="22383" spans="2:2">
      <c r="B22383" s="202"/>
    </row>
    <row r="22384" spans="2:2">
      <c r="B22384" s="202"/>
    </row>
    <row r="22385" spans="2:2">
      <c r="B22385" s="202"/>
    </row>
    <row r="22386" spans="2:2">
      <c r="B22386" s="202"/>
    </row>
    <row r="22387" spans="2:2">
      <c r="B22387" s="202"/>
    </row>
    <row r="22388" spans="2:2">
      <c r="B22388" s="202"/>
    </row>
    <row r="22389" spans="2:2">
      <c r="B22389" s="202"/>
    </row>
    <row r="22390" spans="2:2">
      <c r="B22390" s="202"/>
    </row>
    <row r="22391" spans="2:2">
      <c r="B22391" s="202"/>
    </row>
    <row r="22392" spans="2:2">
      <c r="B22392" s="202"/>
    </row>
    <row r="22393" spans="2:2">
      <c r="B22393" s="202"/>
    </row>
    <row r="22394" spans="2:2">
      <c r="B22394" s="202"/>
    </row>
    <row r="22395" spans="2:2">
      <c r="B22395" s="202"/>
    </row>
    <row r="22396" spans="2:2">
      <c r="B22396" s="202"/>
    </row>
    <row r="22397" spans="2:2">
      <c r="B22397" s="202"/>
    </row>
    <row r="22398" spans="2:2">
      <c r="B22398" s="202"/>
    </row>
    <row r="22399" spans="2:2">
      <c r="B22399" s="202"/>
    </row>
    <row r="22400" spans="2:2">
      <c r="B22400" s="202"/>
    </row>
    <row r="22401" spans="2:2">
      <c r="B22401" s="202"/>
    </row>
    <row r="22402" spans="2:2">
      <c r="B22402" s="202"/>
    </row>
    <row r="22403" spans="2:2">
      <c r="B22403" s="202"/>
    </row>
    <row r="22404" spans="2:2">
      <c r="B22404" s="202"/>
    </row>
    <row r="22405" spans="2:2">
      <c r="B22405" s="202"/>
    </row>
    <row r="22406" spans="2:2">
      <c r="B22406" s="202"/>
    </row>
    <row r="22407" spans="2:2">
      <c r="B22407" s="202"/>
    </row>
    <row r="22408" spans="2:2">
      <c r="B22408" s="202"/>
    </row>
    <row r="22409" spans="2:2">
      <c r="B22409" s="202"/>
    </row>
    <row r="22410" spans="2:2">
      <c r="B22410" s="202"/>
    </row>
    <row r="22411" spans="2:2">
      <c r="B22411" s="202"/>
    </row>
    <row r="22412" spans="2:2">
      <c r="B22412" s="202"/>
    </row>
    <row r="22413" spans="2:2">
      <c r="B22413" s="202"/>
    </row>
    <row r="22414" spans="2:2">
      <c r="B22414" s="202"/>
    </row>
    <row r="22415" spans="2:2">
      <c r="B22415" s="202"/>
    </row>
    <row r="22416" spans="2:2">
      <c r="B22416" s="202"/>
    </row>
    <row r="22417" spans="2:2">
      <c r="B22417" s="202"/>
    </row>
    <row r="22418" spans="2:2">
      <c r="B22418" s="202"/>
    </row>
    <row r="22419" spans="2:2">
      <c r="B22419" s="202"/>
    </row>
    <row r="22420" spans="2:2">
      <c r="B22420" s="202"/>
    </row>
    <row r="22421" spans="2:2">
      <c r="B22421" s="202"/>
    </row>
    <row r="22422" spans="2:2">
      <c r="B22422" s="202"/>
    </row>
    <row r="22423" spans="2:2">
      <c r="B22423" s="202"/>
    </row>
    <row r="22424" spans="2:2">
      <c r="B22424" s="202"/>
    </row>
    <row r="22425" spans="2:2">
      <c r="B22425" s="202"/>
    </row>
    <row r="22426" spans="2:2">
      <c r="B22426" s="202"/>
    </row>
    <row r="22427" spans="2:2">
      <c r="B22427" s="202"/>
    </row>
    <row r="22428" spans="2:2">
      <c r="B22428" s="202"/>
    </row>
    <row r="22429" spans="2:2">
      <c r="B22429" s="202"/>
    </row>
    <row r="22430" spans="2:2">
      <c r="B22430" s="202"/>
    </row>
    <row r="22431" spans="2:2">
      <c r="B22431" s="202"/>
    </row>
    <row r="22432" spans="2:2">
      <c r="B22432" s="202"/>
    </row>
    <row r="22433" spans="2:2">
      <c r="B22433" s="202"/>
    </row>
    <row r="22434" spans="2:2">
      <c r="B22434" s="202"/>
    </row>
    <row r="22435" spans="2:2">
      <c r="B22435" s="202"/>
    </row>
    <row r="22436" spans="2:2">
      <c r="B22436" s="202"/>
    </row>
    <row r="22437" spans="2:2">
      <c r="B22437" s="202"/>
    </row>
    <row r="22438" spans="2:2">
      <c r="B22438" s="202"/>
    </row>
    <row r="22439" spans="2:2">
      <c r="B22439" s="202"/>
    </row>
    <row r="22440" spans="2:2">
      <c r="B22440" s="202"/>
    </row>
    <row r="22441" spans="2:2">
      <c r="B22441" s="202"/>
    </row>
    <row r="22442" spans="2:2">
      <c r="B22442" s="202"/>
    </row>
    <row r="22443" spans="2:2">
      <c r="B22443" s="202"/>
    </row>
    <row r="22444" spans="2:2">
      <c r="B22444" s="202"/>
    </row>
    <row r="22445" spans="2:2">
      <c r="B22445" s="202"/>
    </row>
    <row r="22446" spans="2:2">
      <c r="B22446" s="202"/>
    </row>
    <row r="22447" spans="2:2">
      <c r="B22447" s="202"/>
    </row>
    <row r="22448" spans="2:2">
      <c r="B22448" s="202"/>
    </row>
    <row r="22449" spans="2:2">
      <c r="B22449" s="202"/>
    </row>
    <row r="22450" spans="2:2">
      <c r="B22450" s="202"/>
    </row>
    <row r="22451" spans="2:2">
      <c r="B22451" s="202"/>
    </row>
    <row r="22452" spans="2:2">
      <c r="B22452" s="202"/>
    </row>
    <row r="22453" spans="2:2">
      <c r="B22453" s="202"/>
    </row>
    <row r="22454" spans="2:2">
      <c r="B22454" s="202"/>
    </row>
    <row r="22455" spans="2:2">
      <c r="B22455" s="202"/>
    </row>
    <row r="22456" spans="2:2">
      <c r="B22456" s="202"/>
    </row>
    <row r="22457" spans="2:2">
      <c r="B22457" s="202"/>
    </row>
    <row r="22458" spans="2:2">
      <c r="B22458" s="202"/>
    </row>
    <row r="22459" spans="2:2">
      <c r="B22459" s="202"/>
    </row>
    <row r="22460" spans="2:2">
      <c r="B22460" s="202"/>
    </row>
    <row r="22461" spans="2:2">
      <c r="B22461" s="202"/>
    </row>
    <row r="22462" spans="2:2">
      <c r="B22462" s="202"/>
    </row>
    <row r="22463" spans="2:2">
      <c r="B22463" s="202"/>
    </row>
    <row r="22464" spans="2:2">
      <c r="B22464" s="202"/>
    </row>
    <row r="22465" spans="2:2">
      <c r="B22465" s="202"/>
    </row>
    <row r="22466" spans="2:2">
      <c r="B22466" s="202"/>
    </row>
    <row r="22467" spans="2:2">
      <c r="B22467" s="202"/>
    </row>
    <row r="22468" spans="2:2">
      <c r="B22468" s="202"/>
    </row>
    <row r="22469" spans="2:2">
      <c r="B22469" s="202"/>
    </row>
    <row r="22470" spans="2:2">
      <c r="B22470" s="202"/>
    </row>
    <row r="22471" spans="2:2">
      <c r="B22471" s="202"/>
    </row>
    <row r="22472" spans="2:2">
      <c r="B22472" s="202"/>
    </row>
    <row r="22473" spans="2:2">
      <c r="B22473" s="202"/>
    </row>
    <row r="22474" spans="2:2">
      <c r="B22474" s="202"/>
    </row>
    <row r="22475" spans="2:2">
      <c r="B22475" s="202"/>
    </row>
    <row r="22476" spans="2:2">
      <c r="B22476" s="202"/>
    </row>
    <row r="22477" spans="2:2">
      <c r="B22477" s="202"/>
    </row>
    <row r="22478" spans="2:2">
      <c r="B22478" s="202"/>
    </row>
    <row r="22479" spans="2:2">
      <c r="B22479" s="202"/>
    </row>
    <row r="22480" spans="2:2">
      <c r="B22480" s="202"/>
    </row>
    <row r="22481" spans="2:2">
      <c r="B22481" s="202"/>
    </row>
    <row r="22482" spans="2:2">
      <c r="B22482" s="202"/>
    </row>
    <row r="22483" spans="2:2">
      <c r="B22483" s="202"/>
    </row>
    <row r="22484" spans="2:2">
      <c r="B22484" s="202"/>
    </row>
    <row r="22485" spans="2:2">
      <c r="B22485" s="202"/>
    </row>
    <row r="22486" spans="2:2">
      <c r="B22486" s="202"/>
    </row>
    <row r="22487" spans="2:2">
      <c r="B22487" s="202"/>
    </row>
    <row r="22488" spans="2:2">
      <c r="B22488" s="202"/>
    </row>
    <row r="22489" spans="2:2">
      <c r="B22489" s="202"/>
    </row>
    <row r="22490" spans="2:2">
      <c r="B22490" s="202"/>
    </row>
    <row r="22491" spans="2:2">
      <c r="B22491" s="202"/>
    </row>
    <row r="22492" spans="2:2">
      <c r="B22492" s="202"/>
    </row>
    <row r="22493" spans="2:2">
      <c r="B22493" s="202"/>
    </row>
    <row r="22494" spans="2:2">
      <c r="B22494" s="202"/>
    </row>
    <row r="22495" spans="2:2">
      <c r="B22495" s="202"/>
    </row>
    <row r="22496" spans="2:2">
      <c r="B22496" s="202"/>
    </row>
    <row r="22497" spans="2:2">
      <c r="B22497" s="202"/>
    </row>
    <row r="22498" spans="2:2">
      <c r="B22498" s="202"/>
    </row>
    <row r="22499" spans="2:2">
      <c r="B22499" s="202"/>
    </row>
    <row r="22500" spans="2:2">
      <c r="B22500" s="202"/>
    </row>
    <row r="22501" spans="2:2">
      <c r="B22501" s="202"/>
    </row>
    <row r="22502" spans="2:2">
      <c r="B22502" s="202"/>
    </row>
    <row r="22503" spans="2:2">
      <c r="B22503" s="202"/>
    </row>
    <row r="22504" spans="2:2">
      <c r="B22504" s="202"/>
    </row>
    <row r="22505" spans="2:2">
      <c r="B22505" s="202"/>
    </row>
    <row r="22506" spans="2:2">
      <c r="B22506" s="202"/>
    </row>
    <row r="22507" spans="2:2">
      <c r="B22507" s="202"/>
    </row>
    <row r="22508" spans="2:2">
      <c r="B22508" s="202"/>
    </row>
    <row r="22509" spans="2:2">
      <c r="B22509" s="202"/>
    </row>
    <row r="22510" spans="2:2">
      <c r="B22510" s="202"/>
    </row>
    <row r="22511" spans="2:2">
      <c r="B22511" s="202"/>
    </row>
    <row r="22512" spans="2:2">
      <c r="B22512" s="202"/>
    </row>
    <row r="22513" spans="2:2">
      <c r="B22513" s="202"/>
    </row>
    <row r="22514" spans="2:2">
      <c r="B22514" s="202"/>
    </row>
    <row r="22515" spans="2:2">
      <c r="B22515" s="202"/>
    </row>
    <row r="22516" spans="2:2">
      <c r="B22516" s="202"/>
    </row>
    <row r="22517" spans="2:2">
      <c r="B22517" s="202"/>
    </row>
    <row r="22518" spans="2:2">
      <c r="B22518" s="202"/>
    </row>
    <row r="22519" spans="2:2">
      <c r="B22519" s="202"/>
    </row>
    <row r="22520" spans="2:2">
      <c r="B22520" s="202"/>
    </row>
    <row r="22521" spans="2:2">
      <c r="B22521" s="202"/>
    </row>
    <row r="22522" spans="2:2">
      <c r="B22522" s="202"/>
    </row>
    <row r="22523" spans="2:2">
      <c r="B22523" s="202"/>
    </row>
    <row r="22524" spans="2:2">
      <c r="B22524" s="202"/>
    </row>
    <row r="22525" spans="2:2">
      <c r="B22525" s="202"/>
    </row>
    <row r="22526" spans="2:2">
      <c r="B22526" s="202"/>
    </row>
    <row r="22527" spans="2:2">
      <c r="B22527" s="202"/>
    </row>
    <row r="22528" spans="2:2">
      <c r="B22528" s="202"/>
    </row>
    <row r="22529" spans="2:2">
      <c r="B22529" s="202"/>
    </row>
    <row r="22530" spans="2:2">
      <c r="B22530" s="202"/>
    </row>
    <row r="22531" spans="2:2">
      <c r="B22531" s="202"/>
    </row>
    <row r="22532" spans="2:2">
      <c r="B22532" s="202"/>
    </row>
    <row r="22533" spans="2:2">
      <c r="B22533" s="202"/>
    </row>
    <row r="22534" spans="2:2">
      <c r="B22534" s="202"/>
    </row>
    <row r="22535" spans="2:2">
      <c r="B22535" s="202"/>
    </row>
    <row r="22536" spans="2:2">
      <c r="B22536" s="202"/>
    </row>
    <row r="22537" spans="2:2">
      <c r="B22537" s="202"/>
    </row>
    <row r="22538" spans="2:2">
      <c r="B22538" s="202"/>
    </row>
    <row r="22539" spans="2:2">
      <c r="B22539" s="202"/>
    </row>
    <row r="22540" spans="2:2">
      <c r="B22540" s="202"/>
    </row>
    <row r="22541" spans="2:2">
      <c r="B22541" s="202"/>
    </row>
    <row r="22542" spans="2:2">
      <c r="B22542" s="202"/>
    </row>
    <row r="22543" spans="2:2">
      <c r="B22543" s="202"/>
    </row>
    <row r="22544" spans="2:2">
      <c r="B22544" s="202"/>
    </row>
    <row r="22545" spans="2:2">
      <c r="B22545" s="202"/>
    </row>
    <row r="22546" spans="2:2">
      <c r="B22546" s="202"/>
    </row>
    <row r="22547" spans="2:2">
      <c r="B22547" s="202"/>
    </row>
    <row r="22548" spans="2:2">
      <c r="B22548" s="202"/>
    </row>
    <row r="22549" spans="2:2">
      <c r="B22549" s="202"/>
    </row>
    <row r="22550" spans="2:2">
      <c r="B22550" s="202"/>
    </row>
    <row r="22551" spans="2:2">
      <c r="B22551" s="202"/>
    </row>
    <row r="22552" spans="2:2">
      <c r="B22552" s="202"/>
    </row>
    <row r="22553" spans="2:2">
      <c r="B22553" s="202"/>
    </row>
    <row r="22554" spans="2:2">
      <c r="B22554" s="202"/>
    </row>
    <row r="22555" spans="2:2">
      <c r="B22555" s="202"/>
    </row>
    <row r="22556" spans="2:2">
      <c r="B22556" s="202"/>
    </row>
    <row r="22557" spans="2:2">
      <c r="B22557" s="202"/>
    </row>
    <row r="22558" spans="2:2">
      <c r="B22558" s="202"/>
    </row>
    <row r="22559" spans="2:2">
      <c r="B22559" s="202"/>
    </row>
    <row r="22560" spans="2:2">
      <c r="B22560" s="202"/>
    </row>
    <row r="22561" spans="2:2">
      <c r="B22561" s="202"/>
    </row>
    <row r="22562" spans="2:2">
      <c r="B22562" s="202"/>
    </row>
    <row r="22563" spans="2:2">
      <c r="B22563" s="202"/>
    </row>
    <row r="22564" spans="2:2">
      <c r="B22564" s="202"/>
    </row>
    <row r="22565" spans="2:2">
      <c r="B22565" s="202"/>
    </row>
    <row r="22566" spans="2:2">
      <c r="B22566" s="202"/>
    </row>
    <row r="22567" spans="2:2">
      <c r="B22567" s="202"/>
    </row>
    <row r="22568" spans="2:2">
      <c r="B22568" s="202"/>
    </row>
    <row r="22569" spans="2:2">
      <c r="B22569" s="202"/>
    </row>
    <row r="22570" spans="2:2">
      <c r="B22570" s="202"/>
    </row>
    <row r="22571" spans="2:2">
      <c r="B22571" s="202"/>
    </row>
    <row r="22572" spans="2:2">
      <c r="B22572" s="202"/>
    </row>
    <row r="22573" spans="2:2">
      <c r="B22573" s="202"/>
    </row>
    <row r="22574" spans="2:2">
      <c r="B22574" s="202"/>
    </row>
    <row r="22575" spans="2:2">
      <c r="B22575" s="202"/>
    </row>
    <row r="22576" spans="2:2">
      <c r="B22576" s="202"/>
    </row>
    <row r="22577" spans="2:2">
      <c r="B22577" s="202"/>
    </row>
    <row r="22578" spans="2:2">
      <c r="B22578" s="202"/>
    </row>
    <row r="22579" spans="2:2">
      <c r="B22579" s="202"/>
    </row>
    <row r="22580" spans="2:2">
      <c r="B22580" s="202"/>
    </row>
    <row r="22581" spans="2:2">
      <c r="B22581" s="202"/>
    </row>
    <row r="22582" spans="2:2">
      <c r="B22582" s="202"/>
    </row>
    <row r="22583" spans="2:2">
      <c r="B22583" s="202"/>
    </row>
    <row r="22584" spans="2:2">
      <c r="B22584" s="202"/>
    </row>
    <row r="22585" spans="2:2">
      <c r="B22585" s="202"/>
    </row>
    <row r="22586" spans="2:2">
      <c r="B22586" s="202"/>
    </row>
    <row r="22587" spans="2:2">
      <c r="B22587" s="202"/>
    </row>
    <row r="22588" spans="2:2">
      <c r="B22588" s="202"/>
    </row>
    <row r="22589" spans="2:2">
      <c r="B22589" s="202"/>
    </row>
    <row r="22590" spans="2:2">
      <c r="B22590" s="202"/>
    </row>
    <row r="22591" spans="2:2">
      <c r="B22591" s="202"/>
    </row>
    <row r="22592" spans="2:2">
      <c r="B22592" s="202"/>
    </row>
    <row r="22593" spans="2:2">
      <c r="B22593" s="202"/>
    </row>
    <row r="22594" spans="2:2">
      <c r="B22594" s="202"/>
    </row>
    <row r="22595" spans="2:2">
      <c r="B22595" s="202"/>
    </row>
    <row r="22596" spans="2:2">
      <c r="B22596" s="202"/>
    </row>
    <row r="22597" spans="2:2">
      <c r="B22597" s="202"/>
    </row>
    <row r="22598" spans="2:2">
      <c r="B22598" s="202"/>
    </row>
    <row r="22599" spans="2:2">
      <c r="B22599" s="202"/>
    </row>
    <row r="22600" spans="2:2">
      <c r="B22600" s="202"/>
    </row>
    <row r="22601" spans="2:2">
      <c r="B22601" s="202"/>
    </row>
    <row r="22602" spans="2:2">
      <c r="B22602" s="202"/>
    </row>
    <row r="22603" spans="2:2">
      <c r="B22603" s="202"/>
    </row>
    <row r="22604" spans="2:2">
      <c r="B22604" s="202"/>
    </row>
    <row r="22605" spans="2:2">
      <c r="B22605" s="202"/>
    </row>
    <row r="22606" spans="2:2">
      <c r="B22606" s="202"/>
    </row>
    <row r="22607" spans="2:2">
      <c r="B22607" s="202"/>
    </row>
    <row r="22608" spans="2:2">
      <c r="B22608" s="202"/>
    </row>
    <row r="22609" spans="2:2">
      <c r="B22609" s="202"/>
    </row>
    <row r="22610" spans="2:2">
      <c r="B22610" s="202"/>
    </row>
    <row r="22611" spans="2:2">
      <c r="B22611" s="202"/>
    </row>
    <row r="22612" spans="2:2">
      <c r="B22612" s="202"/>
    </row>
    <row r="22613" spans="2:2">
      <c r="B22613" s="202"/>
    </row>
    <row r="22614" spans="2:2">
      <c r="B22614" s="202"/>
    </row>
    <row r="22615" spans="2:2">
      <c r="B22615" s="202"/>
    </row>
    <row r="22616" spans="2:2">
      <c r="B22616" s="202"/>
    </row>
    <row r="22617" spans="2:2">
      <c r="B22617" s="202"/>
    </row>
    <row r="22618" spans="2:2">
      <c r="B22618" s="202"/>
    </row>
    <row r="22619" spans="2:2">
      <c r="B22619" s="202"/>
    </row>
    <row r="22620" spans="2:2">
      <c r="B22620" s="202"/>
    </row>
    <row r="22621" spans="2:2">
      <c r="B22621" s="202"/>
    </row>
    <row r="22622" spans="2:2">
      <c r="B22622" s="202"/>
    </row>
    <row r="22623" spans="2:2">
      <c r="B22623" s="202"/>
    </row>
    <row r="22624" spans="2:2">
      <c r="B22624" s="202"/>
    </row>
    <row r="22625" spans="2:2">
      <c r="B22625" s="202"/>
    </row>
    <row r="22626" spans="2:2">
      <c r="B22626" s="202"/>
    </row>
    <row r="22627" spans="2:2">
      <c r="B22627" s="202"/>
    </row>
    <row r="22628" spans="2:2">
      <c r="B22628" s="202"/>
    </row>
    <row r="22629" spans="2:2">
      <c r="B22629" s="202"/>
    </row>
    <row r="22630" spans="2:2">
      <c r="B22630" s="202"/>
    </row>
    <row r="22631" spans="2:2">
      <c r="B22631" s="202"/>
    </row>
    <row r="22632" spans="2:2">
      <c r="B22632" s="202"/>
    </row>
    <row r="22633" spans="2:2">
      <c r="B22633" s="202"/>
    </row>
    <row r="22634" spans="2:2">
      <c r="B22634" s="202"/>
    </row>
    <row r="22635" spans="2:2">
      <c r="B22635" s="202"/>
    </row>
    <row r="22636" spans="2:2">
      <c r="B22636" s="202"/>
    </row>
    <row r="22637" spans="2:2">
      <c r="B22637" s="202"/>
    </row>
    <row r="22638" spans="2:2">
      <c r="B22638" s="202"/>
    </row>
    <row r="22639" spans="2:2">
      <c r="B22639" s="202"/>
    </row>
    <row r="22640" spans="2:2">
      <c r="B22640" s="202"/>
    </row>
    <row r="22641" spans="2:2">
      <c r="B22641" s="202"/>
    </row>
    <row r="22642" spans="2:2">
      <c r="B22642" s="202"/>
    </row>
    <row r="22643" spans="2:2">
      <c r="B22643" s="202"/>
    </row>
    <row r="22644" spans="2:2">
      <c r="B22644" s="202"/>
    </row>
    <row r="22645" spans="2:2">
      <c r="B22645" s="202"/>
    </row>
    <row r="22646" spans="2:2">
      <c r="B22646" s="202"/>
    </row>
    <row r="22647" spans="2:2">
      <c r="B22647" s="202"/>
    </row>
    <row r="22648" spans="2:2">
      <c r="B22648" s="202"/>
    </row>
    <row r="22649" spans="2:2">
      <c r="B22649" s="202"/>
    </row>
    <row r="22650" spans="2:2">
      <c r="B22650" s="202"/>
    </row>
    <row r="22651" spans="2:2">
      <c r="B22651" s="202"/>
    </row>
    <row r="22652" spans="2:2">
      <c r="B22652" s="202"/>
    </row>
    <row r="22653" spans="2:2">
      <c r="B22653" s="202"/>
    </row>
    <row r="22654" spans="2:2">
      <c r="B22654" s="202"/>
    </row>
    <row r="22655" spans="2:2">
      <c r="B22655" s="202"/>
    </row>
    <row r="22656" spans="2:2">
      <c r="B22656" s="202"/>
    </row>
    <row r="22657" spans="2:2">
      <c r="B22657" s="202"/>
    </row>
    <row r="22658" spans="2:2">
      <c r="B22658" s="202"/>
    </row>
    <row r="22659" spans="2:2">
      <c r="B22659" s="202"/>
    </row>
    <row r="22660" spans="2:2">
      <c r="B22660" s="202"/>
    </row>
    <row r="22661" spans="2:2">
      <c r="B22661" s="202"/>
    </row>
    <row r="22662" spans="2:2">
      <c r="B22662" s="202"/>
    </row>
    <row r="22663" spans="2:2">
      <c r="B22663" s="202"/>
    </row>
    <row r="22664" spans="2:2">
      <c r="B22664" s="202"/>
    </row>
    <row r="22665" spans="2:2">
      <c r="B22665" s="202"/>
    </row>
    <row r="22666" spans="2:2">
      <c r="B22666" s="202"/>
    </row>
    <row r="22667" spans="2:2">
      <c r="B22667" s="202"/>
    </row>
    <row r="22668" spans="2:2">
      <c r="B22668" s="202"/>
    </row>
    <row r="22669" spans="2:2">
      <c r="B22669" s="202"/>
    </row>
    <row r="22670" spans="2:2">
      <c r="B22670" s="202"/>
    </row>
    <row r="22671" spans="2:2">
      <c r="B22671" s="202"/>
    </row>
    <row r="22672" spans="2:2">
      <c r="B22672" s="202"/>
    </row>
    <row r="22673" spans="2:2">
      <c r="B22673" s="202"/>
    </row>
    <row r="22674" spans="2:2">
      <c r="B22674" s="202"/>
    </row>
    <row r="22675" spans="2:2">
      <c r="B22675" s="202"/>
    </row>
    <row r="22676" spans="2:2">
      <c r="B22676" s="202"/>
    </row>
    <row r="22677" spans="2:2">
      <c r="B22677" s="202"/>
    </row>
    <row r="22678" spans="2:2">
      <c r="B22678" s="202"/>
    </row>
    <row r="22679" spans="2:2">
      <c r="B22679" s="202"/>
    </row>
    <row r="22680" spans="2:2">
      <c r="B22680" s="202"/>
    </row>
    <row r="22681" spans="2:2">
      <c r="B22681" s="202"/>
    </row>
    <row r="22682" spans="2:2">
      <c r="B22682" s="202"/>
    </row>
    <row r="22683" spans="2:2">
      <c r="B22683" s="202"/>
    </row>
    <row r="22684" spans="2:2">
      <c r="B22684" s="202"/>
    </row>
    <row r="22685" spans="2:2">
      <c r="B22685" s="202"/>
    </row>
    <row r="22686" spans="2:2">
      <c r="B22686" s="202"/>
    </row>
    <row r="22687" spans="2:2">
      <c r="B22687" s="202"/>
    </row>
    <row r="22688" spans="2:2">
      <c r="B22688" s="202"/>
    </row>
    <row r="22689" spans="2:2">
      <c r="B22689" s="202"/>
    </row>
    <row r="22690" spans="2:2">
      <c r="B22690" s="202"/>
    </row>
    <row r="22691" spans="2:2">
      <c r="B22691" s="202"/>
    </row>
    <row r="22692" spans="2:2">
      <c r="B22692" s="202"/>
    </row>
    <row r="22693" spans="2:2">
      <c r="B22693" s="202"/>
    </row>
    <row r="22694" spans="2:2">
      <c r="B22694" s="202"/>
    </row>
    <row r="22695" spans="2:2">
      <c r="B22695" s="202"/>
    </row>
    <row r="22696" spans="2:2">
      <c r="B22696" s="202"/>
    </row>
    <row r="22697" spans="2:2">
      <c r="B22697" s="202"/>
    </row>
    <row r="22698" spans="2:2">
      <c r="B22698" s="202"/>
    </row>
    <row r="22699" spans="2:2">
      <c r="B22699" s="202"/>
    </row>
    <row r="22700" spans="2:2">
      <c r="B22700" s="202"/>
    </row>
    <row r="22701" spans="2:2">
      <c r="B22701" s="202"/>
    </row>
    <row r="22702" spans="2:2">
      <c r="B22702" s="202"/>
    </row>
    <row r="22703" spans="2:2">
      <c r="B22703" s="202"/>
    </row>
    <row r="22704" spans="2:2">
      <c r="B22704" s="202"/>
    </row>
    <row r="22705" spans="2:2">
      <c r="B22705" s="202"/>
    </row>
    <row r="22706" spans="2:2">
      <c r="B22706" s="202"/>
    </row>
    <row r="22707" spans="2:2">
      <c r="B22707" s="202"/>
    </row>
    <row r="22708" spans="2:2">
      <c r="B22708" s="202"/>
    </row>
    <row r="22709" spans="2:2">
      <c r="B22709" s="202"/>
    </row>
    <row r="22710" spans="2:2">
      <c r="B22710" s="202"/>
    </row>
    <row r="22711" spans="2:2">
      <c r="B22711" s="202"/>
    </row>
    <row r="22712" spans="2:2">
      <c r="B22712" s="202"/>
    </row>
    <row r="22713" spans="2:2">
      <c r="B22713" s="202"/>
    </row>
    <row r="22714" spans="2:2">
      <c r="B22714" s="202"/>
    </row>
    <row r="22715" spans="2:2">
      <c r="B22715" s="202"/>
    </row>
    <row r="22716" spans="2:2">
      <c r="B22716" s="202"/>
    </row>
    <row r="22717" spans="2:2">
      <c r="B22717" s="202"/>
    </row>
    <row r="22718" spans="2:2">
      <c r="B22718" s="202"/>
    </row>
    <row r="22719" spans="2:2">
      <c r="B22719" s="202"/>
    </row>
    <row r="22720" spans="2:2">
      <c r="B22720" s="202"/>
    </row>
    <row r="22721" spans="2:2">
      <c r="B22721" s="202"/>
    </row>
    <row r="22722" spans="2:2">
      <c r="B22722" s="202"/>
    </row>
    <row r="22723" spans="2:2">
      <c r="B22723" s="202"/>
    </row>
    <row r="22724" spans="2:2">
      <c r="B22724" s="202"/>
    </row>
    <row r="22725" spans="2:2">
      <c r="B22725" s="202"/>
    </row>
    <row r="22726" spans="2:2">
      <c r="B22726" s="202"/>
    </row>
    <row r="22727" spans="2:2">
      <c r="B22727" s="202"/>
    </row>
    <row r="22728" spans="2:2">
      <c r="B22728" s="202"/>
    </row>
    <row r="22729" spans="2:2">
      <c r="B22729" s="202"/>
    </row>
    <row r="22730" spans="2:2">
      <c r="B22730" s="202"/>
    </row>
    <row r="22731" spans="2:2">
      <c r="B22731" s="202"/>
    </row>
    <row r="22732" spans="2:2">
      <c r="B22732" s="202"/>
    </row>
    <row r="22733" spans="2:2">
      <c r="B22733" s="202"/>
    </row>
    <row r="22734" spans="2:2">
      <c r="B22734" s="202"/>
    </row>
    <row r="22735" spans="2:2">
      <c r="B22735" s="202"/>
    </row>
    <row r="22736" spans="2:2">
      <c r="B22736" s="202"/>
    </row>
    <row r="22737" spans="2:2">
      <c r="B22737" s="202"/>
    </row>
    <row r="22738" spans="2:2">
      <c r="B22738" s="202"/>
    </row>
    <row r="22739" spans="2:2">
      <c r="B22739" s="202"/>
    </row>
    <row r="22740" spans="2:2">
      <c r="B22740" s="202"/>
    </row>
    <row r="22741" spans="2:2">
      <c r="B22741" s="202"/>
    </row>
    <row r="22742" spans="2:2">
      <c r="B22742" s="202"/>
    </row>
    <row r="22743" spans="2:2">
      <c r="B22743" s="202"/>
    </row>
    <row r="22744" spans="2:2">
      <c r="B22744" s="202"/>
    </row>
    <row r="22745" spans="2:2">
      <c r="B22745" s="202"/>
    </row>
    <row r="22746" spans="2:2">
      <c r="B22746" s="202"/>
    </row>
    <row r="22747" spans="2:2">
      <c r="B22747" s="202"/>
    </row>
    <row r="22748" spans="2:2">
      <c r="B22748" s="202"/>
    </row>
    <row r="22749" spans="2:2">
      <c r="B22749" s="202"/>
    </row>
    <row r="22750" spans="2:2">
      <c r="B22750" s="202"/>
    </row>
    <row r="22751" spans="2:2">
      <c r="B22751" s="202"/>
    </row>
    <row r="22752" spans="2:2">
      <c r="B22752" s="202"/>
    </row>
    <row r="22753" spans="2:2">
      <c r="B22753" s="202"/>
    </row>
    <row r="22754" spans="2:2">
      <c r="B22754" s="202"/>
    </row>
    <row r="22755" spans="2:2">
      <c r="B22755" s="202"/>
    </row>
    <row r="22756" spans="2:2">
      <c r="B22756" s="202"/>
    </row>
    <row r="22757" spans="2:2">
      <c r="B22757" s="202"/>
    </row>
    <row r="22758" spans="2:2">
      <c r="B22758" s="202"/>
    </row>
    <row r="22759" spans="2:2">
      <c r="B22759" s="202"/>
    </row>
    <row r="22760" spans="2:2">
      <c r="B22760" s="202"/>
    </row>
    <row r="22761" spans="2:2">
      <c r="B22761" s="202"/>
    </row>
    <row r="22762" spans="2:2">
      <c r="B22762" s="202"/>
    </row>
    <row r="22763" spans="2:2">
      <c r="B22763" s="202"/>
    </row>
    <row r="22764" spans="2:2">
      <c r="B22764" s="202"/>
    </row>
    <row r="22765" spans="2:2">
      <c r="B22765" s="202"/>
    </row>
    <row r="22766" spans="2:2">
      <c r="B22766" s="202"/>
    </row>
    <row r="22767" spans="2:2">
      <c r="B22767" s="202"/>
    </row>
    <row r="22768" spans="2:2">
      <c r="B22768" s="202"/>
    </row>
    <row r="22769" spans="2:2">
      <c r="B22769" s="202"/>
    </row>
    <row r="22770" spans="2:2">
      <c r="B22770" s="202"/>
    </row>
    <row r="22771" spans="2:2">
      <c r="B22771" s="202"/>
    </row>
    <row r="22772" spans="2:2">
      <c r="B22772" s="202"/>
    </row>
    <row r="22773" spans="2:2">
      <c r="B22773" s="202"/>
    </row>
    <row r="22774" spans="2:2">
      <c r="B22774" s="202"/>
    </row>
    <row r="22775" spans="2:2">
      <c r="B22775" s="202"/>
    </row>
    <row r="22776" spans="2:2">
      <c r="B22776" s="202"/>
    </row>
    <row r="22777" spans="2:2">
      <c r="B22777" s="202"/>
    </row>
    <row r="22778" spans="2:2">
      <c r="B22778" s="202"/>
    </row>
    <row r="22779" spans="2:2">
      <c r="B22779" s="202"/>
    </row>
    <row r="22780" spans="2:2">
      <c r="B22780" s="202"/>
    </row>
    <row r="22781" spans="2:2">
      <c r="B22781" s="202"/>
    </row>
    <row r="22782" spans="2:2">
      <c r="B22782" s="202"/>
    </row>
    <row r="22783" spans="2:2">
      <c r="B22783" s="202"/>
    </row>
    <row r="22784" spans="2:2">
      <c r="B22784" s="202"/>
    </row>
    <row r="22785" spans="2:2">
      <c r="B22785" s="202"/>
    </row>
    <row r="22786" spans="2:2">
      <c r="B22786" s="202"/>
    </row>
    <row r="22787" spans="2:2">
      <c r="B22787" s="202"/>
    </row>
    <row r="22788" spans="2:2">
      <c r="B22788" s="202"/>
    </row>
    <row r="22789" spans="2:2">
      <c r="B22789" s="202"/>
    </row>
    <row r="22790" spans="2:2">
      <c r="B22790" s="202"/>
    </row>
    <row r="22791" spans="2:2">
      <c r="B22791" s="202"/>
    </row>
    <row r="22792" spans="2:2">
      <c r="B22792" s="202"/>
    </row>
    <row r="22793" spans="2:2">
      <c r="B22793" s="202"/>
    </row>
    <row r="22794" spans="2:2">
      <c r="B22794" s="202"/>
    </row>
    <row r="22795" spans="2:2">
      <c r="B22795" s="202"/>
    </row>
    <row r="22796" spans="2:2">
      <c r="B22796" s="202"/>
    </row>
    <row r="22797" spans="2:2">
      <c r="B22797" s="202"/>
    </row>
    <row r="22798" spans="2:2">
      <c r="B22798" s="202"/>
    </row>
    <row r="22799" spans="2:2">
      <c r="B22799" s="202"/>
    </row>
    <row r="22800" spans="2:2">
      <c r="B22800" s="202"/>
    </row>
    <row r="22801" spans="2:2">
      <c r="B22801" s="202"/>
    </row>
    <row r="22802" spans="2:2">
      <c r="B22802" s="202"/>
    </row>
    <row r="22803" spans="2:2">
      <c r="B22803" s="202"/>
    </row>
    <row r="22804" spans="2:2">
      <c r="B22804" s="202"/>
    </row>
    <row r="22805" spans="2:2">
      <c r="B22805" s="202"/>
    </row>
    <row r="22806" spans="2:2">
      <c r="B22806" s="202"/>
    </row>
    <row r="22807" spans="2:2">
      <c r="B22807" s="202"/>
    </row>
    <row r="22808" spans="2:2">
      <c r="B22808" s="202"/>
    </row>
    <row r="22809" spans="2:2">
      <c r="B22809" s="202"/>
    </row>
    <row r="22810" spans="2:2">
      <c r="B22810" s="202"/>
    </row>
    <row r="22811" spans="2:2">
      <c r="B22811" s="202"/>
    </row>
    <row r="22812" spans="2:2">
      <c r="B22812" s="202"/>
    </row>
    <row r="22813" spans="2:2">
      <c r="B22813" s="202"/>
    </row>
    <row r="22814" spans="2:2">
      <c r="B22814" s="202"/>
    </row>
    <row r="22815" spans="2:2">
      <c r="B22815" s="202"/>
    </row>
    <row r="22816" spans="2:2">
      <c r="B22816" s="202"/>
    </row>
    <row r="22817" spans="2:2">
      <c r="B22817" s="202"/>
    </row>
    <row r="22818" spans="2:2">
      <c r="B22818" s="202"/>
    </row>
    <row r="22819" spans="2:2">
      <c r="B22819" s="202"/>
    </row>
    <row r="22820" spans="2:2">
      <c r="B22820" s="202"/>
    </row>
    <row r="22821" spans="2:2">
      <c r="B22821" s="202"/>
    </row>
    <row r="22822" spans="2:2">
      <c r="B22822" s="202"/>
    </row>
    <row r="22823" spans="2:2">
      <c r="B22823" s="202"/>
    </row>
    <row r="22824" spans="2:2">
      <c r="B22824" s="202"/>
    </row>
    <row r="22825" spans="2:2">
      <c r="B22825" s="202"/>
    </row>
    <row r="22826" spans="2:2">
      <c r="B22826" s="202"/>
    </row>
    <row r="22827" spans="2:2">
      <c r="B22827" s="202"/>
    </row>
    <row r="22828" spans="2:2">
      <c r="B22828" s="202"/>
    </row>
    <row r="22829" spans="2:2">
      <c r="B22829" s="202"/>
    </row>
    <row r="22830" spans="2:2">
      <c r="B22830" s="202"/>
    </row>
    <row r="22831" spans="2:2">
      <c r="B22831" s="202"/>
    </row>
    <row r="22832" spans="2:2">
      <c r="B22832" s="202"/>
    </row>
    <row r="22833" spans="2:2">
      <c r="B22833" s="202"/>
    </row>
    <row r="22834" spans="2:2">
      <c r="B22834" s="202"/>
    </row>
    <row r="22835" spans="2:2">
      <c r="B22835" s="202"/>
    </row>
    <row r="22836" spans="2:2">
      <c r="B22836" s="202"/>
    </row>
    <row r="22837" spans="2:2">
      <c r="B22837" s="202"/>
    </row>
    <row r="22838" spans="2:2">
      <c r="B22838" s="202"/>
    </row>
    <row r="22839" spans="2:2">
      <c r="B22839" s="202"/>
    </row>
    <row r="22840" spans="2:2">
      <c r="B22840" s="202"/>
    </row>
    <row r="22841" spans="2:2">
      <c r="B22841" s="202"/>
    </row>
    <row r="22842" spans="2:2">
      <c r="B22842" s="202"/>
    </row>
    <row r="22843" spans="2:2">
      <c r="B22843" s="202"/>
    </row>
    <row r="22844" spans="2:2">
      <c r="B22844" s="202"/>
    </row>
    <row r="22845" spans="2:2">
      <c r="B22845" s="202"/>
    </row>
    <row r="22846" spans="2:2">
      <c r="B22846" s="202"/>
    </row>
    <row r="22847" spans="2:2">
      <c r="B22847" s="202"/>
    </row>
    <row r="22848" spans="2:2">
      <c r="B22848" s="202"/>
    </row>
    <row r="22849" spans="2:2">
      <c r="B22849" s="202"/>
    </row>
    <row r="22850" spans="2:2">
      <c r="B22850" s="202"/>
    </row>
    <row r="22851" spans="2:2">
      <c r="B22851" s="202"/>
    </row>
    <row r="22852" spans="2:2">
      <c r="B22852" s="202"/>
    </row>
    <row r="22853" spans="2:2">
      <c r="B22853" s="202"/>
    </row>
    <row r="22854" spans="2:2">
      <c r="B22854" s="202"/>
    </row>
    <row r="22855" spans="2:2">
      <c r="B22855" s="202"/>
    </row>
    <row r="22856" spans="2:2">
      <c r="B22856" s="202"/>
    </row>
    <row r="22857" spans="2:2">
      <c r="B22857" s="202"/>
    </row>
    <row r="22858" spans="2:2">
      <c r="B22858" s="202"/>
    </row>
    <row r="22859" spans="2:2">
      <c r="B22859" s="202"/>
    </row>
    <row r="22860" spans="2:2">
      <c r="B22860" s="202"/>
    </row>
    <row r="22861" spans="2:2">
      <c r="B22861" s="202"/>
    </row>
    <row r="22862" spans="2:2">
      <c r="B22862" s="202"/>
    </row>
    <row r="22863" spans="2:2">
      <c r="B22863" s="202"/>
    </row>
    <row r="22864" spans="2:2">
      <c r="B22864" s="202"/>
    </row>
    <row r="22865" spans="2:2">
      <c r="B22865" s="202"/>
    </row>
    <row r="22866" spans="2:2">
      <c r="B22866" s="202"/>
    </row>
    <row r="22867" spans="2:2">
      <c r="B22867" s="202"/>
    </row>
    <row r="22868" spans="2:2">
      <c r="B22868" s="202"/>
    </row>
    <row r="22869" spans="2:2">
      <c r="B22869" s="202"/>
    </row>
    <row r="22870" spans="2:2">
      <c r="B22870" s="202"/>
    </row>
    <row r="22871" spans="2:2">
      <c r="B22871" s="202"/>
    </row>
    <row r="22872" spans="2:2">
      <c r="B22872" s="202"/>
    </row>
    <row r="22873" spans="2:2">
      <c r="B22873" s="202"/>
    </row>
    <row r="22874" spans="2:2">
      <c r="B22874" s="202"/>
    </row>
    <row r="22875" spans="2:2">
      <c r="B22875" s="202"/>
    </row>
    <row r="22876" spans="2:2">
      <c r="B22876" s="202"/>
    </row>
    <row r="22877" spans="2:2">
      <c r="B22877" s="202"/>
    </row>
    <row r="22878" spans="2:2">
      <c r="B22878" s="202"/>
    </row>
    <row r="22879" spans="2:2">
      <c r="B22879" s="202"/>
    </row>
    <row r="22880" spans="2:2">
      <c r="B22880" s="202"/>
    </row>
    <row r="22881" spans="2:2">
      <c r="B22881" s="202"/>
    </row>
    <row r="22882" spans="2:2">
      <c r="B22882" s="202"/>
    </row>
    <row r="22883" spans="2:2">
      <c r="B22883" s="202"/>
    </row>
    <row r="22884" spans="2:2">
      <c r="B22884" s="202"/>
    </row>
    <row r="22885" spans="2:2">
      <c r="B22885" s="202"/>
    </row>
    <row r="22886" spans="2:2">
      <c r="B22886" s="202"/>
    </row>
    <row r="22887" spans="2:2">
      <c r="B22887" s="202"/>
    </row>
    <row r="22888" spans="2:2">
      <c r="B22888" s="202"/>
    </row>
    <row r="22889" spans="2:2">
      <c r="B22889" s="202"/>
    </row>
    <row r="22890" spans="2:2">
      <c r="B22890" s="202"/>
    </row>
    <row r="22891" spans="2:2">
      <c r="B22891" s="202"/>
    </row>
    <row r="22892" spans="2:2">
      <c r="B22892" s="202"/>
    </row>
    <row r="22893" spans="2:2">
      <c r="B22893" s="202"/>
    </row>
    <row r="22894" spans="2:2">
      <c r="B22894" s="202"/>
    </row>
    <row r="22895" spans="2:2">
      <c r="B22895" s="202"/>
    </row>
    <row r="22896" spans="2:2">
      <c r="B22896" s="202"/>
    </row>
    <row r="22897" spans="2:2">
      <c r="B22897" s="202"/>
    </row>
    <row r="22898" spans="2:2">
      <c r="B22898" s="202"/>
    </row>
    <row r="22899" spans="2:2">
      <c r="B22899" s="202"/>
    </row>
    <row r="22900" spans="2:2">
      <c r="B22900" s="202"/>
    </row>
    <row r="22901" spans="2:2">
      <c r="B22901" s="202"/>
    </row>
    <row r="22902" spans="2:2">
      <c r="B22902" s="202"/>
    </row>
    <row r="22903" spans="2:2">
      <c r="B22903" s="202"/>
    </row>
    <row r="22904" spans="2:2">
      <c r="B22904" s="202"/>
    </row>
    <row r="22905" spans="2:2">
      <c r="B22905" s="202"/>
    </row>
    <row r="22906" spans="2:2">
      <c r="B22906" s="202"/>
    </row>
    <row r="22907" spans="2:2">
      <c r="B22907" s="202"/>
    </row>
    <row r="22908" spans="2:2">
      <c r="B22908" s="202"/>
    </row>
    <row r="22909" spans="2:2">
      <c r="B22909" s="202"/>
    </row>
    <row r="22910" spans="2:2">
      <c r="B22910" s="202"/>
    </row>
    <row r="22911" spans="2:2">
      <c r="B22911" s="202"/>
    </row>
    <row r="22912" spans="2:2">
      <c r="B22912" s="202"/>
    </row>
    <row r="22913" spans="2:2">
      <c r="B22913" s="202"/>
    </row>
    <row r="22914" spans="2:2">
      <c r="B22914" s="202"/>
    </row>
    <row r="22915" spans="2:2">
      <c r="B22915" s="202"/>
    </row>
    <row r="22916" spans="2:2">
      <c r="B22916" s="202"/>
    </row>
    <row r="22917" spans="2:2">
      <c r="B22917" s="202"/>
    </row>
    <row r="22918" spans="2:2">
      <c r="B22918" s="202"/>
    </row>
    <row r="22919" spans="2:2">
      <c r="B22919" s="202"/>
    </row>
    <row r="22920" spans="2:2">
      <c r="B22920" s="202"/>
    </row>
    <row r="22921" spans="2:2">
      <c r="B22921" s="202"/>
    </row>
    <row r="22922" spans="2:2">
      <c r="B22922" s="202"/>
    </row>
    <row r="22923" spans="2:2">
      <c r="B22923" s="202"/>
    </row>
    <row r="22924" spans="2:2">
      <c r="B22924" s="202"/>
    </row>
    <row r="22925" spans="2:2">
      <c r="B22925" s="202"/>
    </row>
    <row r="22926" spans="2:2">
      <c r="B22926" s="202"/>
    </row>
    <row r="22927" spans="2:2">
      <c r="B22927" s="202"/>
    </row>
    <row r="22928" spans="2:2">
      <c r="B22928" s="202"/>
    </row>
    <row r="22929" spans="2:2">
      <c r="B22929" s="202"/>
    </row>
    <row r="22930" spans="2:2">
      <c r="B22930" s="202"/>
    </row>
    <row r="22931" spans="2:2">
      <c r="B22931" s="202"/>
    </row>
    <row r="22932" spans="2:2">
      <c r="B22932" s="202"/>
    </row>
    <row r="22933" spans="2:2">
      <c r="B22933" s="202"/>
    </row>
    <row r="22934" spans="2:2">
      <c r="B22934" s="202"/>
    </row>
    <row r="22935" spans="2:2">
      <c r="B22935" s="202"/>
    </row>
    <row r="22936" spans="2:2">
      <c r="B22936" s="202"/>
    </row>
    <row r="22937" spans="2:2">
      <c r="B22937" s="202"/>
    </row>
    <row r="22938" spans="2:2">
      <c r="B22938" s="202"/>
    </row>
    <row r="22939" spans="2:2">
      <c r="B22939" s="202"/>
    </row>
    <row r="22940" spans="2:2">
      <c r="B22940" s="202"/>
    </row>
    <row r="22941" spans="2:2">
      <c r="B22941" s="202"/>
    </row>
    <row r="22942" spans="2:2">
      <c r="B22942" s="202"/>
    </row>
    <row r="22943" spans="2:2">
      <c r="B22943" s="202"/>
    </row>
    <row r="22944" spans="2:2">
      <c r="B22944" s="202"/>
    </row>
    <row r="22945" spans="2:2">
      <c r="B22945" s="202"/>
    </row>
    <row r="22946" spans="2:2">
      <c r="B22946" s="202"/>
    </row>
    <row r="22947" spans="2:2">
      <c r="B22947" s="202"/>
    </row>
    <row r="22948" spans="2:2">
      <c r="B22948" s="202"/>
    </row>
    <row r="22949" spans="2:2">
      <c r="B22949" s="202"/>
    </row>
    <row r="22950" spans="2:2">
      <c r="B22950" s="202"/>
    </row>
    <row r="22951" spans="2:2">
      <c r="B22951" s="202"/>
    </row>
    <row r="22952" spans="2:2">
      <c r="B22952" s="202"/>
    </row>
    <row r="22953" spans="2:2">
      <c r="B22953" s="202"/>
    </row>
    <row r="22954" spans="2:2">
      <c r="B22954" s="202"/>
    </row>
    <row r="22955" spans="2:2">
      <c r="B22955" s="202"/>
    </row>
    <row r="22956" spans="2:2">
      <c r="B22956" s="202"/>
    </row>
    <row r="22957" spans="2:2">
      <c r="B22957" s="202"/>
    </row>
    <row r="22958" spans="2:2">
      <c r="B22958" s="202"/>
    </row>
    <row r="22959" spans="2:2">
      <c r="B22959" s="202"/>
    </row>
    <row r="22960" spans="2:2">
      <c r="B22960" s="202"/>
    </row>
    <row r="22961" spans="2:2">
      <c r="B22961" s="202"/>
    </row>
    <row r="22962" spans="2:2">
      <c r="B22962" s="202"/>
    </row>
    <row r="22963" spans="2:2">
      <c r="B22963" s="202"/>
    </row>
    <row r="22964" spans="2:2">
      <c r="B22964" s="202"/>
    </row>
    <row r="22965" spans="2:2">
      <c r="B22965" s="202"/>
    </row>
    <row r="22966" spans="2:2">
      <c r="B22966" s="202"/>
    </row>
    <row r="22967" spans="2:2">
      <c r="B22967" s="202"/>
    </row>
    <row r="22968" spans="2:2">
      <c r="B22968" s="202"/>
    </row>
    <row r="22969" spans="2:2">
      <c r="B22969" s="202"/>
    </row>
    <row r="22970" spans="2:2">
      <c r="B22970" s="202"/>
    </row>
    <row r="22971" spans="2:2">
      <c r="B22971" s="202"/>
    </row>
    <row r="22972" spans="2:2">
      <c r="B22972" s="202"/>
    </row>
    <row r="22973" spans="2:2">
      <c r="B22973" s="202"/>
    </row>
    <row r="22974" spans="2:2">
      <c r="B22974" s="202"/>
    </row>
    <row r="22975" spans="2:2">
      <c r="B22975" s="202"/>
    </row>
    <row r="22976" spans="2:2">
      <c r="B22976" s="202"/>
    </row>
    <row r="22977" spans="2:2">
      <c r="B22977" s="202"/>
    </row>
    <row r="22978" spans="2:2">
      <c r="B22978" s="202"/>
    </row>
    <row r="22979" spans="2:2">
      <c r="B22979" s="202"/>
    </row>
    <row r="22980" spans="2:2">
      <c r="B22980" s="202"/>
    </row>
    <row r="22981" spans="2:2">
      <c r="B22981" s="202"/>
    </row>
    <row r="22982" spans="2:2">
      <c r="B22982" s="202"/>
    </row>
    <row r="22983" spans="2:2">
      <c r="B22983" s="202"/>
    </row>
    <row r="22984" spans="2:2">
      <c r="B22984" s="202"/>
    </row>
    <row r="22985" spans="2:2">
      <c r="B22985" s="202"/>
    </row>
    <row r="22986" spans="2:2">
      <c r="B22986" s="202"/>
    </row>
    <row r="22987" spans="2:2">
      <c r="B22987" s="202"/>
    </row>
    <row r="22988" spans="2:2">
      <c r="B22988" s="202"/>
    </row>
    <row r="22989" spans="2:2">
      <c r="B22989" s="202"/>
    </row>
    <row r="22990" spans="2:2">
      <c r="B22990" s="202"/>
    </row>
    <row r="22991" spans="2:2">
      <c r="B22991" s="202"/>
    </row>
    <row r="22992" spans="2:2">
      <c r="B22992" s="202"/>
    </row>
    <row r="22993" spans="2:2">
      <c r="B22993" s="202"/>
    </row>
    <row r="22994" spans="2:2">
      <c r="B22994" s="202"/>
    </row>
    <row r="22995" spans="2:2">
      <c r="B22995" s="202"/>
    </row>
    <row r="22996" spans="2:2">
      <c r="B22996" s="202"/>
    </row>
    <row r="22997" spans="2:2">
      <c r="B22997" s="202"/>
    </row>
    <row r="22998" spans="2:2">
      <c r="B22998" s="202"/>
    </row>
    <row r="22999" spans="2:2">
      <c r="B22999" s="202"/>
    </row>
    <row r="23000" spans="2:2">
      <c r="B23000" s="202"/>
    </row>
    <row r="23001" spans="2:2">
      <c r="B23001" s="202"/>
    </row>
    <row r="23002" spans="2:2">
      <c r="B23002" s="202"/>
    </row>
    <row r="23003" spans="2:2">
      <c r="B23003" s="202"/>
    </row>
    <row r="23004" spans="2:2">
      <c r="B23004" s="202"/>
    </row>
    <row r="23005" spans="2:2">
      <c r="B23005" s="202"/>
    </row>
    <row r="23006" spans="2:2">
      <c r="B23006" s="202"/>
    </row>
    <row r="23007" spans="2:2">
      <c r="B23007" s="202"/>
    </row>
    <row r="23008" spans="2:2">
      <c r="B23008" s="202"/>
    </row>
    <row r="23009" spans="2:2">
      <c r="B23009" s="202"/>
    </row>
    <row r="23010" spans="2:2">
      <c r="B23010" s="202"/>
    </row>
    <row r="23011" spans="2:2">
      <c r="B23011" s="202"/>
    </row>
    <row r="23012" spans="2:2">
      <c r="B23012" s="202"/>
    </row>
    <row r="23013" spans="2:2">
      <c r="B23013" s="202"/>
    </row>
    <row r="23014" spans="2:2">
      <c r="B23014" s="202"/>
    </row>
    <row r="23015" spans="2:2">
      <c r="B23015" s="202"/>
    </row>
    <row r="23016" spans="2:2">
      <c r="B23016" s="202"/>
    </row>
    <row r="23017" spans="2:2">
      <c r="B23017" s="202"/>
    </row>
    <row r="23018" spans="2:2">
      <c r="B23018" s="202"/>
    </row>
    <row r="23019" spans="2:2">
      <c r="B23019" s="202"/>
    </row>
    <row r="23020" spans="2:2">
      <c r="B23020" s="202"/>
    </row>
    <row r="23021" spans="2:2">
      <c r="B23021" s="202"/>
    </row>
    <row r="23022" spans="2:2">
      <c r="B23022" s="202"/>
    </row>
    <row r="23023" spans="2:2">
      <c r="B23023" s="202"/>
    </row>
    <row r="23024" spans="2:2">
      <c r="B23024" s="202"/>
    </row>
    <row r="23025" spans="2:2">
      <c r="B23025" s="202"/>
    </row>
    <row r="23026" spans="2:2">
      <c r="B23026" s="202"/>
    </row>
    <row r="23027" spans="2:2">
      <c r="B23027" s="202"/>
    </row>
    <row r="23028" spans="2:2">
      <c r="B23028" s="202"/>
    </row>
    <row r="23029" spans="2:2">
      <c r="B23029" s="202"/>
    </row>
    <row r="23030" spans="2:2">
      <c r="B23030" s="202"/>
    </row>
    <row r="23031" spans="2:2">
      <c r="B23031" s="202"/>
    </row>
    <row r="23032" spans="2:2">
      <c r="B23032" s="202"/>
    </row>
    <row r="23033" spans="2:2">
      <c r="B23033" s="202"/>
    </row>
    <row r="23034" spans="2:2">
      <c r="B23034" s="202"/>
    </row>
    <row r="23035" spans="2:2">
      <c r="B23035" s="202"/>
    </row>
    <row r="23036" spans="2:2">
      <c r="B23036" s="202"/>
    </row>
    <row r="23037" spans="2:2">
      <c r="B23037" s="202"/>
    </row>
    <row r="23038" spans="2:2">
      <c r="B23038" s="202"/>
    </row>
    <row r="23039" spans="2:2">
      <c r="B23039" s="202"/>
    </row>
    <row r="23040" spans="2:2">
      <c r="B23040" s="202"/>
    </row>
    <row r="23041" spans="2:2">
      <c r="B23041" s="202"/>
    </row>
    <row r="23042" spans="2:2">
      <c r="B23042" s="202"/>
    </row>
    <row r="23043" spans="2:2">
      <c r="B23043" s="202"/>
    </row>
    <row r="23044" spans="2:2">
      <c r="B23044" s="202"/>
    </row>
    <row r="23045" spans="2:2">
      <c r="B23045" s="202"/>
    </row>
    <row r="23046" spans="2:2">
      <c r="B23046" s="202"/>
    </row>
    <row r="23047" spans="2:2">
      <c r="B23047" s="202"/>
    </row>
    <row r="23048" spans="2:2">
      <c r="B23048" s="202"/>
    </row>
    <row r="23049" spans="2:2">
      <c r="B23049" s="202"/>
    </row>
    <row r="23050" spans="2:2">
      <c r="B23050" s="202"/>
    </row>
    <row r="23051" spans="2:2">
      <c r="B23051" s="202"/>
    </row>
    <row r="23052" spans="2:2">
      <c r="B23052" s="202"/>
    </row>
    <row r="23053" spans="2:2">
      <c r="B23053" s="202"/>
    </row>
    <row r="23054" spans="2:2">
      <c r="B23054" s="202"/>
    </row>
    <row r="23055" spans="2:2">
      <c r="B23055" s="202"/>
    </row>
    <row r="23056" spans="2:2">
      <c r="B23056" s="202"/>
    </row>
    <row r="23057" spans="2:2">
      <c r="B23057" s="202"/>
    </row>
    <row r="23058" spans="2:2">
      <c r="B23058" s="202"/>
    </row>
    <row r="23059" spans="2:2">
      <c r="B23059" s="202"/>
    </row>
    <row r="23060" spans="2:2">
      <c r="B23060" s="202"/>
    </row>
    <row r="23061" spans="2:2">
      <c r="B23061" s="202"/>
    </row>
    <row r="23062" spans="2:2">
      <c r="B23062" s="202"/>
    </row>
    <row r="23063" spans="2:2">
      <c r="B23063" s="202"/>
    </row>
    <row r="23064" spans="2:2">
      <c r="B23064" s="202"/>
    </row>
    <row r="23065" spans="2:2">
      <c r="B23065" s="202"/>
    </row>
    <row r="23066" spans="2:2">
      <c r="B23066" s="202"/>
    </row>
    <row r="23067" spans="2:2">
      <c r="B23067" s="202"/>
    </row>
    <row r="23068" spans="2:2">
      <c r="B23068" s="202"/>
    </row>
    <row r="23069" spans="2:2">
      <c r="B23069" s="202"/>
    </row>
    <row r="23070" spans="2:2">
      <c r="B23070" s="202"/>
    </row>
    <row r="23071" spans="2:2">
      <c r="B23071" s="202"/>
    </row>
    <row r="23072" spans="2:2">
      <c r="B23072" s="202"/>
    </row>
    <row r="23073" spans="2:2">
      <c r="B23073" s="202"/>
    </row>
    <row r="23074" spans="2:2">
      <c r="B23074" s="202"/>
    </row>
    <row r="23075" spans="2:2">
      <c r="B23075" s="202"/>
    </row>
    <row r="23076" spans="2:2">
      <c r="B23076" s="202"/>
    </row>
    <row r="23077" spans="2:2">
      <c r="B23077" s="202"/>
    </row>
    <row r="23078" spans="2:2">
      <c r="B23078" s="202"/>
    </row>
    <row r="23079" spans="2:2">
      <c r="B23079" s="202"/>
    </row>
    <row r="23080" spans="2:2">
      <c r="B23080" s="202"/>
    </row>
    <row r="23081" spans="2:2">
      <c r="B23081" s="202"/>
    </row>
    <row r="23082" spans="2:2">
      <c r="B23082" s="202"/>
    </row>
    <row r="23083" spans="2:2">
      <c r="B23083" s="202"/>
    </row>
    <row r="23084" spans="2:2">
      <c r="B23084" s="202"/>
    </row>
    <row r="23085" spans="2:2">
      <c r="B23085" s="202"/>
    </row>
    <row r="23086" spans="2:2">
      <c r="B23086" s="202"/>
    </row>
    <row r="23087" spans="2:2">
      <c r="B23087" s="202"/>
    </row>
    <row r="23088" spans="2:2">
      <c r="B23088" s="202"/>
    </row>
    <row r="23089" spans="2:2">
      <c r="B23089" s="202"/>
    </row>
    <row r="23090" spans="2:2">
      <c r="B23090" s="202"/>
    </row>
    <row r="23091" spans="2:2">
      <c r="B23091" s="202"/>
    </row>
    <row r="23092" spans="2:2">
      <c r="B23092" s="202"/>
    </row>
    <row r="23093" spans="2:2">
      <c r="B23093" s="202"/>
    </row>
    <row r="23094" spans="2:2">
      <c r="B23094" s="202"/>
    </row>
    <row r="23095" spans="2:2">
      <c r="B23095" s="202"/>
    </row>
    <row r="23096" spans="2:2">
      <c r="B23096" s="202"/>
    </row>
    <row r="23097" spans="2:2">
      <c r="B23097" s="202"/>
    </row>
    <row r="23098" spans="2:2">
      <c r="B23098" s="202"/>
    </row>
    <row r="23099" spans="2:2">
      <c r="B23099" s="202"/>
    </row>
    <row r="23100" spans="2:2">
      <c r="B23100" s="202"/>
    </row>
    <row r="23101" spans="2:2">
      <c r="B23101" s="202"/>
    </row>
    <row r="23102" spans="2:2">
      <c r="B23102" s="202"/>
    </row>
    <row r="23103" spans="2:2">
      <c r="B23103" s="202"/>
    </row>
    <row r="23104" spans="2:2">
      <c r="B23104" s="202"/>
    </row>
    <row r="23105" spans="2:2">
      <c r="B23105" s="202"/>
    </row>
    <row r="23106" spans="2:2">
      <c r="B23106" s="202"/>
    </row>
    <row r="23107" spans="2:2">
      <c r="B23107" s="202"/>
    </row>
    <row r="23108" spans="2:2">
      <c r="B23108" s="202"/>
    </row>
    <row r="23109" spans="2:2">
      <c r="B23109" s="202"/>
    </row>
    <row r="23110" spans="2:2">
      <c r="B23110" s="202"/>
    </row>
    <row r="23111" spans="2:2">
      <c r="B23111" s="202"/>
    </row>
    <row r="23112" spans="2:2">
      <c r="B23112" s="202"/>
    </row>
    <row r="23113" spans="2:2">
      <c r="B23113" s="202"/>
    </row>
    <row r="23114" spans="2:2">
      <c r="B23114" s="202"/>
    </row>
    <row r="23115" spans="2:2">
      <c r="B23115" s="202"/>
    </row>
    <row r="23116" spans="2:2">
      <c r="B23116" s="202"/>
    </row>
    <row r="23117" spans="2:2">
      <c r="B23117" s="202"/>
    </row>
    <row r="23118" spans="2:2">
      <c r="B23118" s="202"/>
    </row>
    <row r="23119" spans="2:2">
      <c r="B23119" s="202"/>
    </row>
    <row r="23120" spans="2:2">
      <c r="B23120" s="202"/>
    </row>
    <row r="23121" spans="2:2">
      <c r="B23121" s="202"/>
    </row>
    <row r="23122" spans="2:2">
      <c r="B23122" s="202"/>
    </row>
    <row r="23123" spans="2:2">
      <c r="B23123" s="202"/>
    </row>
    <row r="23124" spans="2:2">
      <c r="B23124" s="202"/>
    </row>
    <row r="23125" spans="2:2">
      <c r="B23125" s="202"/>
    </row>
    <row r="23126" spans="2:2">
      <c r="B23126" s="202"/>
    </row>
    <row r="23127" spans="2:2">
      <c r="B23127" s="202"/>
    </row>
    <row r="23128" spans="2:2">
      <c r="B23128" s="202"/>
    </row>
    <row r="23129" spans="2:2">
      <c r="B23129" s="202"/>
    </row>
    <row r="23130" spans="2:2">
      <c r="B23130" s="202"/>
    </row>
    <row r="23131" spans="2:2">
      <c r="B23131" s="202"/>
    </row>
    <row r="23132" spans="2:2">
      <c r="B23132" s="202"/>
    </row>
    <row r="23133" spans="2:2">
      <c r="B23133" s="202"/>
    </row>
    <row r="23134" spans="2:2">
      <c r="B23134" s="202"/>
    </row>
    <row r="23135" spans="2:2">
      <c r="B23135" s="202"/>
    </row>
    <row r="23136" spans="2:2">
      <c r="B23136" s="202"/>
    </row>
    <row r="23137" spans="2:2">
      <c r="B23137" s="202"/>
    </row>
    <row r="23138" spans="2:2">
      <c r="B23138" s="202"/>
    </row>
    <row r="23139" spans="2:2">
      <c r="B23139" s="202"/>
    </row>
    <row r="23140" spans="2:2">
      <c r="B23140" s="202"/>
    </row>
    <row r="23141" spans="2:2">
      <c r="B23141" s="202"/>
    </row>
    <row r="23142" spans="2:2">
      <c r="B23142" s="202"/>
    </row>
    <row r="23143" spans="2:2">
      <c r="B23143" s="202"/>
    </row>
    <row r="23144" spans="2:2">
      <c r="B23144" s="202"/>
    </row>
    <row r="23145" spans="2:2">
      <c r="B23145" s="202"/>
    </row>
    <row r="23146" spans="2:2">
      <c r="B23146" s="202"/>
    </row>
    <row r="23147" spans="2:2">
      <c r="B23147" s="202"/>
    </row>
    <row r="23148" spans="2:2">
      <c r="B23148" s="202"/>
    </row>
    <row r="23149" spans="2:2">
      <c r="B23149" s="202"/>
    </row>
    <row r="23150" spans="2:2">
      <c r="B23150" s="202"/>
    </row>
    <row r="23151" spans="2:2">
      <c r="B23151" s="202"/>
    </row>
    <row r="23152" spans="2:2">
      <c r="B23152" s="202"/>
    </row>
    <row r="23153" spans="2:2">
      <c r="B23153" s="202"/>
    </row>
    <row r="23154" spans="2:2">
      <c r="B23154" s="202"/>
    </row>
    <row r="23155" spans="2:2">
      <c r="B23155" s="202"/>
    </row>
    <row r="23156" spans="2:2">
      <c r="B23156" s="202"/>
    </row>
    <row r="23157" spans="2:2">
      <c r="B23157" s="202"/>
    </row>
    <row r="23158" spans="2:2">
      <c r="B23158" s="202"/>
    </row>
    <row r="23159" spans="2:2">
      <c r="B23159" s="202"/>
    </row>
    <row r="23160" spans="2:2">
      <c r="B23160" s="202"/>
    </row>
    <row r="23161" spans="2:2">
      <c r="B23161" s="202"/>
    </row>
    <row r="23162" spans="2:2">
      <c r="B23162" s="202"/>
    </row>
    <row r="23163" spans="2:2">
      <c r="B23163" s="202"/>
    </row>
    <row r="23164" spans="2:2">
      <c r="B23164" s="202"/>
    </row>
    <row r="23165" spans="2:2">
      <c r="B23165" s="202"/>
    </row>
    <row r="23166" spans="2:2">
      <c r="B23166" s="202"/>
    </row>
    <row r="23167" spans="2:2">
      <c r="B23167" s="202"/>
    </row>
    <row r="23168" spans="2:2">
      <c r="B23168" s="202"/>
    </row>
    <row r="23169" spans="2:2">
      <c r="B23169" s="202"/>
    </row>
    <row r="23170" spans="2:2">
      <c r="B23170" s="202"/>
    </row>
    <row r="23171" spans="2:2">
      <c r="B23171" s="202"/>
    </row>
    <row r="23172" spans="2:2">
      <c r="B23172" s="202"/>
    </row>
    <row r="23173" spans="2:2">
      <c r="B23173" s="202"/>
    </row>
    <row r="23174" spans="2:2">
      <c r="B23174" s="202"/>
    </row>
    <row r="23175" spans="2:2">
      <c r="B23175" s="202"/>
    </row>
    <row r="23176" spans="2:2">
      <c r="B23176" s="202"/>
    </row>
    <row r="23177" spans="2:2">
      <c r="B23177" s="202"/>
    </row>
    <row r="23178" spans="2:2">
      <c r="B23178" s="202"/>
    </row>
    <row r="23179" spans="2:2">
      <c r="B23179" s="202"/>
    </row>
    <row r="23180" spans="2:2">
      <c r="B23180" s="202"/>
    </row>
    <row r="23181" spans="2:2">
      <c r="B23181" s="202"/>
    </row>
    <row r="23182" spans="2:2">
      <c r="B23182" s="202"/>
    </row>
    <row r="23183" spans="2:2">
      <c r="B23183" s="202"/>
    </row>
    <row r="23184" spans="2:2">
      <c r="B23184" s="202"/>
    </row>
    <row r="23185" spans="2:2">
      <c r="B23185" s="202"/>
    </row>
    <row r="23186" spans="2:2">
      <c r="B23186" s="202"/>
    </row>
    <row r="23187" spans="2:2">
      <c r="B23187" s="202"/>
    </row>
    <row r="23188" spans="2:2">
      <c r="B23188" s="202"/>
    </row>
    <row r="23189" spans="2:2">
      <c r="B23189" s="202"/>
    </row>
    <row r="23190" spans="2:2">
      <c r="B23190" s="202"/>
    </row>
    <row r="23191" spans="2:2">
      <c r="B23191" s="202"/>
    </row>
    <row r="23192" spans="2:2">
      <c r="B23192" s="202"/>
    </row>
    <row r="23193" spans="2:2">
      <c r="B23193" s="202"/>
    </row>
    <row r="23194" spans="2:2">
      <c r="B23194" s="202"/>
    </row>
    <row r="23195" spans="2:2">
      <c r="B23195" s="202"/>
    </row>
    <row r="23196" spans="2:2">
      <c r="B23196" s="202"/>
    </row>
    <row r="23197" spans="2:2">
      <c r="B23197" s="202"/>
    </row>
    <row r="23198" spans="2:2">
      <c r="B23198" s="202"/>
    </row>
    <row r="23199" spans="2:2">
      <c r="B23199" s="202"/>
    </row>
    <row r="23200" spans="2:2">
      <c r="B23200" s="202"/>
    </row>
    <row r="23201" spans="2:2">
      <c r="B23201" s="202"/>
    </row>
    <row r="23202" spans="2:2">
      <c r="B23202" s="202"/>
    </row>
    <row r="23203" spans="2:2">
      <c r="B23203" s="202"/>
    </row>
    <row r="23204" spans="2:2">
      <c r="B23204" s="202"/>
    </row>
    <row r="23205" spans="2:2">
      <c r="B23205" s="202"/>
    </row>
    <row r="23206" spans="2:2">
      <c r="B23206" s="202"/>
    </row>
    <row r="23207" spans="2:2">
      <c r="B23207" s="202"/>
    </row>
    <row r="23208" spans="2:2">
      <c r="B23208" s="202"/>
    </row>
    <row r="23209" spans="2:2">
      <c r="B23209" s="202"/>
    </row>
    <row r="23210" spans="2:2">
      <c r="B23210" s="202"/>
    </row>
    <row r="23211" spans="2:2">
      <c r="B23211" s="202"/>
    </row>
    <row r="23212" spans="2:2">
      <c r="B23212" s="202"/>
    </row>
    <row r="23213" spans="2:2">
      <c r="B23213" s="202"/>
    </row>
    <row r="23214" spans="2:2">
      <c r="B23214" s="202"/>
    </row>
    <row r="23215" spans="2:2">
      <c r="B23215" s="202"/>
    </row>
    <row r="23216" spans="2:2">
      <c r="B23216" s="202"/>
    </row>
    <row r="23217" spans="2:2">
      <c r="B23217" s="202"/>
    </row>
    <row r="23218" spans="2:2">
      <c r="B23218" s="202"/>
    </row>
    <row r="23219" spans="2:2">
      <c r="B23219" s="202"/>
    </row>
    <row r="23220" spans="2:2">
      <c r="B23220" s="202"/>
    </row>
    <row r="23221" spans="2:2">
      <c r="B23221" s="202"/>
    </row>
    <row r="23222" spans="2:2">
      <c r="B23222" s="202"/>
    </row>
    <row r="23223" spans="2:2">
      <c r="B23223" s="202"/>
    </row>
    <row r="23224" spans="2:2">
      <c r="B23224" s="202"/>
    </row>
    <row r="23225" spans="2:2">
      <c r="B23225" s="202"/>
    </row>
    <row r="23226" spans="2:2">
      <c r="B23226" s="202"/>
    </row>
    <row r="23227" spans="2:2">
      <c r="B23227" s="202"/>
    </row>
    <row r="23228" spans="2:2">
      <c r="B23228" s="202"/>
    </row>
    <row r="23229" spans="2:2">
      <c r="B23229" s="202"/>
    </row>
    <row r="23230" spans="2:2">
      <c r="B23230" s="202"/>
    </row>
    <row r="23231" spans="2:2">
      <c r="B23231" s="202"/>
    </row>
    <row r="23232" spans="2:2">
      <c r="B23232" s="202"/>
    </row>
    <row r="23233" spans="2:2">
      <c r="B23233" s="202"/>
    </row>
    <row r="23234" spans="2:2">
      <c r="B23234" s="202"/>
    </row>
    <row r="23235" spans="2:2">
      <c r="B23235" s="202"/>
    </row>
    <row r="23236" spans="2:2">
      <c r="B23236" s="202"/>
    </row>
    <row r="23237" spans="2:2">
      <c r="B23237" s="202"/>
    </row>
    <row r="23238" spans="2:2">
      <c r="B23238" s="202"/>
    </row>
    <row r="23239" spans="2:2">
      <c r="B23239" s="202"/>
    </row>
    <row r="23240" spans="2:2">
      <c r="B23240" s="202"/>
    </row>
    <row r="23241" spans="2:2">
      <c r="B23241" s="202"/>
    </row>
    <row r="23242" spans="2:2">
      <c r="B23242" s="202"/>
    </row>
    <row r="23243" spans="2:2">
      <c r="B23243" s="202"/>
    </row>
    <row r="23244" spans="2:2">
      <c r="B23244" s="202"/>
    </row>
    <row r="23245" spans="2:2">
      <c r="B23245" s="202"/>
    </row>
    <row r="23246" spans="2:2">
      <c r="B23246" s="202"/>
    </row>
    <row r="23247" spans="2:2">
      <c r="B23247" s="202"/>
    </row>
    <row r="23248" spans="2:2">
      <c r="B23248" s="202"/>
    </row>
    <row r="23249" spans="2:2">
      <c r="B23249" s="202"/>
    </row>
    <row r="23250" spans="2:2">
      <c r="B23250" s="202"/>
    </row>
    <row r="23251" spans="2:2">
      <c r="B23251" s="202"/>
    </row>
    <row r="23252" spans="2:2">
      <c r="B23252" s="202"/>
    </row>
    <row r="23253" spans="2:2">
      <c r="B23253" s="202"/>
    </row>
    <row r="23254" spans="2:2">
      <c r="B23254" s="202"/>
    </row>
    <row r="23255" spans="2:2">
      <c r="B23255" s="202"/>
    </row>
    <row r="23256" spans="2:2">
      <c r="B23256" s="202"/>
    </row>
    <row r="23257" spans="2:2">
      <c r="B23257" s="202"/>
    </row>
    <row r="23258" spans="2:2">
      <c r="B23258" s="202"/>
    </row>
    <row r="23259" spans="2:2">
      <c r="B23259" s="202"/>
    </row>
    <row r="23260" spans="2:2">
      <c r="B23260" s="202"/>
    </row>
    <row r="23261" spans="2:2">
      <c r="B23261" s="202"/>
    </row>
    <row r="23262" spans="2:2">
      <c r="B23262" s="202"/>
    </row>
    <row r="23263" spans="2:2">
      <c r="B23263" s="202"/>
    </row>
    <row r="23264" spans="2:2">
      <c r="B23264" s="202"/>
    </row>
    <row r="23265" spans="2:2">
      <c r="B23265" s="202"/>
    </row>
    <row r="23266" spans="2:2">
      <c r="B23266" s="202"/>
    </row>
    <row r="23267" spans="2:2">
      <c r="B23267" s="202"/>
    </row>
    <row r="23268" spans="2:2">
      <c r="B23268" s="202"/>
    </row>
    <row r="23269" spans="2:2">
      <c r="B23269" s="202"/>
    </row>
    <row r="23270" spans="2:2">
      <c r="B23270" s="202"/>
    </row>
    <row r="23271" spans="2:2">
      <c r="B23271" s="202"/>
    </row>
    <row r="23272" spans="2:2">
      <c r="B23272" s="202"/>
    </row>
    <row r="23273" spans="2:2">
      <c r="B23273" s="202"/>
    </row>
    <row r="23274" spans="2:2">
      <c r="B23274" s="202"/>
    </row>
    <row r="23275" spans="2:2">
      <c r="B23275" s="202"/>
    </row>
    <row r="23276" spans="2:2">
      <c r="B23276" s="202"/>
    </row>
    <row r="23277" spans="2:2">
      <c r="B23277" s="202"/>
    </row>
    <row r="23278" spans="2:2">
      <c r="B23278" s="202"/>
    </row>
    <row r="23279" spans="2:2">
      <c r="B23279" s="202"/>
    </row>
    <row r="23280" spans="2:2">
      <c r="B23280" s="202"/>
    </row>
    <row r="23281" spans="2:2">
      <c r="B23281" s="202"/>
    </row>
    <row r="23282" spans="2:2">
      <c r="B23282" s="202"/>
    </row>
    <row r="23283" spans="2:2">
      <c r="B23283" s="202"/>
    </row>
    <row r="23284" spans="2:2">
      <c r="B23284" s="202"/>
    </row>
    <row r="23285" spans="2:2">
      <c r="B23285" s="202"/>
    </row>
    <row r="23286" spans="2:2">
      <c r="B23286" s="202"/>
    </row>
    <row r="23287" spans="2:2">
      <c r="B23287" s="202"/>
    </row>
    <row r="23288" spans="2:2">
      <c r="B23288" s="202"/>
    </row>
    <row r="23289" spans="2:2">
      <c r="B23289" s="202"/>
    </row>
    <row r="23290" spans="2:2">
      <c r="B23290" s="202"/>
    </row>
    <row r="23291" spans="2:2">
      <c r="B23291" s="202"/>
    </row>
    <row r="23292" spans="2:2">
      <c r="B23292" s="202"/>
    </row>
    <row r="23293" spans="2:2">
      <c r="B23293" s="202"/>
    </row>
    <row r="23294" spans="2:2">
      <c r="B23294" s="202"/>
    </row>
    <row r="23295" spans="2:2">
      <c r="B23295" s="202"/>
    </row>
    <row r="23296" spans="2:2">
      <c r="B23296" s="202"/>
    </row>
    <row r="23297" spans="2:2">
      <c r="B23297" s="202"/>
    </row>
    <row r="23298" spans="2:2">
      <c r="B23298" s="202"/>
    </row>
    <row r="23299" spans="2:2">
      <c r="B23299" s="202"/>
    </row>
    <row r="23300" spans="2:2">
      <c r="B23300" s="202"/>
    </row>
    <row r="23301" spans="2:2">
      <c r="B23301" s="202"/>
    </row>
    <row r="23302" spans="2:2">
      <c r="B23302" s="202"/>
    </row>
    <row r="23303" spans="2:2">
      <c r="B23303" s="202"/>
    </row>
    <row r="23304" spans="2:2">
      <c r="B23304" s="202"/>
    </row>
    <row r="23305" spans="2:2">
      <c r="B23305" s="202"/>
    </row>
    <row r="23306" spans="2:2">
      <c r="B23306" s="202"/>
    </row>
    <row r="23307" spans="2:2">
      <c r="B23307" s="202"/>
    </row>
    <row r="23308" spans="2:2">
      <c r="B23308" s="202"/>
    </row>
    <row r="23309" spans="2:2">
      <c r="B23309" s="202"/>
    </row>
    <row r="23310" spans="2:2">
      <c r="B23310" s="202"/>
    </row>
    <row r="23311" spans="2:2">
      <c r="B23311" s="202"/>
    </row>
    <row r="23312" spans="2:2">
      <c r="B23312" s="202"/>
    </row>
    <row r="23313" spans="2:2">
      <c r="B23313" s="202"/>
    </row>
    <row r="23314" spans="2:2">
      <c r="B23314" s="202"/>
    </row>
    <row r="23315" spans="2:2">
      <c r="B23315" s="202"/>
    </row>
    <row r="23316" spans="2:2">
      <c r="B23316" s="202"/>
    </row>
    <row r="23317" spans="2:2">
      <c r="B23317" s="202"/>
    </row>
    <row r="23318" spans="2:2">
      <c r="B23318" s="202"/>
    </row>
    <row r="23319" spans="2:2">
      <c r="B23319" s="202"/>
    </row>
    <row r="23320" spans="2:2">
      <c r="B23320" s="202"/>
    </row>
    <row r="23321" spans="2:2">
      <c r="B23321" s="202"/>
    </row>
    <row r="23322" spans="2:2">
      <c r="B23322" s="202"/>
    </row>
    <row r="23323" spans="2:2">
      <c r="B23323" s="202"/>
    </row>
    <row r="23324" spans="2:2">
      <c r="B23324" s="202"/>
    </row>
    <row r="23325" spans="2:2">
      <c r="B23325" s="202"/>
    </row>
    <row r="23326" spans="2:2">
      <c r="B23326" s="202"/>
    </row>
    <row r="23327" spans="2:2">
      <c r="B23327" s="202"/>
    </row>
    <row r="23328" spans="2:2">
      <c r="B23328" s="202"/>
    </row>
    <row r="23329" spans="2:2">
      <c r="B23329" s="202"/>
    </row>
    <row r="23330" spans="2:2">
      <c r="B23330" s="202"/>
    </row>
    <row r="23331" spans="2:2">
      <c r="B23331" s="202"/>
    </row>
    <row r="23332" spans="2:2">
      <c r="B23332" s="202"/>
    </row>
    <row r="23333" spans="2:2">
      <c r="B23333" s="202"/>
    </row>
    <row r="23334" spans="2:2">
      <c r="B23334" s="202"/>
    </row>
    <row r="23335" spans="2:2">
      <c r="B23335" s="202"/>
    </row>
    <row r="23336" spans="2:2">
      <c r="B23336" s="202"/>
    </row>
    <row r="23337" spans="2:2">
      <c r="B23337" s="202"/>
    </row>
    <row r="23338" spans="2:2">
      <c r="B23338" s="202"/>
    </row>
    <row r="23339" spans="2:2">
      <c r="B23339" s="202"/>
    </row>
    <row r="23340" spans="2:2">
      <c r="B23340" s="202"/>
    </row>
    <row r="23341" spans="2:2">
      <c r="B23341" s="202"/>
    </row>
    <row r="23342" spans="2:2">
      <c r="B23342" s="202"/>
    </row>
    <row r="23343" spans="2:2">
      <c r="B23343" s="202"/>
    </row>
    <row r="23344" spans="2:2">
      <c r="B23344" s="202"/>
    </row>
    <row r="23345" spans="2:2">
      <c r="B23345" s="202"/>
    </row>
    <row r="23346" spans="2:2">
      <c r="B23346" s="202"/>
    </row>
    <row r="23347" spans="2:2">
      <c r="B23347" s="202"/>
    </row>
    <row r="23348" spans="2:2">
      <c r="B23348" s="202"/>
    </row>
    <row r="23349" spans="2:2">
      <c r="B23349" s="202"/>
    </row>
    <row r="23350" spans="2:2">
      <c r="B23350" s="202"/>
    </row>
    <row r="23351" spans="2:2">
      <c r="B23351" s="202"/>
    </row>
    <row r="23352" spans="2:2">
      <c r="B23352" s="202"/>
    </row>
    <row r="23353" spans="2:2">
      <c r="B23353" s="202"/>
    </row>
    <row r="23354" spans="2:2">
      <c r="B23354" s="202"/>
    </row>
    <row r="23355" spans="2:2">
      <c r="B23355" s="202"/>
    </row>
    <row r="23356" spans="2:2">
      <c r="B23356" s="202"/>
    </row>
    <row r="23357" spans="2:2">
      <c r="B23357" s="202"/>
    </row>
    <row r="23358" spans="2:2">
      <c r="B23358" s="202"/>
    </row>
    <row r="23359" spans="2:2">
      <c r="B23359" s="202"/>
    </row>
    <row r="23360" spans="2:2">
      <c r="B23360" s="202"/>
    </row>
    <row r="23361" spans="2:2">
      <c r="B23361" s="202"/>
    </row>
    <row r="23362" spans="2:2">
      <c r="B23362" s="202"/>
    </row>
    <row r="23363" spans="2:2">
      <c r="B23363" s="202"/>
    </row>
    <row r="23364" spans="2:2">
      <c r="B23364" s="202"/>
    </row>
    <row r="23365" spans="2:2">
      <c r="B23365" s="202"/>
    </row>
    <row r="23366" spans="2:2">
      <c r="B23366" s="202"/>
    </row>
    <row r="23367" spans="2:2">
      <c r="B23367" s="202"/>
    </row>
    <row r="23368" spans="2:2">
      <c r="B23368" s="202"/>
    </row>
    <row r="23369" spans="2:2">
      <c r="B23369" s="202"/>
    </row>
    <row r="23370" spans="2:2">
      <c r="B23370" s="202"/>
    </row>
    <row r="23371" spans="2:2">
      <c r="B23371" s="202"/>
    </row>
    <row r="23372" spans="2:2">
      <c r="B23372" s="202"/>
    </row>
    <row r="23373" spans="2:2">
      <c r="B23373" s="202"/>
    </row>
    <row r="23374" spans="2:2">
      <c r="B23374" s="202"/>
    </row>
    <row r="23375" spans="2:2">
      <c r="B23375" s="202"/>
    </row>
    <row r="23376" spans="2:2">
      <c r="B23376" s="202"/>
    </row>
    <row r="23377" spans="2:2">
      <c r="B23377" s="202"/>
    </row>
    <row r="23378" spans="2:2">
      <c r="B23378" s="202"/>
    </row>
    <row r="23379" spans="2:2">
      <c r="B23379" s="202"/>
    </row>
    <row r="23380" spans="2:2">
      <c r="B23380" s="202"/>
    </row>
    <row r="23381" spans="2:2">
      <c r="B23381" s="202"/>
    </row>
    <row r="23382" spans="2:2">
      <c r="B23382" s="202"/>
    </row>
    <row r="23383" spans="2:2">
      <c r="B23383" s="202"/>
    </row>
    <row r="23384" spans="2:2">
      <c r="B23384" s="202"/>
    </row>
    <row r="23385" spans="2:2">
      <c r="B23385" s="202"/>
    </row>
    <row r="23386" spans="2:2">
      <c r="B23386" s="202"/>
    </row>
    <row r="23387" spans="2:2">
      <c r="B23387" s="202"/>
    </row>
    <row r="23388" spans="2:2">
      <c r="B23388" s="202"/>
    </row>
    <row r="23389" spans="2:2">
      <c r="B23389" s="202"/>
    </row>
    <row r="23390" spans="2:2">
      <c r="B23390" s="202"/>
    </row>
    <row r="23391" spans="2:2">
      <c r="B23391" s="202"/>
    </row>
    <row r="23392" spans="2:2">
      <c r="B23392" s="202"/>
    </row>
    <row r="23393" spans="2:2">
      <c r="B23393" s="202"/>
    </row>
    <row r="23394" spans="2:2">
      <c r="B23394" s="202"/>
    </row>
    <row r="23395" spans="2:2">
      <c r="B23395" s="202"/>
    </row>
    <row r="23396" spans="2:2">
      <c r="B23396" s="202"/>
    </row>
    <row r="23397" spans="2:2">
      <c r="B23397" s="202"/>
    </row>
    <row r="23398" spans="2:2">
      <c r="B23398" s="202"/>
    </row>
    <row r="23399" spans="2:2">
      <c r="B23399" s="202"/>
    </row>
    <row r="23400" spans="2:2">
      <c r="B23400" s="202"/>
    </row>
    <row r="23401" spans="2:2">
      <c r="B23401" s="202"/>
    </row>
    <row r="23402" spans="2:2">
      <c r="B23402" s="202"/>
    </row>
    <row r="23403" spans="2:2">
      <c r="B23403" s="202"/>
    </row>
    <row r="23404" spans="2:2">
      <c r="B23404" s="202"/>
    </row>
    <row r="23405" spans="2:2">
      <c r="B23405" s="202"/>
    </row>
    <row r="23406" spans="2:2">
      <c r="B23406" s="202"/>
    </row>
    <row r="23407" spans="2:2">
      <c r="B23407" s="202"/>
    </row>
    <row r="23408" spans="2:2">
      <c r="B23408" s="202"/>
    </row>
    <row r="23409" spans="2:2">
      <c r="B23409" s="202"/>
    </row>
    <row r="23410" spans="2:2">
      <c r="B23410" s="202"/>
    </row>
    <row r="23411" spans="2:2">
      <c r="B23411" s="202"/>
    </row>
    <row r="23412" spans="2:2">
      <c r="B23412" s="202"/>
    </row>
    <row r="23413" spans="2:2">
      <c r="B23413" s="202"/>
    </row>
    <row r="23414" spans="2:2">
      <c r="B23414" s="202"/>
    </row>
    <row r="23415" spans="2:2">
      <c r="B23415" s="202"/>
    </row>
    <row r="23416" spans="2:2">
      <c r="B23416" s="202"/>
    </row>
    <row r="23417" spans="2:2">
      <c r="B23417" s="202"/>
    </row>
    <row r="23418" spans="2:2">
      <c r="B23418" s="202"/>
    </row>
    <row r="23419" spans="2:2">
      <c r="B23419" s="202"/>
    </row>
    <row r="23420" spans="2:2">
      <c r="B23420" s="202"/>
    </row>
    <row r="23421" spans="2:2">
      <c r="B23421" s="202"/>
    </row>
    <row r="23422" spans="2:2">
      <c r="B23422" s="202"/>
    </row>
    <row r="23423" spans="2:2">
      <c r="B23423" s="202"/>
    </row>
    <row r="23424" spans="2:2">
      <c r="B23424" s="202"/>
    </row>
    <row r="23425" spans="2:2">
      <c r="B23425" s="202"/>
    </row>
    <row r="23426" spans="2:2">
      <c r="B23426" s="202"/>
    </row>
    <row r="23427" spans="2:2">
      <c r="B23427" s="202"/>
    </row>
    <row r="23428" spans="2:2">
      <c r="B23428" s="202"/>
    </row>
    <row r="23429" spans="2:2">
      <c r="B23429" s="202"/>
    </row>
    <row r="23430" spans="2:2">
      <c r="B23430" s="202"/>
    </row>
    <row r="23431" spans="2:2">
      <c r="B23431" s="202"/>
    </row>
    <row r="23432" spans="2:2">
      <c r="B23432" s="202"/>
    </row>
    <row r="23433" spans="2:2">
      <c r="B23433" s="202"/>
    </row>
    <row r="23434" spans="2:2">
      <c r="B23434" s="202"/>
    </row>
    <row r="23435" spans="2:2">
      <c r="B23435" s="202"/>
    </row>
    <row r="23436" spans="2:2">
      <c r="B23436" s="202"/>
    </row>
    <row r="23437" spans="2:2">
      <c r="B23437" s="202"/>
    </row>
    <row r="23438" spans="2:2">
      <c r="B23438" s="202"/>
    </row>
    <row r="23439" spans="2:2">
      <c r="B23439" s="202"/>
    </row>
    <row r="23440" spans="2:2">
      <c r="B23440" s="202"/>
    </row>
    <row r="23441" spans="2:2">
      <c r="B23441" s="202"/>
    </row>
    <row r="23442" spans="2:2">
      <c r="B23442" s="202"/>
    </row>
    <row r="23443" spans="2:2">
      <c r="B23443" s="202"/>
    </row>
    <row r="23444" spans="2:2">
      <c r="B23444" s="202"/>
    </row>
    <row r="23445" spans="2:2">
      <c r="B23445" s="202"/>
    </row>
    <row r="23446" spans="2:2">
      <c r="B23446" s="202"/>
    </row>
    <row r="23447" spans="2:2">
      <c r="B23447" s="202"/>
    </row>
    <row r="23448" spans="2:2">
      <c r="B23448" s="202"/>
    </row>
    <row r="23449" spans="2:2">
      <c r="B23449" s="202"/>
    </row>
    <row r="23450" spans="2:2">
      <c r="B23450" s="202"/>
    </row>
    <row r="23451" spans="2:2">
      <c r="B23451" s="202"/>
    </row>
    <row r="23452" spans="2:2">
      <c r="B23452" s="202"/>
    </row>
    <row r="23453" spans="2:2">
      <c r="B23453" s="202"/>
    </row>
    <row r="23454" spans="2:2">
      <c r="B23454" s="202"/>
    </row>
    <row r="23455" spans="2:2">
      <c r="B23455" s="202"/>
    </row>
    <row r="23456" spans="2:2">
      <c r="B23456" s="202"/>
    </row>
    <row r="23457" spans="2:2">
      <c r="B23457" s="202"/>
    </row>
    <row r="23458" spans="2:2">
      <c r="B23458" s="202"/>
    </row>
    <row r="23459" spans="2:2">
      <c r="B23459" s="202"/>
    </row>
    <row r="23460" spans="2:2">
      <c r="B23460" s="202"/>
    </row>
    <row r="23461" spans="2:2">
      <c r="B23461" s="202"/>
    </row>
    <row r="23462" spans="2:2">
      <c r="B23462" s="202"/>
    </row>
    <row r="23463" spans="2:2">
      <c r="B23463" s="202"/>
    </row>
    <row r="23464" spans="2:2">
      <c r="B23464" s="202"/>
    </row>
    <row r="23465" spans="2:2">
      <c r="B23465" s="202"/>
    </row>
    <row r="23466" spans="2:2">
      <c r="B23466" s="202"/>
    </row>
    <row r="23467" spans="2:2">
      <c r="B23467" s="202"/>
    </row>
    <row r="23468" spans="2:2">
      <c r="B23468" s="202"/>
    </row>
    <row r="23469" spans="2:2">
      <c r="B23469" s="202"/>
    </row>
    <row r="23470" spans="2:2">
      <c r="B23470" s="202"/>
    </row>
    <row r="23471" spans="2:2">
      <c r="B23471" s="202"/>
    </row>
    <row r="23472" spans="2:2">
      <c r="B23472" s="202"/>
    </row>
    <row r="23473" spans="2:2">
      <c r="B23473" s="202"/>
    </row>
    <row r="23474" spans="2:2">
      <c r="B23474" s="202"/>
    </row>
    <row r="23475" spans="2:2">
      <c r="B23475" s="202"/>
    </row>
    <row r="23476" spans="2:2">
      <c r="B23476" s="202"/>
    </row>
    <row r="23477" spans="2:2">
      <c r="B23477" s="202"/>
    </row>
    <row r="23478" spans="2:2">
      <c r="B23478" s="202"/>
    </row>
    <row r="23479" spans="2:2">
      <c r="B23479" s="202"/>
    </row>
    <row r="23480" spans="2:2">
      <c r="B23480" s="202"/>
    </row>
    <row r="23481" spans="2:2">
      <c r="B23481" s="202"/>
    </row>
    <row r="23482" spans="2:2">
      <c r="B23482" s="202"/>
    </row>
    <row r="23483" spans="2:2">
      <c r="B23483" s="202"/>
    </row>
    <row r="23484" spans="2:2">
      <c r="B23484" s="202"/>
    </row>
    <row r="23485" spans="2:2">
      <c r="B23485" s="202"/>
    </row>
    <row r="23486" spans="2:2">
      <c r="B23486" s="202"/>
    </row>
    <row r="23487" spans="2:2">
      <c r="B23487" s="202"/>
    </row>
    <row r="23488" spans="2:2">
      <c r="B23488" s="202"/>
    </row>
    <row r="23489" spans="2:2">
      <c r="B23489" s="202"/>
    </row>
    <row r="23490" spans="2:2">
      <c r="B23490" s="202"/>
    </row>
    <row r="23491" spans="2:2">
      <c r="B23491" s="202"/>
    </row>
    <row r="23492" spans="2:2">
      <c r="B23492" s="202"/>
    </row>
    <row r="23493" spans="2:2">
      <c r="B23493" s="202"/>
    </row>
    <row r="23494" spans="2:2">
      <c r="B23494" s="202"/>
    </row>
    <row r="23495" spans="2:2">
      <c r="B23495" s="202"/>
    </row>
    <row r="23496" spans="2:2">
      <c r="B23496" s="202"/>
    </row>
    <row r="23497" spans="2:2">
      <c r="B23497" s="202"/>
    </row>
    <row r="23498" spans="2:2">
      <c r="B23498" s="202"/>
    </row>
    <row r="23499" spans="2:2">
      <c r="B23499" s="202"/>
    </row>
    <row r="23500" spans="2:2">
      <c r="B23500" s="202"/>
    </row>
    <row r="23501" spans="2:2">
      <c r="B23501" s="202"/>
    </row>
    <row r="23502" spans="2:2">
      <c r="B23502" s="202"/>
    </row>
    <row r="23503" spans="2:2">
      <c r="B23503" s="202"/>
    </row>
    <row r="23504" spans="2:2">
      <c r="B23504" s="202"/>
    </row>
    <row r="23505" spans="2:2">
      <c r="B23505" s="202"/>
    </row>
    <row r="23506" spans="2:2">
      <c r="B23506" s="202"/>
    </row>
    <row r="23507" spans="2:2">
      <c r="B23507" s="202"/>
    </row>
    <row r="23508" spans="2:2">
      <c r="B23508" s="202"/>
    </row>
    <row r="23509" spans="2:2">
      <c r="B23509" s="202"/>
    </row>
    <row r="23510" spans="2:2">
      <c r="B23510" s="202"/>
    </row>
    <row r="23511" spans="2:2">
      <c r="B23511" s="202"/>
    </row>
    <row r="23512" spans="2:2">
      <c r="B23512" s="202"/>
    </row>
    <row r="23513" spans="2:2">
      <c r="B23513" s="202"/>
    </row>
    <row r="23514" spans="2:2">
      <c r="B23514" s="202"/>
    </row>
    <row r="23515" spans="2:2">
      <c r="B23515" s="202"/>
    </row>
    <row r="23516" spans="2:2">
      <c r="B23516" s="202"/>
    </row>
    <row r="23517" spans="2:2">
      <c r="B23517" s="202"/>
    </row>
    <row r="23518" spans="2:2">
      <c r="B23518" s="202"/>
    </row>
    <row r="23519" spans="2:2">
      <c r="B23519" s="202"/>
    </row>
    <row r="23520" spans="2:2">
      <c r="B23520" s="202"/>
    </row>
    <row r="23521" spans="2:2">
      <c r="B23521" s="202"/>
    </row>
    <row r="23522" spans="2:2">
      <c r="B23522" s="202"/>
    </row>
    <row r="23523" spans="2:2">
      <c r="B23523" s="202"/>
    </row>
    <row r="23524" spans="2:2">
      <c r="B23524" s="202"/>
    </row>
    <row r="23525" spans="2:2">
      <c r="B23525" s="202"/>
    </row>
    <row r="23526" spans="2:2">
      <c r="B23526" s="202"/>
    </row>
    <row r="23527" spans="2:2">
      <c r="B23527" s="202"/>
    </row>
    <row r="23528" spans="2:2">
      <c r="B23528" s="202"/>
    </row>
    <row r="23529" spans="2:2">
      <c r="B23529" s="202"/>
    </row>
    <row r="23530" spans="2:2">
      <c r="B23530" s="202"/>
    </row>
    <row r="23531" spans="2:2">
      <c r="B23531" s="202"/>
    </row>
    <row r="23532" spans="2:2">
      <c r="B23532" s="202"/>
    </row>
    <row r="23533" spans="2:2">
      <c r="B23533" s="202"/>
    </row>
    <row r="23534" spans="2:2">
      <c r="B23534" s="202"/>
    </row>
    <row r="23535" spans="2:2">
      <c r="B23535" s="202"/>
    </row>
    <row r="23536" spans="2:2">
      <c r="B23536" s="202"/>
    </row>
    <row r="23537" spans="2:2">
      <c r="B23537" s="202"/>
    </row>
    <row r="23538" spans="2:2">
      <c r="B23538" s="202"/>
    </row>
    <row r="23539" spans="2:2">
      <c r="B23539" s="202"/>
    </row>
    <row r="23540" spans="2:2">
      <c r="B23540" s="202"/>
    </row>
    <row r="23541" spans="2:2">
      <c r="B23541" s="202"/>
    </row>
    <row r="23542" spans="2:2">
      <c r="B23542" s="202"/>
    </row>
    <row r="23543" spans="2:2">
      <c r="B23543" s="202"/>
    </row>
    <row r="23544" spans="2:2">
      <c r="B23544" s="202"/>
    </row>
    <row r="23545" spans="2:2">
      <c r="B23545" s="202"/>
    </row>
    <row r="23546" spans="2:2">
      <c r="B23546" s="202"/>
    </row>
    <row r="23547" spans="2:2">
      <c r="B23547" s="202"/>
    </row>
    <row r="23548" spans="2:2">
      <c r="B23548" s="202"/>
    </row>
    <row r="23549" spans="2:2">
      <c r="B23549" s="202"/>
    </row>
    <row r="23550" spans="2:2">
      <c r="B23550" s="202"/>
    </row>
    <row r="23551" spans="2:2">
      <c r="B23551" s="202"/>
    </row>
    <row r="23552" spans="2:2">
      <c r="B23552" s="202"/>
    </row>
    <row r="23553" spans="2:2">
      <c r="B23553" s="202"/>
    </row>
    <row r="23554" spans="2:2">
      <c r="B23554" s="202"/>
    </row>
    <row r="23555" spans="2:2">
      <c r="B23555" s="202"/>
    </row>
    <row r="23556" spans="2:2">
      <c r="B23556" s="202"/>
    </row>
    <row r="23557" spans="2:2">
      <c r="B23557" s="202"/>
    </row>
    <row r="23558" spans="2:2">
      <c r="B23558" s="202"/>
    </row>
    <row r="23559" spans="2:2">
      <c r="B23559" s="202"/>
    </row>
    <row r="23560" spans="2:2">
      <c r="B23560" s="202"/>
    </row>
    <row r="23561" spans="2:2">
      <c r="B23561" s="202"/>
    </row>
    <row r="23562" spans="2:2">
      <c r="B23562" s="202"/>
    </row>
    <row r="23563" spans="2:2">
      <c r="B23563" s="202"/>
    </row>
    <row r="23564" spans="2:2">
      <c r="B23564" s="202"/>
    </row>
    <row r="23565" spans="2:2">
      <c r="B23565" s="202"/>
    </row>
    <row r="23566" spans="2:2">
      <c r="B23566" s="202"/>
    </row>
    <row r="23567" spans="2:2">
      <c r="B23567" s="202"/>
    </row>
    <row r="23568" spans="2:2">
      <c r="B23568" s="202"/>
    </row>
    <row r="23569" spans="2:2">
      <c r="B23569" s="202"/>
    </row>
    <row r="23570" spans="2:2">
      <c r="B23570" s="202"/>
    </row>
    <row r="23571" spans="2:2">
      <c r="B23571" s="202"/>
    </row>
    <row r="23572" spans="2:2">
      <c r="B23572" s="202"/>
    </row>
    <row r="23573" spans="2:2">
      <c r="B23573" s="202"/>
    </row>
    <row r="23574" spans="2:2">
      <c r="B23574" s="202"/>
    </row>
    <row r="23575" spans="2:2">
      <c r="B23575" s="202"/>
    </row>
    <row r="23576" spans="2:2">
      <c r="B23576" s="202"/>
    </row>
    <row r="23577" spans="2:2">
      <c r="B23577" s="202"/>
    </row>
    <row r="23578" spans="2:2">
      <c r="B23578" s="202"/>
    </row>
    <row r="23579" spans="2:2">
      <c r="B23579" s="202"/>
    </row>
    <row r="23580" spans="2:2">
      <c r="B23580" s="202"/>
    </row>
    <row r="23581" spans="2:2">
      <c r="B23581" s="202"/>
    </row>
    <row r="23582" spans="2:2">
      <c r="B23582" s="202"/>
    </row>
    <row r="23583" spans="2:2">
      <c r="B23583" s="202"/>
    </row>
    <row r="23584" spans="2:2">
      <c r="B23584" s="202"/>
    </row>
    <row r="23585" spans="2:2">
      <c r="B23585" s="202"/>
    </row>
    <row r="23586" spans="2:2">
      <c r="B23586" s="202"/>
    </row>
    <row r="23587" spans="2:2">
      <c r="B23587" s="202"/>
    </row>
    <row r="23588" spans="2:2">
      <c r="B23588" s="202"/>
    </row>
    <row r="23589" spans="2:2">
      <c r="B23589" s="202"/>
    </row>
    <row r="23590" spans="2:2">
      <c r="B23590" s="202"/>
    </row>
    <row r="23591" spans="2:2">
      <c r="B23591" s="202"/>
    </row>
    <row r="23592" spans="2:2">
      <c r="B23592" s="202"/>
    </row>
    <row r="23593" spans="2:2">
      <c r="B23593" s="202"/>
    </row>
    <row r="23594" spans="2:2">
      <c r="B23594" s="202"/>
    </row>
    <row r="23595" spans="2:2">
      <c r="B23595" s="202"/>
    </row>
    <row r="23596" spans="2:2">
      <c r="B23596" s="202"/>
    </row>
    <row r="23597" spans="2:2">
      <c r="B23597" s="202"/>
    </row>
    <row r="23598" spans="2:2">
      <c r="B23598" s="202"/>
    </row>
    <row r="23599" spans="2:2">
      <c r="B23599" s="202"/>
    </row>
    <row r="23600" spans="2:2">
      <c r="B23600" s="202"/>
    </row>
    <row r="23601" spans="2:2">
      <c r="B23601" s="202"/>
    </row>
    <row r="23602" spans="2:2">
      <c r="B23602" s="202"/>
    </row>
    <row r="23603" spans="2:2">
      <c r="B23603" s="202"/>
    </row>
    <row r="23604" spans="2:2">
      <c r="B23604" s="202"/>
    </row>
    <row r="23605" spans="2:2">
      <c r="B23605" s="202"/>
    </row>
    <row r="23606" spans="2:2">
      <c r="B23606" s="202"/>
    </row>
    <row r="23607" spans="2:2">
      <c r="B23607" s="202"/>
    </row>
    <row r="23608" spans="2:2">
      <c r="B23608" s="202"/>
    </row>
    <row r="23609" spans="2:2">
      <c r="B23609" s="202"/>
    </row>
    <row r="23610" spans="2:2">
      <c r="B23610" s="202"/>
    </row>
    <row r="23611" spans="2:2">
      <c r="B23611" s="202"/>
    </row>
    <row r="23612" spans="2:2">
      <c r="B23612" s="202"/>
    </row>
    <row r="23613" spans="2:2">
      <c r="B23613" s="202"/>
    </row>
    <row r="23614" spans="2:2">
      <c r="B23614" s="202"/>
    </row>
    <row r="23615" spans="2:2">
      <c r="B23615" s="202"/>
    </row>
    <row r="23616" spans="2:2">
      <c r="B23616" s="202"/>
    </row>
    <row r="23617" spans="2:2">
      <c r="B23617" s="202"/>
    </row>
    <row r="23618" spans="2:2">
      <c r="B23618" s="202"/>
    </row>
    <row r="23619" spans="2:2">
      <c r="B23619" s="202"/>
    </row>
    <row r="23620" spans="2:2">
      <c r="B23620" s="202"/>
    </row>
    <row r="23621" spans="2:2">
      <c r="B23621" s="202"/>
    </row>
    <row r="23622" spans="2:2">
      <c r="B23622" s="202"/>
    </row>
    <row r="23623" spans="2:2">
      <c r="B23623" s="202"/>
    </row>
    <row r="23624" spans="2:2">
      <c r="B23624" s="202"/>
    </row>
    <row r="23625" spans="2:2">
      <c r="B23625" s="202"/>
    </row>
    <row r="23626" spans="2:2">
      <c r="B23626" s="202"/>
    </row>
    <row r="23627" spans="2:2">
      <c r="B23627" s="202"/>
    </row>
    <row r="23628" spans="2:2">
      <c r="B23628" s="202"/>
    </row>
    <row r="23629" spans="2:2">
      <c r="B23629" s="202"/>
    </row>
    <row r="23630" spans="2:2">
      <c r="B23630" s="202"/>
    </row>
    <row r="23631" spans="2:2">
      <c r="B23631" s="202"/>
    </row>
    <row r="23632" spans="2:2">
      <c r="B23632" s="202"/>
    </row>
    <row r="23633" spans="2:2">
      <c r="B23633" s="202"/>
    </row>
    <row r="23634" spans="2:2">
      <c r="B23634" s="202"/>
    </row>
    <row r="23635" spans="2:2">
      <c r="B23635" s="202"/>
    </row>
    <row r="23636" spans="2:2">
      <c r="B23636" s="202"/>
    </row>
    <row r="23637" spans="2:2">
      <c r="B23637" s="202"/>
    </row>
    <row r="23638" spans="2:2">
      <c r="B23638" s="202"/>
    </row>
    <row r="23639" spans="2:2">
      <c r="B23639" s="202"/>
    </row>
    <row r="23640" spans="2:2">
      <c r="B23640" s="202"/>
    </row>
    <row r="23641" spans="2:2">
      <c r="B23641" s="202"/>
    </row>
    <row r="23642" spans="2:2">
      <c r="B23642" s="202"/>
    </row>
    <row r="23643" spans="2:2">
      <c r="B23643" s="202"/>
    </row>
    <row r="23644" spans="2:2">
      <c r="B23644" s="202"/>
    </row>
    <row r="23645" spans="2:2">
      <c r="B23645" s="202"/>
    </row>
    <row r="23646" spans="2:2">
      <c r="B23646" s="202"/>
    </row>
    <row r="23647" spans="2:2">
      <c r="B23647" s="202"/>
    </row>
    <row r="23648" spans="2:2">
      <c r="B23648" s="202"/>
    </row>
    <row r="23649" spans="2:2">
      <c r="B23649" s="202"/>
    </row>
    <row r="23650" spans="2:2">
      <c r="B23650" s="202"/>
    </row>
    <row r="23651" spans="2:2">
      <c r="B23651" s="202"/>
    </row>
    <row r="23652" spans="2:2">
      <c r="B23652" s="202"/>
    </row>
    <row r="23653" spans="2:2">
      <c r="B23653" s="202"/>
    </row>
    <row r="23654" spans="2:2">
      <c r="B23654" s="202"/>
    </row>
    <row r="23655" spans="2:2">
      <c r="B23655" s="202"/>
    </row>
    <row r="23656" spans="2:2">
      <c r="B23656" s="202"/>
    </row>
    <row r="23657" spans="2:2">
      <c r="B23657" s="202"/>
    </row>
    <row r="23658" spans="2:2">
      <c r="B23658" s="202"/>
    </row>
    <row r="23659" spans="2:2">
      <c r="B23659" s="202"/>
    </row>
    <row r="23660" spans="2:2">
      <c r="B23660" s="202"/>
    </row>
    <row r="23661" spans="2:2">
      <c r="B23661" s="202"/>
    </row>
    <row r="23662" spans="2:2">
      <c r="B23662" s="202"/>
    </row>
    <row r="23663" spans="2:2">
      <c r="B23663" s="202"/>
    </row>
    <row r="23664" spans="2:2">
      <c r="B23664" s="202"/>
    </row>
    <row r="23665" spans="2:2">
      <c r="B23665" s="202"/>
    </row>
    <row r="23666" spans="2:2">
      <c r="B23666" s="202"/>
    </row>
    <row r="23667" spans="2:2">
      <c r="B23667" s="202"/>
    </row>
    <row r="23668" spans="2:2">
      <c r="B23668" s="202"/>
    </row>
    <row r="23669" spans="2:2">
      <c r="B23669" s="202"/>
    </row>
    <row r="23670" spans="2:2">
      <c r="B23670" s="202"/>
    </row>
    <row r="23671" spans="2:2">
      <c r="B23671" s="202"/>
    </row>
    <row r="23672" spans="2:2">
      <c r="B23672" s="202"/>
    </row>
    <row r="23673" spans="2:2">
      <c r="B23673" s="202"/>
    </row>
    <row r="23674" spans="2:2">
      <c r="B23674" s="202"/>
    </row>
    <row r="23675" spans="2:2">
      <c r="B23675" s="202"/>
    </row>
    <row r="23676" spans="2:2">
      <c r="B23676" s="202"/>
    </row>
    <row r="23677" spans="2:2">
      <c r="B23677" s="202"/>
    </row>
    <row r="23678" spans="2:2">
      <c r="B23678" s="202"/>
    </row>
    <row r="23679" spans="2:2">
      <c r="B23679" s="202"/>
    </row>
    <row r="23680" spans="2:2">
      <c r="B23680" s="202"/>
    </row>
    <row r="23681" spans="2:2">
      <c r="B23681" s="202"/>
    </row>
    <row r="23682" spans="2:2">
      <c r="B23682" s="202"/>
    </row>
    <row r="23683" spans="2:2">
      <c r="B23683" s="202"/>
    </row>
    <row r="23684" spans="2:2">
      <c r="B23684" s="202"/>
    </row>
    <row r="23685" spans="2:2">
      <c r="B23685" s="202"/>
    </row>
    <row r="23686" spans="2:2">
      <c r="B23686" s="202"/>
    </row>
    <row r="23687" spans="2:2">
      <c r="B23687" s="202"/>
    </row>
    <row r="23688" spans="2:2">
      <c r="B23688" s="202"/>
    </row>
    <row r="23689" spans="2:2">
      <c r="B23689" s="202"/>
    </row>
    <row r="23690" spans="2:2">
      <c r="B23690" s="202"/>
    </row>
    <row r="23691" spans="2:2">
      <c r="B23691" s="202"/>
    </row>
    <row r="23692" spans="2:2">
      <c r="B23692" s="202"/>
    </row>
    <row r="23693" spans="2:2">
      <c r="B23693" s="202"/>
    </row>
    <row r="23694" spans="2:2">
      <c r="B23694" s="202"/>
    </row>
    <row r="23695" spans="2:2">
      <c r="B23695" s="202"/>
    </row>
    <row r="23696" spans="2:2">
      <c r="B23696" s="202"/>
    </row>
    <row r="23697" spans="2:2">
      <c r="B23697" s="202"/>
    </row>
    <row r="23698" spans="2:2">
      <c r="B23698" s="202"/>
    </row>
    <row r="23699" spans="2:2">
      <c r="B23699" s="202"/>
    </row>
    <row r="23700" spans="2:2">
      <c r="B23700" s="202"/>
    </row>
    <row r="23701" spans="2:2">
      <c r="B23701" s="202"/>
    </row>
    <row r="23702" spans="2:2">
      <c r="B23702" s="202"/>
    </row>
    <row r="23703" spans="2:2">
      <c r="B23703" s="202"/>
    </row>
    <row r="23704" spans="2:2">
      <c r="B23704" s="202"/>
    </row>
    <row r="23705" spans="2:2">
      <c r="B23705" s="202"/>
    </row>
    <row r="23706" spans="2:2">
      <c r="B23706" s="202"/>
    </row>
    <row r="23707" spans="2:2">
      <c r="B23707" s="202"/>
    </row>
    <row r="23708" spans="2:2">
      <c r="B23708" s="202"/>
    </row>
    <row r="23709" spans="2:2">
      <c r="B23709" s="202"/>
    </row>
    <row r="23710" spans="2:2">
      <c r="B23710" s="202"/>
    </row>
    <row r="23711" spans="2:2">
      <c r="B23711" s="202"/>
    </row>
    <row r="23712" spans="2:2">
      <c r="B23712" s="202"/>
    </row>
    <row r="23713" spans="2:2">
      <c r="B23713" s="202"/>
    </row>
    <row r="23714" spans="2:2">
      <c r="B23714" s="202"/>
    </row>
    <row r="23715" spans="2:2">
      <c r="B23715" s="202"/>
    </row>
    <row r="23716" spans="2:2">
      <c r="B23716" s="202"/>
    </row>
    <row r="23717" spans="2:2">
      <c r="B23717" s="202"/>
    </row>
    <row r="23718" spans="2:2">
      <c r="B23718" s="202"/>
    </row>
    <row r="23719" spans="2:2">
      <c r="B23719" s="202"/>
    </row>
    <row r="23720" spans="2:2">
      <c r="B23720" s="202"/>
    </row>
    <row r="23721" spans="2:2">
      <c r="B23721" s="202"/>
    </row>
    <row r="23722" spans="2:2">
      <c r="B23722" s="202"/>
    </row>
    <row r="23723" spans="2:2">
      <c r="B23723" s="202"/>
    </row>
    <row r="23724" spans="2:2">
      <c r="B23724" s="202"/>
    </row>
    <row r="23725" spans="2:2">
      <c r="B23725" s="202"/>
    </row>
    <row r="23726" spans="2:2">
      <c r="B23726" s="202"/>
    </row>
    <row r="23727" spans="2:2">
      <c r="B23727" s="202"/>
    </row>
    <row r="23728" spans="2:2">
      <c r="B23728" s="202"/>
    </row>
    <row r="23729" spans="2:2">
      <c r="B23729" s="202"/>
    </row>
    <row r="23730" spans="2:2">
      <c r="B23730" s="202"/>
    </row>
    <row r="23731" spans="2:2">
      <c r="B23731" s="202"/>
    </row>
    <row r="23732" spans="2:2">
      <c r="B23732" s="202"/>
    </row>
    <row r="23733" spans="2:2">
      <c r="B23733" s="202"/>
    </row>
    <row r="23734" spans="2:2">
      <c r="B23734" s="202"/>
    </row>
    <row r="23735" spans="2:2">
      <c r="B23735" s="202"/>
    </row>
    <row r="23736" spans="2:2">
      <c r="B23736" s="202"/>
    </row>
    <row r="23737" spans="2:2">
      <c r="B23737" s="202"/>
    </row>
    <row r="23738" spans="2:2">
      <c r="B23738" s="202"/>
    </row>
    <row r="23739" spans="2:2">
      <c r="B23739" s="202"/>
    </row>
    <row r="23740" spans="2:2">
      <c r="B23740" s="202"/>
    </row>
    <row r="23741" spans="2:2">
      <c r="B23741" s="202"/>
    </row>
    <row r="23742" spans="2:2">
      <c r="B23742" s="202"/>
    </row>
    <row r="23743" spans="2:2">
      <c r="B23743" s="202"/>
    </row>
    <row r="23744" spans="2:2">
      <c r="B23744" s="202"/>
    </row>
    <row r="23745" spans="2:2">
      <c r="B23745" s="202"/>
    </row>
    <row r="23746" spans="2:2">
      <c r="B23746" s="202"/>
    </row>
    <row r="23747" spans="2:2">
      <c r="B23747" s="202"/>
    </row>
    <row r="23748" spans="2:2">
      <c r="B23748" s="202"/>
    </row>
    <row r="23749" spans="2:2">
      <c r="B23749" s="202"/>
    </row>
    <row r="23750" spans="2:2">
      <c r="B23750" s="202"/>
    </row>
    <row r="23751" spans="2:2">
      <c r="B23751" s="202"/>
    </row>
    <row r="23752" spans="2:2">
      <c r="B23752" s="202"/>
    </row>
    <row r="23753" spans="2:2">
      <c r="B23753" s="202"/>
    </row>
    <row r="23754" spans="2:2">
      <c r="B23754" s="202"/>
    </row>
    <row r="23755" spans="2:2">
      <c r="B23755" s="202"/>
    </row>
    <row r="23756" spans="2:2">
      <c r="B23756" s="202"/>
    </row>
    <row r="23757" spans="2:2">
      <c r="B23757" s="202"/>
    </row>
    <row r="23758" spans="2:2">
      <c r="B23758" s="202"/>
    </row>
    <row r="23759" spans="2:2">
      <c r="B23759" s="202"/>
    </row>
    <row r="23760" spans="2:2">
      <c r="B23760" s="202"/>
    </row>
    <row r="23761" spans="2:2">
      <c r="B23761" s="202"/>
    </row>
    <row r="23762" spans="2:2">
      <c r="B23762" s="202"/>
    </row>
    <row r="23763" spans="2:2">
      <c r="B23763" s="202"/>
    </row>
    <row r="23764" spans="2:2">
      <c r="B23764" s="202"/>
    </row>
    <row r="23765" spans="2:2">
      <c r="B23765" s="202"/>
    </row>
    <row r="23766" spans="2:2">
      <c r="B23766" s="202"/>
    </row>
    <row r="23767" spans="2:2">
      <c r="B23767" s="202"/>
    </row>
    <row r="23768" spans="2:2">
      <c r="B23768" s="202"/>
    </row>
    <row r="23769" spans="2:2">
      <c r="B23769" s="202"/>
    </row>
    <row r="23770" spans="2:2">
      <c r="B23770" s="202"/>
    </row>
    <row r="23771" spans="2:2">
      <c r="B23771" s="202"/>
    </row>
    <row r="23772" spans="2:2">
      <c r="B23772" s="202"/>
    </row>
    <row r="23773" spans="2:2">
      <c r="B23773" s="202"/>
    </row>
    <row r="23774" spans="2:2">
      <c r="B23774" s="202"/>
    </row>
    <row r="23775" spans="2:2">
      <c r="B23775" s="202"/>
    </row>
    <row r="23776" spans="2:2">
      <c r="B23776" s="202"/>
    </row>
    <row r="23777" spans="2:2">
      <c r="B23777" s="202"/>
    </row>
    <row r="23778" spans="2:2">
      <c r="B23778" s="202"/>
    </row>
    <row r="23779" spans="2:2">
      <c r="B23779" s="202"/>
    </row>
    <row r="23780" spans="2:2">
      <c r="B23780" s="202"/>
    </row>
    <row r="23781" spans="2:2">
      <c r="B23781" s="202"/>
    </row>
    <row r="23782" spans="2:2">
      <c r="B23782" s="202"/>
    </row>
    <row r="23783" spans="2:2">
      <c r="B23783" s="202"/>
    </row>
    <row r="23784" spans="2:2">
      <c r="B23784" s="202"/>
    </row>
    <row r="23785" spans="2:2">
      <c r="B23785" s="202"/>
    </row>
    <row r="23786" spans="2:2">
      <c r="B23786" s="202"/>
    </row>
    <row r="23787" spans="2:2">
      <c r="B23787" s="202"/>
    </row>
    <row r="23788" spans="2:2">
      <c r="B23788" s="202"/>
    </row>
    <row r="23789" spans="2:2">
      <c r="B23789" s="202"/>
    </row>
    <row r="23790" spans="2:2">
      <c r="B23790" s="202"/>
    </row>
    <row r="23791" spans="2:2">
      <c r="B23791" s="202"/>
    </row>
    <row r="23792" spans="2:2">
      <c r="B23792" s="202"/>
    </row>
    <row r="23793" spans="2:2">
      <c r="B23793" s="202"/>
    </row>
    <row r="23794" spans="2:2">
      <c r="B23794" s="202"/>
    </row>
    <row r="23795" spans="2:2">
      <c r="B23795" s="202"/>
    </row>
    <row r="23796" spans="2:2">
      <c r="B23796" s="202"/>
    </row>
    <row r="23797" spans="2:2">
      <c r="B23797" s="202"/>
    </row>
    <row r="23798" spans="2:2">
      <c r="B23798" s="202"/>
    </row>
    <row r="23799" spans="2:2">
      <c r="B23799" s="202"/>
    </row>
    <row r="23800" spans="2:2">
      <c r="B23800" s="202"/>
    </row>
    <row r="23801" spans="2:2">
      <c r="B23801" s="202"/>
    </row>
    <row r="23802" spans="2:2">
      <c r="B23802" s="202"/>
    </row>
    <row r="23803" spans="2:2">
      <c r="B23803" s="202"/>
    </row>
    <row r="23804" spans="2:2">
      <c r="B23804" s="202"/>
    </row>
    <row r="23805" spans="2:2">
      <c r="B23805" s="202"/>
    </row>
    <row r="23806" spans="2:2">
      <c r="B23806" s="202"/>
    </row>
    <row r="23807" spans="2:2">
      <c r="B23807" s="202"/>
    </row>
    <row r="23808" spans="2:2">
      <c r="B23808" s="202"/>
    </row>
    <row r="23809" spans="2:2">
      <c r="B23809" s="202"/>
    </row>
    <row r="23810" spans="2:2">
      <c r="B23810" s="202"/>
    </row>
    <row r="23811" spans="2:2">
      <c r="B23811" s="202"/>
    </row>
    <row r="23812" spans="2:2">
      <c r="B23812" s="202"/>
    </row>
    <row r="23813" spans="2:2">
      <c r="B23813" s="202"/>
    </row>
    <row r="23814" spans="2:2">
      <c r="B23814" s="202"/>
    </row>
    <row r="23815" spans="2:2">
      <c r="B23815" s="202"/>
    </row>
    <row r="23816" spans="2:2">
      <c r="B23816" s="202"/>
    </row>
    <row r="23817" spans="2:2">
      <c r="B23817" s="202"/>
    </row>
    <row r="23818" spans="2:2">
      <c r="B23818" s="202"/>
    </row>
    <row r="23819" spans="2:2">
      <c r="B23819" s="202"/>
    </row>
    <row r="23820" spans="2:2">
      <c r="B23820" s="202"/>
    </row>
    <row r="23821" spans="2:2">
      <c r="B23821" s="202"/>
    </row>
    <row r="23822" spans="2:2">
      <c r="B23822" s="202"/>
    </row>
    <row r="23823" spans="2:2">
      <c r="B23823" s="202"/>
    </row>
    <row r="23824" spans="2:2">
      <c r="B23824" s="202"/>
    </row>
    <row r="23825" spans="2:2">
      <c r="B23825" s="202"/>
    </row>
    <row r="23826" spans="2:2">
      <c r="B23826" s="202"/>
    </row>
    <row r="23827" spans="2:2">
      <c r="B23827" s="202"/>
    </row>
    <row r="23828" spans="2:2">
      <c r="B23828" s="202"/>
    </row>
    <row r="23829" spans="2:2">
      <c r="B23829" s="202"/>
    </row>
    <row r="23830" spans="2:2">
      <c r="B23830" s="202"/>
    </row>
    <row r="23831" spans="2:2">
      <c r="B23831" s="202"/>
    </row>
    <row r="23832" spans="2:2">
      <c r="B23832" s="202"/>
    </row>
    <row r="23833" spans="2:2">
      <c r="B23833" s="202"/>
    </row>
    <row r="23834" spans="2:2">
      <c r="B23834" s="202"/>
    </row>
    <row r="23835" spans="2:2">
      <c r="B23835" s="202"/>
    </row>
    <row r="23836" spans="2:2">
      <c r="B23836" s="202"/>
    </row>
    <row r="23837" spans="2:2">
      <c r="B23837" s="202"/>
    </row>
    <row r="23838" spans="2:2">
      <c r="B23838" s="202"/>
    </row>
    <row r="23839" spans="2:2">
      <c r="B23839" s="202"/>
    </row>
    <row r="23840" spans="2:2">
      <c r="B23840" s="202"/>
    </row>
    <row r="23841" spans="2:2">
      <c r="B23841" s="202"/>
    </row>
    <row r="23842" spans="2:2">
      <c r="B23842" s="202"/>
    </row>
    <row r="23843" spans="2:2">
      <c r="B23843" s="202"/>
    </row>
    <row r="23844" spans="2:2">
      <c r="B23844" s="202"/>
    </row>
    <row r="23845" spans="2:2">
      <c r="B23845" s="202"/>
    </row>
    <row r="23846" spans="2:2">
      <c r="B23846" s="202"/>
    </row>
    <row r="23847" spans="2:2">
      <c r="B23847" s="202"/>
    </row>
    <row r="23848" spans="2:2">
      <c r="B23848" s="202"/>
    </row>
    <row r="23849" spans="2:2">
      <c r="B23849" s="202"/>
    </row>
    <row r="23850" spans="2:2">
      <c r="B23850" s="202"/>
    </row>
    <row r="23851" spans="2:2">
      <c r="B23851" s="202"/>
    </row>
    <row r="23852" spans="2:2">
      <c r="B23852" s="202"/>
    </row>
    <row r="23853" spans="2:2">
      <c r="B23853" s="202"/>
    </row>
    <row r="23854" spans="2:2">
      <c r="B23854" s="202"/>
    </row>
    <row r="23855" spans="2:2">
      <c r="B23855" s="202"/>
    </row>
    <row r="23856" spans="2:2">
      <c r="B23856" s="202"/>
    </row>
    <row r="23857" spans="2:2">
      <c r="B23857" s="202"/>
    </row>
    <row r="23858" spans="2:2">
      <c r="B23858" s="202"/>
    </row>
    <row r="23859" spans="2:2">
      <c r="B23859" s="202"/>
    </row>
    <row r="23860" spans="2:2">
      <c r="B23860" s="202"/>
    </row>
    <row r="23861" spans="2:2">
      <c r="B23861" s="202"/>
    </row>
    <row r="23862" spans="2:2">
      <c r="B23862" s="202"/>
    </row>
    <row r="23863" spans="2:2">
      <c r="B23863" s="202"/>
    </row>
    <row r="23864" spans="2:2">
      <c r="B23864" s="202"/>
    </row>
    <row r="23865" spans="2:2">
      <c r="B23865" s="202"/>
    </row>
    <row r="23866" spans="2:2">
      <c r="B23866" s="202"/>
    </row>
    <row r="23867" spans="2:2">
      <c r="B23867" s="202"/>
    </row>
    <row r="23868" spans="2:2">
      <c r="B23868" s="202"/>
    </row>
    <row r="23869" spans="2:2">
      <c r="B23869" s="202"/>
    </row>
    <row r="23870" spans="2:2">
      <c r="B23870" s="202"/>
    </row>
    <row r="23871" spans="2:2">
      <c r="B23871" s="202"/>
    </row>
    <row r="23872" spans="2:2">
      <c r="B23872" s="202"/>
    </row>
    <row r="23873" spans="2:2">
      <c r="B23873" s="202"/>
    </row>
    <row r="23874" spans="2:2">
      <c r="B23874" s="202"/>
    </row>
    <row r="23875" spans="2:2">
      <c r="B23875" s="202"/>
    </row>
    <row r="23876" spans="2:2">
      <c r="B23876" s="202"/>
    </row>
    <row r="23877" spans="2:2">
      <c r="B23877" s="202"/>
    </row>
    <row r="23878" spans="2:2">
      <c r="B23878" s="202"/>
    </row>
    <row r="23879" spans="2:2">
      <c r="B23879" s="202"/>
    </row>
    <row r="23880" spans="2:2">
      <c r="B23880" s="202"/>
    </row>
    <row r="23881" spans="2:2">
      <c r="B23881" s="202"/>
    </row>
    <row r="23882" spans="2:2">
      <c r="B23882" s="202"/>
    </row>
    <row r="23883" spans="2:2">
      <c r="B23883" s="202"/>
    </row>
    <row r="23884" spans="2:2">
      <c r="B23884" s="202"/>
    </row>
    <row r="23885" spans="2:2">
      <c r="B23885" s="202"/>
    </row>
    <row r="23886" spans="2:2">
      <c r="B23886" s="202"/>
    </row>
    <row r="23887" spans="2:2">
      <c r="B23887" s="202"/>
    </row>
    <row r="23888" spans="2:2">
      <c r="B23888" s="202"/>
    </row>
    <row r="23889" spans="2:2">
      <c r="B23889" s="202"/>
    </row>
    <row r="23890" spans="2:2">
      <c r="B23890" s="202"/>
    </row>
    <row r="23891" spans="2:2">
      <c r="B23891" s="202"/>
    </row>
    <row r="23892" spans="2:2">
      <c r="B23892" s="202"/>
    </row>
    <row r="23893" spans="2:2">
      <c r="B23893" s="202"/>
    </row>
    <row r="23894" spans="2:2">
      <c r="B23894" s="202"/>
    </row>
    <row r="23895" spans="2:2">
      <c r="B23895" s="202"/>
    </row>
    <row r="23896" spans="2:2">
      <c r="B23896" s="202"/>
    </row>
    <row r="23897" spans="2:2">
      <c r="B23897" s="202"/>
    </row>
    <row r="23898" spans="2:2">
      <c r="B23898" s="202"/>
    </row>
    <row r="23899" spans="2:2">
      <c r="B23899" s="202"/>
    </row>
    <row r="23900" spans="2:2">
      <c r="B23900" s="202"/>
    </row>
    <row r="23901" spans="2:2">
      <c r="B23901" s="202"/>
    </row>
    <row r="23902" spans="2:2">
      <c r="B23902" s="202"/>
    </row>
    <row r="23903" spans="2:2">
      <c r="B23903" s="202"/>
    </row>
    <row r="23904" spans="2:2">
      <c r="B23904" s="202"/>
    </row>
    <row r="23905" spans="2:2">
      <c r="B23905" s="202"/>
    </row>
    <row r="23906" spans="2:2">
      <c r="B23906" s="202"/>
    </row>
    <row r="23907" spans="2:2">
      <c r="B23907" s="202"/>
    </row>
    <row r="23908" spans="2:2">
      <c r="B23908" s="202"/>
    </row>
    <row r="23909" spans="2:2">
      <c r="B23909" s="202"/>
    </row>
    <row r="23910" spans="2:2">
      <c r="B23910" s="202"/>
    </row>
    <row r="23911" spans="2:2">
      <c r="B23911" s="202"/>
    </row>
    <row r="23912" spans="2:2">
      <c r="B23912" s="202"/>
    </row>
    <row r="23913" spans="2:2">
      <c r="B23913" s="202"/>
    </row>
    <row r="23914" spans="2:2">
      <c r="B23914" s="202"/>
    </row>
    <row r="23915" spans="2:2">
      <c r="B23915" s="202"/>
    </row>
    <row r="23916" spans="2:2">
      <c r="B23916" s="202"/>
    </row>
    <row r="23917" spans="2:2">
      <c r="B23917" s="202"/>
    </row>
    <row r="23918" spans="2:2">
      <c r="B23918" s="202"/>
    </row>
    <row r="23919" spans="2:2">
      <c r="B23919" s="202"/>
    </row>
    <row r="23920" spans="2:2">
      <c r="B23920" s="202"/>
    </row>
    <row r="23921" spans="2:2">
      <c r="B23921" s="202"/>
    </row>
    <row r="23922" spans="2:2">
      <c r="B23922" s="202"/>
    </row>
    <row r="23923" spans="2:2">
      <c r="B23923" s="202"/>
    </row>
    <row r="23924" spans="2:2">
      <c r="B23924" s="202"/>
    </row>
    <row r="23925" spans="2:2">
      <c r="B23925" s="202"/>
    </row>
    <row r="23926" spans="2:2">
      <c r="B23926" s="202"/>
    </row>
    <row r="23927" spans="2:2">
      <c r="B23927" s="202"/>
    </row>
    <row r="23928" spans="2:2">
      <c r="B23928" s="202"/>
    </row>
    <row r="23929" spans="2:2">
      <c r="B23929" s="202"/>
    </row>
    <row r="23930" spans="2:2">
      <c r="B23930" s="202"/>
    </row>
    <row r="23931" spans="2:2">
      <c r="B23931" s="202"/>
    </row>
    <row r="23932" spans="2:2">
      <c r="B23932" s="202"/>
    </row>
    <row r="23933" spans="2:2">
      <c r="B23933" s="202"/>
    </row>
    <row r="23934" spans="2:2">
      <c r="B23934" s="202"/>
    </row>
    <row r="23935" spans="2:2">
      <c r="B23935" s="202"/>
    </row>
    <row r="23936" spans="2:2">
      <c r="B23936" s="202"/>
    </row>
    <row r="23937" spans="2:2">
      <c r="B23937" s="202"/>
    </row>
    <row r="23938" spans="2:2">
      <c r="B23938" s="202"/>
    </row>
    <row r="23939" spans="2:2">
      <c r="B23939" s="202"/>
    </row>
    <row r="23940" spans="2:2">
      <c r="B23940" s="202"/>
    </row>
    <row r="23941" spans="2:2">
      <c r="B23941" s="202"/>
    </row>
    <row r="23942" spans="2:2">
      <c r="B23942" s="202"/>
    </row>
    <row r="23943" spans="2:2">
      <c r="B23943" s="202"/>
    </row>
    <row r="23944" spans="2:2">
      <c r="B23944" s="202"/>
    </row>
    <row r="23945" spans="2:2">
      <c r="B23945" s="202"/>
    </row>
    <row r="23946" spans="2:2">
      <c r="B23946" s="202"/>
    </row>
    <row r="23947" spans="2:2">
      <c r="B23947" s="202"/>
    </row>
    <row r="23948" spans="2:2">
      <c r="B23948" s="202"/>
    </row>
    <row r="23949" spans="2:2">
      <c r="B23949" s="202"/>
    </row>
    <row r="23950" spans="2:2">
      <c r="B23950" s="202"/>
    </row>
    <row r="23951" spans="2:2">
      <c r="B23951" s="202"/>
    </row>
    <row r="23952" spans="2:2">
      <c r="B23952" s="202"/>
    </row>
    <row r="23953" spans="2:2">
      <c r="B23953" s="202"/>
    </row>
    <row r="23954" spans="2:2">
      <c r="B23954" s="202"/>
    </row>
    <row r="23955" spans="2:2">
      <c r="B23955" s="202"/>
    </row>
    <row r="23956" spans="2:2">
      <c r="B23956" s="202"/>
    </row>
    <row r="23957" spans="2:2">
      <c r="B23957" s="202"/>
    </row>
    <row r="23958" spans="2:2">
      <c r="B23958" s="202"/>
    </row>
    <row r="23959" spans="2:2">
      <c r="B23959" s="202"/>
    </row>
    <row r="23960" spans="2:2">
      <c r="B23960" s="202"/>
    </row>
    <row r="23961" spans="2:2">
      <c r="B23961" s="202"/>
    </row>
    <row r="23962" spans="2:2">
      <c r="B23962" s="202"/>
    </row>
    <row r="23963" spans="2:2">
      <c r="B23963" s="202"/>
    </row>
    <row r="23964" spans="2:2">
      <c r="B23964" s="202"/>
    </row>
    <row r="23965" spans="2:2">
      <c r="B23965" s="202"/>
    </row>
    <row r="23966" spans="2:2">
      <c r="B23966" s="202"/>
    </row>
    <row r="23967" spans="2:2">
      <c r="B23967" s="202"/>
    </row>
    <row r="23968" spans="2:2">
      <c r="B23968" s="202"/>
    </row>
    <row r="23969" spans="2:2">
      <c r="B23969" s="202"/>
    </row>
    <row r="23970" spans="2:2">
      <c r="B23970" s="202"/>
    </row>
    <row r="23971" spans="2:2">
      <c r="B23971" s="202"/>
    </row>
    <row r="23972" spans="2:2">
      <c r="B23972" s="202"/>
    </row>
    <row r="23973" spans="2:2">
      <c r="B23973" s="202"/>
    </row>
    <row r="23974" spans="2:2">
      <c r="B23974" s="202"/>
    </row>
    <row r="23975" spans="2:2">
      <c r="B23975" s="202"/>
    </row>
    <row r="23976" spans="2:2">
      <c r="B23976" s="202"/>
    </row>
    <row r="23977" spans="2:2">
      <c r="B23977" s="202"/>
    </row>
    <row r="23978" spans="2:2">
      <c r="B23978" s="202"/>
    </row>
    <row r="23979" spans="2:2">
      <c r="B23979" s="202"/>
    </row>
    <row r="23980" spans="2:2">
      <c r="B23980" s="202"/>
    </row>
    <row r="23981" spans="2:2">
      <c r="B23981" s="202"/>
    </row>
    <row r="23982" spans="2:2">
      <c r="B23982" s="202"/>
    </row>
    <row r="23983" spans="2:2">
      <c r="B23983" s="202"/>
    </row>
    <row r="23984" spans="2:2">
      <c r="B23984" s="202"/>
    </row>
    <row r="23985" spans="2:2">
      <c r="B23985" s="202"/>
    </row>
    <row r="23986" spans="2:2">
      <c r="B23986" s="202"/>
    </row>
    <row r="23987" spans="2:2">
      <c r="B23987" s="202"/>
    </row>
    <row r="23988" spans="2:2">
      <c r="B23988" s="202"/>
    </row>
    <row r="23989" spans="2:2">
      <c r="B23989" s="202"/>
    </row>
    <row r="23990" spans="2:2">
      <c r="B23990" s="202"/>
    </row>
    <row r="23991" spans="2:2">
      <c r="B23991" s="202"/>
    </row>
    <row r="23992" spans="2:2">
      <c r="B23992" s="202"/>
    </row>
    <row r="23993" spans="2:2">
      <c r="B23993" s="202"/>
    </row>
    <row r="23994" spans="2:2">
      <c r="B23994" s="202"/>
    </row>
    <row r="23995" spans="2:2">
      <c r="B23995" s="202"/>
    </row>
    <row r="23996" spans="2:2">
      <c r="B23996" s="202"/>
    </row>
    <row r="23997" spans="2:2">
      <c r="B23997" s="202"/>
    </row>
    <row r="23998" spans="2:2">
      <c r="B23998" s="202"/>
    </row>
    <row r="23999" spans="2:2">
      <c r="B23999" s="202"/>
    </row>
    <row r="24000" spans="2:2">
      <c r="B24000" s="202"/>
    </row>
    <row r="24001" spans="2:2">
      <c r="B24001" s="202"/>
    </row>
    <row r="24002" spans="2:2">
      <c r="B24002" s="202"/>
    </row>
    <row r="24003" spans="2:2">
      <c r="B24003" s="202"/>
    </row>
    <row r="24004" spans="2:2">
      <c r="B24004" s="202"/>
    </row>
    <row r="24005" spans="2:2">
      <c r="B24005" s="202"/>
    </row>
    <row r="24006" spans="2:2">
      <c r="B24006" s="202"/>
    </row>
    <row r="24007" spans="2:2">
      <c r="B24007" s="202"/>
    </row>
    <row r="24008" spans="2:2">
      <c r="B24008" s="202"/>
    </row>
    <row r="24009" spans="2:2">
      <c r="B24009" s="202"/>
    </row>
    <row r="24010" spans="2:2">
      <c r="B24010" s="202"/>
    </row>
    <row r="24011" spans="2:2">
      <c r="B24011" s="202"/>
    </row>
    <row r="24012" spans="2:2">
      <c r="B24012" s="202"/>
    </row>
    <row r="24013" spans="2:2">
      <c r="B24013" s="202"/>
    </row>
    <row r="24014" spans="2:2">
      <c r="B24014" s="202"/>
    </row>
    <row r="24015" spans="2:2">
      <c r="B24015" s="202"/>
    </row>
    <row r="24016" spans="2:2">
      <c r="B24016" s="202"/>
    </row>
    <row r="24017" spans="2:2">
      <c r="B24017" s="202"/>
    </row>
    <row r="24018" spans="2:2">
      <c r="B24018" s="202"/>
    </row>
    <row r="24019" spans="2:2">
      <c r="B24019" s="202"/>
    </row>
    <row r="24020" spans="2:2">
      <c r="B24020" s="202"/>
    </row>
    <row r="24021" spans="2:2">
      <c r="B24021" s="202"/>
    </row>
    <row r="24022" spans="2:2">
      <c r="B24022" s="202"/>
    </row>
    <row r="24023" spans="2:2">
      <c r="B24023" s="202"/>
    </row>
    <row r="24024" spans="2:2">
      <c r="B24024" s="202"/>
    </row>
    <row r="24025" spans="2:2">
      <c r="B24025" s="202"/>
    </row>
    <row r="24026" spans="2:2">
      <c r="B24026" s="202"/>
    </row>
    <row r="24027" spans="2:2">
      <c r="B24027" s="202"/>
    </row>
    <row r="24028" spans="2:2">
      <c r="B24028" s="202"/>
    </row>
    <row r="24029" spans="2:2">
      <c r="B24029" s="202"/>
    </row>
    <row r="24030" spans="2:2">
      <c r="B24030" s="202"/>
    </row>
    <row r="24031" spans="2:2">
      <c r="B24031" s="202"/>
    </row>
    <row r="24032" spans="2:2">
      <c r="B24032" s="202"/>
    </row>
    <row r="24033" spans="2:2">
      <c r="B24033" s="202"/>
    </row>
    <row r="24034" spans="2:2">
      <c r="B24034" s="202"/>
    </row>
    <row r="24035" spans="2:2">
      <c r="B24035" s="202"/>
    </row>
    <row r="24036" spans="2:2">
      <c r="B24036" s="202"/>
    </row>
    <row r="24037" spans="2:2">
      <c r="B24037" s="202"/>
    </row>
    <row r="24038" spans="2:2">
      <c r="B24038" s="202"/>
    </row>
    <row r="24039" spans="2:2">
      <c r="B24039" s="202"/>
    </row>
    <row r="24040" spans="2:2">
      <c r="B24040" s="202"/>
    </row>
    <row r="24041" spans="2:2">
      <c r="B24041" s="202"/>
    </row>
    <row r="24042" spans="2:2">
      <c r="B24042" s="202"/>
    </row>
    <row r="24043" spans="2:2">
      <c r="B24043" s="202"/>
    </row>
    <row r="24044" spans="2:2">
      <c r="B24044" s="202"/>
    </row>
    <row r="24045" spans="2:2">
      <c r="B24045" s="202"/>
    </row>
    <row r="24046" spans="2:2">
      <c r="B24046" s="202"/>
    </row>
    <row r="24047" spans="2:2">
      <c r="B24047" s="202"/>
    </row>
    <row r="24048" spans="2:2">
      <c r="B24048" s="202"/>
    </row>
    <row r="24049" spans="2:2">
      <c r="B24049" s="202"/>
    </row>
    <row r="24050" spans="2:2">
      <c r="B24050" s="202"/>
    </row>
    <row r="24051" spans="2:2">
      <c r="B24051" s="202"/>
    </row>
    <row r="24052" spans="2:2">
      <c r="B24052" s="202"/>
    </row>
    <row r="24053" spans="2:2">
      <c r="B24053" s="202"/>
    </row>
    <row r="24054" spans="2:2">
      <c r="B24054" s="202"/>
    </row>
    <row r="24055" spans="2:2">
      <c r="B24055" s="202"/>
    </row>
    <row r="24056" spans="2:2">
      <c r="B24056" s="202"/>
    </row>
    <row r="24057" spans="2:2">
      <c r="B24057" s="202"/>
    </row>
    <row r="24058" spans="2:2">
      <c r="B24058" s="202"/>
    </row>
    <row r="24059" spans="2:2">
      <c r="B24059" s="202"/>
    </row>
    <row r="24060" spans="2:2">
      <c r="B24060" s="202"/>
    </row>
    <row r="24061" spans="2:2">
      <c r="B24061" s="202"/>
    </row>
    <row r="24062" spans="2:2">
      <c r="B24062" s="202"/>
    </row>
    <row r="24063" spans="2:2">
      <c r="B24063" s="202"/>
    </row>
    <row r="24064" spans="2:2">
      <c r="B24064" s="202"/>
    </row>
    <row r="24065" spans="2:2">
      <c r="B24065" s="202"/>
    </row>
    <row r="24066" spans="2:2">
      <c r="B24066" s="202"/>
    </row>
    <row r="24067" spans="2:2">
      <c r="B24067" s="202"/>
    </row>
    <row r="24068" spans="2:2">
      <c r="B24068" s="202"/>
    </row>
    <row r="24069" spans="2:2">
      <c r="B24069" s="202"/>
    </row>
    <row r="24070" spans="2:2">
      <c r="B24070" s="202"/>
    </row>
    <row r="24071" spans="2:2">
      <c r="B24071" s="202"/>
    </row>
    <row r="24072" spans="2:2">
      <c r="B24072" s="202"/>
    </row>
    <row r="24073" spans="2:2">
      <c r="B24073" s="202"/>
    </row>
    <row r="24074" spans="2:2">
      <c r="B24074" s="202"/>
    </row>
    <row r="24075" spans="2:2">
      <c r="B24075" s="202"/>
    </row>
    <row r="24076" spans="2:2">
      <c r="B24076" s="202"/>
    </row>
    <row r="24077" spans="2:2">
      <c r="B24077" s="202"/>
    </row>
    <row r="24078" spans="2:2">
      <c r="B24078" s="202"/>
    </row>
    <row r="24079" spans="2:2">
      <c r="B24079" s="202"/>
    </row>
    <row r="24080" spans="2:2">
      <c r="B24080" s="202"/>
    </row>
    <row r="24081" spans="2:2">
      <c r="B24081" s="202"/>
    </row>
    <row r="24082" spans="2:2">
      <c r="B24082" s="202"/>
    </row>
    <row r="24083" spans="2:2">
      <c r="B24083" s="202"/>
    </row>
    <row r="24084" spans="2:2">
      <c r="B24084" s="202"/>
    </row>
    <row r="24085" spans="2:2">
      <c r="B24085" s="202"/>
    </row>
    <row r="24086" spans="2:2">
      <c r="B24086" s="202"/>
    </row>
    <row r="24087" spans="2:2">
      <c r="B24087" s="202"/>
    </row>
    <row r="24088" spans="2:2">
      <c r="B24088" s="202"/>
    </row>
    <row r="24089" spans="2:2">
      <c r="B24089" s="202"/>
    </row>
    <row r="24090" spans="2:2">
      <c r="B24090" s="202"/>
    </row>
    <row r="24091" spans="2:2">
      <c r="B24091" s="202"/>
    </row>
    <row r="24092" spans="2:2">
      <c r="B24092" s="202"/>
    </row>
    <row r="24093" spans="2:2">
      <c r="B24093" s="202"/>
    </row>
    <row r="24094" spans="2:2">
      <c r="B24094" s="202"/>
    </row>
    <row r="24095" spans="2:2">
      <c r="B24095" s="202"/>
    </row>
    <row r="24096" spans="2:2">
      <c r="B24096" s="202"/>
    </row>
    <row r="24097" spans="2:2">
      <c r="B24097" s="202"/>
    </row>
    <row r="24098" spans="2:2">
      <c r="B24098" s="202"/>
    </row>
    <row r="24099" spans="2:2">
      <c r="B24099" s="202"/>
    </row>
    <row r="24100" spans="2:2">
      <c r="B24100" s="202"/>
    </row>
    <row r="24101" spans="2:2">
      <c r="B24101" s="202"/>
    </row>
    <row r="24102" spans="2:2">
      <c r="B24102" s="202"/>
    </row>
    <row r="24103" spans="2:2">
      <c r="B24103" s="202"/>
    </row>
    <row r="24104" spans="2:2">
      <c r="B24104" s="202"/>
    </row>
    <row r="24105" spans="2:2">
      <c r="B24105" s="202"/>
    </row>
    <row r="24106" spans="2:2">
      <c r="B24106" s="202"/>
    </row>
    <row r="24107" spans="2:2">
      <c r="B24107" s="202"/>
    </row>
    <row r="24108" spans="2:2">
      <c r="B24108" s="202"/>
    </row>
    <row r="24109" spans="2:2">
      <c r="B24109" s="202"/>
    </row>
    <row r="24110" spans="2:2">
      <c r="B24110" s="202"/>
    </row>
    <row r="24111" spans="2:2">
      <c r="B24111" s="202"/>
    </row>
    <row r="24112" spans="2:2">
      <c r="B24112" s="202"/>
    </row>
    <row r="24113" spans="2:2">
      <c r="B24113" s="202"/>
    </row>
    <row r="24114" spans="2:2">
      <c r="B24114" s="202"/>
    </row>
    <row r="24115" spans="2:2">
      <c r="B24115" s="202"/>
    </row>
    <row r="24116" spans="2:2">
      <c r="B24116" s="202"/>
    </row>
    <row r="24117" spans="2:2">
      <c r="B24117" s="202"/>
    </row>
    <row r="24118" spans="2:2">
      <c r="B24118" s="202"/>
    </row>
    <row r="24119" spans="2:2">
      <c r="B24119" s="202"/>
    </row>
    <row r="24120" spans="2:2">
      <c r="B24120" s="202"/>
    </row>
    <row r="24121" spans="2:2">
      <c r="B24121" s="202"/>
    </row>
    <row r="24122" spans="2:2">
      <c r="B24122" s="202"/>
    </row>
    <row r="24123" spans="2:2">
      <c r="B24123" s="202"/>
    </row>
    <row r="24124" spans="2:2">
      <c r="B24124" s="202"/>
    </row>
    <row r="24125" spans="2:2">
      <c r="B24125" s="202"/>
    </row>
    <row r="24126" spans="2:2">
      <c r="B24126" s="202"/>
    </row>
    <row r="24127" spans="2:2">
      <c r="B24127" s="202"/>
    </row>
    <row r="24128" spans="2:2">
      <c r="B24128" s="202"/>
    </row>
    <row r="24129" spans="2:2">
      <c r="B24129" s="202"/>
    </row>
    <row r="24130" spans="2:2">
      <c r="B24130" s="202"/>
    </row>
    <row r="24131" spans="2:2">
      <c r="B24131" s="202"/>
    </row>
    <row r="24132" spans="2:2">
      <c r="B24132" s="202"/>
    </row>
    <row r="24133" spans="2:2">
      <c r="B24133" s="202"/>
    </row>
    <row r="24134" spans="2:2">
      <c r="B24134" s="202"/>
    </row>
    <row r="24135" spans="2:2">
      <c r="B24135" s="202"/>
    </row>
    <row r="24136" spans="2:2">
      <c r="B24136" s="202"/>
    </row>
    <row r="24137" spans="2:2">
      <c r="B24137" s="202"/>
    </row>
    <row r="24138" spans="2:2">
      <c r="B24138" s="202"/>
    </row>
    <row r="24139" spans="2:2">
      <c r="B24139" s="202"/>
    </row>
    <row r="24140" spans="2:2">
      <c r="B24140" s="202"/>
    </row>
    <row r="24141" spans="2:2">
      <c r="B24141" s="202"/>
    </row>
    <row r="24142" spans="2:2">
      <c r="B24142" s="202"/>
    </row>
    <row r="24143" spans="2:2">
      <c r="B24143" s="202"/>
    </row>
    <row r="24144" spans="2:2">
      <c r="B24144" s="202"/>
    </row>
    <row r="24145" spans="2:2">
      <c r="B24145" s="202"/>
    </row>
    <row r="24146" spans="2:2">
      <c r="B24146" s="202"/>
    </row>
    <row r="24147" spans="2:2">
      <c r="B24147" s="202"/>
    </row>
    <row r="24148" spans="2:2">
      <c r="B24148" s="202"/>
    </row>
    <row r="24149" spans="2:2">
      <c r="B24149" s="202"/>
    </row>
    <row r="24150" spans="2:2">
      <c r="B24150" s="202"/>
    </row>
    <row r="24151" spans="2:2">
      <c r="B24151" s="202"/>
    </row>
    <row r="24152" spans="2:2">
      <c r="B24152" s="202"/>
    </row>
    <row r="24153" spans="2:2">
      <c r="B24153" s="202"/>
    </row>
    <row r="24154" spans="2:2">
      <c r="B24154" s="202"/>
    </row>
    <row r="24155" spans="2:2">
      <c r="B24155" s="202"/>
    </row>
    <row r="24156" spans="2:2">
      <c r="B24156" s="202"/>
    </row>
    <row r="24157" spans="2:2">
      <c r="B24157" s="202"/>
    </row>
    <row r="24158" spans="2:2">
      <c r="B24158" s="202"/>
    </row>
    <row r="24159" spans="2:2">
      <c r="B24159" s="202"/>
    </row>
    <row r="24160" spans="2:2">
      <c r="B24160" s="202"/>
    </row>
    <row r="24161" spans="2:2">
      <c r="B24161" s="202"/>
    </row>
    <row r="24162" spans="2:2">
      <c r="B24162" s="202"/>
    </row>
    <row r="24163" spans="2:2">
      <c r="B24163" s="202"/>
    </row>
    <row r="24164" spans="2:2">
      <c r="B24164" s="202"/>
    </row>
    <row r="24165" spans="2:2">
      <c r="B24165" s="202"/>
    </row>
    <row r="24166" spans="2:2">
      <c r="B24166" s="202"/>
    </row>
    <row r="24167" spans="2:2">
      <c r="B24167" s="202"/>
    </row>
    <row r="24168" spans="2:2">
      <c r="B24168" s="202"/>
    </row>
    <row r="24169" spans="2:2">
      <c r="B24169" s="202"/>
    </row>
    <row r="24170" spans="2:2">
      <c r="B24170" s="202"/>
    </row>
    <row r="24171" spans="2:2">
      <c r="B24171" s="202"/>
    </row>
    <row r="24172" spans="2:2">
      <c r="B24172" s="202"/>
    </row>
    <row r="24173" spans="2:2">
      <c r="B24173" s="202"/>
    </row>
    <row r="24174" spans="2:2">
      <c r="B24174" s="202"/>
    </row>
    <row r="24175" spans="2:2">
      <c r="B24175" s="202"/>
    </row>
    <row r="24176" spans="2:2">
      <c r="B24176" s="202"/>
    </row>
    <row r="24177" spans="2:2">
      <c r="B24177" s="202"/>
    </row>
    <row r="24178" spans="2:2">
      <c r="B24178" s="202"/>
    </row>
    <row r="24179" spans="2:2">
      <c r="B24179" s="202"/>
    </row>
    <row r="24180" spans="2:2">
      <c r="B24180" s="202"/>
    </row>
    <row r="24181" spans="2:2">
      <c r="B24181" s="202"/>
    </row>
    <row r="24182" spans="2:2">
      <c r="B24182" s="202"/>
    </row>
    <row r="24183" spans="2:2">
      <c r="B24183" s="202"/>
    </row>
    <row r="24184" spans="2:2">
      <c r="B24184" s="202"/>
    </row>
    <row r="24185" spans="2:2">
      <c r="B24185" s="202"/>
    </row>
    <row r="24186" spans="2:2">
      <c r="B24186" s="202"/>
    </row>
    <row r="24187" spans="2:2">
      <c r="B24187" s="202"/>
    </row>
    <row r="24188" spans="2:2">
      <c r="B24188" s="202"/>
    </row>
    <row r="24189" spans="2:2">
      <c r="B24189" s="202"/>
    </row>
    <row r="24190" spans="2:2">
      <c r="B24190" s="202"/>
    </row>
    <row r="24191" spans="2:2">
      <c r="B24191" s="202"/>
    </row>
    <row r="24192" spans="2:2">
      <c r="B24192" s="202"/>
    </row>
    <row r="24193" spans="2:2">
      <c r="B24193" s="202"/>
    </row>
    <row r="24194" spans="2:2">
      <c r="B24194" s="202"/>
    </row>
    <row r="24195" spans="2:2">
      <c r="B24195" s="202"/>
    </row>
    <row r="24196" spans="2:2">
      <c r="B24196" s="202"/>
    </row>
    <row r="24197" spans="2:2">
      <c r="B24197" s="202"/>
    </row>
    <row r="24198" spans="2:2">
      <c r="B24198" s="202"/>
    </row>
    <row r="24199" spans="2:2">
      <c r="B24199" s="202"/>
    </row>
    <row r="24200" spans="2:2">
      <c r="B24200" s="202"/>
    </row>
    <row r="24201" spans="2:2">
      <c r="B24201" s="202"/>
    </row>
    <row r="24202" spans="2:2">
      <c r="B24202" s="202"/>
    </row>
    <row r="24203" spans="2:2">
      <c r="B24203" s="202"/>
    </row>
    <row r="24204" spans="2:2">
      <c r="B24204" s="202"/>
    </row>
    <row r="24205" spans="2:2">
      <c r="B24205" s="202"/>
    </row>
    <row r="24206" spans="2:2">
      <c r="B24206" s="202"/>
    </row>
    <row r="24207" spans="2:2">
      <c r="B24207" s="202"/>
    </row>
    <row r="24208" spans="2:2">
      <c r="B24208" s="202"/>
    </row>
    <row r="24209" spans="2:2">
      <c r="B24209" s="202"/>
    </row>
    <row r="24210" spans="2:2">
      <c r="B24210" s="202"/>
    </row>
    <row r="24211" spans="2:2">
      <c r="B24211" s="202"/>
    </row>
    <row r="24212" spans="2:2">
      <c r="B24212" s="202"/>
    </row>
    <row r="24213" spans="2:2">
      <c r="B24213" s="202"/>
    </row>
    <row r="24214" spans="2:2">
      <c r="B24214" s="202"/>
    </row>
    <row r="24215" spans="2:2">
      <c r="B24215" s="202"/>
    </row>
    <row r="24216" spans="2:2">
      <c r="B24216" s="202"/>
    </row>
    <row r="24217" spans="2:2">
      <c r="B24217" s="202"/>
    </row>
    <row r="24218" spans="2:2">
      <c r="B24218" s="202"/>
    </row>
    <row r="24219" spans="2:2">
      <c r="B24219" s="202"/>
    </row>
    <row r="24220" spans="2:2">
      <c r="B24220" s="202"/>
    </row>
    <row r="24221" spans="2:2">
      <c r="B24221" s="202"/>
    </row>
    <row r="24222" spans="2:2">
      <c r="B24222" s="202"/>
    </row>
    <row r="24223" spans="2:2">
      <c r="B24223" s="202"/>
    </row>
    <row r="24224" spans="2:2">
      <c r="B24224" s="202"/>
    </row>
    <row r="24225" spans="2:2">
      <c r="B24225" s="202"/>
    </row>
    <row r="24226" spans="2:2">
      <c r="B24226" s="202"/>
    </row>
    <row r="24227" spans="2:2">
      <c r="B24227" s="202"/>
    </row>
    <row r="24228" spans="2:2">
      <c r="B24228" s="202"/>
    </row>
    <row r="24229" spans="2:2">
      <c r="B24229" s="202"/>
    </row>
    <row r="24230" spans="2:2">
      <c r="B24230" s="202"/>
    </row>
    <row r="24231" spans="2:2">
      <c r="B24231" s="202"/>
    </row>
    <row r="24232" spans="2:2">
      <c r="B24232" s="202"/>
    </row>
    <row r="24233" spans="2:2">
      <c r="B24233" s="202"/>
    </row>
    <row r="24234" spans="2:2">
      <c r="B24234" s="202"/>
    </row>
    <row r="24235" spans="2:2">
      <c r="B24235" s="202"/>
    </row>
    <row r="24236" spans="2:2">
      <c r="B24236" s="202"/>
    </row>
    <row r="24237" spans="2:2">
      <c r="B24237" s="202"/>
    </row>
    <row r="24238" spans="2:2">
      <c r="B24238" s="202"/>
    </row>
    <row r="24239" spans="2:2">
      <c r="B24239" s="202"/>
    </row>
    <row r="24240" spans="2:2">
      <c r="B24240" s="202"/>
    </row>
    <row r="24241" spans="2:2">
      <c r="B24241" s="202"/>
    </row>
    <row r="24242" spans="2:2">
      <c r="B24242" s="202"/>
    </row>
    <row r="24243" spans="2:2">
      <c r="B24243" s="202"/>
    </row>
    <row r="24244" spans="2:2">
      <c r="B24244" s="202"/>
    </row>
    <row r="24245" spans="2:2">
      <c r="B24245" s="202"/>
    </row>
    <row r="24246" spans="2:2">
      <c r="B24246" s="202"/>
    </row>
    <row r="24247" spans="2:2">
      <c r="B24247" s="202"/>
    </row>
    <row r="24248" spans="2:2">
      <c r="B24248" s="202"/>
    </row>
    <row r="24249" spans="2:2">
      <c r="B24249" s="202"/>
    </row>
    <row r="24250" spans="2:2">
      <c r="B24250" s="202"/>
    </row>
    <row r="24251" spans="2:2">
      <c r="B24251" s="202"/>
    </row>
    <row r="24252" spans="2:2">
      <c r="B24252" s="202"/>
    </row>
    <row r="24253" spans="2:2">
      <c r="B24253" s="202"/>
    </row>
    <row r="24254" spans="2:2">
      <c r="B24254" s="202"/>
    </row>
    <row r="24255" spans="2:2">
      <c r="B24255" s="202"/>
    </row>
    <row r="24256" spans="2:2">
      <c r="B24256" s="202"/>
    </row>
    <row r="24257" spans="2:2">
      <c r="B24257" s="202"/>
    </row>
    <row r="24258" spans="2:2">
      <c r="B24258" s="202"/>
    </row>
    <row r="24259" spans="2:2">
      <c r="B24259" s="202"/>
    </row>
    <row r="24260" spans="2:2">
      <c r="B24260" s="202"/>
    </row>
    <row r="24261" spans="2:2">
      <c r="B24261" s="202"/>
    </row>
    <row r="24262" spans="2:2">
      <c r="B24262" s="202"/>
    </row>
    <row r="24263" spans="2:2">
      <c r="B24263" s="202"/>
    </row>
    <row r="24264" spans="2:2">
      <c r="B24264" s="202"/>
    </row>
    <row r="24265" spans="2:2">
      <c r="B24265" s="202"/>
    </row>
    <row r="24266" spans="2:2">
      <c r="B24266" s="202"/>
    </row>
    <row r="24267" spans="2:2">
      <c r="B24267" s="202"/>
    </row>
    <row r="24268" spans="2:2">
      <c r="B24268" s="202"/>
    </row>
    <row r="24269" spans="2:2">
      <c r="B24269" s="202"/>
    </row>
    <row r="24270" spans="2:2">
      <c r="B24270" s="202"/>
    </row>
    <row r="24271" spans="2:2">
      <c r="B24271" s="202"/>
    </row>
    <row r="24272" spans="2:2">
      <c r="B24272" s="202"/>
    </row>
    <row r="24273" spans="2:2">
      <c r="B24273" s="202"/>
    </row>
    <row r="24274" spans="2:2">
      <c r="B24274" s="202"/>
    </row>
    <row r="24275" spans="2:2">
      <c r="B24275" s="202"/>
    </row>
    <row r="24276" spans="2:2">
      <c r="B24276" s="202"/>
    </row>
    <row r="24277" spans="2:2">
      <c r="B24277" s="202"/>
    </row>
    <row r="24278" spans="2:2">
      <c r="B24278" s="202"/>
    </row>
    <row r="24279" spans="2:2">
      <c r="B24279" s="202"/>
    </row>
    <row r="24280" spans="2:2">
      <c r="B24280" s="202"/>
    </row>
    <row r="24281" spans="2:2">
      <c r="B24281" s="202"/>
    </row>
    <row r="24282" spans="2:2">
      <c r="B24282" s="202"/>
    </row>
    <row r="24283" spans="2:2">
      <c r="B24283" s="202"/>
    </row>
    <row r="24284" spans="2:2">
      <c r="B24284" s="202"/>
    </row>
    <row r="24285" spans="2:2">
      <c r="B24285" s="202"/>
    </row>
    <row r="24286" spans="2:2">
      <c r="B24286" s="202"/>
    </row>
    <row r="24287" spans="2:2">
      <c r="B24287" s="202"/>
    </row>
    <row r="24288" spans="2:2">
      <c r="B24288" s="202"/>
    </row>
    <row r="24289" spans="2:2">
      <c r="B24289" s="202"/>
    </row>
    <row r="24290" spans="2:2">
      <c r="B24290" s="202"/>
    </row>
    <row r="24291" spans="2:2">
      <c r="B24291" s="202"/>
    </row>
    <row r="24292" spans="2:2">
      <c r="B24292" s="202"/>
    </row>
    <row r="24293" spans="2:2">
      <c r="B24293" s="202"/>
    </row>
    <row r="24294" spans="2:2">
      <c r="B24294" s="202"/>
    </row>
    <row r="24295" spans="2:2">
      <c r="B24295" s="202"/>
    </row>
    <row r="24296" spans="2:2">
      <c r="B24296" s="202"/>
    </row>
    <row r="24297" spans="2:2">
      <c r="B24297" s="202"/>
    </row>
    <row r="24298" spans="2:2">
      <c r="B24298" s="202"/>
    </row>
    <row r="24299" spans="2:2">
      <c r="B24299" s="202"/>
    </row>
    <row r="24300" spans="2:2">
      <c r="B24300" s="202"/>
    </row>
    <row r="24301" spans="2:2">
      <c r="B24301" s="202"/>
    </row>
    <row r="24302" spans="2:2">
      <c r="B24302" s="202"/>
    </row>
    <row r="24303" spans="2:2">
      <c r="B24303" s="202"/>
    </row>
    <row r="24304" spans="2:2">
      <c r="B24304" s="202"/>
    </row>
    <row r="24305" spans="2:2">
      <c r="B24305" s="202"/>
    </row>
    <row r="24306" spans="2:2">
      <c r="B24306" s="202"/>
    </row>
    <row r="24307" spans="2:2">
      <c r="B24307" s="202"/>
    </row>
    <row r="24308" spans="2:2">
      <c r="B24308" s="202"/>
    </row>
    <row r="24309" spans="2:2">
      <c r="B24309" s="202"/>
    </row>
    <row r="24310" spans="2:2">
      <c r="B24310" s="202"/>
    </row>
    <row r="24311" spans="2:2">
      <c r="B24311" s="202"/>
    </row>
    <row r="24312" spans="2:2">
      <c r="B24312" s="202"/>
    </row>
    <row r="24313" spans="2:2">
      <c r="B24313" s="202"/>
    </row>
    <row r="24314" spans="2:2">
      <c r="B24314" s="202"/>
    </row>
    <row r="24315" spans="2:2">
      <c r="B24315" s="202"/>
    </row>
    <row r="24316" spans="2:2">
      <c r="B24316" s="202"/>
    </row>
    <row r="24317" spans="2:2">
      <c r="B24317" s="202"/>
    </row>
    <row r="24318" spans="2:2">
      <c r="B24318" s="202"/>
    </row>
    <row r="24319" spans="2:2">
      <c r="B24319" s="202"/>
    </row>
    <row r="24320" spans="2:2">
      <c r="B24320" s="202"/>
    </row>
    <row r="24321" spans="2:2">
      <c r="B24321" s="202"/>
    </row>
    <row r="24322" spans="2:2">
      <c r="B24322" s="202"/>
    </row>
    <row r="24323" spans="2:2">
      <c r="B24323" s="202"/>
    </row>
    <row r="24324" spans="2:2">
      <c r="B24324" s="202"/>
    </row>
    <row r="24325" spans="2:2">
      <c r="B24325" s="202"/>
    </row>
    <row r="24326" spans="2:2">
      <c r="B24326" s="202"/>
    </row>
    <row r="24327" spans="2:2">
      <c r="B24327" s="202"/>
    </row>
    <row r="24328" spans="2:2">
      <c r="B24328" s="202"/>
    </row>
    <row r="24329" spans="2:2">
      <c r="B24329" s="202"/>
    </row>
    <row r="24330" spans="2:2">
      <c r="B24330" s="202"/>
    </row>
    <row r="24331" spans="2:2">
      <c r="B24331" s="202"/>
    </row>
    <row r="24332" spans="2:2">
      <c r="B24332" s="202"/>
    </row>
    <row r="24333" spans="2:2">
      <c r="B24333" s="202"/>
    </row>
    <row r="24334" spans="2:2">
      <c r="B24334" s="202"/>
    </row>
    <row r="24335" spans="2:2">
      <c r="B24335" s="202"/>
    </row>
    <row r="24336" spans="2:2">
      <c r="B24336" s="202"/>
    </row>
    <row r="24337" spans="2:2">
      <c r="B24337" s="202"/>
    </row>
    <row r="24338" spans="2:2">
      <c r="B24338" s="202"/>
    </row>
    <row r="24339" spans="2:2">
      <c r="B24339" s="202"/>
    </row>
    <row r="24340" spans="2:2">
      <c r="B24340" s="202"/>
    </row>
    <row r="24341" spans="2:2">
      <c r="B24341" s="202"/>
    </row>
    <row r="24342" spans="2:2">
      <c r="B24342" s="202"/>
    </row>
    <row r="24343" spans="2:2">
      <c r="B24343" s="202"/>
    </row>
    <row r="24344" spans="2:2">
      <c r="B24344" s="202"/>
    </row>
    <row r="24345" spans="2:2">
      <c r="B24345" s="202"/>
    </row>
    <row r="24346" spans="2:2">
      <c r="B24346" s="202"/>
    </row>
    <row r="24347" spans="2:2">
      <c r="B24347" s="202"/>
    </row>
    <row r="24348" spans="2:2">
      <c r="B24348" s="202"/>
    </row>
    <row r="24349" spans="2:2">
      <c r="B24349" s="202"/>
    </row>
    <row r="24350" spans="2:2">
      <c r="B24350" s="202"/>
    </row>
    <row r="24351" spans="2:2">
      <c r="B24351" s="202"/>
    </row>
    <row r="24352" spans="2:2">
      <c r="B24352" s="202"/>
    </row>
    <row r="24353" spans="2:2">
      <c r="B24353" s="202"/>
    </row>
    <row r="24354" spans="2:2">
      <c r="B24354" s="202"/>
    </row>
    <row r="24355" spans="2:2">
      <c r="B24355" s="202"/>
    </row>
    <row r="24356" spans="2:2">
      <c r="B24356" s="202"/>
    </row>
    <row r="24357" spans="2:2">
      <c r="B24357" s="202"/>
    </row>
    <row r="24358" spans="2:2">
      <c r="B24358" s="202"/>
    </row>
    <row r="24359" spans="2:2">
      <c r="B24359" s="202"/>
    </row>
    <row r="24360" spans="2:2">
      <c r="B24360" s="202"/>
    </row>
    <row r="24361" spans="2:2">
      <c r="B24361" s="202"/>
    </row>
    <row r="24362" spans="2:2">
      <c r="B24362" s="202"/>
    </row>
    <row r="24363" spans="2:2">
      <c r="B24363" s="202"/>
    </row>
    <row r="24364" spans="2:2">
      <c r="B24364" s="202"/>
    </row>
    <row r="24365" spans="2:2">
      <c r="B24365" s="202"/>
    </row>
    <row r="24366" spans="2:2">
      <c r="B24366" s="202"/>
    </row>
    <row r="24367" spans="2:2">
      <c r="B24367" s="202"/>
    </row>
    <row r="24368" spans="2:2">
      <c r="B24368" s="202"/>
    </row>
    <row r="24369" spans="2:2">
      <c r="B24369" s="202"/>
    </row>
    <row r="24370" spans="2:2">
      <c r="B24370" s="202"/>
    </row>
    <row r="24371" spans="2:2">
      <c r="B24371" s="202"/>
    </row>
    <row r="24372" spans="2:2">
      <c r="B24372" s="202"/>
    </row>
    <row r="24373" spans="2:2">
      <c r="B24373" s="202"/>
    </row>
    <row r="24374" spans="2:2">
      <c r="B24374" s="202"/>
    </row>
    <row r="24375" spans="2:2">
      <c r="B24375" s="202"/>
    </row>
    <row r="24376" spans="2:2">
      <c r="B24376" s="202"/>
    </row>
    <row r="24377" spans="2:2">
      <c r="B24377" s="202"/>
    </row>
    <row r="24378" spans="2:2">
      <c r="B24378" s="202"/>
    </row>
    <row r="24379" spans="2:2">
      <c r="B24379" s="202"/>
    </row>
    <row r="24380" spans="2:2">
      <c r="B24380" s="202"/>
    </row>
    <row r="24381" spans="2:2">
      <c r="B24381" s="202"/>
    </row>
    <row r="24382" spans="2:2">
      <c r="B24382" s="202"/>
    </row>
    <row r="24383" spans="2:2">
      <c r="B24383" s="202"/>
    </row>
    <row r="24384" spans="2:2">
      <c r="B24384" s="202"/>
    </row>
    <row r="24385" spans="2:2">
      <c r="B24385" s="202"/>
    </row>
    <row r="24386" spans="2:2">
      <c r="B24386" s="202"/>
    </row>
    <row r="24387" spans="2:2">
      <c r="B24387" s="202"/>
    </row>
    <row r="24388" spans="2:2">
      <c r="B24388" s="202"/>
    </row>
    <row r="24389" spans="2:2">
      <c r="B24389" s="202"/>
    </row>
    <row r="24390" spans="2:2">
      <c r="B24390" s="202"/>
    </row>
    <row r="24391" spans="2:2">
      <c r="B24391" s="202"/>
    </row>
    <row r="24392" spans="2:2">
      <c r="B24392" s="202"/>
    </row>
    <row r="24393" spans="2:2">
      <c r="B24393" s="202"/>
    </row>
    <row r="24394" spans="2:2">
      <c r="B24394" s="202"/>
    </row>
    <row r="24395" spans="2:2">
      <c r="B24395" s="202"/>
    </row>
    <row r="24396" spans="2:2">
      <c r="B24396" s="202"/>
    </row>
    <row r="24397" spans="2:2">
      <c r="B24397" s="202"/>
    </row>
    <row r="24398" spans="2:2">
      <c r="B24398" s="202"/>
    </row>
    <row r="24399" spans="2:2">
      <c r="B24399" s="202"/>
    </row>
    <row r="24400" spans="2:2">
      <c r="B24400" s="202"/>
    </row>
    <row r="24401" spans="2:2">
      <c r="B24401" s="202"/>
    </row>
    <row r="24402" spans="2:2">
      <c r="B24402" s="202"/>
    </row>
    <row r="24403" spans="2:2">
      <c r="B24403" s="202"/>
    </row>
    <row r="24404" spans="2:2">
      <c r="B24404" s="202"/>
    </row>
    <row r="24405" spans="2:2">
      <c r="B24405" s="202"/>
    </row>
    <row r="24406" spans="2:2">
      <c r="B24406" s="202"/>
    </row>
    <row r="24407" spans="2:2">
      <c r="B24407" s="202"/>
    </row>
    <row r="24408" spans="2:2">
      <c r="B24408" s="202"/>
    </row>
    <row r="24409" spans="2:2">
      <c r="B24409" s="202"/>
    </row>
    <row r="24410" spans="2:2">
      <c r="B24410" s="202"/>
    </row>
    <row r="24411" spans="2:2">
      <c r="B24411" s="202"/>
    </row>
    <row r="24412" spans="2:2">
      <c r="B24412" s="202"/>
    </row>
    <row r="24413" spans="2:2">
      <c r="B24413" s="202"/>
    </row>
    <row r="24414" spans="2:2">
      <c r="B24414" s="202"/>
    </row>
    <row r="24415" spans="2:2">
      <c r="B24415" s="202"/>
    </row>
    <row r="24416" spans="2:2">
      <c r="B24416" s="202"/>
    </row>
    <row r="24417" spans="2:2">
      <c r="B24417" s="202"/>
    </row>
    <row r="24418" spans="2:2">
      <c r="B24418" s="202"/>
    </row>
    <row r="24419" spans="2:2">
      <c r="B24419" s="202"/>
    </row>
    <row r="24420" spans="2:2">
      <c r="B24420" s="202"/>
    </row>
    <row r="24421" spans="2:2">
      <c r="B24421" s="202"/>
    </row>
    <row r="24422" spans="2:2">
      <c r="B24422" s="202"/>
    </row>
    <row r="24423" spans="2:2">
      <c r="B24423" s="202"/>
    </row>
    <row r="24424" spans="2:2">
      <c r="B24424" s="202"/>
    </row>
    <row r="24425" spans="2:2">
      <c r="B24425" s="202"/>
    </row>
    <row r="24426" spans="2:2">
      <c r="B24426" s="202"/>
    </row>
    <row r="24427" spans="2:2">
      <c r="B24427" s="202"/>
    </row>
    <row r="24428" spans="2:2">
      <c r="B24428" s="202"/>
    </row>
    <row r="24429" spans="2:2">
      <c r="B24429" s="202"/>
    </row>
    <row r="24430" spans="2:2">
      <c r="B24430" s="202"/>
    </row>
    <row r="24431" spans="2:2">
      <c r="B24431" s="202"/>
    </row>
    <row r="24432" spans="2:2">
      <c r="B24432" s="202"/>
    </row>
    <row r="24433" spans="2:2">
      <c r="B24433" s="202"/>
    </row>
    <row r="24434" spans="2:2">
      <c r="B24434" s="202"/>
    </row>
    <row r="24435" spans="2:2">
      <c r="B24435" s="202"/>
    </row>
    <row r="24436" spans="2:2">
      <c r="B24436" s="202"/>
    </row>
    <row r="24437" spans="2:2">
      <c r="B24437" s="202"/>
    </row>
    <row r="24438" spans="2:2">
      <c r="B24438" s="202"/>
    </row>
    <row r="24439" spans="2:2">
      <c r="B24439" s="202"/>
    </row>
    <row r="24440" spans="2:2">
      <c r="B24440" s="202"/>
    </row>
    <row r="24441" spans="2:2">
      <c r="B24441" s="202"/>
    </row>
    <row r="24442" spans="2:2">
      <c r="B24442" s="202"/>
    </row>
    <row r="24443" spans="2:2">
      <c r="B24443" s="202"/>
    </row>
    <row r="24444" spans="2:2">
      <c r="B24444" s="202"/>
    </row>
    <row r="24445" spans="2:2">
      <c r="B24445" s="202"/>
    </row>
    <row r="24446" spans="2:2">
      <c r="B24446" s="202"/>
    </row>
    <row r="24447" spans="2:2">
      <c r="B24447" s="202"/>
    </row>
    <row r="24448" spans="2:2">
      <c r="B24448" s="202"/>
    </row>
    <row r="24449" spans="2:2">
      <c r="B24449" s="202"/>
    </row>
    <row r="24450" spans="2:2">
      <c r="B24450" s="202"/>
    </row>
    <row r="24451" spans="2:2">
      <c r="B24451" s="202"/>
    </row>
    <row r="24452" spans="2:2">
      <c r="B24452" s="202"/>
    </row>
    <row r="24453" spans="2:2">
      <c r="B24453" s="202"/>
    </row>
    <row r="24454" spans="2:2">
      <c r="B24454" s="202"/>
    </row>
    <row r="24455" spans="2:2">
      <c r="B24455" s="202"/>
    </row>
    <row r="24456" spans="2:2">
      <c r="B24456" s="202"/>
    </row>
    <row r="24457" spans="2:2">
      <c r="B24457" s="202"/>
    </row>
    <row r="24458" spans="2:2">
      <c r="B24458" s="202"/>
    </row>
    <row r="24459" spans="2:2">
      <c r="B24459" s="202"/>
    </row>
    <row r="24460" spans="2:2">
      <c r="B24460" s="202"/>
    </row>
    <row r="24461" spans="2:2">
      <c r="B24461" s="202"/>
    </row>
    <row r="24462" spans="2:2">
      <c r="B24462" s="202"/>
    </row>
    <row r="24463" spans="2:2">
      <c r="B24463" s="202"/>
    </row>
    <row r="24464" spans="2:2">
      <c r="B24464" s="202"/>
    </row>
    <row r="24465" spans="2:2">
      <c r="B24465" s="202"/>
    </row>
    <row r="24466" spans="2:2">
      <c r="B24466" s="202"/>
    </row>
    <row r="24467" spans="2:2">
      <c r="B24467" s="202"/>
    </row>
    <row r="24468" spans="2:2">
      <c r="B24468" s="202"/>
    </row>
    <row r="24469" spans="2:2">
      <c r="B24469" s="202"/>
    </row>
    <row r="24470" spans="2:2">
      <c r="B24470" s="202"/>
    </row>
    <row r="24471" spans="2:2">
      <c r="B24471" s="202"/>
    </row>
    <row r="24472" spans="2:2">
      <c r="B24472" s="202"/>
    </row>
    <row r="24473" spans="2:2">
      <c r="B24473" s="202"/>
    </row>
    <row r="24474" spans="2:2">
      <c r="B24474" s="202"/>
    </row>
    <row r="24475" spans="2:2">
      <c r="B24475" s="202"/>
    </row>
    <row r="24476" spans="2:2">
      <c r="B24476" s="202"/>
    </row>
    <row r="24477" spans="2:2">
      <c r="B24477" s="202"/>
    </row>
    <row r="24478" spans="2:2">
      <c r="B24478" s="202"/>
    </row>
    <row r="24479" spans="2:2">
      <c r="B24479" s="202"/>
    </row>
    <row r="24480" spans="2:2">
      <c r="B24480" s="202"/>
    </row>
    <row r="24481" spans="2:2">
      <c r="B24481" s="202"/>
    </row>
    <row r="24482" spans="2:2">
      <c r="B24482" s="202"/>
    </row>
    <row r="24483" spans="2:2">
      <c r="B24483" s="202"/>
    </row>
    <row r="24484" spans="2:2">
      <c r="B24484" s="202"/>
    </row>
    <row r="24485" spans="2:2">
      <c r="B24485" s="202"/>
    </row>
    <row r="24486" spans="2:2">
      <c r="B24486" s="202"/>
    </row>
    <row r="24487" spans="2:2">
      <c r="B24487" s="202"/>
    </row>
    <row r="24488" spans="2:2">
      <c r="B24488" s="202"/>
    </row>
    <row r="24489" spans="2:2">
      <c r="B24489" s="202"/>
    </row>
    <row r="24490" spans="2:2">
      <c r="B24490" s="202"/>
    </row>
    <row r="24491" spans="2:2">
      <c r="B24491" s="202"/>
    </row>
    <row r="24492" spans="2:2">
      <c r="B24492" s="202"/>
    </row>
    <row r="24493" spans="2:2">
      <c r="B24493" s="202"/>
    </row>
    <row r="24494" spans="2:2">
      <c r="B24494" s="202"/>
    </row>
    <row r="24495" spans="2:2">
      <c r="B24495" s="202"/>
    </row>
    <row r="24496" spans="2:2">
      <c r="B24496" s="202"/>
    </row>
    <row r="24497" spans="2:2">
      <c r="B24497" s="202"/>
    </row>
    <row r="24498" spans="2:2">
      <c r="B24498" s="202"/>
    </row>
    <row r="24499" spans="2:2">
      <c r="B24499" s="202"/>
    </row>
    <row r="24500" spans="2:2">
      <c r="B24500" s="202"/>
    </row>
    <row r="24501" spans="2:2">
      <c r="B24501" s="202"/>
    </row>
    <row r="24502" spans="2:2">
      <c r="B24502" s="202"/>
    </row>
    <row r="24503" spans="2:2">
      <c r="B24503" s="202"/>
    </row>
    <row r="24504" spans="2:2">
      <c r="B24504" s="202"/>
    </row>
    <row r="24505" spans="2:2">
      <c r="B24505" s="202"/>
    </row>
    <row r="24506" spans="2:2">
      <c r="B24506" s="202"/>
    </row>
    <row r="24507" spans="2:2">
      <c r="B24507" s="202"/>
    </row>
    <row r="24508" spans="2:2">
      <c r="B24508" s="202"/>
    </row>
    <row r="24509" spans="2:2">
      <c r="B24509" s="202"/>
    </row>
    <row r="24510" spans="2:2">
      <c r="B24510" s="202"/>
    </row>
    <row r="24511" spans="2:2">
      <c r="B24511" s="202"/>
    </row>
    <row r="24512" spans="2:2">
      <c r="B24512" s="202"/>
    </row>
    <row r="24513" spans="2:2">
      <c r="B24513" s="202"/>
    </row>
    <row r="24514" spans="2:2">
      <c r="B24514" s="202"/>
    </row>
    <row r="24515" spans="2:2">
      <c r="B24515" s="202"/>
    </row>
    <row r="24516" spans="2:2">
      <c r="B24516" s="202"/>
    </row>
    <row r="24517" spans="2:2">
      <c r="B24517" s="202"/>
    </row>
    <row r="24518" spans="2:2">
      <c r="B24518" s="202"/>
    </row>
    <row r="24519" spans="2:2">
      <c r="B24519" s="202"/>
    </row>
    <row r="24520" spans="2:2">
      <c r="B24520" s="202"/>
    </row>
    <row r="24521" spans="2:2">
      <c r="B24521" s="202"/>
    </row>
    <row r="24522" spans="2:2">
      <c r="B24522" s="202"/>
    </row>
    <row r="24523" spans="2:2">
      <c r="B24523" s="202"/>
    </row>
    <row r="24524" spans="2:2">
      <c r="B24524" s="202"/>
    </row>
    <row r="24525" spans="2:2">
      <c r="B24525" s="202"/>
    </row>
    <row r="24526" spans="2:2">
      <c r="B24526" s="202"/>
    </row>
    <row r="24527" spans="2:2">
      <c r="B24527" s="202"/>
    </row>
    <row r="24528" spans="2:2">
      <c r="B24528" s="202"/>
    </row>
    <row r="24529" spans="2:2">
      <c r="B24529" s="202"/>
    </row>
    <row r="24530" spans="2:2">
      <c r="B24530" s="202"/>
    </row>
    <row r="24531" spans="2:2">
      <c r="B24531" s="202"/>
    </row>
    <row r="24532" spans="2:2">
      <c r="B24532" s="202"/>
    </row>
    <row r="24533" spans="2:2">
      <c r="B24533" s="202"/>
    </row>
    <row r="24534" spans="2:2">
      <c r="B24534" s="202"/>
    </row>
    <row r="24535" spans="2:2">
      <c r="B24535" s="202"/>
    </row>
    <row r="24536" spans="2:2">
      <c r="B24536" s="202"/>
    </row>
    <row r="24537" spans="2:2">
      <c r="B24537" s="202"/>
    </row>
    <row r="24538" spans="2:2">
      <c r="B24538" s="202"/>
    </row>
    <row r="24539" spans="2:2">
      <c r="B24539" s="202"/>
    </row>
    <row r="24540" spans="2:2">
      <c r="B24540" s="202"/>
    </row>
    <row r="24541" spans="2:2">
      <c r="B24541" s="202"/>
    </row>
    <row r="24542" spans="2:2">
      <c r="B24542" s="202"/>
    </row>
    <row r="24543" spans="2:2">
      <c r="B24543" s="202"/>
    </row>
    <row r="24544" spans="2:2">
      <c r="B24544" s="202"/>
    </row>
    <row r="24545" spans="2:2">
      <c r="B24545" s="202"/>
    </row>
    <row r="24546" spans="2:2">
      <c r="B24546" s="202"/>
    </row>
    <row r="24547" spans="2:2">
      <c r="B24547" s="202"/>
    </row>
    <row r="24548" spans="2:2">
      <c r="B24548" s="202"/>
    </row>
    <row r="24549" spans="2:2">
      <c r="B24549" s="202"/>
    </row>
    <row r="24550" spans="2:2">
      <c r="B24550" s="202"/>
    </row>
    <row r="24551" spans="2:2">
      <c r="B24551" s="202"/>
    </row>
    <row r="24552" spans="2:2">
      <c r="B24552" s="202"/>
    </row>
    <row r="24553" spans="2:2">
      <c r="B24553" s="202"/>
    </row>
    <row r="24554" spans="2:2">
      <c r="B24554" s="202"/>
    </row>
    <row r="24555" spans="2:2">
      <c r="B24555" s="202"/>
    </row>
    <row r="24556" spans="2:2">
      <c r="B24556" s="202"/>
    </row>
    <row r="24557" spans="2:2">
      <c r="B24557" s="202"/>
    </row>
    <row r="24558" spans="2:2">
      <c r="B24558" s="202"/>
    </row>
    <row r="24559" spans="2:2">
      <c r="B24559" s="202"/>
    </row>
    <row r="24560" spans="2:2">
      <c r="B24560" s="202"/>
    </row>
    <row r="24561" spans="2:2">
      <c r="B24561" s="202"/>
    </row>
    <row r="24562" spans="2:2">
      <c r="B24562" s="202"/>
    </row>
    <row r="24563" spans="2:2">
      <c r="B24563" s="202"/>
    </row>
    <row r="24564" spans="2:2">
      <c r="B24564" s="202"/>
    </row>
    <row r="24565" spans="2:2">
      <c r="B24565" s="202"/>
    </row>
    <row r="24566" spans="2:2">
      <c r="B24566" s="202"/>
    </row>
    <row r="24567" spans="2:2">
      <c r="B24567" s="202"/>
    </row>
    <row r="24568" spans="2:2">
      <c r="B24568" s="202"/>
    </row>
    <row r="24569" spans="2:2">
      <c r="B24569" s="202"/>
    </row>
    <row r="24570" spans="2:2">
      <c r="B24570" s="202"/>
    </row>
    <row r="24571" spans="2:2">
      <c r="B24571" s="202"/>
    </row>
    <row r="24572" spans="2:2">
      <c r="B24572" s="202"/>
    </row>
    <row r="24573" spans="2:2">
      <c r="B24573" s="202"/>
    </row>
    <row r="24574" spans="2:2">
      <c r="B24574" s="202"/>
    </row>
    <row r="24575" spans="2:2">
      <c r="B24575" s="202"/>
    </row>
    <row r="24576" spans="2:2">
      <c r="B24576" s="202"/>
    </row>
    <row r="24577" spans="2:2">
      <c r="B24577" s="202"/>
    </row>
    <row r="24578" spans="2:2">
      <c r="B24578" s="202"/>
    </row>
    <row r="24579" spans="2:2">
      <c r="B24579" s="202"/>
    </row>
    <row r="24580" spans="2:2">
      <c r="B24580" s="202"/>
    </row>
    <row r="24581" spans="2:2">
      <c r="B24581" s="202"/>
    </row>
    <row r="24582" spans="2:2">
      <c r="B24582" s="202"/>
    </row>
    <row r="24583" spans="2:2">
      <c r="B24583" s="202"/>
    </row>
    <row r="24584" spans="2:2">
      <c r="B24584" s="202"/>
    </row>
    <row r="24585" spans="2:2">
      <c r="B24585" s="202"/>
    </row>
    <row r="24586" spans="2:2">
      <c r="B24586" s="202"/>
    </row>
    <row r="24587" spans="2:2">
      <c r="B24587" s="202"/>
    </row>
    <row r="24588" spans="2:2">
      <c r="B24588" s="202"/>
    </row>
    <row r="24589" spans="2:2">
      <c r="B24589" s="202"/>
    </row>
    <row r="24590" spans="2:2">
      <c r="B24590" s="202"/>
    </row>
    <row r="24591" spans="2:2">
      <c r="B24591" s="202"/>
    </row>
    <row r="24592" spans="2:2">
      <c r="B24592" s="202"/>
    </row>
    <row r="24593" spans="2:2">
      <c r="B24593" s="202"/>
    </row>
    <row r="24594" spans="2:2">
      <c r="B24594" s="202"/>
    </row>
    <row r="24595" spans="2:2">
      <c r="B24595" s="202"/>
    </row>
    <row r="24596" spans="2:2">
      <c r="B24596" s="202"/>
    </row>
    <row r="24597" spans="2:2">
      <c r="B24597" s="202"/>
    </row>
    <row r="24598" spans="2:2">
      <c r="B24598" s="202"/>
    </row>
    <row r="24599" spans="2:2">
      <c r="B24599" s="202"/>
    </row>
    <row r="24600" spans="2:2">
      <c r="B24600" s="202"/>
    </row>
    <row r="24601" spans="2:2">
      <c r="B24601" s="202"/>
    </row>
    <row r="24602" spans="2:2">
      <c r="B24602" s="202"/>
    </row>
    <row r="24603" spans="2:2">
      <c r="B24603" s="202"/>
    </row>
    <row r="24604" spans="2:2">
      <c r="B24604" s="202"/>
    </row>
    <row r="24605" spans="2:2">
      <c r="B24605" s="202"/>
    </row>
    <row r="24606" spans="2:2">
      <c r="B24606" s="202"/>
    </row>
    <row r="24607" spans="2:2">
      <c r="B24607" s="202"/>
    </row>
    <row r="24608" spans="2:2">
      <c r="B24608" s="202"/>
    </row>
    <row r="24609" spans="2:2">
      <c r="B24609" s="202"/>
    </row>
    <row r="24610" spans="2:2">
      <c r="B24610" s="202"/>
    </row>
    <row r="24611" spans="2:2">
      <c r="B24611" s="202"/>
    </row>
    <row r="24612" spans="2:2">
      <c r="B24612" s="202"/>
    </row>
    <row r="24613" spans="2:2">
      <c r="B24613" s="202"/>
    </row>
    <row r="24614" spans="2:2">
      <c r="B24614" s="202"/>
    </row>
    <row r="24615" spans="2:2">
      <c r="B24615" s="202"/>
    </row>
    <row r="24616" spans="2:2">
      <c r="B24616" s="202"/>
    </row>
    <row r="24617" spans="2:2">
      <c r="B24617" s="202"/>
    </row>
    <row r="24618" spans="2:2">
      <c r="B24618" s="202"/>
    </row>
    <row r="24619" spans="2:2">
      <c r="B24619" s="202"/>
    </row>
    <row r="24620" spans="2:2">
      <c r="B24620" s="202"/>
    </row>
    <row r="24621" spans="2:2">
      <c r="B24621" s="202"/>
    </row>
    <row r="24622" spans="2:2">
      <c r="B24622" s="202"/>
    </row>
    <row r="24623" spans="2:2">
      <c r="B24623" s="202"/>
    </row>
    <row r="24624" spans="2:2">
      <c r="B24624" s="202"/>
    </row>
    <row r="24625" spans="2:2">
      <c r="B24625" s="202"/>
    </row>
    <row r="24626" spans="2:2">
      <c r="B24626" s="202"/>
    </row>
    <row r="24627" spans="2:2">
      <c r="B24627" s="202"/>
    </row>
    <row r="24628" spans="2:2">
      <c r="B24628" s="202"/>
    </row>
    <row r="24629" spans="2:2">
      <c r="B24629" s="202"/>
    </row>
    <row r="24630" spans="2:2">
      <c r="B24630" s="202"/>
    </row>
    <row r="24631" spans="2:2">
      <c r="B24631" s="202"/>
    </row>
    <row r="24632" spans="2:2">
      <c r="B24632" s="202"/>
    </row>
    <row r="24633" spans="2:2">
      <c r="B24633" s="202"/>
    </row>
    <row r="24634" spans="2:2">
      <c r="B24634" s="202"/>
    </row>
    <row r="24635" spans="2:2">
      <c r="B24635" s="202"/>
    </row>
    <row r="24636" spans="2:2">
      <c r="B24636" s="202"/>
    </row>
    <row r="24637" spans="2:2">
      <c r="B24637" s="202"/>
    </row>
    <row r="24638" spans="2:2">
      <c r="B24638" s="202"/>
    </row>
    <row r="24639" spans="2:2">
      <c r="B24639" s="202"/>
    </row>
    <row r="24640" spans="2:2">
      <c r="B24640" s="202"/>
    </row>
    <row r="24641" spans="2:2">
      <c r="B24641" s="202"/>
    </row>
    <row r="24642" spans="2:2">
      <c r="B24642" s="202"/>
    </row>
    <row r="24643" spans="2:2">
      <c r="B24643" s="202"/>
    </row>
    <row r="24644" spans="2:2">
      <c r="B24644" s="202"/>
    </row>
    <row r="24645" spans="2:2">
      <c r="B24645" s="202"/>
    </row>
    <row r="24646" spans="2:2">
      <c r="B24646" s="202"/>
    </row>
    <row r="24647" spans="2:2">
      <c r="B24647" s="202"/>
    </row>
    <row r="24648" spans="2:2">
      <c r="B24648" s="202"/>
    </row>
    <row r="24649" spans="2:2">
      <c r="B24649" s="202"/>
    </row>
    <row r="24650" spans="2:2">
      <c r="B24650" s="202"/>
    </row>
    <row r="24651" spans="2:2">
      <c r="B24651" s="202"/>
    </row>
    <row r="24652" spans="2:2">
      <c r="B24652" s="202"/>
    </row>
    <row r="24653" spans="2:2">
      <c r="B24653" s="202"/>
    </row>
    <row r="24654" spans="2:2">
      <c r="B24654" s="202"/>
    </row>
    <row r="24655" spans="2:2">
      <c r="B24655" s="202"/>
    </row>
    <row r="24656" spans="2:2">
      <c r="B24656" s="202"/>
    </row>
    <row r="24657" spans="2:2">
      <c r="B24657" s="202"/>
    </row>
    <row r="24658" spans="2:2">
      <c r="B24658" s="202"/>
    </row>
    <row r="24659" spans="2:2">
      <c r="B24659" s="202"/>
    </row>
    <row r="24660" spans="2:2">
      <c r="B24660" s="202"/>
    </row>
    <row r="24661" spans="2:2">
      <c r="B24661" s="202"/>
    </row>
    <row r="24662" spans="2:2">
      <c r="B24662" s="202"/>
    </row>
    <row r="24663" spans="2:2">
      <c r="B24663" s="202"/>
    </row>
    <row r="24664" spans="2:2">
      <c r="B24664" s="202"/>
    </row>
    <row r="24665" spans="2:2">
      <c r="B24665" s="202"/>
    </row>
    <row r="24666" spans="2:2">
      <c r="B24666" s="202"/>
    </row>
    <row r="24667" spans="2:2">
      <c r="B24667" s="202"/>
    </row>
    <row r="24668" spans="2:2">
      <c r="B24668" s="202"/>
    </row>
    <row r="24669" spans="2:2">
      <c r="B24669" s="202"/>
    </row>
    <row r="24670" spans="2:2">
      <c r="B24670" s="202"/>
    </row>
    <row r="24671" spans="2:2">
      <c r="B24671" s="202"/>
    </row>
    <row r="24672" spans="2:2">
      <c r="B24672" s="202"/>
    </row>
    <row r="24673" spans="2:2">
      <c r="B24673" s="202"/>
    </row>
    <row r="24674" spans="2:2">
      <c r="B24674" s="202"/>
    </row>
    <row r="24675" spans="2:2">
      <c r="B24675" s="202"/>
    </row>
    <row r="24676" spans="2:2">
      <c r="B24676" s="202"/>
    </row>
    <row r="24677" spans="2:2">
      <c r="B24677" s="202"/>
    </row>
    <row r="24678" spans="2:2">
      <c r="B24678" s="202"/>
    </row>
    <row r="24679" spans="2:2">
      <c r="B24679" s="202"/>
    </row>
    <row r="24680" spans="2:2">
      <c r="B24680" s="202"/>
    </row>
    <row r="24681" spans="2:2">
      <c r="B24681" s="202"/>
    </row>
    <row r="24682" spans="2:2">
      <c r="B24682" s="202"/>
    </row>
    <row r="24683" spans="2:2">
      <c r="B24683" s="202"/>
    </row>
    <row r="24684" spans="2:2">
      <c r="B24684" s="202"/>
    </row>
    <row r="24685" spans="2:2">
      <c r="B24685" s="202"/>
    </row>
    <row r="24686" spans="2:2">
      <c r="B24686" s="202"/>
    </row>
    <row r="24687" spans="2:2">
      <c r="B24687" s="202"/>
    </row>
    <row r="24688" spans="2:2">
      <c r="B24688" s="202"/>
    </row>
    <row r="24689" spans="2:2">
      <c r="B24689" s="202"/>
    </row>
    <row r="24690" spans="2:2">
      <c r="B24690" s="202"/>
    </row>
    <row r="24691" spans="2:2">
      <c r="B24691" s="202"/>
    </row>
    <row r="24692" spans="2:2">
      <c r="B24692" s="202"/>
    </row>
    <row r="24693" spans="2:2">
      <c r="B24693" s="202"/>
    </row>
    <row r="24694" spans="2:2">
      <c r="B24694" s="202"/>
    </row>
    <row r="24695" spans="2:2">
      <c r="B24695" s="202"/>
    </row>
    <row r="24696" spans="2:2">
      <c r="B24696" s="202"/>
    </row>
    <row r="24697" spans="2:2">
      <c r="B24697" s="202"/>
    </row>
    <row r="24698" spans="2:2">
      <c r="B24698" s="202"/>
    </row>
    <row r="24699" spans="2:2">
      <c r="B24699" s="202"/>
    </row>
    <row r="24700" spans="2:2">
      <c r="B24700" s="202"/>
    </row>
    <row r="24701" spans="2:2">
      <c r="B24701" s="202"/>
    </row>
    <row r="24702" spans="2:2">
      <c r="B24702" s="202"/>
    </row>
    <row r="24703" spans="2:2">
      <c r="B24703" s="202"/>
    </row>
    <row r="24704" spans="2:2">
      <c r="B24704" s="202"/>
    </row>
    <row r="24705" spans="2:2">
      <c r="B24705" s="202"/>
    </row>
    <row r="24706" spans="2:2">
      <c r="B24706" s="202"/>
    </row>
    <row r="24707" spans="2:2">
      <c r="B24707" s="202"/>
    </row>
    <row r="24708" spans="2:2">
      <c r="B24708" s="202"/>
    </row>
    <row r="24709" spans="2:2">
      <c r="B24709" s="202"/>
    </row>
    <row r="24710" spans="2:2">
      <c r="B24710" s="202"/>
    </row>
    <row r="24711" spans="2:2">
      <c r="B24711" s="202"/>
    </row>
    <row r="24712" spans="2:2">
      <c r="B24712" s="202"/>
    </row>
    <row r="24713" spans="2:2">
      <c r="B24713" s="202"/>
    </row>
    <row r="24714" spans="2:2">
      <c r="B24714" s="202"/>
    </row>
    <row r="24715" spans="2:2">
      <c r="B24715" s="202"/>
    </row>
    <row r="24716" spans="2:2">
      <c r="B24716" s="202"/>
    </row>
    <row r="24717" spans="2:2">
      <c r="B24717" s="202"/>
    </row>
    <row r="24718" spans="2:2">
      <c r="B24718" s="202"/>
    </row>
    <row r="24719" spans="2:2">
      <c r="B24719" s="202"/>
    </row>
    <row r="24720" spans="2:2">
      <c r="B24720" s="202"/>
    </row>
    <row r="24721" spans="2:2">
      <c r="B24721" s="202"/>
    </row>
    <row r="24722" spans="2:2">
      <c r="B24722" s="202"/>
    </row>
    <row r="24723" spans="2:2">
      <c r="B24723" s="202"/>
    </row>
    <row r="24724" spans="2:2">
      <c r="B24724" s="202"/>
    </row>
    <row r="24725" spans="2:2">
      <c r="B24725" s="202"/>
    </row>
    <row r="24726" spans="2:2">
      <c r="B24726" s="202"/>
    </row>
    <row r="24727" spans="2:2">
      <c r="B24727" s="202"/>
    </row>
    <row r="24728" spans="2:2">
      <c r="B24728" s="202"/>
    </row>
    <row r="24729" spans="2:2">
      <c r="B24729" s="202"/>
    </row>
    <row r="24730" spans="2:2">
      <c r="B24730" s="202"/>
    </row>
    <row r="24731" spans="2:2">
      <c r="B24731" s="202"/>
    </row>
    <row r="24732" spans="2:2">
      <c r="B24732" s="202"/>
    </row>
    <row r="24733" spans="2:2">
      <c r="B24733" s="202"/>
    </row>
    <row r="24734" spans="2:2">
      <c r="B24734" s="202"/>
    </row>
    <row r="24735" spans="2:2">
      <c r="B24735" s="202"/>
    </row>
    <row r="24736" spans="2:2">
      <c r="B24736" s="202"/>
    </row>
    <row r="24737" spans="2:2">
      <c r="B24737" s="202"/>
    </row>
    <row r="24738" spans="2:2">
      <c r="B24738" s="202"/>
    </row>
    <row r="24739" spans="2:2">
      <c r="B24739" s="202"/>
    </row>
    <row r="24740" spans="2:2">
      <c r="B24740" s="202"/>
    </row>
    <row r="24741" spans="2:2">
      <c r="B24741" s="202"/>
    </row>
    <row r="24742" spans="2:2">
      <c r="B24742" s="202"/>
    </row>
    <row r="24743" spans="2:2">
      <c r="B24743" s="202"/>
    </row>
    <row r="24744" spans="2:2">
      <c r="B24744" s="202"/>
    </row>
    <row r="24745" spans="2:2">
      <c r="B24745" s="202"/>
    </row>
    <row r="24746" spans="2:2">
      <c r="B24746" s="202"/>
    </row>
    <row r="24747" spans="2:2">
      <c r="B24747" s="202"/>
    </row>
    <row r="24748" spans="2:2">
      <c r="B24748" s="202"/>
    </row>
    <row r="24749" spans="2:2">
      <c r="B24749" s="202"/>
    </row>
    <row r="24750" spans="2:2">
      <c r="B24750" s="202"/>
    </row>
    <row r="24751" spans="2:2">
      <c r="B24751" s="202"/>
    </row>
    <row r="24752" spans="2:2">
      <c r="B24752" s="202"/>
    </row>
    <row r="24753" spans="2:2">
      <c r="B24753" s="202"/>
    </row>
    <row r="24754" spans="2:2">
      <c r="B24754" s="202"/>
    </row>
    <row r="24755" spans="2:2">
      <c r="B24755" s="202"/>
    </row>
    <row r="24756" spans="2:2">
      <c r="B24756" s="202"/>
    </row>
    <row r="24757" spans="2:2">
      <c r="B24757" s="202"/>
    </row>
    <row r="24758" spans="2:2">
      <c r="B24758" s="202"/>
    </row>
    <row r="24759" spans="2:2">
      <c r="B24759" s="202"/>
    </row>
    <row r="24760" spans="2:2">
      <c r="B24760" s="202"/>
    </row>
    <row r="24761" spans="2:2">
      <c r="B24761" s="202"/>
    </row>
    <row r="24762" spans="2:2">
      <c r="B24762" s="202"/>
    </row>
    <row r="24763" spans="2:2">
      <c r="B24763" s="202"/>
    </row>
    <row r="24764" spans="2:2">
      <c r="B24764" s="202"/>
    </row>
    <row r="24765" spans="2:2">
      <c r="B24765" s="202"/>
    </row>
    <row r="24766" spans="2:2">
      <c r="B24766" s="202"/>
    </row>
    <row r="24767" spans="2:2">
      <c r="B24767" s="202"/>
    </row>
    <row r="24768" spans="2:2">
      <c r="B24768" s="202"/>
    </row>
    <row r="24769" spans="2:2">
      <c r="B24769" s="202"/>
    </row>
    <row r="24770" spans="2:2">
      <c r="B24770" s="202"/>
    </row>
    <row r="24771" spans="2:2">
      <c r="B24771" s="202"/>
    </row>
    <row r="24772" spans="2:2">
      <c r="B24772" s="202"/>
    </row>
    <row r="24773" spans="2:2">
      <c r="B24773" s="202"/>
    </row>
    <row r="24774" spans="2:2">
      <c r="B24774" s="202"/>
    </row>
    <row r="24775" spans="2:2">
      <c r="B24775" s="202"/>
    </row>
    <row r="24776" spans="2:2">
      <c r="B24776" s="202"/>
    </row>
    <row r="24777" spans="2:2">
      <c r="B24777" s="202"/>
    </row>
    <row r="24778" spans="2:2">
      <c r="B24778" s="202"/>
    </row>
    <row r="24779" spans="2:2">
      <c r="B24779" s="202"/>
    </row>
    <row r="24780" spans="2:2">
      <c r="B24780" s="202"/>
    </row>
    <row r="24781" spans="2:2">
      <c r="B24781" s="202"/>
    </row>
    <row r="24782" spans="2:2">
      <c r="B24782" s="202"/>
    </row>
    <row r="24783" spans="2:2">
      <c r="B24783" s="202"/>
    </row>
    <row r="24784" spans="2:2">
      <c r="B24784" s="202"/>
    </row>
    <row r="24785" spans="2:2">
      <c r="B24785" s="202"/>
    </row>
    <row r="24786" spans="2:2">
      <c r="B24786" s="202"/>
    </row>
    <row r="24787" spans="2:2">
      <c r="B24787" s="202"/>
    </row>
    <row r="24788" spans="2:2">
      <c r="B24788" s="202"/>
    </row>
    <row r="24789" spans="2:2">
      <c r="B24789" s="202"/>
    </row>
    <row r="24790" spans="2:2">
      <c r="B24790" s="202"/>
    </row>
    <row r="24791" spans="2:2">
      <c r="B24791" s="202"/>
    </row>
    <row r="24792" spans="2:2">
      <c r="B24792" s="202"/>
    </row>
    <row r="24793" spans="2:2">
      <c r="B24793" s="202"/>
    </row>
    <row r="24794" spans="2:2">
      <c r="B24794" s="202"/>
    </row>
    <row r="24795" spans="2:2">
      <c r="B24795" s="202"/>
    </row>
    <row r="24796" spans="2:2">
      <c r="B24796" s="202"/>
    </row>
    <row r="24797" spans="2:2">
      <c r="B24797" s="202"/>
    </row>
    <row r="24798" spans="2:2">
      <c r="B24798" s="202"/>
    </row>
    <row r="24799" spans="2:2">
      <c r="B24799" s="202"/>
    </row>
    <row r="24800" spans="2:2">
      <c r="B24800" s="202"/>
    </row>
    <row r="24801" spans="2:2">
      <c r="B24801" s="202"/>
    </row>
    <row r="24802" spans="2:2">
      <c r="B24802" s="202"/>
    </row>
    <row r="24803" spans="2:2">
      <c r="B24803" s="202"/>
    </row>
    <row r="24804" spans="2:2">
      <c r="B24804" s="202"/>
    </row>
    <row r="24805" spans="2:2">
      <c r="B24805" s="202"/>
    </row>
    <row r="24806" spans="2:2">
      <c r="B24806" s="202"/>
    </row>
    <row r="24807" spans="2:2">
      <c r="B24807" s="202"/>
    </row>
    <row r="24808" spans="2:2">
      <c r="B24808" s="202"/>
    </row>
    <row r="24809" spans="2:2">
      <c r="B24809" s="202"/>
    </row>
    <row r="24810" spans="2:2">
      <c r="B24810" s="202"/>
    </row>
    <row r="24811" spans="2:2">
      <c r="B24811" s="202"/>
    </row>
    <row r="24812" spans="2:2">
      <c r="B24812" s="202"/>
    </row>
    <row r="24813" spans="2:2">
      <c r="B24813" s="202"/>
    </row>
    <row r="24814" spans="2:2">
      <c r="B24814" s="202"/>
    </row>
    <row r="24815" spans="2:2">
      <c r="B24815" s="202"/>
    </row>
    <row r="24816" spans="2:2">
      <c r="B24816" s="202"/>
    </row>
    <row r="24817" spans="2:2">
      <c r="B24817" s="202"/>
    </row>
    <row r="24818" spans="2:2">
      <c r="B24818" s="202"/>
    </row>
    <row r="24819" spans="2:2">
      <c r="B24819" s="202"/>
    </row>
    <row r="24820" spans="2:2">
      <c r="B24820" s="202"/>
    </row>
    <row r="24821" spans="2:2">
      <c r="B24821" s="202"/>
    </row>
    <row r="24822" spans="2:2">
      <c r="B24822" s="202"/>
    </row>
    <row r="24823" spans="2:2">
      <c r="B24823" s="202"/>
    </row>
    <row r="24824" spans="2:2">
      <c r="B24824" s="202"/>
    </row>
    <row r="24825" spans="2:2">
      <c r="B24825" s="202"/>
    </row>
    <row r="24826" spans="2:2">
      <c r="B24826" s="202"/>
    </row>
    <row r="24827" spans="2:2">
      <c r="B24827" s="202"/>
    </row>
    <row r="24828" spans="2:2">
      <c r="B24828" s="202"/>
    </row>
    <row r="24829" spans="2:2">
      <c r="B24829" s="202"/>
    </row>
    <row r="24830" spans="2:2">
      <c r="B24830" s="202"/>
    </row>
    <row r="24831" spans="2:2">
      <c r="B24831" s="202"/>
    </row>
    <row r="24832" spans="2:2">
      <c r="B24832" s="202"/>
    </row>
    <row r="24833" spans="2:2">
      <c r="B24833" s="202"/>
    </row>
    <row r="24834" spans="2:2">
      <c r="B24834" s="202"/>
    </row>
    <row r="24835" spans="2:2">
      <c r="B24835" s="202"/>
    </row>
    <row r="24836" spans="2:2">
      <c r="B24836" s="202"/>
    </row>
    <row r="24837" spans="2:2">
      <c r="B24837" s="202"/>
    </row>
    <row r="24838" spans="2:2">
      <c r="B24838" s="202"/>
    </row>
    <row r="24839" spans="2:2">
      <c r="B24839" s="202"/>
    </row>
    <row r="24840" spans="2:2">
      <c r="B24840" s="202"/>
    </row>
    <row r="24841" spans="2:2">
      <c r="B24841" s="202"/>
    </row>
    <row r="24842" spans="2:2">
      <c r="B24842" s="202"/>
    </row>
    <row r="24843" spans="2:2">
      <c r="B24843" s="202"/>
    </row>
    <row r="24844" spans="2:2">
      <c r="B24844" s="202"/>
    </row>
    <row r="24845" spans="2:2">
      <c r="B24845" s="202"/>
    </row>
    <row r="24846" spans="2:2">
      <c r="B24846" s="202"/>
    </row>
    <row r="24847" spans="2:2">
      <c r="B24847" s="202"/>
    </row>
    <row r="24848" spans="2:2">
      <c r="B24848" s="202"/>
    </row>
    <row r="24849" spans="2:2">
      <c r="B24849" s="202"/>
    </row>
    <row r="24850" spans="2:2">
      <c r="B24850" s="202"/>
    </row>
    <row r="24851" spans="2:2">
      <c r="B24851" s="202"/>
    </row>
    <row r="24852" spans="2:2">
      <c r="B24852" s="202"/>
    </row>
    <row r="24853" spans="2:2">
      <c r="B24853" s="202"/>
    </row>
    <row r="24854" spans="2:2">
      <c r="B24854" s="202"/>
    </row>
    <row r="24855" spans="2:2">
      <c r="B24855" s="202"/>
    </row>
    <row r="24856" spans="2:2">
      <c r="B24856" s="202"/>
    </row>
    <row r="24857" spans="2:2">
      <c r="B24857" s="202"/>
    </row>
    <row r="24858" spans="2:2">
      <c r="B24858" s="202"/>
    </row>
    <row r="24859" spans="2:2">
      <c r="B24859" s="202"/>
    </row>
    <row r="24860" spans="2:2">
      <c r="B24860" s="202"/>
    </row>
    <row r="24861" spans="2:2">
      <c r="B24861" s="202"/>
    </row>
    <row r="24862" spans="2:2">
      <c r="B24862" s="202"/>
    </row>
    <row r="24863" spans="2:2">
      <c r="B24863" s="202"/>
    </row>
    <row r="24864" spans="2:2">
      <c r="B24864" s="202"/>
    </row>
    <row r="24865" spans="2:2">
      <c r="B24865" s="202"/>
    </row>
    <row r="24866" spans="2:2">
      <c r="B24866" s="202"/>
    </row>
    <row r="24867" spans="2:2">
      <c r="B24867" s="202"/>
    </row>
    <row r="24868" spans="2:2">
      <c r="B24868" s="202"/>
    </row>
    <row r="24869" spans="2:2">
      <c r="B24869" s="202"/>
    </row>
    <row r="24870" spans="2:2">
      <c r="B24870" s="202"/>
    </row>
    <row r="24871" spans="2:2">
      <c r="B24871" s="202"/>
    </row>
    <row r="24872" spans="2:2">
      <c r="B24872" s="202"/>
    </row>
    <row r="24873" spans="2:2">
      <c r="B24873" s="202"/>
    </row>
    <row r="24874" spans="2:2">
      <c r="B24874" s="202"/>
    </row>
    <row r="24875" spans="2:2">
      <c r="B24875" s="202"/>
    </row>
    <row r="24876" spans="2:2">
      <c r="B24876" s="202"/>
    </row>
    <row r="24877" spans="2:2">
      <c r="B24877" s="202"/>
    </row>
    <row r="24878" spans="2:2">
      <c r="B24878" s="202"/>
    </row>
    <row r="24879" spans="2:2">
      <c r="B24879" s="202"/>
    </row>
    <row r="24880" spans="2:2">
      <c r="B24880" s="202"/>
    </row>
    <row r="24881" spans="2:2">
      <c r="B24881" s="202"/>
    </row>
    <row r="24882" spans="2:2">
      <c r="B24882" s="202"/>
    </row>
    <row r="24883" spans="2:2">
      <c r="B24883" s="202"/>
    </row>
    <row r="24884" spans="2:2">
      <c r="B24884" s="202"/>
    </row>
    <row r="24885" spans="2:2">
      <c r="B24885" s="202"/>
    </row>
    <row r="24886" spans="2:2">
      <c r="B24886" s="202"/>
    </row>
    <row r="24887" spans="2:2">
      <c r="B24887" s="202"/>
    </row>
    <row r="24888" spans="2:2">
      <c r="B24888" s="202"/>
    </row>
    <row r="24889" spans="2:2">
      <c r="B24889" s="202"/>
    </row>
    <row r="24890" spans="2:2">
      <c r="B24890" s="202"/>
    </row>
    <row r="24891" spans="2:2">
      <c r="B24891" s="202"/>
    </row>
    <row r="24892" spans="2:2">
      <c r="B24892" s="202"/>
    </row>
    <row r="24893" spans="2:2">
      <c r="B24893" s="202"/>
    </row>
    <row r="24894" spans="2:2">
      <c r="B24894" s="202"/>
    </row>
    <row r="24895" spans="2:2">
      <c r="B24895" s="202"/>
    </row>
    <row r="24896" spans="2:2">
      <c r="B24896" s="202"/>
    </row>
    <row r="24897" spans="2:2">
      <c r="B24897" s="202"/>
    </row>
    <row r="24898" spans="2:2">
      <c r="B24898" s="202"/>
    </row>
    <row r="24899" spans="2:2">
      <c r="B24899" s="202"/>
    </row>
    <row r="24900" spans="2:2">
      <c r="B24900" s="202"/>
    </row>
    <row r="24901" spans="2:2">
      <c r="B24901" s="202"/>
    </row>
    <row r="24902" spans="2:2">
      <c r="B24902" s="202"/>
    </row>
    <row r="24903" spans="2:2">
      <c r="B24903" s="202"/>
    </row>
    <row r="24904" spans="2:2">
      <c r="B24904" s="202"/>
    </row>
    <row r="24905" spans="2:2">
      <c r="B24905" s="202"/>
    </row>
    <row r="24906" spans="2:2">
      <c r="B24906" s="202"/>
    </row>
    <row r="24907" spans="2:2">
      <c r="B24907" s="202"/>
    </row>
    <row r="24908" spans="2:2">
      <c r="B24908" s="202"/>
    </row>
    <row r="24909" spans="2:2">
      <c r="B24909" s="202"/>
    </row>
    <row r="24910" spans="2:2">
      <c r="B24910" s="202"/>
    </row>
    <row r="24911" spans="2:2">
      <c r="B24911" s="202"/>
    </row>
    <row r="24912" spans="2:2">
      <c r="B24912" s="202"/>
    </row>
    <row r="24913" spans="2:2">
      <c r="B24913" s="202"/>
    </row>
    <row r="24914" spans="2:2">
      <c r="B24914" s="202"/>
    </row>
    <row r="24915" spans="2:2">
      <c r="B24915" s="202"/>
    </row>
    <row r="24916" spans="2:2">
      <c r="B24916" s="202"/>
    </row>
    <row r="24917" spans="2:2">
      <c r="B24917" s="202"/>
    </row>
    <row r="24918" spans="2:2">
      <c r="B24918" s="202"/>
    </row>
    <row r="24919" spans="2:2">
      <c r="B24919" s="202"/>
    </row>
    <row r="24920" spans="2:2">
      <c r="B24920" s="202"/>
    </row>
    <row r="24921" spans="2:2">
      <c r="B24921" s="202"/>
    </row>
    <row r="24922" spans="2:2">
      <c r="B24922" s="202"/>
    </row>
    <row r="24923" spans="2:2">
      <c r="B24923" s="202"/>
    </row>
    <row r="24924" spans="2:2">
      <c r="B24924" s="202"/>
    </row>
    <row r="24925" spans="2:2">
      <c r="B24925" s="202"/>
    </row>
    <row r="24926" spans="2:2">
      <c r="B24926" s="202"/>
    </row>
    <row r="24927" spans="2:2">
      <c r="B24927" s="202"/>
    </row>
    <row r="24928" spans="2:2">
      <c r="B24928" s="202"/>
    </row>
    <row r="24929" spans="2:2">
      <c r="B24929" s="202"/>
    </row>
    <row r="24930" spans="2:2">
      <c r="B24930" s="202"/>
    </row>
    <row r="24931" spans="2:2">
      <c r="B24931" s="202"/>
    </row>
    <row r="24932" spans="2:2">
      <c r="B24932" s="202"/>
    </row>
    <row r="24933" spans="2:2">
      <c r="B24933" s="202"/>
    </row>
    <row r="24934" spans="2:2">
      <c r="B24934" s="202"/>
    </row>
    <row r="24935" spans="2:2">
      <c r="B24935" s="202"/>
    </row>
    <row r="24936" spans="2:2">
      <c r="B24936" s="202"/>
    </row>
    <row r="24937" spans="2:2">
      <c r="B24937" s="202"/>
    </row>
    <row r="24938" spans="2:2">
      <c r="B24938" s="202"/>
    </row>
    <row r="24939" spans="2:2">
      <c r="B24939" s="202"/>
    </row>
    <row r="24940" spans="2:2">
      <c r="B24940" s="202"/>
    </row>
    <row r="24941" spans="2:2">
      <c r="B24941" s="202"/>
    </row>
    <row r="24942" spans="2:2">
      <c r="B24942" s="202"/>
    </row>
    <row r="24943" spans="2:2">
      <c r="B24943" s="202"/>
    </row>
    <row r="24944" spans="2:2">
      <c r="B24944" s="202"/>
    </row>
    <row r="24945" spans="2:2">
      <c r="B24945" s="202"/>
    </row>
    <row r="24946" spans="2:2">
      <c r="B24946" s="202"/>
    </row>
    <row r="24947" spans="2:2">
      <c r="B24947" s="202"/>
    </row>
    <row r="24948" spans="2:2">
      <c r="B24948" s="202"/>
    </row>
    <row r="24949" spans="2:2">
      <c r="B24949" s="202"/>
    </row>
    <row r="24950" spans="2:2">
      <c r="B24950" s="202"/>
    </row>
    <row r="24951" spans="2:2">
      <c r="B24951" s="202"/>
    </row>
    <row r="24952" spans="2:2">
      <c r="B24952" s="202"/>
    </row>
    <row r="24953" spans="2:2">
      <c r="B24953" s="202"/>
    </row>
    <row r="24954" spans="2:2">
      <c r="B24954" s="202"/>
    </row>
    <row r="24955" spans="2:2">
      <c r="B24955" s="202"/>
    </row>
    <row r="24956" spans="2:2">
      <c r="B24956" s="202"/>
    </row>
    <row r="24957" spans="2:2">
      <c r="B24957" s="202"/>
    </row>
    <row r="24958" spans="2:2">
      <c r="B24958" s="202"/>
    </row>
    <row r="24959" spans="2:2">
      <c r="B24959" s="202"/>
    </row>
    <row r="24960" spans="2:2">
      <c r="B24960" s="202"/>
    </row>
    <row r="24961" spans="2:2">
      <c r="B24961" s="202"/>
    </row>
    <row r="24962" spans="2:2">
      <c r="B24962" s="202"/>
    </row>
    <row r="24963" spans="2:2">
      <c r="B24963" s="202"/>
    </row>
    <row r="24964" spans="2:2">
      <c r="B24964" s="202"/>
    </row>
    <row r="24965" spans="2:2">
      <c r="B24965" s="202"/>
    </row>
    <row r="24966" spans="2:2">
      <c r="B24966" s="202"/>
    </row>
    <row r="24967" spans="2:2">
      <c r="B24967" s="202"/>
    </row>
    <row r="24968" spans="2:2">
      <c r="B24968" s="202"/>
    </row>
    <row r="24969" spans="2:2">
      <c r="B24969" s="202"/>
    </row>
    <row r="24970" spans="2:2">
      <c r="B24970" s="202"/>
    </row>
    <row r="24971" spans="2:2">
      <c r="B24971" s="202"/>
    </row>
    <row r="24972" spans="2:2">
      <c r="B24972" s="202"/>
    </row>
    <row r="24973" spans="2:2">
      <c r="B24973" s="202"/>
    </row>
    <row r="24974" spans="2:2">
      <c r="B24974" s="202"/>
    </row>
    <row r="24975" spans="2:2">
      <c r="B24975" s="202"/>
    </row>
    <row r="24976" spans="2:2">
      <c r="B24976" s="202"/>
    </row>
    <row r="24977" spans="2:2">
      <c r="B24977" s="202"/>
    </row>
    <row r="24978" spans="2:2">
      <c r="B24978" s="202"/>
    </row>
    <row r="24979" spans="2:2">
      <c r="B24979" s="202"/>
    </row>
    <row r="24980" spans="2:2">
      <c r="B24980" s="202"/>
    </row>
    <row r="24981" spans="2:2">
      <c r="B24981" s="202"/>
    </row>
    <row r="24982" spans="2:2">
      <c r="B24982" s="202"/>
    </row>
    <row r="24983" spans="2:2">
      <c r="B24983" s="202"/>
    </row>
    <row r="24984" spans="2:2">
      <c r="B24984" s="202"/>
    </row>
    <row r="24985" spans="2:2">
      <c r="B24985" s="202"/>
    </row>
    <row r="24986" spans="2:2">
      <c r="B24986" s="202"/>
    </row>
    <row r="24987" spans="2:2">
      <c r="B24987" s="202"/>
    </row>
    <row r="24988" spans="2:2">
      <c r="B24988" s="202"/>
    </row>
    <row r="24989" spans="2:2">
      <c r="B24989" s="202"/>
    </row>
    <row r="24990" spans="2:2">
      <c r="B24990" s="202"/>
    </row>
    <row r="24991" spans="2:2">
      <c r="B24991" s="202"/>
    </row>
    <row r="24992" spans="2:2">
      <c r="B24992" s="202"/>
    </row>
    <row r="24993" spans="2:2">
      <c r="B24993" s="202"/>
    </row>
    <row r="24994" spans="2:2">
      <c r="B24994" s="202"/>
    </row>
    <row r="24995" spans="2:2">
      <c r="B24995" s="202"/>
    </row>
    <row r="24996" spans="2:2">
      <c r="B24996" s="202"/>
    </row>
    <row r="24997" spans="2:2">
      <c r="B24997" s="202"/>
    </row>
    <row r="24998" spans="2:2">
      <c r="B24998" s="202"/>
    </row>
    <row r="24999" spans="2:2">
      <c r="B24999" s="202"/>
    </row>
    <row r="25000" spans="2:2">
      <c r="B25000" s="202"/>
    </row>
    <row r="25001" spans="2:2">
      <c r="B25001" s="202"/>
    </row>
    <row r="25002" spans="2:2">
      <c r="B25002" s="202"/>
    </row>
    <row r="25003" spans="2:2">
      <c r="B25003" s="202"/>
    </row>
    <row r="25004" spans="2:2">
      <c r="B25004" s="202"/>
    </row>
    <row r="25005" spans="2:2">
      <c r="B25005" s="202"/>
    </row>
    <row r="25006" spans="2:2">
      <c r="B25006" s="202"/>
    </row>
    <row r="25007" spans="2:2">
      <c r="B25007" s="202"/>
    </row>
    <row r="25008" spans="2:2">
      <c r="B25008" s="202"/>
    </row>
    <row r="25009" spans="2:2">
      <c r="B25009" s="202"/>
    </row>
    <row r="25010" spans="2:2">
      <c r="B25010" s="202"/>
    </row>
    <row r="25011" spans="2:2">
      <c r="B25011" s="202"/>
    </row>
    <row r="25012" spans="2:2">
      <c r="B25012" s="202"/>
    </row>
    <row r="25013" spans="2:2">
      <c r="B25013" s="202"/>
    </row>
    <row r="25014" spans="2:2">
      <c r="B25014" s="202"/>
    </row>
    <row r="25015" spans="2:2">
      <c r="B25015" s="202"/>
    </row>
    <row r="25016" spans="2:2">
      <c r="B25016" s="202"/>
    </row>
    <row r="25017" spans="2:2">
      <c r="B25017" s="202"/>
    </row>
    <row r="25018" spans="2:2">
      <c r="B25018" s="202"/>
    </row>
    <row r="25019" spans="2:2">
      <c r="B25019" s="202"/>
    </row>
    <row r="25020" spans="2:2">
      <c r="B25020" s="202"/>
    </row>
    <row r="25021" spans="2:2">
      <c r="B25021" s="202"/>
    </row>
    <row r="25022" spans="2:2">
      <c r="B25022" s="202"/>
    </row>
    <row r="25023" spans="2:2">
      <c r="B25023" s="202"/>
    </row>
    <row r="25024" spans="2:2">
      <c r="B25024" s="202"/>
    </row>
    <row r="25025" spans="2:2">
      <c r="B25025" s="202"/>
    </row>
    <row r="25026" spans="2:2">
      <c r="B25026" s="202"/>
    </row>
    <row r="25027" spans="2:2">
      <c r="B25027" s="202"/>
    </row>
    <row r="25028" spans="2:2">
      <c r="B25028" s="202"/>
    </row>
    <row r="25029" spans="2:2">
      <c r="B25029" s="202"/>
    </row>
    <row r="25030" spans="2:2">
      <c r="B25030" s="202"/>
    </row>
    <row r="25031" spans="2:2">
      <c r="B25031" s="202"/>
    </row>
    <row r="25032" spans="2:2">
      <c r="B25032" s="202"/>
    </row>
    <row r="25033" spans="2:2">
      <c r="B25033" s="202"/>
    </row>
    <row r="25034" spans="2:2">
      <c r="B25034" s="202"/>
    </row>
    <row r="25035" spans="2:2">
      <c r="B25035" s="202"/>
    </row>
    <row r="25036" spans="2:2">
      <c r="B25036" s="202"/>
    </row>
    <row r="25037" spans="2:2">
      <c r="B25037" s="202"/>
    </row>
    <row r="25038" spans="2:2">
      <c r="B25038" s="202"/>
    </row>
    <row r="25039" spans="2:2">
      <c r="B25039" s="202"/>
    </row>
    <row r="25040" spans="2:2">
      <c r="B25040" s="202"/>
    </row>
    <row r="25041" spans="2:2">
      <c r="B25041" s="202"/>
    </row>
    <row r="25042" spans="2:2">
      <c r="B25042" s="202"/>
    </row>
    <row r="25043" spans="2:2">
      <c r="B25043" s="202"/>
    </row>
    <row r="25044" spans="2:2">
      <c r="B25044" s="202"/>
    </row>
    <row r="25045" spans="2:2">
      <c r="B25045" s="202"/>
    </row>
    <row r="25046" spans="2:2">
      <c r="B25046" s="202"/>
    </row>
    <row r="25047" spans="2:2">
      <c r="B25047" s="202"/>
    </row>
    <row r="25048" spans="2:2">
      <c r="B25048" s="202"/>
    </row>
    <row r="25049" spans="2:2">
      <c r="B25049" s="202"/>
    </row>
    <row r="25050" spans="2:2">
      <c r="B25050" s="202"/>
    </row>
    <row r="25051" spans="2:2">
      <c r="B25051" s="202"/>
    </row>
    <row r="25052" spans="2:2">
      <c r="B25052" s="202"/>
    </row>
    <row r="25053" spans="2:2">
      <c r="B25053" s="202"/>
    </row>
    <row r="25054" spans="2:2">
      <c r="B25054" s="202"/>
    </row>
    <row r="25055" spans="2:2">
      <c r="B25055" s="202"/>
    </row>
    <row r="25056" spans="2:2">
      <c r="B25056" s="202"/>
    </row>
    <row r="25057" spans="2:2">
      <c r="B25057" s="202"/>
    </row>
    <row r="25058" spans="2:2">
      <c r="B25058" s="202"/>
    </row>
    <row r="25059" spans="2:2">
      <c r="B25059" s="202"/>
    </row>
    <row r="25060" spans="2:2">
      <c r="B25060" s="202"/>
    </row>
    <row r="25061" spans="2:2">
      <c r="B25061" s="202"/>
    </row>
    <row r="25062" spans="2:2">
      <c r="B25062" s="202"/>
    </row>
    <row r="25063" spans="2:2">
      <c r="B25063" s="202"/>
    </row>
    <row r="25064" spans="2:2">
      <c r="B25064" s="202"/>
    </row>
    <row r="25065" spans="2:2">
      <c r="B25065" s="202"/>
    </row>
    <row r="25066" spans="2:2">
      <c r="B25066" s="202"/>
    </row>
    <row r="25067" spans="2:2">
      <c r="B25067" s="202"/>
    </row>
    <row r="25068" spans="2:2">
      <c r="B25068" s="202"/>
    </row>
    <row r="25069" spans="2:2">
      <c r="B25069" s="202"/>
    </row>
    <row r="25070" spans="2:2">
      <c r="B25070" s="202"/>
    </row>
    <row r="25071" spans="2:2">
      <c r="B25071" s="202"/>
    </row>
    <row r="25072" spans="2:2">
      <c r="B25072" s="202"/>
    </row>
    <row r="25073" spans="2:2">
      <c r="B25073" s="202"/>
    </row>
    <row r="25074" spans="2:2">
      <c r="B25074" s="202"/>
    </row>
    <row r="25075" spans="2:2">
      <c r="B25075" s="202"/>
    </row>
    <row r="25076" spans="2:2">
      <c r="B25076" s="202"/>
    </row>
    <row r="25077" spans="2:2">
      <c r="B25077" s="202"/>
    </row>
    <row r="25078" spans="2:2">
      <c r="B25078" s="202"/>
    </row>
    <row r="25079" spans="2:2">
      <c r="B25079" s="202"/>
    </row>
    <row r="25080" spans="2:2">
      <c r="B25080" s="202"/>
    </row>
    <row r="25081" spans="2:2">
      <c r="B25081" s="202"/>
    </row>
    <row r="25082" spans="2:2">
      <c r="B25082" s="202"/>
    </row>
    <row r="25083" spans="2:2">
      <c r="B25083" s="202"/>
    </row>
    <row r="25084" spans="2:2">
      <c r="B25084" s="202"/>
    </row>
    <row r="25085" spans="2:2">
      <c r="B25085" s="202"/>
    </row>
    <row r="25086" spans="2:2">
      <c r="B25086" s="202"/>
    </row>
    <row r="25087" spans="2:2">
      <c r="B25087" s="202"/>
    </row>
    <row r="25088" spans="2:2">
      <c r="B25088" s="202"/>
    </row>
    <row r="25089" spans="2:2">
      <c r="B25089" s="202"/>
    </row>
    <row r="25090" spans="2:2">
      <c r="B25090" s="202"/>
    </row>
    <row r="25091" spans="2:2">
      <c r="B25091" s="202"/>
    </row>
    <row r="25092" spans="2:2">
      <c r="B25092" s="202"/>
    </row>
    <row r="25093" spans="2:2">
      <c r="B25093" s="202"/>
    </row>
    <row r="25094" spans="2:2">
      <c r="B25094" s="202"/>
    </row>
    <row r="25095" spans="2:2">
      <c r="B25095" s="202"/>
    </row>
    <row r="25096" spans="2:2">
      <c r="B25096" s="202"/>
    </row>
    <row r="25097" spans="2:2">
      <c r="B25097" s="202"/>
    </row>
    <row r="25098" spans="2:2">
      <c r="B25098" s="202"/>
    </row>
    <row r="25099" spans="2:2">
      <c r="B25099" s="202"/>
    </row>
    <row r="25100" spans="2:2">
      <c r="B25100" s="202"/>
    </row>
    <row r="25101" spans="2:2">
      <c r="B25101" s="202"/>
    </row>
    <row r="25102" spans="2:2">
      <c r="B25102" s="202"/>
    </row>
    <row r="25103" spans="2:2">
      <c r="B25103" s="202"/>
    </row>
    <row r="25104" spans="2:2">
      <c r="B25104" s="202"/>
    </row>
    <row r="25105" spans="2:2">
      <c r="B25105" s="202"/>
    </row>
    <row r="25106" spans="2:2">
      <c r="B25106" s="202"/>
    </row>
    <row r="25107" spans="2:2">
      <c r="B25107" s="202"/>
    </row>
    <row r="25108" spans="2:2">
      <c r="B25108" s="202"/>
    </row>
    <row r="25109" spans="2:2">
      <c r="B25109" s="202"/>
    </row>
    <row r="25110" spans="2:2">
      <c r="B25110" s="202"/>
    </row>
    <row r="25111" spans="2:2">
      <c r="B25111" s="202"/>
    </row>
    <row r="25112" spans="2:2">
      <c r="B25112" s="202"/>
    </row>
    <row r="25113" spans="2:2">
      <c r="B25113" s="202"/>
    </row>
    <row r="25114" spans="2:2">
      <c r="B25114" s="202"/>
    </row>
    <row r="25115" spans="2:2">
      <c r="B25115" s="202"/>
    </row>
    <row r="25116" spans="2:2">
      <c r="B25116" s="202"/>
    </row>
    <row r="25117" spans="2:2">
      <c r="B25117" s="202"/>
    </row>
    <row r="25118" spans="2:2">
      <c r="B25118" s="202"/>
    </row>
    <row r="25119" spans="2:2">
      <c r="B25119" s="202"/>
    </row>
    <row r="25120" spans="2:2">
      <c r="B25120" s="202"/>
    </row>
    <row r="25121" spans="2:2">
      <c r="B25121" s="202"/>
    </row>
    <row r="25122" spans="2:2">
      <c r="B25122" s="202"/>
    </row>
    <row r="25123" spans="2:2">
      <c r="B25123" s="202"/>
    </row>
    <row r="25124" spans="2:2">
      <c r="B25124" s="202"/>
    </row>
    <row r="25125" spans="2:2">
      <c r="B25125" s="202"/>
    </row>
    <row r="25126" spans="2:2">
      <c r="B25126" s="202"/>
    </row>
    <row r="25127" spans="2:2">
      <c r="B25127" s="202"/>
    </row>
    <row r="25128" spans="2:2">
      <c r="B25128" s="202"/>
    </row>
    <row r="25129" spans="2:2">
      <c r="B25129" s="202"/>
    </row>
    <row r="25130" spans="2:2">
      <c r="B25130" s="202"/>
    </row>
    <row r="25131" spans="2:2">
      <c r="B25131" s="202"/>
    </row>
    <row r="25132" spans="2:2">
      <c r="B25132" s="202"/>
    </row>
    <row r="25133" spans="2:2">
      <c r="B25133" s="202"/>
    </row>
    <row r="25134" spans="2:2">
      <c r="B25134" s="202"/>
    </row>
    <row r="25135" spans="2:2">
      <c r="B25135" s="202"/>
    </row>
    <row r="25136" spans="2:2">
      <c r="B25136" s="202"/>
    </row>
    <row r="25137" spans="2:2">
      <c r="B25137" s="202"/>
    </row>
    <row r="25138" spans="2:2">
      <c r="B25138" s="202"/>
    </row>
    <row r="25139" spans="2:2">
      <c r="B25139" s="202"/>
    </row>
    <row r="25140" spans="2:2">
      <c r="B25140" s="202"/>
    </row>
    <row r="25141" spans="2:2">
      <c r="B25141" s="202"/>
    </row>
    <row r="25142" spans="2:2">
      <c r="B25142" s="202"/>
    </row>
    <row r="25143" spans="2:2">
      <c r="B25143" s="202"/>
    </row>
    <row r="25144" spans="2:2">
      <c r="B25144" s="202"/>
    </row>
    <row r="25145" spans="2:2">
      <c r="B25145" s="202"/>
    </row>
    <row r="25146" spans="2:2">
      <c r="B25146" s="202"/>
    </row>
    <row r="25147" spans="2:2">
      <c r="B25147" s="202"/>
    </row>
    <row r="25148" spans="2:2">
      <c r="B25148" s="202"/>
    </row>
    <row r="25149" spans="2:2">
      <c r="B25149" s="202"/>
    </row>
    <row r="25150" spans="2:2">
      <c r="B25150" s="202"/>
    </row>
    <row r="25151" spans="2:2">
      <c r="B25151" s="202"/>
    </row>
    <row r="25152" spans="2:2">
      <c r="B25152" s="202"/>
    </row>
    <row r="25153" spans="2:2">
      <c r="B25153" s="202"/>
    </row>
    <row r="25154" spans="2:2">
      <c r="B25154" s="202"/>
    </row>
    <row r="25155" spans="2:2">
      <c r="B25155" s="202"/>
    </row>
    <row r="25156" spans="2:2">
      <c r="B25156" s="202"/>
    </row>
    <row r="25157" spans="2:2">
      <c r="B25157" s="202"/>
    </row>
    <row r="25158" spans="2:2">
      <c r="B25158" s="202"/>
    </row>
    <row r="25159" spans="2:2">
      <c r="B25159" s="202"/>
    </row>
    <row r="25160" spans="2:2">
      <c r="B25160" s="202"/>
    </row>
    <row r="25161" spans="2:2">
      <c r="B25161" s="202"/>
    </row>
    <row r="25162" spans="2:2">
      <c r="B25162" s="202"/>
    </row>
    <row r="25163" spans="2:2">
      <c r="B25163" s="202"/>
    </row>
    <row r="25164" spans="2:2">
      <c r="B25164" s="202"/>
    </row>
    <row r="25165" spans="2:2">
      <c r="B25165" s="202"/>
    </row>
    <row r="25166" spans="2:2">
      <c r="B25166" s="202"/>
    </row>
    <row r="25167" spans="2:2">
      <c r="B25167" s="202"/>
    </row>
    <row r="25168" spans="2:2">
      <c r="B25168" s="202"/>
    </row>
    <row r="25169" spans="2:2">
      <c r="B25169" s="202"/>
    </row>
    <row r="25170" spans="2:2">
      <c r="B25170" s="202"/>
    </row>
    <row r="25171" spans="2:2">
      <c r="B25171" s="202"/>
    </row>
    <row r="25172" spans="2:2">
      <c r="B25172" s="202"/>
    </row>
    <row r="25173" spans="2:2">
      <c r="B25173" s="202"/>
    </row>
    <row r="25174" spans="2:2">
      <c r="B25174" s="202"/>
    </row>
    <row r="25175" spans="2:2">
      <c r="B25175" s="202"/>
    </row>
    <row r="25176" spans="2:2">
      <c r="B25176" s="202"/>
    </row>
    <row r="25177" spans="2:2">
      <c r="B25177" s="202"/>
    </row>
    <row r="25178" spans="2:2">
      <c r="B25178" s="202"/>
    </row>
    <row r="25179" spans="2:2">
      <c r="B25179" s="202"/>
    </row>
    <row r="25180" spans="2:2">
      <c r="B25180" s="202"/>
    </row>
    <row r="25181" spans="2:2">
      <c r="B25181" s="202"/>
    </row>
    <row r="25182" spans="2:2">
      <c r="B25182" s="202"/>
    </row>
    <row r="25183" spans="2:2">
      <c r="B25183" s="202"/>
    </row>
    <row r="25184" spans="2:2">
      <c r="B25184" s="202"/>
    </row>
    <row r="25185" spans="2:2">
      <c r="B25185" s="202"/>
    </row>
    <row r="25186" spans="2:2">
      <c r="B25186" s="202"/>
    </row>
    <row r="25187" spans="2:2">
      <c r="B25187" s="202"/>
    </row>
    <row r="25188" spans="2:2">
      <c r="B25188" s="202"/>
    </row>
    <row r="25189" spans="2:2">
      <c r="B25189" s="202"/>
    </row>
    <row r="25190" spans="2:2">
      <c r="B25190" s="202"/>
    </row>
    <row r="25191" spans="2:2">
      <c r="B25191" s="202"/>
    </row>
    <row r="25192" spans="2:2">
      <c r="B25192" s="202"/>
    </row>
    <row r="25193" spans="2:2">
      <c r="B25193" s="202"/>
    </row>
    <row r="25194" spans="2:2">
      <c r="B25194" s="202"/>
    </row>
    <row r="25195" spans="2:2">
      <c r="B25195" s="202"/>
    </row>
    <row r="25196" spans="2:2">
      <c r="B25196" s="202"/>
    </row>
    <row r="25197" spans="2:2">
      <c r="B25197" s="202"/>
    </row>
    <row r="25198" spans="2:2">
      <c r="B25198" s="202"/>
    </row>
    <row r="25199" spans="2:2">
      <c r="B25199" s="202"/>
    </row>
    <row r="25200" spans="2:2">
      <c r="B25200" s="202"/>
    </row>
    <row r="25201" spans="2:2">
      <c r="B25201" s="202"/>
    </row>
    <row r="25202" spans="2:2">
      <c r="B25202" s="202"/>
    </row>
    <row r="25203" spans="2:2">
      <c r="B25203" s="202"/>
    </row>
    <row r="25204" spans="2:2">
      <c r="B25204" s="202"/>
    </row>
    <row r="25205" spans="2:2">
      <c r="B25205" s="202"/>
    </row>
    <row r="25206" spans="2:2">
      <c r="B25206" s="202"/>
    </row>
    <row r="25207" spans="2:2">
      <c r="B25207" s="202"/>
    </row>
    <row r="25208" spans="2:2">
      <c r="B25208" s="202"/>
    </row>
    <row r="25209" spans="2:2">
      <c r="B25209" s="202"/>
    </row>
    <row r="25210" spans="2:2">
      <c r="B25210" s="202"/>
    </row>
    <row r="25211" spans="2:2">
      <c r="B25211" s="202"/>
    </row>
    <row r="25212" spans="2:2">
      <c r="B25212" s="202"/>
    </row>
    <row r="25213" spans="2:2">
      <c r="B25213" s="202"/>
    </row>
    <row r="25214" spans="2:2">
      <c r="B25214" s="202"/>
    </row>
    <row r="25215" spans="2:2">
      <c r="B25215" s="202"/>
    </row>
    <row r="25216" spans="2:2">
      <c r="B25216" s="202"/>
    </row>
    <row r="25217" spans="2:2">
      <c r="B25217" s="202"/>
    </row>
    <row r="25218" spans="2:2">
      <c r="B25218" s="202"/>
    </row>
    <row r="25219" spans="2:2">
      <c r="B25219" s="202"/>
    </row>
    <row r="25220" spans="2:2">
      <c r="B25220" s="202"/>
    </row>
    <row r="25221" spans="2:2">
      <c r="B25221" s="202"/>
    </row>
    <row r="25222" spans="2:2">
      <c r="B25222" s="202"/>
    </row>
    <row r="25223" spans="2:2">
      <c r="B25223" s="202"/>
    </row>
    <row r="25224" spans="2:2">
      <c r="B25224" s="202"/>
    </row>
    <row r="25225" spans="2:2">
      <c r="B25225" s="202"/>
    </row>
    <row r="25226" spans="2:2">
      <c r="B25226" s="202"/>
    </row>
    <row r="25227" spans="2:2">
      <c r="B25227" s="202"/>
    </row>
    <row r="25228" spans="2:2">
      <c r="B25228" s="202"/>
    </row>
    <row r="25229" spans="2:2">
      <c r="B25229" s="202"/>
    </row>
    <row r="25230" spans="2:2">
      <c r="B25230" s="202"/>
    </row>
    <row r="25231" spans="2:2">
      <c r="B25231" s="202"/>
    </row>
    <row r="25232" spans="2:2">
      <c r="B25232" s="202"/>
    </row>
    <row r="25233" spans="2:2">
      <c r="B25233" s="202"/>
    </row>
    <row r="25234" spans="2:2">
      <c r="B25234" s="202"/>
    </row>
    <row r="25235" spans="2:2">
      <c r="B25235" s="202"/>
    </row>
    <row r="25236" spans="2:2">
      <c r="B25236" s="202"/>
    </row>
    <row r="25237" spans="2:2">
      <c r="B25237" s="202"/>
    </row>
    <row r="25238" spans="2:2">
      <c r="B25238" s="202"/>
    </row>
    <row r="25239" spans="2:2">
      <c r="B25239" s="202"/>
    </row>
    <row r="25240" spans="2:2">
      <c r="B25240" s="202"/>
    </row>
    <row r="25241" spans="2:2">
      <c r="B25241" s="202"/>
    </row>
    <row r="25242" spans="2:2">
      <c r="B25242" s="202"/>
    </row>
    <row r="25243" spans="2:2">
      <c r="B25243" s="202"/>
    </row>
    <row r="25244" spans="2:2">
      <c r="B25244" s="202"/>
    </row>
    <row r="25245" spans="2:2">
      <c r="B25245" s="202"/>
    </row>
    <row r="25246" spans="2:2">
      <c r="B25246" s="202"/>
    </row>
    <row r="25247" spans="2:2">
      <c r="B25247" s="202"/>
    </row>
    <row r="25248" spans="2:2">
      <c r="B25248" s="202"/>
    </row>
    <row r="25249" spans="2:2">
      <c r="B25249" s="202"/>
    </row>
    <row r="25250" spans="2:2">
      <c r="B25250" s="202"/>
    </row>
    <row r="25251" spans="2:2">
      <c r="B25251" s="202"/>
    </row>
    <row r="25252" spans="2:2">
      <c r="B25252" s="202"/>
    </row>
    <row r="25253" spans="2:2">
      <c r="B25253" s="202"/>
    </row>
    <row r="25254" spans="2:2">
      <c r="B25254" s="202"/>
    </row>
    <row r="25255" spans="2:2">
      <c r="B25255" s="202"/>
    </row>
    <row r="25256" spans="2:2">
      <c r="B25256" s="202"/>
    </row>
    <row r="25257" spans="2:2">
      <c r="B25257" s="202"/>
    </row>
    <row r="25258" spans="2:2">
      <c r="B25258" s="202"/>
    </row>
    <row r="25259" spans="2:2">
      <c r="B25259" s="202"/>
    </row>
    <row r="25260" spans="2:2">
      <c r="B25260" s="202"/>
    </row>
    <row r="25261" spans="2:2">
      <c r="B25261" s="202"/>
    </row>
    <row r="25262" spans="2:2">
      <c r="B25262" s="202"/>
    </row>
    <row r="25263" spans="2:2">
      <c r="B25263" s="202"/>
    </row>
    <row r="25264" spans="2:2">
      <c r="B25264" s="202"/>
    </row>
    <row r="25265" spans="2:2">
      <c r="B25265" s="202"/>
    </row>
    <row r="25266" spans="2:2">
      <c r="B25266" s="202"/>
    </row>
    <row r="25267" spans="2:2">
      <c r="B25267" s="202"/>
    </row>
    <row r="25268" spans="2:2">
      <c r="B25268" s="202"/>
    </row>
    <row r="25269" spans="2:2">
      <c r="B25269" s="202"/>
    </row>
    <row r="25270" spans="2:2">
      <c r="B25270" s="202"/>
    </row>
    <row r="25271" spans="2:2">
      <c r="B25271" s="202"/>
    </row>
    <row r="25272" spans="2:2">
      <c r="B25272" s="202"/>
    </row>
    <row r="25273" spans="2:2">
      <c r="B25273" s="202"/>
    </row>
    <row r="25274" spans="2:2">
      <c r="B25274" s="202"/>
    </row>
    <row r="25275" spans="2:2">
      <c r="B25275" s="202"/>
    </row>
    <row r="25276" spans="2:2">
      <c r="B25276" s="202"/>
    </row>
    <row r="25277" spans="2:2">
      <c r="B25277" s="202"/>
    </row>
    <row r="25278" spans="2:2">
      <c r="B25278" s="202"/>
    </row>
    <row r="25279" spans="2:2">
      <c r="B25279" s="202"/>
    </row>
    <row r="25280" spans="2:2">
      <c r="B25280" s="202"/>
    </row>
    <row r="25281" spans="2:2">
      <c r="B25281" s="202"/>
    </row>
    <row r="25282" spans="2:2">
      <c r="B25282" s="202"/>
    </row>
    <row r="25283" spans="2:2">
      <c r="B25283" s="202"/>
    </row>
    <row r="25284" spans="2:2">
      <c r="B25284" s="202"/>
    </row>
    <row r="25285" spans="2:2">
      <c r="B25285" s="202"/>
    </row>
    <row r="25286" spans="2:2">
      <c r="B25286" s="202"/>
    </row>
    <row r="25287" spans="2:2">
      <c r="B25287" s="202"/>
    </row>
    <row r="25288" spans="2:2">
      <c r="B25288" s="202"/>
    </row>
    <row r="25289" spans="2:2">
      <c r="B25289" s="202"/>
    </row>
    <row r="25290" spans="2:2">
      <c r="B25290" s="202"/>
    </row>
    <row r="25291" spans="2:2">
      <c r="B25291" s="202"/>
    </row>
    <row r="25292" spans="2:2">
      <c r="B25292" s="202"/>
    </row>
    <row r="25293" spans="2:2">
      <c r="B25293" s="202"/>
    </row>
    <row r="25294" spans="2:2">
      <c r="B25294" s="202"/>
    </row>
    <row r="25295" spans="2:2">
      <c r="B25295" s="202"/>
    </row>
    <row r="25296" spans="2:2">
      <c r="B25296" s="202"/>
    </row>
    <row r="25297" spans="2:2">
      <c r="B25297" s="202"/>
    </row>
    <row r="25298" spans="2:2">
      <c r="B25298" s="202"/>
    </row>
    <row r="25299" spans="2:2">
      <c r="B25299" s="202"/>
    </row>
    <row r="25300" spans="2:2">
      <c r="B25300" s="202"/>
    </row>
    <row r="25301" spans="2:2">
      <c r="B25301" s="202"/>
    </row>
    <row r="25302" spans="2:2">
      <c r="B25302" s="202"/>
    </row>
    <row r="25303" spans="2:2">
      <c r="B25303" s="202"/>
    </row>
    <row r="25304" spans="2:2">
      <c r="B25304" s="202"/>
    </row>
    <row r="25305" spans="2:2">
      <c r="B25305" s="202"/>
    </row>
    <row r="25306" spans="2:2">
      <c r="B25306" s="202"/>
    </row>
    <row r="25307" spans="2:2">
      <c r="B25307" s="202"/>
    </row>
    <row r="25308" spans="2:2">
      <c r="B25308" s="202"/>
    </row>
    <row r="25309" spans="2:2">
      <c r="B25309" s="202"/>
    </row>
    <row r="25310" spans="2:2">
      <c r="B25310" s="202"/>
    </row>
    <row r="25311" spans="2:2">
      <c r="B25311" s="202"/>
    </row>
    <row r="25312" spans="2:2">
      <c r="B25312" s="202"/>
    </row>
    <row r="25313" spans="2:2">
      <c r="B25313" s="202"/>
    </row>
    <row r="25314" spans="2:2">
      <c r="B25314" s="202"/>
    </row>
    <row r="25315" spans="2:2">
      <c r="B25315" s="202"/>
    </row>
    <row r="25316" spans="2:2">
      <c r="B25316" s="202"/>
    </row>
    <row r="25317" spans="2:2">
      <c r="B25317" s="202"/>
    </row>
    <row r="25318" spans="2:2">
      <c r="B25318" s="202"/>
    </row>
    <row r="25319" spans="2:2">
      <c r="B25319" s="202"/>
    </row>
    <row r="25320" spans="2:2">
      <c r="B25320" s="202"/>
    </row>
    <row r="25321" spans="2:2">
      <c r="B25321" s="202"/>
    </row>
    <row r="25322" spans="2:2">
      <c r="B25322" s="202"/>
    </row>
    <row r="25323" spans="2:2">
      <c r="B25323" s="202"/>
    </row>
    <row r="25324" spans="2:2">
      <c r="B25324" s="202"/>
    </row>
    <row r="25325" spans="2:2">
      <c r="B25325" s="202"/>
    </row>
    <row r="25326" spans="2:2">
      <c r="B25326" s="202"/>
    </row>
    <row r="25327" spans="2:2">
      <c r="B25327" s="202"/>
    </row>
    <row r="25328" spans="2:2">
      <c r="B25328" s="202"/>
    </row>
    <row r="25329" spans="2:2">
      <c r="B25329" s="202"/>
    </row>
    <row r="25330" spans="2:2">
      <c r="B25330" s="202"/>
    </row>
    <row r="25331" spans="2:2">
      <c r="B25331" s="202"/>
    </row>
    <row r="25332" spans="2:2">
      <c r="B25332" s="202"/>
    </row>
    <row r="25333" spans="2:2">
      <c r="B25333" s="202"/>
    </row>
    <row r="25334" spans="2:2">
      <c r="B25334" s="202"/>
    </row>
    <row r="25335" spans="2:2">
      <c r="B25335" s="202"/>
    </row>
    <row r="25336" spans="2:2">
      <c r="B25336" s="202"/>
    </row>
    <row r="25337" spans="2:2">
      <c r="B25337" s="202"/>
    </row>
    <row r="25338" spans="2:2">
      <c r="B25338" s="202"/>
    </row>
    <row r="25339" spans="2:2">
      <c r="B25339" s="202"/>
    </row>
    <row r="25340" spans="2:2">
      <c r="B25340" s="202"/>
    </row>
    <row r="25341" spans="2:2">
      <c r="B25341" s="202"/>
    </row>
    <row r="25342" spans="2:2">
      <c r="B25342" s="202"/>
    </row>
    <row r="25343" spans="2:2">
      <c r="B25343" s="202"/>
    </row>
    <row r="25344" spans="2:2">
      <c r="B25344" s="202"/>
    </row>
    <row r="25345" spans="2:2">
      <c r="B25345" s="202"/>
    </row>
    <row r="25346" spans="2:2">
      <c r="B25346" s="202"/>
    </row>
    <row r="25347" spans="2:2">
      <c r="B25347" s="202"/>
    </row>
    <row r="25348" spans="2:2">
      <c r="B25348" s="202"/>
    </row>
    <row r="25349" spans="2:2">
      <c r="B25349" s="202"/>
    </row>
    <row r="25350" spans="2:2">
      <c r="B25350" s="202"/>
    </row>
    <row r="25351" spans="2:2">
      <c r="B25351" s="202"/>
    </row>
    <row r="25352" spans="2:2">
      <c r="B25352" s="202"/>
    </row>
    <row r="25353" spans="2:2">
      <c r="B25353" s="202"/>
    </row>
    <row r="25354" spans="2:2">
      <c r="B25354" s="202"/>
    </row>
    <row r="25355" spans="2:2">
      <c r="B25355" s="202"/>
    </row>
    <row r="25356" spans="2:2">
      <c r="B25356" s="202"/>
    </row>
    <row r="25357" spans="2:2">
      <c r="B25357" s="202"/>
    </row>
    <row r="25358" spans="2:2">
      <c r="B25358" s="202"/>
    </row>
    <row r="25359" spans="2:2">
      <c r="B25359" s="202"/>
    </row>
    <row r="25360" spans="2:2">
      <c r="B25360" s="202"/>
    </row>
    <row r="25361" spans="2:2">
      <c r="B25361" s="202"/>
    </row>
    <row r="25362" spans="2:2">
      <c r="B25362" s="202"/>
    </row>
    <row r="25363" spans="2:2">
      <c r="B25363" s="202"/>
    </row>
    <row r="25364" spans="2:2">
      <c r="B25364" s="202"/>
    </row>
    <row r="25365" spans="2:2">
      <c r="B25365" s="202"/>
    </row>
    <row r="25366" spans="2:2">
      <c r="B25366" s="202"/>
    </row>
    <row r="25367" spans="2:2">
      <c r="B25367" s="202"/>
    </row>
    <row r="25368" spans="2:2">
      <c r="B25368" s="202"/>
    </row>
    <row r="25369" spans="2:2">
      <c r="B25369" s="202"/>
    </row>
    <row r="25370" spans="2:2">
      <c r="B25370" s="202"/>
    </row>
    <row r="25371" spans="2:2">
      <c r="B25371" s="202"/>
    </row>
    <row r="25372" spans="2:2">
      <c r="B25372" s="202"/>
    </row>
    <row r="25373" spans="2:2">
      <c r="B25373" s="202"/>
    </row>
    <row r="25374" spans="2:2">
      <c r="B25374" s="202"/>
    </row>
    <row r="25375" spans="2:2">
      <c r="B25375" s="202"/>
    </row>
    <row r="25376" spans="2:2">
      <c r="B25376" s="202"/>
    </row>
    <row r="25377" spans="2:2">
      <c r="B25377" s="202"/>
    </row>
    <row r="25378" spans="2:2">
      <c r="B25378" s="202"/>
    </row>
    <row r="25379" spans="2:2">
      <c r="B25379" s="202"/>
    </row>
    <row r="25380" spans="2:2">
      <c r="B25380" s="202"/>
    </row>
    <row r="25381" spans="2:2">
      <c r="B25381" s="202"/>
    </row>
    <row r="25382" spans="2:2">
      <c r="B25382" s="202"/>
    </row>
    <row r="25383" spans="2:2">
      <c r="B25383" s="202"/>
    </row>
    <row r="25384" spans="2:2">
      <c r="B25384" s="202"/>
    </row>
    <row r="25385" spans="2:2">
      <c r="B25385" s="202"/>
    </row>
    <row r="25386" spans="2:2">
      <c r="B25386" s="202"/>
    </row>
    <row r="25387" spans="2:2">
      <c r="B25387" s="202"/>
    </row>
    <row r="25388" spans="2:2">
      <c r="B25388" s="202"/>
    </row>
    <row r="25389" spans="2:2">
      <c r="B25389" s="202"/>
    </row>
    <row r="25390" spans="2:2">
      <c r="B25390" s="202"/>
    </row>
    <row r="25391" spans="2:2">
      <c r="B25391" s="202"/>
    </row>
    <row r="25392" spans="2:2">
      <c r="B25392" s="202"/>
    </row>
    <row r="25393" spans="2:2">
      <c r="B25393" s="202"/>
    </row>
    <row r="25394" spans="2:2">
      <c r="B25394" s="202"/>
    </row>
    <row r="25395" spans="2:2">
      <c r="B25395" s="202"/>
    </row>
    <row r="25396" spans="2:2">
      <c r="B25396" s="202"/>
    </row>
    <row r="25397" spans="2:2">
      <c r="B25397" s="202"/>
    </row>
    <row r="25398" spans="2:2">
      <c r="B25398" s="202"/>
    </row>
    <row r="25399" spans="2:2">
      <c r="B25399" s="202"/>
    </row>
    <row r="25400" spans="2:2">
      <c r="B25400" s="202"/>
    </row>
    <row r="25401" spans="2:2">
      <c r="B25401" s="202"/>
    </row>
    <row r="25402" spans="2:2">
      <c r="B25402" s="202"/>
    </row>
    <row r="25403" spans="2:2">
      <c r="B25403" s="202"/>
    </row>
    <row r="25404" spans="2:2">
      <c r="B25404" s="202"/>
    </row>
    <row r="25405" spans="2:2">
      <c r="B25405" s="202"/>
    </row>
    <row r="25406" spans="2:2">
      <c r="B25406" s="202"/>
    </row>
    <row r="25407" spans="2:2">
      <c r="B25407" s="202"/>
    </row>
    <row r="25408" spans="2:2">
      <c r="B25408" s="202"/>
    </row>
    <row r="25409" spans="2:2">
      <c r="B25409" s="202"/>
    </row>
    <row r="25410" spans="2:2">
      <c r="B25410" s="202"/>
    </row>
    <row r="25411" spans="2:2">
      <c r="B25411" s="202"/>
    </row>
    <row r="25412" spans="2:2">
      <c r="B25412" s="202"/>
    </row>
    <row r="25413" spans="2:2">
      <c r="B25413" s="202"/>
    </row>
    <row r="25414" spans="2:2">
      <c r="B25414" s="202"/>
    </row>
    <row r="25415" spans="2:2">
      <c r="B25415" s="202"/>
    </row>
    <row r="25416" spans="2:2">
      <c r="B25416" s="202"/>
    </row>
    <row r="25417" spans="2:2">
      <c r="B25417" s="202"/>
    </row>
    <row r="25418" spans="2:2">
      <c r="B25418" s="202"/>
    </row>
    <row r="25419" spans="2:2">
      <c r="B25419" s="202"/>
    </row>
    <row r="25420" spans="2:2">
      <c r="B25420" s="202"/>
    </row>
    <row r="25421" spans="2:2">
      <c r="B25421" s="202"/>
    </row>
    <row r="25422" spans="2:2">
      <c r="B25422" s="202"/>
    </row>
    <row r="25423" spans="2:2">
      <c r="B25423" s="202"/>
    </row>
    <row r="25424" spans="2:2">
      <c r="B25424" s="202"/>
    </row>
    <row r="25425" spans="2:2">
      <c r="B25425" s="202"/>
    </row>
    <row r="25426" spans="2:2">
      <c r="B25426" s="202"/>
    </row>
    <row r="25427" spans="2:2">
      <c r="B25427" s="202"/>
    </row>
    <row r="25428" spans="2:2">
      <c r="B25428" s="202"/>
    </row>
    <row r="25429" spans="2:2">
      <c r="B25429" s="202"/>
    </row>
    <row r="25430" spans="2:2">
      <c r="B25430" s="202"/>
    </row>
    <row r="25431" spans="2:2">
      <c r="B25431" s="202"/>
    </row>
    <row r="25432" spans="2:2">
      <c r="B25432" s="202"/>
    </row>
    <row r="25433" spans="2:2">
      <c r="B25433" s="202"/>
    </row>
    <row r="25434" spans="2:2">
      <c r="B25434" s="202"/>
    </row>
    <row r="25435" spans="2:2">
      <c r="B25435" s="202"/>
    </row>
    <row r="25436" spans="2:2">
      <c r="B25436" s="202"/>
    </row>
    <row r="25437" spans="2:2">
      <c r="B25437" s="202"/>
    </row>
    <row r="25438" spans="2:2">
      <c r="B25438" s="202"/>
    </row>
    <row r="25439" spans="2:2">
      <c r="B25439" s="202"/>
    </row>
    <row r="25440" spans="2:2">
      <c r="B25440" s="202"/>
    </row>
    <row r="25441" spans="2:2">
      <c r="B25441" s="202"/>
    </row>
    <row r="25442" spans="2:2">
      <c r="B25442" s="202"/>
    </row>
    <row r="25443" spans="2:2">
      <c r="B25443" s="202"/>
    </row>
    <row r="25444" spans="2:2">
      <c r="B25444" s="202"/>
    </row>
    <row r="25445" spans="2:2">
      <c r="B25445" s="202"/>
    </row>
    <row r="25446" spans="2:2">
      <c r="B25446" s="202"/>
    </row>
    <row r="25447" spans="2:2">
      <c r="B25447" s="202"/>
    </row>
    <row r="25448" spans="2:2">
      <c r="B25448" s="202"/>
    </row>
    <row r="25449" spans="2:2">
      <c r="B25449" s="202"/>
    </row>
    <row r="25450" spans="2:2">
      <c r="B25450" s="202"/>
    </row>
    <row r="25451" spans="2:2">
      <c r="B25451" s="202"/>
    </row>
    <row r="25452" spans="2:2">
      <c r="B25452" s="202"/>
    </row>
    <row r="25453" spans="2:2">
      <c r="B25453" s="202"/>
    </row>
    <row r="25454" spans="2:2">
      <c r="B25454" s="202"/>
    </row>
    <row r="25455" spans="2:2">
      <c r="B25455" s="202"/>
    </row>
    <row r="25456" spans="2:2">
      <c r="B25456" s="202"/>
    </row>
    <row r="25457" spans="2:2">
      <c r="B25457" s="202"/>
    </row>
    <row r="25458" spans="2:2">
      <c r="B25458" s="202"/>
    </row>
    <row r="25459" spans="2:2">
      <c r="B25459" s="202"/>
    </row>
    <row r="25460" spans="2:2">
      <c r="B25460" s="202"/>
    </row>
    <row r="25461" spans="2:2">
      <c r="B25461" s="202"/>
    </row>
    <row r="25462" spans="2:2">
      <c r="B25462" s="202"/>
    </row>
    <row r="25463" spans="2:2">
      <c r="B25463" s="202"/>
    </row>
    <row r="25464" spans="2:2">
      <c r="B25464" s="202"/>
    </row>
    <row r="25465" spans="2:2">
      <c r="B25465" s="202"/>
    </row>
    <row r="25466" spans="2:2">
      <c r="B25466" s="202"/>
    </row>
    <row r="25467" spans="2:2">
      <c r="B25467" s="202"/>
    </row>
    <row r="25468" spans="2:2">
      <c r="B25468" s="202"/>
    </row>
    <row r="25469" spans="2:2">
      <c r="B25469" s="202"/>
    </row>
    <row r="25470" spans="2:2">
      <c r="B25470" s="202"/>
    </row>
    <row r="25471" spans="2:2">
      <c r="B25471" s="202"/>
    </row>
    <row r="25472" spans="2:2">
      <c r="B25472" s="202"/>
    </row>
    <row r="25473" spans="2:2">
      <c r="B25473" s="202"/>
    </row>
    <row r="25474" spans="2:2">
      <c r="B25474" s="202"/>
    </row>
    <row r="25475" spans="2:2">
      <c r="B25475" s="202"/>
    </row>
    <row r="25476" spans="2:2">
      <c r="B25476" s="202"/>
    </row>
    <row r="25477" spans="2:2">
      <c r="B25477" s="202"/>
    </row>
    <row r="25478" spans="2:2">
      <c r="B25478" s="202"/>
    </row>
    <row r="25479" spans="2:2">
      <c r="B25479" s="202"/>
    </row>
    <row r="25480" spans="2:2">
      <c r="B25480" s="202"/>
    </row>
    <row r="25481" spans="2:2">
      <c r="B25481" s="202"/>
    </row>
    <row r="25482" spans="2:2">
      <c r="B25482" s="202"/>
    </row>
    <row r="25483" spans="2:2">
      <c r="B25483" s="202"/>
    </row>
    <row r="25484" spans="2:2">
      <c r="B25484" s="202"/>
    </row>
    <row r="25485" spans="2:2">
      <c r="B25485" s="202"/>
    </row>
    <row r="25486" spans="2:2">
      <c r="B25486" s="202"/>
    </row>
    <row r="25487" spans="2:2">
      <c r="B25487" s="202"/>
    </row>
    <row r="25488" spans="2:2">
      <c r="B25488" s="202"/>
    </row>
    <row r="25489" spans="2:2">
      <c r="B25489" s="202"/>
    </row>
    <row r="25490" spans="2:2">
      <c r="B25490" s="202"/>
    </row>
    <row r="25491" spans="2:2">
      <c r="B25491" s="202"/>
    </row>
    <row r="25492" spans="2:2">
      <c r="B25492" s="202"/>
    </row>
    <row r="25493" spans="2:2">
      <c r="B25493" s="202"/>
    </row>
    <row r="25494" spans="2:2">
      <c r="B25494" s="202"/>
    </row>
    <row r="25495" spans="2:2">
      <c r="B25495" s="202"/>
    </row>
    <row r="25496" spans="2:2">
      <c r="B25496" s="202"/>
    </row>
    <row r="25497" spans="2:2">
      <c r="B25497" s="202"/>
    </row>
    <row r="25498" spans="2:2">
      <c r="B25498" s="202"/>
    </row>
    <row r="25499" spans="2:2">
      <c r="B25499" s="202"/>
    </row>
    <row r="25500" spans="2:2">
      <c r="B25500" s="202"/>
    </row>
    <row r="25501" spans="2:2">
      <c r="B25501" s="202"/>
    </row>
    <row r="25502" spans="2:2">
      <c r="B25502" s="202"/>
    </row>
    <row r="25503" spans="2:2">
      <c r="B25503" s="202"/>
    </row>
    <row r="25504" spans="2:2">
      <c r="B25504" s="202"/>
    </row>
    <row r="25505" spans="2:2">
      <c r="B25505" s="202"/>
    </row>
    <row r="25506" spans="2:2">
      <c r="B25506" s="202"/>
    </row>
    <row r="25507" spans="2:2">
      <c r="B25507" s="202"/>
    </row>
    <row r="25508" spans="2:2">
      <c r="B25508" s="202"/>
    </row>
    <row r="25509" spans="2:2">
      <c r="B25509" s="202"/>
    </row>
    <row r="25510" spans="2:2">
      <c r="B25510" s="202"/>
    </row>
    <row r="25511" spans="2:2">
      <c r="B25511" s="202"/>
    </row>
    <row r="25512" spans="2:2">
      <c r="B25512" s="202"/>
    </row>
    <row r="25513" spans="2:2">
      <c r="B25513" s="202"/>
    </row>
    <row r="25514" spans="2:2">
      <c r="B25514" s="202"/>
    </row>
    <row r="25515" spans="2:2">
      <c r="B25515" s="202"/>
    </row>
    <row r="25516" spans="2:2">
      <c r="B25516" s="202"/>
    </row>
    <row r="25517" spans="2:2">
      <c r="B25517" s="202"/>
    </row>
    <row r="25518" spans="2:2">
      <c r="B25518" s="202"/>
    </row>
    <row r="25519" spans="2:2">
      <c r="B25519" s="202"/>
    </row>
    <row r="25520" spans="2:2">
      <c r="B25520" s="202"/>
    </row>
    <row r="25521" spans="2:2">
      <c r="B25521" s="202"/>
    </row>
    <row r="25522" spans="2:2">
      <c r="B25522" s="202"/>
    </row>
    <row r="25523" spans="2:2">
      <c r="B25523" s="202"/>
    </row>
    <row r="25524" spans="2:2">
      <c r="B25524" s="202"/>
    </row>
    <row r="25525" spans="2:2">
      <c r="B25525" s="202"/>
    </row>
    <row r="25526" spans="2:2">
      <c r="B25526" s="202"/>
    </row>
    <row r="25527" spans="2:2">
      <c r="B25527" s="202"/>
    </row>
    <row r="25528" spans="2:2">
      <c r="B25528" s="202"/>
    </row>
    <row r="25529" spans="2:2">
      <c r="B25529" s="202"/>
    </row>
    <row r="25530" spans="2:2">
      <c r="B25530" s="202"/>
    </row>
    <row r="25531" spans="2:2">
      <c r="B25531" s="202"/>
    </row>
    <row r="25532" spans="2:2">
      <c r="B25532" s="202"/>
    </row>
    <row r="25533" spans="2:2">
      <c r="B25533" s="202"/>
    </row>
    <row r="25534" spans="2:2">
      <c r="B25534" s="202"/>
    </row>
    <row r="25535" spans="2:2">
      <c r="B25535" s="202"/>
    </row>
    <row r="25536" spans="2:2">
      <c r="B25536" s="202"/>
    </row>
    <row r="25537" spans="2:2">
      <c r="B25537" s="202"/>
    </row>
    <row r="25538" spans="2:2">
      <c r="B25538" s="202"/>
    </row>
    <row r="25539" spans="2:2">
      <c r="B25539" s="202"/>
    </row>
    <row r="25540" spans="2:2">
      <c r="B25540" s="202"/>
    </row>
    <row r="25541" spans="2:2">
      <c r="B25541" s="202"/>
    </row>
    <row r="25542" spans="2:2">
      <c r="B25542" s="202"/>
    </row>
    <row r="25543" spans="2:2">
      <c r="B25543" s="202"/>
    </row>
    <row r="25544" spans="2:2">
      <c r="B25544" s="202"/>
    </row>
    <row r="25545" spans="2:2">
      <c r="B25545" s="202"/>
    </row>
    <row r="25546" spans="2:2">
      <c r="B25546" s="202"/>
    </row>
    <row r="25547" spans="2:2">
      <c r="B25547" s="202"/>
    </row>
    <row r="25548" spans="2:2">
      <c r="B25548" s="202"/>
    </row>
    <row r="25549" spans="2:2">
      <c r="B25549" s="202"/>
    </row>
    <row r="25550" spans="2:2">
      <c r="B25550" s="202"/>
    </row>
    <row r="25551" spans="2:2">
      <c r="B25551" s="202"/>
    </row>
    <row r="25552" spans="2:2">
      <c r="B25552" s="202"/>
    </row>
    <row r="25553" spans="2:2">
      <c r="B25553" s="202"/>
    </row>
    <row r="25554" spans="2:2">
      <c r="B25554" s="202"/>
    </row>
    <row r="25555" spans="2:2">
      <c r="B25555" s="202"/>
    </row>
    <row r="25556" spans="2:2">
      <c r="B25556" s="202"/>
    </row>
    <row r="25557" spans="2:2">
      <c r="B25557" s="202"/>
    </row>
    <row r="25558" spans="2:2">
      <c r="B25558" s="202"/>
    </row>
    <row r="25559" spans="2:2">
      <c r="B25559" s="202"/>
    </row>
    <row r="25560" spans="2:2">
      <c r="B25560" s="202"/>
    </row>
    <row r="25561" spans="2:2">
      <c r="B25561" s="202"/>
    </row>
    <row r="25562" spans="2:2">
      <c r="B25562" s="202"/>
    </row>
    <row r="25563" spans="2:2">
      <c r="B25563" s="202"/>
    </row>
    <row r="25564" spans="2:2">
      <c r="B25564" s="202"/>
    </row>
    <row r="25565" spans="2:2">
      <c r="B25565" s="202"/>
    </row>
    <row r="25566" spans="2:2">
      <c r="B25566" s="202"/>
    </row>
    <row r="25567" spans="2:2">
      <c r="B25567" s="202"/>
    </row>
    <row r="25568" spans="2:2">
      <c r="B25568" s="202"/>
    </row>
    <row r="25569" spans="2:2">
      <c r="B25569" s="202"/>
    </row>
    <row r="25570" spans="2:2">
      <c r="B25570" s="202"/>
    </row>
    <row r="25571" spans="2:2">
      <c r="B25571" s="202"/>
    </row>
    <row r="25572" spans="2:2">
      <c r="B25572" s="202"/>
    </row>
    <row r="25573" spans="2:2">
      <c r="B25573" s="202"/>
    </row>
    <row r="25574" spans="2:2">
      <c r="B25574" s="202"/>
    </row>
    <row r="25575" spans="2:2">
      <c r="B25575" s="202"/>
    </row>
    <row r="25576" spans="2:2">
      <c r="B25576" s="202"/>
    </row>
    <row r="25577" spans="2:2">
      <c r="B25577" s="202"/>
    </row>
    <row r="25578" spans="2:2">
      <c r="B25578" s="202"/>
    </row>
    <row r="25579" spans="2:2">
      <c r="B25579" s="202"/>
    </row>
    <row r="25580" spans="2:2">
      <c r="B25580" s="202"/>
    </row>
    <row r="25581" spans="2:2">
      <c r="B25581" s="202"/>
    </row>
    <row r="25582" spans="2:2">
      <c r="B25582" s="202"/>
    </row>
    <row r="25583" spans="2:2">
      <c r="B25583" s="202"/>
    </row>
    <row r="25584" spans="2:2">
      <c r="B25584" s="202"/>
    </row>
    <row r="25585" spans="2:2">
      <c r="B25585" s="202"/>
    </row>
    <row r="25586" spans="2:2">
      <c r="B25586" s="202"/>
    </row>
    <row r="25587" spans="2:2">
      <c r="B25587" s="202"/>
    </row>
    <row r="25588" spans="2:2">
      <c r="B25588" s="202"/>
    </row>
    <row r="25589" spans="2:2">
      <c r="B25589" s="202"/>
    </row>
    <row r="25590" spans="2:2">
      <c r="B25590" s="202"/>
    </row>
    <row r="25591" spans="2:2">
      <c r="B25591" s="202"/>
    </row>
    <row r="25592" spans="2:2">
      <c r="B25592" s="202"/>
    </row>
    <row r="25593" spans="2:2">
      <c r="B25593" s="202"/>
    </row>
    <row r="25594" spans="2:2">
      <c r="B25594" s="202"/>
    </row>
    <row r="25595" spans="2:2">
      <c r="B25595" s="202"/>
    </row>
    <row r="25596" spans="2:2">
      <c r="B25596" s="202"/>
    </row>
    <row r="25597" spans="2:2">
      <c r="B25597" s="202"/>
    </row>
    <row r="25598" spans="2:2">
      <c r="B25598" s="202"/>
    </row>
    <row r="25599" spans="2:2">
      <c r="B25599" s="202"/>
    </row>
    <row r="25600" spans="2:2">
      <c r="B25600" s="202"/>
    </row>
    <row r="25601" spans="2:2">
      <c r="B25601" s="202"/>
    </row>
    <row r="25602" spans="2:2">
      <c r="B25602" s="202"/>
    </row>
    <row r="25603" spans="2:2">
      <c r="B25603" s="202"/>
    </row>
    <row r="25604" spans="2:2">
      <c r="B25604" s="202"/>
    </row>
    <row r="25605" spans="2:2">
      <c r="B25605" s="202"/>
    </row>
    <row r="25606" spans="2:2">
      <c r="B25606" s="202"/>
    </row>
    <row r="25607" spans="2:2">
      <c r="B25607" s="202"/>
    </row>
    <row r="25608" spans="2:2">
      <c r="B25608" s="202"/>
    </row>
    <row r="25609" spans="2:2">
      <c r="B25609" s="202"/>
    </row>
    <row r="25610" spans="2:2">
      <c r="B25610" s="202"/>
    </row>
    <row r="25611" spans="2:2">
      <c r="B25611" s="202"/>
    </row>
    <row r="25612" spans="2:2">
      <c r="B25612" s="202"/>
    </row>
    <row r="25613" spans="2:2">
      <c r="B25613" s="202"/>
    </row>
    <row r="25614" spans="2:2">
      <c r="B25614" s="202"/>
    </row>
    <row r="25615" spans="2:2">
      <c r="B25615" s="202"/>
    </row>
    <row r="25616" spans="2:2">
      <c r="B25616" s="202"/>
    </row>
    <row r="25617" spans="2:2">
      <c r="B25617" s="202"/>
    </row>
    <row r="25618" spans="2:2">
      <c r="B25618" s="202"/>
    </row>
    <row r="25619" spans="2:2">
      <c r="B25619" s="202"/>
    </row>
    <row r="25620" spans="2:2">
      <c r="B25620" s="202"/>
    </row>
    <row r="25621" spans="2:2">
      <c r="B25621" s="202"/>
    </row>
    <row r="25622" spans="2:2">
      <c r="B25622" s="202"/>
    </row>
    <row r="25623" spans="2:2">
      <c r="B25623" s="202"/>
    </row>
    <row r="25624" spans="2:2">
      <c r="B25624" s="202"/>
    </row>
    <row r="25625" spans="2:2">
      <c r="B25625" s="202"/>
    </row>
    <row r="25626" spans="2:2">
      <c r="B25626" s="202"/>
    </row>
    <row r="25627" spans="2:2">
      <c r="B25627" s="202"/>
    </row>
    <row r="25628" spans="2:2">
      <c r="B25628" s="202"/>
    </row>
    <row r="25629" spans="2:2">
      <c r="B25629" s="202"/>
    </row>
    <row r="25630" spans="2:2">
      <c r="B25630" s="202"/>
    </row>
    <row r="25631" spans="2:2">
      <c r="B25631" s="202"/>
    </row>
    <row r="25632" spans="2:2">
      <c r="B25632" s="202"/>
    </row>
    <row r="25633" spans="2:2">
      <c r="B25633" s="202"/>
    </row>
    <row r="25634" spans="2:2">
      <c r="B25634" s="202"/>
    </row>
    <row r="25635" spans="2:2">
      <c r="B25635" s="202"/>
    </row>
    <row r="25636" spans="2:2">
      <c r="B25636" s="202"/>
    </row>
    <row r="25637" spans="2:2">
      <c r="B25637" s="202"/>
    </row>
    <row r="25638" spans="2:2">
      <c r="B25638" s="202"/>
    </row>
    <row r="25639" spans="2:2">
      <c r="B25639" s="202"/>
    </row>
    <row r="25640" spans="2:2">
      <c r="B25640" s="202"/>
    </row>
    <row r="25641" spans="2:2">
      <c r="B25641" s="202"/>
    </row>
    <row r="25642" spans="2:2">
      <c r="B25642" s="202"/>
    </row>
    <row r="25643" spans="2:2">
      <c r="B25643" s="202"/>
    </row>
    <row r="25644" spans="2:2">
      <c r="B25644" s="202"/>
    </row>
    <row r="25645" spans="2:2">
      <c r="B25645" s="202"/>
    </row>
    <row r="25646" spans="2:2">
      <c r="B25646" s="202"/>
    </row>
    <row r="25647" spans="2:2">
      <c r="B25647" s="202"/>
    </row>
    <row r="25648" spans="2:2">
      <c r="B25648" s="202"/>
    </row>
    <row r="25649" spans="2:2">
      <c r="B25649" s="202"/>
    </row>
    <row r="25650" spans="2:2">
      <c r="B25650" s="202"/>
    </row>
    <row r="25651" spans="2:2">
      <c r="B25651" s="202"/>
    </row>
    <row r="25652" spans="2:2">
      <c r="B25652" s="202"/>
    </row>
    <row r="25653" spans="2:2">
      <c r="B25653" s="202"/>
    </row>
    <row r="25654" spans="2:2">
      <c r="B25654" s="202"/>
    </row>
    <row r="25655" spans="2:2">
      <c r="B25655" s="202"/>
    </row>
    <row r="25656" spans="2:2">
      <c r="B25656" s="202"/>
    </row>
    <row r="25657" spans="2:2">
      <c r="B25657" s="202"/>
    </row>
    <row r="25658" spans="2:2">
      <c r="B25658" s="202"/>
    </row>
    <row r="25659" spans="2:2">
      <c r="B25659" s="202"/>
    </row>
    <row r="25660" spans="2:2">
      <c r="B25660" s="202"/>
    </row>
    <row r="25661" spans="2:2">
      <c r="B25661" s="202"/>
    </row>
    <row r="25662" spans="2:2">
      <c r="B25662" s="202"/>
    </row>
    <row r="25663" spans="2:2">
      <c r="B25663" s="202"/>
    </row>
    <row r="25664" spans="2:2">
      <c r="B25664" s="202"/>
    </row>
    <row r="25665" spans="2:2">
      <c r="B25665" s="202"/>
    </row>
    <row r="25666" spans="2:2">
      <c r="B25666" s="202"/>
    </row>
    <row r="25667" spans="2:2">
      <c r="B25667" s="202"/>
    </row>
    <row r="25668" spans="2:2">
      <c r="B25668" s="202"/>
    </row>
    <row r="25669" spans="2:2">
      <c r="B25669" s="202"/>
    </row>
    <row r="25670" spans="2:2">
      <c r="B25670" s="202"/>
    </row>
    <row r="25671" spans="2:2">
      <c r="B25671" s="202"/>
    </row>
    <row r="25672" spans="2:2">
      <c r="B25672" s="202"/>
    </row>
    <row r="25673" spans="2:2">
      <c r="B25673" s="202"/>
    </row>
    <row r="25674" spans="2:2">
      <c r="B25674" s="202"/>
    </row>
    <row r="25675" spans="2:2">
      <c r="B25675" s="202"/>
    </row>
    <row r="25676" spans="2:2">
      <c r="B25676" s="202"/>
    </row>
    <row r="25677" spans="2:2">
      <c r="B25677" s="202"/>
    </row>
    <row r="25678" spans="2:2">
      <c r="B25678" s="202"/>
    </row>
    <row r="25679" spans="2:2">
      <c r="B25679" s="202"/>
    </row>
    <row r="25680" spans="2:2">
      <c r="B25680" s="202"/>
    </row>
    <row r="25681" spans="2:2">
      <c r="B25681" s="202"/>
    </row>
    <row r="25682" spans="2:2">
      <c r="B25682" s="202"/>
    </row>
    <row r="25683" spans="2:2">
      <c r="B25683" s="202"/>
    </row>
    <row r="25684" spans="2:2">
      <c r="B25684" s="202"/>
    </row>
    <row r="25685" spans="2:2">
      <c r="B25685" s="202"/>
    </row>
    <row r="25686" spans="2:2">
      <c r="B25686" s="202"/>
    </row>
    <row r="25687" spans="2:2">
      <c r="B25687" s="202"/>
    </row>
    <row r="25688" spans="2:2">
      <c r="B25688" s="202"/>
    </row>
    <row r="25689" spans="2:2">
      <c r="B25689" s="202"/>
    </row>
    <row r="25690" spans="2:2">
      <c r="B25690" s="202"/>
    </row>
    <row r="25691" spans="2:2">
      <c r="B25691" s="202"/>
    </row>
    <row r="25692" spans="2:2">
      <c r="B25692" s="202"/>
    </row>
    <row r="25693" spans="2:2">
      <c r="B25693" s="202"/>
    </row>
    <row r="25694" spans="2:2">
      <c r="B25694" s="202"/>
    </row>
    <row r="25695" spans="2:2">
      <c r="B25695" s="202"/>
    </row>
    <row r="25696" spans="2:2">
      <c r="B25696" s="202"/>
    </row>
    <row r="25697" spans="2:2">
      <c r="B25697" s="202"/>
    </row>
    <row r="25698" spans="2:2">
      <c r="B25698" s="202"/>
    </row>
    <row r="25699" spans="2:2">
      <c r="B25699" s="202"/>
    </row>
    <row r="25700" spans="2:2">
      <c r="B25700" s="202"/>
    </row>
    <row r="25701" spans="2:2">
      <c r="B25701" s="202"/>
    </row>
    <row r="25702" spans="2:2">
      <c r="B25702" s="202"/>
    </row>
    <row r="25703" spans="2:2">
      <c r="B25703" s="202"/>
    </row>
    <row r="25704" spans="2:2">
      <c r="B25704" s="202"/>
    </row>
    <row r="25705" spans="2:2">
      <c r="B25705" s="202"/>
    </row>
    <row r="25706" spans="2:2">
      <c r="B25706" s="202"/>
    </row>
    <row r="25707" spans="2:2">
      <c r="B25707" s="202"/>
    </row>
    <row r="25708" spans="2:2">
      <c r="B25708" s="202"/>
    </row>
    <row r="25709" spans="2:2">
      <c r="B25709" s="202"/>
    </row>
    <row r="25710" spans="2:2">
      <c r="B25710" s="202"/>
    </row>
    <row r="25711" spans="2:2">
      <c r="B25711" s="202"/>
    </row>
    <row r="25712" spans="2:2">
      <c r="B25712" s="202"/>
    </row>
    <row r="25713" spans="2:2">
      <c r="B25713" s="202"/>
    </row>
    <row r="25714" spans="2:2">
      <c r="B25714" s="202"/>
    </row>
    <row r="25715" spans="2:2">
      <c r="B25715" s="202"/>
    </row>
    <row r="25716" spans="2:2">
      <c r="B25716" s="202"/>
    </row>
    <row r="25717" spans="2:2">
      <c r="B25717" s="202"/>
    </row>
    <row r="25718" spans="2:2">
      <c r="B25718" s="202"/>
    </row>
    <row r="25719" spans="2:2">
      <c r="B25719" s="202"/>
    </row>
    <row r="25720" spans="2:2">
      <c r="B25720" s="202"/>
    </row>
    <row r="25721" spans="2:2">
      <c r="B25721" s="202"/>
    </row>
    <row r="25722" spans="2:2">
      <c r="B25722" s="202"/>
    </row>
    <row r="25723" spans="2:2">
      <c r="B25723" s="202"/>
    </row>
    <row r="25724" spans="2:2">
      <c r="B25724" s="202"/>
    </row>
    <row r="25725" spans="2:2">
      <c r="B25725" s="202"/>
    </row>
    <row r="25726" spans="2:2">
      <c r="B25726" s="202"/>
    </row>
    <row r="25727" spans="2:2">
      <c r="B25727" s="202"/>
    </row>
    <row r="25728" spans="2:2">
      <c r="B25728" s="202"/>
    </row>
    <row r="25729" spans="2:2">
      <c r="B25729" s="202"/>
    </row>
    <row r="25730" spans="2:2">
      <c r="B25730" s="202"/>
    </row>
    <row r="25731" spans="2:2">
      <c r="B25731" s="202"/>
    </row>
    <row r="25732" spans="2:2">
      <c r="B25732" s="202"/>
    </row>
    <row r="25733" spans="2:2">
      <c r="B25733" s="202"/>
    </row>
    <row r="25734" spans="2:2">
      <c r="B25734" s="202"/>
    </row>
    <row r="25735" spans="2:2">
      <c r="B25735" s="202"/>
    </row>
    <row r="25736" spans="2:2">
      <c r="B25736" s="202"/>
    </row>
    <row r="25737" spans="2:2">
      <c r="B25737" s="202"/>
    </row>
    <row r="25738" spans="2:2">
      <c r="B25738" s="202"/>
    </row>
    <row r="25739" spans="2:2">
      <c r="B25739" s="202"/>
    </row>
    <row r="25740" spans="2:2">
      <c r="B25740" s="202"/>
    </row>
    <row r="25741" spans="2:2">
      <c r="B25741" s="202"/>
    </row>
    <row r="25742" spans="2:2">
      <c r="B25742" s="202"/>
    </row>
    <row r="25743" spans="2:2">
      <c r="B25743" s="202"/>
    </row>
    <row r="25744" spans="2:2">
      <c r="B25744" s="202"/>
    </row>
    <row r="25745" spans="2:2">
      <c r="B25745" s="202"/>
    </row>
    <row r="25746" spans="2:2">
      <c r="B25746" s="202"/>
    </row>
    <row r="25747" spans="2:2">
      <c r="B25747" s="202"/>
    </row>
    <row r="25748" spans="2:2">
      <c r="B25748" s="202"/>
    </row>
    <row r="25749" spans="2:2">
      <c r="B25749" s="202"/>
    </row>
    <row r="25750" spans="2:2">
      <c r="B25750" s="202"/>
    </row>
    <row r="25751" spans="2:2">
      <c r="B25751" s="202"/>
    </row>
    <row r="25752" spans="2:2">
      <c r="B25752" s="202"/>
    </row>
    <row r="25753" spans="2:2">
      <c r="B25753" s="202"/>
    </row>
    <row r="25754" spans="2:2">
      <c r="B25754" s="202"/>
    </row>
    <row r="25755" spans="2:2">
      <c r="B25755" s="202"/>
    </row>
    <row r="25756" spans="2:2">
      <c r="B25756" s="202"/>
    </row>
    <row r="25757" spans="2:2">
      <c r="B25757" s="202"/>
    </row>
    <row r="25758" spans="2:2">
      <c r="B25758" s="202"/>
    </row>
    <row r="25759" spans="2:2">
      <c r="B25759" s="202"/>
    </row>
    <row r="25760" spans="2:2">
      <c r="B25760" s="202"/>
    </row>
    <row r="25761" spans="2:2">
      <c r="B25761" s="202"/>
    </row>
    <row r="25762" spans="2:2">
      <c r="B25762" s="202"/>
    </row>
    <row r="25763" spans="2:2">
      <c r="B25763" s="202"/>
    </row>
    <row r="25764" spans="2:2">
      <c r="B25764" s="202"/>
    </row>
    <row r="25765" spans="2:2">
      <c r="B25765" s="202"/>
    </row>
    <row r="25766" spans="2:2">
      <c r="B25766" s="202"/>
    </row>
    <row r="25767" spans="2:2">
      <c r="B25767" s="202"/>
    </row>
    <row r="25768" spans="2:2">
      <c r="B25768" s="202"/>
    </row>
    <row r="25769" spans="2:2">
      <c r="B25769" s="202"/>
    </row>
    <row r="25770" spans="2:2">
      <c r="B25770" s="202"/>
    </row>
    <row r="25771" spans="2:2">
      <c r="B25771" s="202"/>
    </row>
    <row r="25772" spans="2:2">
      <c r="B25772" s="202"/>
    </row>
    <row r="25773" spans="2:2">
      <c r="B25773" s="202"/>
    </row>
    <row r="25774" spans="2:2">
      <c r="B25774" s="202"/>
    </row>
    <row r="25775" spans="2:2">
      <c r="B25775" s="202"/>
    </row>
    <row r="25776" spans="2:2">
      <c r="B25776" s="202"/>
    </row>
    <row r="25777" spans="2:2">
      <c r="B25777" s="202"/>
    </row>
    <row r="25778" spans="2:2">
      <c r="B25778" s="202"/>
    </row>
    <row r="25779" spans="2:2">
      <c r="B25779" s="202"/>
    </row>
    <row r="25780" spans="2:2">
      <c r="B25780" s="202"/>
    </row>
    <row r="25781" spans="2:2">
      <c r="B25781" s="202"/>
    </row>
    <row r="25782" spans="2:2">
      <c r="B25782" s="202"/>
    </row>
    <row r="25783" spans="2:2">
      <c r="B25783" s="202"/>
    </row>
    <row r="25784" spans="2:2">
      <c r="B25784" s="202"/>
    </row>
    <row r="25785" spans="2:2">
      <c r="B25785" s="202"/>
    </row>
    <row r="25786" spans="2:2">
      <c r="B25786" s="202"/>
    </row>
    <row r="25787" spans="2:2">
      <c r="B25787" s="202"/>
    </row>
    <row r="25788" spans="2:2">
      <c r="B25788" s="202"/>
    </row>
    <row r="25789" spans="2:2">
      <c r="B25789" s="202"/>
    </row>
    <row r="25790" spans="2:2">
      <c r="B25790" s="202"/>
    </row>
    <row r="25791" spans="2:2">
      <c r="B25791" s="202"/>
    </row>
    <row r="25792" spans="2:2">
      <c r="B25792" s="202"/>
    </row>
    <row r="25793" spans="2:2">
      <c r="B25793" s="202"/>
    </row>
    <row r="25794" spans="2:2">
      <c r="B25794" s="202"/>
    </row>
    <row r="25795" spans="2:2">
      <c r="B25795" s="202"/>
    </row>
    <row r="25796" spans="2:2">
      <c r="B25796" s="202"/>
    </row>
    <row r="25797" spans="2:2">
      <c r="B25797" s="202"/>
    </row>
    <row r="25798" spans="2:2">
      <c r="B25798" s="202"/>
    </row>
    <row r="25799" spans="2:2">
      <c r="B25799" s="202"/>
    </row>
    <row r="25800" spans="2:2">
      <c r="B25800" s="202"/>
    </row>
    <row r="25801" spans="2:2">
      <c r="B25801" s="202"/>
    </row>
    <row r="25802" spans="2:2">
      <c r="B25802" s="202"/>
    </row>
    <row r="25803" spans="2:2">
      <c r="B25803" s="202"/>
    </row>
    <row r="25804" spans="2:2">
      <c r="B25804" s="202"/>
    </row>
    <row r="25805" spans="2:2">
      <c r="B25805" s="202"/>
    </row>
    <row r="25806" spans="2:2">
      <c r="B25806" s="202"/>
    </row>
    <row r="25807" spans="2:2">
      <c r="B25807" s="202"/>
    </row>
    <row r="25808" spans="2:2">
      <c r="B25808" s="202"/>
    </row>
    <row r="25809" spans="2:2">
      <c r="B25809" s="202"/>
    </row>
    <row r="25810" spans="2:2">
      <c r="B25810" s="202"/>
    </row>
    <row r="25811" spans="2:2">
      <c r="B25811" s="202"/>
    </row>
    <row r="25812" spans="2:2">
      <c r="B25812" s="202"/>
    </row>
    <row r="25813" spans="2:2">
      <c r="B25813" s="202"/>
    </row>
    <row r="25814" spans="2:2">
      <c r="B25814" s="202"/>
    </row>
    <row r="25815" spans="2:2">
      <c r="B25815" s="202"/>
    </row>
    <row r="25816" spans="2:2">
      <c r="B25816" s="202"/>
    </row>
    <row r="25817" spans="2:2">
      <c r="B25817" s="202"/>
    </row>
    <row r="25818" spans="2:2">
      <c r="B25818" s="202"/>
    </row>
    <row r="25819" spans="2:2">
      <c r="B25819" s="202"/>
    </row>
    <row r="25820" spans="2:2">
      <c r="B25820" s="202"/>
    </row>
    <row r="25821" spans="2:2">
      <c r="B25821" s="202"/>
    </row>
    <row r="25822" spans="2:2">
      <c r="B25822" s="202"/>
    </row>
    <row r="25823" spans="2:2">
      <c r="B25823" s="202"/>
    </row>
    <row r="25824" spans="2:2">
      <c r="B25824" s="202"/>
    </row>
    <row r="25825" spans="2:2">
      <c r="B25825" s="202"/>
    </row>
    <row r="25826" spans="2:2">
      <c r="B25826" s="202"/>
    </row>
    <row r="25827" spans="2:2">
      <c r="B25827" s="202"/>
    </row>
    <row r="25828" spans="2:2">
      <c r="B25828" s="202"/>
    </row>
    <row r="25829" spans="2:2">
      <c r="B25829" s="202"/>
    </row>
    <row r="25830" spans="2:2">
      <c r="B25830" s="202"/>
    </row>
    <row r="25831" spans="2:2">
      <c r="B25831" s="202"/>
    </row>
    <row r="25832" spans="2:2">
      <c r="B25832" s="202"/>
    </row>
    <row r="25833" spans="2:2">
      <c r="B25833" s="202"/>
    </row>
    <row r="25834" spans="2:2">
      <c r="B25834" s="202"/>
    </row>
    <row r="25835" spans="2:2">
      <c r="B25835" s="202"/>
    </row>
    <row r="25836" spans="2:2">
      <c r="B25836" s="202"/>
    </row>
    <row r="25837" spans="2:2">
      <c r="B25837" s="202"/>
    </row>
    <row r="25838" spans="2:2">
      <c r="B25838" s="202"/>
    </row>
    <row r="25839" spans="2:2">
      <c r="B25839" s="202"/>
    </row>
    <row r="25840" spans="2:2">
      <c r="B25840" s="202"/>
    </row>
    <row r="25841" spans="2:2">
      <c r="B25841" s="202"/>
    </row>
    <row r="25842" spans="2:2">
      <c r="B25842" s="202"/>
    </row>
    <row r="25843" spans="2:2">
      <c r="B25843" s="202"/>
    </row>
    <row r="25844" spans="2:2">
      <c r="B25844" s="202"/>
    </row>
    <row r="25845" spans="2:2">
      <c r="B25845" s="202"/>
    </row>
    <row r="25846" spans="2:2">
      <c r="B25846" s="202"/>
    </row>
    <row r="25847" spans="2:2">
      <c r="B25847" s="202"/>
    </row>
    <row r="25848" spans="2:2">
      <c r="B25848" s="202"/>
    </row>
    <row r="25849" spans="2:2">
      <c r="B25849" s="202"/>
    </row>
    <row r="25850" spans="2:2">
      <c r="B25850" s="202"/>
    </row>
    <row r="25851" spans="2:2">
      <c r="B25851" s="202"/>
    </row>
    <row r="25852" spans="2:2">
      <c r="B25852" s="202"/>
    </row>
    <row r="25853" spans="2:2">
      <c r="B25853" s="202"/>
    </row>
    <row r="25854" spans="2:2">
      <c r="B25854" s="202"/>
    </row>
    <row r="25855" spans="2:2">
      <c r="B25855" s="202"/>
    </row>
    <row r="25856" spans="2:2">
      <c r="B25856" s="202"/>
    </row>
    <row r="25857" spans="2:2">
      <c r="B25857" s="202"/>
    </row>
    <row r="25858" spans="2:2">
      <c r="B25858" s="202"/>
    </row>
    <row r="25859" spans="2:2">
      <c r="B25859" s="202"/>
    </row>
    <row r="25860" spans="2:2">
      <c r="B25860" s="202"/>
    </row>
    <row r="25861" spans="2:2">
      <c r="B25861" s="202"/>
    </row>
    <row r="25862" spans="2:2">
      <c r="B25862" s="202"/>
    </row>
    <row r="25863" spans="2:2">
      <c r="B25863" s="202"/>
    </row>
    <row r="25864" spans="2:2">
      <c r="B25864" s="202"/>
    </row>
    <row r="25865" spans="2:2">
      <c r="B25865" s="202"/>
    </row>
    <row r="25866" spans="2:2">
      <c r="B25866" s="202"/>
    </row>
    <row r="25867" spans="2:2">
      <c r="B25867" s="202"/>
    </row>
    <row r="25868" spans="2:2">
      <c r="B25868" s="202"/>
    </row>
    <row r="25869" spans="2:2">
      <c r="B25869" s="202"/>
    </row>
    <row r="25870" spans="2:2">
      <c r="B25870" s="202"/>
    </row>
    <row r="25871" spans="2:2">
      <c r="B25871" s="202"/>
    </row>
    <row r="25872" spans="2:2">
      <c r="B25872" s="202"/>
    </row>
    <row r="25873" spans="2:2">
      <c r="B25873" s="202"/>
    </row>
    <row r="25874" spans="2:2">
      <c r="B25874" s="202"/>
    </row>
    <row r="25875" spans="2:2">
      <c r="B25875" s="202"/>
    </row>
    <row r="25876" spans="2:2">
      <c r="B25876" s="202"/>
    </row>
    <row r="25877" spans="2:2">
      <c r="B25877" s="202"/>
    </row>
    <row r="25878" spans="2:2">
      <c r="B25878" s="202"/>
    </row>
    <row r="25879" spans="2:2">
      <c r="B25879" s="202"/>
    </row>
    <row r="25880" spans="2:2">
      <c r="B25880" s="202"/>
    </row>
    <row r="25881" spans="2:2">
      <c r="B25881" s="202"/>
    </row>
    <row r="25882" spans="2:2">
      <c r="B25882" s="202"/>
    </row>
    <row r="25883" spans="2:2">
      <c r="B25883" s="202"/>
    </row>
    <row r="25884" spans="2:2">
      <c r="B25884" s="202"/>
    </row>
    <row r="25885" spans="2:2">
      <c r="B25885" s="202"/>
    </row>
    <row r="25886" spans="2:2">
      <c r="B25886" s="202"/>
    </row>
    <row r="25887" spans="2:2">
      <c r="B25887" s="202"/>
    </row>
    <row r="25888" spans="2:2">
      <c r="B25888" s="202"/>
    </row>
    <row r="25889" spans="2:2">
      <c r="B25889" s="202"/>
    </row>
    <row r="25890" spans="2:2">
      <c r="B25890" s="202"/>
    </row>
    <row r="25891" spans="2:2">
      <c r="B25891" s="202"/>
    </row>
    <row r="25892" spans="2:2">
      <c r="B25892" s="202"/>
    </row>
    <row r="25893" spans="2:2">
      <c r="B25893" s="202"/>
    </row>
    <row r="25894" spans="2:2">
      <c r="B25894" s="202"/>
    </row>
    <row r="25895" spans="2:2">
      <c r="B25895" s="202"/>
    </row>
    <row r="25896" spans="2:2">
      <c r="B25896" s="202"/>
    </row>
    <row r="25897" spans="2:2">
      <c r="B25897" s="202"/>
    </row>
    <row r="25898" spans="2:2">
      <c r="B25898" s="202"/>
    </row>
    <row r="25899" spans="2:2">
      <c r="B25899" s="202"/>
    </row>
    <row r="25900" spans="2:2">
      <c r="B25900" s="202"/>
    </row>
    <row r="25901" spans="2:2">
      <c r="B25901" s="202"/>
    </row>
    <row r="25902" spans="2:2">
      <c r="B25902" s="202"/>
    </row>
    <row r="25903" spans="2:2">
      <c r="B25903" s="202"/>
    </row>
    <row r="25904" spans="2:2">
      <c r="B25904" s="202"/>
    </row>
    <row r="25905" spans="2:2">
      <c r="B25905" s="202"/>
    </row>
    <row r="25906" spans="2:2">
      <c r="B25906" s="202"/>
    </row>
    <row r="25907" spans="2:2">
      <c r="B25907" s="202"/>
    </row>
    <row r="25908" spans="2:2">
      <c r="B25908" s="202"/>
    </row>
    <row r="25909" spans="2:2">
      <c r="B25909" s="202"/>
    </row>
    <row r="25910" spans="2:2">
      <c r="B25910" s="202"/>
    </row>
    <row r="25911" spans="2:2">
      <c r="B25911" s="202"/>
    </row>
    <row r="25912" spans="2:2">
      <c r="B25912" s="202"/>
    </row>
    <row r="25913" spans="2:2">
      <c r="B25913" s="202"/>
    </row>
    <row r="25914" spans="2:2">
      <c r="B25914" s="202"/>
    </row>
    <row r="25915" spans="2:2">
      <c r="B25915" s="202"/>
    </row>
    <row r="25916" spans="2:2">
      <c r="B25916" s="202"/>
    </row>
    <row r="25917" spans="2:2">
      <c r="B25917" s="202"/>
    </row>
    <row r="25918" spans="2:2">
      <c r="B25918" s="202"/>
    </row>
    <row r="25919" spans="2:2">
      <c r="B25919" s="202"/>
    </row>
    <row r="25920" spans="2:2">
      <c r="B25920" s="202"/>
    </row>
    <row r="25921" spans="2:2">
      <c r="B25921" s="202"/>
    </row>
    <row r="25922" spans="2:2">
      <c r="B25922" s="202"/>
    </row>
    <row r="25923" spans="2:2">
      <c r="B25923" s="202"/>
    </row>
    <row r="25924" spans="2:2">
      <c r="B25924" s="202"/>
    </row>
    <row r="25925" spans="2:2">
      <c r="B25925" s="202"/>
    </row>
    <row r="25926" spans="2:2">
      <c r="B25926" s="202"/>
    </row>
    <row r="25927" spans="2:2">
      <c r="B25927" s="202"/>
    </row>
    <row r="25928" spans="2:2">
      <c r="B25928" s="202"/>
    </row>
    <row r="25929" spans="2:2">
      <c r="B25929" s="202"/>
    </row>
    <row r="25930" spans="2:2">
      <c r="B25930" s="202"/>
    </row>
    <row r="25931" spans="2:2">
      <c r="B25931" s="202"/>
    </row>
    <row r="25932" spans="2:2">
      <c r="B25932" s="202"/>
    </row>
    <row r="25933" spans="2:2">
      <c r="B25933" s="202"/>
    </row>
    <row r="25934" spans="2:2">
      <c r="B25934" s="202"/>
    </row>
    <row r="25935" spans="2:2">
      <c r="B25935" s="202"/>
    </row>
    <row r="25936" spans="2:2">
      <c r="B25936" s="202"/>
    </row>
    <row r="25937" spans="2:2">
      <c r="B25937" s="202"/>
    </row>
    <row r="25938" spans="2:2">
      <c r="B25938" s="202"/>
    </row>
    <row r="25939" spans="2:2">
      <c r="B25939" s="202"/>
    </row>
    <row r="25940" spans="2:2">
      <c r="B25940" s="202"/>
    </row>
    <row r="25941" spans="2:2">
      <c r="B25941" s="202"/>
    </row>
    <row r="25942" spans="2:2">
      <c r="B25942" s="202"/>
    </row>
    <row r="25943" spans="2:2">
      <c r="B25943" s="202"/>
    </row>
    <row r="25944" spans="2:2">
      <c r="B25944" s="202"/>
    </row>
    <row r="25945" spans="2:2">
      <c r="B25945" s="202"/>
    </row>
    <row r="25946" spans="2:2">
      <c r="B25946" s="202"/>
    </row>
    <row r="25947" spans="2:2">
      <c r="B25947" s="202"/>
    </row>
    <row r="25948" spans="2:2">
      <c r="B25948" s="202"/>
    </row>
    <row r="25949" spans="2:2">
      <c r="B25949" s="202"/>
    </row>
    <row r="25950" spans="2:2">
      <c r="B25950" s="202"/>
    </row>
    <row r="25951" spans="2:2">
      <c r="B25951" s="202"/>
    </row>
    <row r="25952" spans="2:2">
      <c r="B25952" s="202"/>
    </row>
    <row r="25953" spans="2:2">
      <c r="B25953" s="202"/>
    </row>
    <row r="25954" spans="2:2">
      <c r="B25954" s="202"/>
    </row>
    <row r="25955" spans="2:2">
      <c r="B25955" s="202"/>
    </row>
    <row r="25956" spans="2:2">
      <c r="B25956" s="202"/>
    </row>
    <row r="25957" spans="2:2">
      <c r="B25957" s="202"/>
    </row>
    <row r="25958" spans="2:2">
      <c r="B25958" s="202"/>
    </row>
    <row r="25959" spans="2:2">
      <c r="B25959" s="202"/>
    </row>
    <row r="25960" spans="2:2">
      <c r="B25960" s="202"/>
    </row>
    <row r="25961" spans="2:2">
      <c r="B25961" s="202"/>
    </row>
    <row r="25962" spans="2:2">
      <c r="B25962" s="202"/>
    </row>
    <row r="25963" spans="2:2">
      <c r="B25963" s="202"/>
    </row>
    <row r="25964" spans="2:2">
      <c r="B25964" s="202"/>
    </row>
    <row r="25965" spans="2:2">
      <c r="B25965" s="202"/>
    </row>
    <row r="25966" spans="2:2">
      <c r="B25966" s="202"/>
    </row>
    <row r="25967" spans="2:2">
      <c r="B25967" s="202"/>
    </row>
    <row r="25968" spans="2:2">
      <c r="B25968" s="202"/>
    </row>
    <row r="25969" spans="2:2">
      <c r="B25969" s="202"/>
    </row>
    <row r="25970" spans="2:2">
      <c r="B25970" s="202"/>
    </row>
    <row r="25971" spans="2:2">
      <c r="B25971" s="202"/>
    </row>
    <row r="25972" spans="2:2">
      <c r="B25972" s="202"/>
    </row>
    <row r="25973" spans="2:2">
      <c r="B25973" s="202"/>
    </row>
    <row r="25974" spans="2:2">
      <c r="B25974" s="202"/>
    </row>
    <row r="25975" spans="2:2">
      <c r="B25975" s="202"/>
    </row>
    <row r="25976" spans="2:2">
      <c r="B25976" s="202"/>
    </row>
    <row r="25977" spans="2:2">
      <c r="B25977" s="202"/>
    </row>
    <row r="25978" spans="2:2">
      <c r="B25978" s="202"/>
    </row>
    <row r="25979" spans="2:2">
      <c r="B25979" s="202"/>
    </row>
    <row r="25980" spans="2:2">
      <c r="B25980" s="202"/>
    </row>
    <row r="25981" spans="2:2">
      <c r="B25981" s="202"/>
    </row>
    <row r="25982" spans="2:2">
      <c r="B25982" s="202"/>
    </row>
    <row r="25983" spans="2:2">
      <c r="B25983" s="202"/>
    </row>
    <row r="25984" spans="2:2">
      <c r="B25984" s="202"/>
    </row>
    <row r="25985" spans="2:2">
      <c r="B25985" s="202"/>
    </row>
    <row r="25986" spans="2:2">
      <c r="B25986" s="202"/>
    </row>
    <row r="25987" spans="2:2">
      <c r="B25987" s="202"/>
    </row>
    <row r="25988" spans="2:2">
      <c r="B25988" s="202"/>
    </row>
    <row r="25989" spans="2:2">
      <c r="B25989" s="202"/>
    </row>
    <row r="25990" spans="2:2">
      <c r="B25990" s="202"/>
    </row>
    <row r="25991" spans="2:2">
      <c r="B25991" s="202"/>
    </row>
    <row r="25992" spans="2:2">
      <c r="B25992" s="202"/>
    </row>
    <row r="25993" spans="2:2">
      <c r="B25993" s="202"/>
    </row>
    <row r="25994" spans="2:2">
      <c r="B25994" s="202"/>
    </row>
    <row r="25995" spans="2:2">
      <c r="B25995" s="202"/>
    </row>
    <row r="25996" spans="2:2">
      <c r="B25996" s="202"/>
    </row>
    <row r="25997" spans="2:2">
      <c r="B25997" s="202"/>
    </row>
    <row r="25998" spans="2:2">
      <c r="B25998" s="202"/>
    </row>
    <row r="25999" spans="2:2">
      <c r="B25999" s="202"/>
    </row>
    <row r="26000" spans="2:2">
      <c r="B26000" s="202"/>
    </row>
    <row r="26001" spans="2:2">
      <c r="B26001" s="202"/>
    </row>
    <row r="26002" spans="2:2">
      <c r="B26002" s="202"/>
    </row>
    <row r="26003" spans="2:2">
      <c r="B26003" s="202"/>
    </row>
    <row r="26004" spans="2:2">
      <c r="B26004" s="202"/>
    </row>
    <row r="26005" spans="2:2">
      <c r="B26005" s="202"/>
    </row>
    <row r="26006" spans="2:2">
      <c r="B26006" s="202"/>
    </row>
    <row r="26007" spans="2:2">
      <c r="B26007" s="202"/>
    </row>
    <row r="26008" spans="2:2">
      <c r="B26008" s="202"/>
    </row>
    <row r="26009" spans="2:2">
      <c r="B26009" s="202"/>
    </row>
    <row r="26010" spans="2:2">
      <c r="B26010" s="202"/>
    </row>
    <row r="26011" spans="2:2">
      <c r="B26011" s="202"/>
    </row>
    <row r="26012" spans="2:2">
      <c r="B26012" s="202"/>
    </row>
    <row r="26013" spans="2:2">
      <c r="B26013" s="202"/>
    </row>
    <row r="26014" spans="2:2">
      <c r="B26014" s="202"/>
    </row>
    <row r="26015" spans="2:2">
      <c r="B26015" s="202"/>
    </row>
    <row r="26016" spans="2:2">
      <c r="B26016" s="202"/>
    </row>
    <row r="26017" spans="2:2">
      <c r="B26017" s="202"/>
    </row>
    <row r="26018" spans="2:2">
      <c r="B26018" s="202"/>
    </row>
    <row r="26019" spans="2:2">
      <c r="B26019" s="202"/>
    </row>
    <row r="26020" spans="2:2">
      <c r="B26020" s="202"/>
    </row>
    <row r="26021" spans="2:2">
      <c r="B26021" s="202"/>
    </row>
    <row r="26022" spans="2:2">
      <c r="B26022" s="202"/>
    </row>
    <row r="26023" spans="2:2">
      <c r="B26023" s="202"/>
    </row>
    <row r="26024" spans="2:2">
      <c r="B26024" s="202"/>
    </row>
    <row r="26025" spans="2:2">
      <c r="B26025" s="202"/>
    </row>
    <row r="26026" spans="2:2">
      <c r="B26026" s="202"/>
    </row>
    <row r="26027" spans="2:2">
      <c r="B26027" s="202"/>
    </row>
    <row r="26028" spans="2:2">
      <c r="B26028" s="202"/>
    </row>
    <row r="26029" spans="2:2">
      <c r="B26029" s="202"/>
    </row>
    <row r="26030" spans="2:2">
      <c r="B26030" s="202"/>
    </row>
    <row r="26031" spans="2:2">
      <c r="B26031" s="202"/>
    </row>
    <row r="26032" spans="2:2">
      <c r="B26032" s="202"/>
    </row>
    <row r="26033" spans="2:2">
      <c r="B26033" s="202"/>
    </row>
    <row r="26034" spans="2:2">
      <c r="B26034" s="202"/>
    </row>
    <row r="26035" spans="2:2">
      <c r="B26035" s="202"/>
    </row>
    <row r="26036" spans="2:2">
      <c r="B26036" s="202"/>
    </row>
    <row r="26037" spans="2:2">
      <c r="B26037" s="202"/>
    </row>
    <row r="26038" spans="2:2">
      <c r="B26038" s="202"/>
    </row>
    <row r="26039" spans="2:2">
      <c r="B26039" s="202"/>
    </row>
    <row r="26040" spans="2:2">
      <c r="B26040" s="202"/>
    </row>
    <row r="26041" spans="2:2">
      <c r="B26041" s="202"/>
    </row>
    <row r="26042" spans="2:2">
      <c r="B26042" s="202"/>
    </row>
    <row r="26043" spans="2:2">
      <c r="B26043" s="202"/>
    </row>
    <row r="26044" spans="2:2">
      <c r="B26044" s="202"/>
    </row>
    <row r="26045" spans="2:2">
      <c r="B26045" s="202"/>
    </row>
    <row r="26046" spans="2:2">
      <c r="B26046" s="202"/>
    </row>
    <row r="26047" spans="2:2">
      <c r="B26047" s="202"/>
    </row>
    <row r="26048" spans="2:2">
      <c r="B26048" s="202"/>
    </row>
    <row r="26049" spans="2:2">
      <c r="B26049" s="202"/>
    </row>
    <row r="26050" spans="2:2">
      <c r="B26050" s="202"/>
    </row>
    <row r="26051" spans="2:2">
      <c r="B26051" s="202"/>
    </row>
    <row r="26052" spans="2:2">
      <c r="B26052" s="202"/>
    </row>
    <row r="26053" spans="2:2">
      <c r="B26053" s="202"/>
    </row>
    <row r="26054" spans="2:2">
      <c r="B26054" s="202"/>
    </row>
    <row r="26055" spans="2:2">
      <c r="B26055" s="202"/>
    </row>
    <row r="26056" spans="2:2">
      <c r="B26056" s="202"/>
    </row>
    <row r="26057" spans="2:2">
      <c r="B26057" s="202"/>
    </row>
    <row r="26058" spans="2:2">
      <c r="B26058" s="202"/>
    </row>
    <row r="26059" spans="2:2">
      <c r="B26059" s="202"/>
    </row>
    <row r="26060" spans="2:2">
      <c r="B26060" s="202"/>
    </row>
    <row r="26061" spans="2:2">
      <c r="B26061" s="202"/>
    </row>
    <row r="26062" spans="2:2">
      <c r="B26062" s="202"/>
    </row>
    <row r="26063" spans="2:2">
      <c r="B26063" s="202"/>
    </row>
    <row r="26064" spans="2:2">
      <c r="B26064" s="202"/>
    </row>
    <row r="26065" spans="2:2">
      <c r="B26065" s="202"/>
    </row>
    <row r="26066" spans="2:2">
      <c r="B26066" s="202"/>
    </row>
    <row r="26067" spans="2:2">
      <c r="B26067" s="202"/>
    </row>
    <row r="26068" spans="2:2">
      <c r="B26068" s="202"/>
    </row>
    <row r="26069" spans="2:2">
      <c r="B26069" s="202"/>
    </row>
    <row r="26070" spans="2:2">
      <c r="B26070" s="202"/>
    </row>
    <row r="26071" spans="2:2">
      <c r="B26071" s="202"/>
    </row>
    <row r="26072" spans="2:2">
      <c r="B26072" s="202"/>
    </row>
    <row r="26073" spans="2:2">
      <c r="B26073" s="202"/>
    </row>
    <row r="26074" spans="2:2">
      <c r="B26074" s="202"/>
    </row>
    <row r="26075" spans="2:2">
      <c r="B26075" s="202"/>
    </row>
    <row r="26076" spans="2:2">
      <c r="B26076" s="202"/>
    </row>
    <row r="26077" spans="2:2">
      <c r="B26077" s="202"/>
    </row>
    <row r="26078" spans="2:2">
      <c r="B26078" s="202"/>
    </row>
    <row r="26079" spans="2:2">
      <c r="B26079" s="202"/>
    </row>
    <row r="26080" spans="2:2">
      <c r="B26080" s="202"/>
    </row>
    <row r="26081" spans="2:2">
      <c r="B26081" s="202"/>
    </row>
    <row r="26082" spans="2:2">
      <c r="B26082" s="202"/>
    </row>
    <row r="26083" spans="2:2">
      <c r="B26083" s="202"/>
    </row>
    <row r="26084" spans="2:2">
      <c r="B26084" s="202"/>
    </row>
    <row r="26085" spans="2:2">
      <c r="B26085" s="202"/>
    </row>
    <row r="26086" spans="2:2">
      <c r="B26086" s="202"/>
    </row>
    <row r="26087" spans="2:2">
      <c r="B26087" s="202"/>
    </row>
    <row r="26088" spans="2:2">
      <c r="B26088" s="202"/>
    </row>
    <row r="26089" spans="2:2">
      <c r="B26089" s="202"/>
    </row>
    <row r="26090" spans="2:2">
      <c r="B26090" s="202"/>
    </row>
    <row r="26091" spans="2:2">
      <c r="B26091" s="202"/>
    </row>
    <row r="26092" spans="2:2">
      <c r="B26092" s="202"/>
    </row>
    <row r="26093" spans="2:2">
      <c r="B26093" s="202"/>
    </row>
    <row r="26094" spans="2:2">
      <c r="B26094" s="202"/>
    </row>
    <row r="26095" spans="2:2">
      <c r="B26095" s="202"/>
    </row>
    <row r="26096" spans="2:2">
      <c r="B26096" s="202"/>
    </row>
    <row r="26097" spans="2:2">
      <c r="B26097" s="202"/>
    </row>
    <row r="26098" spans="2:2">
      <c r="B26098" s="202"/>
    </row>
    <row r="26099" spans="2:2">
      <c r="B26099" s="202"/>
    </row>
    <row r="26100" spans="2:2">
      <c r="B26100" s="202"/>
    </row>
    <row r="26101" spans="2:2">
      <c r="B26101" s="202"/>
    </row>
    <row r="26102" spans="2:2">
      <c r="B26102" s="202"/>
    </row>
    <row r="26103" spans="2:2">
      <c r="B26103" s="202"/>
    </row>
    <row r="26104" spans="2:2">
      <c r="B26104" s="202"/>
    </row>
    <row r="26105" spans="2:2">
      <c r="B26105" s="202"/>
    </row>
    <row r="26106" spans="2:2">
      <c r="B26106" s="202"/>
    </row>
    <row r="26107" spans="2:2">
      <c r="B26107" s="202"/>
    </row>
    <row r="26108" spans="2:2">
      <c r="B26108" s="202"/>
    </row>
    <row r="26109" spans="2:2">
      <c r="B26109" s="202"/>
    </row>
    <row r="26110" spans="2:2">
      <c r="B26110" s="202"/>
    </row>
    <row r="26111" spans="2:2">
      <c r="B26111" s="202"/>
    </row>
    <row r="26112" spans="2:2">
      <c r="B26112" s="202"/>
    </row>
    <row r="26113" spans="2:2">
      <c r="B26113" s="202"/>
    </row>
    <row r="26114" spans="2:2">
      <c r="B26114" s="202"/>
    </row>
    <row r="26115" spans="2:2">
      <c r="B26115" s="202"/>
    </row>
    <row r="26116" spans="2:2">
      <c r="B26116" s="202"/>
    </row>
    <row r="26117" spans="2:2">
      <c r="B26117" s="202"/>
    </row>
    <row r="26118" spans="2:2">
      <c r="B26118" s="202"/>
    </row>
    <row r="26119" spans="2:2">
      <c r="B26119" s="202"/>
    </row>
    <row r="26120" spans="2:2">
      <c r="B26120" s="202"/>
    </row>
    <row r="26121" spans="2:2">
      <c r="B26121" s="202"/>
    </row>
    <row r="26122" spans="2:2">
      <c r="B26122" s="202"/>
    </row>
    <row r="26123" spans="2:2">
      <c r="B26123" s="202"/>
    </row>
    <row r="26124" spans="2:2">
      <c r="B26124" s="202"/>
    </row>
    <row r="26125" spans="2:2">
      <c r="B26125" s="202"/>
    </row>
    <row r="26126" spans="2:2">
      <c r="B26126" s="202"/>
    </row>
    <row r="26127" spans="2:2">
      <c r="B26127" s="202"/>
    </row>
    <row r="26128" spans="2:2">
      <c r="B26128" s="202"/>
    </row>
    <row r="26129" spans="2:2">
      <c r="B26129" s="202"/>
    </row>
    <row r="26130" spans="2:2">
      <c r="B26130" s="202"/>
    </row>
    <row r="26131" spans="2:2">
      <c r="B26131" s="202"/>
    </row>
    <row r="26132" spans="2:2">
      <c r="B26132" s="202"/>
    </row>
    <row r="26133" spans="2:2">
      <c r="B26133" s="202"/>
    </row>
    <row r="26134" spans="2:2">
      <c r="B26134" s="202"/>
    </row>
    <row r="26135" spans="2:2">
      <c r="B26135" s="202"/>
    </row>
    <row r="26136" spans="2:2">
      <c r="B26136" s="202"/>
    </row>
    <row r="26137" spans="2:2">
      <c r="B26137" s="202"/>
    </row>
    <row r="26138" spans="2:2">
      <c r="B26138" s="202"/>
    </row>
    <row r="26139" spans="2:2">
      <c r="B26139" s="202"/>
    </row>
    <row r="26140" spans="2:2">
      <c r="B26140" s="202"/>
    </row>
    <row r="26141" spans="2:2">
      <c r="B26141" s="202"/>
    </row>
    <row r="26142" spans="2:2">
      <c r="B26142" s="202"/>
    </row>
    <row r="26143" spans="2:2">
      <c r="B26143" s="202"/>
    </row>
    <row r="26144" spans="2:2">
      <c r="B26144" s="202"/>
    </row>
    <row r="26145" spans="2:2">
      <c r="B26145" s="202"/>
    </row>
    <row r="26146" spans="2:2">
      <c r="B26146" s="202"/>
    </row>
    <row r="26147" spans="2:2">
      <c r="B26147" s="202"/>
    </row>
    <row r="26148" spans="2:2">
      <c r="B26148" s="202"/>
    </row>
    <row r="26149" spans="2:2">
      <c r="B26149" s="202"/>
    </row>
    <row r="26150" spans="2:2">
      <c r="B26150" s="202"/>
    </row>
    <row r="26151" spans="2:2">
      <c r="B26151" s="202"/>
    </row>
    <row r="26152" spans="2:2">
      <c r="B26152" s="202"/>
    </row>
    <row r="26153" spans="2:2">
      <c r="B26153" s="202"/>
    </row>
    <row r="26154" spans="2:2">
      <c r="B26154" s="202"/>
    </row>
    <row r="26155" spans="2:2">
      <c r="B26155" s="202"/>
    </row>
    <row r="26156" spans="2:2">
      <c r="B26156" s="202"/>
    </row>
    <row r="26157" spans="2:2">
      <c r="B26157" s="202"/>
    </row>
    <row r="26158" spans="2:2">
      <c r="B26158" s="202"/>
    </row>
    <row r="26159" spans="2:2">
      <c r="B26159" s="202"/>
    </row>
    <row r="26160" spans="2:2">
      <c r="B26160" s="202"/>
    </row>
    <row r="26161" spans="2:2">
      <c r="B26161" s="202"/>
    </row>
    <row r="26162" spans="2:2">
      <c r="B26162" s="202"/>
    </row>
    <row r="26163" spans="2:2">
      <c r="B26163" s="202"/>
    </row>
    <row r="26164" spans="2:2">
      <c r="B26164" s="202"/>
    </row>
    <row r="26165" spans="2:2">
      <c r="B26165" s="202"/>
    </row>
    <row r="26166" spans="2:2">
      <c r="B26166" s="202"/>
    </row>
    <row r="26167" spans="2:2">
      <c r="B26167" s="202"/>
    </row>
    <row r="26168" spans="2:2">
      <c r="B26168" s="202"/>
    </row>
    <row r="26169" spans="2:2">
      <c r="B26169" s="202"/>
    </row>
    <row r="26170" spans="2:2">
      <c r="B26170" s="202"/>
    </row>
    <row r="26171" spans="2:2">
      <c r="B26171" s="202"/>
    </row>
    <row r="26172" spans="2:2">
      <c r="B26172" s="202"/>
    </row>
    <row r="26173" spans="2:2">
      <c r="B26173" s="202"/>
    </row>
    <row r="26174" spans="2:2">
      <c r="B26174" s="202"/>
    </row>
    <row r="26175" spans="2:2">
      <c r="B26175" s="202"/>
    </row>
    <row r="26176" spans="2:2">
      <c r="B26176" s="202"/>
    </row>
    <row r="26177" spans="2:2">
      <c r="B26177" s="202"/>
    </row>
    <row r="26178" spans="2:2">
      <c r="B26178" s="202"/>
    </row>
    <row r="26179" spans="2:2">
      <c r="B26179" s="202"/>
    </row>
    <row r="26180" spans="2:2">
      <c r="B26180" s="202"/>
    </row>
    <row r="26181" spans="2:2">
      <c r="B26181" s="202"/>
    </row>
    <row r="26182" spans="2:2">
      <c r="B26182" s="202"/>
    </row>
    <row r="26183" spans="2:2">
      <c r="B26183" s="202"/>
    </row>
    <row r="26184" spans="2:2">
      <c r="B26184" s="202"/>
    </row>
    <row r="26185" spans="2:2">
      <c r="B26185" s="202"/>
    </row>
    <row r="26186" spans="2:2">
      <c r="B26186" s="202"/>
    </row>
    <row r="26187" spans="2:2">
      <c r="B26187" s="202"/>
    </row>
    <row r="26188" spans="2:2">
      <c r="B26188" s="202"/>
    </row>
    <row r="26189" spans="2:2">
      <c r="B26189" s="202"/>
    </row>
    <row r="26190" spans="2:2">
      <c r="B26190" s="202"/>
    </row>
    <row r="26191" spans="2:2">
      <c r="B26191" s="202"/>
    </row>
    <row r="26192" spans="2:2">
      <c r="B26192" s="202"/>
    </row>
    <row r="26193" spans="2:2">
      <c r="B26193" s="202"/>
    </row>
    <row r="26194" spans="2:2">
      <c r="B26194" s="202"/>
    </row>
    <row r="26195" spans="2:2">
      <c r="B26195" s="202"/>
    </row>
    <row r="26196" spans="2:2">
      <c r="B26196" s="202"/>
    </row>
    <row r="26197" spans="2:2">
      <c r="B26197" s="202"/>
    </row>
    <row r="26198" spans="2:2">
      <c r="B26198" s="202"/>
    </row>
    <row r="26199" spans="2:2">
      <c r="B26199" s="202"/>
    </row>
    <row r="26200" spans="2:2">
      <c r="B26200" s="202"/>
    </row>
    <row r="26201" spans="2:2">
      <c r="B26201" s="202"/>
    </row>
    <row r="26202" spans="2:2">
      <c r="B26202" s="202"/>
    </row>
    <row r="26203" spans="2:2">
      <c r="B26203" s="202"/>
    </row>
    <row r="26204" spans="2:2">
      <c r="B26204" s="202"/>
    </row>
    <row r="26205" spans="2:2">
      <c r="B26205" s="202"/>
    </row>
    <row r="26206" spans="2:2">
      <c r="B26206" s="202"/>
    </row>
    <row r="26207" spans="2:2">
      <c r="B26207" s="202"/>
    </row>
    <row r="26208" spans="2:2">
      <c r="B26208" s="202"/>
    </row>
    <row r="26209" spans="2:2">
      <c r="B26209" s="202"/>
    </row>
    <row r="26210" spans="2:2">
      <c r="B26210" s="202"/>
    </row>
    <row r="26211" spans="2:2">
      <c r="B26211" s="202"/>
    </row>
    <row r="26212" spans="2:2">
      <c r="B26212" s="202"/>
    </row>
    <row r="26213" spans="2:2">
      <c r="B26213" s="202"/>
    </row>
    <row r="26214" spans="2:2">
      <c r="B26214" s="202"/>
    </row>
    <row r="26215" spans="2:2">
      <c r="B26215" s="202"/>
    </row>
    <row r="26216" spans="2:2">
      <c r="B26216" s="202"/>
    </row>
    <row r="26217" spans="2:2">
      <c r="B26217" s="202"/>
    </row>
    <row r="26218" spans="2:2">
      <c r="B26218" s="202"/>
    </row>
    <row r="26219" spans="2:2">
      <c r="B26219" s="202"/>
    </row>
    <row r="26220" spans="2:2">
      <c r="B26220" s="202"/>
    </row>
    <row r="26221" spans="2:2">
      <c r="B26221" s="202"/>
    </row>
    <row r="26222" spans="2:2">
      <c r="B26222" s="202"/>
    </row>
    <row r="26223" spans="2:2">
      <c r="B26223" s="202"/>
    </row>
    <row r="26224" spans="2:2">
      <c r="B26224" s="202"/>
    </row>
    <row r="26225" spans="2:2">
      <c r="B26225" s="202"/>
    </row>
    <row r="26226" spans="2:2">
      <c r="B26226" s="202"/>
    </row>
    <row r="26227" spans="2:2">
      <c r="B26227" s="202"/>
    </row>
    <row r="26228" spans="2:2">
      <c r="B26228" s="202"/>
    </row>
    <row r="26229" spans="2:2">
      <c r="B26229" s="202"/>
    </row>
    <row r="26230" spans="2:2">
      <c r="B26230" s="202"/>
    </row>
    <row r="26231" spans="2:2">
      <c r="B26231" s="202"/>
    </row>
    <row r="26232" spans="2:2">
      <c r="B26232" s="202"/>
    </row>
    <row r="26233" spans="2:2">
      <c r="B26233" s="202"/>
    </row>
    <row r="26234" spans="2:2">
      <c r="B26234" s="202"/>
    </row>
    <row r="26235" spans="2:2">
      <c r="B26235" s="202"/>
    </row>
    <row r="26236" spans="2:2">
      <c r="B26236" s="202"/>
    </row>
    <row r="26237" spans="2:2">
      <c r="B26237" s="202"/>
    </row>
    <row r="26238" spans="2:2">
      <c r="B26238" s="202"/>
    </row>
    <row r="26239" spans="2:2">
      <c r="B26239" s="202"/>
    </row>
    <row r="26240" spans="2:2">
      <c r="B26240" s="202"/>
    </row>
    <row r="26241" spans="2:2">
      <c r="B26241" s="202"/>
    </row>
    <row r="26242" spans="2:2">
      <c r="B26242" s="202"/>
    </row>
    <row r="26243" spans="2:2">
      <c r="B26243" s="202"/>
    </row>
    <row r="26244" spans="2:2">
      <c r="B26244" s="202"/>
    </row>
    <row r="26245" spans="2:2">
      <c r="B26245" s="202"/>
    </row>
    <row r="26246" spans="2:2">
      <c r="B26246" s="202"/>
    </row>
    <row r="26247" spans="2:2">
      <c r="B26247" s="202"/>
    </row>
    <row r="26248" spans="2:2">
      <c r="B26248" s="202"/>
    </row>
    <row r="26249" spans="2:2">
      <c r="B26249" s="202"/>
    </row>
    <row r="26250" spans="2:2">
      <c r="B26250" s="202"/>
    </row>
    <row r="26251" spans="2:2">
      <c r="B26251" s="202"/>
    </row>
    <row r="26252" spans="2:2">
      <c r="B26252" s="202"/>
    </row>
    <row r="26253" spans="2:2">
      <c r="B26253" s="202"/>
    </row>
    <row r="26254" spans="2:2">
      <c r="B26254" s="202"/>
    </row>
    <row r="26255" spans="2:2">
      <c r="B26255" s="202"/>
    </row>
    <row r="26256" spans="2:2">
      <c r="B26256" s="202"/>
    </row>
    <row r="26257" spans="2:2">
      <c r="B26257" s="202"/>
    </row>
    <row r="26258" spans="2:2">
      <c r="B26258" s="202"/>
    </row>
    <row r="26259" spans="2:2">
      <c r="B26259" s="202"/>
    </row>
    <row r="26260" spans="2:2">
      <c r="B26260" s="202"/>
    </row>
    <row r="26261" spans="2:2">
      <c r="B26261" s="202"/>
    </row>
    <row r="26262" spans="2:2">
      <c r="B26262" s="202"/>
    </row>
    <row r="26263" spans="2:2">
      <c r="B26263" s="202"/>
    </row>
    <row r="26264" spans="2:2">
      <c r="B26264" s="202"/>
    </row>
    <row r="26265" spans="2:2">
      <c r="B26265" s="202"/>
    </row>
    <row r="26266" spans="2:2">
      <c r="B26266" s="202"/>
    </row>
    <row r="26267" spans="2:2">
      <c r="B26267" s="202"/>
    </row>
    <row r="26268" spans="2:2">
      <c r="B26268" s="202"/>
    </row>
    <row r="26269" spans="2:2">
      <c r="B26269" s="202"/>
    </row>
    <row r="26270" spans="2:2">
      <c r="B26270" s="202"/>
    </row>
    <row r="26271" spans="2:2">
      <c r="B26271" s="202"/>
    </row>
    <row r="26272" spans="2:2">
      <c r="B26272" s="202"/>
    </row>
    <row r="26273" spans="2:2">
      <c r="B26273" s="202"/>
    </row>
    <row r="26274" spans="2:2">
      <c r="B26274" s="202"/>
    </row>
    <row r="26275" spans="2:2">
      <c r="B26275" s="202"/>
    </row>
    <row r="26276" spans="2:2">
      <c r="B26276" s="202"/>
    </row>
    <row r="26277" spans="2:2">
      <c r="B26277" s="202"/>
    </row>
    <row r="26278" spans="2:2">
      <c r="B26278" s="202"/>
    </row>
    <row r="26279" spans="2:2">
      <c r="B26279" s="202"/>
    </row>
    <row r="26280" spans="2:2">
      <c r="B26280" s="202"/>
    </row>
    <row r="26281" spans="2:2">
      <c r="B26281" s="202"/>
    </row>
    <row r="26282" spans="2:2">
      <c r="B26282" s="202"/>
    </row>
    <row r="26283" spans="2:2">
      <c r="B26283" s="202"/>
    </row>
    <row r="26284" spans="2:2">
      <c r="B26284" s="202"/>
    </row>
    <row r="26285" spans="2:2">
      <c r="B26285" s="202"/>
    </row>
    <row r="26286" spans="2:2">
      <c r="B26286" s="202"/>
    </row>
    <row r="26287" spans="2:2">
      <c r="B26287" s="202"/>
    </row>
    <row r="26288" spans="2:2">
      <c r="B26288" s="202"/>
    </row>
    <row r="26289" spans="2:2">
      <c r="B26289" s="202"/>
    </row>
    <row r="26290" spans="2:2">
      <c r="B26290" s="202"/>
    </row>
    <row r="26291" spans="2:2">
      <c r="B26291" s="202"/>
    </row>
    <row r="26292" spans="2:2">
      <c r="B26292" s="202"/>
    </row>
    <row r="26293" spans="2:2">
      <c r="B26293" s="202"/>
    </row>
    <row r="26294" spans="2:2">
      <c r="B26294" s="202"/>
    </row>
    <row r="26295" spans="2:2">
      <c r="B26295" s="202"/>
    </row>
    <row r="26296" spans="2:2">
      <c r="B26296" s="202"/>
    </row>
    <row r="26297" spans="2:2">
      <c r="B26297" s="202"/>
    </row>
    <row r="26298" spans="2:2">
      <c r="B26298" s="202"/>
    </row>
    <row r="26299" spans="2:2">
      <c r="B26299" s="202"/>
    </row>
    <row r="26300" spans="2:2">
      <c r="B26300" s="202"/>
    </row>
    <row r="26301" spans="2:2">
      <c r="B26301" s="202"/>
    </row>
    <row r="26302" spans="2:2">
      <c r="B26302" s="202"/>
    </row>
    <row r="26303" spans="2:2">
      <c r="B26303" s="202"/>
    </row>
    <row r="26304" spans="2:2">
      <c r="B26304" s="202"/>
    </row>
    <row r="26305" spans="2:2">
      <c r="B26305" s="202"/>
    </row>
    <row r="26306" spans="2:2">
      <c r="B26306" s="202"/>
    </row>
    <row r="26307" spans="2:2">
      <c r="B26307" s="202"/>
    </row>
    <row r="26308" spans="2:2">
      <c r="B26308" s="202"/>
    </row>
    <row r="26309" spans="2:2">
      <c r="B26309" s="202"/>
    </row>
    <row r="26310" spans="2:2">
      <c r="B26310" s="202"/>
    </row>
    <row r="26311" spans="2:2">
      <c r="B26311" s="202"/>
    </row>
    <row r="26312" spans="2:2">
      <c r="B26312" s="202"/>
    </row>
    <row r="26313" spans="2:2">
      <c r="B26313" s="202"/>
    </row>
    <row r="26314" spans="2:2">
      <c r="B26314" s="202"/>
    </row>
    <row r="26315" spans="2:2">
      <c r="B26315" s="202"/>
    </row>
    <row r="26316" spans="2:2">
      <c r="B26316" s="202"/>
    </row>
    <row r="26317" spans="2:2">
      <c r="B26317" s="202"/>
    </row>
    <row r="26318" spans="2:2">
      <c r="B26318" s="202"/>
    </row>
    <row r="26319" spans="2:2">
      <c r="B26319" s="202"/>
    </row>
    <row r="26320" spans="2:2">
      <c r="B26320" s="202"/>
    </row>
    <row r="26321" spans="2:2">
      <c r="B26321" s="202"/>
    </row>
    <row r="26322" spans="2:2">
      <c r="B26322" s="202"/>
    </row>
    <row r="26323" spans="2:2">
      <c r="B26323" s="202"/>
    </row>
    <row r="26324" spans="2:2">
      <c r="B26324" s="202"/>
    </row>
    <row r="26325" spans="2:2">
      <c r="B26325" s="202"/>
    </row>
    <row r="26326" spans="2:2">
      <c r="B26326" s="202"/>
    </row>
    <row r="26327" spans="2:2">
      <c r="B26327" s="202"/>
    </row>
    <row r="26328" spans="2:2">
      <c r="B26328" s="202"/>
    </row>
    <row r="26329" spans="2:2">
      <c r="B26329" s="202"/>
    </row>
    <row r="26330" spans="2:2">
      <c r="B26330" s="202"/>
    </row>
    <row r="26331" spans="2:2">
      <c r="B26331" s="202"/>
    </row>
    <row r="26332" spans="2:2">
      <c r="B26332" s="202"/>
    </row>
    <row r="26333" spans="2:2">
      <c r="B26333" s="202"/>
    </row>
    <row r="26334" spans="2:2">
      <c r="B26334" s="202"/>
    </row>
    <row r="26335" spans="2:2">
      <c r="B26335" s="202"/>
    </row>
    <row r="26336" spans="2:2">
      <c r="B26336" s="202"/>
    </row>
    <row r="26337" spans="2:2">
      <c r="B26337" s="202"/>
    </row>
    <row r="26338" spans="2:2">
      <c r="B26338" s="202"/>
    </row>
    <row r="26339" spans="2:2">
      <c r="B26339" s="202"/>
    </row>
    <row r="26340" spans="2:2">
      <c r="B26340" s="202"/>
    </row>
    <row r="26341" spans="2:2">
      <c r="B26341" s="202"/>
    </row>
    <row r="26342" spans="2:2">
      <c r="B26342" s="202"/>
    </row>
    <row r="26343" spans="2:2">
      <c r="B26343" s="202"/>
    </row>
    <row r="26344" spans="2:2">
      <c r="B26344" s="202"/>
    </row>
    <row r="26345" spans="2:2">
      <c r="B26345" s="202"/>
    </row>
    <row r="26346" spans="2:2">
      <c r="B26346" s="202"/>
    </row>
    <row r="26347" spans="2:2">
      <c r="B26347" s="202"/>
    </row>
    <row r="26348" spans="2:2">
      <c r="B26348" s="202"/>
    </row>
    <row r="26349" spans="2:2">
      <c r="B26349" s="202"/>
    </row>
    <row r="26350" spans="2:2">
      <c r="B26350" s="202"/>
    </row>
    <row r="26351" spans="2:2">
      <c r="B26351" s="202"/>
    </row>
    <row r="26352" spans="2:2">
      <c r="B26352" s="202"/>
    </row>
    <row r="26353" spans="2:2">
      <c r="B26353" s="202"/>
    </row>
    <row r="26354" spans="2:2">
      <c r="B26354" s="202"/>
    </row>
    <row r="26355" spans="2:2">
      <c r="B26355" s="202"/>
    </row>
    <row r="26356" spans="2:2">
      <c r="B26356" s="202"/>
    </row>
    <row r="26357" spans="2:2">
      <c r="B26357" s="202"/>
    </row>
    <row r="26358" spans="2:2">
      <c r="B26358" s="202"/>
    </row>
    <row r="26359" spans="2:2">
      <c r="B26359" s="202"/>
    </row>
    <row r="26360" spans="2:2">
      <c r="B26360" s="202"/>
    </row>
    <row r="26361" spans="2:2">
      <c r="B26361" s="202"/>
    </row>
    <row r="26362" spans="2:2">
      <c r="B26362" s="202"/>
    </row>
    <row r="26363" spans="2:2">
      <c r="B26363" s="202"/>
    </row>
    <row r="26364" spans="2:2">
      <c r="B26364" s="202"/>
    </row>
    <row r="26365" spans="2:2">
      <c r="B26365" s="202"/>
    </row>
    <row r="26366" spans="2:2">
      <c r="B26366" s="202"/>
    </row>
    <row r="26367" spans="2:2">
      <c r="B26367" s="202"/>
    </row>
    <row r="26368" spans="2:2">
      <c r="B26368" s="202"/>
    </row>
    <row r="26369" spans="2:2">
      <c r="B26369" s="202"/>
    </row>
    <row r="26370" spans="2:2">
      <c r="B26370" s="202"/>
    </row>
    <row r="26371" spans="2:2">
      <c r="B26371" s="202"/>
    </row>
    <row r="26372" spans="2:2">
      <c r="B26372" s="202"/>
    </row>
    <row r="26373" spans="2:2">
      <c r="B26373" s="202"/>
    </row>
    <row r="26374" spans="2:2">
      <c r="B26374" s="202"/>
    </row>
    <row r="26375" spans="2:2">
      <c r="B26375" s="202"/>
    </row>
    <row r="26376" spans="2:2">
      <c r="B26376" s="202"/>
    </row>
    <row r="26377" spans="2:2">
      <c r="B26377" s="202"/>
    </row>
    <row r="26378" spans="2:2">
      <c r="B26378" s="202"/>
    </row>
    <row r="26379" spans="2:2">
      <c r="B26379" s="202"/>
    </row>
    <row r="26380" spans="2:2">
      <c r="B26380" s="202"/>
    </row>
    <row r="26381" spans="2:2">
      <c r="B26381" s="202"/>
    </row>
    <row r="26382" spans="2:2">
      <c r="B26382" s="202"/>
    </row>
    <row r="26383" spans="2:2">
      <c r="B26383" s="202"/>
    </row>
    <row r="26384" spans="2:2">
      <c r="B26384" s="202"/>
    </row>
    <row r="26385" spans="2:2">
      <c r="B26385" s="202"/>
    </row>
    <row r="26386" spans="2:2">
      <c r="B26386" s="202"/>
    </row>
    <row r="26387" spans="2:2">
      <c r="B26387" s="202"/>
    </row>
    <row r="26388" spans="2:2">
      <c r="B26388" s="202"/>
    </row>
    <row r="26389" spans="2:2">
      <c r="B26389" s="202"/>
    </row>
    <row r="26390" spans="2:2">
      <c r="B26390" s="202"/>
    </row>
    <row r="26391" spans="2:2">
      <c r="B26391" s="202"/>
    </row>
    <row r="26392" spans="2:2">
      <c r="B26392" s="202"/>
    </row>
    <row r="26393" spans="2:2">
      <c r="B26393" s="202"/>
    </row>
    <row r="26394" spans="2:2">
      <c r="B26394" s="202"/>
    </row>
    <row r="26395" spans="2:2">
      <c r="B26395" s="202"/>
    </row>
    <row r="26396" spans="2:2">
      <c r="B26396" s="202"/>
    </row>
    <row r="26397" spans="2:2">
      <c r="B26397" s="202"/>
    </row>
    <row r="26398" spans="2:2">
      <c r="B26398" s="202"/>
    </row>
    <row r="26399" spans="2:2">
      <c r="B26399" s="202"/>
    </row>
    <row r="26400" spans="2:2">
      <c r="B26400" s="202"/>
    </row>
    <row r="26401" spans="2:2">
      <c r="B26401" s="202"/>
    </row>
    <row r="26402" spans="2:2">
      <c r="B26402" s="202"/>
    </row>
    <row r="26403" spans="2:2">
      <c r="B26403" s="202"/>
    </row>
    <row r="26404" spans="2:2">
      <c r="B26404" s="202"/>
    </row>
    <row r="26405" spans="2:2">
      <c r="B26405" s="202"/>
    </row>
    <row r="26406" spans="2:2">
      <c r="B26406" s="202"/>
    </row>
    <row r="26407" spans="2:2">
      <c r="B26407" s="202"/>
    </row>
    <row r="26408" spans="2:2">
      <c r="B26408" s="202"/>
    </row>
    <row r="26409" spans="2:2">
      <c r="B26409" s="202"/>
    </row>
    <row r="26410" spans="2:2">
      <c r="B26410" s="202"/>
    </row>
    <row r="26411" spans="2:2">
      <c r="B26411" s="202"/>
    </row>
    <row r="26412" spans="2:2">
      <c r="B26412" s="202"/>
    </row>
    <row r="26413" spans="2:2">
      <c r="B26413" s="202"/>
    </row>
    <row r="26414" spans="2:2">
      <c r="B26414" s="202"/>
    </row>
    <row r="26415" spans="2:2">
      <c r="B26415" s="202"/>
    </row>
    <row r="26416" spans="2:2">
      <c r="B26416" s="202"/>
    </row>
    <row r="26417" spans="2:2">
      <c r="B26417" s="202"/>
    </row>
    <row r="26418" spans="2:2">
      <c r="B26418" s="202"/>
    </row>
    <row r="26419" spans="2:2">
      <c r="B26419" s="202"/>
    </row>
    <row r="26420" spans="2:2">
      <c r="B26420" s="202"/>
    </row>
    <row r="26421" spans="2:2">
      <c r="B26421" s="202"/>
    </row>
    <row r="26422" spans="2:2">
      <c r="B26422" s="202"/>
    </row>
    <row r="26423" spans="2:2">
      <c r="B26423" s="202"/>
    </row>
    <row r="26424" spans="2:2">
      <c r="B26424" s="202"/>
    </row>
    <row r="26425" spans="2:2">
      <c r="B26425" s="202"/>
    </row>
    <row r="26426" spans="2:2">
      <c r="B26426" s="202"/>
    </row>
    <row r="26427" spans="2:2">
      <c r="B26427" s="202"/>
    </row>
    <row r="26428" spans="2:2">
      <c r="B26428" s="202"/>
    </row>
    <row r="26429" spans="2:2">
      <c r="B26429" s="202"/>
    </row>
    <row r="26430" spans="2:2">
      <c r="B26430" s="202"/>
    </row>
    <row r="26431" spans="2:2">
      <c r="B26431" s="202"/>
    </row>
    <row r="26432" spans="2:2">
      <c r="B26432" s="202"/>
    </row>
    <row r="26433" spans="2:2">
      <c r="B26433" s="202"/>
    </row>
    <row r="26434" spans="2:2">
      <c r="B26434" s="202"/>
    </row>
    <row r="26435" spans="2:2">
      <c r="B26435" s="202"/>
    </row>
    <row r="26436" spans="2:2">
      <c r="B26436" s="202"/>
    </row>
    <row r="26437" spans="2:2">
      <c r="B26437" s="202"/>
    </row>
    <row r="26438" spans="2:2">
      <c r="B26438" s="202"/>
    </row>
    <row r="26439" spans="2:2">
      <c r="B26439" s="202"/>
    </row>
    <row r="26440" spans="2:2">
      <c r="B26440" s="202"/>
    </row>
    <row r="26441" spans="2:2">
      <c r="B26441" s="202"/>
    </row>
    <row r="26442" spans="2:2">
      <c r="B26442" s="202"/>
    </row>
    <row r="26443" spans="2:2">
      <c r="B26443" s="202"/>
    </row>
    <row r="26444" spans="2:2">
      <c r="B26444" s="202"/>
    </row>
    <row r="26445" spans="2:2">
      <c r="B26445" s="202"/>
    </row>
    <row r="26446" spans="2:2">
      <c r="B26446" s="202"/>
    </row>
    <row r="26447" spans="2:2">
      <c r="B26447" s="202"/>
    </row>
    <row r="26448" spans="2:2">
      <c r="B26448" s="202"/>
    </row>
    <row r="26449" spans="2:2">
      <c r="B26449" s="202"/>
    </row>
    <row r="26450" spans="2:2">
      <c r="B26450" s="202"/>
    </row>
    <row r="26451" spans="2:2">
      <c r="B26451" s="202"/>
    </row>
    <row r="26452" spans="2:2">
      <c r="B26452" s="202"/>
    </row>
    <row r="26453" spans="2:2">
      <c r="B26453" s="202"/>
    </row>
    <row r="26454" spans="2:2">
      <c r="B26454" s="202"/>
    </row>
    <row r="26455" spans="2:2">
      <c r="B26455" s="202"/>
    </row>
    <row r="26456" spans="2:2">
      <c r="B26456" s="202"/>
    </row>
    <row r="26457" spans="2:2">
      <c r="B26457" s="202"/>
    </row>
    <row r="26458" spans="2:2">
      <c r="B26458" s="202"/>
    </row>
    <row r="26459" spans="2:2">
      <c r="B26459" s="202"/>
    </row>
    <row r="26460" spans="2:2">
      <c r="B26460" s="202"/>
    </row>
    <row r="26461" spans="2:2">
      <c r="B26461" s="202"/>
    </row>
    <row r="26462" spans="2:2">
      <c r="B26462" s="202"/>
    </row>
    <row r="26463" spans="2:2">
      <c r="B26463" s="202"/>
    </row>
    <row r="26464" spans="2:2">
      <c r="B26464" s="202"/>
    </row>
    <row r="26465" spans="2:2">
      <c r="B26465" s="202"/>
    </row>
    <row r="26466" spans="2:2">
      <c r="B26466" s="202"/>
    </row>
    <row r="26467" spans="2:2">
      <c r="B26467" s="202"/>
    </row>
    <row r="26468" spans="2:2">
      <c r="B26468" s="202"/>
    </row>
    <row r="26469" spans="2:2">
      <c r="B26469" s="202"/>
    </row>
    <row r="26470" spans="2:2">
      <c r="B26470" s="202"/>
    </row>
    <row r="26471" spans="2:2">
      <c r="B26471" s="202"/>
    </row>
    <row r="26472" spans="2:2">
      <c r="B26472" s="202"/>
    </row>
    <row r="26473" spans="2:2">
      <c r="B26473" s="202"/>
    </row>
    <row r="26474" spans="2:2">
      <c r="B26474" s="202"/>
    </row>
    <row r="26475" spans="2:2">
      <c r="B26475" s="202"/>
    </row>
    <row r="26476" spans="2:2">
      <c r="B26476" s="202"/>
    </row>
    <row r="26477" spans="2:2">
      <c r="B26477" s="202"/>
    </row>
    <row r="26478" spans="2:2">
      <c r="B26478" s="202"/>
    </row>
    <row r="26479" spans="2:2">
      <c r="B26479" s="202"/>
    </row>
    <row r="26480" spans="2:2">
      <c r="B26480" s="202"/>
    </row>
    <row r="26481" spans="2:2">
      <c r="B26481" s="202"/>
    </row>
    <row r="26482" spans="2:2">
      <c r="B26482" s="202"/>
    </row>
    <row r="26483" spans="2:2">
      <c r="B26483" s="202"/>
    </row>
    <row r="26484" spans="2:2">
      <c r="B26484" s="202"/>
    </row>
    <row r="26485" spans="2:2">
      <c r="B26485" s="202"/>
    </row>
    <row r="26486" spans="2:2">
      <c r="B26486" s="202"/>
    </row>
    <row r="26487" spans="2:2">
      <c r="B26487" s="202"/>
    </row>
    <row r="26488" spans="2:2">
      <c r="B26488" s="202"/>
    </row>
    <row r="26489" spans="2:2">
      <c r="B26489" s="202"/>
    </row>
    <row r="26490" spans="2:2">
      <c r="B26490" s="202"/>
    </row>
    <row r="26491" spans="2:2">
      <c r="B26491" s="202"/>
    </row>
    <row r="26492" spans="2:2">
      <c r="B26492" s="202"/>
    </row>
    <row r="26493" spans="2:2">
      <c r="B26493" s="202"/>
    </row>
    <row r="26494" spans="2:2">
      <c r="B26494" s="202"/>
    </row>
    <row r="26495" spans="2:2">
      <c r="B26495" s="202"/>
    </row>
    <row r="26496" spans="2:2">
      <c r="B26496" s="202"/>
    </row>
    <row r="26497" spans="2:2">
      <c r="B26497" s="202"/>
    </row>
    <row r="26498" spans="2:2">
      <c r="B26498" s="202"/>
    </row>
    <row r="26499" spans="2:2">
      <c r="B26499" s="202"/>
    </row>
    <row r="26500" spans="2:2">
      <c r="B26500" s="202"/>
    </row>
    <row r="26501" spans="2:2">
      <c r="B26501" s="202"/>
    </row>
    <row r="26502" spans="2:2">
      <c r="B26502" s="202"/>
    </row>
    <row r="26503" spans="2:2">
      <c r="B26503" s="202"/>
    </row>
    <row r="26504" spans="2:2">
      <c r="B26504" s="202"/>
    </row>
    <row r="26505" spans="2:2">
      <c r="B26505" s="202"/>
    </row>
    <row r="26506" spans="2:2">
      <c r="B26506" s="202"/>
    </row>
    <row r="26507" spans="2:2">
      <c r="B26507" s="202"/>
    </row>
    <row r="26508" spans="2:2">
      <c r="B26508" s="202"/>
    </row>
    <row r="26509" spans="2:2">
      <c r="B26509" s="202"/>
    </row>
    <row r="26510" spans="2:2">
      <c r="B26510" s="202"/>
    </row>
    <row r="26511" spans="2:2">
      <c r="B26511" s="202"/>
    </row>
    <row r="26512" spans="2:2">
      <c r="B26512" s="202"/>
    </row>
    <row r="26513" spans="2:2">
      <c r="B26513" s="202"/>
    </row>
    <row r="26514" spans="2:2">
      <c r="B26514" s="202"/>
    </row>
    <row r="26515" spans="2:2">
      <c r="B26515" s="202"/>
    </row>
    <row r="26516" spans="2:2">
      <c r="B26516" s="202"/>
    </row>
    <row r="26517" spans="2:2">
      <c r="B26517" s="202"/>
    </row>
    <row r="26518" spans="2:2">
      <c r="B26518" s="202"/>
    </row>
    <row r="26519" spans="2:2">
      <c r="B26519" s="202"/>
    </row>
    <row r="26520" spans="2:2">
      <c r="B26520" s="202"/>
    </row>
    <row r="26521" spans="2:2">
      <c r="B26521" s="202"/>
    </row>
    <row r="26522" spans="2:2">
      <c r="B26522" s="202"/>
    </row>
    <row r="26523" spans="2:2">
      <c r="B26523" s="202"/>
    </row>
    <row r="26524" spans="2:2">
      <c r="B26524" s="202"/>
    </row>
    <row r="26525" spans="2:2">
      <c r="B26525" s="202"/>
    </row>
    <row r="26526" spans="2:2">
      <c r="B26526" s="202"/>
    </row>
    <row r="26527" spans="2:2">
      <c r="B26527" s="202"/>
    </row>
    <row r="26528" spans="2:2">
      <c r="B26528" s="202"/>
    </row>
    <row r="26529" spans="2:2">
      <c r="B26529" s="202"/>
    </row>
    <row r="26530" spans="2:2">
      <c r="B26530" s="202"/>
    </row>
    <row r="26531" spans="2:2">
      <c r="B26531" s="202"/>
    </row>
    <row r="26532" spans="2:2">
      <c r="B26532" s="202"/>
    </row>
    <row r="26533" spans="2:2">
      <c r="B26533" s="202"/>
    </row>
    <row r="26534" spans="2:2">
      <c r="B26534" s="202"/>
    </row>
    <row r="26535" spans="2:2">
      <c r="B26535" s="202"/>
    </row>
    <row r="26536" spans="2:2">
      <c r="B26536" s="202"/>
    </row>
    <row r="26537" spans="2:2">
      <c r="B26537" s="202"/>
    </row>
    <row r="26538" spans="2:2">
      <c r="B26538" s="202"/>
    </row>
    <row r="26539" spans="2:2">
      <c r="B26539" s="202"/>
    </row>
    <row r="26540" spans="2:2">
      <c r="B26540" s="202"/>
    </row>
    <row r="26541" spans="2:2">
      <c r="B26541" s="202"/>
    </row>
    <row r="26542" spans="2:2">
      <c r="B26542" s="202"/>
    </row>
    <row r="26543" spans="2:2">
      <c r="B26543" s="202"/>
    </row>
    <row r="26544" spans="2:2">
      <c r="B26544" s="202"/>
    </row>
    <row r="26545" spans="2:2">
      <c r="B26545" s="202"/>
    </row>
    <row r="26546" spans="2:2">
      <c r="B26546" s="202"/>
    </row>
    <row r="26547" spans="2:2">
      <c r="B26547" s="202"/>
    </row>
    <row r="26548" spans="2:2">
      <c r="B26548" s="202"/>
    </row>
    <row r="26549" spans="2:2">
      <c r="B26549" s="202"/>
    </row>
    <row r="26550" spans="2:2">
      <c r="B26550" s="202"/>
    </row>
    <row r="26551" spans="2:2">
      <c r="B26551" s="202"/>
    </row>
    <row r="26552" spans="2:2">
      <c r="B26552" s="202"/>
    </row>
    <row r="26553" spans="2:2">
      <c r="B26553" s="202"/>
    </row>
    <row r="26554" spans="2:2">
      <c r="B26554" s="202"/>
    </row>
    <row r="26555" spans="2:2">
      <c r="B26555" s="202"/>
    </row>
    <row r="26556" spans="2:2">
      <c r="B26556" s="202"/>
    </row>
    <row r="26557" spans="2:2">
      <c r="B26557" s="202"/>
    </row>
    <row r="26558" spans="2:2">
      <c r="B26558" s="202"/>
    </row>
    <row r="26559" spans="2:2">
      <c r="B26559" s="202"/>
    </row>
    <row r="26560" spans="2:2">
      <c r="B26560" s="202"/>
    </row>
    <row r="26561" spans="2:2">
      <c r="B26561" s="202"/>
    </row>
    <row r="26562" spans="2:2">
      <c r="B26562" s="202"/>
    </row>
    <row r="26563" spans="2:2">
      <c r="B26563" s="202"/>
    </row>
    <row r="26564" spans="2:2">
      <c r="B26564" s="202"/>
    </row>
    <row r="26565" spans="2:2">
      <c r="B26565" s="202"/>
    </row>
    <row r="26566" spans="2:2">
      <c r="B26566" s="202"/>
    </row>
    <row r="26567" spans="2:2">
      <c r="B26567" s="202"/>
    </row>
    <row r="26568" spans="2:2">
      <c r="B26568" s="202"/>
    </row>
    <row r="26569" spans="2:2">
      <c r="B26569" s="202"/>
    </row>
    <row r="26570" spans="2:2">
      <c r="B26570" s="202"/>
    </row>
    <row r="26571" spans="2:2">
      <c r="B26571" s="202"/>
    </row>
    <row r="26572" spans="2:2">
      <c r="B26572" s="202"/>
    </row>
    <row r="26573" spans="2:2">
      <c r="B26573" s="202"/>
    </row>
    <row r="26574" spans="2:2">
      <c r="B26574" s="202"/>
    </row>
    <row r="26575" spans="2:2">
      <c r="B26575" s="202"/>
    </row>
    <row r="26576" spans="2:2">
      <c r="B26576" s="202"/>
    </row>
    <row r="26577" spans="2:2">
      <c r="B26577" s="202"/>
    </row>
    <row r="26578" spans="2:2">
      <c r="B26578" s="202"/>
    </row>
    <row r="26579" spans="2:2">
      <c r="B26579" s="202"/>
    </row>
    <row r="26580" spans="2:2">
      <c r="B26580" s="202"/>
    </row>
    <row r="26581" spans="2:2">
      <c r="B26581" s="202"/>
    </row>
    <row r="26582" spans="2:2">
      <c r="B26582" s="202"/>
    </row>
    <row r="26583" spans="2:2">
      <c r="B26583" s="202"/>
    </row>
    <row r="26584" spans="2:2">
      <c r="B26584" s="202"/>
    </row>
    <row r="26585" spans="2:2">
      <c r="B26585" s="202"/>
    </row>
    <row r="26586" spans="2:2">
      <c r="B26586" s="202"/>
    </row>
    <row r="26587" spans="2:2">
      <c r="B26587" s="202"/>
    </row>
    <row r="26588" spans="2:2">
      <c r="B26588" s="202"/>
    </row>
    <row r="26589" spans="2:2">
      <c r="B26589" s="202"/>
    </row>
    <row r="26590" spans="2:2">
      <c r="B26590" s="202"/>
    </row>
    <row r="26591" spans="2:2">
      <c r="B26591" s="202"/>
    </row>
    <row r="26592" spans="2:2">
      <c r="B26592" s="202"/>
    </row>
    <row r="26593" spans="2:2">
      <c r="B26593" s="202"/>
    </row>
    <row r="26594" spans="2:2">
      <c r="B26594" s="202"/>
    </row>
    <row r="26595" spans="2:2">
      <c r="B26595" s="202"/>
    </row>
    <row r="26596" spans="2:2">
      <c r="B26596" s="202"/>
    </row>
    <row r="26597" spans="2:2">
      <c r="B26597" s="202"/>
    </row>
    <row r="26598" spans="2:2">
      <c r="B26598" s="202"/>
    </row>
    <row r="26599" spans="2:2">
      <c r="B26599" s="202"/>
    </row>
    <row r="26600" spans="2:2">
      <c r="B26600" s="202"/>
    </row>
    <row r="26601" spans="2:2">
      <c r="B26601" s="202"/>
    </row>
    <row r="26602" spans="2:2">
      <c r="B26602" s="202"/>
    </row>
    <row r="26603" spans="2:2">
      <c r="B26603" s="202"/>
    </row>
    <row r="26604" spans="2:2">
      <c r="B26604" s="202"/>
    </row>
    <row r="26605" spans="2:2">
      <c r="B26605" s="202"/>
    </row>
    <row r="26606" spans="2:2">
      <c r="B26606" s="202"/>
    </row>
    <row r="26607" spans="2:2">
      <c r="B26607" s="202"/>
    </row>
    <row r="26608" spans="2:2">
      <c r="B26608" s="202"/>
    </row>
    <row r="26609" spans="2:2">
      <c r="B26609" s="202"/>
    </row>
    <row r="26610" spans="2:2">
      <c r="B26610" s="202"/>
    </row>
    <row r="26611" spans="2:2">
      <c r="B26611" s="202"/>
    </row>
    <row r="26612" spans="2:2">
      <c r="B26612" s="202"/>
    </row>
    <row r="26613" spans="2:2">
      <c r="B26613" s="202"/>
    </row>
    <row r="26614" spans="2:2">
      <c r="B26614" s="202"/>
    </row>
    <row r="26615" spans="2:2">
      <c r="B26615" s="202"/>
    </row>
    <row r="26616" spans="2:2">
      <c r="B26616" s="202"/>
    </row>
    <row r="26617" spans="2:2">
      <c r="B26617" s="202"/>
    </row>
    <row r="26618" spans="2:2">
      <c r="B26618" s="202"/>
    </row>
    <row r="26619" spans="2:2">
      <c r="B26619" s="202"/>
    </row>
    <row r="26620" spans="2:2">
      <c r="B26620" s="202"/>
    </row>
    <row r="26621" spans="2:2">
      <c r="B26621" s="202"/>
    </row>
    <row r="26622" spans="2:2">
      <c r="B26622" s="202"/>
    </row>
    <row r="26623" spans="2:2">
      <c r="B26623" s="202"/>
    </row>
    <row r="26624" spans="2:2">
      <c r="B26624" s="202"/>
    </row>
    <row r="26625" spans="2:2">
      <c r="B26625" s="202"/>
    </row>
    <row r="26626" spans="2:2">
      <c r="B26626" s="202"/>
    </row>
    <row r="26627" spans="2:2">
      <c r="B26627" s="202"/>
    </row>
    <row r="26628" spans="2:2">
      <c r="B26628" s="202"/>
    </row>
    <row r="26629" spans="2:2">
      <c r="B26629" s="202"/>
    </row>
    <row r="26630" spans="2:2">
      <c r="B26630" s="202"/>
    </row>
    <row r="26631" spans="2:2">
      <c r="B26631" s="202"/>
    </row>
    <row r="26632" spans="2:2">
      <c r="B26632" s="202"/>
    </row>
    <row r="26633" spans="2:2">
      <c r="B26633" s="202"/>
    </row>
    <row r="26634" spans="2:2">
      <c r="B26634" s="202"/>
    </row>
    <row r="26635" spans="2:2">
      <c r="B26635" s="202"/>
    </row>
    <row r="26636" spans="2:2">
      <c r="B26636" s="202"/>
    </row>
    <row r="26637" spans="2:2">
      <c r="B26637" s="202"/>
    </row>
    <row r="26638" spans="2:2">
      <c r="B26638" s="202"/>
    </row>
    <row r="26639" spans="2:2">
      <c r="B26639" s="202"/>
    </row>
    <row r="26640" spans="2:2">
      <c r="B26640" s="202"/>
    </row>
    <row r="26641" spans="2:2">
      <c r="B26641" s="202"/>
    </row>
    <row r="26642" spans="2:2">
      <c r="B26642" s="202"/>
    </row>
    <row r="26643" spans="2:2">
      <c r="B26643" s="202"/>
    </row>
    <row r="26644" spans="2:2">
      <c r="B26644" s="202"/>
    </row>
    <row r="26645" spans="2:2">
      <c r="B26645" s="202"/>
    </row>
    <row r="26646" spans="2:2">
      <c r="B26646" s="202"/>
    </row>
    <row r="26647" spans="2:2">
      <c r="B26647" s="202"/>
    </row>
    <row r="26648" spans="2:2">
      <c r="B26648" s="202"/>
    </row>
    <row r="26649" spans="2:2">
      <c r="B26649" s="202"/>
    </row>
    <row r="26650" spans="2:2">
      <c r="B26650" s="202"/>
    </row>
    <row r="26651" spans="2:2">
      <c r="B26651" s="202"/>
    </row>
    <row r="26652" spans="2:2">
      <c r="B26652" s="202"/>
    </row>
    <row r="26653" spans="2:2">
      <c r="B26653" s="202"/>
    </row>
    <row r="26654" spans="2:2">
      <c r="B26654" s="202"/>
    </row>
    <row r="26655" spans="2:2">
      <c r="B26655" s="202"/>
    </row>
    <row r="26656" spans="2:2">
      <c r="B26656" s="202"/>
    </row>
    <row r="26657" spans="2:2">
      <c r="B26657" s="202"/>
    </row>
    <row r="26658" spans="2:2">
      <c r="B26658" s="202"/>
    </row>
    <row r="26659" spans="2:2">
      <c r="B26659" s="202"/>
    </row>
    <row r="26660" spans="2:2">
      <c r="B26660" s="202"/>
    </row>
    <row r="26661" spans="2:2">
      <c r="B26661" s="202"/>
    </row>
    <row r="26662" spans="2:2">
      <c r="B26662" s="202"/>
    </row>
    <row r="26663" spans="2:2">
      <c r="B26663" s="202"/>
    </row>
    <row r="26664" spans="2:2">
      <c r="B26664" s="202"/>
    </row>
    <row r="26665" spans="2:2">
      <c r="B26665" s="202"/>
    </row>
    <row r="26666" spans="2:2">
      <c r="B26666" s="202"/>
    </row>
    <row r="26667" spans="2:2">
      <c r="B26667" s="202"/>
    </row>
    <row r="26668" spans="2:2">
      <c r="B26668" s="202"/>
    </row>
    <row r="26669" spans="2:2">
      <c r="B26669" s="202"/>
    </row>
    <row r="26670" spans="2:2">
      <c r="B26670" s="202"/>
    </row>
    <row r="26671" spans="2:2">
      <c r="B26671" s="202"/>
    </row>
    <row r="26672" spans="2:2">
      <c r="B26672" s="202"/>
    </row>
    <row r="26673" spans="2:2">
      <c r="B26673" s="202"/>
    </row>
    <row r="26674" spans="2:2">
      <c r="B26674" s="202"/>
    </row>
    <row r="26675" spans="2:2">
      <c r="B26675" s="202"/>
    </row>
    <row r="26676" spans="2:2">
      <c r="B26676" s="202"/>
    </row>
    <row r="26677" spans="2:2">
      <c r="B26677" s="202"/>
    </row>
    <row r="26678" spans="2:2">
      <c r="B26678" s="202"/>
    </row>
    <row r="26679" spans="2:2">
      <c r="B26679" s="202"/>
    </row>
    <row r="26680" spans="2:2">
      <c r="B26680" s="202"/>
    </row>
    <row r="26681" spans="2:2">
      <c r="B26681" s="202"/>
    </row>
    <row r="26682" spans="2:2">
      <c r="B26682" s="202"/>
    </row>
    <row r="26683" spans="2:2">
      <c r="B26683" s="202"/>
    </row>
    <row r="26684" spans="2:2">
      <c r="B26684" s="202"/>
    </row>
    <row r="26685" spans="2:2">
      <c r="B26685" s="202"/>
    </row>
    <row r="26686" spans="2:2">
      <c r="B26686" s="202"/>
    </row>
    <row r="26687" spans="2:2">
      <c r="B26687" s="202"/>
    </row>
    <row r="26688" spans="2:2">
      <c r="B26688" s="202"/>
    </row>
    <row r="26689" spans="2:2">
      <c r="B26689" s="202"/>
    </row>
    <row r="26690" spans="2:2">
      <c r="B26690" s="202"/>
    </row>
    <row r="26691" spans="2:2">
      <c r="B26691" s="202"/>
    </row>
    <row r="26692" spans="2:2">
      <c r="B26692" s="202"/>
    </row>
    <row r="26693" spans="2:2">
      <c r="B26693" s="202"/>
    </row>
    <row r="26694" spans="2:2">
      <c r="B26694" s="202"/>
    </row>
    <row r="26695" spans="2:2">
      <c r="B26695" s="202"/>
    </row>
    <row r="26696" spans="2:2">
      <c r="B26696" s="202"/>
    </row>
    <row r="26697" spans="2:2">
      <c r="B26697" s="202"/>
    </row>
    <row r="26698" spans="2:2">
      <c r="B26698" s="202"/>
    </row>
    <row r="26699" spans="2:2">
      <c r="B26699" s="202"/>
    </row>
    <row r="26700" spans="2:2">
      <c r="B26700" s="202"/>
    </row>
    <row r="26701" spans="2:2">
      <c r="B26701" s="202"/>
    </row>
    <row r="26702" spans="2:2">
      <c r="B26702" s="202"/>
    </row>
    <row r="26703" spans="2:2">
      <c r="B26703" s="202"/>
    </row>
    <row r="26704" spans="2:2">
      <c r="B26704" s="202"/>
    </row>
    <row r="26705" spans="2:2">
      <c r="B26705" s="202"/>
    </row>
    <row r="26706" spans="2:2">
      <c r="B26706" s="202"/>
    </row>
    <row r="26707" spans="2:2">
      <c r="B26707" s="202"/>
    </row>
    <row r="26708" spans="2:2">
      <c r="B26708" s="202"/>
    </row>
    <row r="26709" spans="2:2">
      <c r="B26709" s="202"/>
    </row>
    <row r="26710" spans="2:2">
      <c r="B26710" s="202"/>
    </row>
    <row r="26711" spans="2:2">
      <c r="B26711" s="202"/>
    </row>
    <row r="26712" spans="2:2">
      <c r="B26712" s="202"/>
    </row>
    <row r="26713" spans="2:2">
      <c r="B26713" s="202"/>
    </row>
    <row r="26714" spans="2:2">
      <c r="B26714" s="202"/>
    </row>
    <row r="26715" spans="2:2">
      <c r="B26715" s="202"/>
    </row>
    <row r="26716" spans="2:2">
      <c r="B26716" s="202"/>
    </row>
    <row r="26717" spans="2:2">
      <c r="B26717" s="202"/>
    </row>
    <row r="26718" spans="2:2">
      <c r="B26718" s="202"/>
    </row>
    <row r="26719" spans="2:2">
      <c r="B26719" s="202"/>
    </row>
    <row r="26720" spans="2:2">
      <c r="B26720" s="202"/>
    </row>
    <row r="26721" spans="2:2">
      <c r="B26721" s="202"/>
    </row>
    <row r="26722" spans="2:2">
      <c r="B26722" s="202"/>
    </row>
    <row r="26723" spans="2:2">
      <c r="B26723" s="202"/>
    </row>
    <row r="26724" spans="2:2">
      <c r="B26724" s="202"/>
    </row>
    <row r="26725" spans="2:2">
      <c r="B26725" s="202"/>
    </row>
    <row r="26726" spans="2:2">
      <c r="B26726" s="202"/>
    </row>
    <row r="26727" spans="2:2">
      <c r="B26727" s="202"/>
    </row>
    <row r="26728" spans="2:2">
      <c r="B26728" s="202"/>
    </row>
    <row r="26729" spans="2:2">
      <c r="B26729" s="202"/>
    </row>
    <row r="26730" spans="2:2">
      <c r="B26730" s="202"/>
    </row>
    <row r="26731" spans="2:2">
      <c r="B26731" s="202"/>
    </row>
    <row r="26732" spans="2:2">
      <c r="B26732" s="202"/>
    </row>
    <row r="26733" spans="2:2">
      <c r="B26733" s="202"/>
    </row>
    <row r="26734" spans="2:2">
      <c r="B26734" s="202"/>
    </row>
    <row r="26735" spans="2:2">
      <c r="B26735" s="202"/>
    </row>
    <row r="26736" spans="2:2">
      <c r="B26736" s="202"/>
    </row>
    <row r="26737" spans="2:2">
      <c r="B26737" s="202"/>
    </row>
    <row r="26738" spans="2:2">
      <c r="B26738" s="202"/>
    </row>
    <row r="26739" spans="2:2">
      <c r="B26739" s="202"/>
    </row>
    <row r="26740" spans="2:2">
      <c r="B26740" s="202"/>
    </row>
    <row r="26741" spans="2:2">
      <c r="B26741" s="202"/>
    </row>
    <row r="26742" spans="2:2">
      <c r="B26742" s="202"/>
    </row>
    <row r="26743" spans="2:2">
      <c r="B26743" s="202"/>
    </row>
    <row r="26744" spans="2:2">
      <c r="B26744" s="202"/>
    </row>
    <row r="26745" spans="2:2">
      <c r="B26745" s="202"/>
    </row>
    <row r="26746" spans="2:2">
      <c r="B26746" s="202"/>
    </row>
    <row r="26747" spans="2:2">
      <c r="B26747" s="202"/>
    </row>
    <row r="26748" spans="2:2">
      <c r="B26748" s="202"/>
    </row>
    <row r="26749" spans="2:2">
      <c r="B26749" s="202"/>
    </row>
    <row r="26750" spans="2:2">
      <c r="B26750" s="202"/>
    </row>
    <row r="26751" spans="2:2">
      <c r="B26751" s="202"/>
    </row>
    <row r="26752" spans="2:2">
      <c r="B26752" s="202"/>
    </row>
    <row r="26753" spans="2:2">
      <c r="B26753" s="202"/>
    </row>
    <row r="26754" spans="2:2">
      <c r="B26754" s="202"/>
    </row>
    <row r="26755" spans="2:2">
      <c r="B26755" s="202"/>
    </row>
    <row r="26756" spans="2:2">
      <c r="B26756" s="202"/>
    </row>
    <row r="26757" spans="2:2">
      <c r="B26757" s="202"/>
    </row>
    <row r="26758" spans="2:2">
      <c r="B26758" s="202"/>
    </row>
    <row r="26759" spans="2:2">
      <c r="B26759" s="202"/>
    </row>
    <row r="26760" spans="2:2">
      <c r="B26760" s="202"/>
    </row>
    <row r="26761" spans="2:2">
      <c r="B26761" s="202"/>
    </row>
    <row r="26762" spans="2:2">
      <c r="B26762" s="202"/>
    </row>
    <row r="26763" spans="2:2">
      <c r="B26763" s="202"/>
    </row>
    <row r="26764" spans="2:2">
      <c r="B26764" s="202"/>
    </row>
    <row r="26765" spans="2:2">
      <c r="B26765" s="202"/>
    </row>
    <row r="26766" spans="2:2">
      <c r="B26766" s="202"/>
    </row>
    <row r="26767" spans="2:2">
      <c r="B26767" s="202"/>
    </row>
    <row r="26768" spans="2:2">
      <c r="B26768" s="202"/>
    </row>
    <row r="26769" spans="2:2">
      <c r="B26769" s="202"/>
    </row>
    <row r="26770" spans="2:2">
      <c r="B26770" s="202"/>
    </row>
    <row r="26771" spans="2:2">
      <c r="B26771" s="202"/>
    </row>
    <row r="26772" spans="2:2">
      <c r="B26772" s="202"/>
    </row>
    <row r="26773" spans="2:2">
      <c r="B26773" s="202"/>
    </row>
    <row r="26774" spans="2:2">
      <c r="B26774" s="202"/>
    </row>
    <row r="26775" spans="2:2">
      <c r="B26775" s="202"/>
    </row>
    <row r="26776" spans="2:2">
      <c r="B26776" s="202"/>
    </row>
    <row r="26777" spans="2:2">
      <c r="B26777" s="202"/>
    </row>
    <row r="26778" spans="2:2">
      <c r="B26778" s="202"/>
    </row>
    <row r="26779" spans="2:2">
      <c r="B26779" s="202"/>
    </row>
    <row r="26780" spans="2:2">
      <c r="B26780" s="202"/>
    </row>
    <row r="26781" spans="2:2">
      <c r="B26781" s="202"/>
    </row>
    <row r="26782" spans="2:2">
      <c r="B26782" s="202"/>
    </row>
    <row r="26783" spans="2:2">
      <c r="B26783" s="202"/>
    </row>
    <row r="26784" spans="2:2">
      <c r="B26784" s="202"/>
    </row>
    <row r="26785" spans="2:2">
      <c r="B26785" s="202"/>
    </row>
    <row r="26786" spans="2:2">
      <c r="B26786" s="202"/>
    </row>
    <row r="26787" spans="2:2">
      <c r="B26787" s="202"/>
    </row>
    <row r="26788" spans="2:2">
      <c r="B26788" s="202"/>
    </row>
    <row r="26789" spans="2:2">
      <c r="B26789" s="202"/>
    </row>
    <row r="26790" spans="2:2">
      <c r="B26790" s="202"/>
    </row>
    <row r="26791" spans="2:2">
      <c r="B26791" s="202"/>
    </row>
    <row r="26792" spans="2:2">
      <c r="B26792" s="202"/>
    </row>
    <row r="26793" spans="2:2">
      <c r="B26793" s="202"/>
    </row>
    <row r="26794" spans="2:2">
      <c r="B26794" s="202"/>
    </row>
    <row r="26795" spans="2:2">
      <c r="B26795" s="202"/>
    </row>
    <row r="26796" spans="2:2">
      <c r="B26796" s="202"/>
    </row>
    <row r="26797" spans="2:2">
      <c r="B26797" s="202"/>
    </row>
    <row r="26798" spans="2:2">
      <c r="B26798" s="202"/>
    </row>
    <row r="26799" spans="2:2">
      <c r="B26799" s="202"/>
    </row>
    <row r="26800" spans="2:2">
      <c r="B26800" s="202"/>
    </row>
    <row r="26801" spans="2:2">
      <c r="B26801" s="202"/>
    </row>
    <row r="26802" spans="2:2">
      <c r="B26802" s="202"/>
    </row>
    <row r="26803" spans="2:2">
      <c r="B26803" s="202"/>
    </row>
    <row r="26804" spans="2:2">
      <c r="B26804" s="202"/>
    </row>
    <row r="26805" spans="2:2">
      <c r="B26805" s="202"/>
    </row>
    <row r="26806" spans="2:2">
      <c r="B26806" s="202"/>
    </row>
    <row r="26807" spans="2:2">
      <c r="B26807" s="202"/>
    </row>
    <row r="26808" spans="2:2">
      <c r="B26808" s="202"/>
    </row>
    <row r="26809" spans="2:2">
      <c r="B26809" s="202"/>
    </row>
    <row r="26810" spans="2:2">
      <c r="B26810" s="202"/>
    </row>
    <row r="26811" spans="2:2">
      <c r="B26811" s="202"/>
    </row>
    <row r="26812" spans="2:2">
      <c r="B26812" s="202"/>
    </row>
    <row r="26813" spans="2:2">
      <c r="B26813" s="202"/>
    </row>
    <row r="26814" spans="2:2">
      <c r="B26814" s="202"/>
    </row>
    <row r="26815" spans="2:2">
      <c r="B26815" s="202"/>
    </row>
    <row r="26816" spans="2:2">
      <c r="B26816" s="202"/>
    </row>
    <row r="26817" spans="2:2">
      <c r="B26817" s="202"/>
    </row>
    <row r="26818" spans="2:2">
      <c r="B26818" s="202"/>
    </row>
    <row r="26819" spans="2:2">
      <c r="B26819" s="202"/>
    </row>
    <row r="26820" spans="2:2">
      <c r="B26820" s="202"/>
    </row>
    <row r="26821" spans="2:2">
      <c r="B26821" s="202"/>
    </row>
    <row r="26822" spans="2:2">
      <c r="B26822" s="202"/>
    </row>
    <row r="26823" spans="2:2">
      <c r="B26823" s="202"/>
    </row>
    <row r="26824" spans="2:2">
      <c r="B26824" s="202"/>
    </row>
    <row r="26825" spans="2:2">
      <c r="B26825" s="202"/>
    </row>
    <row r="26826" spans="2:2">
      <c r="B26826" s="202"/>
    </row>
    <row r="26827" spans="2:2">
      <c r="B26827" s="202"/>
    </row>
    <row r="26828" spans="2:2">
      <c r="B26828" s="202"/>
    </row>
    <row r="26829" spans="2:2">
      <c r="B26829" s="202"/>
    </row>
    <row r="26830" spans="2:2">
      <c r="B26830" s="202"/>
    </row>
    <row r="26831" spans="2:2">
      <c r="B26831" s="202"/>
    </row>
    <row r="26832" spans="2:2">
      <c r="B26832" s="202"/>
    </row>
    <row r="26833" spans="2:2">
      <c r="B26833" s="202"/>
    </row>
    <row r="26834" spans="2:2">
      <c r="B26834" s="202"/>
    </row>
    <row r="26835" spans="2:2">
      <c r="B26835" s="202"/>
    </row>
    <row r="26836" spans="2:2">
      <c r="B26836" s="202"/>
    </row>
    <row r="26837" spans="2:2">
      <c r="B26837" s="202"/>
    </row>
    <row r="26838" spans="2:2">
      <c r="B26838" s="202"/>
    </row>
    <row r="26839" spans="2:2">
      <c r="B26839" s="202"/>
    </row>
    <row r="26840" spans="2:2">
      <c r="B26840" s="202"/>
    </row>
    <row r="26841" spans="2:2">
      <c r="B26841" s="202"/>
    </row>
    <row r="26842" spans="2:2">
      <c r="B26842" s="202"/>
    </row>
    <row r="26843" spans="2:2">
      <c r="B26843" s="202"/>
    </row>
    <row r="26844" spans="2:2">
      <c r="B26844" s="202"/>
    </row>
    <row r="26845" spans="2:2">
      <c r="B26845" s="202"/>
    </row>
    <row r="26846" spans="2:2">
      <c r="B26846" s="202"/>
    </row>
    <row r="26847" spans="2:2">
      <c r="B26847" s="202"/>
    </row>
    <row r="26848" spans="2:2">
      <c r="B26848" s="202"/>
    </row>
    <row r="26849" spans="2:2">
      <c r="B26849" s="202"/>
    </row>
    <row r="26850" spans="2:2">
      <c r="B26850" s="202"/>
    </row>
    <row r="26851" spans="2:2">
      <c r="B26851" s="202"/>
    </row>
    <row r="26852" spans="2:2">
      <c r="B26852" s="202"/>
    </row>
    <row r="26853" spans="2:2">
      <c r="B26853" s="202"/>
    </row>
    <row r="26854" spans="2:2">
      <c r="B26854" s="202"/>
    </row>
    <row r="26855" spans="2:2">
      <c r="B26855" s="202"/>
    </row>
    <row r="26856" spans="2:2">
      <c r="B26856" s="202"/>
    </row>
    <row r="26857" spans="2:2">
      <c r="B26857" s="202"/>
    </row>
    <row r="26858" spans="2:2">
      <c r="B26858" s="202"/>
    </row>
    <row r="26859" spans="2:2">
      <c r="B26859" s="202"/>
    </row>
    <row r="26860" spans="2:2">
      <c r="B26860" s="202"/>
    </row>
    <row r="26861" spans="2:2">
      <c r="B26861" s="202"/>
    </row>
    <row r="26862" spans="2:2">
      <c r="B26862" s="202"/>
    </row>
    <row r="26863" spans="2:2">
      <c r="B26863" s="202"/>
    </row>
    <row r="26864" spans="2:2">
      <c r="B26864" s="202"/>
    </row>
    <row r="26865" spans="2:2">
      <c r="B26865" s="202"/>
    </row>
    <row r="26866" spans="2:2">
      <c r="B26866" s="202"/>
    </row>
    <row r="26867" spans="2:2">
      <c r="B26867" s="202"/>
    </row>
    <row r="26868" spans="2:2">
      <c r="B26868" s="202"/>
    </row>
    <row r="26869" spans="2:2">
      <c r="B26869" s="202"/>
    </row>
    <row r="26870" spans="2:2">
      <c r="B26870" s="202"/>
    </row>
    <row r="26871" spans="2:2">
      <c r="B26871" s="202"/>
    </row>
    <row r="26872" spans="2:2">
      <c r="B26872" s="202"/>
    </row>
    <row r="26873" spans="2:2">
      <c r="B26873" s="202"/>
    </row>
    <row r="26874" spans="2:2">
      <c r="B26874" s="202"/>
    </row>
    <row r="26875" spans="2:2">
      <c r="B26875" s="202"/>
    </row>
    <row r="26876" spans="2:2">
      <c r="B26876" s="202"/>
    </row>
    <row r="26877" spans="2:2">
      <c r="B26877" s="202"/>
    </row>
    <row r="26878" spans="2:2">
      <c r="B26878" s="202"/>
    </row>
    <row r="26879" spans="2:2">
      <c r="B26879" s="202"/>
    </row>
    <row r="26880" spans="2:2">
      <c r="B26880" s="202"/>
    </row>
    <row r="26881" spans="2:2">
      <c r="B26881" s="202"/>
    </row>
    <row r="26882" spans="2:2">
      <c r="B26882" s="202"/>
    </row>
    <row r="26883" spans="2:2">
      <c r="B26883" s="202"/>
    </row>
    <row r="26884" spans="2:2">
      <c r="B26884" s="202"/>
    </row>
    <row r="26885" spans="2:2">
      <c r="B26885" s="202"/>
    </row>
    <row r="26886" spans="2:2">
      <c r="B26886" s="202"/>
    </row>
    <row r="26887" spans="2:2">
      <c r="B26887" s="202"/>
    </row>
    <row r="26888" spans="2:2">
      <c r="B26888" s="202"/>
    </row>
    <row r="26889" spans="2:2">
      <c r="B26889" s="202"/>
    </row>
    <row r="26890" spans="2:2">
      <c r="B26890" s="202"/>
    </row>
    <row r="26891" spans="2:2">
      <c r="B26891" s="202"/>
    </row>
    <row r="26892" spans="2:2">
      <c r="B26892" s="202"/>
    </row>
    <row r="26893" spans="2:2">
      <c r="B26893" s="202"/>
    </row>
    <row r="26894" spans="2:2">
      <c r="B26894" s="202"/>
    </row>
    <row r="26895" spans="2:2">
      <c r="B26895" s="202"/>
    </row>
    <row r="26896" spans="2:2">
      <c r="B26896" s="202"/>
    </row>
    <row r="26897" spans="2:2">
      <c r="B26897" s="202"/>
    </row>
    <row r="26898" spans="2:2">
      <c r="B26898" s="202"/>
    </row>
    <row r="26899" spans="2:2">
      <c r="B26899" s="202"/>
    </row>
    <row r="26900" spans="2:2">
      <c r="B26900" s="202"/>
    </row>
    <row r="26901" spans="2:2">
      <c r="B26901" s="202"/>
    </row>
    <row r="26902" spans="2:2">
      <c r="B26902" s="202"/>
    </row>
    <row r="26903" spans="2:2">
      <c r="B26903" s="202"/>
    </row>
    <row r="26904" spans="2:2">
      <c r="B26904" s="202"/>
    </row>
    <row r="26905" spans="2:2">
      <c r="B26905" s="202"/>
    </row>
    <row r="26906" spans="2:2">
      <c r="B26906" s="202"/>
    </row>
    <row r="26907" spans="2:2">
      <c r="B26907" s="202"/>
    </row>
    <row r="26908" spans="2:2">
      <c r="B26908" s="202"/>
    </row>
    <row r="26909" spans="2:2">
      <c r="B26909" s="202"/>
    </row>
    <row r="26910" spans="2:2">
      <c r="B26910" s="202"/>
    </row>
    <row r="26911" spans="2:2">
      <c r="B26911" s="202"/>
    </row>
    <row r="26912" spans="2:2">
      <c r="B26912" s="202"/>
    </row>
    <row r="26913" spans="2:2">
      <c r="B26913" s="202"/>
    </row>
    <row r="26914" spans="2:2">
      <c r="B26914" s="202"/>
    </row>
    <row r="26915" spans="2:2">
      <c r="B26915" s="202"/>
    </row>
    <row r="26916" spans="2:2">
      <c r="B26916" s="202"/>
    </row>
    <row r="26917" spans="2:2">
      <c r="B26917" s="202"/>
    </row>
    <row r="26918" spans="2:2">
      <c r="B26918" s="202"/>
    </row>
    <row r="26919" spans="2:2">
      <c r="B26919" s="202"/>
    </row>
    <row r="26920" spans="2:2">
      <c r="B26920" s="202"/>
    </row>
    <row r="26921" spans="2:2">
      <c r="B26921" s="202"/>
    </row>
    <row r="26922" spans="2:2">
      <c r="B26922" s="202"/>
    </row>
    <row r="26923" spans="2:2">
      <c r="B26923" s="202"/>
    </row>
    <row r="26924" spans="2:2">
      <c r="B26924" s="202"/>
    </row>
    <row r="26925" spans="2:2">
      <c r="B26925" s="202"/>
    </row>
    <row r="26926" spans="2:2">
      <c r="B26926" s="202"/>
    </row>
    <row r="26927" spans="2:2">
      <c r="B26927" s="202"/>
    </row>
    <row r="26928" spans="2:2">
      <c r="B26928" s="202"/>
    </row>
    <row r="26929" spans="2:2">
      <c r="B26929" s="202"/>
    </row>
    <row r="26930" spans="2:2">
      <c r="B26930" s="202"/>
    </row>
    <row r="26931" spans="2:2">
      <c r="B26931" s="202"/>
    </row>
    <row r="26932" spans="2:2">
      <c r="B26932" s="202"/>
    </row>
    <row r="26933" spans="2:2">
      <c r="B26933" s="202"/>
    </row>
    <row r="26934" spans="2:2">
      <c r="B26934" s="202"/>
    </row>
    <row r="26935" spans="2:2">
      <c r="B26935" s="202"/>
    </row>
    <row r="26936" spans="2:2">
      <c r="B26936" s="202"/>
    </row>
    <row r="26937" spans="2:2">
      <c r="B26937" s="202"/>
    </row>
    <row r="26938" spans="2:2">
      <c r="B26938" s="202"/>
    </row>
    <row r="26939" spans="2:2">
      <c r="B26939" s="202"/>
    </row>
    <row r="26940" spans="2:2">
      <c r="B26940" s="202"/>
    </row>
    <row r="26941" spans="2:2">
      <c r="B26941" s="202"/>
    </row>
    <row r="26942" spans="2:2">
      <c r="B26942" s="202"/>
    </row>
    <row r="26943" spans="2:2">
      <c r="B26943" s="202"/>
    </row>
    <row r="26944" spans="2:2">
      <c r="B26944" s="202"/>
    </row>
    <row r="26945" spans="2:2">
      <c r="B26945" s="202"/>
    </row>
    <row r="26946" spans="2:2">
      <c r="B26946" s="202"/>
    </row>
    <row r="26947" spans="2:2">
      <c r="B26947" s="202"/>
    </row>
    <row r="26948" spans="2:2">
      <c r="B26948" s="202"/>
    </row>
    <row r="26949" spans="2:2">
      <c r="B26949" s="202"/>
    </row>
    <row r="26950" spans="2:2">
      <c r="B26950" s="202"/>
    </row>
    <row r="26951" spans="2:2">
      <c r="B26951" s="202"/>
    </row>
    <row r="26952" spans="2:2">
      <c r="B26952" s="202"/>
    </row>
    <row r="26953" spans="2:2">
      <c r="B26953" s="202"/>
    </row>
    <row r="26954" spans="2:2">
      <c r="B26954" s="202"/>
    </row>
    <row r="26955" spans="2:2">
      <c r="B26955" s="202"/>
    </row>
    <row r="26956" spans="2:2">
      <c r="B26956" s="202"/>
    </row>
    <row r="26957" spans="2:2">
      <c r="B26957" s="202"/>
    </row>
    <row r="26958" spans="2:2">
      <c r="B26958" s="202"/>
    </row>
    <row r="26959" spans="2:2">
      <c r="B26959" s="202"/>
    </row>
    <row r="26960" spans="2:2">
      <c r="B26960" s="202"/>
    </row>
    <row r="26961" spans="2:2">
      <c r="B26961" s="202"/>
    </row>
    <row r="26962" spans="2:2">
      <c r="B26962" s="202"/>
    </row>
    <row r="26963" spans="2:2">
      <c r="B26963" s="202"/>
    </row>
    <row r="26964" spans="2:2">
      <c r="B26964" s="202"/>
    </row>
    <row r="26965" spans="2:2">
      <c r="B26965" s="202"/>
    </row>
    <row r="26966" spans="2:2">
      <c r="B26966" s="202"/>
    </row>
    <row r="26967" spans="2:2">
      <c r="B26967" s="202"/>
    </row>
    <row r="26968" spans="2:2">
      <c r="B26968" s="202"/>
    </row>
    <row r="26969" spans="2:2">
      <c r="B26969" s="202"/>
    </row>
    <row r="26970" spans="2:2">
      <c r="B26970" s="202"/>
    </row>
    <row r="26971" spans="2:2">
      <c r="B26971" s="202"/>
    </row>
    <row r="26972" spans="2:2">
      <c r="B26972" s="202"/>
    </row>
    <row r="26973" spans="2:2">
      <c r="B26973" s="202"/>
    </row>
    <row r="26974" spans="2:2">
      <c r="B26974" s="202"/>
    </row>
    <row r="26975" spans="2:2">
      <c r="B26975" s="202"/>
    </row>
    <row r="26976" spans="2:2">
      <c r="B26976" s="202"/>
    </row>
    <row r="26977" spans="2:2">
      <c r="B26977" s="202"/>
    </row>
    <row r="26978" spans="2:2">
      <c r="B26978" s="202"/>
    </row>
    <row r="26979" spans="2:2">
      <c r="B26979" s="202"/>
    </row>
    <row r="26980" spans="2:2">
      <c r="B26980" s="202"/>
    </row>
    <row r="26981" spans="2:2">
      <c r="B26981" s="202"/>
    </row>
    <row r="26982" spans="2:2">
      <c r="B26982" s="202"/>
    </row>
    <row r="26983" spans="2:2">
      <c r="B26983" s="202"/>
    </row>
    <row r="26984" spans="2:2">
      <c r="B26984" s="202"/>
    </row>
    <row r="26985" spans="2:2">
      <c r="B26985" s="202"/>
    </row>
    <row r="26986" spans="2:2">
      <c r="B26986" s="202"/>
    </row>
    <row r="26987" spans="2:2">
      <c r="B26987" s="202"/>
    </row>
    <row r="26988" spans="2:2">
      <c r="B26988" s="202"/>
    </row>
    <row r="26989" spans="2:2">
      <c r="B26989" s="202"/>
    </row>
    <row r="26990" spans="2:2">
      <c r="B26990" s="202"/>
    </row>
    <row r="26991" spans="2:2">
      <c r="B26991" s="202"/>
    </row>
    <row r="26992" spans="2:2">
      <c r="B26992" s="202"/>
    </row>
    <row r="26993" spans="2:2">
      <c r="B26993" s="202"/>
    </row>
    <row r="26994" spans="2:2">
      <c r="B26994" s="202"/>
    </row>
    <row r="26995" spans="2:2">
      <c r="B26995" s="202"/>
    </row>
    <row r="26996" spans="2:2">
      <c r="B26996" s="202"/>
    </row>
    <row r="26997" spans="2:2">
      <c r="B26997" s="202"/>
    </row>
    <row r="26998" spans="2:2">
      <c r="B26998" s="202"/>
    </row>
    <row r="26999" spans="2:2">
      <c r="B26999" s="202"/>
    </row>
    <row r="27000" spans="2:2">
      <c r="B27000" s="202"/>
    </row>
    <row r="27001" spans="2:2">
      <c r="B27001" s="202"/>
    </row>
    <row r="27002" spans="2:2">
      <c r="B27002" s="202"/>
    </row>
    <row r="27003" spans="2:2">
      <c r="B27003" s="202"/>
    </row>
    <row r="27004" spans="2:2">
      <c r="B27004" s="202"/>
    </row>
    <row r="27005" spans="2:2">
      <c r="B27005" s="202"/>
    </row>
    <row r="27006" spans="2:2">
      <c r="B27006" s="202"/>
    </row>
    <row r="27007" spans="2:2">
      <c r="B27007" s="202"/>
    </row>
    <row r="27008" spans="2:2">
      <c r="B27008" s="202"/>
    </row>
    <row r="27009" spans="2:2">
      <c r="B27009" s="202"/>
    </row>
    <row r="27010" spans="2:2">
      <c r="B27010" s="202"/>
    </row>
    <row r="27011" spans="2:2">
      <c r="B27011" s="202"/>
    </row>
    <row r="27012" spans="2:2">
      <c r="B27012" s="202"/>
    </row>
    <row r="27013" spans="2:2">
      <c r="B27013" s="202"/>
    </row>
    <row r="27014" spans="2:2">
      <c r="B27014" s="202"/>
    </row>
    <row r="27015" spans="2:2">
      <c r="B27015" s="202"/>
    </row>
    <row r="27016" spans="2:2">
      <c r="B27016" s="202"/>
    </row>
    <row r="27017" spans="2:2">
      <c r="B27017" s="202"/>
    </row>
    <row r="27018" spans="2:2">
      <c r="B27018" s="202"/>
    </row>
    <row r="27019" spans="2:2">
      <c r="B27019" s="202"/>
    </row>
    <row r="27020" spans="2:2">
      <c r="B27020" s="202"/>
    </row>
    <row r="27021" spans="2:2">
      <c r="B27021" s="202"/>
    </row>
    <row r="27022" spans="2:2">
      <c r="B27022" s="202"/>
    </row>
    <row r="27023" spans="2:2">
      <c r="B27023" s="202"/>
    </row>
    <row r="27024" spans="2:2">
      <c r="B27024" s="202"/>
    </row>
    <row r="27025" spans="2:2">
      <c r="B27025" s="202"/>
    </row>
    <row r="27026" spans="2:2">
      <c r="B27026" s="202"/>
    </row>
    <row r="27027" spans="2:2">
      <c r="B27027" s="202"/>
    </row>
    <row r="27028" spans="2:2">
      <c r="B27028" s="202"/>
    </row>
    <row r="27029" spans="2:2">
      <c r="B27029" s="202"/>
    </row>
    <row r="27030" spans="2:2">
      <c r="B27030" s="202"/>
    </row>
    <row r="27031" spans="2:2">
      <c r="B27031" s="202"/>
    </row>
    <row r="27032" spans="2:2">
      <c r="B27032" s="202"/>
    </row>
    <row r="27033" spans="2:2">
      <c r="B27033" s="202"/>
    </row>
    <row r="27034" spans="2:2">
      <c r="B27034" s="202"/>
    </row>
    <row r="27035" spans="2:2">
      <c r="B27035" s="202"/>
    </row>
    <row r="27036" spans="2:2">
      <c r="B27036" s="202"/>
    </row>
    <row r="27037" spans="2:2">
      <c r="B27037" s="202"/>
    </row>
    <row r="27038" spans="2:2">
      <c r="B27038" s="202"/>
    </row>
    <row r="27039" spans="2:2">
      <c r="B27039" s="202"/>
    </row>
    <row r="27040" spans="2:2">
      <c r="B27040" s="202"/>
    </row>
    <row r="27041" spans="2:2">
      <c r="B27041" s="202"/>
    </row>
    <row r="27042" spans="2:2">
      <c r="B27042" s="202"/>
    </row>
    <row r="27043" spans="2:2">
      <c r="B27043" s="202"/>
    </row>
    <row r="27044" spans="2:2">
      <c r="B27044" s="202"/>
    </row>
    <row r="27045" spans="2:2">
      <c r="B27045" s="202"/>
    </row>
    <row r="27046" spans="2:2">
      <c r="B27046" s="202"/>
    </row>
    <row r="27047" spans="2:2">
      <c r="B27047" s="202"/>
    </row>
    <row r="27048" spans="2:2">
      <c r="B27048" s="202"/>
    </row>
    <row r="27049" spans="2:2">
      <c r="B27049" s="202"/>
    </row>
    <row r="27050" spans="2:2">
      <c r="B27050" s="202"/>
    </row>
    <row r="27051" spans="2:2">
      <c r="B27051" s="202"/>
    </row>
    <row r="27052" spans="2:2">
      <c r="B27052" s="202"/>
    </row>
    <row r="27053" spans="2:2">
      <c r="B27053" s="202"/>
    </row>
    <row r="27054" spans="2:2">
      <c r="B27054" s="202"/>
    </row>
    <row r="27055" spans="2:2">
      <c r="B27055" s="202"/>
    </row>
    <row r="27056" spans="2:2">
      <c r="B27056" s="202"/>
    </row>
    <row r="27057" spans="2:2">
      <c r="B27057" s="202"/>
    </row>
    <row r="27058" spans="2:2">
      <c r="B27058" s="202"/>
    </row>
    <row r="27059" spans="2:2">
      <c r="B27059" s="202"/>
    </row>
    <row r="27060" spans="2:2">
      <c r="B27060" s="202"/>
    </row>
    <row r="27061" spans="2:2">
      <c r="B27061" s="202"/>
    </row>
    <row r="27062" spans="2:2">
      <c r="B27062" s="202"/>
    </row>
    <row r="27063" spans="2:2">
      <c r="B27063" s="202"/>
    </row>
    <row r="27064" spans="2:2">
      <c r="B27064" s="202"/>
    </row>
    <row r="27065" spans="2:2">
      <c r="B27065" s="202"/>
    </row>
    <row r="27066" spans="2:2">
      <c r="B27066" s="202"/>
    </row>
    <row r="27067" spans="2:2">
      <c r="B27067" s="202"/>
    </row>
    <row r="27068" spans="2:2">
      <c r="B27068" s="202"/>
    </row>
    <row r="27069" spans="2:2">
      <c r="B27069" s="202"/>
    </row>
    <row r="27070" spans="2:2">
      <c r="B27070" s="202"/>
    </row>
    <row r="27071" spans="2:2">
      <c r="B27071" s="202"/>
    </row>
    <row r="27072" spans="2:2">
      <c r="B27072" s="202"/>
    </row>
    <row r="27073" spans="2:2">
      <c r="B27073" s="202"/>
    </row>
    <row r="27074" spans="2:2">
      <c r="B27074" s="202"/>
    </row>
    <row r="27075" spans="2:2">
      <c r="B27075" s="202"/>
    </row>
    <row r="27076" spans="2:2">
      <c r="B27076" s="202"/>
    </row>
    <row r="27077" spans="2:2">
      <c r="B27077" s="202"/>
    </row>
    <row r="27078" spans="2:2">
      <c r="B27078" s="202"/>
    </row>
    <row r="27079" spans="2:2">
      <c r="B27079" s="202"/>
    </row>
    <row r="27080" spans="2:2">
      <c r="B27080" s="202"/>
    </row>
    <row r="27081" spans="2:2">
      <c r="B27081" s="202"/>
    </row>
    <row r="27082" spans="2:2">
      <c r="B27082" s="202"/>
    </row>
    <row r="27083" spans="2:2">
      <c r="B27083" s="202"/>
    </row>
    <row r="27084" spans="2:2">
      <c r="B27084" s="202"/>
    </row>
    <row r="27085" spans="2:2">
      <c r="B27085" s="202"/>
    </row>
    <row r="27086" spans="2:2">
      <c r="B27086" s="202"/>
    </row>
    <row r="27087" spans="2:2">
      <c r="B27087" s="202"/>
    </row>
    <row r="27088" spans="2:2">
      <c r="B27088" s="202"/>
    </row>
    <row r="27089" spans="2:2">
      <c r="B27089" s="202"/>
    </row>
    <row r="27090" spans="2:2">
      <c r="B27090" s="202"/>
    </row>
    <row r="27091" spans="2:2">
      <c r="B27091" s="202"/>
    </row>
    <row r="27092" spans="2:2">
      <c r="B27092" s="202"/>
    </row>
    <row r="27093" spans="2:2">
      <c r="B27093" s="202"/>
    </row>
    <row r="27094" spans="2:2">
      <c r="B27094" s="202"/>
    </row>
    <row r="27095" spans="2:2">
      <c r="B27095" s="202"/>
    </row>
    <row r="27096" spans="2:2">
      <c r="B27096" s="202"/>
    </row>
    <row r="27097" spans="2:2">
      <c r="B27097" s="202"/>
    </row>
    <row r="27098" spans="2:2">
      <c r="B27098" s="202"/>
    </row>
    <row r="27099" spans="2:2">
      <c r="B27099" s="202"/>
    </row>
    <row r="27100" spans="2:2">
      <c r="B27100" s="202"/>
    </row>
    <row r="27101" spans="2:2">
      <c r="B27101" s="202"/>
    </row>
    <row r="27102" spans="2:2">
      <c r="B27102" s="202"/>
    </row>
    <row r="27103" spans="2:2">
      <c r="B27103" s="202"/>
    </row>
    <row r="27104" spans="2:2">
      <c r="B27104" s="202"/>
    </row>
    <row r="27105" spans="2:2">
      <c r="B27105" s="202"/>
    </row>
    <row r="27106" spans="2:2">
      <c r="B27106" s="202"/>
    </row>
    <row r="27107" spans="2:2">
      <c r="B27107" s="202"/>
    </row>
    <row r="27108" spans="2:2">
      <c r="B27108" s="202"/>
    </row>
    <row r="27109" spans="2:2">
      <c r="B27109" s="202"/>
    </row>
    <row r="27110" spans="2:2">
      <c r="B27110" s="202"/>
    </row>
    <row r="27111" spans="2:2">
      <c r="B27111" s="202"/>
    </row>
    <row r="27112" spans="2:2">
      <c r="B27112" s="202"/>
    </row>
    <row r="27113" spans="2:2">
      <c r="B27113" s="202"/>
    </row>
    <row r="27114" spans="2:2">
      <c r="B27114" s="202"/>
    </row>
    <row r="27115" spans="2:2">
      <c r="B27115" s="202"/>
    </row>
    <row r="27116" spans="2:2">
      <c r="B27116" s="202"/>
    </row>
    <row r="27117" spans="2:2">
      <c r="B27117" s="202"/>
    </row>
    <row r="27118" spans="2:2">
      <c r="B27118" s="202"/>
    </row>
    <row r="27119" spans="2:2">
      <c r="B27119" s="202"/>
    </row>
    <row r="27120" spans="2:2">
      <c r="B27120" s="202"/>
    </row>
    <row r="27121" spans="2:2">
      <c r="B27121" s="202"/>
    </row>
    <row r="27122" spans="2:2">
      <c r="B27122" s="202"/>
    </row>
    <row r="27123" spans="2:2">
      <c r="B27123" s="202"/>
    </row>
    <row r="27124" spans="2:2">
      <c r="B27124" s="202"/>
    </row>
    <row r="27125" spans="2:2">
      <c r="B27125" s="202"/>
    </row>
    <row r="27126" spans="2:2">
      <c r="B27126" s="202"/>
    </row>
    <row r="27127" spans="2:2">
      <c r="B27127" s="202"/>
    </row>
    <row r="27128" spans="2:2">
      <c r="B27128" s="202"/>
    </row>
    <row r="27129" spans="2:2">
      <c r="B27129" s="202"/>
    </row>
    <row r="27130" spans="2:2">
      <c r="B27130" s="202"/>
    </row>
    <row r="27131" spans="2:2">
      <c r="B27131" s="202"/>
    </row>
    <row r="27132" spans="2:2">
      <c r="B27132" s="202"/>
    </row>
    <row r="27133" spans="2:2">
      <c r="B27133" s="202"/>
    </row>
    <row r="27134" spans="2:2">
      <c r="B27134" s="202"/>
    </row>
    <row r="27135" spans="2:2">
      <c r="B27135" s="202"/>
    </row>
    <row r="27136" spans="2:2">
      <c r="B27136" s="202"/>
    </row>
    <row r="27137" spans="2:2">
      <c r="B27137" s="202"/>
    </row>
    <row r="27138" spans="2:2">
      <c r="B27138" s="202"/>
    </row>
    <row r="27139" spans="2:2">
      <c r="B27139" s="202"/>
    </row>
    <row r="27140" spans="2:2">
      <c r="B27140" s="202"/>
    </row>
    <row r="27141" spans="2:2">
      <c r="B27141" s="202"/>
    </row>
    <row r="27142" spans="2:2">
      <c r="B27142" s="202"/>
    </row>
    <row r="27143" spans="2:2">
      <c r="B27143" s="202"/>
    </row>
    <row r="27144" spans="2:2">
      <c r="B27144" s="202"/>
    </row>
    <row r="27145" spans="2:2">
      <c r="B27145" s="202"/>
    </row>
    <row r="27146" spans="2:2">
      <c r="B27146" s="202"/>
    </row>
    <row r="27147" spans="2:2">
      <c r="B27147" s="202"/>
    </row>
    <row r="27148" spans="2:2">
      <c r="B27148" s="202"/>
    </row>
    <row r="27149" spans="2:2">
      <c r="B27149" s="202"/>
    </row>
    <row r="27150" spans="2:2">
      <c r="B27150" s="202"/>
    </row>
    <row r="27151" spans="2:2">
      <c r="B27151" s="202"/>
    </row>
    <row r="27152" spans="2:2">
      <c r="B27152" s="202"/>
    </row>
    <row r="27153" spans="2:2">
      <c r="B27153" s="202"/>
    </row>
    <row r="27154" spans="2:2">
      <c r="B27154" s="202"/>
    </row>
    <row r="27155" spans="2:2">
      <c r="B27155" s="202"/>
    </row>
    <row r="27156" spans="2:2">
      <c r="B27156" s="202"/>
    </row>
    <row r="27157" spans="2:2">
      <c r="B27157" s="202"/>
    </row>
    <row r="27158" spans="2:2">
      <c r="B27158" s="202"/>
    </row>
    <row r="27159" spans="2:2">
      <c r="B27159" s="202"/>
    </row>
    <row r="27160" spans="2:2">
      <c r="B27160" s="202"/>
    </row>
    <row r="27161" spans="2:2">
      <c r="B27161" s="202"/>
    </row>
    <row r="27162" spans="2:2">
      <c r="B27162" s="202"/>
    </row>
    <row r="27163" spans="2:2">
      <c r="B27163" s="202"/>
    </row>
    <row r="27164" spans="2:2">
      <c r="B27164" s="202"/>
    </row>
    <row r="27165" spans="2:2">
      <c r="B27165" s="202"/>
    </row>
    <row r="27166" spans="2:2">
      <c r="B27166" s="202"/>
    </row>
    <row r="27167" spans="2:2">
      <c r="B27167" s="202"/>
    </row>
    <row r="27168" spans="2:2">
      <c r="B27168" s="202"/>
    </row>
    <row r="27169" spans="2:2">
      <c r="B27169" s="202"/>
    </row>
    <row r="27170" spans="2:2">
      <c r="B27170" s="202"/>
    </row>
    <row r="27171" spans="2:2">
      <c r="B27171" s="202"/>
    </row>
    <row r="27172" spans="2:2">
      <c r="B27172" s="202"/>
    </row>
    <row r="27173" spans="2:2">
      <c r="B27173" s="202"/>
    </row>
    <row r="27174" spans="2:2">
      <c r="B27174" s="202"/>
    </row>
    <row r="27175" spans="2:2">
      <c r="B27175" s="202"/>
    </row>
    <row r="27176" spans="2:2">
      <c r="B27176" s="202"/>
    </row>
    <row r="27177" spans="2:2">
      <c r="B27177" s="202"/>
    </row>
    <row r="27178" spans="2:2">
      <c r="B27178" s="202"/>
    </row>
    <row r="27179" spans="2:2">
      <c r="B27179" s="202"/>
    </row>
    <row r="27180" spans="2:2">
      <c r="B27180" s="202"/>
    </row>
    <row r="27181" spans="2:2">
      <c r="B27181" s="202"/>
    </row>
    <row r="27182" spans="2:2">
      <c r="B27182" s="202"/>
    </row>
    <row r="27183" spans="2:2">
      <c r="B27183" s="202"/>
    </row>
    <row r="27184" spans="2:2">
      <c r="B27184" s="202"/>
    </row>
    <row r="27185" spans="2:2">
      <c r="B27185" s="202"/>
    </row>
    <row r="27186" spans="2:2">
      <c r="B27186" s="202"/>
    </row>
    <row r="27187" spans="2:2">
      <c r="B27187" s="202"/>
    </row>
    <row r="27188" spans="2:2">
      <c r="B27188" s="202"/>
    </row>
    <row r="27189" spans="2:2">
      <c r="B27189" s="202"/>
    </row>
    <row r="27190" spans="2:2">
      <c r="B27190" s="202"/>
    </row>
    <row r="27191" spans="2:2">
      <c r="B27191" s="202"/>
    </row>
    <row r="27192" spans="2:2">
      <c r="B27192" s="202"/>
    </row>
    <row r="27193" spans="2:2">
      <c r="B27193" s="202"/>
    </row>
    <row r="27194" spans="2:2">
      <c r="B27194" s="202"/>
    </row>
    <row r="27195" spans="2:2">
      <c r="B27195" s="202"/>
    </row>
    <row r="27196" spans="2:2">
      <c r="B27196" s="202"/>
    </row>
    <row r="27197" spans="2:2">
      <c r="B27197" s="202"/>
    </row>
    <row r="27198" spans="2:2">
      <c r="B27198" s="202"/>
    </row>
    <row r="27199" spans="2:2">
      <c r="B27199" s="202"/>
    </row>
    <row r="27200" spans="2:2">
      <c r="B27200" s="202"/>
    </row>
    <row r="27201" spans="2:2">
      <c r="B27201" s="202"/>
    </row>
    <row r="27202" spans="2:2">
      <c r="B27202" s="202"/>
    </row>
    <row r="27203" spans="2:2">
      <c r="B27203" s="202"/>
    </row>
    <row r="27204" spans="2:2">
      <c r="B27204" s="202"/>
    </row>
    <row r="27205" spans="2:2">
      <c r="B27205" s="202"/>
    </row>
    <row r="27206" spans="2:2">
      <c r="B27206" s="202"/>
    </row>
    <row r="27207" spans="2:2">
      <c r="B27207" s="202"/>
    </row>
    <row r="27208" spans="2:2">
      <c r="B27208" s="202"/>
    </row>
    <row r="27209" spans="2:2">
      <c r="B27209" s="202"/>
    </row>
    <row r="27210" spans="2:2">
      <c r="B27210" s="202"/>
    </row>
    <row r="27211" spans="2:2">
      <c r="B27211" s="202"/>
    </row>
    <row r="27212" spans="2:2">
      <c r="B27212" s="202"/>
    </row>
    <row r="27213" spans="2:2">
      <c r="B27213" s="202"/>
    </row>
    <row r="27214" spans="2:2">
      <c r="B27214" s="202"/>
    </row>
    <row r="27215" spans="2:2">
      <c r="B27215" s="202"/>
    </row>
    <row r="27216" spans="2:2">
      <c r="B27216" s="202"/>
    </row>
    <row r="27217" spans="2:2">
      <c r="B27217" s="202"/>
    </row>
    <row r="27218" spans="2:2">
      <c r="B27218" s="202"/>
    </row>
    <row r="27219" spans="2:2">
      <c r="B27219" s="202"/>
    </row>
    <row r="27220" spans="2:2">
      <c r="B27220" s="202"/>
    </row>
    <row r="27221" spans="2:2">
      <c r="B27221" s="202"/>
    </row>
    <row r="27222" spans="2:2">
      <c r="B27222" s="202"/>
    </row>
    <row r="27223" spans="2:2">
      <c r="B27223" s="202"/>
    </row>
    <row r="27224" spans="2:2">
      <c r="B27224" s="202"/>
    </row>
    <row r="27225" spans="2:2">
      <c r="B27225" s="202"/>
    </row>
    <row r="27226" spans="2:2">
      <c r="B27226" s="202"/>
    </row>
    <row r="27227" spans="2:2">
      <c r="B27227" s="202"/>
    </row>
    <row r="27228" spans="2:2">
      <c r="B27228" s="202"/>
    </row>
    <row r="27229" spans="2:2">
      <c r="B27229" s="202"/>
    </row>
    <row r="27230" spans="2:2">
      <c r="B27230" s="202"/>
    </row>
    <row r="27231" spans="2:2">
      <c r="B27231" s="202"/>
    </row>
    <row r="27232" spans="2:2">
      <c r="B27232" s="202"/>
    </row>
    <row r="27233" spans="2:2">
      <c r="B27233" s="202"/>
    </row>
    <row r="27234" spans="2:2">
      <c r="B27234" s="202"/>
    </row>
    <row r="27235" spans="2:2">
      <c r="B27235" s="202"/>
    </row>
    <row r="27236" spans="2:2">
      <c r="B27236" s="202"/>
    </row>
    <row r="27237" spans="2:2">
      <c r="B27237" s="202"/>
    </row>
    <row r="27238" spans="2:2">
      <c r="B27238" s="202"/>
    </row>
    <row r="27239" spans="2:2">
      <c r="B27239" s="202"/>
    </row>
    <row r="27240" spans="2:2">
      <c r="B27240" s="202"/>
    </row>
    <row r="27241" spans="2:2">
      <c r="B27241" s="202"/>
    </row>
    <row r="27242" spans="2:2">
      <c r="B27242" s="202"/>
    </row>
    <row r="27243" spans="2:2">
      <c r="B27243" s="202"/>
    </row>
    <row r="27244" spans="2:2">
      <c r="B27244" s="202"/>
    </row>
    <row r="27245" spans="2:2">
      <c r="B27245" s="202"/>
    </row>
    <row r="27246" spans="2:2">
      <c r="B27246" s="202"/>
    </row>
    <row r="27247" spans="2:2">
      <c r="B27247" s="202"/>
    </row>
    <row r="27248" spans="2:2">
      <c r="B27248" s="202"/>
    </row>
    <row r="27249" spans="2:2">
      <c r="B27249" s="202"/>
    </row>
    <row r="27250" spans="2:2">
      <c r="B27250" s="202"/>
    </row>
    <row r="27251" spans="2:2">
      <c r="B27251" s="202"/>
    </row>
    <row r="27252" spans="2:2">
      <c r="B27252" s="202"/>
    </row>
    <row r="27253" spans="2:2">
      <c r="B27253" s="202"/>
    </row>
    <row r="27254" spans="2:2">
      <c r="B27254" s="202"/>
    </row>
    <row r="27255" spans="2:2">
      <c r="B27255" s="202"/>
    </row>
    <row r="27256" spans="2:2">
      <c r="B27256" s="202"/>
    </row>
    <row r="27257" spans="2:2">
      <c r="B27257" s="202"/>
    </row>
    <row r="27258" spans="2:2">
      <c r="B27258" s="202"/>
    </row>
    <row r="27259" spans="2:2">
      <c r="B27259" s="202"/>
    </row>
    <row r="27260" spans="2:2">
      <c r="B27260" s="202"/>
    </row>
    <row r="27261" spans="2:2">
      <c r="B27261" s="202"/>
    </row>
    <row r="27262" spans="2:2">
      <c r="B27262" s="202"/>
    </row>
    <row r="27263" spans="2:2">
      <c r="B27263" s="202"/>
    </row>
    <row r="27264" spans="2:2">
      <c r="B27264" s="202"/>
    </row>
    <row r="27265" spans="2:2">
      <c r="B27265" s="202"/>
    </row>
    <row r="27266" spans="2:2">
      <c r="B27266" s="202"/>
    </row>
    <row r="27267" spans="2:2">
      <c r="B27267" s="202"/>
    </row>
    <row r="27268" spans="2:2">
      <c r="B27268" s="202"/>
    </row>
    <row r="27269" spans="2:2">
      <c r="B27269" s="202"/>
    </row>
    <row r="27270" spans="2:2">
      <c r="B27270" s="202"/>
    </row>
    <row r="27271" spans="2:2">
      <c r="B27271" s="202"/>
    </row>
    <row r="27272" spans="2:2">
      <c r="B27272" s="202"/>
    </row>
    <row r="27273" spans="2:2">
      <c r="B27273" s="202"/>
    </row>
    <row r="27274" spans="2:2">
      <c r="B27274" s="202"/>
    </row>
    <row r="27275" spans="2:2">
      <c r="B27275" s="202"/>
    </row>
    <row r="27276" spans="2:2">
      <c r="B27276" s="202"/>
    </row>
    <row r="27277" spans="2:2">
      <c r="B27277" s="202"/>
    </row>
    <row r="27278" spans="2:2">
      <c r="B27278" s="202"/>
    </row>
    <row r="27279" spans="2:2">
      <c r="B27279" s="202"/>
    </row>
    <row r="27280" spans="2:2">
      <c r="B27280" s="202"/>
    </row>
    <row r="27281" spans="2:2">
      <c r="B27281" s="202"/>
    </row>
    <row r="27282" spans="2:2">
      <c r="B27282" s="202"/>
    </row>
    <row r="27283" spans="2:2">
      <c r="B27283" s="202"/>
    </row>
    <row r="27284" spans="2:2">
      <c r="B27284" s="202"/>
    </row>
    <row r="27285" spans="2:2">
      <c r="B27285" s="202"/>
    </row>
    <row r="27286" spans="2:2">
      <c r="B27286" s="202"/>
    </row>
    <row r="27287" spans="2:2">
      <c r="B27287" s="202"/>
    </row>
    <row r="27288" spans="2:2">
      <c r="B27288" s="202"/>
    </row>
    <row r="27289" spans="2:2">
      <c r="B27289" s="202"/>
    </row>
    <row r="27290" spans="2:2">
      <c r="B27290" s="202"/>
    </row>
    <row r="27291" spans="2:2">
      <c r="B27291" s="202"/>
    </row>
    <row r="27292" spans="2:2">
      <c r="B27292" s="202"/>
    </row>
    <row r="27293" spans="2:2">
      <c r="B27293" s="202"/>
    </row>
    <row r="27294" spans="2:2">
      <c r="B27294" s="202"/>
    </row>
    <row r="27295" spans="2:2">
      <c r="B27295" s="202"/>
    </row>
    <row r="27296" spans="2:2">
      <c r="B27296" s="202"/>
    </row>
    <row r="27297" spans="2:2">
      <c r="B27297" s="202"/>
    </row>
    <row r="27298" spans="2:2">
      <c r="B27298" s="202"/>
    </row>
    <row r="27299" spans="2:2">
      <c r="B27299" s="202"/>
    </row>
    <row r="27300" spans="2:2">
      <c r="B27300" s="202"/>
    </row>
    <row r="27301" spans="2:2">
      <c r="B27301" s="202"/>
    </row>
    <row r="27302" spans="2:2">
      <c r="B27302" s="202"/>
    </row>
    <row r="27303" spans="2:2">
      <c r="B27303" s="202"/>
    </row>
    <row r="27304" spans="2:2">
      <c r="B27304" s="202"/>
    </row>
    <row r="27305" spans="2:2">
      <c r="B27305" s="202"/>
    </row>
    <row r="27306" spans="2:2">
      <c r="B27306" s="202"/>
    </row>
    <row r="27307" spans="2:2">
      <c r="B27307" s="202"/>
    </row>
    <row r="27308" spans="2:2">
      <c r="B27308" s="202"/>
    </row>
    <row r="27309" spans="2:2">
      <c r="B27309" s="202"/>
    </row>
    <row r="27310" spans="2:2">
      <c r="B27310" s="202"/>
    </row>
    <row r="27311" spans="2:2">
      <c r="B27311" s="202"/>
    </row>
    <row r="27312" spans="2:2">
      <c r="B27312" s="202"/>
    </row>
    <row r="27313" spans="2:2">
      <c r="B27313" s="202"/>
    </row>
    <row r="27314" spans="2:2">
      <c r="B27314" s="202"/>
    </row>
    <row r="27315" spans="2:2">
      <c r="B27315" s="202"/>
    </row>
    <row r="27316" spans="2:2">
      <c r="B27316" s="202"/>
    </row>
    <row r="27317" spans="2:2">
      <c r="B27317" s="202"/>
    </row>
    <row r="27318" spans="2:2">
      <c r="B27318" s="202"/>
    </row>
    <row r="27319" spans="2:2">
      <c r="B27319" s="202"/>
    </row>
    <row r="27320" spans="2:2">
      <c r="B27320" s="202"/>
    </row>
    <row r="27321" spans="2:2">
      <c r="B27321" s="202"/>
    </row>
    <row r="27322" spans="2:2">
      <c r="B27322" s="202"/>
    </row>
    <row r="27323" spans="2:2">
      <c r="B27323" s="202"/>
    </row>
    <row r="27324" spans="2:2">
      <c r="B27324" s="202"/>
    </row>
    <row r="27325" spans="2:2">
      <c r="B27325" s="202"/>
    </row>
    <row r="27326" spans="2:2">
      <c r="B27326" s="202"/>
    </row>
    <row r="27327" spans="2:2">
      <c r="B27327" s="202"/>
    </row>
    <row r="27328" spans="2:2">
      <c r="B27328" s="202"/>
    </row>
    <row r="27329" spans="2:2">
      <c r="B27329" s="202"/>
    </row>
    <row r="27330" spans="2:2">
      <c r="B27330" s="202"/>
    </row>
    <row r="27331" spans="2:2">
      <c r="B27331" s="202"/>
    </row>
    <row r="27332" spans="2:2">
      <c r="B27332" s="202"/>
    </row>
    <row r="27333" spans="2:2">
      <c r="B27333" s="202"/>
    </row>
    <row r="27334" spans="2:2">
      <c r="B27334" s="202"/>
    </row>
    <row r="27335" spans="2:2">
      <c r="B27335" s="202"/>
    </row>
    <row r="27336" spans="2:2">
      <c r="B27336" s="202"/>
    </row>
    <row r="27337" spans="2:2">
      <c r="B27337" s="202"/>
    </row>
    <row r="27338" spans="2:2">
      <c r="B27338" s="202"/>
    </row>
    <row r="27339" spans="2:2">
      <c r="B27339" s="202"/>
    </row>
    <row r="27340" spans="2:2">
      <c r="B27340" s="202"/>
    </row>
    <row r="27341" spans="2:2">
      <c r="B27341" s="202"/>
    </row>
    <row r="27342" spans="2:2">
      <c r="B27342" s="202"/>
    </row>
    <row r="27343" spans="2:2">
      <c r="B27343" s="202"/>
    </row>
    <row r="27344" spans="2:2">
      <c r="B27344" s="202"/>
    </row>
    <row r="27345" spans="2:2">
      <c r="B27345" s="202"/>
    </row>
    <row r="27346" spans="2:2">
      <c r="B27346" s="202"/>
    </row>
    <row r="27347" spans="2:2">
      <c r="B27347" s="202"/>
    </row>
    <row r="27348" spans="2:2">
      <c r="B27348" s="202"/>
    </row>
    <row r="27349" spans="2:2">
      <c r="B27349" s="202"/>
    </row>
    <row r="27350" spans="2:2">
      <c r="B27350" s="202"/>
    </row>
    <row r="27351" spans="2:2">
      <c r="B27351" s="202"/>
    </row>
    <row r="27352" spans="2:2">
      <c r="B27352" s="202"/>
    </row>
    <row r="27353" spans="2:2">
      <c r="B27353" s="202"/>
    </row>
    <row r="27354" spans="2:2">
      <c r="B27354" s="202"/>
    </row>
    <row r="27355" spans="2:2">
      <c r="B27355" s="202"/>
    </row>
    <row r="27356" spans="2:2">
      <c r="B27356" s="202"/>
    </row>
    <row r="27357" spans="2:2">
      <c r="B27357" s="202"/>
    </row>
    <row r="27358" spans="2:2">
      <c r="B27358" s="202"/>
    </row>
    <row r="27359" spans="2:2">
      <c r="B27359" s="202"/>
    </row>
    <row r="27360" spans="2:2">
      <c r="B27360" s="202"/>
    </row>
    <row r="27361" spans="2:2">
      <c r="B27361" s="202"/>
    </row>
    <row r="27362" spans="2:2">
      <c r="B27362" s="202"/>
    </row>
    <row r="27363" spans="2:2">
      <c r="B27363" s="202"/>
    </row>
    <row r="27364" spans="2:2">
      <c r="B27364" s="202"/>
    </row>
    <row r="27365" spans="2:2">
      <c r="B27365" s="202"/>
    </row>
    <row r="27366" spans="2:2">
      <c r="B27366" s="202"/>
    </row>
    <row r="27367" spans="2:2">
      <c r="B27367" s="202"/>
    </row>
    <row r="27368" spans="2:2">
      <c r="B27368" s="202"/>
    </row>
    <row r="27369" spans="2:2">
      <c r="B27369" s="202"/>
    </row>
    <row r="27370" spans="2:2">
      <c r="B27370" s="202"/>
    </row>
    <row r="27371" spans="2:2">
      <c r="B27371" s="202"/>
    </row>
    <row r="27372" spans="2:2">
      <c r="B27372" s="202"/>
    </row>
    <row r="27373" spans="2:2">
      <c r="B27373" s="202"/>
    </row>
    <row r="27374" spans="2:2">
      <c r="B27374" s="202"/>
    </row>
    <row r="27375" spans="2:2">
      <c r="B27375" s="202"/>
    </row>
    <row r="27376" spans="2:2">
      <c r="B27376" s="202"/>
    </row>
    <row r="27377" spans="2:2">
      <c r="B27377" s="202"/>
    </row>
    <row r="27378" spans="2:2">
      <c r="B27378" s="202"/>
    </row>
    <row r="27379" spans="2:2">
      <c r="B27379" s="202"/>
    </row>
    <row r="27380" spans="2:2">
      <c r="B27380" s="202"/>
    </row>
    <row r="27381" spans="2:2">
      <c r="B27381" s="202"/>
    </row>
    <row r="27382" spans="2:2">
      <c r="B27382" s="202"/>
    </row>
    <row r="27383" spans="2:2">
      <c r="B27383" s="202"/>
    </row>
    <row r="27384" spans="2:2">
      <c r="B27384" s="202"/>
    </row>
    <row r="27385" spans="2:2">
      <c r="B27385" s="202"/>
    </row>
    <row r="27386" spans="2:2">
      <c r="B27386" s="202"/>
    </row>
    <row r="27387" spans="2:2">
      <c r="B27387" s="202"/>
    </row>
    <row r="27388" spans="2:2">
      <c r="B27388" s="202"/>
    </row>
    <row r="27389" spans="2:2">
      <c r="B27389" s="202"/>
    </row>
    <row r="27390" spans="2:2">
      <c r="B27390" s="202"/>
    </row>
    <row r="27391" spans="2:2">
      <c r="B27391" s="202"/>
    </row>
    <row r="27392" spans="2:2">
      <c r="B27392" s="202"/>
    </row>
    <row r="27393" spans="2:2">
      <c r="B27393" s="202"/>
    </row>
    <row r="27394" spans="2:2">
      <c r="B27394" s="202"/>
    </row>
    <row r="27395" spans="2:2">
      <c r="B27395" s="202"/>
    </row>
    <row r="27396" spans="2:2">
      <c r="B27396" s="202"/>
    </row>
    <row r="27397" spans="2:2">
      <c r="B27397" s="202"/>
    </row>
    <row r="27398" spans="2:2">
      <c r="B27398" s="202"/>
    </row>
    <row r="27399" spans="2:2">
      <c r="B27399" s="202"/>
    </row>
    <row r="27400" spans="2:2">
      <c r="B27400" s="202"/>
    </row>
    <row r="27401" spans="2:2">
      <c r="B27401" s="202"/>
    </row>
    <row r="27402" spans="2:2">
      <c r="B27402" s="202"/>
    </row>
    <row r="27403" spans="2:2">
      <c r="B27403" s="202"/>
    </row>
    <row r="27404" spans="2:2">
      <c r="B27404" s="202"/>
    </row>
    <row r="27405" spans="2:2">
      <c r="B27405" s="202"/>
    </row>
    <row r="27406" spans="2:2">
      <c r="B27406" s="202"/>
    </row>
    <row r="27407" spans="2:2">
      <c r="B27407" s="202"/>
    </row>
    <row r="27408" spans="2:2">
      <c r="B27408" s="202"/>
    </row>
    <row r="27409" spans="2:2">
      <c r="B27409" s="202"/>
    </row>
    <row r="27410" spans="2:2">
      <c r="B27410" s="202"/>
    </row>
    <row r="27411" spans="2:2">
      <c r="B27411" s="202"/>
    </row>
    <row r="27412" spans="2:2">
      <c r="B27412" s="202"/>
    </row>
    <row r="27413" spans="2:2">
      <c r="B27413" s="202"/>
    </row>
    <row r="27414" spans="2:2">
      <c r="B27414" s="202"/>
    </row>
    <row r="27415" spans="2:2">
      <c r="B27415" s="202"/>
    </row>
    <row r="27416" spans="2:2">
      <c r="B27416" s="202"/>
    </row>
    <row r="27417" spans="2:2">
      <c r="B27417" s="202"/>
    </row>
    <row r="27418" spans="2:2">
      <c r="B27418" s="202"/>
    </row>
    <row r="27419" spans="2:2">
      <c r="B27419" s="202"/>
    </row>
    <row r="27420" spans="2:2">
      <c r="B27420" s="202"/>
    </row>
    <row r="27421" spans="2:2">
      <c r="B27421" s="202"/>
    </row>
    <row r="27422" spans="2:2">
      <c r="B27422" s="202"/>
    </row>
    <row r="27423" spans="2:2">
      <c r="B27423" s="202"/>
    </row>
    <row r="27424" spans="2:2">
      <c r="B27424" s="202"/>
    </row>
    <row r="27425" spans="2:2">
      <c r="B27425" s="202"/>
    </row>
    <row r="27426" spans="2:2">
      <c r="B27426" s="202"/>
    </row>
    <row r="27427" spans="2:2">
      <c r="B27427" s="202"/>
    </row>
    <row r="27428" spans="2:2">
      <c r="B27428" s="202"/>
    </row>
    <row r="27429" spans="2:2">
      <c r="B27429" s="202"/>
    </row>
    <row r="27430" spans="2:2">
      <c r="B27430" s="202"/>
    </row>
    <row r="27431" spans="2:2">
      <c r="B27431" s="202"/>
    </row>
    <row r="27432" spans="2:2">
      <c r="B27432" s="202"/>
    </row>
    <row r="27433" spans="2:2">
      <c r="B27433" s="202"/>
    </row>
    <row r="27434" spans="2:2">
      <c r="B27434" s="202"/>
    </row>
    <row r="27435" spans="2:2">
      <c r="B27435" s="202"/>
    </row>
    <row r="27436" spans="2:2">
      <c r="B27436" s="202"/>
    </row>
    <row r="27437" spans="2:2">
      <c r="B27437" s="202"/>
    </row>
    <row r="27438" spans="2:2">
      <c r="B27438" s="202"/>
    </row>
    <row r="27439" spans="2:2">
      <c r="B27439" s="202"/>
    </row>
    <row r="27440" spans="2:2">
      <c r="B27440" s="202"/>
    </row>
    <row r="27441" spans="2:2">
      <c r="B27441" s="202"/>
    </row>
    <row r="27442" spans="2:2">
      <c r="B27442" s="202"/>
    </row>
    <row r="27443" spans="2:2">
      <c r="B27443" s="202"/>
    </row>
    <row r="27444" spans="2:2">
      <c r="B27444" s="202"/>
    </row>
    <row r="27445" spans="2:2">
      <c r="B27445" s="202"/>
    </row>
    <row r="27446" spans="2:2">
      <c r="B27446" s="202"/>
    </row>
    <row r="27447" spans="2:2">
      <c r="B27447" s="202"/>
    </row>
    <row r="27448" spans="2:2">
      <c r="B27448" s="202"/>
    </row>
    <row r="27449" spans="2:2">
      <c r="B27449" s="202"/>
    </row>
    <row r="27450" spans="2:2">
      <c r="B27450" s="202"/>
    </row>
    <row r="27451" spans="2:2">
      <c r="B27451" s="202"/>
    </row>
    <row r="27452" spans="2:2">
      <c r="B27452" s="202"/>
    </row>
    <row r="27453" spans="2:2">
      <c r="B27453" s="202"/>
    </row>
    <row r="27454" spans="2:2">
      <c r="B27454" s="202"/>
    </row>
    <row r="27455" spans="2:2">
      <c r="B27455" s="202"/>
    </row>
    <row r="27456" spans="2:2">
      <c r="B27456" s="202"/>
    </row>
    <row r="27457" spans="2:2">
      <c r="B27457" s="202"/>
    </row>
    <row r="27458" spans="2:2">
      <c r="B27458" s="202"/>
    </row>
    <row r="27459" spans="2:2">
      <c r="B27459" s="202"/>
    </row>
    <row r="27460" spans="2:2">
      <c r="B27460" s="202"/>
    </row>
    <row r="27461" spans="2:2">
      <c r="B27461" s="202"/>
    </row>
    <row r="27462" spans="2:2">
      <c r="B27462" s="202"/>
    </row>
    <row r="27463" spans="2:2">
      <c r="B27463" s="202"/>
    </row>
    <row r="27464" spans="2:2">
      <c r="B27464" s="202"/>
    </row>
    <row r="27465" spans="2:2">
      <c r="B27465" s="202"/>
    </row>
    <row r="27466" spans="2:2">
      <c r="B27466" s="202"/>
    </row>
    <row r="27467" spans="2:2">
      <c r="B27467" s="202"/>
    </row>
    <row r="27468" spans="2:2">
      <c r="B27468" s="202"/>
    </row>
    <row r="27469" spans="2:2">
      <c r="B27469" s="202"/>
    </row>
    <row r="27470" spans="2:2">
      <c r="B27470" s="202"/>
    </row>
    <row r="27471" spans="2:2">
      <c r="B27471" s="202"/>
    </row>
    <row r="27472" spans="2:2">
      <c r="B27472" s="202"/>
    </row>
    <row r="27473" spans="2:2">
      <c r="B27473" s="202"/>
    </row>
    <row r="27474" spans="2:2">
      <c r="B27474" s="202"/>
    </row>
    <row r="27475" spans="2:2">
      <c r="B27475" s="202"/>
    </row>
    <row r="27476" spans="2:2">
      <c r="B27476" s="202"/>
    </row>
    <row r="27477" spans="2:2">
      <c r="B27477" s="202"/>
    </row>
    <row r="27478" spans="2:2">
      <c r="B27478" s="202"/>
    </row>
    <row r="27479" spans="2:2">
      <c r="B27479" s="202"/>
    </row>
    <row r="27480" spans="2:2">
      <c r="B27480" s="202"/>
    </row>
    <row r="27481" spans="2:2">
      <c r="B27481" s="202"/>
    </row>
    <row r="27482" spans="2:2">
      <c r="B27482" s="202"/>
    </row>
    <row r="27483" spans="2:2">
      <c r="B27483" s="202"/>
    </row>
    <row r="27484" spans="2:2">
      <c r="B27484" s="202"/>
    </row>
    <row r="27485" spans="2:2">
      <c r="B27485" s="202"/>
    </row>
    <row r="27486" spans="2:2">
      <c r="B27486" s="202"/>
    </row>
    <row r="27487" spans="2:2">
      <c r="B27487" s="202"/>
    </row>
    <row r="27488" spans="2:2">
      <c r="B27488" s="202"/>
    </row>
    <row r="27489" spans="2:2">
      <c r="B27489" s="202"/>
    </row>
    <row r="27490" spans="2:2">
      <c r="B27490" s="202"/>
    </row>
    <row r="27491" spans="2:2">
      <c r="B27491" s="202"/>
    </row>
    <row r="27492" spans="2:2">
      <c r="B27492" s="202"/>
    </row>
    <row r="27493" spans="2:2">
      <c r="B27493" s="202"/>
    </row>
    <row r="27494" spans="2:2">
      <c r="B27494" s="202"/>
    </row>
    <row r="27495" spans="2:2">
      <c r="B27495" s="202"/>
    </row>
    <row r="27496" spans="2:2">
      <c r="B27496" s="202"/>
    </row>
    <row r="27497" spans="2:2">
      <c r="B27497" s="202"/>
    </row>
    <row r="27498" spans="2:2">
      <c r="B27498" s="202"/>
    </row>
    <row r="27499" spans="2:2">
      <c r="B27499" s="202"/>
    </row>
    <row r="27500" spans="2:2">
      <c r="B27500" s="202"/>
    </row>
    <row r="27501" spans="2:2">
      <c r="B27501" s="202"/>
    </row>
    <row r="27502" spans="2:2">
      <c r="B27502" s="202"/>
    </row>
    <row r="27503" spans="2:2">
      <c r="B27503" s="202"/>
    </row>
    <row r="27504" spans="2:2">
      <c r="B27504" s="202"/>
    </row>
    <row r="27505" spans="2:2">
      <c r="B27505" s="202"/>
    </row>
    <row r="27506" spans="2:2">
      <c r="B27506" s="202"/>
    </row>
    <row r="27507" spans="2:2">
      <c r="B27507" s="202"/>
    </row>
    <row r="27508" spans="2:2">
      <c r="B27508" s="202"/>
    </row>
    <row r="27509" spans="2:2">
      <c r="B27509" s="202"/>
    </row>
    <row r="27510" spans="2:2">
      <c r="B27510" s="202"/>
    </row>
    <row r="27511" spans="2:2">
      <c r="B27511" s="202"/>
    </row>
    <row r="27512" spans="2:2">
      <c r="B27512" s="202"/>
    </row>
    <row r="27513" spans="2:2">
      <c r="B27513" s="202"/>
    </row>
    <row r="27514" spans="2:2">
      <c r="B27514" s="202"/>
    </row>
    <row r="27515" spans="2:2">
      <c r="B27515" s="202"/>
    </row>
    <row r="27516" spans="2:2">
      <c r="B27516" s="202"/>
    </row>
    <row r="27517" spans="2:2">
      <c r="B27517" s="202"/>
    </row>
    <row r="27518" spans="2:2">
      <c r="B27518" s="202"/>
    </row>
    <row r="27519" spans="2:2">
      <c r="B27519" s="202"/>
    </row>
    <row r="27520" spans="2:2">
      <c r="B27520" s="202"/>
    </row>
    <row r="27521" spans="2:2">
      <c r="B27521" s="202"/>
    </row>
    <row r="27522" spans="2:2">
      <c r="B27522" s="202"/>
    </row>
    <row r="27523" spans="2:2">
      <c r="B27523" s="202"/>
    </row>
    <row r="27524" spans="2:2">
      <c r="B27524" s="202"/>
    </row>
    <row r="27525" spans="2:2">
      <c r="B27525" s="202"/>
    </row>
    <row r="27526" spans="2:2">
      <c r="B27526" s="202"/>
    </row>
    <row r="27527" spans="2:2">
      <c r="B27527" s="202"/>
    </row>
    <row r="27528" spans="2:2">
      <c r="B27528" s="202"/>
    </row>
    <row r="27529" spans="2:2">
      <c r="B27529" s="202"/>
    </row>
    <row r="27530" spans="2:2">
      <c r="B27530" s="202"/>
    </row>
    <row r="27531" spans="2:2">
      <c r="B27531" s="202"/>
    </row>
    <row r="27532" spans="2:2">
      <c r="B27532" s="202"/>
    </row>
    <row r="27533" spans="2:2">
      <c r="B27533" s="202"/>
    </row>
    <row r="27534" spans="2:2">
      <c r="B27534" s="202"/>
    </row>
    <row r="27535" spans="2:2">
      <c r="B27535" s="202"/>
    </row>
    <row r="27536" spans="2:2">
      <c r="B27536" s="202"/>
    </row>
    <row r="27537" spans="2:2">
      <c r="B27537" s="202"/>
    </row>
    <row r="27538" spans="2:2">
      <c r="B27538" s="202"/>
    </row>
    <row r="27539" spans="2:2">
      <c r="B27539" s="202"/>
    </row>
    <row r="27540" spans="2:2">
      <c r="B27540" s="202"/>
    </row>
    <row r="27541" spans="2:2">
      <c r="B27541" s="202"/>
    </row>
    <row r="27542" spans="2:2">
      <c r="B27542" s="202"/>
    </row>
    <row r="27543" spans="2:2">
      <c r="B27543" s="202"/>
    </row>
    <row r="27544" spans="2:2">
      <c r="B27544" s="202"/>
    </row>
    <row r="27545" spans="2:2">
      <c r="B27545" s="202"/>
    </row>
    <row r="27546" spans="2:2">
      <c r="B27546" s="202"/>
    </row>
    <row r="27547" spans="2:2">
      <c r="B27547" s="202"/>
    </row>
    <row r="27548" spans="2:2">
      <c r="B27548" s="202"/>
    </row>
    <row r="27549" spans="2:2">
      <c r="B27549" s="202"/>
    </row>
    <row r="27550" spans="2:2">
      <c r="B27550" s="202"/>
    </row>
    <row r="27551" spans="2:2">
      <c r="B27551" s="202"/>
    </row>
    <row r="27552" spans="2:2">
      <c r="B27552" s="202"/>
    </row>
    <row r="27553" spans="2:2">
      <c r="B27553" s="202"/>
    </row>
    <row r="27554" spans="2:2">
      <c r="B27554" s="202"/>
    </row>
    <row r="27555" spans="2:2">
      <c r="B27555" s="202"/>
    </row>
    <row r="27556" spans="2:2">
      <c r="B27556" s="202"/>
    </row>
    <row r="27557" spans="2:2">
      <c r="B27557" s="202"/>
    </row>
    <row r="27558" spans="2:2">
      <c r="B27558" s="202"/>
    </row>
    <row r="27559" spans="2:2">
      <c r="B27559" s="202"/>
    </row>
    <row r="27560" spans="2:2">
      <c r="B27560" s="202"/>
    </row>
    <row r="27561" spans="2:2">
      <c r="B27561" s="202"/>
    </row>
    <row r="27562" spans="2:2">
      <c r="B27562" s="202"/>
    </row>
    <row r="27563" spans="2:2">
      <c r="B27563" s="202"/>
    </row>
    <row r="27564" spans="2:2">
      <c r="B27564" s="202"/>
    </row>
    <row r="27565" spans="2:2">
      <c r="B27565" s="202"/>
    </row>
    <row r="27566" spans="2:2">
      <c r="B27566" s="202"/>
    </row>
    <row r="27567" spans="2:2">
      <c r="B27567" s="202"/>
    </row>
    <row r="27568" spans="2:2">
      <c r="B27568" s="202"/>
    </row>
    <row r="27569" spans="2:2">
      <c r="B27569" s="202"/>
    </row>
    <row r="27570" spans="2:2">
      <c r="B27570" s="202"/>
    </row>
    <row r="27571" spans="2:2">
      <c r="B27571" s="202"/>
    </row>
    <row r="27572" spans="2:2">
      <c r="B27572" s="202"/>
    </row>
    <row r="27573" spans="2:2">
      <c r="B27573" s="202"/>
    </row>
    <row r="27574" spans="2:2">
      <c r="B27574" s="202"/>
    </row>
    <row r="27575" spans="2:2">
      <c r="B27575" s="202"/>
    </row>
    <row r="27576" spans="2:2">
      <c r="B27576" s="202"/>
    </row>
    <row r="27577" spans="2:2">
      <c r="B27577" s="202"/>
    </row>
    <row r="27578" spans="2:2">
      <c r="B27578" s="202"/>
    </row>
    <row r="27579" spans="2:2">
      <c r="B27579" s="202"/>
    </row>
    <row r="27580" spans="2:2">
      <c r="B27580" s="202"/>
    </row>
    <row r="27581" spans="2:2">
      <c r="B27581" s="202"/>
    </row>
    <row r="27582" spans="2:2">
      <c r="B27582" s="202"/>
    </row>
    <row r="27583" spans="2:2">
      <c r="B27583" s="202"/>
    </row>
    <row r="27584" spans="2:2">
      <c r="B27584" s="202"/>
    </row>
    <row r="27585" spans="2:2">
      <c r="B27585" s="202"/>
    </row>
    <row r="27586" spans="2:2">
      <c r="B27586" s="202"/>
    </row>
    <row r="27587" spans="2:2">
      <c r="B27587" s="202"/>
    </row>
    <row r="27588" spans="2:2">
      <c r="B27588" s="202"/>
    </row>
    <row r="27589" spans="2:2">
      <c r="B27589" s="202"/>
    </row>
    <row r="27590" spans="2:2">
      <c r="B27590" s="202"/>
    </row>
    <row r="27591" spans="2:2">
      <c r="B27591" s="202"/>
    </row>
    <row r="27592" spans="2:2">
      <c r="B27592" s="202"/>
    </row>
    <row r="27593" spans="2:2">
      <c r="B27593" s="202"/>
    </row>
    <row r="27594" spans="2:2">
      <c r="B27594" s="202"/>
    </row>
    <row r="27595" spans="2:2">
      <c r="B27595" s="202"/>
    </row>
    <row r="27596" spans="2:2">
      <c r="B27596" s="202"/>
    </row>
    <row r="27597" spans="2:2">
      <c r="B27597" s="202"/>
    </row>
    <row r="27598" spans="2:2">
      <c r="B27598" s="202"/>
    </row>
    <row r="27599" spans="2:2">
      <c r="B27599" s="202"/>
    </row>
    <row r="27600" spans="2:2">
      <c r="B27600" s="202"/>
    </row>
    <row r="27601" spans="2:2">
      <c r="B27601" s="202"/>
    </row>
    <row r="27602" spans="2:2">
      <c r="B27602" s="202"/>
    </row>
    <row r="27603" spans="2:2">
      <c r="B27603" s="202"/>
    </row>
    <row r="27604" spans="2:2">
      <c r="B27604" s="202"/>
    </row>
    <row r="27605" spans="2:2">
      <c r="B27605" s="202"/>
    </row>
    <row r="27606" spans="2:2">
      <c r="B27606" s="202"/>
    </row>
    <row r="27607" spans="2:2">
      <c r="B27607" s="202"/>
    </row>
    <row r="27608" spans="2:2">
      <c r="B27608" s="202"/>
    </row>
    <row r="27609" spans="2:2">
      <c r="B27609" s="202"/>
    </row>
    <row r="27610" spans="2:2">
      <c r="B27610" s="202"/>
    </row>
    <row r="27611" spans="2:2">
      <c r="B27611" s="202"/>
    </row>
    <row r="27612" spans="2:2">
      <c r="B27612" s="202"/>
    </row>
    <row r="27613" spans="2:2">
      <c r="B27613" s="202"/>
    </row>
    <row r="27614" spans="2:2">
      <c r="B27614" s="202"/>
    </row>
    <row r="27615" spans="2:2">
      <c r="B27615" s="202"/>
    </row>
    <row r="27616" spans="2:2">
      <c r="B27616" s="202"/>
    </row>
    <row r="27617" spans="2:2">
      <c r="B27617" s="202"/>
    </row>
    <row r="27618" spans="2:2">
      <c r="B27618" s="202"/>
    </row>
    <row r="27619" spans="2:2">
      <c r="B27619" s="202"/>
    </row>
    <row r="27620" spans="2:2">
      <c r="B27620" s="202"/>
    </row>
    <row r="27621" spans="2:2">
      <c r="B27621" s="202"/>
    </row>
    <row r="27622" spans="2:2">
      <c r="B27622" s="202"/>
    </row>
    <row r="27623" spans="2:2">
      <c r="B27623" s="202"/>
    </row>
    <row r="27624" spans="2:2">
      <c r="B27624" s="202"/>
    </row>
    <row r="27625" spans="2:2">
      <c r="B27625" s="202"/>
    </row>
    <row r="27626" spans="2:2">
      <c r="B27626" s="202"/>
    </row>
    <row r="27627" spans="2:2">
      <c r="B27627" s="202"/>
    </row>
    <row r="27628" spans="2:2">
      <c r="B27628" s="202"/>
    </row>
    <row r="27629" spans="2:2">
      <c r="B27629" s="202"/>
    </row>
    <row r="27630" spans="2:2">
      <c r="B27630" s="202"/>
    </row>
    <row r="27631" spans="2:2">
      <c r="B27631" s="202"/>
    </row>
    <row r="27632" spans="2:2">
      <c r="B27632" s="202"/>
    </row>
    <row r="27633" spans="2:2">
      <c r="B27633" s="202"/>
    </row>
    <row r="27634" spans="2:2">
      <c r="B27634" s="202"/>
    </row>
    <row r="27635" spans="2:2">
      <c r="B27635" s="202"/>
    </row>
    <row r="27636" spans="2:2">
      <c r="B27636" s="202"/>
    </row>
    <row r="27637" spans="2:2">
      <c r="B27637" s="202"/>
    </row>
    <row r="27638" spans="2:2">
      <c r="B27638" s="202"/>
    </row>
    <row r="27639" spans="2:2">
      <c r="B27639" s="202"/>
    </row>
    <row r="27640" spans="2:2">
      <c r="B27640" s="202"/>
    </row>
    <row r="27641" spans="2:2">
      <c r="B27641" s="202"/>
    </row>
    <row r="27642" spans="2:2">
      <c r="B27642" s="202"/>
    </row>
    <row r="27643" spans="2:2">
      <c r="B27643" s="202"/>
    </row>
    <row r="27644" spans="2:2">
      <c r="B27644" s="202"/>
    </row>
    <row r="27645" spans="2:2">
      <c r="B27645" s="202"/>
    </row>
    <row r="27646" spans="2:2">
      <c r="B27646" s="202"/>
    </row>
    <row r="27647" spans="2:2">
      <c r="B27647" s="202"/>
    </row>
    <row r="27648" spans="2:2">
      <c r="B27648" s="202"/>
    </row>
    <row r="27649" spans="2:2">
      <c r="B27649" s="202"/>
    </row>
    <row r="27650" spans="2:2">
      <c r="B27650" s="202"/>
    </row>
    <row r="27651" spans="2:2">
      <c r="B27651" s="202"/>
    </row>
    <row r="27652" spans="2:2">
      <c r="B27652" s="202"/>
    </row>
    <row r="27653" spans="2:2">
      <c r="B27653" s="202"/>
    </row>
    <row r="27654" spans="2:2">
      <c r="B27654" s="202"/>
    </row>
    <row r="27655" spans="2:2">
      <c r="B27655" s="202"/>
    </row>
    <row r="27656" spans="2:2">
      <c r="B27656" s="202"/>
    </row>
    <row r="27657" spans="2:2">
      <c r="B27657" s="202"/>
    </row>
    <row r="27658" spans="2:2">
      <c r="B27658" s="202"/>
    </row>
    <row r="27659" spans="2:2">
      <c r="B27659" s="202"/>
    </row>
    <row r="27660" spans="2:2">
      <c r="B27660" s="202"/>
    </row>
    <row r="27661" spans="2:2">
      <c r="B27661" s="202"/>
    </row>
    <row r="27662" spans="2:2">
      <c r="B27662" s="202"/>
    </row>
    <row r="27663" spans="2:2">
      <c r="B27663" s="202"/>
    </row>
    <row r="27664" spans="2:2">
      <c r="B27664" s="202"/>
    </row>
    <row r="27665" spans="2:2">
      <c r="B27665" s="202"/>
    </row>
    <row r="27666" spans="2:2">
      <c r="B27666" s="202"/>
    </row>
    <row r="27667" spans="2:2">
      <c r="B27667" s="202"/>
    </row>
    <row r="27668" spans="2:2">
      <c r="B27668" s="202"/>
    </row>
    <row r="27669" spans="2:2">
      <c r="B27669" s="202"/>
    </row>
    <row r="27670" spans="2:2">
      <c r="B27670" s="202"/>
    </row>
    <row r="27671" spans="2:2">
      <c r="B27671" s="202"/>
    </row>
    <row r="27672" spans="2:2">
      <c r="B27672" s="202"/>
    </row>
    <row r="27673" spans="2:2">
      <c r="B27673" s="202"/>
    </row>
    <row r="27674" spans="2:2">
      <c r="B27674" s="202"/>
    </row>
    <row r="27675" spans="2:2">
      <c r="B27675" s="202"/>
    </row>
    <row r="27676" spans="2:2">
      <c r="B27676" s="202"/>
    </row>
    <row r="27677" spans="2:2">
      <c r="B27677" s="202"/>
    </row>
    <row r="27678" spans="2:2">
      <c r="B27678" s="202"/>
    </row>
    <row r="27679" spans="2:2">
      <c r="B27679" s="202"/>
    </row>
    <row r="27680" spans="2:2">
      <c r="B27680" s="202"/>
    </row>
    <row r="27681" spans="2:2">
      <c r="B27681" s="202"/>
    </row>
    <row r="27682" spans="2:2">
      <c r="B27682" s="202"/>
    </row>
    <row r="27683" spans="2:2">
      <c r="B27683" s="202"/>
    </row>
    <row r="27684" spans="2:2">
      <c r="B27684" s="202"/>
    </row>
    <row r="27685" spans="2:2">
      <c r="B27685" s="202"/>
    </row>
    <row r="27686" spans="2:2">
      <c r="B27686" s="202"/>
    </row>
    <row r="27687" spans="2:2">
      <c r="B27687" s="202"/>
    </row>
    <row r="27688" spans="2:2">
      <c r="B27688" s="202"/>
    </row>
    <row r="27689" spans="2:2">
      <c r="B27689" s="202"/>
    </row>
    <row r="27690" spans="2:2">
      <c r="B27690" s="202"/>
    </row>
    <row r="27691" spans="2:2">
      <c r="B27691" s="202"/>
    </row>
    <row r="27692" spans="2:2">
      <c r="B27692" s="202"/>
    </row>
    <row r="27693" spans="2:2">
      <c r="B27693" s="202"/>
    </row>
    <row r="27694" spans="2:2">
      <c r="B27694" s="202"/>
    </row>
    <row r="27695" spans="2:2">
      <c r="B27695" s="202"/>
    </row>
    <row r="27696" spans="2:2">
      <c r="B27696" s="202"/>
    </row>
    <row r="27697" spans="2:2">
      <c r="B27697" s="202"/>
    </row>
    <row r="27698" spans="2:2">
      <c r="B27698" s="202"/>
    </row>
    <row r="27699" spans="2:2">
      <c r="B27699" s="202"/>
    </row>
    <row r="27700" spans="2:2">
      <c r="B27700" s="202"/>
    </row>
    <row r="27701" spans="2:2">
      <c r="B27701" s="202"/>
    </row>
    <row r="27702" spans="2:2">
      <c r="B27702" s="202"/>
    </row>
    <row r="27703" spans="2:2">
      <c r="B27703" s="202"/>
    </row>
    <row r="27704" spans="2:2">
      <c r="B27704" s="202"/>
    </row>
    <row r="27705" spans="2:2">
      <c r="B27705" s="202"/>
    </row>
    <row r="27706" spans="2:2">
      <c r="B27706" s="202"/>
    </row>
    <row r="27707" spans="2:2">
      <c r="B27707" s="202"/>
    </row>
    <row r="27708" spans="2:2">
      <c r="B27708" s="202"/>
    </row>
    <row r="27709" spans="2:2">
      <c r="B27709" s="202"/>
    </row>
    <row r="27710" spans="2:2">
      <c r="B27710" s="202"/>
    </row>
    <row r="27711" spans="2:2">
      <c r="B27711" s="202"/>
    </row>
    <row r="27712" spans="2:2">
      <c r="B27712" s="202"/>
    </row>
    <row r="27713" spans="2:2">
      <c r="B27713" s="202"/>
    </row>
    <row r="27714" spans="2:2">
      <c r="B27714" s="202"/>
    </row>
    <row r="27715" spans="2:2">
      <c r="B27715" s="202"/>
    </row>
    <row r="27716" spans="2:2">
      <c r="B27716" s="202"/>
    </row>
    <row r="27717" spans="2:2">
      <c r="B27717" s="202"/>
    </row>
    <row r="27718" spans="2:2">
      <c r="B27718" s="202"/>
    </row>
    <row r="27719" spans="2:2">
      <c r="B27719" s="202"/>
    </row>
    <row r="27720" spans="2:2">
      <c r="B27720" s="202"/>
    </row>
    <row r="27721" spans="2:2">
      <c r="B27721" s="202"/>
    </row>
    <row r="27722" spans="2:2">
      <c r="B27722" s="202"/>
    </row>
    <row r="27723" spans="2:2">
      <c r="B27723" s="202"/>
    </row>
    <row r="27724" spans="2:2">
      <c r="B27724" s="202"/>
    </row>
    <row r="27725" spans="2:2">
      <c r="B27725" s="202"/>
    </row>
    <row r="27726" spans="2:2">
      <c r="B27726" s="202"/>
    </row>
    <row r="27727" spans="2:2">
      <c r="B27727" s="202"/>
    </row>
    <row r="27728" spans="2:2">
      <c r="B27728" s="202"/>
    </row>
    <row r="27729" spans="2:2">
      <c r="B27729" s="202"/>
    </row>
    <row r="27730" spans="2:2">
      <c r="B27730" s="202"/>
    </row>
    <row r="27731" spans="2:2">
      <c r="B27731" s="202"/>
    </row>
    <row r="27732" spans="2:2">
      <c r="B27732" s="202"/>
    </row>
    <row r="27733" spans="2:2">
      <c r="B27733" s="202"/>
    </row>
    <row r="27734" spans="2:2">
      <c r="B27734" s="202"/>
    </row>
    <row r="27735" spans="2:2">
      <c r="B27735" s="202"/>
    </row>
    <row r="27736" spans="2:2">
      <c r="B27736" s="202"/>
    </row>
    <row r="27737" spans="2:2">
      <c r="B27737" s="202"/>
    </row>
    <row r="27738" spans="2:2">
      <c r="B27738" s="202"/>
    </row>
    <row r="27739" spans="2:2">
      <c r="B27739" s="202"/>
    </row>
    <row r="27740" spans="2:2">
      <c r="B27740" s="202"/>
    </row>
    <row r="27741" spans="2:2">
      <c r="B27741" s="202"/>
    </row>
    <row r="27742" spans="2:2">
      <c r="B27742" s="202"/>
    </row>
    <row r="27743" spans="2:2">
      <c r="B27743" s="202"/>
    </row>
    <row r="27744" spans="2:2">
      <c r="B27744" s="202"/>
    </row>
    <row r="27745" spans="2:2">
      <c r="B27745" s="202"/>
    </row>
    <row r="27746" spans="2:2">
      <c r="B27746" s="202"/>
    </row>
    <row r="27747" spans="2:2">
      <c r="B27747" s="202"/>
    </row>
    <row r="27748" spans="2:2">
      <c r="B27748" s="202"/>
    </row>
    <row r="27749" spans="2:2">
      <c r="B27749" s="202"/>
    </row>
    <row r="27750" spans="2:2">
      <c r="B27750" s="202"/>
    </row>
    <row r="27751" spans="2:2">
      <c r="B27751" s="202"/>
    </row>
    <row r="27752" spans="2:2">
      <c r="B27752" s="202"/>
    </row>
    <row r="27753" spans="2:2">
      <c r="B27753" s="202"/>
    </row>
    <row r="27754" spans="2:2">
      <c r="B27754" s="202"/>
    </row>
    <row r="27755" spans="2:2">
      <c r="B27755" s="202"/>
    </row>
    <row r="27756" spans="2:2">
      <c r="B27756" s="202"/>
    </row>
    <row r="27757" spans="2:2">
      <c r="B27757" s="202"/>
    </row>
    <row r="27758" spans="2:2">
      <c r="B27758" s="202"/>
    </row>
    <row r="27759" spans="2:2">
      <c r="B27759" s="202"/>
    </row>
    <row r="27760" spans="2:2">
      <c r="B27760" s="202"/>
    </row>
    <row r="27761" spans="2:2">
      <c r="B27761" s="202"/>
    </row>
    <row r="27762" spans="2:2">
      <c r="B27762" s="202"/>
    </row>
    <row r="27763" spans="2:2">
      <c r="B27763" s="202"/>
    </row>
    <row r="27764" spans="2:2">
      <c r="B27764" s="202"/>
    </row>
    <row r="27765" spans="2:2">
      <c r="B27765" s="202"/>
    </row>
    <row r="27766" spans="2:2">
      <c r="B27766" s="202"/>
    </row>
    <row r="27767" spans="2:2">
      <c r="B27767" s="202"/>
    </row>
    <row r="27768" spans="2:2">
      <c r="B27768" s="202"/>
    </row>
    <row r="27769" spans="2:2">
      <c r="B27769" s="202"/>
    </row>
    <row r="27770" spans="2:2">
      <c r="B27770" s="202"/>
    </row>
    <row r="27771" spans="2:2">
      <c r="B27771" s="202"/>
    </row>
    <row r="27772" spans="2:2">
      <c r="B27772" s="202"/>
    </row>
    <row r="27773" spans="2:2">
      <c r="B27773" s="202"/>
    </row>
    <row r="27774" spans="2:2">
      <c r="B27774" s="202"/>
    </row>
    <row r="27775" spans="2:2">
      <c r="B27775" s="202"/>
    </row>
    <row r="27776" spans="2:2">
      <c r="B27776" s="202"/>
    </row>
    <row r="27777" spans="2:2">
      <c r="B27777" s="202"/>
    </row>
    <row r="27778" spans="2:2">
      <c r="B27778" s="202"/>
    </row>
    <row r="27779" spans="2:2">
      <c r="B27779" s="202"/>
    </row>
    <row r="27780" spans="2:2">
      <c r="B27780" s="202"/>
    </row>
    <row r="27781" spans="2:2">
      <c r="B27781" s="202"/>
    </row>
    <row r="27782" spans="2:2">
      <c r="B27782" s="202"/>
    </row>
    <row r="27783" spans="2:2">
      <c r="B27783" s="202"/>
    </row>
    <row r="27784" spans="2:2">
      <c r="B27784" s="202"/>
    </row>
    <row r="27785" spans="2:2">
      <c r="B27785" s="202"/>
    </row>
    <row r="27786" spans="2:2">
      <c r="B27786" s="202"/>
    </row>
    <row r="27787" spans="2:2">
      <c r="B27787" s="202"/>
    </row>
    <row r="27788" spans="2:2">
      <c r="B27788" s="202"/>
    </row>
    <row r="27789" spans="2:2">
      <c r="B27789" s="202"/>
    </row>
    <row r="27790" spans="2:2">
      <c r="B27790" s="202"/>
    </row>
    <row r="27791" spans="2:2">
      <c r="B27791" s="202"/>
    </row>
    <row r="27792" spans="2:2">
      <c r="B27792" s="202"/>
    </row>
    <row r="27793" spans="2:2">
      <c r="B27793" s="202"/>
    </row>
    <row r="27794" spans="2:2">
      <c r="B27794" s="202"/>
    </row>
    <row r="27795" spans="2:2">
      <c r="B27795" s="202"/>
    </row>
    <row r="27796" spans="2:2">
      <c r="B27796" s="202"/>
    </row>
    <row r="27797" spans="2:2">
      <c r="B27797" s="202"/>
    </row>
    <row r="27798" spans="2:2">
      <c r="B27798" s="202"/>
    </row>
    <row r="27799" spans="2:2">
      <c r="B27799" s="202"/>
    </row>
    <row r="27800" spans="2:2">
      <c r="B27800" s="202"/>
    </row>
    <row r="27801" spans="2:2">
      <c r="B27801" s="202"/>
    </row>
    <row r="27802" spans="2:2">
      <c r="B27802" s="202"/>
    </row>
    <row r="27803" spans="2:2">
      <c r="B27803" s="202"/>
    </row>
    <row r="27804" spans="2:2">
      <c r="B27804" s="202"/>
    </row>
    <row r="27805" spans="2:2">
      <c r="B27805" s="202"/>
    </row>
    <row r="27806" spans="2:2">
      <c r="B27806" s="202"/>
    </row>
    <row r="27807" spans="2:2">
      <c r="B27807" s="202"/>
    </row>
    <row r="27808" spans="2:2">
      <c r="B27808" s="202"/>
    </row>
    <row r="27809" spans="2:2">
      <c r="B27809" s="202"/>
    </row>
    <row r="27810" spans="2:2">
      <c r="B27810" s="202"/>
    </row>
    <row r="27811" spans="2:2">
      <c r="B27811" s="202"/>
    </row>
    <row r="27812" spans="2:2">
      <c r="B27812" s="202"/>
    </row>
    <row r="27813" spans="2:2">
      <c r="B27813" s="202"/>
    </row>
    <row r="27814" spans="2:2">
      <c r="B27814" s="202"/>
    </row>
    <row r="27815" spans="2:2">
      <c r="B27815" s="202"/>
    </row>
    <row r="27816" spans="2:2">
      <c r="B27816" s="202"/>
    </row>
    <row r="27817" spans="2:2">
      <c r="B27817" s="202"/>
    </row>
    <row r="27818" spans="2:2">
      <c r="B27818" s="202"/>
    </row>
    <row r="27819" spans="2:2">
      <c r="B27819" s="202"/>
    </row>
    <row r="27820" spans="2:2">
      <c r="B27820" s="202"/>
    </row>
    <row r="27821" spans="2:2">
      <c r="B27821" s="202"/>
    </row>
    <row r="27822" spans="2:2">
      <c r="B27822" s="202"/>
    </row>
    <row r="27823" spans="2:2">
      <c r="B27823" s="202"/>
    </row>
    <row r="27824" spans="2:2">
      <c r="B27824" s="202"/>
    </row>
    <row r="27825" spans="2:2">
      <c r="B27825" s="202"/>
    </row>
    <row r="27826" spans="2:2">
      <c r="B27826" s="202"/>
    </row>
    <row r="27827" spans="2:2">
      <c r="B27827" s="202"/>
    </row>
    <row r="27828" spans="2:2">
      <c r="B27828" s="202"/>
    </row>
    <row r="27829" spans="2:2">
      <c r="B27829" s="202"/>
    </row>
    <row r="27830" spans="2:2">
      <c r="B27830" s="202"/>
    </row>
    <row r="27831" spans="2:2">
      <c r="B27831" s="202"/>
    </row>
    <row r="27832" spans="2:2">
      <c r="B27832" s="202"/>
    </row>
    <row r="27833" spans="2:2">
      <c r="B27833" s="202"/>
    </row>
    <row r="27834" spans="2:2">
      <c r="B27834" s="202"/>
    </row>
    <row r="27835" spans="2:2">
      <c r="B27835" s="202"/>
    </row>
    <row r="27836" spans="2:2">
      <c r="B27836" s="202"/>
    </row>
    <row r="27837" spans="2:2">
      <c r="B27837" s="202"/>
    </row>
    <row r="27838" spans="2:2">
      <c r="B27838" s="202"/>
    </row>
    <row r="27839" spans="2:2">
      <c r="B27839" s="202"/>
    </row>
    <row r="27840" spans="2:2">
      <c r="B27840" s="202"/>
    </row>
    <row r="27841" spans="2:2">
      <c r="B27841" s="202"/>
    </row>
    <row r="27842" spans="2:2">
      <c r="B27842" s="202"/>
    </row>
    <row r="27843" spans="2:2">
      <c r="B27843" s="202"/>
    </row>
    <row r="27844" spans="2:2">
      <c r="B27844" s="202"/>
    </row>
    <row r="27845" spans="2:2">
      <c r="B27845" s="202"/>
    </row>
    <row r="27846" spans="2:2">
      <c r="B27846" s="202"/>
    </row>
    <row r="27847" spans="2:2">
      <c r="B27847" s="202"/>
    </row>
    <row r="27848" spans="2:2">
      <c r="B27848" s="202"/>
    </row>
    <row r="27849" spans="2:2">
      <c r="B27849" s="202"/>
    </row>
    <row r="27850" spans="2:2">
      <c r="B27850" s="202"/>
    </row>
    <row r="27851" spans="2:2">
      <c r="B27851" s="202"/>
    </row>
    <row r="27852" spans="2:2">
      <c r="B27852" s="202"/>
    </row>
    <row r="27853" spans="2:2">
      <c r="B27853" s="202"/>
    </row>
    <row r="27854" spans="2:2">
      <c r="B27854" s="202"/>
    </row>
    <row r="27855" spans="2:2">
      <c r="B27855" s="202"/>
    </row>
    <row r="27856" spans="2:2">
      <c r="B27856" s="202"/>
    </row>
    <row r="27857" spans="2:2">
      <c r="B27857" s="202"/>
    </row>
    <row r="27858" spans="2:2">
      <c r="B27858" s="202"/>
    </row>
    <row r="27859" spans="2:2">
      <c r="B27859" s="202"/>
    </row>
    <row r="27860" spans="2:2">
      <c r="B27860" s="202"/>
    </row>
    <row r="27861" spans="2:2">
      <c r="B27861" s="202"/>
    </row>
    <row r="27862" spans="2:2">
      <c r="B27862" s="202"/>
    </row>
    <row r="27863" spans="2:2">
      <c r="B27863" s="202"/>
    </row>
    <row r="27864" spans="2:2">
      <c r="B27864" s="202"/>
    </row>
    <row r="27865" spans="2:2">
      <c r="B27865" s="202"/>
    </row>
    <row r="27866" spans="2:2">
      <c r="B27866" s="202"/>
    </row>
    <row r="27867" spans="2:2">
      <c r="B27867" s="202"/>
    </row>
    <row r="27868" spans="2:2">
      <c r="B27868" s="202"/>
    </row>
    <row r="27869" spans="2:2">
      <c r="B27869" s="202"/>
    </row>
    <row r="27870" spans="2:2">
      <c r="B27870" s="202"/>
    </row>
    <row r="27871" spans="2:2">
      <c r="B27871" s="202"/>
    </row>
    <row r="27872" spans="2:2">
      <c r="B27872" s="202"/>
    </row>
    <row r="27873" spans="2:2">
      <c r="B27873" s="202"/>
    </row>
    <row r="27874" spans="2:2">
      <c r="B27874" s="202"/>
    </row>
    <row r="27875" spans="2:2">
      <c r="B27875" s="202"/>
    </row>
    <row r="27876" spans="2:2">
      <c r="B27876" s="202"/>
    </row>
    <row r="27877" spans="2:2">
      <c r="B27877" s="202"/>
    </row>
    <row r="27878" spans="2:2">
      <c r="B27878" s="202"/>
    </row>
    <row r="27879" spans="2:2">
      <c r="B27879" s="202"/>
    </row>
    <row r="27880" spans="2:2">
      <c r="B27880" s="202"/>
    </row>
    <row r="27881" spans="2:2">
      <c r="B27881" s="202"/>
    </row>
    <row r="27882" spans="2:2">
      <c r="B27882" s="202"/>
    </row>
    <row r="27883" spans="2:2">
      <c r="B27883" s="202"/>
    </row>
    <row r="27884" spans="2:2">
      <c r="B27884" s="202"/>
    </row>
    <row r="27885" spans="2:2">
      <c r="B27885" s="202"/>
    </row>
    <row r="27886" spans="2:2">
      <c r="B27886" s="202"/>
    </row>
    <row r="27887" spans="2:2">
      <c r="B27887" s="202"/>
    </row>
    <row r="27888" spans="2:2">
      <c r="B27888" s="202"/>
    </row>
    <row r="27889" spans="2:2">
      <c r="B27889" s="202"/>
    </row>
    <row r="27890" spans="2:2">
      <c r="B27890" s="202"/>
    </row>
    <row r="27891" spans="2:2">
      <c r="B27891" s="202"/>
    </row>
    <row r="27892" spans="2:2">
      <c r="B27892" s="202"/>
    </row>
    <row r="27893" spans="2:2">
      <c r="B27893" s="202"/>
    </row>
    <row r="27894" spans="2:2">
      <c r="B27894" s="202"/>
    </row>
    <row r="27895" spans="2:2">
      <c r="B27895" s="202"/>
    </row>
    <row r="27896" spans="2:2">
      <c r="B27896" s="202"/>
    </row>
    <row r="27897" spans="2:2">
      <c r="B27897" s="202"/>
    </row>
    <row r="27898" spans="2:2">
      <c r="B27898" s="202"/>
    </row>
    <row r="27899" spans="2:2">
      <c r="B27899" s="202"/>
    </row>
    <row r="27900" spans="2:2">
      <c r="B27900" s="202"/>
    </row>
    <row r="27901" spans="2:2">
      <c r="B27901" s="202"/>
    </row>
    <row r="27902" spans="2:2">
      <c r="B27902" s="202"/>
    </row>
    <row r="27903" spans="2:2">
      <c r="B27903" s="202"/>
    </row>
    <row r="27904" spans="2:2">
      <c r="B27904" s="202"/>
    </row>
    <row r="27905" spans="2:2">
      <c r="B27905" s="202"/>
    </row>
    <row r="27906" spans="2:2">
      <c r="B27906" s="202"/>
    </row>
    <row r="27907" spans="2:2">
      <c r="B27907" s="202"/>
    </row>
    <row r="27908" spans="2:2">
      <c r="B27908" s="202"/>
    </row>
    <row r="27909" spans="2:2">
      <c r="B27909" s="202"/>
    </row>
    <row r="27910" spans="2:2">
      <c r="B27910" s="202"/>
    </row>
    <row r="27911" spans="2:2">
      <c r="B27911" s="202"/>
    </row>
    <row r="27912" spans="2:2">
      <c r="B27912" s="202"/>
    </row>
    <row r="27913" spans="2:2">
      <c r="B27913" s="202"/>
    </row>
    <row r="27914" spans="2:2">
      <c r="B27914" s="202"/>
    </row>
    <row r="27915" spans="2:2">
      <c r="B27915" s="202"/>
    </row>
    <row r="27916" spans="2:2">
      <c r="B27916" s="202"/>
    </row>
    <row r="27917" spans="2:2">
      <c r="B27917" s="202"/>
    </row>
    <row r="27918" spans="2:2">
      <c r="B27918" s="202"/>
    </row>
    <row r="27919" spans="2:2">
      <c r="B27919" s="202"/>
    </row>
    <row r="27920" spans="2:2">
      <c r="B27920" s="202"/>
    </row>
    <row r="27921" spans="2:2">
      <c r="B27921" s="202"/>
    </row>
    <row r="27922" spans="2:2">
      <c r="B27922" s="202"/>
    </row>
    <row r="27923" spans="2:2">
      <c r="B27923" s="202"/>
    </row>
    <row r="27924" spans="2:2">
      <c r="B27924" s="202"/>
    </row>
    <row r="27925" spans="2:2">
      <c r="B27925" s="202"/>
    </row>
    <row r="27926" spans="2:2">
      <c r="B27926" s="202"/>
    </row>
    <row r="27927" spans="2:2">
      <c r="B27927" s="202"/>
    </row>
    <row r="27928" spans="2:2">
      <c r="B27928" s="202"/>
    </row>
    <row r="27929" spans="2:2">
      <c r="B27929" s="202"/>
    </row>
    <row r="27930" spans="2:2">
      <c r="B27930" s="202"/>
    </row>
    <row r="27931" spans="2:2">
      <c r="B27931" s="202"/>
    </row>
    <row r="27932" spans="2:2">
      <c r="B27932" s="202"/>
    </row>
    <row r="27933" spans="2:2">
      <c r="B27933" s="202"/>
    </row>
    <row r="27934" spans="2:2">
      <c r="B27934" s="202"/>
    </row>
    <row r="27935" spans="2:2">
      <c r="B27935" s="202"/>
    </row>
    <row r="27936" spans="2:2">
      <c r="B27936" s="202"/>
    </row>
    <row r="27937" spans="2:2">
      <c r="B27937" s="202"/>
    </row>
    <row r="27938" spans="2:2">
      <c r="B27938" s="202"/>
    </row>
    <row r="27939" spans="2:2">
      <c r="B27939" s="202"/>
    </row>
    <row r="27940" spans="2:2">
      <c r="B27940" s="202"/>
    </row>
    <row r="27941" spans="2:2">
      <c r="B27941" s="202"/>
    </row>
    <row r="27942" spans="2:2">
      <c r="B27942" s="202"/>
    </row>
    <row r="27943" spans="2:2">
      <c r="B27943" s="202"/>
    </row>
    <row r="27944" spans="2:2">
      <c r="B27944" s="202"/>
    </row>
    <row r="27945" spans="2:2">
      <c r="B27945" s="202"/>
    </row>
    <row r="27946" spans="2:2">
      <c r="B27946" s="202"/>
    </row>
    <row r="27947" spans="2:2">
      <c r="B27947" s="202"/>
    </row>
    <row r="27948" spans="2:2">
      <c r="B27948" s="202"/>
    </row>
    <row r="27949" spans="2:2">
      <c r="B27949" s="202"/>
    </row>
    <row r="27950" spans="2:2">
      <c r="B27950" s="202"/>
    </row>
    <row r="27951" spans="2:2">
      <c r="B27951" s="202"/>
    </row>
    <row r="27952" spans="2:2">
      <c r="B27952" s="202"/>
    </row>
    <row r="27953" spans="2:2">
      <c r="B27953" s="202"/>
    </row>
    <row r="27954" spans="2:2">
      <c r="B27954" s="202"/>
    </row>
    <row r="27955" spans="2:2">
      <c r="B27955" s="202"/>
    </row>
    <row r="27956" spans="2:2">
      <c r="B27956" s="202"/>
    </row>
    <row r="27957" spans="2:2">
      <c r="B27957" s="202"/>
    </row>
    <row r="27958" spans="2:2">
      <c r="B27958" s="202"/>
    </row>
    <row r="27959" spans="2:2">
      <c r="B27959" s="202"/>
    </row>
    <row r="27960" spans="2:2">
      <c r="B27960" s="202"/>
    </row>
    <row r="27961" spans="2:2">
      <c r="B27961" s="202"/>
    </row>
    <row r="27962" spans="2:2">
      <c r="B27962" s="202"/>
    </row>
    <row r="27963" spans="2:2">
      <c r="B27963" s="202"/>
    </row>
    <row r="27964" spans="2:2">
      <c r="B27964" s="202"/>
    </row>
    <row r="27965" spans="2:2">
      <c r="B27965" s="202"/>
    </row>
    <row r="27966" spans="2:2">
      <c r="B27966" s="202"/>
    </row>
    <row r="27967" spans="2:2">
      <c r="B27967" s="202"/>
    </row>
    <row r="27968" spans="2:2">
      <c r="B27968" s="202"/>
    </row>
    <row r="27969" spans="2:2">
      <c r="B27969" s="202"/>
    </row>
    <row r="27970" spans="2:2">
      <c r="B27970" s="202"/>
    </row>
    <row r="27971" spans="2:2">
      <c r="B27971" s="202"/>
    </row>
    <row r="27972" spans="2:2">
      <c r="B27972" s="202"/>
    </row>
    <row r="27973" spans="2:2">
      <c r="B27973" s="202"/>
    </row>
    <row r="27974" spans="2:2">
      <c r="B27974" s="202"/>
    </row>
    <row r="27975" spans="2:2">
      <c r="B27975" s="202"/>
    </row>
    <row r="27976" spans="2:2">
      <c r="B27976" s="202"/>
    </row>
    <row r="27977" spans="2:2">
      <c r="B27977" s="202"/>
    </row>
    <row r="27978" spans="2:2">
      <c r="B27978" s="202"/>
    </row>
    <row r="27979" spans="2:2">
      <c r="B27979" s="202"/>
    </row>
    <row r="27980" spans="2:2">
      <c r="B27980" s="202"/>
    </row>
    <row r="27981" spans="2:2">
      <c r="B27981" s="202"/>
    </row>
    <row r="27982" spans="2:2">
      <c r="B27982" s="202"/>
    </row>
    <row r="27983" spans="2:2">
      <c r="B27983" s="202"/>
    </row>
    <row r="27984" spans="2:2">
      <c r="B27984" s="202"/>
    </row>
    <row r="27985" spans="2:2">
      <c r="B27985" s="202"/>
    </row>
    <row r="27986" spans="2:2">
      <c r="B27986" s="202"/>
    </row>
    <row r="27987" spans="2:2">
      <c r="B27987" s="202"/>
    </row>
    <row r="27988" spans="2:2">
      <c r="B27988" s="202"/>
    </row>
    <row r="27989" spans="2:2">
      <c r="B27989" s="202"/>
    </row>
    <row r="27990" spans="2:2">
      <c r="B27990" s="202"/>
    </row>
    <row r="27991" spans="2:2">
      <c r="B27991" s="202"/>
    </row>
    <row r="27992" spans="2:2">
      <c r="B27992" s="202"/>
    </row>
    <row r="27993" spans="2:2">
      <c r="B27993" s="202"/>
    </row>
    <row r="27994" spans="2:2">
      <c r="B27994" s="202"/>
    </row>
    <row r="27995" spans="2:2">
      <c r="B27995" s="202"/>
    </row>
    <row r="27996" spans="2:2">
      <c r="B27996" s="202"/>
    </row>
    <row r="27997" spans="2:2">
      <c r="B27997" s="202"/>
    </row>
    <row r="27998" spans="2:2">
      <c r="B27998" s="202"/>
    </row>
    <row r="27999" spans="2:2">
      <c r="B27999" s="202"/>
    </row>
    <row r="28000" spans="2:2">
      <c r="B28000" s="202"/>
    </row>
    <row r="28001" spans="2:2">
      <c r="B28001" s="202"/>
    </row>
    <row r="28002" spans="2:2">
      <c r="B28002" s="202"/>
    </row>
    <row r="28003" spans="2:2">
      <c r="B28003" s="202"/>
    </row>
    <row r="28004" spans="2:2">
      <c r="B28004" s="202"/>
    </row>
    <row r="28005" spans="2:2">
      <c r="B28005" s="202"/>
    </row>
    <row r="28006" spans="2:2">
      <c r="B28006" s="202"/>
    </row>
    <row r="28007" spans="2:2">
      <c r="B28007" s="202"/>
    </row>
    <row r="28008" spans="2:2">
      <c r="B28008" s="202"/>
    </row>
    <row r="28009" spans="2:2">
      <c r="B28009" s="202"/>
    </row>
    <row r="28010" spans="2:2">
      <c r="B28010" s="202"/>
    </row>
    <row r="28011" spans="2:2">
      <c r="B28011" s="202"/>
    </row>
    <row r="28012" spans="2:2">
      <c r="B28012" s="202"/>
    </row>
    <row r="28013" spans="2:2">
      <c r="B28013" s="202"/>
    </row>
    <row r="28014" spans="2:2">
      <c r="B28014" s="202"/>
    </row>
    <row r="28015" spans="2:2">
      <c r="B28015" s="202"/>
    </row>
    <row r="28016" spans="2:2">
      <c r="B28016" s="202"/>
    </row>
    <row r="28017" spans="2:2">
      <c r="B28017" s="202"/>
    </row>
    <row r="28018" spans="2:2">
      <c r="B28018" s="202"/>
    </row>
    <row r="28019" spans="2:2">
      <c r="B28019" s="202"/>
    </row>
    <row r="28020" spans="2:2">
      <c r="B28020" s="202"/>
    </row>
    <row r="28021" spans="2:2">
      <c r="B28021" s="202"/>
    </row>
    <row r="28022" spans="2:2">
      <c r="B28022" s="202"/>
    </row>
    <row r="28023" spans="2:2">
      <c r="B28023" s="202"/>
    </row>
    <row r="28024" spans="2:2">
      <c r="B28024" s="202"/>
    </row>
    <row r="28025" spans="2:2">
      <c r="B28025" s="202"/>
    </row>
    <row r="28026" spans="2:2">
      <c r="B28026" s="202"/>
    </row>
    <row r="28027" spans="2:2">
      <c r="B28027" s="202"/>
    </row>
    <row r="28028" spans="2:2">
      <c r="B28028" s="202"/>
    </row>
    <row r="28029" spans="2:2">
      <c r="B28029" s="202"/>
    </row>
    <row r="28030" spans="2:2">
      <c r="B28030" s="202"/>
    </row>
    <row r="28031" spans="2:2">
      <c r="B28031" s="202"/>
    </row>
    <row r="28032" spans="2:2">
      <c r="B28032" s="202"/>
    </row>
    <row r="28033" spans="2:2">
      <c r="B28033" s="202"/>
    </row>
    <row r="28034" spans="2:2">
      <c r="B28034" s="202"/>
    </row>
    <row r="28035" spans="2:2">
      <c r="B28035" s="202"/>
    </row>
    <row r="28036" spans="2:2">
      <c r="B28036" s="202"/>
    </row>
    <row r="28037" spans="2:2">
      <c r="B28037" s="202"/>
    </row>
    <row r="28038" spans="2:2">
      <c r="B28038" s="202"/>
    </row>
    <row r="28039" spans="2:2">
      <c r="B28039" s="202"/>
    </row>
    <row r="28040" spans="2:2">
      <c r="B28040" s="202"/>
    </row>
    <row r="28041" spans="2:2">
      <c r="B28041" s="202"/>
    </row>
    <row r="28042" spans="2:2">
      <c r="B28042" s="202"/>
    </row>
    <row r="28043" spans="2:2">
      <c r="B28043" s="202"/>
    </row>
    <row r="28044" spans="2:2">
      <c r="B28044" s="202"/>
    </row>
    <row r="28045" spans="2:2">
      <c r="B28045" s="202"/>
    </row>
    <row r="28046" spans="2:2">
      <c r="B28046" s="202"/>
    </row>
    <row r="28047" spans="2:2">
      <c r="B28047" s="202"/>
    </row>
    <row r="28048" spans="2:2">
      <c r="B28048" s="202"/>
    </row>
    <row r="28049" spans="2:2">
      <c r="B28049" s="202"/>
    </row>
    <row r="28050" spans="2:2">
      <c r="B28050" s="202"/>
    </row>
    <row r="28051" spans="2:2">
      <c r="B28051" s="202"/>
    </row>
    <row r="28052" spans="2:2">
      <c r="B28052" s="202"/>
    </row>
    <row r="28053" spans="2:2">
      <c r="B28053" s="202"/>
    </row>
    <row r="28054" spans="2:2">
      <c r="B28054" s="202"/>
    </row>
    <row r="28055" spans="2:2">
      <c r="B28055" s="202"/>
    </row>
    <row r="28056" spans="2:2">
      <c r="B28056" s="202"/>
    </row>
    <row r="28057" spans="2:2">
      <c r="B28057" s="202"/>
    </row>
    <row r="28058" spans="2:2">
      <c r="B28058" s="202"/>
    </row>
    <row r="28059" spans="2:2">
      <c r="B28059" s="202"/>
    </row>
    <row r="28060" spans="2:2">
      <c r="B28060" s="202"/>
    </row>
    <row r="28061" spans="2:2">
      <c r="B28061" s="202"/>
    </row>
    <row r="28062" spans="2:2">
      <c r="B28062" s="202"/>
    </row>
    <row r="28063" spans="2:2">
      <c r="B28063" s="202"/>
    </row>
    <row r="28064" spans="2:2">
      <c r="B28064" s="202"/>
    </row>
    <row r="28065" spans="2:2">
      <c r="B28065" s="202"/>
    </row>
    <row r="28066" spans="2:2">
      <c r="B28066" s="202"/>
    </row>
    <row r="28067" spans="2:2">
      <c r="B28067" s="202"/>
    </row>
    <row r="28068" spans="2:2">
      <c r="B28068" s="202"/>
    </row>
    <row r="28069" spans="2:2">
      <c r="B28069" s="202"/>
    </row>
    <row r="28070" spans="2:2">
      <c r="B28070" s="202"/>
    </row>
    <row r="28071" spans="2:2">
      <c r="B28071" s="202"/>
    </row>
    <row r="28072" spans="2:2">
      <c r="B28072" s="202"/>
    </row>
    <row r="28073" spans="2:2">
      <c r="B28073" s="202"/>
    </row>
    <row r="28074" spans="2:2">
      <c r="B28074" s="202"/>
    </row>
    <row r="28075" spans="2:2">
      <c r="B28075" s="202"/>
    </row>
    <row r="28076" spans="2:2">
      <c r="B28076" s="202"/>
    </row>
    <row r="28077" spans="2:2">
      <c r="B28077" s="202"/>
    </row>
    <row r="28078" spans="2:2">
      <c r="B28078" s="202"/>
    </row>
    <row r="28079" spans="2:2">
      <c r="B28079" s="202"/>
    </row>
    <row r="28080" spans="2:2">
      <c r="B28080" s="202"/>
    </row>
    <row r="28081" spans="2:2">
      <c r="B28081" s="202"/>
    </row>
    <row r="28082" spans="2:2">
      <c r="B28082" s="202"/>
    </row>
    <row r="28083" spans="2:2">
      <c r="B28083" s="202"/>
    </row>
    <row r="28084" spans="2:2">
      <c r="B28084" s="202"/>
    </row>
    <row r="28085" spans="2:2">
      <c r="B28085" s="202"/>
    </row>
    <row r="28086" spans="2:2">
      <c r="B28086" s="202"/>
    </row>
    <row r="28087" spans="2:2">
      <c r="B28087" s="202"/>
    </row>
    <row r="28088" spans="2:2">
      <c r="B28088" s="202"/>
    </row>
    <row r="28089" spans="2:2">
      <c r="B28089" s="202"/>
    </row>
    <row r="28090" spans="2:2">
      <c r="B28090" s="202"/>
    </row>
    <row r="28091" spans="2:2">
      <c r="B28091" s="202"/>
    </row>
    <row r="28092" spans="2:2">
      <c r="B28092" s="202"/>
    </row>
    <row r="28093" spans="2:2">
      <c r="B28093" s="202"/>
    </row>
    <row r="28094" spans="2:2">
      <c r="B28094" s="202"/>
    </row>
    <row r="28095" spans="2:2">
      <c r="B28095" s="202"/>
    </row>
    <row r="28096" spans="2:2">
      <c r="B28096" s="202"/>
    </row>
    <row r="28097" spans="2:2">
      <c r="B28097" s="202"/>
    </row>
    <row r="28098" spans="2:2">
      <c r="B28098" s="202"/>
    </row>
    <row r="28099" spans="2:2">
      <c r="B28099" s="202"/>
    </row>
    <row r="28100" spans="2:2">
      <c r="B28100" s="202"/>
    </row>
    <row r="28101" spans="2:2">
      <c r="B28101" s="202"/>
    </row>
    <row r="28102" spans="2:2">
      <c r="B28102" s="202"/>
    </row>
    <row r="28103" spans="2:2">
      <c r="B28103" s="202"/>
    </row>
    <row r="28104" spans="2:2">
      <c r="B28104" s="202"/>
    </row>
    <row r="28105" spans="2:2">
      <c r="B28105" s="202"/>
    </row>
    <row r="28106" spans="2:2">
      <c r="B28106" s="202"/>
    </row>
    <row r="28107" spans="2:2">
      <c r="B28107" s="202"/>
    </row>
    <row r="28108" spans="2:2">
      <c r="B28108" s="202"/>
    </row>
    <row r="28109" spans="2:2">
      <c r="B28109" s="202"/>
    </row>
    <row r="28110" spans="2:2">
      <c r="B28110" s="202"/>
    </row>
    <row r="28111" spans="2:2">
      <c r="B28111" s="202"/>
    </row>
    <row r="28112" spans="2:2">
      <c r="B28112" s="202"/>
    </row>
    <row r="28113" spans="2:2">
      <c r="B28113" s="202"/>
    </row>
    <row r="28114" spans="2:2">
      <c r="B28114" s="202"/>
    </row>
    <row r="28115" spans="2:2">
      <c r="B28115" s="202"/>
    </row>
    <row r="28116" spans="2:2">
      <c r="B28116" s="202"/>
    </row>
    <row r="28117" spans="2:2">
      <c r="B28117" s="202"/>
    </row>
    <row r="28118" spans="2:2">
      <c r="B28118" s="202"/>
    </row>
    <row r="28119" spans="2:2">
      <c r="B28119" s="202"/>
    </row>
    <row r="28120" spans="2:2">
      <c r="B28120" s="202"/>
    </row>
    <row r="28121" spans="2:2">
      <c r="B28121" s="202"/>
    </row>
    <row r="28122" spans="2:2">
      <c r="B28122" s="202"/>
    </row>
    <row r="28123" spans="2:2">
      <c r="B28123" s="202"/>
    </row>
    <row r="28124" spans="2:2">
      <c r="B28124" s="202"/>
    </row>
    <row r="28125" spans="2:2">
      <c r="B28125" s="202"/>
    </row>
    <row r="28126" spans="2:2">
      <c r="B28126" s="202"/>
    </row>
    <row r="28127" spans="2:2">
      <c r="B28127" s="202"/>
    </row>
    <row r="28128" spans="2:2">
      <c r="B28128" s="202"/>
    </row>
    <row r="28129" spans="2:2">
      <c r="B28129" s="202"/>
    </row>
    <row r="28130" spans="2:2">
      <c r="B28130" s="202"/>
    </row>
    <row r="28131" spans="2:2">
      <c r="B28131" s="202"/>
    </row>
    <row r="28132" spans="2:2">
      <c r="B28132" s="202"/>
    </row>
    <row r="28133" spans="2:2">
      <c r="B28133" s="202"/>
    </row>
    <row r="28134" spans="2:2">
      <c r="B28134" s="202"/>
    </row>
    <row r="28135" spans="2:2">
      <c r="B28135" s="202"/>
    </row>
    <row r="28136" spans="2:2">
      <c r="B28136" s="202"/>
    </row>
    <row r="28137" spans="2:2">
      <c r="B28137" s="202"/>
    </row>
    <row r="28138" spans="2:2">
      <c r="B28138" s="202"/>
    </row>
    <row r="28139" spans="2:2">
      <c r="B28139" s="202"/>
    </row>
    <row r="28140" spans="2:2">
      <c r="B28140" s="202"/>
    </row>
    <row r="28141" spans="2:2">
      <c r="B28141" s="202"/>
    </row>
    <row r="28142" spans="2:2">
      <c r="B28142" s="202"/>
    </row>
    <row r="28143" spans="2:2">
      <c r="B28143" s="202"/>
    </row>
    <row r="28144" spans="2:2">
      <c r="B28144" s="202"/>
    </row>
    <row r="28145" spans="2:2">
      <c r="B28145" s="202"/>
    </row>
    <row r="28146" spans="2:2">
      <c r="B28146" s="202"/>
    </row>
    <row r="28147" spans="2:2">
      <c r="B28147" s="202"/>
    </row>
    <row r="28148" spans="2:2">
      <c r="B28148" s="202"/>
    </row>
    <row r="28149" spans="2:2">
      <c r="B28149" s="202"/>
    </row>
    <row r="28150" spans="2:2">
      <c r="B28150" s="202"/>
    </row>
    <row r="28151" spans="2:2">
      <c r="B28151" s="202"/>
    </row>
    <row r="28152" spans="2:2">
      <c r="B28152" s="202"/>
    </row>
    <row r="28153" spans="2:2">
      <c r="B28153" s="202"/>
    </row>
    <row r="28154" spans="2:2">
      <c r="B28154" s="202"/>
    </row>
    <row r="28155" spans="2:2">
      <c r="B28155" s="202"/>
    </row>
    <row r="28156" spans="2:2">
      <c r="B28156" s="202"/>
    </row>
    <row r="28157" spans="2:2">
      <c r="B28157" s="202"/>
    </row>
    <row r="28158" spans="2:2">
      <c r="B28158" s="202"/>
    </row>
    <row r="28159" spans="2:2">
      <c r="B28159" s="202"/>
    </row>
    <row r="28160" spans="2:2">
      <c r="B28160" s="202"/>
    </row>
    <row r="28161" spans="2:2">
      <c r="B28161" s="202"/>
    </row>
    <row r="28162" spans="2:2">
      <c r="B28162" s="202"/>
    </row>
    <row r="28163" spans="2:2">
      <c r="B28163" s="202"/>
    </row>
    <row r="28164" spans="2:2">
      <c r="B28164" s="202"/>
    </row>
    <row r="28165" spans="2:2">
      <c r="B28165" s="202"/>
    </row>
    <row r="28166" spans="2:2">
      <c r="B28166" s="202"/>
    </row>
    <row r="28167" spans="2:2">
      <c r="B28167" s="202"/>
    </row>
    <row r="28168" spans="2:2">
      <c r="B28168" s="202"/>
    </row>
    <row r="28169" spans="2:2">
      <c r="B28169" s="202"/>
    </row>
    <row r="28170" spans="2:2">
      <c r="B28170" s="202"/>
    </row>
    <row r="28171" spans="2:2">
      <c r="B28171" s="202"/>
    </row>
    <row r="28172" spans="2:2">
      <c r="B28172" s="202"/>
    </row>
    <row r="28173" spans="2:2">
      <c r="B28173" s="202"/>
    </row>
    <row r="28174" spans="2:2">
      <c r="B28174" s="202"/>
    </row>
    <row r="28175" spans="2:2">
      <c r="B28175" s="202"/>
    </row>
    <row r="28176" spans="2:2">
      <c r="B28176" s="202"/>
    </row>
    <row r="28177" spans="2:2">
      <c r="B28177" s="202"/>
    </row>
    <row r="28178" spans="2:2">
      <c r="B28178" s="202"/>
    </row>
    <row r="28179" spans="2:2">
      <c r="B28179" s="202"/>
    </row>
    <row r="28180" spans="2:2">
      <c r="B28180" s="202"/>
    </row>
    <row r="28181" spans="2:2">
      <c r="B28181" s="202"/>
    </row>
    <row r="28182" spans="2:2">
      <c r="B28182" s="202"/>
    </row>
    <row r="28183" spans="2:2">
      <c r="B28183" s="202"/>
    </row>
    <row r="28184" spans="2:2">
      <c r="B28184" s="202"/>
    </row>
    <row r="28185" spans="2:2">
      <c r="B28185" s="202"/>
    </row>
    <row r="28186" spans="2:2">
      <c r="B28186" s="202"/>
    </row>
    <row r="28187" spans="2:2">
      <c r="B28187" s="202"/>
    </row>
    <row r="28188" spans="2:2">
      <c r="B28188" s="202"/>
    </row>
    <row r="28189" spans="2:2">
      <c r="B28189" s="202"/>
    </row>
    <row r="28190" spans="2:2">
      <c r="B28190" s="202"/>
    </row>
    <row r="28191" spans="2:2">
      <c r="B28191" s="202"/>
    </row>
    <row r="28192" spans="2:2">
      <c r="B28192" s="202"/>
    </row>
    <row r="28193" spans="2:2">
      <c r="B28193" s="202"/>
    </row>
    <row r="28194" spans="2:2">
      <c r="B28194" s="202"/>
    </row>
    <row r="28195" spans="2:2">
      <c r="B28195" s="202"/>
    </row>
    <row r="28196" spans="2:2">
      <c r="B28196" s="202"/>
    </row>
    <row r="28197" spans="2:2">
      <c r="B28197" s="202"/>
    </row>
    <row r="28198" spans="2:2">
      <c r="B28198" s="202"/>
    </row>
    <row r="28199" spans="2:2">
      <c r="B28199" s="202"/>
    </row>
    <row r="28200" spans="2:2">
      <c r="B28200" s="202"/>
    </row>
    <row r="28201" spans="2:2">
      <c r="B28201" s="202"/>
    </row>
    <row r="28202" spans="2:2">
      <c r="B28202" s="202"/>
    </row>
    <row r="28203" spans="2:2">
      <c r="B28203" s="202"/>
    </row>
    <row r="28204" spans="2:2">
      <c r="B28204" s="202"/>
    </row>
    <row r="28205" spans="2:2">
      <c r="B28205" s="202"/>
    </row>
    <row r="28206" spans="2:2">
      <c r="B28206" s="202"/>
    </row>
    <row r="28207" spans="2:2">
      <c r="B28207" s="202"/>
    </row>
    <row r="28208" spans="2:2">
      <c r="B28208" s="202"/>
    </row>
    <row r="28209" spans="2:2">
      <c r="B28209" s="202"/>
    </row>
    <row r="28210" spans="2:2">
      <c r="B28210" s="202"/>
    </row>
    <row r="28211" spans="2:2">
      <c r="B28211" s="202"/>
    </row>
    <row r="28212" spans="2:2">
      <c r="B28212" s="202"/>
    </row>
    <row r="28213" spans="2:2">
      <c r="B28213" s="202"/>
    </row>
    <row r="28214" spans="2:2">
      <c r="B28214" s="202"/>
    </row>
    <row r="28215" spans="2:2">
      <c r="B28215" s="202"/>
    </row>
    <row r="28216" spans="2:2">
      <c r="B28216" s="202"/>
    </row>
    <row r="28217" spans="2:2">
      <c r="B28217" s="202"/>
    </row>
    <row r="28218" spans="2:2">
      <c r="B28218" s="202"/>
    </row>
    <row r="28219" spans="2:2">
      <c r="B28219" s="202"/>
    </row>
    <row r="28220" spans="2:2">
      <c r="B28220" s="202"/>
    </row>
    <row r="28221" spans="2:2">
      <c r="B28221" s="202"/>
    </row>
    <row r="28222" spans="2:2">
      <c r="B28222" s="202"/>
    </row>
    <row r="28223" spans="2:2">
      <c r="B28223" s="202"/>
    </row>
    <row r="28224" spans="2:2">
      <c r="B28224" s="202"/>
    </row>
    <row r="28225" spans="2:2">
      <c r="B28225" s="202"/>
    </row>
    <row r="28226" spans="2:2">
      <c r="B28226" s="202"/>
    </row>
    <row r="28227" spans="2:2">
      <c r="B28227" s="202"/>
    </row>
    <row r="28228" spans="2:2">
      <c r="B28228" s="202"/>
    </row>
    <row r="28229" spans="2:2">
      <c r="B28229" s="202"/>
    </row>
    <row r="28230" spans="2:2">
      <c r="B28230" s="202"/>
    </row>
    <row r="28231" spans="2:2">
      <c r="B28231" s="202"/>
    </row>
    <row r="28232" spans="2:2">
      <c r="B28232" s="202"/>
    </row>
    <row r="28233" spans="2:2">
      <c r="B28233" s="202"/>
    </row>
    <row r="28234" spans="2:2">
      <c r="B28234" s="202"/>
    </row>
    <row r="28235" spans="2:2">
      <c r="B28235" s="202"/>
    </row>
    <row r="28236" spans="2:2">
      <c r="B28236" s="202"/>
    </row>
    <row r="28237" spans="2:2">
      <c r="B28237" s="202"/>
    </row>
    <row r="28238" spans="2:2">
      <c r="B28238" s="202"/>
    </row>
    <row r="28239" spans="2:2">
      <c r="B28239" s="202"/>
    </row>
    <row r="28240" spans="2:2">
      <c r="B28240" s="202"/>
    </row>
    <row r="28241" spans="2:2">
      <c r="B28241" s="202"/>
    </row>
    <row r="28242" spans="2:2">
      <c r="B28242" s="202"/>
    </row>
    <row r="28243" spans="2:2">
      <c r="B28243" s="202"/>
    </row>
    <row r="28244" spans="2:2">
      <c r="B28244" s="202"/>
    </row>
    <row r="28245" spans="2:2">
      <c r="B28245" s="202"/>
    </row>
    <row r="28246" spans="2:2">
      <c r="B28246" s="202"/>
    </row>
    <row r="28247" spans="2:2">
      <c r="B28247" s="202"/>
    </row>
    <row r="28248" spans="2:2">
      <c r="B28248" s="202"/>
    </row>
    <row r="28249" spans="2:2">
      <c r="B28249" s="202"/>
    </row>
    <row r="28250" spans="2:2">
      <c r="B28250" s="202"/>
    </row>
    <row r="28251" spans="2:2">
      <c r="B28251" s="202"/>
    </row>
    <row r="28252" spans="2:2">
      <c r="B28252" s="202"/>
    </row>
    <row r="28253" spans="2:2">
      <c r="B28253" s="202"/>
    </row>
    <row r="28254" spans="2:2">
      <c r="B28254" s="202"/>
    </row>
    <row r="28255" spans="2:2">
      <c r="B28255" s="202"/>
    </row>
    <row r="28256" spans="2:2">
      <c r="B28256" s="202"/>
    </row>
    <row r="28257" spans="2:2">
      <c r="B28257" s="202"/>
    </row>
    <row r="28258" spans="2:2">
      <c r="B28258" s="202"/>
    </row>
    <row r="28259" spans="2:2">
      <c r="B28259" s="202"/>
    </row>
    <row r="28260" spans="2:2">
      <c r="B28260" s="202"/>
    </row>
    <row r="28261" spans="2:2">
      <c r="B28261" s="202"/>
    </row>
    <row r="28262" spans="2:2">
      <c r="B28262" s="202"/>
    </row>
    <row r="28263" spans="2:2">
      <c r="B28263" s="202"/>
    </row>
    <row r="28264" spans="2:2">
      <c r="B28264" s="202"/>
    </row>
    <row r="28265" spans="2:2">
      <c r="B28265" s="202"/>
    </row>
    <row r="28266" spans="2:2">
      <c r="B28266" s="202"/>
    </row>
    <row r="28267" spans="2:2">
      <c r="B28267" s="202"/>
    </row>
    <row r="28268" spans="2:2">
      <c r="B28268" s="202"/>
    </row>
    <row r="28269" spans="2:2">
      <c r="B28269" s="202"/>
    </row>
    <row r="28270" spans="2:2">
      <c r="B28270" s="202"/>
    </row>
    <row r="28271" spans="2:2">
      <c r="B28271" s="202"/>
    </row>
    <row r="28272" spans="2:2">
      <c r="B28272" s="202"/>
    </row>
    <row r="28273" spans="2:2">
      <c r="B28273" s="202"/>
    </row>
    <row r="28274" spans="2:2">
      <c r="B28274" s="202"/>
    </row>
    <row r="28275" spans="2:2">
      <c r="B28275" s="202"/>
    </row>
    <row r="28276" spans="2:2">
      <c r="B28276" s="202"/>
    </row>
    <row r="28277" spans="2:2">
      <c r="B28277" s="202"/>
    </row>
    <row r="28278" spans="2:2">
      <c r="B28278" s="202"/>
    </row>
    <row r="28279" spans="2:2">
      <c r="B28279" s="202"/>
    </row>
    <row r="28280" spans="2:2">
      <c r="B28280" s="202"/>
    </row>
    <row r="28281" spans="2:2">
      <c r="B28281" s="202"/>
    </row>
    <row r="28282" spans="2:2">
      <c r="B28282" s="202"/>
    </row>
    <row r="28283" spans="2:2">
      <c r="B28283" s="202"/>
    </row>
    <row r="28284" spans="2:2">
      <c r="B28284" s="202"/>
    </row>
    <row r="28285" spans="2:2">
      <c r="B28285" s="202"/>
    </row>
    <row r="28286" spans="2:2">
      <c r="B28286" s="202"/>
    </row>
    <row r="28287" spans="2:2">
      <c r="B28287" s="202"/>
    </row>
    <row r="28288" spans="2:2">
      <c r="B28288" s="202"/>
    </row>
    <row r="28289" spans="2:2">
      <c r="B28289" s="202"/>
    </row>
    <row r="28290" spans="2:2">
      <c r="B28290" s="202"/>
    </row>
    <row r="28291" spans="2:2">
      <c r="B28291" s="202"/>
    </row>
    <row r="28292" spans="2:2">
      <c r="B28292" s="202"/>
    </row>
    <row r="28293" spans="2:2">
      <c r="B28293" s="202"/>
    </row>
    <row r="28294" spans="2:2">
      <c r="B28294" s="202"/>
    </row>
    <row r="28295" spans="2:2">
      <c r="B28295" s="202"/>
    </row>
    <row r="28296" spans="2:2">
      <c r="B28296" s="202"/>
    </row>
    <row r="28297" spans="2:2">
      <c r="B28297" s="202"/>
    </row>
    <row r="28298" spans="2:2">
      <c r="B28298" s="202"/>
    </row>
    <row r="28299" spans="2:2">
      <c r="B28299" s="202"/>
    </row>
    <row r="28300" spans="2:2">
      <c r="B28300" s="202"/>
    </row>
    <row r="28301" spans="2:2">
      <c r="B28301" s="202"/>
    </row>
    <row r="28302" spans="2:2">
      <c r="B28302" s="202"/>
    </row>
    <row r="28303" spans="2:2">
      <c r="B28303" s="202"/>
    </row>
    <row r="28304" spans="2:2">
      <c r="B28304" s="202"/>
    </row>
    <row r="28305" spans="2:2">
      <c r="B28305" s="202"/>
    </row>
    <row r="28306" spans="2:2">
      <c r="B28306" s="202"/>
    </row>
    <row r="28307" spans="2:2">
      <c r="B28307" s="202"/>
    </row>
    <row r="28308" spans="2:2">
      <c r="B28308" s="202"/>
    </row>
    <row r="28309" spans="2:2">
      <c r="B28309" s="202"/>
    </row>
    <row r="28310" spans="2:2">
      <c r="B28310" s="202"/>
    </row>
    <row r="28311" spans="2:2">
      <c r="B28311" s="202"/>
    </row>
    <row r="28312" spans="2:2">
      <c r="B28312" s="202"/>
    </row>
    <row r="28313" spans="2:2">
      <c r="B28313" s="202"/>
    </row>
    <row r="28314" spans="2:2">
      <c r="B28314" s="202"/>
    </row>
    <row r="28315" spans="2:2">
      <c r="B28315" s="202"/>
    </row>
    <row r="28316" spans="2:2">
      <c r="B28316" s="202"/>
    </row>
    <row r="28317" spans="2:2">
      <c r="B28317" s="202"/>
    </row>
    <row r="28318" spans="2:2">
      <c r="B28318" s="202"/>
    </row>
    <row r="28319" spans="2:2">
      <c r="B28319" s="202"/>
    </row>
    <row r="28320" spans="2:2">
      <c r="B28320" s="202"/>
    </row>
    <row r="28321" spans="2:2">
      <c r="B28321" s="202"/>
    </row>
    <row r="28322" spans="2:2">
      <c r="B28322" s="202"/>
    </row>
    <row r="28323" spans="2:2">
      <c r="B28323" s="202"/>
    </row>
    <row r="28324" spans="2:2">
      <c r="B28324" s="202"/>
    </row>
    <row r="28325" spans="2:2">
      <c r="B28325" s="202"/>
    </row>
    <row r="28326" spans="2:2">
      <c r="B28326" s="202"/>
    </row>
    <row r="28327" spans="2:2">
      <c r="B28327" s="202"/>
    </row>
    <row r="28328" spans="2:2">
      <c r="B28328" s="202"/>
    </row>
    <row r="28329" spans="2:2">
      <c r="B28329" s="202"/>
    </row>
    <row r="28330" spans="2:2">
      <c r="B28330" s="202"/>
    </row>
    <row r="28331" spans="2:2">
      <c r="B28331" s="202"/>
    </row>
    <row r="28332" spans="2:2">
      <c r="B28332" s="202"/>
    </row>
    <row r="28333" spans="2:2">
      <c r="B28333" s="202"/>
    </row>
    <row r="28334" spans="2:2">
      <c r="B28334" s="202"/>
    </row>
    <row r="28335" spans="2:2">
      <c r="B28335" s="202"/>
    </row>
    <row r="28336" spans="2:2">
      <c r="B28336" s="202"/>
    </row>
    <row r="28337" spans="2:2">
      <c r="B28337" s="202"/>
    </row>
    <row r="28338" spans="2:2">
      <c r="B28338" s="202"/>
    </row>
    <row r="28339" spans="2:2">
      <c r="B28339" s="202"/>
    </row>
    <row r="28340" spans="2:2">
      <c r="B28340" s="202"/>
    </row>
    <row r="28341" spans="2:2">
      <c r="B28341" s="202"/>
    </row>
    <row r="28342" spans="2:2">
      <c r="B28342" s="202"/>
    </row>
    <row r="28343" spans="2:2">
      <c r="B28343" s="202"/>
    </row>
    <row r="28344" spans="2:2">
      <c r="B28344" s="202"/>
    </row>
    <row r="28345" spans="2:2">
      <c r="B28345" s="202"/>
    </row>
    <row r="28346" spans="2:2">
      <c r="B28346" s="202"/>
    </row>
    <row r="28347" spans="2:2">
      <c r="B28347" s="202"/>
    </row>
    <row r="28348" spans="2:2">
      <c r="B28348" s="202"/>
    </row>
    <row r="28349" spans="2:2">
      <c r="B28349" s="202"/>
    </row>
    <row r="28350" spans="2:2">
      <c r="B28350" s="202"/>
    </row>
    <row r="28351" spans="2:2">
      <c r="B28351" s="202"/>
    </row>
    <row r="28352" spans="2:2">
      <c r="B28352" s="202"/>
    </row>
    <row r="28353" spans="2:2">
      <c r="B28353" s="202"/>
    </row>
    <row r="28354" spans="2:2">
      <c r="B28354" s="202"/>
    </row>
    <row r="28355" spans="2:2">
      <c r="B28355" s="202"/>
    </row>
    <row r="28356" spans="2:2">
      <c r="B28356" s="202"/>
    </row>
    <row r="28357" spans="2:2">
      <c r="B28357" s="202"/>
    </row>
    <row r="28358" spans="2:2">
      <c r="B28358" s="202"/>
    </row>
    <row r="28359" spans="2:2">
      <c r="B28359" s="202"/>
    </row>
    <row r="28360" spans="2:2">
      <c r="B28360" s="202"/>
    </row>
    <row r="28361" spans="2:2">
      <c r="B28361" s="202"/>
    </row>
    <row r="28362" spans="2:2">
      <c r="B28362" s="202"/>
    </row>
    <row r="28363" spans="2:2">
      <c r="B28363" s="202"/>
    </row>
    <row r="28364" spans="2:2">
      <c r="B28364" s="202"/>
    </row>
    <row r="28365" spans="2:2">
      <c r="B28365" s="202"/>
    </row>
    <row r="28366" spans="2:2">
      <c r="B28366" s="202"/>
    </row>
    <row r="28367" spans="2:2">
      <c r="B28367" s="202"/>
    </row>
    <row r="28368" spans="2:2">
      <c r="B28368" s="202"/>
    </row>
    <row r="28369" spans="2:2">
      <c r="B28369" s="202"/>
    </row>
    <row r="28370" spans="2:2">
      <c r="B28370" s="202"/>
    </row>
    <row r="28371" spans="2:2">
      <c r="B28371" s="202"/>
    </row>
    <row r="28372" spans="2:2">
      <c r="B28372" s="202"/>
    </row>
    <row r="28373" spans="2:2">
      <c r="B28373" s="202"/>
    </row>
    <row r="28374" spans="2:2">
      <c r="B28374" s="202"/>
    </row>
    <row r="28375" spans="2:2">
      <c r="B28375" s="202"/>
    </row>
    <row r="28376" spans="2:2">
      <c r="B28376" s="202"/>
    </row>
    <row r="28377" spans="2:2">
      <c r="B28377" s="202"/>
    </row>
    <row r="28378" spans="2:2">
      <c r="B28378" s="202"/>
    </row>
    <row r="28379" spans="2:2">
      <c r="B28379" s="202"/>
    </row>
    <row r="28380" spans="2:2">
      <c r="B28380" s="202"/>
    </row>
    <row r="28381" spans="2:2">
      <c r="B28381" s="202"/>
    </row>
    <row r="28382" spans="2:2">
      <c r="B28382" s="202"/>
    </row>
    <row r="28383" spans="2:2">
      <c r="B28383" s="202"/>
    </row>
    <row r="28384" spans="2:2">
      <c r="B28384" s="202"/>
    </row>
    <row r="28385" spans="2:2">
      <c r="B28385" s="202"/>
    </row>
    <row r="28386" spans="2:2">
      <c r="B28386" s="202"/>
    </row>
    <row r="28387" spans="2:2">
      <c r="B28387" s="202"/>
    </row>
    <row r="28388" spans="2:2">
      <c r="B28388" s="202"/>
    </row>
    <row r="28389" spans="2:2">
      <c r="B28389" s="202"/>
    </row>
    <row r="28390" spans="2:2">
      <c r="B28390" s="202"/>
    </row>
    <row r="28391" spans="2:2">
      <c r="B28391" s="202"/>
    </row>
    <row r="28392" spans="2:2">
      <c r="B28392" s="202"/>
    </row>
    <row r="28393" spans="2:2">
      <c r="B28393" s="202"/>
    </row>
    <row r="28394" spans="2:2">
      <c r="B28394" s="202"/>
    </row>
    <row r="28395" spans="2:2">
      <c r="B28395" s="202"/>
    </row>
    <row r="28396" spans="2:2">
      <c r="B28396" s="202"/>
    </row>
    <row r="28397" spans="2:2">
      <c r="B28397" s="202"/>
    </row>
    <row r="28398" spans="2:2">
      <c r="B28398" s="202"/>
    </row>
    <row r="28399" spans="2:2">
      <c r="B28399" s="202"/>
    </row>
    <row r="28400" spans="2:2">
      <c r="B28400" s="202"/>
    </row>
    <row r="28401" spans="2:2">
      <c r="B28401" s="202"/>
    </row>
    <row r="28402" spans="2:2">
      <c r="B28402" s="202"/>
    </row>
    <row r="28403" spans="2:2">
      <c r="B28403" s="202"/>
    </row>
    <row r="28404" spans="2:2">
      <c r="B28404" s="202"/>
    </row>
    <row r="28405" spans="2:2">
      <c r="B28405" s="202"/>
    </row>
    <row r="28406" spans="2:2">
      <c r="B28406" s="202"/>
    </row>
    <row r="28407" spans="2:2">
      <c r="B28407" s="202"/>
    </row>
    <row r="28408" spans="2:2">
      <c r="B28408" s="202"/>
    </row>
    <row r="28409" spans="2:2">
      <c r="B28409" s="202"/>
    </row>
    <row r="28410" spans="2:2">
      <c r="B28410" s="202"/>
    </row>
    <row r="28411" spans="2:2">
      <c r="B28411" s="202"/>
    </row>
    <row r="28412" spans="2:2">
      <c r="B28412" s="202"/>
    </row>
    <row r="28413" spans="2:2">
      <c r="B28413" s="202"/>
    </row>
    <row r="28414" spans="2:2">
      <c r="B28414" s="202"/>
    </row>
    <row r="28415" spans="2:2">
      <c r="B28415" s="202"/>
    </row>
    <row r="28416" spans="2:2">
      <c r="B28416" s="202"/>
    </row>
    <row r="28417" spans="2:2">
      <c r="B28417" s="202"/>
    </row>
    <row r="28418" spans="2:2">
      <c r="B28418" s="202"/>
    </row>
    <row r="28419" spans="2:2">
      <c r="B28419" s="202"/>
    </row>
    <row r="28420" spans="2:2">
      <c r="B28420" s="202"/>
    </row>
    <row r="28421" spans="2:2">
      <c r="B28421" s="202"/>
    </row>
    <row r="28422" spans="2:2">
      <c r="B28422" s="202"/>
    </row>
    <row r="28423" spans="2:2">
      <c r="B28423" s="202"/>
    </row>
    <row r="28424" spans="2:2">
      <c r="B28424" s="202"/>
    </row>
    <row r="28425" spans="2:2">
      <c r="B28425" s="202"/>
    </row>
    <row r="28426" spans="2:2">
      <c r="B28426" s="202"/>
    </row>
    <row r="28427" spans="2:2">
      <c r="B28427" s="202"/>
    </row>
    <row r="28428" spans="2:2">
      <c r="B28428" s="202"/>
    </row>
    <row r="28429" spans="2:2">
      <c r="B28429" s="202"/>
    </row>
    <row r="28430" spans="2:2">
      <c r="B28430" s="202"/>
    </row>
    <row r="28431" spans="2:2">
      <c r="B28431" s="202"/>
    </row>
    <row r="28432" spans="2:2">
      <c r="B28432" s="202"/>
    </row>
    <row r="28433" spans="2:2">
      <c r="B28433" s="202"/>
    </row>
    <row r="28434" spans="2:2">
      <c r="B28434" s="202"/>
    </row>
    <row r="28435" spans="2:2">
      <c r="B28435" s="202"/>
    </row>
    <row r="28436" spans="2:2">
      <c r="B28436" s="202"/>
    </row>
    <row r="28437" spans="2:2">
      <c r="B28437" s="202"/>
    </row>
    <row r="28438" spans="2:2">
      <c r="B28438" s="202"/>
    </row>
    <row r="28439" spans="2:2">
      <c r="B28439" s="202"/>
    </row>
    <row r="28440" spans="2:2">
      <c r="B28440" s="202"/>
    </row>
    <row r="28441" spans="2:2">
      <c r="B28441" s="202"/>
    </row>
    <row r="28442" spans="2:2">
      <c r="B28442" s="202"/>
    </row>
    <row r="28443" spans="2:2">
      <c r="B28443" s="202"/>
    </row>
    <row r="28444" spans="2:2">
      <c r="B28444" s="202"/>
    </row>
    <row r="28445" spans="2:2">
      <c r="B28445" s="202"/>
    </row>
    <row r="28446" spans="2:2">
      <c r="B28446" s="202"/>
    </row>
    <row r="28447" spans="2:2">
      <c r="B28447" s="202"/>
    </row>
    <row r="28448" spans="2:2">
      <c r="B28448" s="202"/>
    </row>
    <row r="28449" spans="2:2">
      <c r="B28449" s="202"/>
    </row>
    <row r="28450" spans="2:2">
      <c r="B28450" s="202"/>
    </row>
    <row r="28451" spans="2:2">
      <c r="B28451" s="202"/>
    </row>
    <row r="28452" spans="2:2">
      <c r="B28452" s="202"/>
    </row>
    <row r="28453" spans="2:2">
      <c r="B28453" s="202"/>
    </row>
    <row r="28454" spans="2:2">
      <c r="B28454" s="202"/>
    </row>
    <row r="28455" spans="2:2">
      <c r="B28455" s="202"/>
    </row>
    <row r="28456" spans="2:2">
      <c r="B28456" s="202"/>
    </row>
    <row r="28457" spans="2:2">
      <c r="B28457" s="202"/>
    </row>
    <row r="28458" spans="2:2">
      <c r="B28458" s="202"/>
    </row>
    <row r="28459" spans="2:2">
      <c r="B28459" s="202"/>
    </row>
    <row r="28460" spans="2:2">
      <c r="B28460" s="202"/>
    </row>
    <row r="28461" spans="2:2">
      <c r="B28461" s="202"/>
    </row>
    <row r="28462" spans="2:2">
      <c r="B28462" s="202"/>
    </row>
    <row r="28463" spans="2:2">
      <c r="B28463" s="202"/>
    </row>
    <row r="28464" spans="2:2">
      <c r="B28464" s="202"/>
    </row>
    <row r="28465" spans="2:2">
      <c r="B28465" s="202"/>
    </row>
    <row r="28466" spans="2:2">
      <c r="B28466" s="202"/>
    </row>
    <row r="28467" spans="2:2">
      <c r="B28467" s="202"/>
    </row>
    <row r="28468" spans="2:2">
      <c r="B28468" s="202"/>
    </row>
    <row r="28469" spans="2:2">
      <c r="B28469" s="202"/>
    </row>
    <row r="28470" spans="2:2">
      <c r="B28470" s="202"/>
    </row>
    <row r="28471" spans="2:2">
      <c r="B28471" s="202"/>
    </row>
    <row r="28472" spans="2:2">
      <c r="B28472" s="202"/>
    </row>
    <row r="28473" spans="2:2">
      <c r="B28473" s="202"/>
    </row>
    <row r="28474" spans="2:2">
      <c r="B28474" s="202"/>
    </row>
    <row r="28475" spans="2:2">
      <c r="B28475" s="202"/>
    </row>
    <row r="28476" spans="2:2">
      <c r="B28476" s="202"/>
    </row>
    <row r="28477" spans="2:2">
      <c r="B28477" s="202"/>
    </row>
    <row r="28478" spans="2:2">
      <c r="B28478" s="202"/>
    </row>
    <row r="28479" spans="2:2">
      <c r="B28479" s="202"/>
    </row>
    <row r="28480" spans="2:2">
      <c r="B28480" s="202"/>
    </row>
    <row r="28481" spans="2:2">
      <c r="B28481" s="202"/>
    </row>
    <row r="28482" spans="2:2">
      <c r="B28482" s="202"/>
    </row>
    <row r="28483" spans="2:2">
      <c r="B28483" s="202"/>
    </row>
    <row r="28484" spans="2:2">
      <c r="B28484" s="202"/>
    </row>
    <row r="28485" spans="2:2">
      <c r="B28485" s="202"/>
    </row>
    <row r="28486" spans="2:2">
      <c r="B28486" s="202"/>
    </row>
    <row r="28487" spans="2:2">
      <c r="B28487" s="202"/>
    </row>
    <row r="28488" spans="2:2">
      <c r="B28488" s="202"/>
    </row>
    <row r="28489" spans="2:2">
      <c r="B28489" s="202"/>
    </row>
    <row r="28490" spans="2:2">
      <c r="B28490" s="202"/>
    </row>
    <row r="28491" spans="2:2">
      <c r="B28491" s="202"/>
    </row>
    <row r="28492" spans="2:2">
      <c r="B28492" s="202"/>
    </row>
    <row r="28493" spans="2:2">
      <c r="B28493" s="202"/>
    </row>
    <row r="28494" spans="2:2">
      <c r="B28494" s="202"/>
    </row>
    <row r="28495" spans="2:2">
      <c r="B28495" s="202"/>
    </row>
    <row r="28496" spans="2:2">
      <c r="B28496" s="202"/>
    </row>
    <row r="28497" spans="2:2">
      <c r="B28497" s="202"/>
    </row>
    <row r="28498" spans="2:2">
      <c r="B28498" s="202"/>
    </row>
    <row r="28499" spans="2:2">
      <c r="B28499" s="202"/>
    </row>
    <row r="28500" spans="2:2">
      <c r="B28500" s="202"/>
    </row>
    <row r="28501" spans="2:2">
      <c r="B28501" s="202"/>
    </row>
    <row r="28502" spans="2:2">
      <c r="B28502" s="202"/>
    </row>
    <row r="28503" spans="2:2">
      <c r="B28503" s="202"/>
    </row>
    <row r="28504" spans="2:2">
      <c r="B28504" s="202"/>
    </row>
    <row r="28505" spans="2:2">
      <c r="B28505" s="202"/>
    </row>
    <row r="28506" spans="2:2">
      <c r="B28506" s="202"/>
    </row>
    <row r="28507" spans="2:2">
      <c r="B28507" s="202"/>
    </row>
    <row r="28508" spans="2:2">
      <c r="B28508" s="202"/>
    </row>
    <row r="28509" spans="2:2">
      <c r="B28509" s="202"/>
    </row>
    <row r="28510" spans="2:2">
      <c r="B28510" s="202"/>
    </row>
    <row r="28511" spans="2:2">
      <c r="B28511" s="202"/>
    </row>
    <row r="28512" spans="2:2">
      <c r="B28512" s="202"/>
    </row>
    <row r="28513" spans="2:2">
      <c r="B28513" s="202"/>
    </row>
    <row r="28514" spans="2:2">
      <c r="B28514" s="202"/>
    </row>
    <row r="28515" spans="2:2">
      <c r="B28515" s="202"/>
    </row>
    <row r="28516" spans="2:2">
      <c r="B28516" s="202"/>
    </row>
    <row r="28517" spans="2:2">
      <c r="B28517" s="202"/>
    </row>
    <row r="28518" spans="2:2">
      <c r="B28518" s="202"/>
    </row>
    <row r="28519" spans="2:2">
      <c r="B28519" s="202"/>
    </row>
    <row r="28520" spans="2:2">
      <c r="B28520" s="202"/>
    </row>
    <row r="28521" spans="2:2">
      <c r="B28521" s="202"/>
    </row>
    <row r="28522" spans="2:2">
      <c r="B28522" s="202"/>
    </row>
    <row r="28523" spans="2:2">
      <c r="B28523" s="202"/>
    </row>
    <row r="28524" spans="2:2">
      <c r="B28524" s="202"/>
    </row>
    <row r="28525" spans="2:2">
      <c r="B28525" s="202"/>
    </row>
    <row r="28526" spans="2:2">
      <c r="B28526" s="202"/>
    </row>
    <row r="28527" spans="2:2">
      <c r="B28527" s="202"/>
    </row>
    <row r="28528" spans="2:2">
      <c r="B28528" s="202"/>
    </row>
    <row r="28529" spans="2:2">
      <c r="B28529" s="202"/>
    </row>
    <row r="28530" spans="2:2">
      <c r="B28530" s="202"/>
    </row>
    <row r="28531" spans="2:2">
      <c r="B28531" s="202"/>
    </row>
    <row r="28532" spans="2:2">
      <c r="B28532" s="202"/>
    </row>
    <row r="28533" spans="2:2">
      <c r="B28533" s="202"/>
    </row>
    <row r="28534" spans="2:2">
      <c r="B28534" s="202"/>
    </row>
    <row r="28535" spans="2:2">
      <c r="B28535" s="202"/>
    </row>
    <row r="28536" spans="2:2">
      <c r="B28536" s="202"/>
    </row>
    <row r="28537" spans="2:2">
      <c r="B28537" s="202"/>
    </row>
    <row r="28538" spans="2:2">
      <c r="B28538" s="202"/>
    </row>
    <row r="28539" spans="2:2">
      <c r="B28539" s="202"/>
    </row>
    <row r="28540" spans="2:2">
      <c r="B28540" s="202"/>
    </row>
    <row r="28541" spans="2:2">
      <c r="B28541" s="202"/>
    </row>
    <row r="28542" spans="2:2">
      <c r="B28542" s="202"/>
    </row>
    <row r="28543" spans="2:2">
      <c r="B28543" s="202"/>
    </row>
    <row r="28544" spans="2:2">
      <c r="B28544" s="202"/>
    </row>
    <row r="28545" spans="2:2">
      <c r="B28545" s="202"/>
    </row>
    <row r="28546" spans="2:2">
      <c r="B28546" s="202"/>
    </row>
    <row r="28547" spans="2:2">
      <c r="B28547" s="202"/>
    </row>
    <row r="28548" spans="2:2">
      <c r="B28548" s="202"/>
    </row>
    <row r="28549" spans="2:2">
      <c r="B28549" s="202"/>
    </row>
    <row r="28550" spans="2:2">
      <c r="B28550" s="202"/>
    </row>
    <row r="28551" spans="2:2">
      <c r="B28551" s="202"/>
    </row>
    <row r="28552" spans="2:2">
      <c r="B28552" s="202"/>
    </row>
    <row r="28553" spans="2:2">
      <c r="B28553" s="202"/>
    </row>
    <row r="28554" spans="2:2">
      <c r="B28554" s="202"/>
    </row>
    <row r="28555" spans="2:2">
      <c r="B28555" s="202"/>
    </row>
    <row r="28556" spans="2:2">
      <c r="B28556" s="202"/>
    </row>
    <row r="28557" spans="2:2">
      <c r="B28557" s="202"/>
    </row>
    <row r="28558" spans="2:2">
      <c r="B28558" s="202"/>
    </row>
    <row r="28559" spans="2:2">
      <c r="B28559" s="202"/>
    </row>
    <row r="28560" spans="2:2">
      <c r="B28560" s="202"/>
    </row>
    <row r="28561" spans="2:2">
      <c r="B28561" s="202"/>
    </row>
    <row r="28562" spans="2:2">
      <c r="B28562" s="202"/>
    </row>
    <row r="28563" spans="2:2">
      <c r="B28563" s="202"/>
    </row>
    <row r="28564" spans="2:2">
      <c r="B28564" s="202"/>
    </row>
    <row r="28565" spans="2:2">
      <c r="B28565" s="202"/>
    </row>
    <row r="28566" spans="2:2">
      <c r="B28566" s="202"/>
    </row>
    <row r="28567" spans="2:2">
      <c r="B28567" s="202"/>
    </row>
    <row r="28568" spans="2:2">
      <c r="B28568" s="202"/>
    </row>
    <row r="28569" spans="2:2">
      <c r="B28569" s="202"/>
    </row>
    <row r="28570" spans="2:2">
      <c r="B28570" s="202"/>
    </row>
    <row r="28571" spans="2:2">
      <c r="B28571" s="202"/>
    </row>
    <row r="28572" spans="2:2">
      <c r="B28572" s="202"/>
    </row>
    <row r="28573" spans="2:2">
      <c r="B28573" s="202"/>
    </row>
    <row r="28574" spans="2:2">
      <c r="B28574" s="202"/>
    </row>
    <row r="28575" spans="2:2">
      <c r="B28575" s="202"/>
    </row>
    <row r="28576" spans="2:2">
      <c r="B28576" s="202"/>
    </row>
    <row r="28577" spans="2:2">
      <c r="B28577" s="202"/>
    </row>
    <row r="28578" spans="2:2">
      <c r="B28578" s="202"/>
    </row>
    <row r="28579" spans="2:2">
      <c r="B28579" s="202"/>
    </row>
    <row r="28580" spans="2:2">
      <c r="B28580" s="202"/>
    </row>
    <row r="28581" spans="2:2">
      <c r="B28581" s="202"/>
    </row>
    <row r="28582" spans="2:2">
      <c r="B28582" s="202"/>
    </row>
    <row r="28583" spans="2:2">
      <c r="B28583" s="202"/>
    </row>
    <row r="28584" spans="2:2">
      <c r="B28584" s="202"/>
    </row>
    <row r="28585" spans="2:2">
      <c r="B28585" s="202"/>
    </row>
    <row r="28586" spans="2:2">
      <c r="B28586" s="202"/>
    </row>
    <row r="28587" spans="2:2">
      <c r="B28587" s="202"/>
    </row>
    <row r="28588" spans="2:2">
      <c r="B28588" s="202"/>
    </row>
    <row r="28589" spans="2:2">
      <c r="B28589" s="202"/>
    </row>
    <row r="28590" spans="2:2">
      <c r="B28590" s="202"/>
    </row>
    <row r="28591" spans="2:2">
      <c r="B28591" s="202"/>
    </row>
    <row r="28592" spans="2:2">
      <c r="B28592" s="202"/>
    </row>
    <row r="28593" spans="2:2">
      <c r="B28593" s="202"/>
    </row>
    <row r="28594" spans="2:2">
      <c r="B28594" s="202"/>
    </row>
    <row r="28595" spans="2:2">
      <c r="B28595" s="202"/>
    </row>
    <row r="28596" spans="2:2">
      <c r="B28596" s="202"/>
    </row>
    <row r="28597" spans="2:2">
      <c r="B28597" s="202"/>
    </row>
    <row r="28598" spans="2:2">
      <c r="B28598" s="202"/>
    </row>
    <row r="28599" spans="2:2">
      <c r="B28599" s="202"/>
    </row>
    <row r="28600" spans="2:2">
      <c r="B28600" s="202"/>
    </row>
    <row r="28601" spans="2:2">
      <c r="B28601" s="202"/>
    </row>
    <row r="28602" spans="2:2">
      <c r="B28602" s="202"/>
    </row>
    <row r="28603" spans="2:2">
      <c r="B28603" s="202"/>
    </row>
    <row r="28604" spans="2:2">
      <c r="B28604" s="202"/>
    </row>
    <row r="28605" spans="2:2">
      <c r="B28605" s="202"/>
    </row>
    <row r="28606" spans="2:2">
      <c r="B28606" s="202"/>
    </row>
    <row r="28607" spans="2:2">
      <c r="B28607" s="202"/>
    </row>
    <row r="28608" spans="2:2">
      <c r="B28608" s="202"/>
    </row>
    <row r="28609" spans="2:2">
      <c r="B28609" s="202"/>
    </row>
    <row r="28610" spans="2:2">
      <c r="B28610" s="202"/>
    </row>
    <row r="28611" spans="2:2">
      <c r="B28611" s="202"/>
    </row>
    <row r="28612" spans="2:2">
      <c r="B28612" s="202"/>
    </row>
    <row r="28613" spans="2:2">
      <c r="B28613" s="202"/>
    </row>
    <row r="28614" spans="2:2">
      <c r="B28614" s="202"/>
    </row>
    <row r="28615" spans="2:2">
      <c r="B28615" s="202"/>
    </row>
    <row r="28616" spans="2:2">
      <c r="B28616" s="202"/>
    </row>
    <row r="28617" spans="2:2">
      <c r="B28617" s="202"/>
    </row>
    <row r="28618" spans="2:2">
      <c r="B28618" s="202"/>
    </row>
    <row r="28619" spans="2:2">
      <c r="B28619" s="202"/>
    </row>
    <row r="28620" spans="2:2">
      <c r="B28620" s="202"/>
    </row>
    <row r="28621" spans="2:2">
      <c r="B28621" s="202"/>
    </row>
    <row r="28622" spans="2:2">
      <c r="B28622" s="202"/>
    </row>
    <row r="28623" spans="2:2">
      <c r="B28623" s="202"/>
    </row>
    <row r="28624" spans="2:2">
      <c r="B28624" s="202"/>
    </row>
    <row r="28625" spans="2:2">
      <c r="B28625" s="202"/>
    </row>
    <row r="28626" spans="2:2">
      <c r="B28626" s="202"/>
    </row>
    <row r="28627" spans="2:2">
      <c r="B28627" s="202"/>
    </row>
    <row r="28628" spans="2:2">
      <c r="B28628" s="202"/>
    </row>
    <row r="28629" spans="2:2">
      <c r="B28629" s="202"/>
    </row>
    <row r="28630" spans="2:2">
      <c r="B28630" s="202"/>
    </row>
    <row r="28631" spans="2:2">
      <c r="B28631" s="202"/>
    </row>
    <row r="28632" spans="2:2">
      <c r="B28632" s="202"/>
    </row>
    <row r="28633" spans="2:2">
      <c r="B28633" s="202"/>
    </row>
    <row r="28634" spans="2:2">
      <c r="B28634" s="202"/>
    </row>
    <row r="28635" spans="2:2">
      <c r="B28635" s="202"/>
    </row>
    <row r="28636" spans="2:2">
      <c r="B28636" s="202"/>
    </row>
    <row r="28637" spans="2:2">
      <c r="B28637" s="202"/>
    </row>
    <row r="28638" spans="2:2">
      <c r="B28638" s="202"/>
    </row>
    <row r="28639" spans="2:2">
      <c r="B28639" s="202"/>
    </row>
    <row r="28640" spans="2:2">
      <c r="B28640" s="202"/>
    </row>
    <row r="28641" spans="2:2">
      <c r="B28641" s="202"/>
    </row>
    <row r="28642" spans="2:2">
      <c r="B28642" s="202"/>
    </row>
    <row r="28643" spans="2:2">
      <c r="B28643" s="202"/>
    </row>
    <row r="28644" spans="2:2">
      <c r="B28644" s="202"/>
    </row>
    <row r="28645" spans="2:2">
      <c r="B28645" s="202"/>
    </row>
    <row r="28646" spans="2:2">
      <c r="B28646" s="202"/>
    </row>
    <row r="28647" spans="2:2">
      <c r="B28647" s="202"/>
    </row>
    <row r="28648" spans="2:2">
      <c r="B28648" s="202"/>
    </row>
    <row r="28649" spans="2:2">
      <c r="B28649" s="202"/>
    </row>
    <row r="28650" spans="2:2">
      <c r="B28650" s="202"/>
    </row>
    <row r="28651" spans="2:2">
      <c r="B28651" s="202"/>
    </row>
    <row r="28652" spans="2:2">
      <c r="B28652" s="202"/>
    </row>
    <row r="28653" spans="2:2">
      <c r="B28653" s="202"/>
    </row>
    <row r="28654" spans="2:2">
      <c r="B28654" s="202"/>
    </row>
    <row r="28655" spans="2:2">
      <c r="B28655" s="202"/>
    </row>
    <row r="28656" spans="2:2">
      <c r="B28656" s="202"/>
    </row>
    <row r="28657" spans="2:2">
      <c r="B28657" s="202"/>
    </row>
    <row r="28658" spans="2:2">
      <c r="B28658" s="202"/>
    </row>
    <row r="28659" spans="2:2">
      <c r="B28659" s="202"/>
    </row>
    <row r="28660" spans="2:2">
      <c r="B28660" s="202"/>
    </row>
    <row r="28661" spans="2:2">
      <c r="B28661" s="202"/>
    </row>
    <row r="28662" spans="2:2">
      <c r="B28662" s="202"/>
    </row>
    <row r="28663" spans="2:2">
      <c r="B28663" s="202"/>
    </row>
    <row r="28664" spans="2:2">
      <c r="B28664" s="202"/>
    </row>
    <row r="28665" spans="2:2">
      <c r="B28665" s="202"/>
    </row>
    <row r="28666" spans="2:2">
      <c r="B28666" s="202"/>
    </row>
    <row r="28667" spans="2:2">
      <c r="B28667" s="202"/>
    </row>
    <row r="28668" spans="2:2">
      <c r="B28668" s="202"/>
    </row>
    <row r="28669" spans="2:2">
      <c r="B28669" s="202"/>
    </row>
    <row r="28670" spans="2:2">
      <c r="B28670" s="202"/>
    </row>
    <row r="28671" spans="2:2">
      <c r="B28671" s="202"/>
    </row>
    <row r="28672" spans="2:2">
      <c r="B28672" s="202"/>
    </row>
    <row r="28673" spans="2:2">
      <c r="B28673" s="202"/>
    </row>
    <row r="28674" spans="2:2">
      <c r="B28674" s="202"/>
    </row>
    <row r="28675" spans="2:2">
      <c r="B28675" s="202"/>
    </row>
    <row r="28676" spans="2:2">
      <c r="B28676" s="202"/>
    </row>
    <row r="28677" spans="2:2">
      <c r="B28677" s="202"/>
    </row>
    <row r="28678" spans="2:2">
      <c r="B28678" s="202"/>
    </row>
    <row r="28679" spans="2:2">
      <c r="B28679" s="202"/>
    </row>
    <row r="28680" spans="2:2">
      <c r="B28680" s="202"/>
    </row>
    <row r="28681" spans="2:2">
      <c r="B28681" s="202"/>
    </row>
    <row r="28682" spans="2:2">
      <c r="B28682" s="202"/>
    </row>
    <row r="28683" spans="2:2">
      <c r="B28683" s="202"/>
    </row>
    <row r="28684" spans="2:2">
      <c r="B28684" s="202"/>
    </row>
    <row r="28685" spans="2:2">
      <c r="B28685" s="202"/>
    </row>
    <row r="28686" spans="2:2">
      <c r="B28686" s="202"/>
    </row>
    <row r="28687" spans="2:2">
      <c r="B28687" s="202"/>
    </row>
    <row r="28688" spans="2:2">
      <c r="B28688" s="202"/>
    </row>
    <row r="28689" spans="2:2">
      <c r="B28689" s="202"/>
    </row>
    <row r="28690" spans="2:2">
      <c r="B28690" s="202"/>
    </row>
    <row r="28691" spans="2:2">
      <c r="B28691" s="202"/>
    </row>
    <row r="28692" spans="2:2">
      <c r="B28692" s="202"/>
    </row>
    <row r="28693" spans="2:2">
      <c r="B28693" s="202"/>
    </row>
    <row r="28694" spans="2:2">
      <c r="B28694" s="202"/>
    </row>
    <row r="28695" spans="2:2">
      <c r="B28695" s="202"/>
    </row>
    <row r="28696" spans="2:2">
      <c r="B28696" s="202"/>
    </row>
    <row r="28697" spans="2:2">
      <c r="B28697" s="202"/>
    </row>
    <row r="28698" spans="2:2">
      <c r="B28698" s="202"/>
    </row>
    <row r="28699" spans="2:2">
      <c r="B28699" s="202"/>
    </row>
    <row r="28700" spans="2:2">
      <c r="B28700" s="202"/>
    </row>
    <row r="28701" spans="2:2">
      <c r="B28701" s="202"/>
    </row>
    <row r="28702" spans="2:2">
      <c r="B28702" s="202"/>
    </row>
    <row r="28703" spans="2:2">
      <c r="B28703" s="202"/>
    </row>
    <row r="28704" spans="2:2">
      <c r="B28704" s="202"/>
    </row>
    <row r="28705" spans="2:2">
      <c r="B28705" s="202"/>
    </row>
    <row r="28706" spans="2:2">
      <c r="B28706" s="202"/>
    </row>
    <row r="28707" spans="2:2">
      <c r="B28707" s="202"/>
    </row>
    <row r="28708" spans="2:2">
      <c r="B28708" s="202"/>
    </row>
    <row r="28709" spans="2:2">
      <c r="B28709" s="202"/>
    </row>
    <row r="28710" spans="2:2">
      <c r="B28710" s="202"/>
    </row>
    <row r="28711" spans="2:2">
      <c r="B28711" s="202"/>
    </row>
    <row r="28712" spans="2:2">
      <c r="B28712" s="202"/>
    </row>
    <row r="28713" spans="2:2">
      <c r="B28713" s="202"/>
    </row>
    <row r="28714" spans="2:2">
      <c r="B28714" s="202"/>
    </row>
    <row r="28715" spans="2:2">
      <c r="B28715" s="202"/>
    </row>
    <row r="28716" spans="2:2">
      <c r="B28716" s="202"/>
    </row>
    <row r="28717" spans="2:2">
      <c r="B28717" s="202"/>
    </row>
    <row r="28718" spans="2:2">
      <c r="B28718" s="202"/>
    </row>
    <row r="28719" spans="2:2">
      <c r="B28719" s="202"/>
    </row>
    <row r="28720" spans="2:2">
      <c r="B28720" s="202"/>
    </row>
    <row r="28721" spans="2:2">
      <c r="B28721" s="202"/>
    </row>
    <row r="28722" spans="2:2">
      <c r="B28722" s="202"/>
    </row>
    <row r="28723" spans="2:2">
      <c r="B28723" s="202"/>
    </row>
    <row r="28724" spans="2:2">
      <c r="B28724" s="202"/>
    </row>
    <row r="28725" spans="2:2">
      <c r="B28725" s="202"/>
    </row>
    <row r="28726" spans="2:2">
      <c r="B28726" s="202"/>
    </row>
    <row r="28727" spans="2:2">
      <c r="B28727" s="202"/>
    </row>
    <row r="28728" spans="2:2">
      <c r="B28728" s="202"/>
    </row>
    <row r="28729" spans="2:2">
      <c r="B28729" s="202"/>
    </row>
    <row r="28730" spans="2:2">
      <c r="B28730" s="202"/>
    </row>
    <row r="28731" spans="2:2">
      <c r="B28731" s="202"/>
    </row>
    <row r="28732" spans="2:2">
      <c r="B28732" s="202"/>
    </row>
    <row r="28733" spans="2:2">
      <c r="B28733" s="202"/>
    </row>
    <row r="28734" spans="2:2">
      <c r="B28734" s="202"/>
    </row>
    <row r="28735" spans="2:2">
      <c r="B28735" s="202"/>
    </row>
    <row r="28736" spans="2:2">
      <c r="B28736" s="202"/>
    </row>
    <row r="28737" spans="2:2">
      <c r="B28737" s="202"/>
    </row>
    <row r="28738" spans="2:2">
      <c r="B28738" s="202"/>
    </row>
    <row r="28739" spans="2:2">
      <c r="B28739" s="202"/>
    </row>
    <row r="28740" spans="2:2">
      <c r="B28740" s="202"/>
    </row>
    <row r="28741" spans="2:2">
      <c r="B28741" s="202"/>
    </row>
    <row r="28742" spans="2:2">
      <c r="B28742" s="202"/>
    </row>
    <row r="28743" spans="2:2">
      <c r="B28743" s="202"/>
    </row>
    <row r="28744" spans="2:2">
      <c r="B28744" s="202"/>
    </row>
    <row r="28745" spans="2:2">
      <c r="B28745" s="202"/>
    </row>
    <row r="28746" spans="2:2">
      <c r="B28746" s="202"/>
    </row>
    <row r="28747" spans="2:2">
      <c r="B28747" s="202"/>
    </row>
    <row r="28748" spans="2:2">
      <c r="B28748" s="202"/>
    </row>
    <row r="28749" spans="2:2">
      <c r="B28749" s="202"/>
    </row>
    <row r="28750" spans="2:2">
      <c r="B28750" s="202"/>
    </row>
    <row r="28751" spans="2:2">
      <c r="B28751" s="202"/>
    </row>
    <row r="28752" spans="2:2">
      <c r="B28752" s="202"/>
    </row>
    <row r="28753" spans="2:2">
      <c r="B28753" s="202"/>
    </row>
    <row r="28754" spans="2:2">
      <c r="B28754" s="202"/>
    </row>
    <row r="28755" spans="2:2">
      <c r="B28755" s="202"/>
    </row>
    <row r="28756" spans="2:2">
      <c r="B28756" s="202"/>
    </row>
    <row r="28757" spans="2:2">
      <c r="B28757" s="202"/>
    </row>
    <row r="28758" spans="2:2">
      <c r="B28758" s="202"/>
    </row>
    <row r="28759" spans="2:2">
      <c r="B28759" s="202"/>
    </row>
    <row r="28760" spans="2:2">
      <c r="B28760" s="202"/>
    </row>
    <row r="28761" spans="2:2">
      <c r="B28761" s="202"/>
    </row>
    <row r="28762" spans="2:2">
      <c r="B28762" s="202"/>
    </row>
    <row r="28763" spans="2:2">
      <c r="B28763" s="202"/>
    </row>
    <row r="28764" spans="2:2">
      <c r="B28764" s="202"/>
    </row>
    <row r="28765" spans="2:2">
      <c r="B28765" s="202"/>
    </row>
    <row r="28766" spans="2:2">
      <c r="B28766" s="202"/>
    </row>
    <row r="28767" spans="2:2">
      <c r="B28767" s="202"/>
    </row>
    <row r="28768" spans="2:2">
      <c r="B28768" s="202"/>
    </row>
    <row r="28769" spans="2:2">
      <c r="B28769" s="202"/>
    </row>
    <row r="28770" spans="2:2">
      <c r="B28770" s="202"/>
    </row>
    <row r="28771" spans="2:2">
      <c r="B28771" s="202"/>
    </row>
    <row r="28772" spans="2:2">
      <c r="B28772" s="202"/>
    </row>
    <row r="28773" spans="2:2">
      <c r="B28773" s="202"/>
    </row>
    <row r="28774" spans="2:2">
      <c r="B28774" s="202"/>
    </row>
    <row r="28775" spans="2:2">
      <c r="B28775" s="202"/>
    </row>
    <row r="28776" spans="2:2">
      <c r="B28776" s="202"/>
    </row>
    <row r="28777" spans="2:2">
      <c r="B28777" s="202"/>
    </row>
    <row r="28778" spans="2:2">
      <c r="B28778" s="202"/>
    </row>
    <row r="28779" spans="2:2">
      <c r="B28779" s="202"/>
    </row>
    <row r="28780" spans="2:2">
      <c r="B28780" s="202"/>
    </row>
    <row r="28781" spans="2:2">
      <c r="B28781" s="202"/>
    </row>
    <row r="28782" spans="2:2">
      <c r="B28782" s="202"/>
    </row>
    <row r="28783" spans="2:2">
      <c r="B28783" s="202"/>
    </row>
    <row r="28784" spans="2:2">
      <c r="B28784" s="202"/>
    </row>
    <row r="28785" spans="2:2">
      <c r="B28785" s="202"/>
    </row>
    <row r="28786" spans="2:2">
      <c r="B28786" s="202"/>
    </row>
    <row r="28787" spans="2:2">
      <c r="B28787" s="202"/>
    </row>
    <row r="28788" spans="2:2">
      <c r="B28788" s="202"/>
    </row>
    <row r="28789" spans="2:2">
      <c r="B28789" s="202"/>
    </row>
    <row r="28790" spans="2:2">
      <c r="B28790" s="202"/>
    </row>
    <row r="28791" spans="2:2">
      <c r="B28791" s="202"/>
    </row>
    <row r="28792" spans="2:2">
      <c r="B28792" s="202"/>
    </row>
    <row r="28793" spans="2:2">
      <c r="B28793" s="202"/>
    </row>
    <row r="28794" spans="2:2">
      <c r="B28794" s="202"/>
    </row>
    <row r="28795" spans="2:2">
      <c r="B28795" s="202"/>
    </row>
    <row r="28796" spans="2:2">
      <c r="B28796" s="202"/>
    </row>
    <row r="28797" spans="2:2">
      <c r="B28797" s="202"/>
    </row>
    <row r="28798" spans="2:2">
      <c r="B28798" s="202"/>
    </row>
    <row r="28799" spans="2:2">
      <c r="B28799" s="202"/>
    </row>
    <row r="28800" spans="2:2">
      <c r="B28800" s="202"/>
    </row>
    <row r="28801" spans="2:2">
      <c r="B28801" s="202"/>
    </row>
    <row r="28802" spans="2:2">
      <c r="B28802" s="202"/>
    </row>
    <row r="28803" spans="2:2">
      <c r="B28803" s="202"/>
    </row>
    <row r="28804" spans="2:2">
      <c r="B28804" s="202"/>
    </row>
    <row r="28805" spans="2:2">
      <c r="B28805" s="202"/>
    </row>
    <row r="28806" spans="2:2">
      <c r="B28806" s="202"/>
    </row>
    <row r="28807" spans="2:2">
      <c r="B28807" s="202"/>
    </row>
    <row r="28808" spans="2:2">
      <c r="B28808" s="202"/>
    </row>
    <row r="28809" spans="2:2">
      <c r="B28809" s="202"/>
    </row>
    <row r="28810" spans="2:2">
      <c r="B28810" s="202"/>
    </row>
    <row r="28811" spans="2:2">
      <c r="B28811" s="202"/>
    </row>
    <row r="28812" spans="2:2">
      <c r="B28812" s="202"/>
    </row>
    <row r="28813" spans="2:2">
      <c r="B28813" s="202"/>
    </row>
    <row r="28814" spans="2:2">
      <c r="B28814" s="202"/>
    </row>
    <row r="28815" spans="2:2">
      <c r="B28815" s="202"/>
    </row>
    <row r="28816" spans="2:2">
      <c r="B28816" s="202"/>
    </row>
    <row r="28817" spans="2:2">
      <c r="B28817" s="202"/>
    </row>
    <row r="28818" spans="2:2">
      <c r="B28818" s="202"/>
    </row>
    <row r="28819" spans="2:2">
      <c r="B28819" s="202"/>
    </row>
    <row r="28820" spans="2:2">
      <c r="B28820" s="202"/>
    </row>
    <row r="28821" spans="2:2">
      <c r="B28821" s="202"/>
    </row>
    <row r="28822" spans="2:2">
      <c r="B28822" s="202"/>
    </row>
    <row r="28823" spans="2:2">
      <c r="B28823" s="202"/>
    </row>
    <row r="28824" spans="2:2">
      <c r="B28824" s="202"/>
    </row>
    <row r="28825" spans="2:2">
      <c r="B28825" s="202"/>
    </row>
    <row r="28826" spans="2:2">
      <c r="B28826" s="202"/>
    </row>
    <row r="28827" spans="2:2">
      <c r="B28827" s="202"/>
    </row>
    <row r="28828" spans="2:2">
      <c r="B28828" s="202"/>
    </row>
    <row r="28829" spans="2:2">
      <c r="B28829" s="202"/>
    </row>
    <row r="28830" spans="2:2">
      <c r="B28830" s="202"/>
    </row>
    <row r="28831" spans="2:2">
      <c r="B28831" s="202"/>
    </row>
    <row r="28832" spans="2:2">
      <c r="B28832" s="202"/>
    </row>
    <row r="28833" spans="2:2">
      <c r="B28833" s="202"/>
    </row>
    <row r="28834" spans="2:2">
      <c r="B28834" s="202"/>
    </row>
    <row r="28835" spans="2:2">
      <c r="B28835" s="202"/>
    </row>
    <row r="28836" spans="2:2">
      <c r="B28836" s="202"/>
    </row>
    <row r="28837" spans="2:2">
      <c r="B28837" s="202"/>
    </row>
    <row r="28838" spans="2:2">
      <c r="B28838" s="202"/>
    </row>
    <row r="28839" spans="2:2">
      <c r="B28839" s="202"/>
    </row>
    <row r="28840" spans="2:2">
      <c r="B28840" s="202"/>
    </row>
    <row r="28841" spans="2:2">
      <c r="B28841" s="202"/>
    </row>
    <row r="28842" spans="2:2">
      <c r="B28842" s="202"/>
    </row>
    <row r="28843" spans="2:2">
      <c r="B28843" s="202"/>
    </row>
    <row r="28844" spans="2:2">
      <c r="B28844" s="202"/>
    </row>
    <row r="28845" spans="2:2">
      <c r="B28845" s="202"/>
    </row>
    <row r="28846" spans="2:2">
      <c r="B28846" s="202"/>
    </row>
    <row r="28847" spans="2:2">
      <c r="B28847" s="202"/>
    </row>
    <row r="28848" spans="2:2">
      <c r="B28848" s="202"/>
    </row>
    <row r="28849" spans="2:2">
      <c r="B28849" s="202"/>
    </row>
    <row r="28850" spans="2:2">
      <c r="B28850" s="202"/>
    </row>
    <row r="28851" spans="2:2">
      <c r="B28851" s="202"/>
    </row>
    <row r="28852" spans="2:2">
      <c r="B28852" s="202"/>
    </row>
    <row r="28853" spans="2:2">
      <c r="B28853" s="202"/>
    </row>
    <row r="28854" spans="2:2">
      <c r="B28854" s="202"/>
    </row>
    <row r="28855" spans="2:2">
      <c r="B28855" s="202"/>
    </row>
    <row r="28856" spans="2:2">
      <c r="B28856" s="202"/>
    </row>
    <row r="28857" spans="2:2">
      <c r="B28857" s="202"/>
    </row>
    <row r="28858" spans="2:2">
      <c r="B28858" s="202"/>
    </row>
    <row r="28859" spans="2:2">
      <c r="B28859" s="202"/>
    </row>
    <row r="28860" spans="2:2">
      <c r="B28860" s="202"/>
    </row>
    <row r="28861" spans="2:2">
      <c r="B28861" s="202"/>
    </row>
    <row r="28862" spans="2:2">
      <c r="B28862" s="202"/>
    </row>
    <row r="28863" spans="2:2">
      <c r="B28863" s="202"/>
    </row>
    <row r="28864" spans="2:2">
      <c r="B28864" s="202"/>
    </row>
    <row r="28865" spans="2:2">
      <c r="B28865" s="202"/>
    </row>
    <row r="28866" spans="2:2">
      <c r="B28866" s="202"/>
    </row>
    <row r="28867" spans="2:2">
      <c r="B28867" s="202"/>
    </row>
    <row r="28868" spans="2:2">
      <c r="B28868" s="202"/>
    </row>
    <row r="28869" spans="2:2">
      <c r="B28869" s="202"/>
    </row>
    <row r="28870" spans="2:2">
      <c r="B28870" s="202"/>
    </row>
    <row r="28871" spans="2:2">
      <c r="B28871" s="202"/>
    </row>
    <row r="28872" spans="2:2">
      <c r="B28872" s="202"/>
    </row>
    <row r="28873" spans="2:2">
      <c r="B28873" s="202"/>
    </row>
    <row r="28874" spans="2:2">
      <c r="B28874" s="202"/>
    </row>
    <row r="28875" spans="2:2">
      <c r="B28875" s="202"/>
    </row>
    <row r="28876" spans="2:2">
      <c r="B28876" s="202"/>
    </row>
    <row r="28877" spans="2:2">
      <c r="B28877" s="202"/>
    </row>
    <row r="28878" spans="2:2">
      <c r="B28878" s="202"/>
    </row>
    <row r="28879" spans="2:2">
      <c r="B28879" s="202"/>
    </row>
    <row r="28880" spans="2:2">
      <c r="B28880" s="202"/>
    </row>
    <row r="28881" spans="2:2">
      <c r="B28881" s="202"/>
    </row>
    <row r="28882" spans="2:2">
      <c r="B28882" s="202"/>
    </row>
    <row r="28883" spans="2:2">
      <c r="B28883" s="202"/>
    </row>
    <row r="28884" spans="2:2">
      <c r="B28884" s="202"/>
    </row>
    <row r="28885" spans="2:2">
      <c r="B28885" s="202"/>
    </row>
    <row r="28886" spans="2:2">
      <c r="B28886" s="202"/>
    </row>
    <row r="28887" spans="2:2">
      <c r="B28887" s="202"/>
    </row>
    <row r="28888" spans="2:2">
      <c r="B28888" s="202"/>
    </row>
    <row r="28889" spans="2:2">
      <c r="B28889" s="202"/>
    </row>
    <row r="28890" spans="2:2">
      <c r="B28890" s="202"/>
    </row>
    <row r="28891" spans="2:2">
      <c r="B28891" s="202"/>
    </row>
    <row r="28892" spans="2:2">
      <c r="B28892" s="202"/>
    </row>
    <row r="28893" spans="2:2">
      <c r="B28893" s="202"/>
    </row>
    <row r="28894" spans="2:2">
      <c r="B28894" s="202"/>
    </row>
    <row r="28895" spans="2:2">
      <c r="B28895" s="202"/>
    </row>
    <row r="28896" spans="2:2">
      <c r="B28896" s="202"/>
    </row>
    <row r="28897" spans="2:2">
      <c r="B28897" s="202"/>
    </row>
    <row r="28898" spans="2:2">
      <c r="B28898" s="202"/>
    </row>
    <row r="28899" spans="2:2">
      <c r="B28899" s="202"/>
    </row>
    <row r="28900" spans="2:2">
      <c r="B28900" s="202"/>
    </row>
    <row r="28901" spans="2:2">
      <c r="B28901" s="202"/>
    </row>
    <row r="28902" spans="2:2">
      <c r="B28902" s="202"/>
    </row>
    <row r="28903" spans="2:2">
      <c r="B28903" s="202"/>
    </row>
    <row r="28904" spans="2:2">
      <c r="B28904" s="202"/>
    </row>
    <row r="28905" spans="2:2">
      <c r="B28905" s="202"/>
    </row>
    <row r="28906" spans="2:2">
      <c r="B28906" s="202"/>
    </row>
    <row r="28907" spans="2:2">
      <c r="B28907" s="202"/>
    </row>
    <row r="28908" spans="2:2">
      <c r="B28908" s="202"/>
    </row>
    <row r="28909" spans="2:2">
      <c r="B28909" s="202"/>
    </row>
    <row r="28910" spans="2:2">
      <c r="B28910" s="202"/>
    </row>
    <row r="28911" spans="2:2">
      <c r="B28911" s="202"/>
    </row>
    <row r="28912" spans="2:2">
      <c r="B28912" s="202"/>
    </row>
    <row r="28913" spans="2:2">
      <c r="B28913" s="202"/>
    </row>
    <row r="28914" spans="2:2">
      <c r="B28914" s="202"/>
    </row>
    <row r="28915" spans="2:2">
      <c r="B28915" s="202"/>
    </row>
    <row r="28916" spans="2:2">
      <c r="B28916" s="202"/>
    </row>
    <row r="28917" spans="2:2">
      <c r="B28917" s="202"/>
    </row>
    <row r="28918" spans="2:2">
      <c r="B28918" s="202"/>
    </row>
    <row r="28919" spans="2:2">
      <c r="B28919" s="202"/>
    </row>
    <row r="28920" spans="2:2">
      <c r="B28920" s="202"/>
    </row>
    <row r="28921" spans="2:2">
      <c r="B28921" s="202"/>
    </row>
    <row r="28922" spans="2:2">
      <c r="B28922" s="202"/>
    </row>
    <row r="28923" spans="2:2">
      <c r="B28923" s="202"/>
    </row>
    <row r="28924" spans="2:2">
      <c r="B28924" s="202"/>
    </row>
    <row r="28925" spans="2:2">
      <c r="B28925" s="202"/>
    </row>
    <row r="28926" spans="2:2">
      <c r="B28926" s="202"/>
    </row>
    <row r="28927" spans="2:2">
      <c r="B28927" s="202"/>
    </row>
    <row r="28928" spans="2:2">
      <c r="B28928" s="202"/>
    </row>
    <row r="28929" spans="2:2">
      <c r="B28929" s="202"/>
    </row>
    <row r="28930" spans="2:2">
      <c r="B28930" s="202"/>
    </row>
    <row r="28931" spans="2:2">
      <c r="B28931" s="202"/>
    </row>
    <row r="28932" spans="2:2">
      <c r="B28932" s="202"/>
    </row>
    <row r="28933" spans="2:2">
      <c r="B28933" s="202"/>
    </row>
    <row r="28934" spans="2:2">
      <c r="B28934" s="202"/>
    </row>
    <row r="28935" spans="2:2">
      <c r="B28935" s="202"/>
    </row>
    <row r="28936" spans="2:2">
      <c r="B28936" s="202"/>
    </row>
    <row r="28937" spans="2:2">
      <c r="B28937" s="202"/>
    </row>
    <row r="28938" spans="2:2">
      <c r="B28938" s="202"/>
    </row>
    <row r="28939" spans="2:2">
      <c r="B28939" s="202"/>
    </row>
    <row r="28940" spans="2:2">
      <c r="B28940" s="202"/>
    </row>
    <row r="28941" spans="2:2">
      <c r="B28941" s="202"/>
    </row>
    <row r="28942" spans="2:2">
      <c r="B28942" s="202"/>
    </row>
    <row r="28943" spans="2:2">
      <c r="B28943" s="202"/>
    </row>
    <row r="28944" spans="2:2">
      <c r="B28944" s="202"/>
    </row>
    <row r="28945" spans="2:2">
      <c r="B28945" s="202"/>
    </row>
    <row r="28946" spans="2:2">
      <c r="B28946" s="202"/>
    </row>
    <row r="28947" spans="2:2">
      <c r="B28947" s="202"/>
    </row>
    <row r="28948" spans="2:2">
      <c r="B28948" s="202"/>
    </row>
    <row r="28949" spans="2:2">
      <c r="B28949" s="202"/>
    </row>
    <row r="28950" spans="2:2">
      <c r="B28950" s="202"/>
    </row>
    <row r="28951" spans="2:2">
      <c r="B28951" s="202"/>
    </row>
    <row r="28952" spans="2:2">
      <c r="B28952" s="202"/>
    </row>
    <row r="28953" spans="2:2">
      <c r="B28953" s="202"/>
    </row>
    <row r="28954" spans="2:2">
      <c r="B28954" s="202"/>
    </row>
    <row r="28955" spans="2:2">
      <c r="B28955" s="202"/>
    </row>
    <row r="28956" spans="2:2">
      <c r="B28956" s="202"/>
    </row>
    <row r="28957" spans="2:2">
      <c r="B28957" s="202"/>
    </row>
    <row r="28958" spans="2:2">
      <c r="B28958" s="202"/>
    </row>
    <row r="28959" spans="2:2">
      <c r="B28959" s="202"/>
    </row>
    <row r="28960" spans="2:2">
      <c r="B28960" s="202"/>
    </row>
    <row r="28961" spans="2:2">
      <c r="B28961" s="202"/>
    </row>
    <row r="28962" spans="2:2">
      <c r="B28962" s="202"/>
    </row>
    <row r="28963" spans="2:2">
      <c r="B28963" s="202"/>
    </row>
    <row r="28964" spans="2:2">
      <c r="B28964" s="202"/>
    </row>
    <row r="28965" spans="2:2">
      <c r="B28965" s="202"/>
    </row>
    <row r="28966" spans="2:2">
      <c r="B28966" s="202"/>
    </row>
    <row r="28967" spans="2:2">
      <c r="B28967" s="202"/>
    </row>
    <row r="28968" spans="2:2">
      <c r="B28968" s="202"/>
    </row>
    <row r="28969" spans="2:2">
      <c r="B28969" s="202"/>
    </row>
    <row r="28970" spans="2:2">
      <c r="B28970" s="202"/>
    </row>
    <row r="28971" spans="2:2">
      <c r="B28971" s="202"/>
    </row>
    <row r="28972" spans="2:2">
      <c r="B28972" s="202"/>
    </row>
    <row r="28973" spans="2:2">
      <c r="B28973" s="202"/>
    </row>
    <row r="28974" spans="2:2">
      <c r="B28974" s="202"/>
    </row>
    <row r="28975" spans="2:2">
      <c r="B28975" s="202"/>
    </row>
    <row r="28976" spans="2:2">
      <c r="B28976" s="202"/>
    </row>
    <row r="28977" spans="2:2">
      <c r="B28977" s="202"/>
    </row>
    <row r="28978" spans="2:2">
      <c r="B28978" s="202"/>
    </row>
    <row r="28979" spans="2:2">
      <c r="B28979" s="202"/>
    </row>
    <row r="28980" spans="2:2">
      <c r="B28980" s="202"/>
    </row>
    <row r="28981" spans="2:2">
      <c r="B28981" s="202"/>
    </row>
    <row r="28982" spans="2:2">
      <c r="B28982" s="202"/>
    </row>
    <row r="28983" spans="2:2">
      <c r="B28983" s="202"/>
    </row>
    <row r="28984" spans="2:2">
      <c r="B28984" s="202"/>
    </row>
    <row r="28985" spans="2:2">
      <c r="B28985" s="202"/>
    </row>
    <row r="28986" spans="2:2">
      <c r="B28986" s="202"/>
    </row>
    <row r="28987" spans="2:2">
      <c r="B28987" s="202"/>
    </row>
    <row r="28988" spans="2:2">
      <c r="B28988" s="202"/>
    </row>
    <row r="28989" spans="2:2">
      <c r="B28989" s="202"/>
    </row>
    <row r="28990" spans="2:2">
      <c r="B28990" s="202"/>
    </row>
    <row r="28991" spans="2:2">
      <c r="B28991" s="202"/>
    </row>
    <row r="28992" spans="2:2">
      <c r="B28992" s="202"/>
    </row>
    <row r="28993" spans="2:2">
      <c r="B28993" s="202"/>
    </row>
    <row r="28994" spans="2:2">
      <c r="B28994" s="202"/>
    </row>
    <row r="28995" spans="2:2">
      <c r="B28995" s="202"/>
    </row>
    <row r="28996" spans="2:2">
      <c r="B28996" s="202"/>
    </row>
    <row r="28997" spans="2:2">
      <c r="B28997" s="202"/>
    </row>
    <row r="28998" spans="2:2">
      <c r="B28998" s="202"/>
    </row>
    <row r="28999" spans="2:2">
      <c r="B28999" s="202"/>
    </row>
    <row r="29000" spans="2:2">
      <c r="B29000" s="202"/>
    </row>
    <row r="29001" spans="2:2">
      <c r="B29001" s="202"/>
    </row>
    <row r="29002" spans="2:2">
      <c r="B29002" s="202"/>
    </row>
    <row r="29003" spans="2:2">
      <c r="B29003" s="202"/>
    </row>
    <row r="29004" spans="2:2">
      <c r="B29004" s="202"/>
    </row>
    <row r="29005" spans="2:2">
      <c r="B29005" s="202"/>
    </row>
    <row r="29006" spans="2:2">
      <c r="B29006" s="202"/>
    </row>
    <row r="29007" spans="2:2">
      <c r="B29007" s="202"/>
    </row>
    <row r="29008" spans="2:2">
      <c r="B29008" s="202"/>
    </row>
    <row r="29009" spans="2:2">
      <c r="B29009" s="202"/>
    </row>
    <row r="29010" spans="2:2">
      <c r="B29010" s="202"/>
    </row>
    <row r="29011" spans="2:2">
      <c r="B29011" s="202"/>
    </row>
    <row r="29012" spans="2:2">
      <c r="B29012" s="202"/>
    </row>
    <row r="29013" spans="2:2">
      <c r="B29013" s="202"/>
    </row>
    <row r="29014" spans="2:2">
      <c r="B29014" s="202"/>
    </row>
    <row r="29015" spans="2:2">
      <c r="B29015" s="202"/>
    </row>
    <row r="29016" spans="2:2">
      <c r="B29016" s="202"/>
    </row>
    <row r="29017" spans="2:2">
      <c r="B29017" s="202"/>
    </row>
    <row r="29018" spans="2:2">
      <c r="B29018" s="202"/>
    </row>
    <row r="29019" spans="2:2">
      <c r="B29019" s="202"/>
    </row>
    <row r="29020" spans="2:2">
      <c r="B29020" s="202"/>
    </row>
    <row r="29021" spans="2:2">
      <c r="B29021" s="202"/>
    </row>
    <row r="29022" spans="2:2">
      <c r="B29022" s="202"/>
    </row>
    <row r="29023" spans="2:2">
      <c r="B29023" s="202"/>
    </row>
    <row r="29024" spans="2:2">
      <c r="B29024" s="202"/>
    </row>
    <row r="29025" spans="2:2">
      <c r="B29025" s="202"/>
    </row>
    <row r="29026" spans="2:2">
      <c r="B29026" s="202"/>
    </row>
    <row r="29027" spans="2:2">
      <c r="B29027" s="202"/>
    </row>
    <row r="29028" spans="2:2">
      <c r="B29028" s="202"/>
    </row>
    <row r="29029" spans="2:2">
      <c r="B29029" s="202"/>
    </row>
    <row r="29030" spans="2:2">
      <c r="B29030" s="202"/>
    </row>
    <row r="29031" spans="2:2">
      <c r="B29031" s="202"/>
    </row>
    <row r="29032" spans="2:2">
      <c r="B29032" s="202"/>
    </row>
    <row r="29033" spans="2:2">
      <c r="B29033" s="202"/>
    </row>
    <row r="29034" spans="2:2">
      <c r="B29034" s="202"/>
    </row>
    <row r="29035" spans="2:2">
      <c r="B29035" s="202"/>
    </row>
    <row r="29036" spans="2:2">
      <c r="B29036" s="202"/>
    </row>
    <row r="29037" spans="2:2">
      <c r="B29037" s="202"/>
    </row>
    <row r="29038" spans="2:2">
      <c r="B29038" s="202"/>
    </row>
    <row r="29039" spans="2:2">
      <c r="B29039" s="202"/>
    </row>
    <row r="29040" spans="2:2">
      <c r="B29040" s="202"/>
    </row>
    <row r="29041" spans="2:2">
      <c r="B29041" s="202"/>
    </row>
    <row r="29042" spans="2:2">
      <c r="B29042" s="202"/>
    </row>
    <row r="29043" spans="2:2">
      <c r="B29043" s="202"/>
    </row>
    <row r="29044" spans="2:2">
      <c r="B29044" s="202"/>
    </row>
    <row r="29045" spans="2:2">
      <c r="B29045" s="202"/>
    </row>
    <row r="29046" spans="2:2">
      <c r="B29046" s="202"/>
    </row>
    <row r="29047" spans="2:2">
      <c r="B29047" s="202"/>
    </row>
    <row r="29048" spans="2:2">
      <c r="B29048" s="202"/>
    </row>
    <row r="29049" spans="2:2">
      <c r="B29049" s="202"/>
    </row>
    <row r="29050" spans="2:2">
      <c r="B29050" s="202"/>
    </row>
    <row r="29051" spans="2:2">
      <c r="B29051" s="202"/>
    </row>
    <row r="29052" spans="2:2">
      <c r="B29052" s="202"/>
    </row>
    <row r="29053" spans="2:2">
      <c r="B29053" s="202"/>
    </row>
    <row r="29054" spans="2:2">
      <c r="B29054" s="202"/>
    </row>
    <row r="29055" spans="2:2">
      <c r="B29055" s="202"/>
    </row>
    <row r="29056" spans="2:2">
      <c r="B29056" s="202"/>
    </row>
    <row r="29057" spans="2:2">
      <c r="B29057" s="202"/>
    </row>
    <row r="29058" spans="2:2">
      <c r="B29058" s="202"/>
    </row>
    <row r="29059" spans="2:2">
      <c r="B29059" s="202"/>
    </row>
    <row r="29060" spans="2:2">
      <c r="B29060" s="202"/>
    </row>
    <row r="29061" spans="2:2">
      <c r="B29061" s="202"/>
    </row>
    <row r="29062" spans="2:2">
      <c r="B29062" s="202"/>
    </row>
    <row r="29063" spans="2:2">
      <c r="B29063" s="202"/>
    </row>
    <row r="29064" spans="2:2">
      <c r="B29064" s="202"/>
    </row>
    <row r="29065" spans="2:2">
      <c r="B29065" s="202"/>
    </row>
    <row r="29066" spans="2:2">
      <c r="B29066" s="202"/>
    </row>
    <row r="29067" spans="2:2">
      <c r="B29067" s="202"/>
    </row>
    <row r="29068" spans="2:2">
      <c r="B29068" s="202"/>
    </row>
    <row r="29069" spans="2:2">
      <c r="B29069" s="202"/>
    </row>
    <row r="29070" spans="2:2">
      <c r="B29070" s="202"/>
    </row>
    <row r="29071" spans="2:2">
      <c r="B29071" s="202"/>
    </row>
    <row r="29072" spans="2:2">
      <c r="B29072" s="202"/>
    </row>
    <row r="29073" spans="2:2">
      <c r="B29073" s="202"/>
    </row>
    <row r="29074" spans="2:2">
      <c r="B29074" s="202"/>
    </row>
    <row r="29075" spans="2:2">
      <c r="B29075" s="202"/>
    </row>
    <row r="29076" spans="2:2">
      <c r="B29076" s="202"/>
    </row>
    <row r="29077" spans="2:2">
      <c r="B29077" s="202"/>
    </row>
    <row r="29078" spans="2:2">
      <c r="B29078" s="202"/>
    </row>
    <row r="29079" spans="2:2">
      <c r="B29079" s="202"/>
    </row>
    <row r="29080" spans="2:2">
      <c r="B29080" s="202"/>
    </row>
    <row r="29081" spans="2:2">
      <c r="B29081" s="202"/>
    </row>
    <row r="29082" spans="2:2">
      <c r="B29082" s="202"/>
    </row>
    <row r="29083" spans="2:2">
      <c r="B29083" s="202"/>
    </row>
    <row r="29084" spans="2:2">
      <c r="B29084" s="202"/>
    </row>
    <row r="29085" spans="2:2">
      <c r="B29085" s="202"/>
    </row>
    <row r="29086" spans="2:2">
      <c r="B29086" s="202"/>
    </row>
    <row r="29087" spans="2:2">
      <c r="B29087" s="202"/>
    </row>
    <row r="29088" spans="2:2">
      <c r="B29088" s="202"/>
    </row>
    <row r="29089" spans="2:2">
      <c r="B29089" s="202"/>
    </row>
    <row r="29090" spans="2:2">
      <c r="B29090" s="202"/>
    </row>
    <row r="29091" spans="2:2">
      <c r="B29091" s="202"/>
    </row>
    <row r="29092" spans="2:2">
      <c r="B29092" s="202"/>
    </row>
    <row r="29093" spans="2:2">
      <c r="B29093" s="202"/>
    </row>
    <row r="29094" spans="2:2">
      <c r="B29094" s="202"/>
    </row>
    <row r="29095" spans="2:2">
      <c r="B29095" s="202"/>
    </row>
    <row r="29096" spans="2:2">
      <c r="B29096" s="202"/>
    </row>
    <row r="29097" spans="2:2">
      <c r="B29097" s="202"/>
    </row>
    <row r="29098" spans="2:2">
      <c r="B29098" s="202"/>
    </row>
    <row r="29099" spans="2:2">
      <c r="B29099" s="202"/>
    </row>
    <row r="29100" spans="2:2">
      <c r="B29100" s="202"/>
    </row>
    <row r="29101" spans="2:2">
      <c r="B29101" s="202"/>
    </row>
    <row r="29102" spans="2:2">
      <c r="B29102" s="202"/>
    </row>
    <row r="29103" spans="2:2">
      <c r="B29103" s="202"/>
    </row>
    <row r="29104" spans="2:2">
      <c r="B29104" s="202"/>
    </row>
    <row r="29105" spans="2:2">
      <c r="B29105" s="202"/>
    </row>
    <row r="29106" spans="2:2">
      <c r="B29106" s="202"/>
    </row>
    <row r="29107" spans="2:2">
      <c r="B29107" s="202"/>
    </row>
    <row r="29108" spans="2:2">
      <c r="B29108" s="202"/>
    </row>
    <row r="29109" spans="2:2">
      <c r="B29109" s="202"/>
    </row>
    <row r="29110" spans="2:2">
      <c r="B29110" s="202"/>
    </row>
    <row r="29111" spans="2:2">
      <c r="B29111" s="202"/>
    </row>
    <row r="29112" spans="2:2">
      <c r="B29112" s="202"/>
    </row>
    <row r="29113" spans="2:2">
      <c r="B29113" s="202"/>
    </row>
    <row r="29114" spans="2:2">
      <c r="B29114" s="202"/>
    </row>
    <row r="29115" spans="2:2">
      <c r="B29115" s="202"/>
    </row>
    <row r="29116" spans="2:2">
      <c r="B29116" s="202"/>
    </row>
    <row r="29117" spans="2:2">
      <c r="B29117" s="202"/>
    </row>
    <row r="29118" spans="2:2">
      <c r="B29118" s="202"/>
    </row>
    <row r="29119" spans="2:2">
      <c r="B29119" s="202"/>
    </row>
    <row r="29120" spans="2:2">
      <c r="B29120" s="202"/>
    </row>
    <row r="29121" spans="2:2">
      <c r="B29121" s="202"/>
    </row>
    <row r="29122" spans="2:2">
      <c r="B29122" s="202"/>
    </row>
    <row r="29123" spans="2:2">
      <c r="B29123" s="202"/>
    </row>
    <row r="29124" spans="2:2">
      <c r="B29124" s="202"/>
    </row>
    <row r="29125" spans="2:2">
      <c r="B29125" s="202"/>
    </row>
    <row r="29126" spans="2:2">
      <c r="B29126" s="202"/>
    </row>
    <row r="29127" spans="2:2">
      <c r="B29127" s="202"/>
    </row>
    <row r="29128" spans="2:2">
      <c r="B29128" s="202"/>
    </row>
    <row r="29129" spans="2:2">
      <c r="B29129" s="202"/>
    </row>
    <row r="29130" spans="2:2">
      <c r="B29130" s="202"/>
    </row>
    <row r="29131" spans="2:2">
      <c r="B29131" s="202"/>
    </row>
    <row r="29132" spans="2:2">
      <c r="B29132" s="202"/>
    </row>
    <row r="29133" spans="2:2">
      <c r="B29133" s="202"/>
    </row>
    <row r="29134" spans="2:2">
      <c r="B29134" s="202"/>
    </row>
    <row r="29135" spans="2:2">
      <c r="B29135" s="202"/>
    </row>
    <row r="29136" spans="2:2">
      <c r="B29136" s="202"/>
    </row>
    <row r="29137" spans="2:2">
      <c r="B29137" s="202"/>
    </row>
    <row r="29138" spans="2:2">
      <c r="B29138" s="202"/>
    </row>
    <row r="29139" spans="2:2">
      <c r="B29139" s="202"/>
    </row>
    <row r="29140" spans="2:2">
      <c r="B29140" s="202"/>
    </row>
    <row r="29141" spans="2:2">
      <c r="B29141" s="202"/>
    </row>
    <row r="29142" spans="2:2">
      <c r="B29142" s="202"/>
    </row>
    <row r="29143" spans="2:2">
      <c r="B29143" s="202"/>
    </row>
    <row r="29144" spans="2:2">
      <c r="B29144" s="202"/>
    </row>
    <row r="29145" spans="2:2">
      <c r="B29145" s="202"/>
    </row>
    <row r="29146" spans="2:2">
      <c r="B29146" s="202"/>
    </row>
    <row r="29147" spans="2:2">
      <c r="B29147" s="202"/>
    </row>
    <row r="29148" spans="2:2">
      <c r="B29148" s="202"/>
    </row>
    <row r="29149" spans="2:2">
      <c r="B29149" s="202"/>
    </row>
    <row r="29150" spans="2:2">
      <c r="B29150" s="202"/>
    </row>
    <row r="29151" spans="2:2">
      <c r="B29151" s="202"/>
    </row>
    <row r="29152" spans="2:2">
      <c r="B29152" s="202"/>
    </row>
    <row r="29153" spans="2:2">
      <c r="B29153" s="202"/>
    </row>
    <row r="29154" spans="2:2">
      <c r="B29154" s="202"/>
    </row>
    <row r="29155" spans="2:2">
      <c r="B29155" s="202"/>
    </row>
    <row r="29156" spans="2:2">
      <c r="B29156" s="202"/>
    </row>
    <row r="29157" spans="2:2">
      <c r="B29157" s="202"/>
    </row>
    <row r="29158" spans="2:2">
      <c r="B29158" s="202"/>
    </row>
    <row r="29159" spans="2:2">
      <c r="B29159" s="202"/>
    </row>
    <row r="29160" spans="2:2">
      <c r="B29160" s="202"/>
    </row>
    <row r="29161" spans="2:2">
      <c r="B29161" s="202"/>
    </row>
    <row r="29162" spans="2:2">
      <c r="B29162" s="202"/>
    </row>
    <row r="29163" spans="2:2">
      <c r="B29163" s="202"/>
    </row>
    <row r="29164" spans="2:2">
      <c r="B29164" s="202"/>
    </row>
    <row r="29165" spans="2:2">
      <c r="B29165" s="202"/>
    </row>
    <row r="29166" spans="2:2">
      <c r="B29166" s="202"/>
    </row>
    <row r="29167" spans="2:2">
      <c r="B29167" s="202"/>
    </row>
    <row r="29168" spans="2:2">
      <c r="B29168" s="202"/>
    </row>
    <row r="29169" spans="2:2">
      <c r="B29169" s="202"/>
    </row>
    <row r="29170" spans="2:2">
      <c r="B29170" s="202"/>
    </row>
    <row r="29171" spans="2:2">
      <c r="B29171" s="202"/>
    </row>
    <row r="29172" spans="2:2">
      <c r="B29172" s="202"/>
    </row>
    <row r="29173" spans="2:2">
      <c r="B29173" s="202"/>
    </row>
    <row r="29174" spans="2:2">
      <c r="B29174" s="202"/>
    </row>
    <row r="29175" spans="2:2">
      <c r="B29175" s="202"/>
    </row>
    <row r="29176" spans="2:2">
      <c r="B29176" s="202"/>
    </row>
    <row r="29177" spans="2:2">
      <c r="B29177" s="202"/>
    </row>
    <row r="29178" spans="2:2">
      <c r="B29178" s="202"/>
    </row>
    <row r="29179" spans="2:2">
      <c r="B29179" s="202"/>
    </row>
    <row r="29180" spans="2:2">
      <c r="B29180" s="202"/>
    </row>
    <row r="29181" spans="2:2">
      <c r="B29181" s="202"/>
    </row>
    <row r="29182" spans="2:2">
      <c r="B29182" s="202"/>
    </row>
    <row r="29183" spans="2:2">
      <c r="B29183" s="202"/>
    </row>
    <row r="29184" spans="2:2">
      <c r="B29184" s="202"/>
    </row>
    <row r="29185" spans="2:2">
      <c r="B29185" s="202"/>
    </row>
    <row r="29186" spans="2:2">
      <c r="B29186" s="202"/>
    </row>
    <row r="29187" spans="2:2">
      <c r="B29187" s="202"/>
    </row>
    <row r="29188" spans="2:2">
      <c r="B29188" s="202"/>
    </row>
    <row r="29189" spans="2:2">
      <c r="B29189" s="202"/>
    </row>
    <row r="29190" spans="2:2">
      <c r="B29190" s="202"/>
    </row>
    <row r="29191" spans="2:2">
      <c r="B29191" s="202"/>
    </row>
    <row r="29192" spans="2:2">
      <c r="B29192" s="202"/>
    </row>
    <row r="29193" spans="2:2">
      <c r="B29193" s="202"/>
    </row>
    <row r="29194" spans="2:2">
      <c r="B29194" s="202"/>
    </row>
    <row r="29195" spans="2:2">
      <c r="B29195" s="202"/>
    </row>
    <row r="29196" spans="2:2">
      <c r="B29196" s="202"/>
    </row>
    <row r="29197" spans="2:2">
      <c r="B29197" s="202"/>
    </row>
    <row r="29198" spans="2:2">
      <c r="B29198" s="202"/>
    </row>
    <row r="29199" spans="2:2">
      <c r="B29199" s="202"/>
    </row>
    <row r="29200" spans="2:2">
      <c r="B29200" s="202"/>
    </row>
    <row r="29201" spans="2:2">
      <c r="B29201" s="202"/>
    </row>
    <row r="29202" spans="2:2">
      <c r="B29202" s="202"/>
    </row>
    <row r="29203" spans="2:2">
      <c r="B29203" s="202"/>
    </row>
    <row r="29204" spans="2:2">
      <c r="B29204" s="202"/>
    </row>
    <row r="29205" spans="2:2">
      <c r="B29205" s="202"/>
    </row>
    <row r="29206" spans="2:2">
      <c r="B29206" s="202"/>
    </row>
    <row r="29207" spans="2:2">
      <c r="B29207" s="202"/>
    </row>
    <row r="29208" spans="2:2">
      <c r="B29208" s="202"/>
    </row>
    <row r="29209" spans="2:2">
      <c r="B29209" s="202"/>
    </row>
    <row r="29210" spans="2:2">
      <c r="B29210" s="202"/>
    </row>
    <row r="29211" spans="2:2">
      <c r="B29211" s="202"/>
    </row>
    <row r="29212" spans="2:2">
      <c r="B29212" s="202"/>
    </row>
    <row r="29213" spans="2:2">
      <c r="B29213" s="202"/>
    </row>
    <row r="29214" spans="2:2">
      <c r="B29214" s="202"/>
    </row>
    <row r="29215" spans="2:2">
      <c r="B29215" s="202"/>
    </row>
    <row r="29216" spans="2:2">
      <c r="B29216" s="202"/>
    </row>
    <row r="29217" spans="2:2">
      <c r="B29217" s="202"/>
    </row>
    <row r="29218" spans="2:2">
      <c r="B29218" s="202"/>
    </row>
    <row r="29219" spans="2:2">
      <c r="B29219" s="202"/>
    </row>
    <row r="29220" spans="2:2">
      <c r="B29220" s="202"/>
    </row>
    <row r="29221" spans="2:2">
      <c r="B29221" s="202"/>
    </row>
    <row r="29222" spans="2:2">
      <c r="B29222" s="202"/>
    </row>
    <row r="29223" spans="2:2">
      <c r="B29223" s="202"/>
    </row>
    <row r="29224" spans="2:2">
      <c r="B29224" s="202"/>
    </row>
    <row r="29225" spans="2:2">
      <c r="B29225" s="202"/>
    </row>
    <row r="29226" spans="2:2">
      <c r="B29226" s="202"/>
    </row>
    <row r="29227" spans="2:2">
      <c r="B29227" s="202"/>
    </row>
    <row r="29228" spans="2:2">
      <c r="B29228" s="202"/>
    </row>
    <row r="29229" spans="2:2">
      <c r="B29229" s="202"/>
    </row>
    <row r="29230" spans="2:2">
      <c r="B29230" s="202"/>
    </row>
    <row r="29231" spans="2:2">
      <c r="B29231" s="202"/>
    </row>
    <row r="29232" spans="2:2">
      <c r="B29232" s="202"/>
    </row>
    <row r="29233" spans="2:2">
      <c r="B29233" s="202"/>
    </row>
    <row r="29234" spans="2:2">
      <c r="B29234" s="202"/>
    </row>
    <row r="29235" spans="2:2">
      <c r="B29235" s="202"/>
    </row>
    <row r="29236" spans="2:2">
      <c r="B29236" s="202"/>
    </row>
    <row r="29237" spans="2:2">
      <c r="B29237" s="202"/>
    </row>
    <row r="29238" spans="2:2">
      <c r="B29238" s="202"/>
    </row>
    <row r="29239" spans="2:2">
      <c r="B29239" s="202"/>
    </row>
    <row r="29240" spans="2:2">
      <c r="B29240" s="202"/>
    </row>
    <row r="29241" spans="2:2">
      <c r="B29241" s="202"/>
    </row>
    <row r="29242" spans="2:2">
      <c r="B29242" s="202"/>
    </row>
    <row r="29243" spans="2:2">
      <c r="B29243" s="202"/>
    </row>
    <row r="29244" spans="2:2">
      <c r="B29244" s="202"/>
    </row>
    <row r="29245" spans="2:2">
      <c r="B29245" s="202"/>
    </row>
    <row r="29246" spans="2:2">
      <c r="B29246" s="202"/>
    </row>
    <row r="29247" spans="2:2">
      <c r="B29247" s="202"/>
    </row>
    <row r="29248" spans="2:2">
      <c r="B29248" s="202"/>
    </row>
    <row r="29249" spans="2:2">
      <c r="B29249" s="202"/>
    </row>
    <row r="29250" spans="2:2">
      <c r="B29250" s="202"/>
    </row>
    <row r="29251" spans="2:2">
      <c r="B29251" s="202"/>
    </row>
    <row r="29252" spans="2:2">
      <c r="B29252" s="202"/>
    </row>
    <row r="29253" spans="2:2">
      <c r="B29253" s="202"/>
    </row>
    <row r="29254" spans="2:2">
      <c r="B29254" s="202"/>
    </row>
    <row r="29255" spans="2:2">
      <c r="B29255" s="202"/>
    </row>
    <row r="29256" spans="2:2">
      <c r="B29256" s="202"/>
    </row>
    <row r="29257" spans="2:2">
      <c r="B29257" s="202"/>
    </row>
    <row r="29258" spans="2:2">
      <c r="B29258" s="202"/>
    </row>
    <row r="29259" spans="2:2">
      <c r="B29259" s="202"/>
    </row>
    <row r="29260" spans="2:2">
      <c r="B29260" s="202"/>
    </row>
    <row r="29261" spans="2:2">
      <c r="B29261" s="202"/>
    </row>
    <row r="29262" spans="2:2">
      <c r="B29262" s="202"/>
    </row>
    <row r="29263" spans="2:2">
      <c r="B29263" s="202"/>
    </row>
    <row r="29264" spans="2:2">
      <c r="B29264" s="202"/>
    </row>
    <row r="29265" spans="2:2">
      <c r="B29265" s="202"/>
    </row>
    <row r="29266" spans="2:2">
      <c r="B29266" s="202"/>
    </row>
    <row r="29267" spans="2:2">
      <c r="B29267" s="202"/>
    </row>
    <row r="29268" spans="2:2">
      <c r="B29268" s="202"/>
    </row>
    <row r="29269" spans="2:2">
      <c r="B29269" s="202"/>
    </row>
    <row r="29270" spans="2:2">
      <c r="B29270" s="202"/>
    </row>
    <row r="29271" spans="2:2">
      <c r="B29271" s="202"/>
    </row>
    <row r="29272" spans="2:2">
      <c r="B29272" s="202"/>
    </row>
    <row r="29273" spans="2:2">
      <c r="B29273" s="202"/>
    </row>
    <row r="29274" spans="2:2">
      <c r="B29274" s="202"/>
    </row>
    <row r="29275" spans="2:2">
      <c r="B29275" s="202"/>
    </row>
    <row r="29276" spans="2:2">
      <c r="B29276" s="202"/>
    </row>
    <row r="29277" spans="2:2">
      <c r="B29277" s="202"/>
    </row>
    <row r="29278" spans="2:2">
      <c r="B29278" s="202"/>
    </row>
    <row r="29279" spans="2:2">
      <c r="B29279" s="202"/>
    </row>
    <row r="29280" spans="2:2">
      <c r="B29280" s="202"/>
    </row>
    <row r="29281" spans="2:2">
      <c r="B29281" s="202"/>
    </row>
    <row r="29282" spans="2:2">
      <c r="B29282" s="202"/>
    </row>
    <row r="29283" spans="2:2">
      <c r="B29283" s="202"/>
    </row>
    <row r="29284" spans="2:2">
      <c r="B29284" s="202"/>
    </row>
    <row r="29285" spans="2:2">
      <c r="B29285" s="202"/>
    </row>
    <row r="29286" spans="2:2">
      <c r="B29286" s="202"/>
    </row>
    <row r="29287" spans="2:2">
      <c r="B29287" s="202"/>
    </row>
    <row r="29288" spans="2:2">
      <c r="B29288" s="202"/>
    </row>
    <row r="29289" spans="2:2">
      <c r="B29289" s="202"/>
    </row>
    <row r="29290" spans="2:2">
      <c r="B29290" s="202"/>
    </row>
    <row r="29291" spans="2:2">
      <c r="B29291" s="202"/>
    </row>
    <row r="29292" spans="2:2">
      <c r="B29292" s="202"/>
    </row>
    <row r="29293" spans="2:2">
      <c r="B29293" s="202"/>
    </row>
    <row r="29294" spans="2:2">
      <c r="B29294" s="202"/>
    </row>
    <row r="29295" spans="2:2">
      <c r="B29295" s="202"/>
    </row>
    <row r="29296" spans="2:2">
      <c r="B29296" s="202"/>
    </row>
    <row r="29297" spans="2:2">
      <c r="B29297" s="202"/>
    </row>
    <row r="29298" spans="2:2">
      <c r="B29298" s="202"/>
    </row>
    <row r="29299" spans="2:2">
      <c r="B29299" s="202"/>
    </row>
    <row r="29300" spans="2:2">
      <c r="B29300" s="202"/>
    </row>
    <row r="29301" spans="2:2">
      <c r="B29301" s="202"/>
    </row>
    <row r="29302" spans="2:2">
      <c r="B29302" s="202"/>
    </row>
    <row r="29303" spans="2:2">
      <c r="B29303" s="202"/>
    </row>
    <row r="29304" spans="2:2">
      <c r="B29304" s="202"/>
    </row>
    <row r="29305" spans="2:2">
      <c r="B29305" s="202"/>
    </row>
    <row r="29306" spans="2:2">
      <c r="B29306" s="202"/>
    </row>
    <row r="29307" spans="2:2">
      <c r="B29307" s="202"/>
    </row>
    <row r="29308" spans="2:2">
      <c r="B29308" s="202"/>
    </row>
    <row r="29309" spans="2:2">
      <c r="B29309" s="202"/>
    </row>
    <row r="29310" spans="2:2">
      <c r="B29310" s="202"/>
    </row>
    <row r="29311" spans="2:2">
      <c r="B29311" s="202"/>
    </row>
    <row r="29312" spans="2:2">
      <c r="B29312" s="202"/>
    </row>
    <row r="29313" spans="2:2">
      <c r="B29313" s="202"/>
    </row>
    <row r="29314" spans="2:2">
      <c r="B29314" s="202"/>
    </row>
    <row r="29315" spans="2:2">
      <c r="B29315" s="202"/>
    </row>
    <row r="29316" spans="2:2">
      <c r="B29316" s="202"/>
    </row>
    <row r="29317" spans="2:2">
      <c r="B29317" s="202"/>
    </row>
    <row r="29318" spans="2:2">
      <c r="B29318" s="202"/>
    </row>
    <row r="29319" spans="2:2">
      <c r="B29319" s="202"/>
    </row>
    <row r="29320" spans="2:2">
      <c r="B29320" s="202"/>
    </row>
    <row r="29321" spans="2:2">
      <c r="B29321" s="202"/>
    </row>
    <row r="29322" spans="2:2">
      <c r="B29322" s="202"/>
    </row>
    <row r="29323" spans="2:2">
      <c r="B29323" s="202"/>
    </row>
    <row r="29324" spans="2:2">
      <c r="B29324" s="202"/>
    </row>
    <row r="29325" spans="2:2">
      <c r="B29325" s="202"/>
    </row>
    <row r="29326" spans="2:2">
      <c r="B29326" s="202"/>
    </row>
    <row r="29327" spans="2:2">
      <c r="B29327" s="202"/>
    </row>
    <row r="29328" spans="2:2">
      <c r="B29328" s="202"/>
    </row>
    <row r="29329" spans="2:2">
      <c r="B29329" s="202"/>
    </row>
    <row r="29330" spans="2:2">
      <c r="B29330" s="202"/>
    </row>
    <row r="29331" spans="2:2">
      <c r="B29331" s="202"/>
    </row>
    <row r="29332" spans="2:2">
      <c r="B29332" s="202"/>
    </row>
    <row r="29333" spans="2:2">
      <c r="B29333" s="202"/>
    </row>
    <row r="29334" spans="2:2">
      <c r="B29334" s="202"/>
    </row>
    <row r="29335" spans="2:2">
      <c r="B29335" s="202"/>
    </row>
    <row r="29336" spans="2:2">
      <c r="B29336" s="202"/>
    </row>
    <row r="29337" spans="2:2">
      <c r="B29337" s="202"/>
    </row>
    <row r="29338" spans="2:2">
      <c r="B29338" s="202"/>
    </row>
    <row r="29339" spans="2:2">
      <c r="B29339" s="202"/>
    </row>
    <row r="29340" spans="2:2">
      <c r="B29340" s="202"/>
    </row>
    <row r="29341" spans="2:2">
      <c r="B29341" s="202"/>
    </row>
    <row r="29342" spans="2:2">
      <c r="B29342" s="202"/>
    </row>
    <row r="29343" spans="2:2">
      <c r="B29343" s="202"/>
    </row>
    <row r="29344" spans="2:2">
      <c r="B29344" s="202"/>
    </row>
    <row r="29345" spans="2:2">
      <c r="B29345" s="202"/>
    </row>
    <row r="29346" spans="2:2">
      <c r="B29346" s="202"/>
    </row>
    <row r="29347" spans="2:2">
      <c r="B29347" s="202"/>
    </row>
    <row r="29348" spans="2:2">
      <c r="B29348" s="202"/>
    </row>
    <row r="29349" spans="2:2">
      <c r="B29349" s="202"/>
    </row>
    <row r="29350" spans="2:2">
      <c r="B29350" s="202"/>
    </row>
    <row r="29351" spans="2:2">
      <c r="B29351" s="202"/>
    </row>
    <row r="29352" spans="2:2">
      <c r="B29352" s="202"/>
    </row>
    <row r="29353" spans="2:2">
      <c r="B29353" s="202"/>
    </row>
    <row r="29354" spans="2:2">
      <c r="B29354" s="202"/>
    </row>
    <row r="29355" spans="2:2">
      <c r="B29355" s="202"/>
    </row>
    <row r="29356" spans="2:2">
      <c r="B29356" s="202"/>
    </row>
    <row r="29357" spans="2:2">
      <c r="B29357" s="202"/>
    </row>
    <row r="29358" spans="2:2">
      <c r="B29358" s="202"/>
    </row>
    <row r="29359" spans="2:2">
      <c r="B29359" s="202"/>
    </row>
    <row r="29360" spans="2:2">
      <c r="B29360" s="202"/>
    </row>
    <row r="29361" spans="2:2">
      <c r="B29361" s="202"/>
    </row>
    <row r="29362" spans="2:2">
      <c r="B29362" s="202"/>
    </row>
    <row r="29363" spans="2:2">
      <c r="B29363" s="202"/>
    </row>
    <row r="29364" spans="2:2">
      <c r="B29364" s="202"/>
    </row>
    <row r="29365" spans="2:2">
      <c r="B29365" s="202"/>
    </row>
    <row r="29366" spans="2:2">
      <c r="B29366" s="202"/>
    </row>
    <row r="29367" spans="2:2">
      <c r="B29367" s="202"/>
    </row>
    <row r="29368" spans="2:2">
      <c r="B29368" s="202"/>
    </row>
    <row r="29369" spans="2:2">
      <c r="B29369" s="202"/>
    </row>
    <row r="29370" spans="2:2">
      <c r="B29370" s="202"/>
    </row>
    <row r="29371" spans="2:2">
      <c r="B29371" s="202"/>
    </row>
    <row r="29372" spans="2:2">
      <c r="B29372" s="202"/>
    </row>
    <row r="29373" spans="2:2">
      <c r="B29373" s="202"/>
    </row>
    <row r="29374" spans="2:2">
      <c r="B29374" s="202"/>
    </row>
    <row r="29375" spans="2:2">
      <c r="B29375" s="202"/>
    </row>
    <row r="29376" spans="2:2">
      <c r="B29376" s="202"/>
    </row>
    <row r="29377" spans="2:2">
      <c r="B29377" s="202"/>
    </row>
    <row r="29378" spans="2:2">
      <c r="B29378" s="202"/>
    </row>
    <row r="29379" spans="2:2">
      <c r="B29379" s="202"/>
    </row>
    <row r="29380" spans="2:2">
      <c r="B29380" s="202"/>
    </row>
    <row r="29381" spans="2:2">
      <c r="B29381" s="202"/>
    </row>
    <row r="29382" spans="2:2">
      <c r="B29382" s="202"/>
    </row>
    <row r="29383" spans="2:2">
      <c r="B29383" s="202"/>
    </row>
    <row r="29384" spans="2:2">
      <c r="B29384" s="202"/>
    </row>
    <row r="29385" spans="2:2">
      <c r="B29385" s="202"/>
    </row>
    <row r="29386" spans="2:2">
      <c r="B29386" s="202"/>
    </row>
    <row r="29387" spans="2:2">
      <c r="B29387" s="202"/>
    </row>
    <row r="29388" spans="2:2">
      <c r="B29388" s="202"/>
    </row>
    <row r="29389" spans="2:2">
      <c r="B29389" s="202"/>
    </row>
    <row r="29390" spans="2:2">
      <c r="B29390" s="202"/>
    </row>
    <row r="29391" spans="2:2">
      <c r="B29391" s="202"/>
    </row>
    <row r="29392" spans="2:2">
      <c r="B29392" s="202"/>
    </row>
    <row r="29393" spans="2:2">
      <c r="B29393" s="202"/>
    </row>
    <row r="29394" spans="2:2">
      <c r="B29394" s="202"/>
    </row>
    <row r="29395" spans="2:2">
      <c r="B29395" s="202"/>
    </row>
    <row r="29396" spans="2:2">
      <c r="B29396" s="202"/>
    </row>
    <row r="29397" spans="2:2">
      <c r="B29397" s="202"/>
    </row>
    <row r="29398" spans="2:2">
      <c r="B29398" s="202"/>
    </row>
    <row r="29399" spans="2:2">
      <c r="B29399" s="202"/>
    </row>
    <row r="29400" spans="2:2">
      <c r="B29400" s="202"/>
    </row>
    <row r="29401" spans="2:2">
      <c r="B29401" s="202"/>
    </row>
    <row r="29402" spans="2:2">
      <c r="B29402" s="202"/>
    </row>
    <row r="29403" spans="2:2">
      <c r="B29403" s="202"/>
    </row>
    <row r="29404" spans="2:2">
      <c r="B29404" s="202"/>
    </row>
    <row r="29405" spans="2:2">
      <c r="B29405" s="202"/>
    </row>
    <row r="29406" spans="2:2">
      <c r="B29406" s="202"/>
    </row>
    <row r="29407" spans="2:2">
      <c r="B29407" s="202"/>
    </row>
    <row r="29408" spans="2:2">
      <c r="B29408" s="202"/>
    </row>
    <row r="29409" spans="2:2">
      <c r="B29409" s="202"/>
    </row>
    <row r="29410" spans="2:2">
      <c r="B29410" s="202"/>
    </row>
    <row r="29411" spans="2:2">
      <c r="B29411" s="202"/>
    </row>
    <row r="29412" spans="2:2">
      <c r="B29412" s="202"/>
    </row>
    <row r="29413" spans="2:2">
      <c r="B29413" s="202"/>
    </row>
    <row r="29414" spans="2:2">
      <c r="B29414" s="202"/>
    </row>
    <row r="29415" spans="2:2">
      <c r="B29415" s="202"/>
    </row>
    <row r="29416" spans="2:2">
      <c r="B29416" s="202"/>
    </row>
    <row r="29417" spans="2:2">
      <c r="B29417" s="202"/>
    </row>
    <row r="29418" spans="2:2">
      <c r="B29418" s="202"/>
    </row>
    <row r="29419" spans="2:2">
      <c r="B29419" s="202"/>
    </row>
    <row r="29420" spans="2:2">
      <c r="B29420" s="202"/>
    </row>
    <row r="29421" spans="2:2">
      <c r="B29421" s="202"/>
    </row>
    <row r="29422" spans="2:2">
      <c r="B29422" s="202"/>
    </row>
    <row r="29423" spans="2:2">
      <c r="B29423" s="202"/>
    </row>
    <row r="29424" spans="2:2">
      <c r="B29424" s="202"/>
    </row>
    <row r="29425" spans="2:2">
      <c r="B29425" s="202"/>
    </row>
    <row r="29426" spans="2:2">
      <c r="B29426" s="202"/>
    </row>
    <row r="29427" spans="2:2">
      <c r="B29427" s="202"/>
    </row>
    <row r="29428" spans="2:2">
      <c r="B29428" s="202"/>
    </row>
    <row r="29429" spans="2:2">
      <c r="B29429" s="202"/>
    </row>
    <row r="29430" spans="2:2">
      <c r="B29430" s="202"/>
    </row>
    <row r="29431" spans="2:2">
      <c r="B29431" s="202"/>
    </row>
    <row r="29432" spans="2:2">
      <c r="B29432" s="202"/>
    </row>
    <row r="29433" spans="2:2">
      <c r="B29433" s="202"/>
    </row>
    <row r="29434" spans="2:2">
      <c r="B29434" s="202"/>
    </row>
    <row r="29435" spans="2:2">
      <c r="B29435" s="202"/>
    </row>
    <row r="29436" spans="2:2">
      <c r="B29436" s="202"/>
    </row>
    <row r="29437" spans="2:2">
      <c r="B29437" s="202"/>
    </row>
    <row r="29438" spans="2:2">
      <c r="B29438" s="202"/>
    </row>
    <row r="29439" spans="2:2">
      <c r="B29439" s="202"/>
    </row>
    <row r="29440" spans="2:2">
      <c r="B29440" s="202"/>
    </row>
    <row r="29441" spans="2:2">
      <c r="B29441" s="202"/>
    </row>
    <row r="29442" spans="2:2">
      <c r="B29442" s="202"/>
    </row>
    <row r="29443" spans="2:2">
      <c r="B29443" s="202"/>
    </row>
    <row r="29444" spans="2:2">
      <c r="B29444" s="202"/>
    </row>
    <row r="29445" spans="2:2">
      <c r="B29445" s="202"/>
    </row>
    <row r="29446" spans="2:2">
      <c r="B29446" s="202"/>
    </row>
    <row r="29447" spans="2:2">
      <c r="B29447" s="202"/>
    </row>
    <row r="29448" spans="2:2">
      <c r="B29448" s="202"/>
    </row>
    <row r="29449" spans="2:2">
      <c r="B29449" s="202"/>
    </row>
    <row r="29450" spans="2:2">
      <c r="B29450" s="202"/>
    </row>
    <row r="29451" spans="2:2">
      <c r="B29451" s="202"/>
    </row>
    <row r="29452" spans="2:2">
      <c r="B29452" s="202"/>
    </row>
    <row r="29453" spans="2:2">
      <c r="B29453" s="202"/>
    </row>
    <row r="29454" spans="2:2">
      <c r="B29454" s="202"/>
    </row>
    <row r="29455" spans="2:2">
      <c r="B29455" s="202"/>
    </row>
    <row r="29456" spans="2:2">
      <c r="B29456" s="202"/>
    </row>
    <row r="29457" spans="2:2">
      <c r="B29457" s="202"/>
    </row>
    <row r="29458" spans="2:2">
      <c r="B29458" s="202"/>
    </row>
    <row r="29459" spans="2:2">
      <c r="B29459" s="202"/>
    </row>
    <row r="29460" spans="2:2">
      <c r="B29460" s="202"/>
    </row>
    <row r="29461" spans="2:2">
      <c r="B29461" s="202"/>
    </row>
    <row r="29462" spans="2:2">
      <c r="B29462" s="202"/>
    </row>
    <row r="29463" spans="2:2">
      <c r="B29463" s="202"/>
    </row>
    <row r="29464" spans="2:2">
      <c r="B29464" s="202"/>
    </row>
    <row r="29465" spans="2:2">
      <c r="B29465" s="202"/>
    </row>
    <row r="29466" spans="2:2">
      <c r="B29466" s="202"/>
    </row>
    <row r="29467" spans="2:2">
      <c r="B29467" s="202"/>
    </row>
    <row r="29468" spans="2:2">
      <c r="B29468" s="202"/>
    </row>
    <row r="29469" spans="2:2">
      <c r="B29469" s="202"/>
    </row>
    <row r="29470" spans="2:2">
      <c r="B29470" s="202"/>
    </row>
    <row r="29471" spans="2:2">
      <c r="B29471" s="202"/>
    </row>
    <row r="29472" spans="2:2">
      <c r="B29472" s="202"/>
    </row>
    <row r="29473" spans="2:2">
      <c r="B29473" s="202"/>
    </row>
    <row r="29474" spans="2:2">
      <c r="B29474" s="202"/>
    </row>
    <row r="29475" spans="2:2">
      <c r="B29475" s="202"/>
    </row>
    <row r="29476" spans="2:2">
      <c r="B29476" s="202"/>
    </row>
    <row r="29477" spans="2:2">
      <c r="B29477" s="202"/>
    </row>
    <row r="29478" spans="2:2">
      <c r="B29478" s="202"/>
    </row>
    <row r="29479" spans="2:2">
      <c r="B29479" s="202"/>
    </row>
    <row r="29480" spans="2:2">
      <c r="B29480" s="202"/>
    </row>
    <row r="29481" spans="2:2">
      <c r="B29481" s="202"/>
    </row>
    <row r="29482" spans="2:2">
      <c r="B29482" s="202"/>
    </row>
    <row r="29483" spans="2:2">
      <c r="B29483" s="202"/>
    </row>
    <row r="29484" spans="2:2">
      <c r="B29484" s="202"/>
    </row>
    <row r="29485" spans="2:2">
      <c r="B29485" s="202"/>
    </row>
    <row r="29486" spans="2:2">
      <c r="B29486" s="202"/>
    </row>
    <row r="29487" spans="2:2">
      <c r="B29487" s="202"/>
    </row>
    <row r="29488" spans="2:2">
      <c r="B29488" s="202"/>
    </row>
    <row r="29489" spans="2:2">
      <c r="B29489" s="202"/>
    </row>
    <row r="29490" spans="2:2">
      <c r="B29490" s="202"/>
    </row>
    <row r="29491" spans="2:2">
      <c r="B29491" s="202"/>
    </row>
    <row r="29492" spans="2:2">
      <c r="B29492" s="202"/>
    </row>
    <row r="29493" spans="2:2">
      <c r="B29493" s="202"/>
    </row>
    <row r="29494" spans="2:2">
      <c r="B29494" s="202"/>
    </row>
    <row r="29495" spans="2:2">
      <c r="B29495" s="202"/>
    </row>
    <row r="29496" spans="2:2">
      <c r="B29496" s="202"/>
    </row>
    <row r="29497" spans="2:2">
      <c r="B29497" s="202"/>
    </row>
    <row r="29498" spans="2:2">
      <c r="B29498" s="202"/>
    </row>
    <row r="29499" spans="2:2">
      <c r="B29499" s="202"/>
    </row>
    <row r="29500" spans="2:2">
      <c r="B29500" s="202"/>
    </row>
    <row r="29501" spans="2:2">
      <c r="B29501" s="202"/>
    </row>
    <row r="29502" spans="2:2">
      <c r="B29502" s="202"/>
    </row>
    <row r="29503" spans="2:2">
      <c r="B29503" s="202"/>
    </row>
    <row r="29504" spans="2:2">
      <c r="B29504" s="202"/>
    </row>
    <row r="29505" spans="2:2">
      <c r="B29505" s="202"/>
    </row>
    <row r="29506" spans="2:2">
      <c r="B29506" s="202"/>
    </row>
    <row r="29507" spans="2:2">
      <c r="B29507" s="202"/>
    </row>
    <row r="29508" spans="2:2">
      <c r="B29508" s="202"/>
    </row>
    <row r="29509" spans="2:2">
      <c r="B29509" s="202"/>
    </row>
    <row r="29510" spans="2:2">
      <c r="B29510" s="202"/>
    </row>
    <row r="29511" spans="2:2">
      <c r="B29511" s="202"/>
    </row>
    <row r="29512" spans="2:2">
      <c r="B29512" s="202"/>
    </row>
    <row r="29513" spans="2:2">
      <c r="B29513" s="202"/>
    </row>
    <row r="29514" spans="2:2">
      <c r="B29514" s="202"/>
    </row>
    <row r="29515" spans="2:2">
      <c r="B29515" s="202"/>
    </row>
    <row r="29516" spans="2:2">
      <c r="B29516" s="202"/>
    </row>
    <row r="29517" spans="2:2">
      <c r="B29517" s="202"/>
    </row>
    <row r="29518" spans="2:2">
      <c r="B29518" s="202"/>
    </row>
    <row r="29519" spans="2:2">
      <c r="B29519" s="202"/>
    </row>
    <row r="29520" spans="2:2">
      <c r="B29520" s="202"/>
    </row>
    <row r="29521" spans="2:2">
      <c r="B29521" s="202"/>
    </row>
    <row r="29522" spans="2:2">
      <c r="B29522" s="202"/>
    </row>
    <row r="29523" spans="2:2">
      <c r="B29523" s="202"/>
    </row>
    <row r="29524" spans="2:2">
      <c r="B29524" s="202"/>
    </row>
    <row r="29525" spans="2:2">
      <c r="B29525" s="202"/>
    </row>
    <row r="29526" spans="2:2">
      <c r="B29526" s="202"/>
    </row>
    <row r="29527" spans="2:2">
      <c r="B29527" s="202"/>
    </row>
    <row r="29528" spans="2:2">
      <c r="B29528" s="202"/>
    </row>
    <row r="29529" spans="2:2">
      <c r="B29529" s="202"/>
    </row>
    <row r="29530" spans="2:2">
      <c r="B29530" s="202"/>
    </row>
    <row r="29531" spans="2:2">
      <c r="B29531" s="202"/>
    </row>
    <row r="29532" spans="2:2">
      <c r="B29532" s="202"/>
    </row>
    <row r="29533" spans="2:2">
      <c r="B29533" s="202"/>
    </row>
    <row r="29534" spans="2:2">
      <c r="B29534" s="202"/>
    </row>
    <row r="29535" spans="2:2">
      <c r="B29535" s="202"/>
    </row>
    <row r="29536" spans="2:2">
      <c r="B29536" s="202"/>
    </row>
    <row r="29537" spans="2:2">
      <c r="B29537" s="202"/>
    </row>
    <row r="29538" spans="2:2">
      <c r="B29538" s="202"/>
    </row>
    <row r="29539" spans="2:2">
      <c r="B29539" s="202"/>
    </row>
    <row r="29540" spans="2:2">
      <c r="B29540" s="202"/>
    </row>
    <row r="29541" spans="2:2">
      <c r="B29541" s="202"/>
    </row>
    <row r="29542" spans="2:2">
      <c r="B29542" s="202"/>
    </row>
    <row r="29543" spans="2:2">
      <c r="B29543" s="202"/>
    </row>
    <row r="29544" spans="2:2">
      <c r="B29544" s="202"/>
    </row>
    <row r="29545" spans="2:2">
      <c r="B29545" s="202"/>
    </row>
    <row r="29546" spans="2:2">
      <c r="B29546" s="202"/>
    </row>
    <row r="29547" spans="2:2">
      <c r="B29547" s="202"/>
    </row>
    <row r="29548" spans="2:2">
      <c r="B29548" s="202"/>
    </row>
    <row r="29549" spans="2:2">
      <c r="B29549" s="202"/>
    </row>
    <row r="29550" spans="2:2">
      <c r="B29550" s="202"/>
    </row>
    <row r="29551" spans="2:2">
      <c r="B29551" s="202"/>
    </row>
    <row r="29552" spans="2:2">
      <c r="B29552" s="202"/>
    </row>
    <row r="29553" spans="2:2">
      <c r="B29553" s="202"/>
    </row>
    <row r="29554" spans="2:2">
      <c r="B29554" s="202"/>
    </row>
    <row r="29555" spans="2:2">
      <c r="B29555" s="202"/>
    </row>
    <row r="29556" spans="2:2">
      <c r="B29556" s="202"/>
    </row>
    <row r="29557" spans="2:2">
      <c r="B29557" s="202"/>
    </row>
    <row r="29558" spans="2:2">
      <c r="B29558" s="202"/>
    </row>
    <row r="29559" spans="2:2">
      <c r="B29559" s="202"/>
    </row>
    <row r="29560" spans="2:2">
      <c r="B29560" s="202"/>
    </row>
    <row r="29561" spans="2:2">
      <c r="B29561" s="202"/>
    </row>
    <row r="29562" spans="2:2">
      <c r="B29562" s="202"/>
    </row>
    <row r="29563" spans="2:2">
      <c r="B29563" s="202"/>
    </row>
    <row r="29564" spans="2:2">
      <c r="B29564" s="202"/>
    </row>
    <row r="29565" spans="2:2">
      <c r="B29565" s="202"/>
    </row>
    <row r="29566" spans="2:2">
      <c r="B29566" s="202"/>
    </row>
    <row r="29567" spans="2:2">
      <c r="B29567" s="202"/>
    </row>
    <row r="29568" spans="2:2">
      <c r="B29568" s="202"/>
    </row>
    <row r="29569" spans="2:2">
      <c r="B29569" s="202"/>
    </row>
    <row r="29570" spans="2:2">
      <c r="B29570" s="202"/>
    </row>
    <row r="29571" spans="2:2">
      <c r="B29571" s="202"/>
    </row>
    <row r="29572" spans="2:2">
      <c r="B29572" s="202"/>
    </row>
    <row r="29573" spans="2:2">
      <c r="B29573" s="202"/>
    </row>
    <row r="29574" spans="2:2">
      <c r="B29574" s="202"/>
    </row>
    <row r="29575" spans="2:2">
      <c r="B29575" s="202"/>
    </row>
    <row r="29576" spans="2:2">
      <c r="B29576" s="202"/>
    </row>
    <row r="29577" spans="2:2">
      <c r="B29577" s="202"/>
    </row>
    <row r="29578" spans="2:2">
      <c r="B29578" s="202"/>
    </row>
    <row r="29579" spans="2:2">
      <c r="B29579" s="202"/>
    </row>
    <row r="29580" spans="2:2">
      <c r="B29580" s="202"/>
    </row>
    <row r="29581" spans="2:2">
      <c r="B29581" s="202"/>
    </row>
    <row r="29582" spans="2:2">
      <c r="B29582" s="202"/>
    </row>
    <row r="29583" spans="2:2">
      <c r="B29583" s="202"/>
    </row>
    <row r="29584" spans="2:2">
      <c r="B29584" s="202"/>
    </row>
    <row r="29585" spans="2:2">
      <c r="B29585" s="202"/>
    </row>
    <row r="29586" spans="2:2">
      <c r="B29586" s="202"/>
    </row>
    <row r="29587" spans="2:2">
      <c r="B29587" s="202"/>
    </row>
    <row r="29588" spans="2:2">
      <c r="B29588" s="202"/>
    </row>
    <row r="29589" spans="2:2">
      <c r="B29589" s="202"/>
    </row>
    <row r="29590" spans="2:2">
      <c r="B29590" s="202"/>
    </row>
    <row r="29591" spans="2:2">
      <c r="B29591" s="202"/>
    </row>
    <row r="29592" spans="2:2">
      <c r="B29592" s="202"/>
    </row>
    <row r="29593" spans="2:2">
      <c r="B29593" s="202"/>
    </row>
    <row r="29594" spans="2:2">
      <c r="B29594" s="202"/>
    </row>
    <row r="29595" spans="2:2">
      <c r="B29595" s="202"/>
    </row>
    <row r="29596" spans="2:2">
      <c r="B29596" s="202"/>
    </row>
    <row r="29597" spans="2:2">
      <c r="B29597" s="202"/>
    </row>
    <row r="29598" spans="2:2">
      <c r="B29598" s="202"/>
    </row>
    <row r="29599" spans="2:2">
      <c r="B29599" s="202"/>
    </row>
    <row r="29600" spans="2:2">
      <c r="B29600" s="202"/>
    </row>
    <row r="29601" spans="2:2">
      <c r="B29601" s="202"/>
    </row>
    <row r="29602" spans="2:2">
      <c r="B29602" s="202"/>
    </row>
    <row r="29603" spans="2:2">
      <c r="B29603" s="202"/>
    </row>
    <row r="29604" spans="2:2">
      <c r="B29604" s="202"/>
    </row>
    <row r="29605" spans="2:2">
      <c r="B29605" s="202"/>
    </row>
    <row r="29606" spans="2:2">
      <c r="B29606" s="202"/>
    </row>
    <row r="29607" spans="2:2">
      <c r="B29607" s="202"/>
    </row>
    <row r="29608" spans="2:2">
      <c r="B29608" s="202"/>
    </row>
    <row r="29609" spans="2:2">
      <c r="B29609" s="202"/>
    </row>
    <row r="29610" spans="2:2">
      <c r="B29610" s="202"/>
    </row>
    <row r="29611" spans="2:2">
      <c r="B29611" s="202"/>
    </row>
    <row r="29612" spans="2:2">
      <c r="B29612" s="202"/>
    </row>
    <row r="29613" spans="2:2">
      <c r="B29613" s="202"/>
    </row>
    <row r="29614" spans="2:2">
      <c r="B29614" s="202"/>
    </row>
    <row r="29615" spans="2:2">
      <c r="B29615" s="202"/>
    </row>
    <row r="29616" spans="2:2">
      <c r="B29616" s="202"/>
    </row>
    <row r="29617" spans="2:2">
      <c r="B29617" s="202"/>
    </row>
    <row r="29618" spans="2:2">
      <c r="B29618" s="202"/>
    </row>
    <row r="29619" spans="2:2">
      <c r="B29619" s="202"/>
    </row>
    <row r="29620" spans="2:2">
      <c r="B29620" s="202"/>
    </row>
    <row r="29621" spans="2:2">
      <c r="B29621" s="202"/>
    </row>
    <row r="29622" spans="2:2">
      <c r="B29622" s="202"/>
    </row>
    <row r="29623" spans="2:2">
      <c r="B29623" s="202"/>
    </row>
    <row r="29624" spans="2:2">
      <c r="B29624" s="202"/>
    </row>
    <row r="29625" spans="2:2">
      <c r="B29625" s="202"/>
    </row>
    <row r="29626" spans="2:2">
      <c r="B29626" s="202"/>
    </row>
    <row r="29627" spans="2:2">
      <c r="B29627" s="202"/>
    </row>
    <row r="29628" spans="2:2">
      <c r="B29628" s="202"/>
    </row>
    <row r="29629" spans="2:2">
      <c r="B29629" s="202"/>
    </row>
    <row r="29630" spans="2:2">
      <c r="B29630" s="202"/>
    </row>
    <row r="29631" spans="2:2">
      <c r="B29631" s="202"/>
    </row>
    <row r="29632" spans="2:2">
      <c r="B29632" s="202"/>
    </row>
    <row r="29633" spans="2:2">
      <c r="B29633" s="202"/>
    </row>
    <row r="29634" spans="2:2">
      <c r="B29634" s="202"/>
    </row>
    <row r="29635" spans="2:2">
      <c r="B29635" s="202"/>
    </row>
    <row r="29636" spans="2:2">
      <c r="B29636" s="202"/>
    </row>
    <row r="29637" spans="2:2">
      <c r="B29637" s="202"/>
    </row>
    <row r="29638" spans="2:2">
      <c r="B29638" s="202"/>
    </row>
    <row r="29639" spans="2:2">
      <c r="B29639" s="202"/>
    </row>
    <row r="29640" spans="2:2">
      <c r="B29640" s="202"/>
    </row>
    <row r="29641" spans="2:2">
      <c r="B29641" s="202"/>
    </row>
    <row r="29642" spans="2:2">
      <c r="B29642" s="202"/>
    </row>
    <row r="29643" spans="2:2">
      <c r="B29643" s="202"/>
    </row>
    <row r="29644" spans="2:2">
      <c r="B29644" s="202"/>
    </row>
    <row r="29645" spans="2:2">
      <c r="B29645" s="202"/>
    </row>
    <row r="29646" spans="2:2">
      <c r="B29646" s="202"/>
    </row>
    <row r="29647" spans="2:2">
      <c r="B29647" s="202"/>
    </row>
    <row r="29648" spans="2:2">
      <c r="B29648" s="202"/>
    </row>
    <row r="29649" spans="2:2">
      <c r="B29649" s="202"/>
    </row>
    <row r="29650" spans="2:2">
      <c r="B29650" s="202"/>
    </row>
    <row r="29651" spans="2:2">
      <c r="B29651" s="202"/>
    </row>
    <row r="29652" spans="2:2">
      <c r="B29652" s="202"/>
    </row>
    <row r="29653" spans="2:2">
      <c r="B29653" s="202"/>
    </row>
    <row r="29654" spans="2:2">
      <c r="B29654" s="202"/>
    </row>
    <row r="29655" spans="2:2">
      <c r="B29655" s="202"/>
    </row>
    <row r="29656" spans="2:2">
      <c r="B29656" s="202"/>
    </row>
    <row r="29657" spans="2:2">
      <c r="B29657" s="202"/>
    </row>
    <row r="29658" spans="2:2">
      <c r="B29658" s="202"/>
    </row>
    <row r="29659" spans="2:2">
      <c r="B29659" s="202"/>
    </row>
    <row r="29660" spans="2:2">
      <c r="B29660" s="202"/>
    </row>
    <row r="29661" spans="2:2">
      <c r="B29661" s="202"/>
    </row>
    <row r="29662" spans="2:2">
      <c r="B29662" s="202"/>
    </row>
    <row r="29663" spans="2:2">
      <c r="B29663" s="202"/>
    </row>
    <row r="29664" spans="2:2">
      <c r="B29664" s="202"/>
    </row>
    <row r="29665" spans="2:2">
      <c r="B29665" s="202"/>
    </row>
    <row r="29666" spans="2:2">
      <c r="B29666" s="202"/>
    </row>
    <row r="29667" spans="2:2">
      <c r="B29667" s="202"/>
    </row>
    <row r="29668" spans="2:2">
      <c r="B29668" s="202"/>
    </row>
    <row r="29669" spans="2:2">
      <c r="B29669" s="202"/>
    </row>
    <row r="29670" spans="2:2">
      <c r="B29670" s="202"/>
    </row>
    <row r="29671" spans="2:2">
      <c r="B29671" s="202"/>
    </row>
    <row r="29672" spans="2:2">
      <c r="B29672" s="202"/>
    </row>
    <row r="29673" spans="2:2">
      <c r="B29673" s="202"/>
    </row>
    <row r="29674" spans="2:2">
      <c r="B29674" s="202"/>
    </row>
    <row r="29675" spans="2:2">
      <c r="B29675" s="202"/>
    </row>
    <row r="29676" spans="2:2">
      <c r="B29676" s="202"/>
    </row>
    <row r="29677" spans="2:2">
      <c r="B29677" s="202"/>
    </row>
    <row r="29678" spans="2:2">
      <c r="B29678" s="202"/>
    </row>
    <row r="29679" spans="2:2">
      <c r="B29679" s="202"/>
    </row>
    <row r="29680" spans="2:2">
      <c r="B29680" s="202"/>
    </row>
    <row r="29681" spans="2:2">
      <c r="B29681" s="202"/>
    </row>
    <row r="29682" spans="2:2">
      <c r="B29682" s="202"/>
    </row>
    <row r="29683" spans="2:2">
      <c r="B29683" s="202"/>
    </row>
    <row r="29684" spans="2:2">
      <c r="B29684" s="202"/>
    </row>
    <row r="29685" spans="2:2">
      <c r="B29685" s="202"/>
    </row>
    <row r="29686" spans="2:2">
      <c r="B29686" s="202"/>
    </row>
    <row r="29687" spans="2:2">
      <c r="B29687" s="202"/>
    </row>
    <row r="29688" spans="2:2">
      <c r="B29688" s="202"/>
    </row>
    <row r="29689" spans="2:2">
      <c r="B29689" s="202"/>
    </row>
    <row r="29690" spans="2:2">
      <c r="B29690" s="202"/>
    </row>
    <row r="29691" spans="2:2">
      <c r="B29691" s="202"/>
    </row>
    <row r="29692" spans="2:2">
      <c r="B29692" s="202"/>
    </row>
    <row r="29693" spans="2:2">
      <c r="B29693" s="202"/>
    </row>
    <row r="29694" spans="2:2">
      <c r="B29694" s="202"/>
    </row>
    <row r="29695" spans="2:2">
      <c r="B29695" s="202"/>
    </row>
    <row r="29696" spans="2:2">
      <c r="B29696" s="202"/>
    </row>
    <row r="29697" spans="2:2">
      <c r="B29697" s="202"/>
    </row>
    <row r="29698" spans="2:2">
      <c r="B29698" s="202"/>
    </row>
    <row r="29699" spans="2:2">
      <c r="B29699" s="202"/>
    </row>
    <row r="29700" spans="2:2">
      <c r="B29700" s="202"/>
    </row>
    <row r="29701" spans="2:2">
      <c r="B29701" s="202"/>
    </row>
    <row r="29702" spans="2:2">
      <c r="B29702" s="202"/>
    </row>
    <row r="29703" spans="2:2">
      <c r="B29703" s="202"/>
    </row>
    <row r="29704" spans="2:2">
      <c r="B29704" s="202"/>
    </row>
    <row r="29705" spans="2:2">
      <c r="B29705" s="202"/>
    </row>
    <row r="29706" spans="2:2">
      <c r="B29706" s="202"/>
    </row>
    <row r="29707" spans="2:2">
      <c r="B29707" s="202"/>
    </row>
    <row r="29708" spans="2:2">
      <c r="B29708" s="202"/>
    </row>
    <row r="29709" spans="2:2">
      <c r="B29709" s="202"/>
    </row>
    <row r="29710" spans="2:2">
      <c r="B29710" s="202"/>
    </row>
    <row r="29711" spans="2:2">
      <c r="B29711" s="202"/>
    </row>
    <row r="29712" spans="2:2">
      <c r="B29712" s="202"/>
    </row>
    <row r="29713" spans="2:2">
      <c r="B29713" s="202"/>
    </row>
    <row r="29714" spans="2:2">
      <c r="B29714" s="202"/>
    </row>
    <row r="29715" spans="2:2">
      <c r="B29715" s="202"/>
    </row>
    <row r="29716" spans="2:2">
      <c r="B29716" s="202"/>
    </row>
    <row r="29717" spans="2:2">
      <c r="B29717" s="202"/>
    </row>
    <row r="29718" spans="2:2">
      <c r="B29718" s="202"/>
    </row>
    <row r="29719" spans="2:2">
      <c r="B29719" s="202"/>
    </row>
    <row r="29720" spans="2:2">
      <c r="B29720" s="202"/>
    </row>
    <row r="29721" spans="2:2">
      <c r="B29721" s="202"/>
    </row>
    <row r="29722" spans="2:2">
      <c r="B29722" s="202"/>
    </row>
    <row r="29723" spans="2:2">
      <c r="B29723" s="202"/>
    </row>
    <row r="29724" spans="2:2">
      <c r="B29724" s="202"/>
    </row>
    <row r="29725" spans="2:2">
      <c r="B29725" s="202"/>
    </row>
    <row r="29726" spans="2:2">
      <c r="B29726" s="202"/>
    </row>
    <row r="29727" spans="2:2">
      <c r="B29727" s="202"/>
    </row>
    <row r="29728" spans="2:2">
      <c r="B29728" s="202"/>
    </row>
    <row r="29729" spans="2:2">
      <c r="B29729" s="202"/>
    </row>
    <row r="29730" spans="2:2">
      <c r="B29730" s="202"/>
    </row>
    <row r="29731" spans="2:2">
      <c r="B29731" s="202"/>
    </row>
    <row r="29732" spans="2:2">
      <c r="B29732" s="202"/>
    </row>
    <row r="29733" spans="2:2">
      <c r="B29733" s="202"/>
    </row>
    <row r="29734" spans="2:2">
      <c r="B29734" s="202"/>
    </row>
    <row r="29735" spans="2:2">
      <c r="B29735" s="202"/>
    </row>
    <row r="29736" spans="2:2">
      <c r="B29736" s="202"/>
    </row>
    <row r="29737" spans="2:2">
      <c r="B29737" s="202"/>
    </row>
    <row r="29738" spans="2:2">
      <c r="B29738" s="202"/>
    </row>
    <row r="29739" spans="2:2">
      <c r="B29739" s="202"/>
    </row>
    <row r="29740" spans="2:2">
      <c r="B29740" s="202"/>
    </row>
    <row r="29741" spans="2:2">
      <c r="B29741" s="202"/>
    </row>
    <row r="29742" spans="2:2">
      <c r="B29742" s="202"/>
    </row>
    <row r="29743" spans="2:2">
      <c r="B29743" s="202"/>
    </row>
    <row r="29744" spans="2:2">
      <c r="B29744" s="202"/>
    </row>
    <row r="29745" spans="2:2">
      <c r="B29745" s="202"/>
    </row>
    <row r="29746" spans="2:2">
      <c r="B29746" s="202"/>
    </row>
    <row r="29747" spans="2:2">
      <c r="B29747" s="202"/>
    </row>
    <row r="29748" spans="2:2">
      <c r="B29748" s="202"/>
    </row>
    <row r="29749" spans="2:2">
      <c r="B29749" s="202"/>
    </row>
    <row r="29750" spans="2:2">
      <c r="B29750" s="202"/>
    </row>
    <row r="29751" spans="2:2">
      <c r="B29751" s="202"/>
    </row>
    <row r="29752" spans="2:2">
      <c r="B29752" s="202"/>
    </row>
    <row r="29753" spans="2:2">
      <c r="B29753" s="202"/>
    </row>
    <row r="29754" spans="2:2">
      <c r="B29754" s="202"/>
    </row>
    <row r="29755" spans="2:2">
      <c r="B29755" s="202"/>
    </row>
    <row r="29756" spans="2:2">
      <c r="B29756" s="202"/>
    </row>
    <row r="29757" spans="2:2">
      <c r="B29757" s="202"/>
    </row>
    <row r="29758" spans="2:2">
      <c r="B29758" s="202"/>
    </row>
    <row r="29759" spans="2:2">
      <c r="B29759" s="202"/>
    </row>
    <row r="29760" spans="2:2">
      <c r="B29760" s="202"/>
    </row>
    <row r="29761" spans="2:2">
      <c r="B29761" s="202"/>
    </row>
    <row r="29762" spans="2:2">
      <c r="B29762" s="202"/>
    </row>
    <row r="29763" spans="2:2">
      <c r="B29763" s="202"/>
    </row>
    <row r="29764" spans="2:2">
      <c r="B29764" s="202"/>
    </row>
    <row r="29765" spans="2:2">
      <c r="B29765" s="202"/>
    </row>
    <row r="29766" spans="2:2">
      <c r="B29766" s="202"/>
    </row>
    <row r="29767" spans="2:2">
      <c r="B29767" s="202"/>
    </row>
    <row r="29768" spans="2:2">
      <c r="B29768" s="202"/>
    </row>
    <row r="29769" spans="2:2">
      <c r="B29769" s="202"/>
    </row>
    <row r="29770" spans="2:2">
      <c r="B29770" s="202"/>
    </row>
    <row r="29771" spans="2:2">
      <c r="B29771" s="202"/>
    </row>
    <row r="29772" spans="2:2">
      <c r="B29772" s="202"/>
    </row>
    <row r="29773" spans="2:2">
      <c r="B29773" s="202"/>
    </row>
    <row r="29774" spans="2:2">
      <c r="B29774" s="202"/>
    </row>
    <row r="29775" spans="2:2">
      <c r="B29775" s="202"/>
    </row>
    <row r="29776" spans="2:2">
      <c r="B29776" s="202"/>
    </row>
    <row r="29777" spans="2:2">
      <c r="B29777" s="202"/>
    </row>
    <row r="29778" spans="2:2">
      <c r="B29778" s="202"/>
    </row>
    <row r="29779" spans="2:2">
      <c r="B29779" s="202"/>
    </row>
    <row r="29780" spans="2:2">
      <c r="B29780" s="202"/>
    </row>
    <row r="29781" spans="2:2">
      <c r="B29781" s="202"/>
    </row>
    <row r="29782" spans="2:2">
      <c r="B29782" s="202"/>
    </row>
    <row r="29783" spans="2:2">
      <c r="B29783" s="202"/>
    </row>
    <row r="29784" spans="2:2">
      <c r="B29784" s="202"/>
    </row>
    <row r="29785" spans="2:2">
      <c r="B29785" s="202"/>
    </row>
    <row r="29786" spans="2:2">
      <c r="B29786" s="202"/>
    </row>
    <row r="29787" spans="2:2">
      <c r="B29787" s="202"/>
    </row>
    <row r="29788" spans="2:2">
      <c r="B29788" s="202"/>
    </row>
    <row r="29789" spans="2:2">
      <c r="B29789" s="202"/>
    </row>
    <row r="29790" spans="2:2">
      <c r="B29790" s="202"/>
    </row>
    <row r="29791" spans="2:2">
      <c r="B29791" s="202"/>
    </row>
    <row r="29792" spans="2:2">
      <c r="B29792" s="202"/>
    </row>
    <row r="29793" spans="2:2">
      <c r="B29793" s="202"/>
    </row>
    <row r="29794" spans="2:2">
      <c r="B29794" s="202"/>
    </row>
    <row r="29795" spans="2:2">
      <c r="B29795" s="202"/>
    </row>
    <row r="29796" spans="2:2">
      <c r="B29796" s="202"/>
    </row>
    <row r="29797" spans="2:2">
      <c r="B29797" s="202"/>
    </row>
    <row r="29798" spans="2:2">
      <c r="B29798" s="202"/>
    </row>
    <row r="29799" spans="2:2">
      <c r="B29799" s="202"/>
    </row>
    <row r="29800" spans="2:2">
      <c r="B29800" s="202"/>
    </row>
    <row r="29801" spans="2:2">
      <c r="B29801" s="202"/>
    </row>
    <row r="29802" spans="2:2">
      <c r="B29802" s="202"/>
    </row>
    <row r="29803" spans="2:2">
      <c r="B29803" s="202"/>
    </row>
    <row r="29804" spans="2:2">
      <c r="B29804" s="202"/>
    </row>
    <row r="29805" spans="2:2">
      <c r="B29805" s="202"/>
    </row>
    <row r="29806" spans="2:2">
      <c r="B29806" s="202"/>
    </row>
    <row r="29807" spans="2:2">
      <c r="B29807" s="202"/>
    </row>
    <row r="29808" spans="2:2">
      <c r="B29808" s="202"/>
    </row>
    <row r="29809" spans="2:2">
      <c r="B29809" s="202"/>
    </row>
    <row r="29810" spans="2:2">
      <c r="B29810" s="202"/>
    </row>
    <row r="29811" spans="2:2">
      <c r="B29811" s="202"/>
    </row>
    <row r="29812" spans="2:2">
      <c r="B29812" s="202"/>
    </row>
    <row r="29813" spans="2:2">
      <c r="B29813" s="202"/>
    </row>
    <row r="29814" spans="2:2">
      <c r="B29814" s="202"/>
    </row>
    <row r="29815" spans="2:2">
      <c r="B29815" s="202"/>
    </row>
    <row r="29816" spans="2:2">
      <c r="B29816" s="202"/>
    </row>
    <row r="29817" spans="2:2">
      <c r="B29817" s="202"/>
    </row>
    <row r="29818" spans="2:2">
      <c r="B29818" s="202"/>
    </row>
    <row r="29819" spans="2:2">
      <c r="B29819" s="202"/>
    </row>
    <row r="29820" spans="2:2">
      <c r="B29820" s="202"/>
    </row>
    <row r="29821" spans="2:2">
      <c r="B29821" s="202"/>
    </row>
    <row r="29822" spans="2:2">
      <c r="B29822" s="202"/>
    </row>
    <row r="29823" spans="2:2">
      <c r="B29823" s="202"/>
    </row>
    <row r="29824" spans="2:2">
      <c r="B29824" s="202"/>
    </row>
    <row r="29825" spans="2:2">
      <c r="B29825" s="202"/>
    </row>
    <row r="29826" spans="2:2">
      <c r="B29826" s="202"/>
    </row>
    <row r="29827" spans="2:2">
      <c r="B29827" s="202"/>
    </row>
    <row r="29828" spans="2:2">
      <c r="B29828" s="202"/>
    </row>
    <row r="29829" spans="2:2">
      <c r="B29829" s="202"/>
    </row>
    <row r="29830" spans="2:2">
      <c r="B29830" s="202"/>
    </row>
    <row r="29831" spans="2:2">
      <c r="B29831" s="202"/>
    </row>
    <row r="29832" spans="2:2">
      <c r="B29832" s="202"/>
    </row>
    <row r="29833" spans="2:2">
      <c r="B29833" s="202"/>
    </row>
    <row r="29834" spans="2:2">
      <c r="B29834" s="202"/>
    </row>
    <row r="29835" spans="2:2">
      <c r="B29835" s="202"/>
    </row>
    <row r="29836" spans="2:2">
      <c r="B29836" s="202"/>
    </row>
    <row r="29837" spans="2:2">
      <c r="B29837" s="202"/>
    </row>
    <row r="29838" spans="2:2">
      <c r="B29838" s="202"/>
    </row>
    <row r="29839" spans="2:2">
      <c r="B29839" s="202"/>
    </row>
    <row r="29840" spans="2:2">
      <c r="B29840" s="202"/>
    </row>
    <row r="29841" spans="2:2">
      <c r="B29841" s="202"/>
    </row>
    <row r="29842" spans="2:2">
      <c r="B29842" s="202"/>
    </row>
    <row r="29843" spans="2:2">
      <c r="B29843" s="202"/>
    </row>
    <row r="29844" spans="2:2">
      <c r="B29844" s="202"/>
    </row>
    <row r="29845" spans="2:2">
      <c r="B29845" s="202"/>
    </row>
    <row r="29846" spans="2:2">
      <c r="B29846" s="202"/>
    </row>
    <row r="29847" spans="2:2">
      <c r="B29847" s="202"/>
    </row>
    <row r="29848" spans="2:2">
      <c r="B29848" s="202"/>
    </row>
    <row r="29849" spans="2:2">
      <c r="B29849" s="202"/>
    </row>
    <row r="29850" spans="2:2">
      <c r="B29850" s="202"/>
    </row>
    <row r="29851" spans="2:2">
      <c r="B29851" s="202"/>
    </row>
    <row r="29852" spans="2:2">
      <c r="B29852" s="202"/>
    </row>
    <row r="29853" spans="2:2">
      <c r="B29853" s="202"/>
    </row>
    <row r="29854" spans="2:2">
      <c r="B29854" s="202"/>
    </row>
    <row r="29855" spans="2:2">
      <c r="B29855" s="202"/>
    </row>
    <row r="29856" spans="2:2">
      <c r="B29856" s="202"/>
    </row>
    <row r="29857" spans="2:2">
      <c r="B29857" s="202"/>
    </row>
    <row r="29858" spans="2:2">
      <c r="B29858" s="202"/>
    </row>
    <row r="29859" spans="2:2">
      <c r="B29859" s="202"/>
    </row>
    <row r="29860" spans="2:2">
      <c r="B29860" s="202"/>
    </row>
    <row r="29861" spans="2:2">
      <c r="B29861" s="202"/>
    </row>
    <row r="29862" spans="2:2">
      <c r="B29862" s="202"/>
    </row>
    <row r="29863" spans="2:2">
      <c r="B29863" s="202"/>
    </row>
    <row r="29864" spans="2:2">
      <c r="B29864" s="202"/>
    </row>
    <row r="29865" spans="2:2">
      <c r="B29865" s="202"/>
    </row>
    <row r="29866" spans="2:2">
      <c r="B29866" s="202"/>
    </row>
    <row r="29867" spans="2:2">
      <c r="B29867" s="202"/>
    </row>
    <row r="29868" spans="2:2">
      <c r="B29868" s="202"/>
    </row>
    <row r="29869" spans="2:2">
      <c r="B29869" s="202"/>
    </row>
    <row r="29870" spans="2:2">
      <c r="B29870" s="202"/>
    </row>
    <row r="29871" spans="2:2">
      <c r="B29871" s="202"/>
    </row>
    <row r="29872" spans="2:2">
      <c r="B29872" s="202"/>
    </row>
    <row r="29873" spans="2:2">
      <c r="B29873" s="202"/>
    </row>
    <row r="29874" spans="2:2">
      <c r="B29874" s="202"/>
    </row>
    <row r="29875" spans="2:2">
      <c r="B29875" s="202"/>
    </row>
    <row r="29876" spans="2:2">
      <c r="B29876" s="202"/>
    </row>
    <row r="29877" spans="2:2">
      <c r="B29877" s="202"/>
    </row>
    <row r="29878" spans="2:2">
      <c r="B29878" s="202"/>
    </row>
    <row r="29879" spans="2:2">
      <c r="B29879" s="202"/>
    </row>
    <row r="29880" spans="2:2">
      <c r="B29880" s="202"/>
    </row>
    <row r="29881" spans="2:2">
      <c r="B29881" s="202"/>
    </row>
    <row r="29882" spans="2:2">
      <c r="B29882" s="202"/>
    </row>
    <row r="29883" spans="2:2">
      <c r="B29883" s="202"/>
    </row>
    <row r="29884" spans="2:2">
      <c r="B29884" s="202"/>
    </row>
    <row r="29885" spans="2:2">
      <c r="B29885" s="202"/>
    </row>
    <row r="29886" spans="2:2">
      <c r="B29886" s="202"/>
    </row>
    <row r="29887" spans="2:2">
      <c r="B29887" s="202"/>
    </row>
    <row r="29888" spans="2:2">
      <c r="B29888" s="202"/>
    </row>
    <row r="29889" spans="2:2">
      <c r="B29889" s="202"/>
    </row>
    <row r="29890" spans="2:2">
      <c r="B29890" s="202"/>
    </row>
    <row r="29891" spans="2:2">
      <c r="B29891" s="202"/>
    </row>
    <row r="29892" spans="2:2">
      <c r="B29892" s="202"/>
    </row>
    <row r="29893" spans="2:2">
      <c r="B29893" s="202"/>
    </row>
    <row r="29894" spans="2:2">
      <c r="B29894" s="202"/>
    </row>
    <row r="29895" spans="2:2">
      <c r="B29895" s="202"/>
    </row>
    <row r="29896" spans="2:2">
      <c r="B29896" s="202"/>
    </row>
    <row r="29897" spans="2:2">
      <c r="B29897" s="202"/>
    </row>
    <row r="29898" spans="2:2">
      <c r="B29898" s="202"/>
    </row>
    <row r="29899" spans="2:2">
      <c r="B29899" s="202"/>
    </row>
    <row r="29900" spans="2:2">
      <c r="B29900" s="202"/>
    </row>
    <row r="29901" spans="2:2">
      <c r="B29901" s="202"/>
    </row>
    <row r="29902" spans="2:2">
      <c r="B29902" s="202"/>
    </row>
    <row r="29903" spans="2:2">
      <c r="B29903" s="202"/>
    </row>
    <row r="29904" spans="2:2">
      <c r="B29904" s="202"/>
    </row>
    <row r="29905" spans="2:2">
      <c r="B29905" s="202"/>
    </row>
    <row r="29906" spans="2:2">
      <c r="B29906" s="202"/>
    </row>
    <row r="29907" spans="2:2">
      <c r="B29907" s="202"/>
    </row>
    <row r="29908" spans="2:2">
      <c r="B29908" s="202"/>
    </row>
    <row r="29909" spans="2:2">
      <c r="B29909" s="202"/>
    </row>
    <row r="29910" spans="2:2">
      <c r="B29910" s="202"/>
    </row>
    <row r="29911" spans="2:2">
      <c r="B29911" s="202"/>
    </row>
    <row r="29912" spans="2:2">
      <c r="B29912" s="202"/>
    </row>
    <row r="29913" spans="2:2">
      <c r="B29913" s="202"/>
    </row>
    <row r="29914" spans="2:2">
      <c r="B29914" s="202"/>
    </row>
    <row r="29915" spans="2:2">
      <c r="B29915" s="202"/>
    </row>
    <row r="29916" spans="2:2">
      <c r="B29916" s="202"/>
    </row>
    <row r="29917" spans="2:2">
      <c r="B29917" s="202"/>
    </row>
    <row r="29918" spans="2:2">
      <c r="B29918" s="202"/>
    </row>
    <row r="29919" spans="2:2">
      <c r="B29919" s="202"/>
    </row>
    <row r="29920" spans="2:2">
      <c r="B29920" s="202"/>
    </row>
    <row r="29921" spans="2:2">
      <c r="B29921" s="202"/>
    </row>
    <row r="29922" spans="2:2">
      <c r="B29922" s="202"/>
    </row>
    <row r="29923" spans="2:2">
      <c r="B29923" s="202"/>
    </row>
    <row r="29924" spans="2:2">
      <c r="B29924" s="202"/>
    </row>
    <row r="29925" spans="2:2">
      <c r="B29925" s="202"/>
    </row>
    <row r="29926" spans="2:2">
      <c r="B29926" s="202"/>
    </row>
    <row r="29927" spans="2:2">
      <c r="B29927" s="202"/>
    </row>
    <row r="29928" spans="2:2">
      <c r="B29928" s="202"/>
    </row>
    <row r="29929" spans="2:2">
      <c r="B29929" s="202"/>
    </row>
    <row r="29930" spans="2:2">
      <c r="B29930" s="202"/>
    </row>
    <row r="29931" spans="2:2">
      <c r="B29931" s="202"/>
    </row>
    <row r="29932" spans="2:2">
      <c r="B29932" s="202"/>
    </row>
    <row r="29933" spans="2:2">
      <c r="B29933" s="202"/>
    </row>
    <row r="29934" spans="2:2">
      <c r="B29934" s="202"/>
    </row>
    <row r="29935" spans="2:2">
      <c r="B29935" s="202"/>
    </row>
    <row r="29936" spans="2:2">
      <c r="B29936" s="202"/>
    </row>
    <row r="29937" spans="2:2">
      <c r="B29937" s="202"/>
    </row>
    <row r="29938" spans="2:2">
      <c r="B29938" s="202"/>
    </row>
    <row r="29939" spans="2:2">
      <c r="B29939" s="202"/>
    </row>
    <row r="29940" spans="2:2">
      <c r="B29940" s="202"/>
    </row>
    <row r="29941" spans="2:2">
      <c r="B29941" s="202"/>
    </row>
    <row r="29942" spans="2:2">
      <c r="B29942" s="202"/>
    </row>
    <row r="29943" spans="2:2">
      <c r="B29943" s="202"/>
    </row>
    <row r="29944" spans="2:2">
      <c r="B29944" s="202"/>
    </row>
    <row r="29945" spans="2:2">
      <c r="B29945" s="202"/>
    </row>
    <row r="29946" spans="2:2">
      <c r="B29946" s="202"/>
    </row>
    <row r="29947" spans="2:2">
      <c r="B29947" s="202"/>
    </row>
    <row r="29948" spans="2:2">
      <c r="B29948" s="202"/>
    </row>
    <row r="29949" spans="2:2">
      <c r="B29949" s="202"/>
    </row>
    <row r="29950" spans="2:2">
      <c r="B29950" s="202"/>
    </row>
    <row r="29951" spans="2:2">
      <c r="B29951" s="202"/>
    </row>
    <row r="29952" spans="2:2">
      <c r="B29952" s="202"/>
    </row>
    <row r="29953" spans="2:2">
      <c r="B29953" s="202"/>
    </row>
    <row r="29954" spans="2:2">
      <c r="B29954" s="202"/>
    </row>
    <row r="29955" spans="2:2">
      <c r="B29955" s="202"/>
    </row>
    <row r="29956" spans="2:2">
      <c r="B29956" s="202"/>
    </row>
    <row r="29957" spans="2:2">
      <c r="B29957" s="202"/>
    </row>
    <row r="29958" spans="2:2">
      <c r="B29958" s="202"/>
    </row>
    <row r="29959" spans="2:2">
      <c r="B29959" s="202"/>
    </row>
    <row r="29960" spans="2:2">
      <c r="B29960" s="202"/>
    </row>
    <row r="29961" spans="2:2">
      <c r="B29961" s="202"/>
    </row>
    <row r="29962" spans="2:2">
      <c r="B29962" s="202"/>
    </row>
    <row r="29963" spans="2:2">
      <c r="B29963" s="202"/>
    </row>
    <row r="29964" spans="2:2">
      <c r="B29964" s="202"/>
    </row>
    <row r="29965" spans="2:2">
      <c r="B29965" s="202"/>
    </row>
    <row r="29966" spans="2:2">
      <c r="B29966" s="202"/>
    </row>
    <row r="29967" spans="2:2">
      <c r="B29967" s="202"/>
    </row>
    <row r="29968" spans="2:2">
      <c r="B29968" s="202"/>
    </row>
    <row r="29969" spans="2:2">
      <c r="B29969" s="202"/>
    </row>
    <row r="29970" spans="2:2">
      <c r="B29970" s="202"/>
    </row>
    <row r="29971" spans="2:2">
      <c r="B29971" s="202"/>
    </row>
    <row r="29972" spans="2:2">
      <c r="B29972" s="202"/>
    </row>
    <row r="29973" spans="2:2">
      <c r="B29973" s="202"/>
    </row>
    <row r="29974" spans="2:2">
      <c r="B29974" s="202"/>
    </row>
    <row r="29975" spans="2:2">
      <c r="B29975" s="202"/>
    </row>
    <row r="29976" spans="2:2">
      <c r="B29976" s="202"/>
    </row>
    <row r="29977" spans="2:2">
      <c r="B29977" s="202"/>
    </row>
    <row r="29978" spans="2:2">
      <c r="B29978" s="202"/>
    </row>
    <row r="29979" spans="2:2">
      <c r="B29979" s="202"/>
    </row>
    <row r="29980" spans="2:2">
      <c r="B29980" s="202"/>
    </row>
    <row r="29981" spans="2:2">
      <c r="B29981" s="202"/>
    </row>
    <row r="29982" spans="2:2">
      <c r="B29982" s="202"/>
    </row>
    <row r="29983" spans="2:2">
      <c r="B29983" s="202"/>
    </row>
    <row r="29984" spans="2:2">
      <c r="B29984" s="202"/>
    </row>
    <row r="29985" spans="2:2">
      <c r="B29985" s="202"/>
    </row>
    <row r="29986" spans="2:2">
      <c r="B29986" s="202"/>
    </row>
    <row r="29987" spans="2:2">
      <c r="B29987" s="202"/>
    </row>
    <row r="29988" spans="2:2">
      <c r="B29988" s="202"/>
    </row>
    <row r="29989" spans="2:2">
      <c r="B29989" s="202"/>
    </row>
    <row r="29990" spans="2:2">
      <c r="B29990" s="202"/>
    </row>
    <row r="29991" spans="2:2">
      <c r="B29991" s="202"/>
    </row>
    <row r="29992" spans="2:2">
      <c r="B29992" s="202"/>
    </row>
    <row r="29993" spans="2:2">
      <c r="B29993" s="202"/>
    </row>
    <row r="29994" spans="2:2">
      <c r="B29994" s="202"/>
    </row>
    <row r="29995" spans="2:2">
      <c r="B29995" s="202"/>
    </row>
    <row r="29996" spans="2:2">
      <c r="B29996" s="202"/>
    </row>
    <row r="29997" spans="2:2">
      <c r="B29997" s="202"/>
    </row>
    <row r="29998" spans="2:2">
      <c r="B29998" s="202"/>
    </row>
    <row r="29999" spans="2:2">
      <c r="B29999" s="202"/>
    </row>
    <row r="30000" spans="2:2">
      <c r="B30000" s="202"/>
    </row>
    <row r="30001" spans="2:2">
      <c r="B30001" s="202"/>
    </row>
    <row r="30002" spans="2:2">
      <c r="B30002" s="202"/>
    </row>
    <row r="30003" spans="2:2">
      <c r="B30003" s="202"/>
    </row>
    <row r="30004" spans="2:2">
      <c r="B30004" s="202"/>
    </row>
    <row r="30005" spans="2:2">
      <c r="B30005" s="202"/>
    </row>
    <row r="30006" spans="2:2">
      <c r="B30006" s="202"/>
    </row>
    <row r="30007" spans="2:2">
      <c r="B30007" s="202"/>
    </row>
    <row r="30008" spans="2:2">
      <c r="B30008" s="202"/>
    </row>
    <row r="30009" spans="2:2">
      <c r="B30009" s="202"/>
    </row>
    <row r="30010" spans="2:2">
      <c r="B30010" s="202"/>
    </row>
    <row r="30011" spans="2:2">
      <c r="B30011" s="202"/>
    </row>
    <row r="30012" spans="2:2">
      <c r="B30012" s="202"/>
    </row>
    <row r="30013" spans="2:2">
      <c r="B30013" s="202"/>
    </row>
    <row r="30014" spans="2:2">
      <c r="B30014" s="202"/>
    </row>
    <row r="30015" spans="2:2">
      <c r="B30015" s="202"/>
    </row>
    <row r="30016" spans="2:2">
      <c r="B30016" s="202"/>
    </row>
    <row r="30017" spans="2:2">
      <c r="B30017" s="202"/>
    </row>
    <row r="30018" spans="2:2">
      <c r="B30018" s="202"/>
    </row>
    <row r="30019" spans="2:2">
      <c r="B30019" s="202"/>
    </row>
    <row r="30020" spans="2:2">
      <c r="B30020" s="202"/>
    </row>
    <row r="30021" spans="2:2">
      <c r="B30021" s="202"/>
    </row>
    <row r="30022" spans="2:2">
      <c r="B30022" s="202"/>
    </row>
    <row r="30023" spans="2:2">
      <c r="B30023" s="202"/>
    </row>
    <row r="30024" spans="2:2">
      <c r="B30024" s="202"/>
    </row>
    <row r="30025" spans="2:2">
      <c r="B30025" s="202"/>
    </row>
    <row r="30026" spans="2:2">
      <c r="B30026" s="202"/>
    </row>
    <row r="30027" spans="2:2">
      <c r="B30027" s="202"/>
    </row>
    <row r="30028" spans="2:2">
      <c r="B30028" s="202"/>
    </row>
    <row r="30029" spans="2:2">
      <c r="B30029" s="202"/>
    </row>
    <row r="30030" spans="2:2">
      <c r="B30030" s="202"/>
    </row>
    <row r="30031" spans="2:2">
      <c r="B30031" s="202"/>
    </row>
    <row r="30032" spans="2:2">
      <c r="B30032" s="202"/>
    </row>
    <row r="30033" spans="2:2">
      <c r="B30033" s="202"/>
    </row>
    <row r="30034" spans="2:2">
      <c r="B30034" s="202"/>
    </row>
    <row r="30035" spans="2:2">
      <c r="B30035" s="202"/>
    </row>
    <row r="30036" spans="2:2">
      <c r="B30036" s="202"/>
    </row>
    <row r="30037" spans="2:2">
      <c r="B30037" s="202"/>
    </row>
    <row r="30038" spans="2:2">
      <c r="B30038" s="202"/>
    </row>
    <row r="30039" spans="2:2">
      <c r="B30039" s="202"/>
    </row>
    <row r="30040" spans="2:2">
      <c r="B30040" s="202"/>
    </row>
    <row r="30041" spans="2:2">
      <c r="B30041" s="202"/>
    </row>
    <row r="30042" spans="2:2">
      <c r="B30042" s="202"/>
    </row>
    <row r="30043" spans="2:2">
      <c r="B30043" s="202"/>
    </row>
    <row r="30044" spans="2:2">
      <c r="B30044" s="202"/>
    </row>
    <row r="30045" spans="2:2">
      <c r="B30045" s="202"/>
    </row>
    <row r="30046" spans="2:2">
      <c r="B30046" s="202"/>
    </row>
    <row r="30047" spans="2:2">
      <c r="B30047" s="202"/>
    </row>
    <row r="30048" spans="2:2">
      <c r="B30048" s="202"/>
    </row>
    <row r="30049" spans="2:2">
      <c r="B30049" s="202"/>
    </row>
    <row r="30050" spans="2:2">
      <c r="B30050" s="202"/>
    </row>
    <row r="30051" spans="2:2">
      <c r="B30051" s="202"/>
    </row>
    <row r="30052" spans="2:2">
      <c r="B30052" s="202"/>
    </row>
    <row r="30053" spans="2:2">
      <c r="B30053" s="202"/>
    </row>
    <row r="30054" spans="2:2">
      <c r="B30054" s="202"/>
    </row>
    <row r="30055" spans="2:2">
      <c r="B30055" s="202"/>
    </row>
    <row r="30056" spans="2:2">
      <c r="B30056" s="202"/>
    </row>
    <row r="30057" spans="2:2">
      <c r="B30057" s="202"/>
    </row>
    <row r="30058" spans="2:2">
      <c r="B30058" s="202"/>
    </row>
    <row r="30059" spans="2:2">
      <c r="B30059" s="202"/>
    </row>
    <row r="30060" spans="2:2">
      <c r="B30060" s="202"/>
    </row>
    <row r="30061" spans="2:2">
      <c r="B30061" s="202"/>
    </row>
    <row r="30062" spans="2:2">
      <c r="B30062" s="202"/>
    </row>
    <row r="30063" spans="2:2">
      <c r="B30063" s="202"/>
    </row>
    <row r="30064" spans="2:2">
      <c r="B30064" s="202"/>
    </row>
    <row r="30065" spans="2:2">
      <c r="B30065" s="202"/>
    </row>
    <row r="30066" spans="2:2">
      <c r="B30066" s="202"/>
    </row>
    <row r="30067" spans="2:2">
      <c r="B30067" s="202"/>
    </row>
    <row r="30068" spans="2:2">
      <c r="B30068" s="202"/>
    </row>
    <row r="30069" spans="2:2">
      <c r="B30069" s="202"/>
    </row>
    <row r="30070" spans="2:2">
      <c r="B30070" s="202"/>
    </row>
    <row r="30071" spans="2:2">
      <c r="B30071" s="202"/>
    </row>
    <row r="30072" spans="2:2">
      <c r="B30072" s="202"/>
    </row>
    <row r="30073" spans="2:2">
      <c r="B30073" s="202"/>
    </row>
    <row r="30074" spans="2:2">
      <c r="B30074" s="202"/>
    </row>
    <row r="30075" spans="2:2">
      <c r="B30075" s="202"/>
    </row>
    <row r="30076" spans="2:2">
      <c r="B30076" s="202"/>
    </row>
    <row r="30077" spans="2:2">
      <c r="B30077" s="202"/>
    </row>
    <row r="30078" spans="2:2">
      <c r="B30078" s="202"/>
    </row>
    <row r="30079" spans="2:2">
      <c r="B30079" s="202"/>
    </row>
    <row r="30080" spans="2:2">
      <c r="B30080" s="202"/>
    </row>
    <row r="30081" spans="2:2">
      <c r="B30081" s="202"/>
    </row>
    <row r="30082" spans="2:2">
      <c r="B30082" s="202"/>
    </row>
    <row r="30083" spans="2:2">
      <c r="B30083" s="202"/>
    </row>
    <row r="30084" spans="2:2">
      <c r="B30084" s="202"/>
    </row>
    <row r="30085" spans="2:2">
      <c r="B30085" s="202"/>
    </row>
    <row r="30086" spans="2:2">
      <c r="B30086" s="202"/>
    </row>
    <row r="30087" spans="2:2">
      <c r="B30087" s="202"/>
    </row>
    <row r="30088" spans="2:2">
      <c r="B30088" s="202"/>
    </row>
    <row r="30089" spans="2:2">
      <c r="B30089" s="202"/>
    </row>
    <row r="30090" spans="2:2">
      <c r="B30090" s="202"/>
    </row>
    <row r="30091" spans="2:2">
      <c r="B30091" s="202"/>
    </row>
    <row r="30092" spans="2:2">
      <c r="B30092" s="202"/>
    </row>
    <row r="30093" spans="2:2">
      <c r="B30093" s="202"/>
    </row>
    <row r="30094" spans="2:2">
      <c r="B30094" s="202"/>
    </row>
    <row r="30095" spans="2:2">
      <c r="B30095" s="202"/>
    </row>
    <row r="30096" spans="2:2">
      <c r="B30096" s="202"/>
    </row>
    <row r="30097" spans="2:2">
      <c r="B30097" s="202"/>
    </row>
    <row r="30098" spans="2:2">
      <c r="B30098" s="202"/>
    </row>
    <row r="30099" spans="2:2">
      <c r="B30099" s="202"/>
    </row>
    <row r="30100" spans="2:2">
      <c r="B30100" s="202"/>
    </row>
    <row r="30101" spans="2:2">
      <c r="B30101" s="202"/>
    </row>
    <row r="30102" spans="2:2">
      <c r="B30102" s="202"/>
    </row>
    <row r="30103" spans="2:2">
      <c r="B30103" s="202"/>
    </row>
    <row r="30104" spans="2:2">
      <c r="B30104" s="202"/>
    </row>
    <row r="30105" spans="2:2">
      <c r="B30105" s="202"/>
    </row>
    <row r="30106" spans="2:2">
      <c r="B30106" s="202"/>
    </row>
    <row r="30107" spans="2:2">
      <c r="B30107" s="202"/>
    </row>
    <row r="30108" spans="2:2">
      <c r="B30108" s="202"/>
    </row>
    <row r="30109" spans="2:2">
      <c r="B30109" s="202"/>
    </row>
    <row r="30110" spans="2:2">
      <c r="B30110" s="202"/>
    </row>
    <row r="30111" spans="2:2">
      <c r="B30111" s="202"/>
    </row>
    <row r="30112" spans="2:2">
      <c r="B30112" s="202"/>
    </row>
    <row r="30113" spans="2:2">
      <c r="B30113" s="202"/>
    </row>
    <row r="30114" spans="2:2">
      <c r="B30114" s="202"/>
    </row>
    <row r="30115" spans="2:2">
      <c r="B30115" s="202"/>
    </row>
    <row r="30116" spans="2:2">
      <c r="B30116" s="202"/>
    </row>
    <row r="30117" spans="2:2">
      <c r="B30117" s="202"/>
    </row>
    <row r="30118" spans="2:2">
      <c r="B30118" s="202"/>
    </row>
    <row r="30119" spans="2:2">
      <c r="B30119" s="202"/>
    </row>
    <row r="30120" spans="2:2">
      <c r="B30120" s="202"/>
    </row>
    <row r="30121" spans="2:2">
      <c r="B30121" s="202"/>
    </row>
    <row r="30122" spans="2:2">
      <c r="B30122" s="202"/>
    </row>
    <row r="30123" spans="2:2">
      <c r="B30123" s="202"/>
    </row>
    <row r="30124" spans="2:2">
      <c r="B30124" s="202"/>
    </row>
    <row r="30125" spans="2:2">
      <c r="B30125" s="202"/>
    </row>
    <row r="30126" spans="2:2">
      <c r="B30126" s="202"/>
    </row>
    <row r="30127" spans="2:2">
      <c r="B30127" s="202"/>
    </row>
    <row r="30128" spans="2:2">
      <c r="B30128" s="202"/>
    </row>
    <row r="30129" spans="2:2">
      <c r="B30129" s="202"/>
    </row>
    <row r="30130" spans="2:2">
      <c r="B30130" s="202"/>
    </row>
    <row r="30131" spans="2:2">
      <c r="B30131" s="202"/>
    </row>
    <row r="30132" spans="2:2">
      <c r="B30132" s="202"/>
    </row>
    <row r="30133" spans="2:2">
      <c r="B30133" s="202"/>
    </row>
    <row r="30134" spans="2:2">
      <c r="B30134" s="202"/>
    </row>
    <row r="30135" spans="2:2">
      <c r="B30135" s="202"/>
    </row>
    <row r="30136" spans="2:2">
      <c r="B30136" s="202"/>
    </row>
    <row r="30137" spans="2:2">
      <c r="B30137" s="202"/>
    </row>
    <row r="30138" spans="2:2">
      <c r="B30138" s="202"/>
    </row>
    <row r="30139" spans="2:2">
      <c r="B30139" s="202"/>
    </row>
    <row r="30140" spans="2:2">
      <c r="B30140" s="202"/>
    </row>
    <row r="30141" spans="2:2">
      <c r="B30141" s="202"/>
    </row>
    <row r="30142" spans="2:2">
      <c r="B30142" s="202"/>
    </row>
    <row r="30143" spans="2:2">
      <c r="B30143" s="202"/>
    </row>
    <row r="30144" spans="2:2">
      <c r="B30144" s="202"/>
    </row>
    <row r="30145" spans="2:2">
      <c r="B30145" s="202"/>
    </row>
    <row r="30146" spans="2:2">
      <c r="B30146" s="202"/>
    </row>
    <row r="30147" spans="2:2">
      <c r="B30147" s="202"/>
    </row>
    <row r="30148" spans="2:2">
      <c r="B30148" s="202"/>
    </row>
    <row r="30149" spans="2:2">
      <c r="B30149" s="202"/>
    </row>
    <row r="30150" spans="2:2">
      <c r="B30150" s="202"/>
    </row>
    <row r="30151" spans="2:2">
      <c r="B30151" s="202"/>
    </row>
    <row r="30152" spans="2:2">
      <c r="B30152" s="202"/>
    </row>
    <row r="30153" spans="2:2">
      <c r="B30153" s="202"/>
    </row>
    <row r="30154" spans="2:2">
      <c r="B30154" s="202"/>
    </row>
    <row r="30155" spans="2:2">
      <c r="B30155" s="202"/>
    </row>
    <row r="30156" spans="2:2">
      <c r="B30156" s="202"/>
    </row>
    <row r="30157" spans="2:2">
      <c r="B30157" s="202"/>
    </row>
    <row r="30158" spans="2:2">
      <c r="B30158" s="202"/>
    </row>
    <row r="30159" spans="2:2">
      <c r="B30159" s="202"/>
    </row>
    <row r="30160" spans="2:2">
      <c r="B30160" s="202"/>
    </row>
    <row r="30161" spans="2:2">
      <c r="B30161" s="202"/>
    </row>
    <row r="30162" spans="2:2">
      <c r="B30162" s="202"/>
    </row>
    <row r="30163" spans="2:2">
      <c r="B30163" s="202"/>
    </row>
    <row r="30164" spans="2:2">
      <c r="B30164" s="202"/>
    </row>
    <row r="30165" spans="2:2">
      <c r="B30165" s="202"/>
    </row>
    <row r="30166" spans="2:2">
      <c r="B30166" s="202"/>
    </row>
    <row r="30167" spans="2:2">
      <c r="B30167" s="202"/>
    </row>
    <row r="30168" spans="2:2">
      <c r="B30168" s="202"/>
    </row>
    <row r="30169" spans="2:2">
      <c r="B30169" s="202"/>
    </row>
    <row r="30170" spans="2:2">
      <c r="B30170" s="202"/>
    </row>
    <row r="30171" spans="2:2">
      <c r="B30171" s="202"/>
    </row>
    <row r="30172" spans="2:2">
      <c r="B30172" s="202"/>
    </row>
    <row r="30173" spans="2:2">
      <c r="B30173" s="202"/>
    </row>
    <row r="30174" spans="2:2">
      <c r="B30174" s="202"/>
    </row>
    <row r="30175" spans="2:2">
      <c r="B30175" s="202"/>
    </row>
    <row r="30176" spans="2:2">
      <c r="B30176" s="202"/>
    </row>
    <row r="30177" spans="2:2">
      <c r="B30177" s="202"/>
    </row>
    <row r="30178" spans="2:2">
      <c r="B30178" s="202"/>
    </row>
    <row r="30179" spans="2:2">
      <c r="B30179" s="202"/>
    </row>
    <row r="30180" spans="2:2">
      <c r="B30180" s="202"/>
    </row>
    <row r="30181" spans="2:2">
      <c r="B30181" s="202"/>
    </row>
    <row r="30182" spans="2:2">
      <c r="B30182" s="202"/>
    </row>
    <row r="30183" spans="2:2">
      <c r="B30183" s="202"/>
    </row>
    <row r="30184" spans="2:2">
      <c r="B30184" s="202"/>
    </row>
    <row r="30185" spans="2:2">
      <c r="B30185" s="202"/>
    </row>
    <row r="30186" spans="2:2">
      <c r="B30186" s="202"/>
    </row>
    <row r="30187" spans="2:2">
      <c r="B30187" s="202"/>
    </row>
    <row r="30188" spans="2:2">
      <c r="B30188" s="202"/>
    </row>
    <row r="30189" spans="2:2">
      <c r="B30189" s="202"/>
    </row>
    <row r="30190" spans="2:2">
      <c r="B30190" s="202"/>
    </row>
    <row r="30191" spans="2:2">
      <c r="B30191" s="202"/>
    </row>
    <row r="30192" spans="2:2">
      <c r="B30192" s="202"/>
    </row>
    <row r="30193" spans="2:2">
      <c r="B30193" s="202"/>
    </row>
    <row r="30194" spans="2:2">
      <c r="B30194" s="202"/>
    </row>
    <row r="30195" spans="2:2">
      <c r="B30195" s="202"/>
    </row>
    <row r="30196" spans="2:2">
      <c r="B30196" s="202"/>
    </row>
    <row r="30197" spans="2:2">
      <c r="B30197" s="202"/>
    </row>
    <row r="30198" spans="2:2">
      <c r="B30198" s="202"/>
    </row>
    <row r="30199" spans="2:2">
      <c r="B30199" s="202"/>
    </row>
    <row r="30200" spans="2:2">
      <c r="B30200" s="202"/>
    </row>
    <row r="30201" spans="2:2">
      <c r="B30201" s="202"/>
    </row>
    <row r="30202" spans="2:2">
      <c r="B30202" s="202"/>
    </row>
    <row r="30203" spans="2:2">
      <c r="B30203" s="202"/>
    </row>
    <row r="30204" spans="2:2">
      <c r="B30204" s="202"/>
    </row>
    <row r="30205" spans="2:2">
      <c r="B30205" s="202"/>
    </row>
    <row r="30206" spans="2:2">
      <c r="B30206" s="202"/>
    </row>
    <row r="30207" spans="2:2">
      <c r="B30207" s="202"/>
    </row>
    <row r="30208" spans="2:2">
      <c r="B30208" s="202"/>
    </row>
    <row r="30209" spans="2:2">
      <c r="B30209" s="202"/>
    </row>
    <row r="30210" spans="2:2">
      <c r="B30210" s="202"/>
    </row>
    <row r="30211" spans="2:2">
      <c r="B30211" s="202"/>
    </row>
    <row r="30212" spans="2:2">
      <c r="B30212" s="202"/>
    </row>
    <row r="30213" spans="2:2">
      <c r="B30213" s="202"/>
    </row>
    <row r="30214" spans="2:2">
      <c r="B30214" s="202"/>
    </row>
    <row r="30215" spans="2:2">
      <c r="B30215" s="202"/>
    </row>
    <row r="30216" spans="2:2">
      <c r="B30216" s="202"/>
    </row>
    <row r="30217" spans="2:2">
      <c r="B30217" s="202"/>
    </row>
    <row r="30218" spans="2:2">
      <c r="B30218" s="202"/>
    </row>
    <row r="30219" spans="2:2">
      <c r="B30219" s="202"/>
    </row>
    <row r="30220" spans="2:2">
      <c r="B30220" s="202"/>
    </row>
    <row r="30221" spans="2:2">
      <c r="B30221" s="202"/>
    </row>
    <row r="30222" spans="2:2">
      <c r="B30222" s="202"/>
    </row>
    <row r="30223" spans="2:2">
      <c r="B30223" s="202"/>
    </row>
    <row r="30224" spans="2:2">
      <c r="B30224" s="202"/>
    </row>
    <row r="30225" spans="2:2">
      <c r="B30225" s="202"/>
    </row>
    <row r="30226" spans="2:2">
      <c r="B30226" s="202"/>
    </row>
    <row r="30227" spans="2:2">
      <c r="B30227" s="202"/>
    </row>
    <row r="30228" spans="2:2">
      <c r="B30228" s="202"/>
    </row>
    <row r="30229" spans="2:2">
      <c r="B30229" s="202"/>
    </row>
    <row r="30230" spans="2:2">
      <c r="B30230" s="202"/>
    </row>
    <row r="30231" spans="2:2">
      <c r="B30231" s="202"/>
    </row>
    <row r="30232" spans="2:2">
      <c r="B30232" s="202"/>
    </row>
    <row r="30233" spans="2:2">
      <c r="B30233" s="202"/>
    </row>
    <row r="30234" spans="2:2">
      <c r="B30234" s="202"/>
    </row>
    <row r="30235" spans="2:2">
      <c r="B30235" s="202"/>
    </row>
    <row r="30236" spans="2:2">
      <c r="B30236" s="202"/>
    </row>
    <row r="30237" spans="2:2">
      <c r="B30237" s="202"/>
    </row>
    <row r="30238" spans="2:2">
      <c r="B30238" s="202"/>
    </row>
    <row r="30239" spans="2:2">
      <c r="B30239" s="202"/>
    </row>
    <row r="30240" spans="2:2">
      <c r="B30240" s="202"/>
    </row>
    <row r="30241" spans="2:2">
      <c r="B30241" s="202"/>
    </row>
    <row r="30242" spans="2:2">
      <c r="B30242" s="202"/>
    </row>
    <row r="30243" spans="2:2">
      <c r="B30243" s="202"/>
    </row>
    <row r="30244" spans="2:2">
      <c r="B30244" s="202"/>
    </row>
    <row r="30245" spans="2:2">
      <c r="B30245" s="202"/>
    </row>
    <row r="30246" spans="2:2">
      <c r="B30246" s="202"/>
    </row>
    <row r="30247" spans="2:2">
      <c r="B30247" s="202"/>
    </row>
    <row r="30248" spans="2:2">
      <c r="B30248" s="202"/>
    </row>
    <row r="30249" spans="2:2">
      <c r="B30249" s="202"/>
    </row>
    <row r="30250" spans="2:2">
      <c r="B30250" s="202"/>
    </row>
    <row r="30251" spans="2:2">
      <c r="B30251" s="202"/>
    </row>
    <row r="30252" spans="2:2">
      <c r="B30252" s="202"/>
    </row>
    <row r="30253" spans="2:2">
      <c r="B30253" s="202"/>
    </row>
    <row r="30254" spans="2:2">
      <c r="B30254" s="202"/>
    </row>
    <row r="30255" spans="2:2">
      <c r="B30255" s="202"/>
    </row>
    <row r="30256" spans="2:2">
      <c r="B30256" s="202"/>
    </row>
    <row r="30257" spans="2:2">
      <c r="B30257" s="202"/>
    </row>
    <row r="30258" spans="2:2">
      <c r="B30258" s="202"/>
    </row>
    <row r="30259" spans="2:2">
      <c r="B30259" s="202"/>
    </row>
    <row r="30260" spans="2:2">
      <c r="B30260" s="202"/>
    </row>
    <row r="30261" spans="2:2">
      <c r="B30261" s="202"/>
    </row>
    <row r="30262" spans="2:2">
      <c r="B30262" s="202"/>
    </row>
    <row r="30263" spans="2:2">
      <c r="B30263" s="202"/>
    </row>
    <row r="30264" spans="2:2">
      <c r="B30264" s="202"/>
    </row>
    <row r="30265" spans="2:2">
      <c r="B30265" s="202"/>
    </row>
    <row r="30266" spans="2:2">
      <c r="B30266" s="202"/>
    </row>
    <row r="30267" spans="2:2">
      <c r="B30267" s="202"/>
    </row>
    <row r="30268" spans="2:2">
      <c r="B30268" s="202"/>
    </row>
    <row r="30269" spans="2:2">
      <c r="B30269" s="202"/>
    </row>
    <row r="30270" spans="2:2">
      <c r="B30270" s="202"/>
    </row>
    <row r="30271" spans="2:2">
      <c r="B30271" s="202"/>
    </row>
    <row r="30272" spans="2:2">
      <c r="B30272" s="202"/>
    </row>
    <row r="30273" spans="2:2">
      <c r="B30273" s="202"/>
    </row>
    <row r="30274" spans="2:2">
      <c r="B30274" s="202"/>
    </row>
    <row r="30275" spans="2:2">
      <c r="B30275" s="202"/>
    </row>
    <row r="30276" spans="2:2">
      <c r="B30276" s="202"/>
    </row>
    <row r="30277" spans="2:2">
      <c r="B30277" s="202"/>
    </row>
    <row r="30278" spans="2:2">
      <c r="B30278" s="202"/>
    </row>
    <row r="30279" spans="2:2">
      <c r="B30279" s="202"/>
    </row>
    <row r="30280" spans="2:2">
      <c r="B30280" s="202"/>
    </row>
    <row r="30281" spans="2:2">
      <c r="B30281" s="202"/>
    </row>
    <row r="30282" spans="2:2">
      <c r="B30282" s="202"/>
    </row>
    <row r="30283" spans="2:2">
      <c r="B30283" s="202"/>
    </row>
    <row r="30284" spans="2:2">
      <c r="B30284" s="202"/>
    </row>
    <row r="30285" spans="2:2">
      <c r="B30285" s="202"/>
    </row>
    <row r="30286" spans="2:2">
      <c r="B30286" s="202"/>
    </row>
    <row r="30287" spans="2:2">
      <c r="B30287" s="202"/>
    </row>
    <row r="30288" spans="2:2">
      <c r="B30288" s="202"/>
    </row>
    <row r="30289" spans="2:2">
      <c r="B30289" s="202"/>
    </row>
    <row r="30290" spans="2:2">
      <c r="B30290" s="202"/>
    </row>
    <row r="30291" spans="2:2">
      <c r="B30291" s="202"/>
    </row>
    <row r="30292" spans="2:2">
      <c r="B30292" s="202"/>
    </row>
    <row r="30293" spans="2:2">
      <c r="B30293" s="202"/>
    </row>
    <row r="30294" spans="2:2">
      <c r="B30294" s="202"/>
    </row>
    <row r="30295" spans="2:2">
      <c r="B30295" s="202"/>
    </row>
    <row r="30296" spans="2:2">
      <c r="B30296" s="202"/>
    </row>
    <row r="30297" spans="2:2">
      <c r="B30297" s="202"/>
    </row>
    <row r="30298" spans="2:2">
      <c r="B30298" s="202"/>
    </row>
    <row r="30299" spans="2:2">
      <c r="B30299" s="202"/>
    </row>
    <row r="30300" spans="2:2">
      <c r="B30300" s="202"/>
    </row>
    <row r="30301" spans="2:2">
      <c r="B30301" s="202"/>
    </row>
    <row r="30302" spans="2:2">
      <c r="B30302" s="202"/>
    </row>
    <row r="30303" spans="2:2">
      <c r="B30303" s="202"/>
    </row>
    <row r="30304" spans="2:2">
      <c r="B30304" s="202"/>
    </row>
    <row r="30305" spans="2:2">
      <c r="B30305" s="202"/>
    </row>
    <row r="30306" spans="2:2">
      <c r="B30306" s="202"/>
    </row>
    <row r="30307" spans="2:2">
      <c r="B30307" s="202"/>
    </row>
    <row r="30308" spans="2:2">
      <c r="B30308" s="202"/>
    </row>
    <row r="30309" spans="2:2">
      <c r="B30309" s="202"/>
    </row>
    <row r="30310" spans="2:2">
      <c r="B30310" s="202"/>
    </row>
    <row r="30311" spans="2:2">
      <c r="B30311" s="202"/>
    </row>
    <row r="30312" spans="2:2">
      <c r="B30312" s="202"/>
    </row>
    <row r="30313" spans="2:2">
      <c r="B30313" s="202"/>
    </row>
    <row r="30314" spans="2:2">
      <c r="B30314" s="202"/>
    </row>
    <row r="30315" spans="2:2">
      <c r="B30315" s="202"/>
    </row>
    <row r="30316" spans="2:2">
      <c r="B30316" s="202"/>
    </row>
    <row r="30317" spans="2:2">
      <c r="B30317" s="202"/>
    </row>
    <row r="30318" spans="2:2">
      <c r="B30318" s="202"/>
    </row>
    <row r="30319" spans="2:2">
      <c r="B30319" s="202"/>
    </row>
    <row r="30320" spans="2:2">
      <c r="B30320" s="202"/>
    </row>
    <row r="30321" spans="2:2">
      <c r="B30321" s="202"/>
    </row>
    <row r="30322" spans="2:2">
      <c r="B30322" s="202"/>
    </row>
    <row r="30323" spans="2:2">
      <c r="B30323" s="202"/>
    </row>
    <row r="30324" spans="2:2">
      <c r="B30324" s="202"/>
    </row>
    <row r="30325" spans="2:2">
      <c r="B30325" s="202"/>
    </row>
    <row r="30326" spans="2:2">
      <c r="B30326" s="202"/>
    </row>
    <row r="30327" spans="2:2">
      <c r="B30327" s="202"/>
    </row>
    <row r="30328" spans="2:2">
      <c r="B30328" s="202"/>
    </row>
    <row r="30329" spans="2:2">
      <c r="B30329" s="202"/>
    </row>
    <row r="30330" spans="2:2">
      <c r="B30330" s="202"/>
    </row>
    <row r="30331" spans="2:2">
      <c r="B30331" s="202"/>
    </row>
    <row r="30332" spans="2:2">
      <c r="B30332" s="202"/>
    </row>
    <row r="30333" spans="2:2">
      <c r="B30333" s="202"/>
    </row>
    <row r="30334" spans="2:2">
      <c r="B30334" s="202"/>
    </row>
    <row r="30335" spans="2:2">
      <c r="B30335" s="202"/>
    </row>
    <row r="30336" spans="2:2">
      <c r="B30336" s="202"/>
    </row>
    <row r="30337" spans="2:2">
      <c r="B30337" s="202"/>
    </row>
    <row r="30338" spans="2:2">
      <c r="B30338" s="202"/>
    </row>
    <row r="30339" spans="2:2">
      <c r="B30339" s="202"/>
    </row>
    <row r="30340" spans="2:2">
      <c r="B30340" s="202"/>
    </row>
    <row r="30341" spans="2:2">
      <c r="B30341" s="202"/>
    </row>
    <row r="30342" spans="2:2">
      <c r="B30342" s="202"/>
    </row>
    <row r="30343" spans="2:2">
      <c r="B30343" s="202"/>
    </row>
    <row r="30344" spans="2:2">
      <c r="B30344" s="202"/>
    </row>
    <row r="30345" spans="2:2">
      <c r="B30345" s="202"/>
    </row>
    <row r="30346" spans="2:2">
      <c r="B30346" s="202"/>
    </row>
    <row r="30347" spans="2:2">
      <c r="B30347" s="202"/>
    </row>
    <row r="30348" spans="2:2">
      <c r="B30348" s="202"/>
    </row>
    <row r="30349" spans="2:2">
      <c r="B30349" s="202"/>
    </row>
    <row r="30350" spans="2:2">
      <c r="B30350" s="202"/>
    </row>
    <row r="30351" spans="2:2">
      <c r="B30351" s="202"/>
    </row>
    <row r="30352" spans="2:2">
      <c r="B30352" s="202"/>
    </row>
    <row r="30353" spans="2:2">
      <c r="B30353" s="202"/>
    </row>
    <row r="30354" spans="2:2">
      <c r="B30354" s="202"/>
    </row>
    <row r="30355" spans="2:2">
      <c r="B30355" s="202"/>
    </row>
    <row r="30356" spans="2:2">
      <c r="B30356" s="202"/>
    </row>
    <row r="30357" spans="2:2">
      <c r="B30357" s="202"/>
    </row>
    <row r="30358" spans="2:2">
      <c r="B30358" s="202"/>
    </row>
    <row r="30359" spans="2:2">
      <c r="B30359" s="202"/>
    </row>
    <row r="30360" spans="2:2">
      <c r="B30360" s="202"/>
    </row>
    <row r="30361" spans="2:2">
      <c r="B30361" s="202"/>
    </row>
    <row r="30362" spans="2:2">
      <c r="B30362" s="202"/>
    </row>
    <row r="30363" spans="2:2">
      <c r="B30363" s="202"/>
    </row>
    <row r="30364" spans="2:2">
      <c r="B30364" s="202"/>
    </row>
    <row r="30365" spans="2:2">
      <c r="B30365" s="202"/>
    </row>
    <row r="30366" spans="2:2">
      <c r="B30366" s="202"/>
    </row>
    <row r="30367" spans="2:2">
      <c r="B30367" s="202"/>
    </row>
    <row r="30368" spans="2:2">
      <c r="B30368" s="202"/>
    </row>
    <row r="30369" spans="2:2">
      <c r="B30369" s="202"/>
    </row>
    <row r="30370" spans="2:2">
      <c r="B30370" s="202"/>
    </row>
    <row r="30371" spans="2:2">
      <c r="B30371" s="202"/>
    </row>
    <row r="30372" spans="2:2">
      <c r="B30372" s="202"/>
    </row>
    <row r="30373" spans="2:2">
      <c r="B30373" s="202"/>
    </row>
    <row r="30374" spans="2:2">
      <c r="B30374" s="202"/>
    </row>
    <row r="30375" spans="2:2">
      <c r="B30375" s="202"/>
    </row>
    <row r="30376" spans="2:2">
      <c r="B30376" s="202"/>
    </row>
    <row r="30377" spans="2:2">
      <c r="B30377" s="202"/>
    </row>
    <row r="30378" spans="2:2">
      <c r="B30378" s="202"/>
    </row>
    <row r="30379" spans="2:2">
      <c r="B30379" s="202"/>
    </row>
    <row r="30380" spans="2:2">
      <c r="B30380" s="202"/>
    </row>
    <row r="30381" spans="2:2">
      <c r="B30381" s="202"/>
    </row>
    <row r="30382" spans="2:2">
      <c r="B30382" s="202"/>
    </row>
    <row r="30383" spans="2:2">
      <c r="B30383" s="202"/>
    </row>
    <row r="30384" spans="2:2">
      <c r="B30384" s="202"/>
    </row>
    <row r="30385" spans="2:2">
      <c r="B30385" s="202"/>
    </row>
    <row r="30386" spans="2:2">
      <c r="B30386" s="202"/>
    </row>
    <row r="30387" spans="2:2">
      <c r="B30387" s="202"/>
    </row>
    <row r="30388" spans="2:2">
      <c r="B30388" s="202"/>
    </row>
    <row r="30389" spans="2:2">
      <c r="B30389" s="202"/>
    </row>
    <row r="30390" spans="2:2">
      <c r="B30390" s="202"/>
    </row>
    <row r="30391" spans="2:2">
      <c r="B30391" s="202"/>
    </row>
    <row r="30392" spans="2:2">
      <c r="B30392" s="202"/>
    </row>
    <row r="30393" spans="2:2">
      <c r="B30393" s="202"/>
    </row>
    <row r="30394" spans="2:2">
      <c r="B30394" s="202"/>
    </row>
    <row r="30395" spans="2:2">
      <c r="B30395" s="202"/>
    </row>
    <row r="30396" spans="2:2">
      <c r="B30396" s="202"/>
    </row>
    <row r="30397" spans="2:2">
      <c r="B30397" s="202"/>
    </row>
    <row r="30398" spans="2:2">
      <c r="B30398" s="202"/>
    </row>
    <row r="30399" spans="2:2">
      <c r="B30399" s="202"/>
    </row>
    <row r="30400" spans="2:2">
      <c r="B30400" s="202"/>
    </row>
    <row r="30401" spans="2:2">
      <c r="B30401" s="202"/>
    </row>
    <row r="30402" spans="2:2">
      <c r="B30402" s="202"/>
    </row>
    <row r="30403" spans="2:2">
      <c r="B30403" s="202"/>
    </row>
    <row r="30404" spans="2:2">
      <c r="B30404" s="202"/>
    </row>
    <row r="30405" spans="2:2">
      <c r="B30405" s="202"/>
    </row>
    <row r="30406" spans="2:2">
      <c r="B30406" s="202"/>
    </row>
    <row r="30407" spans="2:2">
      <c r="B30407" s="202"/>
    </row>
    <row r="30408" spans="2:2">
      <c r="B30408" s="202"/>
    </row>
    <row r="30409" spans="2:2">
      <c r="B30409" s="202"/>
    </row>
    <row r="30410" spans="2:2">
      <c r="B30410" s="202"/>
    </row>
    <row r="30411" spans="2:2">
      <c r="B30411" s="202"/>
    </row>
    <row r="30412" spans="2:2">
      <c r="B30412" s="202"/>
    </row>
    <row r="30413" spans="2:2">
      <c r="B30413" s="202"/>
    </row>
    <row r="30414" spans="2:2">
      <c r="B30414" s="202"/>
    </row>
    <row r="30415" spans="2:2">
      <c r="B30415" s="202"/>
    </row>
    <row r="30416" spans="2:2">
      <c r="B30416" s="202"/>
    </row>
    <row r="30417" spans="2:2">
      <c r="B30417" s="202"/>
    </row>
    <row r="30418" spans="2:2">
      <c r="B30418" s="202"/>
    </row>
    <row r="30419" spans="2:2">
      <c r="B30419" s="202"/>
    </row>
    <row r="30420" spans="2:2">
      <c r="B30420" s="202"/>
    </row>
    <row r="30421" spans="2:2">
      <c r="B30421" s="202"/>
    </row>
    <row r="30422" spans="2:2">
      <c r="B30422" s="202"/>
    </row>
    <row r="30423" spans="2:2">
      <c r="B30423" s="202"/>
    </row>
    <row r="30424" spans="2:2">
      <c r="B30424" s="202"/>
    </row>
    <row r="30425" spans="2:2">
      <c r="B30425" s="202"/>
    </row>
    <row r="30426" spans="2:2">
      <c r="B30426" s="202"/>
    </row>
    <row r="30427" spans="2:2">
      <c r="B30427" s="202"/>
    </row>
    <row r="30428" spans="2:2">
      <c r="B30428" s="202"/>
    </row>
    <row r="30429" spans="2:2">
      <c r="B30429" s="202"/>
    </row>
    <row r="30430" spans="2:2">
      <c r="B30430" s="202"/>
    </row>
    <row r="30431" spans="2:2">
      <c r="B30431" s="202"/>
    </row>
    <row r="30432" spans="2:2">
      <c r="B30432" s="202"/>
    </row>
    <row r="30433" spans="2:2">
      <c r="B30433" s="202"/>
    </row>
    <row r="30434" spans="2:2">
      <c r="B30434" s="202"/>
    </row>
    <row r="30435" spans="2:2">
      <c r="B30435" s="202"/>
    </row>
    <row r="30436" spans="2:2">
      <c r="B30436" s="202"/>
    </row>
    <row r="30437" spans="2:2">
      <c r="B30437" s="202"/>
    </row>
    <row r="30438" spans="2:2">
      <c r="B30438" s="202"/>
    </row>
    <row r="30439" spans="2:2">
      <c r="B30439" s="202"/>
    </row>
    <row r="30440" spans="2:2">
      <c r="B30440" s="202"/>
    </row>
    <row r="30441" spans="2:2">
      <c r="B30441" s="202"/>
    </row>
    <row r="30442" spans="2:2">
      <c r="B30442" s="202"/>
    </row>
    <row r="30443" spans="2:2">
      <c r="B30443" s="202"/>
    </row>
    <row r="30444" spans="2:2">
      <c r="B30444" s="202"/>
    </row>
    <row r="30445" spans="2:2">
      <c r="B30445" s="202"/>
    </row>
    <row r="30446" spans="2:2">
      <c r="B30446" s="202"/>
    </row>
    <row r="30447" spans="2:2">
      <c r="B30447" s="202"/>
    </row>
    <row r="30448" spans="2:2">
      <c r="B30448" s="202"/>
    </row>
    <row r="30449" spans="2:2">
      <c r="B30449" s="202"/>
    </row>
    <row r="30450" spans="2:2">
      <c r="B30450" s="202"/>
    </row>
    <row r="30451" spans="2:2">
      <c r="B30451" s="202"/>
    </row>
    <row r="30452" spans="2:2">
      <c r="B30452" s="202"/>
    </row>
    <row r="30453" spans="2:2">
      <c r="B30453" s="202"/>
    </row>
    <row r="30454" spans="2:2">
      <c r="B30454" s="202"/>
    </row>
    <row r="30455" spans="2:2">
      <c r="B30455" s="202"/>
    </row>
    <row r="30456" spans="2:2">
      <c r="B30456" s="202"/>
    </row>
    <row r="30457" spans="2:2">
      <c r="B30457" s="202"/>
    </row>
    <row r="30458" spans="2:2">
      <c r="B30458" s="202"/>
    </row>
    <row r="30459" spans="2:2">
      <c r="B30459" s="202"/>
    </row>
    <row r="30460" spans="2:2">
      <c r="B30460" s="202"/>
    </row>
    <row r="30461" spans="2:2">
      <c r="B30461" s="202"/>
    </row>
    <row r="30462" spans="2:2">
      <c r="B30462" s="202"/>
    </row>
    <row r="30463" spans="2:2">
      <c r="B30463" s="202"/>
    </row>
    <row r="30464" spans="2:2">
      <c r="B30464" s="202"/>
    </row>
    <row r="30465" spans="2:2">
      <c r="B30465" s="202"/>
    </row>
    <row r="30466" spans="2:2">
      <c r="B30466" s="202"/>
    </row>
    <row r="30467" spans="2:2">
      <c r="B30467" s="202"/>
    </row>
    <row r="30468" spans="2:2">
      <c r="B30468" s="202"/>
    </row>
    <row r="30469" spans="2:2">
      <c r="B30469" s="202"/>
    </row>
    <row r="30470" spans="2:2">
      <c r="B30470" s="202"/>
    </row>
    <row r="30471" spans="2:2">
      <c r="B30471" s="202"/>
    </row>
    <row r="30472" spans="2:2">
      <c r="B30472" s="202"/>
    </row>
    <row r="30473" spans="2:2">
      <c r="B30473" s="202"/>
    </row>
    <row r="30474" spans="2:2">
      <c r="B30474" s="202"/>
    </row>
    <row r="30475" spans="2:2">
      <c r="B30475" s="202"/>
    </row>
    <row r="30476" spans="2:2">
      <c r="B30476" s="202"/>
    </row>
    <row r="30477" spans="2:2">
      <c r="B30477" s="202"/>
    </row>
    <row r="30478" spans="2:2">
      <c r="B30478" s="202"/>
    </row>
    <row r="30479" spans="2:2">
      <c r="B30479" s="202"/>
    </row>
    <row r="30480" spans="2:2">
      <c r="B30480" s="202"/>
    </row>
    <row r="30481" spans="2:2">
      <c r="B30481" s="202"/>
    </row>
    <row r="30482" spans="2:2">
      <c r="B30482" s="202"/>
    </row>
    <row r="30483" spans="2:2">
      <c r="B30483" s="202"/>
    </row>
    <row r="30484" spans="2:2">
      <c r="B30484" s="202"/>
    </row>
    <row r="30485" spans="2:2">
      <c r="B30485" s="202"/>
    </row>
    <row r="30486" spans="2:2">
      <c r="B30486" s="202"/>
    </row>
    <row r="30487" spans="2:2">
      <c r="B30487" s="202"/>
    </row>
    <row r="30488" spans="2:2">
      <c r="B30488" s="202"/>
    </row>
    <row r="30489" spans="2:2">
      <c r="B30489" s="202"/>
    </row>
    <row r="30490" spans="2:2">
      <c r="B30490" s="202"/>
    </row>
    <row r="30491" spans="2:2">
      <c r="B30491" s="202"/>
    </row>
    <row r="30492" spans="2:2">
      <c r="B30492" s="202"/>
    </row>
    <row r="30493" spans="2:2">
      <c r="B30493" s="202"/>
    </row>
    <row r="30494" spans="2:2">
      <c r="B30494" s="202"/>
    </row>
    <row r="30495" spans="2:2">
      <c r="B30495" s="202"/>
    </row>
    <row r="30496" spans="2:2">
      <c r="B30496" s="202"/>
    </row>
    <row r="30497" spans="2:2">
      <c r="B30497" s="202"/>
    </row>
    <row r="30498" spans="2:2">
      <c r="B30498" s="202"/>
    </row>
    <row r="30499" spans="2:2">
      <c r="B30499" s="202"/>
    </row>
    <row r="30500" spans="2:2">
      <c r="B30500" s="202"/>
    </row>
    <row r="30501" spans="2:2">
      <c r="B30501" s="202"/>
    </row>
    <row r="30502" spans="2:2">
      <c r="B30502" s="202"/>
    </row>
    <row r="30503" spans="2:2">
      <c r="B30503" s="202"/>
    </row>
    <row r="30504" spans="2:2">
      <c r="B30504" s="202"/>
    </row>
    <row r="30505" spans="2:2">
      <c r="B30505" s="202"/>
    </row>
    <row r="30506" spans="2:2">
      <c r="B30506" s="202"/>
    </row>
    <row r="30507" spans="2:2">
      <c r="B30507" s="202"/>
    </row>
    <row r="30508" spans="2:2">
      <c r="B30508" s="202"/>
    </row>
    <row r="30509" spans="2:2">
      <c r="B30509" s="202"/>
    </row>
    <row r="30510" spans="2:2">
      <c r="B30510" s="202"/>
    </row>
    <row r="30511" spans="2:2">
      <c r="B30511" s="202"/>
    </row>
    <row r="30512" spans="2:2">
      <c r="B30512" s="202"/>
    </row>
    <row r="30513" spans="2:2">
      <c r="B30513" s="202"/>
    </row>
    <row r="30514" spans="2:2">
      <c r="B30514" s="202"/>
    </row>
    <row r="30515" spans="2:2">
      <c r="B30515" s="202"/>
    </row>
    <row r="30516" spans="2:2">
      <c r="B30516" s="202"/>
    </row>
    <row r="30517" spans="2:2">
      <c r="B30517" s="202"/>
    </row>
    <row r="30518" spans="2:2">
      <c r="B30518" s="202"/>
    </row>
    <row r="30519" spans="2:2">
      <c r="B30519" s="202"/>
    </row>
    <row r="30520" spans="2:2">
      <c r="B30520" s="202"/>
    </row>
    <row r="30521" spans="2:2">
      <c r="B30521" s="202"/>
    </row>
    <row r="30522" spans="2:2">
      <c r="B30522" s="202"/>
    </row>
    <row r="30523" spans="2:2">
      <c r="B30523" s="202"/>
    </row>
    <row r="30524" spans="2:2">
      <c r="B30524" s="202"/>
    </row>
    <row r="30525" spans="2:2">
      <c r="B30525" s="202"/>
    </row>
    <row r="30526" spans="2:2">
      <c r="B30526" s="202"/>
    </row>
    <row r="30527" spans="2:2">
      <c r="B30527" s="202"/>
    </row>
    <row r="30528" spans="2:2">
      <c r="B30528" s="202"/>
    </row>
    <row r="30529" spans="2:2">
      <c r="B30529" s="202"/>
    </row>
    <row r="30530" spans="2:2">
      <c r="B30530" s="202"/>
    </row>
    <row r="30531" spans="2:2">
      <c r="B30531" s="202"/>
    </row>
    <row r="30532" spans="2:2">
      <c r="B30532" s="202"/>
    </row>
    <row r="30533" spans="2:2">
      <c r="B30533" s="202"/>
    </row>
    <row r="30534" spans="2:2">
      <c r="B30534" s="202"/>
    </row>
    <row r="30535" spans="2:2">
      <c r="B30535" s="202"/>
    </row>
    <row r="30536" spans="2:2">
      <c r="B30536" s="202"/>
    </row>
    <row r="30537" spans="2:2">
      <c r="B30537" s="202"/>
    </row>
    <row r="30538" spans="2:2">
      <c r="B30538" s="202"/>
    </row>
    <row r="30539" spans="2:2">
      <c r="B30539" s="202"/>
    </row>
    <row r="30540" spans="2:2">
      <c r="B30540" s="202"/>
    </row>
    <row r="30541" spans="2:2">
      <c r="B30541" s="202"/>
    </row>
    <row r="30542" spans="2:2">
      <c r="B30542" s="202"/>
    </row>
    <row r="30543" spans="2:2">
      <c r="B30543" s="202"/>
    </row>
    <row r="30544" spans="2:2">
      <c r="B30544" s="202"/>
    </row>
    <row r="30545" spans="2:2">
      <c r="B30545" s="202"/>
    </row>
    <row r="30546" spans="2:2">
      <c r="B30546" s="202"/>
    </row>
    <row r="30547" spans="2:2">
      <c r="B30547" s="202"/>
    </row>
    <row r="30548" spans="2:2">
      <c r="B30548" s="202"/>
    </row>
    <row r="30549" spans="2:2">
      <c r="B30549" s="202"/>
    </row>
    <row r="30550" spans="2:2">
      <c r="B30550" s="202"/>
    </row>
    <row r="30551" spans="2:2">
      <c r="B30551" s="202"/>
    </row>
    <row r="30552" spans="2:2">
      <c r="B30552" s="202"/>
    </row>
    <row r="30553" spans="2:2">
      <c r="B30553" s="202"/>
    </row>
    <row r="30554" spans="2:2">
      <c r="B30554" s="202"/>
    </row>
    <row r="30555" spans="2:2">
      <c r="B30555" s="202"/>
    </row>
    <row r="30556" spans="2:2">
      <c r="B30556" s="202"/>
    </row>
    <row r="30557" spans="2:2">
      <c r="B30557" s="202"/>
    </row>
    <row r="30558" spans="2:2">
      <c r="B30558" s="202"/>
    </row>
    <row r="30559" spans="2:2">
      <c r="B30559" s="202"/>
    </row>
    <row r="30560" spans="2:2">
      <c r="B30560" s="202"/>
    </row>
    <row r="30561" spans="2:2">
      <c r="B30561" s="202"/>
    </row>
    <row r="30562" spans="2:2">
      <c r="B30562" s="202"/>
    </row>
    <row r="30563" spans="2:2">
      <c r="B30563" s="202"/>
    </row>
    <row r="30564" spans="2:2">
      <c r="B30564" s="202"/>
    </row>
    <row r="30565" spans="2:2">
      <c r="B30565" s="202"/>
    </row>
    <row r="30566" spans="2:2">
      <c r="B30566" s="202"/>
    </row>
    <row r="30567" spans="2:2">
      <c r="B30567" s="202"/>
    </row>
    <row r="30568" spans="2:2">
      <c r="B30568" s="202"/>
    </row>
    <row r="30569" spans="2:2">
      <c r="B30569" s="202"/>
    </row>
    <row r="30570" spans="2:2">
      <c r="B30570" s="202"/>
    </row>
    <row r="30571" spans="2:2">
      <c r="B30571" s="202"/>
    </row>
    <row r="30572" spans="2:2">
      <c r="B30572" s="202"/>
    </row>
    <row r="30573" spans="2:2">
      <c r="B30573" s="202"/>
    </row>
    <row r="30574" spans="2:2">
      <c r="B30574" s="202"/>
    </row>
    <row r="30575" spans="2:2">
      <c r="B30575" s="202"/>
    </row>
    <row r="30576" spans="2:2">
      <c r="B30576" s="202"/>
    </row>
    <row r="30577" spans="2:2">
      <c r="B30577" s="202"/>
    </row>
    <row r="30578" spans="2:2">
      <c r="B30578" s="202"/>
    </row>
    <row r="30579" spans="2:2">
      <c r="B30579" s="202"/>
    </row>
    <row r="30580" spans="2:2">
      <c r="B30580" s="202"/>
    </row>
    <row r="30581" spans="2:2">
      <c r="B30581" s="202"/>
    </row>
    <row r="30582" spans="2:2">
      <c r="B30582" s="202"/>
    </row>
    <row r="30583" spans="2:2">
      <c r="B30583" s="202"/>
    </row>
    <row r="30584" spans="2:2">
      <c r="B30584" s="202"/>
    </row>
    <row r="30585" spans="2:2">
      <c r="B30585" s="202"/>
    </row>
    <row r="30586" spans="2:2">
      <c r="B30586" s="202"/>
    </row>
    <row r="30587" spans="2:2">
      <c r="B30587" s="202"/>
    </row>
    <row r="30588" spans="2:2">
      <c r="B30588" s="202"/>
    </row>
    <row r="30589" spans="2:2">
      <c r="B30589" s="202"/>
    </row>
    <row r="30590" spans="2:2">
      <c r="B30590" s="202"/>
    </row>
    <row r="30591" spans="2:2">
      <c r="B30591" s="202"/>
    </row>
    <row r="30592" spans="2:2">
      <c r="B30592" s="202"/>
    </row>
    <row r="30593" spans="2:2">
      <c r="B30593" s="202"/>
    </row>
    <row r="30594" spans="2:2">
      <c r="B30594" s="202"/>
    </row>
    <row r="30595" spans="2:2">
      <c r="B30595" s="202"/>
    </row>
    <row r="30596" spans="2:2">
      <c r="B30596" s="202"/>
    </row>
    <row r="30597" spans="2:2">
      <c r="B30597" s="202"/>
    </row>
    <row r="30598" spans="2:2">
      <c r="B30598" s="202"/>
    </row>
    <row r="30599" spans="2:2">
      <c r="B30599" s="202"/>
    </row>
    <row r="30600" spans="2:2">
      <c r="B30600" s="202"/>
    </row>
    <row r="30601" spans="2:2">
      <c r="B30601" s="202"/>
    </row>
    <row r="30602" spans="2:2">
      <c r="B30602" s="202"/>
    </row>
    <row r="30603" spans="2:2">
      <c r="B30603" s="202"/>
    </row>
    <row r="30604" spans="2:2">
      <c r="B30604" s="202"/>
    </row>
    <row r="30605" spans="2:2">
      <c r="B30605" s="202"/>
    </row>
    <row r="30606" spans="2:2">
      <c r="B30606" s="202"/>
    </row>
    <row r="30607" spans="2:2">
      <c r="B30607" s="202"/>
    </row>
    <row r="30608" spans="2:2">
      <c r="B30608" s="202"/>
    </row>
    <row r="30609" spans="2:2">
      <c r="B30609" s="202"/>
    </row>
    <row r="30610" spans="2:2">
      <c r="B30610" s="202"/>
    </row>
    <row r="30611" spans="2:2">
      <c r="B30611" s="202"/>
    </row>
    <row r="30612" spans="2:2">
      <c r="B30612" s="202"/>
    </row>
    <row r="30613" spans="2:2">
      <c r="B30613" s="202"/>
    </row>
    <row r="30614" spans="2:2">
      <c r="B30614" s="202"/>
    </row>
    <row r="30615" spans="2:2">
      <c r="B30615" s="202"/>
    </row>
    <row r="30616" spans="2:2">
      <c r="B30616" s="202"/>
    </row>
    <row r="30617" spans="2:2">
      <c r="B30617" s="202"/>
    </row>
    <row r="30618" spans="2:2">
      <c r="B30618" s="202"/>
    </row>
    <row r="30619" spans="2:2">
      <c r="B30619" s="202"/>
    </row>
    <row r="30620" spans="2:2">
      <c r="B30620" s="202"/>
    </row>
    <row r="30621" spans="2:2">
      <c r="B30621" s="202"/>
    </row>
    <row r="30622" spans="2:2">
      <c r="B30622" s="202"/>
    </row>
    <row r="30623" spans="2:2">
      <c r="B30623" s="202"/>
    </row>
    <row r="30624" spans="2:2">
      <c r="B30624" s="202"/>
    </row>
    <row r="30625" spans="2:2">
      <c r="B30625" s="202"/>
    </row>
    <row r="30626" spans="2:2">
      <c r="B30626" s="202"/>
    </row>
    <row r="30627" spans="2:2">
      <c r="B30627" s="202"/>
    </row>
    <row r="30628" spans="2:2">
      <c r="B30628" s="202"/>
    </row>
    <row r="30629" spans="2:2">
      <c r="B30629" s="202"/>
    </row>
    <row r="30630" spans="2:2">
      <c r="B30630" s="202"/>
    </row>
    <row r="30631" spans="2:2">
      <c r="B30631" s="202"/>
    </row>
    <row r="30632" spans="2:2">
      <c r="B30632" s="202"/>
    </row>
    <row r="30633" spans="2:2">
      <c r="B30633" s="202"/>
    </row>
    <row r="30634" spans="2:2">
      <c r="B30634" s="202"/>
    </row>
    <row r="30635" spans="2:2">
      <c r="B30635" s="202"/>
    </row>
    <row r="30636" spans="2:2">
      <c r="B30636" s="202"/>
    </row>
    <row r="30637" spans="2:2">
      <c r="B30637" s="202"/>
    </row>
    <row r="30638" spans="2:2">
      <c r="B30638" s="202"/>
    </row>
    <row r="30639" spans="2:2">
      <c r="B30639" s="202"/>
    </row>
    <row r="30640" spans="2:2">
      <c r="B30640" s="202"/>
    </row>
    <row r="30641" spans="2:2">
      <c r="B30641" s="202"/>
    </row>
    <row r="30642" spans="2:2">
      <c r="B30642" s="202"/>
    </row>
    <row r="30643" spans="2:2">
      <c r="B30643" s="202"/>
    </row>
    <row r="30644" spans="2:2">
      <c r="B30644" s="202"/>
    </row>
    <row r="30645" spans="2:2">
      <c r="B30645" s="202"/>
    </row>
    <row r="30646" spans="2:2">
      <c r="B30646" s="202"/>
    </row>
    <row r="30647" spans="2:2">
      <c r="B30647" s="202"/>
    </row>
    <row r="30648" spans="2:2">
      <c r="B30648" s="202"/>
    </row>
    <row r="30649" spans="2:2">
      <c r="B30649" s="202"/>
    </row>
    <row r="30650" spans="2:2">
      <c r="B30650" s="202"/>
    </row>
    <row r="30651" spans="2:2">
      <c r="B30651" s="202"/>
    </row>
    <row r="30652" spans="2:2">
      <c r="B30652" s="202"/>
    </row>
    <row r="30653" spans="2:2">
      <c r="B30653" s="202"/>
    </row>
    <row r="30654" spans="2:2">
      <c r="B30654" s="202"/>
    </row>
    <row r="30655" spans="2:2">
      <c r="B30655" s="202"/>
    </row>
    <row r="30656" spans="2:2">
      <c r="B30656" s="202"/>
    </row>
    <row r="30657" spans="2:2">
      <c r="B30657" s="202"/>
    </row>
    <row r="30658" spans="2:2">
      <c r="B30658" s="202"/>
    </row>
    <row r="30659" spans="2:2">
      <c r="B30659" s="202"/>
    </row>
    <row r="30660" spans="2:2">
      <c r="B30660" s="202"/>
    </row>
    <row r="30661" spans="2:2">
      <c r="B30661" s="202"/>
    </row>
    <row r="30662" spans="2:2">
      <c r="B30662" s="202"/>
    </row>
    <row r="30663" spans="2:2">
      <c r="B30663" s="202"/>
    </row>
    <row r="30664" spans="2:2">
      <c r="B30664" s="202"/>
    </row>
    <row r="30665" spans="2:2">
      <c r="B30665" s="202"/>
    </row>
    <row r="30666" spans="2:2">
      <c r="B30666" s="202"/>
    </row>
    <row r="30667" spans="2:2">
      <c r="B30667" s="202"/>
    </row>
    <row r="30668" spans="2:2">
      <c r="B30668" s="202"/>
    </row>
    <row r="30669" spans="2:2">
      <c r="B30669" s="202"/>
    </row>
    <row r="30670" spans="2:2">
      <c r="B30670" s="202"/>
    </row>
    <row r="30671" spans="2:2">
      <c r="B30671" s="202"/>
    </row>
    <row r="30672" spans="2:2">
      <c r="B30672" s="202"/>
    </row>
    <row r="30673" spans="2:2">
      <c r="B30673" s="202"/>
    </row>
    <row r="30674" spans="2:2">
      <c r="B30674" s="202"/>
    </row>
    <row r="30675" spans="2:2">
      <c r="B30675" s="202"/>
    </row>
    <row r="30676" spans="2:2">
      <c r="B30676" s="202"/>
    </row>
    <row r="30677" spans="2:2">
      <c r="B30677" s="202"/>
    </row>
    <row r="30678" spans="2:2">
      <c r="B30678" s="202"/>
    </row>
    <row r="30679" spans="2:2">
      <c r="B30679" s="202"/>
    </row>
    <row r="30680" spans="2:2">
      <c r="B30680" s="202"/>
    </row>
    <row r="30681" spans="2:2">
      <c r="B30681" s="202"/>
    </row>
    <row r="30682" spans="2:2">
      <c r="B30682" s="202"/>
    </row>
    <row r="30683" spans="2:2">
      <c r="B30683" s="202"/>
    </row>
    <row r="30684" spans="2:2">
      <c r="B30684" s="202"/>
    </row>
    <row r="30685" spans="2:2">
      <c r="B30685" s="202"/>
    </row>
    <row r="30686" spans="2:2">
      <c r="B30686" s="202"/>
    </row>
    <row r="30687" spans="2:2">
      <c r="B30687" s="202"/>
    </row>
    <row r="30688" spans="2:2">
      <c r="B30688" s="202"/>
    </row>
    <row r="30689" spans="2:2">
      <c r="B30689" s="202"/>
    </row>
    <row r="30690" spans="2:2">
      <c r="B30690" s="202"/>
    </row>
    <row r="30691" spans="2:2">
      <c r="B30691" s="202"/>
    </row>
    <row r="30692" spans="2:2">
      <c r="B30692" s="202"/>
    </row>
    <row r="30693" spans="2:2">
      <c r="B30693" s="202"/>
    </row>
    <row r="30694" spans="2:2">
      <c r="B30694" s="202"/>
    </row>
    <row r="30695" spans="2:2">
      <c r="B30695" s="202"/>
    </row>
    <row r="30696" spans="2:2">
      <c r="B30696" s="202"/>
    </row>
    <row r="30697" spans="2:2">
      <c r="B30697" s="202"/>
    </row>
    <row r="30698" spans="2:2">
      <c r="B30698" s="202"/>
    </row>
    <row r="30699" spans="2:2">
      <c r="B30699" s="202"/>
    </row>
    <row r="30700" spans="2:2">
      <c r="B30700" s="202"/>
    </row>
    <row r="30701" spans="2:2">
      <c r="B30701" s="202"/>
    </row>
    <row r="30702" spans="2:2">
      <c r="B30702" s="202"/>
    </row>
    <row r="30703" spans="2:2">
      <c r="B30703" s="202"/>
    </row>
    <row r="30704" spans="2:2">
      <c r="B30704" s="202"/>
    </row>
    <row r="30705" spans="2:2">
      <c r="B30705" s="202"/>
    </row>
    <row r="30706" spans="2:2">
      <c r="B30706" s="202"/>
    </row>
    <row r="30707" spans="2:2">
      <c r="B30707" s="202"/>
    </row>
    <row r="30708" spans="2:2">
      <c r="B30708" s="202"/>
    </row>
    <row r="30709" spans="2:2">
      <c r="B30709" s="202"/>
    </row>
    <row r="30710" spans="2:2">
      <c r="B30710" s="202"/>
    </row>
    <row r="30711" spans="2:2">
      <c r="B30711" s="202"/>
    </row>
    <row r="30712" spans="2:2">
      <c r="B30712" s="202"/>
    </row>
    <row r="30713" spans="2:2">
      <c r="B30713" s="202"/>
    </row>
    <row r="30714" spans="2:2">
      <c r="B30714" s="202"/>
    </row>
    <row r="30715" spans="2:2">
      <c r="B30715" s="202"/>
    </row>
    <row r="30716" spans="2:2">
      <c r="B30716" s="202"/>
    </row>
    <row r="30717" spans="2:2">
      <c r="B30717" s="202"/>
    </row>
    <row r="30718" spans="2:2">
      <c r="B30718" s="202"/>
    </row>
    <row r="30719" spans="2:2">
      <c r="B30719" s="202"/>
    </row>
    <row r="30720" spans="2:2">
      <c r="B30720" s="202"/>
    </row>
    <row r="30721" spans="2:2">
      <c r="B30721" s="202"/>
    </row>
    <row r="30722" spans="2:2">
      <c r="B30722" s="202"/>
    </row>
    <row r="30723" spans="2:2">
      <c r="B30723" s="202"/>
    </row>
    <row r="30724" spans="2:2">
      <c r="B30724" s="202"/>
    </row>
    <row r="30725" spans="2:2">
      <c r="B30725" s="202"/>
    </row>
    <row r="30726" spans="2:2">
      <c r="B30726" s="202"/>
    </row>
    <row r="30727" spans="2:2">
      <c r="B30727" s="202"/>
    </row>
    <row r="30728" spans="2:2">
      <c r="B30728" s="202"/>
    </row>
    <row r="30729" spans="2:2">
      <c r="B30729" s="202"/>
    </row>
    <row r="30730" spans="2:2">
      <c r="B30730" s="202"/>
    </row>
    <row r="30731" spans="2:2">
      <c r="B30731" s="202"/>
    </row>
    <row r="30732" spans="2:2">
      <c r="B30732" s="202"/>
    </row>
    <row r="30733" spans="2:2">
      <c r="B30733" s="202"/>
    </row>
    <row r="30734" spans="2:2">
      <c r="B30734" s="202"/>
    </row>
    <row r="30735" spans="2:2">
      <c r="B30735" s="202"/>
    </row>
    <row r="30736" spans="2:2">
      <c r="B30736" s="202"/>
    </row>
    <row r="30737" spans="2:2">
      <c r="B30737" s="202"/>
    </row>
    <row r="30738" spans="2:2">
      <c r="B30738" s="202"/>
    </row>
    <row r="30739" spans="2:2">
      <c r="B30739" s="202"/>
    </row>
    <row r="30740" spans="2:2">
      <c r="B30740" s="202"/>
    </row>
    <row r="30741" spans="2:2">
      <c r="B30741" s="202"/>
    </row>
    <row r="30742" spans="2:2">
      <c r="B30742" s="202"/>
    </row>
    <row r="30743" spans="2:2">
      <c r="B30743" s="202"/>
    </row>
    <row r="30744" spans="2:2">
      <c r="B30744" s="202"/>
    </row>
    <row r="30745" spans="2:2">
      <c r="B30745" s="202"/>
    </row>
    <row r="30746" spans="2:2">
      <c r="B30746" s="202"/>
    </row>
    <row r="30747" spans="2:2">
      <c r="B30747" s="202"/>
    </row>
    <row r="30748" spans="2:2">
      <c r="B30748" s="202"/>
    </row>
    <row r="30749" spans="2:2">
      <c r="B30749" s="202"/>
    </row>
    <row r="30750" spans="2:2">
      <c r="B30750" s="202"/>
    </row>
    <row r="30751" spans="2:2">
      <c r="B30751" s="202"/>
    </row>
    <row r="30752" spans="2:2">
      <c r="B30752" s="202"/>
    </row>
    <row r="30753" spans="2:2">
      <c r="B30753" s="202"/>
    </row>
    <row r="30754" spans="2:2">
      <c r="B30754" s="202"/>
    </row>
    <row r="30755" spans="2:2">
      <c r="B30755" s="202"/>
    </row>
    <row r="30756" spans="2:2">
      <c r="B30756" s="202"/>
    </row>
    <row r="30757" spans="2:2">
      <c r="B30757" s="202"/>
    </row>
    <row r="30758" spans="2:2">
      <c r="B30758" s="202"/>
    </row>
    <row r="30759" spans="2:2">
      <c r="B30759" s="202"/>
    </row>
    <row r="30760" spans="2:2">
      <c r="B30760" s="202"/>
    </row>
    <row r="30761" spans="2:2">
      <c r="B30761" s="202"/>
    </row>
    <row r="30762" spans="2:2">
      <c r="B30762" s="202"/>
    </row>
    <row r="30763" spans="2:2">
      <c r="B30763" s="202"/>
    </row>
    <row r="30764" spans="2:2">
      <c r="B30764" s="202"/>
    </row>
    <row r="30765" spans="2:2">
      <c r="B30765" s="202"/>
    </row>
    <row r="30766" spans="2:2">
      <c r="B30766" s="202"/>
    </row>
    <row r="30767" spans="2:2">
      <c r="B30767" s="202"/>
    </row>
    <row r="30768" spans="2:2">
      <c r="B30768" s="202"/>
    </row>
    <row r="30769" spans="2:2">
      <c r="B30769" s="202"/>
    </row>
    <row r="30770" spans="2:2">
      <c r="B30770" s="202"/>
    </row>
    <row r="30771" spans="2:2">
      <c r="B30771" s="202"/>
    </row>
    <row r="30772" spans="2:2">
      <c r="B30772" s="202"/>
    </row>
    <row r="30773" spans="2:2">
      <c r="B30773" s="202"/>
    </row>
    <row r="30774" spans="2:2">
      <c r="B30774" s="202"/>
    </row>
    <row r="30775" spans="2:2">
      <c r="B30775" s="202"/>
    </row>
    <row r="30776" spans="2:2">
      <c r="B30776" s="202"/>
    </row>
    <row r="30777" spans="2:2">
      <c r="B30777" s="202"/>
    </row>
    <row r="30778" spans="2:2">
      <c r="B30778" s="202"/>
    </row>
    <row r="30779" spans="2:2">
      <c r="B30779" s="202"/>
    </row>
    <row r="30780" spans="2:2">
      <c r="B30780" s="202"/>
    </row>
    <row r="30781" spans="2:2">
      <c r="B30781" s="202"/>
    </row>
    <row r="30782" spans="2:2">
      <c r="B30782" s="202"/>
    </row>
    <row r="30783" spans="2:2">
      <c r="B30783" s="202"/>
    </row>
    <row r="30784" spans="2:2">
      <c r="B30784" s="202"/>
    </row>
    <row r="30785" spans="2:2">
      <c r="B30785" s="202"/>
    </row>
    <row r="30786" spans="2:2">
      <c r="B30786" s="202"/>
    </row>
    <row r="30787" spans="2:2">
      <c r="B30787" s="202"/>
    </row>
    <row r="30788" spans="2:2">
      <c r="B30788" s="202"/>
    </row>
    <row r="30789" spans="2:2">
      <c r="B30789" s="202"/>
    </row>
    <row r="30790" spans="2:2">
      <c r="B30790" s="202"/>
    </row>
    <row r="30791" spans="2:2">
      <c r="B30791" s="202"/>
    </row>
    <row r="30792" spans="2:2">
      <c r="B30792" s="202"/>
    </row>
    <row r="30793" spans="2:2">
      <c r="B30793" s="202"/>
    </row>
    <row r="30794" spans="2:2">
      <c r="B30794" s="202"/>
    </row>
    <row r="30795" spans="2:2">
      <c r="B30795" s="202"/>
    </row>
    <row r="30796" spans="2:2">
      <c r="B30796" s="202"/>
    </row>
    <row r="30797" spans="2:2">
      <c r="B30797" s="202"/>
    </row>
    <row r="30798" spans="2:2">
      <c r="B30798" s="202"/>
    </row>
    <row r="30799" spans="2:2">
      <c r="B30799" s="202"/>
    </row>
    <row r="30800" spans="2:2">
      <c r="B30800" s="202"/>
    </row>
    <row r="30801" spans="2:2">
      <c r="B30801" s="202"/>
    </row>
    <row r="30802" spans="2:2">
      <c r="B30802" s="202"/>
    </row>
    <row r="30803" spans="2:2">
      <c r="B30803" s="202"/>
    </row>
    <row r="30804" spans="2:2">
      <c r="B30804" s="202"/>
    </row>
    <row r="30805" spans="2:2">
      <c r="B30805" s="202"/>
    </row>
    <row r="30806" spans="2:2">
      <c r="B30806" s="202"/>
    </row>
    <row r="30807" spans="2:2">
      <c r="B30807" s="202"/>
    </row>
    <row r="30808" spans="2:2">
      <c r="B30808" s="202"/>
    </row>
    <row r="30809" spans="2:2">
      <c r="B30809" s="202"/>
    </row>
    <row r="30810" spans="2:2">
      <c r="B30810" s="202"/>
    </row>
    <row r="30811" spans="2:2">
      <c r="B30811" s="202"/>
    </row>
    <row r="30812" spans="2:2">
      <c r="B30812" s="202"/>
    </row>
    <row r="30813" spans="2:2">
      <c r="B30813" s="202"/>
    </row>
    <row r="30814" spans="2:2">
      <c r="B30814" s="202"/>
    </row>
    <row r="30815" spans="2:2">
      <c r="B30815" s="202"/>
    </row>
    <row r="30816" spans="2:2">
      <c r="B30816" s="202"/>
    </row>
    <row r="30817" spans="2:2">
      <c r="B30817" s="202"/>
    </row>
    <row r="30818" spans="2:2">
      <c r="B30818" s="202"/>
    </row>
    <row r="30819" spans="2:2">
      <c r="B30819" s="202"/>
    </row>
    <row r="30820" spans="2:2">
      <c r="B30820" s="202"/>
    </row>
    <row r="30821" spans="2:2">
      <c r="B30821" s="202"/>
    </row>
    <row r="30822" spans="2:2">
      <c r="B30822" s="202"/>
    </row>
    <row r="30823" spans="2:2">
      <c r="B30823" s="202"/>
    </row>
    <row r="30824" spans="2:2">
      <c r="B30824" s="202"/>
    </row>
    <row r="30825" spans="2:2">
      <c r="B30825" s="202"/>
    </row>
    <row r="30826" spans="2:2">
      <c r="B30826" s="202"/>
    </row>
    <row r="30827" spans="2:2">
      <c r="B30827" s="202"/>
    </row>
    <row r="30828" spans="2:2">
      <c r="B30828" s="202"/>
    </row>
    <row r="30829" spans="2:2">
      <c r="B30829" s="202"/>
    </row>
    <row r="30830" spans="2:2">
      <c r="B30830" s="202"/>
    </row>
    <row r="30831" spans="2:2">
      <c r="B30831" s="202"/>
    </row>
    <row r="30832" spans="2:2">
      <c r="B30832" s="202"/>
    </row>
    <row r="30833" spans="2:2">
      <c r="B30833" s="202"/>
    </row>
    <row r="30834" spans="2:2">
      <c r="B30834" s="202"/>
    </row>
    <row r="30835" spans="2:2">
      <c r="B30835" s="202"/>
    </row>
    <row r="30836" spans="2:2">
      <c r="B30836" s="202"/>
    </row>
    <row r="30837" spans="2:2">
      <c r="B30837" s="202"/>
    </row>
    <row r="30838" spans="2:2">
      <c r="B30838" s="202"/>
    </row>
    <row r="30839" spans="2:2">
      <c r="B30839" s="202"/>
    </row>
    <row r="30840" spans="2:2">
      <c r="B30840" s="202"/>
    </row>
    <row r="30841" spans="2:2">
      <c r="B30841" s="202"/>
    </row>
    <row r="30842" spans="2:2">
      <c r="B30842" s="202"/>
    </row>
    <row r="30843" spans="2:2">
      <c r="B30843" s="202"/>
    </row>
    <row r="30844" spans="2:2">
      <c r="B30844" s="202"/>
    </row>
    <row r="30845" spans="2:2">
      <c r="B30845" s="202"/>
    </row>
    <row r="30846" spans="2:2">
      <c r="B30846" s="202"/>
    </row>
    <row r="30847" spans="2:2">
      <c r="B30847" s="202"/>
    </row>
    <row r="30848" spans="2:2">
      <c r="B30848" s="202"/>
    </row>
    <row r="30849" spans="2:2">
      <c r="B30849" s="202"/>
    </row>
    <row r="30850" spans="2:2">
      <c r="B30850" s="202"/>
    </row>
    <row r="30851" spans="2:2">
      <c r="B30851" s="202"/>
    </row>
    <row r="30852" spans="2:2">
      <c r="B30852" s="202"/>
    </row>
    <row r="30853" spans="2:2">
      <c r="B30853" s="202"/>
    </row>
    <row r="30854" spans="2:2">
      <c r="B30854" s="202"/>
    </row>
    <row r="30855" spans="2:2">
      <c r="B30855" s="202"/>
    </row>
    <row r="30856" spans="2:2">
      <c r="B30856" s="202"/>
    </row>
    <row r="30857" spans="2:2">
      <c r="B30857" s="202"/>
    </row>
    <row r="30858" spans="2:2">
      <c r="B30858" s="202"/>
    </row>
    <row r="30859" spans="2:2">
      <c r="B30859" s="202"/>
    </row>
    <row r="30860" spans="2:2">
      <c r="B30860" s="202"/>
    </row>
    <row r="30861" spans="2:2">
      <c r="B30861" s="202"/>
    </row>
    <row r="30862" spans="2:2">
      <c r="B30862" s="202"/>
    </row>
    <row r="30863" spans="2:2">
      <c r="B30863" s="202"/>
    </row>
    <row r="30864" spans="2:2">
      <c r="B30864" s="202"/>
    </row>
    <row r="30865" spans="2:2">
      <c r="B30865" s="202"/>
    </row>
    <row r="30866" spans="2:2">
      <c r="B30866" s="202"/>
    </row>
    <row r="30867" spans="2:2">
      <c r="B30867" s="202"/>
    </row>
    <row r="30868" spans="2:2">
      <c r="B30868" s="202"/>
    </row>
    <row r="30869" spans="2:2">
      <c r="B30869" s="202"/>
    </row>
    <row r="30870" spans="2:2">
      <c r="B30870" s="202"/>
    </row>
    <row r="30871" spans="2:2">
      <c r="B30871" s="202"/>
    </row>
    <row r="30872" spans="2:2">
      <c r="B30872" s="202"/>
    </row>
    <row r="30873" spans="2:2">
      <c r="B30873" s="202"/>
    </row>
    <row r="30874" spans="2:2">
      <c r="B30874" s="202"/>
    </row>
    <row r="30875" spans="2:2">
      <c r="B30875" s="202"/>
    </row>
    <row r="30876" spans="2:2">
      <c r="B30876" s="202"/>
    </row>
    <row r="30877" spans="2:2">
      <c r="B30877" s="202"/>
    </row>
    <row r="30878" spans="2:2">
      <c r="B30878" s="202"/>
    </row>
    <row r="30879" spans="2:2">
      <c r="B30879" s="202"/>
    </row>
    <row r="30880" spans="2:2">
      <c r="B30880" s="202"/>
    </row>
    <row r="30881" spans="2:2">
      <c r="B30881" s="202"/>
    </row>
    <row r="30882" spans="2:2">
      <c r="B30882" s="202"/>
    </row>
    <row r="30883" spans="2:2">
      <c r="B30883" s="202"/>
    </row>
    <row r="30884" spans="2:2">
      <c r="B30884" s="202"/>
    </row>
    <row r="30885" spans="2:2">
      <c r="B30885" s="202"/>
    </row>
    <row r="30886" spans="2:2">
      <c r="B30886" s="202"/>
    </row>
    <row r="30887" spans="2:2">
      <c r="B30887" s="202"/>
    </row>
    <row r="30888" spans="2:2">
      <c r="B30888" s="202"/>
    </row>
    <row r="30889" spans="2:2">
      <c r="B30889" s="202"/>
    </row>
    <row r="30890" spans="2:2">
      <c r="B30890" s="202"/>
    </row>
    <row r="30891" spans="2:2">
      <c r="B30891" s="202"/>
    </row>
    <row r="30892" spans="2:2">
      <c r="B30892" s="202"/>
    </row>
    <row r="30893" spans="2:2">
      <c r="B30893" s="202"/>
    </row>
    <row r="30894" spans="2:2">
      <c r="B30894" s="202"/>
    </row>
    <row r="30895" spans="2:2">
      <c r="B30895" s="202"/>
    </row>
    <row r="30896" spans="2:2">
      <c r="B30896" s="202"/>
    </row>
    <row r="30897" spans="2:2">
      <c r="B30897" s="202"/>
    </row>
    <row r="30898" spans="2:2">
      <c r="B30898" s="202"/>
    </row>
    <row r="30899" spans="2:2">
      <c r="B30899" s="202"/>
    </row>
    <row r="30900" spans="2:2">
      <c r="B30900" s="202"/>
    </row>
    <row r="30901" spans="2:2">
      <c r="B30901" s="202"/>
    </row>
    <row r="30902" spans="2:2">
      <c r="B30902" s="202"/>
    </row>
    <row r="30903" spans="2:2">
      <c r="B30903" s="202"/>
    </row>
    <row r="30904" spans="2:2">
      <c r="B30904" s="202"/>
    </row>
    <row r="30905" spans="2:2">
      <c r="B30905" s="202"/>
    </row>
    <row r="30906" spans="2:2">
      <c r="B30906" s="202"/>
    </row>
    <row r="30907" spans="2:2">
      <c r="B30907" s="202"/>
    </row>
    <row r="30908" spans="2:2">
      <c r="B30908" s="202"/>
    </row>
    <row r="30909" spans="2:2">
      <c r="B30909" s="202"/>
    </row>
    <row r="30910" spans="2:2">
      <c r="B30910" s="202"/>
    </row>
    <row r="30911" spans="2:2">
      <c r="B30911" s="202"/>
    </row>
    <row r="30912" spans="2:2">
      <c r="B30912" s="202"/>
    </row>
    <row r="30913" spans="2:2">
      <c r="B30913" s="202"/>
    </row>
    <row r="30914" spans="2:2">
      <c r="B30914" s="202"/>
    </row>
    <row r="30915" spans="2:2">
      <c r="B30915" s="202"/>
    </row>
    <row r="30916" spans="2:2">
      <c r="B30916" s="202"/>
    </row>
    <row r="30917" spans="2:2">
      <c r="B30917" s="202"/>
    </row>
    <row r="30918" spans="2:2">
      <c r="B30918" s="202"/>
    </row>
    <row r="30919" spans="2:2">
      <c r="B30919" s="202"/>
    </row>
    <row r="30920" spans="2:2">
      <c r="B30920" s="202"/>
    </row>
    <row r="30921" spans="2:2">
      <c r="B30921" s="202"/>
    </row>
    <row r="30922" spans="2:2">
      <c r="B30922" s="202"/>
    </row>
    <row r="30923" spans="2:2">
      <c r="B30923" s="202"/>
    </row>
    <row r="30924" spans="2:2">
      <c r="B30924" s="202"/>
    </row>
    <row r="30925" spans="2:2">
      <c r="B30925" s="202"/>
    </row>
    <row r="30926" spans="2:2">
      <c r="B30926" s="202"/>
    </row>
    <row r="30927" spans="2:2">
      <c r="B30927" s="202"/>
    </row>
    <row r="30928" spans="2:2">
      <c r="B30928" s="202"/>
    </row>
    <row r="30929" spans="2:2">
      <c r="B30929" s="202"/>
    </row>
    <row r="30930" spans="2:2">
      <c r="B30930" s="202"/>
    </row>
    <row r="30931" spans="2:2">
      <c r="B30931" s="202"/>
    </row>
    <row r="30932" spans="2:2">
      <c r="B30932" s="202"/>
    </row>
    <row r="30933" spans="2:2">
      <c r="B30933" s="202"/>
    </row>
    <row r="30934" spans="2:2">
      <c r="B30934" s="202"/>
    </row>
    <row r="30935" spans="2:2">
      <c r="B30935" s="202"/>
    </row>
    <row r="30936" spans="2:2">
      <c r="B30936" s="202"/>
    </row>
    <row r="30937" spans="2:2">
      <c r="B30937" s="202"/>
    </row>
    <row r="30938" spans="2:2">
      <c r="B30938" s="202"/>
    </row>
    <row r="30939" spans="2:2">
      <c r="B30939" s="202"/>
    </row>
    <row r="30940" spans="2:2">
      <c r="B30940" s="202"/>
    </row>
    <row r="30941" spans="2:2">
      <c r="B30941" s="202"/>
    </row>
    <row r="30942" spans="2:2">
      <c r="B30942" s="202"/>
    </row>
    <row r="30943" spans="2:2">
      <c r="B30943" s="202"/>
    </row>
    <row r="30944" spans="2:2">
      <c r="B30944" s="202"/>
    </row>
    <row r="30945" spans="2:2">
      <c r="B30945" s="202"/>
    </row>
    <row r="30946" spans="2:2">
      <c r="B30946" s="202"/>
    </row>
    <row r="30947" spans="2:2">
      <c r="B30947" s="202"/>
    </row>
    <row r="30948" spans="2:2">
      <c r="B30948" s="202"/>
    </row>
    <row r="30949" spans="2:2">
      <c r="B30949" s="202"/>
    </row>
    <row r="30950" spans="2:2">
      <c r="B30950" s="202"/>
    </row>
    <row r="30951" spans="2:2">
      <c r="B30951" s="202"/>
    </row>
    <row r="30952" spans="2:2">
      <c r="B30952" s="202"/>
    </row>
    <row r="30953" spans="2:2">
      <c r="B30953" s="202"/>
    </row>
    <row r="30954" spans="2:2">
      <c r="B30954" s="202"/>
    </row>
    <row r="30955" spans="2:2">
      <c r="B30955" s="202"/>
    </row>
    <row r="30956" spans="2:2">
      <c r="B30956" s="202"/>
    </row>
    <row r="30957" spans="2:2">
      <c r="B30957" s="202"/>
    </row>
    <row r="30958" spans="2:2">
      <c r="B30958" s="202"/>
    </row>
    <row r="30959" spans="2:2">
      <c r="B30959" s="202"/>
    </row>
    <row r="30960" spans="2:2">
      <c r="B30960" s="202"/>
    </row>
    <row r="30961" spans="2:2">
      <c r="B30961" s="202"/>
    </row>
    <row r="30962" spans="2:2">
      <c r="B30962" s="202"/>
    </row>
    <row r="30963" spans="2:2">
      <c r="B30963" s="202"/>
    </row>
    <row r="30964" spans="2:2">
      <c r="B30964" s="202"/>
    </row>
    <row r="30965" spans="2:2">
      <c r="B30965" s="202"/>
    </row>
    <row r="30966" spans="2:2">
      <c r="B30966" s="202"/>
    </row>
    <row r="30967" spans="2:2">
      <c r="B30967" s="202"/>
    </row>
    <row r="30968" spans="2:2">
      <c r="B30968" s="202"/>
    </row>
    <row r="30969" spans="2:2">
      <c r="B30969" s="202"/>
    </row>
    <row r="30970" spans="2:2">
      <c r="B30970" s="202"/>
    </row>
    <row r="30971" spans="2:2">
      <c r="B30971" s="202"/>
    </row>
    <row r="30972" spans="2:2">
      <c r="B30972" s="202"/>
    </row>
    <row r="30973" spans="2:2">
      <c r="B30973" s="202"/>
    </row>
    <row r="30974" spans="2:2">
      <c r="B30974" s="202"/>
    </row>
    <row r="30975" spans="2:2">
      <c r="B30975" s="202"/>
    </row>
    <row r="30976" spans="2:2">
      <c r="B30976" s="202"/>
    </row>
    <row r="30977" spans="2:2">
      <c r="B30977" s="202"/>
    </row>
    <row r="30978" spans="2:2">
      <c r="B30978" s="202"/>
    </row>
    <row r="30979" spans="2:2">
      <c r="B30979" s="202"/>
    </row>
    <row r="30980" spans="2:2">
      <c r="B30980" s="202"/>
    </row>
    <row r="30981" spans="2:2">
      <c r="B30981" s="202"/>
    </row>
    <row r="30982" spans="2:2">
      <c r="B30982" s="202"/>
    </row>
    <row r="30983" spans="2:2">
      <c r="B30983" s="202"/>
    </row>
    <row r="30984" spans="2:2">
      <c r="B30984" s="202"/>
    </row>
    <row r="30985" spans="2:2">
      <c r="B30985" s="202"/>
    </row>
    <row r="30986" spans="2:2">
      <c r="B30986" s="202"/>
    </row>
    <row r="30987" spans="2:2">
      <c r="B30987" s="202"/>
    </row>
    <row r="30988" spans="2:2">
      <c r="B30988" s="202"/>
    </row>
    <row r="30989" spans="2:2">
      <c r="B30989" s="202"/>
    </row>
    <row r="30990" spans="2:2">
      <c r="B30990" s="202"/>
    </row>
    <row r="30991" spans="2:2">
      <c r="B30991" s="202"/>
    </row>
    <row r="30992" spans="2:2">
      <c r="B30992" s="202"/>
    </row>
    <row r="30993" spans="2:2">
      <c r="B30993" s="202"/>
    </row>
    <row r="30994" spans="2:2">
      <c r="B30994" s="202"/>
    </row>
    <row r="30995" spans="2:2">
      <c r="B30995" s="202"/>
    </row>
    <row r="30996" spans="2:2">
      <c r="B30996" s="202"/>
    </row>
    <row r="30997" spans="2:2">
      <c r="B30997" s="202"/>
    </row>
    <row r="30998" spans="2:2">
      <c r="B30998" s="202"/>
    </row>
    <row r="30999" spans="2:2">
      <c r="B30999" s="202"/>
    </row>
    <row r="31000" spans="2:2">
      <c r="B31000" s="202"/>
    </row>
    <row r="31001" spans="2:2">
      <c r="B31001" s="202"/>
    </row>
    <row r="31002" spans="2:2">
      <c r="B31002" s="202"/>
    </row>
    <row r="31003" spans="2:2">
      <c r="B31003" s="202"/>
    </row>
    <row r="31004" spans="2:2">
      <c r="B31004" s="202"/>
    </row>
    <row r="31005" spans="2:2">
      <c r="B31005" s="202"/>
    </row>
    <row r="31006" spans="2:2">
      <c r="B31006" s="202"/>
    </row>
    <row r="31007" spans="2:2">
      <c r="B31007" s="202"/>
    </row>
    <row r="31008" spans="2:2">
      <c r="B31008" s="202"/>
    </row>
    <row r="31009" spans="2:2">
      <c r="B31009" s="202"/>
    </row>
    <row r="31010" spans="2:2">
      <c r="B31010" s="202"/>
    </row>
    <row r="31011" spans="2:2">
      <c r="B31011" s="202"/>
    </row>
    <row r="31012" spans="2:2">
      <c r="B31012" s="202"/>
    </row>
    <row r="31013" spans="2:2">
      <c r="B31013" s="202"/>
    </row>
    <row r="31014" spans="2:2">
      <c r="B31014" s="202"/>
    </row>
    <row r="31015" spans="2:2">
      <c r="B31015" s="202"/>
    </row>
    <row r="31016" spans="2:2">
      <c r="B31016" s="202"/>
    </row>
    <row r="31017" spans="2:2">
      <c r="B31017" s="202"/>
    </row>
    <row r="31018" spans="2:2">
      <c r="B31018" s="202"/>
    </row>
    <row r="31019" spans="2:2">
      <c r="B31019" s="202"/>
    </row>
    <row r="31020" spans="2:2">
      <c r="B31020" s="202"/>
    </row>
    <row r="31021" spans="2:2">
      <c r="B31021" s="202"/>
    </row>
    <row r="31022" spans="2:2">
      <c r="B31022" s="202"/>
    </row>
    <row r="31023" spans="2:2">
      <c r="B31023" s="202"/>
    </row>
    <row r="31024" spans="2:2">
      <c r="B31024" s="202"/>
    </row>
    <row r="31025" spans="2:2">
      <c r="B31025" s="202"/>
    </row>
    <row r="31026" spans="2:2">
      <c r="B31026" s="202"/>
    </row>
    <row r="31027" spans="2:2">
      <c r="B31027" s="202"/>
    </row>
    <row r="31028" spans="2:2">
      <c r="B31028" s="202"/>
    </row>
    <row r="31029" spans="2:2">
      <c r="B31029" s="202"/>
    </row>
    <row r="31030" spans="2:2">
      <c r="B31030" s="202"/>
    </row>
    <row r="31031" spans="2:2">
      <c r="B31031" s="202"/>
    </row>
    <row r="31032" spans="2:2">
      <c r="B31032" s="202"/>
    </row>
    <row r="31033" spans="2:2">
      <c r="B31033" s="202"/>
    </row>
    <row r="31034" spans="2:2">
      <c r="B31034" s="202"/>
    </row>
    <row r="31035" spans="2:2">
      <c r="B31035" s="202"/>
    </row>
    <row r="31036" spans="2:2">
      <c r="B31036" s="202"/>
    </row>
    <row r="31037" spans="2:2">
      <c r="B31037" s="202"/>
    </row>
    <row r="31038" spans="2:2">
      <c r="B31038" s="202"/>
    </row>
    <row r="31039" spans="2:2">
      <c r="B31039" s="202"/>
    </row>
    <row r="31040" spans="2:2">
      <c r="B31040" s="202"/>
    </row>
    <row r="31041" spans="2:2">
      <c r="B31041" s="202"/>
    </row>
    <row r="31042" spans="2:2">
      <c r="B31042" s="202"/>
    </row>
    <row r="31043" spans="2:2">
      <c r="B31043" s="202"/>
    </row>
    <row r="31044" spans="2:2">
      <c r="B31044" s="202"/>
    </row>
    <row r="31045" spans="2:2">
      <c r="B31045" s="202"/>
    </row>
    <row r="31046" spans="2:2">
      <c r="B31046" s="202"/>
    </row>
    <row r="31047" spans="2:2">
      <c r="B31047" s="202"/>
    </row>
    <row r="31048" spans="2:2">
      <c r="B31048" s="202"/>
    </row>
    <row r="31049" spans="2:2">
      <c r="B31049" s="202"/>
    </row>
    <row r="31050" spans="2:2">
      <c r="B31050" s="202"/>
    </row>
    <row r="31051" spans="2:2">
      <c r="B31051" s="202"/>
    </row>
    <row r="31052" spans="2:2">
      <c r="B31052" s="202"/>
    </row>
    <row r="31053" spans="2:2">
      <c r="B31053" s="202"/>
    </row>
    <row r="31054" spans="2:2">
      <c r="B31054" s="202"/>
    </row>
    <row r="31055" spans="2:2">
      <c r="B31055" s="202"/>
    </row>
    <row r="31056" spans="2:2">
      <c r="B31056" s="202"/>
    </row>
    <row r="31057" spans="2:2">
      <c r="B31057" s="202"/>
    </row>
    <row r="31058" spans="2:2">
      <c r="B31058" s="202"/>
    </row>
    <row r="31059" spans="2:2">
      <c r="B31059" s="202"/>
    </row>
    <row r="31060" spans="2:2">
      <c r="B31060" s="202"/>
    </row>
    <row r="31061" spans="2:2">
      <c r="B31061" s="202"/>
    </row>
    <row r="31062" spans="2:2">
      <c r="B31062" s="202"/>
    </row>
    <row r="31063" spans="2:2">
      <c r="B31063" s="202"/>
    </row>
    <row r="31064" spans="2:2">
      <c r="B31064" s="202"/>
    </row>
    <row r="31065" spans="2:2">
      <c r="B31065" s="202"/>
    </row>
    <row r="31066" spans="2:2">
      <c r="B31066" s="202"/>
    </row>
    <row r="31067" spans="2:2">
      <c r="B31067" s="202"/>
    </row>
    <row r="31068" spans="2:2">
      <c r="B31068" s="202"/>
    </row>
    <row r="31069" spans="2:2">
      <c r="B31069" s="202"/>
    </row>
    <row r="31070" spans="2:2">
      <c r="B31070" s="202"/>
    </row>
    <row r="31071" spans="2:2">
      <c r="B31071" s="202"/>
    </row>
    <row r="31072" spans="2:2">
      <c r="B31072" s="202"/>
    </row>
    <row r="31073" spans="2:2">
      <c r="B31073" s="202"/>
    </row>
    <row r="31074" spans="2:2">
      <c r="B31074" s="202"/>
    </row>
    <row r="31075" spans="2:2">
      <c r="B31075" s="202"/>
    </row>
    <row r="31076" spans="2:2">
      <c r="B31076" s="202"/>
    </row>
    <row r="31077" spans="2:2">
      <c r="B31077" s="202"/>
    </row>
    <row r="31078" spans="2:2">
      <c r="B31078" s="202"/>
    </row>
    <row r="31079" spans="2:2">
      <c r="B31079" s="202"/>
    </row>
    <row r="31080" spans="2:2">
      <c r="B31080" s="202"/>
    </row>
    <row r="31081" spans="2:2">
      <c r="B31081" s="202"/>
    </row>
    <row r="31082" spans="2:2">
      <c r="B31082" s="202"/>
    </row>
    <row r="31083" spans="2:2">
      <c r="B31083" s="202"/>
    </row>
    <row r="31084" spans="2:2">
      <c r="B31084" s="202"/>
    </row>
    <row r="31085" spans="2:2">
      <c r="B31085" s="202"/>
    </row>
    <row r="31086" spans="2:2">
      <c r="B31086" s="202"/>
    </row>
    <row r="31087" spans="2:2">
      <c r="B31087" s="202"/>
    </row>
    <row r="31088" spans="2:2">
      <c r="B31088" s="202"/>
    </row>
    <row r="31089" spans="2:2">
      <c r="B31089" s="202"/>
    </row>
    <row r="31090" spans="2:2">
      <c r="B31090" s="202"/>
    </row>
    <row r="31091" spans="2:2">
      <c r="B31091" s="202"/>
    </row>
    <row r="31092" spans="2:2">
      <c r="B31092" s="202"/>
    </row>
    <row r="31093" spans="2:2">
      <c r="B31093" s="202"/>
    </row>
    <row r="31094" spans="2:2">
      <c r="B31094" s="202"/>
    </row>
    <row r="31095" spans="2:2">
      <c r="B31095" s="202"/>
    </row>
    <row r="31096" spans="2:2">
      <c r="B31096" s="202"/>
    </row>
    <row r="31097" spans="2:2">
      <c r="B31097" s="202"/>
    </row>
    <row r="31098" spans="2:2">
      <c r="B31098" s="202"/>
    </row>
    <row r="31099" spans="2:2">
      <c r="B31099" s="202"/>
    </row>
    <row r="31100" spans="2:2">
      <c r="B31100" s="202"/>
    </row>
    <row r="31101" spans="2:2">
      <c r="B31101" s="202"/>
    </row>
    <row r="31102" spans="2:2">
      <c r="B31102" s="202"/>
    </row>
    <row r="31103" spans="2:2">
      <c r="B31103" s="202"/>
    </row>
    <row r="31104" spans="2:2">
      <c r="B31104" s="202"/>
    </row>
    <row r="31105" spans="2:2">
      <c r="B31105" s="202"/>
    </row>
    <row r="31106" spans="2:2">
      <c r="B31106" s="202"/>
    </row>
    <row r="31107" spans="2:2">
      <c r="B31107" s="202"/>
    </row>
    <row r="31108" spans="2:2">
      <c r="B31108" s="202"/>
    </row>
    <row r="31109" spans="2:2">
      <c r="B31109" s="202"/>
    </row>
    <row r="31110" spans="2:2">
      <c r="B31110" s="202"/>
    </row>
    <row r="31111" spans="2:2">
      <c r="B31111" s="202"/>
    </row>
    <row r="31112" spans="2:2">
      <c r="B31112" s="202"/>
    </row>
    <row r="31113" spans="2:2">
      <c r="B31113" s="202"/>
    </row>
    <row r="31114" spans="2:2">
      <c r="B31114" s="202"/>
    </row>
    <row r="31115" spans="2:2">
      <c r="B31115" s="202"/>
    </row>
    <row r="31116" spans="2:2">
      <c r="B31116" s="202"/>
    </row>
    <row r="31117" spans="2:2">
      <c r="B31117" s="202"/>
    </row>
    <row r="31118" spans="2:2">
      <c r="B31118" s="202"/>
    </row>
    <row r="31119" spans="2:2">
      <c r="B31119" s="202"/>
    </row>
    <row r="31120" spans="2:2">
      <c r="B31120" s="202"/>
    </row>
    <row r="31121" spans="2:2">
      <c r="B31121" s="202"/>
    </row>
    <row r="31122" spans="2:2">
      <c r="B31122" s="202"/>
    </row>
    <row r="31123" spans="2:2">
      <c r="B31123" s="202"/>
    </row>
    <row r="31124" spans="2:2">
      <c r="B31124" s="202"/>
    </row>
    <row r="31125" spans="2:2">
      <c r="B31125" s="202"/>
    </row>
    <row r="31126" spans="2:2">
      <c r="B31126" s="202"/>
    </row>
    <row r="31127" spans="2:2">
      <c r="B31127" s="202"/>
    </row>
    <row r="31128" spans="2:2">
      <c r="B31128" s="202"/>
    </row>
    <row r="31129" spans="2:2">
      <c r="B31129" s="202"/>
    </row>
    <row r="31130" spans="2:2">
      <c r="B31130" s="202"/>
    </row>
    <row r="31131" spans="2:2">
      <c r="B31131" s="202"/>
    </row>
    <row r="31132" spans="2:2">
      <c r="B31132" s="202"/>
    </row>
    <row r="31133" spans="2:2">
      <c r="B31133" s="202"/>
    </row>
    <row r="31134" spans="2:2">
      <c r="B31134" s="202"/>
    </row>
    <row r="31135" spans="2:2">
      <c r="B31135" s="202"/>
    </row>
    <row r="31136" spans="2:2">
      <c r="B31136" s="202"/>
    </row>
    <row r="31137" spans="2:2">
      <c r="B31137" s="202"/>
    </row>
    <row r="31138" spans="2:2">
      <c r="B31138" s="202"/>
    </row>
    <row r="31139" spans="2:2">
      <c r="B31139" s="202"/>
    </row>
    <row r="31140" spans="2:2">
      <c r="B31140" s="202"/>
    </row>
    <row r="31141" spans="2:2">
      <c r="B31141" s="202"/>
    </row>
    <row r="31142" spans="2:2">
      <c r="B31142" s="202"/>
    </row>
    <row r="31143" spans="2:2">
      <c r="B31143" s="202"/>
    </row>
    <row r="31144" spans="2:2">
      <c r="B31144" s="202"/>
    </row>
    <row r="31145" spans="2:2">
      <c r="B31145" s="202"/>
    </row>
    <row r="31146" spans="2:2">
      <c r="B31146" s="202"/>
    </row>
    <row r="31147" spans="2:2">
      <c r="B31147" s="202"/>
    </row>
    <row r="31148" spans="2:2">
      <c r="B31148" s="202"/>
    </row>
    <row r="31149" spans="2:2">
      <c r="B31149" s="202"/>
    </row>
    <row r="31150" spans="2:2">
      <c r="B31150" s="202"/>
    </row>
    <row r="31151" spans="2:2">
      <c r="B31151" s="202"/>
    </row>
    <row r="31152" spans="2:2">
      <c r="B31152" s="202"/>
    </row>
    <row r="31153" spans="2:2">
      <c r="B31153" s="202"/>
    </row>
    <row r="31154" spans="2:2">
      <c r="B31154" s="202"/>
    </row>
    <row r="31155" spans="2:2">
      <c r="B31155" s="202"/>
    </row>
    <row r="31156" spans="2:2">
      <c r="B31156" s="202"/>
    </row>
    <row r="31157" spans="2:2">
      <c r="B31157" s="202"/>
    </row>
    <row r="31158" spans="2:2">
      <c r="B31158" s="202"/>
    </row>
    <row r="31159" spans="2:2">
      <c r="B31159" s="202"/>
    </row>
    <row r="31160" spans="2:2">
      <c r="B31160" s="202"/>
    </row>
    <row r="31161" spans="2:2">
      <c r="B31161" s="202"/>
    </row>
    <row r="31162" spans="2:2">
      <c r="B31162" s="202"/>
    </row>
    <row r="31163" spans="2:2">
      <c r="B31163" s="202"/>
    </row>
    <row r="31164" spans="2:2">
      <c r="B31164" s="202"/>
    </row>
    <row r="31165" spans="2:2">
      <c r="B31165" s="202"/>
    </row>
    <row r="31166" spans="2:2">
      <c r="B31166" s="202"/>
    </row>
    <row r="31167" spans="2:2">
      <c r="B31167" s="202"/>
    </row>
    <row r="31168" spans="2:2">
      <c r="B31168" s="202"/>
    </row>
    <row r="31169" spans="2:2">
      <c r="B31169" s="202"/>
    </row>
    <row r="31170" spans="2:2">
      <c r="B31170" s="202"/>
    </row>
    <row r="31171" spans="2:2">
      <c r="B31171" s="202"/>
    </row>
    <row r="31172" spans="2:2">
      <c r="B31172" s="202"/>
    </row>
    <row r="31173" spans="2:2">
      <c r="B31173" s="202"/>
    </row>
    <row r="31174" spans="2:2">
      <c r="B31174" s="202"/>
    </row>
    <row r="31175" spans="2:2">
      <c r="B31175" s="202"/>
    </row>
    <row r="31176" spans="2:2">
      <c r="B31176" s="202"/>
    </row>
    <row r="31177" spans="2:2">
      <c r="B31177" s="202"/>
    </row>
    <row r="31178" spans="2:2">
      <c r="B31178" s="202"/>
    </row>
    <row r="31179" spans="2:2">
      <c r="B31179" s="202"/>
    </row>
    <row r="31180" spans="2:2">
      <c r="B31180" s="202"/>
    </row>
    <row r="31181" spans="2:2">
      <c r="B31181" s="202"/>
    </row>
    <row r="31182" spans="2:2">
      <c r="B31182" s="202"/>
    </row>
    <row r="31183" spans="2:2">
      <c r="B31183" s="202"/>
    </row>
    <row r="31184" spans="2:2">
      <c r="B31184" s="202"/>
    </row>
    <row r="31185" spans="2:2">
      <c r="B31185" s="202"/>
    </row>
    <row r="31186" spans="2:2">
      <c r="B31186" s="202"/>
    </row>
    <row r="31187" spans="2:2">
      <c r="B31187" s="202"/>
    </row>
    <row r="31188" spans="2:2">
      <c r="B31188" s="202"/>
    </row>
    <row r="31189" spans="2:2">
      <c r="B31189" s="202"/>
    </row>
    <row r="31190" spans="2:2">
      <c r="B31190" s="202"/>
    </row>
    <row r="31191" spans="2:2">
      <c r="B31191" s="202"/>
    </row>
    <row r="31192" spans="2:2">
      <c r="B31192" s="202"/>
    </row>
    <row r="31193" spans="2:2">
      <c r="B31193" s="202"/>
    </row>
    <row r="31194" spans="2:2">
      <c r="B31194" s="202"/>
    </row>
    <row r="31195" spans="2:2">
      <c r="B31195" s="202"/>
    </row>
    <row r="31196" spans="2:2">
      <c r="B31196" s="202"/>
    </row>
    <row r="31197" spans="2:2">
      <c r="B31197" s="202"/>
    </row>
    <row r="31198" spans="2:2">
      <c r="B31198" s="202"/>
    </row>
    <row r="31199" spans="2:2">
      <c r="B31199" s="202"/>
    </row>
    <row r="31200" spans="2:2">
      <c r="B31200" s="202"/>
    </row>
    <row r="31201" spans="2:2">
      <c r="B31201" s="202"/>
    </row>
    <row r="31202" spans="2:2">
      <c r="B31202" s="202"/>
    </row>
    <row r="31203" spans="2:2">
      <c r="B31203" s="202"/>
    </row>
    <row r="31204" spans="2:2">
      <c r="B31204" s="202"/>
    </row>
    <row r="31205" spans="2:2">
      <c r="B31205" s="202"/>
    </row>
    <row r="31206" spans="2:2">
      <c r="B31206" s="202"/>
    </row>
    <row r="31207" spans="2:2">
      <c r="B31207" s="202"/>
    </row>
    <row r="31208" spans="2:2">
      <c r="B31208" s="202"/>
    </row>
    <row r="31209" spans="2:2">
      <c r="B31209" s="202"/>
    </row>
    <row r="31210" spans="2:2">
      <c r="B31210" s="202"/>
    </row>
    <row r="31211" spans="2:2">
      <c r="B31211" s="202"/>
    </row>
    <row r="31212" spans="2:2">
      <c r="B31212" s="202"/>
    </row>
    <row r="31213" spans="2:2">
      <c r="B31213" s="202"/>
    </row>
    <row r="31214" spans="2:2">
      <c r="B31214" s="202"/>
    </row>
    <row r="31215" spans="2:2">
      <c r="B31215" s="202"/>
    </row>
    <row r="31216" spans="2:2">
      <c r="B31216" s="202"/>
    </row>
    <row r="31217" spans="2:2">
      <c r="B31217" s="202"/>
    </row>
    <row r="31218" spans="2:2">
      <c r="B31218" s="202"/>
    </row>
    <row r="31219" spans="2:2">
      <c r="B31219" s="202"/>
    </row>
    <row r="31220" spans="2:2">
      <c r="B31220" s="202"/>
    </row>
    <row r="31221" spans="2:2">
      <c r="B31221" s="202"/>
    </row>
    <row r="31222" spans="2:2">
      <c r="B31222" s="202"/>
    </row>
    <row r="31223" spans="2:2">
      <c r="B31223" s="202"/>
    </row>
    <row r="31224" spans="2:2">
      <c r="B31224" s="202"/>
    </row>
    <row r="31225" spans="2:2">
      <c r="B31225" s="202"/>
    </row>
    <row r="31226" spans="2:2">
      <c r="B31226" s="202"/>
    </row>
    <row r="31227" spans="2:2">
      <c r="B31227" s="202"/>
    </row>
    <row r="31228" spans="2:2">
      <c r="B31228" s="202"/>
    </row>
    <row r="31229" spans="2:2">
      <c r="B31229" s="202"/>
    </row>
    <row r="31230" spans="2:2">
      <c r="B31230" s="202"/>
    </row>
    <row r="31231" spans="2:2">
      <c r="B31231" s="202"/>
    </row>
    <row r="31232" spans="2:2">
      <c r="B31232" s="202"/>
    </row>
    <row r="31233" spans="2:2">
      <c r="B31233" s="202"/>
    </row>
    <row r="31234" spans="2:2">
      <c r="B31234" s="202"/>
    </row>
    <row r="31235" spans="2:2">
      <c r="B31235" s="202"/>
    </row>
    <row r="31236" spans="2:2">
      <c r="B31236" s="202"/>
    </row>
    <row r="31237" spans="2:2">
      <c r="B31237" s="202"/>
    </row>
    <row r="31238" spans="2:2">
      <c r="B31238" s="202"/>
    </row>
    <row r="31239" spans="2:2">
      <c r="B31239" s="202"/>
    </row>
    <row r="31240" spans="2:2">
      <c r="B31240" s="202"/>
    </row>
    <row r="31241" spans="2:2">
      <c r="B31241" s="202"/>
    </row>
    <row r="31242" spans="2:2">
      <c r="B31242" s="202"/>
    </row>
    <row r="31243" spans="2:2">
      <c r="B31243" s="202"/>
    </row>
    <row r="31244" spans="2:2">
      <c r="B31244" s="202"/>
    </row>
    <row r="31245" spans="2:2">
      <c r="B31245" s="202"/>
    </row>
    <row r="31246" spans="2:2">
      <c r="B31246" s="202"/>
    </row>
    <row r="31247" spans="2:2">
      <c r="B31247" s="202"/>
    </row>
    <row r="31248" spans="2:2">
      <c r="B31248" s="202"/>
    </row>
    <row r="31249" spans="2:2">
      <c r="B31249" s="202"/>
    </row>
    <row r="31250" spans="2:2">
      <c r="B31250" s="202"/>
    </row>
    <row r="31251" spans="2:2">
      <c r="B31251" s="202"/>
    </row>
    <row r="31252" spans="2:2">
      <c r="B31252" s="202"/>
    </row>
    <row r="31253" spans="2:2">
      <c r="B31253" s="202"/>
    </row>
    <row r="31254" spans="2:2">
      <c r="B31254" s="202"/>
    </row>
    <row r="31255" spans="2:2">
      <c r="B31255" s="202"/>
    </row>
    <row r="31256" spans="2:2">
      <c r="B31256" s="202"/>
    </row>
    <row r="31257" spans="2:2">
      <c r="B31257" s="202"/>
    </row>
    <row r="31258" spans="2:2">
      <c r="B31258" s="202"/>
    </row>
    <row r="31259" spans="2:2">
      <c r="B31259" s="202"/>
    </row>
    <row r="31260" spans="2:2">
      <c r="B31260" s="202"/>
    </row>
    <row r="31261" spans="2:2">
      <c r="B31261" s="202"/>
    </row>
    <row r="31262" spans="2:2">
      <c r="B31262" s="202"/>
    </row>
    <row r="31263" spans="2:2">
      <c r="B31263" s="202"/>
    </row>
    <row r="31264" spans="2:2">
      <c r="B31264" s="202"/>
    </row>
    <row r="31265" spans="2:2">
      <c r="B31265" s="202"/>
    </row>
    <row r="31266" spans="2:2">
      <c r="B31266" s="202"/>
    </row>
    <row r="31267" spans="2:2">
      <c r="B31267" s="202"/>
    </row>
    <row r="31268" spans="2:2">
      <c r="B31268" s="202"/>
    </row>
    <row r="31269" spans="2:2">
      <c r="B31269" s="202"/>
    </row>
    <row r="31270" spans="2:2">
      <c r="B31270" s="202"/>
    </row>
    <row r="31271" spans="2:2">
      <c r="B31271" s="202"/>
    </row>
    <row r="31272" spans="2:2">
      <c r="B31272" s="202"/>
    </row>
    <row r="31273" spans="2:2">
      <c r="B31273" s="202"/>
    </row>
    <row r="31274" spans="2:2">
      <c r="B31274" s="202"/>
    </row>
    <row r="31275" spans="2:2">
      <c r="B31275" s="202"/>
    </row>
    <row r="31276" spans="2:2">
      <c r="B31276" s="202"/>
    </row>
    <row r="31277" spans="2:2">
      <c r="B31277" s="202"/>
    </row>
    <row r="31278" spans="2:2">
      <c r="B31278" s="202"/>
    </row>
    <row r="31279" spans="2:2">
      <c r="B31279" s="202"/>
    </row>
    <row r="31280" spans="2:2">
      <c r="B31280" s="202"/>
    </row>
    <row r="31281" spans="2:2">
      <c r="B31281" s="202"/>
    </row>
    <row r="31282" spans="2:2">
      <c r="B31282" s="202"/>
    </row>
    <row r="31283" spans="2:2">
      <c r="B31283" s="202"/>
    </row>
    <row r="31284" spans="2:2">
      <c r="B31284" s="202"/>
    </row>
    <row r="31285" spans="2:2">
      <c r="B31285" s="202"/>
    </row>
    <row r="31286" spans="2:2">
      <c r="B31286" s="202"/>
    </row>
    <row r="31287" spans="2:2">
      <c r="B31287" s="202"/>
    </row>
    <row r="31288" spans="2:2">
      <c r="B31288" s="202"/>
    </row>
    <row r="31289" spans="2:2">
      <c r="B31289" s="202"/>
    </row>
    <row r="31290" spans="2:2">
      <c r="B31290" s="202"/>
    </row>
    <row r="31291" spans="2:2">
      <c r="B31291" s="202"/>
    </row>
    <row r="31292" spans="2:2">
      <c r="B31292" s="202"/>
    </row>
    <row r="31293" spans="2:2">
      <c r="B31293" s="202"/>
    </row>
    <row r="31294" spans="2:2">
      <c r="B31294" s="202"/>
    </row>
    <row r="31295" spans="2:2">
      <c r="B31295" s="202"/>
    </row>
    <row r="31296" spans="2:2">
      <c r="B31296" s="202"/>
    </row>
    <row r="31297" spans="2:2">
      <c r="B31297" s="202"/>
    </row>
    <row r="31298" spans="2:2">
      <c r="B31298" s="202"/>
    </row>
    <row r="31299" spans="2:2">
      <c r="B31299" s="202"/>
    </row>
    <row r="31300" spans="2:2">
      <c r="B31300" s="202"/>
    </row>
    <row r="31301" spans="2:2">
      <c r="B31301" s="202"/>
    </row>
    <row r="31302" spans="2:2">
      <c r="B31302" s="202"/>
    </row>
    <row r="31303" spans="2:2">
      <c r="B31303" s="202"/>
    </row>
    <row r="31304" spans="2:2">
      <c r="B31304" s="202"/>
    </row>
    <row r="31305" spans="2:2">
      <c r="B31305" s="202"/>
    </row>
    <row r="31306" spans="2:2">
      <c r="B31306" s="202"/>
    </row>
    <row r="31307" spans="2:2">
      <c r="B31307" s="202"/>
    </row>
    <row r="31308" spans="2:2">
      <c r="B31308" s="202"/>
    </row>
    <row r="31309" spans="2:2">
      <c r="B31309" s="202"/>
    </row>
    <row r="31310" spans="2:2">
      <c r="B31310" s="202"/>
    </row>
    <row r="31311" spans="2:2">
      <c r="B31311" s="202"/>
    </row>
    <row r="31312" spans="2:2">
      <c r="B31312" s="202"/>
    </row>
    <row r="31313" spans="2:2">
      <c r="B31313" s="202"/>
    </row>
    <row r="31314" spans="2:2">
      <c r="B31314" s="202"/>
    </row>
    <row r="31315" spans="2:2">
      <c r="B31315" s="202"/>
    </row>
    <row r="31316" spans="2:2">
      <c r="B31316" s="202"/>
    </row>
    <row r="31317" spans="2:2">
      <c r="B31317" s="202"/>
    </row>
    <row r="31318" spans="2:2">
      <c r="B31318" s="202"/>
    </row>
    <row r="31319" spans="2:2">
      <c r="B31319" s="202"/>
    </row>
    <row r="31320" spans="2:2">
      <c r="B31320" s="202"/>
    </row>
    <row r="31321" spans="2:2">
      <c r="B31321" s="202"/>
    </row>
    <row r="31322" spans="2:2">
      <c r="B31322" s="202"/>
    </row>
    <row r="31323" spans="2:2">
      <c r="B31323" s="202"/>
    </row>
    <row r="31324" spans="2:2">
      <c r="B31324" s="202"/>
    </row>
    <row r="31325" spans="2:2">
      <c r="B31325" s="202"/>
    </row>
    <row r="31326" spans="2:2">
      <c r="B31326" s="202"/>
    </row>
    <row r="31327" spans="2:2">
      <c r="B31327" s="202"/>
    </row>
    <row r="31328" spans="2:2">
      <c r="B31328" s="202"/>
    </row>
    <row r="31329" spans="2:2">
      <c r="B31329" s="202"/>
    </row>
    <row r="31330" spans="2:2">
      <c r="B31330" s="202"/>
    </row>
    <row r="31331" spans="2:2">
      <c r="B31331" s="202"/>
    </row>
    <row r="31332" spans="2:2">
      <c r="B31332" s="202"/>
    </row>
    <row r="31333" spans="2:2">
      <c r="B31333" s="202"/>
    </row>
    <row r="31334" spans="2:2">
      <c r="B31334" s="202"/>
    </row>
    <row r="31335" spans="2:2">
      <c r="B31335" s="202"/>
    </row>
    <row r="31336" spans="2:2">
      <c r="B31336" s="202"/>
    </row>
    <row r="31337" spans="2:2">
      <c r="B31337" s="202"/>
    </row>
    <row r="31338" spans="2:2">
      <c r="B31338" s="202"/>
    </row>
    <row r="31339" spans="2:2">
      <c r="B31339" s="202"/>
    </row>
    <row r="31340" spans="2:2">
      <c r="B31340" s="202"/>
    </row>
    <row r="31341" spans="2:2">
      <c r="B31341" s="202"/>
    </row>
    <row r="31342" spans="2:2">
      <c r="B31342" s="202"/>
    </row>
    <row r="31343" spans="2:2">
      <c r="B31343" s="202"/>
    </row>
    <row r="31344" spans="2:2">
      <c r="B31344" s="202"/>
    </row>
    <row r="31345" spans="2:2">
      <c r="B31345" s="202"/>
    </row>
    <row r="31346" spans="2:2">
      <c r="B31346" s="202"/>
    </row>
    <row r="31347" spans="2:2">
      <c r="B31347" s="202"/>
    </row>
    <row r="31348" spans="2:2">
      <c r="B31348" s="202"/>
    </row>
    <row r="31349" spans="2:2">
      <c r="B31349" s="202"/>
    </row>
    <row r="31350" spans="2:2">
      <c r="B31350" s="202"/>
    </row>
    <row r="31351" spans="2:2">
      <c r="B31351" s="202"/>
    </row>
    <row r="31352" spans="2:2">
      <c r="B31352" s="202"/>
    </row>
    <row r="31353" spans="2:2">
      <c r="B31353" s="202"/>
    </row>
    <row r="31354" spans="2:2">
      <c r="B31354" s="202"/>
    </row>
    <row r="31355" spans="2:2">
      <c r="B31355" s="202"/>
    </row>
    <row r="31356" spans="2:2">
      <c r="B31356" s="202"/>
    </row>
    <row r="31357" spans="2:2">
      <c r="B31357" s="202"/>
    </row>
    <row r="31358" spans="2:2">
      <c r="B31358" s="202"/>
    </row>
    <row r="31359" spans="2:2">
      <c r="B31359" s="202"/>
    </row>
    <row r="31360" spans="2:2">
      <c r="B31360" s="202"/>
    </row>
    <row r="31361" spans="2:2">
      <c r="B31361" s="202"/>
    </row>
    <row r="31362" spans="2:2">
      <c r="B31362" s="202"/>
    </row>
    <row r="31363" spans="2:2">
      <c r="B31363" s="202"/>
    </row>
    <row r="31364" spans="2:2">
      <c r="B31364" s="202"/>
    </row>
    <row r="31365" spans="2:2">
      <c r="B31365" s="202"/>
    </row>
    <row r="31366" spans="2:2">
      <c r="B31366" s="202"/>
    </row>
    <row r="31367" spans="2:2">
      <c r="B31367" s="202"/>
    </row>
    <row r="31368" spans="2:2">
      <c r="B31368" s="202"/>
    </row>
    <row r="31369" spans="2:2">
      <c r="B31369" s="202"/>
    </row>
    <row r="31370" spans="2:2">
      <c r="B31370" s="202"/>
    </row>
    <row r="31371" spans="2:2">
      <c r="B31371" s="202"/>
    </row>
    <row r="31372" spans="2:2">
      <c r="B31372" s="202"/>
    </row>
    <row r="31373" spans="2:2">
      <c r="B31373" s="202"/>
    </row>
    <row r="31374" spans="2:2">
      <c r="B31374" s="202"/>
    </row>
    <row r="31375" spans="2:2">
      <c r="B31375" s="202"/>
    </row>
    <row r="31376" spans="2:2">
      <c r="B31376" s="202"/>
    </row>
    <row r="31377" spans="2:2">
      <c r="B31377" s="202"/>
    </row>
    <row r="31378" spans="2:2">
      <c r="B31378" s="202"/>
    </row>
    <row r="31379" spans="2:2">
      <c r="B31379" s="202"/>
    </row>
    <row r="31380" spans="2:2">
      <c r="B31380" s="202"/>
    </row>
    <row r="31381" spans="2:2">
      <c r="B31381" s="202"/>
    </row>
    <row r="31382" spans="2:2">
      <c r="B31382" s="202"/>
    </row>
    <row r="31383" spans="2:2">
      <c r="B31383" s="202"/>
    </row>
    <row r="31384" spans="2:2">
      <c r="B31384" s="202"/>
    </row>
    <row r="31385" spans="2:2">
      <c r="B31385" s="202"/>
    </row>
    <row r="31386" spans="2:2">
      <c r="B31386" s="202"/>
    </row>
    <row r="31387" spans="2:2">
      <c r="B31387" s="202"/>
    </row>
    <row r="31388" spans="2:2">
      <c r="B31388" s="202"/>
    </row>
    <row r="31389" spans="2:2">
      <c r="B31389" s="202"/>
    </row>
    <row r="31390" spans="2:2">
      <c r="B31390" s="202"/>
    </row>
    <row r="31391" spans="2:2">
      <c r="B31391" s="202"/>
    </row>
    <row r="31392" spans="2:2">
      <c r="B31392" s="202"/>
    </row>
    <row r="31393" spans="2:2">
      <c r="B31393" s="202"/>
    </row>
    <row r="31394" spans="2:2">
      <c r="B31394" s="202"/>
    </row>
    <row r="31395" spans="2:2">
      <c r="B31395" s="202"/>
    </row>
    <row r="31396" spans="2:2">
      <c r="B31396" s="202"/>
    </row>
    <row r="31397" spans="2:2">
      <c r="B31397" s="202"/>
    </row>
    <row r="31398" spans="2:2">
      <c r="B31398" s="202"/>
    </row>
    <row r="31399" spans="2:2">
      <c r="B31399" s="202"/>
    </row>
    <row r="31400" spans="2:2">
      <c r="B31400" s="202"/>
    </row>
    <row r="31401" spans="2:2">
      <c r="B31401" s="202"/>
    </row>
    <row r="31402" spans="2:2">
      <c r="B31402" s="202"/>
    </row>
    <row r="31403" spans="2:2">
      <c r="B31403" s="202"/>
    </row>
    <row r="31404" spans="2:2">
      <c r="B31404" s="202"/>
    </row>
    <row r="31405" spans="2:2">
      <c r="B31405" s="202"/>
    </row>
    <row r="31406" spans="2:2">
      <c r="B31406" s="202"/>
    </row>
    <row r="31407" spans="2:2">
      <c r="B31407" s="202"/>
    </row>
    <row r="31408" spans="2:2">
      <c r="B31408" s="202"/>
    </row>
    <row r="31409" spans="2:2">
      <c r="B31409" s="202"/>
    </row>
    <row r="31410" spans="2:2">
      <c r="B31410" s="202"/>
    </row>
    <row r="31411" spans="2:2">
      <c r="B31411" s="202"/>
    </row>
    <row r="31412" spans="2:2">
      <c r="B31412" s="202"/>
    </row>
    <row r="31413" spans="2:2">
      <c r="B31413" s="202"/>
    </row>
    <row r="31414" spans="2:2">
      <c r="B31414" s="202"/>
    </row>
    <row r="31415" spans="2:2">
      <c r="B31415" s="202"/>
    </row>
    <row r="31416" spans="2:2">
      <c r="B31416" s="202"/>
    </row>
    <row r="31417" spans="2:2">
      <c r="B31417" s="202"/>
    </row>
    <row r="31418" spans="2:2">
      <c r="B31418" s="202"/>
    </row>
    <row r="31419" spans="2:2">
      <c r="B31419" s="202"/>
    </row>
    <row r="31420" spans="2:2">
      <c r="B31420" s="202"/>
    </row>
    <row r="31421" spans="2:2">
      <c r="B31421" s="202"/>
    </row>
    <row r="31422" spans="2:2">
      <c r="B31422" s="202"/>
    </row>
    <row r="31423" spans="2:2">
      <c r="B31423" s="202"/>
    </row>
    <row r="31424" spans="2:2">
      <c r="B31424" s="202"/>
    </row>
    <row r="31425" spans="2:2">
      <c r="B31425" s="202"/>
    </row>
    <row r="31426" spans="2:2">
      <c r="B31426" s="202"/>
    </row>
    <row r="31427" spans="2:2">
      <c r="B31427" s="202"/>
    </row>
    <row r="31428" spans="2:2">
      <c r="B31428" s="202"/>
    </row>
    <row r="31429" spans="2:2">
      <c r="B31429" s="202"/>
    </row>
    <row r="31430" spans="2:2">
      <c r="B31430" s="202"/>
    </row>
    <row r="31431" spans="2:2">
      <c r="B31431" s="202"/>
    </row>
    <row r="31432" spans="2:2">
      <c r="B31432" s="202"/>
    </row>
    <row r="31433" spans="2:2">
      <c r="B31433" s="202"/>
    </row>
    <row r="31434" spans="2:2">
      <c r="B31434" s="202"/>
    </row>
    <row r="31435" spans="2:2">
      <c r="B31435" s="202"/>
    </row>
    <row r="31436" spans="2:2">
      <c r="B31436" s="202"/>
    </row>
    <row r="31437" spans="2:2">
      <c r="B31437" s="202"/>
    </row>
    <row r="31438" spans="2:2">
      <c r="B31438" s="202"/>
    </row>
    <row r="31439" spans="2:2">
      <c r="B31439" s="202"/>
    </row>
    <row r="31440" spans="2:2">
      <c r="B31440" s="202"/>
    </row>
    <row r="31441" spans="2:2">
      <c r="B31441" s="202"/>
    </row>
    <row r="31442" spans="2:2">
      <c r="B31442" s="202"/>
    </row>
    <row r="31443" spans="2:2">
      <c r="B31443" s="202"/>
    </row>
    <row r="31444" spans="2:2">
      <c r="B31444" s="202"/>
    </row>
    <row r="31445" spans="2:2">
      <c r="B31445" s="202"/>
    </row>
    <row r="31446" spans="2:2">
      <c r="B31446" s="202"/>
    </row>
    <row r="31447" spans="2:2">
      <c r="B31447" s="202"/>
    </row>
    <row r="31448" spans="2:2">
      <c r="B31448" s="202"/>
    </row>
    <row r="31449" spans="2:2">
      <c r="B31449" s="202"/>
    </row>
    <row r="31450" spans="2:2">
      <c r="B31450" s="202"/>
    </row>
    <row r="31451" spans="2:2">
      <c r="B31451" s="202"/>
    </row>
    <row r="31452" spans="2:2">
      <c r="B31452" s="202"/>
    </row>
    <row r="31453" spans="2:2">
      <c r="B31453" s="202"/>
    </row>
    <row r="31454" spans="2:2">
      <c r="B31454" s="202"/>
    </row>
    <row r="31455" spans="2:2">
      <c r="B31455" s="202"/>
    </row>
    <row r="31456" spans="2:2">
      <c r="B31456" s="202"/>
    </row>
    <row r="31457" spans="2:2">
      <c r="B31457" s="202"/>
    </row>
    <row r="31458" spans="2:2">
      <c r="B31458" s="202"/>
    </row>
    <row r="31459" spans="2:2">
      <c r="B31459" s="202"/>
    </row>
    <row r="31460" spans="2:2">
      <c r="B31460" s="202"/>
    </row>
    <row r="31461" spans="2:2">
      <c r="B31461" s="202"/>
    </row>
    <row r="31462" spans="2:2">
      <c r="B31462" s="202"/>
    </row>
    <row r="31463" spans="2:2">
      <c r="B31463" s="202"/>
    </row>
    <row r="31464" spans="2:2">
      <c r="B31464" s="202"/>
    </row>
    <row r="31465" spans="2:2">
      <c r="B31465" s="202"/>
    </row>
    <row r="31466" spans="2:2">
      <c r="B31466" s="202"/>
    </row>
    <row r="31467" spans="2:2">
      <c r="B31467" s="202"/>
    </row>
    <row r="31468" spans="2:2">
      <c r="B31468" s="202"/>
    </row>
    <row r="31469" spans="2:2">
      <c r="B31469" s="202"/>
    </row>
    <row r="31470" spans="2:2">
      <c r="B31470" s="202"/>
    </row>
    <row r="31471" spans="2:2">
      <c r="B31471" s="202"/>
    </row>
    <row r="31472" spans="2:2">
      <c r="B31472" s="202"/>
    </row>
    <row r="31473" spans="2:2">
      <c r="B31473" s="202"/>
    </row>
    <row r="31474" spans="2:2">
      <c r="B31474" s="202"/>
    </row>
    <row r="31475" spans="2:2">
      <c r="B31475" s="202"/>
    </row>
    <row r="31476" spans="2:2">
      <c r="B31476" s="202"/>
    </row>
    <row r="31477" spans="2:2">
      <c r="B31477" s="202"/>
    </row>
    <row r="31478" spans="2:2">
      <c r="B31478" s="202"/>
    </row>
    <row r="31479" spans="2:2">
      <c r="B31479" s="202"/>
    </row>
    <row r="31480" spans="2:2">
      <c r="B31480" s="202"/>
    </row>
    <row r="31481" spans="2:2">
      <c r="B31481" s="202"/>
    </row>
    <row r="31482" spans="2:2">
      <c r="B31482" s="202"/>
    </row>
    <row r="31483" spans="2:2">
      <c r="B31483" s="202"/>
    </row>
    <row r="31484" spans="2:2">
      <c r="B31484" s="202"/>
    </row>
    <row r="31485" spans="2:2">
      <c r="B31485" s="202"/>
    </row>
    <row r="31486" spans="2:2">
      <c r="B31486" s="202"/>
    </row>
    <row r="31487" spans="2:2">
      <c r="B31487" s="202"/>
    </row>
    <row r="31488" spans="2:2">
      <c r="B31488" s="202"/>
    </row>
    <row r="31489" spans="2:2">
      <c r="B31489" s="202"/>
    </row>
    <row r="31490" spans="2:2">
      <c r="B31490" s="202"/>
    </row>
    <row r="31491" spans="2:2">
      <c r="B31491" s="202"/>
    </row>
    <row r="31492" spans="2:2">
      <c r="B31492" s="202"/>
    </row>
    <row r="31493" spans="2:2">
      <c r="B31493" s="202"/>
    </row>
    <row r="31494" spans="2:2">
      <c r="B31494" s="202"/>
    </row>
    <row r="31495" spans="2:2">
      <c r="B31495" s="202"/>
    </row>
    <row r="31496" spans="2:2">
      <c r="B31496" s="202"/>
    </row>
    <row r="31497" spans="2:2">
      <c r="B31497" s="202"/>
    </row>
    <row r="31498" spans="2:2">
      <c r="B31498" s="202"/>
    </row>
    <row r="31499" spans="2:2">
      <c r="B31499" s="202"/>
    </row>
    <row r="31500" spans="2:2">
      <c r="B31500" s="202"/>
    </row>
    <row r="31501" spans="2:2">
      <c r="B31501" s="202"/>
    </row>
    <row r="31502" spans="2:2">
      <c r="B31502" s="202"/>
    </row>
    <row r="31503" spans="2:2">
      <c r="B31503" s="202"/>
    </row>
    <row r="31504" spans="2:2">
      <c r="B31504" s="202"/>
    </row>
    <row r="31505" spans="2:2">
      <c r="B31505" s="202"/>
    </row>
    <row r="31506" spans="2:2">
      <c r="B31506" s="202"/>
    </row>
    <row r="31507" spans="2:2">
      <c r="B31507" s="202"/>
    </row>
    <row r="31508" spans="2:2">
      <c r="B31508" s="202"/>
    </row>
    <row r="31509" spans="2:2">
      <c r="B31509" s="202"/>
    </row>
    <row r="31510" spans="2:2">
      <c r="B31510" s="202"/>
    </row>
    <row r="31511" spans="2:2">
      <c r="B31511" s="202"/>
    </row>
    <row r="31512" spans="2:2">
      <c r="B31512" s="202"/>
    </row>
    <row r="31513" spans="2:2">
      <c r="B31513" s="202"/>
    </row>
    <row r="31514" spans="2:2">
      <c r="B31514" s="202"/>
    </row>
    <row r="31515" spans="2:2">
      <c r="B31515" s="202"/>
    </row>
    <row r="31516" spans="2:2">
      <c r="B31516" s="202"/>
    </row>
    <row r="31517" spans="2:2">
      <c r="B31517" s="202"/>
    </row>
    <row r="31518" spans="2:2">
      <c r="B31518" s="202"/>
    </row>
    <row r="31519" spans="2:2">
      <c r="B31519" s="202"/>
    </row>
    <row r="31520" spans="2:2">
      <c r="B31520" s="202"/>
    </row>
    <row r="31521" spans="2:2">
      <c r="B31521" s="202"/>
    </row>
    <row r="31522" spans="2:2">
      <c r="B31522" s="202"/>
    </row>
    <row r="31523" spans="2:2">
      <c r="B31523" s="202"/>
    </row>
    <row r="31524" spans="2:2">
      <c r="B31524" s="202"/>
    </row>
    <row r="31525" spans="2:2">
      <c r="B31525" s="202"/>
    </row>
    <row r="31526" spans="2:2">
      <c r="B31526" s="202"/>
    </row>
    <row r="31527" spans="2:2">
      <c r="B31527" s="202"/>
    </row>
    <row r="31528" spans="2:2">
      <c r="B31528" s="202"/>
    </row>
    <row r="31529" spans="2:2">
      <c r="B31529" s="202"/>
    </row>
    <row r="31530" spans="2:2">
      <c r="B31530" s="202"/>
    </row>
    <row r="31531" spans="2:2">
      <c r="B31531" s="202"/>
    </row>
    <row r="31532" spans="2:2">
      <c r="B31532" s="202"/>
    </row>
    <row r="31533" spans="2:2">
      <c r="B31533" s="202"/>
    </row>
    <row r="31534" spans="2:2">
      <c r="B31534" s="202"/>
    </row>
    <row r="31535" spans="2:2">
      <c r="B31535" s="202"/>
    </row>
    <row r="31536" spans="2:2">
      <c r="B31536" s="202"/>
    </row>
    <row r="31537" spans="2:2">
      <c r="B31537" s="202"/>
    </row>
    <row r="31538" spans="2:2">
      <c r="B31538" s="202"/>
    </row>
    <row r="31539" spans="2:2">
      <c r="B31539" s="202"/>
    </row>
    <row r="31540" spans="2:2">
      <c r="B31540" s="202"/>
    </row>
    <row r="31541" spans="2:2">
      <c r="B31541" s="202"/>
    </row>
    <row r="31542" spans="2:2">
      <c r="B31542" s="202"/>
    </row>
    <row r="31543" spans="2:2">
      <c r="B31543" s="202"/>
    </row>
    <row r="31544" spans="2:2">
      <c r="B31544" s="202"/>
    </row>
    <row r="31545" spans="2:2">
      <c r="B31545" s="202"/>
    </row>
    <row r="31546" spans="2:2">
      <c r="B31546" s="202"/>
    </row>
    <row r="31547" spans="2:2">
      <c r="B31547" s="202"/>
    </row>
    <row r="31548" spans="2:2">
      <c r="B31548" s="202"/>
    </row>
    <row r="31549" spans="2:2">
      <c r="B31549" s="202"/>
    </row>
    <row r="31550" spans="2:2">
      <c r="B31550" s="202"/>
    </row>
    <row r="31551" spans="2:2">
      <c r="B31551" s="202"/>
    </row>
    <row r="31552" spans="2:2">
      <c r="B31552" s="202"/>
    </row>
    <row r="31553" spans="2:2">
      <c r="B31553" s="202"/>
    </row>
    <row r="31554" spans="2:2">
      <c r="B31554" s="202"/>
    </row>
    <row r="31555" spans="2:2">
      <c r="B31555" s="202"/>
    </row>
    <row r="31556" spans="2:2">
      <c r="B31556" s="202"/>
    </row>
    <row r="31557" spans="2:2">
      <c r="B31557" s="202"/>
    </row>
    <row r="31558" spans="2:2">
      <c r="B31558" s="202"/>
    </row>
    <row r="31559" spans="2:2">
      <c r="B31559" s="202"/>
    </row>
    <row r="31560" spans="2:2">
      <c r="B31560" s="202"/>
    </row>
    <row r="31561" spans="2:2">
      <c r="B31561" s="202"/>
    </row>
    <row r="31562" spans="2:2">
      <c r="B31562" s="202"/>
    </row>
    <row r="31563" spans="2:2">
      <c r="B31563" s="202"/>
    </row>
    <row r="31564" spans="2:2">
      <c r="B31564" s="202"/>
    </row>
    <row r="31565" spans="2:2">
      <c r="B31565" s="202"/>
    </row>
    <row r="31566" spans="2:2">
      <c r="B31566" s="202"/>
    </row>
    <row r="31567" spans="2:2">
      <c r="B31567" s="202"/>
    </row>
    <row r="31568" spans="2:2">
      <c r="B31568" s="202"/>
    </row>
    <row r="31569" spans="2:2">
      <c r="B31569" s="202"/>
    </row>
    <row r="31570" spans="2:2">
      <c r="B31570" s="202"/>
    </row>
    <row r="31571" spans="2:2">
      <c r="B31571" s="202"/>
    </row>
    <row r="31572" spans="2:2">
      <c r="B31572" s="202"/>
    </row>
    <row r="31573" spans="2:2">
      <c r="B31573" s="202"/>
    </row>
    <row r="31574" spans="2:2">
      <c r="B31574" s="202"/>
    </row>
    <row r="31575" spans="2:2">
      <c r="B31575" s="202"/>
    </row>
    <row r="31576" spans="2:2">
      <c r="B31576" s="202"/>
    </row>
    <row r="31577" spans="2:2">
      <c r="B31577" s="202"/>
    </row>
    <row r="31578" spans="2:2">
      <c r="B31578" s="202"/>
    </row>
    <row r="31579" spans="2:2">
      <c r="B31579" s="202"/>
    </row>
    <row r="31580" spans="2:2">
      <c r="B31580" s="202"/>
    </row>
    <row r="31581" spans="2:2">
      <c r="B31581" s="202"/>
    </row>
    <row r="31582" spans="2:2">
      <c r="B31582" s="202"/>
    </row>
    <row r="31583" spans="2:2">
      <c r="B31583" s="202"/>
    </row>
    <row r="31584" spans="2:2">
      <c r="B31584" s="202"/>
    </row>
    <row r="31585" spans="2:2">
      <c r="B31585" s="202"/>
    </row>
    <row r="31586" spans="2:2">
      <c r="B31586" s="202"/>
    </row>
    <row r="31587" spans="2:2">
      <c r="B31587" s="202"/>
    </row>
    <row r="31588" spans="2:2">
      <c r="B31588" s="202"/>
    </row>
    <row r="31589" spans="2:2">
      <c r="B31589" s="202"/>
    </row>
    <row r="31590" spans="2:2">
      <c r="B31590" s="202"/>
    </row>
    <row r="31591" spans="2:2">
      <c r="B31591" s="202"/>
    </row>
    <row r="31592" spans="2:2">
      <c r="B31592" s="202"/>
    </row>
    <row r="31593" spans="2:2">
      <c r="B31593" s="202"/>
    </row>
    <row r="31594" spans="2:2">
      <c r="B31594" s="202"/>
    </row>
    <row r="31595" spans="2:2">
      <c r="B31595" s="202"/>
    </row>
    <row r="31596" spans="2:2">
      <c r="B31596" s="202"/>
    </row>
    <row r="31597" spans="2:2">
      <c r="B31597" s="202"/>
    </row>
    <row r="31598" spans="2:2">
      <c r="B31598" s="202"/>
    </row>
    <row r="31599" spans="2:2">
      <c r="B31599" s="202"/>
    </row>
    <row r="31600" spans="2:2">
      <c r="B31600" s="202"/>
    </row>
    <row r="31601" spans="2:2">
      <c r="B31601" s="202"/>
    </row>
    <row r="31602" spans="2:2">
      <c r="B31602" s="202"/>
    </row>
    <row r="31603" spans="2:2">
      <c r="B31603" s="202"/>
    </row>
    <row r="31604" spans="2:2">
      <c r="B31604" s="202"/>
    </row>
    <row r="31605" spans="2:2">
      <c r="B31605" s="202"/>
    </row>
    <row r="31606" spans="2:2">
      <c r="B31606" s="202"/>
    </row>
    <row r="31607" spans="2:2">
      <c r="B31607" s="202"/>
    </row>
    <row r="31608" spans="2:2">
      <c r="B31608" s="202"/>
    </row>
    <row r="31609" spans="2:2">
      <c r="B31609" s="202"/>
    </row>
    <row r="31610" spans="2:2">
      <c r="B31610" s="202"/>
    </row>
    <row r="31611" spans="2:2">
      <c r="B31611" s="202"/>
    </row>
    <row r="31612" spans="2:2">
      <c r="B31612" s="202"/>
    </row>
    <row r="31613" spans="2:2">
      <c r="B31613" s="202"/>
    </row>
    <row r="31614" spans="2:2">
      <c r="B31614" s="202"/>
    </row>
    <row r="31615" spans="2:2">
      <c r="B31615" s="202"/>
    </row>
    <row r="31616" spans="2:2">
      <c r="B31616" s="202"/>
    </row>
    <row r="31617" spans="2:2">
      <c r="B31617" s="202"/>
    </row>
    <row r="31618" spans="2:2">
      <c r="B31618" s="202"/>
    </row>
    <row r="31619" spans="2:2">
      <c r="B31619" s="202"/>
    </row>
    <row r="31620" spans="2:2">
      <c r="B31620" s="202"/>
    </row>
    <row r="31621" spans="2:2">
      <c r="B31621" s="202"/>
    </row>
    <row r="31622" spans="2:2">
      <c r="B31622" s="202"/>
    </row>
    <row r="31623" spans="2:2">
      <c r="B31623" s="202"/>
    </row>
    <row r="31624" spans="2:2">
      <c r="B31624" s="202"/>
    </row>
    <row r="31625" spans="2:2">
      <c r="B31625" s="202"/>
    </row>
    <row r="31626" spans="2:2">
      <c r="B31626" s="202"/>
    </row>
    <row r="31627" spans="2:2">
      <c r="B31627" s="202"/>
    </row>
    <row r="31628" spans="2:2">
      <c r="B31628" s="202"/>
    </row>
    <row r="31629" spans="2:2">
      <c r="B31629" s="202"/>
    </row>
    <row r="31630" spans="2:2">
      <c r="B31630" s="202"/>
    </row>
    <row r="31631" spans="2:2">
      <c r="B31631" s="202"/>
    </row>
    <row r="31632" spans="2:2">
      <c r="B31632" s="202"/>
    </row>
    <row r="31633" spans="2:2">
      <c r="B31633" s="202"/>
    </row>
    <row r="31634" spans="2:2">
      <c r="B31634" s="202"/>
    </row>
    <row r="31635" spans="2:2">
      <c r="B31635" s="202"/>
    </row>
    <row r="31636" spans="2:2">
      <c r="B31636" s="202"/>
    </row>
    <row r="31637" spans="2:2">
      <c r="B31637" s="202"/>
    </row>
    <row r="31638" spans="2:2">
      <c r="B31638" s="202"/>
    </row>
    <row r="31639" spans="2:2">
      <c r="B31639" s="202"/>
    </row>
    <row r="31640" spans="2:2">
      <c r="B31640" s="202"/>
    </row>
    <row r="31641" spans="2:2">
      <c r="B31641" s="202"/>
    </row>
    <row r="31642" spans="2:2">
      <c r="B31642" s="202"/>
    </row>
    <row r="31643" spans="2:2">
      <c r="B31643" s="202"/>
    </row>
    <row r="31644" spans="2:2">
      <c r="B31644" s="202"/>
    </row>
    <row r="31645" spans="2:2">
      <c r="B31645" s="202"/>
    </row>
    <row r="31646" spans="2:2">
      <c r="B31646" s="202"/>
    </row>
    <row r="31647" spans="2:2">
      <c r="B31647" s="202"/>
    </row>
    <row r="31648" spans="2:2">
      <c r="B31648" s="202"/>
    </row>
    <row r="31649" spans="2:2">
      <c r="B31649" s="202"/>
    </row>
    <row r="31650" spans="2:2">
      <c r="B31650" s="202"/>
    </row>
    <row r="31651" spans="2:2">
      <c r="B31651" s="202"/>
    </row>
    <row r="31652" spans="2:2">
      <c r="B31652" s="202"/>
    </row>
    <row r="31653" spans="2:2">
      <c r="B31653" s="202"/>
    </row>
    <row r="31654" spans="2:2">
      <c r="B31654" s="202"/>
    </row>
    <row r="31655" spans="2:2">
      <c r="B31655" s="202"/>
    </row>
    <row r="31656" spans="2:2">
      <c r="B31656" s="202"/>
    </row>
    <row r="31657" spans="2:2">
      <c r="B31657" s="202"/>
    </row>
    <row r="31658" spans="2:2">
      <c r="B31658" s="202"/>
    </row>
    <row r="31659" spans="2:2">
      <c r="B31659" s="202"/>
    </row>
    <row r="31660" spans="2:2">
      <c r="B31660" s="202"/>
    </row>
    <row r="31661" spans="2:2">
      <c r="B31661" s="202"/>
    </row>
    <row r="31662" spans="2:2">
      <c r="B31662" s="202"/>
    </row>
    <row r="31663" spans="2:2">
      <c r="B31663" s="202"/>
    </row>
    <row r="31664" spans="2:2">
      <c r="B31664" s="202"/>
    </row>
    <row r="31665" spans="2:2">
      <c r="B31665" s="202"/>
    </row>
    <row r="31666" spans="2:2">
      <c r="B31666" s="202"/>
    </row>
    <row r="31667" spans="2:2">
      <c r="B31667" s="202"/>
    </row>
    <row r="31668" spans="2:2">
      <c r="B31668" s="202"/>
    </row>
    <row r="31669" spans="2:2">
      <c r="B31669" s="202"/>
    </row>
    <row r="31670" spans="2:2">
      <c r="B31670" s="202"/>
    </row>
    <row r="31671" spans="2:2">
      <c r="B31671" s="202"/>
    </row>
    <row r="31672" spans="2:2">
      <c r="B31672" s="202"/>
    </row>
    <row r="31673" spans="2:2">
      <c r="B31673" s="202"/>
    </row>
    <row r="31674" spans="2:2">
      <c r="B31674" s="202"/>
    </row>
    <row r="31675" spans="2:2">
      <c r="B31675" s="202"/>
    </row>
    <row r="31676" spans="2:2">
      <c r="B31676" s="202"/>
    </row>
    <row r="31677" spans="2:2">
      <c r="B31677" s="202"/>
    </row>
    <row r="31678" spans="2:2">
      <c r="B31678" s="202"/>
    </row>
    <row r="31679" spans="2:2">
      <c r="B31679" s="202"/>
    </row>
    <row r="31680" spans="2:2">
      <c r="B31680" s="202"/>
    </row>
    <row r="31681" spans="2:2">
      <c r="B31681" s="202"/>
    </row>
    <row r="31682" spans="2:2">
      <c r="B31682" s="202"/>
    </row>
    <row r="31683" spans="2:2">
      <c r="B31683" s="202"/>
    </row>
    <row r="31684" spans="2:2">
      <c r="B31684" s="202"/>
    </row>
    <row r="31685" spans="2:2">
      <c r="B31685" s="202"/>
    </row>
    <row r="31686" spans="2:2">
      <c r="B31686" s="202"/>
    </row>
    <row r="31687" spans="2:2">
      <c r="B31687" s="202"/>
    </row>
    <row r="31688" spans="2:2">
      <c r="B31688" s="202"/>
    </row>
    <row r="31689" spans="2:2">
      <c r="B31689" s="202"/>
    </row>
    <row r="31690" spans="2:2">
      <c r="B31690" s="202"/>
    </row>
    <row r="31691" spans="2:2">
      <c r="B31691" s="202"/>
    </row>
    <row r="31692" spans="2:2">
      <c r="B31692" s="202"/>
    </row>
    <row r="31693" spans="2:2">
      <c r="B31693" s="202"/>
    </row>
    <row r="31694" spans="2:2">
      <c r="B31694" s="202"/>
    </row>
    <row r="31695" spans="2:2">
      <c r="B31695" s="202"/>
    </row>
    <row r="31696" spans="2:2">
      <c r="B31696" s="202"/>
    </row>
    <row r="31697" spans="2:2">
      <c r="B31697" s="202"/>
    </row>
    <row r="31698" spans="2:2">
      <c r="B31698" s="202"/>
    </row>
    <row r="31699" spans="2:2">
      <c r="B31699" s="202"/>
    </row>
    <row r="31700" spans="2:2">
      <c r="B31700" s="202"/>
    </row>
    <row r="31701" spans="2:2">
      <c r="B31701" s="202"/>
    </row>
    <row r="31702" spans="2:2">
      <c r="B31702" s="202"/>
    </row>
    <row r="31703" spans="2:2">
      <c r="B31703" s="202"/>
    </row>
    <row r="31704" spans="2:2">
      <c r="B31704" s="202"/>
    </row>
    <row r="31705" spans="2:2">
      <c r="B31705" s="202"/>
    </row>
    <row r="31706" spans="2:2">
      <c r="B31706" s="202"/>
    </row>
    <row r="31707" spans="2:2">
      <c r="B31707" s="202"/>
    </row>
    <row r="31708" spans="2:2">
      <c r="B31708" s="202"/>
    </row>
    <row r="31709" spans="2:2">
      <c r="B31709" s="202"/>
    </row>
    <row r="31710" spans="2:2">
      <c r="B31710" s="202"/>
    </row>
    <row r="31711" spans="2:2">
      <c r="B31711" s="202"/>
    </row>
    <row r="31712" spans="2:2">
      <c r="B31712" s="202"/>
    </row>
    <row r="31713" spans="2:2">
      <c r="B31713" s="202"/>
    </row>
    <row r="31714" spans="2:2">
      <c r="B31714" s="202"/>
    </row>
    <row r="31715" spans="2:2">
      <c r="B31715" s="202"/>
    </row>
    <row r="31716" spans="2:2">
      <c r="B31716" s="202"/>
    </row>
    <row r="31717" spans="2:2">
      <c r="B31717" s="202"/>
    </row>
    <row r="31718" spans="2:2">
      <c r="B31718" s="202"/>
    </row>
    <row r="31719" spans="2:2">
      <c r="B31719" s="202"/>
    </row>
    <row r="31720" spans="2:2">
      <c r="B31720" s="202"/>
    </row>
    <row r="31721" spans="2:2">
      <c r="B31721" s="202"/>
    </row>
    <row r="31722" spans="2:2">
      <c r="B31722" s="202"/>
    </row>
    <row r="31723" spans="2:2">
      <c r="B31723" s="202"/>
    </row>
    <row r="31724" spans="2:2">
      <c r="B31724" s="202"/>
    </row>
    <row r="31725" spans="2:2">
      <c r="B31725" s="202"/>
    </row>
    <row r="31726" spans="2:2">
      <c r="B31726" s="202"/>
    </row>
    <row r="31727" spans="2:2">
      <c r="B31727" s="202"/>
    </row>
    <row r="31728" spans="2:2">
      <c r="B31728" s="202"/>
    </row>
    <row r="31729" spans="2:2">
      <c r="B31729" s="202"/>
    </row>
    <row r="31730" spans="2:2">
      <c r="B31730" s="202"/>
    </row>
    <row r="31731" spans="2:2">
      <c r="B31731" s="202"/>
    </row>
    <row r="31732" spans="2:2">
      <c r="B31732" s="202"/>
    </row>
    <row r="31733" spans="2:2">
      <c r="B31733" s="202"/>
    </row>
    <row r="31734" spans="2:2">
      <c r="B31734" s="202"/>
    </row>
    <row r="31735" spans="2:2">
      <c r="B31735" s="202"/>
    </row>
    <row r="31736" spans="2:2">
      <c r="B31736" s="202"/>
    </row>
    <row r="31737" spans="2:2">
      <c r="B31737" s="202"/>
    </row>
    <row r="31738" spans="2:2">
      <c r="B31738" s="202"/>
    </row>
    <row r="31739" spans="2:2">
      <c r="B31739" s="202"/>
    </row>
    <row r="31740" spans="2:2">
      <c r="B31740" s="202"/>
    </row>
    <row r="31741" spans="2:2">
      <c r="B31741" s="202"/>
    </row>
    <row r="31742" spans="2:2">
      <c r="B31742" s="202"/>
    </row>
    <row r="31743" spans="2:2">
      <c r="B31743" s="202"/>
    </row>
    <row r="31744" spans="2:2">
      <c r="B31744" s="202"/>
    </row>
    <row r="31745" spans="2:2">
      <c r="B31745" s="202"/>
    </row>
    <row r="31746" spans="2:2">
      <c r="B31746" s="202"/>
    </row>
    <row r="31747" spans="2:2">
      <c r="B31747" s="202"/>
    </row>
    <row r="31748" spans="2:2">
      <c r="B31748" s="202"/>
    </row>
    <row r="31749" spans="2:2">
      <c r="B31749" s="202"/>
    </row>
    <row r="31750" spans="2:2">
      <c r="B31750" s="202"/>
    </row>
    <row r="31751" spans="2:2">
      <c r="B31751" s="202"/>
    </row>
    <row r="31752" spans="2:2">
      <c r="B31752" s="202"/>
    </row>
    <row r="31753" spans="2:2">
      <c r="B31753" s="202"/>
    </row>
    <row r="31754" spans="2:2">
      <c r="B31754" s="202"/>
    </row>
    <row r="31755" spans="2:2">
      <c r="B31755" s="202"/>
    </row>
    <row r="31756" spans="2:2">
      <c r="B31756" s="202"/>
    </row>
    <row r="31757" spans="2:2">
      <c r="B31757" s="202"/>
    </row>
    <row r="31758" spans="2:2">
      <c r="B31758" s="202"/>
    </row>
    <row r="31759" spans="2:2">
      <c r="B31759" s="202"/>
    </row>
    <row r="31760" spans="2:2">
      <c r="B31760" s="202"/>
    </row>
    <row r="31761" spans="2:2">
      <c r="B31761" s="202"/>
    </row>
    <row r="31762" spans="2:2">
      <c r="B31762" s="202"/>
    </row>
    <row r="31763" spans="2:2">
      <c r="B31763" s="202"/>
    </row>
    <row r="31764" spans="2:2">
      <c r="B31764" s="202"/>
    </row>
    <row r="31765" spans="2:2">
      <c r="B31765" s="202"/>
    </row>
    <row r="31766" spans="2:2">
      <c r="B31766" s="202"/>
    </row>
    <row r="31767" spans="2:2">
      <c r="B31767" s="202"/>
    </row>
    <row r="31768" spans="2:2">
      <c r="B31768" s="202"/>
    </row>
    <row r="31769" spans="2:2">
      <c r="B31769" s="202"/>
    </row>
    <row r="31770" spans="2:2">
      <c r="B31770" s="202"/>
    </row>
    <row r="31771" spans="2:2">
      <c r="B31771" s="202"/>
    </row>
    <row r="31772" spans="2:2">
      <c r="B31772" s="202"/>
    </row>
    <row r="31773" spans="2:2">
      <c r="B31773" s="202"/>
    </row>
    <row r="31774" spans="2:2">
      <c r="B31774" s="202"/>
    </row>
    <row r="31775" spans="2:2">
      <c r="B31775" s="202"/>
    </row>
    <row r="31776" spans="2:2">
      <c r="B31776" s="202"/>
    </row>
    <row r="31777" spans="2:2">
      <c r="B31777" s="202"/>
    </row>
    <row r="31778" spans="2:2">
      <c r="B31778" s="202"/>
    </row>
    <row r="31779" spans="2:2">
      <c r="B31779" s="202"/>
    </row>
    <row r="31780" spans="2:2">
      <c r="B31780" s="202"/>
    </row>
    <row r="31781" spans="2:2">
      <c r="B31781" s="202"/>
    </row>
    <row r="31782" spans="2:2">
      <c r="B31782" s="202"/>
    </row>
    <row r="31783" spans="2:2">
      <c r="B31783" s="202"/>
    </row>
    <row r="31784" spans="2:2">
      <c r="B31784" s="202"/>
    </row>
    <row r="31785" spans="2:2">
      <c r="B31785" s="202"/>
    </row>
    <row r="31786" spans="2:2">
      <c r="B31786" s="202"/>
    </row>
    <row r="31787" spans="2:2">
      <c r="B31787" s="202"/>
    </row>
    <row r="31788" spans="2:2">
      <c r="B31788" s="202"/>
    </row>
    <row r="31789" spans="2:2">
      <c r="B31789" s="202"/>
    </row>
    <row r="31790" spans="2:2">
      <c r="B31790" s="202"/>
    </row>
    <row r="31791" spans="2:2">
      <c r="B31791" s="202"/>
    </row>
    <row r="31792" spans="2:2">
      <c r="B31792" s="202"/>
    </row>
    <row r="31793" spans="2:2">
      <c r="B31793" s="202"/>
    </row>
    <row r="31794" spans="2:2">
      <c r="B31794" s="202"/>
    </row>
    <row r="31795" spans="2:2">
      <c r="B31795" s="202"/>
    </row>
    <row r="31796" spans="2:2">
      <c r="B31796" s="202"/>
    </row>
    <row r="31797" spans="2:2">
      <c r="B31797" s="202"/>
    </row>
    <row r="31798" spans="2:2">
      <c r="B31798" s="202"/>
    </row>
    <row r="31799" spans="2:2">
      <c r="B31799" s="202"/>
    </row>
    <row r="31800" spans="2:2">
      <c r="B31800" s="202"/>
    </row>
    <row r="31801" spans="2:2">
      <c r="B31801" s="202"/>
    </row>
    <row r="31802" spans="2:2">
      <c r="B31802" s="202"/>
    </row>
    <row r="31803" spans="2:2">
      <c r="B31803" s="202"/>
    </row>
    <row r="31804" spans="2:2">
      <c r="B31804" s="202"/>
    </row>
    <row r="31805" spans="2:2">
      <c r="B31805" s="202"/>
    </row>
    <row r="31806" spans="2:2">
      <c r="B31806" s="202"/>
    </row>
    <row r="31807" spans="2:2">
      <c r="B31807" s="202"/>
    </row>
    <row r="31808" spans="2:2">
      <c r="B31808" s="202"/>
    </row>
    <row r="31809" spans="2:2">
      <c r="B31809" s="202"/>
    </row>
    <row r="31810" spans="2:2">
      <c r="B31810" s="202"/>
    </row>
    <row r="31811" spans="2:2">
      <c r="B31811" s="202"/>
    </row>
    <row r="31812" spans="2:2">
      <c r="B31812" s="202"/>
    </row>
    <row r="31813" spans="2:2">
      <c r="B31813" s="202"/>
    </row>
    <row r="31814" spans="2:2">
      <c r="B31814" s="202"/>
    </row>
    <row r="31815" spans="2:2">
      <c r="B31815" s="202"/>
    </row>
    <row r="31816" spans="2:2">
      <c r="B31816" s="202"/>
    </row>
    <row r="31817" spans="2:2">
      <c r="B31817" s="202"/>
    </row>
    <row r="31818" spans="2:2">
      <c r="B31818" s="202"/>
    </row>
    <row r="31819" spans="2:2">
      <c r="B31819" s="202"/>
    </row>
    <row r="31820" spans="2:2">
      <c r="B31820" s="202"/>
    </row>
    <row r="31821" spans="2:2">
      <c r="B31821" s="202"/>
    </row>
    <row r="31822" spans="2:2">
      <c r="B31822" s="202"/>
    </row>
    <row r="31823" spans="2:2">
      <c r="B31823" s="202"/>
    </row>
    <row r="31824" spans="2:2">
      <c r="B31824" s="202"/>
    </row>
    <row r="31825" spans="2:2">
      <c r="B31825" s="202"/>
    </row>
    <row r="31826" spans="2:2">
      <c r="B31826" s="202"/>
    </row>
    <row r="31827" spans="2:2">
      <c r="B31827" s="202"/>
    </row>
    <row r="31828" spans="2:2">
      <c r="B31828" s="202"/>
    </row>
    <row r="31829" spans="2:2">
      <c r="B31829" s="202"/>
    </row>
    <row r="31830" spans="2:2">
      <c r="B31830" s="202"/>
    </row>
    <row r="31831" spans="2:2">
      <c r="B31831" s="202"/>
    </row>
    <row r="31832" spans="2:2">
      <c r="B31832" s="202"/>
    </row>
    <row r="31833" spans="2:2">
      <c r="B31833" s="202"/>
    </row>
    <row r="31834" spans="2:2">
      <c r="B31834" s="202"/>
    </row>
    <row r="31835" spans="2:2">
      <c r="B31835" s="202"/>
    </row>
    <row r="31836" spans="2:2">
      <c r="B31836" s="202"/>
    </row>
    <row r="31837" spans="2:2">
      <c r="B31837" s="202"/>
    </row>
    <row r="31838" spans="2:2">
      <c r="B31838" s="202"/>
    </row>
    <row r="31839" spans="2:2">
      <c r="B31839" s="202"/>
    </row>
    <row r="31840" spans="2:2">
      <c r="B31840" s="202"/>
    </row>
    <row r="31841" spans="2:2">
      <c r="B31841" s="202"/>
    </row>
    <row r="31842" spans="2:2">
      <c r="B31842" s="202"/>
    </row>
    <row r="31843" spans="2:2">
      <c r="B31843" s="202"/>
    </row>
    <row r="31844" spans="2:2">
      <c r="B31844" s="202"/>
    </row>
    <row r="31845" spans="2:2">
      <c r="B31845" s="202"/>
    </row>
    <row r="31846" spans="2:2">
      <c r="B31846" s="202"/>
    </row>
    <row r="31847" spans="2:2">
      <c r="B31847" s="202"/>
    </row>
    <row r="31848" spans="2:2">
      <c r="B31848" s="202"/>
    </row>
    <row r="31849" spans="2:2">
      <c r="B31849" s="202"/>
    </row>
    <row r="31850" spans="2:2">
      <c r="B31850" s="202"/>
    </row>
    <row r="31851" spans="2:2">
      <c r="B31851" s="202"/>
    </row>
    <row r="31852" spans="2:2">
      <c r="B31852" s="202"/>
    </row>
    <row r="31853" spans="2:2">
      <c r="B31853" s="202"/>
    </row>
    <row r="31854" spans="2:2">
      <c r="B31854" s="202"/>
    </row>
    <row r="31855" spans="2:2">
      <c r="B31855" s="202"/>
    </row>
    <row r="31856" spans="2:2">
      <c r="B31856" s="202"/>
    </row>
    <row r="31857" spans="2:2">
      <c r="B31857" s="202"/>
    </row>
    <row r="31858" spans="2:2">
      <c r="B31858" s="202"/>
    </row>
    <row r="31859" spans="2:2">
      <c r="B31859" s="202"/>
    </row>
    <row r="31860" spans="2:2">
      <c r="B31860" s="202"/>
    </row>
    <row r="31861" spans="2:2">
      <c r="B31861" s="202"/>
    </row>
    <row r="31862" spans="2:2">
      <c r="B31862" s="202"/>
    </row>
    <row r="31863" spans="2:2">
      <c r="B31863" s="202"/>
    </row>
    <row r="31864" spans="2:2">
      <c r="B31864" s="202"/>
    </row>
    <row r="31865" spans="2:2">
      <c r="B31865" s="202"/>
    </row>
    <row r="31866" spans="2:2">
      <c r="B31866" s="202"/>
    </row>
    <row r="31867" spans="2:2">
      <c r="B31867" s="202"/>
    </row>
    <row r="31868" spans="2:2">
      <c r="B31868" s="202"/>
    </row>
    <row r="31869" spans="2:2">
      <c r="B31869" s="202"/>
    </row>
    <row r="31870" spans="2:2">
      <c r="B31870" s="202"/>
    </row>
    <row r="31871" spans="2:2">
      <c r="B31871" s="202"/>
    </row>
    <row r="31872" spans="2:2">
      <c r="B31872" s="202"/>
    </row>
    <row r="31873" spans="2:2">
      <c r="B31873" s="202"/>
    </row>
    <row r="31874" spans="2:2">
      <c r="B31874" s="202"/>
    </row>
    <row r="31875" spans="2:2">
      <c r="B31875" s="202"/>
    </row>
    <row r="31876" spans="2:2">
      <c r="B31876" s="202"/>
    </row>
    <row r="31877" spans="2:2">
      <c r="B31877" s="202"/>
    </row>
    <row r="31878" spans="2:2">
      <c r="B31878" s="202"/>
    </row>
    <row r="31879" spans="2:2">
      <c r="B31879" s="202"/>
    </row>
    <row r="31880" spans="2:2">
      <c r="B31880" s="202"/>
    </row>
    <row r="31881" spans="2:2">
      <c r="B31881" s="202"/>
    </row>
    <row r="31882" spans="2:2">
      <c r="B31882" s="202"/>
    </row>
    <row r="31883" spans="2:2">
      <c r="B31883" s="202"/>
    </row>
    <row r="31884" spans="2:2">
      <c r="B31884" s="202"/>
    </row>
    <row r="31885" spans="2:2">
      <c r="B31885" s="202"/>
    </row>
    <row r="31886" spans="2:2">
      <c r="B31886" s="202"/>
    </row>
    <row r="31887" spans="2:2">
      <c r="B31887" s="202"/>
    </row>
    <row r="31888" spans="2:2">
      <c r="B31888" s="202"/>
    </row>
    <row r="31889" spans="2:2">
      <c r="B31889" s="202"/>
    </row>
    <row r="31890" spans="2:2">
      <c r="B31890" s="202"/>
    </row>
    <row r="31891" spans="2:2">
      <c r="B31891" s="202"/>
    </row>
    <row r="31892" spans="2:2">
      <c r="B31892" s="202"/>
    </row>
    <row r="31893" spans="2:2">
      <c r="B31893" s="202"/>
    </row>
    <row r="31894" spans="2:2">
      <c r="B31894" s="202"/>
    </row>
    <row r="31895" spans="2:2">
      <c r="B31895" s="202"/>
    </row>
    <row r="31896" spans="2:2">
      <c r="B31896" s="202"/>
    </row>
    <row r="31897" spans="2:2">
      <c r="B31897" s="202"/>
    </row>
    <row r="31898" spans="2:2">
      <c r="B31898" s="202"/>
    </row>
    <row r="31899" spans="2:2">
      <c r="B31899" s="202"/>
    </row>
    <row r="31900" spans="2:2">
      <c r="B31900" s="202"/>
    </row>
    <row r="31901" spans="2:2">
      <c r="B31901" s="202"/>
    </row>
    <row r="31902" spans="2:2">
      <c r="B31902" s="202"/>
    </row>
    <row r="31903" spans="2:2">
      <c r="B31903" s="202"/>
    </row>
    <row r="31904" spans="2:2">
      <c r="B31904" s="202"/>
    </row>
    <row r="31905" spans="2:2">
      <c r="B31905" s="202"/>
    </row>
    <row r="31906" spans="2:2">
      <c r="B31906" s="202"/>
    </row>
    <row r="31907" spans="2:2">
      <c r="B31907" s="202"/>
    </row>
    <row r="31908" spans="2:2">
      <c r="B31908" s="202"/>
    </row>
    <row r="31909" spans="2:2">
      <c r="B31909" s="202"/>
    </row>
    <row r="31910" spans="2:2">
      <c r="B31910" s="202"/>
    </row>
    <row r="31911" spans="2:2">
      <c r="B31911" s="202"/>
    </row>
    <row r="31912" spans="2:2">
      <c r="B31912" s="202"/>
    </row>
    <row r="31913" spans="2:2">
      <c r="B31913" s="202"/>
    </row>
    <row r="31914" spans="2:2">
      <c r="B31914" s="202"/>
    </row>
    <row r="31915" spans="2:2">
      <c r="B31915" s="202"/>
    </row>
    <row r="31916" spans="2:2">
      <c r="B31916" s="202"/>
    </row>
    <row r="31917" spans="2:2">
      <c r="B31917" s="202"/>
    </row>
    <row r="31918" spans="2:2">
      <c r="B31918" s="202"/>
    </row>
    <row r="31919" spans="2:2">
      <c r="B31919" s="202"/>
    </row>
    <row r="31920" spans="2:2">
      <c r="B31920" s="202"/>
    </row>
    <row r="31921" spans="2:2">
      <c r="B31921" s="202"/>
    </row>
    <row r="31922" spans="2:2">
      <c r="B31922" s="202"/>
    </row>
    <row r="31923" spans="2:2">
      <c r="B31923" s="202"/>
    </row>
    <row r="31924" spans="2:2">
      <c r="B31924" s="202"/>
    </row>
    <row r="31925" spans="2:2">
      <c r="B31925" s="202"/>
    </row>
    <row r="31926" spans="2:2">
      <c r="B31926" s="202"/>
    </row>
    <row r="31927" spans="2:2">
      <c r="B31927" s="202"/>
    </row>
    <row r="31928" spans="2:2">
      <c r="B31928" s="202"/>
    </row>
    <row r="31929" spans="2:2">
      <c r="B31929" s="202"/>
    </row>
    <row r="31930" spans="2:2">
      <c r="B31930" s="202"/>
    </row>
    <row r="31931" spans="2:2">
      <c r="B31931" s="202"/>
    </row>
    <row r="31932" spans="2:2">
      <c r="B31932" s="202"/>
    </row>
    <row r="31933" spans="2:2">
      <c r="B31933" s="202"/>
    </row>
    <row r="31934" spans="2:2">
      <c r="B31934" s="202"/>
    </row>
    <row r="31935" spans="2:2">
      <c r="B31935" s="202"/>
    </row>
    <row r="31936" spans="2:2">
      <c r="B31936" s="202"/>
    </row>
    <row r="31937" spans="2:2">
      <c r="B31937" s="202"/>
    </row>
    <row r="31938" spans="2:2">
      <c r="B31938" s="202"/>
    </row>
    <row r="31939" spans="2:2">
      <c r="B31939" s="202"/>
    </row>
    <row r="31940" spans="2:2">
      <c r="B31940" s="202"/>
    </row>
    <row r="31941" spans="2:2">
      <c r="B31941" s="202"/>
    </row>
    <row r="31942" spans="2:2">
      <c r="B31942" s="202"/>
    </row>
    <row r="31943" spans="2:2">
      <c r="B31943" s="202"/>
    </row>
    <row r="31944" spans="2:2">
      <c r="B31944" s="202"/>
    </row>
    <row r="31945" spans="2:2">
      <c r="B31945" s="202"/>
    </row>
    <row r="31946" spans="2:2">
      <c r="B31946" s="202"/>
    </row>
    <row r="31947" spans="2:2">
      <c r="B31947" s="202"/>
    </row>
    <row r="31948" spans="2:2">
      <c r="B31948" s="202"/>
    </row>
    <row r="31949" spans="2:2">
      <c r="B31949" s="202"/>
    </row>
    <row r="31950" spans="2:2">
      <c r="B31950" s="202"/>
    </row>
    <row r="31951" spans="2:2">
      <c r="B31951" s="202"/>
    </row>
    <row r="31952" spans="2:2">
      <c r="B31952" s="202"/>
    </row>
    <row r="31953" spans="2:2">
      <c r="B31953" s="202"/>
    </row>
    <row r="31954" spans="2:2">
      <c r="B31954" s="202"/>
    </row>
    <row r="31955" spans="2:2">
      <c r="B31955" s="202"/>
    </row>
    <row r="31956" spans="2:2">
      <c r="B31956" s="202"/>
    </row>
    <row r="31957" spans="2:2">
      <c r="B31957" s="202"/>
    </row>
    <row r="31958" spans="2:2">
      <c r="B31958" s="202"/>
    </row>
    <row r="31959" spans="2:2">
      <c r="B31959" s="202"/>
    </row>
    <row r="31960" spans="2:2">
      <c r="B31960" s="202"/>
    </row>
    <row r="31961" spans="2:2">
      <c r="B31961" s="202"/>
    </row>
    <row r="31962" spans="2:2">
      <c r="B31962" s="202"/>
    </row>
    <row r="31963" spans="2:2">
      <c r="B31963" s="202"/>
    </row>
    <row r="31964" spans="2:2">
      <c r="B31964" s="202"/>
    </row>
    <row r="31965" spans="2:2">
      <c r="B31965" s="202"/>
    </row>
    <row r="31966" spans="2:2">
      <c r="B31966" s="202"/>
    </row>
    <row r="31967" spans="2:2">
      <c r="B31967" s="202"/>
    </row>
    <row r="31968" spans="2:2">
      <c r="B31968" s="202"/>
    </row>
    <row r="31969" spans="2:2">
      <c r="B31969" s="202"/>
    </row>
    <row r="31970" spans="2:2">
      <c r="B31970" s="202"/>
    </row>
    <row r="31971" spans="2:2">
      <c r="B31971" s="202"/>
    </row>
    <row r="31972" spans="2:2">
      <c r="B31972" s="202"/>
    </row>
    <row r="31973" spans="2:2">
      <c r="B31973" s="202"/>
    </row>
    <row r="31974" spans="2:2">
      <c r="B31974" s="202"/>
    </row>
    <row r="31975" spans="2:2">
      <c r="B31975" s="202"/>
    </row>
    <row r="31976" spans="2:2">
      <c r="B31976" s="202"/>
    </row>
    <row r="31977" spans="2:2">
      <c r="B31977" s="202"/>
    </row>
    <row r="31978" spans="2:2">
      <c r="B31978" s="202"/>
    </row>
    <row r="31979" spans="2:2">
      <c r="B31979" s="202"/>
    </row>
    <row r="31980" spans="2:2">
      <c r="B31980" s="202"/>
    </row>
    <row r="31981" spans="2:2">
      <c r="B31981" s="202"/>
    </row>
    <row r="31982" spans="2:2">
      <c r="B31982" s="202"/>
    </row>
    <row r="31983" spans="2:2">
      <c r="B31983" s="202"/>
    </row>
    <row r="31984" spans="2:2">
      <c r="B31984" s="202"/>
    </row>
    <row r="31985" spans="2:2">
      <c r="B31985" s="202"/>
    </row>
    <row r="31986" spans="2:2">
      <c r="B31986" s="202"/>
    </row>
    <row r="31987" spans="2:2">
      <c r="B31987" s="202"/>
    </row>
    <row r="31988" spans="2:2">
      <c r="B31988" s="202"/>
    </row>
    <row r="31989" spans="2:2">
      <c r="B31989" s="202"/>
    </row>
    <row r="31990" spans="2:2">
      <c r="B31990" s="202"/>
    </row>
    <row r="31991" spans="2:2">
      <c r="B31991" s="202"/>
    </row>
    <row r="31992" spans="2:2">
      <c r="B31992" s="202"/>
    </row>
    <row r="31993" spans="2:2">
      <c r="B31993" s="202"/>
    </row>
    <row r="31994" spans="2:2">
      <c r="B31994" s="202"/>
    </row>
    <row r="31995" spans="2:2">
      <c r="B31995" s="202"/>
    </row>
    <row r="31996" spans="2:2">
      <c r="B31996" s="202"/>
    </row>
    <row r="31997" spans="2:2">
      <c r="B31997" s="202"/>
    </row>
    <row r="31998" spans="2:2">
      <c r="B31998" s="202"/>
    </row>
    <row r="31999" spans="2:2">
      <c r="B31999" s="202"/>
    </row>
    <row r="32000" spans="2:2">
      <c r="B32000" s="202"/>
    </row>
    <row r="32001" spans="2:2">
      <c r="B32001" s="202"/>
    </row>
    <row r="32002" spans="2:2">
      <c r="B32002" s="202"/>
    </row>
    <row r="32003" spans="2:2">
      <c r="B32003" s="202"/>
    </row>
    <row r="32004" spans="2:2">
      <c r="B32004" s="202"/>
    </row>
    <row r="32005" spans="2:2">
      <c r="B32005" s="202"/>
    </row>
    <row r="32006" spans="2:2">
      <c r="B32006" s="202"/>
    </row>
    <row r="32007" spans="2:2">
      <c r="B32007" s="202"/>
    </row>
    <row r="32008" spans="2:2">
      <c r="B32008" s="202"/>
    </row>
    <row r="32009" spans="2:2">
      <c r="B32009" s="202"/>
    </row>
    <row r="32010" spans="2:2">
      <c r="B32010" s="202"/>
    </row>
    <row r="32011" spans="2:2">
      <c r="B32011" s="202"/>
    </row>
    <row r="32012" spans="2:2">
      <c r="B32012" s="202"/>
    </row>
    <row r="32013" spans="2:2">
      <c r="B32013" s="202"/>
    </row>
    <row r="32014" spans="2:2">
      <c r="B32014" s="202"/>
    </row>
    <row r="32015" spans="2:2">
      <c r="B32015" s="202"/>
    </row>
    <row r="32016" spans="2:2">
      <c r="B32016" s="202"/>
    </row>
    <row r="32017" spans="2:2">
      <c r="B32017" s="202"/>
    </row>
    <row r="32018" spans="2:2">
      <c r="B32018" s="202"/>
    </row>
    <row r="32019" spans="2:2">
      <c r="B32019" s="202"/>
    </row>
    <row r="32020" spans="2:2">
      <c r="B32020" s="202"/>
    </row>
    <row r="32021" spans="2:2">
      <c r="B32021" s="202"/>
    </row>
    <row r="32022" spans="2:2">
      <c r="B32022" s="202"/>
    </row>
    <row r="32023" spans="2:2">
      <c r="B32023" s="202"/>
    </row>
    <row r="32024" spans="2:2">
      <c r="B32024" s="202"/>
    </row>
    <row r="32025" spans="2:2">
      <c r="B32025" s="202"/>
    </row>
    <row r="32026" spans="2:2">
      <c r="B32026" s="202"/>
    </row>
    <row r="32027" spans="2:2">
      <c r="B32027" s="202"/>
    </row>
    <row r="32028" spans="2:2">
      <c r="B32028" s="202"/>
    </row>
    <row r="32029" spans="2:2">
      <c r="B32029" s="202"/>
    </row>
    <row r="32030" spans="2:2">
      <c r="B32030" s="202"/>
    </row>
    <row r="32031" spans="2:2">
      <c r="B32031" s="202"/>
    </row>
    <row r="32032" spans="2:2">
      <c r="B32032" s="202"/>
    </row>
    <row r="32033" spans="2:2">
      <c r="B32033" s="202"/>
    </row>
    <row r="32034" spans="2:2">
      <c r="B32034" s="202"/>
    </row>
    <row r="32035" spans="2:2">
      <c r="B32035" s="202"/>
    </row>
    <row r="32036" spans="2:2">
      <c r="B32036" s="202"/>
    </row>
    <row r="32037" spans="2:2">
      <c r="B32037" s="202"/>
    </row>
    <row r="32038" spans="2:2">
      <c r="B32038" s="202"/>
    </row>
    <row r="32039" spans="2:2">
      <c r="B32039" s="202"/>
    </row>
    <row r="32040" spans="2:2">
      <c r="B32040" s="202"/>
    </row>
    <row r="32041" spans="2:2">
      <c r="B32041" s="202"/>
    </row>
    <row r="32042" spans="2:2">
      <c r="B32042" s="202"/>
    </row>
    <row r="32043" spans="2:2">
      <c r="B32043" s="202"/>
    </row>
    <row r="32044" spans="2:2">
      <c r="B32044" s="202"/>
    </row>
    <row r="32045" spans="2:2">
      <c r="B32045" s="202"/>
    </row>
    <row r="32046" spans="2:2">
      <c r="B32046" s="202"/>
    </row>
    <row r="32047" spans="2:2">
      <c r="B32047" s="202"/>
    </row>
    <row r="32048" spans="2:2">
      <c r="B32048" s="202"/>
    </row>
    <row r="32049" spans="2:2">
      <c r="B32049" s="202"/>
    </row>
    <row r="32050" spans="2:2">
      <c r="B32050" s="202"/>
    </row>
    <row r="32051" spans="2:2">
      <c r="B32051" s="202"/>
    </row>
    <row r="32052" spans="2:2">
      <c r="B32052" s="202"/>
    </row>
    <row r="32053" spans="2:2">
      <c r="B32053" s="202"/>
    </row>
    <row r="32054" spans="2:2">
      <c r="B32054" s="202"/>
    </row>
    <row r="32055" spans="2:2">
      <c r="B32055" s="202"/>
    </row>
    <row r="32056" spans="2:2">
      <c r="B32056" s="202"/>
    </row>
    <row r="32057" spans="2:2">
      <c r="B32057" s="202"/>
    </row>
    <row r="32058" spans="2:2">
      <c r="B32058" s="202"/>
    </row>
    <row r="32059" spans="2:2">
      <c r="B32059" s="202"/>
    </row>
    <row r="32060" spans="2:2">
      <c r="B32060" s="202"/>
    </row>
    <row r="32061" spans="2:2">
      <c r="B32061" s="202"/>
    </row>
    <row r="32062" spans="2:2">
      <c r="B32062" s="202"/>
    </row>
    <row r="32063" spans="2:2">
      <c r="B32063" s="202"/>
    </row>
    <row r="32064" spans="2:2">
      <c r="B32064" s="202"/>
    </row>
    <row r="32065" spans="2:2">
      <c r="B32065" s="202"/>
    </row>
    <row r="32066" spans="2:2">
      <c r="B32066" s="202"/>
    </row>
    <row r="32067" spans="2:2">
      <c r="B32067" s="202"/>
    </row>
    <row r="32068" spans="2:2">
      <c r="B32068" s="202"/>
    </row>
    <row r="32069" spans="2:2">
      <c r="B32069" s="202"/>
    </row>
    <row r="32070" spans="2:2">
      <c r="B32070" s="202"/>
    </row>
    <row r="32071" spans="2:2">
      <c r="B32071" s="202"/>
    </row>
    <row r="32072" spans="2:2">
      <c r="B32072" s="202"/>
    </row>
    <row r="32073" spans="2:2">
      <c r="B32073" s="202"/>
    </row>
    <row r="32074" spans="2:2">
      <c r="B32074" s="202"/>
    </row>
    <row r="32075" spans="2:2">
      <c r="B32075" s="202"/>
    </row>
    <row r="32076" spans="2:2">
      <c r="B32076" s="202"/>
    </row>
    <row r="32077" spans="2:2">
      <c r="B32077" s="202"/>
    </row>
    <row r="32078" spans="2:2">
      <c r="B32078" s="202"/>
    </row>
    <row r="32079" spans="2:2">
      <c r="B32079" s="202"/>
    </row>
    <row r="32080" spans="2:2">
      <c r="B32080" s="202"/>
    </row>
    <row r="32081" spans="2:2">
      <c r="B32081" s="202"/>
    </row>
    <row r="32082" spans="2:2">
      <c r="B32082" s="202"/>
    </row>
    <row r="32083" spans="2:2">
      <c r="B32083" s="202"/>
    </row>
    <row r="32084" spans="2:2">
      <c r="B32084" s="202"/>
    </row>
    <row r="32085" spans="2:2">
      <c r="B32085" s="202"/>
    </row>
    <row r="32086" spans="2:2">
      <c r="B32086" s="202"/>
    </row>
    <row r="32087" spans="2:2">
      <c r="B32087" s="202"/>
    </row>
    <row r="32088" spans="2:2">
      <c r="B32088" s="202"/>
    </row>
    <row r="32089" spans="2:2">
      <c r="B32089" s="202"/>
    </row>
    <row r="32090" spans="2:2">
      <c r="B32090" s="202"/>
    </row>
    <row r="32091" spans="2:2">
      <c r="B32091" s="202"/>
    </row>
    <row r="32092" spans="2:2">
      <c r="B32092" s="202"/>
    </row>
    <row r="32093" spans="2:2">
      <c r="B32093" s="202"/>
    </row>
    <row r="32094" spans="2:2">
      <c r="B32094" s="202"/>
    </row>
    <row r="32095" spans="2:2">
      <c r="B32095" s="202"/>
    </row>
    <row r="32096" spans="2:2">
      <c r="B32096" s="202"/>
    </row>
    <row r="32097" spans="2:2">
      <c r="B32097" s="202"/>
    </row>
    <row r="32098" spans="2:2">
      <c r="B32098" s="202"/>
    </row>
    <row r="32099" spans="2:2">
      <c r="B32099" s="202"/>
    </row>
    <row r="32100" spans="2:2">
      <c r="B32100" s="202"/>
    </row>
    <row r="32101" spans="2:2">
      <c r="B32101" s="202"/>
    </row>
    <row r="32102" spans="2:2">
      <c r="B32102" s="202"/>
    </row>
    <row r="32103" spans="2:2">
      <c r="B32103" s="202"/>
    </row>
    <row r="32104" spans="2:2">
      <c r="B32104" s="202"/>
    </row>
    <row r="32105" spans="2:2">
      <c r="B32105" s="202"/>
    </row>
    <row r="32106" spans="2:2">
      <c r="B32106" s="202"/>
    </row>
    <row r="32107" spans="2:2">
      <c r="B32107" s="202"/>
    </row>
    <row r="32108" spans="2:2">
      <c r="B32108" s="202"/>
    </row>
    <row r="32109" spans="2:2">
      <c r="B32109" s="202"/>
    </row>
    <row r="32110" spans="2:2">
      <c r="B32110" s="202"/>
    </row>
    <row r="32111" spans="2:2">
      <c r="B32111" s="202"/>
    </row>
    <row r="32112" spans="2:2">
      <c r="B32112" s="202"/>
    </row>
    <row r="32113" spans="2:2">
      <c r="B32113" s="202"/>
    </row>
    <row r="32114" spans="2:2">
      <c r="B32114" s="202"/>
    </row>
    <row r="32115" spans="2:2">
      <c r="B32115" s="202"/>
    </row>
    <row r="32116" spans="2:2">
      <c r="B32116" s="202"/>
    </row>
    <row r="32117" spans="2:2">
      <c r="B32117" s="202"/>
    </row>
    <row r="32118" spans="2:2">
      <c r="B32118" s="202"/>
    </row>
    <row r="32119" spans="2:2">
      <c r="B32119" s="202"/>
    </row>
    <row r="32120" spans="2:2">
      <c r="B32120" s="202"/>
    </row>
    <row r="32121" spans="2:2">
      <c r="B32121" s="202"/>
    </row>
    <row r="32122" spans="2:2">
      <c r="B32122" s="202"/>
    </row>
    <row r="32123" spans="2:2">
      <c r="B32123" s="202"/>
    </row>
    <row r="32124" spans="2:2">
      <c r="B32124" s="202"/>
    </row>
    <row r="32125" spans="2:2">
      <c r="B32125" s="202"/>
    </row>
    <row r="32126" spans="2:2">
      <c r="B32126" s="202"/>
    </row>
    <row r="32127" spans="2:2">
      <c r="B32127" s="202"/>
    </row>
    <row r="32128" spans="2:2">
      <c r="B32128" s="202"/>
    </row>
    <row r="32129" spans="2:2">
      <c r="B32129" s="202"/>
    </row>
    <row r="32130" spans="2:2">
      <c r="B32130" s="202"/>
    </row>
    <row r="32131" spans="2:2">
      <c r="B32131" s="202"/>
    </row>
    <row r="32132" spans="2:2">
      <c r="B32132" s="202"/>
    </row>
    <row r="32133" spans="2:2">
      <c r="B32133" s="202"/>
    </row>
    <row r="32134" spans="2:2">
      <c r="B32134" s="202"/>
    </row>
    <row r="32135" spans="2:2">
      <c r="B32135" s="202"/>
    </row>
    <row r="32136" spans="2:2">
      <c r="B32136" s="202"/>
    </row>
    <row r="32137" spans="2:2">
      <c r="B32137" s="202"/>
    </row>
    <row r="32138" spans="2:2">
      <c r="B32138" s="202"/>
    </row>
    <row r="32139" spans="2:2">
      <c r="B32139" s="202"/>
    </row>
    <row r="32140" spans="2:2">
      <c r="B32140" s="202"/>
    </row>
    <row r="32141" spans="2:2">
      <c r="B32141" s="202"/>
    </row>
    <row r="32142" spans="2:2">
      <c r="B32142" s="202"/>
    </row>
    <row r="32143" spans="2:2">
      <c r="B32143" s="202"/>
    </row>
    <row r="32144" spans="2:2">
      <c r="B32144" s="202"/>
    </row>
    <row r="32145" spans="2:2">
      <c r="B32145" s="202"/>
    </row>
    <row r="32146" spans="2:2">
      <c r="B32146" s="202"/>
    </row>
    <row r="32147" spans="2:2">
      <c r="B32147" s="202"/>
    </row>
    <row r="32148" spans="2:2">
      <c r="B32148" s="202"/>
    </row>
    <row r="32149" spans="2:2">
      <c r="B32149" s="202"/>
    </row>
    <row r="32150" spans="2:2">
      <c r="B32150" s="202"/>
    </row>
    <row r="32151" spans="2:2">
      <c r="B32151" s="202"/>
    </row>
    <row r="32152" spans="2:2">
      <c r="B32152" s="202"/>
    </row>
    <row r="32153" spans="2:2">
      <c r="B32153" s="202"/>
    </row>
    <row r="32154" spans="2:2">
      <c r="B32154" s="202"/>
    </row>
    <row r="32155" spans="2:2">
      <c r="B32155" s="202"/>
    </row>
    <row r="32156" spans="2:2">
      <c r="B32156" s="202"/>
    </row>
    <row r="32157" spans="2:2">
      <c r="B32157" s="202"/>
    </row>
    <row r="32158" spans="2:2">
      <c r="B32158" s="202"/>
    </row>
    <row r="32159" spans="2:2">
      <c r="B32159" s="202"/>
    </row>
    <row r="32160" spans="2:2">
      <c r="B32160" s="202"/>
    </row>
    <row r="32161" spans="2:2">
      <c r="B32161" s="202"/>
    </row>
    <row r="32162" spans="2:2">
      <c r="B32162" s="202"/>
    </row>
    <row r="32163" spans="2:2">
      <c r="B32163" s="202"/>
    </row>
    <row r="32164" spans="2:2">
      <c r="B32164" s="202"/>
    </row>
    <row r="32165" spans="2:2">
      <c r="B32165" s="202"/>
    </row>
    <row r="32166" spans="2:2">
      <c r="B32166" s="202"/>
    </row>
    <row r="32167" spans="2:2">
      <c r="B32167" s="202"/>
    </row>
    <row r="32168" spans="2:2">
      <c r="B32168" s="202"/>
    </row>
    <row r="32169" spans="2:2">
      <c r="B32169" s="202"/>
    </row>
    <row r="32170" spans="2:2">
      <c r="B32170" s="202"/>
    </row>
    <row r="32171" spans="2:2">
      <c r="B32171" s="202"/>
    </row>
    <row r="32172" spans="2:2">
      <c r="B32172" s="202"/>
    </row>
    <row r="32173" spans="2:2">
      <c r="B32173" s="202"/>
    </row>
    <row r="32174" spans="2:2">
      <c r="B32174" s="202"/>
    </row>
    <row r="32175" spans="2:2">
      <c r="B32175" s="202"/>
    </row>
    <row r="32176" spans="2:2">
      <c r="B32176" s="202"/>
    </row>
    <row r="32177" spans="2:2">
      <c r="B32177" s="202"/>
    </row>
    <row r="32178" spans="2:2">
      <c r="B32178" s="202"/>
    </row>
    <row r="32179" spans="2:2">
      <c r="B32179" s="202"/>
    </row>
    <row r="32180" spans="2:2">
      <c r="B32180" s="202"/>
    </row>
    <row r="32181" spans="2:2">
      <c r="B32181" s="202"/>
    </row>
    <row r="32182" spans="2:2">
      <c r="B32182" s="202"/>
    </row>
    <row r="32183" spans="2:2">
      <c r="B32183" s="202"/>
    </row>
    <row r="32184" spans="2:2">
      <c r="B32184" s="202"/>
    </row>
    <row r="32185" spans="2:2">
      <c r="B32185" s="202"/>
    </row>
    <row r="32186" spans="2:2">
      <c r="B32186" s="202"/>
    </row>
    <row r="32187" spans="2:2">
      <c r="B32187" s="202"/>
    </row>
    <row r="32188" spans="2:2">
      <c r="B32188" s="202"/>
    </row>
    <row r="32189" spans="2:2">
      <c r="B32189" s="202"/>
    </row>
    <row r="32190" spans="2:2">
      <c r="B32190" s="202"/>
    </row>
    <row r="32191" spans="2:2">
      <c r="B32191" s="202"/>
    </row>
    <row r="32192" spans="2:2">
      <c r="B32192" s="202"/>
    </row>
    <row r="32193" spans="2:2">
      <c r="B32193" s="202"/>
    </row>
    <row r="32194" spans="2:2">
      <c r="B32194" s="202"/>
    </row>
    <row r="32195" spans="2:2">
      <c r="B32195" s="202"/>
    </row>
    <row r="32196" spans="2:2">
      <c r="B32196" s="202"/>
    </row>
    <row r="32197" spans="2:2">
      <c r="B32197" s="202"/>
    </row>
    <row r="32198" spans="2:2">
      <c r="B32198" s="202"/>
    </row>
    <row r="32199" spans="2:2">
      <c r="B32199" s="202"/>
    </row>
    <row r="32200" spans="2:2">
      <c r="B32200" s="202"/>
    </row>
    <row r="32201" spans="2:2">
      <c r="B32201" s="202"/>
    </row>
    <row r="32202" spans="2:2">
      <c r="B32202" s="202"/>
    </row>
    <row r="32203" spans="2:2">
      <c r="B32203" s="202"/>
    </row>
    <row r="32204" spans="2:2">
      <c r="B32204" s="202"/>
    </row>
    <row r="32205" spans="2:2">
      <c r="B32205" s="202"/>
    </row>
    <row r="32206" spans="2:2">
      <c r="B32206" s="202"/>
    </row>
    <row r="32207" spans="2:2">
      <c r="B32207" s="202"/>
    </row>
    <row r="32208" spans="2:2">
      <c r="B32208" s="202"/>
    </row>
    <row r="32209" spans="2:2">
      <c r="B32209" s="202"/>
    </row>
    <row r="32210" spans="2:2">
      <c r="B32210" s="202"/>
    </row>
    <row r="32211" spans="2:2">
      <c r="B32211" s="202"/>
    </row>
    <row r="32212" spans="2:2">
      <c r="B32212" s="202"/>
    </row>
    <row r="32213" spans="2:2">
      <c r="B32213" s="202"/>
    </row>
    <row r="32214" spans="2:2">
      <c r="B32214" s="202"/>
    </row>
    <row r="32215" spans="2:2">
      <c r="B32215" s="202"/>
    </row>
    <row r="32216" spans="2:2">
      <c r="B32216" s="202"/>
    </row>
    <row r="32217" spans="2:2">
      <c r="B32217" s="202"/>
    </row>
    <row r="32218" spans="2:2">
      <c r="B32218" s="202"/>
    </row>
    <row r="32219" spans="2:2">
      <c r="B32219" s="202"/>
    </row>
    <row r="32220" spans="2:2">
      <c r="B32220" s="202"/>
    </row>
    <row r="32221" spans="2:2">
      <c r="B32221" s="202"/>
    </row>
    <row r="32222" spans="2:2">
      <c r="B32222" s="202"/>
    </row>
    <row r="32223" spans="2:2">
      <c r="B32223" s="202"/>
    </row>
    <row r="32224" spans="2:2">
      <c r="B32224" s="202"/>
    </row>
    <row r="32225" spans="2:2">
      <c r="B32225" s="202"/>
    </row>
    <row r="32226" spans="2:2">
      <c r="B32226" s="202"/>
    </row>
    <row r="32227" spans="2:2">
      <c r="B32227" s="202"/>
    </row>
    <row r="32228" spans="2:2">
      <c r="B32228" s="202"/>
    </row>
    <row r="32229" spans="2:2">
      <c r="B32229" s="202"/>
    </row>
    <row r="32230" spans="2:2">
      <c r="B32230" s="202"/>
    </row>
    <row r="32231" spans="2:2">
      <c r="B32231" s="202"/>
    </row>
    <row r="32232" spans="2:2">
      <c r="B32232" s="202"/>
    </row>
    <row r="32233" spans="2:2">
      <c r="B32233" s="202"/>
    </row>
    <row r="32234" spans="2:2">
      <c r="B32234" s="202"/>
    </row>
    <row r="32235" spans="2:2">
      <c r="B32235" s="202"/>
    </row>
    <row r="32236" spans="2:2">
      <c r="B32236" s="202"/>
    </row>
    <row r="32237" spans="2:2">
      <c r="B32237" s="202"/>
    </row>
    <row r="32238" spans="2:2">
      <c r="B32238" s="202"/>
    </row>
    <row r="32239" spans="2:2">
      <c r="B32239" s="202"/>
    </row>
    <row r="32240" spans="2:2">
      <c r="B32240" s="202"/>
    </row>
    <row r="32241" spans="2:2">
      <c r="B32241" s="202"/>
    </row>
    <row r="32242" spans="2:2">
      <c r="B32242" s="202"/>
    </row>
    <row r="32243" spans="2:2">
      <c r="B32243" s="202"/>
    </row>
    <row r="32244" spans="2:2">
      <c r="B32244" s="202"/>
    </row>
    <row r="32245" spans="2:2">
      <c r="B32245" s="202"/>
    </row>
    <row r="32246" spans="2:2">
      <c r="B32246" s="202"/>
    </row>
    <row r="32247" spans="2:2">
      <c r="B32247" s="202"/>
    </row>
    <row r="32248" spans="2:2">
      <c r="B32248" s="202"/>
    </row>
    <row r="32249" spans="2:2">
      <c r="B32249" s="202"/>
    </row>
    <row r="32250" spans="2:2">
      <c r="B32250" s="202"/>
    </row>
    <row r="32251" spans="2:2">
      <c r="B32251" s="202"/>
    </row>
    <row r="32252" spans="2:2">
      <c r="B32252" s="202"/>
    </row>
    <row r="32253" spans="2:2">
      <c r="B32253" s="202"/>
    </row>
    <row r="32254" spans="2:2">
      <c r="B32254" s="202"/>
    </row>
    <row r="32255" spans="2:2">
      <c r="B32255" s="202"/>
    </row>
    <row r="32256" spans="2:2">
      <c r="B32256" s="202"/>
    </row>
    <row r="32257" spans="2:2">
      <c r="B32257" s="202"/>
    </row>
    <row r="32258" spans="2:2">
      <c r="B32258" s="202"/>
    </row>
    <row r="32259" spans="2:2">
      <c r="B32259" s="202"/>
    </row>
    <row r="32260" spans="2:2">
      <c r="B32260" s="202"/>
    </row>
    <row r="32261" spans="2:2">
      <c r="B32261" s="202"/>
    </row>
    <row r="32262" spans="2:2">
      <c r="B32262" s="202"/>
    </row>
    <row r="32263" spans="2:2">
      <c r="B32263" s="202"/>
    </row>
    <row r="32264" spans="2:2">
      <c r="B32264" s="202"/>
    </row>
    <row r="32265" spans="2:2">
      <c r="B32265" s="202"/>
    </row>
    <row r="32266" spans="2:2">
      <c r="B32266" s="202"/>
    </row>
    <row r="32267" spans="2:2">
      <c r="B32267" s="202"/>
    </row>
    <row r="32268" spans="2:2">
      <c r="B32268" s="202"/>
    </row>
    <row r="32269" spans="2:2">
      <c r="B32269" s="202"/>
    </row>
    <row r="32270" spans="2:2">
      <c r="B32270" s="202"/>
    </row>
    <row r="32271" spans="2:2">
      <c r="B32271" s="202"/>
    </row>
    <row r="32272" spans="2:2">
      <c r="B32272" s="202"/>
    </row>
    <row r="32273" spans="2:2">
      <c r="B32273" s="202"/>
    </row>
    <row r="32274" spans="2:2">
      <c r="B32274" s="202"/>
    </row>
    <row r="32275" spans="2:2">
      <c r="B32275" s="202"/>
    </row>
    <row r="32276" spans="2:2">
      <c r="B32276" s="202"/>
    </row>
    <row r="32277" spans="2:2">
      <c r="B32277" s="202"/>
    </row>
    <row r="32278" spans="2:2">
      <c r="B32278" s="202"/>
    </row>
    <row r="32279" spans="2:2">
      <c r="B32279" s="202"/>
    </row>
    <row r="32280" spans="2:2">
      <c r="B32280" s="202"/>
    </row>
    <row r="32281" spans="2:2">
      <c r="B32281" s="202"/>
    </row>
    <row r="32282" spans="2:2">
      <c r="B32282" s="202"/>
    </row>
    <row r="32283" spans="2:2">
      <c r="B32283" s="202"/>
    </row>
    <row r="32284" spans="2:2">
      <c r="B32284" s="202"/>
    </row>
    <row r="32285" spans="2:2">
      <c r="B32285" s="202"/>
    </row>
    <row r="32286" spans="2:2">
      <c r="B32286" s="202"/>
    </row>
    <row r="32287" spans="2:2">
      <c r="B32287" s="202"/>
    </row>
    <row r="32288" spans="2:2">
      <c r="B32288" s="202"/>
    </row>
    <row r="32289" spans="2:2">
      <c r="B32289" s="202"/>
    </row>
    <row r="32290" spans="2:2">
      <c r="B32290" s="202"/>
    </row>
    <row r="32291" spans="2:2">
      <c r="B32291" s="202"/>
    </row>
    <row r="32292" spans="2:2">
      <c r="B32292" s="202"/>
    </row>
    <row r="32293" spans="2:2">
      <c r="B32293" s="202"/>
    </row>
    <row r="32294" spans="2:2">
      <c r="B32294" s="202"/>
    </row>
    <row r="32295" spans="2:2">
      <c r="B32295" s="202"/>
    </row>
    <row r="32296" spans="2:2">
      <c r="B32296" s="202"/>
    </row>
    <row r="32297" spans="2:2">
      <c r="B32297" s="202"/>
    </row>
    <row r="32298" spans="2:2">
      <c r="B32298" s="202"/>
    </row>
    <row r="32299" spans="2:2">
      <c r="B32299" s="202"/>
    </row>
    <row r="32300" spans="2:2">
      <c r="B32300" s="202"/>
    </row>
    <row r="32301" spans="2:2">
      <c r="B32301" s="202"/>
    </row>
    <row r="32302" spans="2:2">
      <c r="B32302" s="202"/>
    </row>
    <row r="32303" spans="2:2">
      <c r="B32303" s="202"/>
    </row>
    <row r="32304" spans="2:2">
      <c r="B32304" s="202"/>
    </row>
    <row r="32305" spans="2:2">
      <c r="B32305" s="202"/>
    </row>
    <row r="32306" spans="2:2">
      <c r="B32306" s="202"/>
    </row>
    <row r="32307" spans="2:2">
      <c r="B32307" s="202"/>
    </row>
    <row r="32308" spans="2:2">
      <c r="B32308" s="202"/>
    </row>
    <row r="32309" spans="2:2">
      <c r="B32309" s="202"/>
    </row>
    <row r="32310" spans="2:2">
      <c r="B32310" s="202"/>
    </row>
    <row r="32311" spans="2:2">
      <c r="B32311" s="202"/>
    </row>
    <row r="32312" spans="2:2">
      <c r="B32312" s="202"/>
    </row>
    <row r="32313" spans="2:2">
      <c r="B32313" s="202"/>
    </row>
    <row r="32314" spans="2:2">
      <c r="B32314" s="202"/>
    </row>
    <row r="32315" spans="2:2">
      <c r="B32315" s="202"/>
    </row>
    <row r="32316" spans="2:2">
      <c r="B32316" s="202"/>
    </row>
    <row r="32317" spans="2:2">
      <c r="B32317" s="202"/>
    </row>
    <row r="32318" spans="2:2">
      <c r="B32318" s="202"/>
    </row>
    <row r="32319" spans="2:2">
      <c r="B32319" s="202"/>
    </row>
    <row r="32320" spans="2:2">
      <c r="B32320" s="202"/>
    </row>
    <row r="32321" spans="2:2">
      <c r="B32321" s="202"/>
    </row>
    <row r="32322" spans="2:2">
      <c r="B32322" s="202"/>
    </row>
    <row r="32323" spans="2:2">
      <c r="B32323" s="202"/>
    </row>
    <row r="32324" spans="2:2">
      <c r="B32324" s="202"/>
    </row>
    <row r="32325" spans="2:2">
      <c r="B32325" s="202"/>
    </row>
    <row r="32326" spans="2:2">
      <c r="B32326" s="202"/>
    </row>
    <row r="32327" spans="2:2">
      <c r="B32327" s="202"/>
    </row>
    <row r="32328" spans="2:2">
      <c r="B32328" s="202"/>
    </row>
    <row r="32329" spans="2:2">
      <c r="B32329" s="202"/>
    </row>
    <row r="32330" spans="2:2">
      <c r="B32330" s="202"/>
    </row>
    <row r="32331" spans="2:2">
      <c r="B32331" s="202"/>
    </row>
    <row r="32332" spans="2:2">
      <c r="B32332" s="202"/>
    </row>
    <row r="32333" spans="2:2">
      <c r="B32333" s="202"/>
    </row>
    <row r="32334" spans="2:2">
      <c r="B32334" s="202"/>
    </row>
    <row r="32335" spans="2:2">
      <c r="B32335" s="202"/>
    </row>
    <row r="32336" spans="2:2">
      <c r="B32336" s="202"/>
    </row>
    <row r="32337" spans="2:2">
      <c r="B32337" s="202"/>
    </row>
    <row r="32338" spans="2:2">
      <c r="B32338" s="202"/>
    </row>
    <row r="32339" spans="2:2">
      <c r="B32339" s="202"/>
    </row>
    <row r="32340" spans="2:2">
      <c r="B32340" s="202"/>
    </row>
    <row r="32341" spans="2:2">
      <c r="B32341" s="202"/>
    </row>
    <row r="32342" spans="2:2">
      <c r="B32342" s="202"/>
    </row>
    <row r="32343" spans="2:2">
      <c r="B32343" s="202"/>
    </row>
    <row r="32344" spans="2:2">
      <c r="B32344" s="202"/>
    </row>
    <row r="32345" spans="2:2">
      <c r="B32345" s="202"/>
    </row>
    <row r="32346" spans="2:2">
      <c r="B32346" s="202"/>
    </row>
    <row r="32347" spans="2:2">
      <c r="B32347" s="202"/>
    </row>
    <row r="32348" spans="2:2">
      <c r="B32348" s="202"/>
    </row>
    <row r="32349" spans="2:2">
      <c r="B32349" s="202"/>
    </row>
    <row r="32350" spans="2:2">
      <c r="B32350" s="202"/>
    </row>
    <row r="32351" spans="2:2">
      <c r="B32351" s="202"/>
    </row>
    <row r="32352" spans="2:2">
      <c r="B32352" s="202"/>
    </row>
    <row r="32353" spans="2:2">
      <c r="B32353" s="202"/>
    </row>
    <row r="32354" spans="2:2">
      <c r="B32354" s="202"/>
    </row>
    <row r="32355" spans="2:2">
      <c r="B32355" s="202"/>
    </row>
    <row r="32356" spans="2:2">
      <c r="B32356" s="202"/>
    </row>
    <row r="32357" spans="2:2">
      <c r="B32357" s="202"/>
    </row>
    <row r="32358" spans="2:2">
      <c r="B32358" s="202"/>
    </row>
    <row r="32359" spans="2:2">
      <c r="B32359" s="202"/>
    </row>
    <row r="32360" spans="2:2">
      <c r="B32360" s="202"/>
    </row>
    <row r="32361" spans="2:2">
      <c r="B32361" s="202"/>
    </row>
    <row r="32362" spans="2:2">
      <c r="B32362" s="202"/>
    </row>
    <row r="32363" spans="2:2">
      <c r="B32363" s="202"/>
    </row>
    <row r="32364" spans="2:2">
      <c r="B32364" s="202"/>
    </row>
    <row r="32365" spans="2:2">
      <c r="B32365" s="202"/>
    </row>
    <row r="32366" spans="2:2">
      <c r="B32366" s="202"/>
    </row>
    <row r="32367" spans="2:2">
      <c r="B32367" s="202"/>
    </row>
    <row r="32368" spans="2:2">
      <c r="B32368" s="202"/>
    </row>
    <row r="32369" spans="2:2">
      <c r="B32369" s="202"/>
    </row>
    <row r="32370" spans="2:2">
      <c r="B32370" s="202"/>
    </row>
    <row r="32371" spans="2:2">
      <c r="B32371" s="202"/>
    </row>
    <row r="32372" spans="2:2">
      <c r="B32372" s="202"/>
    </row>
    <row r="32373" spans="2:2">
      <c r="B32373" s="202"/>
    </row>
    <row r="32374" spans="2:2">
      <c r="B32374" s="202"/>
    </row>
    <row r="32375" spans="2:2">
      <c r="B32375" s="202"/>
    </row>
    <row r="32376" spans="2:2">
      <c r="B32376" s="202"/>
    </row>
    <row r="32377" spans="2:2">
      <c r="B32377" s="202"/>
    </row>
    <row r="32378" spans="2:2">
      <c r="B32378" s="202"/>
    </row>
    <row r="32379" spans="2:2">
      <c r="B32379" s="202"/>
    </row>
    <row r="32380" spans="2:2">
      <c r="B32380" s="202"/>
    </row>
    <row r="32381" spans="2:2">
      <c r="B32381" s="202"/>
    </row>
    <row r="32382" spans="2:2">
      <c r="B32382" s="202"/>
    </row>
    <row r="32383" spans="2:2">
      <c r="B32383" s="202"/>
    </row>
    <row r="32384" spans="2:2">
      <c r="B32384" s="202"/>
    </row>
    <row r="32385" spans="2:2">
      <c r="B32385" s="202"/>
    </row>
    <row r="32386" spans="2:2">
      <c r="B32386" s="202"/>
    </row>
    <row r="32387" spans="2:2">
      <c r="B32387" s="202"/>
    </row>
    <row r="32388" spans="2:2">
      <c r="B32388" s="202"/>
    </row>
    <row r="32389" spans="2:2">
      <c r="B32389" s="202"/>
    </row>
    <row r="32390" spans="2:2">
      <c r="B32390" s="202"/>
    </row>
    <row r="32391" spans="2:2">
      <c r="B32391" s="202"/>
    </row>
    <row r="32392" spans="2:2">
      <c r="B32392" s="202"/>
    </row>
    <row r="32393" spans="2:2">
      <c r="B32393" s="202"/>
    </row>
    <row r="32394" spans="2:2">
      <c r="B32394" s="202"/>
    </row>
    <row r="32395" spans="2:2">
      <c r="B32395" s="202"/>
    </row>
    <row r="32396" spans="2:2">
      <c r="B32396" s="202"/>
    </row>
    <row r="32397" spans="2:2">
      <c r="B32397" s="202"/>
    </row>
    <row r="32398" spans="2:2">
      <c r="B32398" s="202"/>
    </row>
    <row r="32399" spans="2:2">
      <c r="B32399" s="202"/>
    </row>
    <row r="32400" spans="2:2">
      <c r="B32400" s="202"/>
    </row>
    <row r="32401" spans="2:2">
      <c r="B32401" s="202"/>
    </row>
    <row r="32402" spans="2:2">
      <c r="B32402" s="202"/>
    </row>
    <row r="32403" spans="2:2">
      <c r="B32403" s="202"/>
    </row>
    <row r="32404" spans="2:2">
      <c r="B32404" s="202"/>
    </row>
    <row r="32405" spans="2:2">
      <c r="B32405" s="202"/>
    </row>
    <row r="32406" spans="2:2">
      <c r="B32406" s="202"/>
    </row>
    <row r="32407" spans="2:2">
      <c r="B32407" s="202"/>
    </row>
    <row r="32408" spans="2:2">
      <c r="B32408" s="202"/>
    </row>
    <row r="32409" spans="2:2">
      <c r="B32409" s="202"/>
    </row>
    <row r="32410" spans="2:2">
      <c r="B32410" s="202"/>
    </row>
    <row r="32411" spans="2:2">
      <c r="B32411" s="202"/>
    </row>
    <row r="32412" spans="2:2">
      <c r="B32412" s="202"/>
    </row>
    <row r="32413" spans="2:2">
      <c r="B32413" s="202"/>
    </row>
    <row r="32414" spans="2:2">
      <c r="B32414" s="202"/>
    </row>
    <row r="32415" spans="2:2">
      <c r="B32415" s="202"/>
    </row>
    <row r="32416" spans="2:2">
      <c r="B32416" s="202"/>
    </row>
    <row r="32417" spans="2:2">
      <c r="B32417" s="202"/>
    </row>
    <row r="32418" spans="2:2">
      <c r="B32418" s="202"/>
    </row>
    <row r="32419" spans="2:2">
      <c r="B32419" s="202"/>
    </row>
    <row r="32420" spans="2:2">
      <c r="B32420" s="202"/>
    </row>
    <row r="32421" spans="2:2">
      <c r="B32421" s="202"/>
    </row>
    <row r="32422" spans="2:2">
      <c r="B32422" s="202"/>
    </row>
    <row r="32423" spans="2:2">
      <c r="B32423" s="202"/>
    </row>
    <row r="32424" spans="2:2">
      <c r="B32424" s="202"/>
    </row>
    <row r="32425" spans="2:2">
      <c r="B32425" s="202"/>
    </row>
    <row r="32426" spans="2:2">
      <c r="B32426" s="202"/>
    </row>
    <row r="32427" spans="2:2">
      <c r="B32427" s="202"/>
    </row>
    <row r="32428" spans="2:2">
      <c r="B32428" s="202"/>
    </row>
    <row r="32429" spans="2:2">
      <c r="B32429" s="202"/>
    </row>
    <row r="32430" spans="2:2">
      <c r="B32430" s="202"/>
    </row>
    <row r="32431" spans="2:2">
      <c r="B32431" s="202"/>
    </row>
    <row r="32432" spans="2:2">
      <c r="B32432" s="202"/>
    </row>
    <row r="32433" spans="2:2">
      <c r="B32433" s="202"/>
    </row>
    <row r="32434" spans="2:2">
      <c r="B32434" s="202"/>
    </row>
    <row r="32435" spans="2:2">
      <c r="B32435" s="202"/>
    </row>
    <row r="32436" spans="2:2">
      <c r="B32436" s="202"/>
    </row>
    <row r="32437" spans="2:2">
      <c r="B32437" s="202"/>
    </row>
    <row r="32438" spans="2:2">
      <c r="B32438" s="202"/>
    </row>
    <row r="32439" spans="2:2">
      <c r="B32439" s="202"/>
    </row>
    <row r="32440" spans="2:2">
      <c r="B32440" s="202"/>
    </row>
    <row r="32441" spans="2:2">
      <c r="B32441" s="202"/>
    </row>
    <row r="32442" spans="2:2">
      <c r="B32442" s="202"/>
    </row>
    <row r="32443" spans="2:2">
      <c r="B32443" s="202"/>
    </row>
    <row r="32444" spans="2:2">
      <c r="B32444" s="202"/>
    </row>
    <row r="32445" spans="2:2">
      <c r="B32445" s="202"/>
    </row>
    <row r="32446" spans="2:2">
      <c r="B32446" s="202"/>
    </row>
    <row r="32447" spans="2:2">
      <c r="B32447" s="202"/>
    </row>
    <row r="32448" spans="2:2">
      <c r="B32448" s="202"/>
    </row>
    <row r="32449" spans="2:2">
      <c r="B32449" s="202"/>
    </row>
    <row r="32450" spans="2:2">
      <c r="B32450" s="202"/>
    </row>
    <row r="32451" spans="2:2">
      <c r="B32451" s="202"/>
    </row>
    <row r="32452" spans="2:2">
      <c r="B32452" s="202"/>
    </row>
    <row r="32453" spans="2:2">
      <c r="B32453" s="202"/>
    </row>
    <row r="32454" spans="2:2">
      <c r="B32454" s="202"/>
    </row>
    <row r="32455" spans="2:2">
      <c r="B32455" s="202"/>
    </row>
    <row r="32456" spans="2:2">
      <c r="B32456" s="202"/>
    </row>
    <row r="32457" spans="2:2">
      <c r="B32457" s="202"/>
    </row>
    <row r="32458" spans="2:2">
      <c r="B32458" s="202"/>
    </row>
    <row r="32459" spans="2:2">
      <c r="B32459" s="202"/>
    </row>
    <row r="32460" spans="2:2">
      <c r="B32460" s="202"/>
    </row>
    <row r="32461" spans="2:2">
      <c r="B32461" s="202"/>
    </row>
    <row r="32462" spans="2:2">
      <c r="B32462" s="202"/>
    </row>
    <row r="32463" spans="2:2">
      <c r="B32463" s="202"/>
    </row>
    <row r="32464" spans="2:2">
      <c r="B32464" s="202"/>
    </row>
    <row r="32465" spans="2:2">
      <c r="B32465" s="202"/>
    </row>
    <row r="32466" spans="2:2">
      <c r="B32466" s="202"/>
    </row>
    <row r="32467" spans="2:2">
      <c r="B32467" s="202"/>
    </row>
    <row r="32468" spans="2:2">
      <c r="B32468" s="202"/>
    </row>
    <row r="32469" spans="2:2">
      <c r="B32469" s="202"/>
    </row>
    <row r="32470" spans="2:2">
      <c r="B32470" s="202"/>
    </row>
    <row r="32471" spans="2:2">
      <c r="B32471" s="202"/>
    </row>
    <row r="32472" spans="2:2">
      <c r="B32472" s="202"/>
    </row>
    <row r="32473" spans="2:2">
      <c r="B32473" s="202"/>
    </row>
    <row r="32474" spans="2:2">
      <c r="B32474" s="202"/>
    </row>
    <row r="32475" spans="2:2">
      <c r="B32475" s="202"/>
    </row>
    <row r="32476" spans="2:2">
      <c r="B32476" s="202"/>
    </row>
    <row r="32477" spans="2:2">
      <c r="B32477" s="202"/>
    </row>
    <row r="32478" spans="2:2">
      <c r="B32478" s="202"/>
    </row>
    <row r="32479" spans="2:2">
      <c r="B32479" s="202"/>
    </row>
    <row r="32480" spans="2:2">
      <c r="B32480" s="202"/>
    </row>
    <row r="32481" spans="2:2">
      <c r="B32481" s="202"/>
    </row>
    <row r="32482" spans="2:2">
      <c r="B32482" s="202"/>
    </row>
    <row r="32483" spans="2:2">
      <c r="B32483" s="202"/>
    </row>
    <row r="32484" spans="2:2">
      <c r="B32484" s="202"/>
    </row>
    <row r="32485" spans="2:2">
      <c r="B32485" s="202"/>
    </row>
    <row r="32486" spans="2:2">
      <c r="B32486" s="202"/>
    </row>
    <row r="32487" spans="2:2">
      <c r="B32487" s="202"/>
    </row>
    <row r="32488" spans="2:2">
      <c r="B32488" s="202"/>
    </row>
    <row r="32489" spans="2:2">
      <c r="B32489" s="202"/>
    </row>
    <row r="32490" spans="2:2">
      <c r="B32490" s="202"/>
    </row>
    <row r="32491" spans="2:2">
      <c r="B32491" s="202"/>
    </row>
    <row r="32492" spans="2:2">
      <c r="B32492" s="202"/>
    </row>
    <row r="32493" spans="2:2">
      <c r="B32493" s="202"/>
    </row>
    <row r="32494" spans="2:2">
      <c r="B32494" s="202"/>
    </row>
    <row r="32495" spans="2:2">
      <c r="B32495" s="202"/>
    </row>
    <row r="32496" spans="2:2">
      <c r="B32496" s="202"/>
    </row>
    <row r="32497" spans="2:2">
      <c r="B32497" s="202"/>
    </row>
    <row r="32498" spans="2:2">
      <c r="B32498" s="202"/>
    </row>
    <row r="32499" spans="2:2">
      <c r="B32499" s="202"/>
    </row>
    <row r="32500" spans="2:2">
      <c r="B32500" s="202"/>
    </row>
    <row r="32501" spans="2:2">
      <c r="B32501" s="202"/>
    </row>
    <row r="32502" spans="2:2">
      <c r="B32502" s="202"/>
    </row>
    <row r="32503" spans="2:2">
      <c r="B32503" s="202"/>
    </row>
    <row r="32504" spans="2:2">
      <c r="B32504" s="202"/>
    </row>
    <row r="32505" spans="2:2">
      <c r="B32505" s="202"/>
    </row>
    <row r="32506" spans="2:2">
      <c r="B32506" s="202"/>
    </row>
    <row r="32507" spans="2:2">
      <c r="B32507" s="202"/>
    </row>
    <row r="32508" spans="2:2">
      <c r="B32508" s="202"/>
    </row>
    <row r="32509" spans="2:2">
      <c r="B32509" s="202"/>
    </row>
    <row r="32510" spans="2:2">
      <c r="B32510" s="202"/>
    </row>
    <row r="32511" spans="2:2">
      <c r="B32511" s="202"/>
    </row>
    <row r="32512" spans="2:2">
      <c r="B32512" s="202"/>
    </row>
    <row r="32513" spans="2:2">
      <c r="B32513" s="202"/>
    </row>
    <row r="32514" spans="2:2">
      <c r="B32514" s="202"/>
    </row>
    <row r="32515" spans="2:2">
      <c r="B32515" s="202"/>
    </row>
    <row r="32516" spans="2:2">
      <c r="B32516" s="202"/>
    </row>
    <row r="32517" spans="2:2">
      <c r="B32517" s="202"/>
    </row>
    <row r="32518" spans="2:2">
      <c r="B32518" s="202"/>
    </row>
    <row r="32519" spans="2:2">
      <c r="B32519" s="202"/>
    </row>
    <row r="32520" spans="2:2">
      <c r="B32520" s="202"/>
    </row>
    <row r="32521" spans="2:2">
      <c r="B32521" s="202"/>
    </row>
    <row r="32522" spans="2:2">
      <c r="B32522" s="202"/>
    </row>
    <row r="32523" spans="2:2">
      <c r="B32523" s="202"/>
    </row>
    <row r="32524" spans="2:2">
      <c r="B32524" s="202"/>
    </row>
    <row r="32525" spans="2:2">
      <c r="B32525" s="202"/>
    </row>
    <row r="32526" spans="2:2">
      <c r="B32526" s="202"/>
    </row>
    <row r="32527" spans="2:2">
      <c r="B32527" s="202"/>
    </row>
    <row r="32528" spans="2:2">
      <c r="B32528" s="202"/>
    </row>
    <row r="32529" spans="2:2">
      <c r="B32529" s="202"/>
    </row>
    <row r="32530" spans="2:2">
      <c r="B32530" s="202"/>
    </row>
    <row r="32531" spans="2:2">
      <c r="B32531" s="202"/>
    </row>
    <row r="32532" spans="2:2">
      <c r="B32532" s="202"/>
    </row>
    <row r="32533" spans="2:2">
      <c r="B32533" s="202"/>
    </row>
    <row r="32534" spans="2:2">
      <c r="B32534" s="202"/>
    </row>
    <row r="32535" spans="2:2">
      <c r="B32535" s="202"/>
    </row>
    <row r="32536" spans="2:2">
      <c r="B32536" s="202"/>
    </row>
    <row r="32537" spans="2:2">
      <c r="B32537" s="202"/>
    </row>
    <row r="32538" spans="2:2">
      <c r="B32538" s="202"/>
    </row>
    <row r="32539" spans="2:2">
      <c r="B32539" s="202"/>
    </row>
    <row r="32540" spans="2:2">
      <c r="B32540" s="202"/>
    </row>
    <row r="32541" spans="2:2">
      <c r="B32541" s="202"/>
    </row>
    <row r="32542" spans="2:2">
      <c r="B32542" s="202"/>
    </row>
    <row r="32543" spans="2:2">
      <c r="B32543" s="202"/>
    </row>
    <row r="32544" spans="2:2">
      <c r="B32544" s="202"/>
    </row>
    <row r="32545" spans="2:2">
      <c r="B32545" s="202"/>
    </row>
    <row r="32546" spans="2:2">
      <c r="B32546" s="202"/>
    </row>
    <row r="32547" spans="2:2">
      <c r="B32547" s="202"/>
    </row>
    <row r="32548" spans="2:2">
      <c r="B32548" s="202"/>
    </row>
    <row r="32549" spans="2:2">
      <c r="B32549" s="202"/>
    </row>
    <row r="32550" spans="2:2">
      <c r="B32550" s="202"/>
    </row>
    <row r="32551" spans="2:2">
      <c r="B32551" s="202"/>
    </row>
    <row r="32552" spans="2:2">
      <c r="B32552" s="202"/>
    </row>
    <row r="32553" spans="2:2">
      <c r="B32553" s="202"/>
    </row>
    <row r="32554" spans="2:2">
      <c r="B32554" s="202"/>
    </row>
    <row r="32555" spans="2:2">
      <c r="B32555" s="202"/>
    </row>
    <row r="32556" spans="2:2">
      <c r="B32556" s="202"/>
    </row>
    <row r="32557" spans="2:2">
      <c r="B32557" s="202"/>
    </row>
    <row r="32558" spans="2:2">
      <c r="B32558" s="202"/>
    </row>
    <row r="32559" spans="2:2">
      <c r="B32559" s="202"/>
    </row>
    <row r="32560" spans="2:2">
      <c r="B32560" s="202"/>
    </row>
    <row r="32561" spans="2:2">
      <c r="B32561" s="202"/>
    </row>
    <row r="32562" spans="2:2">
      <c r="B32562" s="202"/>
    </row>
    <row r="32563" spans="2:2">
      <c r="B32563" s="202"/>
    </row>
    <row r="32564" spans="2:2">
      <c r="B32564" s="202"/>
    </row>
    <row r="32565" spans="2:2">
      <c r="B32565" s="202"/>
    </row>
    <row r="32566" spans="2:2">
      <c r="B32566" s="202"/>
    </row>
    <row r="32567" spans="2:2">
      <c r="B32567" s="202"/>
    </row>
    <row r="32568" spans="2:2">
      <c r="B32568" s="202"/>
    </row>
    <row r="32569" spans="2:2">
      <c r="B32569" s="202"/>
    </row>
    <row r="32570" spans="2:2">
      <c r="B32570" s="202"/>
    </row>
    <row r="32571" spans="2:2">
      <c r="B32571" s="202"/>
    </row>
    <row r="32572" spans="2:2">
      <c r="B32572" s="202"/>
    </row>
    <row r="32573" spans="2:2">
      <c r="B32573" s="202"/>
    </row>
    <row r="32574" spans="2:2">
      <c r="B32574" s="202"/>
    </row>
    <row r="32575" spans="2:2">
      <c r="B32575" s="202"/>
    </row>
    <row r="32576" spans="2:2">
      <c r="B32576" s="202"/>
    </row>
    <row r="32577" spans="2:2">
      <c r="B32577" s="202"/>
    </row>
    <row r="32578" spans="2:2">
      <c r="B32578" s="202"/>
    </row>
    <row r="32579" spans="2:2">
      <c r="B32579" s="202"/>
    </row>
    <row r="32580" spans="2:2">
      <c r="B32580" s="202"/>
    </row>
    <row r="32581" spans="2:2">
      <c r="B32581" s="202"/>
    </row>
    <row r="32582" spans="2:2">
      <c r="B32582" s="202"/>
    </row>
    <row r="32583" spans="2:2">
      <c r="B32583" s="202"/>
    </row>
    <row r="32584" spans="2:2">
      <c r="B32584" s="202"/>
    </row>
    <row r="32585" spans="2:2">
      <c r="B32585" s="202"/>
    </row>
    <row r="32586" spans="2:2">
      <c r="B32586" s="202"/>
    </row>
    <row r="32587" spans="2:2">
      <c r="B32587" s="202"/>
    </row>
    <row r="32588" spans="2:2">
      <c r="B32588" s="202"/>
    </row>
    <row r="32589" spans="2:2">
      <c r="B32589" s="202"/>
    </row>
    <row r="32590" spans="2:2">
      <c r="B32590" s="202"/>
    </row>
    <row r="32591" spans="2:2">
      <c r="B32591" s="202"/>
    </row>
    <row r="32592" spans="2:2">
      <c r="B32592" s="202"/>
    </row>
    <row r="32593" spans="2:2">
      <c r="B32593" s="202"/>
    </row>
    <row r="32594" spans="2:2">
      <c r="B32594" s="202"/>
    </row>
    <row r="32595" spans="2:2">
      <c r="B32595" s="202"/>
    </row>
    <row r="32596" spans="2:2">
      <c r="B32596" s="202"/>
    </row>
    <row r="32597" spans="2:2">
      <c r="B32597" s="202"/>
    </row>
    <row r="32598" spans="2:2">
      <c r="B32598" s="202"/>
    </row>
    <row r="32599" spans="2:2">
      <c r="B32599" s="202"/>
    </row>
    <row r="32600" spans="2:2">
      <c r="B32600" s="202"/>
    </row>
    <row r="32601" spans="2:2">
      <c r="B32601" s="202"/>
    </row>
    <row r="32602" spans="2:2">
      <c r="B32602" s="202"/>
    </row>
    <row r="32603" spans="2:2">
      <c r="B32603" s="202"/>
    </row>
    <row r="32604" spans="2:2">
      <c r="B32604" s="202"/>
    </row>
    <row r="32605" spans="2:2">
      <c r="B32605" s="202"/>
    </row>
    <row r="32606" spans="2:2">
      <c r="B32606" s="202"/>
    </row>
    <row r="32607" spans="2:2">
      <c r="B32607" s="202"/>
    </row>
    <row r="32608" spans="2:2">
      <c r="B32608" s="202"/>
    </row>
    <row r="32609" spans="2:2">
      <c r="B32609" s="202"/>
    </row>
    <row r="32610" spans="2:2">
      <c r="B32610" s="202"/>
    </row>
    <row r="32611" spans="2:2">
      <c r="B32611" s="202"/>
    </row>
    <row r="32612" spans="2:2">
      <c r="B32612" s="202"/>
    </row>
    <row r="32613" spans="2:2">
      <c r="B32613" s="202"/>
    </row>
    <row r="32614" spans="2:2">
      <c r="B32614" s="202"/>
    </row>
    <row r="32615" spans="2:2">
      <c r="B32615" s="202"/>
    </row>
    <row r="32616" spans="2:2">
      <c r="B32616" s="202"/>
    </row>
    <row r="32617" spans="2:2">
      <c r="B32617" s="202"/>
    </row>
    <row r="32618" spans="2:2">
      <c r="B32618" s="202"/>
    </row>
    <row r="32619" spans="2:2">
      <c r="B32619" s="202"/>
    </row>
    <row r="32620" spans="2:2">
      <c r="B32620" s="202"/>
    </row>
    <row r="32621" spans="2:2">
      <c r="B32621" s="202"/>
    </row>
    <row r="32622" spans="2:2">
      <c r="B32622" s="202"/>
    </row>
    <row r="32623" spans="2:2">
      <c r="B32623" s="202"/>
    </row>
    <row r="32624" spans="2:2">
      <c r="B32624" s="202"/>
    </row>
    <row r="32625" spans="2:2">
      <c r="B32625" s="202"/>
    </row>
    <row r="32626" spans="2:2">
      <c r="B32626" s="202"/>
    </row>
    <row r="32627" spans="2:2">
      <c r="B32627" s="202"/>
    </row>
    <row r="32628" spans="2:2">
      <c r="B32628" s="202"/>
    </row>
    <row r="32629" spans="2:2">
      <c r="B32629" s="202"/>
    </row>
    <row r="32630" spans="2:2">
      <c r="B32630" s="202"/>
    </row>
    <row r="32631" spans="2:2">
      <c r="B32631" s="202"/>
    </row>
    <row r="32632" spans="2:2">
      <c r="B32632" s="202"/>
    </row>
    <row r="32633" spans="2:2">
      <c r="B32633" s="202"/>
    </row>
    <row r="32634" spans="2:2">
      <c r="B32634" s="202"/>
    </row>
    <row r="32635" spans="2:2">
      <c r="B32635" s="202"/>
    </row>
    <row r="32636" spans="2:2">
      <c r="B32636" s="202"/>
    </row>
    <row r="32637" spans="2:2">
      <c r="B32637" s="202"/>
    </row>
    <row r="32638" spans="2:2">
      <c r="B32638" s="202"/>
    </row>
    <row r="32639" spans="2:2">
      <c r="B32639" s="202"/>
    </row>
    <row r="32640" spans="2:2">
      <c r="B32640" s="202"/>
    </row>
    <row r="32641" spans="2:2">
      <c r="B32641" s="202"/>
    </row>
    <row r="32642" spans="2:2">
      <c r="B32642" s="202"/>
    </row>
    <row r="32643" spans="2:2">
      <c r="B32643" s="202"/>
    </row>
    <row r="32644" spans="2:2">
      <c r="B32644" s="202"/>
    </row>
    <row r="32645" spans="2:2">
      <c r="B32645" s="202"/>
    </row>
    <row r="32646" spans="2:2">
      <c r="B32646" s="202"/>
    </row>
    <row r="32647" spans="2:2">
      <c r="B32647" s="202"/>
    </row>
    <row r="32648" spans="2:2">
      <c r="B32648" s="202"/>
    </row>
    <row r="32649" spans="2:2">
      <c r="B32649" s="202"/>
    </row>
    <row r="32650" spans="2:2">
      <c r="B32650" s="202"/>
    </row>
    <row r="32651" spans="2:2">
      <c r="B32651" s="202"/>
    </row>
    <row r="32652" spans="2:2">
      <c r="B32652" s="202"/>
    </row>
    <row r="32653" spans="2:2">
      <c r="B32653" s="202"/>
    </row>
    <row r="32654" spans="2:2">
      <c r="B32654" s="202"/>
    </row>
    <row r="32655" spans="2:2">
      <c r="B32655" s="202"/>
    </row>
    <row r="32656" spans="2:2">
      <c r="B32656" s="202"/>
    </row>
    <row r="32657" spans="2:2">
      <c r="B32657" s="202"/>
    </row>
    <row r="32658" spans="2:2">
      <c r="B32658" s="202"/>
    </row>
    <row r="32659" spans="2:2">
      <c r="B32659" s="202"/>
    </row>
    <row r="32660" spans="2:2">
      <c r="B32660" s="202"/>
    </row>
    <row r="32661" spans="2:2">
      <c r="B32661" s="202"/>
    </row>
    <row r="32662" spans="2:2">
      <c r="B32662" s="202"/>
    </row>
    <row r="32663" spans="2:2">
      <c r="B32663" s="202"/>
    </row>
    <row r="32664" spans="2:2">
      <c r="B32664" s="202"/>
    </row>
    <row r="32665" spans="2:2">
      <c r="B32665" s="202"/>
    </row>
    <row r="32666" spans="2:2">
      <c r="B32666" s="202"/>
    </row>
    <row r="32667" spans="2:2">
      <c r="B32667" s="202"/>
    </row>
    <row r="32668" spans="2:2">
      <c r="B32668" s="202"/>
    </row>
    <row r="32669" spans="2:2">
      <c r="B32669" s="202"/>
    </row>
    <row r="32670" spans="2:2">
      <c r="B32670" s="202"/>
    </row>
    <row r="32671" spans="2:2">
      <c r="B32671" s="202"/>
    </row>
    <row r="32672" spans="2:2">
      <c r="B32672" s="202"/>
    </row>
    <row r="32673" spans="2:2">
      <c r="B32673" s="202"/>
    </row>
    <row r="32674" spans="2:2">
      <c r="B32674" s="202"/>
    </row>
    <row r="32675" spans="2:2">
      <c r="B32675" s="202"/>
    </row>
    <row r="32676" spans="2:2">
      <c r="B32676" s="202"/>
    </row>
    <row r="32677" spans="2:2">
      <c r="B32677" s="202"/>
    </row>
    <row r="32678" spans="2:2">
      <c r="B32678" s="202"/>
    </row>
    <row r="32679" spans="2:2">
      <c r="B32679" s="202"/>
    </row>
    <row r="32680" spans="2:2">
      <c r="B32680" s="202"/>
    </row>
    <row r="32681" spans="2:2">
      <c r="B32681" s="202"/>
    </row>
    <row r="32682" spans="2:2">
      <c r="B32682" s="202"/>
    </row>
    <row r="32683" spans="2:2">
      <c r="B32683" s="202"/>
    </row>
    <row r="32684" spans="2:2">
      <c r="B32684" s="202"/>
    </row>
    <row r="32685" spans="2:2">
      <c r="B32685" s="202"/>
    </row>
    <row r="32686" spans="2:2">
      <c r="B32686" s="202"/>
    </row>
    <row r="32687" spans="2:2">
      <c r="B32687" s="202"/>
    </row>
    <row r="32688" spans="2:2">
      <c r="B32688" s="202"/>
    </row>
    <row r="32689" spans="2:2">
      <c r="B32689" s="202"/>
    </row>
    <row r="32690" spans="2:2">
      <c r="B32690" s="202"/>
    </row>
    <row r="32691" spans="2:2">
      <c r="B32691" s="202"/>
    </row>
    <row r="32692" spans="2:2">
      <c r="B32692" s="202"/>
    </row>
    <row r="32693" spans="2:2">
      <c r="B32693" s="202"/>
    </row>
    <row r="32694" spans="2:2">
      <c r="B32694" s="202"/>
    </row>
    <row r="32695" spans="2:2">
      <c r="B32695" s="202"/>
    </row>
    <row r="32696" spans="2:2">
      <c r="B32696" s="202"/>
    </row>
    <row r="32697" spans="2:2">
      <c r="B32697" s="202"/>
    </row>
    <row r="32698" spans="2:2">
      <c r="B32698" s="202"/>
    </row>
    <row r="32699" spans="2:2">
      <c r="B32699" s="202"/>
    </row>
    <row r="32700" spans="2:2">
      <c r="B32700" s="202"/>
    </row>
    <row r="32701" spans="2:2">
      <c r="B32701" s="202"/>
    </row>
    <row r="32702" spans="2:2">
      <c r="B32702" s="202"/>
    </row>
    <row r="32703" spans="2:2">
      <c r="B32703" s="202"/>
    </row>
    <row r="32704" spans="2:2">
      <c r="B32704" s="202"/>
    </row>
    <row r="32705" spans="2:2">
      <c r="B32705" s="202"/>
    </row>
    <row r="32706" spans="2:2">
      <c r="B32706" s="202"/>
    </row>
    <row r="32707" spans="2:2">
      <c r="B32707" s="202"/>
    </row>
    <row r="32708" spans="2:2">
      <c r="B32708" s="202"/>
    </row>
    <row r="32709" spans="2:2">
      <c r="B32709" s="202"/>
    </row>
    <row r="32710" spans="2:2">
      <c r="B32710" s="202"/>
    </row>
    <row r="32711" spans="2:2">
      <c r="B32711" s="202"/>
    </row>
    <row r="32712" spans="2:2">
      <c r="B32712" s="202"/>
    </row>
    <row r="32713" spans="2:2">
      <c r="B32713" s="202"/>
    </row>
    <row r="32714" spans="2:2">
      <c r="B32714" s="202"/>
    </row>
    <row r="32715" spans="2:2">
      <c r="B32715" s="202"/>
    </row>
    <row r="32716" spans="2:2">
      <c r="B32716" s="202"/>
    </row>
    <row r="32717" spans="2:2">
      <c r="B32717" s="202"/>
    </row>
    <row r="32718" spans="2:2">
      <c r="B32718" s="202"/>
    </row>
    <row r="32719" spans="2:2">
      <c r="B32719" s="202"/>
    </row>
    <row r="32720" spans="2:2">
      <c r="B32720" s="202"/>
    </row>
    <row r="32721" spans="2:2">
      <c r="B32721" s="202"/>
    </row>
    <row r="32722" spans="2:2">
      <c r="B32722" s="202"/>
    </row>
    <row r="32723" spans="2:2">
      <c r="B32723" s="202"/>
    </row>
    <row r="32724" spans="2:2">
      <c r="B32724" s="202"/>
    </row>
    <row r="32725" spans="2:2">
      <c r="B32725" s="202"/>
    </row>
    <row r="32726" spans="2:2">
      <c r="B32726" s="202"/>
    </row>
    <row r="32727" spans="2:2">
      <c r="B32727" s="202"/>
    </row>
    <row r="32728" spans="2:2">
      <c r="B32728" s="202"/>
    </row>
    <row r="32729" spans="2:2">
      <c r="B32729" s="202"/>
    </row>
    <row r="32730" spans="2:2">
      <c r="B32730" s="202"/>
    </row>
    <row r="32731" spans="2:2">
      <c r="B32731" s="202"/>
    </row>
    <row r="32732" spans="2:2">
      <c r="B32732" s="202"/>
    </row>
    <row r="32733" spans="2:2">
      <c r="B32733" s="202"/>
    </row>
    <row r="32734" spans="2:2">
      <c r="B32734" s="202"/>
    </row>
    <row r="32735" spans="2:2">
      <c r="B32735" s="202"/>
    </row>
    <row r="32736" spans="2:2">
      <c r="B32736" s="202"/>
    </row>
    <row r="32737" spans="2:2">
      <c r="B32737" s="202"/>
    </row>
    <row r="32738" spans="2:2">
      <c r="B32738" s="202"/>
    </row>
    <row r="32739" spans="2:2">
      <c r="B32739" s="202"/>
    </row>
    <row r="32740" spans="2:2">
      <c r="B32740" s="202"/>
    </row>
    <row r="32741" spans="2:2">
      <c r="B32741" s="202"/>
    </row>
    <row r="32742" spans="2:2">
      <c r="B32742" s="202"/>
    </row>
    <row r="32743" spans="2:2">
      <c r="B32743" s="202"/>
    </row>
    <row r="32744" spans="2:2">
      <c r="B32744" s="202"/>
    </row>
    <row r="32745" spans="2:2">
      <c r="B32745" s="202"/>
    </row>
    <row r="32746" spans="2:2">
      <c r="B32746" s="202"/>
    </row>
    <row r="32747" spans="2:2">
      <c r="B32747" s="202"/>
    </row>
    <row r="32748" spans="2:2">
      <c r="B32748" s="202"/>
    </row>
    <row r="32749" spans="2:2">
      <c r="B32749" s="202"/>
    </row>
    <row r="32750" spans="2:2">
      <c r="B32750" s="202"/>
    </row>
    <row r="32751" spans="2:2">
      <c r="B32751" s="202"/>
    </row>
    <row r="32752" spans="2:2">
      <c r="B32752" s="202"/>
    </row>
    <row r="32753" spans="2:2">
      <c r="B32753" s="202"/>
    </row>
    <row r="32754" spans="2:2">
      <c r="B32754" s="202"/>
    </row>
    <row r="32755" spans="2:2">
      <c r="B32755" s="202"/>
    </row>
    <row r="32756" spans="2:2">
      <c r="B32756" s="202"/>
    </row>
    <row r="32757" spans="2:2">
      <c r="B32757" s="202"/>
    </row>
    <row r="32758" spans="2:2">
      <c r="B32758" s="202"/>
    </row>
    <row r="32759" spans="2:2">
      <c r="B32759" s="202"/>
    </row>
    <row r="32760" spans="2:2">
      <c r="B32760" s="202"/>
    </row>
    <row r="32761" spans="2:2">
      <c r="B32761" s="202"/>
    </row>
    <row r="32762" spans="2:2">
      <c r="B32762" s="202"/>
    </row>
    <row r="32763" spans="2:2">
      <c r="B32763" s="202"/>
    </row>
    <row r="32764" spans="2:2">
      <c r="B32764" s="202"/>
    </row>
    <row r="32765" spans="2:2">
      <c r="B32765" s="202"/>
    </row>
    <row r="32766" spans="2:2">
      <c r="B32766" s="202"/>
    </row>
    <row r="32767" spans="2:2">
      <c r="B32767" s="202"/>
    </row>
    <row r="32768" spans="2:2">
      <c r="B32768" s="202"/>
    </row>
    <row r="32769" spans="2:2">
      <c r="B32769" s="202"/>
    </row>
    <row r="32770" spans="2:2">
      <c r="B32770" s="202"/>
    </row>
    <row r="32771" spans="2:2">
      <c r="B32771" s="202"/>
    </row>
    <row r="32772" spans="2:2">
      <c r="B32772" s="202"/>
    </row>
    <row r="32773" spans="2:2">
      <c r="B32773" s="202"/>
    </row>
    <row r="32774" spans="2:2">
      <c r="B32774" s="202"/>
    </row>
    <row r="32775" spans="2:2">
      <c r="B32775" s="202"/>
    </row>
    <row r="32776" spans="2:2">
      <c r="B32776" s="202"/>
    </row>
    <row r="32777" spans="2:2">
      <c r="B32777" s="202"/>
    </row>
    <row r="32778" spans="2:2">
      <c r="B32778" s="202"/>
    </row>
    <row r="32779" spans="2:2">
      <c r="B32779" s="202"/>
    </row>
    <row r="32780" spans="2:2">
      <c r="B32780" s="202"/>
    </row>
    <row r="32781" spans="2:2">
      <c r="B32781" s="202"/>
    </row>
    <row r="32782" spans="2:2">
      <c r="B32782" s="202"/>
    </row>
    <row r="32783" spans="2:2">
      <c r="B32783" s="202"/>
    </row>
    <row r="32784" spans="2:2">
      <c r="B32784" s="202"/>
    </row>
    <row r="32785" spans="2:2">
      <c r="B32785" s="202"/>
    </row>
    <row r="32786" spans="2:2">
      <c r="B32786" s="202"/>
    </row>
    <row r="32787" spans="2:2">
      <c r="B32787" s="202"/>
    </row>
    <row r="32788" spans="2:2">
      <c r="B32788" s="202"/>
    </row>
    <row r="32789" spans="2:2">
      <c r="B32789" s="202"/>
    </row>
    <row r="32790" spans="2:2">
      <c r="B32790" s="202"/>
    </row>
    <row r="32791" spans="2:2">
      <c r="B32791" s="202"/>
    </row>
    <row r="32792" spans="2:2">
      <c r="B32792" s="202"/>
    </row>
    <row r="32793" spans="2:2">
      <c r="B32793" s="202"/>
    </row>
    <row r="32794" spans="2:2">
      <c r="B32794" s="202"/>
    </row>
    <row r="32795" spans="2:2">
      <c r="B32795" s="202"/>
    </row>
    <row r="32796" spans="2:2">
      <c r="B32796" s="202"/>
    </row>
    <row r="32797" spans="2:2">
      <c r="B32797" s="202"/>
    </row>
    <row r="32798" spans="2:2">
      <c r="B32798" s="202"/>
    </row>
    <row r="32799" spans="2:2">
      <c r="B32799" s="202"/>
    </row>
    <row r="32800" spans="2:2">
      <c r="B32800" s="202"/>
    </row>
    <row r="32801" spans="2:2">
      <c r="B32801" s="202"/>
    </row>
    <row r="32802" spans="2:2">
      <c r="B32802" s="202"/>
    </row>
    <row r="32803" spans="2:2">
      <c r="B32803" s="202"/>
    </row>
    <row r="32804" spans="2:2">
      <c r="B32804" s="202"/>
    </row>
    <row r="32805" spans="2:2">
      <c r="B32805" s="202"/>
    </row>
    <row r="32806" spans="2:2">
      <c r="B32806" s="202"/>
    </row>
    <row r="32807" spans="2:2">
      <c r="B32807" s="202"/>
    </row>
    <row r="32808" spans="2:2">
      <c r="B32808" s="202"/>
    </row>
    <row r="32809" spans="2:2">
      <c r="B32809" s="202"/>
    </row>
    <row r="32810" spans="2:2">
      <c r="B32810" s="202"/>
    </row>
    <row r="32811" spans="2:2">
      <c r="B32811" s="202"/>
    </row>
    <row r="32812" spans="2:2">
      <c r="B32812" s="202"/>
    </row>
    <row r="32813" spans="2:2">
      <c r="B32813" s="202"/>
    </row>
    <row r="32814" spans="2:2">
      <c r="B32814" s="202"/>
    </row>
    <row r="32815" spans="2:2">
      <c r="B32815" s="202"/>
    </row>
    <row r="32816" spans="2:2">
      <c r="B32816" s="202"/>
    </row>
    <row r="32817" spans="2:2">
      <c r="B32817" s="202"/>
    </row>
    <row r="32818" spans="2:2">
      <c r="B32818" s="202"/>
    </row>
    <row r="32819" spans="2:2">
      <c r="B32819" s="202"/>
    </row>
    <row r="32820" spans="2:2">
      <c r="B32820" s="202"/>
    </row>
    <row r="32821" spans="2:2">
      <c r="B32821" s="202"/>
    </row>
    <row r="32822" spans="2:2">
      <c r="B32822" s="202"/>
    </row>
    <row r="32823" spans="2:2">
      <c r="B32823" s="202"/>
    </row>
    <row r="32824" spans="2:2">
      <c r="B32824" s="202"/>
    </row>
    <row r="32825" spans="2:2">
      <c r="B32825" s="202"/>
    </row>
    <row r="32826" spans="2:2">
      <c r="B32826" s="202"/>
    </row>
    <row r="32827" spans="2:2">
      <c r="B32827" s="202"/>
    </row>
    <row r="32828" spans="2:2">
      <c r="B32828" s="202"/>
    </row>
    <row r="32829" spans="2:2">
      <c r="B32829" s="202"/>
    </row>
    <row r="32830" spans="2:2">
      <c r="B32830" s="202"/>
    </row>
    <row r="32831" spans="2:2">
      <c r="B32831" s="202"/>
    </row>
    <row r="32832" spans="2:2">
      <c r="B32832" s="202"/>
    </row>
    <row r="32833" spans="2:2">
      <c r="B32833" s="202"/>
    </row>
    <row r="32834" spans="2:2">
      <c r="B32834" s="202"/>
    </row>
    <row r="32835" spans="2:2">
      <c r="B32835" s="202"/>
    </row>
    <row r="32836" spans="2:2">
      <c r="B32836" s="202"/>
    </row>
    <row r="32837" spans="2:2">
      <c r="B32837" s="202"/>
    </row>
    <row r="32838" spans="2:2">
      <c r="B32838" s="202"/>
    </row>
    <row r="32839" spans="2:2">
      <c r="B32839" s="202"/>
    </row>
    <row r="32840" spans="2:2">
      <c r="B32840" s="202"/>
    </row>
    <row r="32841" spans="2:2">
      <c r="B32841" s="202"/>
    </row>
    <row r="32842" spans="2:2">
      <c r="B32842" s="202"/>
    </row>
    <row r="32843" spans="2:2">
      <c r="B32843" s="202"/>
    </row>
    <row r="32844" spans="2:2">
      <c r="B32844" s="202"/>
    </row>
    <row r="32845" spans="2:2">
      <c r="B32845" s="202"/>
    </row>
    <row r="32846" spans="2:2">
      <c r="B32846" s="202"/>
    </row>
    <row r="32847" spans="2:2">
      <c r="B32847" s="202"/>
    </row>
    <row r="32848" spans="2:2">
      <c r="B32848" s="202"/>
    </row>
    <row r="32849" spans="2:2">
      <c r="B32849" s="202"/>
    </row>
    <row r="32850" spans="2:2">
      <c r="B32850" s="202"/>
    </row>
    <row r="32851" spans="2:2">
      <c r="B32851" s="202"/>
    </row>
    <row r="32852" spans="2:2">
      <c r="B32852" s="202"/>
    </row>
    <row r="32853" spans="2:2">
      <c r="B32853" s="202"/>
    </row>
    <row r="32854" spans="2:2">
      <c r="B32854" s="202"/>
    </row>
    <row r="32855" spans="2:2">
      <c r="B32855" s="202"/>
    </row>
    <row r="32856" spans="2:2">
      <c r="B32856" s="202"/>
    </row>
    <row r="32857" spans="2:2">
      <c r="B32857" s="202"/>
    </row>
    <row r="32858" spans="2:2">
      <c r="B32858" s="202"/>
    </row>
    <row r="32859" spans="2:2">
      <c r="B32859" s="202"/>
    </row>
    <row r="32860" spans="2:2">
      <c r="B32860" s="202"/>
    </row>
    <row r="32861" spans="2:2">
      <c r="B32861" s="202"/>
    </row>
    <row r="32862" spans="2:2">
      <c r="B32862" s="202"/>
    </row>
    <row r="32863" spans="2:2">
      <c r="B32863" s="202"/>
    </row>
    <row r="32864" spans="2:2">
      <c r="B32864" s="202"/>
    </row>
    <row r="32865" spans="2:2">
      <c r="B32865" s="202"/>
    </row>
    <row r="32866" spans="2:2">
      <c r="B32866" s="202"/>
    </row>
    <row r="32867" spans="2:2">
      <c r="B32867" s="202"/>
    </row>
    <row r="32868" spans="2:2">
      <c r="B32868" s="202"/>
    </row>
    <row r="32869" spans="2:2">
      <c r="B32869" s="202"/>
    </row>
    <row r="32870" spans="2:2">
      <c r="B32870" s="202"/>
    </row>
    <row r="32871" spans="2:2">
      <c r="B32871" s="202"/>
    </row>
    <row r="32872" spans="2:2">
      <c r="B32872" s="202"/>
    </row>
    <row r="32873" spans="2:2">
      <c r="B32873" s="202"/>
    </row>
    <row r="32874" spans="2:2">
      <c r="B32874" s="202"/>
    </row>
    <row r="32875" spans="2:2">
      <c r="B32875" s="202"/>
    </row>
    <row r="32876" spans="2:2">
      <c r="B32876" s="202"/>
    </row>
    <row r="32877" spans="2:2">
      <c r="B32877" s="202"/>
    </row>
    <row r="32878" spans="2:2">
      <c r="B32878" s="202"/>
    </row>
    <row r="32879" spans="2:2">
      <c r="B32879" s="202"/>
    </row>
    <row r="32880" spans="2:2">
      <c r="B32880" s="202"/>
    </row>
    <row r="32881" spans="2:2">
      <c r="B32881" s="202"/>
    </row>
    <row r="32882" spans="2:2">
      <c r="B32882" s="202"/>
    </row>
    <row r="32883" spans="2:2">
      <c r="B32883" s="202"/>
    </row>
    <row r="32884" spans="2:2">
      <c r="B32884" s="202"/>
    </row>
    <row r="32885" spans="2:2">
      <c r="B32885" s="202"/>
    </row>
    <row r="32886" spans="2:2">
      <c r="B32886" s="202"/>
    </row>
    <row r="32887" spans="2:2">
      <c r="B32887" s="202"/>
    </row>
    <row r="32888" spans="2:2">
      <c r="B32888" s="202"/>
    </row>
    <row r="32889" spans="2:2">
      <c r="B32889" s="202"/>
    </row>
    <row r="32890" spans="2:2">
      <c r="B32890" s="202"/>
    </row>
    <row r="32891" spans="2:2">
      <c r="B32891" s="202"/>
    </row>
    <row r="32892" spans="2:2">
      <c r="B32892" s="202"/>
    </row>
    <row r="32893" spans="2:2">
      <c r="B32893" s="202"/>
    </row>
    <row r="32894" spans="2:2">
      <c r="B32894" s="202"/>
    </row>
    <row r="32895" spans="2:2">
      <c r="B32895" s="202"/>
    </row>
    <row r="32896" spans="2:2">
      <c r="B32896" s="202"/>
    </row>
    <row r="32897" spans="2:2">
      <c r="B32897" s="202"/>
    </row>
    <row r="32898" spans="2:2">
      <c r="B32898" s="202"/>
    </row>
    <row r="32899" spans="2:2">
      <c r="B32899" s="202"/>
    </row>
    <row r="32900" spans="2:2">
      <c r="B32900" s="202"/>
    </row>
    <row r="32901" spans="2:2">
      <c r="B32901" s="202"/>
    </row>
    <row r="32902" spans="2:2">
      <c r="B32902" s="202"/>
    </row>
    <row r="32903" spans="2:2">
      <c r="B32903" s="202"/>
    </row>
    <row r="32904" spans="2:2">
      <c r="B32904" s="202"/>
    </row>
    <row r="32905" spans="2:2">
      <c r="B32905" s="202"/>
    </row>
    <row r="32906" spans="2:2">
      <c r="B32906" s="202"/>
    </row>
    <row r="32907" spans="2:2">
      <c r="B32907" s="202"/>
    </row>
    <row r="32908" spans="2:2">
      <c r="B32908" s="202"/>
    </row>
    <row r="32909" spans="2:2">
      <c r="B32909" s="202"/>
    </row>
    <row r="32910" spans="2:2">
      <c r="B32910" s="202"/>
    </row>
    <row r="32911" spans="2:2">
      <c r="B32911" s="202"/>
    </row>
    <row r="32912" spans="2:2">
      <c r="B32912" s="202"/>
    </row>
    <row r="32913" spans="2:2">
      <c r="B32913" s="202"/>
    </row>
    <row r="32914" spans="2:2">
      <c r="B32914" s="202"/>
    </row>
    <row r="32915" spans="2:2">
      <c r="B32915" s="202"/>
    </row>
    <row r="32916" spans="2:2">
      <c r="B32916" s="202"/>
    </row>
    <row r="32917" spans="2:2">
      <c r="B32917" s="202"/>
    </row>
    <row r="32918" spans="2:2">
      <c r="B32918" s="202"/>
    </row>
    <row r="32919" spans="2:2">
      <c r="B32919" s="202"/>
    </row>
    <row r="32920" spans="2:2">
      <c r="B32920" s="202"/>
    </row>
    <row r="32921" spans="2:2">
      <c r="B32921" s="202"/>
    </row>
    <row r="32922" spans="2:2">
      <c r="B32922" s="202"/>
    </row>
    <row r="32923" spans="2:2">
      <c r="B32923" s="202"/>
    </row>
    <row r="32924" spans="2:2">
      <c r="B32924" s="202"/>
    </row>
    <row r="32925" spans="2:2">
      <c r="B32925" s="202"/>
    </row>
    <row r="32926" spans="2:2">
      <c r="B32926" s="202"/>
    </row>
    <row r="32927" spans="2:2">
      <c r="B32927" s="202"/>
    </row>
    <row r="32928" spans="2:2">
      <c r="B32928" s="202"/>
    </row>
    <row r="32929" spans="2:2">
      <c r="B32929" s="202"/>
    </row>
    <row r="32930" spans="2:2">
      <c r="B32930" s="202"/>
    </row>
    <row r="32931" spans="2:2">
      <c r="B32931" s="202"/>
    </row>
    <row r="32932" spans="2:2">
      <c r="B32932" s="202"/>
    </row>
    <row r="32933" spans="2:2">
      <c r="B32933" s="202"/>
    </row>
    <row r="32934" spans="2:2">
      <c r="B32934" s="202"/>
    </row>
    <row r="32935" spans="2:2">
      <c r="B32935" s="202"/>
    </row>
    <row r="32936" spans="2:2">
      <c r="B32936" s="202"/>
    </row>
    <row r="32937" spans="2:2">
      <c r="B32937" s="202"/>
    </row>
    <row r="32938" spans="2:2">
      <c r="B32938" s="202"/>
    </row>
    <row r="32939" spans="2:2">
      <c r="B32939" s="202"/>
    </row>
    <row r="32940" spans="2:2">
      <c r="B32940" s="202"/>
    </row>
    <row r="32941" spans="2:2">
      <c r="B32941" s="202"/>
    </row>
    <row r="32942" spans="2:2">
      <c r="B32942" s="202"/>
    </row>
    <row r="32943" spans="2:2">
      <c r="B32943" s="202"/>
    </row>
    <row r="32944" spans="2:2">
      <c r="B32944" s="202"/>
    </row>
    <row r="32945" spans="2:2">
      <c r="B32945" s="202"/>
    </row>
    <row r="32946" spans="2:2">
      <c r="B32946" s="202"/>
    </row>
    <row r="32947" spans="2:2">
      <c r="B32947" s="202"/>
    </row>
    <row r="32948" spans="2:2">
      <c r="B32948" s="202"/>
    </row>
    <row r="32949" spans="2:2">
      <c r="B32949" s="202"/>
    </row>
    <row r="32950" spans="2:2">
      <c r="B32950" s="202"/>
    </row>
    <row r="32951" spans="2:2">
      <c r="B32951" s="202"/>
    </row>
    <row r="32952" spans="2:2">
      <c r="B32952" s="202"/>
    </row>
    <row r="32953" spans="2:2">
      <c r="B32953" s="202"/>
    </row>
    <row r="32954" spans="2:2">
      <c r="B32954" s="202"/>
    </row>
    <row r="32955" spans="2:2">
      <c r="B32955" s="202"/>
    </row>
    <row r="32956" spans="2:2">
      <c r="B32956" s="202"/>
    </row>
    <row r="32957" spans="2:2">
      <c r="B32957" s="202"/>
    </row>
    <row r="32958" spans="2:2">
      <c r="B32958" s="202"/>
    </row>
    <row r="32959" spans="2:2">
      <c r="B32959" s="202"/>
    </row>
    <row r="32960" spans="2:2">
      <c r="B32960" s="202"/>
    </row>
    <row r="32961" spans="2:2">
      <c r="B32961" s="202"/>
    </row>
    <row r="32962" spans="2:2">
      <c r="B32962" s="202"/>
    </row>
    <row r="32963" spans="2:2">
      <c r="B32963" s="202"/>
    </row>
    <row r="32964" spans="2:2">
      <c r="B32964" s="202"/>
    </row>
    <row r="32965" spans="2:2">
      <c r="B32965" s="202"/>
    </row>
    <row r="32966" spans="2:2">
      <c r="B32966" s="202"/>
    </row>
    <row r="32967" spans="2:2">
      <c r="B32967" s="202"/>
    </row>
    <row r="32968" spans="2:2">
      <c r="B32968" s="202"/>
    </row>
    <row r="32969" spans="2:2">
      <c r="B32969" s="202"/>
    </row>
    <row r="32970" spans="2:2">
      <c r="B32970" s="202"/>
    </row>
    <row r="32971" spans="2:2">
      <c r="B32971" s="202"/>
    </row>
    <row r="32972" spans="2:2">
      <c r="B32972" s="202"/>
    </row>
    <row r="32973" spans="2:2">
      <c r="B32973" s="202"/>
    </row>
    <row r="32974" spans="2:2">
      <c r="B32974" s="202"/>
    </row>
    <row r="32975" spans="2:2">
      <c r="B32975" s="202"/>
    </row>
    <row r="32976" spans="2:2">
      <c r="B32976" s="202"/>
    </row>
    <row r="32977" spans="2:2">
      <c r="B32977" s="202"/>
    </row>
    <row r="32978" spans="2:2">
      <c r="B32978" s="202"/>
    </row>
    <row r="32979" spans="2:2">
      <c r="B32979" s="202"/>
    </row>
    <row r="32980" spans="2:2">
      <c r="B32980" s="202"/>
    </row>
    <row r="32981" spans="2:2">
      <c r="B32981" s="202"/>
    </row>
    <row r="32982" spans="2:2">
      <c r="B32982" s="202"/>
    </row>
    <row r="32983" spans="2:2">
      <c r="B32983" s="202"/>
    </row>
    <row r="32984" spans="2:2">
      <c r="B32984" s="202"/>
    </row>
    <row r="32985" spans="2:2">
      <c r="B32985" s="202"/>
    </row>
    <row r="32986" spans="2:2">
      <c r="B32986" s="202"/>
    </row>
    <row r="32987" spans="2:2">
      <c r="B32987" s="202"/>
    </row>
    <row r="32988" spans="2:2">
      <c r="B32988" s="202"/>
    </row>
    <row r="32989" spans="2:2">
      <c r="B32989" s="202"/>
    </row>
    <row r="32990" spans="2:2">
      <c r="B32990" s="202"/>
    </row>
    <row r="32991" spans="2:2">
      <c r="B32991" s="202"/>
    </row>
    <row r="32992" spans="2:2">
      <c r="B32992" s="202"/>
    </row>
    <row r="32993" spans="2:2">
      <c r="B32993" s="202"/>
    </row>
    <row r="32994" spans="2:2">
      <c r="B32994" s="202"/>
    </row>
    <row r="32995" spans="2:2">
      <c r="B32995" s="202"/>
    </row>
    <row r="32996" spans="2:2">
      <c r="B32996" s="202"/>
    </row>
    <row r="32997" spans="2:2">
      <c r="B32997" s="202"/>
    </row>
    <row r="32998" spans="2:2">
      <c r="B32998" s="202"/>
    </row>
    <row r="32999" spans="2:2">
      <c r="B32999" s="202"/>
    </row>
    <row r="33000" spans="2:2">
      <c r="B33000" s="202"/>
    </row>
    <row r="33001" spans="2:2">
      <c r="B33001" s="202"/>
    </row>
    <row r="33002" spans="2:2">
      <c r="B33002" s="202"/>
    </row>
    <row r="33003" spans="2:2">
      <c r="B33003" s="202"/>
    </row>
    <row r="33004" spans="2:2">
      <c r="B33004" s="202"/>
    </row>
    <row r="33005" spans="2:2">
      <c r="B33005" s="202"/>
    </row>
    <row r="33006" spans="2:2">
      <c r="B33006" s="202"/>
    </row>
    <row r="33007" spans="2:2">
      <c r="B33007" s="202"/>
    </row>
    <row r="33008" spans="2:2">
      <c r="B33008" s="202"/>
    </row>
    <row r="33009" spans="2:2">
      <c r="B33009" s="202"/>
    </row>
    <row r="33010" spans="2:2">
      <c r="B33010" s="202"/>
    </row>
    <row r="33011" spans="2:2">
      <c r="B33011" s="202"/>
    </row>
    <row r="33012" spans="2:2">
      <c r="B33012" s="202"/>
    </row>
    <row r="33013" spans="2:2">
      <c r="B33013" s="202"/>
    </row>
    <row r="33014" spans="2:2">
      <c r="B33014" s="202"/>
    </row>
    <row r="33015" spans="2:2">
      <c r="B33015" s="202"/>
    </row>
    <row r="33016" spans="2:2">
      <c r="B33016" s="202"/>
    </row>
    <row r="33017" spans="2:2">
      <c r="B33017" s="202"/>
    </row>
    <row r="33018" spans="2:2">
      <c r="B33018" s="202"/>
    </row>
    <row r="33019" spans="2:2">
      <c r="B33019" s="202"/>
    </row>
    <row r="33020" spans="2:2">
      <c r="B33020" s="202"/>
    </row>
    <row r="33021" spans="2:2">
      <c r="B33021" s="202"/>
    </row>
    <row r="33022" spans="2:2">
      <c r="B33022" s="202"/>
    </row>
    <row r="33023" spans="2:2">
      <c r="B33023" s="202"/>
    </row>
    <row r="33024" spans="2:2">
      <c r="B33024" s="202"/>
    </row>
    <row r="33025" spans="2:2">
      <c r="B33025" s="202"/>
    </row>
    <row r="33026" spans="2:2">
      <c r="B33026" s="202"/>
    </row>
    <row r="33027" spans="2:2">
      <c r="B33027" s="202"/>
    </row>
    <row r="33028" spans="2:2">
      <c r="B33028" s="202"/>
    </row>
    <row r="33029" spans="2:2">
      <c r="B33029" s="202"/>
    </row>
    <row r="33030" spans="2:2">
      <c r="B33030" s="202"/>
    </row>
    <row r="33031" spans="2:2">
      <c r="B33031" s="202"/>
    </row>
    <row r="33032" spans="2:2">
      <c r="B33032" s="202"/>
    </row>
    <row r="33033" spans="2:2">
      <c r="B33033" s="202"/>
    </row>
    <row r="33034" spans="2:2">
      <c r="B33034" s="202"/>
    </row>
    <row r="33035" spans="2:2">
      <c r="B33035" s="202"/>
    </row>
    <row r="33036" spans="2:2">
      <c r="B33036" s="202"/>
    </row>
    <row r="33037" spans="2:2">
      <c r="B33037" s="202"/>
    </row>
    <row r="33038" spans="2:2">
      <c r="B33038" s="202"/>
    </row>
    <row r="33039" spans="2:2">
      <c r="B33039" s="202"/>
    </row>
    <row r="33040" spans="2:2">
      <c r="B33040" s="202"/>
    </row>
    <row r="33041" spans="2:2">
      <c r="B33041" s="202"/>
    </row>
    <row r="33042" spans="2:2">
      <c r="B33042" s="202"/>
    </row>
    <row r="33043" spans="2:2">
      <c r="B33043" s="202"/>
    </row>
    <row r="33044" spans="2:2">
      <c r="B33044" s="202"/>
    </row>
    <row r="33045" spans="2:2">
      <c r="B33045" s="202"/>
    </row>
    <row r="33046" spans="2:2">
      <c r="B33046" s="202"/>
    </row>
    <row r="33047" spans="2:2">
      <c r="B33047" s="202"/>
    </row>
    <row r="33048" spans="2:2">
      <c r="B33048" s="202"/>
    </row>
    <row r="33049" spans="2:2">
      <c r="B33049" s="202"/>
    </row>
    <row r="33050" spans="2:2">
      <c r="B33050" s="202"/>
    </row>
    <row r="33051" spans="2:2">
      <c r="B33051" s="202"/>
    </row>
    <row r="33052" spans="2:2">
      <c r="B33052" s="202"/>
    </row>
    <row r="33053" spans="2:2">
      <c r="B33053" s="202"/>
    </row>
    <row r="33054" spans="2:2">
      <c r="B33054" s="202"/>
    </row>
    <row r="33055" spans="2:2">
      <c r="B33055" s="202"/>
    </row>
    <row r="33056" spans="2:2">
      <c r="B33056" s="202"/>
    </row>
    <row r="33057" spans="2:2">
      <c r="B33057" s="202"/>
    </row>
    <row r="33058" spans="2:2">
      <c r="B33058" s="202"/>
    </row>
    <row r="33059" spans="2:2">
      <c r="B33059" s="202"/>
    </row>
    <row r="33060" spans="2:2">
      <c r="B33060" s="202"/>
    </row>
    <row r="33061" spans="2:2">
      <c r="B33061" s="202"/>
    </row>
    <row r="33062" spans="2:2">
      <c r="B33062" s="202"/>
    </row>
    <row r="33063" spans="2:2">
      <c r="B33063" s="202"/>
    </row>
    <row r="33064" spans="2:2">
      <c r="B33064" s="202"/>
    </row>
    <row r="33065" spans="2:2">
      <c r="B33065" s="202"/>
    </row>
    <row r="33066" spans="2:2">
      <c r="B33066" s="202"/>
    </row>
    <row r="33067" spans="2:2">
      <c r="B33067" s="202"/>
    </row>
    <row r="33068" spans="2:2">
      <c r="B33068" s="202"/>
    </row>
    <row r="33069" spans="2:2">
      <c r="B33069" s="202"/>
    </row>
    <row r="33070" spans="2:2">
      <c r="B33070" s="202"/>
    </row>
    <row r="33071" spans="2:2">
      <c r="B33071" s="202"/>
    </row>
    <row r="33072" spans="2:2">
      <c r="B33072" s="202"/>
    </row>
    <row r="33073" spans="2:2">
      <c r="B33073" s="202"/>
    </row>
    <row r="33074" spans="2:2">
      <c r="B33074" s="202"/>
    </row>
    <row r="33075" spans="2:2">
      <c r="B33075" s="202"/>
    </row>
    <row r="33076" spans="2:2">
      <c r="B33076" s="202"/>
    </row>
    <row r="33077" spans="2:2">
      <c r="B33077" s="202"/>
    </row>
    <row r="33078" spans="2:2">
      <c r="B33078" s="202"/>
    </row>
    <row r="33079" spans="2:2">
      <c r="B33079" s="202"/>
    </row>
    <row r="33080" spans="2:2">
      <c r="B33080" s="202"/>
    </row>
    <row r="33081" spans="2:2">
      <c r="B33081" s="202"/>
    </row>
    <row r="33082" spans="2:2">
      <c r="B33082" s="202"/>
    </row>
    <row r="33083" spans="2:2">
      <c r="B33083" s="202"/>
    </row>
    <row r="33084" spans="2:2">
      <c r="B33084" s="202"/>
    </row>
    <row r="33085" spans="2:2">
      <c r="B33085" s="202"/>
    </row>
    <row r="33086" spans="2:2">
      <c r="B33086" s="202"/>
    </row>
    <row r="33087" spans="2:2">
      <c r="B33087" s="202"/>
    </row>
    <row r="33088" spans="2:2">
      <c r="B33088" s="202"/>
    </row>
    <row r="33089" spans="2:2">
      <c r="B33089" s="202"/>
    </row>
    <row r="33090" spans="2:2">
      <c r="B33090" s="202"/>
    </row>
    <row r="33091" spans="2:2">
      <c r="B33091" s="202"/>
    </row>
    <row r="33092" spans="2:2">
      <c r="B33092" s="202"/>
    </row>
    <row r="33093" spans="2:2">
      <c r="B33093" s="202"/>
    </row>
    <row r="33094" spans="2:2">
      <c r="B33094" s="202"/>
    </row>
    <row r="33095" spans="2:2">
      <c r="B33095" s="202"/>
    </row>
    <row r="33096" spans="2:2">
      <c r="B33096" s="202"/>
    </row>
    <row r="33097" spans="2:2">
      <c r="B33097" s="202"/>
    </row>
    <row r="33098" spans="2:2">
      <c r="B33098" s="202"/>
    </row>
    <row r="33099" spans="2:2">
      <c r="B33099" s="202"/>
    </row>
    <row r="33100" spans="2:2">
      <c r="B33100" s="202"/>
    </row>
    <row r="33101" spans="2:2">
      <c r="B33101" s="202"/>
    </row>
    <row r="33102" spans="2:2">
      <c r="B33102" s="202"/>
    </row>
    <row r="33103" spans="2:2">
      <c r="B33103" s="202"/>
    </row>
    <row r="33104" spans="2:2">
      <c r="B33104" s="202"/>
    </row>
    <row r="33105" spans="2:2">
      <c r="B33105" s="202"/>
    </row>
    <row r="33106" spans="2:2">
      <c r="B33106" s="202"/>
    </row>
    <row r="33107" spans="2:2">
      <c r="B33107" s="202"/>
    </row>
    <row r="33108" spans="2:2">
      <c r="B33108" s="202"/>
    </row>
    <row r="33109" spans="2:2">
      <c r="B33109" s="202"/>
    </row>
    <row r="33110" spans="2:2">
      <c r="B33110" s="202"/>
    </row>
    <row r="33111" spans="2:2">
      <c r="B33111" s="202"/>
    </row>
    <row r="33112" spans="2:2">
      <c r="B33112" s="202"/>
    </row>
    <row r="33113" spans="2:2">
      <c r="B33113" s="202"/>
    </row>
    <row r="33114" spans="2:2">
      <c r="B33114" s="202"/>
    </row>
    <row r="33115" spans="2:2">
      <c r="B33115" s="202"/>
    </row>
    <row r="33116" spans="2:2">
      <c r="B33116" s="202"/>
    </row>
    <row r="33117" spans="2:2">
      <c r="B33117" s="202"/>
    </row>
    <row r="33118" spans="2:2">
      <c r="B33118" s="202"/>
    </row>
    <row r="33119" spans="2:2">
      <c r="B33119" s="202"/>
    </row>
    <row r="33120" spans="2:2">
      <c r="B33120" s="202"/>
    </row>
    <row r="33121" spans="2:2">
      <c r="B33121" s="202"/>
    </row>
    <row r="33122" spans="2:2">
      <c r="B33122" s="202"/>
    </row>
    <row r="33123" spans="2:2">
      <c r="B33123" s="202"/>
    </row>
    <row r="33124" spans="2:2">
      <c r="B33124" s="202"/>
    </row>
    <row r="33125" spans="2:2">
      <c r="B33125" s="202"/>
    </row>
    <row r="33126" spans="2:2">
      <c r="B33126" s="202"/>
    </row>
    <row r="33127" spans="2:2">
      <c r="B33127" s="202"/>
    </row>
    <row r="33128" spans="2:2">
      <c r="B33128" s="202"/>
    </row>
    <row r="33129" spans="2:2">
      <c r="B33129" s="202"/>
    </row>
    <row r="33130" spans="2:2">
      <c r="B33130" s="202"/>
    </row>
    <row r="33131" spans="2:2">
      <c r="B33131" s="202"/>
    </row>
    <row r="33132" spans="2:2">
      <c r="B33132" s="202"/>
    </row>
    <row r="33133" spans="2:2">
      <c r="B33133" s="202"/>
    </row>
    <row r="33134" spans="2:2">
      <c r="B33134" s="202"/>
    </row>
    <row r="33135" spans="2:2">
      <c r="B33135" s="202"/>
    </row>
    <row r="33136" spans="2:2">
      <c r="B33136" s="202"/>
    </row>
    <row r="33137" spans="2:2">
      <c r="B33137" s="202"/>
    </row>
    <row r="33138" spans="2:2">
      <c r="B33138" s="202"/>
    </row>
    <row r="33139" spans="2:2">
      <c r="B33139" s="202"/>
    </row>
    <row r="33140" spans="2:2">
      <c r="B33140" s="202"/>
    </row>
    <row r="33141" spans="2:2">
      <c r="B33141" s="202"/>
    </row>
    <row r="33142" spans="2:2">
      <c r="B33142" s="202"/>
    </row>
    <row r="33143" spans="2:2">
      <c r="B33143" s="202"/>
    </row>
    <row r="33144" spans="2:2">
      <c r="B33144" s="202"/>
    </row>
    <row r="33145" spans="2:2">
      <c r="B33145" s="202"/>
    </row>
    <row r="33146" spans="2:2">
      <c r="B33146" s="202"/>
    </row>
    <row r="33147" spans="2:2">
      <c r="B33147" s="202"/>
    </row>
    <row r="33148" spans="2:2">
      <c r="B33148" s="202"/>
    </row>
    <row r="33149" spans="2:2">
      <c r="B33149" s="202"/>
    </row>
    <row r="33150" spans="2:2">
      <c r="B33150" s="202"/>
    </row>
    <row r="33151" spans="2:2">
      <c r="B33151" s="202"/>
    </row>
    <row r="33152" spans="2:2">
      <c r="B33152" s="202"/>
    </row>
    <row r="33153" spans="2:2">
      <c r="B33153" s="202"/>
    </row>
    <row r="33154" spans="2:2">
      <c r="B33154" s="202"/>
    </row>
    <row r="33155" spans="2:2">
      <c r="B33155" s="202"/>
    </row>
    <row r="33156" spans="2:2">
      <c r="B33156" s="202"/>
    </row>
    <row r="33157" spans="2:2">
      <c r="B33157" s="202"/>
    </row>
    <row r="33158" spans="2:2">
      <c r="B33158" s="202"/>
    </row>
    <row r="33159" spans="2:2">
      <c r="B33159" s="202"/>
    </row>
    <row r="33160" spans="2:2">
      <c r="B33160" s="202"/>
    </row>
    <row r="33161" spans="2:2">
      <c r="B33161" s="202"/>
    </row>
    <row r="33162" spans="2:2">
      <c r="B33162" s="202"/>
    </row>
    <row r="33163" spans="2:2">
      <c r="B33163" s="202"/>
    </row>
    <row r="33164" spans="2:2">
      <c r="B33164" s="202"/>
    </row>
    <row r="33165" spans="2:2">
      <c r="B33165" s="202"/>
    </row>
    <row r="33166" spans="2:2">
      <c r="B33166" s="202"/>
    </row>
    <row r="33167" spans="2:2">
      <c r="B33167" s="202"/>
    </row>
    <row r="33168" spans="2:2">
      <c r="B33168" s="202"/>
    </row>
    <row r="33169" spans="2:2">
      <c r="B33169" s="202"/>
    </row>
    <row r="33170" spans="2:2">
      <c r="B33170" s="202"/>
    </row>
    <row r="33171" spans="2:2">
      <c r="B33171" s="202"/>
    </row>
    <row r="33172" spans="2:2">
      <c r="B33172" s="202"/>
    </row>
    <row r="33173" spans="2:2">
      <c r="B33173" s="202"/>
    </row>
    <row r="33174" spans="2:2">
      <c r="B33174" s="202"/>
    </row>
    <row r="33175" spans="2:2">
      <c r="B33175" s="202"/>
    </row>
    <row r="33176" spans="2:2">
      <c r="B33176" s="202"/>
    </row>
    <row r="33177" spans="2:2">
      <c r="B33177" s="202"/>
    </row>
    <row r="33178" spans="2:2">
      <c r="B33178" s="202"/>
    </row>
    <row r="33179" spans="2:2">
      <c r="B33179" s="202"/>
    </row>
    <row r="33180" spans="2:2">
      <c r="B33180" s="202"/>
    </row>
    <row r="33181" spans="2:2">
      <c r="B33181" s="202"/>
    </row>
    <row r="33182" spans="2:2">
      <c r="B33182" s="202"/>
    </row>
    <row r="33183" spans="2:2">
      <c r="B33183" s="202"/>
    </row>
    <row r="33184" spans="2:2">
      <c r="B33184" s="202"/>
    </row>
    <row r="33185" spans="2:2">
      <c r="B33185" s="202"/>
    </row>
    <row r="33186" spans="2:2">
      <c r="B33186" s="202"/>
    </row>
    <row r="33187" spans="2:2">
      <c r="B33187" s="202"/>
    </row>
    <row r="33188" spans="2:2">
      <c r="B33188" s="202"/>
    </row>
    <row r="33189" spans="2:2">
      <c r="B33189" s="202"/>
    </row>
    <row r="33190" spans="2:2">
      <c r="B33190" s="202"/>
    </row>
    <row r="33191" spans="2:2">
      <c r="B33191" s="202"/>
    </row>
    <row r="33192" spans="2:2">
      <c r="B33192" s="202"/>
    </row>
    <row r="33193" spans="2:2">
      <c r="B33193" s="202"/>
    </row>
    <row r="33194" spans="2:2">
      <c r="B33194" s="202"/>
    </row>
    <row r="33195" spans="2:2">
      <c r="B33195" s="202"/>
    </row>
    <row r="33196" spans="2:2">
      <c r="B33196" s="202"/>
    </row>
    <row r="33197" spans="2:2">
      <c r="B33197" s="202"/>
    </row>
    <row r="33198" spans="2:2">
      <c r="B33198" s="202"/>
    </row>
    <row r="33199" spans="2:2">
      <c r="B33199" s="202"/>
    </row>
    <row r="33200" spans="2:2">
      <c r="B33200" s="202"/>
    </row>
    <row r="33201" spans="2:2">
      <c r="B33201" s="202"/>
    </row>
    <row r="33202" spans="2:2">
      <c r="B33202" s="202"/>
    </row>
    <row r="33203" spans="2:2">
      <c r="B33203" s="202"/>
    </row>
    <row r="33204" spans="2:2">
      <c r="B33204" s="202"/>
    </row>
    <row r="33205" spans="2:2">
      <c r="B33205" s="202"/>
    </row>
    <row r="33206" spans="2:2">
      <c r="B33206" s="202"/>
    </row>
    <row r="33207" spans="2:2">
      <c r="B33207" s="202"/>
    </row>
    <row r="33208" spans="2:2">
      <c r="B33208" s="202"/>
    </row>
    <row r="33209" spans="2:2">
      <c r="B33209" s="202"/>
    </row>
    <row r="33210" spans="2:2">
      <c r="B33210" s="202"/>
    </row>
    <row r="33211" spans="2:2">
      <c r="B33211" s="202"/>
    </row>
    <row r="33212" spans="2:2">
      <c r="B33212" s="202"/>
    </row>
    <row r="33213" spans="2:2">
      <c r="B33213" s="202"/>
    </row>
    <row r="33214" spans="2:2">
      <c r="B33214" s="202"/>
    </row>
    <row r="33215" spans="2:2">
      <c r="B33215" s="202"/>
    </row>
    <row r="33216" spans="2:2">
      <c r="B33216" s="202"/>
    </row>
    <row r="33217" spans="2:2">
      <c r="B33217" s="202"/>
    </row>
    <row r="33218" spans="2:2">
      <c r="B33218" s="202"/>
    </row>
    <row r="33219" spans="2:2">
      <c r="B33219" s="202"/>
    </row>
    <row r="33220" spans="2:2">
      <c r="B33220" s="202"/>
    </row>
    <row r="33221" spans="2:2">
      <c r="B33221" s="202"/>
    </row>
    <row r="33222" spans="2:2">
      <c r="B33222" s="202"/>
    </row>
    <row r="33223" spans="2:2">
      <c r="B33223" s="202"/>
    </row>
    <row r="33224" spans="2:2">
      <c r="B33224" s="202"/>
    </row>
    <row r="33225" spans="2:2">
      <c r="B33225" s="202"/>
    </row>
    <row r="33226" spans="2:2">
      <c r="B33226" s="202"/>
    </row>
    <row r="33227" spans="2:2">
      <c r="B33227" s="202"/>
    </row>
    <row r="33228" spans="2:2">
      <c r="B33228" s="202"/>
    </row>
    <row r="33229" spans="2:2">
      <c r="B33229" s="202"/>
    </row>
    <row r="33230" spans="2:2">
      <c r="B33230" s="202"/>
    </row>
    <row r="33231" spans="2:2">
      <c r="B33231" s="202"/>
    </row>
    <row r="33232" spans="2:2">
      <c r="B33232" s="202"/>
    </row>
    <row r="33233" spans="2:2">
      <c r="B33233" s="202"/>
    </row>
    <row r="33234" spans="2:2">
      <c r="B33234" s="202"/>
    </row>
    <row r="33235" spans="2:2">
      <c r="B33235" s="202"/>
    </row>
    <row r="33236" spans="2:2">
      <c r="B33236" s="202"/>
    </row>
    <row r="33237" spans="2:2">
      <c r="B33237" s="202"/>
    </row>
    <row r="33238" spans="2:2">
      <c r="B33238" s="202"/>
    </row>
    <row r="33239" spans="2:2">
      <c r="B33239" s="202"/>
    </row>
    <row r="33240" spans="2:2">
      <c r="B33240" s="202"/>
    </row>
    <row r="33241" spans="2:2">
      <c r="B33241" s="202"/>
    </row>
    <row r="33242" spans="2:2">
      <c r="B33242" s="202"/>
    </row>
    <row r="33243" spans="2:2">
      <c r="B33243" s="202"/>
    </row>
    <row r="33244" spans="2:2">
      <c r="B33244" s="202"/>
    </row>
    <row r="33245" spans="2:2">
      <c r="B33245" s="202"/>
    </row>
    <row r="33246" spans="2:2">
      <c r="B33246" s="202"/>
    </row>
    <row r="33247" spans="2:2">
      <c r="B33247" s="202"/>
    </row>
    <row r="33248" spans="2:2">
      <c r="B33248" s="202"/>
    </row>
    <row r="33249" spans="2:2">
      <c r="B33249" s="202"/>
    </row>
    <row r="33250" spans="2:2">
      <c r="B33250" s="202"/>
    </row>
    <row r="33251" spans="2:2">
      <c r="B33251" s="202"/>
    </row>
    <row r="33252" spans="2:2">
      <c r="B33252" s="202"/>
    </row>
    <row r="33253" spans="2:2">
      <c r="B33253" s="202"/>
    </row>
    <row r="33254" spans="2:2">
      <c r="B33254" s="202"/>
    </row>
    <row r="33255" spans="2:2">
      <c r="B33255" s="202"/>
    </row>
    <row r="33256" spans="2:2">
      <c r="B33256" s="202"/>
    </row>
    <row r="33257" spans="2:2">
      <c r="B33257" s="202"/>
    </row>
    <row r="33258" spans="2:2">
      <c r="B33258" s="202"/>
    </row>
    <row r="33259" spans="2:2">
      <c r="B33259" s="202"/>
    </row>
    <row r="33260" spans="2:2">
      <c r="B33260" s="202"/>
    </row>
    <row r="33261" spans="2:2">
      <c r="B33261" s="202"/>
    </row>
    <row r="33262" spans="2:2">
      <c r="B33262" s="202"/>
    </row>
    <row r="33263" spans="2:2">
      <c r="B33263" s="202"/>
    </row>
    <row r="33264" spans="2:2">
      <c r="B33264" s="202"/>
    </row>
    <row r="33265" spans="2:2">
      <c r="B33265" s="202"/>
    </row>
    <row r="33266" spans="2:2">
      <c r="B33266" s="202"/>
    </row>
    <row r="33267" spans="2:2">
      <c r="B33267" s="202"/>
    </row>
    <row r="33268" spans="2:2">
      <c r="B33268" s="202"/>
    </row>
    <row r="33269" spans="2:2">
      <c r="B33269" s="202"/>
    </row>
    <row r="33270" spans="2:2">
      <c r="B33270" s="202"/>
    </row>
    <row r="33271" spans="2:2">
      <c r="B33271" s="202"/>
    </row>
    <row r="33272" spans="2:2">
      <c r="B33272" s="202"/>
    </row>
    <row r="33273" spans="2:2">
      <c r="B33273" s="202"/>
    </row>
    <row r="33274" spans="2:2">
      <c r="B33274" s="202"/>
    </row>
    <row r="33275" spans="2:2">
      <c r="B33275" s="202"/>
    </row>
    <row r="33276" spans="2:2">
      <c r="B33276" s="202"/>
    </row>
    <row r="33277" spans="2:2">
      <c r="B33277" s="202"/>
    </row>
    <row r="33278" spans="2:2">
      <c r="B33278" s="202"/>
    </row>
    <row r="33279" spans="2:2">
      <c r="B33279" s="202"/>
    </row>
    <row r="33280" spans="2:2">
      <c r="B33280" s="202"/>
    </row>
    <row r="33281" spans="2:2">
      <c r="B33281" s="202"/>
    </row>
    <row r="33282" spans="2:2">
      <c r="B33282" s="202"/>
    </row>
    <row r="33283" spans="2:2">
      <c r="B33283" s="202"/>
    </row>
    <row r="33284" spans="2:2">
      <c r="B33284" s="202"/>
    </row>
    <row r="33285" spans="2:2">
      <c r="B33285" s="202"/>
    </row>
    <row r="33286" spans="2:2">
      <c r="B33286" s="202"/>
    </row>
    <row r="33287" spans="2:2">
      <c r="B33287" s="202"/>
    </row>
    <row r="33288" spans="2:2">
      <c r="B33288" s="202"/>
    </row>
    <row r="33289" spans="2:2">
      <c r="B33289" s="202"/>
    </row>
    <row r="33290" spans="2:2">
      <c r="B33290" s="202"/>
    </row>
    <row r="33291" spans="2:2">
      <c r="B33291" s="202"/>
    </row>
    <row r="33292" spans="2:2">
      <c r="B33292" s="202"/>
    </row>
    <row r="33293" spans="2:2">
      <c r="B33293" s="202"/>
    </row>
    <row r="33294" spans="2:2">
      <c r="B33294" s="202"/>
    </row>
    <row r="33295" spans="2:2">
      <c r="B33295" s="202"/>
    </row>
    <row r="33296" spans="2:2">
      <c r="B33296" s="202"/>
    </row>
    <row r="33297" spans="2:2">
      <c r="B33297" s="202"/>
    </row>
    <row r="33298" spans="2:2">
      <c r="B33298" s="202"/>
    </row>
    <row r="33299" spans="2:2">
      <c r="B33299" s="202"/>
    </row>
    <row r="33300" spans="2:2">
      <c r="B33300" s="202"/>
    </row>
    <row r="33301" spans="2:2">
      <c r="B33301" s="202"/>
    </row>
    <row r="33302" spans="2:2">
      <c r="B33302" s="202"/>
    </row>
    <row r="33303" spans="2:2">
      <c r="B33303" s="202"/>
    </row>
    <row r="33304" spans="2:2">
      <c r="B33304" s="202"/>
    </row>
    <row r="33305" spans="2:2">
      <c r="B33305" s="202"/>
    </row>
    <row r="33306" spans="2:2">
      <c r="B33306" s="202"/>
    </row>
    <row r="33307" spans="2:2">
      <c r="B33307" s="202"/>
    </row>
    <row r="33308" spans="2:2">
      <c r="B33308" s="202"/>
    </row>
    <row r="33309" spans="2:2">
      <c r="B33309" s="202"/>
    </row>
    <row r="33310" spans="2:2">
      <c r="B33310" s="202"/>
    </row>
    <row r="33311" spans="2:2">
      <c r="B33311" s="202"/>
    </row>
    <row r="33312" spans="2:2">
      <c r="B33312" s="202"/>
    </row>
    <row r="33313" spans="2:2">
      <c r="B33313" s="202"/>
    </row>
    <row r="33314" spans="2:2">
      <c r="B33314" s="202"/>
    </row>
    <row r="33315" spans="2:2">
      <c r="B33315" s="202"/>
    </row>
    <row r="33316" spans="2:2">
      <c r="B33316" s="202"/>
    </row>
    <row r="33317" spans="2:2">
      <c r="B33317" s="202"/>
    </row>
    <row r="33318" spans="2:2">
      <c r="B33318" s="202"/>
    </row>
    <row r="33319" spans="2:2">
      <c r="B33319" s="202"/>
    </row>
    <row r="33320" spans="2:2">
      <c r="B33320" s="202"/>
    </row>
    <row r="33321" spans="2:2">
      <c r="B33321" s="202"/>
    </row>
    <row r="33322" spans="2:2">
      <c r="B33322" s="202"/>
    </row>
    <row r="33323" spans="2:2">
      <c r="B33323" s="202"/>
    </row>
    <row r="33324" spans="2:2">
      <c r="B33324" s="202"/>
    </row>
    <row r="33325" spans="2:2">
      <c r="B33325" s="202"/>
    </row>
    <row r="33326" spans="2:2">
      <c r="B33326" s="202"/>
    </row>
    <row r="33327" spans="2:2">
      <c r="B33327" s="202"/>
    </row>
    <row r="33328" spans="2:2">
      <c r="B33328" s="202"/>
    </row>
    <row r="33329" spans="2:2">
      <c r="B33329" s="202"/>
    </row>
    <row r="33330" spans="2:2">
      <c r="B33330" s="202"/>
    </row>
    <row r="33331" spans="2:2">
      <c r="B33331" s="202"/>
    </row>
    <row r="33332" spans="2:2">
      <c r="B33332" s="202"/>
    </row>
    <row r="33333" spans="2:2">
      <c r="B33333" s="202"/>
    </row>
    <row r="33334" spans="2:2">
      <c r="B33334" s="202"/>
    </row>
    <row r="33335" spans="2:2">
      <c r="B33335" s="202"/>
    </row>
    <row r="33336" spans="2:2">
      <c r="B33336" s="202"/>
    </row>
    <row r="33337" spans="2:2">
      <c r="B33337" s="202"/>
    </row>
    <row r="33338" spans="2:2">
      <c r="B33338" s="202"/>
    </row>
    <row r="33339" spans="2:2">
      <c r="B33339" s="202"/>
    </row>
    <row r="33340" spans="2:2">
      <c r="B33340" s="202"/>
    </row>
    <row r="33341" spans="2:2">
      <c r="B33341" s="202"/>
    </row>
    <row r="33342" spans="2:2">
      <c r="B33342" s="202"/>
    </row>
    <row r="33343" spans="2:2">
      <c r="B33343" s="202"/>
    </row>
    <row r="33344" spans="2:2">
      <c r="B33344" s="202"/>
    </row>
    <row r="33345" spans="2:2">
      <c r="B33345" s="202"/>
    </row>
    <row r="33346" spans="2:2">
      <c r="B33346" s="202"/>
    </row>
    <row r="33347" spans="2:2">
      <c r="B33347" s="202"/>
    </row>
    <row r="33348" spans="2:2">
      <c r="B33348" s="202"/>
    </row>
    <row r="33349" spans="2:2">
      <c r="B33349" s="202"/>
    </row>
    <row r="33350" spans="2:2">
      <c r="B33350" s="202"/>
    </row>
    <row r="33351" spans="2:2">
      <c r="B33351" s="202"/>
    </row>
    <row r="33352" spans="2:2">
      <c r="B33352" s="202"/>
    </row>
    <row r="33353" spans="2:2">
      <c r="B33353" s="202"/>
    </row>
    <row r="33354" spans="2:2">
      <c r="B33354" s="202"/>
    </row>
    <row r="33355" spans="2:2">
      <c r="B33355" s="202"/>
    </row>
    <row r="33356" spans="2:2">
      <c r="B33356" s="202"/>
    </row>
    <row r="33357" spans="2:2">
      <c r="B33357" s="202"/>
    </row>
    <row r="33358" spans="2:2">
      <c r="B33358" s="202"/>
    </row>
    <row r="33359" spans="2:2">
      <c r="B33359" s="202"/>
    </row>
    <row r="33360" spans="2:2">
      <c r="B33360" s="202"/>
    </row>
    <row r="33361" spans="2:2">
      <c r="B33361" s="202"/>
    </row>
    <row r="33362" spans="2:2">
      <c r="B33362" s="202"/>
    </row>
    <row r="33363" spans="2:2">
      <c r="B33363" s="202"/>
    </row>
    <row r="33364" spans="2:2">
      <c r="B33364" s="202"/>
    </row>
    <row r="33365" spans="2:2">
      <c r="B33365" s="202"/>
    </row>
    <row r="33366" spans="2:2">
      <c r="B33366" s="202"/>
    </row>
    <row r="33367" spans="2:2">
      <c r="B33367" s="202"/>
    </row>
    <row r="33368" spans="2:2">
      <c r="B33368" s="202"/>
    </row>
    <row r="33369" spans="2:2">
      <c r="B33369" s="202"/>
    </row>
    <row r="33370" spans="2:2">
      <c r="B33370" s="202"/>
    </row>
    <row r="33371" spans="2:2">
      <c r="B33371" s="202"/>
    </row>
    <row r="33372" spans="2:2">
      <c r="B33372" s="202"/>
    </row>
    <row r="33373" spans="2:2">
      <c r="B33373" s="202"/>
    </row>
    <row r="33374" spans="2:2">
      <c r="B33374" s="202"/>
    </row>
    <row r="33375" spans="2:2">
      <c r="B33375" s="202"/>
    </row>
    <row r="33376" spans="2:2">
      <c r="B33376" s="202"/>
    </row>
    <row r="33377" spans="2:2">
      <c r="B33377" s="202"/>
    </row>
    <row r="33378" spans="2:2">
      <c r="B33378" s="202"/>
    </row>
    <row r="33379" spans="2:2">
      <c r="B33379" s="202"/>
    </row>
    <row r="33380" spans="2:2">
      <c r="B33380" s="202"/>
    </row>
    <row r="33381" spans="2:2">
      <c r="B33381" s="202"/>
    </row>
    <row r="33382" spans="2:2">
      <c r="B33382" s="202"/>
    </row>
    <row r="33383" spans="2:2">
      <c r="B33383" s="202"/>
    </row>
    <row r="33384" spans="2:2">
      <c r="B33384" s="202"/>
    </row>
    <row r="33385" spans="2:2">
      <c r="B33385" s="202"/>
    </row>
    <row r="33386" spans="2:2">
      <c r="B33386" s="202"/>
    </row>
    <row r="33387" spans="2:2">
      <c r="B33387" s="202"/>
    </row>
    <row r="33388" spans="2:2">
      <c r="B33388" s="202"/>
    </row>
    <row r="33389" spans="2:2">
      <c r="B33389" s="202"/>
    </row>
    <row r="33390" spans="2:2">
      <c r="B33390" s="202"/>
    </row>
    <row r="33391" spans="2:2">
      <c r="B33391" s="202"/>
    </row>
    <row r="33392" spans="2:2">
      <c r="B33392" s="202"/>
    </row>
    <row r="33393" spans="2:2">
      <c r="B33393" s="202"/>
    </row>
    <row r="33394" spans="2:2">
      <c r="B33394" s="202"/>
    </row>
    <row r="33395" spans="2:2">
      <c r="B33395" s="202"/>
    </row>
    <row r="33396" spans="2:2">
      <c r="B33396" s="202"/>
    </row>
    <row r="33397" spans="2:2">
      <c r="B33397" s="202"/>
    </row>
    <row r="33398" spans="2:2">
      <c r="B33398" s="202"/>
    </row>
    <row r="33399" spans="2:2">
      <c r="B33399" s="202"/>
    </row>
    <row r="33400" spans="2:2">
      <c r="B33400" s="202"/>
    </row>
    <row r="33401" spans="2:2">
      <c r="B33401" s="202"/>
    </row>
    <row r="33402" spans="2:2">
      <c r="B33402" s="202"/>
    </row>
    <row r="33403" spans="2:2">
      <c r="B33403" s="202"/>
    </row>
    <row r="33404" spans="2:2">
      <c r="B33404" s="202"/>
    </row>
    <row r="33405" spans="2:2">
      <c r="B33405" s="202"/>
    </row>
    <row r="33406" spans="2:2">
      <c r="B33406" s="202"/>
    </row>
    <row r="33407" spans="2:2">
      <c r="B33407" s="202"/>
    </row>
    <row r="33408" spans="2:2">
      <c r="B33408" s="202"/>
    </row>
    <row r="33409" spans="2:2">
      <c r="B33409" s="202"/>
    </row>
    <row r="33410" spans="2:2">
      <c r="B33410" s="202"/>
    </row>
    <row r="33411" spans="2:2">
      <c r="B33411" s="202"/>
    </row>
    <row r="33412" spans="2:2">
      <c r="B33412" s="202"/>
    </row>
    <row r="33413" spans="2:2">
      <c r="B33413" s="202"/>
    </row>
    <row r="33414" spans="2:2">
      <c r="B33414" s="202"/>
    </row>
    <row r="33415" spans="2:2">
      <c r="B33415" s="202"/>
    </row>
    <row r="33416" spans="2:2">
      <c r="B33416" s="202"/>
    </row>
    <row r="33417" spans="2:2">
      <c r="B33417" s="202"/>
    </row>
    <row r="33418" spans="2:2">
      <c r="B33418" s="202"/>
    </row>
    <row r="33419" spans="2:2">
      <c r="B33419" s="202"/>
    </row>
    <row r="33420" spans="2:2">
      <c r="B33420" s="202"/>
    </row>
    <row r="33421" spans="2:2">
      <c r="B33421" s="202"/>
    </row>
    <row r="33422" spans="2:2">
      <c r="B33422" s="202"/>
    </row>
    <row r="33423" spans="2:2">
      <c r="B33423" s="202"/>
    </row>
    <row r="33424" spans="2:2">
      <c r="B33424" s="202"/>
    </row>
    <row r="33425" spans="2:2">
      <c r="B33425" s="202"/>
    </row>
    <row r="33426" spans="2:2">
      <c r="B33426" s="202"/>
    </row>
    <row r="33427" spans="2:2">
      <c r="B33427" s="202"/>
    </row>
    <row r="33428" spans="2:2">
      <c r="B33428" s="202"/>
    </row>
    <row r="33429" spans="2:2">
      <c r="B33429" s="202"/>
    </row>
    <row r="33430" spans="2:2">
      <c r="B33430" s="202"/>
    </row>
    <row r="33431" spans="2:2">
      <c r="B33431" s="202"/>
    </row>
    <row r="33432" spans="2:2">
      <c r="B33432" s="202"/>
    </row>
    <row r="33433" spans="2:2">
      <c r="B33433" s="202"/>
    </row>
    <row r="33434" spans="2:2">
      <c r="B33434" s="202"/>
    </row>
    <row r="33435" spans="2:2">
      <c r="B33435" s="202"/>
    </row>
    <row r="33436" spans="2:2">
      <c r="B33436" s="202"/>
    </row>
    <row r="33437" spans="2:2">
      <c r="B33437" s="202"/>
    </row>
    <row r="33438" spans="2:2">
      <c r="B33438" s="202"/>
    </row>
    <row r="33439" spans="2:2">
      <c r="B33439" s="202"/>
    </row>
    <row r="33440" spans="2:2">
      <c r="B33440" s="202"/>
    </row>
    <row r="33441" spans="2:2">
      <c r="B33441" s="202"/>
    </row>
    <row r="33442" spans="2:2">
      <c r="B33442" s="202"/>
    </row>
    <row r="33443" spans="2:2">
      <c r="B33443" s="202"/>
    </row>
    <row r="33444" spans="2:2">
      <c r="B33444" s="202"/>
    </row>
    <row r="33445" spans="2:2">
      <c r="B33445" s="202"/>
    </row>
    <row r="33446" spans="2:2">
      <c r="B33446" s="202"/>
    </row>
    <row r="33447" spans="2:2">
      <c r="B33447" s="202"/>
    </row>
    <row r="33448" spans="2:2">
      <c r="B33448" s="202"/>
    </row>
    <row r="33449" spans="2:2">
      <c r="B33449" s="202"/>
    </row>
    <row r="33450" spans="2:2">
      <c r="B33450" s="202"/>
    </row>
    <row r="33451" spans="2:2">
      <c r="B33451" s="202"/>
    </row>
    <row r="33452" spans="2:2">
      <c r="B33452" s="202"/>
    </row>
    <row r="33453" spans="2:2">
      <c r="B33453" s="202"/>
    </row>
    <row r="33454" spans="2:2">
      <c r="B33454" s="202"/>
    </row>
    <row r="33455" spans="2:2">
      <c r="B33455" s="202"/>
    </row>
    <row r="33456" spans="2:2">
      <c r="B33456" s="202"/>
    </row>
    <row r="33457" spans="2:2">
      <c r="B33457" s="202"/>
    </row>
    <row r="33458" spans="2:2">
      <c r="B33458" s="202"/>
    </row>
    <row r="33459" spans="2:2">
      <c r="B33459" s="202"/>
    </row>
    <row r="33460" spans="2:2">
      <c r="B33460" s="202"/>
    </row>
    <row r="33461" spans="2:2">
      <c r="B33461" s="202"/>
    </row>
    <row r="33462" spans="2:2">
      <c r="B33462" s="202"/>
    </row>
    <row r="33463" spans="2:2">
      <c r="B33463" s="202"/>
    </row>
    <row r="33464" spans="2:2">
      <c r="B33464" s="202"/>
    </row>
    <row r="33465" spans="2:2">
      <c r="B33465" s="202"/>
    </row>
    <row r="33466" spans="2:2">
      <c r="B33466" s="202"/>
    </row>
    <row r="33467" spans="2:2">
      <c r="B33467" s="202"/>
    </row>
    <row r="33468" spans="2:2">
      <c r="B33468" s="202"/>
    </row>
    <row r="33469" spans="2:2">
      <c r="B33469" s="202"/>
    </row>
    <row r="33470" spans="2:2">
      <c r="B33470" s="202"/>
    </row>
    <row r="33471" spans="2:2">
      <c r="B33471" s="202"/>
    </row>
    <row r="33472" spans="2:2">
      <c r="B33472" s="202"/>
    </row>
    <row r="33473" spans="2:2">
      <c r="B33473" s="202"/>
    </row>
    <row r="33474" spans="2:2">
      <c r="B33474" s="202"/>
    </row>
    <row r="33475" spans="2:2">
      <c r="B33475" s="202"/>
    </row>
    <row r="33476" spans="2:2">
      <c r="B33476" s="202"/>
    </row>
    <row r="33477" spans="2:2">
      <c r="B33477" s="202"/>
    </row>
    <row r="33478" spans="2:2">
      <c r="B33478" s="202"/>
    </row>
    <row r="33479" spans="2:2">
      <c r="B33479" s="202"/>
    </row>
    <row r="33480" spans="2:2">
      <c r="B33480" s="202"/>
    </row>
    <row r="33481" spans="2:2">
      <c r="B33481" s="202"/>
    </row>
    <row r="33482" spans="2:2">
      <c r="B33482" s="202"/>
    </row>
    <row r="33483" spans="2:2">
      <c r="B33483" s="202"/>
    </row>
    <row r="33484" spans="2:2">
      <c r="B33484" s="202"/>
    </row>
    <row r="33485" spans="2:2">
      <c r="B33485" s="202"/>
    </row>
    <row r="33486" spans="2:2">
      <c r="B33486" s="202"/>
    </row>
    <row r="33487" spans="2:2">
      <c r="B33487" s="202"/>
    </row>
    <row r="33488" spans="2:2">
      <c r="B33488" s="202"/>
    </row>
    <row r="33489" spans="2:2">
      <c r="B33489" s="202"/>
    </row>
    <row r="33490" spans="2:2">
      <c r="B33490" s="202"/>
    </row>
    <row r="33491" spans="2:2">
      <c r="B33491" s="202"/>
    </row>
    <row r="33492" spans="2:2">
      <c r="B33492" s="202"/>
    </row>
    <row r="33493" spans="2:2">
      <c r="B33493" s="202"/>
    </row>
    <row r="33494" spans="2:2">
      <c r="B33494" s="202"/>
    </row>
    <row r="33495" spans="2:2">
      <c r="B33495" s="202"/>
    </row>
    <row r="33496" spans="2:2">
      <c r="B33496" s="202"/>
    </row>
    <row r="33497" spans="2:2">
      <c r="B33497" s="202"/>
    </row>
    <row r="33498" spans="2:2">
      <c r="B33498" s="202"/>
    </row>
    <row r="33499" spans="2:2">
      <c r="B33499" s="202"/>
    </row>
    <row r="33500" spans="2:2">
      <c r="B33500" s="202"/>
    </row>
    <row r="33501" spans="2:2">
      <c r="B33501" s="202"/>
    </row>
    <row r="33502" spans="2:2">
      <c r="B33502" s="202"/>
    </row>
    <row r="33503" spans="2:2">
      <c r="B33503" s="202"/>
    </row>
    <row r="33504" spans="2:2">
      <c r="B33504" s="202"/>
    </row>
    <row r="33505" spans="2:2">
      <c r="B33505" s="202"/>
    </row>
    <row r="33506" spans="2:2">
      <c r="B33506" s="202"/>
    </row>
    <row r="33507" spans="2:2">
      <c r="B33507" s="202"/>
    </row>
    <row r="33508" spans="2:2">
      <c r="B33508" s="202"/>
    </row>
    <row r="33509" spans="2:2">
      <c r="B33509" s="202"/>
    </row>
    <row r="33510" spans="2:2">
      <c r="B33510" s="202"/>
    </row>
    <row r="33511" spans="2:2">
      <c r="B33511" s="202"/>
    </row>
    <row r="33512" spans="2:2">
      <c r="B33512" s="202"/>
    </row>
    <row r="33513" spans="2:2">
      <c r="B33513" s="202"/>
    </row>
    <row r="33514" spans="2:2">
      <c r="B33514" s="202"/>
    </row>
    <row r="33515" spans="2:2">
      <c r="B33515" s="202"/>
    </row>
    <row r="33516" spans="2:2">
      <c r="B33516" s="202"/>
    </row>
    <row r="33517" spans="2:2">
      <c r="B33517" s="202"/>
    </row>
    <row r="33518" spans="2:2">
      <c r="B33518" s="202"/>
    </row>
    <row r="33519" spans="2:2">
      <c r="B33519" s="202"/>
    </row>
    <row r="33520" spans="2:2">
      <c r="B33520" s="202"/>
    </row>
    <row r="33521" spans="2:2">
      <c r="B33521" s="202"/>
    </row>
    <row r="33522" spans="2:2">
      <c r="B33522" s="202"/>
    </row>
    <row r="33523" spans="2:2">
      <c r="B33523" s="202"/>
    </row>
    <row r="33524" spans="2:2">
      <c r="B33524" s="202"/>
    </row>
    <row r="33525" spans="2:2">
      <c r="B33525" s="202"/>
    </row>
    <row r="33526" spans="2:2">
      <c r="B33526" s="202"/>
    </row>
    <row r="33527" spans="2:2">
      <c r="B33527" s="202"/>
    </row>
    <row r="33528" spans="2:2">
      <c r="B33528" s="202"/>
    </row>
    <row r="33529" spans="2:2">
      <c r="B33529" s="202"/>
    </row>
    <row r="33530" spans="2:2">
      <c r="B33530" s="202"/>
    </row>
    <row r="33531" spans="2:2">
      <c r="B33531" s="202"/>
    </row>
    <row r="33532" spans="2:2">
      <c r="B33532" s="202"/>
    </row>
    <row r="33533" spans="2:2">
      <c r="B33533" s="202"/>
    </row>
    <row r="33534" spans="2:2">
      <c r="B33534" s="202"/>
    </row>
    <row r="33535" spans="2:2">
      <c r="B33535" s="202"/>
    </row>
    <row r="33536" spans="2:2">
      <c r="B33536" s="202"/>
    </row>
    <row r="33537" spans="2:2">
      <c r="B33537" s="202"/>
    </row>
    <row r="33538" spans="2:2">
      <c r="B33538" s="202"/>
    </row>
    <row r="33539" spans="2:2">
      <c r="B33539" s="202"/>
    </row>
    <row r="33540" spans="2:2">
      <c r="B33540" s="202"/>
    </row>
    <row r="33541" spans="2:2">
      <c r="B33541" s="202"/>
    </row>
    <row r="33542" spans="2:2">
      <c r="B33542" s="202"/>
    </row>
    <row r="33543" spans="2:2">
      <c r="B33543" s="202"/>
    </row>
    <row r="33544" spans="2:2">
      <c r="B33544" s="202"/>
    </row>
    <row r="33545" spans="2:2">
      <c r="B33545" s="202"/>
    </row>
    <row r="33546" spans="2:2">
      <c r="B33546" s="202"/>
    </row>
    <row r="33547" spans="2:2">
      <c r="B33547" s="202"/>
    </row>
    <row r="33548" spans="2:2">
      <c r="B33548" s="202"/>
    </row>
    <row r="33549" spans="2:2">
      <c r="B33549" s="202"/>
    </row>
    <row r="33550" spans="2:2">
      <c r="B33550" s="202"/>
    </row>
    <row r="33551" spans="2:2">
      <c r="B33551" s="202"/>
    </row>
    <row r="33552" spans="2:2">
      <c r="B33552" s="202"/>
    </row>
    <row r="33553" spans="2:2">
      <c r="B33553" s="202"/>
    </row>
    <row r="33554" spans="2:2">
      <c r="B33554" s="202"/>
    </row>
    <row r="33555" spans="2:2">
      <c r="B33555" s="202"/>
    </row>
    <row r="33556" spans="2:2">
      <c r="B33556" s="202"/>
    </row>
    <row r="33557" spans="2:2">
      <c r="B33557" s="202"/>
    </row>
    <row r="33558" spans="2:2">
      <c r="B33558" s="202"/>
    </row>
    <row r="33559" spans="2:2">
      <c r="B33559" s="202"/>
    </row>
    <row r="33560" spans="2:2">
      <c r="B33560" s="202"/>
    </row>
    <row r="33561" spans="2:2">
      <c r="B33561" s="202"/>
    </row>
    <row r="33562" spans="2:2">
      <c r="B33562" s="202"/>
    </row>
    <row r="33563" spans="2:2">
      <c r="B33563" s="202"/>
    </row>
    <row r="33564" spans="2:2">
      <c r="B33564" s="202"/>
    </row>
    <row r="33565" spans="2:2">
      <c r="B33565" s="202"/>
    </row>
    <row r="33566" spans="2:2">
      <c r="B33566" s="202"/>
    </row>
    <row r="33567" spans="2:2">
      <c r="B33567" s="202"/>
    </row>
    <row r="33568" spans="2:2">
      <c r="B33568" s="202"/>
    </row>
    <row r="33569" spans="2:2">
      <c r="B33569" s="202"/>
    </row>
    <row r="33570" spans="2:2">
      <c r="B33570" s="202"/>
    </row>
    <row r="33571" spans="2:2">
      <c r="B33571" s="202"/>
    </row>
    <row r="33572" spans="2:2">
      <c r="B33572" s="202"/>
    </row>
    <row r="33573" spans="2:2">
      <c r="B33573" s="202"/>
    </row>
    <row r="33574" spans="2:2">
      <c r="B33574" s="202"/>
    </row>
    <row r="33575" spans="2:2">
      <c r="B33575" s="202"/>
    </row>
    <row r="33576" spans="2:2">
      <c r="B33576" s="202"/>
    </row>
    <row r="33577" spans="2:2">
      <c r="B33577" s="202"/>
    </row>
    <row r="33578" spans="2:2">
      <c r="B33578" s="202"/>
    </row>
    <row r="33579" spans="2:2">
      <c r="B33579" s="202"/>
    </row>
    <row r="33580" spans="2:2">
      <c r="B33580" s="202"/>
    </row>
    <row r="33581" spans="2:2">
      <c r="B33581" s="202"/>
    </row>
    <row r="33582" spans="2:2">
      <c r="B33582" s="202"/>
    </row>
    <row r="33583" spans="2:2">
      <c r="B33583" s="202"/>
    </row>
    <row r="33584" spans="2:2">
      <c r="B33584" s="202"/>
    </row>
    <row r="33585" spans="2:2">
      <c r="B33585" s="202"/>
    </row>
    <row r="33586" spans="2:2">
      <c r="B33586" s="202"/>
    </row>
    <row r="33587" spans="2:2">
      <c r="B33587" s="202"/>
    </row>
    <row r="33588" spans="2:2">
      <c r="B33588" s="202"/>
    </row>
    <row r="33589" spans="2:2">
      <c r="B33589" s="202"/>
    </row>
    <row r="33590" spans="2:2">
      <c r="B33590" s="202"/>
    </row>
    <row r="33591" spans="2:2">
      <c r="B33591" s="202"/>
    </row>
    <row r="33592" spans="2:2">
      <c r="B33592" s="202"/>
    </row>
    <row r="33593" spans="2:2">
      <c r="B33593" s="202"/>
    </row>
    <row r="33594" spans="2:2">
      <c r="B33594" s="202"/>
    </row>
    <row r="33595" spans="2:2">
      <c r="B33595" s="202"/>
    </row>
    <row r="33596" spans="2:2">
      <c r="B33596" s="202"/>
    </row>
    <row r="33597" spans="2:2">
      <c r="B33597" s="202"/>
    </row>
    <row r="33598" spans="2:2">
      <c r="B33598" s="202"/>
    </row>
    <row r="33599" spans="2:2">
      <c r="B33599" s="202"/>
    </row>
    <row r="33600" spans="2:2">
      <c r="B33600" s="202"/>
    </row>
    <row r="33601" spans="2:2">
      <c r="B33601" s="202"/>
    </row>
    <row r="33602" spans="2:2">
      <c r="B33602" s="202"/>
    </row>
    <row r="33603" spans="2:2">
      <c r="B33603" s="202"/>
    </row>
    <row r="33604" spans="2:2">
      <c r="B33604" s="202"/>
    </row>
    <row r="33605" spans="2:2">
      <c r="B33605" s="202"/>
    </row>
    <row r="33606" spans="2:2">
      <c r="B33606" s="202"/>
    </row>
    <row r="33607" spans="2:2">
      <c r="B33607" s="202"/>
    </row>
    <row r="33608" spans="2:2">
      <c r="B33608" s="202"/>
    </row>
    <row r="33609" spans="2:2">
      <c r="B33609" s="202"/>
    </row>
    <row r="33610" spans="2:2">
      <c r="B33610" s="202"/>
    </row>
    <row r="33611" spans="2:2">
      <c r="B33611" s="202"/>
    </row>
    <row r="33612" spans="2:2">
      <c r="B33612" s="202"/>
    </row>
    <row r="33613" spans="2:2">
      <c r="B33613" s="202"/>
    </row>
    <row r="33614" spans="2:2">
      <c r="B33614" s="202"/>
    </row>
    <row r="33615" spans="2:2">
      <c r="B33615" s="202"/>
    </row>
    <row r="33616" spans="2:2">
      <c r="B33616" s="202"/>
    </row>
    <row r="33617" spans="2:2">
      <c r="B33617" s="202"/>
    </row>
    <row r="33618" spans="2:2">
      <c r="B33618" s="202"/>
    </row>
    <row r="33619" spans="2:2">
      <c r="B33619" s="202"/>
    </row>
    <row r="33620" spans="2:2">
      <c r="B33620" s="202"/>
    </row>
    <row r="33621" spans="2:2">
      <c r="B33621" s="202"/>
    </row>
    <row r="33622" spans="2:2">
      <c r="B33622" s="202"/>
    </row>
    <row r="33623" spans="2:2">
      <c r="B33623" s="202"/>
    </row>
    <row r="33624" spans="2:2">
      <c r="B33624" s="202"/>
    </row>
    <row r="33625" spans="2:2">
      <c r="B33625" s="202"/>
    </row>
    <row r="33626" spans="2:2">
      <c r="B33626" s="202"/>
    </row>
    <row r="33627" spans="2:2">
      <c r="B33627" s="202"/>
    </row>
    <row r="33628" spans="2:2">
      <c r="B33628" s="202"/>
    </row>
    <row r="33629" spans="2:2">
      <c r="B33629" s="202"/>
    </row>
    <row r="33630" spans="2:2">
      <c r="B33630" s="202"/>
    </row>
    <row r="33631" spans="2:2">
      <c r="B33631" s="202"/>
    </row>
    <row r="33632" spans="2:2">
      <c r="B33632" s="202"/>
    </row>
    <row r="33633" spans="2:2">
      <c r="B33633" s="202"/>
    </row>
    <row r="33634" spans="2:2">
      <c r="B33634" s="202"/>
    </row>
    <row r="33635" spans="2:2">
      <c r="B33635" s="202"/>
    </row>
    <row r="33636" spans="2:2">
      <c r="B33636" s="202"/>
    </row>
    <row r="33637" spans="2:2">
      <c r="B33637" s="202"/>
    </row>
    <row r="33638" spans="2:2">
      <c r="B33638" s="202"/>
    </row>
    <row r="33639" spans="2:2">
      <c r="B33639" s="202"/>
    </row>
    <row r="33640" spans="2:2">
      <c r="B33640" s="202"/>
    </row>
    <row r="33641" spans="2:2">
      <c r="B33641" s="202"/>
    </row>
    <row r="33642" spans="2:2">
      <c r="B33642" s="202"/>
    </row>
    <row r="33643" spans="2:2">
      <c r="B33643" s="202"/>
    </row>
    <row r="33644" spans="2:2">
      <c r="B33644" s="202"/>
    </row>
    <row r="33645" spans="2:2">
      <c r="B33645" s="202"/>
    </row>
    <row r="33646" spans="2:2">
      <c r="B33646" s="202"/>
    </row>
    <row r="33647" spans="2:2">
      <c r="B33647" s="202"/>
    </row>
    <row r="33648" spans="2:2">
      <c r="B33648" s="202"/>
    </row>
    <row r="33649" spans="2:2">
      <c r="B33649" s="202"/>
    </row>
    <row r="33650" spans="2:2">
      <c r="B33650" s="202"/>
    </row>
    <row r="33651" spans="2:2">
      <c r="B33651" s="202"/>
    </row>
    <row r="33652" spans="2:2">
      <c r="B33652" s="202"/>
    </row>
    <row r="33653" spans="2:2">
      <c r="B33653" s="202"/>
    </row>
    <row r="33654" spans="2:2">
      <c r="B33654" s="202"/>
    </row>
    <row r="33655" spans="2:2">
      <c r="B33655" s="202"/>
    </row>
    <row r="33656" spans="2:2">
      <c r="B33656" s="202"/>
    </row>
    <row r="33657" spans="2:2">
      <c r="B33657" s="202"/>
    </row>
    <row r="33658" spans="2:2">
      <c r="B33658" s="202"/>
    </row>
    <row r="33659" spans="2:2">
      <c r="B33659" s="202"/>
    </row>
    <row r="33660" spans="2:2">
      <c r="B33660" s="202"/>
    </row>
    <row r="33661" spans="2:2">
      <c r="B33661" s="202"/>
    </row>
    <row r="33662" spans="2:2">
      <c r="B33662" s="202"/>
    </row>
    <row r="33663" spans="2:2">
      <c r="B33663" s="202"/>
    </row>
    <row r="33664" spans="2:2">
      <c r="B33664" s="202"/>
    </row>
    <row r="33665" spans="2:2">
      <c r="B33665" s="202"/>
    </row>
    <row r="33666" spans="2:2">
      <c r="B33666" s="202"/>
    </row>
    <row r="33667" spans="2:2">
      <c r="B33667" s="202"/>
    </row>
    <row r="33668" spans="2:2">
      <c r="B33668" s="202"/>
    </row>
    <row r="33669" spans="2:2">
      <c r="B33669" s="202"/>
    </row>
    <row r="33670" spans="2:2">
      <c r="B33670" s="202"/>
    </row>
    <row r="33671" spans="2:2">
      <c r="B33671" s="202"/>
    </row>
    <row r="33672" spans="2:2">
      <c r="B33672" s="202"/>
    </row>
    <row r="33673" spans="2:2">
      <c r="B33673" s="202"/>
    </row>
    <row r="33674" spans="2:2">
      <c r="B33674" s="202"/>
    </row>
    <row r="33675" spans="2:2">
      <c r="B33675" s="202"/>
    </row>
    <row r="33676" spans="2:2">
      <c r="B33676" s="202"/>
    </row>
    <row r="33677" spans="2:2">
      <c r="B33677" s="202"/>
    </row>
    <row r="33678" spans="2:2">
      <c r="B33678" s="202"/>
    </row>
    <row r="33679" spans="2:2">
      <c r="B33679" s="202"/>
    </row>
    <row r="33680" spans="2:2">
      <c r="B33680" s="202"/>
    </row>
    <row r="33681" spans="2:2">
      <c r="B33681" s="202"/>
    </row>
    <row r="33682" spans="2:2">
      <c r="B33682" s="202"/>
    </row>
    <row r="33683" spans="2:2">
      <c r="B33683" s="202"/>
    </row>
    <row r="33684" spans="2:2">
      <c r="B33684" s="202"/>
    </row>
    <row r="33685" spans="2:2">
      <c r="B33685" s="202"/>
    </row>
    <row r="33686" spans="2:2">
      <c r="B33686" s="202"/>
    </row>
    <row r="33687" spans="2:2">
      <c r="B33687" s="202"/>
    </row>
    <row r="33688" spans="2:2">
      <c r="B33688" s="202"/>
    </row>
    <row r="33689" spans="2:2">
      <c r="B33689" s="202"/>
    </row>
    <row r="33690" spans="2:2">
      <c r="B33690" s="202"/>
    </row>
    <row r="33691" spans="2:2">
      <c r="B33691" s="202"/>
    </row>
    <row r="33692" spans="2:2">
      <c r="B33692" s="202"/>
    </row>
    <row r="33693" spans="2:2">
      <c r="B33693" s="202"/>
    </row>
    <row r="33694" spans="2:2">
      <c r="B33694" s="202"/>
    </row>
    <row r="33695" spans="2:2">
      <c r="B33695" s="202"/>
    </row>
    <row r="33696" spans="2:2">
      <c r="B33696" s="202"/>
    </row>
    <row r="33697" spans="2:2">
      <c r="B33697" s="202"/>
    </row>
    <row r="33698" spans="2:2">
      <c r="B33698" s="202"/>
    </row>
    <row r="33699" spans="2:2">
      <c r="B33699" s="202"/>
    </row>
    <row r="33700" spans="2:2">
      <c r="B33700" s="202"/>
    </row>
    <row r="33701" spans="2:2">
      <c r="B33701" s="202"/>
    </row>
    <row r="33702" spans="2:2">
      <c r="B33702" s="202"/>
    </row>
    <row r="33703" spans="2:2">
      <c r="B33703" s="202"/>
    </row>
    <row r="33704" spans="2:2">
      <c r="B33704" s="202"/>
    </row>
    <row r="33705" spans="2:2">
      <c r="B33705" s="202"/>
    </row>
    <row r="33706" spans="2:2">
      <c r="B33706" s="202"/>
    </row>
    <row r="33707" spans="2:2">
      <c r="B33707" s="202"/>
    </row>
    <row r="33708" spans="2:2">
      <c r="B33708" s="202"/>
    </row>
    <row r="33709" spans="2:2">
      <c r="B33709" s="202"/>
    </row>
    <row r="33710" spans="2:2">
      <c r="B33710" s="202"/>
    </row>
    <row r="33711" spans="2:2">
      <c r="B33711" s="202"/>
    </row>
    <row r="33712" spans="2:2">
      <c r="B33712" s="202"/>
    </row>
    <row r="33713" spans="2:2">
      <c r="B33713" s="202"/>
    </row>
    <row r="33714" spans="2:2">
      <c r="B33714" s="202"/>
    </row>
    <row r="33715" spans="2:2">
      <c r="B33715" s="202"/>
    </row>
    <row r="33716" spans="2:2">
      <c r="B33716" s="202"/>
    </row>
    <row r="33717" spans="2:2">
      <c r="B33717" s="202"/>
    </row>
    <row r="33718" spans="2:2">
      <c r="B33718" s="202"/>
    </row>
    <row r="33719" spans="2:2">
      <c r="B33719" s="202"/>
    </row>
    <row r="33720" spans="2:2">
      <c r="B33720" s="202"/>
    </row>
    <row r="33721" spans="2:2">
      <c r="B33721" s="202"/>
    </row>
    <row r="33722" spans="2:2">
      <c r="B33722" s="202"/>
    </row>
    <row r="33723" spans="2:2">
      <c r="B33723" s="202"/>
    </row>
    <row r="33724" spans="2:2">
      <c r="B33724" s="202"/>
    </row>
    <row r="33725" spans="2:2">
      <c r="B33725" s="202"/>
    </row>
    <row r="33726" spans="2:2">
      <c r="B33726" s="202"/>
    </row>
    <row r="33727" spans="2:2">
      <c r="B33727" s="202"/>
    </row>
    <row r="33728" spans="2:2">
      <c r="B33728" s="202"/>
    </row>
    <row r="33729" spans="2:2">
      <c r="B33729" s="202"/>
    </row>
    <row r="33730" spans="2:2">
      <c r="B33730" s="202"/>
    </row>
    <row r="33731" spans="2:2">
      <c r="B33731" s="202"/>
    </row>
    <row r="33732" spans="2:2">
      <c r="B33732" s="202"/>
    </row>
    <row r="33733" spans="2:2">
      <c r="B33733" s="202"/>
    </row>
    <row r="33734" spans="2:2">
      <c r="B33734" s="202"/>
    </row>
    <row r="33735" spans="2:2">
      <c r="B33735" s="202"/>
    </row>
    <row r="33736" spans="2:2">
      <c r="B33736" s="202"/>
    </row>
    <row r="33737" spans="2:2">
      <c r="B33737" s="202"/>
    </row>
    <row r="33738" spans="2:2">
      <c r="B33738" s="202"/>
    </row>
    <row r="33739" spans="2:2">
      <c r="B33739" s="202"/>
    </row>
    <row r="33740" spans="2:2">
      <c r="B33740" s="202"/>
    </row>
    <row r="33741" spans="2:2">
      <c r="B33741" s="202"/>
    </row>
    <row r="33742" spans="2:2">
      <c r="B33742" s="202"/>
    </row>
    <row r="33743" spans="2:2">
      <c r="B33743" s="202"/>
    </row>
    <row r="33744" spans="2:2">
      <c r="B33744" s="202"/>
    </row>
    <row r="33745" spans="2:2">
      <c r="B33745" s="202"/>
    </row>
    <row r="33746" spans="2:2">
      <c r="B33746" s="202"/>
    </row>
    <row r="33747" spans="2:2">
      <c r="B33747" s="202"/>
    </row>
    <row r="33748" spans="2:2">
      <c r="B33748" s="202"/>
    </row>
    <row r="33749" spans="2:2">
      <c r="B33749" s="202"/>
    </row>
    <row r="33750" spans="2:2">
      <c r="B33750" s="202"/>
    </row>
    <row r="33751" spans="2:2">
      <c r="B33751" s="202"/>
    </row>
    <row r="33752" spans="2:2">
      <c r="B33752" s="202"/>
    </row>
    <row r="33753" spans="2:2">
      <c r="B33753" s="202"/>
    </row>
    <row r="33754" spans="2:2">
      <c r="B33754" s="202"/>
    </row>
    <row r="33755" spans="2:2">
      <c r="B33755" s="202"/>
    </row>
    <row r="33756" spans="2:2">
      <c r="B33756" s="202"/>
    </row>
    <row r="33757" spans="2:2">
      <c r="B33757" s="202"/>
    </row>
    <row r="33758" spans="2:2">
      <c r="B33758" s="202"/>
    </row>
    <row r="33759" spans="2:2">
      <c r="B33759" s="202"/>
    </row>
    <row r="33760" spans="2:2">
      <c r="B33760" s="202"/>
    </row>
    <row r="33761" spans="2:2">
      <c r="B33761" s="202"/>
    </row>
    <row r="33762" spans="2:2">
      <c r="B33762" s="202"/>
    </row>
    <row r="33763" spans="2:2">
      <c r="B33763" s="202"/>
    </row>
    <row r="33764" spans="2:2">
      <c r="B33764" s="202"/>
    </row>
    <row r="33765" spans="2:2">
      <c r="B33765" s="202"/>
    </row>
    <row r="33766" spans="2:2">
      <c r="B33766" s="202"/>
    </row>
    <row r="33767" spans="2:2">
      <c r="B33767" s="202"/>
    </row>
    <row r="33768" spans="2:2">
      <c r="B33768" s="202"/>
    </row>
    <row r="33769" spans="2:2">
      <c r="B33769" s="202"/>
    </row>
    <row r="33770" spans="2:2">
      <c r="B33770" s="202"/>
    </row>
    <row r="33771" spans="2:2">
      <c r="B33771" s="202"/>
    </row>
    <row r="33772" spans="2:2">
      <c r="B33772" s="202"/>
    </row>
    <row r="33773" spans="2:2">
      <c r="B33773" s="202"/>
    </row>
    <row r="33774" spans="2:2">
      <c r="B33774" s="202"/>
    </row>
    <row r="33775" spans="2:2">
      <c r="B33775" s="202"/>
    </row>
    <row r="33776" spans="2:2">
      <c r="B33776" s="202"/>
    </row>
    <row r="33777" spans="2:2">
      <c r="B33777" s="202"/>
    </row>
    <row r="33778" spans="2:2">
      <c r="B33778" s="202"/>
    </row>
    <row r="33779" spans="2:2">
      <c r="B33779" s="202"/>
    </row>
    <row r="33780" spans="2:2">
      <c r="B33780" s="202"/>
    </row>
    <row r="33781" spans="2:2">
      <c r="B33781" s="202"/>
    </row>
    <row r="33782" spans="2:2">
      <c r="B33782" s="202"/>
    </row>
    <row r="33783" spans="2:2">
      <c r="B33783" s="202"/>
    </row>
    <row r="33784" spans="2:2">
      <c r="B33784" s="202"/>
    </row>
    <row r="33785" spans="2:2">
      <c r="B33785" s="202"/>
    </row>
    <row r="33786" spans="2:2">
      <c r="B33786" s="202"/>
    </row>
    <row r="33787" spans="2:2">
      <c r="B33787" s="202"/>
    </row>
    <row r="33788" spans="2:2">
      <c r="B33788" s="202"/>
    </row>
    <row r="33789" spans="2:2">
      <c r="B33789" s="202"/>
    </row>
    <row r="33790" spans="2:2">
      <c r="B33790" s="202"/>
    </row>
    <row r="33791" spans="2:2">
      <c r="B33791" s="202"/>
    </row>
    <row r="33792" spans="2:2">
      <c r="B33792" s="202"/>
    </row>
    <row r="33793" spans="2:2">
      <c r="B33793" s="202"/>
    </row>
    <row r="33794" spans="2:2">
      <c r="B33794" s="202"/>
    </row>
    <row r="33795" spans="2:2">
      <c r="B33795" s="202"/>
    </row>
    <row r="33796" spans="2:2">
      <c r="B33796" s="202"/>
    </row>
    <row r="33797" spans="2:2">
      <c r="B33797" s="202"/>
    </row>
    <row r="33798" spans="2:2">
      <c r="B33798" s="202"/>
    </row>
    <row r="33799" spans="2:2">
      <c r="B33799" s="202"/>
    </row>
    <row r="33800" spans="2:2">
      <c r="B33800" s="202"/>
    </row>
    <row r="33801" spans="2:2">
      <c r="B33801" s="202"/>
    </row>
    <row r="33802" spans="2:2">
      <c r="B33802" s="202"/>
    </row>
    <row r="33803" spans="2:2">
      <c r="B33803" s="202"/>
    </row>
    <row r="33804" spans="2:2">
      <c r="B33804" s="202"/>
    </row>
    <row r="33805" spans="2:2">
      <c r="B33805" s="202"/>
    </row>
    <row r="33806" spans="2:2">
      <c r="B33806" s="202"/>
    </row>
    <row r="33807" spans="2:2">
      <c r="B33807" s="202"/>
    </row>
    <row r="33808" spans="2:2">
      <c r="B33808" s="202"/>
    </row>
    <row r="33809" spans="2:2">
      <c r="B33809" s="202"/>
    </row>
    <row r="33810" spans="2:2">
      <c r="B33810" s="202"/>
    </row>
    <row r="33811" spans="2:2">
      <c r="B33811" s="202"/>
    </row>
    <row r="33812" spans="2:2">
      <c r="B33812" s="202"/>
    </row>
    <row r="33813" spans="2:2">
      <c r="B33813" s="202"/>
    </row>
    <row r="33814" spans="2:2">
      <c r="B33814" s="202"/>
    </row>
    <row r="33815" spans="2:2">
      <c r="B33815" s="202"/>
    </row>
    <row r="33816" spans="2:2">
      <c r="B33816" s="202"/>
    </row>
    <row r="33817" spans="2:2">
      <c r="B33817" s="202"/>
    </row>
    <row r="33818" spans="2:2">
      <c r="B33818" s="202"/>
    </row>
    <row r="33819" spans="2:2">
      <c r="B33819" s="202"/>
    </row>
    <row r="33820" spans="2:2">
      <c r="B33820" s="202"/>
    </row>
    <row r="33821" spans="2:2">
      <c r="B33821" s="202"/>
    </row>
    <row r="33822" spans="2:2">
      <c r="B33822" s="202"/>
    </row>
    <row r="33823" spans="2:2">
      <c r="B33823" s="202"/>
    </row>
    <row r="33824" spans="2:2">
      <c r="B33824" s="202"/>
    </row>
    <row r="33825" spans="2:2">
      <c r="B33825" s="202"/>
    </row>
    <row r="33826" spans="2:2">
      <c r="B33826" s="202"/>
    </row>
    <row r="33827" spans="2:2">
      <c r="B33827" s="202"/>
    </row>
    <row r="33828" spans="2:2">
      <c r="B33828" s="202"/>
    </row>
    <row r="33829" spans="2:2">
      <c r="B33829" s="202"/>
    </row>
    <row r="33830" spans="2:2">
      <c r="B33830" s="202"/>
    </row>
    <row r="33831" spans="2:2">
      <c r="B33831" s="202"/>
    </row>
    <row r="33832" spans="2:2">
      <c r="B33832" s="202"/>
    </row>
    <row r="33833" spans="2:2">
      <c r="B33833" s="202"/>
    </row>
    <row r="33834" spans="2:2">
      <c r="B33834" s="202"/>
    </row>
    <row r="33835" spans="2:2">
      <c r="B33835" s="202"/>
    </row>
    <row r="33836" spans="2:2">
      <c r="B33836" s="202"/>
    </row>
    <row r="33837" spans="2:2">
      <c r="B33837" s="202"/>
    </row>
    <row r="33838" spans="2:2">
      <c r="B33838" s="202"/>
    </row>
    <row r="33839" spans="2:2">
      <c r="B33839" s="202"/>
    </row>
    <row r="33840" spans="2:2">
      <c r="B33840" s="202"/>
    </row>
    <row r="33841" spans="2:2">
      <c r="B33841" s="202"/>
    </row>
    <row r="33842" spans="2:2">
      <c r="B33842" s="202"/>
    </row>
    <row r="33843" spans="2:2">
      <c r="B33843" s="202"/>
    </row>
    <row r="33844" spans="2:2">
      <c r="B33844" s="202"/>
    </row>
    <row r="33845" spans="2:2">
      <c r="B33845" s="202"/>
    </row>
    <row r="33846" spans="2:2">
      <c r="B33846" s="202"/>
    </row>
    <row r="33847" spans="2:2">
      <c r="B33847" s="202"/>
    </row>
    <row r="33848" spans="2:2">
      <c r="B33848" s="202"/>
    </row>
    <row r="33849" spans="2:2">
      <c r="B33849" s="202"/>
    </row>
    <row r="33850" spans="2:2">
      <c r="B33850" s="202"/>
    </row>
    <row r="33851" spans="2:2">
      <c r="B33851" s="202"/>
    </row>
    <row r="33852" spans="2:2">
      <c r="B33852" s="202"/>
    </row>
    <row r="33853" spans="2:2">
      <c r="B33853" s="202"/>
    </row>
    <row r="33854" spans="2:2">
      <c r="B33854" s="202"/>
    </row>
    <row r="33855" spans="2:2">
      <c r="B33855" s="202"/>
    </row>
    <row r="33856" spans="2:2">
      <c r="B33856" s="202"/>
    </row>
    <row r="33857" spans="2:2">
      <c r="B33857" s="202"/>
    </row>
    <row r="33858" spans="2:2">
      <c r="B33858" s="202"/>
    </row>
    <row r="33859" spans="2:2">
      <c r="B33859" s="202"/>
    </row>
    <row r="33860" spans="2:2">
      <c r="B33860" s="202"/>
    </row>
    <row r="33861" spans="2:2">
      <c r="B33861" s="202"/>
    </row>
    <row r="33862" spans="2:2">
      <c r="B33862" s="202"/>
    </row>
    <row r="33863" spans="2:2">
      <c r="B33863" s="202"/>
    </row>
    <row r="33864" spans="2:2">
      <c r="B33864" s="202"/>
    </row>
    <row r="33865" spans="2:2">
      <c r="B33865" s="202"/>
    </row>
    <row r="33866" spans="2:2">
      <c r="B33866" s="202"/>
    </row>
    <row r="33867" spans="2:2">
      <c r="B33867" s="202"/>
    </row>
    <row r="33868" spans="2:2">
      <c r="B33868" s="202"/>
    </row>
    <row r="33869" spans="2:2">
      <c r="B33869" s="202"/>
    </row>
    <row r="33870" spans="2:2">
      <c r="B33870" s="202"/>
    </row>
    <row r="33871" spans="2:2">
      <c r="B33871" s="202"/>
    </row>
    <row r="33872" spans="2:2">
      <c r="B33872" s="202"/>
    </row>
    <row r="33873" spans="2:2">
      <c r="B33873" s="202"/>
    </row>
    <row r="33874" spans="2:2">
      <c r="B33874" s="202"/>
    </row>
    <row r="33875" spans="2:2">
      <c r="B33875" s="202"/>
    </row>
    <row r="33876" spans="2:2">
      <c r="B33876" s="202"/>
    </row>
    <row r="33877" spans="2:2">
      <c r="B33877" s="202"/>
    </row>
    <row r="33878" spans="2:2">
      <c r="B33878" s="202"/>
    </row>
    <row r="33879" spans="2:2">
      <c r="B33879" s="202"/>
    </row>
    <row r="33880" spans="2:2">
      <c r="B33880" s="202"/>
    </row>
    <row r="33881" spans="2:2">
      <c r="B33881" s="202"/>
    </row>
    <row r="33882" spans="2:2">
      <c r="B33882" s="202"/>
    </row>
    <row r="33883" spans="2:2">
      <c r="B33883" s="202"/>
    </row>
    <row r="33884" spans="2:2">
      <c r="B33884" s="202"/>
    </row>
    <row r="33885" spans="2:2">
      <c r="B33885" s="202"/>
    </row>
    <row r="33886" spans="2:2">
      <c r="B33886" s="202"/>
    </row>
    <row r="33887" spans="2:2">
      <c r="B33887" s="202"/>
    </row>
    <row r="33888" spans="2:2">
      <c r="B33888" s="202"/>
    </row>
    <row r="33889" spans="2:2">
      <c r="B33889" s="202"/>
    </row>
    <row r="33890" spans="2:2">
      <c r="B33890" s="202"/>
    </row>
    <row r="33891" spans="2:2">
      <c r="B33891" s="202"/>
    </row>
    <row r="33892" spans="2:2">
      <c r="B33892" s="202"/>
    </row>
    <row r="33893" spans="2:2">
      <c r="B33893" s="202"/>
    </row>
    <row r="33894" spans="2:2">
      <c r="B33894" s="202"/>
    </row>
    <row r="33895" spans="2:2">
      <c r="B33895" s="202"/>
    </row>
    <row r="33896" spans="2:2">
      <c r="B33896" s="202"/>
    </row>
    <row r="33897" spans="2:2">
      <c r="B33897" s="202"/>
    </row>
    <row r="33898" spans="2:2">
      <c r="B33898" s="202"/>
    </row>
    <row r="33899" spans="2:2">
      <c r="B33899" s="202"/>
    </row>
    <row r="33900" spans="2:2">
      <c r="B33900" s="202"/>
    </row>
    <row r="33901" spans="2:2">
      <c r="B33901" s="202"/>
    </row>
    <row r="33902" spans="2:2">
      <c r="B33902" s="202"/>
    </row>
    <row r="33903" spans="2:2">
      <c r="B33903" s="202"/>
    </row>
    <row r="33904" spans="2:2">
      <c r="B33904" s="202"/>
    </row>
    <row r="33905" spans="2:2">
      <c r="B33905" s="202"/>
    </row>
    <row r="33906" spans="2:2">
      <c r="B33906" s="202"/>
    </row>
    <row r="33907" spans="2:2">
      <c r="B33907" s="202"/>
    </row>
    <row r="33908" spans="2:2">
      <c r="B33908" s="202"/>
    </row>
    <row r="33909" spans="2:2">
      <c r="B33909" s="202"/>
    </row>
    <row r="33910" spans="2:2">
      <c r="B33910" s="202"/>
    </row>
    <row r="33911" spans="2:2">
      <c r="B33911" s="202"/>
    </row>
    <row r="33912" spans="2:2">
      <c r="B33912" s="202"/>
    </row>
    <row r="33913" spans="2:2">
      <c r="B33913" s="202"/>
    </row>
    <row r="33914" spans="2:2">
      <c r="B33914" s="202"/>
    </row>
    <row r="33915" spans="2:2">
      <c r="B33915" s="202"/>
    </row>
    <row r="33916" spans="2:2">
      <c r="B33916" s="202"/>
    </row>
    <row r="33917" spans="2:2">
      <c r="B33917" s="202"/>
    </row>
    <row r="33918" spans="2:2">
      <c r="B33918" s="202"/>
    </row>
    <row r="33919" spans="2:2">
      <c r="B33919" s="202"/>
    </row>
    <row r="33920" spans="2:2">
      <c r="B33920" s="202"/>
    </row>
    <row r="33921" spans="2:2">
      <c r="B33921" s="202"/>
    </row>
    <row r="33922" spans="2:2">
      <c r="B33922" s="202"/>
    </row>
    <row r="33923" spans="2:2">
      <c r="B33923" s="202"/>
    </row>
    <row r="33924" spans="2:2">
      <c r="B33924" s="202"/>
    </row>
    <row r="33925" spans="2:2">
      <c r="B33925" s="202"/>
    </row>
    <row r="33926" spans="2:2">
      <c r="B33926" s="202"/>
    </row>
    <row r="33927" spans="2:2">
      <c r="B33927" s="202"/>
    </row>
    <row r="33928" spans="2:2">
      <c r="B33928" s="202"/>
    </row>
    <row r="33929" spans="2:2">
      <c r="B33929" s="202"/>
    </row>
    <row r="33930" spans="2:2">
      <c r="B33930" s="202"/>
    </row>
    <row r="33931" spans="2:2">
      <c r="B33931" s="202"/>
    </row>
    <row r="33932" spans="2:2">
      <c r="B33932" s="202"/>
    </row>
    <row r="33933" spans="2:2">
      <c r="B33933" s="202"/>
    </row>
    <row r="33934" spans="2:2">
      <c r="B33934" s="202"/>
    </row>
    <row r="33935" spans="2:2">
      <c r="B33935" s="202"/>
    </row>
    <row r="33936" spans="2:2">
      <c r="B33936" s="202"/>
    </row>
    <row r="33937" spans="2:2">
      <c r="B33937" s="202"/>
    </row>
    <row r="33938" spans="2:2">
      <c r="B33938" s="202"/>
    </row>
    <row r="33939" spans="2:2">
      <c r="B33939" s="202"/>
    </row>
    <row r="33940" spans="2:2">
      <c r="B33940" s="202"/>
    </row>
    <row r="33941" spans="2:2">
      <c r="B33941" s="202"/>
    </row>
    <row r="33942" spans="2:2">
      <c r="B33942" s="202"/>
    </row>
    <row r="33943" spans="2:2">
      <c r="B33943" s="202"/>
    </row>
    <row r="33944" spans="2:2">
      <c r="B33944" s="202"/>
    </row>
    <row r="33945" spans="2:2">
      <c r="B33945" s="202"/>
    </row>
    <row r="33946" spans="2:2">
      <c r="B33946" s="202"/>
    </row>
    <row r="33947" spans="2:2">
      <c r="B33947" s="202"/>
    </row>
    <row r="33948" spans="2:2">
      <c r="B33948" s="202"/>
    </row>
    <row r="33949" spans="2:2">
      <c r="B33949" s="202"/>
    </row>
    <row r="33950" spans="2:2">
      <c r="B33950" s="202"/>
    </row>
    <row r="33951" spans="2:2">
      <c r="B33951" s="202"/>
    </row>
    <row r="33952" spans="2:2">
      <c r="B33952" s="202"/>
    </row>
    <row r="33953" spans="2:2">
      <c r="B33953" s="202"/>
    </row>
    <row r="33954" spans="2:2">
      <c r="B33954" s="202"/>
    </row>
    <row r="33955" spans="2:2">
      <c r="B33955" s="202"/>
    </row>
    <row r="33956" spans="2:2">
      <c r="B33956" s="202"/>
    </row>
    <row r="33957" spans="2:2">
      <c r="B33957" s="202"/>
    </row>
    <row r="33958" spans="2:2">
      <c r="B33958" s="202"/>
    </row>
    <row r="33959" spans="2:2">
      <c r="B33959" s="202"/>
    </row>
    <row r="33960" spans="2:2">
      <c r="B33960" s="202"/>
    </row>
    <row r="33961" spans="2:2">
      <c r="B33961" s="202"/>
    </row>
    <row r="33962" spans="2:2">
      <c r="B33962" s="202"/>
    </row>
    <row r="33963" spans="2:2">
      <c r="B33963" s="202"/>
    </row>
    <row r="33964" spans="2:2">
      <c r="B33964" s="202"/>
    </row>
    <row r="33965" spans="2:2">
      <c r="B33965" s="202"/>
    </row>
    <row r="33966" spans="2:2">
      <c r="B33966" s="202"/>
    </row>
    <row r="33967" spans="2:2">
      <c r="B33967" s="202"/>
    </row>
    <row r="33968" spans="2:2">
      <c r="B33968" s="202"/>
    </row>
    <row r="33969" spans="2:2">
      <c r="B33969" s="202"/>
    </row>
    <row r="33970" spans="2:2">
      <c r="B33970" s="202"/>
    </row>
    <row r="33971" spans="2:2">
      <c r="B33971" s="202"/>
    </row>
    <row r="33972" spans="2:2">
      <c r="B33972" s="202"/>
    </row>
    <row r="33973" spans="2:2">
      <c r="B33973" s="202"/>
    </row>
    <row r="33974" spans="2:2">
      <c r="B33974" s="202"/>
    </row>
    <row r="33975" spans="2:2">
      <c r="B33975" s="202"/>
    </row>
    <row r="33976" spans="2:2">
      <c r="B33976" s="202"/>
    </row>
    <row r="33977" spans="2:2">
      <c r="B33977" s="202"/>
    </row>
    <row r="33978" spans="2:2">
      <c r="B33978" s="202"/>
    </row>
    <row r="33979" spans="2:2">
      <c r="B33979" s="202"/>
    </row>
    <row r="33980" spans="2:2">
      <c r="B33980" s="202"/>
    </row>
    <row r="33981" spans="2:2">
      <c r="B33981" s="202"/>
    </row>
    <row r="33982" spans="2:2">
      <c r="B33982" s="202"/>
    </row>
    <row r="33983" spans="2:2">
      <c r="B33983" s="202"/>
    </row>
    <row r="33984" spans="2:2">
      <c r="B33984" s="202"/>
    </row>
    <row r="33985" spans="2:2">
      <c r="B33985" s="202"/>
    </row>
    <row r="33986" spans="2:2">
      <c r="B33986" s="202"/>
    </row>
    <row r="33987" spans="2:2">
      <c r="B33987" s="202"/>
    </row>
    <row r="33988" spans="2:2">
      <c r="B33988" s="202"/>
    </row>
    <row r="33989" spans="2:2">
      <c r="B33989" s="202"/>
    </row>
    <row r="33990" spans="2:2">
      <c r="B33990" s="202"/>
    </row>
    <row r="33991" spans="2:2">
      <c r="B33991" s="202"/>
    </row>
    <row r="33992" spans="2:2">
      <c r="B33992" s="202"/>
    </row>
    <row r="33993" spans="2:2">
      <c r="B33993" s="202"/>
    </row>
    <row r="33994" spans="2:2">
      <c r="B33994" s="202"/>
    </row>
    <row r="33995" spans="2:2">
      <c r="B33995" s="202"/>
    </row>
    <row r="33996" spans="2:2">
      <c r="B33996" s="202"/>
    </row>
    <row r="33997" spans="2:2">
      <c r="B33997" s="202"/>
    </row>
    <row r="33998" spans="2:2">
      <c r="B33998" s="202"/>
    </row>
    <row r="33999" spans="2:2">
      <c r="B33999" s="202"/>
    </row>
    <row r="34000" spans="2:2">
      <c r="B34000" s="202"/>
    </row>
    <row r="34001" spans="2:2">
      <c r="B34001" s="202"/>
    </row>
    <row r="34002" spans="2:2">
      <c r="B34002" s="202"/>
    </row>
    <row r="34003" spans="2:2">
      <c r="B34003" s="202"/>
    </row>
    <row r="34004" spans="2:2">
      <c r="B34004" s="202"/>
    </row>
    <row r="34005" spans="2:2">
      <c r="B34005" s="202"/>
    </row>
    <row r="34006" spans="2:2">
      <c r="B34006" s="202"/>
    </row>
    <row r="34007" spans="2:2">
      <c r="B34007" s="202"/>
    </row>
    <row r="34008" spans="2:2">
      <c r="B34008" s="202"/>
    </row>
    <row r="34009" spans="2:2">
      <c r="B34009" s="202"/>
    </row>
    <row r="34010" spans="2:2">
      <c r="B34010" s="202"/>
    </row>
    <row r="34011" spans="2:2">
      <c r="B34011" s="202"/>
    </row>
    <row r="34012" spans="2:2">
      <c r="B34012" s="202"/>
    </row>
    <row r="34013" spans="2:2">
      <c r="B34013" s="202"/>
    </row>
    <row r="34014" spans="2:2">
      <c r="B34014" s="202"/>
    </row>
    <row r="34015" spans="2:2">
      <c r="B34015" s="202"/>
    </row>
    <row r="34016" spans="2:2">
      <c r="B34016" s="202"/>
    </row>
    <row r="34017" spans="2:2">
      <c r="B34017" s="202"/>
    </row>
    <row r="34018" spans="2:2">
      <c r="B34018" s="202"/>
    </row>
    <row r="34019" spans="2:2">
      <c r="B34019" s="202"/>
    </row>
    <row r="34020" spans="2:2">
      <c r="B34020" s="202"/>
    </row>
    <row r="34021" spans="2:2">
      <c r="B34021" s="202"/>
    </row>
    <row r="34022" spans="2:2">
      <c r="B34022" s="202"/>
    </row>
    <row r="34023" spans="2:2">
      <c r="B34023" s="202"/>
    </row>
    <row r="34024" spans="2:2">
      <c r="B34024" s="202"/>
    </row>
    <row r="34025" spans="2:2">
      <c r="B34025" s="202"/>
    </row>
    <row r="34026" spans="2:2">
      <c r="B34026" s="202"/>
    </row>
    <row r="34027" spans="2:2">
      <c r="B34027" s="202"/>
    </row>
    <row r="34028" spans="2:2">
      <c r="B34028" s="202"/>
    </row>
    <row r="34029" spans="2:2">
      <c r="B34029" s="202"/>
    </row>
    <row r="34030" spans="2:2">
      <c r="B34030" s="202"/>
    </row>
    <row r="34031" spans="2:2">
      <c r="B34031" s="202"/>
    </row>
    <row r="34032" spans="2:2">
      <c r="B34032" s="202"/>
    </row>
    <row r="34033" spans="2:2">
      <c r="B34033" s="202"/>
    </row>
    <row r="34034" spans="2:2">
      <c r="B34034" s="202"/>
    </row>
    <row r="34035" spans="2:2">
      <c r="B34035" s="202"/>
    </row>
    <row r="34036" spans="2:2">
      <c r="B34036" s="202"/>
    </row>
    <row r="34037" spans="2:2">
      <c r="B34037" s="202"/>
    </row>
    <row r="34038" spans="2:2">
      <c r="B34038" s="202"/>
    </row>
    <row r="34039" spans="2:2">
      <c r="B34039" s="202"/>
    </row>
    <row r="34040" spans="2:2">
      <c r="B34040" s="202"/>
    </row>
    <row r="34041" spans="2:2">
      <c r="B34041" s="202"/>
    </row>
    <row r="34042" spans="2:2">
      <c r="B34042" s="202"/>
    </row>
    <row r="34043" spans="2:2">
      <c r="B34043" s="202"/>
    </row>
    <row r="34044" spans="2:2">
      <c r="B34044" s="202"/>
    </row>
    <row r="34045" spans="2:2">
      <c r="B34045" s="202"/>
    </row>
    <row r="34046" spans="2:2">
      <c r="B34046" s="202"/>
    </row>
    <row r="34047" spans="2:2">
      <c r="B34047" s="202"/>
    </row>
    <row r="34048" spans="2:2">
      <c r="B34048" s="202"/>
    </row>
    <row r="34049" spans="2:2">
      <c r="B34049" s="202"/>
    </row>
    <row r="34050" spans="2:2">
      <c r="B34050" s="202"/>
    </row>
    <row r="34051" spans="2:2">
      <c r="B34051" s="202"/>
    </row>
    <row r="34052" spans="2:2">
      <c r="B34052" s="202"/>
    </row>
    <row r="34053" spans="2:2">
      <c r="B34053" s="202"/>
    </row>
    <row r="34054" spans="2:2">
      <c r="B34054" s="202"/>
    </row>
    <row r="34055" spans="2:2">
      <c r="B34055" s="202"/>
    </row>
    <row r="34056" spans="2:2">
      <c r="B34056" s="202"/>
    </row>
    <row r="34057" spans="2:2">
      <c r="B34057" s="202"/>
    </row>
    <row r="34058" spans="2:2">
      <c r="B34058" s="202"/>
    </row>
    <row r="34059" spans="2:2">
      <c r="B34059" s="202"/>
    </row>
    <row r="34060" spans="2:2">
      <c r="B34060" s="202"/>
    </row>
    <row r="34061" spans="2:2">
      <c r="B34061" s="202"/>
    </row>
    <row r="34062" spans="2:2">
      <c r="B34062" s="202"/>
    </row>
    <row r="34063" spans="2:2">
      <c r="B34063" s="202"/>
    </row>
    <row r="34064" spans="2:2">
      <c r="B34064" s="202"/>
    </row>
    <row r="34065" spans="2:2">
      <c r="B34065" s="202"/>
    </row>
    <row r="34066" spans="2:2">
      <c r="B34066" s="202"/>
    </row>
    <row r="34067" spans="2:2">
      <c r="B34067" s="202"/>
    </row>
    <row r="34068" spans="2:2">
      <c r="B34068" s="202"/>
    </row>
    <row r="34069" spans="2:2">
      <c r="B34069" s="202"/>
    </row>
    <row r="34070" spans="2:2">
      <c r="B34070" s="202"/>
    </row>
    <row r="34071" spans="2:2">
      <c r="B34071" s="202"/>
    </row>
    <row r="34072" spans="2:2">
      <c r="B34072" s="202"/>
    </row>
    <row r="34073" spans="2:2">
      <c r="B34073" s="202"/>
    </row>
    <row r="34074" spans="2:2">
      <c r="B34074" s="202"/>
    </row>
    <row r="34075" spans="2:2">
      <c r="B34075" s="202"/>
    </row>
    <row r="34076" spans="2:2">
      <c r="B34076" s="202"/>
    </row>
    <row r="34077" spans="2:2">
      <c r="B34077" s="202"/>
    </row>
    <row r="34078" spans="2:2">
      <c r="B34078" s="202"/>
    </row>
    <row r="34079" spans="2:2">
      <c r="B34079" s="202"/>
    </row>
    <row r="34080" spans="2:2">
      <c r="B34080" s="202"/>
    </row>
    <row r="34081" spans="2:2">
      <c r="B34081" s="202"/>
    </row>
    <row r="34082" spans="2:2">
      <c r="B34082" s="202"/>
    </row>
    <row r="34083" spans="2:2">
      <c r="B34083" s="202"/>
    </row>
    <row r="34084" spans="2:2">
      <c r="B34084" s="202"/>
    </row>
    <row r="34085" spans="2:2">
      <c r="B34085" s="202"/>
    </row>
    <row r="34086" spans="2:2">
      <c r="B34086" s="202"/>
    </row>
    <row r="34087" spans="2:2">
      <c r="B34087" s="202"/>
    </row>
    <row r="34088" spans="2:2">
      <c r="B34088" s="202"/>
    </row>
    <row r="34089" spans="2:2">
      <c r="B34089" s="202"/>
    </row>
    <row r="34090" spans="2:2">
      <c r="B34090" s="202"/>
    </row>
    <row r="34091" spans="2:2">
      <c r="B34091" s="202"/>
    </row>
    <row r="34092" spans="2:2">
      <c r="B34092" s="202"/>
    </row>
    <row r="34093" spans="2:2">
      <c r="B34093" s="202"/>
    </row>
    <row r="34094" spans="2:2">
      <c r="B34094" s="202"/>
    </row>
    <row r="34095" spans="2:2">
      <c r="B34095" s="202"/>
    </row>
    <row r="34096" spans="2:2">
      <c r="B34096" s="202"/>
    </row>
    <row r="34097" spans="2:2">
      <c r="B34097" s="202"/>
    </row>
    <row r="34098" spans="2:2">
      <c r="B34098" s="202"/>
    </row>
    <row r="34099" spans="2:2">
      <c r="B34099" s="202"/>
    </row>
    <row r="34100" spans="2:2">
      <c r="B34100" s="202"/>
    </row>
    <row r="34101" spans="2:2">
      <c r="B34101" s="202"/>
    </row>
    <row r="34102" spans="2:2">
      <c r="B34102" s="202"/>
    </row>
    <row r="34103" spans="2:2">
      <c r="B34103" s="202"/>
    </row>
    <row r="34104" spans="2:2">
      <c r="B34104" s="202"/>
    </row>
    <row r="34105" spans="2:2">
      <c r="B34105" s="202"/>
    </row>
    <row r="34106" spans="2:2">
      <c r="B34106" s="202"/>
    </row>
    <row r="34107" spans="2:2">
      <c r="B34107" s="202"/>
    </row>
    <row r="34108" spans="2:2">
      <c r="B34108" s="202"/>
    </row>
    <row r="34109" spans="2:2">
      <c r="B34109" s="202"/>
    </row>
    <row r="34110" spans="2:2">
      <c r="B34110" s="202"/>
    </row>
    <row r="34111" spans="2:2">
      <c r="B34111" s="202"/>
    </row>
    <row r="34112" spans="2:2">
      <c r="B34112" s="202"/>
    </row>
    <row r="34113" spans="2:2">
      <c r="B34113" s="202"/>
    </row>
    <row r="34114" spans="2:2">
      <c r="B34114" s="202"/>
    </row>
    <row r="34115" spans="2:2">
      <c r="B34115" s="202"/>
    </row>
    <row r="34116" spans="2:2">
      <c r="B34116" s="202"/>
    </row>
    <row r="34117" spans="2:2">
      <c r="B34117" s="202"/>
    </row>
    <row r="34118" spans="2:2">
      <c r="B34118" s="202"/>
    </row>
    <row r="34119" spans="2:2">
      <c r="B34119" s="202"/>
    </row>
    <row r="34120" spans="2:2">
      <c r="B34120" s="202"/>
    </row>
    <row r="34121" spans="2:2">
      <c r="B34121" s="202"/>
    </row>
    <row r="34122" spans="2:2">
      <c r="B34122" s="202"/>
    </row>
    <row r="34123" spans="2:2">
      <c r="B34123" s="202"/>
    </row>
    <row r="34124" spans="2:2">
      <c r="B34124" s="202"/>
    </row>
    <row r="34125" spans="2:2">
      <c r="B34125" s="202"/>
    </row>
    <row r="34126" spans="2:2">
      <c r="B34126" s="202"/>
    </row>
    <row r="34127" spans="2:2">
      <c r="B34127" s="202"/>
    </row>
    <row r="34128" spans="2:2">
      <c r="B34128" s="202"/>
    </row>
    <row r="34129" spans="2:2">
      <c r="B34129" s="202"/>
    </row>
    <row r="34130" spans="2:2">
      <c r="B34130" s="202"/>
    </row>
    <row r="34131" spans="2:2">
      <c r="B34131" s="202"/>
    </row>
    <row r="34132" spans="2:2">
      <c r="B34132" s="202"/>
    </row>
    <row r="34133" spans="2:2">
      <c r="B34133" s="202"/>
    </row>
    <row r="34134" spans="2:2">
      <c r="B34134" s="202"/>
    </row>
    <row r="34135" spans="2:2">
      <c r="B34135" s="202"/>
    </row>
    <row r="34136" spans="2:2">
      <c r="B34136" s="202"/>
    </row>
    <row r="34137" spans="2:2">
      <c r="B34137" s="202"/>
    </row>
    <row r="34138" spans="2:2">
      <c r="B34138" s="202"/>
    </row>
    <row r="34139" spans="2:2">
      <c r="B34139" s="202"/>
    </row>
    <row r="34140" spans="2:2">
      <c r="B34140" s="202"/>
    </row>
    <row r="34141" spans="2:2">
      <c r="B34141" s="202"/>
    </row>
    <row r="34142" spans="2:2">
      <c r="B34142" s="202"/>
    </row>
    <row r="34143" spans="2:2">
      <c r="B34143" s="202"/>
    </row>
    <row r="34144" spans="2:2">
      <c r="B34144" s="202"/>
    </row>
    <row r="34145" spans="2:2">
      <c r="B34145" s="202"/>
    </row>
    <row r="34146" spans="2:2">
      <c r="B34146" s="202"/>
    </row>
    <row r="34147" spans="2:2">
      <c r="B34147" s="202"/>
    </row>
    <row r="34148" spans="2:2">
      <c r="B34148" s="202"/>
    </row>
    <row r="34149" spans="2:2">
      <c r="B34149" s="202"/>
    </row>
    <row r="34150" spans="2:2">
      <c r="B34150" s="202"/>
    </row>
    <row r="34151" spans="2:2">
      <c r="B34151" s="202"/>
    </row>
    <row r="34152" spans="2:2">
      <c r="B34152" s="202"/>
    </row>
    <row r="34153" spans="2:2">
      <c r="B34153" s="202"/>
    </row>
    <row r="34154" spans="2:2">
      <c r="B34154" s="202"/>
    </row>
    <row r="34155" spans="2:2">
      <c r="B34155" s="202"/>
    </row>
    <row r="34156" spans="2:2">
      <c r="B34156" s="202"/>
    </row>
    <row r="34157" spans="2:2">
      <c r="B34157" s="202"/>
    </row>
    <row r="34158" spans="2:2">
      <c r="B34158" s="202"/>
    </row>
    <row r="34159" spans="2:2">
      <c r="B34159" s="202"/>
    </row>
    <row r="34160" spans="2:2">
      <c r="B34160" s="202"/>
    </row>
    <row r="34161" spans="2:2">
      <c r="B34161" s="202"/>
    </row>
    <row r="34162" spans="2:2">
      <c r="B34162" s="202"/>
    </row>
    <row r="34163" spans="2:2">
      <c r="B34163" s="202"/>
    </row>
    <row r="34164" spans="2:2">
      <c r="B34164" s="202"/>
    </row>
    <row r="34165" spans="2:2">
      <c r="B34165" s="202"/>
    </row>
    <row r="34166" spans="2:2">
      <c r="B34166" s="202"/>
    </row>
    <row r="34167" spans="2:2">
      <c r="B34167" s="202"/>
    </row>
    <row r="34168" spans="2:2">
      <c r="B34168" s="202"/>
    </row>
    <row r="34169" spans="2:2">
      <c r="B34169" s="202"/>
    </row>
    <row r="34170" spans="2:2">
      <c r="B34170" s="202"/>
    </row>
    <row r="34171" spans="2:2">
      <c r="B34171" s="202"/>
    </row>
    <row r="34172" spans="2:2">
      <c r="B34172" s="202"/>
    </row>
    <row r="34173" spans="2:2">
      <c r="B34173" s="202"/>
    </row>
    <row r="34174" spans="2:2">
      <c r="B34174" s="202"/>
    </row>
    <row r="34175" spans="2:2">
      <c r="B34175" s="202"/>
    </row>
    <row r="34176" spans="2:2">
      <c r="B34176" s="202"/>
    </row>
    <row r="34177" spans="2:2">
      <c r="B34177" s="202"/>
    </row>
    <row r="34178" spans="2:2">
      <c r="B34178" s="202"/>
    </row>
    <row r="34179" spans="2:2">
      <c r="B34179" s="202"/>
    </row>
    <row r="34180" spans="2:2">
      <c r="B34180" s="202"/>
    </row>
    <row r="34181" spans="2:2">
      <c r="B34181" s="202"/>
    </row>
    <row r="34182" spans="2:2">
      <c r="B34182" s="202"/>
    </row>
    <row r="34183" spans="2:2">
      <c r="B34183" s="202"/>
    </row>
    <row r="34184" spans="2:2">
      <c r="B34184" s="202"/>
    </row>
    <row r="34185" spans="2:2">
      <c r="B34185" s="202"/>
    </row>
    <row r="34186" spans="2:2">
      <c r="B34186" s="202"/>
    </row>
    <row r="34187" spans="2:2">
      <c r="B34187" s="202"/>
    </row>
    <row r="34188" spans="2:2">
      <c r="B34188" s="202"/>
    </row>
    <row r="34189" spans="2:2">
      <c r="B34189" s="202"/>
    </row>
    <row r="34190" spans="2:2">
      <c r="B34190" s="202"/>
    </row>
    <row r="34191" spans="2:2">
      <c r="B34191" s="202"/>
    </row>
    <row r="34192" spans="2:2">
      <c r="B34192" s="202"/>
    </row>
    <row r="34193" spans="2:2">
      <c r="B34193" s="202"/>
    </row>
    <row r="34194" spans="2:2">
      <c r="B34194" s="202"/>
    </row>
    <row r="34195" spans="2:2">
      <c r="B34195" s="202"/>
    </row>
    <row r="34196" spans="2:2">
      <c r="B34196" s="202"/>
    </row>
    <row r="34197" spans="2:2">
      <c r="B34197" s="202"/>
    </row>
    <row r="34198" spans="2:2">
      <c r="B34198" s="202"/>
    </row>
    <row r="34199" spans="2:2">
      <c r="B34199" s="202"/>
    </row>
    <row r="34200" spans="2:2">
      <c r="B34200" s="202"/>
    </row>
    <row r="34201" spans="2:2">
      <c r="B34201" s="202"/>
    </row>
    <row r="34202" spans="2:2">
      <c r="B34202" s="202"/>
    </row>
    <row r="34203" spans="2:2">
      <c r="B34203" s="202"/>
    </row>
    <row r="34204" spans="2:2">
      <c r="B34204" s="202"/>
    </row>
    <row r="34205" spans="2:2">
      <c r="B34205" s="202"/>
    </row>
    <row r="34206" spans="2:2">
      <c r="B34206" s="202"/>
    </row>
    <row r="34207" spans="2:2">
      <c r="B34207" s="202"/>
    </row>
    <row r="34208" spans="2:2">
      <c r="B34208" s="202"/>
    </row>
    <row r="34209" spans="2:2">
      <c r="B34209" s="202"/>
    </row>
    <row r="34210" spans="2:2">
      <c r="B34210" s="202"/>
    </row>
    <row r="34211" spans="2:2">
      <c r="B34211" s="202"/>
    </row>
    <row r="34212" spans="2:2">
      <c r="B34212" s="202"/>
    </row>
    <row r="34213" spans="2:2">
      <c r="B34213" s="202"/>
    </row>
    <row r="34214" spans="2:2">
      <c r="B34214" s="202"/>
    </row>
    <row r="34215" spans="2:2">
      <c r="B34215" s="202"/>
    </row>
    <row r="34216" spans="2:2">
      <c r="B34216" s="202"/>
    </row>
    <row r="34217" spans="2:2">
      <c r="B34217" s="202"/>
    </row>
    <row r="34218" spans="2:2">
      <c r="B34218" s="202"/>
    </row>
    <row r="34219" spans="2:2">
      <c r="B34219" s="202"/>
    </row>
    <row r="34220" spans="2:2">
      <c r="B34220" s="202"/>
    </row>
    <row r="34221" spans="2:2">
      <c r="B34221" s="202"/>
    </row>
    <row r="34222" spans="2:2">
      <c r="B34222" s="202"/>
    </row>
    <row r="34223" spans="2:2">
      <c r="B34223" s="202"/>
    </row>
    <row r="34224" spans="2:2">
      <c r="B34224" s="202"/>
    </row>
    <row r="34225" spans="2:2">
      <c r="B34225" s="202"/>
    </row>
    <row r="34226" spans="2:2">
      <c r="B34226" s="202"/>
    </row>
    <row r="34227" spans="2:2">
      <c r="B34227" s="202"/>
    </row>
    <row r="34228" spans="2:2">
      <c r="B34228" s="202"/>
    </row>
    <row r="34229" spans="2:2">
      <c r="B34229" s="202"/>
    </row>
    <row r="34230" spans="2:2">
      <c r="B34230" s="202"/>
    </row>
    <row r="34231" spans="2:2">
      <c r="B34231" s="202"/>
    </row>
    <row r="34232" spans="2:2">
      <c r="B34232" s="202"/>
    </row>
    <row r="34233" spans="2:2">
      <c r="B34233" s="202"/>
    </row>
    <row r="34234" spans="2:2">
      <c r="B34234" s="202"/>
    </row>
    <row r="34235" spans="2:2">
      <c r="B34235" s="202"/>
    </row>
    <row r="34236" spans="2:2">
      <c r="B34236" s="202"/>
    </row>
    <row r="34237" spans="2:2">
      <c r="B34237" s="202"/>
    </row>
    <row r="34238" spans="2:2">
      <c r="B34238" s="202"/>
    </row>
    <row r="34239" spans="2:2">
      <c r="B34239" s="202"/>
    </row>
    <row r="34240" spans="2:2">
      <c r="B34240" s="202"/>
    </row>
    <row r="34241" spans="2:2">
      <c r="B34241" s="202"/>
    </row>
    <row r="34242" spans="2:2">
      <c r="B34242" s="202"/>
    </row>
    <row r="34243" spans="2:2">
      <c r="B34243" s="202"/>
    </row>
    <row r="34244" spans="2:2">
      <c r="B34244" s="202"/>
    </row>
    <row r="34245" spans="2:2">
      <c r="B34245" s="202"/>
    </row>
    <row r="34246" spans="2:2">
      <c r="B34246" s="202"/>
    </row>
    <row r="34247" spans="2:2">
      <c r="B34247" s="202"/>
    </row>
    <row r="34248" spans="2:2">
      <c r="B34248" s="202"/>
    </row>
    <row r="34249" spans="2:2">
      <c r="B34249" s="202"/>
    </row>
    <row r="34250" spans="2:2">
      <c r="B34250" s="202"/>
    </row>
    <row r="34251" spans="2:2">
      <c r="B34251" s="202"/>
    </row>
    <row r="34252" spans="2:2">
      <c r="B34252" s="202"/>
    </row>
    <row r="34253" spans="2:2">
      <c r="B34253" s="202"/>
    </row>
    <row r="34254" spans="2:2">
      <c r="B34254" s="202"/>
    </row>
    <row r="34255" spans="2:2">
      <c r="B34255" s="202"/>
    </row>
    <row r="34256" spans="2:2">
      <c r="B34256" s="202"/>
    </row>
    <row r="34257" spans="2:2">
      <c r="B34257" s="202"/>
    </row>
    <row r="34258" spans="2:2">
      <c r="B34258" s="202"/>
    </row>
    <row r="34259" spans="2:2">
      <c r="B34259" s="202"/>
    </row>
    <row r="34260" spans="2:2">
      <c r="B34260" s="202"/>
    </row>
    <row r="34261" spans="2:2">
      <c r="B34261" s="202"/>
    </row>
    <row r="34262" spans="2:2">
      <c r="B34262" s="202"/>
    </row>
    <row r="34263" spans="2:2">
      <c r="B34263" s="202"/>
    </row>
    <row r="34264" spans="2:2">
      <c r="B34264" s="202"/>
    </row>
    <row r="34265" spans="2:2">
      <c r="B34265" s="202"/>
    </row>
    <row r="34266" spans="2:2">
      <c r="B34266" s="202"/>
    </row>
    <row r="34267" spans="2:2">
      <c r="B34267" s="202"/>
    </row>
    <row r="34268" spans="2:2">
      <c r="B34268" s="202"/>
    </row>
    <row r="34269" spans="2:2">
      <c r="B34269" s="202"/>
    </row>
    <row r="34270" spans="2:2">
      <c r="B34270" s="202"/>
    </row>
    <row r="34271" spans="2:2">
      <c r="B34271" s="202"/>
    </row>
    <row r="34272" spans="2:2">
      <c r="B34272" s="202"/>
    </row>
    <row r="34273" spans="2:2">
      <c r="B34273" s="202"/>
    </row>
    <row r="34274" spans="2:2">
      <c r="B34274" s="202"/>
    </row>
    <row r="34275" spans="2:2">
      <c r="B34275" s="202"/>
    </row>
    <row r="34276" spans="2:2">
      <c r="B34276" s="202"/>
    </row>
    <row r="34277" spans="2:2">
      <c r="B34277" s="202"/>
    </row>
    <row r="34278" spans="2:2">
      <c r="B34278" s="202"/>
    </row>
    <row r="34279" spans="2:2">
      <c r="B34279" s="202"/>
    </row>
    <row r="34280" spans="2:2">
      <c r="B34280" s="202"/>
    </row>
    <row r="34281" spans="2:2">
      <c r="B34281" s="202"/>
    </row>
    <row r="34282" spans="2:2">
      <c r="B34282" s="202"/>
    </row>
    <row r="34283" spans="2:2">
      <c r="B34283" s="202"/>
    </row>
    <row r="34284" spans="2:2">
      <c r="B34284" s="202"/>
    </row>
    <row r="34285" spans="2:2">
      <c r="B34285" s="202"/>
    </row>
    <row r="34286" spans="2:2">
      <c r="B34286" s="202"/>
    </row>
    <row r="34287" spans="2:2">
      <c r="B34287" s="202"/>
    </row>
    <row r="34288" spans="2:2">
      <c r="B34288" s="202"/>
    </row>
    <row r="34289" spans="2:2">
      <c r="B34289" s="202"/>
    </row>
    <row r="34290" spans="2:2">
      <c r="B34290" s="202"/>
    </row>
    <row r="34291" spans="2:2">
      <c r="B34291" s="202"/>
    </row>
    <row r="34292" spans="2:2">
      <c r="B34292" s="202"/>
    </row>
    <row r="34293" spans="2:2">
      <c r="B34293" s="202"/>
    </row>
    <row r="34294" spans="2:2">
      <c r="B34294" s="202"/>
    </row>
    <row r="34295" spans="2:2">
      <c r="B34295" s="202"/>
    </row>
    <row r="34296" spans="2:2">
      <c r="B34296" s="202"/>
    </row>
    <row r="34297" spans="2:2">
      <c r="B34297" s="202"/>
    </row>
    <row r="34298" spans="2:2">
      <c r="B34298" s="202"/>
    </row>
    <row r="34299" spans="2:2">
      <c r="B34299" s="202"/>
    </row>
    <row r="34300" spans="2:2">
      <c r="B34300" s="202"/>
    </row>
    <row r="34301" spans="2:2">
      <c r="B34301" s="202"/>
    </row>
    <row r="34302" spans="2:2">
      <c r="B34302" s="202"/>
    </row>
    <row r="34303" spans="2:2">
      <c r="B34303" s="202"/>
    </row>
    <row r="34304" spans="2:2">
      <c r="B34304" s="202"/>
    </row>
    <row r="34305" spans="2:2">
      <c r="B34305" s="202"/>
    </row>
    <row r="34306" spans="2:2">
      <c r="B34306" s="202"/>
    </row>
    <row r="34307" spans="2:2">
      <c r="B34307" s="202"/>
    </row>
    <row r="34308" spans="2:2">
      <c r="B34308" s="202"/>
    </row>
    <row r="34309" spans="2:2">
      <c r="B34309" s="202"/>
    </row>
    <row r="34310" spans="2:2">
      <c r="B34310" s="202"/>
    </row>
    <row r="34311" spans="2:2">
      <c r="B34311" s="202"/>
    </row>
    <row r="34312" spans="2:2">
      <c r="B34312" s="202"/>
    </row>
    <row r="34313" spans="2:2">
      <c r="B34313" s="202"/>
    </row>
    <row r="34314" spans="2:2">
      <c r="B34314" s="202"/>
    </row>
    <row r="34315" spans="2:2">
      <c r="B34315" s="202"/>
    </row>
    <row r="34316" spans="2:2">
      <c r="B34316" s="202"/>
    </row>
    <row r="34317" spans="2:2">
      <c r="B34317" s="202"/>
    </row>
    <row r="34318" spans="2:2">
      <c r="B34318" s="202"/>
    </row>
    <row r="34319" spans="2:2">
      <c r="B34319" s="202"/>
    </row>
    <row r="34320" spans="2:2">
      <c r="B34320" s="202"/>
    </row>
    <row r="34321" spans="2:2">
      <c r="B34321" s="202"/>
    </row>
    <row r="34322" spans="2:2">
      <c r="B34322" s="202"/>
    </row>
    <row r="34323" spans="2:2">
      <c r="B34323" s="202"/>
    </row>
    <row r="34324" spans="2:2">
      <c r="B34324" s="202"/>
    </row>
    <row r="34325" spans="2:2">
      <c r="B34325" s="202"/>
    </row>
    <row r="34326" spans="2:2">
      <c r="B34326" s="202"/>
    </row>
    <row r="34327" spans="2:2">
      <c r="B34327" s="202"/>
    </row>
    <row r="34328" spans="2:2">
      <c r="B34328" s="202"/>
    </row>
    <row r="34329" spans="2:2">
      <c r="B34329" s="202"/>
    </row>
    <row r="34330" spans="2:2">
      <c r="B34330" s="202"/>
    </row>
    <row r="34331" spans="2:2">
      <c r="B34331" s="202"/>
    </row>
    <row r="34332" spans="2:2">
      <c r="B34332" s="202"/>
    </row>
    <row r="34333" spans="2:2">
      <c r="B34333" s="202"/>
    </row>
    <row r="34334" spans="2:2">
      <c r="B34334" s="202"/>
    </row>
    <row r="34335" spans="2:2">
      <c r="B34335" s="202"/>
    </row>
    <row r="34336" spans="2:2">
      <c r="B34336" s="202"/>
    </row>
    <row r="34337" spans="2:2">
      <c r="B34337" s="202"/>
    </row>
    <row r="34338" spans="2:2">
      <c r="B34338" s="202"/>
    </row>
    <row r="34339" spans="2:2">
      <c r="B34339" s="202"/>
    </row>
    <row r="34340" spans="2:2">
      <c r="B34340" s="202"/>
    </row>
    <row r="34341" spans="2:2">
      <c r="B34341" s="202"/>
    </row>
    <row r="34342" spans="2:2">
      <c r="B34342" s="202"/>
    </row>
    <row r="34343" spans="2:2">
      <c r="B34343" s="202"/>
    </row>
    <row r="34344" spans="2:2">
      <c r="B34344" s="202"/>
    </row>
    <row r="34345" spans="2:2">
      <c r="B34345" s="202"/>
    </row>
    <row r="34346" spans="2:2">
      <c r="B34346" s="202"/>
    </row>
    <row r="34347" spans="2:2">
      <c r="B34347" s="202"/>
    </row>
    <row r="34348" spans="2:2">
      <c r="B34348" s="202"/>
    </row>
    <row r="34349" spans="2:2">
      <c r="B34349" s="202"/>
    </row>
    <row r="34350" spans="2:2">
      <c r="B34350" s="202"/>
    </row>
    <row r="34351" spans="2:2">
      <c r="B34351" s="202"/>
    </row>
    <row r="34352" spans="2:2">
      <c r="B34352" s="202"/>
    </row>
    <row r="34353" spans="2:2">
      <c r="B34353" s="202"/>
    </row>
    <row r="34354" spans="2:2">
      <c r="B34354" s="202"/>
    </row>
    <row r="34355" spans="2:2">
      <c r="B34355" s="202"/>
    </row>
    <row r="34356" spans="2:2">
      <c r="B34356" s="202"/>
    </row>
    <row r="34357" spans="2:2">
      <c r="B34357" s="202"/>
    </row>
    <row r="34358" spans="2:2">
      <c r="B34358" s="202"/>
    </row>
    <row r="34359" spans="2:2">
      <c r="B34359" s="202"/>
    </row>
    <row r="34360" spans="2:2">
      <c r="B34360" s="202"/>
    </row>
    <row r="34361" spans="2:2">
      <c r="B34361" s="202"/>
    </row>
    <row r="34362" spans="2:2">
      <c r="B34362" s="202"/>
    </row>
    <row r="34363" spans="2:2">
      <c r="B34363" s="202"/>
    </row>
    <row r="34364" spans="2:2">
      <c r="B34364" s="202"/>
    </row>
    <row r="34365" spans="2:2">
      <c r="B34365" s="202"/>
    </row>
    <row r="34366" spans="2:2">
      <c r="B34366" s="202"/>
    </row>
    <row r="34367" spans="2:2">
      <c r="B34367" s="202"/>
    </row>
    <row r="34368" spans="2:2">
      <c r="B34368" s="202"/>
    </row>
    <row r="34369" spans="2:2">
      <c r="B34369" s="202"/>
    </row>
    <row r="34370" spans="2:2">
      <c r="B34370" s="202"/>
    </row>
    <row r="34371" spans="2:2">
      <c r="B34371" s="202"/>
    </row>
    <row r="34372" spans="2:2">
      <c r="B34372" s="202"/>
    </row>
    <row r="34373" spans="2:2">
      <c r="B34373" s="202"/>
    </row>
    <row r="34374" spans="2:2">
      <c r="B34374" s="202"/>
    </row>
    <row r="34375" spans="2:2">
      <c r="B34375" s="202"/>
    </row>
    <row r="34376" spans="2:2">
      <c r="B34376" s="202"/>
    </row>
    <row r="34377" spans="2:2">
      <c r="B34377" s="202"/>
    </row>
    <row r="34378" spans="2:2">
      <c r="B34378" s="202"/>
    </row>
    <row r="34379" spans="2:2">
      <c r="B34379" s="202"/>
    </row>
    <row r="34380" spans="2:2">
      <c r="B34380" s="202"/>
    </row>
    <row r="34381" spans="2:2">
      <c r="B34381" s="202"/>
    </row>
    <row r="34382" spans="2:2">
      <c r="B34382" s="202"/>
    </row>
    <row r="34383" spans="2:2">
      <c r="B34383" s="202"/>
    </row>
    <row r="34384" spans="2:2">
      <c r="B34384" s="202"/>
    </row>
    <row r="34385" spans="2:2">
      <c r="B34385" s="202"/>
    </row>
    <row r="34386" spans="2:2">
      <c r="B34386" s="202"/>
    </row>
    <row r="34387" spans="2:2">
      <c r="B34387" s="202"/>
    </row>
    <row r="34388" spans="2:2">
      <c r="B34388" s="202"/>
    </row>
    <row r="34389" spans="2:2">
      <c r="B34389" s="202"/>
    </row>
    <row r="34390" spans="2:2">
      <c r="B34390" s="202"/>
    </row>
    <row r="34391" spans="2:2">
      <c r="B34391" s="202"/>
    </row>
    <row r="34392" spans="2:2">
      <c r="B34392" s="202"/>
    </row>
    <row r="34393" spans="2:2">
      <c r="B34393" s="202"/>
    </row>
    <row r="34394" spans="2:2">
      <c r="B34394" s="202"/>
    </row>
    <row r="34395" spans="2:2">
      <c r="B34395" s="202"/>
    </row>
    <row r="34396" spans="2:2">
      <c r="B34396" s="202"/>
    </row>
    <row r="34397" spans="2:2">
      <c r="B34397" s="202"/>
    </row>
    <row r="34398" spans="2:2">
      <c r="B34398" s="202"/>
    </row>
    <row r="34399" spans="2:2">
      <c r="B34399" s="202"/>
    </row>
    <row r="34400" spans="2:2">
      <c r="B34400" s="202"/>
    </row>
    <row r="34401" spans="2:2">
      <c r="B34401" s="202"/>
    </row>
    <row r="34402" spans="2:2">
      <c r="B34402" s="202"/>
    </row>
    <row r="34403" spans="2:2">
      <c r="B34403" s="202"/>
    </row>
    <row r="34404" spans="2:2">
      <c r="B34404" s="202"/>
    </row>
    <row r="34405" spans="2:2">
      <c r="B34405" s="202"/>
    </row>
    <row r="34406" spans="2:2">
      <c r="B34406" s="202"/>
    </row>
    <row r="34407" spans="2:2">
      <c r="B34407" s="202"/>
    </row>
    <row r="34408" spans="2:2">
      <c r="B34408" s="202"/>
    </row>
    <row r="34409" spans="2:2">
      <c r="B34409" s="202"/>
    </row>
    <row r="34410" spans="2:2">
      <c r="B34410" s="202"/>
    </row>
    <row r="34411" spans="2:2">
      <c r="B34411" s="202"/>
    </row>
    <row r="34412" spans="2:2">
      <c r="B34412" s="202"/>
    </row>
    <row r="34413" spans="2:2">
      <c r="B34413" s="202"/>
    </row>
    <row r="34414" spans="2:2">
      <c r="B34414" s="202"/>
    </row>
    <row r="34415" spans="2:2">
      <c r="B34415" s="202"/>
    </row>
    <row r="34416" spans="2:2">
      <c r="B34416" s="202"/>
    </row>
    <row r="34417" spans="2:2">
      <c r="B34417" s="202"/>
    </row>
    <row r="34418" spans="2:2">
      <c r="B34418" s="202"/>
    </row>
    <row r="34419" spans="2:2">
      <c r="B34419" s="202"/>
    </row>
    <row r="34420" spans="2:2">
      <c r="B34420" s="202"/>
    </row>
    <row r="34421" spans="2:2">
      <c r="B34421" s="202"/>
    </row>
    <row r="34422" spans="2:2">
      <c r="B34422" s="202"/>
    </row>
    <row r="34423" spans="2:2">
      <c r="B34423" s="202"/>
    </row>
    <row r="34424" spans="2:2">
      <c r="B34424" s="202"/>
    </row>
    <row r="34425" spans="2:2">
      <c r="B34425" s="202"/>
    </row>
    <row r="34426" spans="2:2">
      <c r="B34426" s="202"/>
    </row>
    <row r="34427" spans="2:2">
      <c r="B34427" s="202"/>
    </row>
    <row r="34428" spans="2:2">
      <c r="B34428" s="202"/>
    </row>
    <row r="34429" spans="2:2">
      <c r="B34429" s="202"/>
    </row>
    <row r="34430" spans="2:2">
      <c r="B34430" s="202"/>
    </row>
    <row r="34431" spans="2:2">
      <c r="B34431" s="202"/>
    </row>
    <row r="34432" spans="2:2">
      <c r="B34432" s="202"/>
    </row>
    <row r="34433" spans="2:2">
      <c r="B34433" s="202"/>
    </row>
    <row r="34434" spans="2:2">
      <c r="B34434" s="202"/>
    </row>
    <row r="34435" spans="2:2">
      <c r="B34435" s="202"/>
    </row>
    <row r="34436" spans="2:2">
      <c r="B34436" s="202"/>
    </row>
    <row r="34437" spans="2:2">
      <c r="B34437" s="202"/>
    </row>
    <row r="34438" spans="2:2">
      <c r="B34438" s="202"/>
    </row>
    <row r="34439" spans="2:2">
      <c r="B34439" s="202"/>
    </row>
    <row r="34440" spans="2:2">
      <c r="B34440" s="202"/>
    </row>
    <row r="34441" spans="2:2">
      <c r="B34441" s="202"/>
    </row>
    <row r="34442" spans="2:2">
      <c r="B34442" s="202"/>
    </row>
    <row r="34443" spans="2:2">
      <c r="B34443" s="202"/>
    </row>
    <row r="34444" spans="2:2">
      <c r="B34444" s="202"/>
    </row>
    <row r="34445" spans="2:2">
      <c r="B34445" s="202"/>
    </row>
    <row r="34446" spans="2:2">
      <c r="B34446" s="202"/>
    </row>
    <row r="34447" spans="2:2">
      <c r="B34447" s="202"/>
    </row>
    <row r="34448" spans="2:2">
      <c r="B34448" s="202"/>
    </row>
    <row r="34449" spans="2:2">
      <c r="B34449" s="202"/>
    </row>
    <row r="34450" spans="2:2">
      <c r="B34450" s="202"/>
    </row>
    <row r="34451" spans="2:2">
      <c r="B34451" s="202"/>
    </row>
    <row r="34452" spans="2:2">
      <c r="B34452" s="202"/>
    </row>
    <row r="34453" spans="2:2">
      <c r="B34453" s="202"/>
    </row>
    <row r="34454" spans="2:2">
      <c r="B34454" s="202"/>
    </row>
    <row r="34455" spans="2:2">
      <c r="B34455" s="202"/>
    </row>
    <row r="34456" spans="2:2">
      <c r="B34456" s="202"/>
    </row>
    <row r="34457" spans="2:2">
      <c r="B34457" s="202"/>
    </row>
    <row r="34458" spans="2:2">
      <c r="B34458" s="202"/>
    </row>
    <row r="34459" spans="2:2">
      <c r="B34459" s="202"/>
    </row>
    <row r="34460" spans="2:2">
      <c r="B34460" s="202"/>
    </row>
    <row r="34461" spans="2:2">
      <c r="B34461" s="202"/>
    </row>
    <row r="34462" spans="2:2">
      <c r="B34462" s="202"/>
    </row>
    <row r="34463" spans="2:2">
      <c r="B34463" s="202"/>
    </row>
    <row r="34464" spans="2:2">
      <c r="B34464" s="202"/>
    </row>
    <row r="34465" spans="2:2">
      <c r="B34465" s="202"/>
    </row>
    <row r="34466" spans="2:2">
      <c r="B34466" s="202"/>
    </row>
    <row r="34467" spans="2:2">
      <c r="B34467" s="202"/>
    </row>
    <row r="34468" spans="2:2">
      <c r="B34468" s="202"/>
    </row>
    <row r="34469" spans="2:2">
      <c r="B34469" s="202"/>
    </row>
    <row r="34470" spans="2:2">
      <c r="B34470" s="202"/>
    </row>
    <row r="34471" spans="2:2">
      <c r="B34471" s="202"/>
    </row>
    <row r="34472" spans="2:2">
      <c r="B34472" s="202"/>
    </row>
    <row r="34473" spans="2:2">
      <c r="B34473" s="202"/>
    </row>
    <row r="34474" spans="2:2">
      <c r="B34474" s="202"/>
    </row>
    <row r="34475" spans="2:2">
      <c r="B34475" s="202"/>
    </row>
    <row r="34476" spans="2:2">
      <c r="B34476" s="202"/>
    </row>
    <row r="34477" spans="2:2">
      <c r="B34477" s="202"/>
    </row>
    <row r="34478" spans="2:2">
      <c r="B34478" s="202"/>
    </row>
    <row r="34479" spans="2:2">
      <c r="B34479" s="202"/>
    </row>
    <row r="34480" spans="2:2">
      <c r="B34480" s="202"/>
    </row>
    <row r="34481" spans="2:2">
      <c r="B34481" s="202"/>
    </row>
    <row r="34482" spans="2:2">
      <c r="B34482" s="202"/>
    </row>
    <row r="34483" spans="2:2">
      <c r="B34483" s="202"/>
    </row>
    <row r="34484" spans="2:2">
      <c r="B34484" s="202"/>
    </row>
    <row r="34485" spans="2:2">
      <c r="B34485" s="202"/>
    </row>
    <row r="34486" spans="2:2">
      <c r="B34486" s="202"/>
    </row>
    <row r="34487" spans="2:2">
      <c r="B34487" s="202"/>
    </row>
    <row r="34488" spans="2:2">
      <c r="B34488" s="202"/>
    </row>
    <row r="34489" spans="2:2">
      <c r="B34489" s="202"/>
    </row>
    <row r="34490" spans="2:2">
      <c r="B34490" s="202"/>
    </row>
    <row r="34491" spans="2:2">
      <c r="B34491" s="202"/>
    </row>
    <row r="34492" spans="2:2">
      <c r="B34492" s="202"/>
    </row>
    <row r="34493" spans="2:2">
      <c r="B34493" s="202"/>
    </row>
    <row r="34494" spans="2:2">
      <c r="B34494" s="202"/>
    </row>
    <row r="34495" spans="2:2">
      <c r="B34495" s="202"/>
    </row>
    <row r="34496" spans="2:2">
      <c r="B34496" s="202"/>
    </row>
    <row r="34497" spans="2:2">
      <c r="B34497" s="202"/>
    </row>
    <row r="34498" spans="2:2">
      <c r="B34498" s="202"/>
    </row>
    <row r="34499" spans="2:2">
      <c r="B34499" s="202"/>
    </row>
    <row r="34500" spans="2:2">
      <c r="B34500" s="202"/>
    </row>
    <row r="34501" spans="2:2">
      <c r="B34501" s="202"/>
    </row>
    <row r="34502" spans="2:2">
      <c r="B34502" s="202"/>
    </row>
    <row r="34503" spans="2:2">
      <c r="B34503" s="202"/>
    </row>
    <row r="34504" spans="2:2">
      <c r="B34504" s="202"/>
    </row>
    <row r="34505" spans="2:2">
      <c r="B34505" s="202"/>
    </row>
    <row r="34506" spans="2:2">
      <c r="B34506" s="202"/>
    </row>
    <row r="34507" spans="2:2">
      <c r="B34507" s="202"/>
    </row>
    <row r="34508" spans="2:2">
      <c r="B34508" s="202"/>
    </row>
    <row r="34509" spans="2:2">
      <c r="B34509" s="202"/>
    </row>
    <row r="34510" spans="2:2">
      <c r="B34510" s="202"/>
    </row>
    <row r="34511" spans="2:2">
      <c r="B34511" s="202"/>
    </row>
    <row r="34512" spans="2:2">
      <c r="B34512" s="202"/>
    </row>
    <row r="34513" spans="2:2">
      <c r="B34513" s="202"/>
    </row>
    <row r="34514" spans="2:2">
      <c r="B34514" s="202"/>
    </row>
    <row r="34515" spans="2:2">
      <c r="B34515" s="202"/>
    </row>
    <row r="34516" spans="2:2">
      <c r="B34516" s="202"/>
    </row>
    <row r="34517" spans="2:2">
      <c r="B34517" s="202"/>
    </row>
    <row r="34518" spans="2:2">
      <c r="B34518" s="202"/>
    </row>
    <row r="34519" spans="2:2">
      <c r="B34519" s="202"/>
    </row>
    <row r="34520" spans="2:2">
      <c r="B34520" s="202"/>
    </row>
    <row r="34521" spans="2:2">
      <c r="B34521" s="202"/>
    </row>
    <row r="34522" spans="2:2">
      <c r="B34522" s="202"/>
    </row>
    <row r="34523" spans="2:2">
      <c r="B34523" s="202"/>
    </row>
    <row r="34524" spans="2:2">
      <c r="B34524" s="202"/>
    </row>
    <row r="34525" spans="2:2">
      <c r="B34525" s="202"/>
    </row>
    <row r="34526" spans="2:2">
      <c r="B34526" s="202"/>
    </row>
    <row r="34527" spans="2:2">
      <c r="B34527" s="202"/>
    </row>
    <row r="34528" spans="2:2">
      <c r="B34528" s="202"/>
    </row>
    <row r="34529" spans="2:2">
      <c r="B34529" s="202"/>
    </row>
    <row r="34530" spans="2:2">
      <c r="B34530" s="202"/>
    </row>
    <row r="34531" spans="2:2">
      <c r="B34531" s="202"/>
    </row>
    <row r="34532" spans="2:2">
      <c r="B34532" s="202"/>
    </row>
    <row r="34533" spans="2:2">
      <c r="B34533" s="202"/>
    </row>
    <row r="34534" spans="2:2">
      <c r="B34534" s="202"/>
    </row>
    <row r="34535" spans="2:2">
      <c r="B34535" s="202"/>
    </row>
    <row r="34536" spans="2:2">
      <c r="B34536" s="202"/>
    </row>
    <row r="34537" spans="2:2">
      <c r="B34537" s="202"/>
    </row>
    <row r="34538" spans="2:2">
      <c r="B34538" s="202"/>
    </row>
    <row r="34539" spans="2:2">
      <c r="B34539" s="202"/>
    </row>
    <row r="34540" spans="2:2">
      <c r="B34540" s="202"/>
    </row>
    <row r="34541" spans="2:2">
      <c r="B34541" s="202"/>
    </row>
    <row r="34542" spans="2:2">
      <c r="B34542" s="202"/>
    </row>
    <row r="34543" spans="2:2">
      <c r="B34543" s="202"/>
    </row>
    <row r="34544" spans="2:2">
      <c r="B34544" s="202"/>
    </row>
    <row r="34545" spans="2:2">
      <c r="B34545" s="202"/>
    </row>
    <row r="34546" spans="2:2">
      <c r="B34546" s="202"/>
    </row>
    <row r="34547" spans="2:2">
      <c r="B34547" s="202"/>
    </row>
    <row r="34548" spans="2:2">
      <c r="B34548" s="202"/>
    </row>
    <row r="34549" spans="2:2">
      <c r="B34549" s="202"/>
    </row>
    <row r="34550" spans="2:2">
      <c r="B34550" s="202"/>
    </row>
    <row r="34551" spans="2:2">
      <c r="B34551" s="202"/>
    </row>
    <row r="34552" spans="2:2">
      <c r="B34552" s="202"/>
    </row>
    <row r="34553" spans="2:2">
      <c r="B34553" s="202"/>
    </row>
    <row r="34554" spans="2:2">
      <c r="B34554" s="202"/>
    </row>
    <row r="34555" spans="2:2">
      <c r="B34555" s="202"/>
    </row>
    <row r="34556" spans="2:2">
      <c r="B34556" s="202"/>
    </row>
    <row r="34557" spans="2:2">
      <c r="B34557" s="202"/>
    </row>
    <row r="34558" spans="2:2">
      <c r="B34558" s="202"/>
    </row>
    <row r="34559" spans="2:2">
      <c r="B34559" s="202"/>
    </row>
    <row r="34560" spans="2:2">
      <c r="B34560" s="202"/>
    </row>
    <row r="34561" spans="2:2">
      <c r="B34561" s="202"/>
    </row>
    <row r="34562" spans="2:2">
      <c r="B34562" s="202"/>
    </row>
    <row r="34563" spans="2:2">
      <c r="B34563" s="202"/>
    </row>
    <row r="34564" spans="2:2">
      <c r="B34564" s="202"/>
    </row>
    <row r="34565" spans="2:2">
      <c r="B34565" s="202"/>
    </row>
    <row r="34566" spans="2:2">
      <c r="B34566" s="202"/>
    </row>
    <row r="34567" spans="2:2">
      <c r="B34567" s="202"/>
    </row>
    <row r="34568" spans="2:2">
      <c r="B34568" s="202"/>
    </row>
    <row r="34569" spans="2:2">
      <c r="B34569" s="202"/>
    </row>
    <row r="34570" spans="2:2">
      <c r="B34570" s="202"/>
    </row>
    <row r="34571" spans="2:2">
      <c r="B34571" s="202"/>
    </row>
    <row r="34572" spans="2:2">
      <c r="B34572" s="202"/>
    </row>
    <row r="34573" spans="2:2">
      <c r="B34573" s="202"/>
    </row>
    <row r="34574" spans="2:2">
      <c r="B34574" s="202"/>
    </row>
    <row r="34575" spans="2:2">
      <c r="B34575" s="202"/>
    </row>
    <row r="34576" spans="2:2">
      <c r="B34576" s="202"/>
    </row>
    <row r="34577" spans="2:2">
      <c r="B34577" s="202"/>
    </row>
    <row r="34578" spans="2:2">
      <c r="B34578" s="202"/>
    </row>
    <row r="34579" spans="2:2">
      <c r="B34579" s="202"/>
    </row>
    <row r="34580" spans="2:2">
      <c r="B34580" s="202"/>
    </row>
    <row r="34581" spans="2:2">
      <c r="B34581" s="202"/>
    </row>
    <row r="34582" spans="2:2">
      <c r="B34582" s="202"/>
    </row>
    <row r="34583" spans="2:2">
      <c r="B34583" s="202"/>
    </row>
    <row r="34584" spans="2:2">
      <c r="B34584" s="202"/>
    </row>
    <row r="34585" spans="2:2">
      <c r="B34585" s="202"/>
    </row>
    <row r="34586" spans="2:2">
      <c r="B34586" s="202"/>
    </row>
    <row r="34587" spans="2:2">
      <c r="B34587" s="202"/>
    </row>
    <row r="34588" spans="2:2">
      <c r="B34588" s="202"/>
    </row>
    <row r="34589" spans="2:2">
      <c r="B34589" s="202"/>
    </row>
    <row r="34590" spans="2:2">
      <c r="B34590" s="202"/>
    </row>
    <row r="34591" spans="2:2">
      <c r="B34591" s="202"/>
    </row>
    <row r="34592" spans="2:2">
      <c r="B34592" s="202"/>
    </row>
    <row r="34593" spans="2:2">
      <c r="B34593" s="202"/>
    </row>
    <row r="34594" spans="2:2">
      <c r="B34594" s="202"/>
    </row>
    <row r="34595" spans="2:2">
      <c r="B34595" s="202"/>
    </row>
    <row r="34596" spans="2:2">
      <c r="B34596" s="202"/>
    </row>
    <row r="34597" spans="2:2">
      <c r="B34597" s="202"/>
    </row>
    <row r="34598" spans="2:2">
      <c r="B34598" s="202"/>
    </row>
    <row r="34599" spans="2:2">
      <c r="B34599" s="202"/>
    </row>
    <row r="34600" spans="2:2">
      <c r="B34600" s="202"/>
    </row>
    <row r="34601" spans="2:2">
      <c r="B34601" s="202"/>
    </row>
    <row r="34602" spans="2:2">
      <c r="B34602" s="202"/>
    </row>
    <row r="34603" spans="2:2">
      <c r="B34603" s="202"/>
    </row>
    <row r="34604" spans="2:2">
      <c r="B34604" s="202"/>
    </row>
    <row r="34605" spans="2:2">
      <c r="B34605" s="202"/>
    </row>
    <row r="34606" spans="2:2">
      <c r="B34606" s="202"/>
    </row>
    <row r="34607" spans="2:2">
      <c r="B34607" s="202"/>
    </row>
    <row r="34608" spans="2:2">
      <c r="B34608" s="202"/>
    </row>
    <row r="34609" spans="2:2">
      <c r="B34609" s="202"/>
    </row>
    <row r="34610" spans="2:2">
      <c r="B34610" s="202"/>
    </row>
    <row r="34611" spans="2:2">
      <c r="B34611" s="202"/>
    </row>
    <row r="34612" spans="2:2">
      <c r="B34612" s="202"/>
    </row>
    <row r="34613" spans="2:2">
      <c r="B34613" s="202"/>
    </row>
    <row r="34614" spans="2:2">
      <c r="B34614" s="202"/>
    </row>
    <row r="34615" spans="2:2">
      <c r="B34615" s="202"/>
    </row>
    <row r="34616" spans="2:2">
      <c r="B34616" s="202"/>
    </row>
    <row r="34617" spans="2:2">
      <c r="B34617" s="202"/>
    </row>
    <row r="34618" spans="2:2">
      <c r="B34618" s="202"/>
    </row>
    <row r="34619" spans="2:2">
      <c r="B34619" s="202"/>
    </row>
    <row r="34620" spans="2:2">
      <c r="B34620" s="202"/>
    </row>
    <row r="34621" spans="2:2">
      <c r="B34621" s="202"/>
    </row>
    <row r="34622" spans="2:2">
      <c r="B34622" s="202"/>
    </row>
    <row r="34623" spans="2:2">
      <c r="B34623" s="202"/>
    </row>
    <row r="34624" spans="2:2">
      <c r="B34624" s="202"/>
    </row>
    <row r="34625" spans="2:2">
      <c r="B34625" s="202"/>
    </row>
    <row r="34626" spans="2:2">
      <c r="B34626" s="202"/>
    </row>
    <row r="34627" spans="2:2">
      <c r="B34627" s="202"/>
    </row>
    <row r="34628" spans="2:2">
      <c r="B34628" s="202"/>
    </row>
    <row r="34629" spans="2:2">
      <c r="B34629" s="202"/>
    </row>
    <row r="34630" spans="2:2">
      <c r="B34630" s="202"/>
    </row>
    <row r="34631" spans="2:2">
      <c r="B34631" s="202"/>
    </row>
    <row r="34632" spans="2:2">
      <c r="B34632" s="202"/>
    </row>
    <row r="34633" spans="2:2">
      <c r="B34633" s="202"/>
    </row>
    <row r="34634" spans="2:2">
      <c r="B34634" s="202"/>
    </row>
    <row r="34635" spans="2:2">
      <c r="B34635" s="202"/>
    </row>
    <row r="34636" spans="2:2">
      <c r="B34636" s="202"/>
    </row>
    <row r="34637" spans="2:2">
      <c r="B34637" s="202"/>
    </row>
    <row r="34638" spans="2:2">
      <c r="B34638" s="202"/>
    </row>
    <row r="34639" spans="2:2">
      <c r="B34639" s="202"/>
    </row>
    <row r="34640" spans="2:2">
      <c r="B34640" s="202"/>
    </row>
    <row r="34641" spans="2:2">
      <c r="B34641" s="202"/>
    </row>
    <row r="34642" spans="2:2">
      <c r="B34642" s="202"/>
    </row>
    <row r="34643" spans="2:2">
      <c r="B34643" s="202"/>
    </row>
    <row r="34644" spans="2:2">
      <c r="B34644" s="202"/>
    </row>
    <row r="34645" spans="2:2">
      <c r="B34645" s="202"/>
    </row>
    <row r="34646" spans="2:2">
      <c r="B34646" s="202"/>
    </row>
    <row r="34647" spans="2:2">
      <c r="B34647" s="202"/>
    </row>
    <row r="34648" spans="2:2">
      <c r="B34648" s="202"/>
    </row>
    <row r="34649" spans="2:2">
      <c r="B34649" s="202"/>
    </row>
    <row r="34650" spans="2:2">
      <c r="B34650" s="202"/>
    </row>
    <row r="34651" spans="2:2">
      <c r="B34651" s="202"/>
    </row>
    <row r="34652" spans="2:2">
      <c r="B34652" s="202"/>
    </row>
    <row r="34653" spans="2:2">
      <c r="B34653" s="202"/>
    </row>
    <row r="34654" spans="2:2">
      <c r="B34654" s="202"/>
    </row>
    <row r="34655" spans="2:2">
      <c r="B34655" s="202"/>
    </row>
    <row r="34656" spans="2:2">
      <c r="B34656" s="202"/>
    </row>
    <row r="34657" spans="2:2">
      <c r="B34657" s="202"/>
    </row>
    <row r="34658" spans="2:2">
      <c r="B34658" s="202"/>
    </row>
    <row r="34659" spans="2:2">
      <c r="B34659" s="202"/>
    </row>
    <row r="34660" spans="2:2">
      <c r="B34660" s="202"/>
    </row>
    <row r="34661" spans="2:2">
      <c r="B34661" s="202"/>
    </row>
    <row r="34662" spans="2:2">
      <c r="B34662" s="202"/>
    </row>
    <row r="34663" spans="2:2">
      <c r="B34663" s="202"/>
    </row>
    <row r="34664" spans="2:2">
      <c r="B34664" s="202"/>
    </row>
    <row r="34665" spans="2:2">
      <c r="B34665" s="202"/>
    </row>
    <row r="34666" spans="2:2">
      <c r="B34666" s="202"/>
    </row>
    <row r="34667" spans="2:2">
      <c r="B34667" s="202"/>
    </row>
    <row r="34668" spans="2:2">
      <c r="B34668" s="202"/>
    </row>
    <row r="34669" spans="2:2">
      <c r="B34669" s="202"/>
    </row>
    <row r="34670" spans="2:2">
      <c r="B34670" s="202"/>
    </row>
    <row r="34671" spans="2:2">
      <c r="B34671" s="202"/>
    </row>
    <row r="34672" spans="2:2">
      <c r="B34672" s="202"/>
    </row>
    <row r="34673" spans="2:2">
      <c r="B34673" s="202"/>
    </row>
    <row r="34674" spans="2:2">
      <c r="B34674" s="202"/>
    </row>
    <row r="34675" spans="2:2">
      <c r="B34675" s="202"/>
    </row>
    <row r="34676" spans="2:2">
      <c r="B34676" s="202"/>
    </row>
    <row r="34677" spans="2:2">
      <c r="B34677" s="202"/>
    </row>
    <row r="34678" spans="2:2">
      <c r="B34678" s="202"/>
    </row>
    <row r="34679" spans="2:2">
      <c r="B34679" s="202"/>
    </row>
    <row r="34680" spans="2:2">
      <c r="B34680" s="202"/>
    </row>
    <row r="34681" spans="2:2">
      <c r="B34681" s="202"/>
    </row>
    <row r="34682" spans="2:2">
      <c r="B34682" s="202"/>
    </row>
    <row r="34683" spans="2:2">
      <c r="B34683" s="202"/>
    </row>
    <row r="34684" spans="2:2">
      <c r="B34684" s="202"/>
    </row>
    <row r="34685" spans="2:2">
      <c r="B34685" s="202"/>
    </row>
    <row r="34686" spans="2:2">
      <c r="B34686" s="202"/>
    </row>
    <row r="34687" spans="2:2">
      <c r="B34687" s="202"/>
    </row>
    <row r="34688" spans="2:2">
      <c r="B34688" s="202"/>
    </row>
    <row r="34689" spans="2:2">
      <c r="B34689" s="202"/>
    </row>
    <row r="34690" spans="2:2">
      <c r="B34690" s="202"/>
    </row>
    <row r="34691" spans="2:2">
      <c r="B34691" s="202"/>
    </row>
    <row r="34692" spans="2:2">
      <c r="B34692" s="202"/>
    </row>
    <row r="34693" spans="2:2">
      <c r="B34693" s="202"/>
    </row>
    <row r="34694" spans="2:2">
      <c r="B34694" s="202"/>
    </row>
    <row r="34695" spans="2:2">
      <c r="B34695" s="202"/>
    </row>
    <row r="34696" spans="2:2">
      <c r="B34696" s="202"/>
    </row>
    <row r="34697" spans="2:2">
      <c r="B34697" s="202"/>
    </row>
    <row r="34698" spans="2:2">
      <c r="B34698" s="202"/>
    </row>
    <row r="34699" spans="2:2">
      <c r="B34699" s="202"/>
    </row>
    <row r="34700" spans="2:2">
      <c r="B34700" s="202"/>
    </row>
    <row r="34701" spans="2:2">
      <c r="B34701" s="202"/>
    </row>
    <row r="34702" spans="2:2">
      <c r="B34702" s="202"/>
    </row>
    <row r="34703" spans="2:2">
      <c r="B34703" s="202"/>
    </row>
    <row r="34704" spans="2:2">
      <c r="B34704" s="202"/>
    </row>
    <row r="34705" spans="2:2">
      <c r="B34705" s="202"/>
    </row>
    <row r="34706" spans="2:2">
      <c r="B34706" s="202"/>
    </row>
    <row r="34707" spans="2:2">
      <c r="B34707" s="202"/>
    </row>
    <row r="34708" spans="2:2">
      <c r="B34708" s="202"/>
    </row>
    <row r="34709" spans="2:2">
      <c r="B34709" s="202"/>
    </row>
    <row r="34710" spans="2:2">
      <c r="B34710" s="202"/>
    </row>
    <row r="34711" spans="2:2">
      <c r="B34711" s="202"/>
    </row>
    <row r="34712" spans="2:2">
      <c r="B34712" s="202"/>
    </row>
    <row r="34713" spans="2:2">
      <c r="B34713" s="202"/>
    </row>
    <row r="34714" spans="2:2">
      <c r="B34714" s="202"/>
    </row>
    <row r="34715" spans="2:2">
      <c r="B34715" s="202"/>
    </row>
    <row r="34716" spans="2:2">
      <c r="B34716" s="202"/>
    </row>
    <row r="34717" spans="2:2">
      <c r="B34717" s="202"/>
    </row>
    <row r="34718" spans="2:2">
      <c r="B34718" s="202"/>
    </row>
    <row r="34719" spans="2:2">
      <c r="B34719" s="202"/>
    </row>
    <row r="34720" spans="2:2">
      <c r="B34720" s="202"/>
    </row>
    <row r="34721" spans="2:2">
      <c r="B34721" s="202"/>
    </row>
    <row r="34722" spans="2:2">
      <c r="B34722" s="202"/>
    </row>
    <row r="34723" spans="2:2">
      <c r="B34723" s="202"/>
    </row>
    <row r="34724" spans="2:2">
      <c r="B34724" s="202"/>
    </row>
    <row r="34725" spans="2:2">
      <c r="B34725" s="202"/>
    </row>
    <row r="34726" spans="2:2">
      <c r="B34726" s="202"/>
    </row>
    <row r="34727" spans="2:2">
      <c r="B34727" s="202"/>
    </row>
    <row r="34728" spans="2:2">
      <c r="B34728" s="202"/>
    </row>
    <row r="34729" spans="2:2">
      <c r="B34729" s="202"/>
    </row>
    <row r="34730" spans="2:2">
      <c r="B34730" s="202"/>
    </row>
    <row r="34731" spans="2:2">
      <c r="B34731" s="202"/>
    </row>
    <row r="34732" spans="2:2">
      <c r="B34732" s="202"/>
    </row>
    <row r="34733" spans="2:2">
      <c r="B34733" s="202"/>
    </row>
    <row r="34734" spans="2:2">
      <c r="B34734" s="202"/>
    </row>
    <row r="34735" spans="2:2">
      <c r="B34735" s="202"/>
    </row>
    <row r="34736" spans="2:2">
      <c r="B34736" s="202"/>
    </row>
    <row r="34737" spans="2:2">
      <c r="B34737" s="202"/>
    </row>
    <row r="34738" spans="2:2">
      <c r="B34738" s="202"/>
    </row>
    <row r="34739" spans="2:2">
      <c r="B34739" s="202"/>
    </row>
    <row r="34740" spans="2:2">
      <c r="B34740" s="202"/>
    </row>
    <row r="34741" spans="2:2">
      <c r="B34741" s="202"/>
    </row>
    <row r="34742" spans="2:2">
      <c r="B34742" s="202"/>
    </row>
    <row r="34743" spans="2:2">
      <c r="B34743" s="202"/>
    </row>
    <row r="34744" spans="2:2">
      <c r="B34744" s="202"/>
    </row>
    <row r="34745" spans="2:2">
      <c r="B34745" s="202"/>
    </row>
    <row r="34746" spans="2:2">
      <c r="B34746" s="202"/>
    </row>
    <row r="34747" spans="2:2">
      <c r="B34747" s="202"/>
    </row>
    <row r="34748" spans="2:2">
      <c r="B34748" s="202"/>
    </row>
    <row r="34749" spans="2:2">
      <c r="B34749" s="202"/>
    </row>
    <row r="34750" spans="2:2">
      <c r="B34750" s="202"/>
    </row>
    <row r="34751" spans="2:2">
      <c r="B34751" s="202"/>
    </row>
    <row r="34752" spans="2:2">
      <c r="B34752" s="202"/>
    </row>
    <row r="34753" spans="2:2">
      <c r="B34753" s="202"/>
    </row>
    <row r="34754" spans="2:2">
      <c r="B34754" s="202"/>
    </row>
    <row r="34755" spans="2:2">
      <c r="B34755" s="202"/>
    </row>
    <row r="34756" spans="2:2">
      <c r="B34756" s="202"/>
    </row>
    <row r="34757" spans="2:2">
      <c r="B34757" s="202"/>
    </row>
    <row r="34758" spans="2:2">
      <c r="B34758" s="202"/>
    </row>
    <row r="34759" spans="2:2">
      <c r="B34759" s="202"/>
    </row>
    <row r="34760" spans="2:2">
      <c r="B34760" s="202"/>
    </row>
    <row r="34761" spans="2:2">
      <c r="B34761" s="202"/>
    </row>
    <row r="34762" spans="2:2">
      <c r="B34762" s="202"/>
    </row>
    <row r="34763" spans="2:2">
      <c r="B34763" s="202"/>
    </row>
    <row r="34764" spans="2:2">
      <c r="B34764" s="202"/>
    </row>
    <row r="34765" spans="2:2">
      <c r="B34765" s="202"/>
    </row>
    <row r="34766" spans="2:2">
      <c r="B34766" s="202"/>
    </row>
    <row r="34767" spans="2:2">
      <c r="B34767" s="202"/>
    </row>
    <row r="34768" spans="2:2">
      <c r="B34768" s="202"/>
    </row>
    <row r="34769" spans="2:2">
      <c r="B34769" s="202"/>
    </row>
    <row r="34770" spans="2:2">
      <c r="B34770" s="202"/>
    </row>
    <row r="34771" spans="2:2">
      <c r="B34771" s="202"/>
    </row>
    <row r="34772" spans="2:2">
      <c r="B34772" s="202"/>
    </row>
    <row r="34773" spans="2:2">
      <c r="B34773" s="202"/>
    </row>
    <row r="34774" spans="2:2">
      <c r="B34774" s="202"/>
    </row>
    <row r="34775" spans="2:2">
      <c r="B34775" s="202"/>
    </row>
    <row r="34776" spans="2:2">
      <c r="B34776" s="202"/>
    </row>
    <row r="34777" spans="2:2">
      <c r="B34777" s="202"/>
    </row>
    <row r="34778" spans="2:2">
      <c r="B34778" s="202"/>
    </row>
    <row r="34779" spans="2:2">
      <c r="B34779" s="202"/>
    </row>
    <row r="34780" spans="2:2">
      <c r="B34780" s="202"/>
    </row>
    <row r="34781" spans="2:2">
      <c r="B34781" s="202"/>
    </row>
    <row r="34782" spans="2:2">
      <c r="B34782" s="202"/>
    </row>
    <row r="34783" spans="2:2">
      <c r="B34783" s="202"/>
    </row>
    <row r="34784" spans="2:2">
      <c r="B34784" s="202"/>
    </row>
    <row r="34785" spans="2:2">
      <c r="B34785" s="202"/>
    </row>
    <row r="34786" spans="2:2">
      <c r="B34786" s="202"/>
    </row>
    <row r="34787" spans="2:2">
      <c r="B34787" s="202"/>
    </row>
    <row r="34788" spans="2:2">
      <c r="B34788" s="202"/>
    </row>
    <row r="34789" spans="2:2">
      <c r="B34789" s="202"/>
    </row>
    <row r="34790" spans="2:2">
      <c r="B34790" s="202"/>
    </row>
    <row r="34791" spans="2:2">
      <c r="B34791" s="202"/>
    </row>
    <row r="34792" spans="2:2">
      <c r="B34792" s="202"/>
    </row>
    <row r="34793" spans="2:2">
      <c r="B34793" s="202"/>
    </row>
    <row r="34794" spans="2:2">
      <c r="B34794" s="202"/>
    </row>
    <row r="34795" spans="2:2">
      <c r="B34795" s="202"/>
    </row>
    <row r="34796" spans="2:2">
      <c r="B34796" s="202"/>
    </row>
    <row r="34797" spans="2:2">
      <c r="B34797" s="202"/>
    </row>
    <row r="34798" spans="2:2">
      <c r="B34798" s="202"/>
    </row>
    <row r="34799" spans="2:2">
      <c r="B34799" s="202"/>
    </row>
    <row r="34800" spans="2:2">
      <c r="B34800" s="202"/>
    </row>
    <row r="34801" spans="2:2">
      <c r="B34801" s="202"/>
    </row>
    <row r="34802" spans="2:2">
      <c r="B34802" s="202"/>
    </row>
    <row r="34803" spans="2:2">
      <c r="B34803" s="202"/>
    </row>
    <row r="34804" spans="2:2">
      <c r="B34804" s="202"/>
    </row>
    <row r="34805" spans="2:2">
      <c r="B34805" s="202"/>
    </row>
    <row r="34806" spans="2:2">
      <c r="B34806" s="202"/>
    </row>
    <row r="34807" spans="2:2">
      <c r="B34807" s="202"/>
    </row>
    <row r="34808" spans="2:2">
      <c r="B34808" s="202"/>
    </row>
    <row r="34809" spans="2:2">
      <c r="B34809" s="202"/>
    </row>
    <row r="34810" spans="2:2">
      <c r="B34810" s="202"/>
    </row>
    <row r="34811" spans="2:2">
      <c r="B34811" s="202"/>
    </row>
    <row r="34812" spans="2:2">
      <c r="B34812" s="202"/>
    </row>
    <row r="34813" spans="2:2">
      <c r="B34813" s="202"/>
    </row>
    <row r="34814" spans="2:2">
      <c r="B34814" s="202"/>
    </row>
    <row r="34815" spans="2:2">
      <c r="B34815" s="202"/>
    </row>
    <row r="34816" spans="2:2">
      <c r="B34816" s="202"/>
    </row>
    <row r="34817" spans="2:2">
      <c r="B34817" s="202"/>
    </row>
    <row r="34818" spans="2:2">
      <c r="B34818" s="202"/>
    </row>
    <row r="34819" spans="2:2">
      <c r="B34819" s="202"/>
    </row>
    <row r="34820" spans="2:2">
      <c r="B34820" s="202"/>
    </row>
    <row r="34821" spans="2:2">
      <c r="B34821" s="202"/>
    </row>
    <row r="34822" spans="2:2">
      <c r="B34822" s="202"/>
    </row>
    <row r="34823" spans="2:2">
      <c r="B34823" s="202"/>
    </row>
    <row r="34824" spans="2:2">
      <c r="B34824" s="202"/>
    </row>
    <row r="34825" spans="2:2">
      <c r="B34825" s="202"/>
    </row>
    <row r="34826" spans="2:2">
      <c r="B34826" s="202"/>
    </row>
    <row r="34827" spans="2:2">
      <c r="B34827" s="202"/>
    </row>
    <row r="34828" spans="2:2">
      <c r="B34828" s="202"/>
    </row>
    <row r="34829" spans="2:2">
      <c r="B34829" s="202"/>
    </row>
    <row r="34830" spans="2:2">
      <c r="B34830" s="202"/>
    </row>
    <row r="34831" spans="2:2">
      <c r="B34831" s="202"/>
    </row>
    <row r="34832" spans="2:2">
      <c r="B34832" s="202"/>
    </row>
    <row r="34833" spans="2:2">
      <c r="B34833" s="202"/>
    </row>
    <row r="34834" spans="2:2">
      <c r="B34834" s="202"/>
    </row>
    <row r="34835" spans="2:2">
      <c r="B34835" s="202"/>
    </row>
    <row r="34836" spans="2:2">
      <c r="B34836" s="202"/>
    </row>
    <row r="34837" spans="2:2">
      <c r="B34837" s="202"/>
    </row>
    <row r="34838" spans="2:2">
      <c r="B34838" s="202"/>
    </row>
    <row r="34839" spans="2:2">
      <c r="B34839" s="202"/>
    </row>
    <row r="34840" spans="2:2">
      <c r="B34840" s="202"/>
    </row>
    <row r="34841" spans="2:2">
      <c r="B34841" s="202"/>
    </row>
    <row r="34842" spans="2:2">
      <c r="B34842" s="202"/>
    </row>
    <row r="34843" spans="2:2">
      <c r="B34843" s="202"/>
    </row>
    <row r="34844" spans="2:2">
      <c r="B34844" s="202"/>
    </row>
    <row r="34845" spans="2:2">
      <c r="B34845" s="202"/>
    </row>
    <row r="34846" spans="2:2">
      <c r="B34846" s="202"/>
    </row>
    <row r="34847" spans="2:2">
      <c r="B34847" s="202"/>
    </row>
    <row r="34848" spans="2:2">
      <c r="B34848" s="202"/>
    </row>
    <row r="34849" spans="2:2">
      <c r="B34849" s="202"/>
    </row>
    <row r="34850" spans="2:2">
      <c r="B34850" s="202"/>
    </row>
    <row r="34851" spans="2:2">
      <c r="B34851" s="202"/>
    </row>
    <row r="34852" spans="2:2">
      <c r="B34852" s="202"/>
    </row>
    <row r="34853" spans="2:2">
      <c r="B34853" s="202"/>
    </row>
    <row r="34854" spans="2:2">
      <c r="B34854" s="202"/>
    </row>
    <row r="34855" spans="2:2">
      <c r="B34855" s="202"/>
    </row>
    <row r="34856" spans="2:2">
      <c r="B34856" s="202"/>
    </row>
    <row r="34857" spans="2:2">
      <c r="B34857" s="202"/>
    </row>
    <row r="34858" spans="2:2">
      <c r="B34858" s="202"/>
    </row>
    <row r="34859" spans="2:2">
      <c r="B34859" s="202"/>
    </row>
    <row r="34860" spans="2:2">
      <c r="B34860" s="202"/>
    </row>
    <row r="34861" spans="2:2">
      <c r="B34861" s="202"/>
    </row>
    <row r="34862" spans="2:2">
      <c r="B34862" s="202"/>
    </row>
    <row r="34863" spans="2:2">
      <c r="B34863" s="202"/>
    </row>
    <row r="34864" spans="2:2">
      <c r="B34864" s="202"/>
    </row>
    <row r="34865" spans="2:2">
      <c r="B34865" s="202"/>
    </row>
    <row r="34866" spans="2:2">
      <c r="B34866" s="202"/>
    </row>
    <row r="34867" spans="2:2">
      <c r="B34867" s="202"/>
    </row>
    <row r="34868" spans="2:2">
      <c r="B34868" s="202"/>
    </row>
    <row r="34869" spans="2:2">
      <c r="B34869" s="202"/>
    </row>
    <row r="34870" spans="2:2">
      <c r="B34870" s="202"/>
    </row>
    <row r="34871" spans="2:2">
      <c r="B34871" s="202"/>
    </row>
    <row r="34872" spans="2:2">
      <c r="B34872" s="202"/>
    </row>
    <row r="34873" spans="2:2">
      <c r="B34873" s="202"/>
    </row>
    <row r="34874" spans="2:2">
      <c r="B34874" s="202"/>
    </row>
    <row r="34875" spans="2:2">
      <c r="B34875" s="202"/>
    </row>
    <row r="34876" spans="2:2">
      <c r="B34876" s="202"/>
    </row>
    <row r="34877" spans="2:2">
      <c r="B34877" s="202"/>
    </row>
    <row r="34878" spans="2:2">
      <c r="B34878" s="202"/>
    </row>
    <row r="34879" spans="2:2">
      <c r="B34879" s="202"/>
    </row>
    <row r="34880" spans="2:2">
      <c r="B34880" s="202"/>
    </row>
    <row r="34881" spans="2:2">
      <c r="B34881" s="202"/>
    </row>
    <row r="34882" spans="2:2">
      <c r="B34882" s="202"/>
    </row>
    <row r="34883" spans="2:2">
      <c r="B34883" s="202"/>
    </row>
    <row r="34884" spans="2:2">
      <c r="B34884" s="202"/>
    </row>
    <row r="34885" spans="2:2">
      <c r="B34885" s="202"/>
    </row>
    <row r="34886" spans="2:2">
      <c r="B34886" s="202"/>
    </row>
    <row r="34887" spans="2:2">
      <c r="B34887" s="202"/>
    </row>
    <row r="34888" spans="2:2">
      <c r="B34888" s="202"/>
    </row>
    <row r="34889" spans="2:2">
      <c r="B34889" s="202"/>
    </row>
    <row r="34890" spans="2:2">
      <c r="B34890" s="202"/>
    </row>
    <row r="34891" spans="2:2">
      <c r="B34891" s="202"/>
    </row>
    <row r="34892" spans="2:2">
      <c r="B34892" s="202"/>
    </row>
    <row r="34893" spans="2:2">
      <c r="B34893" s="202"/>
    </row>
    <row r="34894" spans="2:2">
      <c r="B34894" s="202"/>
    </row>
    <row r="34895" spans="2:2">
      <c r="B34895" s="202"/>
    </row>
    <row r="34896" spans="2:2">
      <c r="B34896" s="202"/>
    </row>
    <row r="34897" spans="2:2">
      <c r="B34897" s="202"/>
    </row>
    <row r="34898" spans="2:2">
      <c r="B34898" s="202"/>
    </row>
    <row r="34899" spans="2:2">
      <c r="B34899" s="202"/>
    </row>
    <row r="34900" spans="2:2">
      <c r="B34900" s="202"/>
    </row>
    <row r="34901" spans="2:2">
      <c r="B34901" s="202"/>
    </row>
    <row r="34902" spans="2:2">
      <c r="B34902" s="202"/>
    </row>
    <row r="34903" spans="2:2">
      <c r="B34903" s="202"/>
    </row>
    <row r="34904" spans="2:2">
      <c r="B34904" s="202"/>
    </row>
    <row r="34905" spans="2:2">
      <c r="B34905" s="202"/>
    </row>
    <row r="34906" spans="2:2">
      <c r="B34906" s="202"/>
    </row>
    <row r="34907" spans="2:2">
      <c r="B34907" s="202"/>
    </row>
    <row r="34908" spans="2:2">
      <c r="B34908" s="202"/>
    </row>
    <row r="34909" spans="2:2">
      <c r="B34909" s="202"/>
    </row>
    <row r="34910" spans="2:2">
      <c r="B34910" s="202"/>
    </row>
    <row r="34911" spans="2:2">
      <c r="B34911" s="202"/>
    </row>
    <row r="34912" spans="2:2">
      <c r="B34912" s="202"/>
    </row>
    <row r="34913" spans="2:2">
      <c r="B34913" s="202"/>
    </row>
    <row r="34914" spans="2:2">
      <c r="B34914" s="202"/>
    </row>
    <row r="34915" spans="2:2">
      <c r="B34915" s="202"/>
    </row>
    <row r="34916" spans="2:2">
      <c r="B34916" s="202"/>
    </row>
    <row r="34917" spans="2:2">
      <c r="B34917" s="202"/>
    </row>
    <row r="34918" spans="2:2">
      <c r="B34918" s="202"/>
    </row>
    <row r="34919" spans="2:2">
      <c r="B34919" s="202"/>
    </row>
    <row r="34920" spans="2:2">
      <c r="B34920" s="202"/>
    </row>
    <row r="34921" spans="2:2">
      <c r="B34921" s="202"/>
    </row>
    <row r="34922" spans="2:2">
      <c r="B34922" s="202"/>
    </row>
    <row r="34923" spans="2:2">
      <c r="B34923" s="202"/>
    </row>
    <row r="34924" spans="2:2">
      <c r="B34924" s="202"/>
    </row>
    <row r="34925" spans="2:2">
      <c r="B34925" s="202"/>
    </row>
    <row r="34926" spans="2:2">
      <c r="B34926" s="202"/>
    </row>
    <row r="34927" spans="2:2">
      <c r="B34927" s="202"/>
    </row>
    <row r="34928" spans="2:2">
      <c r="B34928" s="202"/>
    </row>
    <row r="34929" spans="2:2">
      <c r="B34929" s="202"/>
    </row>
    <row r="34930" spans="2:2">
      <c r="B34930" s="202"/>
    </row>
    <row r="34931" spans="2:2">
      <c r="B34931" s="202"/>
    </row>
    <row r="34932" spans="2:2">
      <c r="B34932" s="202"/>
    </row>
    <row r="34933" spans="2:2">
      <c r="B34933" s="202"/>
    </row>
    <row r="34934" spans="2:2">
      <c r="B34934" s="202"/>
    </row>
    <row r="34935" spans="2:2">
      <c r="B34935" s="202"/>
    </row>
    <row r="34936" spans="2:2">
      <c r="B34936" s="202"/>
    </row>
    <row r="34937" spans="2:2">
      <c r="B34937" s="202"/>
    </row>
    <row r="34938" spans="2:2">
      <c r="B34938" s="202"/>
    </row>
    <row r="34939" spans="2:2">
      <c r="B34939" s="202"/>
    </row>
    <row r="34940" spans="2:2">
      <c r="B34940" s="202"/>
    </row>
    <row r="34941" spans="2:2">
      <c r="B34941" s="202"/>
    </row>
    <row r="34942" spans="2:2">
      <c r="B34942" s="202"/>
    </row>
    <row r="34943" spans="2:2">
      <c r="B34943" s="202"/>
    </row>
    <row r="34944" spans="2:2">
      <c r="B34944" s="202"/>
    </row>
    <row r="34945" spans="2:2">
      <c r="B34945" s="202"/>
    </row>
    <row r="34946" spans="2:2">
      <c r="B34946" s="202"/>
    </row>
    <row r="34947" spans="2:2">
      <c r="B34947" s="202"/>
    </row>
    <row r="34948" spans="2:2">
      <c r="B34948" s="202"/>
    </row>
    <row r="34949" spans="2:2">
      <c r="B34949" s="202"/>
    </row>
    <row r="34950" spans="2:2">
      <c r="B34950" s="202"/>
    </row>
    <row r="34951" spans="2:2">
      <c r="B34951" s="202"/>
    </row>
    <row r="34952" spans="2:2">
      <c r="B34952" s="202"/>
    </row>
    <row r="34953" spans="2:2">
      <c r="B34953" s="202"/>
    </row>
    <row r="34954" spans="2:2">
      <c r="B34954" s="202"/>
    </row>
    <row r="34955" spans="2:2">
      <c r="B34955" s="202"/>
    </row>
    <row r="34956" spans="2:2">
      <c r="B34956" s="202"/>
    </row>
    <row r="34957" spans="2:2">
      <c r="B34957" s="202"/>
    </row>
    <row r="34958" spans="2:2">
      <c r="B34958" s="202"/>
    </row>
    <row r="34959" spans="2:2">
      <c r="B34959" s="202"/>
    </row>
    <row r="34960" spans="2:2">
      <c r="B34960" s="202"/>
    </row>
    <row r="34961" spans="2:2">
      <c r="B34961" s="202"/>
    </row>
    <row r="34962" spans="2:2">
      <c r="B34962" s="202"/>
    </row>
    <row r="34963" spans="2:2">
      <c r="B34963" s="202"/>
    </row>
    <row r="34964" spans="2:2">
      <c r="B34964" s="202"/>
    </row>
    <row r="34965" spans="2:2">
      <c r="B34965" s="202"/>
    </row>
    <row r="34966" spans="2:2">
      <c r="B34966" s="202"/>
    </row>
    <row r="34967" spans="2:2">
      <c r="B34967" s="202"/>
    </row>
    <row r="34968" spans="2:2">
      <c r="B34968" s="202"/>
    </row>
    <row r="34969" spans="2:2">
      <c r="B34969" s="202"/>
    </row>
    <row r="34970" spans="2:2">
      <c r="B34970" s="202"/>
    </row>
    <row r="34971" spans="2:2">
      <c r="B34971" s="202"/>
    </row>
    <row r="34972" spans="2:2">
      <c r="B34972" s="202"/>
    </row>
    <row r="34973" spans="2:2">
      <c r="B34973" s="202"/>
    </row>
    <row r="34974" spans="2:2">
      <c r="B34974" s="202"/>
    </row>
    <row r="34975" spans="2:2">
      <c r="B34975" s="202"/>
    </row>
    <row r="34976" spans="2:2">
      <c r="B34976" s="202"/>
    </row>
    <row r="34977" spans="2:2">
      <c r="B34977" s="202"/>
    </row>
    <row r="34978" spans="2:2">
      <c r="B34978" s="202"/>
    </row>
    <row r="34979" spans="2:2">
      <c r="B34979" s="202"/>
    </row>
    <row r="34980" spans="2:2">
      <c r="B34980" s="202"/>
    </row>
    <row r="34981" spans="2:2">
      <c r="B34981" s="202"/>
    </row>
    <row r="34982" spans="2:2">
      <c r="B34982" s="202"/>
    </row>
    <row r="34983" spans="2:2">
      <c r="B34983" s="202"/>
    </row>
    <row r="34984" spans="2:2">
      <c r="B34984" s="202"/>
    </row>
    <row r="34985" spans="2:2">
      <c r="B34985" s="202"/>
    </row>
    <row r="34986" spans="2:2">
      <c r="B34986" s="202"/>
    </row>
    <row r="34987" spans="2:2">
      <c r="B34987" s="202"/>
    </row>
    <row r="34988" spans="2:2">
      <c r="B34988" s="202"/>
    </row>
    <row r="34989" spans="2:2">
      <c r="B34989" s="202"/>
    </row>
    <row r="34990" spans="2:2">
      <c r="B34990" s="202"/>
    </row>
    <row r="34991" spans="2:2">
      <c r="B34991" s="202"/>
    </row>
    <row r="34992" spans="2:2">
      <c r="B34992" s="202"/>
    </row>
    <row r="34993" spans="2:2">
      <c r="B34993" s="202"/>
    </row>
    <row r="34994" spans="2:2">
      <c r="B34994" s="202"/>
    </row>
    <row r="34995" spans="2:2">
      <c r="B34995" s="202"/>
    </row>
    <row r="34996" spans="2:2">
      <c r="B34996" s="202"/>
    </row>
    <row r="34997" spans="2:2">
      <c r="B34997" s="202"/>
    </row>
    <row r="34998" spans="2:2">
      <c r="B34998" s="202"/>
    </row>
    <row r="34999" spans="2:2">
      <c r="B34999" s="202"/>
    </row>
    <row r="35000" spans="2:2">
      <c r="B35000" s="202"/>
    </row>
    <row r="35001" spans="2:2">
      <c r="B35001" s="202"/>
    </row>
    <row r="35002" spans="2:2">
      <c r="B35002" s="202"/>
    </row>
    <row r="35003" spans="2:2">
      <c r="B35003" s="202"/>
    </row>
    <row r="35004" spans="2:2">
      <c r="B35004" s="202"/>
    </row>
    <row r="35005" spans="2:2">
      <c r="B35005" s="202"/>
    </row>
    <row r="35006" spans="2:2">
      <c r="B35006" s="202"/>
    </row>
    <row r="35007" spans="2:2">
      <c r="B35007" s="202"/>
    </row>
    <row r="35008" spans="2:2">
      <c r="B35008" s="202"/>
    </row>
    <row r="35009" spans="2:2">
      <c r="B35009" s="202"/>
    </row>
    <row r="35010" spans="2:2">
      <c r="B35010" s="202"/>
    </row>
    <row r="35011" spans="2:2">
      <c r="B35011" s="202"/>
    </row>
    <row r="35012" spans="2:2">
      <c r="B35012" s="202"/>
    </row>
    <row r="35013" spans="2:2">
      <c r="B35013" s="202"/>
    </row>
    <row r="35014" spans="2:2">
      <c r="B35014" s="202"/>
    </row>
    <row r="35015" spans="2:2">
      <c r="B35015" s="202"/>
    </row>
    <row r="35016" spans="2:2">
      <c r="B35016" s="202"/>
    </row>
    <row r="35017" spans="2:2">
      <c r="B35017" s="202"/>
    </row>
    <row r="35018" spans="2:2">
      <c r="B35018" s="202"/>
    </row>
    <row r="35019" spans="2:2">
      <c r="B35019" s="202"/>
    </row>
    <row r="35020" spans="2:2">
      <c r="B35020" s="202"/>
    </row>
    <row r="35021" spans="2:2">
      <c r="B35021" s="202"/>
    </row>
    <row r="35022" spans="2:2">
      <c r="B35022" s="202"/>
    </row>
    <row r="35023" spans="2:2">
      <c r="B35023" s="202"/>
    </row>
    <row r="35024" spans="2:2">
      <c r="B35024" s="202"/>
    </row>
    <row r="35025" spans="2:2">
      <c r="B35025" s="202"/>
    </row>
    <row r="35026" spans="2:2">
      <c r="B35026" s="202"/>
    </row>
    <row r="35027" spans="2:2">
      <c r="B35027" s="202"/>
    </row>
    <row r="35028" spans="2:2">
      <c r="B35028" s="202"/>
    </row>
    <row r="35029" spans="2:2">
      <c r="B35029" s="202"/>
    </row>
    <row r="35030" spans="2:2">
      <c r="B35030" s="202"/>
    </row>
    <row r="35031" spans="2:2">
      <c r="B35031" s="202"/>
    </row>
    <row r="35032" spans="2:2">
      <c r="B35032" s="202"/>
    </row>
    <row r="35033" spans="2:2">
      <c r="B35033" s="202"/>
    </row>
    <row r="35034" spans="2:2">
      <c r="B35034" s="202"/>
    </row>
    <row r="35035" spans="2:2">
      <c r="B35035" s="202"/>
    </row>
    <row r="35036" spans="2:2">
      <c r="B35036" s="202"/>
    </row>
    <row r="35037" spans="2:2">
      <c r="B35037" s="202"/>
    </row>
    <row r="35038" spans="2:2">
      <c r="B35038" s="202"/>
    </row>
    <row r="35039" spans="2:2">
      <c r="B35039" s="202"/>
    </row>
    <row r="35040" spans="2:2">
      <c r="B35040" s="202"/>
    </row>
    <row r="35041" spans="2:2">
      <c r="B35041" s="202"/>
    </row>
    <row r="35042" spans="2:2">
      <c r="B35042" s="202"/>
    </row>
    <row r="35043" spans="2:2">
      <c r="B35043" s="202"/>
    </row>
    <row r="35044" spans="2:2">
      <c r="B35044" s="202"/>
    </row>
    <row r="35045" spans="2:2">
      <c r="B35045" s="202"/>
    </row>
    <row r="35046" spans="2:2">
      <c r="B35046" s="202"/>
    </row>
    <row r="35047" spans="2:2">
      <c r="B35047" s="202"/>
    </row>
    <row r="35048" spans="2:2">
      <c r="B35048" s="202"/>
    </row>
    <row r="35049" spans="2:2">
      <c r="B35049" s="202"/>
    </row>
    <row r="35050" spans="2:2">
      <c r="B35050" s="202"/>
    </row>
    <row r="35051" spans="2:2">
      <c r="B35051" s="202"/>
    </row>
    <row r="35052" spans="2:2">
      <c r="B35052" s="202"/>
    </row>
    <row r="35053" spans="2:2">
      <c r="B35053" s="202"/>
    </row>
    <row r="35054" spans="2:2">
      <c r="B35054" s="202"/>
    </row>
    <row r="35055" spans="2:2">
      <c r="B35055" s="202"/>
    </row>
    <row r="35056" spans="2:2">
      <c r="B35056" s="202"/>
    </row>
    <row r="35057" spans="2:2">
      <c r="B35057" s="202"/>
    </row>
    <row r="35058" spans="2:2">
      <c r="B35058" s="202"/>
    </row>
    <row r="35059" spans="2:2">
      <c r="B35059" s="202"/>
    </row>
    <row r="35060" spans="2:2">
      <c r="B35060" s="202"/>
    </row>
    <row r="35061" spans="2:2">
      <c r="B35061" s="202"/>
    </row>
    <row r="35062" spans="2:2">
      <c r="B35062" s="202"/>
    </row>
    <row r="35063" spans="2:2">
      <c r="B35063" s="202"/>
    </row>
    <row r="35064" spans="2:2">
      <c r="B35064" s="202"/>
    </row>
    <row r="35065" spans="2:2">
      <c r="B35065" s="202"/>
    </row>
    <row r="35066" spans="2:2">
      <c r="B35066" s="202"/>
    </row>
    <row r="35067" spans="2:2">
      <c r="B35067" s="202"/>
    </row>
    <row r="35068" spans="2:2">
      <c r="B35068" s="202"/>
    </row>
    <row r="35069" spans="2:2">
      <c r="B35069" s="202"/>
    </row>
    <row r="35070" spans="2:2">
      <c r="B35070" s="202"/>
    </row>
    <row r="35071" spans="2:2">
      <c r="B35071" s="202"/>
    </row>
    <row r="35072" spans="2:2">
      <c r="B35072" s="202"/>
    </row>
    <row r="35073" spans="2:2">
      <c r="B35073" s="202"/>
    </row>
    <row r="35074" spans="2:2">
      <c r="B35074" s="202"/>
    </row>
    <row r="35075" spans="2:2">
      <c r="B35075" s="202"/>
    </row>
    <row r="35076" spans="2:2">
      <c r="B35076" s="202"/>
    </row>
    <row r="35077" spans="2:2">
      <c r="B35077" s="202"/>
    </row>
    <row r="35078" spans="2:2">
      <c r="B35078" s="202"/>
    </row>
    <row r="35079" spans="2:2">
      <c r="B35079" s="202"/>
    </row>
    <row r="35080" spans="2:2">
      <c r="B35080" s="202"/>
    </row>
    <row r="35081" spans="2:2">
      <c r="B35081" s="202"/>
    </row>
    <row r="35082" spans="2:2">
      <c r="B35082" s="202"/>
    </row>
    <row r="35083" spans="2:2">
      <c r="B35083" s="202"/>
    </row>
    <row r="35084" spans="2:2">
      <c r="B35084" s="202"/>
    </row>
    <row r="35085" spans="2:2">
      <c r="B35085" s="202"/>
    </row>
    <row r="35086" spans="2:2">
      <c r="B35086" s="202"/>
    </row>
    <row r="35087" spans="2:2">
      <c r="B35087" s="202"/>
    </row>
    <row r="35088" spans="2:2">
      <c r="B35088" s="202"/>
    </row>
    <row r="35089" spans="2:2">
      <c r="B35089" s="202"/>
    </row>
    <row r="35090" spans="2:2">
      <c r="B35090" s="202"/>
    </row>
    <row r="35091" spans="2:2">
      <c r="B35091" s="202"/>
    </row>
    <row r="35092" spans="2:2">
      <c r="B35092" s="202"/>
    </row>
    <row r="35093" spans="2:2">
      <c r="B35093" s="202"/>
    </row>
    <row r="35094" spans="2:2">
      <c r="B35094" s="202"/>
    </row>
    <row r="35095" spans="2:2">
      <c r="B35095" s="202"/>
    </row>
    <row r="35096" spans="2:2">
      <c r="B35096" s="202"/>
    </row>
    <row r="35097" spans="2:2">
      <c r="B35097" s="202"/>
    </row>
    <row r="35098" spans="2:2">
      <c r="B35098" s="202"/>
    </row>
    <row r="35099" spans="2:2">
      <c r="B35099" s="202"/>
    </row>
    <row r="35100" spans="2:2">
      <c r="B35100" s="202"/>
    </row>
    <row r="35101" spans="2:2">
      <c r="B35101" s="202"/>
    </row>
    <row r="35102" spans="2:2">
      <c r="B35102" s="202"/>
    </row>
    <row r="35103" spans="2:2">
      <c r="B35103" s="202"/>
    </row>
    <row r="35104" spans="2:2">
      <c r="B35104" s="202"/>
    </row>
    <row r="35105" spans="2:2">
      <c r="B35105" s="202"/>
    </row>
    <row r="35106" spans="2:2">
      <c r="B35106" s="202"/>
    </row>
    <row r="35107" spans="2:2">
      <c r="B35107" s="202"/>
    </row>
    <row r="35108" spans="2:2">
      <c r="B35108" s="202"/>
    </row>
    <row r="35109" spans="2:2">
      <c r="B35109" s="202"/>
    </row>
    <row r="35110" spans="2:2">
      <c r="B35110" s="202"/>
    </row>
    <row r="35111" spans="2:2">
      <c r="B35111" s="202"/>
    </row>
    <row r="35112" spans="2:2">
      <c r="B35112" s="202"/>
    </row>
    <row r="35113" spans="2:2">
      <c r="B35113" s="202"/>
    </row>
    <row r="35114" spans="2:2">
      <c r="B35114" s="202"/>
    </row>
    <row r="35115" spans="2:2">
      <c r="B35115" s="202"/>
    </row>
    <row r="35116" spans="2:2">
      <c r="B35116" s="202"/>
    </row>
    <row r="35117" spans="2:2">
      <c r="B35117" s="202"/>
    </row>
    <row r="35118" spans="2:2">
      <c r="B35118" s="202"/>
    </row>
    <row r="35119" spans="2:2">
      <c r="B35119" s="202"/>
    </row>
    <row r="35120" spans="2:2">
      <c r="B35120" s="202"/>
    </row>
    <row r="35121" spans="2:2">
      <c r="B35121" s="202"/>
    </row>
    <row r="35122" spans="2:2">
      <c r="B35122" s="202"/>
    </row>
    <row r="35123" spans="2:2">
      <c r="B35123" s="202"/>
    </row>
    <row r="35124" spans="2:2">
      <c r="B35124" s="202"/>
    </row>
    <row r="35125" spans="2:2">
      <c r="B35125" s="202"/>
    </row>
    <row r="35126" spans="2:2">
      <c r="B35126" s="202"/>
    </row>
    <row r="35127" spans="2:2">
      <c r="B35127" s="202"/>
    </row>
    <row r="35128" spans="2:2">
      <c r="B35128" s="202"/>
    </row>
    <row r="35129" spans="2:2">
      <c r="B35129" s="202"/>
    </row>
    <row r="35130" spans="2:2">
      <c r="B35130" s="202"/>
    </row>
    <row r="35131" spans="2:2">
      <c r="B35131" s="202"/>
    </row>
    <row r="35132" spans="2:2">
      <c r="B35132" s="202"/>
    </row>
    <row r="35133" spans="2:2">
      <c r="B35133" s="202"/>
    </row>
    <row r="35134" spans="2:2">
      <c r="B35134" s="202"/>
    </row>
    <row r="35135" spans="2:2">
      <c r="B35135" s="202"/>
    </row>
    <row r="35136" spans="2:2">
      <c r="B35136" s="202"/>
    </row>
    <row r="35137" spans="2:2">
      <c r="B35137" s="202"/>
    </row>
    <row r="35138" spans="2:2">
      <c r="B35138" s="202"/>
    </row>
    <row r="35139" spans="2:2">
      <c r="B35139" s="202"/>
    </row>
    <row r="35140" spans="2:2">
      <c r="B35140" s="202"/>
    </row>
    <row r="35141" spans="2:2">
      <c r="B35141" s="202"/>
    </row>
    <row r="35142" spans="2:2">
      <c r="B35142" s="202"/>
    </row>
    <row r="35143" spans="2:2">
      <c r="B35143" s="202"/>
    </row>
    <row r="35144" spans="2:2">
      <c r="B35144" s="202"/>
    </row>
    <row r="35145" spans="2:2">
      <c r="B35145" s="202"/>
    </row>
    <row r="35146" spans="2:2">
      <c r="B35146" s="202"/>
    </row>
    <row r="35147" spans="2:2">
      <c r="B35147" s="202"/>
    </row>
    <row r="35148" spans="2:2">
      <c r="B35148" s="202"/>
    </row>
    <row r="35149" spans="2:2">
      <c r="B35149" s="202"/>
    </row>
    <row r="35150" spans="2:2">
      <c r="B35150" s="202"/>
    </row>
    <row r="35151" spans="2:2">
      <c r="B35151" s="202"/>
    </row>
    <row r="35152" spans="2:2">
      <c r="B35152" s="202"/>
    </row>
    <row r="35153" spans="2:2">
      <c r="B35153" s="202"/>
    </row>
    <row r="35154" spans="2:2">
      <c r="B35154" s="202"/>
    </row>
    <row r="35155" spans="2:2">
      <c r="B35155" s="202"/>
    </row>
    <row r="35156" spans="2:2">
      <c r="B35156" s="202"/>
    </row>
    <row r="35157" spans="2:2">
      <c r="B35157" s="202"/>
    </row>
    <row r="35158" spans="2:2">
      <c r="B35158" s="202"/>
    </row>
    <row r="35159" spans="2:2">
      <c r="B35159" s="202"/>
    </row>
    <row r="35160" spans="2:2">
      <c r="B35160" s="202"/>
    </row>
    <row r="35161" spans="2:2">
      <c r="B35161" s="202"/>
    </row>
    <row r="35162" spans="2:2">
      <c r="B35162" s="202"/>
    </row>
    <row r="35163" spans="2:2">
      <c r="B35163" s="202"/>
    </row>
    <row r="35164" spans="2:2">
      <c r="B35164" s="202"/>
    </row>
    <row r="35165" spans="2:2">
      <c r="B35165" s="202"/>
    </row>
    <row r="35166" spans="2:2">
      <c r="B35166" s="202"/>
    </row>
    <row r="35167" spans="2:2">
      <c r="B35167" s="202"/>
    </row>
    <row r="35168" spans="2:2">
      <c r="B35168" s="202"/>
    </row>
    <row r="35169" spans="2:2">
      <c r="B35169" s="202"/>
    </row>
    <row r="35170" spans="2:2">
      <c r="B35170" s="202"/>
    </row>
    <row r="35171" spans="2:2">
      <c r="B35171" s="202"/>
    </row>
    <row r="35172" spans="2:2">
      <c r="B35172" s="202"/>
    </row>
    <row r="35173" spans="2:2">
      <c r="B35173" s="202"/>
    </row>
    <row r="35174" spans="2:2">
      <c r="B35174" s="202"/>
    </row>
    <row r="35175" spans="2:2">
      <c r="B35175" s="202"/>
    </row>
    <row r="35176" spans="2:2">
      <c r="B35176" s="202"/>
    </row>
    <row r="35177" spans="2:2">
      <c r="B35177" s="202"/>
    </row>
    <row r="35178" spans="2:2">
      <c r="B35178" s="202"/>
    </row>
    <row r="35179" spans="2:2">
      <c r="B35179" s="202"/>
    </row>
    <row r="35180" spans="2:2">
      <c r="B35180" s="202"/>
    </row>
    <row r="35181" spans="2:2">
      <c r="B35181" s="202"/>
    </row>
    <row r="35182" spans="2:2">
      <c r="B35182" s="202"/>
    </row>
    <row r="35183" spans="2:2">
      <c r="B35183" s="202"/>
    </row>
    <row r="35184" spans="2:2">
      <c r="B35184" s="202"/>
    </row>
    <row r="35185" spans="2:2">
      <c r="B35185" s="202"/>
    </row>
    <row r="35186" spans="2:2">
      <c r="B35186" s="202"/>
    </row>
    <row r="35187" spans="2:2">
      <c r="B35187" s="202"/>
    </row>
    <row r="35188" spans="2:2">
      <c r="B35188" s="202"/>
    </row>
    <row r="35189" spans="2:2">
      <c r="B35189" s="202"/>
    </row>
    <row r="35190" spans="2:2">
      <c r="B35190" s="202"/>
    </row>
    <row r="35191" spans="2:2">
      <c r="B35191" s="202"/>
    </row>
    <row r="35192" spans="2:2">
      <c r="B35192" s="202"/>
    </row>
    <row r="35193" spans="2:2">
      <c r="B35193" s="202"/>
    </row>
    <row r="35194" spans="2:2">
      <c r="B35194" s="202"/>
    </row>
    <row r="35195" spans="2:2">
      <c r="B35195" s="202"/>
    </row>
    <row r="35196" spans="2:2">
      <c r="B35196" s="202"/>
    </row>
    <row r="35197" spans="2:2">
      <c r="B35197" s="202"/>
    </row>
    <row r="35198" spans="2:2">
      <c r="B35198" s="202"/>
    </row>
    <row r="35199" spans="2:2">
      <c r="B35199" s="202"/>
    </row>
    <row r="35200" spans="2:2">
      <c r="B35200" s="202"/>
    </row>
    <row r="35201" spans="2:2">
      <c r="B35201" s="202"/>
    </row>
    <row r="35202" spans="2:2">
      <c r="B35202" s="202"/>
    </row>
    <row r="35203" spans="2:2">
      <c r="B35203" s="202"/>
    </row>
    <row r="35204" spans="2:2">
      <c r="B35204" s="202"/>
    </row>
    <row r="35205" spans="2:2">
      <c r="B35205" s="202"/>
    </row>
    <row r="35206" spans="2:2">
      <c r="B35206" s="202"/>
    </row>
    <row r="35207" spans="2:2">
      <c r="B35207" s="202"/>
    </row>
    <row r="35208" spans="2:2">
      <c r="B35208" s="202"/>
    </row>
    <row r="35209" spans="2:2">
      <c r="B35209" s="202"/>
    </row>
    <row r="35210" spans="2:2">
      <c r="B35210" s="202"/>
    </row>
    <row r="35211" spans="2:2">
      <c r="B35211" s="202"/>
    </row>
    <row r="35212" spans="2:2">
      <c r="B35212" s="202"/>
    </row>
    <row r="35213" spans="2:2">
      <c r="B35213" s="202"/>
    </row>
    <row r="35214" spans="2:2">
      <c r="B35214" s="202"/>
    </row>
    <row r="35215" spans="2:2">
      <c r="B35215" s="202"/>
    </row>
    <row r="35216" spans="2:2">
      <c r="B35216" s="202"/>
    </row>
    <row r="35217" spans="2:2">
      <c r="B35217" s="202"/>
    </row>
    <row r="35218" spans="2:2">
      <c r="B35218" s="202"/>
    </row>
    <row r="35219" spans="2:2">
      <c r="B35219" s="202"/>
    </row>
    <row r="35220" spans="2:2">
      <c r="B35220" s="202"/>
    </row>
    <row r="35221" spans="2:2">
      <c r="B35221" s="202"/>
    </row>
    <row r="35222" spans="2:2">
      <c r="B35222" s="202"/>
    </row>
    <row r="35223" spans="2:2">
      <c r="B35223" s="202"/>
    </row>
    <row r="35224" spans="2:2">
      <c r="B35224" s="202"/>
    </row>
    <row r="35225" spans="2:2">
      <c r="B35225" s="202"/>
    </row>
    <row r="35226" spans="2:2">
      <c r="B35226" s="202"/>
    </row>
    <row r="35227" spans="2:2">
      <c r="B35227" s="202"/>
    </row>
    <row r="35228" spans="2:2">
      <c r="B35228" s="202"/>
    </row>
    <row r="35229" spans="2:2">
      <c r="B35229" s="202"/>
    </row>
    <row r="35230" spans="2:2">
      <c r="B35230" s="202"/>
    </row>
    <row r="35231" spans="2:2">
      <c r="B35231" s="202"/>
    </row>
    <row r="35232" spans="2:2">
      <c r="B35232" s="202"/>
    </row>
    <row r="35233" spans="2:2">
      <c r="B35233" s="202"/>
    </row>
    <row r="35234" spans="2:2">
      <c r="B35234" s="202"/>
    </row>
    <row r="35235" spans="2:2">
      <c r="B35235" s="202"/>
    </row>
    <row r="35236" spans="2:2">
      <c r="B35236" s="202"/>
    </row>
    <row r="35237" spans="2:2">
      <c r="B35237" s="202"/>
    </row>
    <row r="35238" spans="2:2">
      <c r="B35238" s="202"/>
    </row>
    <row r="35239" spans="2:2">
      <c r="B35239" s="202"/>
    </row>
    <row r="35240" spans="2:2">
      <c r="B35240" s="202"/>
    </row>
    <row r="35241" spans="2:2">
      <c r="B35241" s="202"/>
    </row>
    <row r="35242" spans="2:2">
      <c r="B35242" s="202"/>
    </row>
    <row r="35243" spans="2:2">
      <c r="B35243" s="202"/>
    </row>
    <row r="35244" spans="2:2">
      <c r="B35244" s="202"/>
    </row>
    <row r="35245" spans="2:2">
      <c r="B35245" s="202"/>
    </row>
    <row r="35246" spans="2:2">
      <c r="B35246" s="202"/>
    </row>
    <row r="35247" spans="2:2">
      <c r="B35247" s="202"/>
    </row>
    <row r="35248" spans="2:2">
      <c r="B35248" s="202"/>
    </row>
    <row r="35249" spans="2:2">
      <c r="B35249" s="202"/>
    </row>
    <row r="35250" spans="2:2">
      <c r="B35250" s="202"/>
    </row>
    <row r="35251" spans="2:2">
      <c r="B35251" s="202"/>
    </row>
    <row r="35252" spans="2:2">
      <c r="B35252" s="202"/>
    </row>
    <row r="35253" spans="2:2">
      <c r="B35253" s="202"/>
    </row>
    <row r="35254" spans="2:2">
      <c r="B35254" s="202"/>
    </row>
    <row r="35255" spans="2:2">
      <c r="B35255" s="202"/>
    </row>
    <row r="35256" spans="2:2">
      <c r="B35256" s="202"/>
    </row>
    <row r="35257" spans="2:2">
      <c r="B35257" s="202"/>
    </row>
    <row r="35258" spans="2:2">
      <c r="B35258" s="202"/>
    </row>
    <row r="35259" spans="2:2">
      <c r="B35259" s="202"/>
    </row>
    <row r="35260" spans="2:2">
      <c r="B35260" s="202"/>
    </row>
    <row r="35261" spans="2:2">
      <c r="B35261" s="202"/>
    </row>
    <row r="35262" spans="2:2">
      <c r="B35262" s="202"/>
    </row>
    <row r="35263" spans="2:2">
      <c r="B35263" s="202"/>
    </row>
    <row r="35264" spans="2:2">
      <c r="B35264" s="202"/>
    </row>
    <row r="35265" spans="2:2">
      <c r="B35265" s="202"/>
    </row>
    <row r="35266" spans="2:2">
      <c r="B35266" s="202"/>
    </row>
    <row r="35267" spans="2:2">
      <c r="B35267" s="202"/>
    </row>
    <row r="35268" spans="2:2">
      <c r="B35268" s="202"/>
    </row>
    <row r="35269" spans="2:2">
      <c r="B35269" s="202"/>
    </row>
    <row r="35270" spans="2:2">
      <c r="B35270" s="202"/>
    </row>
    <row r="35271" spans="2:2">
      <c r="B35271" s="202"/>
    </row>
    <row r="35272" spans="2:2">
      <c r="B35272" s="202"/>
    </row>
    <row r="35273" spans="2:2">
      <c r="B35273" s="202"/>
    </row>
    <row r="35274" spans="2:2">
      <c r="B35274" s="202"/>
    </row>
    <row r="35275" spans="2:2">
      <c r="B35275" s="202"/>
    </row>
    <row r="35276" spans="2:2">
      <c r="B35276" s="202"/>
    </row>
    <row r="35277" spans="2:2">
      <c r="B35277" s="202"/>
    </row>
    <row r="35278" spans="2:2">
      <c r="B35278" s="202"/>
    </row>
    <row r="35279" spans="2:2">
      <c r="B35279" s="202"/>
    </row>
    <row r="35280" spans="2:2">
      <c r="B35280" s="202"/>
    </row>
    <row r="35281" spans="2:2">
      <c r="B35281" s="202"/>
    </row>
    <row r="35282" spans="2:2">
      <c r="B35282" s="202"/>
    </row>
    <row r="35283" spans="2:2">
      <c r="B35283" s="202"/>
    </row>
    <row r="35284" spans="2:2">
      <c r="B35284" s="202"/>
    </row>
    <row r="35285" spans="2:2">
      <c r="B35285" s="202"/>
    </row>
    <row r="35286" spans="2:2">
      <c r="B35286" s="202"/>
    </row>
    <row r="35287" spans="2:2">
      <c r="B35287" s="202"/>
    </row>
    <row r="35288" spans="2:2">
      <c r="B35288" s="202"/>
    </row>
    <row r="35289" spans="2:2">
      <c r="B35289" s="202"/>
    </row>
    <row r="35290" spans="2:2">
      <c r="B35290" s="202"/>
    </row>
    <row r="35291" spans="2:2">
      <c r="B35291" s="202"/>
    </row>
    <row r="35292" spans="2:2">
      <c r="B35292" s="202"/>
    </row>
    <row r="35293" spans="2:2">
      <c r="B35293" s="202"/>
    </row>
    <row r="35294" spans="2:2">
      <c r="B35294" s="202"/>
    </row>
    <row r="35295" spans="2:2">
      <c r="B35295" s="202"/>
    </row>
    <row r="35296" spans="2:2">
      <c r="B35296" s="202"/>
    </row>
    <row r="35297" spans="2:2">
      <c r="B35297" s="202"/>
    </row>
    <row r="35298" spans="2:2">
      <c r="B35298" s="202"/>
    </row>
    <row r="35299" spans="2:2">
      <c r="B35299" s="202"/>
    </row>
    <row r="35300" spans="2:2">
      <c r="B35300" s="202"/>
    </row>
    <row r="35301" spans="2:2">
      <c r="B35301" s="202"/>
    </row>
    <row r="35302" spans="2:2">
      <c r="B35302" s="202"/>
    </row>
    <row r="35303" spans="2:2">
      <c r="B35303" s="202"/>
    </row>
    <row r="35304" spans="2:2">
      <c r="B35304" s="202"/>
    </row>
    <row r="35305" spans="2:2">
      <c r="B35305" s="202"/>
    </row>
    <row r="35306" spans="2:2">
      <c r="B35306" s="202"/>
    </row>
    <row r="35307" spans="2:2">
      <c r="B35307" s="202"/>
    </row>
    <row r="35308" spans="2:2">
      <c r="B35308" s="202"/>
    </row>
    <row r="35309" spans="2:2">
      <c r="B35309" s="202"/>
    </row>
    <row r="35310" spans="2:2">
      <c r="B35310" s="202"/>
    </row>
    <row r="35311" spans="2:2">
      <c r="B35311" s="202"/>
    </row>
    <row r="35312" spans="2:2">
      <c r="B35312" s="202"/>
    </row>
    <row r="35313" spans="2:2">
      <c r="B35313" s="202"/>
    </row>
    <row r="35314" spans="2:2">
      <c r="B35314" s="202"/>
    </row>
    <row r="35315" spans="2:2">
      <c r="B35315" s="202"/>
    </row>
    <row r="35316" spans="2:2">
      <c r="B35316" s="202"/>
    </row>
    <row r="35317" spans="2:2">
      <c r="B35317" s="202"/>
    </row>
    <row r="35318" spans="2:2">
      <c r="B35318" s="202"/>
    </row>
    <row r="35319" spans="2:2">
      <c r="B35319" s="202"/>
    </row>
    <row r="35320" spans="2:2">
      <c r="B35320" s="202"/>
    </row>
    <row r="35321" spans="2:2">
      <c r="B35321" s="202"/>
    </row>
    <row r="35322" spans="2:2">
      <c r="B35322" s="202"/>
    </row>
    <row r="35323" spans="2:2">
      <c r="B35323" s="202"/>
    </row>
    <row r="35324" spans="2:2">
      <c r="B35324" s="202"/>
    </row>
    <row r="35325" spans="2:2">
      <c r="B35325" s="202"/>
    </row>
    <row r="35326" spans="2:2">
      <c r="B35326" s="202"/>
    </row>
    <row r="35327" spans="2:2">
      <c r="B35327" s="202"/>
    </row>
    <row r="35328" spans="2:2">
      <c r="B35328" s="202"/>
    </row>
    <row r="35329" spans="2:2">
      <c r="B35329" s="202"/>
    </row>
    <row r="35330" spans="2:2">
      <c r="B35330" s="202"/>
    </row>
    <row r="35331" spans="2:2">
      <c r="B35331" s="202"/>
    </row>
    <row r="35332" spans="2:2">
      <c r="B35332" s="202"/>
    </row>
    <row r="35333" spans="2:2">
      <c r="B35333" s="202"/>
    </row>
    <row r="35334" spans="2:2">
      <c r="B35334" s="202"/>
    </row>
    <row r="35335" spans="2:2">
      <c r="B35335" s="202"/>
    </row>
    <row r="35336" spans="2:2">
      <c r="B35336" s="202"/>
    </row>
    <row r="35337" spans="2:2">
      <c r="B35337" s="202"/>
    </row>
    <row r="35338" spans="2:2">
      <c r="B35338" s="202"/>
    </row>
    <row r="35339" spans="2:2">
      <c r="B35339" s="202"/>
    </row>
    <row r="35340" spans="2:2">
      <c r="B35340" s="202"/>
    </row>
    <row r="35341" spans="2:2">
      <c r="B35341" s="202"/>
    </row>
    <row r="35342" spans="2:2">
      <c r="B35342" s="202"/>
    </row>
    <row r="35343" spans="2:2">
      <c r="B35343" s="202"/>
    </row>
    <row r="35344" spans="2:2">
      <c r="B35344" s="202"/>
    </row>
    <row r="35345" spans="2:2">
      <c r="B35345" s="202"/>
    </row>
    <row r="35346" spans="2:2">
      <c r="B35346" s="202"/>
    </row>
    <row r="35347" spans="2:2">
      <c r="B35347" s="202"/>
    </row>
    <row r="35348" spans="2:2">
      <c r="B35348" s="202"/>
    </row>
    <row r="35349" spans="2:2">
      <c r="B35349" s="202"/>
    </row>
    <row r="35350" spans="2:2">
      <c r="B35350" s="202"/>
    </row>
    <row r="35351" spans="2:2">
      <c r="B35351" s="202"/>
    </row>
    <row r="35352" spans="2:2">
      <c r="B35352" s="202"/>
    </row>
    <row r="35353" spans="2:2">
      <c r="B35353" s="202"/>
    </row>
    <row r="35354" spans="2:2">
      <c r="B35354" s="202"/>
    </row>
    <row r="35355" spans="2:2">
      <c r="B35355" s="202"/>
    </row>
    <row r="35356" spans="2:2">
      <c r="B35356" s="202"/>
    </row>
    <row r="35357" spans="2:2">
      <c r="B35357" s="202"/>
    </row>
    <row r="35358" spans="2:2">
      <c r="B35358" s="202"/>
    </row>
    <row r="35359" spans="2:2">
      <c r="B35359" s="202"/>
    </row>
    <row r="35360" spans="2:2">
      <c r="B35360" s="202"/>
    </row>
    <row r="35361" spans="2:2">
      <c r="B35361" s="202"/>
    </row>
    <row r="35362" spans="2:2">
      <c r="B35362" s="202"/>
    </row>
    <row r="35363" spans="2:2">
      <c r="B35363" s="202"/>
    </row>
    <row r="35364" spans="2:2">
      <c r="B35364" s="202"/>
    </row>
    <row r="35365" spans="2:2">
      <c r="B35365" s="202"/>
    </row>
    <row r="35366" spans="2:2">
      <c r="B35366" s="202"/>
    </row>
    <row r="35367" spans="2:2">
      <c r="B35367" s="202"/>
    </row>
    <row r="35368" spans="2:2">
      <c r="B35368" s="202"/>
    </row>
    <row r="35369" spans="2:2">
      <c r="B35369" s="202"/>
    </row>
    <row r="35370" spans="2:2">
      <c r="B35370" s="202"/>
    </row>
    <row r="35371" spans="2:2">
      <c r="B35371" s="202"/>
    </row>
    <row r="35372" spans="2:2">
      <c r="B35372" s="202"/>
    </row>
    <row r="35373" spans="2:2">
      <c r="B35373" s="202"/>
    </row>
    <row r="35374" spans="2:2">
      <c r="B35374" s="202"/>
    </row>
    <row r="35375" spans="2:2">
      <c r="B35375" s="202"/>
    </row>
    <row r="35376" spans="2:2">
      <c r="B35376" s="202"/>
    </row>
    <row r="35377" spans="2:2">
      <c r="B35377" s="202"/>
    </row>
    <row r="35378" spans="2:2">
      <c r="B35378" s="202"/>
    </row>
    <row r="35379" spans="2:2">
      <c r="B35379" s="202"/>
    </row>
    <row r="35380" spans="2:2">
      <c r="B35380" s="202"/>
    </row>
    <row r="35381" spans="2:2">
      <c r="B35381" s="202"/>
    </row>
    <row r="35382" spans="2:2">
      <c r="B35382" s="202"/>
    </row>
    <row r="35383" spans="2:2">
      <c r="B35383" s="202"/>
    </row>
    <row r="35384" spans="2:2">
      <c r="B35384" s="202"/>
    </row>
    <row r="35385" spans="2:2">
      <c r="B35385" s="202"/>
    </row>
    <row r="35386" spans="2:2">
      <c r="B35386" s="202"/>
    </row>
    <row r="35387" spans="2:2">
      <c r="B35387" s="202"/>
    </row>
    <row r="35388" spans="2:2">
      <c r="B35388" s="202"/>
    </row>
    <row r="35389" spans="2:2">
      <c r="B35389" s="202"/>
    </row>
    <row r="35390" spans="2:2">
      <c r="B35390" s="202"/>
    </row>
    <row r="35391" spans="2:2">
      <c r="B35391" s="202"/>
    </row>
    <row r="35392" spans="2:2">
      <c r="B35392" s="202"/>
    </row>
    <row r="35393" spans="2:2">
      <c r="B35393" s="202"/>
    </row>
    <row r="35394" spans="2:2">
      <c r="B35394" s="202"/>
    </row>
    <row r="35395" spans="2:2">
      <c r="B35395" s="202"/>
    </row>
    <row r="35396" spans="2:2">
      <c r="B35396" s="202"/>
    </row>
    <row r="35397" spans="2:2">
      <c r="B35397" s="202"/>
    </row>
    <row r="35398" spans="2:2">
      <c r="B35398" s="202"/>
    </row>
    <row r="35399" spans="2:2">
      <c r="B35399" s="202"/>
    </row>
    <row r="35400" spans="2:2">
      <c r="B35400" s="202"/>
    </row>
    <row r="35401" spans="2:2">
      <c r="B35401" s="202"/>
    </row>
    <row r="35402" spans="2:2">
      <c r="B35402" s="202"/>
    </row>
    <row r="35403" spans="2:2">
      <c r="B35403" s="202"/>
    </row>
    <row r="35404" spans="2:2">
      <c r="B35404" s="202"/>
    </row>
    <row r="35405" spans="2:2">
      <c r="B35405" s="202"/>
    </row>
    <row r="35406" spans="2:2">
      <c r="B35406" s="202"/>
    </row>
    <row r="35407" spans="2:2">
      <c r="B35407" s="202"/>
    </row>
    <row r="35408" spans="2:2">
      <c r="B35408" s="202"/>
    </row>
    <row r="35409" spans="2:2">
      <c r="B35409" s="202"/>
    </row>
    <row r="35410" spans="2:2">
      <c r="B35410" s="202"/>
    </row>
    <row r="35411" spans="2:2">
      <c r="B35411" s="202"/>
    </row>
    <row r="35412" spans="2:2">
      <c r="B35412" s="202"/>
    </row>
    <row r="35413" spans="2:2">
      <c r="B35413" s="202"/>
    </row>
    <row r="35414" spans="2:2">
      <c r="B35414" s="202"/>
    </row>
    <row r="35415" spans="2:2">
      <c r="B35415" s="202"/>
    </row>
    <row r="35416" spans="2:2">
      <c r="B35416" s="202"/>
    </row>
    <row r="35417" spans="2:2">
      <c r="B35417" s="202"/>
    </row>
    <row r="35418" spans="2:2">
      <c r="B35418" s="202"/>
    </row>
    <row r="35419" spans="2:2">
      <c r="B35419" s="202"/>
    </row>
    <row r="35420" spans="2:2">
      <c r="B35420" s="202"/>
    </row>
    <row r="35421" spans="2:2">
      <c r="B35421" s="202"/>
    </row>
    <row r="35422" spans="2:2">
      <c r="B35422" s="202"/>
    </row>
    <row r="35423" spans="2:2">
      <c r="B35423" s="202"/>
    </row>
    <row r="35424" spans="2:2">
      <c r="B35424" s="202"/>
    </row>
    <row r="35425" spans="2:2">
      <c r="B35425" s="202"/>
    </row>
    <row r="35426" spans="2:2">
      <c r="B35426" s="202"/>
    </row>
    <row r="35427" spans="2:2">
      <c r="B35427" s="202"/>
    </row>
    <row r="35428" spans="2:2">
      <c r="B35428" s="202"/>
    </row>
    <row r="35429" spans="2:2">
      <c r="B35429" s="202"/>
    </row>
    <row r="35430" spans="2:2">
      <c r="B35430" s="202"/>
    </row>
    <row r="35431" spans="2:2">
      <c r="B35431" s="202"/>
    </row>
    <row r="35432" spans="2:2">
      <c r="B35432" s="202"/>
    </row>
    <row r="35433" spans="2:2">
      <c r="B35433" s="202"/>
    </row>
    <row r="35434" spans="2:2">
      <c r="B35434" s="202"/>
    </row>
    <row r="35435" spans="2:2">
      <c r="B35435" s="202"/>
    </row>
    <row r="35436" spans="2:2">
      <c r="B35436" s="202"/>
    </row>
    <row r="35437" spans="2:2">
      <c r="B35437" s="202"/>
    </row>
    <row r="35438" spans="2:2">
      <c r="B35438" s="202"/>
    </row>
    <row r="35439" spans="2:2">
      <c r="B35439" s="202"/>
    </row>
    <row r="35440" spans="2:2">
      <c r="B35440" s="202"/>
    </row>
    <row r="35441" spans="2:2">
      <c r="B35441" s="202"/>
    </row>
    <row r="35442" spans="2:2">
      <c r="B35442" s="202"/>
    </row>
    <row r="35443" spans="2:2">
      <c r="B35443" s="202"/>
    </row>
    <row r="35444" spans="2:2">
      <c r="B35444" s="202"/>
    </row>
    <row r="35445" spans="2:2">
      <c r="B35445" s="202"/>
    </row>
    <row r="35446" spans="2:2">
      <c r="B35446" s="202"/>
    </row>
    <row r="35447" spans="2:2">
      <c r="B35447" s="202"/>
    </row>
    <row r="35448" spans="2:2">
      <c r="B35448" s="202"/>
    </row>
    <row r="35449" spans="2:2">
      <c r="B35449" s="202"/>
    </row>
    <row r="35450" spans="2:2">
      <c r="B35450" s="202"/>
    </row>
    <row r="35451" spans="2:2">
      <c r="B35451" s="202"/>
    </row>
    <row r="35452" spans="2:2">
      <c r="B35452" s="202"/>
    </row>
    <row r="35453" spans="2:2">
      <c r="B35453" s="202"/>
    </row>
    <row r="35454" spans="2:2">
      <c r="B35454" s="202"/>
    </row>
    <row r="35455" spans="2:2">
      <c r="B35455" s="202"/>
    </row>
    <row r="35456" spans="2:2">
      <c r="B35456" s="202"/>
    </row>
    <row r="35457" spans="2:2">
      <c r="B35457" s="202"/>
    </row>
    <row r="35458" spans="2:2">
      <c r="B35458" s="202"/>
    </row>
    <row r="35459" spans="2:2">
      <c r="B35459" s="202"/>
    </row>
    <row r="35460" spans="2:2">
      <c r="B35460" s="202"/>
    </row>
    <row r="35461" spans="2:2">
      <c r="B35461" s="202"/>
    </row>
    <row r="35462" spans="2:2">
      <c r="B35462" s="202"/>
    </row>
    <row r="35463" spans="2:2">
      <c r="B35463" s="202"/>
    </row>
    <row r="35464" spans="2:2">
      <c r="B35464" s="202"/>
    </row>
    <row r="35465" spans="2:2">
      <c r="B35465" s="202"/>
    </row>
    <row r="35466" spans="2:2">
      <c r="B35466" s="202"/>
    </row>
    <row r="35467" spans="2:2">
      <c r="B35467" s="202"/>
    </row>
    <row r="35468" spans="2:2">
      <c r="B35468" s="202"/>
    </row>
    <row r="35469" spans="2:2">
      <c r="B35469" s="202"/>
    </row>
    <row r="35470" spans="2:2">
      <c r="B35470" s="202"/>
    </row>
    <row r="35471" spans="2:2">
      <c r="B35471" s="202"/>
    </row>
    <row r="35472" spans="2:2">
      <c r="B35472" s="202"/>
    </row>
    <row r="35473" spans="2:2">
      <c r="B35473" s="202"/>
    </row>
    <row r="35474" spans="2:2">
      <c r="B35474" s="202"/>
    </row>
    <row r="35475" spans="2:2">
      <c r="B35475" s="202"/>
    </row>
    <row r="35476" spans="2:2">
      <c r="B35476" s="202"/>
    </row>
    <row r="35477" spans="2:2">
      <c r="B35477" s="202"/>
    </row>
    <row r="35478" spans="2:2">
      <c r="B35478" s="202"/>
    </row>
    <row r="35479" spans="2:2">
      <c r="B35479" s="202"/>
    </row>
    <row r="35480" spans="2:2">
      <c r="B35480" s="202"/>
    </row>
    <row r="35481" spans="2:2">
      <c r="B35481" s="202"/>
    </row>
    <row r="35482" spans="2:2">
      <c r="B35482" s="202"/>
    </row>
    <row r="35483" spans="2:2">
      <c r="B35483" s="202"/>
    </row>
    <row r="35484" spans="2:2">
      <c r="B35484" s="202"/>
    </row>
    <row r="35485" spans="2:2">
      <c r="B35485" s="202"/>
    </row>
    <row r="35486" spans="2:2">
      <c r="B35486" s="202"/>
    </row>
    <row r="35487" spans="2:2">
      <c r="B35487" s="202"/>
    </row>
    <row r="35488" spans="2:2">
      <c r="B35488" s="202"/>
    </row>
    <row r="35489" spans="2:2">
      <c r="B35489" s="202"/>
    </row>
    <row r="35490" spans="2:2">
      <c r="B35490" s="202"/>
    </row>
    <row r="35491" spans="2:2">
      <c r="B35491" s="202"/>
    </row>
    <row r="35492" spans="2:2">
      <c r="B35492" s="202"/>
    </row>
    <row r="35493" spans="2:2">
      <c r="B35493" s="202"/>
    </row>
    <row r="35494" spans="2:2">
      <c r="B35494" s="202"/>
    </row>
    <row r="35495" spans="2:2">
      <c r="B35495" s="202"/>
    </row>
    <row r="35496" spans="2:2">
      <c r="B35496" s="202"/>
    </row>
    <row r="35497" spans="2:2">
      <c r="B35497" s="202"/>
    </row>
    <row r="35498" spans="2:2">
      <c r="B35498" s="202"/>
    </row>
    <row r="35499" spans="2:2">
      <c r="B35499" s="202"/>
    </row>
    <row r="35500" spans="2:2">
      <c r="B35500" s="202"/>
    </row>
    <row r="35501" spans="2:2">
      <c r="B35501" s="202"/>
    </row>
    <row r="35502" spans="2:2">
      <c r="B35502" s="202"/>
    </row>
    <row r="35503" spans="2:2">
      <c r="B35503" s="202"/>
    </row>
    <row r="35504" spans="2:2">
      <c r="B35504" s="202"/>
    </row>
    <row r="35505" spans="2:2">
      <c r="B35505" s="202"/>
    </row>
    <row r="35506" spans="2:2">
      <c r="B35506" s="202"/>
    </row>
    <row r="35507" spans="2:2">
      <c r="B35507" s="202"/>
    </row>
    <row r="35508" spans="2:2">
      <c r="B35508" s="202"/>
    </row>
    <row r="35509" spans="2:2">
      <c r="B35509" s="202"/>
    </row>
    <row r="35510" spans="2:2">
      <c r="B35510" s="202"/>
    </row>
    <row r="35511" spans="2:2">
      <c r="B35511" s="202"/>
    </row>
    <row r="35512" spans="2:2">
      <c r="B35512" s="202"/>
    </row>
    <row r="35513" spans="2:2">
      <c r="B35513" s="202"/>
    </row>
    <row r="35514" spans="2:2">
      <c r="B35514" s="202"/>
    </row>
    <row r="35515" spans="2:2">
      <c r="B35515" s="202"/>
    </row>
    <row r="35516" spans="2:2">
      <c r="B35516" s="202"/>
    </row>
    <row r="35517" spans="2:2">
      <c r="B35517" s="202"/>
    </row>
    <row r="35518" spans="2:2">
      <c r="B35518" s="202"/>
    </row>
    <row r="35519" spans="2:2">
      <c r="B35519" s="202"/>
    </row>
    <row r="35520" spans="2:2">
      <c r="B35520" s="202"/>
    </row>
    <row r="35521" spans="2:2">
      <c r="B35521" s="202"/>
    </row>
    <row r="35522" spans="2:2">
      <c r="B35522" s="202"/>
    </row>
    <row r="35523" spans="2:2">
      <c r="B35523" s="202"/>
    </row>
    <row r="35524" spans="2:2">
      <c r="B35524" s="202"/>
    </row>
    <row r="35525" spans="2:2">
      <c r="B35525" s="202"/>
    </row>
    <row r="35526" spans="2:2">
      <c r="B35526" s="202"/>
    </row>
    <row r="35527" spans="2:2">
      <c r="B35527" s="202"/>
    </row>
    <row r="35528" spans="2:2">
      <c r="B35528" s="202"/>
    </row>
    <row r="35529" spans="2:2">
      <c r="B35529" s="202"/>
    </row>
    <row r="35530" spans="2:2">
      <c r="B35530" s="202"/>
    </row>
    <row r="35531" spans="2:2">
      <c r="B35531" s="202"/>
    </row>
    <row r="35532" spans="2:2">
      <c r="B35532" s="202"/>
    </row>
    <row r="35533" spans="2:2">
      <c r="B35533" s="202"/>
    </row>
    <row r="35534" spans="2:2">
      <c r="B35534" s="202"/>
    </row>
    <row r="35535" spans="2:2">
      <c r="B35535" s="202"/>
    </row>
    <row r="35536" spans="2:2">
      <c r="B35536" s="202"/>
    </row>
    <row r="35537" spans="2:2">
      <c r="B35537" s="202"/>
    </row>
    <row r="35538" spans="2:2">
      <c r="B35538" s="202"/>
    </row>
    <row r="35539" spans="2:2">
      <c r="B35539" s="202"/>
    </row>
    <row r="35540" spans="2:2">
      <c r="B35540" s="202"/>
    </row>
    <row r="35541" spans="2:2">
      <c r="B35541" s="202"/>
    </row>
    <row r="35542" spans="2:2">
      <c r="B35542" s="202"/>
    </row>
    <row r="35543" spans="2:2">
      <c r="B35543" s="202"/>
    </row>
    <row r="35544" spans="2:2">
      <c r="B35544" s="202"/>
    </row>
    <row r="35545" spans="2:2">
      <c r="B35545" s="202"/>
    </row>
    <row r="35546" spans="2:2">
      <c r="B35546" s="202"/>
    </row>
    <row r="35547" spans="2:2">
      <c r="B35547" s="202"/>
    </row>
    <row r="35548" spans="2:2">
      <c r="B35548" s="202"/>
    </row>
    <row r="35549" spans="2:2">
      <c r="B35549" s="202"/>
    </row>
    <row r="35550" spans="2:2">
      <c r="B35550" s="202"/>
    </row>
    <row r="35551" spans="2:2">
      <c r="B35551" s="202"/>
    </row>
    <row r="35552" spans="2:2">
      <c r="B35552" s="202"/>
    </row>
    <row r="35553" spans="2:2">
      <c r="B35553" s="202"/>
    </row>
    <row r="35554" spans="2:2">
      <c r="B35554" s="202"/>
    </row>
    <row r="35555" spans="2:2">
      <c r="B35555" s="202"/>
    </row>
    <row r="35556" spans="2:2">
      <c r="B35556" s="202"/>
    </row>
    <row r="35557" spans="2:2">
      <c r="B35557" s="202"/>
    </row>
    <row r="35558" spans="2:2">
      <c r="B35558" s="202"/>
    </row>
    <row r="35559" spans="2:2">
      <c r="B35559" s="202"/>
    </row>
    <row r="35560" spans="2:2">
      <c r="B35560" s="202"/>
    </row>
    <row r="35561" spans="2:2">
      <c r="B35561" s="202"/>
    </row>
    <row r="35562" spans="2:2">
      <c r="B35562" s="202"/>
    </row>
    <row r="35563" spans="2:2">
      <c r="B35563" s="202"/>
    </row>
    <row r="35564" spans="2:2">
      <c r="B35564" s="202"/>
    </row>
    <row r="35565" spans="2:2">
      <c r="B35565" s="202"/>
    </row>
    <row r="35566" spans="2:2">
      <c r="B35566" s="202"/>
    </row>
    <row r="35567" spans="2:2">
      <c r="B35567" s="202"/>
    </row>
    <row r="35568" spans="2:2">
      <c r="B35568" s="202"/>
    </row>
    <row r="35569" spans="2:2">
      <c r="B35569" s="202"/>
    </row>
    <row r="35570" spans="2:2">
      <c r="B35570" s="202"/>
    </row>
    <row r="35571" spans="2:2">
      <c r="B35571" s="202"/>
    </row>
    <row r="35572" spans="2:2">
      <c r="B35572" s="202"/>
    </row>
    <row r="35573" spans="2:2">
      <c r="B35573" s="202"/>
    </row>
    <row r="35574" spans="2:2">
      <c r="B35574" s="202"/>
    </row>
    <row r="35575" spans="2:2">
      <c r="B35575" s="202"/>
    </row>
    <row r="35576" spans="2:2">
      <c r="B35576" s="202"/>
    </row>
    <row r="35577" spans="2:2">
      <c r="B35577" s="202"/>
    </row>
    <row r="35578" spans="2:2">
      <c r="B35578" s="202"/>
    </row>
    <row r="35579" spans="2:2">
      <c r="B35579" s="202"/>
    </row>
    <row r="35580" spans="2:2">
      <c r="B35580" s="202"/>
    </row>
    <row r="35581" spans="2:2">
      <c r="B35581" s="202"/>
    </row>
    <row r="35582" spans="2:2">
      <c r="B35582" s="202"/>
    </row>
    <row r="35583" spans="2:2">
      <c r="B35583" s="202"/>
    </row>
    <row r="35584" spans="2:2">
      <c r="B35584" s="202"/>
    </row>
    <row r="35585" spans="2:2">
      <c r="B35585" s="202"/>
    </row>
    <row r="35586" spans="2:2">
      <c r="B35586" s="202"/>
    </row>
    <row r="35587" spans="2:2">
      <c r="B35587" s="202"/>
    </row>
    <row r="35588" spans="2:2">
      <c r="B35588" s="202"/>
    </row>
    <row r="35589" spans="2:2">
      <c r="B35589" s="202"/>
    </row>
    <row r="35590" spans="2:2">
      <c r="B35590" s="202"/>
    </row>
    <row r="35591" spans="2:2">
      <c r="B35591" s="202"/>
    </row>
    <row r="35592" spans="2:2">
      <c r="B35592" s="202"/>
    </row>
    <row r="35593" spans="2:2">
      <c r="B35593" s="202"/>
    </row>
    <row r="35594" spans="2:2">
      <c r="B35594" s="202"/>
    </row>
    <row r="35595" spans="2:2">
      <c r="B35595" s="202"/>
    </row>
    <row r="35596" spans="2:2">
      <c r="B35596" s="202"/>
    </row>
    <row r="35597" spans="2:2">
      <c r="B35597" s="202"/>
    </row>
    <row r="35598" spans="2:2">
      <c r="B35598" s="202"/>
    </row>
    <row r="35599" spans="2:2">
      <c r="B35599" s="202"/>
    </row>
    <row r="35600" spans="2:2">
      <c r="B35600" s="202"/>
    </row>
    <row r="35601" spans="2:2">
      <c r="B35601" s="202"/>
    </row>
    <row r="35602" spans="2:2">
      <c r="B35602" s="202"/>
    </row>
    <row r="35603" spans="2:2">
      <c r="B35603" s="202"/>
    </row>
    <row r="35604" spans="2:2">
      <c r="B35604" s="202"/>
    </row>
    <row r="35605" spans="2:2">
      <c r="B35605" s="202"/>
    </row>
    <row r="35606" spans="2:2">
      <c r="B35606" s="202"/>
    </row>
    <row r="35607" spans="2:2">
      <c r="B35607" s="202"/>
    </row>
    <row r="35608" spans="2:2">
      <c r="B35608" s="202"/>
    </row>
    <row r="35609" spans="2:2">
      <c r="B35609" s="202"/>
    </row>
    <row r="35610" spans="2:2">
      <c r="B35610" s="202"/>
    </row>
    <row r="35611" spans="2:2">
      <c r="B35611" s="202"/>
    </row>
    <row r="35612" spans="2:2">
      <c r="B35612" s="202"/>
    </row>
    <row r="35613" spans="2:2">
      <c r="B35613" s="202"/>
    </row>
    <row r="35614" spans="2:2">
      <c r="B35614" s="202"/>
    </row>
    <row r="35615" spans="2:2">
      <c r="B35615" s="202"/>
    </row>
    <row r="35616" spans="2:2">
      <c r="B35616" s="202"/>
    </row>
    <row r="35617" spans="2:2">
      <c r="B35617" s="202"/>
    </row>
    <row r="35618" spans="2:2">
      <c r="B35618" s="202"/>
    </row>
    <row r="35619" spans="2:2">
      <c r="B35619" s="202"/>
    </row>
    <row r="35620" spans="2:2">
      <c r="B35620" s="202"/>
    </row>
    <row r="35621" spans="2:2">
      <c r="B35621" s="202"/>
    </row>
    <row r="35622" spans="2:2">
      <c r="B35622" s="202"/>
    </row>
    <row r="35623" spans="2:2">
      <c r="B35623" s="202"/>
    </row>
    <row r="35624" spans="2:2">
      <c r="B35624" s="202"/>
    </row>
    <row r="35625" spans="2:2">
      <c r="B35625" s="202"/>
    </row>
    <row r="35626" spans="2:2">
      <c r="B35626" s="202"/>
    </row>
    <row r="35627" spans="2:2">
      <c r="B35627" s="202"/>
    </row>
    <row r="35628" spans="2:2">
      <c r="B35628" s="202"/>
    </row>
    <row r="35629" spans="2:2">
      <c r="B35629" s="202"/>
    </row>
    <row r="35630" spans="2:2">
      <c r="B35630" s="202"/>
    </row>
    <row r="35631" spans="2:2">
      <c r="B35631" s="202"/>
    </row>
    <row r="35632" spans="2:2">
      <c r="B35632" s="202"/>
    </row>
    <row r="35633" spans="2:2">
      <c r="B35633" s="202"/>
    </row>
    <row r="35634" spans="2:2">
      <c r="B35634" s="202"/>
    </row>
    <row r="35635" spans="2:2">
      <c r="B35635" s="202"/>
    </row>
    <row r="35636" spans="2:2">
      <c r="B35636" s="202"/>
    </row>
    <row r="35637" spans="2:2">
      <c r="B35637" s="202"/>
    </row>
    <row r="35638" spans="2:2">
      <c r="B35638" s="202"/>
    </row>
    <row r="35639" spans="2:2">
      <c r="B35639" s="202"/>
    </row>
    <row r="35640" spans="2:2">
      <c r="B35640" s="202"/>
    </row>
    <row r="35641" spans="2:2">
      <c r="B35641" s="202"/>
    </row>
    <row r="35642" spans="2:2">
      <c r="B35642" s="202"/>
    </row>
    <row r="35643" spans="2:2">
      <c r="B35643" s="202"/>
    </row>
    <row r="35644" spans="2:2">
      <c r="B35644" s="202"/>
    </row>
    <row r="35645" spans="2:2">
      <c r="B35645" s="202"/>
    </row>
    <row r="35646" spans="2:2">
      <c r="B35646" s="202"/>
    </row>
    <row r="35647" spans="2:2">
      <c r="B35647" s="202"/>
    </row>
    <row r="35648" spans="2:2">
      <c r="B35648" s="202"/>
    </row>
    <row r="35649" spans="2:2">
      <c r="B35649" s="202"/>
    </row>
    <row r="35650" spans="2:2">
      <c r="B35650" s="202"/>
    </row>
    <row r="35651" spans="2:2">
      <c r="B35651" s="202"/>
    </row>
    <row r="35652" spans="2:2">
      <c r="B35652" s="202"/>
    </row>
    <row r="35653" spans="2:2">
      <c r="B35653" s="202"/>
    </row>
    <row r="35654" spans="2:2">
      <c r="B35654" s="202"/>
    </row>
    <row r="35655" spans="2:2">
      <c r="B35655" s="202"/>
    </row>
    <row r="35656" spans="2:2">
      <c r="B35656" s="202"/>
    </row>
    <row r="35657" spans="2:2">
      <c r="B35657" s="202"/>
    </row>
    <row r="35658" spans="2:2">
      <c r="B35658" s="202"/>
    </row>
    <row r="35659" spans="2:2">
      <c r="B35659" s="202"/>
    </row>
    <row r="35660" spans="2:2">
      <c r="B35660" s="202"/>
    </row>
    <row r="35661" spans="2:2">
      <c r="B35661" s="202"/>
    </row>
    <row r="35662" spans="2:2">
      <c r="B35662" s="202"/>
    </row>
    <row r="35663" spans="2:2">
      <c r="B35663" s="202"/>
    </row>
    <row r="35664" spans="2:2">
      <c r="B35664" s="202"/>
    </row>
    <row r="35665" spans="2:2">
      <c r="B35665" s="202"/>
    </row>
    <row r="35666" spans="2:2">
      <c r="B35666" s="202"/>
    </row>
    <row r="35667" spans="2:2">
      <c r="B35667" s="202"/>
    </row>
    <row r="35668" spans="2:2">
      <c r="B35668" s="202"/>
    </row>
    <row r="35669" spans="2:2">
      <c r="B35669" s="202"/>
    </row>
    <row r="35670" spans="2:2">
      <c r="B35670" s="202"/>
    </row>
    <row r="35671" spans="2:2">
      <c r="B35671" s="202"/>
    </row>
    <row r="35672" spans="2:2">
      <c r="B35672" s="202"/>
    </row>
    <row r="35673" spans="2:2">
      <c r="B35673" s="202"/>
    </row>
    <row r="35674" spans="2:2">
      <c r="B35674" s="202"/>
    </row>
    <row r="35675" spans="2:2">
      <c r="B35675" s="202"/>
    </row>
    <row r="35676" spans="2:2">
      <c r="B35676" s="202"/>
    </row>
    <row r="35677" spans="2:2">
      <c r="B35677" s="202"/>
    </row>
    <row r="35678" spans="2:2">
      <c r="B35678" s="202"/>
    </row>
    <row r="35679" spans="2:2">
      <c r="B35679" s="202"/>
    </row>
    <row r="35680" spans="2:2">
      <c r="B35680" s="202"/>
    </row>
    <row r="35681" spans="2:2">
      <c r="B35681" s="202"/>
    </row>
    <row r="35682" spans="2:2">
      <c r="B35682" s="202"/>
    </row>
    <row r="35683" spans="2:2">
      <c r="B35683" s="202"/>
    </row>
    <row r="35684" spans="2:2">
      <c r="B35684" s="202"/>
    </row>
    <row r="35685" spans="2:2">
      <c r="B35685" s="202"/>
    </row>
    <row r="35686" spans="2:2">
      <c r="B35686" s="202"/>
    </row>
    <row r="35687" spans="2:2">
      <c r="B35687" s="202"/>
    </row>
    <row r="35688" spans="2:2">
      <c r="B35688" s="202"/>
    </row>
    <row r="35689" spans="2:2">
      <c r="B35689" s="202"/>
    </row>
    <row r="35690" spans="2:2">
      <c r="B35690" s="202"/>
    </row>
    <row r="35691" spans="2:2">
      <c r="B35691" s="202"/>
    </row>
    <row r="35692" spans="2:2">
      <c r="B35692" s="202"/>
    </row>
    <row r="35693" spans="2:2">
      <c r="B35693" s="202"/>
    </row>
    <row r="35694" spans="2:2">
      <c r="B35694" s="202"/>
    </row>
    <row r="35695" spans="2:2">
      <c r="B35695" s="202"/>
    </row>
    <row r="35696" spans="2:2">
      <c r="B35696" s="202"/>
    </row>
    <row r="35697" spans="2:2">
      <c r="B35697" s="202"/>
    </row>
    <row r="35698" spans="2:2">
      <c r="B35698" s="202"/>
    </row>
    <row r="35699" spans="2:2">
      <c r="B35699" s="202"/>
    </row>
    <row r="35700" spans="2:2">
      <c r="B35700" s="202"/>
    </row>
    <row r="35701" spans="2:2">
      <c r="B35701" s="202"/>
    </row>
    <row r="35702" spans="2:2">
      <c r="B35702" s="202"/>
    </row>
    <row r="35703" spans="2:2">
      <c r="B35703" s="202"/>
    </row>
    <row r="35704" spans="2:2">
      <c r="B35704" s="202"/>
    </row>
    <row r="35705" spans="2:2">
      <c r="B35705" s="202"/>
    </row>
    <row r="35706" spans="2:2">
      <c r="B35706" s="202"/>
    </row>
    <row r="35707" spans="2:2">
      <c r="B35707" s="202"/>
    </row>
    <row r="35708" spans="2:2">
      <c r="B35708" s="202"/>
    </row>
    <row r="35709" spans="2:2">
      <c r="B35709" s="202"/>
    </row>
    <row r="35710" spans="2:2">
      <c r="B35710" s="202"/>
    </row>
    <row r="35711" spans="2:2">
      <c r="B35711" s="202"/>
    </row>
    <row r="35712" spans="2:2">
      <c r="B35712" s="202"/>
    </row>
    <row r="35713" spans="2:2">
      <c r="B35713" s="202"/>
    </row>
    <row r="35714" spans="2:2">
      <c r="B35714" s="202"/>
    </row>
    <row r="35715" spans="2:2">
      <c r="B35715" s="202"/>
    </row>
    <row r="35716" spans="2:2">
      <c r="B35716" s="202"/>
    </row>
    <row r="35717" spans="2:2">
      <c r="B35717" s="202"/>
    </row>
    <row r="35718" spans="2:2">
      <c r="B35718" s="202"/>
    </row>
    <row r="35719" spans="2:2">
      <c r="B35719" s="202"/>
    </row>
    <row r="35720" spans="2:2">
      <c r="B35720" s="202"/>
    </row>
    <row r="35721" spans="2:2">
      <c r="B35721" s="202"/>
    </row>
    <row r="35722" spans="2:2">
      <c r="B35722" s="202"/>
    </row>
    <row r="35723" spans="2:2">
      <c r="B35723" s="202"/>
    </row>
    <row r="35724" spans="2:2">
      <c r="B35724" s="202"/>
    </row>
    <row r="35725" spans="2:2">
      <c r="B35725" s="202"/>
    </row>
    <row r="35726" spans="2:2">
      <c r="B35726" s="202"/>
    </row>
    <row r="35727" spans="2:2">
      <c r="B35727" s="202"/>
    </row>
    <row r="35728" spans="2:2">
      <c r="B35728" s="202"/>
    </row>
    <row r="35729" spans="2:2">
      <c r="B35729" s="202"/>
    </row>
    <row r="35730" spans="2:2">
      <c r="B35730" s="202"/>
    </row>
    <row r="35731" spans="2:2">
      <c r="B35731" s="202"/>
    </row>
    <row r="35732" spans="2:2">
      <c r="B35732" s="202"/>
    </row>
    <row r="35733" spans="2:2">
      <c r="B35733" s="202"/>
    </row>
    <row r="35734" spans="2:2">
      <c r="B35734" s="202"/>
    </row>
    <row r="35735" spans="2:2">
      <c r="B35735" s="202"/>
    </row>
    <row r="35736" spans="2:2">
      <c r="B35736" s="202"/>
    </row>
    <row r="35737" spans="2:2">
      <c r="B35737" s="202"/>
    </row>
    <row r="35738" spans="2:2">
      <c r="B35738" s="202"/>
    </row>
    <row r="35739" spans="2:2">
      <c r="B35739" s="202"/>
    </row>
    <row r="35740" spans="2:2">
      <c r="B35740" s="202"/>
    </row>
    <row r="35741" spans="2:2">
      <c r="B35741" s="202"/>
    </row>
    <row r="35742" spans="2:2">
      <c r="B35742" s="202"/>
    </row>
    <row r="35743" spans="2:2">
      <c r="B35743" s="202"/>
    </row>
    <row r="35744" spans="2:2">
      <c r="B35744" s="202"/>
    </row>
    <row r="35745" spans="2:2">
      <c r="B35745" s="202"/>
    </row>
    <row r="35746" spans="2:2">
      <c r="B35746" s="202"/>
    </row>
    <row r="35747" spans="2:2">
      <c r="B35747" s="202"/>
    </row>
    <row r="35748" spans="2:2">
      <c r="B35748" s="202"/>
    </row>
    <row r="35749" spans="2:2">
      <c r="B35749" s="202"/>
    </row>
    <row r="35750" spans="2:2">
      <c r="B35750" s="202"/>
    </row>
    <row r="35751" spans="2:2">
      <c r="B35751" s="202"/>
    </row>
    <row r="35752" spans="2:2">
      <c r="B35752" s="202"/>
    </row>
    <row r="35753" spans="2:2">
      <c r="B35753" s="202"/>
    </row>
    <row r="35754" spans="2:2">
      <c r="B35754" s="202"/>
    </row>
    <row r="35755" spans="2:2">
      <c r="B35755" s="202"/>
    </row>
    <row r="35756" spans="2:2">
      <c r="B35756" s="202"/>
    </row>
    <row r="35757" spans="2:2">
      <c r="B35757" s="202"/>
    </row>
    <row r="35758" spans="2:2">
      <c r="B35758" s="202"/>
    </row>
    <row r="35759" spans="2:2">
      <c r="B35759" s="202"/>
    </row>
    <row r="35760" spans="2:2">
      <c r="B35760" s="202"/>
    </row>
    <row r="35761" spans="2:2">
      <c r="B35761" s="202"/>
    </row>
    <row r="35762" spans="2:2">
      <c r="B35762" s="202"/>
    </row>
    <row r="35763" spans="2:2">
      <c r="B35763" s="202"/>
    </row>
    <row r="35764" spans="2:2">
      <c r="B35764" s="202"/>
    </row>
    <row r="35765" spans="2:2">
      <c r="B35765" s="202"/>
    </row>
    <row r="35766" spans="2:2">
      <c r="B35766" s="202"/>
    </row>
    <row r="35767" spans="2:2">
      <c r="B35767" s="202"/>
    </row>
    <row r="35768" spans="2:2">
      <c r="B35768" s="202"/>
    </row>
    <row r="35769" spans="2:2">
      <c r="B35769" s="202"/>
    </row>
    <row r="35770" spans="2:2">
      <c r="B35770" s="202"/>
    </row>
    <row r="35771" spans="2:2">
      <c r="B35771" s="202"/>
    </row>
    <row r="35772" spans="2:2">
      <c r="B35772" s="202"/>
    </row>
    <row r="35773" spans="2:2">
      <c r="B35773" s="202"/>
    </row>
    <row r="35774" spans="2:2">
      <c r="B35774" s="202"/>
    </row>
    <row r="35775" spans="2:2">
      <c r="B35775" s="202"/>
    </row>
    <row r="35776" spans="2:2">
      <c r="B35776" s="202"/>
    </row>
    <row r="35777" spans="2:2">
      <c r="B35777" s="202"/>
    </row>
    <row r="35778" spans="2:2">
      <c r="B35778" s="202"/>
    </row>
    <row r="35779" spans="2:2">
      <c r="B35779" s="202"/>
    </row>
    <row r="35780" spans="2:2">
      <c r="B35780" s="202"/>
    </row>
    <row r="35781" spans="2:2">
      <c r="B35781" s="202"/>
    </row>
    <row r="35782" spans="2:2">
      <c r="B35782" s="202"/>
    </row>
    <row r="35783" spans="2:2">
      <c r="B35783" s="202"/>
    </row>
    <row r="35784" spans="2:2">
      <c r="B35784" s="202"/>
    </row>
    <row r="35785" spans="2:2">
      <c r="B35785" s="202"/>
    </row>
    <row r="35786" spans="2:2">
      <c r="B35786" s="202"/>
    </row>
    <row r="35787" spans="2:2">
      <c r="B35787" s="202"/>
    </row>
    <row r="35788" spans="2:2">
      <c r="B35788" s="202"/>
    </row>
    <row r="35789" spans="2:2">
      <c r="B35789" s="202"/>
    </row>
    <row r="35790" spans="2:2">
      <c r="B35790" s="202"/>
    </row>
    <row r="35791" spans="2:2">
      <c r="B35791" s="202"/>
    </row>
    <row r="35792" spans="2:2">
      <c r="B35792" s="202"/>
    </row>
    <row r="35793" spans="2:2">
      <c r="B35793" s="202"/>
    </row>
    <row r="35794" spans="2:2">
      <c r="B35794" s="202"/>
    </row>
    <row r="35795" spans="2:2">
      <c r="B35795" s="202"/>
    </row>
    <row r="35796" spans="2:2">
      <c r="B35796" s="202"/>
    </row>
    <row r="35797" spans="2:2">
      <c r="B35797" s="202"/>
    </row>
    <row r="35798" spans="2:2">
      <c r="B35798" s="202"/>
    </row>
    <row r="35799" spans="2:2">
      <c r="B35799" s="202"/>
    </row>
    <row r="35800" spans="2:2">
      <c r="B35800" s="202"/>
    </row>
    <row r="35801" spans="2:2">
      <c r="B35801" s="202"/>
    </row>
    <row r="35802" spans="2:2">
      <c r="B35802" s="202"/>
    </row>
    <row r="35803" spans="2:2">
      <c r="B35803" s="202"/>
    </row>
    <row r="35804" spans="2:2">
      <c r="B35804" s="202"/>
    </row>
    <row r="35805" spans="2:2">
      <c r="B35805" s="202"/>
    </row>
    <row r="35806" spans="2:2">
      <c r="B35806" s="202"/>
    </row>
    <row r="35807" spans="2:2">
      <c r="B35807" s="202"/>
    </row>
    <row r="35808" spans="2:2">
      <c r="B35808" s="202"/>
    </row>
    <row r="35809" spans="2:2">
      <c r="B35809" s="202"/>
    </row>
    <row r="35810" spans="2:2">
      <c r="B35810" s="202"/>
    </row>
    <row r="35811" spans="2:2">
      <c r="B35811" s="202"/>
    </row>
    <row r="35812" spans="2:2">
      <c r="B35812" s="202"/>
    </row>
    <row r="35813" spans="2:2">
      <c r="B35813" s="202"/>
    </row>
    <row r="35814" spans="2:2">
      <c r="B35814" s="202"/>
    </row>
    <row r="35815" spans="2:2">
      <c r="B35815" s="202"/>
    </row>
    <row r="35816" spans="2:2">
      <c r="B35816" s="202"/>
    </row>
    <row r="35817" spans="2:2">
      <c r="B35817" s="202"/>
    </row>
    <row r="35818" spans="2:2">
      <c r="B35818" s="202"/>
    </row>
    <row r="35819" spans="2:2">
      <c r="B35819" s="202"/>
    </row>
    <row r="35820" spans="2:2">
      <c r="B35820" s="202"/>
    </row>
    <row r="35821" spans="2:2">
      <c r="B35821" s="202"/>
    </row>
    <row r="35822" spans="2:2">
      <c r="B35822" s="202"/>
    </row>
    <row r="35823" spans="2:2">
      <c r="B35823" s="202"/>
    </row>
    <row r="35824" spans="2:2">
      <c r="B35824" s="202"/>
    </row>
    <row r="35825" spans="2:2">
      <c r="B35825" s="202"/>
    </row>
    <row r="35826" spans="2:2">
      <c r="B35826" s="202"/>
    </row>
    <row r="35827" spans="2:2">
      <c r="B35827" s="202"/>
    </row>
    <row r="35828" spans="2:2">
      <c r="B35828" s="202"/>
    </row>
    <row r="35829" spans="2:2">
      <c r="B35829" s="202"/>
    </row>
    <row r="35830" spans="2:2">
      <c r="B35830" s="202"/>
    </row>
    <row r="35831" spans="2:2">
      <c r="B35831" s="202"/>
    </row>
    <row r="35832" spans="2:2">
      <c r="B35832" s="202"/>
    </row>
    <row r="35833" spans="2:2">
      <c r="B35833" s="202"/>
    </row>
    <row r="35834" spans="2:2">
      <c r="B35834" s="202"/>
    </row>
    <row r="35835" spans="2:2">
      <c r="B35835" s="202"/>
    </row>
    <row r="35836" spans="2:2">
      <c r="B35836" s="202"/>
    </row>
    <row r="35837" spans="2:2">
      <c r="B35837" s="202"/>
    </row>
    <row r="35838" spans="2:2">
      <c r="B35838" s="202"/>
    </row>
    <row r="35839" spans="2:2">
      <c r="B35839" s="202"/>
    </row>
    <row r="35840" spans="2:2">
      <c r="B35840" s="202"/>
    </row>
    <row r="35841" spans="2:2">
      <c r="B35841" s="202"/>
    </row>
    <row r="35842" spans="2:2">
      <c r="B35842" s="202"/>
    </row>
    <row r="35843" spans="2:2">
      <c r="B35843" s="202"/>
    </row>
    <row r="35844" spans="2:2">
      <c r="B35844" s="202"/>
    </row>
    <row r="35845" spans="2:2">
      <c r="B35845" s="202"/>
    </row>
    <row r="35846" spans="2:2">
      <c r="B35846" s="202"/>
    </row>
    <row r="35847" spans="2:2">
      <c r="B35847" s="202"/>
    </row>
    <row r="35848" spans="2:2">
      <c r="B35848" s="202"/>
    </row>
    <row r="35849" spans="2:2">
      <c r="B35849" s="202"/>
    </row>
    <row r="35850" spans="2:2">
      <c r="B35850" s="202"/>
    </row>
    <row r="35851" spans="2:2">
      <c r="B35851" s="202"/>
    </row>
    <row r="35852" spans="2:2">
      <c r="B35852" s="202"/>
    </row>
    <row r="35853" spans="2:2">
      <c r="B35853" s="202"/>
    </row>
    <row r="35854" spans="2:2">
      <c r="B35854" s="202"/>
    </row>
    <row r="35855" spans="2:2">
      <c r="B35855" s="202"/>
    </row>
    <row r="35856" spans="2:2">
      <c r="B35856" s="202"/>
    </row>
    <row r="35857" spans="2:2">
      <c r="B35857" s="202"/>
    </row>
    <row r="35858" spans="2:2">
      <c r="B35858" s="202"/>
    </row>
    <row r="35859" spans="2:2">
      <c r="B35859" s="202"/>
    </row>
    <row r="35860" spans="2:2">
      <c r="B35860" s="202"/>
    </row>
    <row r="35861" spans="2:2">
      <c r="B35861" s="202"/>
    </row>
    <row r="35862" spans="2:2">
      <c r="B35862" s="202"/>
    </row>
    <row r="35863" spans="2:2">
      <c r="B35863" s="202"/>
    </row>
    <row r="35864" spans="2:2">
      <c r="B35864" s="202"/>
    </row>
    <row r="35865" spans="2:2">
      <c r="B35865" s="202"/>
    </row>
    <row r="35866" spans="2:2">
      <c r="B35866" s="202"/>
    </row>
    <row r="35867" spans="2:2">
      <c r="B35867" s="202"/>
    </row>
    <row r="35868" spans="2:2">
      <c r="B35868" s="202"/>
    </row>
    <row r="35869" spans="2:2">
      <c r="B35869" s="202"/>
    </row>
    <row r="35870" spans="2:2">
      <c r="B35870" s="202"/>
    </row>
    <row r="35871" spans="2:2">
      <c r="B35871" s="202"/>
    </row>
    <row r="35872" spans="2:2">
      <c r="B35872" s="202"/>
    </row>
    <row r="35873" spans="2:2">
      <c r="B35873" s="202"/>
    </row>
    <row r="35874" spans="2:2">
      <c r="B35874" s="202"/>
    </row>
    <row r="35875" spans="2:2">
      <c r="B35875" s="202"/>
    </row>
    <row r="35876" spans="2:2">
      <c r="B35876" s="202"/>
    </row>
    <row r="35877" spans="2:2">
      <c r="B35877" s="202"/>
    </row>
    <row r="35878" spans="2:2">
      <c r="B35878" s="202"/>
    </row>
    <row r="35879" spans="2:2">
      <c r="B35879" s="202"/>
    </row>
    <row r="35880" spans="2:2">
      <c r="B35880" s="202"/>
    </row>
    <row r="35881" spans="2:2">
      <c r="B35881" s="202"/>
    </row>
    <row r="35882" spans="2:2">
      <c r="B35882" s="202"/>
    </row>
    <row r="35883" spans="2:2">
      <c r="B35883" s="202"/>
    </row>
    <row r="35884" spans="2:2">
      <c r="B35884" s="202"/>
    </row>
    <row r="35885" spans="2:2">
      <c r="B35885" s="202"/>
    </row>
    <row r="35886" spans="2:2">
      <c r="B35886" s="202"/>
    </row>
    <row r="35887" spans="2:2">
      <c r="B35887" s="202"/>
    </row>
    <row r="35888" spans="2:2">
      <c r="B35888" s="202"/>
    </row>
    <row r="35889" spans="2:2">
      <c r="B35889" s="202"/>
    </row>
    <row r="35890" spans="2:2">
      <c r="B35890" s="202"/>
    </row>
    <row r="35891" spans="2:2">
      <c r="B35891" s="202"/>
    </row>
    <row r="35892" spans="2:2">
      <c r="B35892" s="202"/>
    </row>
    <row r="35893" spans="2:2">
      <c r="B35893" s="202"/>
    </row>
    <row r="35894" spans="2:2">
      <c r="B35894" s="202"/>
    </row>
    <row r="35895" spans="2:2">
      <c r="B35895" s="202"/>
    </row>
    <row r="35896" spans="2:2">
      <c r="B35896" s="202"/>
    </row>
    <row r="35897" spans="2:2">
      <c r="B35897" s="202"/>
    </row>
    <row r="35898" spans="2:2">
      <c r="B35898" s="202"/>
    </row>
    <row r="35899" spans="2:2">
      <c r="B35899" s="202"/>
    </row>
    <row r="35900" spans="2:2">
      <c r="B35900" s="202"/>
    </row>
    <row r="35901" spans="2:2">
      <c r="B35901" s="202"/>
    </row>
    <row r="35902" spans="2:2">
      <c r="B35902" s="202"/>
    </row>
    <row r="35903" spans="2:2">
      <c r="B35903" s="202"/>
    </row>
    <row r="35904" spans="2:2">
      <c r="B35904" s="202"/>
    </row>
    <row r="35905" spans="2:2">
      <c r="B35905" s="202"/>
    </row>
    <row r="35906" spans="2:2">
      <c r="B35906" s="202"/>
    </row>
    <row r="35907" spans="2:2">
      <c r="B35907" s="202"/>
    </row>
    <row r="35908" spans="2:2">
      <c r="B35908" s="202"/>
    </row>
    <row r="35909" spans="2:2">
      <c r="B35909" s="202"/>
    </row>
    <row r="35910" spans="2:2">
      <c r="B35910" s="202"/>
    </row>
    <row r="35911" spans="2:2">
      <c r="B35911" s="202"/>
    </row>
    <row r="35912" spans="2:2">
      <c r="B35912" s="202"/>
    </row>
    <row r="35913" spans="2:2">
      <c r="B35913" s="202"/>
    </row>
    <row r="35914" spans="2:2">
      <c r="B35914" s="202"/>
    </row>
    <row r="35915" spans="2:2">
      <c r="B35915" s="202"/>
    </row>
    <row r="35916" spans="2:2">
      <c r="B35916" s="202"/>
    </row>
    <row r="35917" spans="2:2">
      <c r="B35917" s="202"/>
    </row>
    <row r="35918" spans="2:2">
      <c r="B35918" s="202"/>
    </row>
    <row r="35919" spans="2:2">
      <c r="B35919" s="202"/>
    </row>
    <row r="35920" spans="2:2">
      <c r="B35920" s="202"/>
    </row>
    <row r="35921" spans="2:2">
      <c r="B35921" s="202"/>
    </row>
    <row r="35922" spans="2:2">
      <c r="B35922" s="202"/>
    </row>
    <row r="35923" spans="2:2">
      <c r="B35923" s="202"/>
    </row>
    <row r="35924" spans="2:2">
      <c r="B35924" s="202"/>
    </row>
    <row r="35925" spans="2:2">
      <c r="B35925" s="202"/>
    </row>
    <row r="35926" spans="2:2">
      <c r="B35926" s="202"/>
    </row>
    <row r="35927" spans="2:2">
      <c r="B35927" s="202"/>
    </row>
    <row r="35928" spans="2:2">
      <c r="B35928" s="202"/>
    </row>
    <row r="35929" spans="2:2">
      <c r="B35929" s="202"/>
    </row>
    <row r="35930" spans="2:2">
      <c r="B35930" s="202"/>
    </row>
    <row r="35931" spans="2:2">
      <c r="B35931" s="202"/>
    </row>
    <row r="35932" spans="2:2">
      <c r="B35932" s="202"/>
    </row>
    <row r="35933" spans="2:2">
      <c r="B35933" s="202"/>
    </row>
    <row r="35934" spans="2:2">
      <c r="B35934" s="202"/>
    </row>
    <row r="35935" spans="2:2">
      <c r="B35935" s="202"/>
    </row>
    <row r="35936" spans="2:2">
      <c r="B35936" s="202"/>
    </row>
    <row r="35937" spans="2:2">
      <c r="B35937" s="202"/>
    </row>
    <row r="35938" spans="2:2">
      <c r="B35938" s="202"/>
    </row>
    <row r="35939" spans="2:2">
      <c r="B35939" s="202"/>
    </row>
    <row r="35940" spans="2:2">
      <c r="B35940" s="202"/>
    </row>
    <row r="35941" spans="2:2">
      <c r="B35941" s="202"/>
    </row>
    <row r="35942" spans="2:2">
      <c r="B35942" s="202"/>
    </row>
    <row r="35943" spans="2:2">
      <c r="B35943" s="202"/>
    </row>
    <row r="35944" spans="2:2">
      <c r="B35944" s="202"/>
    </row>
    <row r="35945" spans="2:2">
      <c r="B35945" s="202"/>
    </row>
    <row r="35946" spans="2:2">
      <c r="B35946" s="202"/>
    </row>
    <row r="35947" spans="2:2">
      <c r="B35947" s="202"/>
    </row>
    <row r="35948" spans="2:2">
      <c r="B35948" s="202"/>
    </row>
    <row r="35949" spans="2:2">
      <c r="B35949" s="202"/>
    </row>
    <row r="35950" spans="2:2">
      <c r="B35950" s="202"/>
    </row>
    <row r="35951" spans="2:2">
      <c r="B35951" s="202"/>
    </row>
    <row r="35952" spans="2:2">
      <c r="B35952" s="202"/>
    </row>
    <row r="35953" spans="2:2">
      <c r="B35953" s="202"/>
    </row>
    <row r="35954" spans="2:2">
      <c r="B35954" s="202"/>
    </row>
    <row r="35955" spans="2:2">
      <c r="B35955" s="202"/>
    </row>
    <row r="35956" spans="2:2">
      <c r="B35956" s="202"/>
    </row>
    <row r="35957" spans="2:2">
      <c r="B35957" s="202"/>
    </row>
    <row r="35958" spans="2:2">
      <c r="B35958" s="202"/>
    </row>
    <row r="35959" spans="2:2">
      <c r="B35959" s="202"/>
    </row>
    <row r="35960" spans="2:2">
      <c r="B35960" s="202"/>
    </row>
    <row r="35961" spans="2:2">
      <c r="B35961" s="202"/>
    </row>
    <row r="35962" spans="2:2">
      <c r="B35962" s="202"/>
    </row>
    <row r="35963" spans="2:2">
      <c r="B35963" s="202"/>
    </row>
    <row r="35964" spans="2:2">
      <c r="B35964" s="202"/>
    </row>
    <row r="35965" spans="2:2">
      <c r="B35965" s="202"/>
    </row>
    <row r="35966" spans="2:2">
      <c r="B35966" s="202"/>
    </row>
    <row r="35967" spans="2:2">
      <c r="B35967" s="202"/>
    </row>
    <row r="35968" spans="2:2">
      <c r="B35968" s="202"/>
    </row>
    <row r="35969" spans="2:2">
      <c r="B35969" s="202"/>
    </row>
    <row r="35970" spans="2:2">
      <c r="B35970" s="202"/>
    </row>
    <row r="35971" spans="2:2">
      <c r="B35971" s="202"/>
    </row>
    <row r="35972" spans="2:2">
      <c r="B35972" s="202"/>
    </row>
    <row r="35973" spans="2:2">
      <c r="B35973" s="202"/>
    </row>
    <row r="35974" spans="2:2">
      <c r="B35974" s="202"/>
    </row>
    <row r="35975" spans="2:2">
      <c r="B35975" s="202"/>
    </row>
    <row r="35976" spans="2:2">
      <c r="B35976" s="202"/>
    </row>
    <row r="35977" spans="2:2">
      <c r="B35977" s="202"/>
    </row>
    <row r="35978" spans="2:2">
      <c r="B35978" s="202"/>
    </row>
    <row r="35979" spans="2:2">
      <c r="B35979" s="202"/>
    </row>
    <row r="35980" spans="2:2">
      <c r="B35980" s="202"/>
    </row>
    <row r="35981" spans="2:2">
      <c r="B35981" s="202"/>
    </row>
    <row r="35982" spans="2:2">
      <c r="B35982" s="202"/>
    </row>
    <row r="35983" spans="2:2">
      <c r="B35983" s="202"/>
    </row>
    <row r="35984" spans="2:2">
      <c r="B35984" s="202"/>
    </row>
    <row r="35985" spans="2:2">
      <c r="B35985" s="202"/>
    </row>
    <row r="35986" spans="2:2">
      <c r="B35986" s="202"/>
    </row>
    <row r="35987" spans="2:2">
      <c r="B35987" s="202"/>
    </row>
    <row r="35988" spans="2:2">
      <c r="B35988" s="202"/>
    </row>
    <row r="35989" spans="2:2">
      <c r="B35989" s="202"/>
    </row>
    <row r="35990" spans="2:2">
      <c r="B35990" s="202"/>
    </row>
    <row r="35991" spans="2:2">
      <c r="B35991" s="202"/>
    </row>
    <row r="35992" spans="2:2">
      <c r="B35992" s="202"/>
    </row>
    <row r="35993" spans="2:2">
      <c r="B35993" s="202"/>
    </row>
    <row r="35994" spans="2:2">
      <c r="B35994" s="202"/>
    </row>
    <row r="35995" spans="2:2">
      <c r="B35995" s="202"/>
    </row>
    <row r="35996" spans="2:2">
      <c r="B35996" s="202"/>
    </row>
    <row r="35997" spans="2:2">
      <c r="B35997" s="202"/>
    </row>
    <row r="35998" spans="2:2">
      <c r="B35998" s="202"/>
    </row>
    <row r="35999" spans="2:2">
      <c r="B35999" s="202"/>
    </row>
    <row r="36000" spans="2:2">
      <c r="B36000" s="202"/>
    </row>
    <row r="36001" spans="2:2">
      <c r="B36001" s="202"/>
    </row>
    <row r="36002" spans="2:2">
      <c r="B36002" s="202"/>
    </row>
    <row r="36003" spans="2:2">
      <c r="B36003" s="202"/>
    </row>
    <row r="36004" spans="2:2">
      <c r="B36004" s="202"/>
    </row>
    <row r="36005" spans="2:2">
      <c r="B36005" s="202"/>
    </row>
    <row r="36006" spans="2:2">
      <c r="B36006" s="202"/>
    </row>
    <row r="36007" spans="2:2">
      <c r="B36007" s="202"/>
    </row>
    <row r="36008" spans="2:2">
      <c r="B36008" s="202"/>
    </row>
    <row r="36009" spans="2:2">
      <c r="B36009" s="202"/>
    </row>
    <row r="36010" spans="2:2">
      <c r="B36010" s="202"/>
    </row>
    <row r="36011" spans="2:2">
      <c r="B36011" s="202"/>
    </row>
    <row r="36012" spans="2:2">
      <c r="B36012" s="202"/>
    </row>
    <row r="36013" spans="2:2">
      <c r="B36013" s="202"/>
    </row>
    <row r="36014" spans="2:2">
      <c r="B36014" s="202"/>
    </row>
    <row r="36015" spans="2:2">
      <c r="B36015" s="202"/>
    </row>
    <row r="36016" spans="2:2">
      <c r="B36016" s="202"/>
    </row>
    <row r="36017" spans="2:2">
      <c r="B36017" s="202"/>
    </row>
    <row r="36018" spans="2:2">
      <c r="B36018" s="202"/>
    </row>
    <row r="36019" spans="2:2">
      <c r="B36019" s="202"/>
    </row>
    <row r="36020" spans="2:2">
      <c r="B36020" s="202"/>
    </row>
    <row r="36021" spans="2:2">
      <c r="B36021" s="202"/>
    </row>
    <row r="36022" spans="2:2">
      <c r="B36022" s="202"/>
    </row>
    <row r="36023" spans="2:2">
      <c r="B36023" s="202"/>
    </row>
    <row r="36024" spans="2:2">
      <c r="B36024" s="202"/>
    </row>
    <row r="36025" spans="2:2">
      <c r="B36025" s="202"/>
    </row>
    <row r="36026" spans="2:2">
      <c r="B36026" s="202"/>
    </row>
    <row r="36027" spans="2:2">
      <c r="B36027" s="202"/>
    </row>
    <row r="36028" spans="2:2">
      <c r="B36028" s="202"/>
    </row>
    <row r="36029" spans="2:2">
      <c r="B36029" s="202"/>
    </row>
    <row r="36030" spans="2:2">
      <c r="B36030" s="202"/>
    </row>
    <row r="36031" spans="2:2">
      <c r="B36031" s="202"/>
    </row>
    <row r="36032" spans="2:2">
      <c r="B36032" s="202"/>
    </row>
    <row r="36033" spans="2:2">
      <c r="B36033" s="202"/>
    </row>
    <row r="36034" spans="2:2">
      <c r="B36034" s="202"/>
    </row>
    <row r="36035" spans="2:2">
      <c r="B36035" s="202"/>
    </row>
    <row r="36036" spans="2:2">
      <c r="B36036" s="202"/>
    </row>
    <row r="36037" spans="2:2">
      <c r="B36037" s="202"/>
    </row>
    <row r="36038" spans="2:2">
      <c r="B36038" s="202"/>
    </row>
    <row r="36039" spans="2:2">
      <c r="B36039" s="202"/>
    </row>
    <row r="36040" spans="2:2">
      <c r="B36040" s="202"/>
    </row>
    <row r="36041" spans="2:2">
      <c r="B36041" s="202"/>
    </row>
    <row r="36042" spans="2:2">
      <c r="B36042" s="202"/>
    </row>
    <row r="36043" spans="2:2">
      <c r="B36043" s="202"/>
    </row>
    <row r="36044" spans="2:2">
      <c r="B36044" s="202"/>
    </row>
    <row r="36045" spans="2:2">
      <c r="B36045" s="202"/>
    </row>
    <row r="36046" spans="2:2">
      <c r="B36046" s="202"/>
    </row>
    <row r="36047" spans="2:2">
      <c r="B36047" s="202"/>
    </row>
    <row r="36048" spans="2:2">
      <c r="B36048" s="202"/>
    </row>
    <row r="36049" spans="2:2">
      <c r="B36049" s="202"/>
    </row>
    <row r="36050" spans="2:2">
      <c r="B36050" s="202"/>
    </row>
    <row r="36051" spans="2:2">
      <c r="B36051" s="202"/>
    </row>
    <row r="36052" spans="2:2">
      <c r="B36052" s="202"/>
    </row>
    <row r="36053" spans="2:2">
      <c r="B36053" s="202"/>
    </row>
    <row r="36054" spans="2:2">
      <c r="B36054" s="202"/>
    </row>
    <row r="36055" spans="2:2">
      <c r="B36055" s="202"/>
    </row>
    <row r="36056" spans="2:2">
      <c r="B36056" s="202"/>
    </row>
    <row r="36057" spans="2:2">
      <c r="B36057" s="202"/>
    </row>
    <row r="36058" spans="2:2">
      <c r="B36058" s="202"/>
    </row>
    <row r="36059" spans="2:2">
      <c r="B36059" s="202"/>
    </row>
    <row r="36060" spans="2:2">
      <c r="B36060" s="202"/>
    </row>
    <row r="36061" spans="2:2">
      <c r="B36061" s="202"/>
    </row>
    <row r="36062" spans="2:2">
      <c r="B36062" s="202"/>
    </row>
    <row r="36063" spans="2:2">
      <c r="B36063" s="202"/>
    </row>
    <row r="36064" spans="2:2">
      <c r="B36064" s="202"/>
    </row>
    <row r="36065" spans="2:2">
      <c r="B36065" s="202"/>
    </row>
    <row r="36066" spans="2:2">
      <c r="B36066" s="202"/>
    </row>
    <row r="36067" spans="2:2">
      <c r="B36067" s="202"/>
    </row>
    <row r="36068" spans="2:2">
      <c r="B36068" s="202"/>
    </row>
    <row r="36069" spans="2:2">
      <c r="B36069" s="202"/>
    </row>
    <row r="36070" spans="2:2">
      <c r="B36070" s="202"/>
    </row>
    <row r="36071" spans="2:2">
      <c r="B36071" s="202"/>
    </row>
    <row r="36072" spans="2:2">
      <c r="B36072" s="202"/>
    </row>
    <row r="36073" spans="2:2">
      <c r="B36073" s="202"/>
    </row>
    <row r="36074" spans="2:2">
      <c r="B36074" s="202"/>
    </row>
    <row r="36075" spans="2:2">
      <c r="B36075" s="202"/>
    </row>
    <row r="36076" spans="2:2">
      <c r="B36076" s="202"/>
    </row>
    <row r="36077" spans="2:2">
      <c r="B36077" s="202"/>
    </row>
    <row r="36078" spans="2:2">
      <c r="B36078" s="202"/>
    </row>
    <row r="36079" spans="2:2">
      <c r="B36079" s="202"/>
    </row>
    <row r="36080" spans="2:2">
      <c r="B36080" s="202"/>
    </row>
    <row r="36081" spans="2:2">
      <c r="B36081" s="202"/>
    </row>
    <row r="36082" spans="2:2">
      <c r="B36082" s="202"/>
    </row>
    <row r="36083" spans="2:2">
      <c r="B36083" s="202"/>
    </row>
    <row r="36084" spans="2:2">
      <c r="B36084" s="202"/>
    </row>
    <row r="36085" spans="2:2">
      <c r="B36085" s="202"/>
    </row>
    <row r="36086" spans="2:2">
      <c r="B36086" s="202"/>
    </row>
    <row r="36087" spans="2:2">
      <c r="B36087" s="202"/>
    </row>
    <row r="36088" spans="2:2">
      <c r="B36088" s="202"/>
    </row>
    <row r="36089" spans="2:2">
      <c r="B36089" s="202"/>
    </row>
    <row r="36090" spans="2:2">
      <c r="B36090" s="202"/>
    </row>
    <row r="36091" spans="2:2">
      <c r="B36091" s="202"/>
    </row>
    <row r="36092" spans="2:2">
      <c r="B36092" s="202"/>
    </row>
    <row r="36093" spans="2:2">
      <c r="B36093" s="202"/>
    </row>
    <row r="36094" spans="2:2">
      <c r="B36094" s="202"/>
    </row>
    <row r="36095" spans="2:2">
      <c r="B36095" s="202"/>
    </row>
    <row r="36096" spans="2:2">
      <c r="B36096" s="202"/>
    </row>
    <row r="36097" spans="2:2">
      <c r="B36097" s="202"/>
    </row>
    <row r="36098" spans="2:2">
      <c r="B36098" s="202"/>
    </row>
    <row r="36099" spans="2:2">
      <c r="B36099" s="202"/>
    </row>
    <row r="36100" spans="2:2">
      <c r="B36100" s="202"/>
    </row>
    <row r="36101" spans="2:2">
      <c r="B36101" s="202"/>
    </row>
    <row r="36102" spans="2:2">
      <c r="B36102" s="202"/>
    </row>
    <row r="36103" spans="2:2">
      <c r="B36103" s="202"/>
    </row>
    <row r="36104" spans="2:2">
      <c r="B36104" s="202"/>
    </row>
    <row r="36105" spans="2:2">
      <c r="B36105" s="202"/>
    </row>
    <row r="36106" spans="2:2">
      <c r="B36106" s="202"/>
    </row>
    <row r="36107" spans="2:2">
      <c r="B36107" s="202"/>
    </row>
    <row r="36108" spans="2:2">
      <c r="B36108" s="202"/>
    </row>
    <row r="36109" spans="2:2">
      <c r="B36109" s="202"/>
    </row>
    <row r="36110" spans="2:2">
      <c r="B36110" s="202"/>
    </row>
    <row r="36111" spans="2:2">
      <c r="B36111" s="202"/>
    </row>
    <row r="36112" spans="2:2">
      <c r="B36112" s="202"/>
    </row>
    <row r="36113" spans="2:2">
      <c r="B36113" s="202"/>
    </row>
    <row r="36114" spans="2:2">
      <c r="B36114" s="202"/>
    </row>
    <row r="36115" spans="2:2">
      <c r="B36115" s="202"/>
    </row>
    <row r="36116" spans="2:2">
      <c r="B36116" s="202"/>
    </row>
    <row r="36117" spans="2:2">
      <c r="B36117" s="202"/>
    </row>
    <row r="36118" spans="2:2">
      <c r="B36118" s="202"/>
    </row>
    <row r="36119" spans="2:2">
      <c r="B36119" s="202"/>
    </row>
    <row r="36120" spans="2:2">
      <c r="B36120" s="202"/>
    </row>
    <row r="36121" spans="2:2">
      <c r="B36121" s="202"/>
    </row>
    <row r="36122" spans="2:2">
      <c r="B36122" s="202"/>
    </row>
    <row r="36123" spans="2:2">
      <c r="B36123" s="202"/>
    </row>
    <row r="36124" spans="2:2">
      <c r="B36124" s="202"/>
    </row>
    <row r="36125" spans="2:2">
      <c r="B36125" s="202"/>
    </row>
    <row r="36126" spans="2:2">
      <c r="B36126" s="202"/>
    </row>
    <row r="36127" spans="2:2">
      <c r="B36127" s="202"/>
    </row>
    <row r="36128" spans="2:2">
      <c r="B36128" s="202"/>
    </row>
    <row r="36129" spans="2:2">
      <c r="B36129" s="202"/>
    </row>
    <row r="36130" spans="2:2">
      <c r="B36130" s="202"/>
    </row>
    <row r="36131" spans="2:2">
      <c r="B36131" s="202"/>
    </row>
    <row r="36132" spans="2:2">
      <c r="B36132" s="202"/>
    </row>
    <row r="36133" spans="2:2">
      <c r="B36133" s="202"/>
    </row>
    <row r="36134" spans="2:2">
      <c r="B36134" s="202"/>
    </row>
    <row r="36135" spans="2:2">
      <c r="B36135" s="202"/>
    </row>
    <row r="36136" spans="2:2">
      <c r="B36136" s="202"/>
    </row>
    <row r="36137" spans="2:2">
      <c r="B36137" s="202"/>
    </row>
    <row r="36138" spans="2:2">
      <c r="B36138" s="202"/>
    </row>
    <row r="36139" spans="2:2">
      <c r="B36139" s="202"/>
    </row>
    <row r="36140" spans="2:2">
      <c r="B36140" s="202"/>
    </row>
    <row r="36141" spans="2:2">
      <c r="B36141" s="202"/>
    </row>
    <row r="36142" spans="2:2">
      <c r="B36142" s="202"/>
    </row>
    <row r="36143" spans="2:2">
      <c r="B36143" s="202"/>
    </row>
    <row r="36144" spans="2:2">
      <c r="B36144" s="202"/>
    </row>
    <row r="36145" spans="2:2">
      <c r="B36145" s="202"/>
    </row>
    <row r="36146" spans="2:2">
      <c r="B36146" s="202"/>
    </row>
    <row r="36147" spans="2:2">
      <c r="B36147" s="202"/>
    </row>
    <row r="36148" spans="2:2">
      <c r="B36148" s="202"/>
    </row>
    <row r="36149" spans="2:2">
      <c r="B36149" s="202"/>
    </row>
    <row r="36150" spans="2:2">
      <c r="B36150" s="202"/>
    </row>
    <row r="36151" spans="2:2">
      <c r="B36151" s="202"/>
    </row>
    <row r="36152" spans="2:2">
      <c r="B36152" s="202"/>
    </row>
    <row r="36153" spans="2:2">
      <c r="B36153" s="202"/>
    </row>
    <row r="36154" spans="2:2">
      <c r="B36154" s="202"/>
    </row>
    <row r="36155" spans="2:2">
      <c r="B36155" s="202"/>
    </row>
    <row r="36156" spans="2:2">
      <c r="B36156" s="202"/>
    </row>
    <row r="36157" spans="2:2">
      <c r="B36157" s="202"/>
    </row>
    <row r="36158" spans="2:2">
      <c r="B36158" s="202"/>
    </row>
    <row r="36159" spans="2:2">
      <c r="B36159" s="202"/>
    </row>
    <row r="36160" spans="2:2">
      <c r="B36160" s="202"/>
    </row>
    <row r="36161" spans="2:2">
      <c r="B36161" s="202"/>
    </row>
    <row r="36162" spans="2:2">
      <c r="B36162" s="202"/>
    </row>
    <row r="36163" spans="2:2">
      <c r="B36163" s="202"/>
    </row>
    <row r="36164" spans="2:2">
      <c r="B36164" s="202"/>
    </row>
    <row r="36165" spans="2:2">
      <c r="B36165" s="202"/>
    </row>
    <row r="36166" spans="2:2">
      <c r="B36166" s="202"/>
    </row>
    <row r="36167" spans="2:2">
      <c r="B36167" s="202"/>
    </row>
    <row r="36168" spans="2:2">
      <c r="B36168" s="202"/>
    </row>
    <row r="36169" spans="2:2">
      <c r="B36169" s="202"/>
    </row>
    <row r="36170" spans="2:2">
      <c r="B36170" s="202"/>
    </row>
    <row r="36171" spans="2:2">
      <c r="B36171" s="202"/>
    </row>
    <row r="36172" spans="2:2">
      <c r="B36172" s="202"/>
    </row>
    <row r="36173" spans="2:2">
      <c r="B36173" s="202"/>
    </row>
    <row r="36174" spans="2:2">
      <c r="B36174" s="202"/>
    </row>
    <row r="36175" spans="2:2">
      <c r="B36175" s="202"/>
    </row>
    <row r="36176" spans="2:2">
      <c r="B36176" s="202"/>
    </row>
    <row r="36177" spans="2:2">
      <c r="B36177" s="202"/>
    </row>
    <row r="36178" spans="2:2">
      <c r="B36178" s="202"/>
    </row>
    <row r="36179" spans="2:2">
      <c r="B36179" s="202"/>
    </row>
    <row r="36180" spans="2:2">
      <c r="B36180" s="202"/>
    </row>
    <row r="36181" spans="2:2">
      <c r="B36181" s="202"/>
    </row>
    <row r="36182" spans="2:2">
      <c r="B36182" s="202"/>
    </row>
    <row r="36183" spans="2:2">
      <c r="B36183" s="202"/>
    </row>
    <row r="36184" spans="2:2">
      <c r="B36184" s="202"/>
    </row>
    <row r="36185" spans="2:2">
      <c r="B36185" s="202"/>
    </row>
    <row r="36186" spans="2:2">
      <c r="B36186" s="202"/>
    </row>
    <row r="36187" spans="2:2">
      <c r="B36187" s="202"/>
    </row>
    <row r="36188" spans="2:2">
      <c r="B36188" s="202"/>
    </row>
    <row r="36189" spans="2:2">
      <c r="B36189" s="202"/>
    </row>
    <row r="36190" spans="2:2">
      <c r="B36190" s="202"/>
    </row>
    <row r="36191" spans="2:2">
      <c r="B36191" s="202"/>
    </row>
    <row r="36192" spans="2:2">
      <c r="B36192" s="202"/>
    </row>
    <row r="36193" spans="2:2">
      <c r="B36193" s="202"/>
    </row>
    <row r="36194" spans="2:2">
      <c r="B36194" s="202"/>
    </row>
    <row r="36195" spans="2:2">
      <c r="B36195" s="202"/>
    </row>
    <row r="36196" spans="2:2">
      <c r="B36196" s="202"/>
    </row>
    <row r="36197" spans="2:2">
      <c r="B36197" s="202"/>
    </row>
    <row r="36198" spans="2:2">
      <c r="B36198" s="202"/>
    </row>
    <row r="36199" spans="2:2">
      <c r="B36199" s="202"/>
    </row>
    <row r="36200" spans="2:2">
      <c r="B36200" s="202"/>
    </row>
    <row r="36201" spans="2:2">
      <c r="B36201" s="202"/>
    </row>
    <row r="36202" spans="2:2">
      <c r="B36202" s="202"/>
    </row>
    <row r="36203" spans="2:2">
      <c r="B36203" s="202"/>
    </row>
    <row r="36204" spans="2:2">
      <c r="B36204" s="202"/>
    </row>
    <row r="36205" spans="2:2">
      <c r="B36205" s="202"/>
    </row>
    <row r="36206" spans="2:2">
      <c r="B36206" s="202"/>
    </row>
    <row r="36207" spans="2:2">
      <c r="B36207" s="202"/>
    </row>
    <row r="36208" spans="2:2">
      <c r="B36208" s="202"/>
    </row>
    <row r="36209" spans="2:2">
      <c r="B36209" s="202"/>
    </row>
    <row r="36210" spans="2:2">
      <c r="B36210" s="202"/>
    </row>
    <row r="36211" spans="2:2">
      <c r="B36211" s="202"/>
    </row>
    <row r="36212" spans="2:2">
      <c r="B36212" s="202"/>
    </row>
    <row r="36213" spans="2:2">
      <c r="B36213" s="202"/>
    </row>
    <row r="36214" spans="2:2">
      <c r="B36214" s="202"/>
    </row>
    <row r="36215" spans="2:2">
      <c r="B36215" s="202"/>
    </row>
    <row r="36216" spans="2:2">
      <c r="B36216" s="202"/>
    </row>
    <row r="36217" spans="2:2">
      <c r="B36217" s="202"/>
    </row>
    <row r="36218" spans="2:2">
      <c r="B36218" s="202"/>
    </row>
    <row r="36219" spans="2:2">
      <c r="B36219" s="202"/>
    </row>
    <row r="36220" spans="2:2">
      <c r="B36220" s="202"/>
    </row>
    <row r="36221" spans="2:2">
      <c r="B36221" s="202"/>
    </row>
    <row r="36222" spans="2:2">
      <c r="B36222" s="202"/>
    </row>
    <row r="36223" spans="2:2">
      <c r="B36223" s="202"/>
    </row>
    <row r="36224" spans="2:2">
      <c r="B36224" s="202"/>
    </row>
    <row r="36225" spans="2:2">
      <c r="B36225" s="202"/>
    </row>
    <row r="36226" spans="2:2">
      <c r="B36226" s="202"/>
    </row>
    <row r="36227" spans="2:2">
      <c r="B36227" s="202"/>
    </row>
    <row r="36228" spans="2:2">
      <c r="B36228" s="202"/>
    </row>
    <row r="36229" spans="2:2">
      <c r="B36229" s="202"/>
    </row>
    <row r="36230" spans="2:2">
      <c r="B36230" s="202"/>
    </row>
    <row r="36231" spans="2:2">
      <c r="B36231" s="202"/>
    </row>
    <row r="36232" spans="2:2">
      <c r="B36232" s="202"/>
    </row>
    <row r="36233" spans="2:2">
      <c r="B36233" s="202"/>
    </row>
    <row r="36234" spans="2:2">
      <c r="B36234" s="202"/>
    </row>
    <row r="36235" spans="2:2">
      <c r="B36235" s="202"/>
    </row>
    <row r="36236" spans="2:2">
      <c r="B36236" s="202"/>
    </row>
    <row r="36237" spans="2:2">
      <c r="B36237" s="202"/>
    </row>
    <row r="36238" spans="2:2">
      <c r="B36238" s="202"/>
    </row>
    <row r="36239" spans="2:2">
      <c r="B36239" s="202"/>
    </row>
    <row r="36240" spans="2:2">
      <c r="B36240" s="202"/>
    </row>
    <row r="36241" spans="2:2">
      <c r="B36241" s="202"/>
    </row>
    <row r="36242" spans="2:2">
      <c r="B36242" s="202"/>
    </row>
    <row r="36243" spans="2:2">
      <c r="B36243" s="202"/>
    </row>
    <row r="36244" spans="2:2">
      <c r="B36244" s="202"/>
    </row>
    <row r="36245" spans="2:2">
      <c r="B36245" s="202"/>
    </row>
    <row r="36246" spans="2:2">
      <c r="B36246" s="202"/>
    </row>
    <row r="36247" spans="2:2">
      <c r="B36247" s="202"/>
    </row>
    <row r="36248" spans="2:2">
      <c r="B36248" s="202"/>
    </row>
    <row r="36249" spans="2:2">
      <c r="B36249" s="202"/>
    </row>
    <row r="36250" spans="2:2">
      <c r="B36250" s="202"/>
    </row>
    <row r="36251" spans="2:2">
      <c r="B36251" s="202"/>
    </row>
    <row r="36252" spans="2:2">
      <c r="B36252" s="202"/>
    </row>
    <row r="36253" spans="2:2">
      <c r="B36253" s="202"/>
    </row>
    <row r="36254" spans="2:2">
      <c r="B36254" s="202"/>
    </row>
    <row r="36255" spans="2:2">
      <c r="B36255" s="202"/>
    </row>
    <row r="36256" spans="2:2">
      <c r="B36256" s="202"/>
    </row>
    <row r="36257" spans="2:2">
      <c r="B36257" s="202"/>
    </row>
    <row r="36258" spans="2:2">
      <c r="B36258" s="202"/>
    </row>
    <row r="36259" spans="2:2">
      <c r="B36259" s="202"/>
    </row>
    <row r="36260" spans="2:2">
      <c r="B36260" s="202"/>
    </row>
    <row r="36261" spans="2:2">
      <c r="B36261" s="202"/>
    </row>
    <row r="36262" spans="2:2">
      <c r="B36262" s="202"/>
    </row>
    <row r="36263" spans="2:2">
      <c r="B36263" s="202"/>
    </row>
    <row r="36264" spans="2:2">
      <c r="B36264" s="202"/>
    </row>
    <row r="36265" spans="2:2">
      <c r="B36265" s="202"/>
    </row>
    <row r="36266" spans="2:2">
      <c r="B36266" s="202"/>
    </row>
    <row r="36267" spans="2:2">
      <c r="B36267" s="202"/>
    </row>
    <row r="36268" spans="2:2">
      <c r="B36268" s="202"/>
    </row>
    <row r="36269" spans="2:2">
      <c r="B36269" s="202"/>
    </row>
    <row r="36270" spans="2:2">
      <c r="B36270" s="202"/>
    </row>
    <row r="36271" spans="2:2">
      <c r="B36271" s="202"/>
    </row>
    <row r="36272" spans="2:2">
      <c r="B36272" s="202"/>
    </row>
    <row r="36273" spans="2:2">
      <c r="B36273" s="202"/>
    </row>
    <row r="36274" spans="2:2">
      <c r="B36274" s="202"/>
    </row>
    <row r="36275" spans="2:2">
      <c r="B36275" s="202"/>
    </row>
    <row r="36276" spans="2:2">
      <c r="B36276" s="202"/>
    </row>
    <row r="36277" spans="2:2">
      <c r="B36277" s="202"/>
    </row>
    <row r="36278" spans="2:2">
      <c r="B36278" s="202"/>
    </row>
    <row r="36279" spans="2:2">
      <c r="B36279" s="202"/>
    </row>
    <row r="36280" spans="2:2">
      <c r="B36280" s="202"/>
    </row>
    <row r="36281" spans="2:2">
      <c r="B36281" s="202"/>
    </row>
    <row r="36282" spans="2:2">
      <c r="B36282" s="202"/>
    </row>
    <row r="36283" spans="2:2">
      <c r="B36283" s="202"/>
    </row>
    <row r="36284" spans="2:2">
      <c r="B36284" s="202"/>
    </row>
    <row r="36285" spans="2:2">
      <c r="B36285" s="202"/>
    </row>
    <row r="36286" spans="2:2">
      <c r="B36286" s="202"/>
    </row>
    <row r="36287" spans="2:2">
      <c r="B36287" s="202"/>
    </row>
    <row r="36288" spans="2:2">
      <c r="B36288" s="202"/>
    </row>
    <row r="36289" spans="2:2">
      <c r="B36289" s="202"/>
    </row>
    <row r="36290" spans="2:2">
      <c r="B36290" s="202"/>
    </row>
    <row r="36291" spans="2:2">
      <c r="B36291" s="202"/>
    </row>
    <row r="36292" spans="2:2">
      <c r="B36292" s="202"/>
    </row>
    <row r="36293" spans="2:2">
      <c r="B36293" s="202"/>
    </row>
    <row r="36294" spans="2:2">
      <c r="B36294" s="202"/>
    </row>
    <row r="36295" spans="2:2">
      <c r="B36295" s="202"/>
    </row>
    <row r="36296" spans="2:2">
      <c r="B36296" s="202"/>
    </row>
    <row r="36297" spans="2:2">
      <c r="B36297" s="202"/>
    </row>
    <row r="36298" spans="2:2">
      <c r="B36298" s="202"/>
    </row>
    <row r="36299" spans="2:2">
      <c r="B36299" s="202"/>
    </row>
    <row r="36300" spans="2:2">
      <c r="B36300" s="202"/>
    </row>
    <row r="36301" spans="2:2">
      <c r="B36301" s="202"/>
    </row>
    <row r="36302" spans="2:2">
      <c r="B36302" s="202"/>
    </row>
    <row r="36303" spans="2:2">
      <c r="B36303" s="202"/>
    </row>
    <row r="36304" spans="2:2">
      <c r="B36304" s="202"/>
    </row>
    <row r="36305" spans="2:2">
      <c r="B36305" s="202"/>
    </row>
    <row r="36306" spans="2:2">
      <c r="B36306" s="202"/>
    </row>
    <row r="36307" spans="2:2">
      <c r="B36307" s="202"/>
    </row>
    <row r="36308" spans="2:2">
      <c r="B36308" s="202"/>
    </row>
    <row r="36309" spans="2:2">
      <c r="B36309" s="202"/>
    </row>
    <row r="36310" spans="2:2">
      <c r="B36310" s="202"/>
    </row>
    <row r="36311" spans="2:2">
      <c r="B36311" s="202"/>
    </row>
    <row r="36312" spans="2:2">
      <c r="B36312" s="202"/>
    </row>
    <row r="36313" spans="2:2">
      <c r="B36313" s="202"/>
    </row>
    <row r="36314" spans="2:2">
      <c r="B36314" s="202"/>
    </row>
    <row r="36315" spans="2:2">
      <c r="B36315" s="202"/>
    </row>
    <row r="36316" spans="2:2">
      <c r="B36316" s="202"/>
    </row>
    <row r="36317" spans="2:2">
      <c r="B36317" s="202"/>
    </row>
    <row r="36318" spans="2:2">
      <c r="B36318" s="202"/>
    </row>
    <row r="36319" spans="2:2">
      <c r="B36319" s="202"/>
    </row>
    <row r="36320" spans="2:2">
      <c r="B36320" s="202"/>
    </row>
    <row r="36321" spans="2:2">
      <c r="B36321" s="202"/>
    </row>
    <row r="36322" spans="2:2">
      <c r="B36322" s="202"/>
    </row>
    <row r="36323" spans="2:2">
      <c r="B36323" s="202"/>
    </row>
    <row r="36324" spans="2:2">
      <c r="B36324" s="202"/>
    </row>
    <row r="36325" spans="2:2">
      <c r="B36325" s="202"/>
    </row>
    <row r="36326" spans="2:2">
      <c r="B36326" s="202"/>
    </row>
    <row r="36327" spans="2:2">
      <c r="B36327" s="202"/>
    </row>
    <row r="36328" spans="2:2">
      <c r="B36328" s="202"/>
    </row>
    <row r="36329" spans="2:2">
      <c r="B36329" s="202"/>
    </row>
    <row r="36330" spans="2:2">
      <c r="B36330" s="202"/>
    </row>
    <row r="36331" spans="2:2">
      <c r="B36331" s="202"/>
    </row>
    <row r="36332" spans="2:2">
      <c r="B36332" s="202"/>
    </row>
    <row r="36333" spans="2:2">
      <c r="B36333" s="202"/>
    </row>
    <row r="36334" spans="2:2">
      <c r="B36334" s="202"/>
    </row>
    <row r="36335" spans="2:2">
      <c r="B36335" s="202"/>
    </row>
    <row r="36336" spans="2:2">
      <c r="B36336" s="202"/>
    </row>
    <row r="36337" spans="2:2">
      <c r="B36337" s="202"/>
    </row>
    <row r="36338" spans="2:2">
      <c r="B36338" s="202"/>
    </row>
    <row r="36339" spans="2:2">
      <c r="B36339" s="202"/>
    </row>
    <row r="36340" spans="2:2">
      <c r="B36340" s="202"/>
    </row>
    <row r="36341" spans="2:2">
      <c r="B36341" s="202"/>
    </row>
    <row r="36342" spans="2:2">
      <c r="B36342" s="202"/>
    </row>
    <row r="36343" spans="2:2">
      <c r="B36343" s="202"/>
    </row>
    <row r="36344" spans="2:2">
      <c r="B36344" s="202"/>
    </row>
    <row r="36345" spans="2:2">
      <c r="B36345" s="202"/>
    </row>
    <row r="36346" spans="2:2">
      <c r="B36346" s="202"/>
    </row>
    <row r="36347" spans="2:2">
      <c r="B36347" s="202"/>
    </row>
    <row r="36348" spans="2:2">
      <c r="B36348" s="202"/>
    </row>
    <row r="36349" spans="2:2">
      <c r="B36349" s="202"/>
    </row>
    <row r="36350" spans="2:2">
      <c r="B36350" s="202"/>
    </row>
    <row r="36351" spans="2:2">
      <c r="B36351" s="202"/>
    </row>
    <row r="36352" spans="2:2">
      <c r="B36352" s="202"/>
    </row>
    <row r="36353" spans="2:2">
      <c r="B36353" s="202"/>
    </row>
    <row r="36354" spans="2:2">
      <c r="B36354" s="202"/>
    </row>
    <row r="36355" spans="2:2">
      <c r="B36355" s="202"/>
    </row>
    <row r="36356" spans="2:2">
      <c r="B36356" s="202"/>
    </row>
    <row r="36357" spans="2:2">
      <c r="B36357" s="202"/>
    </row>
    <row r="36358" spans="2:2">
      <c r="B36358" s="202"/>
    </row>
    <row r="36359" spans="2:2">
      <c r="B36359" s="202"/>
    </row>
    <row r="36360" spans="2:2">
      <c r="B36360" s="202"/>
    </row>
    <row r="36361" spans="2:2">
      <c r="B36361" s="202"/>
    </row>
    <row r="36362" spans="2:2">
      <c r="B36362" s="202"/>
    </row>
    <row r="36363" spans="2:2">
      <c r="B36363" s="202"/>
    </row>
    <row r="36364" spans="2:2">
      <c r="B36364" s="202"/>
    </row>
    <row r="36365" spans="2:2">
      <c r="B36365" s="202"/>
    </row>
    <row r="36366" spans="2:2">
      <c r="B36366" s="202"/>
    </row>
    <row r="36367" spans="2:2">
      <c r="B36367" s="202"/>
    </row>
    <row r="36368" spans="2:2">
      <c r="B36368" s="202"/>
    </row>
    <row r="36369" spans="2:2">
      <c r="B36369" s="202"/>
    </row>
    <row r="36370" spans="2:2">
      <c r="B36370" s="202"/>
    </row>
    <row r="36371" spans="2:2">
      <c r="B36371" s="202"/>
    </row>
    <row r="36372" spans="2:2">
      <c r="B36372" s="202"/>
    </row>
    <row r="36373" spans="2:2">
      <c r="B36373" s="202"/>
    </row>
    <row r="36374" spans="2:2">
      <c r="B36374" s="202"/>
    </row>
    <row r="36375" spans="2:2">
      <c r="B36375" s="202"/>
    </row>
    <row r="36376" spans="2:2">
      <c r="B36376" s="202"/>
    </row>
    <row r="36377" spans="2:2">
      <c r="B36377" s="202"/>
    </row>
    <row r="36378" spans="2:2">
      <c r="B36378" s="202"/>
    </row>
    <row r="36379" spans="2:2">
      <c r="B36379" s="202"/>
    </row>
    <row r="36380" spans="2:2">
      <c r="B36380" s="202"/>
    </row>
    <row r="36381" spans="2:2">
      <c r="B36381" s="202"/>
    </row>
    <row r="36382" spans="2:2">
      <c r="B36382" s="202"/>
    </row>
    <row r="36383" spans="2:2">
      <c r="B36383" s="202"/>
    </row>
    <row r="36384" spans="2:2">
      <c r="B36384" s="202"/>
    </row>
    <row r="36385" spans="2:2">
      <c r="B36385" s="202"/>
    </row>
    <row r="36386" spans="2:2">
      <c r="B36386" s="202"/>
    </row>
    <row r="36387" spans="2:2">
      <c r="B36387" s="202"/>
    </row>
    <row r="36388" spans="2:2">
      <c r="B36388" s="202"/>
    </row>
    <row r="36389" spans="2:2">
      <c r="B36389" s="202"/>
    </row>
    <row r="36390" spans="2:2">
      <c r="B36390" s="202"/>
    </row>
    <row r="36391" spans="2:2">
      <c r="B36391" s="202"/>
    </row>
    <row r="36392" spans="2:2">
      <c r="B36392" s="202"/>
    </row>
    <row r="36393" spans="2:2">
      <c r="B36393" s="202"/>
    </row>
    <row r="36394" spans="2:2">
      <c r="B36394" s="202"/>
    </row>
    <row r="36395" spans="2:2">
      <c r="B36395" s="202"/>
    </row>
    <row r="36396" spans="2:2">
      <c r="B36396" s="202"/>
    </row>
    <row r="36397" spans="2:2">
      <c r="B36397" s="202"/>
    </row>
    <row r="36398" spans="2:2">
      <c r="B36398" s="202"/>
    </row>
    <row r="36399" spans="2:2">
      <c r="B36399" s="202"/>
    </row>
    <row r="36400" spans="2:2">
      <c r="B36400" s="202"/>
    </row>
    <row r="36401" spans="2:2">
      <c r="B36401" s="202"/>
    </row>
    <row r="36402" spans="2:2">
      <c r="B36402" s="202"/>
    </row>
    <row r="36403" spans="2:2">
      <c r="B36403" s="202"/>
    </row>
    <row r="36404" spans="2:2">
      <c r="B36404" s="202"/>
    </row>
    <row r="36405" spans="2:2">
      <c r="B36405" s="202"/>
    </row>
    <row r="36406" spans="2:2">
      <c r="B36406" s="202"/>
    </row>
    <row r="36407" spans="2:2">
      <c r="B36407" s="202"/>
    </row>
    <row r="36408" spans="2:2">
      <c r="B36408" s="202"/>
    </row>
    <row r="36409" spans="2:2">
      <c r="B36409" s="202"/>
    </row>
    <row r="36410" spans="2:2">
      <c r="B36410" s="202"/>
    </row>
    <row r="36411" spans="2:2">
      <c r="B36411" s="202"/>
    </row>
    <row r="36412" spans="2:2">
      <c r="B36412" s="202"/>
    </row>
    <row r="36413" spans="2:2">
      <c r="B36413" s="202"/>
    </row>
    <row r="36414" spans="2:2">
      <c r="B36414" s="202"/>
    </row>
    <row r="36415" spans="2:2">
      <c r="B36415" s="202"/>
    </row>
    <row r="36416" spans="2:2">
      <c r="B36416" s="202"/>
    </row>
    <row r="36417" spans="2:2">
      <c r="B36417" s="202"/>
    </row>
    <row r="36418" spans="2:2">
      <c r="B36418" s="202"/>
    </row>
    <row r="36419" spans="2:2">
      <c r="B36419" s="202"/>
    </row>
    <row r="36420" spans="2:2">
      <c r="B36420" s="202"/>
    </row>
    <row r="36421" spans="2:2">
      <c r="B36421" s="202"/>
    </row>
    <row r="36422" spans="2:2">
      <c r="B36422" s="202"/>
    </row>
    <row r="36423" spans="2:2">
      <c r="B36423" s="202"/>
    </row>
    <row r="36424" spans="2:2">
      <c r="B36424" s="202"/>
    </row>
    <row r="36425" spans="2:2">
      <c r="B36425" s="202"/>
    </row>
    <row r="36426" spans="2:2">
      <c r="B36426" s="202"/>
    </row>
    <row r="36427" spans="2:2">
      <c r="B36427" s="202"/>
    </row>
    <row r="36428" spans="2:2">
      <c r="B36428" s="202"/>
    </row>
    <row r="36429" spans="2:2">
      <c r="B36429" s="202"/>
    </row>
    <row r="36430" spans="2:2">
      <c r="B36430" s="202"/>
    </row>
    <row r="36431" spans="2:2">
      <c r="B36431" s="202"/>
    </row>
    <row r="36432" spans="2:2">
      <c r="B36432" s="202"/>
    </row>
    <row r="36433" spans="2:2">
      <c r="B36433" s="202"/>
    </row>
    <row r="36434" spans="2:2">
      <c r="B36434" s="202"/>
    </row>
    <row r="36435" spans="2:2">
      <c r="B36435" s="202"/>
    </row>
    <row r="36436" spans="2:2">
      <c r="B36436" s="202"/>
    </row>
    <row r="36437" spans="2:2">
      <c r="B36437" s="202"/>
    </row>
    <row r="36438" spans="2:2">
      <c r="B36438" s="202"/>
    </row>
    <row r="36439" spans="2:2">
      <c r="B36439" s="202"/>
    </row>
    <row r="36440" spans="2:2">
      <c r="B36440" s="202"/>
    </row>
    <row r="36441" spans="2:2">
      <c r="B36441" s="202"/>
    </row>
    <row r="36442" spans="2:2">
      <c r="B36442" s="202"/>
    </row>
    <row r="36443" spans="2:2">
      <c r="B36443" s="202"/>
    </row>
    <row r="36444" spans="2:2">
      <c r="B36444" s="202"/>
    </row>
    <row r="36445" spans="2:2">
      <c r="B36445" s="202"/>
    </row>
    <row r="36446" spans="2:2">
      <c r="B36446" s="202"/>
    </row>
    <row r="36447" spans="2:2">
      <c r="B36447" s="202"/>
    </row>
    <row r="36448" spans="2:2">
      <c r="B36448" s="202"/>
    </row>
    <row r="36449" spans="2:2">
      <c r="B36449" s="202"/>
    </row>
    <row r="36450" spans="2:2">
      <c r="B36450" s="202"/>
    </row>
    <row r="36451" spans="2:2">
      <c r="B36451" s="202"/>
    </row>
    <row r="36452" spans="2:2">
      <c r="B36452" s="202"/>
    </row>
    <row r="36453" spans="2:2">
      <c r="B36453" s="202"/>
    </row>
    <row r="36454" spans="2:2">
      <c r="B36454" s="202"/>
    </row>
    <row r="36455" spans="2:2">
      <c r="B36455" s="202"/>
    </row>
    <row r="36456" spans="2:2">
      <c r="B36456" s="202"/>
    </row>
    <row r="36457" spans="2:2">
      <c r="B36457" s="202"/>
    </row>
    <row r="36458" spans="2:2">
      <c r="B36458" s="202"/>
    </row>
    <row r="36459" spans="2:2">
      <c r="B36459" s="202"/>
    </row>
    <row r="36460" spans="2:2">
      <c r="B36460" s="202"/>
    </row>
    <row r="36461" spans="2:2">
      <c r="B36461" s="202"/>
    </row>
    <row r="36462" spans="2:2">
      <c r="B36462" s="202"/>
    </row>
    <row r="36463" spans="2:2">
      <c r="B36463" s="202"/>
    </row>
    <row r="36464" spans="2:2">
      <c r="B36464" s="202"/>
    </row>
    <row r="36465" spans="2:2">
      <c r="B36465" s="202"/>
    </row>
    <row r="36466" spans="2:2">
      <c r="B36466" s="202"/>
    </row>
    <row r="36467" spans="2:2">
      <c r="B36467" s="202"/>
    </row>
    <row r="36468" spans="2:2">
      <c r="B36468" s="202"/>
    </row>
    <row r="36469" spans="2:2">
      <c r="B36469" s="202"/>
    </row>
    <row r="36470" spans="2:2">
      <c r="B36470" s="202"/>
    </row>
    <row r="36471" spans="2:2">
      <c r="B36471" s="202"/>
    </row>
    <row r="36472" spans="2:2">
      <c r="B36472" s="202"/>
    </row>
    <row r="36473" spans="2:2">
      <c r="B36473" s="202"/>
    </row>
    <row r="36474" spans="2:2">
      <c r="B36474" s="202"/>
    </row>
    <row r="36475" spans="2:2">
      <c r="B36475" s="202"/>
    </row>
    <row r="36476" spans="2:2">
      <c r="B36476" s="202"/>
    </row>
    <row r="36477" spans="2:2">
      <c r="B36477" s="202"/>
    </row>
    <row r="36478" spans="2:2">
      <c r="B36478" s="202"/>
    </row>
    <row r="36479" spans="2:2">
      <c r="B36479" s="202"/>
    </row>
    <row r="36480" spans="2:2">
      <c r="B36480" s="202"/>
    </row>
    <row r="36481" spans="2:2">
      <c r="B36481" s="202"/>
    </row>
    <row r="36482" spans="2:2">
      <c r="B36482" s="202"/>
    </row>
    <row r="36483" spans="2:2">
      <c r="B36483" s="202"/>
    </row>
    <row r="36484" spans="2:2">
      <c r="B36484" s="202"/>
    </row>
    <row r="36485" spans="2:2">
      <c r="B36485" s="202"/>
    </row>
    <row r="36486" spans="2:2">
      <c r="B36486" s="202"/>
    </row>
    <row r="36487" spans="2:2">
      <c r="B36487" s="202"/>
    </row>
    <row r="36488" spans="2:2">
      <c r="B36488" s="202"/>
    </row>
    <row r="36489" spans="2:2">
      <c r="B36489" s="202"/>
    </row>
    <row r="36490" spans="2:2">
      <c r="B36490" s="202"/>
    </row>
    <row r="36491" spans="2:2">
      <c r="B36491" s="202"/>
    </row>
    <row r="36492" spans="2:2">
      <c r="B36492" s="202"/>
    </row>
    <row r="36493" spans="2:2">
      <c r="B36493" s="202"/>
    </row>
    <row r="36494" spans="2:2">
      <c r="B36494" s="202"/>
    </row>
    <row r="36495" spans="2:2">
      <c r="B36495" s="202"/>
    </row>
    <row r="36496" spans="2:2">
      <c r="B36496" s="202"/>
    </row>
    <row r="36497" spans="2:2">
      <c r="B36497" s="202"/>
    </row>
    <row r="36498" spans="2:2">
      <c r="B36498" s="202"/>
    </row>
    <row r="36499" spans="2:2">
      <c r="B36499" s="202"/>
    </row>
    <row r="36500" spans="2:2">
      <c r="B36500" s="202"/>
    </row>
    <row r="36501" spans="2:2">
      <c r="B36501" s="202"/>
    </row>
    <row r="36502" spans="2:2">
      <c r="B36502" s="202"/>
    </row>
    <row r="36503" spans="2:2">
      <c r="B36503" s="202"/>
    </row>
    <row r="36504" spans="2:2">
      <c r="B36504" s="202"/>
    </row>
    <row r="36505" spans="2:2">
      <c r="B36505" s="202"/>
    </row>
    <row r="36506" spans="2:2">
      <c r="B36506" s="202"/>
    </row>
    <row r="36507" spans="2:2">
      <c r="B36507" s="202"/>
    </row>
    <row r="36508" spans="2:2">
      <c r="B36508" s="202"/>
    </row>
    <row r="36509" spans="2:2">
      <c r="B36509" s="202"/>
    </row>
    <row r="36510" spans="2:2">
      <c r="B36510" s="202"/>
    </row>
    <row r="36511" spans="2:2">
      <c r="B36511" s="202"/>
    </row>
    <row r="36512" spans="2:2">
      <c r="B36512" s="202"/>
    </row>
    <row r="36513" spans="2:2">
      <c r="B36513" s="202"/>
    </row>
    <row r="36514" spans="2:2">
      <c r="B36514" s="202"/>
    </row>
    <row r="36515" spans="2:2">
      <c r="B36515" s="202"/>
    </row>
    <row r="36516" spans="2:2">
      <c r="B36516" s="202"/>
    </row>
    <row r="36517" spans="2:2">
      <c r="B36517" s="202"/>
    </row>
    <row r="36518" spans="2:2">
      <c r="B36518" s="202"/>
    </row>
    <row r="36519" spans="2:2">
      <c r="B36519" s="202"/>
    </row>
    <row r="36520" spans="2:2">
      <c r="B36520" s="202"/>
    </row>
    <row r="36521" spans="2:2">
      <c r="B36521" s="202"/>
    </row>
    <row r="36522" spans="2:2">
      <c r="B36522" s="202"/>
    </row>
    <row r="36523" spans="2:2">
      <c r="B36523" s="202"/>
    </row>
    <row r="36524" spans="2:2">
      <c r="B36524" s="202"/>
    </row>
    <row r="36525" spans="2:2">
      <c r="B36525" s="202"/>
    </row>
    <row r="36526" spans="2:2">
      <c r="B36526" s="202"/>
    </row>
    <row r="36527" spans="2:2">
      <c r="B36527" s="202"/>
    </row>
    <row r="36528" spans="2:2">
      <c r="B36528" s="202"/>
    </row>
    <row r="36529" spans="2:2">
      <c r="B36529" s="202"/>
    </row>
    <row r="36530" spans="2:2">
      <c r="B36530" s="202"/>
    </row>
    <row r="36531" spans="2:2">
      <c r="B36531" s="202"/>
    </row>
    <row r="36532" spans="2:2">
      <c r="B36532" s="202"/>
    </row>
    <row r="36533" spans="2:2">
      <c r="B36533" s="202"/>
    </row>
    <row r="36534" spans="2:2">
      <c r="B36534" s="202"/>
    </row>
    <row r="36535" spans="2:2">
      <c r="B36535" s="202"/>
    </row>
    <row r="36536" spans="2:2">
      <c r="B36536" s="202"/>
    </row>
    <row r="36537" spans="2:2">
      <c r="B36537" s="202"/>
    </row>
    <row r="36538" spans="2:2">
      <c r="B36538" s="202"/>
    </row>
    <row r="36539" spans="2:2">
      <c r="B36539" s="202"/>
    </row>
    <row r="36540" spans="2:2">
      <c r="B36540" s="202"/>
    </row>
    <row r="36541" spans="2:2">
      <c r="B36541" s="202"/>
    </row>
    <row r="36542" spans="2:2">
      <c r="B36542" s="202"/>
    </row>
    <row r="36543" spans="2:2">
      <c r="B36543" s="202"/>
    </row>
    <row r="36544" spans="2:2">
      <c r="B36544" s="202"/>
    </row>
    <row r="36545" spans="2:2">
      <c r="B36545" s="202"/>
    </row>
    <row r="36546" spans="2:2">
      <c r="B36546" s="202"/>
    </row>
    <row r="36547" spans="2:2">
      <c r="B36547" s="202"/>
    </row>
    <row r="36548" spans="2:2">
      <c r="B36548" s="202"/>
    </row>
    <row r="36549" spans="2:2">
      <c r="B36549" s="202"/>
    </row>
    <row r="36550" spans="2:2">
      <c r="B36550" s="202"/>
    </row>
    <row r="36551" spans="2:2">
      <c r="B36551" s="202"/>
    </row>
    <row r="36552" spans="2:2">
      <c r="B36552" s="202"/>
    </row>
    <row r="36553" spans="2:2">
      <c r="B36553" s="202"/>
    </row>
    <row r="36554" spans="2:2">
      <c r="B36554" s="202"/>
    </row>
    <row r="36555" spans="2:2">
      <c r="B36555" s="202"/>
    </row>
    <row r="36556" spans="2:2">
      <c r="B36556" s="202"/>
    </row>
    <row r="36557" spans="2:2">
      <c r="B36557" s="202"/>
    </row>
    <row r="36558" spans="2:2">
      <c r="B36558" s="202"/>
    </row>
    <row r="36559" spans="2:2">
      <c r="B36559" s="202"/>
    </row>
    <row r="36560" spans="2:2">
      <c r="B36560" s="202"/>
    </row>
    <row r="36561" spans="2:2">
      <c r="B36561" s="202"/>
    </row>
    <row r="36562" spans="2:2">
      <c r="B36562" s="202"/>
    </row>
    <row r="36563" spans="2:2">
      <c r="B36563" s="202"/>
    </row>
    <row r="36564" spans="2:2">
      <c r="B36564" s="202"/>
    </row>
    <row r="36565" spans="2:2">
      <c r="B36565" s="202"/>
    </row>
    <row r="36566" spans="2:2">
      <c r="B36566" s="202"/>
    </row>
    <row r="36567" spans="2:2">
      <c r="B36567" s="202"/>
    </row>
    <row r="36568" spans="2:2">
      <c r="B36568" s="202"/>
    </row>
    <row r="36569" spans="2:2">
      <c r="B36569" s="202"/>
    </row>
    <row r="36570" spans="2:2">
      <c r="B36570" s="202"/>
    </row>
    <row r="36571" spans="2:2">
      <c r="B36571" s="202"/>
    </row>
    <row r="36572" spans="2:2">
      <c r="B36572" s="202"/>
    </row>
    <row r="36573" spans="2:2">
      <c r="B36573" s="202"/>
    </row>
    <row r="36574" spans="2:2">
      <c r="B36574" s="202"/>
    </row>
    <row r="36575" spans="2:2">
      <c r="B36575" s="202"/>
    </row>
    <row r="36576" spans="2:2">
      <c r="B36576" s="202"/>
    </row>
    <row r="36577" spans="2:2">
      <c r="B36577" s="202"/>
    </row>
    <row r="36578" spans="2:2">
      <c r="B36578" s="202"/>
    </row>
    <row r="36579" spans="2:2">
      <c r="B36579" s="202"/>
    </row>
    <row r="36580" spans="2:2">
      <c r="B36580" s="202"/>
    </row>
    <row r="36581" spans="2:2">
      <c r="B36581" s="202"/>
    </row>
    <row r="36582" spans="2:2">
      <c r="B36582" s="202"/>
    </row>
    <row r="36583" spans="2:2">
      <c r="B36583" s="202"/>
    </row>
    <row r="36584" spans="2:2">
      <c r="B36584" s="202"/>
    </row>
    <row r="36585" spans="2:2">
      <c r="B36585" s="202"/>
    </row>
    <row r="36586" spans="2:2">
      <c r="B36586" s="202"/>
    </row>
    <row r="36587" spans="2:2">
      <c r="B36587" s="202"/>
    </row>
    <row r="36588" spans="2:2">
      <c r="B36588" s="202"/>
    </row>
    <row r="36589" spans="2:2">
      <c r="B36589" s="202"/>
    </row>
    <row r="36590" spans="2:2">
      <c r="B36590" s="202"/>
    </row>
    <row r="36591" spans="2:2">
      <c r="B36591" s="202"/>
    </row>
    <row r="36592" spans="2:2">
      <c r="B36592" s="202"/>
    </row>
    <row r="36593" spans="2:2">
      <c r="B36593" s="202"/>
    </row>
    <row r="36594" spans="2:2">
      <c r="B36594" s="202"/>
    </row>
    <row r="36595" spans="2:2">
      <c r="B36595" s="202"/>
    </row>
    <row r="36596" spans="2:2">
      <c r="B36596" s="202"/>
    </row>
    <row r="36597" spans="2:2">
      <c r="B36597" s="202"/>
    </row>
    <row r="36598" spans="2:2">
      <c r="B36598" s="202"/>
    </row>
    <row r="36599" spans="2:2">
      <c r="B36599" s="202"/>
    </row>
    <row r="36600" spans="2:2">
      <c r="B36600" s="202"/>
    </row>
    <row r="36601" spans="2:2">
      <c r="B36601" s="202"/>
    </row>
    <row r="36602" spans="2:2">
      <c r="B36602" s="202"/>
    </row>
    <row r="36603" spans="2:2">
      <c r="B36603" s="202"/>
    </row>
    <row r="36604" spans="2:2">
      <c r="B36604" s="202"/>
    </row>
    <row r="36605" spans="2:2">
      <c r="B36605" s="202"/>
    </row>
    <row r="36606" spans="2:2">
      <c r="B36606" s="202"/>
    </row>
    <row r="36607" spans="2:2">
      <c r="B36607" s="202"/>
    </row>
    <row r="36608" spans="2:2">
      <c r="B36608" s="202"/>
    </row>
    <row r="36609" spans="2:2">
      <c r="B36609" s="202"/>
    </row>
    <row r="36610" spans="2:2">
      <c r="B36610" s="202"/>
    </row>
    <row r="36611" spans="2:2">
      <c r="B36611" s="202"/>
    </row>
    <row r="36612" spans="2:2">
      <c r="B36612" s="202"/>
    </row>
    <row r="36613" spans="2:2">
      <c r="B36613" s="202"/>
    </row>
    <row r="36614" spans="2:2">
      <c r="B36614" s="202"/>
    </row>
    <row r="36615" spans="2:2">
      <c r="B36615" s="202"/>
    </row>
    <row r="36616" spans="2:2">
      <c r="B36616" s="202"/>
    </row>
    <row r="36617" spans="2:2">
      <c r="B36617" s="202"/>
    </row>
    <row r="36618" spans="2:2">
      <c r="B36618" s="202"/>
    </row>
    <row r="36619" spans="2:2">
      <c r="B36619" s="202"/>
    </row>
    <row r="36620" spans="2:2">
      <c r="B36620" s="202"/>
    </row>
    <row r="36621" spans="2:2">
      <c r="B36621" s="202"/>
    </row>
    <row r="36622" spans="2:2">
      <c r="B36622" s="202"/>
    </row>
    <row r="36623" spans="2:2">
      <c r="B36623" s="202"/>
    </row>
    <row r="36624" spans="2:2">
      <c r="B36624" s="202"/>
    </row>
    <row r="36625" spans="2:2">
      <c r="B36625" s="202"/>
    </row>
    <row r="36626" spans="2:2">
      <c r="B36626" s="202"/>
    </row>
    <row r="36627" spans="2:2">
      <c r="B36627" s="202"/>
    </row>
    <row r="36628" spans="2:2">
      <c r="B36628" s="202"/>
    </row>
    <row r="36629" spans="2:2">
      <c r="B36629" s="202"/>
    </row>
    <row r="36630" spans="2:2">
      <c r="B36630" s="202"/>
    </row>
    <row r="36631" spans="2:2">
      <c r="B36631" s="202"/>
    </row>
    <row r="36632" spans="2:2">
      <c r="B36632" s="202"/>
    </row>
    <row r="36633" spans="2:2">
      <c r="B36633" s="202"/>
    </row>
    <row r="36634" spans="2:2">
      <c r="B36634" s="202"/>
    </row>
    <row r="36635" spans="2:2">
      <c r="B36635" s="202"/>
    </row>
    <row r="36636" spans="2:2">
      <c r="B36636" s="202"/>
    </row>
    <row r="36637" spans="2:2">
      <c r="B36637" s="202"/>
    </row>
    <row r="36638" spans="2:2">
      <c r="B36638" s="202"/>
    </row>
    <row r="36639" spans="2:2">
      <c r="B36639" s="202"/>
    </row>
    <row r="36640" spans="2:2">
      <c r="B36640" s="202"/>
    </row>
    <row r="36641" spans="2:2">
      <c r="B36641" s="202"/>
    </row>
    <row r="36642" spans="2:2">
      <c r="B36642" s="202"/>
    </row>
    <row r="36643" spans="2:2">
      <c r="B36643" s="202"/>
    </row>
    <row r="36644" spans="2:2">
      <c r="B36644" s="202"/>
    </row>
    <row r="36645" spans="2:2">
      <c r="B36645" s="202"/>
    </row>
    <row r="36646" spans="2:2">
      <c r="B36646" s="202"/>
    </row>
    <row r="36647" spans="2:2">
      <c r="B36647" s="202"/>
    </row>
    <row r="36648" spans="2:2">
      <c r="B36648" s="202"/>
    </row>
    <row r="36649" spans="2:2">
      <c r="B36649" s="202"/>
    </row>
    <row r="36650" spans="2:2">
      <c r="B36650" s="202"/>
    </row>
    <row r="36651" spans="2:2">
      <c r="B36651" s="202"/>
    </row>
    <row r="36652" spans="2:2">
      <c r="B36652" s="202"/>
    </row>
    <row r="36653" spans="2:2">
      <c r="B36653" s="202"/>
    </row>
    <row r="36654" spans="2:2">
      <c r="B36654" s="202"/>
    </row>
    <row r="36655" spans="2:2">
      <c r="B36655" s="202"/>
    </row>
    <row r="36656" spans="2:2">
      <c r="B36656" s="202"/>
    </row>
    <row r="36657" spans="2:2">
      <c r="B36657" s="202"/>
    </row>
    <row r="36658" spans="2:2">
      <c r="B36658" s="202"/>
    </row>
    <row r="36659" spans="2:2">
      <c r="B36659" s="202"/>
    </row>
    <row r="36660" spans="2:2">
      <c r="B36660" s="202"/>
    </row>
    <row r="36661" spans="2:2">
      <c r="B36661" s="202"/>
    </row>
    <row r="36662" spans="2:2">
      <c r="B36662" s="202"/>
    </row>
    <row r="36663" spans="2:2">
      <c r="B36663" s="202"/>
    </row>
    <row r="36664" spans="2:2">
      <c r="B36664" s="202"/>
    </row>
    <row r="36665" spans="2:2">
      <c r="B36665" s="202"/>
    </row>
    <row r="36666" spans="2:2">
      <c r="B36666" s="202"/>
    </row>
    <row r="36667" spans="2:2">
      <c r="B36667" s="202"/>
    </row>
    <row r="36668" spans="2:2">
      <c r="B36668" s="202"/>
    </row>
    <row r="36669" spans="2:2">
      <c r="B36669" s="202"/>
    </row>
    <row r="36670" spans="2:2">
      <c r="B36670" s="202"/>
    </row>
    <row r="36671" spans="2:2">
      <c r="B36671" s="202"/>
    </row>
    <row r="36672" spans="2:2">
      <c r="B36672" s="202"/>
    </row>
    <row r="36673" spans="2:2">
      <c r="B36673" s="202"/>
    </row>
    <row r="36674" spans="2:2">
      <c r="B36674" s="202"/>
    </row>
    <row r="36675" spans="2:2">
      <c r="B36675" s="202"/>
    </row>
    <row r="36676" spans="2:2">
      <c r="B36676" s="202"/>
    </row>
    <row r="36677" spans="2:2">
      <c r="B36677" s="202"/>
    </row>
    <row r="36678" spans="2:2">
      <c r="B36678" s="202"/>
    </row>
    <row r="36679" spans="2:2">
      <c r="B36679" s="202"/>
    </row>
    <row r="36680" spans="2:2">
      <c r="B36680" s="202"/>
    </row>
    <row r="36681" spans="2:2">
      <c r="B36681" s="202"/>
    </row>
    <row r="36682" spans="2:2">
      <c r="B36682" s="202"/>
    </row>
    <row r="36683" spans="2:2">
      <c r="B36683" s="202"/>
    </row>
    <row r="36684" spans="2:2">
      <c r="B36684" s="202"/>
    </row>
    <row r="36685" spans="2:2">
      <c r="B36685" s="202"/>
    </row>
    <row r="36686" spans="2:2">
      <c r="B36686" s="202"/>
    </row>
    <row r="36687" spans="2:2">
      <c r="B36687" s="202"/>
    </row>
    <row r="36688" spans="2:2">
      <c r="B36688" s="202"/>
    </row>
    <row r="36689" spans="2:2">
      <c r="B36689" s="202"/>
    </row>
    <row r="36690" spans="2:2">
      <c r="B36690" s="202"/>
    </row>
    <row r="36691" spans="2:2">
      <c r="B36691" s="202"/>
    </row>
    <row r="36692" spans="2:2">
      <c r="B36692" s="202"/>
    </row>
    <row r="36693" spans="2:2">
      <c r="B36693" s="202"/>
    </row>
    <row r="36694" spans="2:2">
      <c r="B36694" s="202"/>
    </row>
    <row r="36695" spans="2:2">
      <c r="B36695" s="202"/>
    </row>
    <row r="36696" spans="2:2">
      <c r="B36696" s="202"/>
    </row>
    <row r="36697" spans="2:2">
      <c r="B36697" s="202"/>
    </row>
    <row r="36698" spans="2:2">
      <c r="B36698" s="202"/>
    </row>
    <row r="36699" spans="2:2">
      <c r="B36699" s="202"/>
    </row>
    <row r="36700" spans="2:2">
      <c r="B36700" s="202"/>
    </row>
    <row r="36701" spans="2:2">
      <c r="B36701" s="202"/>
    </row>
    <row r="36702" spans="2:2">
      <c r="B36702" s="202"/>
    </row>
    <row r="36703" spans="2:2">
      <c r="B36703" s="202"/>
    </row>
    <row r="36704" spans="2:2">
      <c r="B36704" s="202"/>
    </row>
    <row r="36705" spans="2:2">
      <c r="B36705" s="202"/>
    </row>
    <row r="36706" spans="2:2">
      <c r="B36706" s="202"/>
    </row>
    <row r="36707" spans="2:2">
      <c r="B36707" s="202"/>
    </row>
    <row r="36708" spans="2:2">
      <c r="B36708" s="202"/>
    </row>
    <row r="36709" spans="2:2">
      <c r="B36709" s="202"/>
    </row>
    <row r="36710" spans="2:2">
      <c r="B36710" s="202"/>
    </row>
    <row r="36711" spans="2:2">
      <c r="B36711" s="202"/>
    </row>
    <row r="36712" spans="2:2">
      <c r="B36712" s="202"/>
    </row>
    <row r="36713" spans="2:2">
      <c r="B36713" s="202"/>
    </row>
    <row r="36714" spans="2:2">
      <c r="B36714" s="202"/>
    </row>
    <row r="36715" spans="2:2">
      <c r="B36715" s="202"/>
    </row>
    <row r="36716" spans="2:2">
      <c r="B36716" s="202"/>
    </row>
    <row r="36717" spans="2:2">
      <c r="B36717" s="202"/>
    </row>
    <row r="36718" spans="2:2">
      <c r="B36718" s="202"/>
    </row>
    <row r="36719" spans="2:2">
      <c r="B36719" s="202"/>
    </row>
    <row r="36720" spans="2:2">
      <c r="B36720" s="202"/>
    </row>
    <row r="36721" spans="2:2">
      <c r="B36721" s="202"/>
    </row>
    <row r="36722" spans="2:2">
      <c r="B36722" s="202"/>
    </row>
    <row r="36723" spans="2:2">
      <c r="B36723" s="202"/>
    </row>
    <row r="36724" spans="2:2">
      <c r="B36724" s="202"/>
    </row>
    <row r="36725" spans="2:2">
      <c r="B36725" s="202"/>
    </row>
    <row r="36726" spans="2:2">
      <c r="B36726" s="202"/>
    </row>
    <row r="36727" spans="2:2">
      <c r="B36727" s="202"/>
    </row>
    <row r="36728" spans="2:2">
      <c r="B36728" s="202"/>
    </row>
    <row r="36729" spans="2:2">
      <c r="B36729" s="202"/>
    </row>
    <row r="36730" spans="2:2">
      <c r="B36730" s="202"/>
    </row>
    <row r="36731" spans="2:2">
      <c r="B36731" s="202"/>
    </row>
    <row r="36732" spans="2:2">
      <c r="B36732" s="202"/>
    </row>
    <row r="36733" spans="2:2">
      <c r="B36733" s="202"/>
    </row>
    <row r="36734" spans="2:2">
      <c r="B36734" s="202"/>
    </row>
    <row r="36735" spans="2:2">
      <c r="B36735" s="202"/>
    </row>
    <row r="36736" spans="2:2">
      <c r="B36736" s="202"/>
    </row>
    <row r="36737" spans="2:2">
      <c r="B36737" s="202"/>
    </row>
    <row r="36738" spans="2:2">
      <c r="B36738" s="202"/>
    </row>
    <row r="36739" spans="2:2">
      <c r="B36739" s="202"/>
    </row>
    <row r="36740" spans="2:2">
      <c r="B36740" s="202"/>
    </row>
    <row r="36741" spans="2:2">
      <c r="B36741" s="202"/>
    </row>
    <row r="36742" spans="2:2">
      <c r="B36742" s="202"/>
    </row>
    <row r="36743" spans="2:2">
      <c r="B36743" s="202"/>
    </row>
    <row r="36744" spans="2:2">
      <c r="B36744" s="202"/>
    </row>
    <row r="36745" spans="2:2">
      <c r="B36745" s="202"/>
    </row>
    <row r="36746" spans="2:2">
      <c r="B36746" s="202"/>
    </row>
    <row r="36747" spans="2:2">
      <c r="B36747" s="202"/>
    </row>
    <row r="36748" spans="2:2">
      <c r="B36748" s="202"/>
    </row>
    <row r="36749" spans="2:2">
      <c r="B36749" s="202"/>
    </row>
    <row r="36750" spans="2:2">
      <c r="B36750" s="202"/>
    </row>
    <row r="36751" spans="2:2">
      <c r="B36751" s="202"/>
    </row>
    <row r="36752" spans="2:2">
      <c r="B36752" s="202"/>
    </row>
    <row r="36753" spans="2:2">
      <c r="B36753" s="202"/>
    </row>
    <row r="36754" spans="2:2">
      <c r="B36754" s="202"/>
    </row>
    <row r="36755" spans="2:2">
      <c r="B36755" s="202"/>
    </row>
    <row r="36756" spans="2:2">
      <c r="B36756" s="202"/>
    </row>
    <row r="36757" spans="2:2">
      <c r="B36757" s="202"/>
    </row>
    <row r="36758" spans="2:2">
      <c r="B36758" s="202"/>
    </row>
    <row r="36759" spans="2:2">
      <c r="B36759" s="202"/>
    </row>
    <row r="36760" spans="2:2">
      <c r="B36760" s="202"/>
    </row>
    <row r="36761" spans="2:2">
      <c r="B36761" s="202"/>
    </row>
    <row r="36762" spans="2:2">
      <c r="B36762" s="202"/>
    </row>
    <row r="36763" spans="2:2">
      <c r="B36763" s="202"/>
    </row>
    <row r="36764" spans="2:2">
      <c r="B36764" s="202"/>
    </row>
    <row r="36765" spans="2:2">
      <c r="B36765" s="202"/>
    </row>
    <row r="36766" spans="2:2">
      <c r="B36766" s="202"/>
    </row>
    <row r="36767" spans="2:2">
      <c r="B36767" s="202"/>
    </row>
    <row r="36768" spans="2:2">
      <c r="B36768" s="202"/>
    </row>
    <row r="36769" spans="2:2">
      <c r="B36769" s="202"/>
    </row>
    <row r="36770" spans="2:2">
      <c r="B36770" s="202"/>
    </row>
    <row r="36771" spans="2:2">
      <c r="B36771" s="202"/>
    </row>
    <row r="36772" spans="2:2">
      <c r="B36772" s="202"/>
    </row>
    <row r="36773" spans="2:2">
      <c r="B36773" s="202"/>
    </row>
    <row r="36774" spans="2:2">
      <c r="B36774" s="202"/>
    </row>
    <row r="36775" spans="2:2">
      <c r="B36775" s="202"/>
    </row>
    <row r="36776" spans="2:2">
      <c r="B36776" s="202"/>
    </row>
    <row r="36777" spans="2:2">
      <c r="B36777" s="202"/>
    </row>
    <row r="36778" spans="2:2">
      <c r="B36778" s="202"/>
    </row>
    <row r="36779" spans="2:2">
      <c r="B36779" s="202"/>
    </row>
    <row r="36780" spans="2:2">
      <c r="B36780" s="202"/>
    </row>
    <row r="36781" spans="2:2">
      <c r="B36781" s="202"/>
    </row>
    <row r="36782" spans="2:2">
      <c r="B36782" s="202"/>
    </row>
    <row r="36783" spans="2:2">
      <c r="B36783" s="202"/>
    </row>
    <row r="36784" spans="2:2">
      <c r="B36784" s="202"/>
    </row>
    <row r="36785" spans="2:2">
      <c r="B36785" s="202"/>
    </row>
    <row r="36786" spans="2:2">
      <c r="B36786" s="202"/>
    </row>
    <row r="36787" spans="2:2">
      <c r="B36787" s="202"/>
    </row>
    <row r="36788" spans="2:2">
      <c r="B36788" s="202"/>
    </row>
    <row r="36789" spans="2:2">
      <c r="B36789" s="202"/>
    </row>
    <row r="36790" spans="2:2">
      <c r="B36790" s="202"/>
    </row>
    <row r="36791" spans="2:2">
      <c r="B36791" s="202"/>
    </row>
    <row r="36792" spans="2:2">
      <c r="B36792" s="202"/>
    </row>
    <row r="36793" spans="2:2">
      <c r="B36793" s="202"/>
    </row>
    <row r="36794" spans="2:2">
      <c r="B36794" s="202"/>
    </row>
    <row r="36795" spans="2:2">
      <c r="B36795" s="202"/>
    </row>
    <row r="36796" spans="2:2">
      <c r="B36796" s="202"/>
    </row>
    <row r="36797" spans="2:2">
      <c r="B36797" s="202"/>
    </row>
    <row r="36798" spans="2:2">
      <c r="B36798" s="202"/>
    </row>
    <row r="36799" spans="2:2">
      <c r="B36799" s="202"/>
    </row>
    <row r="36800" spans="2:2">
      <c r="B36800" s="202"/>
    </row>
    <row r="36801" spans="2:2">
      <c r="B36801" s="202"/>
    </row>
    <row r="36802" spans="2:2">
      <c r="B36802" s="202"/>
    </row>
    <row r="36803" spans="2:2">
      <c r="B36803" s="202"/>
    </row>
    <row r="36804" spans="2:2">
      <c r="B36804" s="202"/>
    </row>
    <row r="36805" spans="2:2">
      <c r="B36805" s="202"/>
    </row>
    <row r="36806" spans="2:2">
      <c r="B36806" s="202"/>
    </row>
    <row r="36807" spans="2:2">
      <c r="B36807" s="202"/>
    </row>
    <row r="36808" spans="2:2">
      <c r="B36808" s="202"/>
    </row>
    <row r="36809" spans="2:2">
      <c r="B36809" s="202"/>
    </row>
    <row r="36810" spans="2:2">
      <c r="B36810" s="202"/>
    </row>
    <row r="36811" spans="2:2">
      <c r="B36811" s="202"/>
    </row>
    <row r="36812" spans="2:2">
      <c r="B36812" s="202"/>
    </row>
    <row r="36813" spans="2:2">
      <c r="B36813" s="202"/>
    </row>
    <row r="36814" spans="2:2">
      <c r="B36814" s="202"/>
    </row>
    <row r="36815" spans="2:2">
      <c r="B36815" s="202"/>
    </row>
    <row r="36816" spans="2:2">
      <c r="B36816" s="202"/>
    </row>
    <row r="36817" spans="2:2">
      <c r="B36817" s="202"/>
    </row>
    <row r="36818" spans="2:2">
      <c r="B36818" s="202"/>
    </row>
    <row r="36819" spans="2:2">
      <c r="B36819" s="202"/>
    </row>
    <row r="36820" spans="2:2">
      <c r="B36820" s="202"/>
    </row>
    <row r="36821" spans="2:2">
      <c r="B36821" s="202"/>
    </row>
    <row r="36822" spans="2:2">
      <c r="B36822" s="202"/>
    </row>
    <row r="36823" spans="2:2">
      <c r="B36823" s="202"/>
    </row>
    <row r="36824" spans="2:2">
      <c r="B36824" s="202"/>
    </row>
    <row r="36825" spans="2:2">
      <c r="B36825" s="202"/>
    </row>
    <row r="36826" spans="2:2">
      <c r="B36826" s="202"/>
    </row>
    <row r="36827" spans="2:2">
      <c r="B36827" s="202"/>
    </row>
    <row r="36828" spans="2:2">
      <c r="B36828" s="202"/>
    </row>
    <row r="36829" spans="2:2">
      <c r="B36829" s="202"/>
    </row>
    <row r="36830" spans="2:2">
      <c r="B36830" s="202"/>
    </row>
    <row r="36831" spans="2:2">
      <c r="B36831" s="202"/>
    </row>
    <row r="36832" spans="2:2">
      <c r="B36832" s="202"/>
    </row>
    <row r="36833" spans="2:2">
      <c r="B36833" s="202"/>
    </row>
    <row r="36834" spans="2:2">
      <c r="B36834" s="202"/>
    </row>
    <row r="36835" spans="2:2">
      <c r="B36835" s="202"/>
    </row>
    <row r="36836" spans="2:2">
      <c r="B36836" s="202"/>
    </row>
    <row r="36837" spans="2:2">
      <c r="B36837" s="202"/>
    </row>
    <row r="36838" spans="2:2">
      <c r="B36838" s="202"/>
    </row>
    <row r="36839" spans="2:2">
      <c r="B36839" s="202"/>
    </row>
    <row r="36840" spans="2:2">
      <c r="B36840" s="202"/>
    </row>
    <row r="36841" spans="2:2">
      <c r="B36841" s="202"/>
    </row>
    <row r="36842" spans="2:2">
      <c r="B36842" s="202"/>
    </row>
    <row r="36843" spans="2:2">
      <c r="B36843" s="202"/>
    </row>
    <row r="36844" spans="2:2">
      <c r="B36844" s="202"/>
    </row>
    <row r="36845" spans="2:2">
      <c r="B36845" s="202"/>
    </row>
    <row r="36846" spans="2:2">
      <c r="B36846" s="202"/>
    </row>
    <row r="36847" spans="2:2">
      <c r="B36847" s="202"/>
    </row>
    <row r="36848" spans="2:2">
      <c r="B36848" s="202"/>
    </row>
    <row r="36849" spans="2:2">
      <c r="B36849" s="202"/>
    </row>
    <row r="36850" spans="2:2">
      <c r="B36850" s="202"/>
    </row>
    <row r="36851" spans="2:2">
      <c r="B36851" s="202"/>
    </row>
    <row r="36852" spans="2:2">
      <c r="B36852" s="202"/>
    </row>
    <row r="36853" spans="2:2">
      <c r="B36853" s="202"/>
    </row>
    <row r="36854" spans="2:2">
      <c r="B36854" s="202"/>
    </row>
    <row r="36855" spans="2:2">
      <c r="B36855" s="202"/>
    </row>
    <row r="36856" spans="2:2">
      <c r="B36856" s="202"/>
    </row>
    <row r="36857" spans="2:2">
      <c r="B36857" s="202"/>
    </row>
    <row r="36858" spans="2:2">
      <c r="B36858" s="202"/>
    </row>
    <row r="36859" spans="2:2">
      <c r="B36859" s="202"/>
    </row>
    <row r="36860" spans="2:2">
      <c r="B36860" s="202"/>
    </row>
    <row r="36861" spans="2:2">
      <c r="B36861" s="202"/>
    </row>
    <row r="36862" spans="2:2">
      <c r="B36862" s="202"/>
    </row>
    <row r="36863" spans="2:2">
      <c r="B36863" s="202"/>
    </row>
    <row r="36864" spans="2:2">
      <c r="B36864" s="202"/>
    </row>
    <row r="36865" spans="2:2">
      <c r="B36865" s="202"/>
    </row>
    <row r="36866" spans="2:2">
      <c r="B36866" s="202"/>
    </row>
    <row r="36867" spans="2:2">
      <c r="B36867" s="202"/>
    </row>
    <row r="36868" spans="2:2">
      <c r="B36868" s="202"/>
    </row>
    <row r="36869" spans="2:2">
      <c r="B36869" s="202"/>
    </row>
    <row r="36870" spans="2:2">
      <c r="B36870" s="202"/>
    </row>
    <row r="36871" spans="2:2">
      <c r="B36871" s="202"/>
    </row>
    <row r="36872" spans="2:2">
      <c r="B36872" s="202"/>
    </row>
    <row r="36873" spans="2:2">
      <c r="B36873" s="202"/>
    </row>
    <row r="36874" spans="2:2">
      <c r="B36874" s="202"/>
    </row>
    <row r="36875" spans="2:2">
      <c r="B36875" s="202"/>
    </row>
    <row r="36876" spans="2:2">
      <c r="B36876" s="202"/>
    </row>
    <row r="36877" spans="2:2">
      <c r="B36877" s="202"/>
    </row>
    <row r="36878" spans="2:2">
      <c r="B36878" s="202"/>
    </row>
    <row r="36879" spans="2:2">
      <c r="B36879" s="202"/>
    </row>
    <row r="36880" spans="2:2">
      <c r="B36880" s="202"/>
    </row>
    <row r="36881" spans="2:2">
      <c r="B36881" s="202"/>
    </row>
    <row r="36882" spans="2:2">
      <c r="B36882" s="202"/>
    </row>
    <row r="36883" spans="2:2">
      <c r="B36883" s="202"/>
    </row>
    <row r="36884" spans="2:2">
      <c r="B36884" s="202"/>
    </row>
    <row r="36885" spans="2:2">
      <c r="B36885" s="202"/>
    </row>
    <row r="36886" spans="2:2">
      <c r="B36886" s="202"/>
    </row>
    <row r="36887" spans="2:2">
      <c r="B36887" s="202"/>
    </row>
    <row r="36888" spans="2:2">
      <c r="B36888" s="202"/>
    </row>
    <row r="36889" spans="2:2">
      <c r="B36889" s="202"/>
    </row>
    <row r="36890" spans="2:2">
      <c r="B36890" s="202"/>
    </row>
    <row r="36891" spans="2:2">
      <c r="B36891" s="202"/>
    </row>
    <row r="36892" spans="2:2">
      <c r="B36892" s="202"/>
    </row>
    <row r="36893" spans="2:2">
      <c r="B36893" s="202"/>
    </row>
    <row r="36894" spans="2:2">
      <c r="B36894" s="202"/>
    </row>
    <row r="36895" spans="2:2">
      <c r="B36895" s="202"/>
    </row>
    <row r="36896" spans="2:2">
      <c r="B36896" s="202"/>
    </row>
    <row r="36897" spans="2:2">
      <c r="B36897" s="202"/>
    </row>
    <row r="36898" spans="2:2">
      <c r="B36898" s="202"/>
    </row>
    <row r="36899" spans="2:2">
      <c r="B36899" s="202"/>
    </row>
    <row r="36900" spans="2:2">
      <c r="B36900" s="202"/>
    </row>
    <row r="36901" spans="2:2">
      <c r="B36901" s="202"/>
    </row>
    <row r="36902" spans="2:2">
      <c r="B36902" s="202"/>
    </row>
    <row r="36903" spans="2:2">
      <c r="B36903" s="202"/>
    </row>
    <row r="36904" spans="2:2">
      <c r="B36904" s="202"/>
    </row>
    <row r="36905" spans="2:2">
      <c r="B36905" s="202"/>
    </row>
    <row r="36906" spans="2:2">
      <c r="B36906" s="202"/>
    </row>
    <row r="36907" spans="2:2">
      <c r="B36907" s="202"/>
    </row>
    <row r="36908" spans="2:2">
      <c r="B36908" s="202"/>
    </row>
    <row r="36909" spans="2:2">
      <c r="B36909" s="202"/>
    </row>
    <row r="36910" spans="2:2">
      <c r="B36910" s="202"/>
    </row>
    <row r="36911" spans="2:2">
      <c r="B36911" s="202"/>
    </row>
    <row r="36912" spans="2:2">
      <c r="B36912" s="202"/>
    </row>
    <row r="36913" spans="2:2">
      <c r="B36913" s="202"/>
    </row>
    <row r="36914" spans="2:2">
      <c r="B36914" s="202"/>
    </row>
    <row r="36915" spans="2:2">
      <c r="B36915" s="202"/>
    </row>
    <row r="36916" spans="2:2">
      <c r="B36916" s="202"/>
    </row>
    <row r="36917" spans="2:2">
      <c r="B36917" s="202"/>
    </row>
    <row r="36918" spans="2:2">
      <c r="B36918" s="202"/>
    </row>
    <row r="36919" spans="2:2">
      <c r="B36919" s="202"/>
    </row>
    <row r="36920" spans="2:2">
      <c r="B36920" s="202"/>
    </row>
    <row r="36921" spans="2:2">
      <c r="B36921" s="202"/>
    </row>
    <row r="36922" spans="2:2">
      <c r="B36922" s="202"/>
    </row>
    <row r="36923" spans="2:2">
      <c r="B36923" s="202"/>
    </row>
    <row r="36924" spans="2:2">
      <c r="B36924" s="202"/>
    </row>
    <row r="36925" spans="2:2">
      <c r="B36925" s="202"/>
    </row>
    <row r="36926" spans="2:2">
      <c r="B36926" s="202"/>
    </row>
    <row r="36927" spans="2:2">
      <c r="B36927" s="202"/>
    </row>
    <row r="36928" spans="2:2">
      <c r="B36928" s="202"/>
    </row>
    <row r="36929" spans="2:2">
      <c r="B36929" s="202"/>
    </row>
    <row r="36930" spans="2:2">
      <c r="B36930" s="202"/>
    </row>
    <row r="36931" spans="2:2">
      <c r="B36931" s="202"/>
    </row>
    <row r="36932" spans="2:2">
      <c r="B36932" s="202"/>
    </row>
    <row r="36933" spans="2:2">
      <c r="B36933" s="202"/>
    </row>
    <row r="36934" spans="2:2">
      <c r="B36934" s="202"/>
    </row>
    <row r="36935" spans="2:2">
      <c r="B36935" s="202"/>
    </row>
    <row r="36936" spans="2:2">
      <c r="B36936" s="202"/>
    </row>
    <row r="36937" spans="2:2">
      <c r="B36937" s="202"/>
    </row>
    <row r="36938" spans="2:2">
      <c r="B36938" s="202"/>
    </row>
    <row r="36939" spans="2:2">
      <c r="B36939" s="202"/>
    </row>
    <row r="36940" spans="2:2">
      <c r="B36940" s="202"/>
    </row>
    <row r="36941" spans="2:2">
      <c r="B36941" s="202"/>
    </row>
    <row r="36942" spans="2:2">
      <c r="B36942" s="202"/>
    </row>
    <row r="36943" spans="2:2">
      <c r="B36943" s="202"/>
    </row>
    <row r="36944" spans="2:2">
      <c r="B36944" s="202"/>
    </row>
    <row r="36945" spans="2:2">
      <c r="B36945" s="202"/>
    </row>
    <row r="36946" spans="2:2">
      <c r="B36946" s="202"/>
    </row>
    <row r="36947" spans="2:2">
      <c r="B36947" s="202"/>
    </row>
    <row r="36948" spans="2:2">
      <c r="B36948" s="202"/>
    </row>
    <row r="36949" spans="2:2">
      <c r="B36949" s="202"/>
    </row>
    <row r="36950" spans="2:2">
      <c r="B36950" s="202"/>
    </row>
    <row r="36951" spans="2:2">
      <c r="B36951" s="202"/>
    </row>
    <row r="36952" spans="2:2">
      <c r="B36952" s="202"/>
    </row>
    <row r="36953" spans="2:2">
      <c r="B36953" s="202"/>
    </row>
    <row r="36954" spans="2:2">
      <c r="B36954" s="202"/>
    </row>
    <row r="36955" spans="2:2">
      <c r="B36955" s="202"/>
    </row>
    <row r="36956" spans="2:2">
      <c r="B36956" s="202"/>
    </row>
    <row r="36957" spans="2:2">
      <c r="B36957" s="202"/>
    </row>
    <row r="36958" spans="2:2">
      <c r="B36958" s="202"/>
    </row>
    <row r="36959" spans="2:2">
      <c r="B36959" s="202"/>
    </row>
    <row r="36960" spans="2:2">
      <c r="B36960" s="202"/>
    </row>
    <row r="36961" spans="2:2">
      <c r="B36961" s="202"/>
    </row>
    <row r="36962" spans="2:2">
      <c r="B36962" s="202"/>
    </row>
    <row r="36963" spans="2:2">
      <c r="B36963" s="202"/>
    </row>
    <row r="36964" spans="2:2">
      <c r="B36964" s="202"/>
    </row>
    <row r="36965" spans="2:2">
      <c r="B36965" s="202"/>
    </row>
    <row r="36966" spans="2:2">
      <c r="B36966" s="202"/>
    </row>
    <row r="36967" spans="2:2">
      <c r="B36967" s="202"/>
    </row>
    <row r="36968" spans="2:2">
      <c r="B36968" s="202"/>
    </row>
    <row r="36969" spans="2:2">
      <c r="B36969" s="202"/>
    </row>
    <row r="36970" spans="2:2">
      <c r="B36970" s="202"/>
    </row>
    <row r="36971" spans="2:2">
      <c r="B36971" s="202"/>
    </row>
    <row r="36972" spans="2:2">
      <c r="B36972" s="202"/>
    </row>
    <row r="36973" spans="2:2">
      <c r="B36973" s="202"/>
    </row>
    <row r="36974" spans="2:2">
      <c r="B36974" s="202"/>
    </row>
    <row r="36975" spans="2:2">
      <c r="B36975" s="202"/>
    </row>
    <row r="36976" spans="2:2">
      <c r="B36976" s="202"/>
    </row>
    <row r="36977" spans="2:2">
      <c r="B36977" s="202"/>
    </row>
    <row r="36978" spans="2:2">
      <c r="B36978" s="202"/>
    </row>
    <row r="36979" spans="2:2">
      <c r="B36979" s="202"/>
    </row>
    <row r="36980" spans="2:2">
      <c r="B36980" s="202"/>
    </row>
    <row r="36981" spans="2:2">
      <c r="B36981" s="202"/>
    </row>
    <row r="36982" spans="2:2">
      <c r="B36982" s="202"/>
    </row>
    <row r="36983" spans="2:2">
      <c r="B36983" s="202"/>
    </row>
    <row r="36984" spans="2:2">
      <c r="B36984" s="202"/>
    </row>
    <row r="36985" spans="2:2">
      <c r="B36985" s="202"/>
    </row>
    <row r="36986" spans="2:2">
      <c r="B36986" s="202"/>
    </row>
    <row r="36987" spans="2:2">
      <c r="B36987" s="202"/>
    </row>
    <row r="36988" spans="2:2">
      <c r="B36988" s="202"/>
    </row>
    <row r="36989" spans="2:2">
      <c r="B36989" s="202"/>
    </row>
    <row r="36990" spans="2:2">
      <c r="B36990" s="202"/>
    </row>
    <row r="36991" spans="2:2">
      <c r="B36991" s="202"/>
    </row>
    <row r="36992" spans="2:2">
      <c r="B36992" s="202"/>
    </row>
    <row r="36993" spans="2:2">
      <c r="B36993" s="202"/>
    </row>
    <row r="36994" spans="2:2">
      <c r="B36994" s="202"/>
    </row>
    <row r="36995" spans="2:2">
      <c r="B36995" s="202"/>
    </row>
    <row r="36996" spans="2:2">
      <c r="B36996" s="202"/>
    </row>
    <row r="36997" spans="2:2">
      <c r="B36997" s="202"/>
    </row>
    <row r="36998" spans="2:2">
      <c r="B36998" s="202"/>
    </row>
    <row r="36999" spans="2:2">
      <c r="B36999" s="202"/>
    </row>
    <row r="37000" spans="2:2">
      <c r="B37000" s="202"/>
    </row>
    <row r="37001" spans="2:2">
      <c r="B37001" s="202"/>
    </row>
    <row r="37002" spans="2:2">
      <c r="B37002" s="202"/>
    </row>
    <row r="37003" spans="2:2">
      <c r="B37003" s="202"/>
    </row>
    <row r="37004" spans="2:2">
      <c r="B37004" s="202"/>
    </row>
    <row r="37005" spans="2:2">
      <c r="B37005" s="202"/>
    </row>
    <row r="37006" spans="2:2">
      <c r="B37006" s="202"/>
    </row>
    <row r="37007" spans="2:2">
      <c r="B37007" s="202"/>
    </row>
    <row r="37008" spans="2:2">
      <c r="B37008" s="202"/>
    </row>
    <row r="37009" spans="2:2">
      <c r="B37009" s="202"/>
    </row>
    <row r="37010" spans="2:2">
      <c r="B37010" s="202"/>
    </row>
    <row r="37011" spans="2:2">
      <c r="B37011" s="202"/>
    </row>
    <row r="37012" spans="2:2">
      <c r="B37012" s="202"/>
    </row>
    <row r="37013" spans="2:2">
      <c r="B37013" s="202"/>
    </row>
    <row r="37014" spans="2:2">
      <c r="B37014" s="202"/>
    </row>
    <row r="37015" spans="2:2">
      <c r="B37015" s="202"/>
    </row>
    <row r="37016" spans="2:2">
      <c r="B37016" s="202"/>
    </row>
    <row r="37017" spans="2:2">
      <c r="B37017" s="202"/>
    </row>
    <row r="37018" spans="2:2">
      <c r="B37018" s="202"/>
    </row>
    <row r="37019" spans="2:2">
      <c r="B37019" s="202"/>
    </row>
    <row r="37020" spans="2:2">
      <c r="B37020" s="202"/>
    </row>
    <row r="37021" spans="2:2">
      <c r="B37021" s="202"/>
    </row>
    <row r="37022" spans="2:2">
      <c r="B37022" s="202"/>
    </row>
    <row r="37023" spans="2:2">
      <c r="B37023" s="202"/>
    </row>
    <row r="37024" spans="2:2">
      <c r="B37024" s="202"/>
    </row>
    <row r="37025" spans="2:2">
      <c r="B37025" s="202"/>
    </row>
    <row r="37026" spans="2:2">
      <c r="B37026" s="202"/>
    </row>
    <row r="37027" spans="2:2">
      <c r="B37027" s="202"/>
    </row>
    <row r="37028" spans="2:2">
      <c r="B37028" s="202"/>
    </row>
    <row r="37029" spans="2:2">
      <c r="B37029" s="202"/>
    </row>
    <row r="37030" spans="2:2">
      <c r="B37030" s="202"/>
    </row>
    <row r="37031" spans="2:2">
      <c r="B37031" s="202"/>
    </row>
    <row r="37032" spans="2:2">
      <c r="B37032" s="202"/>
    </row>
    <row r="37033" spans="2:2">
      <c r="B37033" s="202"/>
    </row>
    <row r="37034" spans="2:2">
      <c r="B37034" s="202"/>
    </row>
    <row r="37035" spans="2:2">
      <c r="B37035" s="202"/>
    </row>
    <row r="37036" spans="2:2">
      <c r="B37036" s="202"/>
    </row>
    <row r="37037" spans="2:2">
      <c r="B37037" s="202"/>
    </row>
    <row r="37038" spans="2:2">
      <c r="B37038" s="202"/>
    </row>
    <row r="37039" spans="2:2">
      <c r="B37039" s="202"/>
    </row>
    <row r="37040" spans="2:2">
      <c r="B37040" s="202"/>
    </row>
    <row r="37041" spans="2:2">
      <c r="B37041" s="202"/>
    </row>
    <row r="37042" spans="2:2">
      <c r="B37042" s="202"/>
    </row>
    <row r="37043" spans="2:2">
      <c r="B37043" s="202"/>
    </row>
    <row r="37044" spans="2:2">
      <c r="B37044" s="202"/>
    </row>
    <row r="37045" spans="2:2">
      <c r="B37045" s="202"/>
    </row>
    <row r="37046" spans="2:2">
      <c r="B37046" s="202"/>
    </row>
    <row r="37047" spans="2:2">
      <c r="B37047" s="202"/>
    </row>
    <row r="37048" spans="2:2">
      <c r="B37048" s="202"/>
    </row>
    <row r="37049" spans="2:2">
      <c r="B37049" s="202"/>
    </row>
    <row r="37050" spans="2:2">
      <c r="B37050" s="202"/>
    </row>
    <row r="37051" spans="2:2">
      <c r="B37051" s="202"/>
    </row>
    <row r="37052" spans="2:2">
      <c r="B37052" s="202"/>
    </row>
    <row r="37053" spans="2:2">
      <c r="B37053" s="202"/>
    </row>
    <row r="37054" spans="2:2">
      <c r="B37054" s="202"/>
    </row>
    <row r="37055" spans="2:2">
      <c r="B37055" s="202"/>
    </row>
    <row r="37056" spans="2:2">
      <c r="B37056" s="202"/>
    </row>
    <row r="37057" spans="2:2">
      <c r="B37057" s="202"/>
    </row>
    <row r="37058" spans="2:2">
      <c r="B37058" s="202"/>
    </row>
    <row r="37059" spans="2:2">
      <c r="B37059" s="202"/>
    </row>
    <row r="37060" spans="2:2">
      <c r="B37060" s="202"/>
    </row>
    <row r="37061" spans="2:2">
      <c r="B37061" s="202"/>
    </row>
    <row r="37062" spans="2:2">
      <c r="B37062" s="202"/>
    </row>
    <row r="37063" spans="2:2">
      <c r="B37063" s="202"/>
    </row>
    <row r="37064" spans="2:2">
      <c r="B37064" s="202"/>
    </row>
    <row r="37065" spans="2:2">
      <c r="B37065" s="202"/>
    </row>
    <row r="37066" spans="2:2">
      <c r="B37066" s="202"/>
    </row>
    <row r="37067" spans="2:2">
      <c r="B37067" s="202"/>
    </row>
    <row r="37068" spans="2:2">
      <c r="B37068" s="202"/>
    </row>
    <row r="37069" spans="2:2">
      <c r="B37069" s="202"/>
    </row>
    <row r="37070" spans="2:2">
      <c r="B37070" s="202"/>
    </row>
    <row r="37071" spans="2:2">
      <c r="B37071" s="202"/>
    </row>
    <row r="37072" spans="2:2">
      <c r="B37072" s="202"/>
    </row>
    <row r="37073" spans="2:2">
      <c r="B37073" s="202"/>
    </row>
    <row r="37074" spans="2:2">
      <c r="B37074" s="202"/>
    </row>
    <row r="37075" spans="2:2">
      <c r="B37075" s="202"/>
    </row>
    <row r="37076" spans="2:2">
      <c r="B37076" s="202"/>
    </row>
    <row r="37077" spans="2:2">
      <c r="B37077" s="202"/>
    </row>
    <row r="37078" spans="2:2">
      <c r="B37078" s="202"/>
    </row>
    <row r="37079" spans="2:2">
      <c r="B37079" s="202"/>
    </row>
    <row r="37080" spans="2:2">
      <c r="B37080" s="202"/>
    </row>
    <row r="37081" spans="2:2">
      <c r="B37081" s="202"/>
    </row>
    <row r="37082" spans="2:2">
      <c r="B37082" s="202"/>
    </row>
    <row r="37083" spans="2:2">
      <c r="B37083" s="202"/>
    </row>
    <row r="37084" spans="2:2">
      <c r="B37084" s="202"/>
    </row>
    <row r="37085" spans="2:2">
      <c r="B37085" s="202"/>
    </row>
    <row r="37086" spans="2:2">
      <c r="B37086" s="202"/>
    </row>
    <row r="37087" spans="2:2">
      <c r="B37087" s="202"/>
    </row>
    <row r="37088" spans="2:2">
      <c r="B37088" s="202"/>
    </row>
    <row r="37089" spans="2:2">
      <c r="B37089" s="202"/>
    </row>
    <row r="37090" spans="2:2">
      <c r="B37090" s="202"/>
    </row>
    <row r="37091" spans="2:2">
      <c r="B37091" s="202"/>
    </row>
    <row r="37092" spans="2:2">
      <c r="B37092" s="202"/>
    </row>
    <row r="37093" spans="2:2">
      <c r="B37093" s="202"/>
    </row>
    <row r="37094" spans="2:2">
      <c r="B37094" s="202"/>
    </row>
    <row r="37095" spans="2:2">
      <c r="B37095" s="202"/>
    </row>
    <row r="37096" spans="2:2">
      <c r="B37096" s="202"/>
    </row>
    <row r="37097" spans="2:2">
      <c r="B37097" s="202"/>
    </row>
    <row r="37098" spans="2:2">
      <c r="B37098" s="202"/>
    </row>
    <row r="37099" spans="2:2">
      <c r="B37099" s="202"/>
    </row>
    <row r="37100" spans="2:2">
      <c r="B37100" s="202"/>
    </row>
    <row r="37101" spans="2:2">
      <c r="B37101" s="202"/>
    </row>
    <row r="37102" spans="2:2">
      <c r="B37102" s="202"/>
    </row>
    <row r="37103" spans="2:2">
      <c r="B37103" s="202"/>
    </row>
    <row r="37104" spans="2:2">
      <c r="B37104" s="202"/>
    </row>
    <row r="37105" spans="2:2">
      <c r="B37105" s="202"/>
    </row>
    <row r="37106" spans="2:2">
      <c r="B37106" s="202"/>
    </row>
    <row r="37107" spans="2:2">
      <c r="B37107" s="202"/>
    </row>
    <row r="37108" spans="2:2">
      <c r="B37108" s="202"/>
    </row>
    <row r="37109" spans="2:2">
      <c r="B37109" s="202"/>
    </row>
    <row r="37110" spans="2:2">
      <c r="B37110" s="202"/>
    </row>
    <row r="37111" spans="2:2">
      <c r="B37111" s="202"/>
    </row>
    <row r="37112" spans="2:2">
      <c r="B37112" s="202"/>
    </row>
    <row r="37113" spans="2:2">
      <c r="B37113" s="202"/>
    </row>
    <row r="37114" spans="2:2">
      <c r="B37114" s="202"/>
    </row>
    <row r="37115" spans="2:2">
      <c r="B37115" s="202"/>
    </row>
    <row r="37116" spans="2:2">
      <c r="B37116" s="202"/>
    </row>
    <row r="37117" spans="2:2">
      <c r="B37117" s="202"/>
    </row>
    <row r="37118" spans="2:2">
      <c r="B37118" s="202"/>
    </row>
    <row r="37119" spans="2:2">
      <c r="B37119" s="202"/>
    </row>
    <row r="37120" spans="2:2">
      <c r="B37120" s="202"/>
    </row>
    <row r="37121" spans="2:2">
      <c r="B37121" s="202"/>
    </row>
    <row r="37122" spans="2:2">
      <c r="B37122" s="202"/>
    </row>
    <row r="37123" spans="2:2">
      <c r="B37123" s="202"/>
    </row>
    <row r="37124" spans="2:2">
      <c r="B37124" s="202"/>
    </row>
    <row r="37125" spans="2:2">
      <c r="B37125" s="202"/>
    </row>
    <row r="37126" spans="2:2">
      <c r="B37126" s="202"/>
    </row>
    <row r="37127" spans="2:2">
      <c r="B37127" s="202"/>
    </row>
    <row r="37128" spans="2:2">
      <c r="B37128" s="202"/>
    </row>
    <row r="37129" spans="2:2">
      <c r="B37129" s="202"/>
    </row>
    <row r="37130" spans="2:2">
      <c r="B37130" s="202"/>
    </row>
    <row r="37131" spans="2:2">
      <c r="B37131" s="202"/>
    </row>
    <row r="37132" spans="2:2">
      <c r="B37132" s="202"/>
    </row>
    <row r="37133" spans="2:2">
      <c r="B37133" s="202"/>
    </row>
    <row r="37134" spans="2:2">
      <c r="B37134" s="202"/>
    </row>
    <row r="37135" spans="2:2">
      <c r="B37135" s="202"/>
    </row>
    <row r="37136" spans="2:2">
      <c r="B37136" s="202"/>
    </row>
    <row r="37137" spans="2:2">
      <c r="B37137" s="202"/>
    </row>
    <row r="37138" spans="2:2">
      <c r="B37138" s="202"/>
    </row>
    <row r="37139" spans="2:2">
      <c r="B37139" s="202"/>
    </row>
    <row r="37140" spans="2:2">
      <c r="B37140" s="202"/>
    </row>
    <row r="37141" spans="2:2">
      <c r="B37141" s="202"/>
    </row>
    <row r="37142" spans="2:2">
      <c r="B37142" s="202"/>
    </row>
    <row r="37143" spans="2:2">
      <c r="B37143" s="202"/>
    </row>
    <row r="37144" spans="2:2">
      <c r="B37144" s="202"/>
    </row>
    <row r="37145" spans="2:2">
      <c r="B37145" s="202"/>
    </row>
    <row r="37146" spans="2:2">
      <c r="B37146" s="202"/>
    </row>
    <row r="37147" spans="2:2">
      <c r="B37147" s="202"/>
    </row>
    <row r="37148" spans="2:2">
      <c r="B37148" s="202"/>
    </row>
    <row r="37149" spans="2:2">
      <c r="B37149" s="202"/>
    </row>
    <row r="37150" spans="2:2">
      <c r="B37150" s="202"/>
    </row>
    <row r="37151" spans="2:2">
      <c r="B37151" s="202"/>
    </row>
    <row r="37152" spans="2:2">
      <c r="B37152" s="202"/>
    </row>
    <row r="37153" spans="2:2">
      <c r="B37153" s="202"/>
    </row>
    <row r="37154" spans="2:2">
      <c r="B37154" s="202"/>
    </row>
    <row r="37155" spans="2:2">
      <c r="B37155" s="202"/>
    </row>
    <row r="37156" spans="2:2">
      <c r="B37156" s="202"/>
    </row>
    <row r="37157" spans="2:2">
      <c r="B37157" s="202"/>
    </row>
    <row r="37158" spans="2:2">
      <c r="B37158" s="202"/>
    </row>
    <row r="37159" spans="2:2">
      <c r="B37159" s="202"/>
    </row>
    <row r="37160" spans="2:2">
      <c r="B37160" s="202"/>
    </row>
    <row r="37161" spans="2:2">
      <c r="B37161" s="202"/>
    </row>
    <row r="37162" spans="2:2">
      <c r="B37162" s="202"/>
    </row>
    <row r="37163" spans="2:2">
      <c r="B37163" s="202"/>
    </row>
    <row r="37164" spans="2:2">
      <c r="B37164" s="202"/>
    </row>
    <row r="37165" spans="2:2">
      <c r="B37165" s="202"/>
    </row>
    <row r="37166" spans="2:2">
      <c r="B37166" s="202"/>
    </row>
    <row r="37167" spans="2:2">
      <c r="B37167" s="202"/>
    </row>
    <row r="37168" spans="2:2">
      <c r="B37168" s="202"/>
    </row>
    <row r="37169" spans="2:2">
      <c r="B37169" s="202"/>
    </row>
    <row r="37170" spans="2:2">
      <c r="B37170" s="202"/>
    </row>
    <row r="37171" spans="2:2">
      <c r="B37171" s="202"/>
    </row>
    <row r="37172" spans="2:2">
      <c r="B37172" s="202"/>
    </row>
    <row r="37173" spans="2:2">
      <c r="B37173" s="202"/>
    </row>
    <row r="37174" spans="2:2">
      <c r="B37174" s="202"/>
    </row>
    <row r="37175" spans="2:2">
      <c r="B37175" s="202"/>
    </row>
    <row r="37176" spans="2:2">
      <c r="B37176" s="202"/>
    </row>
    <row r="37177" spans="2:2">
      <c r="B37177" s="202"/>
    </row>
    <row r="37178" spans="2:2">
      <c r="B37178" s="202"/>
    </row>
    <row r="37179" spans="2:2">
      <c r="B37179" s="202"/>
    </row>
    <row r="37180" spans="2:2">
      <c r="B37180" s="202"/>
    </row>
    <row r="37181" spans="2:2">
      <c r="B37181" s="202"/>
    </row>
    <row r="37182" spans="2:2">
      <c r="B37182" s="202"/>
    </row>
    <row r="37183" spans="2:2">
      <c r="B37183" s="202"/>
    </row>
    <row r="37184" spans="2:2">
      <c r="B37184" s="202"/>
    </row>
    <row r="37185" spans="2:2">
      <c r="B37185" s="202"/>
    </row>
    <row r="37186" spans="2:2">
      <c r="B37186" s="202"/>
    </row>
    <row r="37187" spans="2:2">
      <c r="B37187" s="202"/>
    </row>
    <row r="37188" spans="2:2">
      <c r="B37188" s="202"/>
    </row>
    <row r="37189" spans="2:2">
      <c r="B37189" s="202"/>
    </row>
    <row r="37190" spans="2:2">
      <c r="B37190" s="202"/>
    </row>
    <row r="37191" spans="2:2">
      <c r="B37191" s="202"/>
    </row>
    <row r="37192" spans="2:2">
      <c r="B37192" s="202"/>
    </row>
    <row r="37193" spans="2:2">
      <c r="B37193" s="202"/>
    </row>
    <row r="37194" spans="2:2">
      <c r="B37194" s="202"/>
    </row>
    <row r="37195" spans="2:2">
      <c r="B37195" s="202"/>
    </row>
    <row r="37196" spans="2:2">
      <c r="B37196" s="202"/>
    </row>
    <row r="37197" spans="2:2">
      <c r="B37197" s="202"/>
    </row>
    <row r="37198" spans="2:2">
      <c r="B37198" s="202"/>
    </row>
    <row r="37199" spans="2:2">
      <c r="B37199" s="202"/>
    </row>
    <row r="37200" spans="2:2">
      <c r="B37200" s="202"/>
    </row>
    <row r="37201" spans="2:2">
      <c r="B37201" s="202"/>
    </row>
    <row r="37202" spans="2:2">
      <c r="B37202" s="202"/>
    </row>
    <row r="37203" spans="2:2">
      <c r="B37203" s="202"/>
    </row>
    <row r="37204" spans="2:2">
      <c r="B37204" s="202"/>
    </row>
    <row r="37205" spans="2:2">
      <c r="B37205" s="202"/>
    </row>
    <row r="37206" spans="2:2">
      <c r="B37206" s="202"/>
    </row>
    <row r="37207" spans="2:2">
      <c r="B37207" s="202"/>
    </row>
    <row r="37208" spans="2:2">
      <c r="B37208" s="202"/>
    </row>
    <row r="37209" spans="2:2">
      <c r="B37209" s="202"/>
    </row>
    <row r="37210" spans="2:2">
      <c r="B37210" s="202"/>
    </row>
    <row r="37211" spans="2:2">
      <c r="B37211" s="202"/>
    </row>
    <row r="37212" spans="2:2">
      <c r="B37212" s="202"/>
    </row>
    <row r="37213" spans="2:2">
      <c r="B37213" s="202"/>
    </row>
    <row r="37214" spans="2:2">
      <c r="B37214" s="202"/>
    </row>
    <row r="37215" spans="2:2">
      <c r="B37215" s="202"/>
    </row>
    <row r="37216" spans="2:2">
      <c r="B37216" s="202"/>
    </row>
    <row r="37217" spans="2:2">
      <c r="B37217" s="202"/>
    </row>
    <row r="37218" spans="2:2">
      <c r="B37218" s="202"/>
    </row>
    <row r="37219" spans="2:2">
      <c r="B37219" s="202"/>
    </row>
    <row r="37220" spans="2:2">
      <c r="B37220" s="202"/>
    </row>
    <row r="37221" spans="2:2">
      <c r="B37221" s="202"/>
    </row>
    <row r="37222" spans="2:2">
      <c r="B37222" s="202"/>
    </row>
    <row r="37223" spans="2:2">
      <c r="B37223" s="202"/>
    </row>
    <row r="37224" spans="2:2">
      <c r="B37224" s="202"/>
    </row>
    <row r="37225" spans="2:2">
      <c r="B37225" s="202"/>
    </row>
    <row r="37226" spans="2:2">
      <c r="B37226" s="202"/>
    </row>
    <row r="37227" spans="2:2">
      <c r="B37227" s="202"/>
    </row>
    <row r="37228" spans="2:2">
      <c r="B37228" s="202"/>
    </row>
    <row r="37229" spans="2:2">
      <c r="B37229" s="202"/>
    </row>
    <row r="37230" spans="2:2">
      <c r="B37230" s="202"/>
    </row>
    <row r="37231" spans="2:2">
      <c r="B37231" s="202"/>
    </row>
    <row r="37232" spans="2:2">
      <c r="B37232" s="202"/>
    </row>
    <row r="37233" spans="2:2">
      <c r="B37233" s="202"/>
    </row>
    <row r="37234" spans="2:2">
      <c r="B37234" s="202"/>
    </row>
    <row r="37235" spans="2:2">
      <c r="B37235" s="202"/>
    </row>
    <row r="37236" spans="2:2">
      <c r="B37236" s="202"/>
    </row>
    <row r="37237" spans="2:2">
      <c r="B37237" s="202"/>
    </row>
    <row r="37238" spans="2:2">
      <c r="B37238" s="202"/>
    </row>
    <row r="37239" spans="2:2">
      <c r="B37239" s="202"/>
    </row>
    <row r="37240" spans="2:2">
      <c r="B37240" s="202"/>
    </row>
    <row r="37241" spans="2:2">
      <c r="B37241" s="202"/>
    </row>
    <row r="37242" spans="2:2">
      <c r="B37242" s="202"/>
    </row>
    <row r="37243" spans="2:2">
      <c r="B37243" s="202"/>
    </row>
    <row r="37244" spans="2:2">
      <c r="B37244" s="202"/>
    </row>
    <row r="37245" spans="2:2">
      <c r="B37245" s="202"/>
    </row>
    <row r="37246" spans="2:2">
      <c r="B37246" s="202"/>
    </row>
    <row r="37247" spans="2:2">
      <c r="B37247" s="202"/>
    </row>
    <row r="37248" spans="2:2">
      <c r="B37248" s="202"/>
    </row>
    <row r="37249" spans="2:2">
      <c r="B37249" s="202"/>
    </row>
    <row r="37250" spans="2:2">
      <c r="B37250" s="202"/>
    </row>
    <row r="37251" spans="2:2">
      <c r="B37251" s="202"/>
    </row>
    <row r="37252" spans="2:2">
      <c r="B37252" s="202"/>
    </row>
    <row r="37253" spans="2:2">
      <c r="B37253" s="202"/>
    </row>
    <row r="37254" spans="2:2">
      <c r="B37254" s="202"/>
    </row>
    <row r="37255" spans="2:2">
      <c r="B37255" s="202"/>
    </row>
    <row r="37256" spans="2:2">
      <c r="B37256" s="202"/>
    </row>
    <row r="37257" spans="2:2">
      <c r="B37257" s="202"/>
    </row>
    <row r="37258" spans="2:2">
      <c r="B37258" s="202"/>
    </row>
    <row r="37259" spans="2:2">
      <c r="B37259" s="202"/>
    </row>
    <row r="37260" spans="2:2">
      <c r="B37260" s="202"/>
    </row>
    <row r="37261" spans="2:2">
      <c r="B37261" s="202"/>
    </row>
    <row r="37262" spans="2:2">
      <c r="B37262" s="202"/>
    </row>
    <row r="37263" spans="2:2">
      <c r="B37263" s="202"/>
    </row>
    <row r="37264" spans="2:2">
      <c r="B37264" s="202"/>
    </row>
    <row r="37265" spans="2:2">
      <c r="B37265" s="202"/>
    </row>
    <row r="37266" spans="2:2">
      <c r="B37266" s="202"/>
    </row>
    <row r="37267" spans="2:2">
      <c r="B37267" s="202"/>
    </row>
    <row r="37268" spans="2:2">
      <c r="B37268" s="202"/>
    </row>
    <row r="37269" spans="2:2">
      <c r="B37269" s="202"/>
    </row>
    <row r="37270" spans="2:2">
      <c r="B37270" s="202"/>
    </row>
    <row r="37271" spans="2:2">
      <c r="B37271" s="202"/>
    </row>
    <row r="37272" spans="2:2">
      <c r="B37272" s="202"/>
    </row>
    <row r="37273" spans="2:2">
      <c r="B37273" s="202"/>
    </row>
    <row r="37274" spans="2:2">
      <c r="B37274" s="202"/>
    </row>
    <row r="37275" spans="2:2">
      <c r="B37275" s="202"/>
    </row>
    <row r="37276" spans="2:2">
      <c r="B37276" s="202"/>
    </row>
    <row r="37277" spans="2:2">
      <c r="B37277" s="202"/>
    </row>
    <row r="37278" spans="2:2">
      <c r="B37278" s="202"/>
    </row>
    <row r="37279" spans="2:2">
      <c r="B37279" s="202"/>
    </row>
    <row r="37280" spans="2:2">
      <c r="B37280" s="202"/>
    </row>
    <row r="37281" spans="2:2">
      <c r="B37281" s="202"/>
    </row>
    <row r="37282" spans="2:2">
      <c r="B37282" s="202"/>
    </row>
    <row r="37283" spans="2:2">
      <c r="B37283" s="202"/>
    </row>
    <row r="37284" spans="2:2">
      <c r="B37284" s="202"/>
    </row>
    <row r="37285" spans="2:2">
      <c r="B37285" s="202"/>
    </row>
    <row r="37286" spans="2:2">
      <c r="B37286" s="202"/>
    </row>
    <row r="37287" spans="2:2">
      <c r="B37287" s="202"/>
    </row>
    <row r="37288" spans="2:2">
      <c r="B37288" s="202"/>
    </row>
    <row r="37289" spans="2:2">
      <c r="B37289" s="202"/>
    </row>
    <row r="37290" spans="2:2">
      <c r="B37290" s="202"/>
    </row>
    <row r="37291" spans="2:2">
      <c r="B37291" s="202"/>
    </row>
    <row r="37292" spans="2:2">
      <c r="B37292" s="202"/>
    </row>
    <row r="37293" spans="2:2">
      <c r="B37293" s="202"/>
    </row>
    <row r="37294" spans="2:2">
      <c r="B37294" s="202"/>
    </row>
    <row r="37295" spans="2:2">
      <c r="B37295" s="202"/>
    </row>
    <row r="37296" spans="2:2">
      <c r="B37296" s="202"/>
    </row>
    <row r="37297" spans="2:2">
      <c r="B37297" s="202"/>
    </row>
    <row r="37298" spans="2:2">
      <c r="B37298" s="202"/>
    </row>
    <row r="37299" spans="2:2">
      <c r="B37299" s="202"/>
    </row>
    <row r="37300" spans="2:2">
      <c r="B37300" s="202"/>
    </row>
    <row r="37301" spans="2:2">
      <c r="B37301" s="202"/>
    </row>
    <row r="37302" spans="2:2">
      <c r="B37302" s="202"/>
    </row>
    <row r="37303" spans="2:2">
      <c r="B37303" s="202"/>
    </row>
    <row r="37304" spans="2:2">
      <c r="B37304" s="202"/>
    </row>
    <row r="37305" spans="2:2">
      <c r="B37305" s="202"/>
    </row>
    <row r="37306" spans="2:2">
      <c r="B37306" s="202"/>
    </row>
    <row r="37307" spans="2:2">
      <c r="B37307" s="202"/>
    </row>
    <row r="37308" spans="2:2">
      <c r="B37308" s="202"/>
    </row>
    <row r="37309" spans="2:2">
      <c r="B37309" s="202"/>
    </row>
    <row r="37310" spans="2:2">
      <c r="B37310" s="202"/>
    </row>
    <row r="37311" spans="2:2">
      <c r="B37311" s="202"/>
    </row>
    <row r="37312" spans="2:2">
      <c r="B37312" s="202"/>
    </row>
    <row r="37313" spans="2:2">
      <c r="B37313" s="202"/>
    </row>
    <row r="37314" spans="2:2">
      <c r="B37314" s="202"/>
    </row>
    <row r="37315" spans="2:2">
      <c r="B37315" s="202"/>
    </row>
    <row r="37316" spans="2:2">
      <c r="B37316" s="202"/>
    </row>
    <row r="37317" spans="2:2">
      <c r="B37317" s="202"/>
    </row>
    <row r="37318" spans="2:2">
      <c r="B37318" s="202"/>
    </row>
    <row r="37319" spans="2:2">
      <c r="B37319" s="202"/>
    </row>
    <row r="37320" spans="2:2">
      <c r="B37320" s="202"/>
    </row>
    <row r="37321" spans="2:2">
      <c r="B37321" s="202"/>
    </row>
    <row r="37322" spans="2:2">
      <c r="B37322" s="202"/>
    </row>
    <row r="37323" spans="2:2">
      <c r="B37323" s="202"/>
    </row>
    <row r="37324" spans="2:2">
      <c r="B37324" s="202"/>
    </row>
    <row r="37325" spans="2:2">
      <c r="B37325" s="202"/>
    </row>
    <row r="37326" spans="2:2">
      <c r="B37326" s="202"/>
    </row>
    <row r="37327" spans="2:2">
      <c r="B37327" s="202"/>
    </row>
    <row r="37328" spans="2:2">
      <c r="B37328" s="202"/>
    </row>
    <row r="37329" spans="2:2">
      <c r="B37329" s="202"/>
    </row>
    <row r="37330" spans="2:2">
      <c r="B37330" s="202"/>
    </row>
    <row r="37331" spans="2:2">
      <c r="B37331" s="202"/>
    </row>
    <row r="37332" spans="2:2">
      <c r="B37332" s="202"/>
    </row>
    <row r="37333" spans="2:2">
      <c r="B37333" s="202"/>
    </row>
    <row r="37334" spans="2:2">
      <c r="B37334" s="202"/>
    </row>
    <row r="37335" spans="2:2">
      <c r="B37335" s="202"/>
    </row>
    <row r="37336" spans="2:2">
      <c r="B37336" s="202"/>
    </row>
    <row r="37337" spans="2:2">
      <c r="B37337" s="202"/>
    </row>
    <row r="37338" spans="2:2">
      <c r="B37338" s="202"/>
    </row>
    <row r="37339" spans="2:2">
      <c r="B37339" s="202"/>
    </row>
    <row r="37340" spans="2:2">
      <c r="B37340" s="202"/>
    </row>
    <row r="37341" spans="2:2">
      <c r="B37341" s="202"/>
    </row>
    <row r="37342" spans="2:2">
      <c r="B37342" s="202"/>
    </row>
    <row r="37343" spans="2:2">
      <c r="B37343" s="202"/>
    </row>
    <row r="37344" spans="2:2">
      <c r="B37344" s="202"/>
    </row>
    <row r="37345" spans="2:2">
      <c r="B37345" s="202"/>
    </row>
    <row r="37346" spans="2:2">
      <c r="B37346" s="202"/>
    </row>
    <row r="37347" spans="2:2">
      <c r="B37347" s="202"/>
    </row>
    <row r="37348" spans="2:2">
      <c r="B37348" s="202"/>
    </row>
    <row r="37349" spans="2:2">
      <c r="B37349" s="202"/>
    </row>
    <row r="37350" spans="2:2">
      <c r="B37350" s="202"/>
    </row>
    <row r="37351" spans="2:2">
      <c r="B37351" s="202"/>
    </row>
    <row r="37352" spans="2:2">
      <c r="B37352" s="202"/>
    </row>
    <row r="37353" spans="2:2">
      <c r="B37353" s="202"/>
    </row>
    <row r="37354" spans="2:2">
      <c r="B37354" s="202"/>
    </row>
    <row r="37355" spans="2:2">
      <c r="B37355" s="202"/>
    </row>
    <row r="37356" spans="2:2">
      <c r="B37356" s="202"/>
    </row>
    <row r="37357" spans="2:2">
      <c r="B37357" s="202"/>
    </row>
    <row r="37358" spans="2:2">
      <c r="B37358" s="202"/>
    </row>
    <row r="37359" spans="2:2">
      <c r="B37359" s="202"/>
    </row>
    <row r="37360" spans="2:2">
      <c r="B37360" s="202"/>
    </row>
    <row r="37361" spans="2:2">
      <c r="B37361" s="202"/>
    </row>
    <row r="37362" spans="2:2">
      <c r="B37362" s="202"/>
    </row>
    <row r="37363" spans="2:2">
      <c r="B37363" s="202"/>
    </row>
    <row r="37364" spans="2:2">
      <c r="B37364" s="202"/>
    </row>
    <row r="37365" spans="2:2">
      <c r="B37365" s="202"/>
    </row>
    <row r="37366" spans="2:2">
      <c r="B37366" s="202"/>
    </row>
    <row r="37367" spans="2:2">
      <c r="B37367" s="202"/>
    </row>
    <row r="37368" spans="2:2">
      <c r="B37368" s="202"/>
    </row>
    <row r="37369" spans="2:2">
      <c r="B37369" s="202"/>
    </row>
    <row r="37370" spans="2:2">
      <c r="B37370" s="202"/>
    </row>
    <row r="37371" spans="2:2">
      <c r="B37371" s="202"/>
    </row>
    <row r="37372" spans="2:2">
      <c r="B37372" s="202"/>
    </row>
    <row r="37373" spans="2:2">
      <c r="B37373" s="202"/>
    </row>
    <row r="37374" spans="2:2">
      <c r="B37374" s="202"/>
    </row>
    <row r="37375" spans="2:2">
      <c r="B37375" s="202"/>
    </row>
    <row r="37376" spans="2:2">
      <c r="B37376" s="202"/>
    </row>
    <row r="37377" spans="2:2">
      <c r="B37377" s="202"/>
    </row>
    <row r="37378" spans="2:2">
      <c r="B37378" s="202"/>
    </row>
    <row r="37379" spans="2:2">
      <c r="B37379" s="202"/>
    </row>
    <row r="37380" spans="2:2">
      <c r="B37380" s="202"/>
    </row>
    <row r="37381" spans="2:2">
      <c r="B37381" s="202"/>
    </row>
    <row r="37382" spans="2:2">
      <c r="B37382" s="202"/>
    </row>
    <row r="37383" spans="2:2">
      <c r="B37383" s="202"/>
    </row>
    <row r="37384" spans="2:2">
      <c r="B37384" s="202"/>
    </row>
    <row r="37385" spans="2:2">
      <c r="B37385" s="202"/>
    </row>
    <row r="37386" spans="2:2">
      <c r="B37386" s="202"/>
    </row>
    <row r="37387" spans="2:2">
      <c r="B37387" s="202"/>
    </row>
    <row r="37388" spans="2:2">
      <c r="B37388" s="202"/>
    </row>
    <row r="37389" spans="2:2">
      <c r="B37389" s="202"/>
    </row>
    <row r="37390" spans="2:2">
      <c r="B37390" s="202"/>
    </row>
    <row r="37391" spans="2:2">
      <c r="B37391" s="202"/>
    </row>
    <row r="37392" spans="2:2">
      <c r="B37392" s="202"/>
    </row>
    <row r="37393" spans="2:2">
      <c r="B37393" s="202"/>
    </row>
    <row r="37394" spans="2:2">
      <c r="B37394" s="202"/>
    </row>
    <row r="37395" spans="2:2">
      <c r="B37395" s="202"/>
    </row>
    <row r="37396" spans="2:2">
      <c r="B37396" s="202"/>
    </row>
    <row r="37397" spans="2:2">
      <c r="B37397" s="202"/>
    </row>
    <row r="37398" spans="2:2">
      <c r="B37398" s="202"/>
    </row>
    <row r="37399" spans="2:2">
      <c r="B37399" s="202"/>
    </row>
    <row r="37400" spans="2:2">
      <c r="B37400" s="202"/>
    </row>
    <row r="37401" spans="2:2">
      <c r="B37401" s="202"/>
    </row>
    <row r="37402" spans="2:2">
      <c r="B37402" s="202"/>
    </row>
    <row r="37403" spans="2:2">
      <c r="B37403" s="202"/>
    </row>
    <row r="37404" spans="2:2">
      <c r="B37404" s="202"/>
    </row>
    <row r="37405" spans="2:2">
      <c r="B37405" s="202"/>
    </row>
    <row r="37406" spans="2:2">
      <c r="B37406" s="202"/>
    </row>
    <row r="37407" spans="2:2">
      <c r="B37407" s="202"/>
    </row>
    <row r="37408" spans="2:2">
      <c r="B37408" s="202"/>
    </row>
    <row r="37409" spans="2:2">
      <c r="B37409" s="202"/>
    </row>
    <row r="37410" spans="2:2">
      <c r="B37410" s="202"/>
    </row>
    <row r="37411" spans="2:2">
      <c r="B37411" s="202"/>
    </row>
    <row r="37412" spans="2:2">
      <c r="B37412" s="202"/>
    </row>
    <row r="37413" spans="2:2">
      <c r="B37413" s="202"/>
    </row>
    <row r="37414" spans="2:2">
      <c r="B37414" s="202"/>
    </row>
    <row r="37415" spans="2:2">
      <c r="B37415" s="202"/>
    </row>
    <row r="37416" spans="2:2">
      <c r="B37416" s="202"/>
    </row>
    <row r="37417" spans="2:2">
      <c r="B37417" s="202"/>
    </row>
    <row r="37418" spans="2:2">
      <c r="B37418" s="202"/>
    </row>
    <row r="37419" spans="2:2">
      <c r="B37419" s="202"/>
    </row>
    <row r="37420" spans="2:2">
      <c r="B37420" s="202"/>
    </row>
    <row r="37421" spans="2:2">
      <c r="B37421" s="202"/>
    </row>
    <row r="37422" spans="2:2">
      <c r="B37422" s="202"/>
    </row>
    <row r="37423" spans="2:2">
      <c r="B37423" s="202"/>
    </row>
    <row r="37424" spans="2:2">
      <c r="B37424" s="202"/>
    </row>
    <row r="37425" spans="2:2">
      <c r="B37425" s="202"/>
    </row>
    <row r="37426" spans="2:2">
      <c r="B37426" s="202"/>
    </row>
    <row r="37427" spans="2:2">
      <c r="B37427" s="202"/>
    </row>
    <row r="37428" spans="2:2">
      <c r="B37428" s="202"/>
    </row>
    <row r="37429" spans="2:2">
      <c r="B37429" s="202"/>
    </row>
    <row r="37430" spans="2:2">
      <c r="B37430" s="202"/>
    </row>
    <row r="37431" spans="2:2">
      <c r="B37431" s="202"/>
    </row>
    <row r="37432" spans="2:2">
      <c r="B37432" s="202"/>
    </row>
    <row r="37433" spans="2:2">
      <c r="B37433" s="202"/>
    </row>
    <row r="37434" spans="2:2">
      <c r="B37434" s="202"/>
    </row>
    <row r="37435" spans="2:2">
      <c r="B37435" s="202"/>
    </row>
    <row r="37436" spans="2:2">
      <c r="B37436" s="202"/>
    </row>
    <row r="37437" spans="2:2">
      <c r="B37437" s="202"/>
    </row>
    <row r="37438" spans="2:2">
      <c r="B37438" s="202"/>
    </row>
    <row r="37439" spans="2:2">
      <c r="B37439" s="202"/>
    </row>
    <row r="37440" spans="2:2">
      <c r="B37440" s="202"/>
    </row>
    <row r="37441" spans="2:2">
      <c r="B37441" s="202"/>
    </row>
    <row r="37442" spans="2:2">
      <c r="B37442" s="202"/>
    </row>
    <row r="37443" spans="2:2">
      <c r="B37443" s="202"/>
    </row>
    <row r="37444" spans="2:2">
      <c r="B37444" s="202"/>
    </row>
    <row r="37445" spans="2:2">
      <c r="B37445" s="202"/>
    </row>
    <row r="37446" spans="2:2">
      <c r="B37446" s="202"/>
    </row>
    <row r="37447" spans="2:2">
      <c r="B37447" s="202"/>
    </row>
    <row r="37448" spans="2:2">
      <c r="B37448" s="202"/>
    </row>
    <row r="37449" spans="2:2">
      <c r="B37449" s="202"/>
    </row>
    <row r="37450" spans="2:2">
      <c r="B37450" s="202"/>
    </row>
    <row r="37451" spans="2:2">
      <c r="B37451" s="202"/>
    </row>
    <row r="37452" spans="2:2">
      <c r="B37452" s="202"/>
    </row>
    <row r="37453" spans="2:2">
      <c r="B37453" s="202"/>
    </row>
    <row r="37454" spans="2:2">
      <c r="B37454" s="202"/>
    </row>
    <row r="37455" spans="2:2">
      <c r="B37455" s="202"/>
    </row>
    <row r="37456" spans="2:2">
      <c r="B37456" s="202"/>
    </row>
    <row r="37457" spans="2:2">
      <c r="B37457" s="202"/>
    </row>
    <row r="37458" spans="2:2">
      <c r="B37458" s="202"/>
    </row>
    <row r="37459" spans="2:2">
      <c r="B37459" s="202"/>
    </row>
    <row r="37460" spans="2:2">
      <c r="B37460" s="202"/>
    </row>
    <row r="37461" spans="2:2">
      <c r="B37461" s="202"/>
    </row>
    <row r="37462" spans="2:2">
      <c r="B37462" s="202"/>
    </row>
    <row r="37463" spans="2:2">
      <c r="B37463" s="202"/>
    </row>
    <row r="37464" spans="2:2">
      <c r="B37464" s="202"/>
    </row>
    <row r="37465" spans="2:2">
      <c r="B37465" s="202"/>
    </row>
    <row r="37466" spans="2:2">
      <c r="B37466" s="202"/>
    </row>
    <row r="37467" spans="2:2">
      <c r="B37467" s="202"/>
    </row>
    <row r="37468" spans="2:2">
      <c r="B37468" s="202"/>
    </row>
    <row r="37469" spans="2:2">
      <c r="B37469" s="202"/>
    </row>
    <row r="37470" spans="2:2">
      <c r="B37470" s="202"/>
    </row>
    <row r="37471" spans="2:2">
      <c r="B37471" s="202"/>
    </row>
    <row r="37472" spans="2:2">
      <c r="B37472" s="202"/>
    </row>
    <row r="37473" spans="2:2">
      <c r="B37473" s="202"/>
    </row>
    <row r="37474" spans="2:2">
      <c r="B37474" s="202"/>
    </row>
    <row r="37475" spans="2:2">
      <c r="B37475" s="202"/>
    </row>
    <row r="37476" spans="2:2">
      <c r="B37476" s="202"/>
    </row>
    <row r="37477" spans="2:2">
      <c r="B37477" s="202"/>
    </row>
    <row r="37478" spans="2:2">
      <c r="B37478" s="202"/>
    </row>
    <row r="37479" spans="2:2">
      <c r="B37479" s="202"/>
    </row>
    <row r="37480" spans="2:2">
      <c r="B37480" s="202"/>
    </row>
    <row r="37481" spans="2:2">
      <c r="B37481" s="202"/>
    </row>
    <row r="37482" spans="2:2">
      <c r="B37482" s="202"/>
    </row>
    <row r="37483" spans="2:2">
      <c r="B37483" s="202"/>
    </row>
    <row r="37484" spans="2:2">
      <c r="B37484" s="202"/>
    </row>
    <row r="37485" spans="2:2">
      <c r="B37485" s="202"/>
    </row>
    <row r="37486" spans="2:2">
      <c r="B37486" s="202"/>
    </row>
    <row r="37487" spans="2:2">
      <c r="B37487" s="202"/>
    </row>
    <row r="37488" spans="2:2">
      <c r="B37488" s="202"/>
    </row>
    <row r="37489" spans="2:2">
      <c r="B37489" s="202"/>
    </row>
    <row r="37490" spans="2:2">
      <c r="B37490" s="202"/>
    </row>
    <row r="37491" spans="2:2">
      <c r="B37491" s="202"/>
    </row>
    <row r="37492" spans="2:2">
      <c r="B37492" s="202"/>
    </row>
    <row r="37493" spans="2:2">
      <c r="B37493" s="202"/>
    </row>
    <row r="37494" spans="2:2">
      <c r="B37494" s="202"/>
    </row>
    <row r="37495" spans="2:2">
      <c r="B37495" s="202"/>
    </row>
    <row r="37496" spans="2:2">
      <c r="B37496" s="202"/>
    </row>
    <row r="37497" spans="2:2">
      <c r="B37497" s="202"/>
    </row>
    <row r="37498" spans="2:2">
      <c r="B37498" s="202"/>
    </row>
    <row r="37499" spans="2:2">
      <c r="B37499" s="202"/>
    </row>
    <row r="37500" spans="2:2">
      <c r="B37500" s="202"/>
    </row>
    <row r="37501" spans="2:2">
      <c r="B37501" s="202"/>
    </row>
    <row r="37502" spans="2:2">
      <c r="B37502" s="202"/>
    </row>
    <row r="37503" spans="2:2">
      <c r="B37503" s="202"/>
    </row>
    <row r="37504" spans="2:2">
      <c r="B37504" s="202"/>
    </row>
    <row r="37505" spans="2:2">
      <c r="B37505" s="202"/>
    </row>
    <row r="37506" spans="2:2">
      <c r="B37506" s="202"/>
    </row>
    <row r="37507" spans="2:2">
      <c r="B37507" s="202"/>
    </row>
    <row r="37508" spans="2:2">
      <c r="B37508" s="202"/>
    </row>
    <row r="37509" spans="2:2">
      <c r="B37509" s="202"/>
    </row>
    <row r="37510" spans="2:2">
      <c r="B37510" s="202"/>
    </row>
    <row r="37511" spans="2:2">
      <c r="B37511" s="202"/>
    </row>
    <row r="37512" spans="2:2">
      <c r="B37512" s="202"/>
    </row>
    <row r="37513" spans="2:2">
      <c r="B37513" s="202"/>
    </row>
    <row r="37514" spans="2:2">
      <c r="B37514" s="202"/>
    </row>
    <row r="37515" spans="2:2">
      <c r="B37515" s="202"/>
    </row>
    <row r="37516" spans="2:2">
      <c r="B37516" s="202"/>
    </row>
    <row r="37517" spans="2:2">
      <c r="B37517" s="202"/>
    </row>
    <row r="37518" spans="2:2">
      <c r="B37518" s="202"/>
    </row>
    <row r="37519" spans="2:2">
      <c r="B37519" s="202"/>
    </row>
    <row r="37520" spans="2:2">
      <c r="B37520" s="202"/>
    </row>
    <row r="37521" spans="2:2">
      <c r="B37521" s="202"/>
    </row>
    <row r="37522" spans="2:2">
      <c r="B37522" s="202"/>
    </row>
    <row r="37523" spans="2:2">
      <c r="B37523" s="202"/>
    </row>
    <row r="37524" spans="2:2">
      <c r="B37524" s="202"/>
    </row>
    <row r="37525" spans="2:2">
      <c r="B37525" s="202"/>
    </row>
    <row r="37526" spans="2:2">
      <c r="B37526" s="202"/>
    </row>
    <row r="37527" spans="2:2">
      <c r="B37527" s="202"/>
    </row>
    <row r="37528" spans="2:2">
      <c r="B37528" s="202"/>
    </row>
    <row r="37529" spans="2:2">
      <c r="B37529" s="202"/>
    </row>
    <row r="37530" spans="2:2">
      <c r="B37530" s="202"/>
    </row>
    <row r="37531" spans="2:2">
      <c r="B37531" s="202"/>
    </row>
    <row r="37532" spans="2:2">
      <c r="B37532" s="202"/>
    </row>
    <row r="37533" spans="2:2">
      <c r="B37533" s="202"/>
    </row>
    <row r="37534" spans="2:2">
      <c r="B37534" s="202"/>
    </row>
    <row r="37535" spans="2:2">
      <c r="B37535" s="202"/>
    </row>
    <row r="37536" spans="2:2">
      <c r="B37536" s="202"/>
    </row>
    <row r="37537" spans="2:2">
      <c r="B37537" s="202"/>
    </row>
    <row r="37538" spans="2:2">
      <c r="B37538" s="202"/>
    </row>
    <row r="37539" spans="2:2">
      <c r="B37539" s="202"/>
    </row>
    <row r="37540" spans="2:2">
      <c r="B37540" s="202"/>
    </row>
    <row r="37541" spans="2:2">
      <c r="B37541" s="202"/>
    </row>
    <row r="37542" spans="2:2">
      <c r="B37542" s="202"/>
    </row>
    <row r="37543" spans="2:2">
      <c r="B37543" s="202"/>
    </row>
    <row r="37544" spans="2:2">
      <c r="B37544" s="202"/>
    </row>
    <row r="37545" spans="2:2">
      <c r="B37545" s="202"/>
    </row>
    <row r="37546" spans="2:2">
      <c r="B37546" s="202"/>
    </row>
    <row r="37547" spans="2:2">
      <c r="B37547" s="202"/>
    </row>
    <row r="37548" spans="2:2">
      <c r="B37548" s="202"/>
    </row>
    <row r="37549" spans="2:2">
      <c r="B37549" s="202"/>
    </row>
    <row r="37550" spans="2:2">
      <c r="B37550" s="202"/>
    </row>
    <row r="37551" spans="2:2">
      <c r="B37551" s="202"/>
    </row>
    <row r="37552" spans="2:2">
      <c r="B37552" s="202"/>
    </row>
    <row r="37553" spans="2:2">
      <c r="B37553" s="202"/>
    </row>
    <row r="37554" spans="2:2">
      <c r="B37554" s="202"/>
    </row>
    <row r="37555" spans="2:2">
      <c r="B37555" s="202"/>
    </row>
    <row r="37556" spans="2:2">
      <c r="B37556" s="202"/>
    </row>
    <row r="37557" spans="2:2">
      <c r="B37557" s="202"/>
    </row>
    <row r="37558" spans="2:2">
      <c r="B37558" s="202"/>
    </row>
    <row r="37559" spans="2:2">
      <c r="B37559" s="202"/>
    </row>
    <row r="37560" spans="2:2">
      <c r="B37560" s="202"/>
    </row>
    <row r="37561" spans="2:2">
      <c r="B37561" s="202"/>
    </row>
    <row r="37562" spans="2:2">
      <c r="B37562" s="202"/>
    </row>
    <row r="37563" spans="2:2">
      <c r="B37563" s="202"/>
    </row>
    <row r="37564" spans="2:2">
      <c r="B37564" s="202"/>
    </row>
    <row r="37565" spans="2:2">
      <c r="B37565" s="202"/>
    </row>
    <row r="37566" spans="2:2">
      <c r="B37566" s="202"/>
    </row>
    <row r="37567" spans="2:2">
      <c r="B37567" s="202"/>
    </row>
    <row r="37568" spans="2:2">
      <c r="B37568" s="202"/>
    </row>
    <row r="37569" spans="2:2">
      <c r="B37569" s="202"/>
    </row>
    <row r="37570" spans="2:2">
      <c r="B37570" s="202"/>
    </row>
    <row r="37571" spans="2:2">
      <c r="B37571" s="202"/>
    </row>
    <row r="37572" spans="2:2">
      <c r="B37572" s="202"/>
    </row>
    <row r="37573" spans="2:2">
      <c r="B37573" s="202"/>
    </row>
    <row r="37574" spans="2:2">
      <c r="B37574" s="202"/>
    </row>
    <row r="37575" spans="2:2">
      <c r="B37575" s="202"/>
    </row>
    <row r="37576" spans="2:2">
      <c r="B37576" s="202"/>
    </row>
    <row r="37577" spans="2:2">
      <c r="B37577" s="202"/>
    </row>
    <row r="37578" spans="2:2">
      <c r="B37578" s="202"/>
    </row>
    <row r="37579" spans="2:2">
      <c r="B37579" s="202"/>
    </row>
    <row r="37580" spans="2:2">
      <c r="B37580" s="202"/>
    </row>
    <row r="37581" spans="2:2">
      <c r="B37581" s="202"/>
    </row>
    <row r="37582" spans="2:2">
      <c r="B37582" s="202"/>
    </row>
    <row r="37583" spans="2:2">
      <c r="B37583" s="202"/>
    </row>
    <row r="37584" spans="2:2">
      <c r="B37584" s="202"/>
    </row>
    <row r="37585" spans="2:2">
      <c r="B37585" s="202"/>
    </row>
    <row r="37586" spans="2:2">
      <c r="B37586" s="202"/>
    </row>
    <row r="37587" spans="2:2">
      <c r="B37587" s="202"/>
    </row>
    <row r="37588" spans="2:2">
      <c r="B37588" s="202"/>
    </row>
    <row r="37589" spans="2:2">
      <c r="B37589" s="202"/>
    </row>
    <row r="37590" spans="2:2">
      <c r="B37590" s="202"/>
    </row>
    <row r="37591" spans="2:2">
      <c r="B37591" s="202"/>
    </row>
    <row r="37592" spans="2:2">
      <c r="B37592" s="202"/>
    </row>
    <row r="37593" spans="2:2">
      <c r="B37593" s="202"/>
    </row>
    <row r="37594" spans="2:2">
      <c r="B37594" s="202"/>
    </row>
    <row r="37595" spans="2:2">
      <c r="B37595" s="202"/>
    </row>
    <row r="37596" spans="2:2">
      <c r="B37596" s="202"/>
    </row>
    <row r="37597" spans="2:2">
      <c r="B37597" s="202"/>
    </row>
    <row r="37598" spans="2:2">
      <c r="B37598" s="202"/>
    </row>
    <row r="37599" spans="2:2">
      <c r="B37599" s="202"/>
    </row>
    <row r="37600" spans="2:2">
      <c r="B37600" s="202"/>
    </row>
    <row r="37601" spans="2:2">
      <c r="B37601" s="202"/>
    </row>
    <row r="37602" spans="2:2">
      <c r="B37602" s="202"/>
    </row>
    <row r="37603" spans="2:2">
      <c r="B37603" s="202"/>
    </row>
    <row r="37604" spans="2:2">
      <c r="B37604" s="202"/>
    </row>
    <row r="37605" spans="2:2">
      <c r="B37605" s="202"/>
    </row>
    <row r="37606" spans="2:2">
      <c r="B37606" s="202"/>
    </row>
    <row r="37607" spans="2:2">
      <c r="B37607" s="202"/>
    </row>
    <row r="37608" spans="2:2">
      <c r="B37608" s="202"/>
    </row>
    <row r="37609" spans="2:2">
      <c r="B37609" s="202"/>
    </row>
    <row r="37610" spans="2:2">
      <c r="B37610" s="202"/>
    </row>
    <row r="37611" spans="2:2">
      <c r="B37611" s="202"/>
    </row>
    <row r="37612" spans="2:2">
      <c r="B37612" s="202"/>
    </row>
    <row r="37613" spans="2:2">
      <c r="B37613" s="202"/>
    </row>
    <row r="37614" spans="2:2">
      <c r="B37614" s="202"/>
    </row>
    <row r="37615" spans="2:2">
      <c r="B37615" s="202"/>
    </row>
    <row r="37616" spans="2:2">
      <c r="B37616" s="202"/>
    </row>
    <row r="37617" spans="2:2">
      <c r="B37617" s="202"/>
    </row>
    <row r="37618" spans="2:2">
      <c r="B37618" s="202"/>
    </row>
    <row r="37619" spans="2:2">
      <c r="B37619" s="202"/>
    </row>
    <row r="37620" spans="2:2">
      <c r="B37620" s="202"/>
    </row>
    <row r="37621" spans="2:2">
      <c r="B37621" s="202"/>
    </row>
    <row r="37622" spans="2:2">
      <c r="B37622" s="202"/>
    </row>
    <row r="37623" spans="2:2">
      <c r="B37623" s="202"/>
    </row>
    <row r="37624" spans="2:2">
      <c r="B37624" s="202"/>
    </row>
    <row r="37625" spans="2:2">
      <c r="B37625" s="202"/>
    </row>
    <row r="37626" spans="2:2">
      <c r="B37626" s="202"/>
    </row>
    <row r="37627" spans="2:2">
      <c r="B37627" s="202"/>
    </row>
    <row r="37628" spans="2:2">
      <c r="B37628" s="202"/>
    </row>
    <row r="37629" spans="2:2">
      <c r="B37629" s="202"/>
    </row>
    <row r="37630" spans="2:2">
      <c r="B37630" s="202"/>
    </row>
    <row r="37631" spans="2:2">
      <c r="B37631" s="202"/>
    </row>
    <row r="37632" spans="2:2">
      <c r="B37632" s="202"/>
    </row>
    <row r="37633" spans="2:2">
      <c r="B37633" s="202"/>
    </row>
    <row r="37634" spans="2:2">
      <c r="B37634" s="202"/>
    </row>
    <row r="37635" spans="2:2">
      <c r="B37635" s="202"/>
    </row>
    <row r="37636" spans="2:2">
      <c r="B37636" s="202"/>
    </row>
    <row r="37637" spans="2:2">
      <c r="B37637" s="202"/>
    </row>
    <row r="37638" spans="2:2">
      <c r="B37638" s="202"/>
    </row>
    <row r="37639" spans="2:2">
      <c r="B37639" s="202"/>
    </row>
    <row r="37640" spans="2:2">
      <c r="B37640" s="202"/>
    </row>
    <row r="37641" spans="2:2">
      <c r="B37641" s="202"/>
    </row>
    <row r="37642" spans="2:2">
      <c r="B37642" s="202"/>
    </row>
    <row r="37643" spans="2:2">
      <c r="B37643" s="202"/>
    </row>
    <row r="37644" spans="2:2">
      <c r="B37644" s="202"/>
    </row>
    <row r="37645" spans="2:2">
      <c r="B37645" s="202"/>
    </row>
    <row r="37646" spans="2:2">
      <c r="B37646" s="202"/>
    </row>
    <row r="37647" spans="2:2">
      <c r="B37647" s="202"/>
    </row>
    <row r="37648" spans="2:2">
      <c r="B37648" s="202"/>
    </row>
    <row r="37649" spans="2:2">
      <c r="B37649" s="202"/>
    </row>
    <row r="37650" spans="2:2">
      <c r="B37650" s="202"/>
    </row>
    <row r="37651" spans="2:2">
      <c r="B37651" s="202"/>
    </row>
    <row r="37652" spans="2:2">
      <c r="B37652" s="202"/>
    </row>
    <row r="37653" spans="2:2">
      <c r="B37653" s="202"/>
    </row>
    <row r="37654" spans="2:2">
      <c r="B37654" s="202"/>
    </row>
    <row r="37655" spans="2:2">
      <c r="B37655" s="202"/>
    </row>
    <row r="37656" spans="2:2">
      <c r="B37656" s="202"/>
    </row>
    <row r="37657" spans="2:2">
      <c r="B37657" s="202"/>
    </row>
    <row r="37658" spans="2:2">
      <c r="B37658" s="202"/>
    </row>
    <row r="37659" spans="2:2">
      <c r="B37659" s="202"/>
    </row>
    <row r="37660" spans="2:2">
      <c r="B37660" s="202"/>
    </row>
    <row r="37661" spans="2:2">
      <c r="B37661" s="202"/>
    </row>
    <row r="37662" spans="2:2">
      <c r="B37662" s="202"/>
    </row>
    <row r="37663" spans="2:2">
      <c r="B37663" s="202"/>
    </row>
    <row r="37664" spans="2:2">
      <c r="B37664" s="202"/>
    </row>
    <row r="37665" spans="2:2">
      <c r="B37665" s="202"/>
    </row>
    <row r="37666" spans="2:2">
      <c r="B37666" s="202"/>
    </row>
    <row r="37667" spans="2:2">
      <c r="B37667" s="202"/>
    </row>
    <row r="37668" spans="2:2">
      <c r="B37668" s="202"/>
    </row>
    <row r="37669" spans="2:2">
      <c r="B37669" s="202"/>
    </row>
    <row r="37670" spans="2:2">
      <c r="B37670" s="202"/>
    </row>
    <row r="37671" spans="2:2">
      <c r="B37671" s="202"/>
    </row>
    <row r="37672" spans="2:2">
      <c r="B37672" s="202"/>
    </row>
    <row r="37673" spans="2:2">
      <c r="B37673" s="202"/>
    </row>
    <row r="37674" spans="2:2">
      <c r="B37674" s="202"/>
    </row>
    <row r="37675" spans="2:2">
      <c r="B37675" s="202"/>
    </row>
    <row r="37676" spans="2:2">
      <c r="B37676" s="202"/>
    </row>
    <row r="37677" spans="2:2">
      <c r="B37677" s="202"/>
    </row>
    <row r="37678" spans="2:2">
      <c r="B37678" s="202"/>
    </row>
    <row r="37679" spans="2:2">
      <c r="B37679" s="202"/>
    </row>
    <row r="37680" spans="2:2">
      <c r="B37680" s="202"/>
    </row>
    <row r="37681" spans="2:2">
      <c r="B37681" s="202"/>
    </row>
    <row r="37682" spans="2:2">
      <c r="B37682" s="202"/>
    </row>
    <row r="37683" spans="2:2">
      <c r="B37683" s="202"/>
    </row>
    <row r="37684" spans="2:2">
      <c r="B37684" s="202"/>
    </row>
    <row r="37685" spans="2:2">
      <c r="B37685" s="202"/>
    </row>
    <row r="37686" spans="2:2">
      <c r="B37686" s="202"/>
    </row>
    <row r="37687" spans="2:2">
      <c r="B37687" s="202"/>
    </row>
    <row r="37688" spans="2:2">
      <c r="B37688" s="202"/>
    </row>
    <row r="37689" spans="2:2">
      <c r="B37689" s="202"/>
    </row>
    <row r="37690" spans="2:2">
      <c r="B37690" s="202"/>
    </row>
    <row r="37691" spans="2:2">
      <c r="B37691" s="202"/>
    </row>
    <row r="37692" spans="2:2">
      <c r="B37692" s="202"/>
    </row>
    <row r="37693" spans="2:2">
      <c r="B37693" s="202"/>
    </row>
    <row r="37694" spans="2:2">
      <c r="B37694" s="202"/>
    </row>
    <row r="37695" spans="2:2">
      <c r="B37695" s="202"/>
    </row>
    <row r="37696" spans="2:2">
      <c r="B37696" s="202"/>
    </row>
    <row r="37697" spans="2:2">
      <c r="B37697" s="202"/>
    </row>
    <row r="37698" spans="2:2">
      <c r="B37698" s="202"/>
    </row>
    <row r="37699" spans="2:2">
      <c r="B37699" s="202"/>
    </row>
    <row r="37700" spans="2:2">
      <c r="B37700" s="202"/>
    </row>
    <row r="37701" spans="2:2">
      <c r="B37701" s="202"/>
    </row>
    <row r="37702" spans="2:2">
      <c r="B37702" s="202"/>
    </row>
    <row r="37703" spans="2:2">
      <c r="B37703" s="202"/>
    </row>
    <row r="37704" spans="2:2">
      <c r="B37704" s="202"/>
    </row>
    <row r="37705" spans="2:2">
      <c r="B37705" s="202"/>
    </row>
    <row r="37706" spans="2:2">
      <c r="B37706" s="202"/>
    </row>
    <row r="37707" spans="2:2">
      <c r="B37707" s="202"/>
    </row>
    <row r="37708" spans="2:2">
      <c r="B37708" s="202"/>
    </row>
    <row r="37709" spans="2:2">
      <c r="B37709" s="202"/>
    </row>
    <row r="37710" spans="2:2">
      <c r="B37710" s="202"/>
    </row>
    <row r="37711" spans="2:2">
      <c r="B37711" s="202"/>
    </row>
    <row r="37712" spans="2:2">
      <c r="B37712" s="202"/>
    </row>
    <row r="37713" spans="2:2">
      <c r="B37713" s="202"/>
    </row>
    <row r="37714" spans="2:2">
      <c r="B37714" s="202"/>
    </row>
    <row r="37715" spans="2:2">
      <c r="B37715" s="202"/>
    </row>
    <row r="37716" spans="2:2">
      <c r="B37716" s="202"/>
    </row>
    <row r="37717" spans="2:2">
      <c r="B37717" s="202"/>
    </row>
    <row r="37718" spans="2:2">
      <c r="B37718" s="202"/>
    </row>
    <row r="37719" spans="2:2">
      <c r="B37719" s="202"/>
    </row>
    <row r="37720" spans="2:2">
      <c r="B37720" s="202"/>
    </row>
    <row r="37721" spans="2:2">
      <c r="B37721" s="202"/>
    </row>
    <row r="37722" spans="2:2">
      <c r="B37722" s="202"/>
    </row>
    <row r="37723" spans="2:2">
      <c r="B37723" s="202"/>
    </row>
    <row r="37724" spans="2:2">
      <c r="B37724" s="202"/>
    </row>
    <row r="37725" spans="2:2">
      <c r="B37725" s="202"/>
    </row>
    <row r="37726" spans="2:2">
      <c r="B37726" s="202"/>
    </row>
    <row r="37727" spans="2:2">
      <c r="B37727" s="202"/>
    </row>
    <row r="37728" spans="2:2">
      <c r="B37728" s="202"/>
    </row>
    <row r="37729" spans="2:2">
      <c r="B37729" s="202"/>
    </row>
    <row r="37730" spans="2:2">
      <c r="B37730" s="202"/>
    </row>
    <row r="37731" spans="2:2">
      <c r="B37731" s="202"/>
    </row>
    <row r="37732" spans="2:2">
      <c r="B37732" s="202"/>
    </row>
    <row r="37733" spans="2:2">
      <c r="B37733" s="202"/>
    </row>
    <row r="37734" spans="2:2">
      <c r="B37734" s="202"/>
    </row>
    <row r="37735" spans="2:2">
      <c r="B37735" s="202"/>
    </row>
    <row r="37736" spans="2:2">
      <c r="B37736" s="202"/>
    </row>
    <row r="37737" spans="2:2">
      <c r="B37737" s="202"/>
    </row>
    <row r="37738" spans="2:2">
      <c r="B37738" s="202"/>
    </row>
    <row r="37739" spans="2:2">
      <c r="B37739" s="202"/>
    </row>
    <row r="37740" spans="2:2">
      <c r="B37740" s="202"/>
    </row>
    <row r="37741" spans="2:2">
      <c r="B37741" s="202"/>
    </row>
    <row r="37742" spans="2:2">
      <c r="B37742" s="202"/>
    </row>
    <row r="37743" spans="2:2">
      <c r="B37743" s="202"/>
    </row>
    <row r="37744" spans="2:2">
      <c r="B37744" s="202"/>
    </row>
    <row r="37745" spans="2:2">
      <c r="B37745" s="202"/>
    </row>
    <row r="37746" spans="2:2">
      <c r="B37746" s="202"/>
    </row>
    <row r="37747" spans="2:2">
      <c r="B37747" s="202"/>
    </row>
    <row r="37748" spans="2:2">
      <c r="B37748" s="202"/>
    </row>
    <row r="37749" spans="2:2">
      <c r="B37749" s="202"/>
    </row>
    <row r="37750" spans="2:2">
      <c r="B37750" s="202"/>
    </row>
    <row r="37751" spans="2:2">
      <c r="B37751" s="202"/>
    </row>
    <row r="37752" spans="2:2">
      <c r="B37752" s="202"/>
    </row>
    <row r="37753" spans="2:2">
      <c r="B37753" s="202"/>
    </row>
    <row r="37754" spans="2:2">
      <c r="B37754" s="202"/>
    </row>
    <row r="37755" spans="2:2">
      <c r="B37755" s="202"/>
    </row>
    <row r="37756" spans="2:2">
      <c r="B37756" s="202"/>
    </row>
    <row r="37757" spans="2:2">
      <c r="B37757" s="202"/>
    </row>
    <row r="37758" spans="2:2">
      <c r="B37758" s="202"/>
    </row>
    <row r="37759" spans="2:2">
      <c r="B37759" s="202"/>
    </row>
    <row r="37760" spans="2:2">
      <c r="B37760" s="202"/>
    </row>
    <row r="37761" spans="2:2">
      <c r="B37761" s="202"/>
    </row>
    <row r="37762" spans="2:2">
      <c r="B37762" s="202"/>
    </row>
    <row r="37763" spans="2:2">
      <c r="B37763" s="202"/>
    </row>
    <row r="37764" spans="2:2">
      <c r="B37764" s="202"/>
    </row>
    <row r="37765" spans="2:2">
      <c r="B37765" s="202"/>
    </row>
    <row r="37766" spans="2:2">
      <c r="B37766" s="202"/>
    </row>
    <row r="37767" spans="2:2">
      <c r="B37767" s="202"/>
    </row>
    <row r="37768" spans="2:2">
      <c r="B37768" s="202"/>
    </row>
    <row r="37769" spans="2:2">
      <c r="B37769" s="202"/>
    </row>
    <row r="37770" spans="2:2">
      <c r="B37770" s="202"/>
    </row>
    <row r="37771" spans="2:2">
      <c r="B37771" s="202"/>
    </row>
    <row r="37772" spans="2:2">
      <c r="B37772" s="202"/>
    </row>
    <row r="37773" spans="2:2">
      <c r="B37773" s="202"/>
    </row>
    <row r="37774" spans="2:2">
      <c r="B37774" s="202"/>
    </row>
    <row r="37775" spans="2:2">
      <c r="B37775" s="202"/>
    </row>
    <row r="37776" spans="2:2">
      <c r="B37776" s="202"/>
    </row>
    <row r="37777" spans="2:2">
      <c r="B37777" s="202"/>
    </row>
    <row r="37778" spans="2:2">
      <c r="B37778" s="202"/>
    </row>
    <row r="37779" spans="2:2">
      <c r="B37779" s="202"/>
    </row>
    <row r="37780" spans="2:2">
      <c r="B37780" s="202"/>
    </row>
    <row r="37781" spans="2:2">
      <c r="B37781" s="202"/>
    </row>
    <row r="37782" spans="2:2">
      <c r="B37782" s="202"/>
    </row>
    <row r="37783" spans="2:2">
      <c r="B37783" s="202"/>
    </row>
    <row r="37784" spans="2:2">
      <c r="B37784" s="202"/>
    </row>
    <row r="37785" spans="2:2">
      <c r="B37785" s="202"/>
    </row>
    <row r="37786" spans="2:2">
      <c r="B37786" s="202"/>
    </row>
    <row r="37787" spans="2:2">
      <c r="B37787" s="202"/>
    </row>
    <row r="37788" spans="2:2">
      <c r="B37788" s="202"/>
    </row>
    <row r="37789" spans="2:2">
      <c r="B37789" s="202"/>
    </row>
    <row r="37790" spans="2:2">
      <c r="B37790" s="202"/>
    </row>
    <row r="37791" spans="2:2">
      <c r="B37791" s="202"/>
    </row>
    <row r="37792" spans="2:2">
      <c r="B37792" s="202"/>
    </row>
    <row r="37793" spans="2:2">
      <c r="B37793" s="202"/>
    </row>
    <row r="37794" spans="2:2">
      <c r="B37794" s="202"/>
    </row>
    <row r="37795" spans="2:2">
      <c r="B37795" s="202"/>
    </row>
    <row r="37796" spans="2:2">
      <c r="B37796" s="202"/>
    </row>
    <row r="37797" spans="2:2">
      <c r="B37797" s="202"/>
    </row>
    <row r="37798" spans="2:2">
      <c r="B37798" s="202"/>
    </row>
    <row r="37799" spans="2:2">
      <c r="B37799" s="202"/>
    </row>
    <row r="37800" spans="2:2">
      <c r="B37800" s="202"/>
    </row>
    <row r="37801" spans="2:2">
      <c r="B37801" s="202"/>
    </row>
    <row r="37802" spans="2:2">
      <c r="B37802" s="202"/>
    </row>
    <row r="37803" spans="2:2">
      <c r="B37803" s="202"/>
    </row>
    <row r="37804" spans="2:2">
      <c r="B37804" s="202"/>
    </row>
    <row r="37805" spans="2:2">
      <c r="B37805" s="202"/>
    </row>
    <row r="37806" spans="2:2">
      <c r="B37806" s="202"/>
    </row>
    <row r="37807" spans="2:2">
      <c r="B37807" s="202"/>
    </row>
    <row r="37808" spans="2:2">
      <c r="B37808" s="202"/>
    </row>
    <row r="37809" spans="2:2">
      <c r="B37809" s="202"/>
    </row>
    <row r="37810" spans="2:2">
      <c r="B37810" s="202"/>
    </row>
    <row r="37811" spans="2:2">
      <c r="B37811" s="202"/>
    </row>
    <row r="37812" spans="2:2">
      <c r="B37812" s="202"/>
    </row>
    <row r="37813" spans="2:2">
      <c r="B37813" s="202"/>
    </row>
    <row r="37814" spans="2:2">
      <c r="B37814" s="202"/>
    </row>
    <row r="37815" spans="2:2">
      <c r="B37815" s="202"/>
    </row>
    <row r="37816" spans="2:2">
      <c r="B37816" s="202"/>
    </row>
    <row r="37817" spans="2:2">
      <c r="B37817" s="202"/>
    </row>
    <row r="37818" spans="2:2">
      <c r="B37818" s="202"/>
    </row>
    <row r="37819" spans="2:2">
      <c r="B37819" s="202"/>
    </row>
    <row r="37820" spans="2:2">
      <c r="B37820" s="202"/>
    </row>
    <row r="37821" spans="2:2">
      <c r="B37821" s="202"/>
    </row>
    <row r="37822" spans="2:2">
      <c r="B37822" s="202"/>
    </row>
    <row r="37823" spans="2:2">
      <c r="B37823" s="202"/>
    </row>
    <row r="37824" spans="2:2">
      <c r="B37824" s="202"/>
    </row>
    <row r="37825" spans="2:2">
      <c r="B37825" s="202"/>
    </row>
    <row r="37826" spans="2:2">
      <c r="B37826" s="202"/>
    </row>
    <row r="37827" spans="2:2">
      <c r="B37827" s="202"/>
    </row>
    <row r="37828" spans="2:2">
      <c r="B37828" s="202"/>
    </row>
    <row r="37829" spans="2:2">
      <c r="B37829" s="202"/>
    </row>
    <row r="37830" spans="2:2">
      <c r="B37830" s="202"/>
    </row>
    <row r="37831" spans="2:2">
      <c r="B37831" s="202"/>
    </row>
    <row r="37832" spans="2:2">
      <c r="B37832" s="202"/>
    </row>
    <row r="37833" spans="2:2">
      <c r="B37833" s="202"/>
    </row>
    <row r="37834" spans="2:2">
      <c r="B37834" s="202"/>
    </row>
    <row r="37835" spans="2:2">
      <c r="B37835" s="202"/>
    </row>
    <row r="37836" spans="2:2">
      <c r="B37836" s="202"/>
    </row>
    <row r="37837" spans="2:2">
      <c r="B37837" s="202"/>
    </row>
    <row r="37838" spans="2:2">
      <c r="B37838" s="202"/>
    </row>
    <row r="37839" spans="2:2">
      <c r="B37839" s="202"/>
    </row>
    <row r="37840" spans="2:2">
      <c r="B37840" s="202"/>
    </row>
    <row r="37841" spans="2:2">
      <c r="B37841" s="202"/>
    </row>
    <row r="37842" spans="2:2">
      <c r="B37842" s="202"/>
    </row>
    <row r="37843" spans="2:2">
      <c r="B37843" s="202"/>
    </row>
    <row r="37844" spans="2:2">
      <c r="B37844" s="202"/>
    </row>
    <row r="37845" spans="2:2">
      <c r="B37845" s="202"/>
    </row>
    <row r="37846" spans="2:2">
      <c r="B37846" s="202"/>
    </row>
    <row r="37847" spans="2:2">
      <c r="B37847" s="202"/>
    </row>
    <row r="37848" spans="2:2">
      <c r="B37848" s="202"/>
    </row>
    <row r="37849" spans="2:2">
      <c r="B37849" s="202"/>
    </row>
    <row r="37850" spans="2:2">
      <c r="B37850" s="202"/>
    </row>
    <row r="37851" spans="2:2">
      <c r="B37851" s="202"/>
    </row>
    <row r="37852" spans="2:2">
      <c r="B37852" s="202"/>
    </row>
    <row r="37853" spans="2:2">
      <c r="B37853" s="202"/>
    </row>
    <row r="37854" spans="2:2">
      <c r="B37854" s="202"/>
    </row>
    <row r="37855" spans="2:2">
      <c r="B37855" s="202"/>
    </row>
    <row r="37856" spans="2:2">
      <c r="B37856" s="202"/>
    </row>
    <row r="37857" spans="2:2">
      <c r="B37857" s="202"/>
    </row>
    <row r="37858" spans="2:2">
      <c r="B37858" s="202"/>
    </row>
    <row r="37859" spans="2:2">
      <c r="B37859" s="202"/>
    </row>
    <row r="37860" spans="2:2">
      <c r="B37860" s="202"/>
    </row>
    <row r="37861" spans="2:2">
      <c r="B37861" s="202"/>
    </row>
    <row r="37862" spans="2:2">
      <c r="B37862" s="202"/>
    </row>
    <row r="37863" spans="2:2">
      <c r="B37863" s="202"/>
    </row>
    <row r="37864" spans="2:2">
      <c r="B37864" s="202"/>
    </row>
    <row r="37865" spans="2:2">
      <c r="B37865" s="202"/>
    </row>
    <row r="37866" spans="2:2">
      <c r="B37866" s="202"/>
    </row>
    <row r="37867" spans="2:2">
      <c r="B37867" s="202"/>
    </row>
    <row r="37868" spans="2:2">
      <c r="B37868" s="202"/>
    </row>
    <row r="37869" spans="2:2">
      <c r="B37869" s="202"/>
    </row>
    <row r="37870" spans="2:2">
      <c r="B37870" s="202"/>
    </row>
    <row r="37871" spans="2:2">
      <c r="B37871" s="202"/>
    </row>
    <row r="37872" spans="2:2">
      <c r="B37872" s="202"/>
    </row>
    <row r="37873" spans="2:2">
      <c r="B37873" s="202"/>
    </row>
    <row r="37874" spans="2:2">
      <c r="B37874" s="202"/>
    </row>
    <row r="37875" spans="2:2">
      <c r="B37875" s="202"/>
    </row>
    <row r="37876" spans="2:2">
      <c r="B37876" s="202"/>
    </row>
    <row r="37877" spans="2:2">
      <c r="B37877" s="202"/>
    </row>
    <row r="37878" spans="2:2">
      <c r="B37878" s="202"/>
    </row>
    <row r="37879" spans="2:2">
      <c r="B37879" s="202"/>
    </row>
    <row r="37880" spans="2:2">
      <c r="B37880" s="202"/>
    </row>
    <row r="37881" spans="2:2">
      <c r="B37881" s="202"/>
    </row>
    <row r="37882" spans="2:2">
      <c r="B37882" s="202"/>
    </row>
    <row r="37883" spans="2:2">
      <c r="B37883" s="202"/>
    </row>
    <row r="37884" spans="2:2">
      <c r="B37884" s="202"/>
    </row>
    <row r="37885" spans="2:2">
      <c r="B37885" s="202"/>
    </row>
    <row r="37886" spans="2:2">
      <c r="B37886" s="202"/>
    </row>
    <row r="37887" spans="2:2">
      <c r="B37887" s="202"/>
    </row>
    <row r="37888" spans="2:2">
      <c r="B37888" s="202"/>
    </row>
    <row r="37889" spans="2:2">
      <c r="B37889" s="202"/>
    </row>
    <row r="37890" spans="2:2">
      <c r="B37890" s="202"/>
    </row>
    <row r="37891" spans="2:2">
      <c r="B37891" s="202"/>
    </row>
    <row r="37892" spans="2:2">
      <c r="B37892" s="202"/>
    </row>
    <row r="37893" spans="2:2">
      <c r="B37893" s="202"/>
    </row>
    <row r="37894" spans="2:2">
      <c r="B37894" s="202"/>
    </row>
    <row r="37895" spans="2:2">
      <c r="B37895" s="202"/>
    </row>
    <row r="37896" spans="2:2">
      <c r="B37896" s="202"/>
    </row>
    <row r="37897" spans="2:2">
      <c r="B37897" s="202"/>
    </row>
    <row r="37898" spans="2:2">
      <c r="B37898" s="202"/>
    </row>
    <row r="37899" spans="2:2">
      <c r="B37899" s="202"/>
    </row>
    <row r="37900" spans="2:2">
      <c r="B37900" s="202"/>
    </row>
    <row r="37901" spans="2:2">
      <c r="B37901" s="202"/>
    </row>
    <row r="37902" spans="2:2">
      <c r="B37902" s="202"/>
    </row>
    <row r="37903" spans="2:2">
      <c r="B37903" s="202"/>
    </row>
    <row r="37904" spans="2:2">
      <c r="B37904" s="202"/>
    </row>
    <row r="37905" spans="2:2">
      <c r="B37905" s="202"/>
    </row>
    <row r="37906" spans="2:2">
      <c r="B37906" s="202"/>
    </row>
    <row r="37907" spans="2:2">
      <c r="B37907" s="202"/>
    </row>
    <row r="37908" spans="2:2">
      <c r="B37908" s="202"/>
    </row>
    <row r="37909" spans="2:2">
      <c r="B37909" s="202"/>
    </row>
    <row r="37910" spans="2:2">
      <c r="B37910" s="202"/>
    </row>
    <row r="37911" spans="2:2">
      <c r="B37911" s="202"/>
    </row>
    <row r="37912" spans="2:2">
      <c r="B37912" s="202"/>
    </row>
    <row r="37913" spans="2:2">
      <c r="B37913" s="202"/>
    </row>
    <row r="37914" spans="2:2">
      <c r="B37914" s="202"/>
    </row>
    <row r="37915" spans="2:2">
      <c r="B37915" s="202"/>
    </row>
    <row r="37916" spans="2:2">
      <c r="B37916" s="202"/>
    </row>
    <row r="37917" spans="2:2">
      <c r="B37917" s="202"/>
    </row>
    <row r="37918" spans="2:2">
      <c r="B37918" s="202"/>
    </row>
    <row r="37919" spans="2:2">
      <c r="B37919" s="202"/>
    </row>
    <row r="37920" spans="2:2">
      <c r="B37920" s="202"/>
    </row>
    <row r="37921" spans="2:2">
      <c r="B37921" s="202"/>
    </row>
    <row r="37922" spans="2:2">
      <c r="B37922" s="202"/>
    </row>
    <row r="37923" spans="2:2">
      <c r="B37923" s="202"/>
    </row>
    <row r="37924" spans="2:2">
      <c r="B37924" s="202"/>
    </row>
    <row r="37925" spans="2:2">
      <c r="B37925" s="202"/>
    </row>
    <row r="37926" spans="2:2">
      <c r="B37926" s="202"/>
    </row>
    <row r="37927" spans="2:2">
      <c r="B37927" s="202"/>
    </row>
    <row r="37928" spans="2:2">
      <c r="B37928" s="202"/>
    </row>
    <row r="37929" spans="2:2">
      <c r="B37929" s="202"/>
    </row>
    <row r="37930" spans="2:2">
      <c r="B37930" s="202"/>
    </row>
    <row r="37931" spans="2:2">
      <c r="B37931" s="202"/>
    </row>
    <row r="37932" spans="2:2">
      <c r="B37932" s="202"/>
    </row>
    <row r="37933" spans="2:2">
      <c r="B37933" s="202"/>
    </row>
    <row r="37934" spans="2:2">
      <c r="B37934" s="202"/>
    </row>
    <row r="37935" spans="2:2">
      <c r="B37935" s="202"/>
    </row>
    <row r="37936" spans="2:2">
      <c r="B37936" s="202"/>
    </row>
    <row r="37937" spans="2:2">
      <c r="B37937" s="202"/>
    </row>
    <row r="37938" spans="2:2">
      <c r="B37938" s="202"/>
    </row>
    <row r="37939" spans="2:2">
      <c r="B37939" s="202"/>
    </row>
    <row r="37940" spans="2:2">
      <c r="B37940" s="202"/>
    </row>
    <row r="37941" spans="2:2">
      <c r="B37941" s="202"/>
    </row>
    <row r="37942" spans="2:2">
      <c r="B37942" s="202"/>
    </row>
    <row r="37943" spans="2:2">
      <c r="B37943" s="202"/>
    </row>
    <row r="37944" spans="2:2">
      <c r="B37944" s="202"/>
    </row>
    <row r="37945" spans="2:2">
      <c r="B37945" s="202"/>
    </row>
    <row r="37946" spans="2:2">
      <c r="B37946" s="202"/>
    </row>
    <row r="37947" spans="2:2">
      <c r="B37947" s="202"/>
    </row>
    <row r="37948" spans="2:2">
      <c r="B37948" s="202"/>
    </row>
    <row r="37949" spans="2:2">
      <c r="B37949" s="202"/>
    </row>
    <row r="37950" spans="2:2">
      <c r="B37950" s="202"/>
    </row>
    <row r="37951" spans="2:2">
      <c r="B37951" s="202"/>
    </row>
    <row r="37952" spans="2:2">
      <c r="B37952" s="202"/>
    </row>
    <row r="37953" spans="2:2">
      <c r="B37953" s="202"/>
    </row>
    <row r="37954" spans="2:2">
      <c r="B37954" s="202"/>
    </row>
    <row r="37955" spans="2:2">
      <c r="B37955" s="202"/>
    </row>
    <row r="37956" spans="2:2">
      <c r="B37956" s="202"/>
    </row>
    <row r="37957" spans="2:2">
      <c r="B37957" s="202"/>
    </row>
    <row r="37958" spans="2:2">
      <c r="B37958" s="202"/>
    </row>
    <row r="37959" spans="2:2">
      <c r="B37959" s="202"/>
    </row>
    <row r="37960" spans="2:2">
      <c r="B37960" s="202"/>
    </row>
    <row r="37961" spans="2:2">
      <c r="B37961" s="202"/>
    </row>
    <row r="37962" spans="2:2">
      <c r="B37962" s="202"/>
    </row>
    <row r="37963" spans="2:2">
      <c r="B37963" s="202"/>
    </row>
    <row r="37964" spans="2:2">
      <c r="B37964" s="202"/>
    </row>
    <row r="37965" spans="2:2">
      <c r="B37965" s="202"/>
    </row>
    <row r="37966" spans="2:2">
      <c r="B37966" s="202"/>
    </row>
    <row r="37967" spans="2:2">
      <c r="B37967" s="202"/>
    </row>
    <row r="37968" spans="2:2">
      <c r="B37968" s="202"/>
    </row>
    <row r="37969" spans="2:2">
      <c r="B37969" s="202"/>
    </row>
    <row r="37970" spans="2:2">
      <c r="B37970" s="202"/>
    </row>
    <row r="37971" spans="2:2">
      <c r="B37971" s="202"/>
    </row>
    <row r="37972" spans="2:2">
      <c r="B37972" s="202"/>
    </row>
    <row r="37973" spans="2:2">
      <c r="B37973" s="202"/>
    </row>
    <row r="37974" spans="2:2">
      <c r="B37974" s="202"/>
    </row>
    <row r="37975" spans="2:2">
      <c r="B37975" s="202"/>
    </row>
    <row r="37976" spans="2:2">
      <c r="B37976" s="202"/>
    </row>
    <row r="37977" spans="2:2">
      <c r="B37977" s="202"/>
    </row>
    <row r="37978" spans="2:2">
      <c r="B37978" s="202"/>
    </row>
    <row r="37979" spans="2:2">
      <c r="B37979" s="202"/>
    </row>
    <row r="37980" spans="2:2">
      <c r="B37980" s="202"/>
    </row>
    <row r="37981" spans="2:2">
      <c r="B37981" s="202"/>
    </row>
    <row r="37982" spans="2:2">
      <c r="B37982" s="202"/>
    </row>
    <row r="37983" spans="2:2">
      <c r="B37983" s="202"/>
    </row>
    <row r="37984" spans="2:2">
      <c r="B37984" s="202"/>
    </row>
    <row r="37985" spans="2:2">
      <c r="B37985" s="202"/>
    </row>
    <row r="37986" spans="2:2">
      <c r="B37986" s="202"/>
    </row>
    <row r="37987" spans="2:2">
      <c r="B37987" s="202"/>
    </row>
    <row r="37988" spans="2:2">
      <c r="B37988" s="202"/>
    </row>
    <row r="37989" spans="2:2">
      <c r="B37989" s="202"/>
    </row>
    <row r="37990" spans="2:2">
      <c r="B37990" s="202"/>
    </row>
    <row r="37991" spans="2:2">
      <c r="B37991" s="202"/>
    </row>
    <row r="37992" spans="2:2">
      <c r="B37992" s="202"/>
    </row>
    <row r="37993" spans="2:2">
      <c r="B37993" s="202"/>
    </row>
    <row r="37994" spans="2:2">
      <c r="B37994" s="202"/>
    </row>
    <row r="37995" spans="2:2">
      <c r="B37995" s="202"/>
    </row>
    <row r="37996" spans="2:2">
      <c r="B37996" s="202"/>
    </row>
    <row r="37997" spans="2:2">
      <c r="B37997" s="202"/>
    </row>
    <row r="37998" spans="2:2">
      <c r="B37998" s="202"/>
    </row>
    <row r="37999" spans="2:2">
      <c r="B37999" s="202"/>
    </row>
    <row r="38000" spans="2:2">
      <c r="B38000" s="202"/>
    </row>
    <row r="38001" spans="2:2">
      <c r="B38001" s="202"/>
    </row>
    <row r="38002" spans="2:2">
      <c r="B38002" s="202"/>
    </row>
    <row r="38003" spans="2:2">
      <c r="B38003" s="202"/>
    </row>
    <row r="38004" spans="2:2">
      <c r="B38004" s="202"/>
    </row>
    <row r="38005" spans="2:2">
      <c r="B38005" s="202"/>
    </row>
    <row r="38006" spans="2:2">
      <c r="B38006" s="202"/>
    </row>
    <row r="38007" spans="2:2">
      <c r="B38007" s="202"/>
    </row>
    <row r="38008" spans="2:2">
      <c r="B38008" s="202"/>
    </row>
    <row r="38009" spans="2:2">
      <c r="B38009" s="202"/>
    </row>
    <row r="38010" spans="2:2">
      <c r="B38010" s="202"/>
    </row>
    <row r="38011" spans="2:2">
      <c r="B38011" s="202"/>
    </row>
    <row r="38012" spans="2:2">
      <c r="B38012" s="202"/>
    </row>
    <row r="38013" spans="2:2">
      <c r="B38013" s="202"/>
    </row>
    <row r="38014" spans="2:2">
      <c r="B38014" s="202"/>
    </row>
    <row r="38015" spans="2:2">
      <c r="B38015" s="202"/>
    </row>
    <row r="38016" spans="2:2">
      <c r="B38016" s="202"/>
    </row>
    <row r="38017" spans="2:2">
      <c r="B38017" s="202"/>
    </row>
    <row r="38018" spans="2:2">
      <c r="B38018" s="202"/>
    </row>
    <row r="38019" spans="2:2">
      <c r="B38019" s="202"/>
    </row>
    <row r="38020" spans="2:2">
      <c r="B38020" s="202"/>
    </row>
    <row r="38021" spans="2:2">
      <c r="B38021" s="202"/>
    </row>
    <row r="38022" spans="2:2">
      <c r="B38022" s="202"/>
    </row>
    <row r="38023" spans="2:2">
      <c r="B38023" s="202"/>
    </row>
    <row r="38024" spans="2:2">
      <c r="B38024" s="202"/>
    </row>
    <row r="38025" spans="2:2">
      <c r="B38025" s="202"/>
    </row>
    <row r="38026" spans="2:2">
      <c r="B38026" s="202"/>
    </row>
    <row r="38027" spans="2:2">
      <c r="B38027" s="202"/>
    </row>
    <row r="38028" spans="2:2">
      <c r="B38028" s="202"/>
    </row>
    <row r="38029" spans="2:2">
      <c r="B38029" s="202"/>
    </row>
    <row r="38030" spans="2:2">
      <c r="B38030" s="202"/>
    </row>
    <row r="38031" spans="2:2">
      <c r="B38031" s="202"/>
    </row>
    <row r="38032" spans="2:2">
      <c r="B38032" s="202"/>
    </row>
    <row r="38033" spans="2:2">
      <c r="B38033" s="202"/>
    </row>
    <row r="38034" spans="2:2">
      <c r="B38034" s="202"/>
    </row>
    <row r="38035" spans="2:2">
      <c r="B38035" s="202"/>
    </row>
    <row r="38036" spans="2:2">
      <c r="B38036" s="202"/>
    </row>
    <row r="38037" spans="2:2">
      <c r="B38037" s="202"/>
    </row>
    <row r="38038" spans="2:2">
      <c r="B38038" s="202"/>
    </row>
    <row r="38039" spans="2:2">
      <c r="B38039" s="202"/>
    </row>
    <row r="38040" spans="2:2">
      <c r="B38040" s="202"/>
    </row>
    <row r="38041" spans="2:2">
      <c r="B38041" s="202"/>
    </row>
    <row r="38042" spans="2:2">
      <c r="B38042" s="202"/>
    </row>
    <row r="38043" spans="2:2">
      <c r="B38043" s="202"/>
    </row>
    <row r="38044" spans="2:2">
      <c r="B38044" s="202"/>
    </row>
    <row r="38045" spans="2:2">
      <c r="B38045" s="202"/>
    </row>
    <row r="38046" spans="2:2">
      <c r="B38046" s="202"/>
    </row>
    <row r="38047" spans="2:2">
      <c r="B38047" s="202"/>
    </row>
    <row r="38048" spans="2:2">
      <c r="B38048" s="202"/>
    </row>
    <row r="38049" spans="2:2">
      <c r="B38049" s="202"/>
    </row>
    <row r="38050" spans="2:2">
      <c r="B38050" s="202"/>
    </row>
    <row r="38051" spans="2:2">
      <c r="B38051" s="202"/>
    </row>
    <row r="38052" spans="2:2">
      <c r="B38052" s="202"/>
    </row>
    <row r="38053" spans="2:2">
      <c r="B38053" s="202"/>
    </row>
    <row r="38054" spans="2:2">
      <c r="B38054" s="202"/>
    </row>
    <row r="38055" spans="2:2">
      <c r="B38055" s="202"/>
    </row>
    <row r="38056" spans="2:2">
      <c r="B38056" s="202"/>
    </row>
    <row r="38057" spans="2:2">
      <c r="B38057" s="202"/>
    </row>
    <row r="38058" spans="2:2">
      <c r="B38058" s="202"/>
    </row>
    <row r="38059" spans="2:2">
      <c r="B38059" s="202"/>
    </row>
    <row r="38060" spans="2:2">
      <c r="B38060" s="202"/>
    </row>
    <row r="38061" spans="2:2">
      <c r="B38061" s="202"/>
    </row>
    <row r="38062" spans="2:2">
      <c r="B38062" s="202"/>
    </row>
    <row r="38063" spans="2:2">
      <c r="B38063" s="202"/>
    </row>
    <row r="38064" spans="2:2">
      <c r="B38064" s="202"/>
    </row>
    <row r="38065" spans="2:2">
      <c r="B38065" s="202"/>
    </row>
    <row r="38066" spans="2:2">
      <c r="B38066" s="202"/>
    </row>
    <row r="38067" spans="2:2">
      <c r="B38067" s="202"/>
    </row>
    <row r="38068" spans="2:2">
      <c r="B38068" s="202"/>
    </row>
    <row r="38069" spans="2:2">
      <c r="B38069" s="202"/>
    </row>
    <row r="38070" spans="2:2">
      <c r="B38070" s="202"/>
    </row>
    <row r="38071" spans="2:2">
      <c r="B38071" s="202"/>
    </row>
    <row r="38072" spans="2:2">
      <c r="B38072" s="202"/>
    </row>
    <row r="38073" spans="2:2">
      <c r="B38073" s="202"/>
    </row>
    <row r="38074" spans="2:2">
      <c r="B38074" s="202"/>
    </row>
    <row r="38075" spans="2:2">
      <c r="B38075" s="202"/>
    </row>
    <row r="38076" spans="2:2">
      <c r="B38076" s="202"/>
    </row>
    <row r="38077" spans="2:2">
      <c r="B38077" s="202"/>
    </row>
    <row r="38078" spans="2:2">
      <c r="B38078" s="202"/>
    </row>
    <row r="38079" spans="2:2">
      <c r="B38079" s="202"/>
    </row>
    <row r="38080" spans="2:2">
      <c r="B38080" s="202"/>
    </row>
    <row r="38081" spans="2:2">
      <c r="B38081" s="202"/>
    </row>
    <row r="38082" spans="2:2">
      <c r="B38082" s="202"/>
    </row>
    <row r="38083" spans="2:2">
      <c r="B38083" s="202"/>
    </row>
    <row r="38084" spans="2:2">
      <c r="B38084" s="202"/>
    </row>
    <row r="38085" spans="2:2">
      <c r="B38085" s="202"/>
    </row>
    <row r="38086" spans="2:2">
      <c r="B38086" s="202"/>
    </row>
    <row r="38087" spans="2:2">
      <c r="B38087" s="202"/>
    </row>
    <row r="38088" spans="2:2">
      <c r="B38088" s="202"/>
    </row>
    <row r="38089" spans="2:2">
      <c r="B38089" s="202"/>
    </row>
    <row r="38090" spans="2:2">
      <c r="B38090" s="202"/>
    </row>
    <row r="38091" spans="2:2">
      <c r="B38091" s="202"/>
    </row>
    <row r="38092" spans="2:2">
      <c r="B38092" s="202"/>
    </row>
    <row r="38093" spans="2:2">
      <c r="B38093" s="202"/>
    </row>
    <row r="38094" spans="2:2">
      <c r="B38094" s="202"/>
    </row>
    <row r="38095" spans="2:2">
      <c r="B38095" s="202"/>
    </row>
    <row r="38096" spans="2:2">
      <c r="B38096" s="202"/>
    </row>
    <row r="38097" spans="2:2">
      <c r="B38097" s="202"/>
    </row>
    <row r="38098" spans="2:2">
      <c r="B38098" s="202"/>
    </row>
    <row r="38099" spans="2:2">
      <c r="B38099" s="202"/>
    </row>
    <row r="38100" spans="2:2">
      <c r="B38100" s="202"/>
    </row>
    <row r="38101" spans="2:2">
      <c r="B38101" s="202"/>
    </row>
    <row r="38102" spans="2:2">
      <c r="B38102" s="202"/>
    </row>
    <row r="38103" spans="2:2">
      <c r="B38103" s="202"/>
    </row>
    <row r="38104" spans="2:2">
      <c r="B38104" s="202"/>
    </row>
    <row r="38105" spans="2:2">
      <c r="B38105" s="202"/>
    </row>
    <row r="38106" spans="2:2">
      <c r="B38106" s="202"/>
    </row>
    <row r="38107" spans="2:2">
      <c r="B38107" s="202"/>
    </row>
    <row r="38108" spans="2:2">
      <c r="B38108" s="202"/>
    </row>
    <row r="38109" spans="2:2">
      <c r="B38109" s="202"/>
    </row>
    <row r="38110" spans="2:2">
      <c r="B38110" s="202"/>
    </row>
    <row r="38111" spans="2:2">
      <c r="B38111" s="202"/>
    </row>
    <row r="38112" spans="2:2">
      <c r="B38112" s="202"/>
    </row>
    <row r="38113" spans="2:2">
      <c r="B38113" s="202"/>
    </row>
    <row r="38114" spans="2:2">
      <c r="B38114" s="202"/>
    </row>
    <row r="38115" spans="2:2">
      <c r="B38115" s="202"/>
    </row>
    <row r="38116" spans="2:2">
      <c r="B38116" s="202"/>
    </row>
    <row r="38117" spans="2:2">
      <c r="B38117" s="202"/>
    </row>
    <row r="38118" spans="2:2">
      <c r="B38118" s="202"/>
    </row>
    <row r="38119" spans="2:2">
      <c r="B38119" s="202"/>
    </row>
    <row r="38120" spans="2:2">
      <c r="B38120" s="202"/>
    </row>
    <row r="38121" spans="2:2">
      <c r="B38121" s="202"/>
    </row>
    <row r="38122" spans="2:2">
      <c r="B38122" s="202"/>
    </row>
    <row r="38123" spans="2:2">
      <c r="B38123" s="202"/>
    </row>
    <row r="38124" spans="2:2">
      <c r="B38124" s="202"/>
    </row>
    <row r="38125" spans="2:2">
      <c r="B38125" s="202"/>
    </row>
    <row r="38126" spans="2:2">
      <c r="B38126" s="202"/>
    </row>
    <row r="38127" spans="2:2">
      <c r="B38127" s="202"/>
    </row>
    <row r="38128" spans="2:2">
      <c r="B38128" s="202"/>
    </row>
    <row r="38129" spans="2:2">
      <c r="B38129" s="202"/>
    </row>
    <row r="38130" spans="2:2">
      <c r="B38130" s="202"/>
    </row>
    <row r="38131" spans="2:2">
      <c r="B38131" s="202"/>
    </row>
    <row r="38132" spans="2:2">
      <c r="B38132" s="202"/>
    </row>
    <row r="38133" spans="2:2">
      <c r="B38133" s="202"/>
    </row>
    <row r="38134" spans="2:2">
      <c r="B38134" s="202"/>
    </row>
    <row r="38135" spans="2:2">
      <c r="B38135" s="202"/>
    </row>
    <row r="38136" spans="2:2">
      <c r="B38136" s="202"/>
    </row>
    <row r="38137" spans="2:2">
      <c r="B38137" s="202"/>
    </row>
    <row r="38138" spans="2:2">
      <c r="B38138" s="202"/>
    </row>
    <row r="38139" spans="2:2">
      <c r="B38139" s="202"/>
    </row>
    <row r="38140" spans="2:2">
      <c r="B38140" s="202"/>
    </row>
    <row r="38141" spans="2:2">
      <c r="B38141" s="202"/>
    </row>
    <row r="38142" spans="2:2">
      <c r="B38142" s="202"/>
    </row>
    <row r="38143" spans="2:2">
      <c r="B38143" s="202"/>
    </row>
    <row r="38144" spans="2:2">
      <c r="B38144" s="202"/>
    </row>
    <row r="38145" spans="2:2">
      <c r="B38145" s="202"/>
    </row>
    <row r="38146" spans="2:2">
      <c r="B38146" s="202"/>
    </row>
    <row r="38147" spans="2:2">
      <c r="B38147" s="202"/>
    </row>
    <row r="38148" spans="2:2">
      <c r="B38148" s="202"/>
    </row>
    <row r="38149" spans="2:2">
      <c r="B38149" s="202"/>
    </row>
    <row r="38150" spans="2:2">
      <c r="B38150" s="202"/>
    </row>
    <row r="38151" spans="2:2">
      <c r="B38151" s="202"/>
    </row>
    <row r="38152" spans="2:2">
      <c r="B38152" s="202"/>
    </row>
    <row r="38153" spans="2:2">
      <c r="B38153" s="202"/>
    </row>
    <row r="38154" spans="2:2">
      <c r="B38154" s="202"/>
    </row>
    <row r="38155" spans="2:2">
      <c r="B38155" s="202"/>
    </row>
    <row r="38156" spans="2:2">
      <c r="B38156" s="202"/>
    </row>
    <row r="38157" spans="2:2">
      <c r="B38157" s="202"/>
    </row>
    <row r="38158" spans="2:2">
      <c r="B38158" s="202"/>
    </row>
    <row r="38159" spans="2:2">
      <c r="B38159" s="202"/>
    </row>
    <row r="38160" spans="2:2">
      <c r="B38160" s="202"/>
    </row>
    <row r="38161" spans="2:2">
      <c r="B38161" s="202"/>
    </row>
    <row r="38162" spans="2:2">
      <c r="B38162" s="202"/>
    </row>
    <row r="38163" spans="2:2">
      <c r="B38163" s="202"/>
    </row>
    <row r="38164" spans="2:2">
      <c r="B38164" s="202"/>
    </row>
    <row r="38165" spans="2:2">
      <c r="B38165" s="202"/>
    </row>
    <row r="38166" spans="2:2">
      <c r="B38166" s="202"/>
    </row>
    <row r="38167" spans="2:2">
      <c r="B38167" s="202"/>
    </row>
    <row r="38168" spans="2:2">
      <c r="B38168" s="202"/>
    </row>
    <row r="38169" spans="2:2">
      <c r="B38169" s="202"/>
    </row>
    <row r="38170" spans="2:2">
      <c r="B38170" s="202"/>
    </row>
    <row r="38171" spans="2:2">
      <c r="B38171" s="202"/>
    </row>
    <row r="38172" spans="2:2">
      <c r="B38172" s="202"/>
    </row>
    <row r="38173" spans="2:2">
      <c r="B38173" s="202"/>
    </row>
    <row r="38174" spans="2:2">
      <c r="B38174" s="202"/>
    </row>
    <row r="38175" spans="2:2">
      <c r="B38175" s="202"/>
    </row>
    <row r="38176" spans="2:2">
      <c r="B38176" s="202"/>
    </row>
    <row r="38177" spans="2:2">
      <c r="B38177" s="202"/>
    </row>
    <row r="38178" spans="2:2">
      <c r="B38178" s="202"/>
    </row>
    <row r="38179" spans="2:2">
      <c r="B38179" s="202"/>
    </row>
    <row r="38180" spans="2:2">
      <c r="B38180" s="202"/>
    </row>
    <row r="38181" spans="2:2">
      <c r="B38181" s="202"/>
    </row>
    <row r="38182" spans="2:2">
      <c r="B38182" s="202"/>
    </row>
    <row r="38183" spans="2:2">
      <c r="B38183" s="202"/>
    </row>
    <row r="38184" spans="2:2">
      <c r="B38184" s="202"/>
    </row>
    <row r="38185" spans="2:2">
      <c r="B38185" s="202"/>
    </row>
    <row r="38186" spans="2:2">
      <c r="B38186" s="202"/>
    </row>
    <row r="38187" spans="2:2">
      <c r="B38187" s="202"/>
    </row>
    <row r="38188" spans="2:2">
      <c r="B38188" s="202"/>
    </row>
    <row r="38189" spans="2:2">
      <c r="B38189" s="202"/>
    </row>
    <row r="38190" spans="2:2">
      <c r="B38190" s="202"/>
    </row>
    <row r="38191" spans="2:2">
      <c r="B38191" s="202"/>
    </row>
    <row r="38192" spans="2:2">
      <c r="B38192" s="202"/>
    </row>
    <row r="38193" spans="2:2">
      <c r="B38193" s="202"/>
    </row>
    <row r="38194" spans="2:2">
      <c r="B38194" s="202"/>
    </row>
    <row r="38195" spans="2:2">
      <c r="B38195" s="202"/>
    </row>
    <row r="38196" spans="2:2">
      <c r="B38196" s="202"/>
    </row>
    <row r="38197" spans="2:2">
      <c r="B38197" s="202"/>
    </row>
    <row r="38198" spans="2:2">
      <c r="B38198" s="202"/>
    </row>
    <row r="38199" spans="2:2">
      <c r="B38199" s="202"/>
    </row>
    <row r="38200" spans="2:2">
      <c r="B38200" s="202"/>
    </row>
    <row r="38201" spans="2:2">
      <c r="B38201" s="202"/>
    </row>
    <row r="38202" spans="2:2">
      <c r="B38202" s="202"/>
    </row>
    <row r="38203" spans="2:2">
      <c r="B38203" s="202"/>
    </row>
    <row r="38204" spans="2:2">
      <c r="B38204" s="202"/>
    </row>
    <row r="38205" spans="2:2">
      <c r="B38205" s="202"/>
    </row>
    <row r="38206" spans="2:2">
      <c r="B38206" s="202"/>
    </row>
    <row r="38207" spans="2:2">
      <c r="B38207" s="202"/>
    </row>
    <row r="38208" spans="2:2">
      <c r="B38208" s="202"/>
    </row>
    <row r="38209" spans="2:2">
      <c r="B38209" s="202"/>
    </row>
    <row r="38210" spans="2:2">
      <c r="B38210" s="202"/>
    </row>
    <row r="38211" spans="2:2">
      <c r="B38211" s="202"/>
    </row>
    <row r="38212" spans="2:2">
      <c r="B38212" s="202"/>
    </row>
    <row r="38213" spans="2:2">
      <c r="B38213" s="202"/>
    </row>
    <row r="38214" spans="2:2">
      <c r="B38214" s="202"/>
    </row>
    <row r="38215" spans="2:2">
      <c r="B38215" s="202"/>
    </row>
    <row r="38216" spans="2:2">
      <c r="B38216" s="202"/>
    </row>
    <row r="38217" spans="2:2">
      <c r="B38217" s="202"/>
    </row>
    <row r="38218" spans="2:2">
      <c r="B38218" s="202"/>
    </row>
    <row r="38219" spans="2:2">
      <c r="B38219" s="202"/>
    </row>
    <row r="38220" spans="2:2">
      <c r="B38220" s="202"/>
    </row>
    <row r="38221" spans="2:2">
      <c r="B38221" s="202"/>
    </row>
    <row r="38222" spans="2:2">
      <c r="B38222" s="202"/>
    </row>
    <row r="38223" spans="2:2">
      <c r="B38223" s="202"/>
    </row>
    <row r="38224" spans="2:2">
      <c r="B38224" s="202"/>
    </row>
    <row r="38225" spans="2:2">
      <c r="B38225" s="202"/>
    </row>
    <row r="38226" spans="2:2">
      <c r="B38226" s="202"/>
    </row>
    <row r="38227" spans="2:2">
      <c r="B38227" s="202"/>
    </row>
    <row r="38228" spans="2:2">
      <c r="B38228" s="202"/>
    </row>
    <row r="38229" spans="2:2">
      <c r="B38229" s="202"/>
    </row>
    <row r="38230" spans="2:2">
      <c r="B38230" s="202"/>
    </row>
    <row r="38231" spans="2:2">
      <c r="B38231" s="202"/>
    </row>
    <row r="38232" spans="2:2">
      <c r="B38232" s="202"/>
    </row>
    <row r="38233" spans="2:2">
      <c r="B38233" s="202"/>
    </row>
    <row r="38234" spans="2:2">
      <c r="B38234" s="202"/>
    </row>
    <row r="38235" spans="2:2">
      <c r="B38235" s="202"/>
    </row>
    <row r="38236" spans="2:2">
      <c r="B38236" s="202"/>
    </row>
    <row r="38237" spans="2:2">
      <c r="B38237" s="202"/>
    </row>
    <row r="38238" spans="2:2">
      <c r="B38238" s="202"/>
    </row>
    <row r="38239" spans="2:2">
      <c r="B38239" s="202"/>
    </row>
    <row r="38240" spans="2:2">
      <c r="B38240" s="202"/>
    </row>
    <row r="38241" spans="2:2">
      <c r="B38241" s="202"/>
    </row>
    <row r="38242" spans="2:2">
      <c r="B38242" s="202"/>
    </row>
    <row r="38243" spans="2:2">
      <c r="B38243" s="202"/>
    </row>
    <row r="38244" spans="2:2">
      <c r="B38244" s="202"/>
    </row>
    <row r="38245" spans="2:2">
      <c r="B38245" s="202"/>
    </row>
    <row r="38246" spans="2:2">
      <c r="B38246" s="202"/>
    </row>
    <row r="38247" spans="2:2">
      <c r="B38247" s="202"/>
    </row>
    <row r="38248" spans="2:2">
      <c r="B38248" s="202"/>
    </row>
    <row r="38249" spans="2:2">
      <c r="B38249" s="202"/>
    </row>
    <row r="38250" spans="2:2">
      <c r="B38250" s="202"/>
    </row>
    <row r="38251" spans="2:2">
      <c r="B38251" s="202"/>
    </row>
    <row r="38252" spans="2:2">
      <c r="B38252" s="202"/>
    </row>
    <row r="38253" spans="2:2">
      <c r="B38253" s="202"/>
    </row>
    <row r="38254" spans="2:2">
      <c r="B38254" s="202"/>
    </row>
    <row r="38255" spans="2:2">
      <c r="B38255" s="202"/>
    </row>
    <row r="38256" spans="2:2">
      <c r="B38256" s="202"/>
    </row>
    <row r="38257" spans="2:2">
      <c r="B38257" s="202"/>
    </row>
    <row r="38258" spans="2:2">
      <c r="B38258" s="202"/>
    </row>
    <row r="38259" spans="2:2">
      <c r="B38259" s="202"/>
    </row>
    <row r="38260" spans="2:2">
      <c r="B38260" s="202"/>
    </row>
    <row r="38261" spans="2:2">
      <c r="B38261" s="202"/>
    </row>
    <row r="38262" spans="2:2">
      <c r="B38262" s="202"/>
    </row>
    <row r="38263" spans="2:2">
      <c r="B38263" s="202"/>
    </row>
    <row r="38264" spans="2:2">
      <c r="B38264" s="202"/>
    </row>
    <row r="38265" spans="2:2">
      <c r="B38265" s="202"/>
    </row>
    <row r="38266" spans="2:2">
      <c r="B38266" s="202"/>
    </row>
    <row r="38267" spans="2:2">
      <c r="B38267" s="202"/>
    </row>
    <row r="38268" spans="2:2">
      <c r="B38268" s="202"/>
    </row>
    <row r="38269" spans="2:2">
      <c r="B38269" s="202"/>
    </row>
    <row r="38270" spans="2:2">
      <c r="B38270" s="202"/>
    </row>
    <row r="38271" spans="2:2">
      <c r="B38271" s="202"/>
    </row>
    <row r="38272" spans="2:2">
      <c r="B38272" s="202"/>
    </row>
    <row r="38273" spans="2:2">
      <c r="B38273" s="202"/>
    </row>
    <row r="38274" spans="2:2">
      <c r="B38274" s="202"/>
    </row>
    <row r="38275" spans="2:2">
      <c r="B38275" s="202"/>
    </row>
    <row r="38276" spans="2:2">
      <c r="B38276" s="202"/>
    </row>
    <row r="38277" spans="2:2">
      <c r="B38277" s="202"/>
    </row>
    <row r="38278" spans="2:2">
      <c r="B38278" s="202"/>
    </row>
    <row r="38279" spans="2:2">
      <c r="B38279" s="202"/>
    </row>
    <row r="38280" spans="2:2">
      <c r="B38280" s="202"/>
    </row>
    <row r="38281" spans="2:2">
      <c r="B38281" s="202"/>
    </row>
    <row r="38282" spans="2:2">
      <c r="B38282" s="202"/>
    </row>
    <row r="38283" spans="2:2">
      <c r="B38283" s="202"/>
    </row>
    <row r="38284" spans="2:2">
      <c r="B38284" s="202"/>
    </row>
    <row r="38285" spans="2:2">
      <c r="B38285" s="202"/>
    </row>
    <row r="38286" spans="2:2">
      <c r="B38286" s="202"/>
    </row>
    <row r="38287" spans="2:2">
      <c r="B38287" s="202"/>
    </row>
    <row r="38288" spans="2:2">
      <c r="B38288" s="202"/>
    </row>
    <row r="38289" spans="2:2">
      <c r="B38289" s="202"/>
    </row>
    <row r="38290" spans="2:2">
      <c r="B38290" s="202"/>
    </row>
    <row r="38291" spans="2:2">
      <c r="B38291" s="202"/>
    </row>
    <row r="38292" spans="2:2">
      <c r="B38292" s="202"/>
    </row>
    <row r="38293" spans="2:2">
      <c r="B38293" s="202"/>
    </row>
    <row r="38294" spans="2:2">
      <c r="B38294" s="202"/>
    </row>
    <row r="38295" spans="2:2">
      <c r="B38295" s="202"/>
    </row>
    <row r="38296" spans="2:2">
      <c r="B38296" s="202"/>
    </row>
    <row r="38297" spans="2:2">
      <c r="B38297" s="202"/>
    </row>
    <row r="38298" spans="2:2">
      <c r="B38298" s="202"/>
    </row>
    <row r="38299" spans="2:2">
      <c r="B38299" s="202"/>
    </row>
    <row r="38300" spans="2:2">
      <c r="B38300" s="202"/>
    </row>
    <row r="38301" spans="2:2">
      <c r="B38301" s="202"/>
    </row>
    <row r="38302" spans="2:2">
      <c r="B38302" s="202"/>
    </row>
    <row r="38303" spans="2:2">
      <c r="B38303" s="202"/>
    </row>
    <row r="38304" spans="2:2">
      <c r="B38304" s="202"/>
    </row>
    <row r="38305" spans="2:2">
      <c r="B38305" s="202"/>
    </row>
    <row r="38306" spans="2:2">
      <c r="B38306" s="202"/>
    </row>
    <row r="38307" spans="2:2">
      <c r="B38307" s="202"/>
    </row>
    <row r="38308" spans="2:2">
      <c r="B38308" s="202"/>
    </row>
    <row r="38309" spans="2:2">
      <c r="B38309" s="202"/>
    </row>
    <row r="38310" spans="2:2">
      <c r="B38310" s="202"/>
    </row>
    <row r="38311" spans="2:2">
      <c r="B38311" s="202"/>
    </row>
    <row r="38312" spans="2:2">
      <c r="B38312" s="202"/>
    </row>
    <row r="38313" spans="2:2">
      <c r="B38313" s="202"/>
    </row>
    <row r="38314" spans="2:2">
      <c r="B38314" s="202"/>
    </row>
    <row r="38315" spans="2:2">
      <c r="B38315" s="202"/>
    </row>
    <row r="38316" spans="2:2">
      <c r="B38316" s="202"/>
    </row>
    <row r="38317" spans="2:2">
      <c r="B38317" s="202"/>
    </row>
    <row r="38318" spans="2:2">
      <c r="B38318" s="202"/>
    </row>
    <row r="38319" spans="2:2">
      <c r="B38319" s="202"/>
    </row>
    <row r="38320" spans="2:2">
      <c r="B38320" s="202"/>
    </row>
    <row r="38321" spans="2:2">
      <c r="B38321" s="202"/>
    </row>
    <row r="38322" spans="2:2">
      <c r="B38322" s="202"/>
    </row>
    <row r="38323" spans="2:2">
      <c r="B38323" s="202"/>
    </row>
    <row r="38324" spans="2:2">
      <c r="B38324" s="202"/>
    </row>
    <row r="38325" spans="2:2">
      <c r="B38325" s="202"/>
    </row>
    <row r="38326" spans="2:2">
      <c r="B38326" s="202"/>
    </row>
    <row r="38327" spans="2:2">
      <c r="B38327" s="202"/>
    </row>
    <row r="38328" spans="2:2">
      <c r="B38328" s="202"/>
    </row>
    <row r="38329" spans="2:2">
      <c r="B38329" s="202"/>
    </row>
    <row r="38330" spans="2:2">
      <c r="B38330" s="202"/>
    </row>
    <row r="38331" spans="2:2">
      <c r="B38331" s="202"/>
    </row>
    <row r="38332" spans="2:2">
      <c r="B38332" s="202"/>
    </row>
    <row r="38333" spans="2:2">
      <c r="B38333" s="202"/>
    </row>
    <row r="38334" spans="2:2">
      <c r="B38334" s="202"/>
    </row>
    <row r="38335" spans="2:2">
      <c r="B38335" s="202"/>
    </row>
    <row r="38336" spans="2:2">
      <c r="B38336" s="202"/>
    </row>
    <row r="38337" spans="2:2">
      <c r="B38337" s="202"/>
    </row>
    <row r="38338" spans="2:2">
      <c r="B38338" s="202"/>
    </row>
    <row r="38339" spans="2:2">
      <c r="B38339" s="202"/>
    </row>
    <row r="38340" spans="2:2">
      <c r="B38340" s="202"/>
    </row>
    <row r="38341" spans="2:2">
      <c r="B38341" s="202"/>
    </row>
    <row r="38342" spans="2:2">
      <c r="B38342" s="202"/>
    </row>
    <row r="38343" spans="2:2">
      <c r="B38343" s="202"/>
    </row>
    <row r="38344" spans="2:2">
      <c r="B38344" s="202"/>
    </row>
    <row r="38345" spans="2:2">
      <c r="B38345" s="202"/>
    </row>
    <row r="38346" spans="2:2">
      <c r="B38346" s="202"/>
    </row>
    <row r="38347" spans="2:2">
      <c r="B38347" s="202"/>
    </row>
    <row r="38348" spans="2:2">
      <c r="B38348" s="202"/>
    </row>
    <row r="38349" spans="2:2">
      <c r="B38349" s="202"/>
    </row>
    <row r="38350" spans="2:2">
      <c r="B38350" s="202"/>
    </row>
    <row r="38351" spans="2:2">
      <c r="B38351" s="202"/>
    </row>
    <row r="38352" spans="2:2">
      <c r="B38352" s="202"/>
    </row>
    <row r="38353" spans="2:2">
      <c r="B38353" s="202"/>
    </row>
    <row r="38354" spans="2:2">
      <c r="B38354" s="202"/>
    </row>
    <row r="38355" spans="2:2">
      <c r="B38355" s="202"/>
    </row>
    <row r="38356" spans="2:2">
      <c r="B38356" s="202"/>
    </row>
    <row r="38357" spans="2:2">
      <c r="B38357" s="202"/>
    </row>
    <row r="38358" spans="2:2">
      <c r="B38358" s="202"/>
    </row>
    <row r="38359" spans="2:2">
      <c r="B38359" s="202"/>
    </row>
    <row r="38360" spans="2:2">
      <c r="B38360" s="202"/>
    </row>
    <row r="38361" spans="2:2">
      <c r="B38361" s="202"/>
    </row>
    <row r="38362" spans="2:2">
      <c r="B38362" s="202"/>
    </row>
    <row r="38363" spans="2:2">
      <c r="B38363" s="202"/>
    </row>
    <row r="38364" spans="2:2">
      <c r="B38364" s="202"/>
    </row>
    <row r="38365" spans="2:2">
      <c r="B38365" s="202"/>
    </row>
    <row r="38366" spans="2:2">
      <c r="B38366" s="202"/>
    </row>
    <row r="38367" spans="2:2">
      <c r="B38367" s="202"/>
    </row>
    <row r="38368" spans="2:2">
      <c r="B38368" s="202"/>
    </row>
    <row r="38369" spans="2:2">
      <c r="B38369" s="202"/>
    </row>
    <row r="38370" spans="2:2">
      <c r="B38370" s="202"/>
    </row>
    <row r="38371" spans="2:2">
      <c r="B38371" s="202"/>
    </row>
    <row r="38372" spans="2:2">
      <c r="B38372" s="202"/>
    </row>
    <row r="38373" spans="2:2">
      <c r="B38373" s="202"/>
    </row>
    <row r="38374" spans="2:2">
      <c r="B38374" s="202"/>
    </row>
    <row r="38375" spans="2:2">
      <c r="B38375" s="202"/>
    </row>
    <row r="38376" spans="2:2">
      <c r="B38376" s="202"/>
    </row>
    <row r="38377" spans="2:2">
      <c r="B38377" s="202"/>
    </row>
    <row r="38378" spans="2:2">
      <c r="B38378" s="202"/>
    </row>
    <row r="38379" spans="2:2">
      <c r="B38379" s="202"/>
    </row>
    <row r="38380" spans="2:2">
      <c r="B38380" s="202"/>
    </row>
    <row r="38381" spans="2:2">
      <c r="B38381" s="202"/>
    </row>
    <row r="38382" spans="2:2">
      <c r="B38382" s="202"/>
    </row>
    <row r="38383" spans="2:2">
      <c r="B38383" s="202"/>
    </row>
    <row r="38384" spans="2:2">
      <c r="B38384" s="202"/>
    </row>
    <row r="38385" spans="2:2">
      <c r="B38385" s="202"/>
    </row>
    <row r="38386" spans="2:2">
      <c r="B38386" s="202"/>
    </row>
    <row r="38387" spans="2:2">
      <c r="B38387" s="202"/>
    </row>
    <row r="38388" spans="2:2">
      <c r="B38388" s="202"/>
    </row>
    <row r="38389" spans="2:2">
      <c r="B38389" s="202"/>
    </row>
    <row r="38390" spans="2:2">
      <c r="B38390" s="202"/>
    </row>
    <row r="38391" spans="2:2">
      <c r="B38391" s="202"/>
    </row>
    <row r="38392" spans="2:2">
      <c r="B38392" s="202"/>
    </row>
    <row r="38393" spans="2:2">
      <c r="B38393" s="202"/>
    </row>
    <row r="38394" spans="2:2">
      <c r="B38394" s="202"/>
    </row>
    <row r="38395" spans="2:2">
      <c r="B38395" s="202"/>
    </row>
    <row r="38396" spans="2:2">
      <c r="B38396" s="202"/>
    </row>
    <row r="38397" spans="2:2">
      <c r="B38397" s="202"/>
    </row>
    <row r="38398" spans="2:2">
      <c r="B38398" s="202"/>
    </row>
    <row r="38399" spans="2:2">
      <c r="B38399" s="202"/>
    </row>
    <row r="38400" spans="2:2">
      <c r="B38400" s="202"/>
    </row>
    <row r="38401" spans="2:2">
      <c r="B38401" s="202"/>
    </row>
    <row r="38402" spans="2:2">
      <c r="B38402" s="202"/>
    </row>
    <row r="38403" spans="2:2">
      <c r="B38403" s="202"/>
    </row>
    <row r="38404" spans="2:2">
      <c r="B38404" s="202"/>
    </row>
    <row r="38405" spans="2:2">
      <c r="B38405" s="202"/>
    </row>
    <row r="38406" spans="2:2">
      <c r="B38406" s="202"/>
    </row>
    <row r="38407" spans="2:2">
      <c r="B38407" s="202"/>
    </row>
    <row r="38408" spans="2:2">
      <c r="B38408" s="202"/>
    </row>
    <row r="38409" spans="2:2">
      <c r="B38409" s="202"/>
    </row>
    <row r="38410" spans="2:2">
      <c r="B38410" s="202"/>
    </row>
    <row r="38411" spans="2:2">
      <c r="B38411" s="202"/>
    </row>
    <row r="38412" spans="2:2">
      <c r="B38412" s="202"/>
    </row>
    <row r="38413" spans="2:2">
      <c r="B38413" s="202"/>
    </row>
    <row r="38414" spans="2:2">
      <c r="B38414" s="202"/>
    </row>
    <row r="38415" spans="2:2">
      <c r="B38415" s="202"/>
    </row>
    <row r="38416" spans="2:2">
      <c r="B38416" s="202"/>
    </row>
    <row r="38417" spans="2:2">
      <c r="B38417" s="202"/>
    </row>
    <row r="38418" spans="2:2">
      <c r="B38418" s="202"/>
    </row>
    <row r="38419" spans="2:2">
      <c r="B38419" s="202"/>
    </row>
    <row r="38420" spans="2:2">
      <c r="B38420" s="202"/>
    </row>
    <row r="38421" spans="2:2">
      <c r="B38421" s="202"/>
    </row>
    <row r="38422" spans="2:2">
      <c r="B38422" s="202"/>
    </row>
    <row r="38423" spans="2:2">
      <c r="B38423" s="202"/>
    </row>
    <row r="38424" spans="2:2">
      <c r="B38424" s="202"/>
    </row>
    <row r="38425" spans="2:2">
      <c r="B38425" s="202"/>
    </row>
    <row r="38426" spans="2:2">
      <c r="B38426" s="202"/>
    </row>
    <row r="38427" spans="2:2">
      <c r="B38427" s="202"/>
    </row>
    <row r="38428" spans="2:2">
      <c r="B38428" s="202"/>
    </row>
    <row r="38429" spans="2:2">
      <c r="B38429" s="202"/>
    </row>
    <row r="38430" spans="2:2">
      <c r="B38430" s="202"/>
    </row>
    <row r="38431" spans="2:2">
      <c r="B38431" s="202"/>
    </row>
    <row r="38432" spans="2:2">
      <c r="B38432" s="202"/>
    </row>
    <row r="38433" spans="2:2">
      <c r="B38433" s="202"/>
    </row>
    <row r="38434" spans="2:2">
      <c r="B38434" s="202"/>
    </row>
    <row r="38435" spans="2:2">
      <c r="B38435" s="202"/>
    </row>
    <row r="38436" spans="2:2">
      <c r="B38436" s="202"/>
    </row>
    <row r="38437" spans="2:2">
      <c r="B38437" s="202"/>
    </row>
    <row r="38438" spans="2:2">
      <c r="B38438" s="202"/>
    </row>
    <row r="38439" spans="2:2">
      <c r="B38439" s="202"/>
    </row>
    <row r="38440" spans="2:2">
      <c r="B38440" s="202"/>
    </row>
    <row r="38441" spans="2:2">
      <c r="B38441" s="202"/>
    </row>
    <row r="38442" spans="2:2">
      <c r="B38442" s="202"/>
    </row>
    <row r="38443" spans="2:2">
      <c r="B38443" s="202"/>
    </row>
    <row r="38444" spans="2:2">
      <c r="B38444" s="202"/>
    </row>
    <row r="38445" spans="2:2">
      <c r="B38445" s="202"/>
    </row>
    <row r="38446" spans="2:2">
      <c r="B38446" s="202"/>
    </row>
    <row r="38447" spans="2:2">
      <c r="B38447" s="202"/>
    </row>
    <row r="38448" spans="2:2">
      <c r="B38448" s="202"/>
    </row>
    <row r="38449" spans="2:2">
      <c r="B38449" s="202"/>
    </row>
    <row r="38450" spans="2:2">
      <c r="B38450" s="202"/>
    </row>
    <row r="38451" spans="2:2">
      <c r="B38451" s="202"/>
    </row>
    <row r="38452" spans="2:2">
      <c r="B38452" s="202"/>
    </row>
    <row r="38453" spans="2:2">
      <c r="B38453" s="202"/>
    </row>
    <row r="38454" spans="2:2">
      <c r="B38454" s="202"/>
    </row>
    <row r="38455" spans="2:2">
      <c r="B38455" s="202"/>
    </row>
    <row r="38456" spans="2:2">
      <c r="B38456" s="202"/>
    </row>
    <row r="38457" spans="2:2">
      <c r="B38457" s="202"/>
    </row>
    <row r="38458" spans="2:2">
      <c r="B38458" s="202"/>
    </row>
    <row r="38459" spans="2:2">
      <c r="B38459" s="202"/>
    </row>
    <row r="38460" spans="2:2">
      <c r="B38460" s="202"/>
    </row>
    <row r="38461" spans="2:2">
      <c r="B38461" s="202"/>
    </row>
    <row r="38462" spans="2:2">
      <c r="B38462" s="202"/>
    </row>
    <row r="38463" spans="2:2">
      <c r="B38463" s="202"/>
    </row>
    <row r="38464" spans="2:2">
      <c r="B38464" s="202"/>
    </row>
    <row r="38465" spans="2:2">
      <c r="B38465" s="202"/>
    </row>
    <row r="38466" spans="2:2">
      <c r="B38466" s="202"/>
    </row>
    <row r="38467" spans="2:2">
      <c r="B38467" s="202"/>
    </row>
    <row r="38468" spans="2:2">
      <c r="B38468" s="202"/>
    </row>
    <row r="38469" spans="2:2">
      <c r="B38469" s="202"/>
    </row>
    <row r="38470" spans="2:2">
      <c r="B38470" s="202"/>
    </row>
    <row r="38471" spans="2:2">
      <c r="B38471" s="202"/>
    </row>
    <row r="38472" spans="2:2">
      <c r="B38472" s="202"/>
    </row>
    <row r="38473" spans="2:2">
      <c r="B38473" s="202"/>
    </row>
    <row r="38474" spans="2:2">
      <c r="B38474" s="202"/>
    </row>
    <row r="38475" spans="2:2">
      <c r="B38475" s="202"/>
    </row>
    <row r="38476" spans="2:2">
      <c r="B38476" s="202"/>
    </row>
    <row r="38477" spans="2:2">
      <c r="B38477" s="202"/>
    </row>
    <row r="38478" spans="2:2">
      <c r="B38478" s="202"/>
    </row>
    <row r="38479" spans="2:2">
      <c r="B38479" s="202"/>
    </row>
    <row r="38480" spans="2:2">
      <c r="B38480" s="202"/>
    </row>
    <row r="38481" spans="2:2">
      <c r="B38481" s="202"/>
    </row>
    <row r="38482" spans="2:2">
      <c r="B38482" s="202"/>
    </row>
    <row r="38483" spans="2:2">
      <c r="B38483" s="202"/>
    </row>
    <row r="38484" spans="2:2">
      <c r="B38484" s="202"/>
    </row>
    <row r="38485" spans="2:2">
      <c r="B38485" s="202"/>
    </row>
    <row r="38486" spans="2:2">
      <c r="B38486" s="202"/>
    </row>
    <row r="38487" spans="2:2">
      <c r="B38487" s="202"/>
    </row>
    <row r="38488" spans="2:2">
      <c r="B38488" s="202"/>
    </row>
    <row r="38489" spans="2:2">
      <c r="B38489" s="202"/>
    </row>
    <row r="38490" spans="2:2">
      <c r="B38490" s="202"/>
    </row>
    <row r="38491" spans="2:2">
      <c r="B38491" s="202"/>
    </row>
    <row r="38492" spans="2:2">
      <c r="B38492" s="202"/>
    </row>
    <row r="38493" spans="2:2">
      <c r="B38493" s="202"/>
    </row>
    <row r="38494" spans="2:2">
      <c r="B38494" s="202"/>
    </row>
    <row r="38495" spans="2:2">
      <c r="B38495" s="202"/>
    </row>
    <row r="38496" spans="2:2">
      <c r="B38496" s="202"/>
    </row>
    <row r="38497" spans="2:2">
      <c r="B38497" s="202"/>
    </row>
    <row r="38498" spans="2:2">
      <c r="B38498" s="202"/>
    </row>
    <row r="38499" spans="2:2">
      <c r="B38499" s="202"/>
    </row>
    <row r="38500" spans="2:2">
      <c r="B38500" s="202"/>
    </row>
    <row r="38501" spans="2:2">
      <c r="B38501" s="202"/>
    </row>
    <row r="38502" spans="2:2">
      <c r="B38502" s="202"/>
    </row>
    <row r="38503" spans="2:2">
      <c r="B38503" s="202"/>
    </row>
    <row r="38504" spans="2:2">
      <c r="B38504" s="202"/>
    </row>
    <row r="38505" spans="2:2">
      <c r="B38505" s="202"/>
    </row>
    <row r="38506" spans="2:2">
      <c r="B38506" s="202"/>
    </row>
    <row r="38507" spans="2:2">
      <c r="B38507" s="202"/>
    </row>
    <row r="38508" spans="2:2">
      <c r="B38508" s="202"/>
    </row>
    <row r="38509" spans="2:2">
      <c r="B38509" s="202"/>
    </row>
    <row r="38510" spans="2:2">
      <c r="B38510" s="202"/>
    </row>
    <row r="38511" spans="2:2">
      <c r="B38511" s="202"/>
    </row>
    <row r="38512" spans="2:2">
      <c r="B38512" s="202"/>
    </row>
    <row r="38513" spans="2:2">
      <c r="B38513" s="202"/>
    </row>
    <row r="38514" spans="2:2">
      <c r="B38514" s="202"/>
    </row>
    <row r="38515" spans="2:2">
      <c r="B38515" s="202"/>
    </row>
    <row r="38516" spans="2:2">
      <c r="B38516" s="202"/>
    </row>
    <row r="38517" spans="2:2">
      <c r="B38517" s="202"/>
    </row>
    <row r="38518" spans="2:2">
      <c r="B38518" s="202"/>
    </row>
    <row r="38519" spans="2:2">
      <c r="B38519" s="202"/>
    </row>
    <row r="38520" spans="2:2">
      <c r="B38520" s="202"/>
    </row>
    <row r="38521" spans="2:2">
      <c r="B38521" s="202"/>
    </row>
    <row r="38522" spans="2:2">
      <c r="B38522" s="202"/>
    </row>
    <row r="38523" spans="2:2">
      <c r="B38523" s="202"/>
    </row>
    <row r="38524" spans="2:2">
      <c r="B38524" s="202"/>
    </row>
    <row r="38525" spans="2:2">
      <c r="B38525" s="202"/>
    </row>
    <row r="38526" spans="2:2">
      <c r="B38526" s="202"/>
    </row>
    <row r="38527" spans="2:2">
      <c r="B38527" s="202"/>
    </row>
    <row r="38528" spans="2:2">
      <c r="B38528" s="202"/>
    </row>
    <row r="38529" spans="2:2">
      <c r="B38529" s="202"/>
    </row>
    <row r="38530" spans="2:2">
      <c r="B38530" s="202"/>
    </row>
    <row r="38531" spans="2:2">
      <c r="B38531" s="202"/>
    </row>
    <row r="38532" spans="2:2">
      <c r="B38532" s="202"/>
    </row>
    <row r="38533" spans="2:2">
      <c r="B38533" s="202"/>
    </row>
    <row r="38534" spans="2:2">
      <c r="B38534" s="202"/>
    </row>
    <row r="38535" spans="2:2">
      <c r="B38535" s="202"/>
    </row>
    <row r="38536" spans="2:2">
      <c r="B38536" s="202"/>
    </row>
    <row r="38537" spans="2:2">
      <c r="B38537" s="202"/>
    </row>
    <row r="38538" spans="2:2">
      <c r="B38538" s="202"/>
    </row>
    <row r="38539" spans="2:2">
      <c r="B38539" s="202"/>
    </row>
    <row r="38540" spans="2:2">
      <c r="B38540" s="202"/>
    </row>
    <row r="38541" spans="2:2">
      <c r="B38541" s="202"/>
    </row>
    <row r="38542" spans="2:2">
      <c r="B38542" s="202"/>
    </row>
    <row r="38543" spans="2:2">
      <c r="B38543" s="202"/>
    </row>
    <row r="38544" spans="2:2">
      <c r="B38544" s="202"/>
    </row>
    <row r="38545" spans="2:2">
      <c r="B38545" s="202"/>
    </row>
    <row r="38546" spans="2:2">
      <c r="B38546" s="202"/>
    </row>
    <row r="38547" spans="2:2">
      <c r="B38547" s="202"/>
    </row>
    <row r="38548" spans="2:2">
      <c r="B38548" s="202"/>
    </row>
    <row r="38549" spans="2:2">
      <c r="B38549" s="202"/>
    </row>
    <row r="38550" spans="2:2">
      <c r="B38550" s="202"/>
    </row>
    <row r="38551" spans="2:2">
      <c r="B38551" s="202"/>
    </row>
    <row r="38552" spans="2:2">
      <c r="B38552" s="202"/>
    </row>
    <row r="38553" spans="2:2">
      <c r="B38553" s="202"/>
    </row>
    <row r="38554" spans="2:2">
      <c r="B38554" s="202"/>
    </row>
    <row r="38555" spans="2:2">
      <c r="B38555" s="202"/>
    </row>
    <row r="38556" spans="2:2">
      <c r="B38556" s="202"/>
    </row>
    <row r="38557" spans="2:2">
      <c r="B38557" s="202"/>
    </row>
    <row r="38558" spans="2:2">
      <c r="B38558" s="202"/>
    </row>
    <row r="38559" spans="2:2">
      <c r="B38559" s="202"/>
    </row>
    <row r="38560" spans="2:2">
      <c r="B38560" s="202"/>
    </row>
    <row r="38561" spans="2:2">
      <c r="B38561" s="202"/>
    </row>
    <row r="38562" spans="2:2">
      <c r="B38562" s="202"/>
    </row>
    <row r="38563" spans="2:2">
      <c r="B38563" s="202"/>
    </row>
    <row r="38564" spans="2:2">
      <c r="B38564" s="202"/>
    </row>
    <row r="38565" spans="2:2">
      <c r="B38565" s="202"/>
    </row>
    <row r="38566" spans="2:2">
      <c r="B38566" s="202"/>
    </row>
    <row r="38567" spans="2:2">
      <c r="B38567" s="202"/>
    </row>
    <row r="38568" spans="2:2">
      <c r="B38568" s="202"/>
    </row>
    <row r="38569" spans="2:2">
      <c r="B38569" s="202"/>
    </row>
    <row r="38570" spans="2:2">
      <c r="B38570" s="202"/>
    </row>
    <row r="38571" spans="2:2">
      <c r="B38571" s="202"/>
    </row>
    <row r="38572" spans="2:2">
      <c r="B38572" s="202"/>
    </row>
    <row r="38573" spans="2:2">
      <c r="B38573" s="202"/>
    </row>
    <row r="38574" spans="2:2">
      <c r="B38574" s="202"/>
    </row>
    <row r="38575" spans="2:2">
      <c r="B38575" s="202"/>
    </row>
    <row r="38576" spans="2:2">
      <c r="B38576" s="202"/>
    </row>
    <row r="38577" spans="2:2">
      <c r="B38577" s="202"/>
    </row>
    <row r="38578" spans="2:2">
      <c r="B38578" s="202"/>
    </row>
    <row r="38579" spans="2:2">
      <c r="B38579" s="202"/>
    </row>
    <row r="38580" spans="2:2">
      <c r="B38580" s="202"/>
    </row>
    <row r="38581" spans="2:2">
      <c r="B38581" s="202"/>
    </row>
    <row r="38582" spans="2:2">
      <c r="B38582" s="202"/>
    </row>
    <row r="38583" spans="2:2">
      <c r="B38583" s="202"/>
    </row>
    <row r="38584" spans="2:2">
      <c r="B38584" s="202"/>
    </row>
    <row r="38585" spans="2:2">
      <c r="B38585" s="202"/>
    </row>
    <row r="38586" spans="2:2">
      <c r="B38586" s="202"/>
    </row>
    <row r="38587" spans="2:2">
      <c r="B38587" s="202"/>
    </row>
    <row r="38588" spans="2:2">
      <c r="B38588" s="202"/>
    </row>
    <row r="38589" spans="2:2">
      <c r="B38589" s="202"/>
    </row>
    <row r="38590" spans="2:2">
      <c r="B38590" s="202"/>
    </row>
    <row r="38591" spans="2:2">
      <c r="B38591" s="202"/>
    </row>
    <row r="38592" spans="2:2">
      <c r="B38592" s="202"/>
    </row>
    <row r="38593" spans="2:2">
      <c r="B38593" s="202"/>
    </row>
    <row r="38594" spans="2:2">
      <c r="B38594" s="202"/>
    </row>
    <row r="38595" spans="2:2">
      <c r="B38595" s="202"/>
    </row>
    <row r="38596" spans="2:2">
      <c r="B38596" s="202"/>
    </row>
    <row r="38597" spans="2:2">
      <c r="B38597" s="202"/>
    </row>
    <row r="38598" spans="2:2">
      <c r="B38598" s="202"/>
    </row>
    <row r="38599" spans="2:2">
      <c r="B38599" s="202"/>
    </row>
    <row r="38600" spans="2:2">
      <c r="B38600" s="202"/>
    </row>
    <row r="38601" spans="2:2">
      <c r="B38601" s="202"/>
    </row>
    <row r="38602" spans="2:2">
      <c r="B38602" s="202"/>
    </row>
    <row r="38603" spans="2:2">
      <c r="B38603" s="202"/>
    </row>
    <row r="38604" spans="2:2">
      <c r="B38604" s="202"/>
    </row>
    <row r="38605" spans="2:2">
      <c r="B38605" s="202"/>
    </row>
    <row r="38606" spans="2:2">
      <c r="B38606" s="202"/>
    </row>
    <row r="38607" spans="2:2">
      <c r="B38607" s="202"/>
    </row>
    <row r="38608" spans="2:2">
      <c r="B38608" s="202"/>
    </row>
    <row r="38609" spans="2:2">
      <c r="B38609" s="202"/>
    </row>
    <row r="38610" spans="2:2">
      <c r="B38610" s="202"/>
    </row>
    <row r="38611" spans="2:2">
      <c r="B38611" s="202"/>
    </row>
    <row r="38612" spans="2:2">
      <c r="B38612" s="202"/>
    </row>
    <row r="38613" spans="2:2">
      <c r="B38613" s="202"/>
    </row>
    <row r="38614" spans="2:2">
      <c r="B38614" s="202"/>
    </row>
    <row r="38615" spans="2:2">
      <c r="B38615" s="202"/>
    </row>
    <row r="38616" spans="2:2">
      <c r="B38616" s="202"/>
    </row>
    <row r="38617" spans="2:2">
      <c r="B38617" s="202"/>
    </row>
    <row r="38618" spans="2:2">
      <c r="B38618" s="202"/>
    </row>
    <row r="38619" spans="2:2">
      <c r="B38619" s="202"/>
    </row>
    <row r="38620" spans="2:2">
      <c r="B38620" s="202"/>
    </row>
    <row r="38621" spans="2:2">
      <c r="B38621" s="202"/>
    </row>
    <row r="38622" spans="2:2">
      <c r="B38622" s="202"/>
    </row>
    <row r="38623" spans="2:2">
      <c r="B38623" s="202"/>
    </row>
    <row r="38624" spans="2:2">
      <c r="B38624" s="202"/>
    </row>
    <row r="38625" spans="2:2">
      <c r="B38625" s="202"/>
    </row>
    <row r="38626" spans="2:2">
      <c r="B38626" s="202"/>
    </row>
    <row r="38627" spans="2:2">
      <c r="B38627" s="202"/>
    </row>
    <row r="38628" spans="2:2">
      <c r="B38628" s="202"/>
    </row>
    <row r="38629" spans="2:2">
      <c r="B38629" s="202"/>
    </row>
    <row r="38630" spans="2:2">
      <c r="B38630" s="202"/>
    </row>
    <row r="38631" spans="2:2">
      <c r="B38631" s="202"/>
    </row>
    <row r="38632" spans="2:2">
      <c r="B38632" s="202"/>
    </row>
    <row r="38633" spans="2:2">
      <c r="B38633" s="202"/>
    </row>
    <row r="38634" spans="2:2">
      <c r="B38634" s="202"/>
    </row>
    <row r="38635" spans="2:2">
      <c r="B38635" s="202"/>
    </row>
    <row r="38636" spans="2:2">
      <c r="B38636" s="202"/>
    </row>
    <row r="38637" spans="2:2">
      <c r="B38637" s="202"/>
    </row>
    <row r="38638" spans="2:2">
      <c r="B38638" s="202"/>
    </row>
    <row r="38639" spans="2:2">
      <c r="B38639" s="202"/>
    </row>
    <row r="38640" spans="2:2">
      <c r="B38640" s="202"/>
    </row>
    <row r="38641" spans="2:2">
      <c r="B38641" s="202"/>
    </row>
    <row r="38642" spans="2:2">
      <c r="B38642" s="202"/>
    </row>
    <row r="38643" spans="2:2">
      <c r="B38643" s="202"/>
    </row>
    <row r="38644" spans="2:2">
      <c r="B38644" s="202"/>
    </row>
    <row r="38645" spans="2:2">
      <c r="B38645" s="202"/>
    </row>
    <row r="38646" spans="2:2">
      <c r="B38646" s="202"/>
    </row>
    <row r="38647" spans="2:2">
      <c r="B38647" s="202"/>
    </row>
    <row r="38648" spans="2:2">
      <c r="B38648" s="202"/>
    </row>
    <row r="38649" spans="2:2">
      <c r="B38649" s="202"/>
    </row>
    <row r="38650" spans="2:2">
      <c r="B38650" s="202"/>
    </row>
    <row r="38651" spans="2:2">
      <c r="B38651" s="202"/>
    </row>
    <row r="38652" spans="2:2">
      <c r="B38652" s="202"/>
    </row>
    <row r="38653" spans="2:2">
      <c r="B38653" s="202"/>
    </row>
    <row r="38654" spans="2:2">
      <c r="B38654" s="202"/>
    </row>
    <row r="38655" spans="2:2">
      <c r="B38655" s="202"/>
    </row>
    <row r="38656" spans="2:2">
      <c r="B38656" s="202"/>
    </row>
    <row r="38657" spans="2:2">
      <c r="B38657" s="202"/>
    </row>
    <row r="38658" spans="2:2">
      <c r="B38658" s="202"/>
    </row>
    <row r="38659" spans="2:2">
      <c r="B38659" s="202"/>
    </row>
    <row r="38660" spans="2:2">
      <c r="B38660" s="202"/>
    </row>
    <row r="38661" spans="2:2">
      <c r="B38661" s="202"/>
    </row>
    <row r="38662" spans="2:2">
      <c r="B38662" s="202"/>
    </row>
    <row r="38663" spans="2:2">
      <c r="B38663" s="202"/>
    </row>
    <row r="38664" spans="2:2">
      <c r="B38664" s="202"/>
    </row>
    <row r="38665" spans="2:2">
      <c r="B38665" s="202"/>
    </row>
    <row r="38666" spans="2:2">
      <c r="B38666" s="202"/>
    </row>
    <row r="38667" spans="2:2">
      <c r="B38667" s="202"/>
    </row>
    <row r="38668" spans="2:2">
      <c r="B38668" s="202"/>
    </row>
    <row r="38669" spans="2:2">
      <c r="B38669" s="202"/>
    </row>
    <row r="38670" spans="2:2">
      <c r="B38670" s="202"/>
    </row>
    <row r="38671" spans="2:2">
      <c r="B38671" s="202"/>
    </row>
    <row r="38672" spans="2:2">
      <c r="B38672" s="202"/>
    </row>
    <row r="38673" spans="2:2">
      <c r="B38673" s="202"/>
    </row>
    <row r="38674" spans="2:2">
      <c r="B38674" s="202"/>
    </row>
    <row r="38675" spans="2:2">
      <c r="B38675" s="202"/>
    </row>
    <row r="38676" spans="2:2">
      <c r="B38676" s="202"/>
    </row>
    <row r="38677" spans="2:2">
      <c r="B38677" s="202"/>
    </row>
    <row r="38678" spans="2:2">
      <c r="B38678" s="202"/>
    </row>
    <row r="38679" spans="2:2">
      <c r="B38679" s="202"/>
    </row>
    <row r="38680" spans="2:2">
      <c r="B38680" s="202"/>
    </row>
    <row r="38681" spans="2:2">
      <c r="B38681" s="202"/>
    </row>
    <row r="38682" spans="2:2">
      <c r="B38682" s="202"/>
    </row>
    <row r="38683" spans="2:2">
      <c r="B38683" s="202"/>
    </row>
    <row r="38684" spans="2:2">
      <c r="B38684" s="202"/>
    </row>
    <row r="38685" spans="2:2">
      <c r="B38685" s="202"/>
    </row>
    <row r="38686" spans="2:2">
      <c r="B38686" s="202"/>
    </row>
    <row r="38687" spans="2:2">
      <c r="B38687" s="202"/>
    </row>
    <row r="38688" spans="2:2">
      <c r="B38688" s="202"/>
    </row>
    <row r="38689" spans="2:2">
      <c r="B38689" s="202"/>
    </row>
    <row r="38690" spans="2:2">
      <c r="B38690" s="202"/>
    </row>
    <row r="38691" spans="2:2">
      <c r="B38691" s="202"/>
    </row>
    <row r="38692" spans="2:2">
      <c r="B38692" s="202"/>
    </row>
    <row r="38693" spans="2:2">
      <c r="B38693" s="202"/>
    </row>
    <row r="38694" spans="2:2">
      <c r="B38694" s="202"/>
    </row>
    <row r="38695" spans="2:2">
      <c r="B38695" s="202"/>
    </row>
    <row r="38696" spans="2:2">
      <c r="B38696" s="202"/>
    </row>
    <row r="38697" spans="2:2">
      <c r="B38697" s="202"/>
    </row>
    <row r="38698" spans="2:2">
      <c r="B38698" s="202"/>
    </row>
    <row r="38699" spans="2:2">
      <c r="B38699" s="202"/>
    </row>
    <row r="38700" spans="2:2">
      <c r="B38700" s="202"/>
    </row>
    <row r="38701" spans="2:2">
      <c r="B38701" s="202"/>
    </row>
    <row r="38702" spans="2:2">
      <c r="B38702" s="202"/>
    </row>
    <row r="38703" spans="2:2">
      <c r="B38703" s="202"/>
    </row>
    <row r="38704" spans="2:2">
      <c r="B38704" s="202"/>
    </row>
    <row r="38705" spans="2:2">
      <c r="B38705" s="202"/>
    </row>
    <row r="38706" spans="2:2">
      <c r="B38706" s="202"/>
    </row>
    <row r="38707" spans="2:2">
      <c r="B38707" s="202"/>
    </row>
    <row r="38708" spans="2:2">
      <c r="B38708" s="202"/>
    </row>
    <row r="38709" spans="2:2">
      <c r="B38709" s="202"/>
    </row>
    <row r="38710" spans="2:2">
      <c r="B38710" s="202"/>
    </row>
    <row r="38711" spans="2:2">
      <c r="B38711" s="202"/>
    </row>
    <row r="38712" spans="2:2">
      <c r="B38712" s="202"/>
    </row>
    <row r="38713" spans="2:2">
      <c r="B38713" s="202"/>
    </row>
    <row r="38714" spans="2:2">
      <c r="B38714" s="202"/>
    </row>
    <row r="38715" spans="2:2">
      <c r="B38715" s="202"/>
    </row>
    <row r="38716" spans="2:2">
      <c r="B38716" s="202"/>
    </row>
    <row r="38717" spans="2:2">
      <c r="B38717" s="202"/>
    </row>
    <row r="38718" spans="2:2">
      <c r="B38718" s="202"/>
    </row>
    <row r="38719" spans="2:2">
      <c r="B38719" s="202"/>
    </row>
    <row r="38720" spans="2:2">
      <c r="B38720" s="202"/>
    </row>
    <row r="38721" spans="2:2">
      <c r="B38721" s="202"/>
    </row>
    <row r="38722" spans="2:2">
      <c r="B38722" s="202"/>
    </row>
    <row r="38723" spans="2:2">
      <c r="B38723" s="202"/>
    </row>
    <row r="38724" spans="2:2">
      <c r="B38724" s="202"/>
    </row>
    <row r="38725" spans="2:2">
      <c r="B38725" s="202"/>
    </row>
    <row r="38726" spans="2:2">
      <c r="B38726" s="202"/>
    </row>
    <row r="38727" spans="2:2">
      <c r="B38727" s="202"/>
    </row>
    <row r="38728" spans="2:2">
      <c r="B38728" s="202"/>
    </row>
    <row r="38729" spans="2:2">
      <c r="B38729" s="202"/>
    </row>
    <row r="38730" spans="2:2">
      <c r="B38730" s="202"/>
    </row>
    <row r="38731" spans="2:2">
      <c r="B38731" s="202"/>
    </row>
    <row r="38732" spans="2:2">
      <c r="B38732" s="202"/>
    </row>
    <row r="38733" spans="2:2">
      <c r="B38733" s="202"/>
    </row>
    <row r="38734" spans="2:2">
      <c r="B38734" s="202"/>
    </row>
    <row r="38735" spans="2:2">
      <c r="B38735" s="202"/>
    </row>
    <row r="38736" spans="2:2">
      <c r="B38736" s="202"/>
    </row>
    <row r="38737" spans="2:2">
      <c r="B38737" s="202"/>
    </row>
    <row r="38738" spans="2:2">
      <c r="B38738" s="202"/>
    </row>
    <row r="38739" spans="2:2">
      <c r="B38739" s="202"/>
    </row>
    <row r="38740" spans="2:2">
      <c r="B38740" s="202"/>
    </row>
    <row r="38741" spans="2:2">
      <c r="B38741" s="202"/>
    </row>
    <row r="38742" spans="2:2">
      <c r="B38742" s="202"/>
    </row>
    <row r="38743" spans="2:2">
      <c r="B38743" s="202"/>
    </row>
    <row r="38744" spans="2:2">
      <c r="B38744" s="202"/>
    </row>
    <row r="38745" spans="2:2">
      <c r="B38745" s="202"/>
    </row>
    <row r="38746" spans="2:2">
      <c r="B38746" s="202"/>
    </row>
    <row r="38747" spans="2:2">
      <c r="B38747" s="202"/>
    </row>
    <row r="38748" spans="2:2">
      <c r="B38748" s="202"/>
    </row>
    <row r="38749" spans="2:2">
      <c r="B38749" s="202"/>
    </row>
    <row r="38750" spans="2:2">
      <c r="B38750" s="202"/>
    </row>
    <row r="38751" spans="2:2">
      <c r="B38751" s="202"/>
    </row>
    <row r="38752" spans="2:2">
      <c r="B38752" s="202"/>
    </row>
    <row r="38753" spans="2:2">
      <c r="B38753" s="202"/>
    </row>
    <row r="38754" spans="2:2">
      <c r="B38754" s="202"/>
    </row>
    <row r="38755" spans="2:2">
      <c r="B38755" s="202"/>
    </row>
    <row r="38756" spans="2:2">
      <c r="B38756" s="202"/>
    </row>
    <row r="38757" spans="2:2">
      <c r="B38757" s="202"/>
    </row>
    <row r="38758" spans="2:2">
      <c r="B38758" s="202"/>
    </row>
    <row r="38759" spans="2:2">
      <c r="B38759" s="202"/>
    </row>
    <row r="38760" spans="2:2">
      <c r="B38760" s="202"/>
    </row>
    <row r="38761" spans="2:2">
      <c r="B38761" s="202"/>
    </row>
    <row r="38762" spans="2:2">
      <c r="B38762" s="202"/>
    </row>
    <row r="38763" spans="2:2">
      <c r="B38763" s="202"/>
    </row>
    <row r="38764" spans="2:2">
      <c r="B38764" s="202"/>
    </row>
    <row r="38765" spans="2:2">
      <c r="B38765" s="202"/>
    </row>
    <row r="38766" spans="2:2">
      <c r="B38766" s="202"/>
    </row>
    <row r="38767" spans="2:2">
      <c r="B38767" s="202"/>
    </row>
    <row r="38768" spans="2:2">
      <c r="B38768" s="202"/>
    </row>
    <row r="38769" spans="2:2">
      <c r="B38769" s="202"/>
    </row>
    <row r="38770" spans="2:2">
      <c r="B38770" s="202"/>
    </row>
    <row r="38771" spans="2:2">
      <c r="B38771" s="202"/>
    </row>
    <row r="38772" spans="2:2">
      <c r="B38772" s="202"/>
    </row>
    <row r="38773" spans="2:2">
      <c r="B38773" s="202"/>
    </row>
    <row r="38774" spans="2:2">
      <c r="B38774" s="202"/>
    </row>
    <row r="38775" spans="2:2">
      <c r="B38775" s="202"/>
    </row>
    <row r="38776" spans="2:2">
      <c r="B38776" s="202"/>
    </row>
    <row r="38777" spans="2:2">
      <c r="B38777" s="202"/>
    </row>
    <row r="38778" spans="2:2">
      <c r="B38778" s="202"/>
    </row>
    <row r="38779" spans="2:2">
      <c r="B38779" s="202"/>
    </row>
    <row r="38780" spans="2:2">
      <c r="B38780" s="202"/>
    </row>
    <row r="38781" spans="2:2">
      <c r="B38781" s="202"/>
    </row>
    <row r="38782" spans="2:2">
      <c r="B38782" s="202"/>
    </row>
    <row r="38783" spans="2:2">
      <c r="B38783" s="202"/>
    </row>
    <row r="38784" spans="2:2">
      <c r="B38784" s="202"/>
    </row>
    <row r="38785" spans="2:2">
      <c r="B38785" s="202"/>
    </row>
    <row r="38786" spans="2:2">
      <c r="B38786" s="202"/>
    </row>
    <row r="38787" spans="2:2">
      <c r="B38787" s="202"/>
    </row>
    <row r="38788" spans="2:2">
      <c r="B38788" s="202"/>
    </row>
    <row r="38789" spans="2:2">
      <c r="B38789" s="202"/>
    </row>
    <row r="38790" spans="2:2">
      <c r="B38790" s="202"/>
    </row>
    <row r="38791" spans="2:2">
      <c r="B38791" s="202"/>
    </row>
    <row r="38792" spans="2:2">
      <c r="B38792" s="202"/>
    </row>
    <row r="38793" spans="2:2">
      <c r="B38793" s="202"/>
    </row>
    <row r="38794" spans="2:2">
      <c r="B38794" s="202"/>
    </row>
    <row r="38795" spans="2:2">
      <c r="B38795" s="202"/>
    </row>
    <row r="38796" spans="2:2">
      <c r="B38796" s="202"/>
    </row>
    <row r="38797" spans="2:2">
      <c r="B38797" s="202"/>
    </row>
    <row r="38798" spans="2:2">
      <c r="B38798" s="202"/>
    </row>
    <row r="38799" spans="2:2">
      <c r="B38799" s="202"/>
    </row>
    <row r="38800" spans="2:2">
      <c r="B38800" s="202"/>
    </row>
    <row r="38801" spans="2:2">
      <c r="B38801" s="202"/>
    </row>
    <row r="38802" spans="2:2">
      <c r="B38802" s="202"/>
    </row>
    <row r="38803" spans="2:2">
      <c r="B38803" s="202"/>
    </row>
    <row r="38804" spans="2:2">
      <c r="B38804" s="202"/>
    </row>
    <row r="38805" spans="2:2">
      <c r="B38805" s="202"/>
    </row>
    <row r="38806" spans="2:2">
      <c r="B38806" s="202"/>
    </row>
    <row r="38807" spans="2:2">
      <c r="B38807" s="202"/>
    </row>
    <row r="38808" spans="2:2">
      <c r="B38808" s="202"/>
    </row>
    <row r="38809" spans="2:2">
      <c r="B38809" s="202"/>
    </row>
    <row r="38810" spans="2:2">
      <c r="B38810" s="202"/>
    </row>
    <row r="38811" spans="2:2">
      <c r="B38811" s="202"/>
    </row>
    <row r="38812" spans="2:2">
      <c r="B38812" s="202"/>
    </row>
    <row r="38813" spans="2:2">
      <c r="B38813" s="202"/>
    </row>
    <row r="38814" spans="2:2">
      <c r="B38814" s="202"/>
    </row>
    <row r="38815" spans="2:2">
      <c r="B38815" s="202"/>
    </row>
    <row r="38816" spans="2:2">
      <c r="B38816" s="202"/>
    </row>
    <row r="38817" spans="2:2">
      <c r="B38817" s="202"/>
    </row>
    <row r="38818" spans="2:2">
      <c r="B38818" s="202"/>
    </row>
    <row r="38819" spans="2:2">
      <c r="B38819" s="202"/>
    </row>
    <row r="38820" spans="2:2">
      <c r="B38820" s="202"/>
    </row>
    <row r="38821" spans="2:2">
      <c r="B38821" s="202"/>
    </row>
    <row r="38822" spans="2:2">
      <c r="B38822" s="202"/>
    </row>
    <row r="38823" spans="2:2">
      <c r="B38823" s="202"/>
    </row>
    <row r="38824" spans="2:2">
      <c r="B38824" s="202"/>
    </row>
    <row r="38825" spans="2:2">
      <c r="B38825" s="202"/>
    </row>
    <row r="38826" spans="2:2">
      <c r="B38826" s="202"/>
    </row>
    <row r="38827" spans="2:2">
      <c r="B38827" s="202"/>
    </row>
    <row r="38828" spans="2:2">
      <c r="B38828" s="202"/>
    </row>
    <row r="38829" spans="2:2">
      <c r="B38829" s="202"/>
    </row>
    <row r="38830" spans="2:2">
      <c r="B38830" s="202"/>
    </row>
    <row r="38831" spans="2:2">
      <c r="B38831" s="202"/>
    </row>
    <row r="38832" spans="2:2">
      <c r="B38832" s="202"/>
    </row>
    <row r="38833" spans="2:2">
      <c r="B38833" s="202"/>
    </row>
    <row r="38834" spans="2:2">
      <c r="B38834" s="202"/>
    </row>
    <row r="38835" spans="2:2">
      <c r="B38835" s="202"/>
    </row>
    <row r="38836" spans="2:2">
      <c r="B38836" s="202"/>
    </row>
    <row r="38837" spans="2:2">
      <c r="B38837" s="202"/>
    </row>
    <row r="38838" spans="2:2">
      <c r="B38838" s="202"/>
    </row>
    <row r="38839" spans="2:2">
      <c r="B38839" s="202"/>
    </row>
    <row r="38840" spans="2:2">
      <c r="B38840" s="202"/>
    </row>
    <row r="38841" spans="2:2">
      <c r="B38841" s="202"/>
    </row>
    <row r="38842" spans="2:2">
      <c r="B38842" s="202"/>
    </row>
    <row r="38843" spans="2:2">
      <c r="B38843" s="202"/>
    </row>
    <row r="38844" spans="2:2">
      <c r="B38844" s="202"/>
    </row>
    <row r="38845" spans="2:2">
      <c r="B38845" s="202"/>
    </row>
    <row r="38846" spans="2:2">
      <c r="B38846" s="202"/>
    </row>
    <row r="38847" spans="2:2">
      <c r="B38847" s="202"/>
    </row>
    <row r="38848" spans="2:2">
      <c r="B38848" s="202"/>
    </row>
    <row r="38849" spans="2:2">
      <c r="B38849" s="202"/>
    </row>
    <row r="38850" spans="2:2">
      <c r="B38850" s="202"/>
    </row>
    <row r="38851" spans="2:2">
      <c r="B38851" s="202"/>
    </row>
    <row r="38852" spans="2:2">
      <c r="B38852" s="202"/>
    </row>
    <row r="38853" spans="2:2">
      <c r="B38853" s="202"/>
    </row>
    <row r="38854" spans="2:2">
      <c r="B38854" s="202"/>
    </row>
    <row r="38855" spans="2:2">
      <c r="B38855" s="202"/>
    </row>
    <row r="38856" spans="2:2">
      <c r="B38856" s="202"/>
    </row>
    <row r="38857" spans="2:2">
      <c r="B38857" s="202"/>
    </row>
    <row r="38858" spans="2:2">
      <c r="B38858" s="202"/>
    </row>
    <row r="38859" spans="2:2">
      <c r="B38859" s="202"/>
    </row>
    <row r="38860" spans="2:2">
      <c r="B38860" s="202"/>
    </row>
    <row r="38861" spans="2:2">
      <c r="B38861" s="202"/>
    </row>
    <row r="38862" spans="2:2">
      <c r="B38862" s="202"/>
    </row>
    <row r="38863" spans="2:2">
      <c r="B38863" s="202"/>
    </row>
    <row r="38864" spans="2:2">
      <c r="B38864" s="202"/>
    </row>
    <row r="38865" spans="2:2">
      <c r="B38865" s="202"/>
    </row>
    <row r="38866" spans="2:2">
      <c r="B38866" s="202"/>
    </row>
    <row r="38867" spans="2:2">
      <c r="B38867" s="202"/>
    </row>
    <row r="38868" spans="2:2">
      <c r="B38868" s="202"/>
    </row>
    <row r="38869" spans="2:2">
      <c r="B38869" s="202"/>
    </row>
    <row r="38870" spans="2:2">
      <c r="B38870" s="202"/>
    </row>
    <row r="38871" spans="2:2">
      <c r="B38871" s="202"/>
    </row>
    <row r="38872" spans="2:2">
      <c r="B38872" s="202"/>
    </row>
    <row r="38873" spans="2:2">
      <c r="B38873" s="202"/>
    </row>
    <row r="38874" spans="2:2">
      <c r="B38874" s="202"/>
    </row>
    <row r="38875" spans="2:2">
      <c r="B38875" s="202"/>
    </row>
    <row r="38876" spans="2:2">
      <c r="B38876" s="202"/>
    </row>
    <row r="38877" spans="2:2">
      <c r="B38877" s="202"/>
    </row>
    <row r="38878" spans="2:2">
      <c r="B38878" s="202"/>
    </row>
    <row r="38879" spans="2:2">
      <c r="B38879" s="202"/>
    </row>
    <row r="38880" spans="2:2">
      <c r="B38880" s="202"/>
    </row>
    <row r="38881" spans="2:2">
      <c r="B38881" s="202"/>
    </row>
    <row r="38882" spans="2:2">
      <c r="B38882" s="202"/>
    </row>
    <row r="38883" spans="2:2">
      <c r="B38883" s="202"/>
    </row>
    <row r="38884" spans="2:2">
      <c r="B38884" s="202"/>
    </row>
    <row r="38885" spans="2:2">
      <c r="B38885" s="202"/>
    </row>
    <row r="38886" spans="2:2">
      <c r="B38886" s="202"/>
    </row>
    <row r="38887" spans="2:2">
      <c r="B38887" s="202"/>
    </row>
    <row r="38888" spans="2:2">
      <c r="B38888" s="202"/>
    </row>
    <row r="38889" spans="2:2">
      <c r="B38889" s="202"/>
    </row>
    <row r="38890" spans="2:2">
      <c r="B38890" s="202"/>
    </row>
    <row r="38891" spans="2:2">
      <c r="B38891" s="202"/>
    </row>
    <row r="38892" spans="2:2">
      <c r="B38892" s="202"/>
    </row>
    <row r="38893" spans="2:2">
      <c r="B38893" s="202"/>
    </row>
    <row r="38894" spans="2:2">
      <c r="B38894" s="202"/>
    </row>
    <row r="38895" spans="2:2">
      <c r="B38895" s="202"/>
    </row>
    <row r="38896" spans="2:2">
      <c r="B38896" s="202"/>
    </row>
    <row r="38897" spans="2:2">
      <c r="B38897" s="202"/>
    </row>
    <row r="38898" spans="2:2">
      <c r="B38898" s="202"/>
    </row>
    <row r="38899" spans="2:2">
      <c r="B38899" s="202"/>
    </row>
    <row r="38900" spans="2:2">
      <c r="B38900" s="202"/>
    </row>
    <row r="38901" spans="2:2">
      <c r="B38901" s="202"/>
    </row>
    <row r="38902" spans="2:2">
      <c r="B38902" s="202"/>
    </row>
    <row r="38903" spans="2:2">
      <c r="B38903" s="202"/>
    </row>
    <row r="38904" spans="2:2">
      <c r="B38904" s="202"/>
    </row>
    <row r="38905" spans="2:2">
      <c r="B38905" s="202"/>
    </row>
    <row r="38906" spans="2:2">
      <c r="B38906" s="202"/>
    </row>
    <row r="38907" spans="2:2">
      <c r="B38907" s="202"/>
    </row>
    <row r="38908" spans="2:2">
      <c r="B38908" s="202"/>
    </row>
    <row r="38909" spans="2:2">
      <c r="B38909" s="202"/>
    </row>
    <row r="38910" spans="2:2">
      <c r="B38910" s="202"/>
    </row>
    <row r="38911" spans="2:2">
      <c r="B38911" s="202"/>
    </row>
    <row r="38912" spans="2:2">
      <c r="B38912" s="202"/>
    </row>
    <row r="38913" spans="2:2">
      <c r="B38913" s="202"/>
    </row>
    <row r="38914" spans="2:2">
      <c r="B38914" s="202"/>
    </row>
    <row r="38915" spans="2:2">
      <c r="B38915" s="202"/>
    </row>
    <row r="38916" spans="2:2">
      <c r="B38916" s="202"/>
    </row>
    <row r="38917" spans="2:2">
      <c r="B38917" s="202"/>
    </row>
    <row r="38918" spans="2:2">
      <c r="B38918" s="202"/>
    </row>
    <row r="38919" spans="2:2">
      <c r="B38919" s="202"/>
    </row>
    <row r="38920" spans="2:2">
      <c r="B38920" s="202"/>
    </row>
    <row r="38921" spans="2:2">
      <c r="B38921" s="202"/>
    </row>
    <row r="38922" spans="2:2">
      <c r="B38922" s="202"/>
    </row>
    <row r="38923" spans="2:2">
      <c r="B38923" s="202"/>
    </row>
    <row r="38924" spans="2:2">
      <c r="B38924" s="202"/>
    </row>
    <row r="38925" spans="2:2">
      <c r="B38925" s="202"/>
    </row>
    <row r="38926" spans="2:2">
      <c r="B38926" s="202"/>
    </row>
    <row r="38927" spans="2:2">
      <c r="B38927" s="202"/>
    </row>
    <row r="38928" spans="2:2">
      <c r="B38928" s="202"/>
    </row>
    <row r="38929" spans="2:2">
      <c r="B38929" s="202"/>
    </row>
    <row r="38930" spans="2:2">
      <c r="B38930" s="202"/>
    </row>
    <row r="38931" spans="2:2">
      <c r="B38931" s="202"/>
    </row>
    <row r="38932" spans="2:2">
      <c r="B38932" s="202"/>
    </row>
    <row r="38933" spans="2:2">
      <c r="B38933" s="202"/>
    </row>
    <row r="38934" spans="2:2">
      <c r="B38934" s="202"/>
    </row>
    <row r="38935" spans="2:2">
      <c r="B38935" s="202"/>
    </row>
    <row r="38936" spans="2:2">
      <c r="B38936" s="202"/>
    </row>
    <row r="38937" spans="2:2">
      <c r="B38937" s="202"/>
    </row>
    <row r="38938" spans="2:2">
      <c r="B38938" s="202"/>
    </row>
    <row r="38939" spans="2:2">
      <c r="B38939" s="202"/>
    </row>
    <row r="38940" spans="2:2">
      <c r="B38940" s="202"/>
    </row>
    <row r="38941" spans="2:2">
      <c r="B38941" s="202"/>
    </row>
    <row r="38942" spans="2:2">
      <c r="B38942" s="202"/>
    </row>
    <row r="38943" spans="2:2">
      <c r="B38943" s="202"/>
    </row>
    <row r="38944" spans="2:2">
      <c r="B38944" s="202"/>
    </row>
    <row r="38945" spans="2:2">
      <c r="B38945" s="202"/>
    </row>
    <row r="38946" spans="2:2">
      <c r="B38946" s="202"/>
    </row>
    <row r="38947" spans="2:2">
      <c r="B38947" s="202"/>
    </row>
    <row r="38948" spans="2:2">
      <c r="B38948" s="202"/>
    </row>
    <row r="38949" spans="2:2">
      <c r="B38949" s="202"/>
    </row>
    <row r="38950" spans="2:2">
      <c r="B38950" s="202"/>
    </row>
    <row r="38951" spans="2:2">
      <c r="B38951" s="202"/>
    </row>
    <row r="38952" spans="2:2">
      <c r="B38952" s="202"/>
    </row>
    <row r="38953" spans="2:2">
      <c r="B38953" s="202"/>
    </row>
    <row r="38954" spans="2:2">
      <c r="B38954" s="202"/>
    </row>
    <row r="38955" spans="2:2">
      <c r="B38955" s="202"/>
    </row>
    <row r="38956" spans="2:2">
      <c r="B38956" s="202"/>
    </row>
    <row r="38957" spans="2:2">
      <c r="B38957" s="202"/>
    </row>
    <row r="38958" spans="2:2">
      <c r="B38958" s="202"/>
    </row>
    <row r="38959" spans="2:2">
      <c r="B38959" s="202"/>
    </row>
    <row r="38960" spans="2:2">
      <c r="B38960" s="202"/>
    </row>
    <row r="38961" spans="2:2">
      <c r="B38961" s="202"/>
    </row>
    <row r="38962" spans="2:2">
      <c r="B38962" s="202"/>
    </row>
    <row r="38963" spans="2:2">
      <c r="B38963" s="202"/>
    </row>
    <row r="38964" spans="2:2">
      <c r="B38964" s="202"/>
    </row>
    <row r="38965" spans="2:2">
      <c r="B38965" s="202"/>
    </row>
    <row r="38966" spans="2:2">
      <c r="B38966" s="202"/>
    </row>
    <row r="38967" spans="2:2">
      <c r="B38967" s="202"/>
    </row>
    <row r="38968" spans="2:2">
      <c r="B38968" s="202"/>
    </row>
    <row r="38969" spans="2:2">
      <c r="B38969" s="202"/>
    </row>
    <row r="38970" spans="2:2">
      <c r="B38970" s="202"/>
    </row>
    <row r="38971" spans="2:2">
      <c r="B38971" s="202"/>
    </row>
    <row r="38972" spans="2:2">
      <c r="B38972" s="202"/>
    </row>
    <row r="38973" spans="2:2">
      <c r="B38973" s="202"/>
    </row>
    <row r="38974" spans="2:2">
      <c r="B38974" s="202"/>
    </row>
    <row r="38975" spans="2:2">
      <c r="B38975" s="202"/>
    </row>
    <row r="38976" spans="2:2">
      <c r="B38976" s="202"/>
    </row>
    <row r="38977" spans="2:2">
      <c r="B38977" s="202"/>
    </row>
    <row r="38978" spans="2:2">
      <c r="B38978" s="202"/>
    </row>
    <row r="38979" spans="2:2">
      <c r="B38979" s="202"/>
    </row>
    <row r="38980" spans="2:2">
      <c r="B38980" s="202"/>
    </row>
    <row r="38981" spans="2:2">
      <c r="B38981" s="202"/>
    </row>
    <row r="38982" spans="2:2">
      <c r="B38982" s="202"/>
    </row>
    <row r="38983" spans="2:2">
      <c r="B38983" s="202"/>
    </row>
    <row r="38984" spans="2:2">
      <c r="B38984" s="202"/>
    </row>
    <row r="38985" spans="2:2">
      <c r="B38985" s="202"/>
    </row>
    <row r="38986" spans="2:2">
      <c r="B38986" s="202"/>
    </row>
    <row r="38987" spans="2:2">
      <c r="B38987" s="202"/>
    </row>
    <row r="38988" spans="2:2">
      <c r="B38988" s="202"/>
    </row>
    <row r="38989" spans="2:2">
      <c r="B38989" s="202"/>
    </row>
    <row r="38990" spans="2:2">
      <c r="B38990" s="202"/>
    </row>
    <row r="38991" spans="2:2">
      <c r="B38991" s="202"/>
    </row>
    <row r="38992" spans="2:2">
      <c r="B38992" s="202"/>
    </row>
    <row r="38993" spans="2:2">
      <c r="B38993" s="202"/>
    </row>
    <row r="38994" spans="2:2">
      <c r="B38994" s="202"/>
    </row>
    <row r="38995" spans="2:2">
      <c r="B38995" s="202"/>
    </row>
    <row r="38996" spans="2:2">
      <c r="B38996" s="202"/>
    </row>
    <row r="38997" spans="2:2">
      <c r="B38997" s="202"/>
    </row>
    <row r="38998" spans="2:2">
      <c r="B38998" s="202"/>
    </row>
    <row r="38999" spans="2:2">
      <c r="B38999" s="202"/>
    </row>
    <row r="39000" spans="2:2">
      <c r="B39000" s="202"/>
    </row>
    <row r="39001" spans="2:2">
      <c r="B39001" s="202"/>
    </row>
    <row r="39002" spans="2:2">
      <c r="B39002" s="202"/>
    </row>
    <row r="39003" spans="2:2">
      <c r="B39003" s="202"/>
    </row>
    <row r="39004" spans="2:2">
      <c r="B39004" s="202"/>
    </row>
    <row r="39005" spans="2:2">
      <c r="B39005" s="202"/>
    </row>
    <row r="39006" spans="2:2">
      <c r="B39006" s="202"/>
    </row>
    <row r="39007" spans="2:2">
      <c r="B39007" s="202"/>
    </row>
    <row r="39008" spans="2:2">
      <c r="B39008" s="202"/>
    </row>
    <row r="39009" spans="2:2">
      <c r="B39009" s="202"/>
    </row>
    <row r="39010" spans="2:2">
      <c r="B39010" s="202"/>
    </row>
    <row r="39011" spans="2:2">
      <c r="B39011" s="202"/>
    </row>
    <row r="39012" spans="2:2">
      <c r="B39012" s="202"/>
    </row>
    <row r="39013" spans="2:2">
      <c r="B39013" s="202"/>
    </row>
    <row r="39014" spans="2:2">
      <c r="B39014" s="202"/>
    </row>
    <row r="39015" spans="2:2">
      <c r="B39015" s="202"/>
    </row>
    <row r="39016" spans="2:2">
      <c r="B39016" s="202"/>
    </row>
    <row r="39017" spans="2:2">
      <c r="B39017" s="202"/>
    </row>
    <row r="39018" spans="2:2">
      <c r="B39018" s="202"/>
    </row>
    <row r="39019" spans="2:2">
      <c r="B39019" s="202"/>
    </row>
    <row r="39020" spans="2:2">
      <c r="B39020" s="202"/>
    </row>
    <row r="39021" spans="2:2">
      <c r="B39021" s="202"/>
    </row>
    <row r="39022" spans="2:2">
      <c r="B39022" s="202"/>
    </row>
    <row r="39023" spans="2:2">
      <c r="B39023" s="202"/>
    </row>
    <row r="39024" spans="2:2">
      <c r="B39024" s="202"/>
    </row>
    <row r="39025" spans="2:2">
      <c r="B39025" s="202"/>
    </row>
    <row r="39026" spans="2:2">
      <c r="B39026" s="202"/>
    </row>
    <row r="39027" spans="2:2">
      <c r="B39027" s="202"/>
    </row>
    <row r="39028" spans="2:2">
      <c r="B39028" s="202"/>
    </row>
    <row r="39029" spans="2:2">
      <c r="B39029" s="202"/>
    </row>
    <row r="39030" spans="2:2">
      <c r="B39030" s="202"/>
    </row>
    <row r="39031" spans="2:2">
      <c r="B39031" s="202"/>
    </row>
    <row r="39032" spans="2:2">
      <c r="B39032" s="202"/>
    </row>
    <row r="39033" spans="2:2">
      <c r="B39033" s="202"/>
    </row>
    <row r="39034" spans="2:2">
      <c r="B39034" s="202"/>
    </row>
    <row r="39035" spans="2:2">
      <c r="B39035" s="202"/>
    </row>
    <row r="39036" spans="2:2">
      <c r="B39036" s="202"/>
    </row>
    <row r="39037" spans="2:2">
      <c r="B39037" s="202"/>
    </row>
    <row r="39038" spans="2:2">
      <c r="B39038" s="202"/>
    </row>
    <row r="39039" spans="2:2">
      <c r="B39039" s="202"/>
    </row>
    <row r="39040" spans="2:2">
      <c r="B39040" s="202"/>
    </row>
    <row r="39041" spans="2:2">
      <c r="B39041" s="202"/>
    </row>
    <row r="39042" spans="2:2">
      <c r="B39042" s="202"/>
    </row>
    <row r="39043" spans="2:2">
      <c r="B39043" s="202"/>
    </row>
    <row r="39044" spans="2:2">
      <c r="B39044" s="202"/>
    </row>
    <row r="39045" spans="2:2">
      <c r="B39045" s="202"/>
    </row>
    <row r="39046" spans="2:2">
      <c r="B39046" s="202"/>
    </row>
    <row r="39047" spans="2:2">
      <c r="B39047" s="202"/>
    </row>
    <row r="39048" spans="2:2">
      <c r="B39048" s="202"/>
    </row>
    <row r="39049" spans="2:2">
      <c r="B39049" s="202"/>
    </row>
    <row r="39050" spans="2:2">
      <c r="B39050" s="202"/>
    </row>
    <row r="39051" spans="2:2">
      <c r="B39051" s="202"/>
    </row>
    <row r="39052" spans="2:2">
      <c r="B39052" s="202"/>
    </row>
    <row r="39053" spans="2:2">
      <c r="B39053" s="202"/>
    </row>
    <row r="39054" spans="2:2">
      <c r="B39054" s="202"/>
    </row>
    <row r="39055" spans="2:2">
      <c r="B39055" s="202"/>
    </row>
    <row r="39056" spans="2:2">
      <c r="B39056" s="202"/>
    </row>
    <row r="39057" spans="2:2">
      <c r="B39057" s="202"/>
    </row>
    <row r="39058" spans="2:2">
      <c r="B39058" s="202"/>
    </row>
    <row r="39059" spans="2:2">
      <c r="B39059" s="202"/>
    </row>
    <row r="39060" spans="2:2">
      <c r="B39060" s="202"/>
    </row>
    <row r="39061" spans="2:2">
      <c r="B39061" s="202"/>
    </row>
    <row r="39062" spans="2:2">
      <c r="B39062" s="202"/>
    </row>
    <row r="39063" spans="2:2">
      <c r="B39063" s="202"/>
    </row>
    <row r="39064" spans="2:2">
      <c r="B39064" s="202"/>
    </row>
    <row r="39065" spans="2:2">
      <c r="B39065" s="202"/>
    </row>
    <row r="39066" spans="2:2">
      <c r="B39066" s="202"/>
    </row>
    <row r="39067" spans="2:2">
      <c r="B39067" s="202"/>
    </row>
    <row r="39068" spans="2:2">
      <c r="B39068" s="202"/>
    </row>
    <row r="39069" spans="2:2">
      <c r="B39069" s="202"/>
    </row>
    <row r="39070" spans="2:2">
      <c r="B39070" s="202"/>
    </row>
    <row r="39071" spans="2:2">
      <c r="B39071" s="202"/>
    </row>
    <row r="39072" spans="2:2">
      <c r="B39072" s="202"/>
    </row>
    <row r="39073" spans="2:2">
      <c r="B39073" s="202"/>
    </row>
    <row r="39074" spans="2:2">
      <c r="B39074" s="202"/>
    </row>
    <row r="39075" spans="2:2">
      <c r="B39075" s="202"/>
    </row>
    <row r="39076" spans="2:2">
      <c r="B39076" s="202"/>
    </row>
    <row r="39077" spans="2:2">
      <c r="B39077" s="202"/>
    </row>
    <row r="39078" spans="2:2">
      <c r="B39078" s="202"/>
    </row>
    <row r="39079" spans="2:2">
      <c r="B39079" s="202"/>
    </row>
    <row r="39080" spans="2:2">
      <c r="B39080" s="202"/>
    </row>
    <row r="39081" spans="2:2">
      <c r="B39081" s="202"/>
    </row>
    <row r="39082" spans="2:2">
      <c r="B39082" s="202"/>
    </row>
    <row r="39083" spans="2:2">
      <c r="B39083" s="202"/>
    </row>
    <row r="39084" spans="2:2">
      <c r="B39084" s="202"/>
    </row>
    <row r="39085" spans="2:2">
      <c r="B39085" s="202"/>
    </row>
    <row r="39086" spans="2:2">
      <c r="B39086" s="202"/>
    </row>
    <row r="39087" spans="2:2">
      <c r="B39087" s="202"/>
    </row>
    <row r="39088" spans="2:2">
      <c r="B39088" s="202"/>
    </row>
    <row r="39089" spans="2:2">
      <c r="B39089" s="202"/>
    </row>
    <row r="39090" spans="2:2">
      <c r="B39090" s="202"/>
    </row>
    <row r="39091" spans="2:2">
      <c r="B39091" s="202"/>
    </row>
    <row r="39092" spans="2:2">
      <c r="B39092" s="202"/>
    </row>
    <row r="39093" spans="2:2">
      <c r="B39093" s="202"/>
    </row>
    <row r="39094" spans="2:2">
      <c r="B39094" s="202"/>
    </row>
    <row r="39095" spans="2:2">
      <c r="B39095" s="202"/>
    </row>
    <row r="39096" spans="2:2">
      <c r="B39096" s="202"/>
    </row>
    <row r="39097" spans="2:2">
      <c r="B39097" s="202"/>
    </row>
    <row r="39098" spans="2:2">
      <c r="B39098" s="202"/>
    </row>
    <row r="39099" spans="2:2">
      <c r="B39099" s="202"/>
    </row>
    <row r="39100" spans="2:2">
      <c r="B39100" s="202"/>
    </row>
    <row r="39101" spans="2:2">
      <c r="B39101" s="202"/>
    </row>
    <row r="39102" spans="2:2">
      <c r="B39102" s="202"/>
    </row>
    <row r="39103" spans="2:2">
      <c r="B39103" s="202"/>
    </row>
    <row r="39104" spans="2:2">
      <c r="B39104" s="202"/>
    </row>
    <row r="39105" spans="2:2">
      <c r="B39105" s="202"/>
    </row>
    <row r="39106" spans="2:2">
      <c r="B39106" s="202"/>
    </row>
    <row r="39107" spans="2:2">
      <c r="B39107" s="202"/>
    </row>
    <row r="39108" spans="2:2">
      <c r="B39108" s="202"/>
    </row>
    <row r="39109" spans="2:2">
      <c r="B39109" s="202"/>
    </row>
    <row r="39110" spans="2:2">
      <c r="B39110" s="202"/>
    </row>
    <row r="39111" spans="2:2">
      <c r="B39111" s="202"/>
    </row>
    <row r="39112" spans="2:2">
      <c r="B39112" s="202"/>
    </row>
    <row r="39113" spans="2:2">
      <c r="B39113" s="202"/>
    </row>
    <row r="39114" spans="2:2">
      <c r="B39114" s="202"/>
    </row>
    <row r="39115" spans="2:2">
      <c r="B39115" s="202"/>
    </row>
    <row r="39116" spans="2:2">
      <c r="B39116" s="202"/>
    </row>
    <row r="39117" spans="2:2">
      <c r="B39117" s="202"/>
    </row>
    <row r="39118" spans="2:2">
      <c r="B39118" s="202"/>
    </row>
    <row r="39119" spans="2:2">
      <c r="B39119" s="202"/>
    </row>
    <row r="39120" spans="2:2">
      <c r="B39120" s="202"/>
    </row>
    <row r="39121" spans="2:2">
      <c r="B39121" s="202"/>
    </row>
    <row r="39122" spans="2:2">
      <c r="B39122" s="202"/>
    </row>
    <row r="39123" spans="2:2">
      <c r="B39123" s="202"/>
    </row>
    <row r="39124" spans="2:2">
      <c r="B39124" s="202"/>
    </row>
    <row r="39125" spans="2:2">
      <c r="B39125" s="202"/>
    </row>
    <row r="39126" spans="2:2">
      <c r="B39126" s="202"/>
    </row>
    <row r="39127" spans="2:2">
      <c r="B39127" s="202"/>
    </row>
    <row r="39128" spans="2:2">
      <c r="B39128" s="202"/>
    </row>
    <row r="39129" spans="2:2">
      <c r="B39129" s="202"/>
    </row>
    <row r="39130" spans="2:2">
      <c r="B39130" s="202"/>
    </row>
    <row r="39131" spans="2:2">
      <c r="B39131" s="202"/>
    </row>
    <row r="39132" spans="2:2">
      <c r="B39132" s="202"/>
    </row>
    <row r="39133" spans="2:2">
      <c r="B39133" s="202"/>
    </row>
    <row r="39134" spans="2:2">
      <c r="B39134" s="202"/>
    </row>
    <row r="39135" spans="2:2">
      <c r="B39135" s="202"/>
    </row>
    <row r="39136" spans="2:2">
      <c r="B39136" s="202"/>
    </row>
    <row r="39137" spans="2:2">
      <c r="B39137" s="202"/>
    </row>
    <row r="39138" spans="2:2">
      <c r="B39138" s="202"/>
    </row>
    <row r="39139" spans="2:2">
      <c r="B39139" s="202"/>
    </row>
    <row r="39140" spans="2:2">
      <c r="B39140" s="202"/>
    </row>
    <row r="39141" spans="2:2">
      <c r="B39141" s="202"/>
    </row>
    <row r="39142" spans="2:2">
      <c r="B39142" s="202"/>
    </row>
    <row r="39143" spans="2:2">
      <c r="B39143" s="202"/>
    </row>
    <row r="39144" spans="2:2">
      <c r="B39144" s="202"/>
    </row>
    <row r="39145" spans="2:2">
      <c r="B39145" s="202"/>
    </row>
    <row r="39146" spans="2:2">
      <c r="B39146" s="202"/>
    </row>
    <row r="39147" spans="2:2">
      <c r="B39147" s="202"/>
    </row>
    <row r="39148" spans="2:2">
      <c r="B39148" s="202"/>
    </row>
    <row r="39149" spans="2:2">
      <c r="B39149" s="202"/>
    </row>
    <row r="39150" spans="2:2">
      <c r="B39150" s="202"/>
    </row>
    <row r="39151" spans="2:2">
      <c r="B39151" s="202"/>
    </row>
    <row r="39152" spans="2:2">
      <c r="B39152" s="202"/>
    </row>
    <row r="39153" spans="2:2">
      <c r="B39153" s="202"/>
    </row>
    <row r="39154" spans="2:2">
      <c r="B39154" s="202"/>
    </row>
    <row r="39155" spans="2:2">
      <c r="B39155" s="202"/>
    </row>
    <row r="39156" spans="2:2">
      <c r="B39156" s="202"/>
    </row>
    <row r="39157" spans="2:2">
      <c r="B39157" s="202"/>
    </row>
    <row r="39158" spans="2:2">
      <c r="B39158" s="202"/>
    </row>
    <row r="39159" spans="2:2">
      <c r="B39159" s="202"/>
    </row>
    <row r="39160" spans="2:2">
      <c r="B39160" s="202"/>
    </row>
    <row r="39161" spans="2:2">
      <c r="B39161" s="202"/>
    </row>
    <row r="39162" spans="2:2">
      <c r="B39162" s="202"/>
    </row>
    <row r="39163" spans="2:2">
      <c r="B39163" s="202"/>
    </row>
    <row r="39164" spans="2:2">
      <c r="B39164" s="202"/>
    </row>
    <row r="39165" spans="2:2">
      <c r="B39165" s="202"/>
    </row>
    <row r="39166" spans="2:2">
      <c r="B39166" s="202"/>
    </row>
    <row r="39167" spans="2:2">
      <c r="B39167" s="202"/>
    </row>
    <row r="39168" spans="2:2">
      <c r="B39168" s="202"/>
    </row>
    <row r="39169" spans="2:2">
      <c r="B39169" s="202"/>
    </row>
    <row r="39170" spans="2:2">
      <c r="B39170" s="202"/>
    </row>
    <row r="39171" spans="2:2">
      <c r="B39171" s="202"/>
    </row>
    <row r="39172" spans="2:2">
      <c r="B39172" s="202"/>
    </row>
    <row r="39173" spans="2:2">
      <c r="B39173" s="202"/>
    </row>
    <row r="39174" spans="2:2">
      <c r="B39174" s="202"/>
    </row>
    <row r="39175" spans="2:2">
      <c r="B39175" s="202"/>
    </row>
    <row r="39176" spans="2:2">
      <c r="B39176" s="202"/>
    </row>
    <row r="39177" spans="2:2">
      <c r="B39177" s="202"/>
    </row>
    <row r="39178" spans="2:2">
      <c r="B39178" s="202"/>
    </row>
    <row r="39179" spans="2:2">
      <c r="B39179" s="202"/>
    </row>
    <row r="39180" spans="2:2">
      <c r="B39180" s="202"/>
    </row>
    <row r="39181" spans="2:2">
      <c r="B39181" s="202"/>
    </row>
    <row r="39182" spans="2:2">
      <c r="B39182" s="202"/>
    </row>
    <row r="39183" spans="2:2">
      <c r="B39183" s="202"/>
    </row>
    <row r="39184" spans="2:2">
      <c r="B39184" s="202"/>
    </row>
    <row r="39185" spans="2:2">
      <c r="B39185" s="202"/>
    </row>
    <row r="39186" spans="2:2">
      <c r="B39186" s="202"/>
    </row>
    <row r="39187" spans="2:2">
      <c r="B39187" s="202"/>
    </row>
    <row r="39188" spans="2:2">
      <c r="B39188" s="202"/>
    </row>
    <row r="39189" spans="2:2">
      <c r="B39189" s="202"/>
    </row>
    <row r="39190" spans="2:2">
      <c r="B39190" s="202"/>
    </row>
    <row r="39191" spans="2:2">
      <c r="B39191" s="202"/>
    </row>
    <row r="39192" spans="2:2">
      <c r="B39192" s="202"/>
    </row>
    <row r="39193" spans="2:2">
      <c r="B39193" s="202"/>
    </row>
    <row r="39194" spans="2:2">
      <c r="B39194" s="202"/>
    </row>
    <row r="39195" spans="2:2">
      <c r="B39195" s="202"/>
    </row>
    <row r="39196" spans="2:2">
      <c r="B39196" s="202"/>
    </row>
    <row r="39197" spans="2:2">
      <c r="B39197" s="202"/>
    </row>
    <row r="39198" spans="2:2">
      <c r="B39198" s="202"/>
    </row>
    <row r="39199" spans="2:2">
      <c r="B39199" s="202"/>
    </row>
    <row r="39200" spans="2:2">
      <c r="B39200" s="202"/>
    </row>
    <row r="39201" spans="2:2">
      <c r="B39201" s="202"/>
    </row>
    <row r="39202" spans="2:2">
      <c r="B39202" s="202"/>
    </row>
    <row r="39203" spans="2:2">
      <c r="B39203" s="202"/>
    </row>
    <row r="39204" spans="2:2">
      <c r="B39204" s="202"/>
    </row>
    <row r="39205" spans="2:2">
      <c r="B39205" s="202"/>
    </row>
    <row r="39206" spans="2:2">
      <c r="B39206" s="202"/>
    </row>
    <row r="39207" spans="2:2">
      <c r="B39207" s="202"/>
    </row>
    <row r="39208" spans="2:2">
      <c r="B39208" s="202"/>
    </row>
    <row r="39209" spans="2:2">
      <c r="B39209" s="202"/>
    </row>
    <row r="39210" spans="2:2">
      <c r="B39210" s="202"/>
    </row>
    <row r="39211" spans="2:2">
      <c r="B39211" s="202"/>
    </row>
    <row r="39212" spans="2:2">
      <c r="B39212" s="202"/>
    </row>
    <row r="39213" spans="2:2">
      <c r="B39213" s="202"/>
    </row>
    <row r="39214" spans="2:2">
      <c r="B39214" s="202"/>
    </row>
    <row r="39215" spans="2:2">
      <c r="B39215" s="202"/>
    </row>
    <row r="39216" spans="2:2">
      <c r="B39216" s="202"/>
    </row>
    <row r="39217" spans="2:2">
      <c r="B39217" s="202"/>
    </row>
    <row r="39218" spans="2:2">
      <c r="B39218" s="202"/>
    </row>
    <row r="39219" spans="2:2">
      <c r="B39219" s="202"/>
    </row>
    <row r="39220" spans="2:2">
      <c r="B39220" s="202"/>
    </row>
    <row r="39221" spans="2:2">
      <c r="B39221" s="202"/>
    </row>
    <row r="39222" spans="2:2">
      <c r="B39222" s="202"/>
    </row>
    <row r="39223" spans="2:2">
      <c r="B39223" s="202"/>
    </row>
    <row r="39224" spans="2:2">
      <c r="B39224" s="202"/>
    </row>
    <row r="39225" spans="2:2">
      <c r="B39225" s="202"/>
    </row>
    <row r="39226" spans="2:2">
      <c r="B39226" s="202"/>
    </row>
    <row r="39227" spans="2:2">
      <c r="B39227" s="202"/>
    </row>
    <row r="39228" spans="2:2">
      <c r="B39228" s="202"/>
    </row>
    <row r="39229" spans="2:2">
      <c r="B39229" s="202"/>
    </row>
    <row r="39230" spans="2:2">
      <c r="B39230" s="202"/>
    </row>
    <row r="39231" spans="2:2">
      <c r="B39231" s="202"/>
    </row>
    <row r="39232" spans="2:2">
      <c r="B39232" s="202"/>
    </row>
    <row r="39233" spans="2:2">
      <c r="B39233" s="202"/>
    </row>
    <row r="39234" spans="2:2">
      <c r="B39234" s="202"/>
    </row>
    <row r="39235" spans="2:2">
      <c r="B39235" s="202"/>
    </row>
    <row r="39236" spans="2:2">
      <c r="B39236" s="202"/>
    </row>
    <row r="39237" spans="2:2">
      <c r="B39237" s="202"/>
    </row>
    <row r="39238" spans="2:2">
      <c r="B39238" s="202"/>
    </row>
    <row r="39239" spans="2:2">
      <c r="B39239" s="202"/>
    </row>
    <row r="39240" spans="2:2">
      <c r="B39240" s="202"/>
    </row>
    <row r="39241" spans="2:2">
      <c r="B39241" s="202"/>
    </row>
    <row r="39242" spans="2:2">
      <c r="B39242" s="202"/>
    </row>
    <row r="39243" spans="2:2">
      <c r="B39243" s="202"/>
    </row>
    <row r="39244" spans="2:2">
      <c r="B39244" s="202"/>
    </row>
    <row r="39245" spans="2:2">
      <c r="B39245" s="202"/>
    </row>
    <row r="39246" spans="2:2">
      <c r="B39246" s="202"/>
    </row>
    <row r="39247" spans="2:2">
      <c r="B39247" s="202"/>
    </row>
    <row r="39248" spans="2:2">
      <c r="B39248" s="202"/>
    </row>
    <row r="39249" spans="2:2">
      <c r="B39249" s="202"/>
    </row>
    <row r="39250" spans="2:2">
      <c r="B39250" s="202"/>
    </row>
    <row r="39251" spans="2:2">
      <c r="B39251" s="202"/>
    </row>
    <row r="39252" spans="2:2">
      <c r="B39252" s="202"/>
    </row>
    <row r="39253" spans="2:2">
      <c r="B39253" s="202"/>
    </row>
    <row r="39254" spans="2:2">
      <c r="B39254" s="202"/>
    </row>
    <row r="39255" spans="2:2">
      <c r="B39255" s="202"/>
    </row>
    <row r="39256" spans="2:2">
      <c r="B39256" s="202"/>
    </row>
    <row r="39257" spans="2:2">
      <c r="B39257" s="202"/>
    </row>
    <row r="39258" spans="2:2">
      <c r="B39258" s="202"/>
    </row>
    <row r="39259" spans="2:2">
      <c r="B39259" s="202"/>
    </row>
    <row r="39260" spans="2:2">
      <c r="B39260" s="202"/>
    </row>
    <row r="39261" spans="2:2">
      <c r="B39261" s="202"/>
    </row>
    <row r="39262" spans="2:2">
      <c r="B39262" s="202"/>
    </row>
    <row r="39263" spans="2:2">
      <c r="B39263" s="202"/>
    </row>
    <row r="39264" spans="2:2">
      <c r="B39264" s="202"/>
    </row>
    <row r="39265" spans="2:2">
      <c r="B39265" s="202"/>
    </row>
    <row r="39266" spans="2:2">
      <c r="B39266" s="202"/>
    </row>
    <row r="39267" spans="2:2">
      <c r="B39267" s="202"/>
    </row>
    <row r="39268" spans="2:2">
      <c r="B39268" s="202"/>
    </row>
    <row r="39269" spans="2:2">
      <c r="B39269" s="202"/>
    </row>
    <row r="39270" spans="2:2">
      <c r="B39270" s="202"/>
    </row>
    <row r="39271" spans="2:2">
      <c r="B39271" s="202"/>
    </row>
    <row r="39272" spans="2:2">
      <c r="B39272" s="202"/>
    </row>
    <row r="39273" spans="2:2">
      <c r="B39273" s="202"/>
    </row>
    <row r="39274" spans="2:2">
      <c r="B39274" s="202"/>
    </row>
    <row r="39275" spans="2:2">
      <c r="B39275" s="202"/>
    </row>
    <row r="39276" spans="2:2">
      <c r="B39276" s="202"/>
    </row>
    <row r="39277" spans="2:2">
      <c r="B39277" s="202"/>
    </row>
    <row r="39278" spans="2:2">
      <c r="B39278" s="202"/>
    </row>
    <row r="39279" spans="2:2">
      <c r="B39279" s="202"/>
    </row>
    <row r="39280" spans="2:2">
      <c r="B39280" s="202"/>
    </row>
    <row r="39281" spans="2:2">
      <c r="B39281" s="202"/>
    </row>
    <row r="39282" spans="2:2">
      <c r="B39282" s="202"/>
    </row>
    <row r="39283" spans="2:2">
      <c r="B39283" s="202"/>
    </row>
    <row r="39284" spans="2:2">
      <c r="B39284" s="202"/>
    </row>
    <row r="39285" spans="2:2">
      <c r="B39285" s="202"/>
    </row>
    <row r="39286" spans="2:2">
      <c r="B39286" s="202"/>
    </row>
    <row r="39287" spans="2:2">
      <c r="B39287" s="202"/>
    </row>
    <row r="39288" spans="2:2">
      <c r="B39288" s="202"/>
    </row>
    <row r="39289" spans="2:2">
      <c r="B39289" s="202"/>
    </row>
    <row r="39290" spans="2:2">
      <c r="B39290" s="202"/>
    </row>
    <row r="39291" spans="2:2">
      <c r="B39291" s="202"/>
    </row>
    <row r="39292" spans="2:2">
      <c r="B39292" s="202"/>
    </row>
    <row r="39293" spans="2:2">
      <c r="B39293" s="202"/>
    </row>
    <row r="39294" spans="2:2">
      <c r="B39294" s="202"/>
    </row>
    <row r="39295" spans="2:2">
      <c r="B39295" s="202"/>
    </row>
    <row r="39296" spans="2:2">
      <c r="B39296" s="202"/>
    </row>
    <row r="39297" spans="2:2">
      <c r="B39297" s="202"/>
    </row>
    <row r="39298" spans="2:2">
      <c r="B39298" s="202"/>
    </row>
    <row r="39299" spans="2:2">
      <c r="B39299" s="202"/>
    </row>
    <row r="39300" spans="2:2">
      <c r="B39300" s="202"/>
    </row>
    <row r="39301" spans="2:2">
      <c r="B39301" s="202"/>
    </row>
    <row r="39302" spans="2:2">
      <c r="B39302" s="202"/>
    </row>
    <row r="39303" spans="2:2">
      <c r="B39303" s="202"/>
    </row>
    <row r="39304" spans="2:2">
      <c r="B39304" s="202"/>
    </row>
    <row r="39305" spans="2:2">
      <c r="B39305" s="202"/>
    </row>
    <row r="39306" spans="2:2">
      <c r="B39306" s="202"/>
    </row>
    <row r="39307" spans="2:2">
      <c r="B39307" s="202"/>
    </row>
    <row r="39308" spans="2:2">
      <c r="B39308" s="202"/>
    </row>
    <row r="39309" spans="2:2">
      <c r="B39309" s="202"/>
    </row>
    <row r="39310" spans="2:2">
      <c r="B39310" s="202"/>
    </row>
    <row r="39311" spans="2:2">
      <c r="B39311" s="202"/>
    </row>
    <row r="39312" spans="2:2">
      <c r="B39312" s="202"/>
    </row>
    <row r="39313" spans="2:2">
      <c r="B39313" s="202"/>
    </row>
    <row r="39314" spans="2:2">
      <c r="B39314" s="202"/>
    </row>
    <row r="39315" spans="2:2">
      <c r="B39315" s="202"/>
    </row>
    <row r="39316" spans="2:2">
      <c r="B39316" s="202"/>
    </row>
    <row r="39317" spans="2:2">
      <c r="B39317" s="202"/>
    </row>
    <row r="39318" spans="2:2">
      <c r="B39318" s="202"/>
    </row>
    <row r="39319" spans="2:2">
      <c r="B39319" s="202"/>
    </row>
    <row r="39320" spans="2:2">
      <c r="B39320" s="202"/>
    </row>
    <row r="39321" spans="2:2">
      <c r="B39321" s="202"/>
    </row>
    <row r="39322" spans="2:2">
      <c r="B39322" s="202"/>
    </row>
    <row r="39323" spans="2:2">
      <c r="B39323" s="202"/>
    </row>
    <row r="39324" spans="2:2">
      <c r="B39324" s="202"/>
    </row>
    <row r="39325" spans="2:2">
      <c r="B39325" s="202"/>
    </row>
    <row r="39326" spans="2:2">
      <c r="B39326" s="202"/>
    </row>
    <row r="39327" spans="2:2">
      <c r="B39327" s="202"/>
    </row>
    <row r="39328" spans="2:2">
      <c r="B39328" s="202"/>
    </row>
    <row r="39329" spans="2:2">
      <c r="B39329" s="202"/>
    </row>
    <row r="39330" spans="2:2">
      <c r="B39330" s="202"/>
    </row>
    <row r="39331" spans="2:2">
      <c r="B39331" s="202"/>
    </row>
    <row r="39332" spans="2:2">
      <c r="B39332" s="202"/>
    </row>
    <row r="39333" spans="2:2">
      <c r="B39333" s="202"/>
    </row>
    <row r="39334" spans="2:2">
      <c r="B39334" s="202"/>
    </row>
    <row r="39335" spans="2:2">
      <c r="B39335" s="202"/>
    </row>
    <row r="39336" spans="2:2">
      <c r="B39336" s="202"/>
    </row>
    <row r="39337" spans="2:2">
      <c r="B39337" s="202"/>
    </row>
    <row r="39338" spans="2:2">
      <c r="B39338" s="202"/>
    </row>
    <row r="39339" spans="2:2">
      <c r="B39339" s="202"/>
    </row>
    <row r="39340" spans="2:2">
      <c r="B39340" s="202"/>
    </row>
    <row r="39341" spans="2:2">
      <c r="B39341" s="202"/>
    </row>
    <row r="39342" spans="2:2">
      <c r="B39342" s="202"/>
    </row>
    <row r="39343" spans="2:2">
      <c r="B39343" s="202"/>
    </row>
    <row r="39344" spans="2:2">
      <c r="B39344" s="202"/>
    </row>
    <row r="39345" spans="2:2">
      <c r="B39345" s="202"/>
    </row>
    <row r="39346" spans="2:2">
      <c r="B39346" s="202"/>
    </row>
    <row r="39347" spans="2:2">
      <c r="B39347" s="202"/>
    </row>
    <row r="39348" spans="2:2">
      <c r="B39348" s="202"/>
    </row>
    <row r="39349" spans="2:2">
      <c r="B39349" s="202"/>
    </row>
    <row r="39350" spans="2:2">
      <c r="B39350" s="202"/>
    </row>
    <row r="39351" spans="2:2">
      <c r="B39351" s="202"/>
    </row>
    <row r="39352" spans="2:2">
      <c r="B39352" s="202"/>
    </row>
    <row r="39353" spans="2:2">
      <c r="B39353" s="202"/>
    </row>
    <row r="39354" spans="2:2">
      <c r="B39354" s="202"/>
    </row>
    <row r="39355" spans="2:2">
      <c r="B39355" s="202"/>
    </row>
    <row r="39356" spans="2:2">
      <c r="B39356" s="202"/>
    </row>
    <row r="39357" spans="2:2">
      <c r="B39357" s="202"/>
    </row>
    <row r="39358" spans="2:2">
      <c r="B39358" s="202"/>
    </row>
    <row r="39359" spans="2:2">
      <c r="B39359" s="202"/>
    </row>
    <row r="39360" spans="2:2">
      <c r="B39360" s="202"/>
    </row>
    <row r="39361" spans="2:2">
      <c r="B39361" s="202"/>
    </row>
    <row r="39362" spans="2:2">
      <c r="B39362" s="202"/>
    </row>
    <row r="39363" spans="2:2">
      <c r="B39363" s="202"/>
    </row>
    <row r="39364" spans="2:2">
      <c r="B39364" s="202"/>
    </row>
    <row r="39365" spans="2:2">
      <c r="B39365" s="202"/>
    </row>
    <row r="39366" spans="2:2">
      <c r="B39366" s="202"/>
    </row>
    <row r="39367" spans="2:2">
      <c r="B39367" s="202"/>
    </row>
    <row r="39368" spans="2:2">
      <c r="B39368" s="202"/>
    </row>
    <row r="39369" spans="2:2">
      <c r="B39369" s="202"/>
    </row>
    <row r="39370" spans="2:2">
      <c r="B39370" s="202"/>
    </row>
    <row r="39371" spans="2:2">
      <c r="B39371" s="202"/>
    </row>
    <row r="39372" spans="2:2">
      <c r="B39372" s="202"/>
    </row>
    <row r="39373" spans="2:2">
      <c r="B39373" s="202"/>
    </row>
    <row r="39374" spans="2:2">
      <c r="B39374" s="202"/>
    </row>
    <row r="39375" spans="2:2">
      <c r="B39375" s="202"/>
    </row>
    <row r="39376" spans="2:2">
      <c r="B39376" s="202"/>
    </row>
    <row r="39377" spans="2:2">
      <c r="B39377" s="202"/>
    </row>
    <row r="39378" spans="2:2">
      <c r="B39378" s="202"/>
    </row>
    <row r="39379" spans="2:2">
      <c r="B39379" s="202"/>
    </row>
    <row r="39380" spans="2:2">
      <c r="B39380" s="202"/>
    </row>
    <row r="39381" spans="2:2">
      <c r="B39381" s="202"/>
    </row>
    <row r="39382" spans="2:2">
      <c r="B39382" s="202"/>
    </row>
    <row r="39383" spans="2:2">
      <c r="B39383" s="202"/>
    </row>
    <row r="39384" spans="2:2">
      <c r="B39384" s="202"/>
    </row>
    <row r="39385" spans="2:2">
      <c r="B39385" s="202"/>
    </row>
    <row r="39386" spans="2:2">
      <c r="B39386" s="202"/>
    </row>
    <row r="39387" spans="2:2">
      <c r="B39387" s="202"/>
    </row>
    <row r="39388" spans="2:2">
      <c r="B39388" s="202"/>
    </row>
    <row r="39389" spans="2:2">
      <c r="B39389" s="202"/>
    </row>
    <row r="39390" spans="2:2">
      <c r="B39390" s="202"/>
    </row>
    <row r="39391" spans="2:2">
      <c r="B39391" s="202"/>
    </row>
    <row r="39392" spans="2:2">
      <c r="B39392" s="202"/>
    </row>
    <row r="39393" spans="2:2">
      <c r="B39393" s="202"/>
    </row>
    <row r="39394" spans="2:2">
      <c r="B39394" s="202"/>
    </row>
    <row r="39395" spans="2:2">
      <c r="B39395" s="202"/>
    </row>
    <row r="39396" spans="2:2">
      <c r="B39396" s="202"/>
    </row>
    <row r="39397" spans="2:2">
      <c r="B39397" s="202"/>
    </row>
    <row r="39398" spans="2:2">
      <c r="B39398" s="202"/>
    </row>
    <row r="39399" spans="2:2">
      <c r="B39399" s="202"/>
    </row>
    <row r="39400" spans="2:2">
      <c r="B39400" s="202"/>
    </row>
    <row r="39401" spans="2:2">
      <c r="B39401" s="202"/>
    </row>
    <row r="39402" spans="2:2">
      <c r="B39402" s="202"/>
    </row>
    <row r="39403" spans="2:2">
      <c r="B39403" s="202"/>
    </row>
    <row r="39404" spans="2:2">
      <c r="B39404" s="202"/>
    </row>
    <row r="39405" spans="2:2">
      <c r="B39405" s="202"/>
    </row>
    <row r="39406" spans="2:2">
      <c r="B39406" s="202"/>
    </row>
    <row r="39407" spans="2:2">
      <c r="B39407" s="202"/>
    </row>
    <row r="39408" spans="2:2">
      <c r="B39408" s="202"/>
    </row>
    <row r="39409" spans="2:2">
      <c r="B39409" s="202"/>
    </row>
    <row r="39410" spans="2:2">
      <c r="B39410" s="202"/>
    </row>
    <row r="39411" spans="2:2">
      <c r="B39411" s="202"/>
    </row>
    <row r="39412" spans="2:2">
      <c r="B39412" s="202"/>
    </row>
    <row r="39413" spans="2:2">
      <c r="B39413" s="202"/>
    </row>
    <row r="39414" spans="2:2">
      <c r="B39414" s="202"/>
    </row>
    <row r="39415" spans="2:2">
      <c r="B39415" s="202"/>
    </row>
    <row r="39416" spans="2:2">
      <c r="B39416" s="202"/>
    </row>
    <row r="39417" spans="2:2">
      <c r="B39417" s="202"/>
    </row>
    <row r="39418" spans="2:2">
      <c r="B39418" s="202"/>
    </row>
    <row r="39419" spans="2:2">
      <c r="B39419" s="202"/>
    </row>
    <row r="39420" spans="2:2">
      <c r="B39420" s="202"/>
    </row>
    <row r="39421" spans="2:2">
      <c r="B39421" s="202"/>
    </row>
    <row r="39422" spans="2:2">
      <c r="B39422" s="202"/>
    </row>
    <row r="39423" spans="2:2">
      <c r="B39423" s="202"/>
    </row>
    <row r="39424" spans="2:2">
      <c r="B39424" s="202"/>
    </row>
    <row r="39425" spans="2:2">
      <c r="B39425" s="202"/>
    </row>
    <row r="39426" spans="2:2">
      <c r="B39426" s="202"/>
    </row>
    <row r="39427" spans="2:2">
      <c r="B39427" s="202"/>
    </row>
    <row r="39428" spans="2:2">
      <c r="B39428" s="202"/>
    </row>
    <row r="39429" spans="2:2">
      <c r="B39429" s="202"/>
    </row>
    <row r="39430" spans="2:2">
      <c r="B39430" s="202"/>
    </row>
    <row r="39431" spans="2:2">
      <c r="B39431" s="202"/>
    </row>
    <row r="39432" spans="2:2">
      <c r="B39432" s="202"/>
    </row>
    <row r="39433" spans="2:2">
      <c r="B39433" s="202"/>
    </row>
    <row r="39434" spans="2:2">
      <c r="B39434" s="202"/>
    </row>
    <row r="39435" spans="2:2">
      <c r="B39435" s="202"/>
    </row>
    <row r="39436" spans="2:2">
      <c r="B39436" s="202"/>
    </row>
    <row r="39437" spans="2:2">
      <c r="B39437" s="202"/>
    </row>
    <row r="39438" spans="2:2">
      <c r="B39438" s="202"/>
    </row>
    <row r="39439" spans="2:2">
      <c r="B39439" s="202"/>
    </row>
    <row r="39440" spans="2:2">
      <c r="B39440" s="202"/>
    </row>
    <row r="39441" spans="2:2">
      <c r="B39441" s="202"/>
    </row>
    <row r="39442" spans="2:2">
      <c r="B39442" s="202"/>
    </row>
    <row r="39443" spans="2:2">
      <c r="B39443" s="202"/>
    </row>
    <row r="39444" spans="2:2">
      <c r="B39444" s="202"/>
    </row>
    <row r="39445" spans="2:2">
      <c r="B39445" s="202"/>
    </row>
    <row r="39446" spans="2:2">
      <c r="B39446" s="202"/>
    </row>
    <row r="39447" spans="2:2">
      <c r="B39447" s="202"/>
    </row>
    <row r="39448" spans="2:2">
      <c r="B39448" s="202"/>
    </row>
    <row r="39449" spans="2:2">
      <c r="B39449" s="202"/>
    </row>
    <row r="39450" spans="2:2">
      <c r="B39450" s="202"/>
    </row>
    <row r="39451" spans="2:2">
      <c r="B39451" s="202"/>
    </row>
    <row r="39452" spans="2:2">
      <c r="B39452" s="202"/>
    </row>
    <row r="39453" spans="2:2">
      <c r="B39453" s="202"/>
    </row>
    <row r="39454" spans="2:2">
      <c r="B39454" s="202"/>
    </row>
    <row r="39455" spans="2:2">
      <c r="B39455" s="202"/>
    </row>
    <row r="39456" spans="2:2">
      <c r="B39456" s="202"/>
    </row>
    <row r="39457" spans="2:2">
      <c r="B39457" s="202"/>
    </row>
    <row r="39458" spans="2:2">
      <c r="B39458" s="202"/>
    </row>
    <row r="39459" spans="2:2">
      <c r="B39459" s="202"/>
    </row>
    <row r="39460" spans="2:2">
      <c r="B39460" s="202"/>
    </row>
    <row r="39461" spans="2:2">
      <c r="B39461" s="202"/>
    </row>
    <row r="39462" spans="2:2">
      <c r="B39462" s="202"/>
    </row>
    <row r="39463" spans="2:2">
      <c r="B39463" s="202"/>
    </row>
    <row r="39464" spans="2:2">
      <c r="B39464" s="202"/>
    </row>
    <row r="39465" spans="2:2">
      <c r="B39465" s="202"/>
    </row>
    <row r="39466" spans="2:2">
      <c r="B39466" s="202"/>
    </row>
    <row r="39467" spans="2:2">
      <c r="B39467" s="202"/>
    </row>
    <row r="39468" spans="2:2">
      <c r="B39468" s="202"/>
    </row>
    <row r="39469" spans="2:2">
      <c r="B39469" s="202"/>
    </row>
    <row r="39470" spans="2:2">
      <c r="B39470" s="202"/>
    </row>
    <row r="39471" spans="2:2">
      <c r="B39471" s="202"/>
    </row>
    <row r="39472" spans="2:2">
      <c r="B39472" s="202"/>
    </row>
    <row r="39473" spans="2:2">
      <c r="B39473" s="202"/>
    </row>
    <row r="39474" spans="2:2">
      <c r="B39474" s="202"/>
    </row>
    <row r="39475" spans="2:2">
      <c r="B39475" s="202"/>
    </row>
    <row r="39476" spans="2:2">
      <c r="B39476" s="202"/>
    </row>
    <row r="39477" spans="2:2">
      <c r="B39477" s="202"/>
    </row>
    <row r="39478" spans="2:2">
      <c r="B39478" s="202"/>
    </row>
    <row r="39479" spans="2:2">
      <c r="B39479" s="202"/>
    </row>
    <row r="39480" spans="2:2">
      <c r="B39480" s="202"/>
    </row>
    <row r="39481" spans="2:2">
      <c r="B39481" s="202"/>
    </row>
    <row r="39482" spans="2:2">
      <c r="B39482" s="202"/>
    </row>
    <row r="39483" spans="2:2">
      <c r="B39483" s="202"/>
    </row>
    <row r="39484" spans="2:2">
      <c r="B39484" s="202"/>
    </row>
    <row r="39485" spans="2:2">
      <c r="B39485" s="202"/>
    </row>
    <row r="39486" spans="2:2">
      <c r="B39486" s="202"/>
    </row>
    <row r="39487" spans="2:2">
      <c r="B39487" s="202"/>
    </row>
    <row r="39488" spans="2:2">
      <c r="B39488" s="202"/>
    </row>
    <row r="39489" spans="2:2">
      <c r="B39489" s="202"/>
    </row>
    <row r="39490" spans="2:2">
      <c r="B39490" s="202"/>
    </row>
    <row r="39491" spans="2:2">
      <c r="B39491" s="202"/>
    </row>
    <row r="39492" spans="2:2">
      <c r="B39492" s="202"/>
    </row>
    <row r="39493" spans="2:2">
      <c r="B39493" s="202"/>
    </row>
    <row r="39494" spans="2:2">
      <c r="B39494" s="202"/>
    </row>
    <row r="39495" spans="2:2">
      <c r="B39495" s="202"/>
    </row>
    <row r="39496" spans="2:2">
      <c r="B39496" s="202"/>
    </row>
    <row r="39497" spans="2:2">
      <c r="B39497" s="202"/>
    </row>
    <row r="39498" spans="2:2">
      <c r="B39498" s="202"/>
    </row>
    <row r="39499" spans="2:2">
      <c r="B39499" s="202"/>
    </row>
    <row r="39500" spans="2:2">
      <c r="B39500" s="202"/>
    </row>
    <row r="39501" spans="2:2">
      <c r="B39501" s="202"/>
    </row>
    <row r="39502" spans="2:2">
      <c r="B39502" s="202"/>
    </row>
    <row r="39503" spans="2:2">
      <c r="B39503" s="202"/>
    </row>
    <row r="39504" spans="2:2">
      <c r="B39504" s="202"/>
    </row>
    <row r="39505" spans="2:2">
      <c r="B39505" s="202"/>
    </row>
    <row r="39506" spans="2:2">
      <c r="B39506" s="202"/>
    </row>
    <row r="39507" spans="2:2">
      <c r="B39507" s="202"/>
    </row>
    <row r="39508" spans="2:2">
      <c r="B39508" s="202"/>
    </row>
    <row r="39509" spans="2:2">
      <c r="B39509" s="202"/>
    </row>
    <row r="39510" spans="2:2">
      <c r="B39510" s="202"/>
    </row>
    <row r="39511" spans="2:2">
      <c r="B39511" s="202"/>
    </row>
    <row r="39512" spans="2:2">
      <c r="B39512" s="202"/>
    </row>
    <row r="39513" spans="2:2">
      <c r="B39513" s="202"/>
    </row>
    <row r="39514" spans="2:2">
      <c r="B39514" s="202"/>
    </row>
    <row r="39515" spans="2:2">
      <c r="B39515" s="202"/>
    </row>
    <row r="39516" spans="2:2">
      <c r="B39516" s="202"/>
    </row>
    <row r="39517" spans="2:2">
      <c r="B39517" s="202"/>
    </row>
    <row r="39518" spans="2:2">
      <c r="B39518" s="202"/>
    </row>
    <row r="39519" spans="2:2">
      <c r="B39519" s="202"/>
    </row>
    <row r="39520" spans="2:2">
      <c r="B39520" s="202"/>
    </row>
    <row r="39521" spans="2:2">
      <c r="B39521" s="202"/>
    </row>
    <row r="39522" spans="2:2">
      <c r="B39522" s="202"/>
    </row>
    <row r="39523" spans="2:2">
      <c r="B39523" s="202"/>
    </row>
    <row r="39524" spans="2:2">
      <c r="B39524" s="202"/>
    </row>
    <row r="39525" spans="2:2">
      <c r="B39525" s="202"/>
    </row>
    <row r="39526" spans="2:2">
      <c r="B39526" s="202"/>
    </row>
    <row r="39527" spans="2:2">
      <c r="B39527" s="202"/>
    </row>
    <row r="39528" spans="2:2">
      <c r="B39528" s="202"/>
    </row>
    <row r="39529" spans="2:2">
      <c r="B39529" s="202"/>
    </row>
    <row r="39530" spans="2:2">
      <c r="B39530" s="202"/>
    </row>
    <row r="39531" spans="2:2">
      <c r="B39531" s="202"/>
    </row>
    <row r="39532" spans="2:2">
      <c r="B39532" s="202"/>
    </row>
    <row r="39533" spans="2:2">
      <c r="B39533" s="202"/>
    </row>
    <row r="39534" spans="2:2">
      <c r="B39534" s="202"/>
    </row>
    <row r="39535" spans="2:2">
      <c r="B39535" s="202"/>
    </row>
    <row r="39536" spans="2:2">
      <c r="B39536" s="202"/>
    </row>
    <row r="39537" spans="2:2">
      <c r="B39537" s="202"/>
    </row>
    <row r="39538" spans="2:2">
      <c r="B39538" s="202"/>
    </row>
    <row r="39539" spans="2:2">
      <c r="B39539" s="202"/>
    </row>
    <row r="39540" spans="2:2">
      <c r="B39540" s="202"/>
    </row>
    <row r="39541" spans="2:2">
      <c r="B39541" s="202"/>
    </row>
    <row r="39542" spans="2:2">
      <c r="B39542" s="202"/>
    </row>
    <row r="39543" spans="2:2">
      <c r="B39543" s="202"/>
    </row>
    <row r="39544" spans="2:2">
      <c r="B39544" s="202"/>
    </row>
    <row r="39545" spans="2:2">
      <c r="B39545" s="202"/>
    </row>
    <row r="39546" spans="2:2">
      <c r="B39546" s="202"/>
    </row>
    <row r="39547" spans="2:2">
      <c r="B39547" s="202"/>
    </row>
    <row r="39548" spans="2:2">
      <c r="B39548" s="202"/>
    </row>
    <row r="39549" spans="2:2">
      <c r="B39549" s="202"/>
    </row>
    <row r="39550" spans="2:2">
      <c r="B39550" s="202"/>
    </row>
    <row r="39551" spans="2:2">
      <c r="B39551" s="202"/>
    </row>
    <row r="39552" spans="2:2">
      <c r="B39552" s="202"/>
    </row>
    <row r="39553" spans="2:2">
      <c r="B39553" s="202"/>
    </row>
    <row r="39554" spans="2:2">
      <c r="B39554" s="202"/>
    </row>
    <row r="39555" spans="2:2">
      <c r="B39555" s="202"/>
    </row>
    <row r="39556" spans="2:2">
      <c r="B39556" s="202"/>
    </row>
    <row r="39557" spans="2:2">
      <c r="B39557" s="202"/>
    </row>
    <row r="39558" spans="2:2">
      <c r="B39558" s="202"/>
    </row>
    <row r="39559" spans="2:2">
      <c r="B39559" s="202"/>
    </row>
    <row r="39560" spans="2:2">
      <c r="B39560" s="202"/>
    </row>
    <row r="39561" spans="2:2">
      <c r="B39561" s="202"/>
    </row>
    <row r="39562" spans="2:2">
      <c r="B39562" s="202"/>
    </row>
    <row r="39563" spans="2:2">
      <c r="B39563" s="202"/>
    </row>
    <row r="39564" spans="2:2">
      <c r="B39564" s="202"/>
    </row>
    <row r="39565" spans="2:2">
      <c r="B39565" s="202"/>
    </row>
    <row r="39566" spans="2:2">
      <c r="B39566" s="202"/>
    </row>
    <row r="39567" spans="2:2">
      <c r="B39567" s="202"/>
    </row>
    <row r="39568" spans="2:2">
      <c r="B39568" s="202"/>
    </row>
    <row r="39569" spans="2:2">
      <c r="B39569" s="202"/>
    </row>
    <row r="39570" spans="2:2">
      <c r="B39570" s="202"/>
    </row>
    <row r="39571" spans="2:2">
      <c r="B39571" s="202"/>
    </row>
    <row r="39572" spans="2:2">
      <c r="B39572" s="202"/>
    </row>
    <row r="39573" spans="2:2">
      <c r="B39573" s="202"/>
    </row>
    <row r="39574" spans="2:2">
      <c r="B39574" s="202"/>
    </row>
    <row r="39575" spans="2:2">
      <c r="B39575" s="202"/>
    </row>
    <row r="39576" spans="2:2">
      <c r="B39576" s="202"/>
    </row>
    <row r="39577" spans="2:2">
      <c r="B39577" s="202"/>
    </row>
    <row r="39578" spans="2:2">
      <c r="B39578" s="202"/>
    </row>
    <row r="39579" spans="2:2">
      <c r="B39579" s="202"/>
    </row>
    <row r="39580" spans="2:2">
      <c r="B39580" s="202"/>
    </row>
    <row r="39581" spans="2:2">
      <c r="B39581" s="202"/>
    </row>
    <row r="39582" spans="2:2">
      <c r="B39582" s="202"/>
    </row>
    <row r="39583" spans="2:2">
      <c r="B39583" s="202"/>
    </row>
    <row r="39584" spans="2:2">
      <c r="B39584" s="202"/>
    </row>
    <row r="39585" spans="2:2">
      <c r="B39585" s="202"/>
    </row>
    <row r="39586" spans="2:2">
      <c r="B39586" s="202"/>
    </row>
    <row r="39587" spans="2:2">
      <c r="B39587" s="202"/>
    </row>
    <row r="39588" spans="2:2">
      <c r="B39588" s="202"/>
    </row>
    <row r="39589" spans="2:2">
      <c r="B39589" s="202"/>
    </row>
    <row r="39590" spans="2:2">
      <c r="B39590" s="202"/>
    </row>
    <row r="39591" spans="2:2">
      <c r="B39591" s="202"/>
    </row>
    <row r="39592" spans="2:2">
      <c r="B39592" s="202"/>
    </row>
    <row r="39593" spans="2:2">
      <c r="B39593" s="202"/>
    </row>
    <row r="39594" spans="2:2">
      <c r="B39594" s="202"/>
    </row>
    <row r="39595" spans="2:2">
      <c r="B39595" s="202"/>
    </row>
    <row r="39596" spans="2:2">
      <c r="B39596" s="202"/>
    </row>
    <row r="39597" spans="2:2">
      <c r="B39597" s="202"/>
    </row>
    <row r="39598" spans="2:2">
      <c r="B39598" s="202"/>
    </row>
    <row r="39599" spans="2:2">
      <c r="B39599" s="202"/>
    </row>
    <row r="39600" spans="2:2">
      <c r="B39600" s="202"/>
    </row>
    <row r="39601" spans="2:2">
      <c r="B39601" s="202"/>
    </row>
    <row r="39602" spans="2:2">
      <c r="B39602" s="202"/>
    </row>
    <row r="39603" spans="2:2">
      <c r="B39603" s="202"/>
    </row>
    <row r="39604" spans="2:2">
      <c r="B39604" s="202"/>
    </row>
    <row r="39605" spans="2:2">
      <c r="B39605" s="202"/>
    </row>
    <row r="39606" spans="2:2">
      <c r="B39606" s="202"/>
    </row>
    <row r="39607" spans="2:2">
      <c r="B39607" s="202"/>
    </row>
    <row r="39608" spans="2:2">
      <c r="B39608" s="202"/>
    </row>
    <row r="39609" spans="2:2">
      <c r="B39609" s="202"/>
    </row>
    <row r="39610" spans="2:2">
      <c r="B39610" s="202"/>
    </row>
    <row r="39611" spans="2:2">
      <c r="B39611" s="202"/>
    </row>
    <row r="39612" spans="2:2">
      <c r="B39612" s="202"/>
    </row>
    <row r="39613" spans="2:2">
      <c r="B39613" s="202"/>
    </row>
    <row r="39614" spans="2:2">
      <c r="B39614" s="202"/>
    </row>
    <row r="39615" spans="2:2">
      <c r="B39615" s="202"/>
    </row>
    <row r="39616" spans="2:2">
      <c r="B39616" s="202"/>
    </row>
    <row r="39617" spans="2:2">
      <c r="B39617" s="202"/>
    </row>
    <row r="39618" spans="2:2">
      <c r="B39618" s="202"/>
    </row>
    <row r="39619" spans="2:2">
      <c r="B39619" s="202"/>
    </row>
    <row r="39620" spans="2:2">
      <c r="B39620" s="202"/>
    </row>
    <row r="39621" spans="2:2">
      <c r="B39621" s="202"/>
    </row>
    <row r="39622" spans="2:2">
      <c r="B39622" s="202"/>
    </row>
    <row r="39623" spans="2:2">
      <c r="B39623" s="202"/>
    </row>
    <row r="39624" spans="2:2">
      <c r="B39624" s="202"/>
    </row>
    <row r="39625" spans="2:2">
      <c r="B39625" s="202"/>
    </row>
    <row r="39626" spans="2:2">
      <c r="B39626" s="202"/>
    </row>
    <row r="39627" spans="2:2">
      <c r="B39627" s="202"/>
    </row>
    <row r="39628" spans="2:2">
      <c r="B39628" s="202"/>
    </row>
    <row r="39629" spans="2:2">
      <c r="B39629" s="202"/>
    </row>
    <row r="39630" spans="2:2">
      <c r="B39630" s="202"/>
    </row>
    <row r="39631" spans="2:2">
      <c r="B39631" s="202"/>
    </row>
    <row r="39632" spans="2:2">
      <c r="B39632" s="202"/>
    </row>
    <row r="39633" spans="2:2">
      <c r="B39633" s="202"/>
    </row>
    <row r="39634" spans="2:2">
      <c r="B39634" s="202"/>
    </row>
    <row r="39635" spans="2:2">
      <c r="B39635" s="202"/>
    </row>
    <row r="39636" spans="2:2">
      <c r="B39636" s="202"/>
    </row>
    <row r="39637" spans="2:2">
      <c r="B39637" s="202"/>
    </row>
    <row r="39638" spans="2:2">
      <c r="B39638" s="202"/>
    </row>
    <row r="39639" spans="2:2">
      <c r="B39639" s="202"/>
    </row>
    <row r="39640" spans="2:2">
      <c r="B39640" s="202"/>
    </row>
    <row r="39641" spans="2:2">
      <c r="B39641" s="202"/>
    </row>
    <row r="39642" spans="2:2">
      <c r="B39642" s="202"/>
    </row>
    <row r="39643" spans="2:2">
      <c r="B39643" s="202"/>
    </row>
    <row r="39644" spans="2:2">
      <c r="B39644" s="202"/>
    </row>
    <row r="39645" spans="2:2">
      <c r="B39645" s="202"/>
    </row>
    <row r="39646" spans="2:2">
      <c r="B39646" s="202"/>
    </row>
    <row r="39647" spans="2:2">
      <c r="B39647" s="202"/>
    </row>
    <row r="39648" spans="2:2">
      <c r="B39648" s="202"/>
    </row>
    <row r="39649" spans="2:2">
      <c r="B39649" s="202"/>
    </row>
    <row r="39650" spans="2:2">
      <c r="B39650" s="202"/>
    </row>
    <row r="39651" spans="2:2">
      <c r="B39651" s="202"/>
    </row>
    <row r="39652" spans="2:2">
      <c r="B39652" s="202"/>
    </row>
    <row r="39653" spans="2:2">
      <c r="B39653" s="202"/>
    </row>
    <row r="39654" spans="2:2">
      <c r="B39654" s="202"/>
    </row>
    <row r="39655" spans="2:2">
      <c r="B39655" s="202"/>
    </row>
    <row r="39656" spans="2:2">
      <c r="B39656" s="202"/>
    </row>
    <row r="39657" spans="2:2">
      <c r="B39657" s="202"/>
    </row>
    <row r="39658" spans="2:2">
      <c r="B39658" s="202"/>
    </row>
    <row r="39659" spans="2:2">
      <c r="B39659" s="202"/>
    </row>
    <row r="39660" spans="2:2">
      <c r="B39660" s="202"/>
    </row>
    <row r="39661" spans="2:2">
      <c r="B39661" s="202"/>
    </row>
    <row r="39662" spans="2:2">
      <c r="B39662" s="202"/>
    </row>
    <row r="39663" spans="2:2">
      <c r="B39663" s="202"/>
    </row>
    <row r="39664" spans="2:2">
      <c r="B39664" s="202"/>
    </row>
    <row r="39665" spans="2:2">
      <c r="B39665" s="202"/>
    </row>
    <row r="39666" spans="2:2">
      <c r="B39666" s="202"/>
    </row>
    <row r="39667" spans="2:2">
      <c r="B39667" s="202"/>
    </row>
    <row r="39668" spans="2:2">
      <c r="B39668" s="202"/>
    </row>
    <row r="39669" spans="2:2">
      <c r="B39669" s="202"/>
    </row>
    <row r="39670" spans="2:2">
      <c r="B39670" s="202"/>
    </row>
    <row r="39671" spans="2:2">
      <c r="B39671" s="202"/>
    </row>
    <row r="39672" spans="2:2">
      <c r="B39672" s="202"/>
    </row>
    <row r="39673" spans="2:2">
      <c r="B39673" s="202"/>
    </row>
    <row r="39674" spans="2:2">
      <c r="B39674" s="202"/>
    </row>
    <row r="39675" spans="2:2">
      <c r="B39675" s="202"/>
    </row>
    <row r="39676" spans="2:2">
      <c r="B39676" s="202"/>
    </row>
    <row r="39677" spans="2:2">
      <c r="B39677" s="202"/>
    </row>
    <row r="39678" spans="2:2">
      <c r="B39678" s="202"/>
    </row>
    <row r="39679" spans="2:2">
      <c r="B39679" s="202"/>
    </row>
    <row r="39680" spans="2:2">
      <c r="B39680" s="202"/>
    </row>
    <row r="39681" spans="2:2">
      <c r="B39681" s="202"/>
    </row>
    <row r="39682" spans="2:2">
      <c r="B39682" s="202"/>
    </row>
    <row r="39683" spans="2:2">
      <c r="B39683" s="202"/>
    </row>
    <row r="39684" spans="2:2">
      <c r="B39684" s="202"/>
    </row>
    <row r="39685" spans="2:2">
      <c r="B39685" s="202"/>
    </row>
    <row r="39686" spans="2:2">
      <c r="B39686" s="202"/>
    </row>
    <row r="39687" spans="2:2">
      <c r="B39687" s="202"/>
    </row>
    <row r="39688" spans="2:2">
      <c r="B39688" s="202"/>
    </row>
    <row r="39689" spans="2:2">
      <c r="B39689" s="202"/>
    </row>
    <row r="39690" spans="2:2">
      <c r="B39690" s="202"/>
    </row>
    <row r="39691" spans="2:2">
      <c r="B39691" s="202"/>
    </row>
    <row r="39692" spans="2:2">
      <c r="B39692" s="202"/>
    </row>
    <row r="39693" spans="2:2">
      <c r="B39693" s="202"/>
    </row>
    <row r="39694" spans="2:2">
      <c r="B39694" s="202"/>
    </row>
    <row r="39695" spans="2:2">
      <c r="B39695" s="202"/>
    </row>
    <row r="39696" spans="2:2">
      <c r="B39696" s="202"/>
    </row>
    <row r="39697" spans="2:2">
      <c r="B39697" s="202"/>
    </row>
    <row r="39698" spans="2:2">
      <c r="B39698" s="202"/>
    </row>
    <row r="39699" spans="2:2">
      <c r="B39699" s="202"/>
    </row>
    <row r="39700" spans="2:2">
      <c r="B39700" s="202"/>
    </row>
    <row r="39701" spans="2:2">
      <c r="B39701" s="202"/>
    </row>
    <row r="39702" spans="2:2">
      <c r="B39702" s="202"/>
    </row>
    <row r="39703" spans="2:2">
      <c r="B39703" s="202"/>
    </row>
    <row r="39704" spans="2:2">
      <c r="B39704" s="202"/>
    </row>
    <row r="39705" spans="2:2">
      <c r="B39705" s="202"/>
    </row>
    <row r="39706" spans="2:2">
      <c r="B39706" s="202"/>
    </row>
    <row r="39707" spans="2:2">
      <c r="B39707" s="202"/>
    </row>
    <row r="39708" spans="2:2">
      <c r="B39708" s="202"/>
    </row>
    <row r="39709" spans="2:2">
      <c r="B39709" s="202"/>
    </row>
    <row r="39710" spans="2:2">
      <c r="B39710" s="202"/>
    </row>
    <row r="39711" spans="2:2">
      <c r="B39711" s="202"/>
    </row>
    <row r="39712" spans="2:2">
      <c r="B39712" s="202"/>
    </row>
    <row r="39713" spans="2:2">
      <c r="B39713" s="202"/>
    </row>
    <row r="39714" spans="2:2">
      <c r="B39714" s="202"/>
    </row>
    <row r="39715" spans="2:2">
      <c r="B39715" s="202"/>
    </row>
    <row r="39716" spans="2:2">
      <c r="B39716" s="202"/>
    </row>
    <row r="39717" spans="2:2">
      <c r="B39717" s="202"/>
    </row>
    <row r="39718" spans="2:2">
      <c r="B39718" s="202"/>
    </row>
    <row r="39719" spans="2:2">
      <c r="B39719" s="202"/>
    </row>
    <row r="39720" spans="2:2">
      <c r="B39720" s="202"/>
    </row>
    <row r="39721" spans="2:2">
      <c r="B39721" s="202"/>
    </row>
    <row r="39722" spans="2:2">
      <c r="B39722" s="202"/>
    </row>
    <row r="39723" spans="2:2">
      <c r="B39723" s="202"/>
    </row>
    <row r="39724" spans="2:2">
      <c r="B39724" s="202"/>
    </row>
    <row r="39725" spans="2:2">
      <c r="B39725" s="202"/>
    </row>
    <row r="39726" spans="2:2">
      <c r="B39726" s="202"/>
    </row>
    <row r="39727" spans="2:2">
      <c r="B39727" s="202"/>
    </row>
    <row r="39728" spans="2:2">
      <c r="B39728" s="202"/>
    </row>
    <row r="39729" spans="2:2">
      <c r="B39729" s="202"/>
    </row>
    <row r="39730" spans="2:2">
      <c r="B39730" s="202"/>
    </row>
    <row r="39731" spans="2:2">
      <c r="B39731" s="202"/>
    </row>
    <row r="39732" spans="2:2">
      <c r="B39732" s="202"/>
    </row>
    <row r="39733" spans="2:2">
      <c r="B39733" s="202"/>
    </row>
    <row r="39734" spans="2:2">
      <c r="B39734" s="202"/>
    </row>
    <row r="39735" spans="2:2">
      <c r="B39735" s="202"/>
    </row>
    <row r="39736" spans="2:2">
      <c r="B39736" s="202"/>
    </row>
    <row r="39737" spans="2:2">
      <c r="B39737" s="202"/>
    </row>
    <row r="39738" spans="2:2">
      <c r="B39738" s="202"/>
    </row>
    <row r="39739" spans="2:2">
      <c r="B39739" s="202"/>
    </row>
    <row r="39740" spans="2:2">
      <c r="B39740" s="202"/>
    </row>
    <row r="39741" spans="2:2">
      <c r="B39741" s="202"/>
    </row>
    <row r="39742" spans="2:2">
      <c r="B39742" s="202"/>
    </row>
    <row r="39743" spans="2:2">
      <c r="B39743" s="202"/>
    </row>
    <row r="39744" spans="2:2">
      <c r="B39744" s="202"/>
    </row>
    <row r="39745" spans="2:2">
      <c r="B39745" s="202"/>
    </row>
    <row r="39746" spans="2:2">
      <c r="B39746" s="202"/>
    </row>
    <row r="39747" spans="2:2">
      <c r="B39747" s="202"/>
    </row>
    <row r="39748" spans="2:2">
      <c r="B39748" s="202"/>
    </row>
    <row r="39749" spans="2:2">
      <c r="B39749" s="202"/>
    </row>
    <row r="39750" spans="2:2">
      <c r="B39750" s="202"/>
    </row>
    <row r="39751" spans="2:2">
      <c r="B39751" s="202"/>
    </row>
    <row r="39752" spans="2:2">
      <c r="B39752" s="202"/>
    </row>
    <row r="39753" spans="2:2">
      <c r="B39753" s="202"/>
    </row>
    <row r="39754" spans="2:2">
      <c r="B39754" s="202"/>
    </row>
    <row r="39755" spans="2:2">
      <c r="B39755" s="202"/>
    </row>
    <row r="39756" spans="2:2">
      <c r="B39756" s="202"/>
    </row>
    <row r="39757" spans="2:2">
      <c r="B39757" s="202"/>
    </row>
    <row r="39758" spans="2:2">
      <c r="B39758" s="202"/>
    </row>
    <row r="39759" spans="2:2">
      <c r="B39759" s="202"/>
    </row>
    <row r="39760" spans="2:2">
      <c r="B39760" s="202"/>
    </row>
    <row r="39761" spans="2:2">
      <c r="B39761" s="202"/>
    </row>
    <row r="39762" spans="2:2">
      <c r="B39762" s="202"/>
    </row>
    <row r="39763" spans="2:2">
      <c r="B39763" s="202"/>
    </row>
    <row r="39764" spans="2:2">
      <c r="B39764" s="202"/>
    </row>
    <row r="39765" spans="2:2">
      <c r="B39765" s="202"/>
    </row>
    <row r="39766" spans="2:2">
      <c r="B39766" s="202"/>
    </row>
    <row r="39767" spans="2:2">
      <c r="B39767" s="202"/>
    </row>
    <row r="39768" spans="2:2">
      <c r="B39768" s="202"/>
    </row>
    <row r="39769" spans="2:2">
      <c r="B39769" s="202"/>
    </row>
    <row r="39770" spans="2:2">
      <c r="B39770" s="202"/>
    </row>
    <row r="39771" spans="2:2">
      <c r="B39771" s="202"/>
    </row>
    <row r="39772" spans="2:2">
      <c r="B39772" s="202"/>
    </row>
    <row r="39773" spans="2:2">
      <c r="B39773" s="202"/>
    </row>
    <row r="39774" spans="2:2">
      <c r="B39774" s="202"/>
    </row>
    <row r="39775" spans="2:2">
      <c r="B39775" s="202"/>
    </row>
    <row r="39776" spans="2:2">
      <c r="B39776" s="202"/>
    </row>
    <row r="39777" spans="2:2">
      <c r="B39777" s="202"/>
    </row>
    <row r="39778" spans="2:2">
      <c r="B39778" s="202"/>
    </row>
    <row r="39779" spans="2:2">
      <c r="B39779" s="202"/>
    </row>
    <row r="39780" spans="2:2">
      <c r="B39780" s="202"/>
    </row>
    <row r="39781" spans="2:2">
      <c r="B39781" s="202"/>
    </row>
    <row r="39782" spans="2:2">
      <c r="B39782" s="202"/>
    </row>
    <row r="39783" spans="2:2">
      <c r="B39783" s="202"/>
    </row>
    <row r="39784" spans="2:2">
      <c r="B39784" s="202"/>
    </row>
    <row r="39785" spans="2:2">
      <c r="B39785" s="202"/>
    </row>
    <row r="39786" spans="2:2">
      <c r="B39786" s="202"/>
    </row>
    <row r="39787" spans="2:2">
      <c r="B39787" s="202"/>
    </row>
    <row r="39788" spans="2:2">
      <c r="B39788" s="202"/>
    </row>
    <row r="39789" spans="2:2">
      <c r="B39789" s="202"/>
    </row>
    <row r="39790" spans="2:2">
      <c r="B39790" s="202"/>
    </row>
    <row r="39791" spans="2:2">
      <c r="B39791" s="202"/>
    </row>
    <row r="39792" spans="2:2">
      <c r="B39792" s="202"/>
    </row>
    <row r="39793" spans="2:2">
      <c r="B39793" s="202"/>
    </row>
    <row r="39794" spans="2:2">
      <c r="B39794" s="202"/>
    </row>
    <row r="39795" spans="2:2">
      <c r="B39795" s="202"/>
    </row>
    <row r="39796" spans="2:2">
      <c r="B39796" s="202"/>
    </row>
    <row r="39797" spans="2:2">
      <c r="B39797" s="202"/>
    </row>
    <row r="39798" spans="2:2">
      <c r="B39798" s="202"/>
    </row>
    <row r="39799" spans="2:2">
      <c r="B39799" s="202"/>
    </row>
    <row r="39800" spans="2:2">
      <c r="B39800" s="202"/>
    </row>
    <row r="39801" spans="2:2">
      <c r="B39801" s="202"/>
    </row>
    <row r="39802" spans="2:2">
      <c r="B39802" s="202"/>
    </row>
    <row r="39803" spans="2:2">
      <c r="B39803" s="202"/>
    </row>
    <row r="39804" spans="2:2">
      <c r="B39804" s="202"/>
    </row>
    <row r="39805" spans="2:2">
      <c r="B39805" s="202"/>
    </row>
    <row r="39806" spans="2:2">
      <c r="B39806" s="202"/>
    </row>
    <row r="39807" spans="2:2">
      <c r="B39807" s="202"/>
    </row>
    <row r="39808" spans="2:2">
      <c r="B39808" s="202"/>
    </row>
    <row r="39809" spans="2:2">
      <c r="B39809" s="202"/>
    </row>
    <row r="39810" spans="2:2">
      <c r="B39810" s="202"/>
    </row>
    <row r="39811" spans="2:2">
      <c r="B39811" s="202"/>
    </row>
    <row r="39812" spans="2:2">
      <c r="B39812" s="202"/>
    </row>
    <row r="39813" spans="2:2">
      <c r="B39813" s="202"/>
    </row>
    <row r="39814" spans="2:2">
      <c r="B39814" s="202"/>
    </row>
    <row r="39815" spans="2:2">
      <c r="B39815" s="202"/>
    </row>
    <row r="39816" spans="2:2">
      <c r="B39816" s="202"/>
    </row>
    <row r="39817" spans="2:2">
      <c r="B39817" s="202"/>
    </row>
    <row r="39818" spans="2:2">
      <c r="B39818" s="202"/>
    </row>
    <row r="39819" spans="2:2">
      <c r="B39819" s="202"/>
    </row>
    <row r="39820" spans="2:2">
      <c r="B39820" s="202"/>
    </row>
    <row r="39821" spans="2:2">
      <c r="B39821" s="202"/>
    </row>
    <row r="39822" spans="2:2">
      <c r="B39822" s="202"/>
    </row>
    <row r="39823" spans="2:2">
      <c r="B39823" s="202"/>
    </row>
    <row r="39824" spans="2:2">
      <c r="B39824" s="202"/>
    </row>
    <row r="39825" spans="2:2">
      <c r="B39825" s="202"/>
    </row>
    <row r="39826" spans="2:2">
      <c r="B39826" s="202"/>
    </row>
    <row r="39827" spans="2:2">
      <c r="B39827" s="202"/>
    </row>
    <row r="39828" spans="2:2">
      <c r="B39828" s="202"/>
    </row>
    <row r="39829" spans="2:2">
      <c r="B39829" s="202"/>
    </row>
    <row r="39830" spans="2:2">
      <c r="B39830" s="202"/>
    </row>
    <row r="39831" spans="2:2">
      <c r="B39831" s="202"/>
    </row>
    <row r="39832" spans="2:2">
      <c r="B39832" s="202"/>
    </row>
    <row r="39833" spans="2:2">
      <c r="B39833" s="202"/>
    </row>
    <row r="39834" spans="2:2">
      <c r="B39834" s="202"/>
    </row>
    <row r="39835" spans="2:2">
      <c r="B39835" s="202"/>
    </row>
    <row r="39836" spans="2:2">
      <c r="B39836" s="202"/>
    </row>
    <row r="39837" spans="2:2">
      <c r="B39837" s="202"/>
    </row>
    <row r="39838" spans="2:2">
      <c r="B39838" s="202"/>
    </row>
    <row r="39839" spans="2:2">
      <c r="B39839" s="202"/>
    </row>
    <row r="39840" spans="2:2">
      <c r="B39840" s="202"/>
    </row>
    <row r="39841" spans="2:2">
      <c r="B39841" s="202"/>
    </row>
    <row r="39842" spans="2:2">
      <c r="B39842" s="202"/>
    </row>
    <row r="39843" spans="2:2">
      <c r="B39843" s="202"/>
    </row>
    <row r="39844" spans="2:2">
      <c r="B39844" s="202"/>
    </row>
    <row r="39845" spans="2:2">
      <c r="B39845" s="202"/>
    </row>
    <row r="39846" spans="2:2">
      <c r="B39846" s="202"/>
    </row>
    <row r="39847" spans="2:2">
      <c r="B39847" s="202"/>
    </row>
    <row r="39848" spans="2:2">
      <c r="B39848" s="202"/>
    </row>
    <row r="39849" spans="2:2">
      <c r="B39849" s="202"/>
    </row>
    <row r="39850" spans="2:2">
      <c r="B39850" s="202"/>
    </row>
    <row r="39851" spans="2:2">
      <c r="B39851" s="202"/>
    </row>
    <row r="39852" spans="2:2">
      <c r="B39852" s="202"/>
    </row>
    <row r="39853" spans="2:2">
      <c r="B39853" s="202"/>
    </row>
    <row r="39854" spans="2:2">
      <c r="B39854" s="202"/>
    </row>
    <row r="39855" spans="2:2">
      <c r="B39855" s="202"/>
    </row>
    <row r="39856" spans="2:2">
      <c r="B39856" s="202"/>
    </row>
    <row r="39857" spans="2:2">
      <c r="B39857" s="202"/>
    </row>
    <row r="39858" spans="2:2">
      <c r="B39858" s="202"/>
    </row>
    <row r="39859" spans="2:2">
      <c r="B39859" s="202"/>
    </row>
    <row r="39860" spans="2:2">
      <c r="B39860" s="202"/>
    </row>
    <row r="39861" spans="2:2">
      <c r="B39861" s="202"/>
    </row>
    <row r="39862" spans="2:2">
      <c r="B39862" s="202"/>
    </row>
    <row r="39863" spans="2:2">
      <c r="B39863" s="202"/>
    </row>
    <row r="39864" spans="2:2">
      <c r="B39864" s="202"/>
    </row>
    <row r="39865" spans="2:2">
      <c r="B39865" s="202"/>
    </row>
    <row r="39866" spans="2:2">
      <c r="B39866" s="202"/>
    </row>
    <row r="39867" spans="2:2">
      <c r="B39867" s="202"/>
    </row>
    <row r="39868" spans="2:2">
      <c r="B39868" s="202"/>
    </row>
    <row r="39869" spans="2:2">
      <c r="B39869" s="202"/>
    </row>
    <row r="39870" spans="2:2">
      <c r="B39870" s="202"/>
    </row>
    <row r="39871" spans="2:2">
      <c r="B39871" s="202"/>
    </row>
    <row r="39872" spans="2:2">
      <c r="B39872" s="202"/>
    </row>
    <row r="39873" spans="2:2">
      <c r="B39873" s="202"/>
    </row>
    <row r="39874" spans="2:2">
      <c r="B39874" s="202"/>
    </row>
    <row r="39875" spans="2:2">
      <c r="B39875" s="202"/>
    </row>
    <row r="39876" spans="2:2">
      <c r="B39876" s="202"/>
    </row>
    <row r="39877" spans="2:2">
      <c r="B39877" s="202"/>
    </row>
    <row r="39878" spans="2:2">
      <c r="B39878" s="202"/>
    </row>
    <row r="39879" spans="2:2">
      <c r="B39879" s="202"/>
    </row>
    <row r="39880" spans="2:2">
      <c r="B39880" s="202"/>
    </row>
    <row r="39881" spans="2:2">
      <c r="B39881" s="202"/>
    </row>
    <row r="39882" spans="2:2">
      <c r="B39882" s="202"/>
    </row>
    <row r="39883" spans="2:2">
      <c r="B39883" s="202"/>
    </row>
    <row r="39884" spans="2:2">
      <c r="B39884" s="202"/>
    </row>
    <row r="39885" spans="2:2">
      <c r="B39885" s="202"/>
    </row>
    <row r="39886" spans="2:2">
      <c r="B39886" s="202"/>
    </row>
    <row r="39887" spans="2:2">
      <c r="B39887" s="202"/>
    </row>
    <row r="39888" spans="2:2">
      <c r="B39888" s="202"/>
    </row>
    <row r="39889" spans="2:2">
      <c r="B39889" s="202"/>
    </row>
    <row r="39890" spans="2:2">
      <c r="B39890" s="202"/>
    </row>
    <row r="39891" spans="2:2">
      <c r="B39891" s="202"/>
    </row>
    <row r="39892" spans="2:2">
      <c r="B39892" s="202"/>
    </row>
    <row r="39893" spans="2:2">
      <c r="B39893" s="202"/>
    </row>
    <row r="39894" spans="2:2">
      <c r="B39894" s="202"/>
    </row>
    <row r="39895" spans="2:2">
      <c r="B39895" s="202"/>
    </row>
    <row r="39896" spans="2:2">
      <c r="B39896" s="202"/>
    </row>
    <row r="39897" spans="2:2">
      <c r="B39897" s="202"/>
    </row>
    <row r="39898" spans="2:2">
      <c r="B39898" s="202"/>
    </row>
    <row r="39899" spans="2:2">
      <c r="B39899" s="202"/>
    </row>
    <row r="39900" spans="2:2">
      <c r="B39900" s="202"/>
    </row>
    <row r="39901" spans="2:2">
      <c r="B39901" s="202"/>
    </row>
    <row r="39902" spans="2:2">
      <c r="B39902" s="202"/>
    </row>
    <row r="39903" spans="2:2">
      <c r="B39903" s="202"/>
    </row>
    <row r="39904" spans="2:2">
      <c r="B39904" s="202"/>
    </row>
    <row r="39905" spans="2:2">
      <c r="B39905" s="202"/>
    </row>
    <row r="39906" spans="2:2">
      <c r="B39906" s="202"/>
    </row>
    <row r="39907" spans="2:2">
      <c r="B39907" s="202"/>
    </row>
    <row r="39908" spans="2:2">
      <c r="B39908" s="202"/>
    </row>
    <row r="39909" spans="2:2">
      <c r="B39909" s="202"/>
    </row>
    <row r="39910" spans="2:2">
      <c r="B39910" s="202"/>
    </row>
    <row r="39911" spans="2:2">
      <c r="B39911" s="202"/>
    </row>
    <row r="39912" spans="2:2">
      <c r="B39912" s="202"/>
    </row>
    <row r="39913" spans="2:2">
      <c r="B39913" s="202"/>
    </row>
    <row r="39914" spans="2:2">
      <c r="B39914" s="202"/>
    </row>
    <row r="39915" spans="2:2">
      <c r="B39915" s="202"/>
    </row>
    <row r="39916" spans="2:2">
      <c r="B39916" s="202"/>
    </row>
    <row r="39917" spans="2:2">
      <c r="B39917" s="202"/>
    </row>
    <row r="39918" spans="2:2">
      <c r="B39918" s="202"/>
    </row>
    <row r="39919" spans="2:2">
      <c r="B39919" s="202"/>
    </row>
    <row r="39920" spans="2:2">
      <c r="B39920" s="202"/>
    </row>
    <row r="39921" spans="2:2">
      <c r="B39921" s="202"/>
    </row>
    <row r="39922" spans="2:2">
      <c r="B39922" s="202"/>
    </row>
    <row r="39923" spans="2:2">
      <c r="B39923" s="202"/>
    </row>
    <row r="39924" spans="2:2">
      <c r="B39924" s="202"/>
    </row>
    <row r="39925" spans="2:2">
      <c r="B39925" s="202"/>
    </row>
    <row r="39926" spans="2:2">
      <c r="B39926" s="202"/>
    </row>
    <row r="39927" spans="2:2">
      <c r="B39927" s="202"/>
    </row>
    <row r="39928" spans="2:2">
      <c r="B39928" s="202"/>
    </row>
    <row r="39929" spans="2:2">
      <c r="B39929" s="202"/>
    </row>
    <row r="39930" spans="2:2">
      <c r="B39930" s="202"/>
    </row>
    <row r="39931" spans="2:2">
      <c r="B39931" s="202"/>
    </row>
    <row r="39932" spans="2:2">
      <c r="B39932" s="202"/>
    </row>
    <row r="39933" spans="2:2">
      <c r="B39933" s="202"/>
    </row>
    <row r="39934" spans="2:2">
      <c r="B39934" s="202"/>
    </row>
    <row r="39935" spans="2:2">
      <c r="B39935" s="202"/>
    </row>
    <row r="39936" spans="2:2">
      <c r="B39936" s="202"/>
    </row>
    <row r="39937" spans="2:2">
      <c r="B39937" s="202"/>
    </row>
    <row r="39938" spans="2:2">
      <c r="B39938" s="202"/>
    </row>
    <row r="39939" spans="2:2">
      <c r="B39939" s="202"/>
    </row>
    <row r="39940" spans="2:2">
      <c r="B39940" s="202"/>
    </row>
    <row r="39941" spans="2:2">
      <c r="B39941" s="202"/>
    </row>
    <row r="39942" spans="2:2">
      <c r="B39942" s="202"/>
    </row>
    <row r="39943" spans="2:2">
      <c r="B39943" s="202"/>
    </row>
    <row r="39944" spans="2:2">
      <c r="B39944" s="202"/>
    </row>
    <row r="39945" spans="2:2">
      <c r="B39945" s="202"/>
    </row>
    <row r="39946" spans="2:2">
      <c r="B39946" s="202"/>
    </row>
    <row r="39947" spans="2:2">
      <c r="B39947" s="202"/>
    </row>
    <row r="39948" spans="2:2">
      <c r="B39948" s="202"/>
    </row>
    <row r="39949" spans="2:2">
      <c r="B39949" s="202"/>
    </row>
    <row r="39950" spans="2:2">
      <c r="B39950" s="202"/>
    </row>
    <row r="39951" spans="2:2">
      <c r="B39951" s="202"/>
    </row>
    <row r="39952" spans="2:2">
      <c r="B39952" s="202"/>
    </row>
    <row r="39953" spans="2:2">
      <c r="B39953" s="202"/>
    </row>
    <row r="39954" spans="2:2">
      <c r="B39954" s="202"/>
    </row>
    <row r="39955" spans="2:2">
      <c r="B39955" s="202"/>
    </row>
    <row r="39956" spans="2:2">
      <c r="B39956" s="202"/>
    </row>
    <row r="39957" spans="2:2">
      <c r="B39957" s="202"/>
    </row>
    <row r="39958" spans="2:2">
      <c r="B39958" s="202"/>
    </row>
    <row r="39959" spans="2:2">
      <c r="B39959" s="202"/>
    </row>
    <row r="39960" spans="2:2">
      <c r="B39960" s="202"/>
    </row>
    <row r="39961" spans="2:2">
      <c r="B39961" s="202"/>
    </row>
    <row r="39962" spans="2:2">
      <c r="B39962" s="202"/>
    </row>
    <row r="39963" spans="2:2">
      <c r="B39963" s="202"/>
    </row>
    <row r="39964" spans="2:2">
      <c r="B39964" s="202"/>
    </row>
    <row r="39965" spans="2:2">
      <c r="B39965" s="202"/>
    </row>
    <row r="39966" spans="2:2">
      <c r="B39966" s="202"/>
    </row>
    <row r="39967" spans="2:2">
      <c r="B39967" s="202"/>
    </row>
    <row r="39968" spans="2:2">
      <c r="B39968" s="202"/>
    </row>
    <row r="39969" spans="2:2">
      <c r="B39969" s="202"/>
    </row>
    <row r="39970" spans="2:2">
      <c r="B39970" s="202"/>
    </row>
    <row r="39971" spans="2:2">
      <c r="B39971" s="202"/>
    </row>
    <row r="39972" spans="2:2">
      <c r="B39972" s="202"/>
    </row>
    <row r="39973" spans="2:2">
      <c r="B39973" s="202"/>
    </row>
    <row r="39974" spans="2:2">
      <c r="B39974" s="202"/>
    </row>
    <row r="39975" spans="2:2">
      <c r="B39975" s="202"/>
    </row>
    <row r="39976" spans="2:2">
      <c r="B39976" s="202"/>
    </row>
    <row r="39977" spans="2:2">
      <c r="B39977" s="202"/>
    </row>
    <row r="39978" spans="2:2">
      <c r="B39978" s="202"/>
    </row>
    <row r="39979" spans="2:2">
      <c r="B39979" s="202"/>
    </row>
    <row r="39980" spans="2:2">
      <c r="B39980" s="202"/>
    </row>
    <row r="39981" spans="2:2">
      <c r="B39981" s="202"/>
    </row>
    <row r="39982" spans="2:2">
      <c r="B39982" s="202"/>
    </row>
    <row r="39983" spans="2:2">
      <c r="B39983" s="202"/>
    </row>
    <row r="39984" spans="2:2">
      <c r="B39984" s="202"/>
    </row>
    <row r="39985" spans="2:2">
      <c r="B39985" s="202"/>
    </row>
    <row r="39986" spans="2:2">
      <c r="B39986" s="202"/>
    </row>
    <row r="39987" spans="2:2">
      <c r="B39987" s="202"/>
    </row>
    <row r="39988" spans="2:2">
      <c r="B39988" s="202"/>
    </row>
    <row r="39989" spans="2:2">
      <c r="B39989" s="202"/>
    </row>
    <row r="39990" spans="2:2">
      <c r="B39990" s="202"/>
    </row>
    <row r="39991" spans="2:2">
      <c r="B39991" s="202"/>
    </row>
    <row r="39992" spans="2:2">
      <c r="B39992" s="202"/>
    </row>
    <row r="39993" spans="2:2">
      <c r="B39993" s="202"/>
    </row>
    <row r="39994" spans="2:2">
      <c r="B39994" s="202"/>
    </row>
    <row r="39995" spans="2:2">
      <c r="B39995" s="202"/>
    </row>
    <row r="39996" spans="2:2">
      <c r="B39996" s="202"/>
    </row>
    <row r="39997" spans="2:2">
      <c r="B39997" s="202"/>
    </row>
    <row r="39998" spans="2:2">
      <c r="B39998" s="202"/>
    </row>
    <row r="39999" spans="2:2">
      <c r="B39999" s="202"/>
    </row>
    <row r="40000" spans="2:2">
      <c r="B40000" s="202"/>
    </row>
    <row r="40001" spans="2:2">
      <c r="B40001" s="202"/>
    </row>
    <row r="40002" spans="2:2">
      <c r="B40002" s="202"/>
    </row>
    <row r="40003" spans="2:2">
      <c r="B40003" s="202"/>
    </row>
    <row r="40004" spans="2:2">
      <c r="B40004" s="202"/>
    </row>
    <row r="40005" spans="2:2">
      <c r="B40005" s="202"/>
    </row>
    <row r="40006" spans="2:2">
      <c r="B40006" s="202"/>
    </row>
    <row r="40007" spans="2:2">
      <c r="B40007" s="202"/>
    </row>
    <row r="40008" spans="2:2">
      <c r="B40008" s="202"/>
    </row>
    <row r="40009" spans="2:2">
      <c r="B40009" s="202"/>
    </row>
    <row r="40010" spans="2:2">
      <c r="B40010" s="202"/>
    </row>
    <row r="40011" spans="2:2">
      <c r="B40011" s="202"/>
    </row>
    <row r="40012" spans="2:2">
      <c r="B40012" s="202"/>
    </row>
    <row r="40013" spans="2:2">
      <c r="B40013" s="202"/>
    </row>
    <row r="40014" spans="2:2">
      <c r="B40014" s="202"/>
    </row>
    <row r="40015" spans="2:2">
      <c r="B40015" s="202"/>
    </row>
    <row r="40016" spans="2:2">
      <c r="B40016" s="202"/>
    </row>
    <row r="40017" spans="2:2">
      <c r="B40017" s="202"/>
    </row>
    <row r="40018" spans="2:2">
      <c r="B40018" s="202"/>
    </row>
    <row r="40019" spans="2:2">
      <c r="B40019" s="202"/>
    </row>
    <row r="40020" spans="2:2">
      <c r="B40020" s="202"/>
    </row>
    <row r="40021" spans="2:2">
      <c r="B40021" s="202"/>
    </row>
    <row r="40022" spans="2:2">
      <c r="B40022" s="202"/>
    </row>
    <row r="40023" spans="2:2">
      <c r="B40023" s="202"/>
    </row>
    <row r="40024" spans="2:2">
      <c r="B40024" s="202"/>
    </row>
    <row r="40025" spans="2:2">
      <c r="B40025" s="202"/>
    </row>
    <row r="40026" spans="2:2">
      <c r="B40026" s="202"/>
    </row>
    <row r="40027" spans="2:2">
      <c r="B40027" s="202"/>
    </row>
    <row r="40028" spans="2:2">
      <c r="B40028" s="202"/>
    </row>
    <row r="40029" spans="2:2">
      <c r="B40029" s="202"/>
    </row>
    <row r="40030" spans="2:2">
      <c r="B40030" s="202"/>
    </row>
    <row r="40031" spans="2:2">
      <c r="B40031" s="202"/>
    </row>
    <row r="40032" spans="2:2">
      <c r="B40032" s="202"/>
    </row>
    <row r="40033" spans="2:2">
      <c r="B40033" s="202"/>
    </row>
    <row r="40034" spans="2:2">
      <c r="B40034" s="202"/>
    </row>
    <row r="40035" spans="2:2">
      <c r="B40035" s="202"/>
    </row>
    <row r="40036" spans="2:2">
      <c r="B40036" s="202"/>
    </row>
    <row r="40037" spans="2:2">
      <c r="B40037" s="202"/>
    </row>
    <row r="40038" spans="2:2">
      <c r="B40038" s="202"/>
    </row>
    <row r="40039" spans="2:2">
      <c r="B40039" s="202"/>
    </row>
    <row r="40040" spans="2:2">
      <c r="B40040" s="202"/>
    </row>
    <row r="40041" spans="2:2">
      <c r="B40041" s="202"/>
    </row>
    <row r="40042" spans="2:2">
      <c r="B40042" s="202"/>
    </row>
    <row r="40043" spans="2:2">
      <c r="B40043" s="202"/>
    </row>
    <row r="40044" spans="2:2">
      <c r="B40044" s="202"/>
    </row>
    <row r="40045" spans="2:2">
      <c r="B40045" s="202"/>
    </row>
    <row r="40046" spans="2:2">
      <c r="B40046" s="202"/>
    </row>
    <row r="40047" spans="2:2">
      <c r="B40047" s="202"/>
    </row>
    <row r="40048" spans="2:2">
      <c r="B40048" s="202"/>
    </row>
    <row r="40049" spans="2:2">
      <c r="B40049" s="202"/>
    </row>
    <row r="40050" spans="2:2">
      <c r="B40050" s="202"/>
    </row>
    <row r="40051" spans="2:2">
      <c r="B40051" s="202"/>
    </row>
    <row r="40052" spans="2:2">
      <c r="B40052" s="202"/>
    </row>
    <row r="40053" spans="2:2">
      <c r="B40053" s="202"/>
    </row>
    <row r="40054" spans="2:2">
      <c r="B40054" s="202"/>
    </row>
    <row r="40055" spans="2:2">
      <c r="B40055" s="202"/>
    </row>
    <row r="40056" spans="2:2">
      <c r="B40056" s="202"/>
    </row>
    <row r="40057" spans="2:2">
      <c r="B40057" s="202"/>
    </row>
    <row r="40058" spans="2:2">
      <c r="B40058" s="202"/>
    </row>
    <row r="40059" spans="2:2">
      <c r="B40059" s="202"/>
    </row>
    <row r="40060" spans="2:2">
      <c r="B40060" s="202"/>
    </row>
    <row r="40061" spans="2:2">
      <c r="B40061" s="202"/>
    </row>
    <row r="40062" spans="2:2">
      <c r="B40062" s="202"/>
    </row>
    <row r="40063" spans="2:2">
      <c r="B40063" s="202"/>
    </row>
    <row r="40064" spans="2:2">
      <c r="B40064" s="202"/>
    </row>
    <row r="40065" spans="2:2">
      <c r="B40065" s="202"/>
    </row>
    <row r="40066" spans="2:2">
      <c r="B40066" s="202"/>
    </row>
    <row r="40067" spans="2:2">
      <c r="B40067" s="202"/>
    </row>
    <row r="40068" spans="2:2">
      <c r="B40068" s="202"/>
    </row>
    <row r="40069" spans="2:2">
      <c r="B40069" s="202"/>
    </row>
    <row r="40070" spans="2:2">
      <c r="B40070" s="202"/>
    </row>
    <row r="40071" spans="2:2">
      <c r="B40071" s="202"/>
    </row>
    <row r="40072" spans="2:2">
      <c r="B40072" s="202"/>
    </row>
    <row r="40073" spans="2:2">
      <c r="B40073" s="202"/>
    </row>
    <row r="40074" spans="2:2">
      <c r="B40074" s="202"/>
    </row>
    <row r="40075" spans="2:2">
      <c r="B40075" s="202"/>
    </row>
    <row r="40076" spans="2:2">
      <c r="B40076" s="202"/>
    </row>
    <row r="40077" spans="2:2">
      <c r="B40077" s="202"/>
    </row>
    <row r="40078" spans="2:2">
      <c r="B40078" s="202"/>
    </row>
    <row r="40079" spans="2:2">
      <c r="B40079" s="202"/>
    </row>
    <row r="40080" spans="2:2">
      <c r="B40080" s="202"/>
    </row>
    <row r="40081" spans="2:2">
      <c r="B40081" s="202"/>
    </row>
    <row r="40082" spans="2:2">
      <c r="B40082" s="202"/>
    </row>
    <row r="40083" spans="2:2">
      <c r="B40083" s="202"/>
    </row>
    <row r="40084" spans="2:2">
      <c r="B40084" s="202"/>
    </row>
    <row r="40085" spans="2:2">
      <c r="B40085" s="202"/>
    </row>
    <row r="40086" spans="2:2">
      <c r="B40086" s="202"/>
    </row>
    <row r="40087" spans="2:2">
      <c r="B40087" s="202"/>
    </row>
    <row r="40088" spans="2:2">
      <c r="B40088" s="202"/>
    </row>
    <row r="40089" spans="2:2">
      <c r="B40089" s="202"/>
    </row>
    <row r="40090" spans="2:2">
      <c r="B40090" s="202"/>
    </row>
    <row r="40091" spans="2:2">
      <c r="B40091" s="202"/>
    </row>
    <row r="40092" spans="2:2">
      <c r="B40092" s="202"/>
    </row>
    <row r="40093" spans="2:2">
      <c r="B40093" s="202"/>
    </row>
    <row r="40094" spans="2:2">
      <c r="B40094" s="202"/>
    </row>
    <row r="40095" spans="2:2">
      <c r="B40095" s="202"/>
    </row>
    <row r="40096" spans="2:2">
      <c r="B40096" s="202"/>
    </row>
    <row r="40097" spans="2:2">
      <c r="B40097" s="202"/>
    </row>
    <row r="40098" spans="2:2">
      <c r="B40098" s="202"/>
    </row>
    <row r="40099" spans="2:2">
      <c r="B40099" s="202"/>
    </row>
    <row r="40100" spans="2:2">
      <c r="B40100" s="202"/>
    </row>
    <row r="40101" spans="2:2">
      <c r="B40101" s="202"/>
    </row>
    <row r="40102" spans="2:2">
      <c r="B40102" s="202"/>
    </row>
    <row r="40103" spans="2:2">
      <c r="B40103" s="202"/>
    </row>
    <row r="40104" spans="2:2">
      <c r="B40104" s="202"/>
    </row>
    <row r="40105" spans="2:2">
      <c r="B40105" s="202"/>
    </row>
    <row r="40106" spans="2:2">
      <c r="B40106" s="202"/>
    </row>
    <row r="40107" spans="2:2">
      <c r="B40107" s="202"/>
    </row>
    <row r="40108" spans="2:2">
      <c r="B40108" s="202"/>
    </row>
    <row r="40109" spans="2:2">
      <c r="B40109" s="202"/>
    </row>
    <row r="40110" spans="2:2">
      <c r="B40110" s="202"/>
    </row>
    <row r="40111" spans="2:2">
      <c r="B40111" s="202"/>
    </row>
    <row r="40112" spans="2:2">
      <c r="B40112" s="202"/>
    </row>
    <row r="40113" spans="2:2">
      <c r="B40113" s="202"/>
    </row>
    <row r="40114" spans="2:2">
      <c r="B40114" s="202"/>
    </row>
    <row r="40115" spans="2:2">
      <c r="B40115" s="202"/>
    </row>
    <row r="40116" spans="2:2">
      <c r="B40116" s="202"/>
    </row>
    <row r="40117" spans="2:2">
      <c r="B40117" s="202"/>
    </row>
    <row r="40118" spans="2:2">
      <c r="B40118" s="202"/>
    </row>
    <row r="40119" spans="2:2">
      <c r="B40119" s="202"/>
    </row>
    <row r="40120" spans="2:2">
      <c r="B40120" s="202"/>
    </row>
    <row r="40121" spans="2:2">
      <c r="B40121" s="202"/>
    </row>
    <row r="40122" spans="2:2">
      <c r="B40122" s="202"/>
    </row>
    <row r="40123" spans="2:2">
      <c r="B40123" s="202"/>
    </row>
    <row r="40124" spans="2:2">
      <c r="B40124" s="202"/>
    </row>
    <row r="40125" spans="2:2">
      <c r="B40125" s="202"/>
    </row>
    <row r="40126" spans="2:2">
      <c r="B40126" s="202"/>
    </row>
    <row r="40127" spans="2:2">
      <c r="B40127" s="202"/>
    </row>
    <row r="40128" spans="2:2">
      <c r="B40128" s="202"/>
    </row>
    <row r="40129" spans="2:2">
      <c r="B40129" s="202"/>
    </row>
    <row r="40130" spans="2:2">
      <c r="B40130" s="202"/>
    </row>
    <row r="40131" spans="2:2">
      <c r="B40131" s="202"/>
    </row>
    <row r="40132" spans="2:2">
      <c r="B40132" s="202"/>
    </row>
    <row r="40133" spans="2:2">
      <c r="B40133" s="202"/>
    </row>
    <row r="40134" spans="2:2">
      <c r="B40134" s="202"/>
    </row>
    <row r="40135" spans="2:2">
      <c r="B40135" s="202"/>
    </row>
    <row r="40136" spans="2:2">
      <c r="B40136" s="202"/>
    </row>
    <row r="40137" spans="2:2">
      <c r="B40137" s="202"/>
    </row>
    <row r="40138" spans="2:2">
      <c r="B40138" s="202"/>
    </row>
    <row r="40139" spans="2:2">
      <c r="B40139" s="202"/>
    </row>
    <row r="40140" spans="2:2">
      <c r="B40140" s="202"/>
    </row>
    <row r="40141" spans="2:2">
      <c r="B40141" s="202"/>
    </row>
    <row r="40142" spans="2:2">
      <c r="B40142" s="202"/>
    </row>
    <row r="40143" spans="2:2">
      <c r="B40143" s="202"/>
    </row>
    <row r="40144" spans="2:2">
      <c r="B40144" s="202"/>
    </row>
    <row r="40145" spans="2:2">
      <c r="B40145" s="202"/>
    </row>
    <row r="40146" spans="2:2">
      <c r="B40146" s="202"/>
    </row>
    <row r="40147" spans="2:2">
      <c r="B40147" s="202"/>
    </row>
    <row r="40148" spans="2:2">
      <c r="B40148" s="202"/>
    </row>
    <row r="40149" spans="2:2">
      <c r="B40149" s="202"/>
    </row>
    <row r="40150" spans="2:2">
      <c r="B40150" s="202"/>
    </row>
    <row r="40151" spans="2:2">
      <c r="B40151" s="202"/>
    </row>
    <row r="40152" spans="2:2">
      <c r="B40152" s="202"/>
    </row>
    <row r="40153" spans="2:2">
      <c r="B40153" s="202"/>
    </row>
    <row r="40154" spans="2:2">
      <c r="B40154" s="202"/>
    </row>
    <row r="40155" spans="2:2">
      <c r="B40155" s="202"/>
    </row>
    <row r="40156" spans="2:2">
      <c r="B40156" s="202"/>
    </row>
    <row r="40157" spans="2:2">
      <c r="B40157" s="202"/>
    </row>
    <row r="40158" spans="2:2">
      <c r="B40158" s="202"/>
    </row>
    <row r="40159" spans="2:2">
      <c r="B40159" s="202"/>
    </row>
    <row r="40160" spans="2:2">
      <c r="B40160" s="202"/>
    </row>
    <row r="40161" spans="2:2">
      <c r="B40161" s="202"/>
    </row>
    <row r="40162" spans="2:2">
      <c r="B40162" s="202"/>
    </row>
    <row r="40163" spans="2:2">
      <c r="B40163" s="202"/>
    </row>
    <row r="40164" spans="2:2">
      <c r="B40164" s="202"/>
    </row>
    <row r="40165" spans="2:2">
      <c r="B40165" s="202"/>
    </row>
    <row r="40166" spans="2:2">
      <c r="B40166" s="202"/>
    </row>
    <row r="40167" spans="2:2">
      <c r="B40167" s="202"/>
    </row>
    <row r="40168" spans="2:2">
      <c r="B40168" s="202"/>
    </row>
    <row r="40169" spans="2:2">
      <c r="B40169" s="202"/>
    </row>
    <row r="40170" spans="2:2">
      <c r="B40170" s="202"/>
    </row>
    <row r="40171" spans="2:2">
      <c r="B40171" s="202"/>
    </row>
    <row r="40172" spans="2:2">
      <c r="B40172" s="202"/>
    </row>
    <row r="40173" spans="2:2">
      <c r="B40173" s="202"/>
    </row>
    <row r="40174" spans="2:2">
      <c r="B40174" s="202"/>
    </row>
    <row r="40175" spans="2:2">
      <c r="B40175" s="202"/>
    </row>
    <row r="40176" spans="2:2">
      <c r="B40176" s="202"/>
    </row>
    <row r="40177" spans="2:2">
      <c r="B40177" s="202"/>
    </row>
    <row r="40178" spans="2:2">
      <c r="B40178" s="202"/>
    </row>
    <row r="40179" spans="2:2">
      <c r="B40179" s="202"/>
    </row>
    <row r="40180" spans="2:2">
      <c r="B40180" s="202"/>
    </row>
    <row r="40181" spans="2:2">
      <c r="B40181" s="202"/>
    </row>
    <row r="40182" spans="2:2">
      <c r="B40182" s="202"/>
    </row>
    <row r="40183" spans="2:2">
      <c r="B40183" s="202"/>
    </row>
    <row r="40184" spans="2:2">
      <c r="B40184" s="202"/>
    </row>
    <row r="40185" spans="2:2">
      <c r="B40185" s="202"/>
    </row>
    <row r="40186" spans="2:2">
      <c r="B40186" s="202"/>
    </row>
    <row r="40187" spans="2:2">
      <c r="B40187" s="202"/>
    </row>
    <row r="40188" spans="2:2">
      <c r="B40188" s="202"/>
    </row>
    <row r="40189" spans="2:2">
      <c r="B40189" s="202"/>
    </row>
    <row r="40190" spans="2:2">
      <c r="B40190" s="202"/>
    </row>
    <row r="40191" spans="2:2">
      <c r="B40191" s="202"/>
    </row>
    <row r="40192" spans="2:2">
      <c r="B40192" s="202"/>
    </row>
    <row r="40193" spans="2:2">
      <c r="B40193" s="202"/>
    </row>
    <row r="40194" spans="2:2">
      <c r="B40194" s="202"/>
    </row>
    <row r="40195" spans="2:2">
      <c r="B40195" s="202"/>
    </row>
    <row r="40196" spans="2:2">
      <c r="B40196" s="202"/>
    </row>
    <row r="40197" spans="2:2">
      <c r="B40197" s="202"/>
    </row>
    <row r="40198" spans="2:2">
      <c r="B40198" s="202"/>
    </row>
    <row r="40199" spans="2:2">
      <c r="B40199" s="202"/>
    </row>
    <row r="40200" spans="2:2">
      <c r="B40200" s="202"/>
    </row>
    <row r="40201" spans="2:2">
      <c r="B40201" s="202"/>
    </row>
    <row r="40202" spans="2:2">
      <c r="B40202" s="202"/>
    </row>
    <row r="40203" spans="2:2">
      <c r="B40203" s="202"/>
    </row>
    <row r="40204" spans="2:2">
      <c r="B40204" s="202"/>
    </row>
    <row r="40205" spans="2:2">
      <c r="B40205" s="202"/>
    </row>
    <row r="40206" spans="2:2">
      <c r="B40206" s="202"/>
    </row>
    <row r="40207" spans="2:2">
      <c r="B40207" s="202"/>
    </row>
    <row r="40208" spans="2:2">
      <c r="B40208" s="202"/>
    </row>
    <row r="40209" spans="2:2">
      <c r="B40209" s="202"/>
    </row>
    <row r="40210" spans="2:2">
      <c r="B40210" s="202"/>
    </row>
    <row r="40211" spans="2:2">
      <c r="B40211" s="202"/>
    </row>
    <row r="40212" spans="2:2">
      <c r="B40212" s="202"/>
    </row>
    <row r="40213" spans="2:2">
      <c r="B40213" s="202"/>
    </row>
    <row r="40214" spans="2:2">
      <c r="B40214" s="202"/>
    </row>
    <row r="40215" spans="2:2">
      <c r="B40215" s="202"/>
    </row>
    <row r="40216" spans="2:2">
      <c r="B40216" s="202"/>
    </row>
    <row r="40217" spans="2:2">
      <c r="B40217" s="202"/>
    </row>
    <row r="40218" spans="2:2">
      <c r="B40218" s="202"/>
    </row>
    <row r="40219" spans="2:2">
      <c r="B40219" s="202"/>
    </row>
    <row r="40220" spans="2:2">
      <c r="B40220" s="202"/>
    </row>
    <row r="40221" spans="2:2">
      <c r="B40221" s="202"/>
    </row>
    <row r="40222" spans="2:2">
      <c r="B40222" s="202"/>
    </row>
    <row r="40223" spans="2:2">
      <c r="B40223" s="202"/>
    </row>
    <row r="40224" spans="2:2">
      <c r="B40224" s="202"/>
    </row>
    <row r="40225" spans="2:2">
      <c r="B40225" s="202"/>
    </row>
    <row r="40226" spans="2:2">
      <c r="B40226" s="202"/>
    </row>
    <row r="40227" spans="2:2">
      <c r="B40227" s="202"/>
    </row>
    <row r="40228" spans="2:2">
      <c r="B40228" s="202"/>
    </row>
    <row r="40229" spans="2:2">
      <c r="B40229" s="202"/>
    </row>
    <row r="40230" spans="2:2">
      <c r="B40230" s="202"/>
    </row>
    <row r="40231" spans="2:2">
      <c r="B40231" s="202"/>
    </row>
    <row r="40232" spans="2:2">
      <c r="B40232" s="202"/>
    </row>
    <row r="40233" spans="2:2">
      <c r="B40233" s="202"/>
    </row>
    <row r="40234" spans="2:2">
      <c r="B40234" s="202"/>
    </row>
    <row r="40235" spans="2:2">
      <c r="B40235" s="202"/>
    </row>
    <row r="40236" spans="2:2">
      <c r="B40236" s="202"/>
    </row>
    <row r="40237" spans="2:2">
      <c r="B40237" s="202"/>
    </row>
    <row r="40238" spans="2:2">
      <c r="B40238" s="202"/>
    </row>
    <row r="40239" spans="2:2">
      <c r="B40239" s="202"/>
    </row>
    <row r="40240" spans="2:2">
      <c r="B40240" s="202"/>
    </row>
    <row r="40241" spans="2:2">
      <c r="B40241" s="202"/>
    </row>
    <row r="40242" spans="2:2">
      <c r="B40242" s="202"/>
    </row>
    <row r="40243" spans="2:2">
      <c r="B40243" s="202"/>
    </row>
    <row r="40244" spans="2:2">
      <c r="B40244" s="202"/>
    </row>
    <row r="40245" spans="2:2">
      <c r="B40245" s="202"/>
    </row>
    <row r="40246" spans="2:2">
      <c r="B40246" s="202"/>
    </row>
    <row r="40247" spans="2:2">
      <c r="B40247" s="202"/>
    </row>
    <row r="40248" spans="2:2">
      <c r="B40248" s="202"/>
    </row>
    <row r="40249" spans="2:2">
      <c r="B40249" s="202"/>
    </row>
    <row r="40250" spans="2:2">
      <c r="B40250" s="202"/>
    </row>
    <row r="40251" spans="2:2">
      <c r="B40251" s="202"/>
    </row>
    <row r="40252" spans="2:2">
      <c r="B40252" s="202"/>
    </row>
    <row r="40253" spans="2:2">
      <c r="B40253" s="202"/>
    </row>
    <row r="40254" spans="2:2">
      <c r="B40254" s="202"/>
    </row>
    <row r="40255" spans="2:2">
      <c r="B40255" s="202"/>
    </row>
    <row r="40256" spans="2:2">
      <c r="B40256" s="202"/>
    </row>
    <row r="40257" spans="2:2">
      <c r="B40257" s="202"/>
    </row>
    <row r="40258" spans="2:2">
      <c r="B40258" s="202"/>
    </row>
    <row r="40259" spans="2:2">
      <c r="B40259" s="202"/>
    </row>
    <row r="40260" spans="2:2">
      <c r="B40260" s="202"/>
    </row>
    <row r="40261" spans="2:2">
      <c r="B40261" s="202"/>
    </row>
    <row r="40262" spans="2:2">
      <c r="B40262" s="202"/>
    </row>
    <row r="40263" spans="2:2">
      <c r="B40263" s="202"/>
    </row>
    <row r="40264" spans="2:2">
      <c r="B40264" s="202"/>
    </row>
    <row r="40265" spans="2:2">
      <c r="B40265" s="202"/>
    </row>
    <row r="40266" spans="2:2">
      <c r="B40266" s="202"/>
    </row>
    <row r="40267" spans="2:2">
      <c r="B40267" s="202"/>
    </row>
    <row r="40268" spans="2:2">
      <c r="B40268" s="202"/>
    </row>
    <row r="40269" spans="2:2">
      <c r="B40269" s="202"/>
    </row>
    <row r="40270" spans="2:2">
      <c r="B40270" s="202"/>
    </row>
    <row r="40271" spans="2:2">
      <c r="B40271" s="202"/>
    </row>
    <row r="40272" spans="2:2">
      <c r="B40272" s="202"/>
    </row>
    <row r="40273" spans="2:2">
      <c r="B40273" s="202"/>
    </row>
    <row r="40274" spans="2:2">
      <c r="B40274" s="202"/>
    </row>
    <row r="40275" spans="2:2">
      <c r="B40275" s="202"/>
    </row>
    <row r="40276" spans="2:2">
      <c r="B40276" s="202"/>
    </row>
    <row r="40277" spans="2:2">
      <c r="B40277" s="202"/>
    </row>
    <row r="40278" spans="2:2">
      <c r="B40278" s="202"/>
    </row>
    <row r="40279" spans="2:2">
      <c r="B40279" s="202"/>
    </row>
    <row r="40280" spans="2:2">
      <c r="B40280" s="202"/>
    </row>
    <row r="40281" spans="2:2">
      <c r="B40281" s="202"/>
    </row>
    <row r="40282" spans="2:2">
      <c r="B40282" s="202"/>
    </row>
    <row r="40283" spans="2:2">
      <c r="B40283" s="202"/>
    </row>
    <row r="40284" spans="2:2">
      <c r="B40284" s="202"/>
    </row>
    <row r="40285" spans="2:2">
      <c r="B40285" s="202"/>
    </row>
    <row r="40286" spans="2:2">
      <c r="B40286" s="202"/>
    </row>
    <row r="40287" spans="2:2">
      <c r="B40287" s="202"/>
    </row>
    <row r="40288" spans="2:2">
      <c r="B40288" s="202"/>
    </row>
    <row r="40289" spans="2:2">
      <c r="B40289" s="202"/>
    </row>
    <row r="40290" spans="2:2">
      <c r="B40290" s="202"/>
    </row>
    <row r="40291" spans="2:2">
      <c r="B40291" s="202"/>
    </row>
    <row r="40292" spans="2:2">
      <c r="B40292" s="202"/>
    </row>
    <row r="40293" spans="2:2">
      <c r="B40293" s="202"/>
    </row>
    <row r="40294" spans="2:2">
      <c r="B40294" s="202"/>
    </row>
    <row r="40295" spans="2:2">
      <c r="B40295" s="202"/>
    </row>
    <row r="40296" spans="2:2">
      <c r="B40296" s="202"/>
    </row>
    <row r="40297" spans="2:2">
      <c r="B40297" s="202"/>
    </row>
    <row r="40298" spans="2:2">
      <c r="B40298" s="202"/>
    </row>
    <row r="40299" spans="2:2">
      <c r="B40299" s="202"/>
    </row>
    <row r="40300" spans="2:2">
      <c r="B40300" s="202"/>
    </row>
    <row r="40301" spans="2:2">
      <c r="B40301" s="202"/>
    </row>
    <row r="40302" spans="2:2">
      <c r="B40302" s="202"/>
    </row>
    <row r="40303" spans="2:2">
      <c r="B40303" s="202"/>
    </row>
    <row r="40304" spans="2:2">
      <c r="B40304" s="202"/>
    </row>
    <row r="40305" spans="2:2">
      <c r="B40305" s="202"/>
    </row>
    <row r="40306" spans="2:2">
      <c r="B40306" s="202"/>
    </row>
    <row r="40307" spans="2:2">
      <c r="B40307" s="202"/>
    </row>
    <row r="40308" spans="2:2">
      <c r="B40308" s="202"/>
    </row>
    <row r="40309" spans="2:2">
      <c r="B40309" s="202"/>
    </row>
    <row r="40310" spans="2:2">
      <c r="B40310" s="202"/>
    </row>
    <row r="40311" spans="2:2">
      <c r="B40311" s="202"/>
    </row>
    <row r="40312" spans="2:2">
      <c r="B40312" s="202"/>
    </row>
    <row r="40313" spans="2:2">
      <c r="B40313" s="202"/>
    </row>
    <row r="40314" spans="2:2">
      <c r="B40314" s="202"/>
    </row>
    <row r="40315" spans="2:2">
      <c r="B40315" s="202"/>
    </row>
    <row r="40316" spans="2:2">
      <c r="B40316" s="202"/>
    </row>
    <row r="40317" spans="2:2">
      <c r="B40317" s="202"/>
    </row>
    <row r="40318" spans="2:2">
      <c r="B40318" s="202"/>
    </row>
    <row r="40319" spans="2:2">
      <c r="B40319" s="202"/>
    </row>
    <row r="40320" spans="2:2">
      <c r="B40320" s="202"/>
    </row>
    <row r="40321" spans="2:2">
      <c r="B40321" s="202"/>
    </row>
    <row r="40322" spans="2:2">
      <c r="B40322" s="202"/>
    </row>
    <row r="40323" spans="2:2">
      <c r="B40323" s="202"/>
    </row>
    <row r="40324" spans="2:2">
      <c r="B40324" s="202"/>
    </row>
    <row r="40325" spans="2:2">
      <c r="B40325" s="202"/>
    </row>
    <row r="40326" spans="2:2">
      <c r="B40326" s="202"/>
    </row>
    <row r="40327" spans="2:2">
      <c r="B40327" s="202"/>
    </row>
    <row r="40328" spans="2:2">
      <c r="B40328" s="202"/>
    </row>
    <row r="40329" spans="2:2">
      <c r="B40329" s="202"/>
    </row>
    <row r="40330" spans="2:2">
      <c r="B40330" s="202"/>
    </row>
    <row r="40331" spans="2:2">
      <c r="B40331" s="202"/>
    </row>
    <row r="40332" spans="2:2">
      <c r="B40332" s="202"/>
    </row>
    <row r="40333" spans="2:2">
      <c r="B40333" s="202"/>
    </row>
    <row r="40334" spans="2:2">
      <c r="B40334" s="202"/>
    </row>
    <row r="40335" spans="2:2">
      <c r="B40335" s="202"/>
    </row>
    <row r="40336" spans="2:2">
      <c r="B40336" s="202"/>
    </row>
    <row r="40337" spans="2:2">
      <c r="B40337" s="202"/>
    </row>
    <row r="40338" spans="2:2">
      <c r="B40338" s="202"/>
    </row>
    <row r="40339" spans="2:2">
      <c r="B40339" s="202"/>
    </row>
    <row r="40340" spans="2:2">
      <c r="B40340" s="202"/>
    </row>
    <row r="40341" spans="2:2">
      <c r="B40341" s="202"/>
    </row>
    <row r="40342" spans="2:2">
      <c r="B40342" s="202"/>
    </row>
    <row r="40343" spans="2:2">
      <c r="B40343" s="202"/>
    </row>
    <row r="40344" spans="2:2">
      <c r="B40344" s="202"/>
    </row>
    <row r="40345" spans="2:2">
      <c r="B40345" s="202"/>
    </row>
    <row r="40346" spans="2:2">
      <c r="B40346" s="202"/>
    </row>
    <row r="40347" spans="2:2">
      <c r="B40347" s="202"/>
    </row>
    <row r="40348" spans="2:2">
      <c r="B40348" s="202"/>
    </row>
    <row r="40349" spans="2:2">
      <c r="B40349" s="202"/>
    </row>
    <row r="40350" spans="2:2">
      <c r="B40350" s="202"/>
    </row>
    <row r="40351" spans="2:2">
      <c r="B40351" s="202"/>
    </row>
    <row r="40352" spans="2:2">
      <c r="B40352" s="202"/>
    </row>
    <row r="40353" spans="2:2">
      <c r="B40353" s="202"/>
    </row>
    <row r="40354" spans="2:2">
      <c r="B40354" s="202"/>
    </row>
    <row r="40355" spans="2:2">
      <c r="B40355" s="202"/>
    </row>
    <row r="40356" spans="2:2">
      <c r="B40356" s="202"/>
    </row>
    <row r="40357" spans="2:2">
      <c r="B40357" s="202"/>
    </row>
    <row r="40358" spans="2:2">
      <c r="B40358" s="202"/>
    </row>
    <row r="40359" spans="2:2">
      <c r="B40359" s="202"/>
    </row>
    <row r="40360" spans="2:2">
      <c r="B40360" s="202"/>
    </row>
    <row r="40361" spans="2:2">
      <c r="B40361" s="202"/>
    </row>
    <row r="40362" spans="2:2">
      <c r="B40362" s="202"/>
    </row>
    <row r="40363" spans="2:2">
      <c r="B40363" s="202"/>
    </row>
    <row r="40364" spans="2:2">
      <c r="B40364" s="202"/>
    </row>
    <row r="40365" spans="2:2">
      <c r="B40365" s="202"/>
    </row>
    <row r="40366" spans="2:2">
      <c r="B40366" s="202"/>
    </row>
    <row r="40367" spans="2:2">
      <c r="B40367" s="202"/>
    </row>
    <row r="40368" spans="2:2">
      <c r="B40368" s="202"/>
    </row>
    <row r="40369" spans="2:2">
      <c r="B40369" s="202"/>
    </row>
    <row r="40370" spans="2:2">
      <c r="B40370" s="202"/>
    </row>
    <row r="40371" spans="2:2">
      <c r="B40371" s="202"/>
    </row>
    <row r="40372" spans="2:2">
      <c r="B40372" s="202"/>
    </row>
    <row r="40373" spans="2:2">
      <c r="B40373" s="202"/>
    </row>
    <row r="40374" spans="2:2">
      <c r="B40374" s="202"/>
    </row>
    <row r="40375" spans="2:2">
      <c r="B40375" s="202"/>
    </row>
    <row r="40376" spans="2:2">
      <c r="B40376" s="202"/>
    </row>
    <row r="40377" spans="2:2">
      <c r="B40377" s="202"/>
    </row>
    <row r="40378" spans="2:2">
      <c r="B40378" s="202"/>
    </row>
    <row r="40379" spans="2:2">
      <c r="B40379" s="202"/>
    </row>
    <row r="40380" spans="2:2">
      <c r="B40380" s="202"/>
    </row>
    <row r="40381" spans="2:2">
      <c r="B40381" s="202"/>
    </row>
    <row r="40382" spans="2:2">
      <c r="B40382" s="202"/>
    </row>
    <row r="40383" spans="2:2">
      <c r="B40383" s="202"/>
    </row>
    <row r="40384" spans="2:2">
      <c r="B40384" s="202"/>
    </row>
    <row r="40385" spans="2:2">
      <c r="B40385" s="202"/>
    </row>
    <row r="40386" spans="2:2">
      <c r="B40386" s="202"/>
    </row>
    <row r="40387" spans="2:2">
      <c r="B40387" s="202"/>
    </row>
    <row r="40388" spans="2:2">
      <c r="B40388" s="202"/>
    </row>
    <row r="40389" spans="2:2">
      <c r="B40389" s="202"/>
    </row>
    <row r="40390" spans="2:2">
      <c r="B40390" s="202"/>
    </row>
    <row r="40391" spans="2:2">
      <c r="B40391" s="202"/>
    </row>
    <row r="40392" spans="2:2">
      <c r="B40392" s="202"/>
    </row>
    <row r="40393" spans="2:2">
      <c r="B40393" s="202"/>
    </row>
    <row r="40394" spans="2:2">
      <c r="B40394" s="202"/>
    </row>
    <row r="40395" spans="2:2">
      <c r="B40395" s="202"/>
    </row>
    <row r="40396" spans="2:2">
      <c r="B40396" s="202"/>
    </row>
    <row r="40397" spans="2:2">
      <c r="B40397" s="202"/>
    </row>
    <row r="40398" spans="2:2">
      <c r="B40398" s="202"/>
    </row>
    <row r="40399" spans="2:2">
      <c r="B40399" s="202"/>
    </row>
    <row r="40400" spans="2:2">
      <c r="B40400" s="202"/>
    </row>
    <row r="40401" spans="2:2">
      <c r="B40401" s="202"/>
    </row>
    <row r="40402" spans="2:2">
      <c r="B40402" s="202"/>
    </row>
    <row r="40403" spans="2:2">
      <c r="B40403" s="202"/>
    </row>
    <row r="40404" spans="2:2">
      <c r="B40404" s="202"/>
    </row>
    <row r="40405" spans="2:2">
      <c r="B40405" s="202"/>
    </row>
    <row r="40406" spans="2:2">
      <c r="B40406" s="202"/>
    </row>
    <row r="40407" spans="2:2">
      <c r="B40407" s="202"/>
    </row>
    <row r="40408" spans="2:2">
      <c r="B40408" s="202"/>
    </row>
    <row r="40409" spans="2:2">
      <c r="B40409" s="202"/>
    </row>
    <row r="40410" spans="2:2">
      <c r="B40410" s="202"/>
    </row>
    <row r="40411" spans="2:2">
      <c r="B40411" s="202"/>
    </row>
    <row r="40412" spans="2:2">
      <c r="B40412" s="202"/>
    </row>
    <row r="40413" spans="2:2">
      <c r="B40413" s="202"/>
    </row>
    <row r="40414" spans="2:2">
      <c r="B40414" s="202"/>
    </row>
    <row r="40415" spans="2:2">
      <c r="B40415" s="202"/>
    </row>
    <row r="40416" spans="2:2">
      <c r="B40416" s="202"/>
    </row>
    <row r="40417" spans="2:2">
      <c r="B40417" s="202"/>
    </row>
    <row r="40418" spans="2:2">
      <c r="B40418" s="202"/>
    </row>
    <row r="40419" spans="2:2">
      <c r="B40419" s="202"/>
    </row>
    <row r="40420" spans="2:2">
      <c r="B40420" s="202"/>
    </row>
    <row r="40421" spans="2:2">
      <c r="B40421" s="202"/>
    </row>
    <row r="40422" spans="2:2">
      <c r="B40422" s="202"/>
    </row>
    <row r="40423" spans="2:2">
      <c r="B40423" s="202"/>
    </row>
    <row r="40424" spans="2:2">
      <c r="B40424" s="202"/>
    </row>
    <row r="40425" spans="2:2">
      <c r="B40425" s="202"/>
    </row>
    <row r="40426" spans="2:2">
      <c r="B40426" s="202"/>
    </row>
    <row r="40427" spans="2:2">
      <c r="B40427" s="202"/>
    </row>
    <row r="40428" spans="2:2">
      <c r="B40428" s="202"/>
    </row>
    <row r="40429" spans="2:2">
      <c r="B40429" s="202"/>
    </row>
    <row r="40430" spans="2:2">
      <c r="B40430" s="202"/>
    </row>
    <row r="40431" spans="2:2">
      <c r="B40431" s="202"/>
    </row>
    <row r="40432" spans="2:2">
      <c r="B40432" s="202"/>
    </row>
    <row r="40433" spans="2:2">
      <c r="B40433" s="202"/>
    </row>
    <row r="40434" spans="2:2">
      <c r="B40434" s="202"/>
    </row>
    <row r="40435" spans="2:2">
      <c r="B40435" s="202"/>
    </row>
    <row r="40436" spans="2:2">
      <c r="B40436" s="202"/>
    </row>
    <row r="40437" spans="2:2">
      <c r="B40437" s="202"/>
    </row>
    <row r="40438" spans="2:2">
      <c r="B40438" s="202"/>
    </row>
    <row r="40439" spans="2:2">
      <c r="B40439" s="202"/>
    </row>
    <row r="40440" spans="2:2">
      <c r="B40440" s="202"/>
    </row>
    <row r="40441" spans="2:2">
      <c r="B40441" s="202"/>
    </row>
    <row r="40442" spans="2:2">
      <c r="B40442" s="202"/>
    </row>
    <row r="40443" spans="2:2">
      <c r="B40443" s="202"/>
    </row>
    <row r="40444" spans="2:2">
      <c r="B40444" s="202"/>
    </row>
    <row r="40445" spans="2:2">
      <c r="B40445" s="202"/>
    </row>
    <row r="40446" spans="2:2">
      <c r="B40446" s="202"/>
    </row>
    <row r="40447" spans="2:2">
      <c r="B40447" s="202"/>
    </row>
    <row r="40448" spans="2:2">
      <c r="B40448" s="202"/>
    </row>
    <row r="40449" spans="2:2">
      <c r="B40449" s="202"/>
    </row>
    <row r="40450" spans="2:2">
      <c r="B40450" s="202"/>
    </row>
    <row r="40451" spans="2:2">
      <c r="B40451" s="202"/>
    </row>
    <row r="40452" spans="2:2">
      <c r="B40452" s="202"/>
    </row>
    <row r="40453" spans="2:2">
      <c r="B40453" s="202"/>
    </row>
    <row r="40454" spans="2:2">
      <c r="B40454" s="202"/>
    </row>
    <row r="40455" spans="2:2">
      <c r="B40455" s="202"/>
    </row>
    <row r="40456" spans="2:2">
      <c r="B40456" s="202"/>
    </row>
    <row r="40457" spans="2:2">
      <c r="B40457" s="202"/>
    </row>
    <row r="40458" spans="2:2">
      <c r="B40458" s="202"/>
    </row>
    <row r="40459" spans="2:2">
      <c r="B40459" s="202"/>
    </row>
    <row r="40460" spans="2:2">
      <c r="B40460" s="202"/>
    </row>
    <row r="40461" spans="2:2">
      <c r="B40461" s="202"/>
    </row>
    <row r="40462" spans="2:2">
      <c r="B40462" s="202"/>
    </row>
    <row r="40463" spans="2:2">
      <c r="B40463" s="202"/>
    </row>
    <row r="40464" spans="2:2">
      <c r="B40464" s="202"/>
    </row>
    <row r="40465" spans="2:2">
      <c r="B40465" s="202"/>
    </row>
    <row r="40466" spans="2:2">
      <c r="B40466" s="202"/>
    </row>
    <row r="40467" spans="2:2">
      <c r="B40467" s="202"/>
    </row>
    <row r="40468" spans="2:2">
      <c r="B40468" s="202"/>
    </row>
    <row r="40469" spans="2:2">
      <c r="B40469" s="202"/>
    </row>
    <row r="40470" spans="2:2">
      <c r="B40470" s="202"/>
    </row>
    <row r="40471" spans="2:2">
      <c r="B40471" s="202"/>
    </row>
    <row r="40472" spans="2:2">
      <c r="B40472" s="202"/>
    </row>
    <row r="40473" spans="2:2">
      <c r="B40473" s="202"/>
    </row>
    <row r="40474" spans="2:2">
      <c r="B40474" s="202"/>
    </row>
    <row r="40475" spans="2:2">
      <c r="B40475" s="202"/>
    </row>
    <row r="40476" spans="2:2">
      <c r="B40476" s="202"/>
    </row>
    <row r="40477" spans="2:2">
      <c r="B40477" s="202"/>
    </row>
    <row r="40478" spans="2:2">
      <c r="B40478" s="202"/>
    </row>
    <row r="40479" spans="2:2">
      <c r="B40479" s="202"/>
    </row>
    <row r="40480" spans="2:2">
      <c r="B40480" s="202"/>
    </row>
    <row r="40481" spans="2:2">
      <c r="B40481" s="202"/>
    </row>
    <row r="40482" spans="2:2">
      <c r="B40482" s="202"/>
    </row>
    <row r="40483" spans="2:2">
      <c r="B40483" s="202"/>
    </row>
    <row r="40484" spans="2:2">
      <c r="B40484" s="202"/>
    </row>
    <row r="40485" spans="2:2">
      <c r="B40485" s="202"/>
    </row>
    <row r="40486" spans="2:2">
      <c r="B40486" s="202"/>
    </row>
    <row r="40487" spans="2:2">
      <c r="B40487" s="202"/>
    </row>
    <row r="40488" spans="2:2">
      <c r="B40488" s="202"/>
    </row>
    <row r="40489" spans="2:2">
      <c r="B40489" s="202"/>
    </row>
    <row r="40490" spans="2:2">
      <c r="B40490" s="202"/>
    </row>
    <row r="40491" spans="2:2">
      <c r="B40491" s="202"/>
    </row>
    <row r="40492" spans="2:2">
      <c r="B40492" s="202"/>
    </row>
    <row r="40493" spans="2:2">
      <c r="B40493" s="202"/>
    </row>
    <row r="40494" spans="2:2">
      <c r="B40494" s="202"/>
    </row>
    <row r="40495" spans="2:2">
      <c r="B40495" s="202"/>
    </row>
    <row r="40496" spans="2:2">
      <c r="B40496" s="202"/>
    </row>
    <row r="40497" spans="2:2">
      <c r="B40497" s="202"/>
    </row>
    <row r="40498" spans="2:2">
      <c r="B40498" s="202"/>
    </row>
    <row r="40499" spans="2:2">
      <c r="B40499" s="202"/>
    </row>
    <row r="40500" spans="2:2">
      <c r="B40500" s="202"/>
    </row>
    <row r="40501" spans="2:2">
      <c r="B40501" s="202"/>
    </row>
    <row r="40502" spans="2:2">
      <c r="B40502" s="202"/>
    </row>
    <row r="40503" spans="2:2">
      <c r="B40503" s="202"/>
    </row>
    <row r="40504" spans="2:2">
      <c r="B40504" s="202"/>
    </row>
    <row r="40505" spans="2:2">
      <c r="B40505" s="202"/>
    </row>
    <row r="40506" spans="2:2">
      <c r="B40506" s="202"/>
    </row>
    <row r="40507" spans="2:2">
      <c r="B40507" s="202"/>
    </row>
    <row r="40508" spans="2:2">
      <c r="B40508" s="202"/>
    </row>
    <row r="40509" spans="2:2">
      <c r="B40509" s="202"/>
    </row>
    <row r="40510" spans="2:2">
      <c r="B40510" s="202"/>
    </row>
    <row r="40511" spans="2:2">
      <c r="B40511" s="202"/>
    </row>
    <row r="40512" spans="2:2">
      <c r="B40512" s="202"/>
    </row>
    <row r="40513" spans="2:2">
      <c r="B40513" s="202"/>
    </row>
    <row r="40514" spans="2:2">
      <c r="B40514" s="202"/>
    </row>
    <row r="40515" spans="2:2">
      <c r="B40515" s="202"/>
    </row>
    <row r="40516" spans="2:2">
      <c r="B40516" s="202"/>
    </row>
    <row r="40517" spans="2:2">
      <c r="B40517" s="202"/>
    </row>
    <row r="40518" spans="2:2">
      <c r="B40518" s="202"/>
    </row>
    <row r="40519" spans="2:2">
      <c r="B40519" s="202"/>
    </row>
    <row r="40520" spans="2:2">
      <c r="B40520" s="202"/>
    </row>
    <row r="40521" spans="2:2">
      <c r="B40521" s="202"/>
    </row>
    <row r="40522" spans="2:2">
      <c r="B40522" s="202"/>
    </row>
    <row r="40523" spans="2:2">
      <c r="B40523" s="202"/>
    </row>
    <row r="40524" spans="2:2">
      <c r="B40524" s="202"/>
    </row>
    <row r="40525" spans="2:2">
      <c r="B40525" s="202"/>
    </row>
    <row r="40526" spans="2:2">
      <c r="B40526" s="202"/>
    </row>
    <row r="40527" spans="2:2">
      <c r="B40527" s="202"/>
    </row>
    <row r="40528" spans="2:2">
      <c r="B40528" s="202"/>
    </row>
    <row r="40529" spans="2:2">
      <c r="B40529" s="202"/>
    </row>
    <row r="40530" spans="2:2">
      <c r="B40530" s="202"/>
    </row>
    <row r="40531" spans="2:2">
      <c r="B40531" s="202"/>
    </row>
    <row r="40532" spans="2:2">
      <c r="B40532" s="202"/>
    </row>
    <row r="40533" spans="2:2">
      <c r="B40533" s="202"/>
    </row>
    <row r="40534" spans="2:2">
      <c r="B40534" s="202"/>
    </row>
    <row r="40535" spans="2:2">
      <c r="B40535" s="202"/>
    </row>
    <row r="40536" spans="2:2">
      <c r="B40536" s="202"/>
    </row>
    <row r="40537" spans="2:2">
      <c r="B40537" s="202"/>
    </row>
    <row r="40538" spans="2:2">
      <c r="B40538" s="202"/>
    </row>
    <row r="40539" spans="2:2">
      <c r="B40539" s="202"/>
    </row>
    <row r="40540" spans="2:2">
      <c r="B40540" s="202"/>
    </row>
    <row r="40541" spans="2:2">
      <c r="B40541" s="202"/>
    </row>
    <row r="40542" spans="2:2">
      <c r="B40542" s="202"/>
    </row>
    <row r="40543" spans="2:2">
      <c r="B40543" s="202"/>
    </row>
    <row r="40544" spans="2:2">
      <c r="B40544" s="202"/>
    </row>
    <row r="40545" spans="2:2">
      <c r="B40545" s="202"/>
    </row>
    <row r="40546" spans="2:2">
      <c r="B40546" s="202"/>
    </row>
    <row r="40547" spans="2:2">
      <c r="B40547" s="202"/>
    </row>
    <row r="40548" spans="2:2">
      <c r="B40548" s="202"/>
    </row>
    <row r="40549" spans="2:2">
      <c r="B40549" s="202"/>
    </row>
    <row r="40550" spans="2:2">
      <c r="B40550" s="202"/>
    </row>
    <row r="40551" spans="2:2">
      <c r="B40551" s="202"/>
    </row>
    <row r="40552" spans="2:2">
      <c r="B40552" s="202"/>
    </row>
    <row r="40553" spans="2:2">
      <c r="B40553" s="202"/>
    </row>
    <row r="40554" spans="2:2">
      <c r="B40554" s="202"/>
    </row>
    <row r="40555" spans="2:2">
      <c r="B40555" s="202"/>
    </row>
    <row r="40556" spans="2:2">
      <c r="B40556" s="202"/>
    </row>
    <row r="40557" spans="2:2">
      <c r="B40557" s="202"/>
    </row>
    <row r="40558" spans="2:2">
      <c r="B40558" s="202"/>
    </row>
    <row r="40559" spans="2:2">
      <c r="B40559" s="202"/>
    </row>
    <row r="40560" spans="2:2">
      <c r="B40560" s="202"/>
    </row>
    <row r="40561" spans="2:2">
      <c r="B40561" s="202"/>
    </row>
    <row r="40562" spans="2:2">
      <c r="B40562" s="202"/>
    </row>
    <row r="40563" spans="2:2">
      <c r="B40563" s="202"/>
    </row>
    <row r="40564" spans="2:2">
      <c r="B40564" s="202"/>
    </row>
    <row r="40565" spans="2:2">
      <c r="B40565" s="202"/>
    </row>
    <row r="40566" spans="2:2">
      <c r="B40566" s="202"/>
    </row>
    <row r="40567" spans="2:2">
      <c r="B40567" s="202"/>
    </row>
    <row r="40568" spans="2:2">
      <c r="B40568" s="202"/>
    </row>
    <row r="40569" spans="2:2">
      <c r="B40569" s="202"/>
    </row>
    <row r="40570" spans="2:2">
      <c r="B40570" s="202"/>
    </row>
    <row r="40571" spans="2:2">
      <c r="B40571" s="202"/>
    </row>
    <row r="40572" spans="2:2">
      <c r="B40572" s="202"/>
    </row>
    <row r="40573" spans="2:2">
      <c r="B40573" s="202"/>
    </row>
    <row r="40574" spans="2:2">
      <c r="B40574" s="202"/>
    </row>
    <row r="40575" spans="2:2">
      <c r="B40575" s="202"/>
    </row>
    <row r="40576" spans="2:2">
      <c r="B40576" s="202"/>
    </row>
    <row r="40577" spans="2:2">
      <c r="B40577" s="202"/>
    </row>
    <row r="40578" spans="2:2">
      <c r="B40578" s="202"/>
    </row>
    <row r="40579" spans="2:2">
      <c r="B40579" s="202"/>
    </row>
    <row r="40580" spans="2:2">
      <c r="B40580" s="202"/>
    </row>
    <row r="40581" spans="2:2">
      <c r="B40581" s="202"/>
    </row>
    <row r="40582" spans="2:2">
      <c r="B40582" s="202"/>
    </row>
    <row r="40583" spans="2:2">
      <c r="B40583" s="202"/>
    </row>
    <row r="40584" spans="2:2">
      <c r="B40584" s="202"/>
    </row>
    <row r="40585" spans="2:2">
      <c r="B40585" s="202"/>
    </row>
    <row r="40586" spans="2:2">
      <c r="B40586" s="202"/>
    </row>
    <row r="40587" spans="2:2">
      <c r="B40587" s="202"/>
    </row>
    <row r="40588" spans="2:2">
      <c r="B40588" s="202"/>
    </row>
    <row r="40589" spans="2:2">
      <c r="B40589" s="202"/>
    </row>
    <row r="40590" spans="2:2">
      <c r="B40590" s="202"/>
    </row>
    <row r="40591" spans="2:2">
      <c r="B40591" s="202"/>
    </row>
    <row r="40592" spans="2:2">
      <c r="B40592" s="202"/>
    </row>
    <row r="40593" spans="2:2">
      <c r="B40593" s="202"/>
    </row>
    <row r="40594" spans="2:2">
      <c r="B40594" s="202"/>
    </row>
    <row r="40595" spans="2:2">
      <c r="B40595" s="202"/>
    </row>
    <row r="40596" spans="2:2">
      <c r="B40596" s="202"/>
    </row>
    <row r="40597" spans="2:2">
      <c r="B40597" s="202"/>
    </row>
    <row r="40598" spans="2:2">
      <c r="B40598" s="202"/>
    </row>
    <row r="40599" spans="2:2">
      <c r="B40599" s="202"/>
    </row>
    <row r="40600" spans="2:2">
      <c r="B40600" s="202"/>
    </row>
    <row r="40601" spans="2:2">
      <c r="B40601" s="202"/>
    </row>
    <row r="40602" spans="2:2">
      <c r="B40602" s="202"/>
    </row>
    <row r="40603" spans="2:2">
      <c r="B40603" s="202"/>
    </row>
    <row r="40604" spans="2:2">
      <c r="B40604" s="202"/>
    </row>
    <row r="40605" spans="2:2">
      <c r="B40605" s="202"/>
    </row>
    <row r="40606" spans="2:2">
      <c r="B40606" s="202"/>
    </row>
    <row r="40607" spans="2:2">
      <c r="B40607" s="202"/>
    </row>
    <row r="40608" spans="2:2">
      <c r="B40608" s="202"/>
    </row>
    <row r="40609" spans="2:2">
      <c r="B40609" s="202"/>
    </row>
    <row r="40610" spans="2:2">
      <c r="B40610" s="202"/>
    </row>
    <row r="40611" spans="2:2">
      <c r="B40611" s="202"/>
    </row>
    <row r="40612" spans="2:2">
      <c r="B40612" s="202"/>
    </row>
    <row r="40613" spans="2:2">
      <c r="B40613" s="202"/>
    </row>
    <row r="40614" spans="2:2">
      <c r="B40614" s="202"/>
    </row>
    <row r="40615" spans="2:2">
      <c r="B40615" s="202"/>
    </row>
    <row r="40616" spans="2:2">
      <c r="B40616" s="202"/>
    </row>
    <row r="40617" spans="2:2">
      <c r="B40617" s="202"/>
    </row>
    <row r="40618" spans="2:2">
      <c r="B40618" s="202"/>
    </row>
    <row r="40619" spans="2:2">
      <c r="B40619" s="202"/>
    </row>
    <row r="40620" spans="2:2">
      <c r="B40620" s="202"/>
    </row>
    <row r="40621" spans="2:2">
      <c r="B40621" s="202"/>
    </row>
    <row r="40622" spans="2:2">
      <c r="B40622" s="202"/>
    </row>
    <row r="40623" spans="2:2">
      <c r="B40623" s="202"/>
    </row>
    <row r="40624" spans="2:2">
      <c r="B40624" s="202"/>
    </row>
    <row r="40625" spans="2:2">
      <c r="B40625" s="202"/>
    </row>
    <row r="40626" spans="2:2">
      <c r="B40626" s="202"/>
    </row>
    <row r="40627" spans="2:2">
      <c r="B40627" s="202"/>
    </row>
    <row r="40628" spans="2:2">
      <c r="B40628" s="202"/>
    </row>
    <row r="40629" spans="2:2">
      <c r="B40629" s="202"/>
    </row>
    <row r="40630" spans="2:2">
      <c r="B40630" s="202"/>
    </row>
    <row r="40631" spans="2:2">
      <c r="B40631" s="202"/>
    </row>
    <row r="40632" spans="2:2">
      <c r="B40632" s="202"/>
    </row>
    <row r="40633" spans="2:2">
      <c r="B40633" s="202"/>
    </row>
    <row r="40634" spans="2:2">
      <c r="B40634" s="202"/>
    </row>
    <row r="40635" spans="2:2">
      <c r="B40635" s="202"/>
    </row>
    <row r="40636" spans="2:2">
      <c r="B40636" s="202"/>
    </row>
    <row r="40637" spans="2:2">
      <c r="B40637" s="202"/>
    </row>
    <row r="40638" spans="2:2">
      <c r="B40638" s="202"/>
    </row>
    <row r="40639" spans="2:2">
      <c r="B40639" s="202"/>
    </row>
    <row r="40640" spans="2:2">
      <c r="B40640" s="202"/>
    </row>
    <row r="40641" spans="2:2">
      <c r="B40641" s="202"/>
    </row>
    <row r="40642" spans="2:2">
      <c r="B40642" s="202"/>
    </row>
    <row r="40643" spans="2:2">
      <c r="B40643" s="202"/>
    </row>
    <row r="40644" spans="2:2">
      <c r="B40644" s="202"/>
    </row>
    <row r="40645" spans="2:2">
      <c r="B40645" s="202"/>
    </row>
    <row r="40646" spans="2:2">
      <c r="B40646" s="202"/>
    </row>
    <row r="40647" spans="2:2">
      <c r="B40647" s="202"/>
    </row>
    <row r="40648" spans="2:2">
      <c r="B40648" s="202"/>
    </row>
    <row r="40649" spans="2:2">
      <c r="B40649" s="202"/>
    </row>
    <row r="40650" spans="2:2">
      <c r="B40650" s="202"/>
    </row>
    <row r="40651" spans="2:2">
      <c r="B40651" s="202"/>
    </row>
    <row r="40652" spans="2:2">
      <c r="B40652" s="202"/>
    </row>
    <row r="40653" spans="2:2">
      <c r="B40653" s="202"/>
    </row>
    <row r="40654" spans="2:2">
      <c r="B40654" s="202"/>
    </row>
    <row r="40655" spans="2:2">
      <c r="B40655" s="202"/>
    </row>
    <row r="40656" spans="2:2">
      <c r="B40656" s="202"/>
    </row>
    <row r="40657" spans="2:2">
      <c r="B40657" s="202"/>
    </row>
    <row r="40658" spans="2:2">
      <c r="B40658" s="202"/>
    </row>
    <row r="40659" spans="2:2">
      <c r="B40659" s="202"/>
    </row>
    <row r="40660" spans="2:2">
      <c r="B40660" s="202"/>
    </row>
    <row r="40661" spans="2:2">
      <c r="B40661" s="202"/>
    </row>
    <row r="40662" spans="2:2">
      <c r="B40662" s="202"/>
    </row>
    <row r="40663" spans="2:2">
      <c r="B40663" s="202"/>
    </row>
    <row r="40664" spans="2:2">
      <c r="B40664" s="202"/>
    </row>
    <row r="40665" spans="2:2">
      <c r="B40665" s="202"/>
    </row>
    <row r="40666" spans="2:2">
      <c r="B40666" s="202"/>
    </row>
    <row r="40667" spans="2:2">
      <c r="B40667" s="202"/>
    </row>
    <row r="40668" spans="2:2">
      <c r="B40668" s="202"/>
    </row>
    <row r="40669" spans="2:2">
      <c r="B40669" s="202"/>
    </row>
    <row r="40670" spans="2:2">
      <c r="B40670" s="202"/>
    </row>
    <row r="40671" spans="2:2">
      <c r="B40671" s="202"/>
    </row>
    <row r="40672" spans="2:2">
      <c r="B40672" s="202"/>
    </row>
    <row r="40673" spans="2:2">
      <c r="B40673" s="202"/>
    </row>
    <row r="40674" spans="2:2">
      <c r="B40674" s="202"/>
    </row>
    <row r="40675" spans="2:2">
      <c r="B40675" s="202"/>
    </row>
    <row r="40676" spans="2:2">
      <c r="B40676" s="202"/>
    </row>
    <row r="40677" spans="2:2">
      <c r="B40677" s="202"/>
    </row>
    <row r="40678" spans="2:2">
      <c r="B40678" s="202"/>
    </row>
    <row r="40679" spans="2:2">
      <c r="B40679" s="202"/>
    </row>
    <row r="40680" spans="2:2">
      <c r="B40680" s="202"/>
    </row>
    <row r="40681" spans="2:2">
      <c r="B40681" s="202"/>
    </row>
    <row r="40682" spans="2:2">
      <c r="B40682" s="202"/>
    </row>
    <row r="40683" spans="2:2">
      <c r="B40683" s="202"/>
    </row>
    <row r="40684" spans="2:2">
      <c r="B40684" s="202"/>
    </row>
    <row r="40685" spans="2:2">
      <c r="B40685" s="202"/>
    </row>
    <row r="40686" spans="2:2">
      <c r="B40686" s="202"/>
    </row>
    <row r="40687" spans="2:2">
      <c r="B40687" s="202"/>
    </row>
    <row r="40688" spans="2:2">
      <c r="B40688" s="202"/>
    </row>
    <row r="40689" spans="2:2">
      <c r="B40689" s="202"/>
    </row>
    <row r="40690" spans="2:2">
      <c r="B40690" s="202"/>
    </row>
    <row r="40691" spans="2:2">
      <c r="B40691" s="202"/>
    </row>
    <row r="40692" spans="2:2">
      <c r="B40692" s="202"/>
    </row>
    <row r="40693" spans="2:2">
      <c r="B40693" s="202"/>
    </row>
    <row r="40694" spans="2:2">
      <c r="B40694" s="202"/>
    </row>
    <row r="40695" spans="2:2">
      <c r="B40695" s="202"/>
    </row>
    <row r="40696" spans="2:2">
      <c r="B40696" s="202"/>
    </row>
    <row r="40697" spans="2:2">
      <c r="B40697" s="202"/>
    </row>
    <row r="40698" spans="2:2">
      <c r="B40698" s="202"/>
    </row>
    <row r="40699" spans="2:2">
      <c r="B40699" s="202"/>
    </row>
    <row r="40700" spans="2:2">
      <c r="B40700" s="202"/>
    </row>
    <row r="40701" spans="2:2">
      <c r="B40701" s="202"/>
    </row>
    <row r="40702" spans="2:2">
      <c r="B40702" s="202"/>
    </row>
    <row r="40703" spans="2:2">
      <c r="B40703" s="202"/>
    </row>
    <row r="40704" spans="2:2">
      <c r="B40704" s="202"/>
    </row>
    <row r="40705" spans="2:2">
      <c r="B40705" s="202"/>
    </row>
    <row r="40706" spans="2:2">
      <c r="B40706" s="202"/>
    </row>
    <row r="40707" spans="2:2">
      <c r="B40707" s="202"/>
    </row>
    <row r="40708" spans="2:2">
      <c r="B40708" s="202"/>
    </row>
    <row r="40709" spans="2:2">
      <c r="B40709" s="202"/>
    </row>
    <row r="40710" spans="2:2">
      <c r="B40710" s="202"/>
    </row>
    <row r="40711" spans="2:2">
      <c r="B40711" s="202"/>
    </row>
    <row r="40712" spans="2:2">
      <c r="B40712" s="202"/>
    </row>
    <row r="40713" spans="2:2">
      <c r="B40713" s="202"/>
    </row>
    <row r="40714" spans="2:2">
      <c r="B40714" s="202"/>
    </row>
    <row r="40715" spans="2:2">
      <c r="B40715" s="202"/>
    </row>
    <row r="40716" spans="2:2">
      <c r="B40716" s="202"/>
    </row>
    <row r="40717" spans="2:2">
      <c r="B40717" s="202"/>
    </row>
    <row r="40718" spans="2:2">
      <c r="B40718" s="202"/>
    </row>
    <row r="40719" spans="2:2">
      <c r="B40719" s="202"/>
    </row>
    <row r="40720" spans="2:2">
      <c r="B40720" s="202"/>
    </row>
    <row r="40721" spans="2:2">
      <c r="B40721" s="202"/>
    </row>
    <row r="40722" spans="2:2">
      <c r="B40722" s="202"/>
    </row>
    <row r="40723" spans="2:2">
      <c r="B40723" s="202"/>
    </row>
    <row r="40724" spans="2:2">
      <c r="B40724" s="202"/>
    </row>
    <row r="40725" spans="2:2">
      <c r="B40725" s="202"/>
    </row>
    <row r="40726" spans="2:2">
      <c r="B40726" s="202"/>
    </row>
    <row r="40727" spans="2:2">
      <c r="B40727" s="202"/>
    </row>
    <row r="40728" spans="2:2">
      <c r="B40728" s="202"/>
    </row>
    <row r="40729" spans="2:2">
      <c r="B40729" s="202"/>
    </row>
    <row r="40730" spans="2:2">
      <c r="B40730" s="202"/>
    </row>
    <row r="40731" spans="2:2">
      <c r="B40731" s="202"/>
    </row>
    <row r="40732" spans="2:2">
      <c r="B40732" s="202"/>
    </row>
    <row r="40733" spans="2:2">
      <c r="B40733" s="202"/>
    </row>
    <row r="40734" spans="2:2">
      <c r="B40734" s="202"/>
    </row>
    <row r="40735" spans="2:2">
      <c r="B40735" s="202"/>
    </row>
    <row r="40736" spans="2:2">
      <c r="B40736" s="202"/>
    </row>
    <row r="40737" spans="2:2">
      <c r="B40737" s="202"/>
    </row>
    <row r="40738" spans="2:2">
      <c r="B40738" s="202"/>
    </row>
    <row r="40739" spans="2:2">
      <c r="B40739" s="202"/>
    </row>
    <row r="40740" spans="2:2">
      <c r="B40740" s="202"/>
    </row>
    <row r="40741" spans="2:2">
      <c r="B40741" s="202"/>
    </row>
    <row r="40742" spans="2:2">
      <c r="B40742" s="202"/>
    </row>
    <row r="40743" spans="2:2">
      <c r="B40743" s="202"/>
    </row>
    <row r="40744" spans="2:2">
      <c r="B40744" s="202"/>
    </row>
    <row r="40745" spans="2:2">
      <c r="B40745" s="202"/>
    </row>
    <row r="40746" spans="2:2">
      <c r="B40746" s="202"/>
    </row>
    <row r="40747" spans="2:2">
      <c r="B40747" s="202"/>
    </row>
    <row r="40748" spans="2:2">
      <c r="B40748" s="202"/>
    </row>
    <row r="40749" spans="2:2">
      <c r="B40749" s="202"/>
    </row>
    <row r="40750" spans="2:2">
      <c r="B40750" s="202"/>
    </row>
    <row r="40751" spans="2:2">
      <c r="B40751" s="202"/>
    </row>
    <row r="40752" spans="2:2">
      <c r="B40752" s="202"/>
    </row>
    <row r="40753" spans="2:2">
      <c r="B40753" s="202"/>
    </row>
    <row r="40754" spans="2:2">
      <c r="B40754" s="202"/>
    </row>
    <row r="40755" spans="2:2">
      <c r="B40755" s="202"/>
    </row>
    <row r="40756" spans="2:2">
      <c r="B40756" s="202"/>
    </row>
    <row r="40757" spans="2:2">
      <c r="B40757" s="202"/>
    </row>
    <row r="40758" spans="2:2">
      <c r="B40758" s="202"/>
    </row>
    <row r="40759" spans="2:2">
      <c r="B40759" s="202"/>
    </row>
    <row r="40760" spans="2:2">
      <c r="B40760" s="202"/>
    </row>
    <row r="40761" spans="2:2">
      <c r="B40761" s="202"/>
    </row>
    <row r="40762" spans="2:2">
      <c r="B40762" s="202"/>
    </row>
    <row r="40763" spans="2:2">
      <c r="B40763" s="202"/>
    </row>
    <row r="40764" spans="2:2">
      <c r="B40764" s="202"/>
    </row>
    <row r="40765" spans="2:2">
      <c r="B40765" s="202"/>
    </row>
    <row r="40766" spans="2:2">
      <c r="B40766" s="202"/>
    </row>
    <row r="40767" spans="2:2">
      <c r="B40767" s="202"/>
    </row>
    <row r="40768" spans="2:2">
      <c r="B40768" s="202"/>
    </row>
    <row r="40769" spans="2:2">
      <c r="B40769" s="202"/>
    </row>
    <row r="40770" spans="2:2">
      <c r="B40770" s="202"/>
    </row>
    <row r="40771" spans="2:2">
      <c r="B40771" s="202"/>
    </row>
    <row r="40772" spans="2:2">
      <c r="B40772" s="202"/>
    </row>
    <row r="40773" spans="2:2">
      <c r="B40773" s="202"/>
    </row>
    <row r="40774" spans="2:2">
      <c r="B40774" s="202"/>
    </row>
    <row r="40775" spans="2:2">
      <c r="B40775" s="202"/>
    </row>
    <row r="40776" spans="2:2">
      <c r="B40776" s="202"/>
    </row>
    <row r="40777" spans="2:2">
      <c r="B40777" s="202"/>
    </row>
    <row r="40778" spans="2:2">
      <c r="B40778" s="202"/>
    </row>
    <row r="40779" spans="2:2">
      <c r="B40779" s="202"/>
    </row>
    <row r="40780" spans="2:2">
      <c r="B40780" s="202"/>
    </row>
    <row r="40781" spans="2:2">
      <c r="B40781" s="202"/>
    </row>
    <row r="40782" spans="2:2">
      <c r="B40782" s="202"/>
    </row>
    <row r="40783" spans="2:2">
      <c r="B40783" s="202"/>
    </row>
    <row r="40784" spans="2:2">
      <c r="B40784" s="202"/>
    </row>
    <row r="40785" spans="2:2">
      <c r="B40785" s="202"/>
    </row>
    <row r="40786" spans="2:2">
      <c r="B40786" s="202"/>
    </row>
    <row r="40787" spans="2:2">
      <c r="B40787" s="202"/>
    </row>
    <row r="40788" spans="2:2">
      <c r="B40788" s="202"/>
    </row>
    <row r="40789" spans="2:2">
      <c r="B40789" s="202"/>
    </row>
    <row r="40790" spans="2:2">
      <c r="B40790" s="202"/>
    </row>
    <row r="40791" spans="2:2">
      <c r="B40791" s="202"/>
    </row>
    <row r="40792" spans="2:2">
      <c r="B40792" s="202"/>
    </row>
    <row r="40793" spans="2:2">
      <c r="B40793" s="202"/>
    </row>
    <row r="40794" spans="2:2">
      <c r="B40794" s="202"/>
    </row>
    <row r="40795" spans="2:2">
      <c r="B40795" s="202"/>
    </row>
    <row r="40796" spans="2:2">
      <c r="B40796" s="202"/>
    </row>
    <row r="40797" spans="2:2">
      <c r="B40797" s="202"/>
    </row>
    <row r="40798" spans="2:2">
      <c r="B40798" s="202"/>
    </row>
    <row r="40799" spans="2:2">
      <c r="B40799" s="202"/>
    </row>
    <row r="40800" spans="2:2">
      <c r="B40800" s="202"/>
    </row>
    <row r="40801" spans="2:2">
      <c r="B40801" s="202"/>
    </row>
    <row r="40802" spans="2:2">
      <c r="B40802" s="202"/>
    </row>
    <row r="40803" spans="2:2">
      <c r="B40803" s="202"/>
    </row>
    <row r="40804" spans="2:2">
      <c r="B40804" s="202"/>
    </row>
    <row r="40805" spans="2:2">
      <c r="B40805" s="202"/>
    </row>
    <row r="40806" spans="2:2">
      <c r="B40806" s="202"/>
    </row>
    <row r="40807" spans="2:2">
      <c r="B40807" s="202"/>
    </row>
    <row r="40808" spans="2:2">
      <c r="B40808" s="202"/>
    </row>
    <row r="40809" spans="2:2">
      <c r="B40809" s="202"/>
    </row>
    <row r="40810" spans="2:2">
      <c r="B40810" s="202"/>
    </row>
    <row r="40811" spans="2:2">
      <c r="B40811" s="202"/>
    </row>
    <row r="40812" spans="2:2">
      <c r="B40812" s="202"/>
    </row>
    <row r="40813" spans="2:2">
      <c r="B40813" s="202"/>
    </row>
    <row r="40814" spans="2:2">
      <c r="B40814" s="202"/>
    </row>
    <row r="40815" spans="2:2">
      <c r="B40815" s="202"/>
    </row>
    <row r="40816" spans="2:2">
      <c r="B40816" s="202"/>
    </row>
    <row r="40817" spans="2:2">
      <c r="B40817" s="202"/>
    </row>
    <row r="40818" spans="2:2">
      <c r="B40818" s="202"/>
    </row>
    <row r="40819" spans="2:2">
      <c r="B40819" s="202"/>
    </row>
    <row r="40820" spans="2:2">
      <c r="B40820" s="202"/>
    </row>
    <row r="40821" spans="2:2">
      <c r="B40821" s="202"/>
    </row>
    <row r="40822" spans="2:2">
      <c r="B40822" s="202"/>
    </row>
    <row r="40823" spans="2:2">
      <c r="B40823" s="202"/>
    </row>
    <row r="40824" spans="2:2">
      <c r="B40824" s="202"/>
    </row>
    <row r="40825" spans="2:2">
      <c r="B40825" s="202"/>
    </row>
    <row r="40826" spans="2:2">
      <c r="B40826" s="202"/>
    </row>
    <row r="40827" spans="2:2">
      <c r="B40827" s="202"/>
    </row>
    <row r="40828" spans="2:2">
      <c r="B40828" s="202"/>
    </row>
    <row r="40829" spans="2:2">
      <c r="B40829" s="202"/>
    </row>
    <row r="40830" spans="2:2">
      <c r="B40830" s="202"/>
    </row>
    <row r="40831" spans="2:2">
      <c r="B40831" s="202"/>
    </row>
    <row r="40832" spans="2:2">
      <c r="B40832" s="202"/>
    </row>
    <row r="40833" spans="2:2">
      <c r="B40833" s="202"/>
    </row>
    <row r="40834" spans="2:2">
      <c r="B40834" s="202"/>
    </row>
    <row r="40835" spans="2:2">
      <c r="B40835" s="202"/>
    </row>
    <row r="40836" spans="2:2">
      <c r="B40836" s="202"/>
    </row>
    <row r="40837" spans="2:2">
      <c r="B40837" s="202"/>
    </row>
    <row r="40838" spans="2:2">
      <c r="B40838" s="202"/>
    </row>
    <row r="40839" spans="2:2">
      <c r="B40839" s="202"/>
    </row>
    <row r="40840" spans="2:2">
      <c r="B40840" s="202"/>
    </row>
    <row r="40841" spans="2:2">
      <c r="B40841" s="202"/>
    </row>
    <row r="40842" spans="2:2">
      <c r="B40842" s="202"/>
    </row>
    <row r="40843" spans="2:2">
      <c r="B40843" s="202"/>
    </row>
    <row r="40844" spans="2:2">
      <c r="B40844" s="202"/>
    </row>
    <row r="40845" spans="2:2">
      <c r="B40845" s="202"/>
    </row>
    <row r="40846" spans="2:2">
      <c r="B40846" s="202"/>
    </row>
    <row r="40847" spans="2:2">
      <c r="B40847" s="202"/>
    </row>
    <row r="40848" spans="2:2">
      <c r="B40848" s="202"/>
    </row>
    <row r="40849" spans="2:2">
      <c r="B40849" s="202"/>
    </row>
    <row r="40850" spans="2:2">
      <c r="B40850" s="202"/>
    </row>
    <row r="40851" spans="2:2">
      <c r="B40851" s="202"/>
    </row>
    <row r="40852" spans="2:2">
      <c r="B40852" s="202"/>
    </row>
    <row r="40853" spans="2:2">
      <c r="B40853" s="202"/>
    </row>
    <row r="40854" spans="2:2">
      <c r="B40854" s="202"/>
    </row>
    <row r="40855" spans="2:2">
      <c r="B40855" s="202"/>
    </row>
    <row r="40856" spans="2:2">
      <c r="B40856" s="202"/>
    </row>
    <row r="40857" spans="2:2">
      <c r="B40857" s="202"/>
    </row>
    <row r="40858" spans="2:2">
      <c r="B40858" s="202"/>
    </row>
    <row r="40859" spans="2:2">
      <c r="B40859" s="202"/>
    </row>
    <row r="40860" spans="2:2">
      <c r="B40860" s="202"/>
    </row>
    <row r="40861" spans="2:2">
      <c r="B40861" s="202"/>
    </row>
    <row r="40862" spans="2:2">
      <c r="B40862" s="202"/>
    </row>
    <row r="40863" spans="2:2">
      <c r="B40863" s="202"/>
    </row>
    <row r="40864" spans="2:2">
      <c r="B40864" s="202"/>
    </row>
    <row r="40865" spans="2:2">
      <c r="B40865" s="202"/>
    </row>
    <row r="40866" spans="2:2">
      <c r="B40866" s="202"/>
    </row>
    <row r="40867" spans="2:2">
      <c r="B40867" s="202"/>
    </row>
    <row r="40868" spans="2:2">
      <c r="B40868" s="202"/>
    </row>
    <row r="40869" spans="2:2">
      <c r="B40869" s="202"/>
    </row>
    <row r="40870" spans="2:2">
      <c r="B40870" s="202"/>
    </row>
    <row r="40871" spans="2:2">
      <c r="B40871" s="202"/>
    </row>
    <row r="40872" spans="2:2">
      <c r="B40872" s="202"/>
    </row>
    <row r="40873" spans="2:2">
      <c r="B40873" s="202"/>
    </row>
    <row r="40874" spans="2:2">
      <c r="B40874" s="202"/>
    </row>
    <row r="40875" spans="2:2">
      <c r="B40875" s="202"/>
    </row>
    <row r="40876" spans="2:2">
      <c r="B40876" s="202"/>
    </row>
    <row r="40877" spans="2:2">
      <c r="B40877" s="202"/>
    </row>
    <row r="40878" spans="2:2">
      <c r="B40878" s="202"/>
    </row>
    <row r="40879" spans="2:2">
      <c r="B40879" s="202"/>
    </row>
    <row r="40880" spans="2:2">
      <c r="B40880" s="202"/>
    </row>
    <row r="40881" spans="2:2">
      <c r="B40881" s="202"/>
    </row>
    <row r="40882" spans="2:2">
      <c r="B40882" s="202"/>
    </row>
    <row r="40883" spans="2:2">
      <c r="B40883" s="202"/>
    </row>
    <row r="40884" spans="2:2">
      <c r="B40884" s="202"/>
    </row>
    <row r="40885" spans="2:2">
      <c r="B40885" s="202"/>
    </row>
    <row r="40886" spans="2:2">
      <c r="B40886" s="202"/>
    </row>
    <row r="40887" spans="2:2">
      <c r="B40887" s="202"/>
    </row>
    <row r="40888" spans="2:2">
      <c r="B40888" s="202"/>
    </row>
    <row r="40889" spans="2:2">
      <c r="B40889" s="202"/>
    </row>
    <row r="40890" spans="2:2">
      <c r="B40890" s="202"/>
    </row>
    <row r="40891" spans="2:2">
      <c r="B40891" s="202"/>
    </row>
    <row r="40892" spans="2:2">
      <c r="B40892" s="202"/>
    </row>
    <row r="40893" spans="2:2">
      <c r="B40893" s="202"/>
    </row>
    <row r="40894" spans="2:2">
      <c r="B40894" s="202"/>
    </row>
    <row r="40895" spans="2:2">
      <c r="B40895" s="202"/>
    </row>
    <row r="40896" spans="2:2">
      <c r="B40896" s="202"/>
    </row>
    <row r="40897" spans="2:2">
      <c r="B40897" s="202"/>
    </row>
    <row r="40898" spans="2:2">
      <c r="B40898" s="202"/>
    </row>
    <row r="40899" spans="2:2">
      <c r="B40899" s="202"/>
    </row>
    <row r="40900" spans="2:2">
      <c r="B40900" s="202"/>
    </row>
    <row r="40901" spans="2:2">
      <c r="B40901" s="202"/>
    </row>
    <row r="40902" spans="2:2">
      <c r="B40902" s="202"/>
    </row>
    <row r="40903" spans="2:2">
      <c r="B40903" s="202"/>
    </row>
    <row r="40904" spans="2:2">
      <c r="B40904" s="202"/>
    </row>
    <row r="40905" spans="2:2">
      <c r="B40905" s="202"/>
    </row>
    <row r="40906" spans="2:2">
      <c r="B40906" s="202"/>
    </row>
    <row r="40907" spans="2:2">
      <c r="B40907" s="202"/>
    </row>
    <row r="40908" spans="2:2">
      <c r="B40908" s="202"/>
    </row>
    <row r="40909" spans="2:2">
      <c r="B40909" s="202"/>
    </row>
    <row r="40910" spans="2:2">
      <c r="B40910" s="202"/>
    </row>
    <row r="40911" spans="2:2">
      <c r="B40911" s="202"/>
    </row>
    <row r="40912" spans="2:2">
      <c r="B40912" s="202"/>
    </row>
    <row r="40913" spans="2:2">
      <c r="B40913" s="202"/>
    </row>
    <row r="40914" spans="2:2">
      <c r="B40914" s="202"/>
    </row>
    <row r="40915" spans="2:2">
      <c r="B40915" s="202"/>
    </row>
    <row r="40916" spans="2:2">
      <c r="B40916" s="202"/>
    </row>
    <row r="40917" spans="2:2">
      <c r="B40917" s="202"/>
    </row>
    <row r="40918" spans="2:2">
      <c r="B40918" s="202"/>
    </row>
    <row r="40919" spans="2:2">
      <c r="B40919" s="202"/>
    </row>
    <row r="40920" spans="2:2">
      <c r="B40920" s="202"/>
    </row>
    <row r="40921" spans="2:2">
      <c r="B40921" s="202"/>
    </row>
    <row r="40922" spans="2:2">
      <c r="B40922" s="202"/>
    </row>
    <row r="40923" spans="2:2">
      <c r="B40923" s="202"/>
    </row>
    <row r="40924" spans="2:2">
      <c r="B40924" s="202"/>
    </row>
    <row r="40925" spans="2:2">
      <c r="B40925" s="202"/>
    </row>
    <row r="40926" spans="2:2">
      <c r="B40926" s="202"/>
    </row>
    <row r="40927" spans="2:2">
      <c r="B40927" s="202"/>
    </row>
    <row r="40928" spans="2:2">
      <c r="B40928" s="202"/>
    </row>
    <row r="40929" spans="2:2">
      <c r="B40929" s="202"/>
    </row>
    <row r="40930" spans="2:2">
      <c r="B40930" s="202"/>
    </row>
    <row r="40931" spans="2:2">
      <c r="B40931" s="202"/>
    </row>
    <row r="40932" spans="2:2">
      <c r="B40932" s="202"/>
    </row>
    <row r="40933" spans="2:2">
      <c r="B40933" s="202"/>
    </row>
    <row r="40934" spans="2:2">
      <c r="B40934" s="202"/>
    </row>
    <row r="40935" spans="2:2">
      <c r="B40935" s="202"/>
    </row>
    <row r="40936" spans="2:2">
      <c r="B40936" s="202"/>
    </row>
    <row r="40937" spans="2:2">
      <c r="B40937" s="202"/>
    </row>
    <row r="40938" spans="2:2">
      <c r="B40938" s="202"/>
    </row>
    <row r="40939" spans="2:2">
      <c r="B40939" s="202"/>
    </row>
    <row r="40940" spans="2:2">
      <c r="B40940" s="202"/>
    </row>
    <row r="40941" spans="2:2">
      <c r="B40941" s="202"/>
    </row>
    <row r="40942" spans="2:2">
      <c r="B40942" s="202"/>
    </row>
    <row r="40943" spans="2:2">
      <c r="B40943" s="202"/>
    </row>
    <row r="40944" spans="2:2">
      <c r="B40944" s="202"/>
    </row>
    <row r="40945" spans="2:2">
      <c r="B40945" s="202"/>
    </row>
    <row r="40946" spans="2:2">
      <c r="B40946" s="202"/>
    </row>
    <row r="40947" spans="2:2">
      <c r="B40947" s="202"/>
    </row>
    <row r="40948" spans="2:2">
      <c r="B40948" s="202"/>
    </row>
    <row r="40949" spans="2:2">
      <c r="B40949" s="202"/>
    </row>
    <row r="40950" spans="2:2">
      <c r="B40950" s="202"/>
    </row>
    <row r="40951" spans="2:2">
      <c r="B40951" s="202"/>
    </row>
    <row r="40952" spans="2:2">
      <c r="B40952" s="202"/>
    </row>
    <row r="40953" spans="2:2">
      <c r="B40953" s="202"/>
    </row>
    <row r="40954" spans="2:2">
      <c r="B40954" s="202"/>
    </row>
    <row r="40955" spans="2:2">
      <c r="B40955" s="202"/>
    </row>
    <row r="40956" spans="2:2">
      <c r="B40956" s="202"/>
    </row>
    <row r="40957" spans="2:2">
      <c r="B40957" s="202"/>
    </row>
    <row r="40958" spans="2:2">
      <c r="B40958" s="202"/>
    </row>
    <row r="40959" spans="2:2">
      <c r="B40959" s="202"/>
    </row>
    <row r="40960" spans="2:2">
      <c r="B40960" s="202"/>
    </row>
    <row r="40961" spans="2:2">
      <c r="B40961" s="202"/>
    </row>
    <row r="40962" spans="2:2">
      <c r="B40962" s="202"/>
    </row>
    <row r="40963" spans="2:2">
      <c r="B40963" s="202"/>
    </row>
    <row r="40964" spans="2:2">
      <c r="B40964" s="202"/>
    </row>
    <row r="40965" spans="2:2">
      <c r="B40965" s="202"/>
    </row>
    <row r="40966" spans="2:2">
      <c r="B40966" s="202"/>
    </row>
    <row r="40967" spans="2:2">
      <c r="B40967" s="202"/>
    </row>
    <row r="40968" spans="2:2">
      <c r="B40968" s="202"/>
    </row>
    <row r="40969" spans="2:2">
      <c r="B40969" s="202"/>
    </row>
    <row r="40970" spans="2:2">
      <c r="B40970" s="202"/>
    </row>
    <row r="40971" spans="2:2">
      <c r="B40971" s="202"/>
    </row>
    <row r="40972" spans="2:2">
      <c r="B40972" s="202"/>
    </row>
    <row r="40973" spans="2:2">
      <c r="B40973" s="202"/>
    </row>
    <row r="40974" spans="2:2">
      <c r="B40974" s="202"/>
    </row>
    <row r="40975" spans="2:2">
      <c r="B40975" s="202"/>
    </row>
    <row r="40976" spans="2:2">
      <c r="B40976" s="202"/>
    </row>
    <row r="40977" spans="2:2">
      <c r="B40977" s="202"/>
    </row>
    <row r="40978" spans="2:2">
      <c r="B40978" s="202"/>
    </row>
    <row r="40979" spans="2:2">
      <c r="B40979" s="202"/>
    </row>
    <row r="40980" spans="2:2">
      <c r="B40980" s="202"/>
    </row>
    <row r="40981" spans="2:2">
      <c r="B40981" s="202"/>
    </row>
    <row r="40982" spans="2:2">
      <c r="B40982" s="202"/>
    </row>
    <row r="40983" spans="2:2">
      <c r="B40983" s="202"/>
    </row>
    <row r="40984" spans="2:2">
      <c r="B40984" s="202"/>
    </row>
    <row r="40985" spans="2:2">
      <c r="B40985" s="202"/>
    </row>
    <row r="40986" spans="2:2">
      <c r="B40986" s="202"/>
    </row>
    <row r="40987" spans="2:2">
      <c r="B40987" s="202"/>
    </row>
    <row r="40988" spans="2:2">
      <c r="B40988" s="202"/>
    </row>
    <row r="40989" spans="2:2">
      <c r="B40989" s="202"/>
    </row>
    <row r="40990" spans="2:2">
      <c r="B40990" s="202"/>
    </row>
    <row r="40991" spans="2:2">
      <c r="B40991" s="202"/>
    </row>
    <row r="40992" spans="2:2">
      <c r="B40992" s="202"/>
    </row>
    <row r="40993" spans="2:2">
      <c r="B40993" s="202"/>
    </row>
    <row r="40994" spans="2:2">
      <c r="B40994" s="202"/>
    </row>
    <row r="40995" spans="2:2">
      <c r="B40995" s="202"/>
    </row>
    <row r="40996" spans="2:2">
      <c r="B40996" s="202"/>
    </row>
    <row r="40997" spans="2:2">
      <c r="B40997" s="202"/>
    </row>
    <row r="40998" spans="2:2">
      <c r="B40998" s="202"/>
    </row>
    <row r="40999" spans="2:2">
      <c r="B40999" s="202"/>
    </row>
    <row r="41000" spans="2:2">
      <c r="B41000" s="202"/>
    </row>
    <row r="41001" spans="2:2">
      <c r="B41001" s="202"/>
    </row>
    <row r="41002" spans="2:2">
      <c r="B41002" s="202"/>
    </row>
    <row r="41003" spans="2:2">
      <c r="B41003" s="202"/>
    </row>
    <row r="41004" spans="2:2">
      <c r="B41004" s="202"/>
    </row>
    <row r="41005" spans="2:2">
      <c r="B41005" s="202"/>
    </row>
    <row r="41006" spans="2:2">
      <c r="B41006" s="202"/>
    </row>
    <row r="41007" spans="2:2">
      <c r="B41007" s="202"/>
    </row>
    <row r="41008" spans="2:2">
      <c r="B41008" s="202"/>
    </row>
    <row r="41009" spans="2:2">
      <c r="B41009" s="202"/>
    </row>
    <row r="41010" spans="2:2">
      <c r="B41010" s="202"/>
    </row>
    <row r="41011" spans="2:2">
      <c r="B41011" s="202"/>
    </row>
    <row r="41012" spans="2:2">
      <c r="B41012" s="202"/>
    </row>
    <row r="41013" spans="2:2">
      <c r="B41013" s="202"/>
    </row>
    <row r="41014" spans="2:2">
      <c r="B41014" s="202"/>
    </row>
    <row r="41015" spans="2:2">
      <c r="B41015" s="202"/>
    </row>
    <row r="41016" spans="2:2">
      <c r="B41016" s="202"/>
    </row>
    <row r="41017" spans="2:2">
      <c r="B41017" s="202"/>
    </row>
    <row r="41018" spans="2:2">
      <c r="B41018" s="202"/>
    </row>
    <row r="41019" spans="2:2">
      <c r="B41019" s="202"/>
    </row>
    <row r="41020" spans="2:2">
      <c r="B41020" s="202"/>
    </row>
    <row r="41021" spans="2:2">
      <c r="B41021" s="202"/>
    </row>
    <row r="41022" spans="2:2">
      <c r="B41022" s="202"/>
    </row>
    <row r="41023" spans="2:2">
      <c r="B41023" s="202"/>
    </row>
    <row r="41024" spans="2:2">
      <c r="B41024" s="202"/>
    </row>
    <row r="41025" spans="2:2">
      <c r="B41025" s="202"/>
    </row>
    <row r="41026" spans="2:2">
      <c r="B41026" s="202"/>
    </row>
    <row r="41027" spans="2:2">
      <c r="B41027" s="202"/>
    </row>
    <row r="41028" spans="2:2">
      <c r="B41028" s="202"/>
    </row>
    <row r="41029" spans="2:2">
      <c r="B41029" s="202"/>
    </row>
    <row r="41030" spans="2:2">
      <c r="B41030" s="202"/>
    </row>
    <row r="41031" spans="2:2">
      <c r="B41031" s="202"/>
    </row>
    <row r="41032" spans="2:2">
      <c r="B41032" s="202"/>
    </row>
    <row r="41033" spans="2:2">
      <c r="B41033" s="202"/>
    </row>
    <row r="41034" spans="2:2">
      <c r="B41034" s="202"/>
    </row>
    <row r="41035" spans="2:2">
      <c r="B41035" s="202"/>
    </row>
    <row r="41036" spans="2:2">
      <c r="B41036" s="202"/>
    </row>
    <row r="41037" spans="2:2">
      <c r="B41037" s="202"/>
    </row>
    <row r="41038" spans="2:2">
      <c r="B41038" s="202"/>
    </row>
    <row r="41039" spans="2:2">
      <c r="B41039" s="202"/>
    </row>
    <row r="41040" spans="2:2">
      <c r="B41040" s="202"/>
    </row>
    <row r="41041" spans="2:2">
      <c r="B41041" s="202"/>
    </row>
    <row r="41042" spans="2:2">
      <c r="B41042" s="202"/>
    </row>
    <row r="41043" spans="2:2">
      <c r="B41043" s="202"/>
    </row>
    <row r="41044" spans="2:2">
      <c r="B41044" s="202"/>
    </row>
    <row r="41045" spans="2:2">
      <c r="B41045" s="202"/>
    </row>
    <row r="41046" spans="2:2">
      <c r="B41046" s="202"/>
    </row>
    <row r="41047" spans="2:2">
      <c r="B41047" s="202"/>
    </row>
    <row r="41048" spans="2:2">
      <c r="B41048" s="202"/>
    </row>
    <row r="41049" spans="2:2">
      <c r="B41049" s="202"/>
    </row>
    <row r="41050" spans="2:2">
      <c r="B41050" s="202"/>
    </row>
    <row r="41051" spans="2:2">
      <c r="B41051" s="202"/>
    </row>
    <row r="41052" spans="2:2">
      <c r="B41052" s="202"/>
    </row>
    <row r="41053" spans="2:2">
      <c r="B41053" s="202"/>
    </row>
    <row r="41054" spans="2:2">
      <c r="B41054" s="202"/>
    </row>
    <row r="41055" spans="2:2">
      <c r="B41055" s="202"/>
    </row>
    <row r="41056" spans="2:2">
      <c r="B41056" s="202"/>
    </row>
    <row r="41057" spans="2:2">
      <c r="B41057" s="202"/>
    </row>
    <row r="41058" spans="2:2">
      <c r="B41058" s="202"/>
    </row>
    <row r="41059" spans="2:2">
      <c r="B41059" s="202"/>
    </row>
    <row r="41060" spans="2:2">
      <c r="B41060" s="202"/>
    </row>
    <row r="41061" spans="2:2">
      <c r="B41061" s="202"/>
    </row>
    <row r="41062" spans="2:2">
      <c r="B41062" s="202"/>
    </row>
    <row r="41063" spans="2:2">
      <c r="B41063" s="202"/>
    </row>
    <row r="41064" spans="2:2">
      <c r="B41064" s="202"/>
    </row>
    <row r="41065" spans="2:2">
      <c r="B41065" s="202"/>
    </row>
    <row r="41066" spans="2:2">
      <c r="B41066" s="202"/>
    </row>
    <row r="41067" spans="2:2">
      <c r="B41067" s="202"/>
    </row>
    <row r="41068" spans="2:2">
      <c r="B41068" s="202"/>
    </row>
    <row r="41069" spans="2:2">
      <c r="B41069" s="202"/>
    </row>
    <row r="41070" spans="2:2">
      <c r="B41070" s="202"/>
    </row>
    <row r="41071" spans="2:2">
      <c r="B41071" s="202"/>
    </row>
    <row r="41072" spans="2:2">
      <c r="B41072" s="202"/>
    </row>
    <row r="41073" spans="2:2">
      <c r="B41073" s="202"/>
    </row>
    <row r="41074" spans="2:2">
      <c r="B41074" s="202"/>
    </row>
    <row r="41075" spans="2:2">
      <c r="B41075" s="202"/>
    </row>
    <row r="41076" spans="2:2">
      <c r="B41076" s="202"/>
    </row>
    <row r="41077" spans="2:2">
      <c r="B41077" s="202"/>
    </row>
    <row r="41078" spans="2:2">
      <c r="B41078" s="202"/>
    </row>
    <row r="41079" spans="2:2">
      <c r="B41079" s="202"/>
    </row>
    <row r="41080" spans="2:2">
      <c r="B41080" s="202"/>
    </row>
    <row r="41081" spans="2:2">
      <c r="B41081" s="202"/>
    </row>
    <row r="41082" spans="2:2">
      <c r="B41082" s="202"/>
    </row>
    <row r="41083" spans="2:2">
      <c r="B41083" s="202"/>
    </row>
    <row r="41084" spans="2:2">
      <c r="B41084" s="202"/>
    </row>
    <row r="41085" spans="2:2">
      <c r="B41085" s="202"/>
    </row>
    <row r="41086" spans="2:2">
      <c r="B41086" s="202"/>
    </row>
    <row r="41087" spans="2:2">
      <c r="B41087" s="202"/>
    </row>
    <row r="41088" spans="2:2">
      <c r="B41088" s="202"/>
    </row>
    <row r="41089" spans="2:2">
      <c r="B41089" s="202"/>
    </row>
    <row r="41090" spans="2:2">
      <c r="B41090" s="202"/>
    </row>
    <row r="41091" spans="2:2">
      <c r="B41091" s="202"/>
    </row>
    <row r="41092" spans="2:2">
      <c r="B41092" s="202"/>
    </row>
    <row r="41093" spans="2:2">
      <c r="B41093" s="202"/>
    </row>
    <row r="41094" spans="2:2">
      <c r="B41094" s="202"/>
    </row>
    <row r="41095" spans="2:2">
      <c r="B41095" s="202"/>
    </row>
    <row r="41096" spans="2:2">
      <c r="B41096" s="202"/>
    </row>
    <row r="41097" spans="2:2">
      <c r="B41097" s="202"/>
    </row>
    <row r="41098" spans="2:2">
      <c r="B41098" s="202"/>
    </row>
    <row r="41099" spans="2:2">
      <c r="B41099" s="202"/>
    </row>
    <row r="41100" spans="2:2">
      <c r="B41100" s="202"/>
    </row>
    <row r="41101" spans="2:2">
      <c r="B41101" s="202"/>
    </row>
    <row r="41102" spans="2:2">
      <c r="B41102" s="202"/>
    </row>
    <row r="41103" spans="2:2">
      <c r="B41103" s="202"/>
    </row>
    <row r="41104" spans="2:2">
      <c r="B41104" s="202"/>
    </row>
    <row r="41105" spans="2:2">
      <c r="B41105" s="202"/>
    </row>
    <row r="41106" spans="2:2">
      <c r="B41106" s="202"/>
    </row>
    <row r="41107" spans="2:2">
      <c r="B41107" s="202"/>
    </row>
    <row r="41108" spans="2:2">
      <c r="B41108" s="202"/>
    </row>
    <row r="41109" spans="2:2">
      <c r="B41109" s="202"/>
    </row>
    <row r="41110" spans="2:2">
      <c r="B41110" s="202"/>
    </row>
    <row r="41111" spans="2:2">
      <c r="B41111" s="202"/>
    </row>
    <row r="41112" spans="2:2">
      <c r="B41112" s="202"/>
    </row>
    <row r="41113" spans="2:2">
      <c r="B41113" s="202"/>
    </row>
    <row r="41114" spans="2:2">
      <c r="B41114" s="202"/>
    </row>
    <row r="41115" spans="2:2">
      <c r="B41115" s="202"/>
    </row>
    <row r="41116" spans="2:2">
      <c r="B41116" s="202"/>
    </row>
    <row r="41117" spans="2:2">
      <c r="B41117" s="202"/>
    </row>
    <row r="41118" spans="2:2">
      <c r="B41118" s="202"/>
    </row>
    <row r="41119" spans="2:2">
      <c r="B41119" s="202"/>
    </row>
    <row r="41120" spans="2:2">
      <c r="B41120" s="202"/>
    </row>
    <row r="41121" spans="2:2">
      <c r="B41121" s="202"/>
    </row>
    <row r="41122" spans="2:2">
      <c r="B41122" s="202"/>
    </row>
    <row r="41123" spans="2:2">
      <c r="B41123" s="202"/>
    </row>
    <row r="41124" spans="2:2">
      <c r="B41124" s="202"/>
    </row>
    <row r="41125" spans="2:2">
      <c r="B41125" s="202"/>
    </row>
    <row r="41126" spans="2:2">
      <c r="B41126" s="202"/>
    </row>
    <row r="41127" spans="2:2">
      <c r="B41127" s="202"/>
    </row>
    <row r="41128" spans="2:2">
      <c r="B41128" s="202"/>
    </row>
    <row r="41129" spans="2:2">
      <c r="B41129" s="202"/>
    </row>
    <row r="41130" spans="2:2">
      <c r="B41130" s="202"/>
    </row>
    <row r="41131" spans="2:2">
      <c r="B41131" s="202"/>
    </row>
    <row r="41132" spans="2:2">
      <c r="B41132" s="202"/>
    </row>
    <row r="41133" spans="2:2">
      <c r="B41133" s="202"/>
    </row>
    <row r="41134" spans="2:2">
      <c r="B41134" s="202"/>
    </row>
    <row r="41135" spans="2:2">
      <c r="B41135" s="202"/>
    </row>
    <row r="41136" spans="2:2">
      <c r="B41136" s="202"/>
    </row>
    <row r="41137" spans="2:2">
      <c r="B41137" s="202"/>
    </row>
    <row r="41138" spans="2:2">
      <c r="B41138" s="202"/>
    </row>
    <row r="41139" spans="2:2">
      <c r="B41139" s="202"/>
    </row>
    <row r="41140" spans="2:2">
      <c r="B41140" s="202"/>
    </row>
    <row r="41141" spans="2:2">
      <c r="B41141" s="202"/>
    </row>
    <row r="41142" spans="2:2">
      <c r="B41142" s="202"/>
    </row>
    <row r="41143" spans="2:2">
      <c r="B41143" s="202"/>
    </row>
    <row r="41144" spans="2:2">
      <c r="B41144" s="202"/>
    </row>
    <row r="41145" spans="2:2">
      <c r="B41145" s="202"/>
    </row>
    <row r="41146" spans="2:2">
      <c r="B41146" s="202"/>
    </row>
    <row r="41147" spans="2:2">
      <c r="B41147" s="202"/>
    </row>
    <row r="41148" spans="2:2">
      <c r="B41148" s="202"/>
    </row>
    <row r="41149" spans="2:2">
      <c r="B41149" s="202"/>
    </row>
    <row r="41150" spans="2:2">
      <c r="B41150" s="202"/>
    </row>
    <row r="41151" spans="2:2">
      <c r="B41151" s="202"/>
    </row>
    <row r="41152" spans="2:2">
      <c r="B41152" s="202"/>
    </row>
    <row r="41153" spans="2:2">
      <c r="B41153" s="202"/>
    </row>
    <row r="41154" spans="2:2">
      <c r="B41154" s="202"/>
    </row>
    <row r="41155" spans="2:2">
      <c r="B41155" s="202"/>
    </row>
    <row r="41156" spans="2:2">
      <c r="B41156" s="202"/>
    </row>
    <row r="41157" spans="2:2">
      <c r="B41157" s="202"/>
    </row>
    <row r="41158" spans="2:2">
      <c r="B41158" s="202"/>
    </row>
    <row r="41159" spans="2:2">
      <c r="B41159" s="202"/>
    </row>
    <row r="41160" spans="2:2">
      <c r="B41160" s="202"/>
    </row>
    <row r="41161" spans="2:2">
      <c r="B41161" s="202"/>
    </row>
    <row r="41162" spans="2:2">
      <c r="B41162" s="202"/>
    </row>
    <row r="41163" spans="2:2">
      <c r="B41163" s="202"/>
    </row>
    <row r="41164" spans="2:2">
      <c r="B41164" s="202"/>
    </row>
    <row r="41165" spans="2:2">
      <c r="B41165" s="202"/>
    </row>
    <row r="41166" spans="2:2">
      <c r="B41166" s="202"/>
    </row>
    <row r="41167" spans="2:2">
      <c r="B41167" s="202"/>
    </row>
    <row r="41168" spans="2:2">
      <c r="B41168" s="202"/>
    </row>
    <row r="41169" spans="2:2">
      <c r="B41169" s="202"/>
    </row>
    <row r="41170" spans="2:2">
      <c r="B41170" s="202"/>
    </row>
    <row r="41171" spans="2:2">
      <c r="B41171" s="202"/>
    </row>
    <row r="41172" spans="2:2">
      <c r="B41172" s="202"/>
    </row>
    <row r="41173" spans="2:2">
      <c r="B41173" s="202"/>
    </row>
    <row r="41174" spans="2:2">
      <c r="B41174" s="202"/>
    </row>
    <row r="41175" spans="2:2">
      <c r="B41175" s="202"/>
    </row>
    <row r="41176" spans="2:2">
      <c r="B41176" s="202"/>
    </row>
    <row r="41177" spans="2:2">
      <c r="B41177" s="202"/>
    </row>
    <row r="41178" spans="2:2">
      <c r="B41178" s="202"/>
    </row>
    <row r="41179" spans="2:2">
      <c r="B41179" s="202"/>
    </row>
    <row r="41180" spans="2:2">
      <c r="B41180" s="202"/>
    </row>
    <row r="41181" spans="2:2">
      <c r="B41181" s="202"/>
    </row>
    <row r="41182" spans="2:2">
      <c r="B41182" s="202"/>
    </row>
    <row r="41183" spans="2:2">
      <c r="B41183" s="202"/>
    </row>
    <row r="41184" spans="2:2">
      <c r="B41184" s="202"/>
    </row>
    <row r="41185" spans="2:2">
      <c r="B41185" s="202"/>
    </row>
    <row r="41186" spans="2:2">
      <c r="B41186" s="202"/>
    </row>
    <row r="41187" spans="2:2">
      <c r="B41187" s="202"/>
    </row>
    <row r="41188" spans="2:2">
      <c r="B41188" s="202"/>
    </row>
    <row r="41189" spans="2:2">
      <c r="B41189" s="202"/>
    </row>
    <row r="41190" spans="2:2">
      <c r="B41190" s="202"/>
    </row>
    <row r="41191" spans="2:2">
      <c r="B41191" s="202"/>
    </row>
    <row r="41192" spans="2:2">
      <c r="B41192" s="202"/>
    </row>
    <row r="41193" spans="2:2">
      <c r="B41193" s="202"/>
    </row>
    <row r="41194" spans="2:2">
      <c r="B41194" s="202"/>
    </row>
    <row r="41195" spans="2:2">
      <c r="B41195" s="202"/>
    </row>
    <row r="41196" spans="2:2">
      <c r="B41196" s="202"/>
    </row>
    <row r="41197" spans="2:2">
      <c r="B41197" s="202"/>
    </row>
    <row r="41198" spans="2:2">
      <c r="B41198" s="202"/>
    </row>
    <row r="41199" spans="2:2">
      <c r="B41199" s="202"/>
    </row>
    <row r="41200" spans="2:2">
      <c r="B41200" s="202"/>
    </row>
    <row r="41201" spans="2:2">
      <c r="B41201" s="202"/>
    </row>
    <row r="41202" spans="2:2">
      <c r="B41202" s="202"/>
    </row>
    <row r="41203" spans="2:2">
      <c r="B41203" s="202"/>
    </row>
    <row r="41204" spans="2:2">
      <c r="B41204" s="202"/>
    </row>
    <row r="41205" spans="2:2">
      <c r="B41205" s="202"/>
    </row>
    <row r="41206" spans="2:2">
      <c r="B41206" s="202"/>
    </row>
    <row r="41207" spans="2:2">
      <c r="B41207" s="202"/>
    </row>
    <row r="41208" spans="2:2">
      <c r="B41208" s="202"/>
    </row>
    <row r="41209" spans="2:2">
      <c r="B41209" s="202"/>
    </row>
    <row r="41210" spans="2:2">
      <c r="B41210" s="202"/>
    </row>
    <row r="41211" spans="2:2">
      <c r="B41211" s="202"/>
    </row>
    <row r="41212" spans="2:2">
      <c r="B41212" s="202"/>
    </row>
    <row r="41213" spans="2:2">
      <c r="B41213" s="202"/>
    </row>
    <row r="41214" spans="2:2">
      <c r="B41214" s="202"/>
    </row>
    <row r="41215" spans="2:2">
      <c r="B41215" s="202"/>
    </row>
    <row r="41216" spans="2:2">
      <c r="B41216" s="202"/>
    </row>
    <row r="41217" spans="2:2">
      <c r="B41217" s="202"/>
    </row>
    <row r="41218" spans="2:2">
      <c r="B41218" s="202"/>
    </row>
    <row r="41219" spans="2:2">
      <c r="B41219" s="202"/>
    </row>
    <row r="41220" spans="2:2">
      <c r="B41220" s="202"/>
    </row>
    <row r="41221" spans="2:2">
      <c r="B41221" s="202"/>
    </row>
    <row r="41222" spans="2:2">
      <c r="B41222" s="202"/>
    </row>
    <row r="41223" spans="2:2">
      <c r="B41223" s="202"/>
    </row>
    <row r="41224" spans="2:2">
      <c r="B41224" s="202"/>
    </row>
    <row r="41225" spans="2:2">
      <c r="B41225" s="202"/>
    </row>
    <row r="41226" spans="2:2">
      <c r="B41226" s="202"/>
    </row>
    <row r="41227" spans="2:2">
      <c r="B41227" s="202"/>
    </row>
    <row r="41228" spans="2:2">
      <c r="B41228" s="202"/>
    </row>
    <row r="41229" spans="2:2">
      <c r="B41229" s="202"/>
    </row>
    <row r="41230" spans="2:2">
      <c r="B41230" s="202"/>
    </row>
    <row r="41231" spans="2:2">
      <c r="B41231" s="202"/>
    </row>
    <row r="41232" spans="2:2">
      <c r="B41232" s="202"/>
    </row>
    <row r="41233" spans="2:2">
      <c r="B41233" s="202"/>
    </row>
    <row r="41234" spans="2:2">
      <c r="B41234" s="202"/>
    </row>
    <row r="41235" spans="2:2">
      <c r="B41235" s="202"/>
    </row>
    <row r="41236" spans="2:2">
      <c r="B41236" s="202"/>
    </row>
    <row r="41237" spans="2:2">
      <c r="B41237" s="202"/>
    </row>
    <row r="41238" spans="2:2">
      <c r="B41238" s="202"/>
    </row>
    <row r="41239" spans="2:2">
      <c r="B41239" s="202"/>
    </row>
    <row r="41240" spans="2:2">
      <c r="B41240" s="202"/>
    </row>
    <row r="41241" spans="2:2">
      <c r="B41241" s="202"/>
    </row>
    <row r="41242" spans="2:2">
      <c r="B41242" s="202"/>
    </row>
    <row r="41243" spans="2:2">
      <c r="B41243" s="202"/>
    </row>
    <row r="41244" spans="2:2">
      <c r="B41244" s="202"/>
    </row>
    <row r="41245" spans="2:2">
      <c r="B41245" s="202"/>
    </row>
    <row r="41246" spans="2:2">
      <c r="B41246" s="202"/>
    </row>
    <row r="41247" spans="2:2">
      <c r="B41247" s="202"/>
    </row>
    <row r="41248" spans="2:2">
      <c r="B41248" s="202"/>
    </row>
    <row r="41249" spans="2:2">
      <c r="B41249" s="202"/>
    </row>
    <row r="41250" spans="2:2">
      <c r="B41250" s="202"/>
    </row>
    <row r="41251" spans="2:2">
      <c r="B41251" s="202"/>
    </row>
    <row r="41252" spans="2:2">
      <c r="B41252" s="202"/>
    </row>
    <row r="41253" spans="2:2">
      <c r="B41253" s="202"/>
    </row>
    <row r="41254" spans="2:2">
      <c r="B41254" s="202"/>
    </row>
    <row r="41255" spans="2:2">
      <c r="B41255" s="202"/>
    </row>
    <row r="41256" spans="2:2">
      <c r="B41256" s="202"/>
    </row>
    <row r="41257" spans="2:2">
      <c r="B41257" s="202"/>
    </row>
    <row r="41258" spans="2:2">
      <c r="B41258" s="202"/>
    </row>
    <row r="41259" spans="2:2">
      <c r="B41259" s="202"/>
    </row>
    <row r="41260" spans="2:2">
      <c r="B41260" s="202"/>
    </row>
    <row r="41261" spans="2:2">
      <c r="B41261" s="202"/>
    </row>
    <row r="41262" spans="2:2">
      <c r="B41262" s="202"/>
    </row>
    <row r="41263" spans="2:2">
      <c r="B41263" s="202"/>
    </row>
    <row r="41264" spans="2:2">
      <c r="B41264" s="202"/>
    </row>
    <row r="41265" spans="2:2">
      <c r="B41265" s="202"/>
    </row>
    <row r="41266" spans="2:2">
      <c r="B41266" s="202"/>
    </row>
    <row r="41267" spans="2:2">
      <c r="B41267" s="202"/>
    </row>
    <row r="41268" spans="2:2">
      <c r="B41268" s="202"/>
    </row>
    <row r="41269" spans="2:2">
      <c r="B41269" s="202"/>
    </row>
    <row r="41270" spans="2:2">
      <c r="B41270" s="202"/>
    </row>
    <row r="41271" spans="2:2">
      <c r="B41271" s="202"/>
    </row>
    <row r="41272" spans="2:2">
      <c r="B41272" s="202"/>
    </row>
    <row r="41273" spans="2:2">
      <c r="B41273" s="202"/>
    </row>
    <row r="41274" spans="2:2">
      <c r="B41274" s="202"/>
    </row>
    <row r="41275" spans="2:2">
      <c r="B41275" s="202"/>
    </row>
    <row r="41276" spans="2:2">
      <c r="B41276" s="202"/>
    </row>
    <row r="41277" spans="2:2">
      <c r="B41277" s="202"/>
    </row>
    <row r="41278" spans="2:2">
      <c r="B41278" s="202"/>
    </row>
    <row r="41279" spans="2:2">
      <c r="B41279" s="202"/>
    </row>
    <row r="41280" spans="2:2">
      <c r="B41280" s="202"/>
    </row>
    <row r="41281" spans="2:2">
      <c r="B41281" s="202"/>
    </row>
    <row r="41282" spans="2:2">
      <c r="B41282" s="202"/>
    </row>
    <row r="41283" spans="2:2">
      <c r="B41283" s="202"/>
    </row>
    <row r="41284" spans="2:2">
      <c r="B41284" s="202"/>
    </row>
    <row r="41285" spans="2:2">
      <c r="B41285" s="202"/>
    </row>
    <row r="41286" spans="2:2">
      <c r="B41286" s="202"/>
    </row>
    <row r="41287" spans="2:2">
      <c r="B41287" s="202"/>
    </row>
    <row r="41288" spans="2:2">
      <c r="B41288" s="202"/>
    </row>
    <row r="41289" spans="2:2">
      <c r="B41289" s="202"/>
    </row>
    <row r="41290" spans="2:2">
      <c r="B41290" s="202"/>
    </row>
    <row r="41291" spans="2:2">
      <c r="B41291" s="202"/>
    </row>
    <row r="41292" spans="2:2">
      <c r="B41292" s="202"/>
    </row>
    <row r="41293" spans="2:2">
      <c r="B41293" s="202"/>
    </row>
    <row r="41294" spans="2:2">
      <c r="B41294" s="202"/>
    </row>
    <row r="41295" spans="2:2">
      <c r="B41295" s="202"/>
    </row>
    <row r="41296" spans="2:2">
      <c r="B41296" s="202"/>
    </row>
    <row r="41297" spans="2:2">
      <c r="B41297" s="202"/>
    </row>
    <row r="41298" spans="2:2">
      <c r="B41298" s="202"/>
    </row>
    <row r="41299" spans="2:2">
      <c r="B41299" s="202"/>
    </row>
    <row r="41300" spans="2:2">
      <c r="B41300" s="202"/>
    </row>
    <row r="41301" spans="2:2">
      <c r="B41301" s="202"/>
    </row>
    <row r="41302" spans="2:2">
      <c r="B41302" s="202"/>
    </row>
    <row r="41303" spans="2:2">
      <c r="B41303" s="202"/>
    </row>
    <row r="41304" spans="2:2">
      <c r="B41304" s="202"/>
    </row>
    <row r="41305" spans="2:2">
      <c r="B41305" s="202"/>
    </row>
    <row r="41306" spans="2:2">
      <c r="B41306" s="202"/>
    </row>
    <row r="41307" spans="2:2">
      <c r="B41307" s="202"/>
    </row>
    <row r="41308" spans="2:2">
      <c r="B41308" s="202"/>
    </row>
    <row r="41309" spans="2:2">
      <c r="B41309" s="202"/>
    </row>
    <row r="41310" spans="2:2">
      <c r="B41310" s="202"/>
    </row>
    <row r="41311" spans="2:2">
      <c r="B41311" s="202"/>
    </row>
    <row r="41312" spans="2:2">
      <c r="B41312" s="202"/>
    </row>
    <row r="41313" spans="2:2">
      <c r="B41313" s="202"/>
    </row>
    <row r="41314" spans="2:2">
      <c r="B41314" s="202"/>
    </row>
    <row r="41315" spans="2:2">
      <c r="B41315" s="202"/>
    </row>
    <row r="41316" spans="2:2">
      <c r="B41316" s="202"/>
    </row>
    <row r="41317" spans="2:2">
      <c r="B41317" s="202"/>
    </row>
    <row r="41318" spans="2:2">
      <c r="B41318" s="202"/>
    </row>
    <row r="41319" spans="2:2">
      <c r="B41319" s="202"/>
    </row>
    <row r="41320" spans="2:2">
      <c r="B41320" s="202"/>
    </row>
    <row r="41321" spans="2:2">
      <c r="B41321" s="202"/>
    </row>
    <row r="41322" spans="2:2">
      <c r="B41322" s="202"/>
    </row>
    <row r="41323" spans="2:2">
      <c r="B41323" s="202"/>
    </row>
    <row r="41324" spans="2:2">
      <c r="B41324" s="202"/>
    </row>
    <row r="41325" spans="2:2">
      <c r="B41325" s="202"/>
    </row>
    <row r="41326" spans="2:2">
      <c r="B41326" s="202"/>
    </row>
    <row r="41327" spans="2:2">
      <c r="B41327" s="202"/>
    </row>
    <row r="41328" spans="2:2">
      <c r="B41328" s="202"/>
    </row>
    <row r="41329" spans="2:2">
      <c r="B41329" s="202"/>
    </row>
    <row r="41330" spans="2:2">
      <c r="B41330" s="202"/>
    </row>
    <row r="41331" spans="2:2">
      <c r="B41331" s="202"/>
    </row>
    <row r="41332" spans="2:2">
      <c r="B41332" s="202"/>
    </row>
    <row r="41333" spans="2:2">
      <c r="B41333" s="202"/>
    </row>
    <row r="41334" spans="2:2">
      <c r="B41334" s="202"/>
    </row>
    <row r="41335" spans="2:2">
      <c r="B41335" s="202"/>
    </row>
    <row r="41336" spans="2:2">
      <c r="B41336" s="202"/>
    </row>
    <row r="41337" spans="2:2">
      <c r="B41337" s="202"/>
    </row>
    <row r="41338" spans="2:2">
      <c r="B41338" s="202"/>
    </row>
    <row r="41339" spans="2:2">
      <c r="B41339" s="202"/>
    </row>
    <row r="41340" spans="2:2">
      <c r="B41340" s="202"/>
    </row>
    <row r="41341" spans="2:2">
      <c r="B41341" s="202"/>
    </row>
    <row r="41342" spans="2:2">
      <c r="B41342" s="202"/>
    </row>
    <row r="41343" spans="2:2">
      <c r="B41343" s="202"/>
    </row>
    <row r="41344" spans="2:2">
      <c r="B41344" s="202"/>
    </row>
    <row r="41345" spans="2:2">
      <c r="B41345" s="202"/>
    </row>
    <row r="41346" spans="2:2">
      <c r="B41346" s="202"/>
    </row>
    <row r="41347" spans="2:2">
      <c r="B41347" s="202"/>
    </row>
    <row r="41348" spans="2:2">
      <c r="B41348" s="202"/>
    </row>
    <row r="41349" spans="2:2">
      <c r="B41349" s="202"/>
    </row>
    <row r="41350" spans="2:2">
      <c r="B41350" s="202"/>
    </row>
    <row r="41351" spans="2:2">
      <c r="B41351" s="202"/>
    </row>
    <row r="41352" spans="2:2">
      <c r="B41352" s="202"/>
    </row>
    <row r="41353" spans="2:2">
      <c r="B41353" s="202"/>
    </row>
    <row r="41354" spans="2:2">
      <c r="B41354" s="202"/>
    </row>
    <row r="41355" spans="2:2">
      <c r="B41355" s="202"/>
    </row>
    <row r="41356" spans="2:2">
      <c r="B41356" s="202"/>
    </row>
    <row r="41357" spans="2:2">
      <c r="B41357" s="202"/>
    </row>
    <row r="41358" spans="2:2">
      <c r="B41358" s="202"/>
    </row>
    <row r="41359" spans="2:2">
      <c r="B41359" s="202"/>
    </row>
    <row r="41360" spans="2:2">
      <c r="B41360" s="202"/>
    </row>
    <row r="41361" spans="2:2">
      <c r="B41361" s="202"/>
    </row>
    <row r="41362" spans="2:2">
      <c r="B41362" s="202"/>
    </row>
    <row r="41363" spans="2:2">
      <c r="B41363" s="202"/>
    </row>
    <row r="41364" spans="2:2">
      <c r="B41364" s="202"/>
    </row>
    <row r="41365" spans="2:2">
      <c r="B41365" s="202"/>
    </row>
    <row r="41366" spans="2:2">
      <c r="B41366" s="202"/>
    </row>
    <row r="41367" spans="2:2">
      <c r="B41367" s="202"/>
    </row>
    <row r="41368" spans="2:2">
      <c r="B41368" s="202"/>
    </row>
    <row r="41369" spans="2:2">
      <c r="B41369" s="202"/>
    </row>
    <row r="41370" spans="2:2">
      <c r="B41370" s="202"/>
    </row>
    <row r="41371" spans="2:2">
      <c r="B41371" s="202"/>
    </row>
    <row r="41372" spans="2:2">
      <c r="B41372" s="202"/>
    </row>
    <row r="41373" spans="2:2">
      <c r="B41373" s="202"/>
    </row>
    <row r="41374" spans="2:2">
      <c r="B41374" s="202"/>
    </row>
    <row r="41375" spans="2:2">
      <c r="B41375" s="202"/>
    </row>
    <row r="41376" spans="2:2">
      <c r="B41376" s="202"/>
    </row>
    <row r="41377" spans="2:2">
      <c r="B41377" s="202"/>
    </row>
    <row r="41378" spans="2:2">
      <c r="B41378" s="202"/>
    </row>
    <row r="41379" spans="2:2">
      <c r="B41379" s="202"/>
    </row>
    <row r="41380" spans="2:2">
      <c r="B41380" s="202"/>
    </row>
    <row r="41381" spans="2:2">
      <c r="B41381" s="202"/>
    </row>
    <row r="41382" spans="2:2">
      <c r="B41382" s="202"/>
    </row>
    <row r="41383" spans="2:2">
      <c r="B41383" s="202"/>
    </row>
    <row r="41384" spans="2:2">
      <c r="B41384" s="202"/>
    </row>
    <row r="41385" spans="2:2">
      <c r="B41385" s="202"/>
    </row>
    <row r="41386" spans="2:2">
      <c r="B41386" s="202"/>
    </row>
    <row r="41387" spans="2:2">
      <c r="B41387" s="202"/>
    </row>
    <row r="41388" spans="2:2">
      <c r="B41388" s="202"/>
    </row>
    <row r="41389" spans="2:2">
      <c r="B41389" s="202"/>
    </row>
    <row r="41390" spans="2:2">
      <c r="B41390" s="202"/>
    </row>
    <row r="41391" spans="2:2">
      <c r="B41391" s="202"/>
    </row>
    <row r="41392" spans="2:2">
      <c r="B41392" s="202"/>
    </row>
    <row r="41393" spans="2:2">
      <c r="B41393" s="202"/>
    </row>
    <row r="41394" spans="2:2">
      <c r="B41394" s="202"/>
    </row>
    <row r="41395" spans="2:2">
      <c r="B41395" s="202"/>
    </row>
    <row r="41396" spans="2:2">
      <c r="B41396" s="202"/>
    </row>
    <row r="41397" spans="2:2">
      <c r="B41397" s="202"/>
    </row>
    <row r="41398" spans="2:2">
      <c r="B41398" s="202"/>
    </row>
    <row r="41399" spans="2:2">
      <c r="B41399" s="202"/>
    </row>
    <row r="41400" spans="2:2">
      <c r="B41400" s="202"/>
    </row>
    <row r="41401" spans="2:2">
      <c r="B41401" s="202"/>
    </row>
    <row r="41402" spans="2:2">
      <c r="B41402" s="202"/>
    </row>
    <row r="41403" spans="2:2">
      <c r="B41403" s="202"/>
    </row>
    <row r="41404" spans="2:2">
      <c r="B41404" s="202"/>
    </row>
    <row r="41405" spans="2:2">
      <c r="B41405" s="202"/>
    </row>
    <row r="41406" spans="2:2">
      <c r="B41406" s="202"/>
    </row>
    <row r="41407" spans="2:2">
      <c r="B41407" s="202"/>
    </row>
    <row r="41408" spans="2:2">
      <c r="B41408" s="202"/>
    </row>
    <row r="41409" spans="2:2">
      <c r="B41409" s="202"/>
    </row>
    <row r="41410" spans="2:2">
      <c r="B41410" s="202"/>
    </row>
    <row r="41411" spans="2:2">
      <c r="B41411" s="202"/>
    </row>
    <row r="41412" spans="2:2">
      <c r="B41412" s="202"/>
    </row>
    <row r="41413" spans="2:2">
      <c r="B41413" s="202"/>
    </row>
    <row r="41414" spans="2:2">
      <c r="B41414" s="202"/>
    </row>
    <row r="41415" spans="2:2">
      <c r="B41415" s="202"/>
    </row>
    <row r="41416" spans="2:2">
      <c r="B41416" s="202"/>
    </row>
    <row r="41417" spans="2:2">
      <c r="B41417" s="202"/>
    </row>
    <row r="41418" spans="2:2">
      <c r="B41418" s="202"/>
    </row>
    <row r="41419" spans="2:2">
      <c r="B41419" s="202"/>
    </row>
    <row r="41420" spans="2:2">
      <c r="B41420" s="202"/>
    </row>
    <row r="41421" spans="2:2">
      <c r="B41421" s="202"/>
    </row>
    <row r="41422" spans="2:2">
      <c r="B41422" s="202"/>
    </row>
    <row r="41423" spans="2:2">
      <c r="B41423" s="202"/>
    </row>
    <row r="41424" spans="2:2">
      <c r="B41424" s="202"/>
    </row>
    <row r="41425" spans="2:2">
      <c r="B41425" s="202"/>
    </row>
    <row r="41426" spans="2:2">
      <c r="B41426" s="202"/>
    </row>
    <row r="41427" spans="2:2">
      <c r="B41427" s="202"/>
    </row>
    <row r="41428" spans="2:2">
      <c r="B41428" s="202"/>
    </row>
    <row r="41429" spans="2:2">
      <c r="B41429" s="202"/>
    </row>
    <row r="41430" spans="2:2">
      <c r="B41430" s="202"/>
    </row>
    <row r="41431" spans="2:2">
      <c r="B41431" s="202"/>
    </row>
    <row r="41432" spans="2:2">
      <c r="B41432" s="202"/>
    </row>
    <row r="41433" spans="2:2">
      <c r="B41433" s="202"/>
    </row>
    <row r="41434" spans="2:2">
      <c r="B41434" s="202"/>
    </row>
    <row r="41435" spans="2:2">
      <c r="B41435" s="202"/>
    </row>
    <row r="41436" spans="2:2">
      <c r="B41436" s="202"/>
    </row>
    <row r="41437" spans="2:2">
      <c r="B41437" s="202"/>
    </row>
    <row r="41438" spans="2:2">
      <c r="B41438" s="202"/>
    </row>
    <row r="41439" spans="2:2">
      <c r="B41439" s="202"/>
    </row>
    <row r="41440" spans="2:2">
      <c r="B41440" s="202"/>
    </row>
    <row r="41441" spans="2:2">
      <c r="B41441" s="202"/>
    </row>
    <row r="41442" spans="2:2">
      <c r="B41442" s="202"/>
    </row>
    <row r="41443" spans="2:2">
      <c r="B41443" s="202"/>
    </row>
    <row r="41444" spans="2:2">
      <c r="B41444" s="202"/>
    </row>
    <row r="41445" spans="2:2">
      <c r="B41445" s="202"/>
    </row>
    <row r="41446" spans="2:2">
      <c r="B41446" s="202"/>
    </row>
    <row r="41447" spans="2:2">
      <c r="B41447" s="202"/>
    </row>
    <row r="41448" spans="2:2">
      <c r="B41448" s="202"/>
    </row>
    <row r="41449" spans="2:2">
      <c r="B41449" s="202"/>
    </row>
    <row r="41450" spans="2:2">
      <c r="B41450" s="202"/>
    </row>
    <row r="41451" spans="2:2">
      <c r="B41451" s="202"/>
    </row>
    <row r="41452" spans="2:2">
      <c r="B41452" s="202"/>
    </row>
    <row r="41453" spans="2:2">
      <c r="B41453" s="202"/>
    </row>
    <row r="41454" spans="2:2">
      <c r="B41454" s="202"/>
    </row>
    <row r="41455" spans="2:2">
      <c r="B41455" s="202"/>
    </row>
    <row r="41456" spans="2:2">
      <c r="B41456" s="202"/>
    </row>
    <row r="41457" spans="2:2">
      <c r="B41457" s="202"/>
    </row>
    <row r="41458" spans="2:2">
      <c r="B41458" s="202"/>
    </row>
    <row r="41459" spans="2:2">
      <c r="B41459" s="202"/>
    </row>
    <row r="41460" spans="2:2">
      <c r="B41460" s="202"/>
    </row>
    <row r="41461" spans="2:2">
      <c r="B41461" s="202"/>
    </row>
    <row r="41462" spans="2:2">
      <c r="B41462" s="202"/>
    </row>
    <row r="41463" spans="2:2">
      <c r="B41463" s="202"/>
    </row>
    <row r="41464" spans="2:2">
      <c r="B41464" s="202"/>
    </row>
    <row r="41465" spans="2:2">
      <c r="B41465" s="202"/>
    </row>
    <row r="41466" spans="2:2">
      <c r="B41466" s="202"/>
    </row>
    <row r="41467" spans="2:2">
      <c r="B41467" s="202"/>
    </row>
    <row r="41468" spans="2:2">
      <c r="B41468" s="202"/>
    </row>
    <row r="41469" spans="2:2">
      <c r="B41469" s="202"/>
    </row>
    <row r="41470" spans="2:2">
      <c r="B41470" s="202"/>
    </row>
    <row r="41471" spans="2:2">
      <c r="B41471" s="202"/>
    </row>
    <row r="41472" spans="2:2">
      <c r="B41472" s="202"/>
    </row>
    <row r="41473" spans="2:2">
      <c r="B41473" s="202"/>
    </row>
    <row r="41474" spans="2:2">
      <c r="B41474" s="202"/>
    </row>
    <row r="41475" spans="2:2">
      <c r="B41475" s="202"/>
    </row>
    <row r="41476" spans="2:2">
      <c r="B41476" s="202"/>
    </row>
    <row r="41477" spans="2:2">
      <c r="B41477" s="202"/>
    </row>
    <row r="41478" spans="2:2">
      <c r="B41478" s="202"/>
    </row>
    <row r="41479" spans="2:2">
      <c r="B41479" s="202"/>
    </row>
    <row r="41480" spans="2:2">
      <c r="B41480" s="202"/>
    </row>
    <row r="41481" spans="2:2">
      <c r="B41481" s="202"/>
    </row>
    <row r="41482" spans="2:2">
      <c r="B41482" s="202"/>
    </row>
    <row r="41483" spans="2:2">
      <c r="B41483" s="202"/>
    </row>
    <row r="41484" spans="2:2">
      <c r="B41484" s="202"/>
    </row>
    <row r="41485" spans="2:2">
      <c r="B41485" s="202"/>
    </row>
    <row r="41486" spans="2:2">
      <c r="B41486" s="202"/>
    </row>
    <row r="41487" spans="2:2">
      <c r="B41487" s="202"/>
    </row>
    <row r="41488" spans="2:2">
      <c r="B41488" s="202"/>
    </row>
    <row r="41489" spans="2:2">
      <c r="B41489" s="202"/>
    </row>
    <row r="41490" spans="2:2">
      <c r="B41490" s="202"/>
    </row>
    <row r="41491" spans="2:2">
      <c r="B41491" s="202"/>
    </row>
    <row r="41492" spans="2:2">
      <c r="B41492" s="202"/>
    </row>
    <row r="41493" spans="2:2">
      <c r="B41493" s="202"/>
    </row>
    <row r="41494" spans="2:2">
      <c r="B41494" s="202"/>
    </row>
    <row r="41495" spans="2:2">
      <c r="B41495" s="202"/>
    </row>
    <row r="41496" spans="2:2">
      <c r="B41496" s="202"/>
    </row>
    <row r="41497" spans="2:2">
      <c r="B41497" s="202"/>
    </row>
    <row r="41498" spans="2:2">
      <c r="B41498" s="202"/>
    </row>
    <row r="41499" spans="2:2">
      <c r="B41499" s="202"/>
    </row>
    <row r="41500" spans="2:2">
      <c r="B41500" s="202"/>
    </row>
    <row r="41501" spans="2:2">
      <c r="B41501" s="202"/>
    </row>
    <row r="41502" spans="2:2">
      <c r="B41502" s="202"/>
    </row>
    <row r="41503" spans="2:2">
      <c r="B41503" s="202"/>
    </row>
    <row r="41504" spans="2:2">
      <c r="B41504" s="202"/>
    </row>
    <row r="41505" spans="2:2">
      <c r="B41505" s="202"/>
    </row>
    <row r="41506" spans="2:2">
      <c r="B41506" s="202"/>
    </row>
    <row r="41507" spans="2:2">
      <c r="B41507" s="202"/>
    </row>
    <row r="41508" spans="2:2">
      <c r="B41508" s="202"/>
    </row>
    <row r="41509" spans="2:2">
      <c r="B41509" s="202"/>
    </row>
    <row r="41510" spans="2:2">
      <c r="B41510" s="202"/>
    </row>
    <row r="41511" spans="2:2">
      <c r="B41511" s="202"/>
    </row>
    <row r="41512" spans="2:2">
      <c r="B41512" s="202"/>
    </row>
    <row r="41513" spans="2:2">
      <c r="B41513" s="202"/>
    </row>
    <row r="41514" spans="2:2">
      <c r="B41514" s="202"/>
    </row>
    <row r="41515" spans="2:2">
      <c r="B41515" s="202"/>
    </row>
    <row r="41516" spans="2:2">
      <c r="B41516" s="202"/>
    </row>
    <row r="41517" spans="2:2">
      <c r="B41517" s="202"/>
    </row>
    <row r="41518" spans="2:2">
      <c r="B41518" s="202"/>
    </row>
    <row r="41519" spans="2:2">
      <c r="B41519" s="202"/>
    </row>
    <row r="41520" spans="2:2">
      <c r="B41520" s="202"/>
    </row>
    <row r="41521" spans="2:2">
      <c r="B41521" s="202"/>
    </row>
    <row r="41522" spans="2:2">
      <c r="B41522" s="202"/>
    </row>
    <row r="41523" spans="2:2">
      <c r="B41523" s="202"/>
    </row>
    <row r="41524" spans="2:2">
      <c r="B41524" s="202"/>
    </row>
    <row r="41525" spans="2:2">
      <c r="B41525" s="202"/>
    </row>
    <row r="41526" spans="2:2">
      <c r="B41526" s="202"/>
    </row>
    <row r="41527" spans="2:2">
      <c r="B41527" s="202"/>
    </row>
    <row r="41528" spans="2:2">
      <c r="B41528" s="202"/>
    </row>
    <row r="41529" spans="2:2">
      <c r="B41529" s="202"/>
    </row>
    <row r="41530" spans="2:2">
      <c r="B41530" s="202"/>
    </row>
    <row r="41531" spans="2:2">
      <c r="B41531" s="202"/>
    </row>
    <row r="41532" spans="2:2">
      <c r="B41532" s="202"/>
    </row>
    <row r="41533" spans="2:2">
      <c r="B41533" s="202"/>
    </row>
    <row r="41534" spans="2:2">
      <c r="B41534" s="202"/>
    </row>
    <row r="41535" spans="2:2">
      <c r="B41535" s="202"/>
    </row>
    <row r="41536" spans="2:2">
      <c r="B41536" s="202"/>
    </row>
    <row r="41537" spans="2:2">
      <c r="B41537" s="202"/>
    </row>
    <row r="41538" spans="2:2">
      <c r="B41538" s="202"/>
    </row>
    <row r="41539" spans="2:2">
      <c r="B41539" s="202"/>
    </row>
    <row r="41540" spans="2:2">
      <c r="B41540" s="202"/>
    </row>
    <row r="41541" spans="2:2">
      <c r="B41541" s="202"/>
    </row>
    <row r="41542" spans="2:2">
      <c r="B41542" s="202"/>
    </row>
    <row r="41543" spans="2:2">
      <c r="B41543" s="202"/>
    </row>
    <row r="41544" spans="2:2">
      <c r="B41544" s="202"/>
    </row>
    <row r="41545" spans="2:2">
      <c r="B41545" s="202"/>
    </row>
    <row r="41546" spans="2:2">
      <c r="B41546" s="202"/>
    </row>
    <row r="41547" spans="2:2">
      <c r="B41547" s="202"/>
    </row>
    <row r="41548" spans="2:2">
      <c r="B41548" s="202"/>
    </row>
    <row r="41549" spans="2:2">
      <c r="B41549" s="202"/>
    </row>
    <row r="41550" spans="2:2">
      <c r="B41550" s="202"/>
    </row>
    <row r="41551" spans="2:2">
      <c r="B41551" s="202"/>
    </row>
    <row r="41552" spans="2:2">
      <c r="B41552" s="202"/>
    </row>
    <row r="41553" spans="2:2">
      <c r="B41553" s="202"/>
    </row>
    <row r="41554" spans="2:2">
      <c r="B41554" s="202"/>
    </row>
    <row r="41555" spans="2:2">
      <c r="B41555" s="202"/>
    </row>
    <row r="41556" spans="2:2">
      <c r="B41556" s="202"/>
    </row>
    <row r="41557" spans="2:2">
      <c r="B41557" s="202"/>
    </row>
    <row r="41558" spans="2:2">
      <c r="B41558" s="202"/>
    </row>
    <row r="41559" spans="2:2">
      <c r="B41559" s="202"/>
    </row>
    <row r="41560" spans="2:2">
      <c r="B41560" s="202"/>
    </row>
    <row r="41561" spans="2:2">
      <c r="B41561" s="202"/>
    </row>
    <row r="41562" spans="2:2">
      <c r="B41562" s="202"/>
    </row>
    <row r="41563" spans="2:2">
      <c r="B41563" s="202"/>
    </row>
    <row r="41564" spans="2:2">
      <c r="B41564" s="202"/>
    </row>
    <row r="41565" spans="2:2">
      <c r="B41565" s="202"/>
    </row>
    <row r="41566" spans="2:2">
      <c r="B41566" s="202"/>
    </row>
    <row r="41567" spans="2:2">
      <c r="B41567" s="202"/>
    </row>
    <row r="41568" spans="2:2">
      <c r="B41568" s="202"/>
    </row>
    <row r="41569" spans="2:2">
      <c r="B41569" s="202"/>
    </row>
    <row r="41570" spans="2:2">
      <c r="B41570" s="202"/>
    </row>
    <row r="41571" spans="2:2">
      <c r="B41571" s="202"/>
    </row>
    <row r="41572" spans="2:2">
      <c r="B41572" s="202"/>
    </row>
    <row r="41573" spans="2:2">
      <c r="B41573" s="202"/>
    </row>
    <row r="41574" spans="2:2">
      <c r="B41574" s="202"/>
    </row>
    <row r="41575" spans="2:2">
      <c r="B41575" s="202"/>
    </row>
    <row r="41576" spans="2:2">
      <c r="B41576" s="202"/>
    </row>
    <row r="41577" spans="2:2">
      <c r="B41577" s="202"/>
    </row>
    <row r="41578" spans="2:2">
      <c r="B41578" s="202"/>
    </row>
    <row r="41579" spans="2:2">
      <c r="B41579" s="202"/>
    </row>
    <row r="41580" spans="2:2">
      <c r="B41580" s="202"/>
    </row>
    <row r="41581" spans="2:2">
      <c r="B41581" s="202"/>
    </row>
    <row r="41582" spans="2:2">
      <c r="B41582" s="202"/>
    </row>
    <row r="41583" spans="2:2">
      <c r="B41583" s="202"/>
    </row>
    <row r="41584" spans="2:2">
      <c r="B41584" s="202"/>
    </row>
    <row r="41585" spans="2:2">
      <c r="B41585" s="202"/>
    </row>
    <row r="41586" spans="2:2">
      <c r="B41586" s="202"/>
    </row>
    <row r="41587" spans="2:2">
      <c r="B41587" s="202"/>
    </row>
    <row r="41588" spans="2:2">
      <c r="B41588" s="202"/>
    </row>
    <row r="41589" spans="2:2">
      <c r="B41589" s="202"/>
    </row>
    <row r="41590" spans="2:2">
      <c r="B41590" s="202"/>
    </row>
    <row r="41591" spans="2:2">
      <c r="B41591" s="202"/>
    </row>
    <row r="41592" spans="2:2">
      <c r="B41592" s="202"/>
    </row>
    <row r="41593" spans="2:2">
      <c r="B41593" s="202"/>
    </row>
    <row r="41594" spans="2:2">
      <c r="B41594" s="202"/>
    </row>
    <row r="41595" spans="2:2">
      <c r="B41595" s="202"/>
    </row>
    <row r="41596" spans="2:2">
      <c r="B41596" s="202"/>
    </row>
    <row r="41597" spans="2:2">
      <c r="B41597" s="202"/>
    </row>
    <row r="41598" spans="2:2">
      <c r="B41598" s="202"/>
    </row>
    <row r="41599" spans="2:2">
      <c r="B41599" s="202"/>
    </row>
    <row r="41600" spans="2:2">
      <c r="B41600" s="202"/>
    </row>
    <row r="41601" spans="2:2">
      <c r="B41601" s="202"/>
    </row>
    <row r="41602" spans="2:2">
      <c r="B41602" s="202"/>
    </row>
    <row r="41603" spans="2:2">
      <c r="B41603" s="202"/>
    </row>
    <row r="41604" spans="2:2">
      <c r="B41604" s="202"/>
    </row>
    <row r="41605" spans="2:2">
      <c r="B41605" s="202"/>
    </row>
    <row r="41606" spans="2:2">
      <c r="B41606" s="202"/>
    </row>
    <row r="41607" spans="2:2">
      <c r="B41607" s="202"/>
    </row>
    <row r="41608" spans="2:2">
      <c r="B41608" s="202"/>
    </row>
    <row r="41609" spans="2:2">
      <c r="B41609" s="202"/>
    </row>
    <row r="41610" spans="2:2">
      <c r="B41610" s="202"/>
    </row>
    <row r="41611" spans="2:2">
      <c r="B41611" s="202"/>
    </row>
    <row r="41612" spans="2:2">
      <c r="B41612" s="202"/>
    </row>
    <row r="41613" spans="2:2">
      <c r="B41613" s="202"/>
    </row>
    <row r="41614" spans="2:2">
      <c r="B41614" s="202"/>
    </row>
    <row r="41615" spans="2:2">
      <c r="B41615" s="202"/>
    </row>
    <row r="41616" spans="2:2">
      <c r="B41616" s="202"/>
    </row>
    <row r="41617" spans="2:2">
      <c r="B41617" s="202"/>
    </row>
    <row r="41618" spans="2:2">
      <c r="B41618" s="202"/>
    </row>
    <row r="41619" spans="2:2">
      <c r="B41619" s="202"/>
    </row>
    <row r="41620" spans="2:2">
      <c r="B41620" s="202"/>
    </row>
    <row r="41621" spans="2:2">
      <c r="B41621" s="202"/>
    </row>
    <row r="41622" spans="2:2">
      <c r="B41622" s="202"/>
    </row>
    <row r="41623" spans="2:2">
      <c r="B41623" s="202"/>
    </row>
    <row r="41624" spans="2:2">
      <c r="B41624" s="202"/>
    </row>
    <row r="41625" spans="2:2">
      <c r="B41625" s="202"/>
    </row>
    <row r="41626" spans="2:2">
      <c r="B41626" s="202"/>
    </row>
    <row r="41627" spans="2:2">
      <c r="B41627" s="202"/>
    </row>
    <row r="41628" spans="2:2">
      <c r="B41628" s="202"/>
    </row>
    <row r="41629" spans="2:2">
      <c r="B41629" s="202"/>
    </row>
    <row r="41630" spans="2:2">
      <c r="B41630" s="202"/>
    </row>
    <row r="41631" spans="2:2">
      <c r="B41631" s="202"/>
    </row>
    <row r="41632" spans="2:2">
      <c r="B41632" s="202"/>
    </row>
    <row r="41633" spans="2:2">
      <c r="B41633" s="202"/>
    </row>
    <row r="41634" spans="2:2">
      <c r="B41634" s="202"/>
    </row>
    <row r="41635" spans="2:2">
      <c r="B41635" s="202"/>
    </row>
    <row r="41636" spans="2:2">
      <c r="B41636" s="202"/>
    </row>
    <row r="41637" spans="2:2">
      <c r="B41637" s="202"/>
    </row>
    <row r="41638" spans="2:2">
      <c r="B41638" s="202"/>
    </row>
    <row r="41639" spans="2:2">
      <c r="B41639" s="202"/>
    </row>
    <row r="41640" spans="2:2">
      <c r="B41640" s="202"/>
    </row>
    <row r="41641" spans="2:2">
      <c r="B41641" s="202"/>
    </row>
    <row r="41642" spans="2:2">
      <c r="B41642" s="202"/>
    </row>
    <row r="41643" spans="2:2">
      <c r="B41643" s="202"/>
    </row>
    <row r="41644" spans="2:2">
      <c r="B41644" s="202"/>
    </row>
    <row r="41645" spans="2:2">
      <c r="B41645" s="202"/>
    </row>
    <row r="41646" spans="2:2">
      <c r="B41646" s="202"/>
    </row>
    <row r="41647" spans="2:2">
      <c r="B41647" s="202"/>
    </row>
    <row r="41648" spans="2:2">
      <c r="B41648" s="202"/>
    </row>
    <row r="41649" spans="2:2">
      <c r="B41649" s="202"/>
    </row>
    <row r="41650" spans="2:2">
      <c r="B41650" s="202"/>
    </row>
    <row r="41651" spans="2:2">
      <c r="B41651" s="202"/>
    </row>
    <row r="41652" spans="2:2">
      <c r="B41652" s="202"/>
    </row>
    <row r="41653" spans="2:2">
      <c r="B41653" s="202"/>
    </row>
    <row r="41654" spans="2:2">
      <c r="B41654" s="202"/>
    </row>
    <row r="41655" spans="2:2">
      <c r="B41655" s="202"/>
    </row>
    <row r="41656" spans="2:2">
      <c r="B41656" s="202"/>
    </row>
    <row r="41657" spans="2:2">
      <c r="B41657" s="202"/>
    </row>
    <row r="41658" spans="2:2">
      <c r="B41658" s="202"/>
    </row>
    <row r="41659" spans="2:2">
      <c r="B41659" s="202"/>
    </row>
    <row r="41660" spans="2:2">
      <c r="B41660" s="202"/>
    </row>
    <row r="41661" spans="2:2">
      <c r="B41661" s="202"/>
    </row>
    <row r="41662" spans="2:2">
      <c r="B41662" s="202"/>
    </row>
    <row r="41663" spans="2:2">
      <c r="B41663" s="202"/>
    </row>
    <row r="41664" spans="2:2">
      <c r="B41664" s="202"/>
    </row>
    <row r="41665" spans="2:2">
      <c r="B41665" s="202"/>
    </row>
    <row r="41666" spans="2:2">
      <c r="B41666" s="202"/>
    </row>
    <row r="41667" spans="2:2">
      <c r="B41667" s="202"/>
    </row>
    <row r="41668" spans="2:2">
      <c r="B41668" s="202"/>
    </row>
    <row r="41669" spans="2:2">
      <c r="B41669" s="202"/>
    </row>
    <row r="41670" spans="2:2">
      <c r="B41670" s="202"/>
    </row>
    <row r="41671" spans="2:2">
      <c r="B41671" s="202"/>
    </row>
    <row r="41672" spans="2:2">
      <c r="B41672" s="202"/>
    </row>
    <row r="41673" spans="2:2">
      <c r="B41673" s="202"/>
    </row>
    <row r="41674" spans="2:2">
      <c r="B41674" s="202"/>
    </row>
    <row r="41675" spans="2:2">
      <c r="B41675" s="202"/>
    </row>
    <row r="41676" spans="2:2">
      <c r="B41676" s="202"/>
    </row>
    <row r="41677" spans="2:2">
      <c r="B41677" s="202"/>
    </row>
    <row r="41678" spans="2:2">
      <c r="B41678" s="202"/>
    </row>
    <row r="41679" spans="2:2">
      <c r="B41679" s="202"/>
    </row>
    <row r="41680" spans="2:2">
      <c r="B41680" s="202"/>
    </row>
    <row r="41681" spans="2:2">
      <c r="B41681" s="202"/>
    </row>
    <row r="41682" spans="2:2">
      <c r="B41682" s="202"/>
    </row>
    <row r="41683" spans="2:2">
      <c r="B41683" s="202"/>
    </row>
    <row r="41684" spans="2:2">
      <c r="B41684" s="202"/>
    </row>
    <row r="41685" spans="2:2">
      <c r="B41685" s="202"/>
    </row>
    <row r="41686" spans="2:2">
      <c r="B41686" s="202"/>
    </row>
    <row r="41687" spans="2:2">
      <c r="B41687" s="202"/>
    </row>
    <row r="41688" spans="2:2">
      <c r="B41688" s="202"/>
    </row>
    <row r="41689" spans="2:2">
      <c r="B41689" s="202"/>
    </row>
    <row r="41690" spans="2:2">
      <c r="B41690" s="202"/>
    </row>
    <row r="41691" spans="2:2">
      <c r="B41691" s="202"/>
    </row>
    <row r="41692" spans="2:2">
      <c r="B41692" s="202"/>
    </row>
    <row r="41693" spans="2:2">
      <c r="B41693" s="202"/>
    </row>
    <row r="41694" spans="2:2">
      <c r="B41694" s="202"/>
    </row>
    <row r="41695" spans="2:2">
      <c r="B41695" s="202"/>
    </row>
    <row r="41696" spans="2:2">
      <c r="B41696" s="202"/>
    </row>
    <row r="41697" spans="2:2">
      <c r="B41697" s="202"/>
    </row>
    <row r="41698" spans="2:2">
      <c r="B41698" s="202"/>
    </row>
    <row r="41699" spans="2:2">
      <c r="B41699" s="202"/>
    </row>
    <row r="41700" spans="2:2">
      <c r="B41700" s="202"/>
    </row>
    <row r="41701" spans="2:2">
      <c r="B41701" s="202"/>
    </row>
    <row r="41702" spans="2:2">
      <c r="B41702" s="202"/>
    </row>
    <row r="41703" spans="2:2">
      <c r="B41703" s="202"/>
    </row>
    <row r="41704" spans="2:2">
      <c r="B41704" s="202"/>
    </row>
    <row r="41705" spans="2:2">
      <c r="B41705" s="202"/>
    </row>
    <row r="41706" spans="2:2">
      <c r="B41706" s="202"/>
    </row>
    <row r="41707" spans="2:2">
      <c r="B41707" s="202"/>
    </row>
    <row r="41708" spans="2:2">
      <c r="B41708" s="202"/>
    </row>
    <row r="41709" spans="2:2">
      <c r="B41709" s="202"/>
    </row>
    <row r="41710" spans="2:2">
      <c r="B41710" s="202"/>
    </row>
    <row r="41711" spans="2:2">
      <c r="B41711" s="202"/>
    </row>
    <row r="41712" spans="2:2">
      <c r="B41712" s="202"/>
    </row>
    <row r="41713" spans="2:2">
      <c r="B41713" s="202"/>
    </row>
    <row r="41714" spans="2:2">
      <c r="B41714" s="202"/>
    </row>
    <row r="41715" spans="2:2">
      <c r="B41715" s="202"/>
    </row>
    <row r="41716" spans="2:2">
      <c r="B41716" s="202"/>
    </row>
    <row r="41717" spans="2:2">
      <c r="B41717" s="202"/>
    </row>
    <row r="41718" spans="2:2">
      <c r="B41718" s="202"/>
    </row>
    <row r="41719" spans="2:2">
      <c r="B41719" s="202"/>
    </row>
    <row r="41720" spans="2:2">
      <c r="B41720" s="202"/>
    </row>
    <row r="41721" spans="2:2">
      <c r="B41721" s="202"/>
    </row>
    <row r="41722" spans="2:2">
      <c r="B41722" s="202"/>
    </row>
    <row r="41723" spans="2:2">
      <c r="B41723" s="202"/>
    </row>
    <row r="41724" spans="2:2">
      <c r="B41724" s="202"/>
    </row>
    <row r="41725" spans="2:2">
      <c r="B41725" s="202"/>
    </row>
    <row r="41726" spans="2:2">
      <c r="B41726" s="202"/>
    </row>
    <row r="41727" spans="2:2">
      <c r="B41727" s="202"/>
    </row>
    <row r="41728" spans="2:2">
      <c r="B41728" s="202"/>
    </row>
    <row r="41729" spans="2:2">
      <c r="B41729" s="202"/>
    </row>
    <row r="41730" spans="2:2">
      <c r="B41730" s="202"/>
    </row>
    <row r="41731" spans="2:2">
      <c r="B41731" s="202"/>
    </row>
    <row r="41732" spans="2:2">
      <c r="B41732" s="202"/>
    </row>
    <row r="41733" spans="2:2">
      <c r="B41733" s="202"/>
    </row>
    <row r="41734" spans="2:2">
      <c r="B41734" s="202"/>
    </row>
    <row r="41735" spans="2:2">
      <c r="B41735" s="202"/>
    </row>
    <row r="41736" spans="2:2">
      <c r="B41736" s="202"/>
    </row>
    <row r="41737" spans="2:2">
      <c r="B41737" s="202"/>
    </row>
    <row r="41738" spans="2:2">
      <c r="B41738" s="202"/>
    </row>
    <row r="41739" spans="2:2">
      <c r="B41739" s="202"/>
    </row>
    <row r="41740" spans="2:2">
      <c r="B41740" s="202"/>
    </row>
    <row r="41741" spans="2:2">
      <c r="B41741" s="202"/>
    </row>
    <row r="41742" spans="2:2">
      <c r="B41742" s="202"/>
    </row>
    <row r="41743" spans="2:2">
      <c r="B41743" s="202"/>
    </row>
    <row r="41744" spans="2:2">
      <c r="B41744" s="202"/>
    </row>
    <row r="41745" spans="2:2">
      <c r="B41745" s="202"/>
    </row>
    <row r="41746" spans="2:2">
      <c r="B41746" s="202"/>
    </row>
    <row r="41747" spans="2:2">
      <c r="B41747" s="202"/>
    </row>
    <row r="41748" spans="2:2">
      <c r="B41748" s="202"/>
    </row>
    <row r="41749" spans="2:2">
      <c r="B41749" s="202"/>
    </row>
    <row r="41750" spans="2:2">
      <c r="B41750" s="202"/>
    </row>
    <row r="41751" spans="2:2">
      <c r="B41751" s="202"/>
    </row>
    <row r="41752" spans="2:2">
      <c r="B41752" s="202"/>
    </row>
    <row r="41753" spans="2:2">
      <c r="B41753" s="202"/>
    </row>
    <row r="41754" spans="2:2">
      <c r="B41754" s="202"/>
    </row>
    <row r="41755" spans="2:2">
      <c r="B41755" s="202"/>
    </row>
    <row r="41756" spans="2:2">
      <c r="B41756" s="202"/>
    </row>
    <row r="41757" spans="2:2">
      <c r="B41757" s="202"/>
    </row>
    <row r="41758" spans="2:2">
      <c r="B41758" s="202"/>
    </row>
    <row r="41759" spans="2:2">
      <c r="B41759" s="202"/>
    </row>
    <row r="41760" spans="2:2">
      <c r="B41760" s="202"/>
    </row>
    <row r="41761" spans="2:2">
      <c r="B41761" s="202"/>
    </row>
    <row r="41762" spans="2:2">
      <c r="B41762" s="202"/>
    </row>
    <row r="41763" spans="2:2">
      <c r="B41763" s="202"/>
    </row>
    <row r="41764" spans="2:2">
      <c r="B41764" s="202"/>
    </row>
    <row r="41765" spans="2:2">
      <c r="B41765" s="202"/>
    </row>
    <row r="41766" spans="2:2">
      <c r="B41766" s="202"/>
    </row>
    <row r="41767" spans="2:2">
      <c r="B41767" s="202"/>
    </row>
    <row r="41768" spans="2:2">
      <c r="B41768" s="202"/>
    </row>
    <row r="41769" spans="2:2">
      <c r="B41769" s="202"/>
    </row>
    <row r="41770" spans="2:2">
      <c r="B41770" s="202"/>
    </row>
    <row r="41771" spans="2:2">
      <c r="B41771" s="202"/>
    </row>
    <row r="41772" spans="2:2">
      <c r="B41772" s="202"/>
    </row>
    <row r="41773" spans="2:2">
      <c r="B41773" s="202"/>
    </row>
    <row r="41774" spans="2:2">
      <c r="B41774" s="202"/>
    </row>
    <row r="41775" spans="2:2">
      <c r="B41775" s="202"/>
    </row>
    <row r="41776" spans="2:2">
      <c r="B41776" s="202"/>
    </row>
    <row r="41777" spans="2:2">
      <c r="B41777" s="202"/>
    </row>
    <row r="41778" spans="2:2">
      <c r="B41778" s="202"/>
    </row>
    <row r="41779" spans="2:2">
      <c r="B41779" s="202"/>
    </row>
    <row r="41780" spans="2:2">
      <c r="B41780" s="202"/>
    </row>
    <row r="41781" spans="2:2">
      <c r="B41781" s="202"/>
    </row>
    <row r="41782" spans="2:2">
      <c r="B41782" s="202"/>
    </row>
    <row r="41783" spans="2:2">
      <c r="B41783" s="202"/>
    </row>
    <row r="41784" spans="2:2">
      <c r="B41784" s="202"/>
    </row>
    <row r="41785" spans="2:2">
      <c r="B41785" s="202"/>
    </row>
    <row r="41786" spans="2:2">
      <c r="B41786" s="202"/>
    </row>
    <row r="41787" spans="2:2">
      <c r="B41787" s="202"/>
    </row>
    <row r="41788" spans="2:2">
      <c r="B41788" s="202"/>
    </row>
    <row r="41789" spans="2:2">
      <c r="B41789" s="202"/>
    </row>
    <row r="41790" spans="2:2">
      <c r="B41790" s="202"/>
    </row>
    <row r="41791" spans="2:2">
      <c r="B41791" s="202"/>
    </row>
    <row r="41792" spans="2:2">
      <c r="B41792" s="202"/>
    </row>
    <row r="41793" spans="2:2">
      <c r="B41793" s="202"/>
    </row>
    <row r="41794" spans="2:2">
      <c r="B41794" s="202"/>
    </row>
    <row r="41795" spans="2:2">
      <c r="B41795" s="202"/>
    </row>
    <row r="41796" spans="2:2">
      <c r="B41796" s="202"/>
    </row>
    <row r="41797" spans="2:2">
      <c r="B41797" s="202"/>
    </row>
    <row r="41798" spans="2:2">
      <c r="B41798" s="202"/>
    </row>
    <row r="41799" spans="2:2">
      <c r="B41799" s="202"/>
    </row>
    <row r="41800" spans="2:2">
      <c r="B41800" s="202"/>
    </row>
    <row r="41801" spans="2:2">
      <c r="B41801" s="202"/>
    </row>
    <row r="41802" spans="2:2">
      <c r="B41802" s="202"/>
    </row>
    <row r="41803" spans="2:2">
      <c r="B41803" s="202"/>
    </row>
    <row r="41804" spans="2:2">
      <c r="B41804" s="202"/>
    </row>
    <row r="41805" spans="2:2">
      <c r="B41805" s="202"/>
    </row>
    <row r="41806" spans="2:2">
      <c r="B41806" s="202"/>
    </row>
    <row r="41807" spans="2:2">
      <c r="B41807" s="202"/>
    </row>
    <row r="41808" spans="2:2">
      <c r="B41808" s="202"/>
    </row>
    <row r="41809" spans="2:2">
      <c r="B41809" s="202"/>
    </row>
    <row r="41810" spans="2:2">
      <c r="B41810" s="202"/>
    </row>
    <row r="41811" spans="2:2">
      <c r="B41811" s="202"/>
    </row>
    <row r="41812" spans="2:2">
      <c r="B41812" s="202"/>
    </row>
    <row r="41813" spans="2:2">
      <c r="B41813" s="202"/>
    </row>
    <row r="41814" spans="2:2">
      <c r="B41814" s="202"/>
    </row>
    <row r="41815" spans="2:2">
      <c r="B41815" s="202"/>
    </row>
    <row r="41816" spans="2:2">
      <c r="B41816" s="202"/>
    </row>
    <row r="41817" spans="2:2">
      <c r="B41817" s="202"/>
    </row>
    <row r="41818" spans="2:2">
      <c r="B41818" s="202"/>
    </row>
    <row r="41819" spans="2:2">
      <c r="B41819" s="202"/>
    </row>
    <row r="41820" spans="2:2">
      <c r="B41820" s="202"/>
    </row>
    <row r="41821" spans="2:2">
      <c r="B41821" s="202"/>
    </row>
    <row r="41822" spans="2:2">
      <c r="B41822" s="202"/>
    </row>
    <row r="41823" spans="2:2">
      <c r="B41823" s="202"/>
    </row>
    <row r="41824" spans="2:2">
      <c r="B41824" s="202"/>
    </row>
    <row r="41825" spans="2:2">
      <c r="B41825" s="202"/>
    </row>
    <row r="41826" spans="2:2">
      <c r="B41826" s="202"/>
    </row>
    <row r="41827" spans="2:2">
      <c r="B41827" s="202"/>
    </row>
    <row r="41828" spans="2:2">
      <c r="B41828" s="202"/>
    </row>
    <row r="41829" spans="2:2">
      <c r="B41829" s="202"/>
    </row>
    <row r="41830" spans="2:2">
      <c r="B41830" s="202"/>
    </row>
    <row r="41831" spans="2:2">
      <c r="B41831" s="202"/>
    </row>
    <row r="41832" spans="2:2">
      <c r="B41832" s="202"/>
    </row>
    <row r="41833" spans="2:2">
      <c r="B41833" s="202"/>
    </row>
    <row r="41834" spans="2:2">
      <c r="B41834" s="202"/>
    </row>
    <row r="41835" spans="2:2">
      <c r="B41835" s="202"/>
    </row>
    <row r="41836" spans="2:2">
      <c r="B41836" s="202"/>
    </row>
    <row r="41837" spans="2:2">
      <c r="B41837" s="202"/>
    </row>
    <row r="41838" spans="2:2">
      <c r="B41838" s="202"/>
    </row>
    <row r="41839" spans="2:2">
      <c r="B41839" s="202"/>
    </row>
    <row r="41840" spans="2:2">
      <c r="B41840" s="202"/>
    </row>
    <row r="41841" spans="2:2">
      <c r="B41841" s="202"/>
    </row>
    <row r="41842" spans="2:2">
      <c r="B41842" s="202"/>
    </row>
    <row r="41843" spans="2:2">
      <c r="B41843" s="202"/>
    </row>
    <row r="41844" spans="2:2">
      <c r="B41844" s="202"/>
    </row>
    <row r="41845" spans="2:2">
      <c r="B41845" s="202"/>
    </row>
    <row r="41846" spans="2:2">
      <c r="B41846" s="202"/>
    </row>
    <row r="41847" spans="2:2">
      <c r="B41847" s="202"/>
    </row>
    <row r="41848" spans="2:2">
      <c r="B41848" s="202"/>
    </row>
    <row r="41849" spans="2:2">
      <c r="B41849" s="202"/>
    </row>
    <row r="41850" spans="2:2">
      <c r="B41850" s="202"/>
    </row>
    <row r="41851" spans="2:2">
      <c r="B41851" s="202"/>
    </row>
    <row r="41852" spans="2:2">
      <c r="B41852" s="202"/>
    </row>
    <row r="41853" spans="2:2">
      <c r="B41853" s="202"/>
    </row>
    <row r="41854" spans="2:2">
      <c r="B41854" s="202"/>
    </row>
    <row r="41855" spans="2:2">
      <c r="B41855" s="202"/>
    </row>
    <row r="41856" spans="2:2">
      <c r="B41856" s="202"/>
    </row>
    <row r="41857" spans="2:2">
      <c r="B41857" s="202"/>
    </row>
    <row r="41858" spans="2:2">
      <c r="B41858" s="202"/>
    </row>
    <row r="41859" spans="2:2">
      <c r="B41859" s="202"/>
    </row>
    <row r="41860" spans="2:2">
      <c r="B41860" s="202"/>
    </row>
    <row r="41861" spans="2:2">
      <c r="B41861" s="202"/>
    </row>
    <row r="41862" spans="2:2">
      <c r="B41862" s="202"/>
    </row>
    <row r="41863" spans="2:2">
      <c r="B41863" s="202"/>
    </row>
    <row r="41864" spans="2:2">
      <c r="B41864" s="202"/>
    </row>
    <row r="41865" spans="2:2">
      <c r="B41865" s="202"/>
    </row>
    <row r="41866" spans="2:2">
      <c r="B41866" s="202"/>
    </row>
    <row r="41867" spans="2:2">
      <c r="B41867" s="202"/>
    </row>
    <row r="41868" spans="2:2">
      <c r="B41868" s="202"/>
    </row>
    <row r="41869" spans="2:2">
      <c r="B41869" s="202"/>
    </row>
    <row r="41870" spans="2:2">
      <c r="B41870" s="202"/>
    </row>
    <row r="41871" spans="2:2">
      <c r="B41871" s="202"/>
    </row>
    <row r="41872" spans="2:2">
      <c r="B41872" s="202"/>
    </row>
    <row r="41873" spans="2:2">
      <c r="B41873" s="202"/>
    </row>
    <row r="41874" spans="2:2">
      <c r="B41874" s="202"/>
    </row>
    <row r="41875" spans="2:2">
      <c r="B41875" s="202"/>
    </row>
    <row r="41876" spans="2:2">
      <c r="B41876" s="202"/>
    </row>
    <row r="41877" spans="2:2">
      <c r="B41877" s="202"/>
    </row>
    <row r="41878" spans="2:2">
      <c r="B41878" s="202"/>
    </row>
    <row r="41879" spans="2:2">
      <c r="B41879" s="202"/>
    </row>
    <row r="41880" spans="2:2">
      <c r="B41880" s="202"/>
    </row>
    <row r="41881" spans="2:2">
      <c r="B41881" s="202"/>
    </row>
    <row r="41882" spans="2:2">
      <c r="B41882" s="202"/>
    </row>
    <row r="41883" spans="2:2">
      <c r="B41883" s="202"/>
    </row>
    <row r="41884" spans="2:2">
      <c r="B41884" s="202"/>
    </row>
    <row r="41885" spans="2:2">
      <c r="B41885" s="202"/>
    </row>
    <row r="41886" spans="2:2">
      <c r="B41886" s="202"/>
    </row>
    <row r="41887" spans="2:2">
      <c r="B41887" s="202"/>
    </row>
    <row r="41888" spans="2:2">
      <c r="B41888" s="202"/>
    </row>
    <row r="41889" spans="2:2">
      <c r="B41889" s="202"/>
    </row>
    <row r="41890" spans="2:2">
      <c r="B41890" s="202"/>
    </row>
    <row r="41891" spans="2:2">
      <c r="B41891" s="202"/>
    </row>
    <row r="41892" spans="2:2">
      <c r="B41892" s="202"/>
    </row>
    <row r="41893" spans="2:2">
      <c r="B41893" s="202"/>
    </row>
    <row r="41894" spans="2:2">
      <c r="B41894" s="202"/>
    </row>
    <row r="41895" spans="2:2">
      <c r="B41895" s="202"/>
    </row>
    <row r="41896" spans="2:2">
      <c r="B41896" s="202"/>
    </row>
    <row r="41897" spans="2:2">
      <c r="B41897" s="202"/>
    </row>
    <row r="41898" spans="2:2">
      <c r="B41898" s="202"/>
    </row>
    <row r="41899" spans="2:2">
      <c r="B41899" s="202"/>
    </row>
    <row r="41900" spans="2:2">
      <c r="B41900" s="202"/>
    </row>
    <row r="41901" spans="2:2">
      <c r="B41901" s="202"/>
    </row>
    <row r="41902" spans="2:2">
      <c r="B41902" s="202"/>
    </row>
    <row r="41903" spans="2:2">
      <c r="B41903" s="202"/>
    </row>
    <row r="41904" spans="2:2">
      <c r="B41904" s="202"/>
    </row>
    <row r="41905" spans="2:2">
      <c r="B41905" s="202"/>
    </row>
    <row r="41906" spans="2:2">
      <c r="B41906" s="202"/>
    </row>
    <row r="41907" spans="2:2">
      <c r="B41907" s="202"/>
    </row>
    <row r="41908" spans="2:2">
      <c r="B41908" s="202"/>
    </row>
    <row r="41909" spans="2:2">
      <c r="B41909" s="202"/>
    </row>
    <row r="41910" spans="2:2">
      <c r="B41910" s="202"/>
    </row>
    <row r="41911" spans="2:2">
      <c r="B41911" s="202"/>
    </row>
    <row r="41912" spans="2:2">
      <c r="B41912" s="202"/>
    </row>
    <row r="41913" spans="2:2">
      <c r="B41913" s="202"/>
    </row>
    <row r="41914" spans="2:2">
      <c r="B41914" s="202"/>
    </row>
    <row r="41915" spans="2:2">
      <c r="B41915" s="202"/>
    </row>
    <row r="41916" spans="2:2">
      <c r="B41916" s="202"/>
    </row>
    <row r="41917" spans="2:2">
      <c r="B41917" s="202"/>
    </row>
    <row r="41918" spans="2:2">
      <c r="B41918" s="202"/>
    </row>
    <row r="41919" spans="2:2">
      <c r="B41919" s="202"/>
    </row>
    <row r="41920" spans="2:2">
      <c r="B41920" s="202"/>
    </row>
    <row r="41921" spans="2:2">
      <c r="B41921" s="202"/>
    </row>
    <row r="41922" spans="2:2">
      <c r="B41922" s="202"/>
    </row>
    <row r="41923" spans="2:2">
      <c r="B41923" s="202"/>
    </row>
    <row r="41924" spans="2:2">
      <c r="B41924" s="202"/>
    </row>
    <row r="41925" spans="2:2">
      <c r="B41925" s="202"/>
    </row>
    <row r="41926" spans="2:2">
      <c r="B41926" s="202"/>
    </row>
    <row r="41927" spans="2:2">
      <c r="B41927" s="202"/>
    </row>
    <row r="41928" spans="2:2">
      <c r="B41928" s="202"/>
    </row>
    <row r="41929" spans="2:2">
      <c r="B41929" s="202"/>
    </row>
    <row r="41930" spans="2:2">
      <c r="B41930" s="202"/>
    </row>
    <row r="41931" spans="2:2">
      <c r="B41931" s="202"/>
    </row>
    <row r="41932" spans="2:2">
      <c r="B41932" s="202"/>
    </row>
    <row r="41933" spans="2:2">
      <c r="B41933" s="202"/>
    </row>
    <row r="41934" spans="2:2">
      <c r="B41934" s="202"/>
    </row>
    <row r="41935" spans="2:2">
      <c r="B41935" s="202"/>
    </row>
    <row r="41936" spans="2:2">
      <c r="B41936" s="202"/>
    </row>
    <row r="41937" spans="2:2">
      <c r="B41937" s="202"/>
    </row>
    <row r="41938" spans="2:2">
      <c r="B41938" s="202"/>
    </row>
    <row r="41939" spans="2:2">
      <c r="B41939" s="202"/>
    </row>
    <row r="41940" spans="2:2">
      <c r="B41940" s="202"/>
    </row>
    <row r="41941" spans="2:2">
      <c r="B41941" s="202"/>
    </row>
    <row r="41942" spans="2:2">
      <c r="B41942" s="202"/>
    </row>
    <row r="41943" spans="2:2">
      <c r="B41943" s="202"/>
    </row>
    <row r="41944" spans="2:2">
      <c r="B41944" s="202"/>
    </row>
    <row r="41945" spans="2:2">
      <c r="B41945" s="202"/>
    </row>
    <row r="41946" spans="2:2">
      <c r="B41946" s="202"/>
    </row>
    <row r="41947" spans="2:2">
      <c r="B41947" s="202"/>
    </row>
    <row r="41948" spans="2:2">
      <c r="B41948" s="202"/>
    </row>
    <row r="41949" spans="2:2">
      <c r="B41949" s="202"/>
    </row>
    <row r="41950" spans="2:2">
      <c r="B41950" s="202"/>
    </row>
    <row r="41951" spans="2:2">
      <c r="B41951" s="202"/>
    </row>
    <row r="41952" spans="2:2">
      <c r="B41952" s="202"/>
    </row>
    <row r="41953" spans="2:2">
      <c r="B41953" s="202"/>
    </row>
    <row r="41954" spans="2:2">
      <c r="B41954" s="202"/>
    </row>
    <row r="41955" spans="2:2">
      <c r="B41955" s="202"/>
    </row>
    <row r="41956" spans="2:2">
      <c r="B41956" s="202"/>
    </row>
    <row r="41957" spans="2:2">
      <c r="B41957" s="202"/>
    </row>
    <row r="41958" spans="2:2">
      <c r="B41958" s="202"/>
    </row>
    <row r="41959" spans="2:2">
      <c r="B41959" s="202"/>
    </row>
    <row r="41960" spans="2:2">
      <c r="B41960" s="202"/>
    </row>
    <row r="41961" spans="2:2">
      <c r="B41961" s="202"/>
    </row>
    <row r="41962" spans="2:2">
      <c r="B41962" s="202"/>
    </row>
    <row r="41963" spans="2:2">
      <c r="B41963" s="202"/>
    </row>
    <row r="41964" spans="2:2">
      <c r="B41964" s="202"/>
    </row>
    <row r="41965" spans="2:2">
      <c r="B41965" s="202"/>
    </row>
    <row r="41966" spans="2:2">
      <c r="B41966" s="202"/>
    </row>
    <row r="41967" spans="2:2">
      <c r="B41967" s="202"/>
    </row>
    <row r="41968" spans="2:2">
      <c r="B41968" s="202"/>
    </row>
    <row r="41969" spans="2:2">
      <c r="B41969" s="202"/>
    </row>
    <row r="41970" spans="2:2">
      <c r="B41970" s="202"/>
    </row>
    <row r="41971" spans="2:2">
      <c r="B41971" s="202"/>
    </row>
    <row r="41972" spans="2:2">
      <c r="B41972" s="202"/>
    </row>
    <row r="41973" spans="2:2">
      <c r="B41973" s="202"/>
    </row>
    <row r="41974" spans="2:2">
      <c r="B41974" s="202"/>
    </row>
    <row r="41975" spans="2:2">
      <c r="B41975" s="202"/>
    </row>
    <row r="41976" spans="2:2">
      <c r="B41976" s="202"/>
    </row>
    <row r="41977" spans="2:2">
      <c r="B41977" s="202"/>
    </row>
    <row r="41978" spans="2:2">
      <c r="B41978" s="202"/>
    </row>
    <row r="41979" spans="2:2">
      <c r="B41979" s="202"/>
    </row>
    <row r="41980" spans="2:2">
      <c r="B41980" s="202"/>
    </row>
    <row r="41981" spans="2:2">
      <c r="B41981" s="202"/>
    </row>
    <row r="41982" spans="2:2">
      <c r="B41982" s="202"/>
    </row>
    <row r="41983" spans="2:2">
      <c r="B41983" s="202"/>
    </row>
    <row r="41984" spans="2:2">
      <c r="B41984" s="202"/>
    </row>
    <row r="41985" spans="2:2">
      <c r="B41985" s="202"/>
    </row>
    <row r="41986" spans="2:2">
      <c r="B41986" s="202"/>
    </row>
    <row r="41987" spans="2:2">
      <c r="B41987" s="202"/>
    </row>
    <row r="41988" spans="2:2">
      <c r="B41988" s="202"/>
    </row>
    <row r="41989" spans="2:2">
      <c r="B41989" s="202"/>
    </row>
    <row r="41990" spans="2:2">
      <c r="B41990" s="202"/>
    </row>
    <row r="41991" spans="2:2">
      <c r="B41991" s="202"/>
    </row>
    <row r="41992" spans="2:2">
      <c r="B41992" s="202"/>
    </row>
    <row r="41993" spans="2:2">
      <c r="B41993" s="202"/>
    </row>
    <row r="41994" spans="2:2">
      <c r="B41994" s="202"/>
    </row>
    <row r="41995" spans="2:2">
      <c r="B41995" s="202"/>
    </row>
    <row r="41996" spans="2:2">
      <c r="B41996" s="202"/>
    </row>
    <row r="41997" spans="2:2">
      <c r="B41997" s="202"/>
    </row>
    <row r="41998" spans="2:2">
      <c r="B41998" s="202"/>
    </row>
    <row r="41999" spans="2:2">
      <c r="B41999" s="202"/>
    </row>
    <row r="42000" spans="2:2">
      <c r="B42000" s="202"/>
    </row>
    <row r="42001" spans="2:2">
      <c r="B42001" s="202"/>
    </row>
    <row r="42002" spans="2:2">
      <c r="B42002" s="202"/>
    </row>
    <row r="42003" spans="2:2">
      <c r="B42003" s="202"/>
    </row>
    <row r="42004" spans="2:2">
      <c r="B42004" s="202"/>
    </row>
    <row r="42005" spans="2:2">
      <c r="B42005" s="202"/>
    </row>
    <row r="42006" spans="2:2">
      <c r="B42006" s="202"/>
    </row>
    <row r="42007" spans="2:2">
      <c r="B42007" s="202"/>
    </row>
    <row r="42008" spans="2:2">
      <c r="B42008" s="202"/>
    </row>
    <row r="42009" spans="2:2">
      <c r="B42009" s="202"/>
    </row>
    <row r="42010" spans="2:2">
      <c r="B42010" s="202"/>
    </row>
    <row r="42011" spans="2:2">
      <c r="B42011" s="202"/>
    </row>
    <row r="42012" spans="2:2">
      <c r="B42012" s="202"/>
    </row>
    <row r="42013" spans="2:2">
      <c r="B42013" s="202"/>
    </row>
    <row r="42014" spans="2:2">
      <c r="B42014" s="202"/>
    </row>
    <row r="42015" spans="2:2">
      <c r="B42015" s="202"/>
    </row>
    <row r="42016" spans="2:2">
      <c r="B42016" s="202"/>
    </row>
    <row r="42017" spans="2:2">
      <c r="B42017" s="202"/>
    </row>
    <row r="42018" spans="2:2">
      <c r="B42018" s="202"/>
    </row>
    <row r="42019" spans="2:2">
      <c r="B42019" s="202"/>
    </row>
    <row r="42020" spans="2:2">
      <c r="B42020" s="202"/>
    </row>
    <row r="42021" spans="2:2">
      <c r="B42021" s="202"/>
    </row>
    <row r="42022" spans="2:2">
      <c r="B42022" s="202"/>
    </row>
    <row r="42023" spans="2:2">
      <c r="B42023" s="202"/>
    </row>
    <row r="42024" spans="2:2">
      <c r="B42024" s="202"/>
    </row>
    <row r="42025" spans="2:2">
      <c r="B42025" s="202"/>
    </row>
    <row r="42026" spans="2:2">
      <c r="B42026" s="202"/>
    </row>
    <row r="42027" spans="2:2">
      <c r="B42027" s="202"/>
    </row>
    <row r="42028" spans="2:2">
      <c r="B42028" s="202"/>
    </row>
    <row r="42029" spans="2:2">
      <c r="B42029" s="202"/>
    </row>
    <row r="42030" spans="2:2">
      <c r="B42030" s="202"/>
    </row>
    <row r="42031" spans="2:2">
      <c r="B42031" s="202"/>
    </row>
    <row r="42032" spans="2:2">
      <c r="B42032" s="202"/>
    </row>
    <row r="42033" spans="2:2">
      <c r="B42033" s="202"/>
    </row>
    <row r="42034" spans="2:2">
      <c r="B42034" s="202"/>
    </row>
    <row r="42035" spans="2:2">
      <c r="B42035" s="202"/>
    </row>
    <row r="42036" spans="2:2">
      <c r="B42036" s="202"/>
    </row>
    <row r="42037" spans="2:2">
      <c r="B42037" s="202"/>
    </row>
    <row r="42038" spans="2:2">
      <c r="B42038" s="202"/>
    </row>
    <row r="42039" spans="2:2">
      <c r="B42039" s="202"/>
    </row>
    <row r="42040" spans="2:2">
      <c r="B42040" s="202"/>
    </row>
    <row r="42041" spans="2:2">
      <c r="B42041" s="202"/>
    </row>
    <row r="42042" spans="2:2">
      <c r="B42042" s="202"/>
    </row>
    <row r="42043" spans="2:2">
      <c r="B42043" s="202"/>
    </row>
    <row r="42044" spans="2:2">
      <c r="B42044" s="202"/>
    </row>
    <row r="42045" spans="2:2">
      <c r="B42045" s="202"/>
    </row>
    <row r="42046" spans="2:2">
      <c r="B42046" s="202"/>
    </row>
    <row r="42047" spans="2:2">
      <c r="B42047" s="202"/>
    </row>
    <row r="42048" spans="2:2">
      <c r="B42048" s="202"/>
    </row>
    <row r="42049" spans="2:2">
      <c r="B42049" s="202"/>
    </row>
    <row r="42050" spans="2:2">
      <c r="B42050" s="202"/>
    </row>
    <row r="42051" spans="2:2">
      <c r="B42051" s="202"/>
    </row>
    <row r="42052" spans="2:2">
      <c r="B42052" s="202"/>
    </row>
    <row r="42053" spans="2:2">
      <c r="B42053" s="202"/>
    </row>
    <row r="42054" spans="2:2">
      <c r="B42054" s="202"/>
    </row>
    <row r="42055" spans="2:2">
      <c r="B42055" s="202"/>
    </row>
    <row r="42056" spans="2:2">
      <c r="B42056" s="202"/>
    </row>
    <row r="42057" spans="2:2">
      <c r="B42057" s="202"/>
    </row>
    <row r="42058" spans="2:2">
      <c r="B42058" s="202"/>
    </row>
    <row r="42059" spans="2:2">
      <c r="B42059" s="202"/>
    </row>
    <row r="42060" spans="2:2">
      <c r="B42060" s="202"/>
    </row>
    <row r="42061" spans="2:2">
      <c r="B42061" s="202"/>
    </row>
    <row r="42062" spans="2:2">
      <c r="B42062" s="202"/>
    </row>
    <row r="42063" spans="2:2">
      <c r="B42063" s="202"/>
    </row>
    <row r="42064" spans="2:2">
      <c r="B42064" s="202"/>
    </row>
    <row r="42065" spans="2:2">
      <c r="B42065" s="202"/>
    </row>
    <row r="42066" spans="2:2">
      <c r="B42066" s="202"/>
    </row>
    <row r="42067" spans="2:2">
      <c r="B42067" s="202"/>
    </row>
    <row r="42068" spans="2:2">
      <c r="B42068" s="202"/>
    </row>
    <row r="42069" spans="2:2">
      <c r="B42069" s="202"/>
    </row>
    <row r="42070" spans="2:2">
      <c r="B42070" s="202"/>
    </row>
    <row r="42071" spans="2:2">
      <c r="B42071" s="202"/>
    </row>
    <row r="42072" spans="2:2">
      <c r="B42072" s="202"/>
    </row>
    <row r="42073" spans="2:2">
      <c r="B42073" s="202"/>
    </row>
    <row r="42074" spans="2:2">
      <c r="B42074" s="202"/>
    </row>
    <row r="42075" spans="2:2">
      <c r="B42075" s="202"/>
    </row>
    <row r="42076" spans="2:2">
      <c r="B42076" s="202"/>
    </row>
    <row r="42077" spans="2:2">
      <c r="B42077" s="202"/>
    </row>
    <row r="42078" spans="2:2">
      <c r="B42078" s="202"/>
    </row>
    <row r="42079" spans="2:2">
      <c r="B42079" s="202"/>
    </row>
    <row r="42080" spans="2:2">
      <c r="B42080" s="202"/>
    </row>
    <row r="42081" spans="2:2">
      <c r="B42081" s="202"/>
    </row>
    <row r="42082" spans="2:2">
      <c r="B42082" s="202"/>
    </row>
    <row r="42083" spans="2:2">
      <c r="B42083" s="202"/>
    </row>
    <row r="42084" spans="2:2">
      <c r="B42084" s="202"/>
    </row>
    <row r="42085" spans="2:2">
      <c r="B42085" s="202"/>
    </row>
    <row r="42086" spans="2:2">
      <c r="B42086" s="202"/>
    </row>
    <row r="42087" spans="2:2">
      <c r="B42087" s="202"/>
    </row>
    <row r="42088" spans="2:2">
      <c r="B42088" s="202"/>
    </row>
    <row r="42089" spans="2:2">
      <c r="B42089" s="202"/>
    </row>
    <row r="42090" spans="2:2">
      <c r="B42090" s="202"/>
    </row>
    <row r="42091" spans="2:2">
      <c r="B42091" s="202"/>
    </row>
    <row r="42092" spans="2:2">
      <c r="B42092" s="202"/>
    </row>
    <row r="42093" spans="2:2">
      <c r="B42093" s="202"/>
    </row>
    <row r="42094" spans="2:2">
      <c r="B42094" s="202"/>
    </row>
    <row r="42095" spans="2:2">
      <c r="B42095" s="202"/>
    </row>
    <row r="42096" spans="2:2">
      <c r="B42096" s="202"/>
    </row>
    <row r="42097" spans="2:2">
      <c r="B42097" s="202"/>
    </row>
    <row r="42098" spans="2:2">
      <c r="B42098" s="202"/>
    </row>
    <row r="42099" spans="2:2">
      <c r="B42099" s="202"/>
    </row>
    <row r="42100" spans="2:2">
      <c r="B42100" s="202"/>
    </row>
    <row r="42101" spans="2:2">
      <c r="B42101" s="202"/>
    </row>
    <row r="42102" spans="2:2">
      <c r="B42102" s="202"/>
    </row>
    <row r="42103" spans="2:2">
      <c r="B42103" s="202"/>
    </row>
    <row r="42104" spans="2:2">
      <c r="B42104" s="202"/>
    </row>
    <row r="42105" spans="2:2">
      <c r="B42105" s="202"/>
    </row>
    <row r="42106" spans="2:2">
      <c r="B42106" s="202"/>
    </row>
    <row r="42107" spans="2:2">
      <c r="B42107" s="202"/>
    </row>
    <row r="42108" spans="2:2">
      <c r="B42108" s="202"/>
    </row>
    <row r="42109" spans="2:2">
      <c r="B42109" s="202"/>
    </row>
    <row r="42110" spans="2:2">
      <c r="B42110" s="202"/>
    </row>
    <row r="42111" spans="2:2">
      <c r="B42111" s="202"/>
    </row>
    <row r="42112" spans="2:2">
      <c r="B42112" s="202"/>
    </row>
    <row r="42113" spans="2:2">
      <c r="B42113" s="202"/>
    </row>
    <row r="42114" spans="2:2">
      <c r="B42114" s="202"/>
    </row>
    <row r="42115" spans="2:2">
      <c r="B42115" s="202"/>
    </row>
    <row r="42116" spans="2:2">
      <c r="B42116" s="202"/>
    </row>
    <row r="42117" spans="2:2">
      <c r="B42117" s="202"/>
    </row>
    <row r="42118" spans="2:2">
      <c r="B42118" s="202"/>
    </row>
    <row r="42119" spans="2:2">
      <c r="B42119" s="202"/>
    </row>
    <row r="42120" spans="2:2">
      <c r="B42120" s="202"/>
    </row>
    <row r="42121" spans="2:2">
      <c r="B42121" s="202"/>
    </row>
    <row r="42122" spans="2:2">
      <c r="B42122" s="202"/>
    </row>
    <row r="42123" spans="2:2">
      <c r="B42123" s="202"/>
    </row>
    <row r="42124" spans="2:2">
      <c r="B42124" s="202"/>
    </row>
    <row r="42125" spans="2:2">
      <c r="B42125" s="202"/>
    </row>
    <row r="42126" spans="2:2">
      <c r="B42126" s="202"/>
    </row>
    <row r="42127" spans="2:2">
      <c r="B42127" s="202"/>
    </row>
    <row r="42128" spans="2:2">
      <c r="B42128" s="202"/>
    </row>
    <row r="42129" spans="2:2">
      <c r="B42129" s="202"/>
    </row>
    <row r="42130" spans="2:2">
      <c r="B42130" s="202"/>
    </row>
    <row r="42131" spans="2:2">
      <c r="B42131" s="202"/>
    </row>
    <row r="42132" spans="2:2">
      <c r="B42132" s="202"/>
    </row>
    <row r="42133" spans="2:2">
      <c r="B42133" s="202"/>
    </row>
    <row r="42134" spans="2:2">
      <c r="B42134" s="202"/>
    </row>
    <row r="42135" spans="2:2">
      <c r="B42135" s="202"/>
    </row>
    <row r="42136" spans="2:2">
      <c r="B42136" s="202"/>
    </row>
    <row r="42137" spans="2:2">
      <c r="B42137" s="202"/>
    </row>
    <row r="42138" spans="2:2">
      <c r="B42138" s="202"/>
    </row>
    <row r="42139" spans="2:2">
      <c r="B42139" s="202"/>
    </row>
    <row r="42140" spans="2:2">
      <c r="B42140" s="202"/>
    </row>
    <row r="42141" spans="2:2">
      <c r="B42141" s="202"/>
    </row>
    <row r="42142" spans="2:2">
      <c r="B42142" s="202"/>
    </row>
    <row r="42143" spans="2:2">
      <c r="B42143" s="202"/>
    </row>
    <row r="42144" spans="2:2">
      <c r="B42144" s="202"/>
    </row>
    <row r="42145" spans="2:2">
      <c r="B42145" s="202"/>
    </row>
    <row r="42146" spans="2:2">
      <c r="B42146" s="202"/>
    </row>
    <row r="42147" spans="2:2">
      <c r="B42147" s="202"/>
    </row>
    <row r="42148" spans="2:2">
      <c r="B42148" s="202"/>
    </row>
    <row r="42149" spans="2:2">
      <c r="B42149" s="202"/>
    </row>
    <row r="42150" spans="2:2">
      <c r="B42150" s="202"/>
    </row>
    <row r="42151" spans="2:2">
      <c r="B42151" s="202"/>
    </row>
    <row r="42152" spans="2:2">
      <c r="B42152" s="202"/>
    </row>
    <row r="42153" spans="2:2">
      <c r="B42153" s="202"/>
    </row>
    <row r="42154" spans="2:2">
      <c r="B42154" s="202"/>
    </row>
    <row r="42155" spans="2:2">
      <c r="B42155" s="202"/>
    </row>
    <row r="42156" spans="2:2">
      <c r="B42156" s="202"/>
    </row>
    <row r="42157" spans="2:2">
      <c r="B42157" s="202"/>
    </row>
    <row r="42158" spans="2:2">
      <c r="B42158" s="202"/>
    </row>
    <row r="42159" spans="2:2">
      <c r="B42159" s="202"/>
    </row>
    <row r="42160" spans="2:2">
      <c r="B42160" s="202"/>
    </row>
    <row r="42161" spans="2:2">
      <c r="B42161" s="202"/>
    </row>
    <row r="42162" spans="2:2">
      <c r="B42162" s="202"/>
    </row>
    <row r="42163" spans="2:2">
      <c r="B42163" s="202"/>
    </row>
    <row r="42164" spans="2:2">
      <c r="B42164" s="202"/>
    </row>
    <row r="42165" spans="2:2">
      <c r="B42165" s="202"/>
    </row>
    <row r="42166" spans="2:2">
      <c r="B42166" s="202"/>
    </row>
    <row r="42167" spans="2:2">
      <c r="B42167" s="202"/>
    </row>
    <row r="42168" spans="2:2">
      <c r="B42168" s="202"/>
    </row>
    <row r="42169" spans="2:2">
      <c r="B42169" s="202"/>
    </row>
    <row r="42170" spans="2:2">
      <c r="B42170" s="202"/>
    </row>
    <row r="42171" spans="2:2">
      <c r="B42171" s="202"/>
    </row>
    <row r="42172" spans="2:2">
      <c r="B42172" s="202"/>
    </row>
    <row r="42173" spans="2:2">
      <c r="B42173" s="202"/>
    </row>
    <row r="42174" spans="2:2">
      <c r="B42174" s="202"/>
    </row>
    <row r="42175" spans="2:2">
      <c r="B42175" s="202"/>
    </row>
    <row r="42176" spans="2:2">
      <c r="B42176" s="202"/>
    </row>
    <row r="42177" spans="2:2">
      <c r="B42177" s="202"/>
    </row>
    <row r="42178" spans="2:2">
      <c r="B42178" s="202"/>
    </row>
    <row r="42179" spans="2:2">
      <c r="B42179" s="202"/>
    </row>
    <row r="42180" spans="2:2">
      <c r="B42180" s="202"/>
    </row>
    <row r="42181" spans="2:2">
      <c r="B42181" s="202"/>
    </row>
    <row r="42182" spans="2:2">
      <c r="B42182" s="202"/>
    </row>
    <row r="42183" spans="2:2">
      <c r="B42183" s="202"/>
    </row>
    <row r="42184" spans="2:2">
      <c r="B42184" s="202"/>
    </row>
    <row r="42185" spans="2:2">
      <c r="B42185" s="202"/>
    </row>
    <row r="42186" spans="2:2">
      <c r="B42186" s="202"/>
    </row>
    <row r="42187" spans="2:2">
      <c r="B42187" s="202"/>
    </row>
    <row r="42188" spans="2:2">
      <c r="B42188" s="202"/>
    </row>
    <row r="42189" spans="2:2">
      <c r="B42189" s="202"/>
    </row>
    <row r="42190" spans="2:2">
      <c r="B42190" s="202"/>
    </row>
    <row r="42191" spans="2:2">
      <c r="B42191" s="202"/>
    </row>
    <row r="42192" spans="2:2">
      <c r="B42192" s="202"/>
    </row>
    <row r="42193" spans="2:2">
      <c r="B42193" s="202"/>
    </row>
    <row r="42194" spans="2:2">
      <c r="B42194" s="202"/>
    </row>
    <row r="42195" spans="2:2">
      <c r="B42195" s="202"/>
    </row>
    <row r="42196" spans="2:2">
      <c r="B42196" s="202"/>
    </row>
    <row r="42197" spans="2:2">
      <c r="B42197" s="202"/>
    </row>
    <row r="42198" spans="2:2">
      <c r="B42198" s="202"/>
    </row>
    <row r="42199" spans="2:2">
      <c r="B42199" s="202"/>
    </row>
    <row r="42200" spans="2:2">
      <c r="B42200" s="202"/>
    </row>
    <row r="42201" spans="2:2">
      <c r="B42201" s="202"/>
    </row>
    <row r="42202" spans="2:2">
      <c r="B42202" s="202"/>
    </row>
    <row r="42203" spans="2:2">
      <c r="B42203" s="202"/>
    </row>
    <row r="42204" spans="2:2">
      <c r="B42204" s="202"/>
    </row>
    <row r="42205" spans="2:2">
      <c r="B42205" s="202"/>
    </row>
    <row r="42206" spans="2:2">
      <c r="B42206" s="202"/>
    </row>
    <row r="42207" spans="2:2">
      <c r="B42207" s="202"/>
    </row>
    <row r="42208" spans="2:2">
      <c r="B42208" s="202"/>
    </row>
    <row r="42209" spans="2:2">
      <c r="B42209" s="202"/>
    </row>
    <row r="42210" spans="2:2">
      <c r="B42210" s="202"/>
    </row>
    <row r="42211" spans="2:2">
      <c r="B42211" s="202"/>
    </row>
    <row r="42212" spans="2:2">
      <c r="B42212" s="202"/>
    </row>
    <row r="42213" spans="2:2">
      <c r="B42213" s="202"/>
    </row>
    <row r="42214" spans="2:2">
      <c r="B42214" s="202"/>
    </row>
    <row r="42215" spans="2:2">
      <c r="B42215" s="202"/>
    </row>
    <row r="42216" spans="2:2">
      <c r="B42216" s="202"/>
    </row>
    <row r="42217" spans="2:2">
      <c r="B42217" s="202"/>
    </row>
    <row r="42218" spans="2:2">
      <c r="B42218" s="202"/>
    </row>
    <row r="42219" spans="2:2">
      <c r="B42219" s="202"/>
    </row>
    <row r="42220" spans="2:2">
      <c r="B42220" s="202"/>
    </row>
    <row r="42221" spans="2:2">
      <c r="B42221" s="202"/>
    </row>
    <row r="42222" spans="2:2">
      <c r="B42222" s="202"/>
    </row>
    <row r="42223" spans="2:2">
      <c r="B42223" s="202"/>
    </row>
    <row r="42224" spans="2:2">
      <c r="B42224" s="202"/>
    </row>
    <row r="42225" spans="2:2">
      <c r="B42225" s="202"/>
    </row>
    <row r="42226" spans="2:2">
      <c r="B42226" s="202"/>
    </row>
    <row r="42227" spans="2:2">
      <c r="B42227" s="202"/>
    </row>
    <row r="42228" spans="2:2">
      <c r="B42228" s="202"/>
    </row>
    <row r="42229" spans="2:2">
      <c r="B42229" s="202"/>
    </row>
    <row r="42230" spans="2:2">
      <c r="B42230" s="202"/>
    </row>
    <row r="42231" spans="2:2">
      <c r="B42231" s="202"/>
    </row>
    <row r="42232" spans="2:2">
      <c r="B42232" s="202"/>
    </row>
    <row r="42233" spans="2:2">
      <c r="B42233" s="202"/>
    </row>
    <row r="42234" spans="2:2">
      <c r="B42234" s="202"/>
    </row>
    <row r="42235" spans="2:2">
      <c r="B42235" s="202"/>
    </row>
    <row r="42236" spans="2:2">
      <c r="B42236" s="202"/>
    </row>
    <row r="42237" spans="2:2">
      <c r="B42237" s="202"/>
    </row>
    <row r="42238" spans="2:2">
      <c r="B42238" s="202"/>
    </row>
    <row r="42239" spans="2:2">
      <c r="B42239" s="202"/>
    </row>
    <row r="42240" spans="2:2">
      <c r="B42240" s="202"/>
    </row>
    <row r="42241" spans="2:2">
      <c r="B42241" s="202"/>
    </row>
    <row r="42242" spans="2:2">
      <c r="B42242" s="202"/>
    </row>
    <row r="42243" spans="2:2">
      <c r="B42243" s="202"/>
    </row>
    <row r="42244" spans="2:2">
      <c r="B42244" s="202"/>
    </row>
    <row r="42245" spans="2:2">
      <c r="B42245" s="202"/>
    </row>
    <row r="42246" spans="2:2">
      <c r="B42246" s="202"/>
    </row>
    <row r="42247" spans="2:2">
      <c r="B42247" s="202"/>
    </row>
    <row r="42248" spans="2:2">
      <c r="B42248" s="202"/>
    </row>
    <row r="42249" spans="2:2">
      <c r="B42249" s="202"/>
    </row>
    <row r="42250" spans="2:2">
      <c r="B42250" s="202"/>
    </row>
    <row r="42251" spans="2:2">
      <c r="B42251" s="202"/>
    </row>
    <row r="42252" spans="2:2">
      <c r="B42252" s="202"/>
    </row>
    <row r="42253" spans="2:2">
      <c r="B42253" s="202"/>
    </row>
    <row r="42254" spans="2:2">
      <c r="B42254" s="202"/>
    </row>
    <row r="42255" spans="2:2">
      <c r="B42255" s="202"/>
    </row>
    <row r="42256" spans="2:2">
      <c r="B42256" s="202"/>
    </row>
    <row r="42257" spans="2:2">
      <c r="B42257" s="202"/>
    </row>
    <row r="42258" spans="2:2">
      <c r="B42258" s="202"/>
    </row>
    <row r="42259" spans="2:2">
      <c r="B42259" s="202"/>
    </row>
    <row r="42260" spans="2:2">
      <c r="B42260" s="202"/>
    </row>
    <row r="42261" spans="2:2">
      <c r="B42261" s="202"/>
    </row>
    <row r="42262" spans="2:2">
      <c r="B42262" s="202"/>
    </row>
    <row r="42263" spans="2:2">
      <c r="B42263" s="202"/>
    </row>
    <row r="42264" spans="2:2">
      <c r="B42264" s="202"/>
    </row>
    <row r="42265" spans="2:2">
      <c r="B42265" s="202"/>
    </row>
    <row r="42266" spans="2:2">
      <c r="B42266" s="202"/>
    </row>
    <row r="42267" spans="2:2">
      <c r="B42267" s="202"/>
    </row>
    <row r="42268" spans="2:2">
      <c r="B42268" s="202"/>
    </row>
    <row r="42269" spans="2:2">
      <c r="B42269" s="202"/>
    </row>
    <row r="42270" spans="2:2">
      <c r="B42270" s="202"/>
    </row>
    <row r="42271" spans="2:2">
      <c r="B42271" s="202"/>
    </row>
    <row r="42272" spans="2:2">
      <c r="B42272" s="202"/>
    </row>
    <row r="42273" spans="2:2">
      <c r="B42273" s="202"/>
    </row>
    <row r="42274" spans="2:2">
      <c r="B42274" s="202"/>
    </row>
    <row r="42275" spans="2:2">
      <c r="B42275" s="202"/>
    </row>
    <row r="42276" spans="2:2">
      <c r="B42276" s="202"/>
    </row>
    <row r="42277" spans="2:2">
      <c r="B42277" s="202"/>
    </row>
    <row r="42278" spans="2:2">
      <c r="B42278" s="202"/>
    </row>
    <row r="42279" spans="2:2">
      <c r="B42279" s="202"/>
    </row>
    <row r="42280" spans="2:2">
      <c r="B42280" s="202"/>
    </row>
    <row r="42281" spans="2:2">
      <c r="B42281" s="202"/>
    </row>
    <row r="42282" spans="2:2">
      <c r="B42282" s="202"/>
    </row>
    <row r="42283" spans="2:2">
      <c r="B42283" s="202"/>
    </row>
    <row r="42284" spans="2:2">
      <c r="B42284" s="202"/>
    </row>
    <row r="42285" spans="2:2">
      <c r="B42285" s="202"/>
    </row>
    <row r="42286" spans="2:2">
      <c r="B42286" s="202"/>
    </row>
    <row r="42287" spans="2:2">
      <c r="B42287" s="202"/>
    </row>
    <row r="42288" spans="2:2">
      <c r="B42288" s="202"/>
    </row>
    <row r="42289" spans="2:2">
      <c r="B42289" s="202"/>
    </row>
    <row r="42290" spans="2:2">
      <c r="B42290" s="202"/>
    </row>
    <row r="42291" spans="2:2">
      <c r="B42291" s="202"/>
    </row>
    <row r="42292" spans="2:2">
      <c r="B42292" s="202"/>
    </row>
    <row r="42293" spans="2:2">
      <c r="B42293" s="202"/>
    </row>
    <row r="42294" spans="2:2">
      <c r="B42294" s="202"/>
    </row>
    <row r="42295" spans="2:2">
      <c r="B42295" s="202"/>
    </row>
    <row r="42296" spans="2:2">
      <c r="B42296" s="202"/>
    </row>
    <row r="42297" spans="2:2">
      <c r="B42297" s="202"/>
    </row>
    <row r="42298" spans="2:2">
      <c r="B42298" s="202"/>
    </row>
    <row r="42299" spans="2:2">
      <c r="B42299" s="202"/>
    </row>
    <row r="42300" spans="2:2">
      <c r="B42300" s="202"/>
    </row>
    <row r="42301" spans="2:2">
      <c r="B42301" s="202"/>
    </row>
    <row r="42302" spans="2:2">
      <c r="B42302" s="202"/>
    </row>
    <row r="42303" spans="2:2">
      <c r="B42303" s="202"/>
    </row>
    <row r="42304" spans="2:2">
      <c r="B42304" s="202"/>
    </row>
    <row r="42305" spans="2:2">
      <c r="B42305" s="202"/>
    </row>
    <row r="42306" spans="2:2">
      <c r="B42306" s="202"/>
    </row>
    <row r="42307" spans="2:2">
      <c r="B42307" s="202"/>
    </row>
    <row r="42308" spans="2:2">
      <c r="B42308" s="202"/>
    </row>
    <row r="42309" spans="2:2">
      <c r="B42309" s="202"/>
    </row>
    <row r="42310" spans="2:2">
      <c r="B42310" s="202"/>
    </row>
    <row r="42311" spans="2:2">
      <c r="B42311" s="202"/>
    </row>
    <row r="42312" spans="2:2">
      <c r="B42312" s="202"/>
    </row>
    <row r="42313" spans="2:2">
      <c r="B42313" s="202"/>
    </row>
    <row r="42314" spans="2:2">
      <c r="B42314" s="202"/>
    </row>
    <row r="42315" spans="2:2">
      <c r="B42315" s="202"/>
    </row>
    <row r="42316" spans="2:2">
      <c r="B42316" s="202"/>
    </row>
    <row r="42317" spans="2:2">
      <c r="B42317" s="202"/>
    </row>
    <row r="42318" spans="2:2">
      <c r="B42318" s="202"/>
    </row>
    <row r="42319" spans="2:2">
      <c r="B42319" s="202"/>
    </row>
    <row r="42320" spans="2:2">
      <c r="B42320" s="202"/>
    </row>
    <row r="42321" spans="2:2">
      <c r="B42321" s="202"/>
    </row>
    <row r="42322" spans="2:2">
      <c r="B42322" s="202"/>
    </row>
    <row r="42323" spans="2:2">
      <c r="B42323" s="202"/>
    </row>
    <row r="42324" spans="2:2">
      <c r="B42324" s="202"/>
    </row>
    <row r="42325" spans="2:2">
      <c r="B42325" s="202"/>
    </row>
    <row r="42326" spans="2:2">
      <c r="B42326" s="202"/>
    </row>
    <row r="42327" spans="2:2">
      <c r="B42327" s="202"/>
    </row>
    <row r="42328" spans="2:2">
      <c r="B42328" s="202"/>
    </row>
    <row r="42329" spans="2:2">
      <c r="B42329" s="202"/>
    </row>
    <row r="42330" spans="2:2">
      <c r="B42330" s="202"/>
    </row>
    <row r="42331" spans="2:2">
      <c r="B42331" s="202"/>
    </row>
    <row r="42332" spans="2:2">
      <c r="B42332" s="202"/>
    </row>
    <row r="42333" spans="2:2">
      <c r="B42333" s="202"/>
    </row>
    <row r="42334" spans="2:2">
      <c r="B42334" s="202"/>
    </row>
    <row r="42335" spans="2:2">
      <c r="B42335" s="202"/>
    </row>
    <row r="42336" spans="2:2">
      <c r="B42336" s="202"/>
    </row>
    <row r="42337" spans="2:2">
      <c r="B42337" s="202"/>
    </row>
    <row r="42338" spans="2:2">
      <c r="B42338" s="202"/>
    </row>
    <row r="42339" spans="2:2">
      <c r="B42339" s="202"/>
    </row>
    <row r="42340" spans="2:2">
      <c r="B42340" s="202"/>
    </row>
    <row r="42341" spans="2:2">
      <c r="B42341" s="202"/>
    </row>
    <row r="42342" spans="2:2">
      <c r="B42342" s="202"/>
    </row>
    <row r="42343" spans="2:2">
      <c r="B42343" s="202"/>
    </row>
    <row r="42344" spans="2:2">
      <c r="B42344" s="202"/>
    </row>
    <row r="42345" spans="2:2">
      <c r="B42345" s="202"/>
    </row>
    <row r="42346" spans="2:2">
      <c r="B42346" s="202"/>
    </row>
    <row r="42347" spans="2:2">
      <c r="B42347" s="202"/>
    </row>
    <row r="42348" spans="2:2">
      <c r="B42348" s="202"/>
    </row>
    <row r="42349" spans="2:2">
      <c r="B42349" s="202"/>
    </row>
    <row r="42350" spans="2:2">
      <c r="B42350" s="202"/>
    </row>
    <row r="42351" spans="2:2">
      <c r="B42351" s="202"/>
    </row>
    <row r="42352" spans="2:2">
      <c r="B42352" s="202"/>
    </row>
    <row r="42353" spans="2:2">
      <c r="B42353" s="202"/>
    </row>
    <row r="42354" spans="2:2">
      <c r="B42354" s="202"/>
    </row>
    <row r="42355" spans="2:2">
      <c r="B42355" s="202"/>
    </row>
    <row r="42356" spans="2:2">
      <c r="B42356" s="202"/>
    </row>
    <row r="42357" spans="2:2">
      <c r="B42357" s="202"/>
    </row>
    <row r="42358" spans="2:2">
      <c r="B42358" s="202"/>
    </row>
    <row r="42359" spans="2:2">
      <c r="B42359" s="202"/>
    </row>
    <row r="42360" spans="2:2">
      <c r="B42360" s="202"/>
    </row>
    <row r="42361" spans="2:2">
      <c r="B42361" s="202"/>
    </row>
    <row r="42362" spans="2:2">
      <c r="B42362" s="202"/>
    </row>
    <row r="42363" spans="2:2">
      <c r="B42363" s="202"/>
    </row>
    <row r="42364" spans="2:2">
      <c r="B42364" s="202"/>
    </row>
    <row r="42365" spans="2:2">
      <c r="B42365" s="202"/>
    </row>
    <row r="42366" spans="2:2">
      <c r="B42366" s="202"/>
    </row>
    <row r="42367" spans="2:2">
      <c r="B42367" s="202"/>
    </row>
    <row r="42368" spans="2:2">
      <c r="B42368" s="202"/>
    </row>
    <row r="42369" spans="2:2">
      <c r="B42369" s="202"/>
    </row>
    <row r="42370" spans="2:2">
      <c r="B42370" s="202"/>
    </row>
    <row r="42371" spans="2:2">
      <c r="B42371" s="202"/>
    </row>
    <row r="42372" spans="2:2">
      <c r="B42372" s="202"/>
    </row>
    <row r="42373" spans="2:2">
      <c r="B42373" s="202"/>
    </row>
    <row r="42374" spans="2:2">
      <c r="B42374" s="202"/>
    </row>
    <row r="42375" spans="2:2">
      <c r="B42375" s="202"/>
    </row>
    <row r="42376" spans="2:2">
      <c r="B42376" s="202"/>
    </row>
    <row r="42377" spans="2:2">
      <c r="B42377" s="202"/>
    </row>
    <row r="42378" spans="2:2">
      <c r="B42378" s="202"/>
    </row>
    <row r="42379" spans="2:2">
      <c r="B42379" s="202"/>
    </row>
    <row r="42380" spans="2:2">
      <c r="B42380" s="202"/>
    </row>
    <row r="42381" spans="2:2">
      <c r="B42381" s="202"/>
    </row>
    <row r="42382" spans="2:2">
      <c r="B42382" s="202"/>
    </row>
    <row r="42383" spans="2:2">
      <c r="B42383" s="202"/>
    </row>
    <row r="42384" spans="2:2">
      <c r="B42384" s="202"/>
    </row>
    <row r="42385" spans="2:2">
      <c r="B42385" s="202"/>
    </row>
    <row r="42386" spans="2:2">
      <c r="B42386" s="202"/>
    </row>
    <row r="42387" spans="2:2">
      <c r="B42387" s="202"/>
    </row>
    <row r="42388" spans="2:2">
      <c r="B42388" s="202"/>
    </row>
    <row r="42389" spans="2:2">
      <c r="B42389" s="202"/>
    </row>
    <row r="42390" spans="2:2">
      <c r="B42390" s="202"/>
    </row>
    <row r="42391" spans="2:2">
      <c r="B42391" s="202"/>
    </row>
    <row r="42392" spans="2:2">
      <c r="B42392" s="202"/>
    </row>
    <row r="42393" spans="2:2">
      <c r="B42393" s="202"/>
    </row>
    <row r="42394" spans="2:2">
      <c r="B42394" s="202"/>
    </row>
    <row r="42395" spans="2:2">
      <c r="B42395" s="202"/>
    </row>
    <row r="42396" spans="2:2">
      <c r="B42396" s="202"/>
    </row>
    <row r="42397" spans="2:2">
      <c r="B42397" s="202"/>
    </row>
    <row r="42398" spans="2:2">
      <c r="B42398" s="202"/>
    </row>
    <row r="42399" spans="2:2">
      <c r="B42399" s="202"/>
    </row>
    <row r="42400" spans="2:2">
      <c r="B42400" s="202"/>
    </row>
    <row r="42401" spans="2:2">
      <c r="B42401" s="202"/>
    </row>
    <row r="42402" spans="2:2">
      <c r="B42402" s="202"/>
    </row>
    <row r="42403" spans="2:2">
      <c r="B42403" s="202"/>
    </row>
    <row r="42404" spans="2:2">
      <c r="B42404" s="202"/>
    </row>
    <row r="42405" spans="2:2">
      <c r="B42405" s="202"/>
    </row>
    <row r="42406" spans="2:2">
      <c r="B42406" s="202"/>
    </row>
    <row r="42407" spans="2:2">
      <c r="B42407" s="202"/>
    </row>
    <row r="42408" spans="2:2">
      <c r="B42408" s="202"/>
    </row>
    <row r="42409" spans="2:2">
      <c r="B42409" s="202"/>
    </row>
    <row r="42410" spans="2:2">
      <c r="B42410" s="202"/>
    </row>
    <row r="42411" spans="2:2">
      <c r="B42411" s="202"/>
    </row>
    <row r="42412" spans="2:2">
      <c r="B42412" s="202"/>
    </row>
    <row r="42413" spans="2:2">
      <c r="B42413" s="202"/>
    </row>
    <row r="42414" spans="2:2">
      <c r="B42414" s="202"/>
    </row>
    <row r="42415" spans="2:2">
      <c r="B42415" s="202"/>
    </row>
    <row r="42416" spans="2:2">
      <c r="B42416" s="202"/>
    </row>
    <row r="42417" spans="2:2">
      <c r="B42417" s="202"/>
    </row>
    <row r="42418" spans="2:2">
      <c r="B42418" s="202"/>
    </row>
    <row r="42419" spans="2:2">
      <c r="B42419" s="202"/>
    </row>
    <row r="42420" spans="2:2">
      <c r="B42420" s="202"/>
    </row>
    <row r="42421" spans="2:2">
      <c r="B42421" s="202"/>
    </row>
    <row r="42422" spans="2:2">
      <c r="B42422" s="202"/>
    </row>
    <row r="42423" spans="2:2">
      <c r="B42423" s="202"/>
    </row>
    <row r="42424" spans="2:2">
      <c r="B42424" s="202"/>
    </row>
    <row r="42425" spans="2:2">
      <c r="B42425" s="202"/>
    </row>
    <row r="42426" spans="2:2">
      <c r="B42426" s="202"/>
    </row>
    <row r="42427" spans="2:2">
      <c r="B42427" s="202"/>
    </row>
    <row r="42428" spans="2:2">
      <c r="B42428" s="202"/>
    </row>
    <row r="42429" spans="2:2">
      <c r="B42429" s="202"/>
    </row>
    <row r="42430" spans="2:2">
      <c r="B42430" s="202"/>
    </row>
    <row r="42431" spans="2:2">
      <c r="B42431" s="202"/>
    </row>
    <row r="42432" spans="2:2">
      <c r="B42432" s="202"/>
    </row>
    <row r="42433" spans="2:2">
      <c r="B42433" s="202"/>
    </row>
    <row r="42434" spans="2:2">
      <c r="B42434" s="202"/>
    </row>
    <row r="42435" spans="2:2">
      <c r="B42435" s="202"/>
    </row>
    <row r="42436" spans="2:2">
      <c r="B42436" s="202"/>
    </row>
    <row r="42437" spans="2:2">
      <c r="B42437" s="202"/>
    </row>
    <row r="42438" spans="2:2">
      <c r="B42438" s="202"/>
    </row>
    <row r="42439" spans="2:2">
      <c r="B42439" s="202"/>
    </row>
    <row r="42440" spans="2:2">
      <c r="B42440" s="202"/>
    </row>
    <row r="42441" spans="2:2">
      <c r="B42441" s="202"/>
    </row>
    <row r="42442" spans="2:2">
      <c r="B42442" s="202"/>
    </row>
    <row r="42443" spans="2:2">
      <c r="B42443" s="202"/>
    </row>
    <row r="42444" spans="2:2">
      <c r="B42444" s="202"/>
    </row>
    <row r="42445" spans="2:2">
      <c r="B42445" s="202"/>
    </row>
    <row r="42446" spans="2:2">
      <c r="B42446" s="202"/>
    </row>
    <row r="42447" spans="2:2">
      <c r="B42447" s="202"/>
    </row>
    <row r="42448" spans="2:2">
      <c r="B42448" s="202"/>
    </row>
    <row r="42449" spans="2:2">
      <c r="B42449" s="202"/>
    </row>
    <row r="42450" spans="2:2">
      <c r="B42450" s="202"/>
    </row>
    <row r="42451" spans="2:2">
      <c r="B42451" s="202"/>
    </row>
    <row r="42452" spans="2:2">
      <c r="B42452" s="202"/>
    </row>
    <row r="42453" spans="2:2">
      <c r="B42453" s="202"/>
    </row>
    <row r="42454" spans="2:2">
      <c r="B42454" s="202"/>
    </row>
    <row r="42455" spans="2:2">
      <c r="B42455" s="202"/>
    </row>
    <row r="42456" spans="2:2">
      <c r="B42456" s="202"/>
    </row>
    <row r="42457" spans="2:2">
      <c r="B42457" s="202"/>
    </row>
    <row r="42458" spans="2:2">
      <c r="B42458" s="202"/>
    </row>
    <row r="42459" spans="2:2">
      <c r="B42459" s="202"/>
    </row>
    <row r="42460" spans="2:2">
      <c r="B42460" s="202"/>
    </row>
    <row r="42461" spans="2:2">
      <c r="B42461" s="202"/>
    </row>
    <row r="42462" spans="2:2">
      <c r="B42462" s="202"/>
    </row>
    <row r="42463" spans="2:2">
      <c r="B42463" s="202"/>
    </row>
    <row r="42464" spans="2:2">
      <c r="B42464" s="202"/>
    </row>
    <row r="42465" spans="2:2">
      <c r="B42465" s="202"/>
    </row>
    <row r="42466" spans="2:2">
      <c r="B42466" s="202"/>
    </row>
    <row r="42467" spans="2:2">
      <c r="B42467" s="202"/>
    </row>
    <row r="42468" spans="2:2">
      <c r="B42468" s="202"/>
    </row>
    <row r="42469" spans="2:2">
      <c r="B42469" s="202"/>
    </row>
    <row r="42470" spans="2:2">
      <c r="B42470" s="202"/>
    </row>
    <row r="42471" spans="2:2">
      <c r="B42471" s="202"/>
    </row>
    <row r="42472" spans="2:2">
      <c r="B42472" s="202"/>
    </row>
    <row r="42473" spans="2:2">
      <c r="B42473" s="202"/>
    </row>
    <row r="42474" spans="2:2">
      <c r="B42474" s="202"/>
    </row>
    <row r="42475" spans="2:2">
      <c r="B42475" s="202"/>
    </row>
    <row r="42476" spans="2:2">
      <c r="B42476" s="202"/>
    </row>
    <row r="42477" spans="2:2">
      <c r="B42477" s="202"/>
    </row>
    <row r="42478" spans="2:2">
      <c r="B42478" s="202"/>
    </row>
    <row r="42479" spans="2:2">
      <c r="B42479" s="202"/>
    </row>
    <row r="42480" spans="2:2">
      <c r="B42480" s="202"/>
    </row>
    <row r="42481" spans="2:2">
      <c r="B42481" s="202"/>
    </row>
    <row r="42482" spans="2:2">
      <c r="B42482" s="202"/>
    </row>
    <row r="42483" spans="2:2">
      <c r="B42483" s="202"/>
    </row>
    <row r="42484" spans="2:2">
      <c r="B42484" s="202"/>
    </row>
    <row r="42485" spans="2:2">
      <c r="B42485" s="202"/>
    </row>
    <row r="42486" spans="2:2">
      <c r="B42486" s="202"/>
    </row>
    <row r="42487" spans="2:2">
      <c r="B42487" s="202"/>
    </row>
    <row r="42488" spans="2:2">
      <c r="B42488" s="202"/>
    </row>
    <row r="42489" spans="2:2">
      <c r="B42489" s="202"/>
    </row>
    <row r="42490" spans="2:2">
      <c r="B42490" s="202"/>
    </row>
    <row r="42491" spans="2:2">
      <c r="B42491" s="202"/>
    </row>
    <row r="42492" spans="2:2">
      <c r="B42492" s="202"/>
    </row>
    <row r="42493" spans="2:2">
      <c r="B42493" s="202"/>
    </row>
    <row r="42494" spans="2:2">
      <c r="B42494" s="202"/>
    </row>
    <row r="42495" spans="2:2">
      <c r="B42495" s="202"/>
    </row>
    <row r="42496" spans="2:2">
      <c r="B42496" s="202"/>
    </row>
    <row r="42497" spans="2:2">
      <c r="B42497" s="202"/>
    </row>
    <row r="42498" spans="2:2">
      <c r="B42498" s="202"/>
    </row>
    <row r="42499" spans="2:2">
      <c r="B42499" s="202"/>
    </row>
    <row r="42500" spans="2:2">
      <c r="B42500" s="202"/>
    </row>
    <row r="42501" spans="2:2">
      <c r="B42501" s="202"/>
    </row>
    <row r="42502" spans="2:2">
      <c r="B42502" s="202"/>
    </row>
    <row r="42503" spans="2:2">
      <c r="B42503" s="202"/>
    </row>
    <row r="42504" spans="2:2">
      <c r="B42504" s="202"/>
    </row>
    <row r="42505" spans="2:2">
      <c r="B42505" s="202"/>
    </row>
    <row r="42506" spans="2:2">
      <c r="B42506" s="202"/>
    </row>
    <row r="42507" spans="2:2">
      <c r="B42507" s="202"/>
    </row>
    <row r="42508" spans="2:2">
      <c r="B42508" s="202"/>
    </row>
    <row r="42509" spans="2:2">
      <c r="B42509" s="202"/>
    </row>
    <row r="42510" spans="2:2">
      <c r="B42510" s="202"/>
    </row>
    <row r="42511" spans="2:2">
      <c r="B42511" s="202"/>
    </row>
    <row r="42512" spans="2:2">
      <c r="B42512" s="202"/>
    </row>
    <row r="42513" spans="2:2">
      <c r="B42513" s="202"/>
    </row>
    <row r="42514" spans="2:2">
      <c r="B42514" s="202"/>
    </row>
    <row r="42515" spans="2:2">
      <c r="B42515" s="202"/>
    </row>
    <row r="42516" spans="2:2">
      <c r="B42516" s="202"/>
    </row>
    <row r="42517" spans="2:2">
      <c r="B42517" s="202"/>
    </row>
    <row r="42518" spans="2:2">
      <c r="B42518" s="202"/>
    </row>
    <row r="42519" spans="2:2">
      <c r="B42519" s="202"/>
    </row>
    <row r="42520" spans="2:2">
      <c r="B42520" s="202"/>
    </row>
    <row r="42521" spans="2:2">
      <c r="B42521" s="202"/>
    </row>
    <row r="42522" spans="2:2">
      <c r="B42522" s="202"/>
    </row>
    <row r="42523" spans="2:2">
      <c r="B42523" s="202"/>
    </row>
    <row r="42524" spans="2:2">
      <c r="B42524" s="202"/>
    </row>
    <row r="42525" spans="2:2">
      <c r="B42525" s="202"/>
    </row>
    <row r="42526" spans="2:2">
      <c r="B42526" s="202"/>
    </row>
    <row r="42527" spans="2:2">
      <c r="B42527" s="202"/>
    </row>
    <row r="42528" spans="2:2">
      <c r="B42528" s="202"/>
    </row>
    <row r="42529" spans="2:2">
      <c r="B42529" s="202"/>
    </row>
    <row r="42530" spans="2:2">
      <c r="B42530" s="202"/>
    </row>
    <row r="42531" spans="2:2">
      <c r="B42531" s="202"/>
    </row>
    <row r="42532" spans="2:2">
      <c r="B42532" s="202"/>
    </row>
    <row r="42533" spans="2:2">
      <c r="B42533" s="202"/>
    </row>
    <row r="42534" spans="2:2">
      <c r="B42534" s="202"/>
    </row>
    <row r="42535" spans="2:2">
      <c r="B42535" s="202"/>
    </row>
    <row r="42536" spans="2:2">
      <c r="B42536" s="202"/>
    </row>
    <row r="42537" spans="2:2">
      <c r="B42537" s="202"/>
    </row>
    <row r="42538" spans="2:2">
      <c r="B42538" s="202"/>
    </row>
    <row r="42539" spans="2:2">
      <c r="B42539" s="202"/>
    </row>
    <row r="42540" spans="2:2">
      <c r="B42540" s="202"/>
    </row>
    <row r="42541" spans="2:2">
      <c r="B42541" s="202"/>
    </row>
    <row r="42542" spans="2:2">
      <c r="B42542" s="202"/>
    </row>
    <row r="42543" spans="2:2">
      <c r="B42543" s="202"/>
    </row>
    <row r="42544" spans="2:2">
      <c r="B42544" s="202"/>
    </row>
    <row r="42545" spans="2:2">
      <c r="B42545" s="202"/>
    </row>
    <row r="42546" spans="2:2">
      <c r="B42546" s="202"/>
    </row>
    <row r="42547" spans="2:2">
      <c r="B42547" s="202"/>
    </row>
    <row r="42548" spans="2:2">
      <c r="B42548" s="202"/>
    </row>
    <row r="42549" spans="2:2">
      <c r="B42549" s="202"/>
    </row>
    <row r="42550" spans="2:2">
      <c r="B42550" s="202"/>
    </row>
    <row r="42551" spans="2:2">
      <c r="B42551" s="202"/>
    </row>
    <row r="42552" spans="2:2">
      <c r="B42552" s="202"/>
    </row>
    <row r="42553" spans="2:2">
      <c r="B42553" s="202"/>
    </row>
    <row r="42554" spans="2:2">
      <c r="B42554" s="202"/>
    </row>
    <row r="42555" spans="2:2">
      <c r="B42555" s="202"/>
    </row>
    <row r="42556" spans="2:2">
      <c r="B42556" s="202"/>
    </row>
    <row r="42557" spans="2:2">
      <c r="B42557" s="202"/>
    </row>
    <row r="42558" spans="2:2">
      <c r="B42558" s="202"/>
    </row>
    <row r="42559" spans="2:2">
      <c r="B42559" s="202"/>
    </row>
    <row r="42560" spans="2:2">
      <c r="B42560" s="202"/>
    </row>
    <row r="42561" spans="2:2">
      <c r="B42561" s="202"/>
    </row>
    <row r="42562" spans="2:2">
      <c r="B42562" s="202"/>
    </row>
    <row r="42563" spans="2:2">
      <c r="B42563" s="202"/>
    </row>
    <row r="42564" spans="2:2">
      <c r="B42564" s="202"/>
    </row>
    <row r="42565" spans="2:2">
      <c r="B42565" s="202"/>
    </row>
    <row r="42566" spans="2:2">
      <c r="B42566" s="202"/>
    </row>
    <row r="42567" spans="2:2">
      <c r="B42567" s="202"/>
    </row>
    <row r="42568" spans="2:2">
      <c r="B42568" s="202"/>
    </row>
    <row r="42569" spans="2:2">
      <c r="B42569" s="202"/>
    </row>
    <row r="42570" spans="2:2">
      <c r="B42570" s="202"/>
    </row>
    <row r="42571" spans="2:2">
      <c r="B42571" s="202"/>
    </row>
    <row r="42572" spans="2:2">
      <c r="B42572" s="202"/>
    </row>
    <row r="42573" spans="2:2">
      <c r="B42573" s="202"/>
    </row>
    <row r="42574" spans="2:2">
      <c r="B42574" s="202"/>
    </row>
    <row r="42575" spans="2:2">
      <c r="B42575" s="202"/>
    </row>
    <row r="42576" spans="2:2">
      <c r="B42576" s="202"/>
    </row>
    <row r="42577" spans="2:2">
      <c r="B42577" s="202"/>
    </row>
    <row r="42578" spans="2:2">
      <c r="B42578" s="202"/>
    </row>
    <row r="42579" spans="2:2">
      <c r="B42579" s="202"/>
    </row>
    <row r="42580" spans="2:2">
      <c r="B42580" s="202"/>
    </row>
    <row r="42581" spans="2:2">
      <c r="B42581" s="202"/>
    </row>
    <row r="42582" spans="2:2">
      <c r="B42582" s="202"/>
    </row>
    <row r="42583" spans="2:2">
      <c r="B42583" s="202"/>
    </row>
    <row r="42584" spans="2:2">
      <c r="B42584" s="202"/>
    </row>
    <row r="42585" spans="2:2">
      <c r="B42585" s="202"/>
    </row>
    <row r="42586" spans="2:2">
      <c r="B42586" s="202"/>
    </row>
    <row r="42587" spans="2:2">
      <c r="B42587" s="202"/>
    </row>
    <row r="42588" spans="2:2">
      <c r="B42588" s="202"/>
    </row>
    <row r="42589" spans="2:2">
      <c r="B42589" s="202"/>
    </row>
    <row r="42590" spans="2:2">
      <c r="B42590" s="202"/>
    </row>
    <row r="42591" spans="2:2">
      <c r="B42591" s="202"/>
    </row>
    <row r="42592" spans="2:2">
      <c r="B42592" s="202"/>
    </row>
    <row r="42593" spans="2:2">
      <c r="B42593" s="202"/>
    </row>
    <row r="42594" spans="2:2">
      <c r="B42594" s="202"/>
    </row>
    <row r="42595" spans="2:2">
      <c r="B42595" s="202"/>
    </row>
    <row r="42596" spans="2:2">
      <c r="B42596" s="202"/>
    </row>
    <row r="42597" spans="2:2">
      <c r="B42597" s="202"/>
    </row>
    <row r="42598" spans="2:2">
      <c r="B42598" s="202"/>
    </row>
    <row r="42599" spans="2:2">
      <c r="B42599" s="202"/>
    </row>
    <row r="42600" spans="2:2">
      <c r="B42600" s="202"/>
    </row>
    <row r="42601" spans="2:2">
      <c r="B42601" s="202"/>
    </row>
    <row r="42602" spans="2:2">
      <c r="B42602" s="202"/>
    </row>
    <row r="42603" spans="2:2">
      <c r="B42603" s="202"/>
    </row>
    <row r="42604" spans="2:2">
      <c r="B42604" s="202"/>
    </row>
    <row r="42605" spans="2:2">
      <c r="B42605" s="202"/>
    </row>
    <row r="42606" spans="2:2">
      <c r="B42606" s="202"/>
    </row>
    <row r="42607" spans="2:2">
      <c r="B42607" s="202"/>
    </row>
    <row r="42608" spans="2:2">
      <c r="B42608" s="202"/>
    </row>
    <row r="42609" spans="2:2">
      <c r="B42609" s="202"/>
    </row>
    <row r="42610" spans="2:2">
      <c r="B42610" s="202"/>
    </row>
    <row r="42611" spans="2:2">
      <c r="B42611" s="202"/>
    </row>
    <row r="42612" spans="2:2">
      <c r="B42612" s="202"/>
    </row>
    <row r="42613" spans="2:2">
      <c r="B42613" s="202"/>
    </row>
    <row r="42614" spans="2:2">
      <c r="B42614" s="202"/>
    </row>
    <row r="42615" spans="2:2">
      <c r="B42615" s="202"/>
    </row>
    <row r="42616" spans="2:2">
      <c r="B42616" s="202"/>
    </row>
    <row r="42617" spans="2:2">
      <c r="B42617" s="202"/>
    </row>
    <row r="42618" spans="2:2">
      <c r="B42618" s="202"/>
    </row>
    <row r="42619" spans="2:2">
      <c r="B42619" s="202"/>
    </row>
    <row r="42620" spans="2:2">
      <c r="B42620" s="202"/>
    </row>
    <row r="42621" spans="2:2">
      <c r="B42621" s="202"/>
    </row>
    <row r="42622" spans="2:2">
      <c r="B42622" s="202"/>
    </row>
    <row r="42623" spans="2:2">
      <c r="B42623" s="202"/>
    </row>
    <row r="42624" spans="2:2">
      <c r="B42624" s="202"/>
    </row>
    <row r="42625" spans="2:2">
      <c r="B42625" s="202"/>
    </row>
    <row r="42626" spans="2:2">
      <c r="B42626" s="202"/>
    </row>
    <row r="42627" spans="2:2">
      <c r="B42627" s="202"/>
    </row>
    <row r="42628" spans="2:2">
      <c r="B42628" s="202"/>
    </row>
    <row r="42629" spans="2:2">
      <c r="B42629" s="202"/>
    </row>
    <row r="42630" spans="2:2">
      <c r="B42630" s="202"/>
    </row>
    <row r="42631" spans="2:2">
      <c r="B42631" s="202"/>
    </row>
    <row r="42632" spans="2:2">
      <c r="B42632" s="202"/>
    </row>
    <row r="42633" spans="2:2">
      <c r="B42633" s="202"/>
    </row>
    <row r="42634" spans="2:2">
      <c r="B42634" s="202"/>
    </row>
    <row r="42635" spans="2:2">
      <c r="B42635" s="202"/>
    </row>
    <row r="42636" spans="2:2">
      <c r="B42636" s="202"/>
    </row>
    <row r="42637" spans="2:2">
      <c r="B42637" s="202"/>
    </row>
    <row r="42638" spans="2:2">
      <c r="B42638" s="202"/>
    </row>
    <row r="42639" spans="2:2">
      <c r="B42639" s="202"/>
    </row>
    <row r="42640" spans="2:2">
      <c r="B42640" s="202"/>
    </row>
    <row r="42641" spans="2:2">
      <c r="B42641" s="202"/>
    </row>
    <row r="42642" spans="2:2">
      <c r="B42642" s="202"/>
    </row>
    <row r="42643" spans="2:2">
      <c r="B42643" s="202"/>
    </row>
    <row r="42644" spans="2:2">
      <c r="B42644" s="202"/>
    </row>
    <row r="42645" spans="2:2">
      <c r="B42645" s="202"/>
    </row>
    <row r="42646" spans="2:2">
      <c r="B42646" s="202"/>
    </row>
    <row r="42647" spans="2:2">
      <c r="B42647" s="202"/>
    </row>
    <row r="42648" spans="2:2">
      <c r="B42648" s="202"/>
    </row>
    <row r="42649" spans="2:2">
      <c r="B42649" s="202"/>
    </row>
    <row r="42650" spans="2:2">
      <c r="B42650" s="202"/>
    </row>
    <row r="42651" spans="2:2">
      <c r="B42651" s="202"/>
    </row>
    <row r="42652" spans="2:2">
      <c r="B42652" s="202"/>
    </row>
    <row r="42653" spans="2:2">
      <c r="B42653" s="202"/>
    </row>
    <row r="42654" spans="2:2">
      <c r="B42654" s="202"/>
    </row>
    <row r="42655" spans="2:2">
      <c r="B42655" s="202"/>
    </row>
    <row r="42656" spans="2:2">
      <c r="B42656" s="202"/>
    </row>
    <row r="42657" spans="2:2">
      <c r="B42657" s="202"/>
    </row>
    <row r="42658" spans="2:2">
      <c r="B42658" s="202"/>
    </row>
    <row r="42659" spans="2:2">
      <c r="B42659" s="202"/>
    </row>
    <row r="42660" spans="2:2">
      <c r="B42660" s="202"/>
    </row>
    <row r="42661" spans="2:2">
      <c r="B42661" s="202"/>
    </row>
    <row r="42662" spans="2:2">
      <c r="B42662" s="202"/>
    </row>
    <row r="42663" spans="2:2">
      <c r="B42663" s="202"/>
    </row>
    <row r="42664" spans="2:2">
      <c r="B42664" s="202"/>
    </row>
    <row r="42665" spans="2:2">
      <c r="B42665" s="202"/>
    </row>
    <row r="42666" spans="2:2">
      <c r="B42666" s="202"/>
    </row>
    <row r="42667" spans="2:2">
      <c r="B42667" s="202"/>
    </row>
    <row r="42668" spans="2:2">
      <c r="B42668" s="202"/>
    </row>
    <row r="42669" spans="2:2">
      <c r="B42669" s="202"/>
    </row>
    <row r="42670" spans="2:2">
      <c r="B42670" s="202"/>
    </row>
    <row r="42671" spans="2:2">
      <c r="B42671" s="202"/>
    </row>
    <row r="42672" spans="2:2">
      <c r="B42672" s="202"/>
    </row>
    <row r="42673" spans="2:2">
      <c r="B42673" s="202"/>
    </row>
    <row r="42674" spans="2:2">
      <c r="B42674" s="202"/>
    </row>
    <row r="42675" spans="2:2">
      <c r="B42675" s="202"/>
    </row>
    <row r="42676" spans="2:2">
      <c r="B42676" s="202"/>
    </row>
    <row r="42677" spans="2:2">
      <c r="B42677" s="202"/>
    </row>
    <row r="42678" spans="2:2">
      <c r="B42678" s="202"/>
    </row>
    <row r="42679" spans="2:2">
      <c r="B42679" s="202"/>
    </row>
    <row r="42680" spans="2:2">
      <c r="B42680" s="202"/>
    </row>
    <row r="42681" spans="2:2">
      <c r="B42681" s="202"/>
    </row>
    <row r="42682" spans="2:2">
      <c r="B42682" s="202"/>
    </row>
    <row r="42683" spans="2:2">
      <c r="B42683" s="202"/>
    </row>
    <row r="42684" spans="2:2">
      <c r="B42684" s="202"/>
    </row>
    <row r="42685" spans="2:2">
      <c r="B42685" s="202"/>
    </row>
    <row r="42686" spans="2:2">
      <c r="B42686" s="202"/>
    </row>
    <row r="42687" spans="2:2">
      <c r="B42687" s="202"/>
    </row>
    <row r="42688" spans="2:2">
      <c r="B42688" s="202"/>
    </row>
    <row r="42689" spans="2:2">
      <c r="B42689" s="202"/>
    </row>
    <row r="42690" spans="2:2">
      <c r="B42690" s="202"/>
    </row>
    <row r="42691" spans="2:2">
      <c r="B42691" s="202"/>
    </row>
    <row r="42692" spans="2:2">
      <c r="B42692" s="202"/>
    </row>
    <row r="42693" spans="2:2">
      <c r="B42693" s="202"/>
    </row>
    <row r="42694" spans="2:2">
      <c r="B42694" s="202"/>
    </row>
    <row r="42695" spans="2:2">
      <c r="B42695" s="202"/>
    </row>
    <row r="42696" spans="2:2">
      <c r="B42696" s="202"/>
    </row>
    <row r="42697" spans="2:2">
      <c r="B42697" s="202"/>
    </row>
    <row r="42698" spans="2:2">
      <c r="B42698" s="202"/>
    </row>
    <row r="42699" spans="2:2">
      <c r="B42699" s="202"/>
    </row>
    <row r="42700" spans="2:2">
      <c r="B42700" s="202"/>
    </row>
    <row r="42701" spans="2:2">
      <c r="B42701" s="202"/>
    </row>
    <row r="42702" spans="2:2">
      <c r="B42702" s="202"/>
    </row>
    <row r="42703" spans="2:2">
      <c r="B42703" s="202"/>
    </row>
    <row r="42704" spans="2:2">
      <c r="B42704" s="202"/>
    </row>
    <row r="42705" spans="2:2">
      <c r="B42705" s="202"/>
    </row>
    <row r="42706" spans="2:2">
      <c r="B42706" s="202"/>
    </row>
    <row r="42707" spans="2:2">
      <c r="B42707" s="202"/>
    </row>
    <row r="42708" spans="2:2">
      <c r="B42708" s="202"/>
    </row>
    <row r="42709" spans="2:2">
      <c r="B42709" s="202"/>
    </row>
    <row r="42710" spans="2:2">
      <c r="B42710" s="202"/>
    </row>
    <row r="42711" spans="2:2">
      <c r="B42711" s="202"/>
    </row>
    <row r="42712" spans="2:2">
      <c r="B42712" s="202"/>
    </row>
    <row r="42713" spans="2:2">
      <c r="B42713" s="202"/>
    </row>
    <row r="42714" spans="2:2">
      <c r="B42714" s="202"/>
    </row>
    <row r="42715" spans="2:2">
      <c r="B42715" s="202"/>
    </row>
    <row r="42716" spans="2:2">
      <c r="B42716" s="202"/>
    </row>
    <row r="42717" spans="2:2">
      <c r="B42717" s="202"/>
    </row>
    <row r="42718" spans="2:2">
      <c r="B42718" s="202"/>
    </row>
    <row r="42719" spans="2:2">
      <c r="B42719" s="202"/>
    </row>
    <row r="42720" spans="2:2">
      <c r="B42720" s="202"/>
    </row>
    <row r="42721" spans="2:2">
      <c r="B42721" s="202"/>
    </row>
    <row r="42722" spans="2:2">
      <c r="B42722" s="202"/>
    </row>
    <row r="42723" spans="2:2">
      <c r="B42723" s="202"/>
    </row>
    <row r="42724" spans="2:2">
      <c r="B42724" s="202"/>
    </row>
    <row r="42725" spans="2:2">
      <c r="B42725" s="202"/>
    </row>
    <row r="42726" spans="2:2">
      <c r="B42726" s="202"/>
    </row>
    <row r="42727" spans="2:2">
      <c r="B42727" s="202"/>
    </row>
    <row r="42728" spans="2:2">
      <c r="B42728" s="202"/>
    </row>
    <row r="42729" spans="2:2">
      <c r="B42729" s="202"/>
    </row>
    <row r="42730" spans="2:2">
      <c r="B42730" s="202"/>
    </row>
    <row r="42731" spans="2:2">
      <c r="B42731" s="202"/>
    </row>
    <row r="42732" spans="2:2">
      <c r="B42732" s="202"/>
    </row>
    <row r="42733" spans="2:2">
      <c r="B42733" s="202"/>
    </row>
    <row r="42734" spans="2:2">
      <c r="B42734" s="202"/>
    </row>
    <row r="42735" spans="2:2">
      <c r="B42735" s="202"/>
    </row>
    <row r="42736" spans="2:2">
      <c r="B42736" s="202"/>
    </row>
    <row r="42737" spans="2:2">
      <c r="B42737" s="202"/>
    </row>
    <row r="42738" spans="2:2">
      <c r="B42738" s="202"/>
    </row>
    <row r="42739" spans="2:2">
      <c r="B42739" s="202"/>
    </row>
    <row r="42740" spans="2:2">
      <c r="B42740" s="202"/>
    </row>
    <row r="42741" spans="2:2">
      <c r="B42741" s="202"/>
    </row>
    <row r="42742" spans="2:2">
      <c r="B42742" s="202"/>
    </row>
    <row r="42743" spans="2:2">
      <c r="B42743" s="202"/>
    </row>
    <row r="42744" spans="2:2">
      <c r="B42744" s="202"/>
    </row>
    <row r="42745" spans="2:2">
      <c r="B42745" s="202"/>
    </row>
    <row r="42746" spans="2:2">
      <c r="B42746" s="202"/>
    </row>
    <row r="42747" spans="2:2">
      <c r="B42747" s="202"/>
    </row>
    <row r="42748" spans="2:2">
      <c r="B42748" s="202"/>
    </row>
    <row r="42749" spans="2:2">
      <c r="B42749" s="202"/>
    </row>
    <row r="42750" spans="2:2">
      <c r="B42750" s="202"/>
    </row>
    <row r="42751" spans="2:2">
      <c r="B42751" s="202"/>
    </row>
    <row r="42752" spans="2:2">
      <c r="B42752" s="202"/>
    </row>
    <row r="42753" spans="2:2">
      <c r="B42753" s="202"/>
    </row>
    <row r="42754" spans="2:2">
      <c r="B42754" s="202"/>
    </row>
    <row r="42755" spans="2:2">
      <c r="B42755" s="202"/>
    </row>
    <row r="42756" spans="2:2">
      <c r="B42756" s="202"/>
    </row>
    <row r="42757" spans="2:2">
      <c r="B42757" s="202"/>
    </row>
    <row r="42758" spans="2:2">
      <c r="B42758" s="202"/>
    </row>
    <row r="42759" spans="2:2">
      <c r="B42759" s="202"/>
    </row>
    <row r="42760" spans="2:2">
      <c r="B42760" s="202"/>
    </row>
    <row r="42761" spans="2:2">
      <c r="B42761" s="202"/>
    </row>
    <row r="42762" spans="2:2">
      <c r="B42762" s="202"/>
    </row>
    <row r="42763" spans="2:2">
      <c r="B42763" s="202"/>
    </row>
    <row r="42764" spans="2:2">
      <c r="B42764" s="202"/>
    </row>
    <row r="42765" spans="2:2">
      <c r="B42765" s="202"/>
    </row>
    <row r="42766" spans="2:2">
      <c r="B42766" s="202"/>
    </row>
    <row r="42767" spans="2:2">
      <c r="B42767" s="202"/>
    </row>
    <row r="42768" spans="2:2">
      <c r="B42768" s="202"/>
    </row>
    <row r="42769" spans="2:2">
      <c r="B42769" s="202"/>
    </row>
    <row r="42770" spans="2:2">
      <c r="B42770" s="202"/>
    </row>
    <row r="42771" spans="2:2">
      <c r="B42771" s="202"/>
    </row>
    <row r="42772" spans="2:2">
      <c r="B42772" s="202"/>
    </row>
    <row r="42773" spans="2:2">
      <c r="B42773" s="202"/>
    </row>
    <row r="42774" spans="2:2">
      <c r="B42774" s="202"/>
    </row>
    <row r="42775" spans="2:2">
      <c r="B42775" s="202"/>
    </row>
    <row r="42776" spans="2:2">
      <c r="B42776" s="202"/>
    </row>
    <row r="42777" spans="2:2">
      <c r="B42777" s="202"/>
    </row>
    <row r="42778" spans="2:2">
      <c r="B42778" s="202"/>
    </row>
    <row r="42779" spans="2:2">
      <c r="B42779" s="202"/>
    </row>
    <row r="42780" spans="2:2">
      <c r="B42780" s="202"/>
    </row>
    <row r="42781" spans="2:2">
      <c r="B42781" s="202"/>
    </row>
    <row r="42782" spans="2:2">
      <c r="B42782" s="202"/>
    </row>
    <row r="42783" spans="2:2">
      <c r="B42783" s="202"/>
    </row>
    <row r="42784" spans="2:2">
      <c r="B42784" s="202"/>
    </row>
    <row r="42785" spans="2:2">
      <c r="B42785" s="202"/>
    </row>
    <row r="42786" spans="2:2">
      <c r="B42786" s="202"/>
    </row>
    <row r="42787" spans="2:2">
      <c r="B42787" s="202"/>
    </row>
    <row r="42788" spans="2:2">
      <c r="B42788" s="202"/>
    </row>
    <row r="42789" spans="2:2">
      <c r="B42789" s="202"/>
    </row>
    <row r="42790" spans="2:2">
      <c r="B42790" s="202"/>
    </row>
    <row r="42791" spans="2:2">
      <c r="B42791" s="202"/>
    </row>
    <row r="42792" spans="2:2">
      <c r="B42792" s="202"/>
    </row>
    <row r="42793" spans="2:2">
      <c r="B42793" s="202"/>
    </row>
    <row r="42794" spans="2:2">
      <c r="B42794" s="202"/>
    </row>
    <row r="42795" spans="2:2">
      <c r="B42795" s="202"/>
    </row>
    <row r="42796" spans="2:2">
      <c r="B42796" s="202"/>
    </row>
    <row r="42797" spans="2:2">
      <c r="B42797" s="202"/>
    </row>
    <row r="42798" spans="2:2">
      <c r="B42798" s="202"/>
    </row>
    <row r="42799" spans="2:2">
      <c r="B42799" s="202"/>
    </row>
    <row r="42800" spans="2:2">
      <c r="B42800" s="202"/>
    </row>
    <row r="42801" spans="2:2">
      <c r="B42801" s="202"/>
    </row>
    <row r="42802" spans="2:2">
      <c r="B42802" s="202"/>
    </row>
    <row r="42803" spans="2:2">
      <c r="B42803" s="202"/>
    </row>
    <row r="42804" spans="2:2">
      <c r="B42804" s="202"/>
    </row>
    <row r="42805" spans="2:2">
      <c r="B42805" s="202"/>
    </row>
    <row r="42806" spans="2:2">
      <c r="B42806" s="202"/>
    </row>
    <row r="42807" spans="2:2">
      <c r="B42807" s="202"/>
    </row>
    <row r="42808" spans="2:2">
      <c r="B42808" s="202"/>
    </row>
    <row r="42809" spans="2:2">
      <c r="B42809" s="202"/>
    </row>
    <row r="42810" spans="2:2">
      <c r="B42810" s="202"/>
    </row>
    <row r="42811" spans="2:2">
      <c r="B42811" s="202"/>
    </row>
    <row r="42812" spans="2:2">
      <c r="B42812" s="202"/>
    </row>
    <row r="42813" spans="2:2">
      <c r="B42813" s="202"/>
    </row>
    <row r="42814" spans="2:2">
      <c r="B42814" s="202"/>
    </row>
    <row r="42815" spans="2:2">
      <c r="B42815" s="202"/>
    </row>
    <row r="42816" spans="2:2">
      <c r="B42816" s="202"/>
    </row>
    <row r="42817" spans="2:2">
      <c r="B42817" s="202"/>
    </row>
    <row r="42818" spans="2:2">
      <c r="B42818" s="202"/>
    </row>
    <row r="42819" spans="2:2">
      <c r="B42819" s="202"/>
    </row>
    <row r="42820" spans="2:2">
      <c r="B42820" s="202"/>
    </row>
    <row r="42821" spans="2:2">
      <c r="B42821" s="202"/>
    </row>
    <row r="42822" spans="2:2">
      <c r="B42822" s="202"/>
    </row>
    <row r="42823" spans="2:2">
      <c r="B42823" s="202"/>
    </row>
    <row r="42824" spans="2:2">
      <c r="B42824" s="202"/>
    </row>
    <row r="42825" spans="2:2">
      <c r="B42825" s="202"/>
    </row>
    <row r="42826" spans="2:2">
      <c r="B42826" s="202"/>
    </row>
    <row r="42827" spans="2:2">
      <c r="B42827" s="202"/>
    </row>
    <row r="42828" spans="2:2">
      <c r="B42828" s="202"/>
    </row>
    <row r="42829" spans="2:2">
      <c r="B42829" s="202"/>
    </row>
    <row r="42830" spans="2:2">
      <c r="B42830" s="202"/>
    </row>
    <row r="42831" spans="2:2">
      <c r="B42831" s="202"/>
    </row>
    <row r="42832" spans="2:2">
      <c r="B42832" s="202"/>
    </row>
    <row r="42833" spans="2:2">
      <c r="B42833" s="202"/>
    </row>
    <row r="42834" spans="2:2">
      <c r="B42834" s="202"/>
    </row>
    <row r="42835" spans="2:2">
      <c r="B42835" s="202"/>
    </row>
    <row r="42836" spans="2:2">
      <c r="B42836" s="202"/>
    </row>
    <row r="42837" spans="2:2">
      <c r="B42837" s="202"/>
    </row>
    <row r="42838" spans="2:2">
      <c r="B42838" s="202"/>
    </row>
    <row r="42839" spans="2:2">
      <c r="B42839" s="202"/>
    </row>
    <row r="42840" spans="2:2">
      <c r="B42840" s="202"/>
    </row>
    <row r="42841" spans="2:2">
      <c r="B42841" s="202"/>
    </row>
    <row r="42842" spans="2:2">
      <c r="B42842" s="202"/>
    </row>
    <row r="42843" spans="2:2">
      <c r="B42843" s="202"/>
    </row>
    <row r="42844" spans="2:2">
      <c r="B42844" s="202"/>
    </row>
    <row r="42845" spans="2:2">
      <c r="B42845" s="202"/>
    </row>
    <row r="42846" spans="2:2">
      <c r="B42846" s="202"/>
    </row>
    <row r="42847" spans="2:2">
      <c r="B42847" s="202"/>
    </row>
    <row r="42848" spans="2:2">
      <c r="B42848" s="202"/>
    </row>
    <row r="42849" spans="2:2">
      <c r="B42849" s="202"/>
    </row>
    <row r="42850" spans="2:2">
      <c r="B42850" s="202"/>
    </row>
    <row r="42851" spans="2:2">
      <c r="B42851" s="202"/>
    </row>
    <row r="42852" spans="2:2">
      <c r="B42852" s="202"/>
    </row>
    <row r="42853" spans="2:2">
      <c r="B42853" s="202"/>
    </row>
    <row r="42854" spans="2:2">
      <c r="B42854" s="202"/>
    </row>
    <row r="42855" spans="2:2">
      <c r="B42855" s="202"/>
    </row>
    <row r="42856" spans="2:2">
      <c r="B42856" s="202"/>
    </row>
    <row r="42857" spans="2:2">
      <c r="B42857" s="202"/>
    </row>
    <row r="42858" spans="2:2">
      <c r="B42858" s="202"/>
    </row>
    <row r="42859" spans="2:2">
      <c r="B42859" s="202"/>
    </row>
    <row r="42860" spans="2:2">
      <c r="B42860" s="202"/>
    </row>
    <row r="42861" spans="2:2">
      <c r="B42861" s="202"/>
    </row>
    <row r="42862" spans="2:2">
      <c r="B42862" s="202"/>
    </row>
    <row r="42863" spans="2:2">
      <c r="B42863" s="202"/>
    </row>
    <row r="42864" spans="2:2">
      <c r="B42864" s="202"/>
    </row>
    <row r="42865" spans="2:2">
      <c r="B42865" s="202"/>
    </row>
    <row r="42866" spans="2:2">
      <c r="B42866" s="202"/>
    </row>
    <row r="42867" spans="2:2">
      <c r="B42867" s="202"/>
    </row>
    <row r="42868" spans="2:2">
      <c r="B42868" s="202"/>
    </row>
    <row r="42869" spans="2:2">
      <c r="B42869" s="202"/>
    </row>
    <row r="42870" spans="2:2">
      <c r="B42870" s="202"/>
    </row>
    <row r="42871" spans="2:2">
      <c r="B42871" s="202"/>
    </row>
    <row r="42872" spans="2:2">
      <c r="B42872" s="202"/>
    </row>
    <row r="42873" spans="2:2">
      <c r="B42873" s="202"/>
    </row>
    <row r="42874" spans="2:2">
      <c r="B42874" s="202"/>
    </row>
    <row r="42875" spans="2:2">
      <c r="B42875" s="202"/>
    </row>
    <row r="42876" spans="2:2">
      <c r="B42876" s="202"/>
    </row>
    <row r="42877" spans="2:2">
      <c r="B42877" s="202"/>
    </row>
    <row r="42878" spans="2:2">
      <c r="B42878" s="202"/>
    </row>
    <row r="42879" spans="2:2">
      <c r="B42879" s="202"/>
    </row>
    <row r="42880" spans="2:2">
      <c r="B42880" s="202"/>
    </row>
    <row r="42881" spans="2:2">
      <c r="B42881" s="202"/>
    </row>
    <row r="42882" spans="2:2">
      <c r="B42882" s="202"/>
    </row>
    <row r="42883" spans="2:2">
      <c r="B42883" s="202"/>
    </row>
    <row r="42884" spans="2:2">
      <c r="B42884" s="202"/>
    </row>
    <row r="42885" spans="2:2">
      <c r="B42885" s="202"/>
    </row>
    <row r="42886" spans="2:2">
      <c r="B42886" s="202"/>
    </row>
    <row r="42887" spans="2:2">
      <c r="B42887" s="202"/>
    </row>
    <row r="42888" spans="2:2">
      <c r="B42888" s="202"/>
    </row>
    <row r="42889" spans="2:2">
      <c r="B42889" s="202"/>
    </row>
    <row r="42890" spans="2:2">
      <c r="B42890" s="202"/>
    </row>
    <row r="42891" spans="2:2">
      <c r="B42891" s="202"/>
    </row>
    <row r="42892" spans="2:2">
      <c r="B42892" s="202"/>
    </row>
    <row r="42893" spans="2:2">
      <c r="B42893" s="202"/>
    </row>
    <row r="42894" spans="2:2">
      <c r="B42894" s="202"/>
    </row>
    <row r="42895" spans="2:2">
      <c r="B42895" s="202"/>
    </row>
    <row r="42896" spans="2:2">
      <c r="B42896" s="202"/>
    </row>
    <row r="42897" spans="2:2">
      <c r="B42897" s="202"/>
    </row>
    <row r="42898" spans="2:2">
      <c r="B42898" s="202"/>
    </row>
    <row r="42899" spans="2:2">
      <c r="B42899" s="202"/>
    </row>
    <row r="42900" spans="2:2">
      <c r="B42900" s="202"/>
    </row>
    <row r="42901" spans="2:2">
      <c r="B42901" s="202"/>
    </row>
    <row r="42902" spans="2:2">
      <c r="B42902" s="202"/>
    </row>
    <row r="42903" spans="2:2">
      <c r="B42903" s="202"/>
    </row>
    <row r="42904" spans="2:2">
      <c r="B42904" s="202"/>
    </row>
    <row r="42905" spans="2:2">
      <c r="B42905" s="202"/>
    </row>
    <row r="42906" spans="2:2">
      <c r="B42906" s="202"/>
    </row>
    <row r="42907" spans="2:2">
      <c r="B42907" s="202"/>
    </row>
    <row r="42908" spans="2:2">
      <c r="B42908" s="202"/>
    </row>
    <row r="42909" spans="2:2">
      <c r="B42909" s="202"/>
    </row>
    <row r="42910" spans="2:2">
      <c r="B42910" s="202"/>
    </row>
    <row r="42911" spans="2:2">
      <c r="B42911" s="202"/>
    </row>
    <row r="42912" spans="2:2">
      <c r="B42912" s="202"/>
    </row>
    <row r="42913" spans="2:2">
      <c r="B42913" s="202"/>
    </row>
    <row r="42914" spans="2:2">
      <c r="B42914" s="202"/>
    </row>
    <row r="42915" spans="2:2">
      <c r="B42915" s="202"/>
    </row>
    <row r="42916" spans="2:2">
      <c r="B42916" s="202"/>
    </row>
    <row r="42917" spans="2:2">
      <c r="B42917" s="202"/>
    </row>
    <row r="42918" spans="2:2">
      <c r="B42918" s="202"/>
    </row>
    <row r="42919" spans="2:2">
      <c r="B42919" s="202"/>
    </row>
    <row r="42920" spans="2:2">
      <c r="B42920" s="202"/>
    </row>
    <row r="42921" spans="2:2">
      <c r="B42921" s="202"/>
    </row>
    <row r="42922" spans="2:2">
      <c r="B42922" s="202"/>
    </row>
    <row r="42923" spans="2:2">
      <c r="B42923" s="202"/>
    </row>
    <row r="42924" spans="2:2">
      <c r="B42924" s="202"/>
    </row>
    <row r="42925" spans="2:2">
      <c r="B42925" s="202"/>
    </row>
    <row r="42926" spans="2:2">
      <c r="B42926" s="202"/>
    </row>
    <row r="42927" spans="2:2">
      <c r="B42927" s="202"/>
    </row>
    <row r="42928" spans="2:2">
      <c r="B42928" s="202"/>
    </row>
    <row r="42929" spans="2:2">
      <c r="B42929" s="202"/>
    </row>
    <row r="42930" spans="2:2">
      <c r="B42930" s="202"/>
    </row>
    <row r="42931" spans="2:2">
      <c r="B42931" s="202"/>
    </row>
    <row r="42932" spans="2:2">
      <c r="B42932" s="202"/>
    </row>
    <row r="42933" spans="2:2">
      <c r="B42933" s="202"/>
    </row>
    <row r="42934" spans="2:2">
      <c r="B42934" s="202"/>
    </row>
    <row r="42935" spans="2:2">
      <c r="B42935" s="202"/>
    </row>
    <row r="42936" spans="2:2">
      <c r="B42936" s="202"/>
    </row>
    <row r="42937" spans="2:2">
      <c r="B42937" s="202"/>
    </row>
    <row r="42938" spans="2:2">
      <c r="B42938" s="202"/>
    </row>
    <row r="42939" spans="2:2">
      <c r="B42939" s="202"/>
    </row>
    <row r="42940" spans="2:2">
      <c r="B42940" s="202"/>
    </row>
    <row r="42941" spans="2:2">
      <c r="B42941" s="202"/>
    </row>
    <row r="42942" spans="2:2">
      <c r="B42942" s="202"/>
    </row>
    <row r="42943" spans="2:2">
      <c r="B42943" s="202"/>
    </row>
    <row r="42944" spans="2:2">
      <c r="B42944" s="202"/>
    </row>
    <row r="42945" spans="2:2">
      <c r="B42945" s="202"/>
    </row>
    <row r="42946" spans="2:2">
      <c r="B42946" s="202"/>
    </row>
    <row r="42947" spans="2:2">
      <c r="B42947" s="202"/>
    </row>
    <row r="42948" spans="2:2">
      <c r="B42948" s="202"/>
    </row>
    <row r="42949" spans="2:2">
      <c r="B42949" s="202"/>
    </row>
    <row r="42950" spans="2:2">
      <c r="B42950" s="202"/>
    </row>
    <row r="42951" spans="2:2">
      <c r="B42951" s="202"/>
    </row>
    <row r="42952" spans="2:2">
      <c r="B42952" s="202"/>
    </row>
    <row r="42953" spans="2:2">
      <c r="B42953" s="202"/>
    </row>
    <row r="42954" spans="2:2">
      <c r="B42954" s="202"/>
    </row>
    <row r="42955" spans="2:2">
      <c r="B42955" s="202"/>
    </row>
    <row r="42956" spans="2:2">
      <c r="B42956" s="202"/>
    </row>
    <row r="42957" spans="2:2">
      <c r="B42957" s="202"/>
    </row>
    <row r="42958" spans="2:2">
      <c r="B42958" s="202"/>
    </row>
    <row r="42959" spans="2:2">
      <c r="B42959" s="202"/>
    </row>
    <row r="42960" spans="2:2">
      <c r="B42960" s="202"/>
    </row>
    <row r="42961" spans="2:2">
      <c r="B42961" s="202"/>
    </row>
    <row r="42962" spans="2:2">
      <c r="B42962" s="202"/>
    </row>
    <row r="42963" spans="2:2">
      <c r="B42963" s="202"/>
    </row>
    <row r="42964" spans="2:2">
      <c r="B42964" s="202"/>
    </row>
    <row r="42965" spans="2:2">
      <c r="B42965" s="202"/>
    </row>
    <row r="42966" spans="2:2">
      <c r="B42966" s="202"/>
    </row>
    <row r="42967" spans="2:2">
      <c r="B42967" s="202"/>
    </row>
    <row r="42968" spans="2:2">
      <c r="B42968" s="202"/>
    </row>
    <row r="42969" spans="2:2">
      <c r="B42969" s="202"/>
    </row>
    <row r="42970" spans="2:2">
      <c r="B42970" s="202"/>
    </row>
    <row r="42971" spans="2:2">
      <c r="B42971" s="202"/>
    </row>
    <row r="42972" spans="2:2">
      <c r="B42972" s="202"/>
    </row>
    <row r="42973" spans="2:2">
      <c r="B42973" s="202"/>
    </row>
    <row r="42974" spans="2:2">
      <c r="B42974" s="202"/>
    </row>
    <row r="42975" spans="2:2">
      <c r="B42975" s="202"/>
    </row>
    <row r="42976" spans="2:2">
      <c r="B42976" s="202"/>
    </row>
    <row r="42977" spans="2:2">
      <c r="B42977" s="202"/>
    </row>
    <row r="42978" spans="2:2">
      <c r="B42978" s="202"/>
    </row>
    <row r="42979" spans="2:2">
      <c r="B42979" s="202"/>
    </row>
    <row r="42980" spans="2:2">
      <c r="B42980" s="202"/>
    </row>
    <row r="42981" spans="2:2">
      <c r="B42981" s="202"/>
    </row>
    <row r="42982" spans="2:2">
      <c r="B42982" s="202"/>
    </row>
    <row r="42983" spans="2:2">
      <c r="B42983" s="202"/>
    </row>
    <row r="42984" spans="2:2">
      <c r="B42984" s="202"/>
    </row>
    <row r="42985" spans="2:2">
      <c r="B42985" s="202"/>
    </row>
    <row r="42986" spans="2:2">
      <c r="B42986" s="202"/>
    </row>
    <row r="42987" spans="2:2">
      <c r="B42987" s="202"/>
    </row>
    <row r="42988" spans="2:2">
      <c r="B42988" s="202"/>
    </row>
    <row r="42989" spans="2:2">
      <c r="B42989" s="202"/>
    </row>
    <row r="42990" spans="2:2">
      <c r="B42990" s="202"/>
    </row>
    <row r="42991" spans="2:2">
      <c r="B42991" s="202"/>
    </row>
    <row r="42992" spans="2:2">
      <c r="B42992" s="202"/>
    </row>
    <row r="42993" spans="2:2">
      <c r="B42993" s="202"/>
    </row>
    <row r="42994" spans="2:2">
      <c r="B42994" s="202"/>
    </row>
    <row r="42995" spans="2:2">
      <c r="B42995" s="202"/>
    </row>
    <row r="42996" spans="2:2">
      <c r="B42996" s="202"/>
    </row>
    <row r="42997" spans="2:2">
      <c r="B42997" s="202"/>
    </row>
    <row r="42998" spans="2:2">
      <c r="B42998" s="202"/>
    </row>
    <row r="42999" spans="2:2">
      <c r="B42999" s="202"/>
    </row>
    <row r="43000" spans="2:2">
      <c r="B43000" s="202"/>
    </row>
    <row r="43001" spans="2:2">
      <c r="B43001" s="202"/>
    </row>
    <row r="43002" spans="2:2">
      <c r="B43002" s="202"/>
    </row>
    <row r="43003" spans="2:2">
      <c r="B43003" s="202"/>
    </row>
    <row r="43004" spans="2:2">
      <c r="B43004" s="202"/>
    </row>
    <row r="43005" spans="2:2">
      <c r="B43005" s="202"/>
    </row>
    <row r="43006" spans="2:2">
      <c r="B43006" s="202"/>
    </row>
    <row r="43007" spans="2:2">
      <c r="B43007" s="202"/>
    </row>
    <row r="43008" spans="2:2">
      <c r="B43008" s="202"/>
    </row>
    <row r="43009" spans="2:2">
      <c r="B43009" s="202"/>
    </row>
    <row r="43010" spans="2:2">
      <c r="B43010" s="202"/>
    </row>
    <row r="43011" spans="2:2">
      <c r="B43011" s="202"/>
    </row>
    <row r="43012" spans="2:2">
      <c r="B43012" s="202"/>
    </row>
    <row r="43013" spans="2:2">
      <c r="B43013" s="202"/>
    </row>
    <row r="43014" spans="2:2">
      <c r="B43014" s="202"/>
    </row>
    <row r="43015" spans="2:2">
      <c r="B43015" s="202"/>
    </row>
    <row r="43016" spans="2:2">
      <c r="B43016" s="202"/>
    </row>
    <row r="43017" spans="2:2">
      <c r="B43017" s="202"/>
    </row>
    <row r="43018" spans="2:2">
      <c r="B43018" s="202"/>
    </row>
    <row r="43019" spans="2:2">
      <c r="B43019" s="202"/>
    </row>
    <row r="43020" spans="2:2">
      <c r="B43020" s="202"/>
    </row>
    <row r="43021" spans="2:2">
      <c r="B43021" s="202"/>
    </row>
    <row r="43022" spans="2:2">
      <c r="B43022" s="202"/>
    </row>
    <row r="43023" spans="2:2">
      <c r="B43023" s="202"/>
    </row>
    <row r="43024" spans="2:2">
      <c r="B43024" s="202"/>
    </row>
    <row r="43025" spans="2:2">
      <c r="B43025" s="202"/>
    </row>
    <row r="43026" spans="2:2">
      <c r="B43026" s="202"/>
    </row>
    <row r="43027" spans="2:2">
      <c r="B43027" s="202"/>
    </row>
    <row r="43028" spans="2:2">
      <c r="B43028" s="202"/>
    </row>
    <row r="43029" spans="2:2">
      <c r="B43029" s="202"/>
    </row>
    <row r="43030" spans="2:2">
      <c r="B43030" s="202"/>
    </row>
    <row r="43031" spans="2:2">
      <c r="B43031" s="202"/>
    </row>
    <row r="43032" spans="2:2">
      <c r="B43032" s="202"/>
    </row>
    <row r="43033" spans="2:2">
      <c r="B43033" s="202"/>
    </row>
    <row r="43034" spans="2:2">
      <c r="B43034" s="202"/>
    </row>
    <row r="43035" spans="2:2">
      <c r="B43035" s="202"/>
    </row>
    <row r="43036" spans="2:2">
      <c r="B43036" s="202"/>
    </row>
    <row r="43037" spans="2:2">
      <c r="B43037" s="202"/>
    </row>
    <row r="43038" spans="2:2">
      <c r="B43038" s="202"/>
    </row>
    <row r="43039" spans="2:2">
      <c r="B43039" s="202"/>
    </row>
    <row r="43040" spans="2:2">
      <c r="B43040" s="202"/>
    </row>
    <row r="43041" spans="2:2">
      <c r="B43041" s="202"/>
    </row>
    <row r="43042" spans="2:2">
      <c r="B43042" s="202"/>
    </row>
    <row r="43043" spans="2:2">
      <c r="B43043" s="202"/>
    </row>
    <row r="43044" spans="2:2">
      <c r="B43044" s="202"/>
    </row>
    <row r="43045" spans="2:2">
      <c r="B43045" s="202"/>
    </row>
    <row r="43046" spans="2:2">
      <c r="B43046" s="202"/>
    </row>
    <row r="43047" spans="2:2">
      <c r="B43047" s="202"/>
    </row>
    <row r="43048" spans="2:2">
      <c r="B43048" s="202"/>
    </row>
    <row r="43049" spans="2:2">
      <c r="B43049" s="202"/>
    </row>
    <row r="43050" spans="2:2">
      <c r="B43050" s="202"/>
    </row>
    <row r="43051" spans="2:2">
      <c r="B43051" s="202"/>
    </row>
    <row r="43052" spans="2:2">
      <c r="B43052" s="202"/>
    </row>
    <row r="43053" spans="2:2">
      <c r="B43053" s="202"/>
    </row>
    <row r="43054" spans="2:2">
      <c r="B43054" s="202"/>
    </row>
    <row r="43055" spans="2:2">
      <c r="B43055" s="202"/>
    </row>
    <row r="43056" spans="2:2">
      <c r="B43056" s="202"/>
    </row>
    <row r="43057" spans="2:2">
      <c r="B43057" s="202"/>
    </row>
    <row r="43058" spans="2:2">
      <c r="B43058" s="202"/>
    </row>
    <row r="43059" spans="2:2">
      <c r="B43059" s="202"/>
    </row>
    <row r="43060" spans="2:2">
      <c r="B43060" s="202"/>
    </row>
    <row r="43061" spans="2:2">
      <c r="B43061" s="202"/>
    </row>
    <row r="43062" spans="2:2">
      <c r="B43062" s="202"/>
    </row>
    <row r="43063" spans="2:2">
      <c r="B43063" s="202"/>
    </row>
    <row r="43064" spans="2:2">
      <c r="B43064" s="202"/>
    </row>
    <row r="43065" spans="2:2">
      <c r="B43065" s="202"/>
    </row>
    <row r="43066" spans="2:2">
      <c r="B43066" s="202"/>
    </row>
    <row r="43067" spans="2:2">
      <c r="B43067" s="202"/>
    </row>
    <row r="43068" spans="2:2">
      <c r="B43068" s="202"/>
    </row>
    <row r="43069" spans="2:2">
      <c r="B43069" s="202"/>
    </row>
    <row r="43070" spans="2:2">
      <c r="B43070" s="202"/>
    </row>
    <row r="43071" spans="2:2">
      <c r="B43071" s="202"/>
    </row>
    <row r="43072" spans="2:2">
      <c r="B43072" s="202"/>
    </row>
    <row r="43073" spans="2:2">
      <c r="B43073" s="202"/>
    </row>
    <row r="43074" spans="2:2">
      <c r="B43074" s="202"/>
    </row>
    <row r="43075" spans="2:2">
      <c r="B43075" s="202"/>
    </row>
    <row r="43076" spans="2:2">
      <c r="B43076" s="202"/>
    </row>
    <row r="43077" spans="2:2">
      <c r="B43077" s="202"/>
    </row>
    <row r="43078" spans="2:2">
      <c r="B43078" s="202"/>
    </row>
    <row r="43079" spans="2:2">
      <c r="B43079" s="202"/>
    </row>
    <row r="43080" spans="2:2">
      <c r="B43080" s="202"/>
    </row>
    <row r="43081" spans="2:2">
      <c r="B43081" s="202"/>
    </row>
    <row r="43082" spans="2:2">
      <c r="B43082" s="202"/>
    </row>
    <row r="43083" spans="2:2">
      <c r="B43083" s="202"/>
    </row>
    <row r="43084" spans="2:2">
      <c r="B43084" s="202"/>
    </row>
    <row r="43085" spans="2:2">
      <c r="B43085" s="202"/>
    </row>
    <row r="43086" spans="2:2">
      <c r="B43086" s="202"/>
    </row>
    <row r="43087" spans="2:2">
      <c r="B43087" s="202"/>
    </row>
    <row r="43088" spans="2:2">
      <c r="B43088" s="202"/>
    </row>
    <row r="43089" spans="2:2">
      <c r="B43089" s="202"/>
    </row>
    <row r="43090" spans="2:2">
      <c r="B43090" s="202"/>
    </row>
    <row r="43091" spans="2:2">
      <c r="B43091" s="202"/>
    </row>
    <row r="43092" spans="2:2">
      <c r="B43092" s="202"/>
    </row>
    <row r="43093" spans="2:2">
      <c r="B43093" s="202"/>
    </row>
    <row r="43094" spans="2:2">
      <c r="B43094" s="202"/>
    </row>
    <row r="43095" spans="2:2">
      <c r="B43095" s="202"/>
    </row>
    <row r="43096" spans="2:2">
      <c r="B43096" s="202"/>
    </row>
    <row r="43097" spans="2:2">
      <c r="B43097" s="202"/>
    </row>
    <row r="43098" spans="2:2">
      <c r="B43098" s="202"/>
    </row>
    <row r="43099" spans="2:2">
      <c r="B43099" s="202"/>
    </row>
    <row r="43100" spans="2:2">
      <c r="B43100" s="202"/>
    </row>
    <row r="43101" spans="2:2">
      <c r="B43101" s="202"/>
    </row>
    <row r="43102" spans="2:2">
      <c r="B43102" s="202"/>
    </row>
    <row r="43103" spans="2:2">
      <c r="B43103" s="202"/>
    </row>
    <row r="43104" spans="2:2">
      <c r="B43104" s="202"/>
    </row>
    <row r="43105" spans="2:2">
      <c r="B43105" s="202"/>
    </row>
    <row r="43106" spans="2:2">
      <c r="B43106" s="202"/>
    </row>
    <row r="43107" spans="2:2">
      <c r="B43107" s="202"/>
    </row>
    <row r="43108" spans="2:2">
      <c r="B43108" s="202"/>
    </row>
    <row r="43109" spans="2:2">
      <c r="B43109" s="202"/>
    </row>
    <row r="43110" spans="2:2">
      <c r="B43110" s="202"/>
    </row>
    <row r="43111" spans="2:2">
      <c r="B43111" s="202"/>
    </row>
    <row r="43112" spans="2:2">
      <c r="B43112" s="202"/>
    </row>
    <row r="43113" spans="2:2">
      <c r="B43113" s="202"/>
    </row>
    <row r="43114" spans="2:2">
      <c r="B43114" s="202"/>
    </row>
    <row r="43115" spans="2:2">
      <c r="B43115" s="202"/>
    </row>
    <row r="43116" spans="2:2">
      <c r="B43116" s="202"/>
    </row>
    <row r="43117" spans="2:2">
      <c r="B43117" s="202"/>
    </row>
    <row r="43118" spans="2:2">
      <c r="B43118" s="202"/>
    </row>
    <row r="43119" spans="2:2">
      <c r="B43119" s="202"/>
    </row>
    <row r="43120" spans="2:2">
      <c r="B43120" s="202"/>
    </row>
    <row r="43121" spans="2:2">
      <c r="B43121" s="202"/>
    </row>
    <row r="43122" spans="2:2">
      <c r="B43122" s="202"/>
    </row>
    <row r="43123" spans="2:2">
      <c r="B43123" s="202"/>
    </row>
    <row r="43124" spans="2:2">
      <c r="B43124" s="202"/>
    </row>
    <row r="43125" spans="2:2">
      <c r="B43125" s="202"/>
    </row>
    <row r="43126" spans="2:2">
      <c r="B43126" s="202"/>
    </row>
    <row r="43127" spans="2:2">
      <c r="B43127" s="202"/>
    </row>
    <row r="43128" spans="2:2">
      <c r="B43128" s="202"/>
    </row>
    <row r="43129" spans="2:2">
      <c r="B43129" s="202"/>
    </row>
    <row r="43130" spans="2:2">
      <c r="B43130" s="202"/>
    </row>
    <row r="43131" spans="2:2">
      <c r="B43131" s="202"/>
    </row>
    <row r="43132" spans="2:2">
      <c r="B43132" s="202"/>
    </row>
    <row r="43133" spans="2:2">
      <c r="B43133" s="202"/>
    </row>
    <row r="43134" spans="2:2">
      <c r="B43134" s="202"/>
    </row>
    <row r="43135" spans="2:2">
      <c r="B43135" s="202"/>
    </row>
    <row r="43136" spans="2:2">
      <c r="B43136" s="202"/>
    </row>
    <row r="43137" spans="2:2">
      <c r="B43137" s="202"/>
    </row>
    <row r="43138" spans="2:2">
      <c r="B43138" s="202"/>
    </row>
    <row r="43139" spans="2:2">
      <c r="B43139" s="202"/>
    </row>
    <row r="43140" spans="2:2">
      <c r="B43140" s="202"/>
    </row>
    <row r="43141" spans="2:2">
      <c r="B43141" s="202"/>
    </row>
    <row r="43142" spans="2:2">
      <c r="B43142" s="202"/>
    </row>
    <row r="43143" spans="2:2">
      <c r="B43143" s="202"/>
    </row>
    <row r="43144" spans="2:2">
      <c r="B43144" s="202"/>
    </row>
    <row r="43145" spans="2:2">
      <c r="B43145" s="202"/>
    </row>
    <row r="43146" spans="2:2">
      <c r="B43146" s="202"/>
    </row>
    <row r="43147" spans="2:2">
      <c r="B43147" s="202"/>
    </row>
    <row r="43148" spans="2:2">
      <c r="B43148" s="202"/>
    </row>
    <row r="43149" spans="2:2">
      <c r="B43149" s="202"/>
    </row>
    <row r="43150" spans="2:2">
      <c r="B43150" s="202"/>
    </row>
    <row r="43151" spans="2:2">
      <c r="B43151" s="202"/>
    </row>
    <row r="43152" spans="2:2">
      <c r="B43152" s="202"/>
    </row>
    <row r="43153" spans="2:2">
      <c r="B43153" s="202"/>
    </row>
    <row r="43154" spans="2:2">
      <c r="B43154" s="202"/>
    </row>
    <row r="43155" spans="2:2">
      <c r="B43155" s="202"/>
    </row>
    <row r="43156" spans="2:2">
      <c r="B43156" s="202"/>
    </row>
    <row r="43157" spans="2:2">
      <c r="B43157" s="202"/>
    </row>
    <row r="43158" spans="2:2">
      <c r="B43158" s="202"/>
    </row>
    <row r="43159" spans="2:2">
      <c r="B43159" s="202"/>
    </row>
    <row r="43160" spans="2:2">
      <c r="B43160" s="202"/>
    </row>
    <row r="43161" spans="2:2">
      <c r="B43161" s="202"/>
    </row>
    <row r="43162" spans="2:2">
      <c r="B43162" s="202"/>
    </row>
    <row r="43163" spans="2:2">
      <c r="B43163" s="202"/>
    </row>
    <row r="43164" spans="2:2">
      <c r="B43164" s="202"/>
    </row>
    <row r="43165" spans="2:2">
      <c r="B43165" s="202"/>
    </row>
    <row r="43166" spans="2:2">
      <c r="B43166" s="202"/>
    </row>
    <row r="43167" spans="2:2">
      <c r="B43167" s="202"/>
    </row>
    <row r="43168" spans="2:2">
      <c r="B43168" s="202"/>
    </row>
    <row r="43169" spans="2:2">
      <c r="B43169" s="202"/>
    </row>
    <row r="43170" spans="2:2">
      <c r="B43170" s="202"/>
    </row>
    <row r="43171" spans="2:2">
      <c r="B43171" s="202"/>
    </row>
    <row r="43172" spans="2:2">
      <c r="B43172" s="202"/>
    </row>
    <row r="43173" spans="2:2">
      <c r="B43173" s="202"/>
    </row>
    <row r="43174" spans="2:2">
      <c r="B43174" s="202"/>
    </row>
    <row r="43175" spans="2:2">
      <c r="B43175" s="202"/>
    </row>
    <row r="43176" spans="2:2">
      <c r="B43176" s="202"/>
    </row>
    <row r="43177" spans="2:2">
      <c r="B43177" s="202"/>
    </row>
    <row r="43178" spans="2:2">
      <c r="B43178" s="202"/>
    </row>
    <row r="43179" spans="2:2">
      <c r="B43179" s="202"/>
    </row>
    <row r="43180" spans="2:2">
      <c r="B43180" s="202"/>
    </row>
    <row r="43181" spans="2:2">
      <c r="B43181" s="202"/>
    </row>
    <row r="43182" spans="2:2">
      <c r="B43182" s="202"/>
    </row>
    <row r="43183" spans="2:2">
      <c r="B43183" s="202"/>
    </row>
    <row r="43184" spans="2:2">
      <c r="B43184" s="202"/>
    </row>
    <row r="43185" spans="2:2">
      <c r="B43185" s="202"/>
    </row>
    <row r="43186" spans="2:2">
      <c r="B43186" s="202"/>
    </row>
    <row r="43187" spans="2:2">
      <c r="B43187" s="202"/>
    </row>
    <row r="43188" spans="2:2">
      <c r="B43188" s="202"/>
    </row>
    <row r="43189" spans="2:2">
      <c r="B43189" s="202"/>
    </row>
    <row r="43190" spans="2:2">
      <c r="B43190" s="202"/>
    </row>
    <row r="43191" spans="2:2">
      <c r="B43191" s="202"/>
    </row>
    <row r="43192" spans="2:2">
      <c r="B43192" s="202"/>
    </row>
    <row r="43193" spans="2:2">
      <c r="B43193" s="202"/>
    </row>
    <row r="43194" spans="2:2">
      <c r="B43194" s="202"/>
    </row>
    <row r="43195" spans="2:2">
      <c r="B43195" s="202"/>
    </row>
    <row r="43196" spans="2:2">
      <c r="B43196" s="202"/>
    </row>
    <row r="43197" spans="2:2">
      <c r="B43197" s="202"/>
    </row>
    <row r="43198" spans="2:2">
      <c r="B43198" s="202"/>
    </row>
    <row r="43199" spans="2:2">
      <c r="B43199" s="202"/>
    </row>
    <row r="43200" spans="2:2">
      <c r="B43200" s="202"/>
    </row>
    <row r="43201" spans="2:2">
      <c r="B43201" s="202"/>
    </row>
    <row r="43202" spans="2:2">
      <c r="B43202" s="202"/>
    </row>
    <row r="43203" spans="2:2">
      <c r="B43203" s="202"/>
    </row>
    <row r="43204" spans="2:2">
      <c r="B43204" s="202"/>
    </row>
    <row r="43205" spans="2:2">
      <c r="B43205" s="202"/>
    </row>
    <row r="43206" spans="2:2">
      <c r="B43206" s="202"/>
    </row>
    <row r="43207" spans="2:2">
      <c r="B43207" s="202"/>
    </row>
    <row r="43208" spans="2:2">
      <c r="B43208" s="202"/>
    </row>
    <row r="43209" spans="2:2">
      <c r="B43209" s="202"/>
    </row>
    <row r="43210" spans="2:2">
      <c r="B43210" s="202"/>
    </row>
    <row r="43211" spans="2:2">
      <c r="B43211" s="202"/>
    </row>
    <row r="43212" spans="2:2">
      <c r="B43212" s="202"/>
    </row>
    <row r="43213" spans="2:2">
      <c r="B43213" s="202"/>
    </row>
    <row r="43214" spans="2:2">
      <c r="B43214" s="202"/>
    </row>
    <row r="43215" spans="2:2">
      <c r="B43215" s="202"/>
    </row>
    <row r="43216" spans="2:2">
      <c r="B43216" s="202"/>
    </row>
    <row r="43217" spans="2:2">
      <c r="B43217" s="202"/>
    </row>
    <row r="43218" spans="2:2">
      <c r="B43218" s="202"/>
    </row>
    <row r="43219" spans="2:2">
      <c r="B43219" s="202"/>
    </row>
    <row r="43220" spans="2:2">
      <c r="B43220" s="202"/>
    </row>
    <row r="43221" spans="2:2">
      <c r="B43221" s="202"/>
    </row>
    <row r="43222" spans="2:2">
      <c r="B43222" s="202"/>
    </row>
    <row r="43223" spans="2:2">
      <c r="B43223" s="202"/>
    </row>
    <row r="43224" spans="2:2">
      <c r="B43224" s="202"/>
    </row>
    <row r="43225" spans="2:2">
      <c r="B43225" s="202"/>
    </row>
    <row r="43226" spans="2:2">
      <c r="B43226" s="202"/>
    </row>
    <row r="43227" spans="2:2">
      <c r="B43227" s="202"/>
    </row>
    <row r="43228" spans="2:2">
      <c r="B43228" s="202"/>
    </row>
    <row r="43229" spans="2:2">
      <c r="B43229" s="202"/>
    </row>
    <row r="43230" spans="2:2">
      <c r="B43230" s="202"/>
    </row>
    <row r="43231" spans="2:2">
      <c r="B43231" s="202"/>
    </row>
    <row r="43232" spans="2:2">
      <c r="B43232" s="202"/>
    </row>
    <row r="43233" spans="2:2">
      <c r="B43233" s="202"/>
    </row>
    <row r="43234" spans="2:2">
      <c r="B43234" s="202"/>
    </row>
    <row r="43235" spans="2:2">
      <c r="B43235" s="202"/>
    </row>
    <row r="43236" spans="2:2">
      <c r="B43236" s="202"/>
    </row>
    <row r="43237" spans="2:2">
      <c r="B43237" s="202"/>
    </row>
    <row r="43238" spans="2:2">
      <c r="B43238" s="202"/>
    </row>
    <row r="43239" spans="2:2">
      <c r="B43239" s="202"/>
    </row>
    <row r="43240" spans="2:2">
      <c r="B43240" s="202"/>
    </row>
    <row r="43241" spans="2:2">
      <c r="B43241" s="202"/>
    </row>
    <row r="43242" spans="2:2">
      <c r="B43242" s="202"/>
    </row>
    <row r="43243" spans="2:2">
      <c r="B43243" s="202"/>
    </row>
    <row r="43244" spans="2:2">
      <c r="B43244" s="202"/>
    </row>
    <row r="43245" spans="2:2">
      <c r="B43245" s="202"/>
    </row>
    <row r="43246" spans="2:2">
      <c r="B43246" s="202"/>
    </row>
    <row r="43247" spans="2:2">
      <c r="B43247" s="202"/>
    </row>
    <row r="43248" spans="2:2">
      <c r="B43248" s="202"/>
    </row>
    <row r="43249" spans="2:2">
      <c r="B43249" s="202"/>
    </row>
    <row r="43250" spans="2:2">
      <c r="B43250" s="202"/>
    </row>
    <row r="43251" spans="2:2">
      <c r="B43251" s="202"/>
    </row>
    <row r="43252" spans="2:2">
      <c r="B43252" s="202"/>
    </row>
    <row r="43253" spans="2:2">
      <c r="B43253" s="202"/>
    </row>
    <row r="43254" spans="2:2">
      <c r="B43254" s="202"/>
    </row>
    <row r="43255" spans="2:2">
      <c r="B43255" s="202"/>
    </row>
    <row r="43256" spans="2:2">
      <c r="B43256" s="202"/>
    </row>
    <row r="43257" spans="2:2">
      <c r="B43257" s="202"/>
    </row>
    <row r="43258" spans="2:2">
      <c r="B43258" s="202"/>
    </row>
    <row r="43259" spans="2:2">
      <c r="B43259" s="202"/>
    </row>
    <row r="43260" spans="2:2">
      <c r="B43260" s="202"/>
    </row>
    <row r="43261" spans="2:2">
      <c r="B43261" s="202"/>
    </row>
    <row r="43262" spans="2:2">
      <c r="B43262" s="202"/>
    </row>
    <row r="43263" spans="2:2">
      <c r="B43263" s="202"/>
    </row>
    <row r="43264" spans="2:2">
      <c r="B43264" s="202"/>
    </row>
    <row r="43265" spans="2:2">
      <c r="B43265" s="202"/>
    </row>
    <row r="43266" spans="2:2">
      <c r="B43266" s="202"/>
    </row>
    <row r="43267" spans="2:2">
      <c r="B43267" s="202"/>
    </row>
    <row r="43268" spans="2:2">
      <c r="B43268" s="202"/>
    </row>
    <row r="43269" spans="2:2">
      <c r="B43269" s="202"/>
    </row>
    <row r="43270" spans="2:2">
      <c r="B43270" s="202"/>
    </row>
    <row r="43271" spans="2:2">
      <c r="B43271" s="202"/>
    </row>
    <row r="43272" spans="2:2">
      <c r="B43272" s="202"/>
    </row>
    <row r="43273" spans="2:2">
      <c r="B43273" s="202"/>
    </row>
    <row r="43274" spans="2:2">
      <c r="B43274" s="202"/>
    </row>
    <row r="43275" spans="2:2">
      <c r="B43275" s="202"/>
    </row>
    <row r="43276" spans="2:2">
      <c r="B43276" s="202"/>
    </row>
    <row r="43277" spans="2:2">
      <c r="B43277" s="202"/>
    </row>
    <row r="43278" spans="2:2">
      <c r="B43278" s="202"/>
    </row>
    <row r="43279" spans="2:2">
      <c r="B43279" s="202"/>
    </row>
    <row r="43280" spans="2:2">
      <c r="B43280" s="202"/>
    </row>
    <row r="43281" spans="2:2">
      <c r="B43281" s="202"/>
    </row>
    <row r="43282" spans="2:2">
      <c r="B43282" s="202"/>
    </row>
    <row r="43283" spans="2:2">
      <c r="B43283" s="202"/>
    </row>
    <row r="43284" spans="2:2">
      <c r="B43284" s="202"/>
    </row>
    <row r="43285" spans="2:2">
      <c r="B43285" s="202"/>
    </row>
    <row r="43286" spans="2:2">
      <c r="B43286" s="202"/>
    </row>
    <row r="43287" spans="2:2">
      <c r="B43287" s="202"/>
    </row>
    <row r="43288" spans="2:2">
      <c r="B43288" s="202"/>
    </row>
    <row r="43289" spans="2:2">
      <c r="B43289" s="202"/>
    </row>
    <row r="43290" spans="2:2">
      <c r="B43290" s="202"/>
    </row>
    <row r="43291" spans="2:2">
      <c r="B43291" s="202"/>
    </row>
    <row r="43292" spans="2:2">
      <c r="B43292" s="202"/>
    </row>
    <row r="43293" spans="2:2">
      <c r="B43293" s="202"/>
    </row>
    <row r="43294" spans="2:2">
      <c r="B43294" s="202"/>
    </row>
    <row r="43295" spans="2:2">
      <c r="B43295" s="202"/>
    </row>
    <row r="43296" spans="2:2">
      <c r="B43296" s="202"/>
    </row>
    <row r="43297" spans="2:2">
      <c r="B43297" s="202"/>
    </row>
    <row r="43298" spans="2:2">
      <c r="B43298" s="202"/>
    </row>
    <row r="43299" spans="2:2">
      <c r="B43299" s="202"/>
    </row>
    <row r="43300" spans="2:2">
      <c r="B43300" s="202"/>
    </row>
    <row r="43301" spans="2:2">
      <c r="B43301" s="202"/>
    </row>
    <row r="43302" spans="2:2">
      <c r="B43302" s="202"/>
    </row>
    <row r="43303" spans="2:2">
      <c r="B43303" s="202"/>
    </row>
    <row r="43304" spans="2:2">
      <c r="B43304" s="202"/>
    </row>
    <row r="43305" spans="2:2">
      <c r="B43305" s="202"/>
    </row>
    <row r="43306" spans="2:2">
      <c r="B43306" s="202"/>
    </row>
    <row r="43307" spans="2:2">
      <c r="B43307" s="202"/>
    </row>
    <row r="43308" spans="2:2">
      <c r="B43308" s="202"/>
    </row>
    <row r="43309" spans="2:2">
      <c r="B43309" s="202"/>
    </row>
    <row r="43310" spans="2:2">
      <c r="B43310" s="202"/>
    </row>
    <row r="43311" spans="2:2">
      <c r="B43311" s="202"/>
    </row>
    <row r="43312" spans="2:2">
      <c r="B43312" s="202"/>
    </row>
    <row r="43313" spans="2:2">
      <c r="B43313" s="202"/>
    </row>
    <row r="43314" spans="2:2">
      <c r="B43314" s="202"/>
    </row>
    <row r="43315" spans="2:2">
      <c r="B43315" s="202"/>
    </row>
    <row r="43316" spans="2:2">
      <c r="B43316" s="202"/>
    </row>
    <row r="43317" spans="2:2">
      <c r="B43317" s="202"/>
    </row>
    <row r="43318" spans="2:2">
      <c r="B43318" s="202"/>
    </row>
    <row r="43319" spans="2:2">
      <c r="B43319" s="202"/>
    </row>
    <row r="43320" spans="2:2">
      <c r="B43320" s="202"/>
    </row>
    <row r="43321" spans="2:2">
      <c r="B43321" s="202"/>
    </row>
    <row r="43322" spans="2:2">
      <c r="B43322" s="202"/>
    </row>
    <row r="43323" spans="2:2">
      <c r="B43323" s="202"/>
    </row>
    <row r="43324" spans="2:2">
      <c r="B43324" s="202"/>
    </row>
    <row r="43325" spans="2:2">
      <c r="B43325" s="202"/>
    </row>
    <row r="43326" spans="2:2">
      <c r="B43326" s="202"/>
    </row>
    <row r="43327" spans="2:2">
      <c r="B43327" s="202"/>
    </row>
    <row r="43328" spans="2:2">
      <c r="B43328" s="202"/>
    </row>
    <row r="43329" spans="2:2">
      <c r="B43329" s="202"/>
    </row>
    <row r="43330" spans="2:2">
      <c r="B43330" s="202"/>
    </row>
    <row r="43331" spans="2:2">
      <c r="B43331" s="202"/>
    </row>
    <row r="43332" spans="2:2">
      <c r="B43332" s="202"/>
    </row>
    <row r="43333" spans="2:2">
      <c r="B43333" s="202"/>
    </row>
    <row r="43334" spans="2:2">
      <c r="B43334" s="202"/>
    </row>
    <row r="43335" spans="2:2">
      <c r="B43335" s="202"/>
    </row>
    <row r="43336" spans="2:2">
      <c r="B43336" s="202"/>
    </row>
    <row r="43337" spans="2:2">
      <c r="B43337" s="202"/>
    </row>
    <row r="43338" spans="2:2">
      <c r="B43338" s="202"/>
    </row>
    <row r="43339" spans="2:2">
      <c r="B43339" s="202"/>
    </row>
    <row r="43340" spans="2:2">
      <c r="B43340" s="202"/>
    </row>
    <row r="43341" spans="2:2">
      <c r="B43341" s="202"/>
    </row>
    <row r="43342" spans="2:2">
      <c r="B43342" s="202"/>
    </row>
    <row r="43343" spans="2:2">
      <c r="B43343" s="202"/>
    </row>
    <row r="43344" spans="2:2">
      <c r="B43344" s="202"/>
    </row>
    <row r="43345" spans="2:2">
      <c r="B43345" s="202"/>
    </row>
    <row r="43346" spans="2:2">
      <c r="B43346" s="202"/>
    </row>
    <row r="43347" spans="2:2">
      <c r="B43347" s="202"/>
    </row>
    <row r="43348" spans="2:2">
      <c r="B43348" s="202"/>
    </row>
    <row r="43349" spans="2:2">
      <c r="B43349" s="202"/>
    </row>
    <row r="43350" spans="2:2">
      <c r="B43350" s="202"/>
    </row>
    <row r="43351" spans="2:2">
      <c r="B43351" s="202"/>
    </row>
    <row r="43352" spans="2:2">
      <c r="B43352" s="202"/>
    </row>
    <row r="43353" spans="2:2">
      <c r="B43353" s="202"/>
    </row>
    <row r="43354" spans="2:2">
      <c r="B43354" s="202"/>
    </row>
    <row r="43355" spans="2:2">
      <c r="B43355" s="202"/>
    </row>
    <row r="43356" spans="2:2">
      <c r="B43356" s="202"/>
    </row>
    <row r="43357" spans="2:2">
      <c r="B43357" s="202"/>
    </row>
    <row r="43358" spans="2:2">
      <c r="B43358" s="202"/>
    </row>
    <row r="43359" spans="2:2">
      <c r="B43359" s="202"/>
    </row>
    <row r="43360" spans="2:2">
      <c r="B43360" s="202"/>
    </row>
    <row r="43361" spans="2:2">
      <c r="B43361" s="202"/>
    </row>
    <row r="43362" spans="2:2">
      <c r="B43362" s="202"/>
    </row>
    <row r="43363" spans="2:2">
      <c r="B43363" s="202"/>
    </row>
    <row r="43364" spans="2:2">
      <c r="B43364" s="202"/>
    </row>
    <row r="43365" spans="2:2">
      <c r="B43365" s="202"/>
    </row>
    <row r="43366" spans="2:2">
      <c r="B43366" s="202"/>
    </row>
    <row r="43367" spans="2:2">
      <c r="B43367" s="202"/>
    </row>
    <row r="43368" spans="2:2">
      <c r="B43368" s="202"/>
    </row>
    <row r="43369" spans="2:2">
      <c r="B43369" s="202"/>
    </row>
    <row r="43370" spans="2:2">
      <c r="B43370" s="202"/>
    </row>
    <row r="43371" spans="2:2">
      <c r="B43371" s="202"/>
    </row>
    <row r="43372" spans="2:2">
      <c r="B43372" s="202"/>
    </row>
    <row r="43373" spans="2:2">
      <c r="B43373" s="202"/>
    </row>
    <row r="43374" spans="2:2">
      <c r="B43374" s="202"/>
    </row>
    <row r="43375" spans="2:2">
      <c r="B43375" s="202"/>
    </row>
    <row r="43376" spans="2:2">
      <c r="B43376" s="202"/>
    </row>
    <row r="43377" spans="2:2">
      <c r="B43377" s="202"/>
    </row>
    <row r="43378" spans="2:2">
      <c r="B43378" s="202"/>
    </row>
    <row r="43379" spans="2:2">
      <c r="B43379" s="202"/>
    </row>
    <row r="43380" spans="2:2">
      <c r="B43380" s="202"/>
    </row>
    <row r="43381" spans="2:2">
      <c r="B43381" s="202"/>
    </row>
    <row r="43382" spans="2:2">
      <c r="B43382" s="202"/>
    </row>
    <row r="43383" spans="2:2">
      <c r="B43383" s="202"/>
    </row>
    <row r="43384" spans="2:2">
      <c r="B43384" s="202"/>
    </row>
    <row r="43385" spans="2:2">
      <c r="B43385" s="202"/>
    </row>
    <row r="43386" spans="2:2">
      <c r="B43386" s="202"/>
    </row>
    <row r="43387" spans="2:2">
      <c r="B43387" s="202"/>
    </row>
    <row r="43388" spans="2:2">
      <c r="B43388" s="202"/>
    </row>
    <row r="43389" spans="2:2">
      <c r="B43389" s="202"/>
    </row>
    <row r="43390" spans="2:2">
      <c r="B43390" s="202"/>
    </row>
    <row r="43391" spans="2:2">
      <c r="B43391" s="202"/>
    </row>
    <row r="43392" spans="2:2">
      <c r="B43392" s="202"/>
    </row>
    <row r="43393" spans="2:2">
      <c r="B43393" s="202"/>
    </row>
    <row r="43394" spans="2:2">
      <c r="B43394" s="202"/>
    </row>
    <row r="43395" spans="2:2">
      <c r="B43395" s="202"/>
    </row>
    <row r="43396" spans="2:2">
      <c r="B43396" s="202"/>
    </row>
    <row r="43397" spans="2:2">
      <c r="B43397" s="202"/>
    </row>
    <row r="43398" spans="2:2">
      <c r="B43398" s="202"/>
    </row>
    <row r="43399" spans="2:2">
      <c r="B43399" s="202"/>
    </row>
    <row r="43400" spans="2:2">
      <c r="B43400" s="202"/>
    </row>
    <row r="43401" spans="2:2">
      <c r="B43401" s="202"/>
    </row>
    <row r="43402" spans="2:2">
      <c r="B43402" s="202"/>
    </row>
    <row r="43403" spans="2:2">
      <c r="B43403" s="202"/>
    </row>
    <row r="43404" spans="2:2">
      <c r="B43404" s="202"/>
    </row>
    <row r="43405" spans="2:2">
      <c r="B43405" s="202"/>
    </row>
    <row r="43406" spans="2:2">
      <c r="B43406" s="202"/>
    </row>
    <row r="43407" spans="2:2">
      <c r="B43407" s="202"/>
    </row>
    <row r="43408" spans="2:2">
      <c r="B43408" s="202"/>
    </row>
    <row r="43409" spans="2:2">
      <c r="B43409" s="202"/>
    </row>
    <row r="43410" spans="2:2">
      <c r="B43410" s="202"/>
    </row>
    <row r="43411" spans="2:2">
      <c r="B43411" s="202"/>
    </row>
    <row r="43412" spans="2:2">
      <c r="B43412" s="202"/>
    </row>
    <row r="43413" spans="2:2">
      <c r="B43413" s="202"/>
    </row>
    <row r="43414" spans="2:2">
      <c r="B43414" s="202"/>
    </row>
    <row r="43415" spans="2:2">
      <c r="B43415" s="202"/>
    </row>
    <row r="43416" spans="2:2">
      <c r="B43416" s="202"/>
    </row>
    <row r="43417" spans="2:2">
      <c r="B43417" s="202"/>
    </row>
    <row r="43418" spans="2:2">
      <c r="B43418" s="202"/>
    </row>
    <row r="43419" spans="2:2">
      <c r="B43419" s="202"/>
    </row>
    <row r="43420" spans="2:2">
      <c r="B43420" s="202"/>
    </row>
    <row r="43421" spans="2:2">
      <c r="B43421" s="202"/>
    </row>
    <row r="43422" spans="2:2">
      <c r="B43422" s="202"/>
    </row>
    <row r="43423" spans="2:2">
      <c r="B43423" s="202"/>
    </row>
    <row r="43424" spans="2:2">
      <c r="B43424" s="202"/>
    </row>
    <row r="43425" spans="2:2">
      <c r="B43425" s="202"/>
    </row>
    <row r="43426" spans="2:2">
      <c r="B43426" s="202"/>
    </row>
    <row r="43427" spans="2:2">
      <c r="B43427" s="202"/>
    </row>
    <row r="43428" spans="2:2">
      <c r="B43428" s="202"/>
    </row>
    <row r="43429" spans="2:2">
      <c r="B43429" s="202"/>
    </row>
    <row r="43430" spans="2:2">
      <c r="B43430" s="202"/>
    </row>
    <row r="43431" spans="2:2">
      <c r="B43431" s="202"/>
    </row>
    <row r="43432" spans="2:2">
      <c r="B43432" s="202"/>
    </row>
    <row r="43433" spans="2:2">
      <c r="B43433" s="202"/>
    </row>
    <row r="43434" spans="2:2">
      <c r="B43434" s="202"/>
    </row>
    <row r="43435" spans="2:2">
      <c r="B43435" s="202"/>
    </row>
    <row r="43436" spans="2:2">
      <c r="B43436" s="202"/>
    </row>
    <row r="43437" spans="2:2">
      <c r="B43437" s="202"/>
    </row>
    <row r="43438" spans="2:2">
      <c r="B43438" s="202"/>
    </row>
    <row r="43439" spans="2:2">
      <c r="B43439" s="202"/>
    </row>
    <row r="43440" spans="2:2">
      <c r="B43440" s="202"/>
    </row>
    <row r="43441" spans="2:2">
      <c r="B43441" s="202"/>
    </row>
    <row r="43442" spans="2:2">
      <c r="B43442" s="202"/>
    </row>
    <row r="43443" spans="2:2">
      <c r="B43443" s="202"/>
    </row>
    <row r="43444" spans="2:2">
      <c r="B43444" s="202"/>
    </row>
    <row r="43445" spans="2:2">
      <c r="B43445" s="202"/>
    </row>
    <row r="43446" spans="2:2">
      <c r="B43446" s="202"/>
    </row>
    <row r="43447" spans="2:2">
      <c r="B43447" s="202"/>
    </row>
    <row r="43448" spans="2:2">
      <c r="B43448" s="202"/>
    </row>
    <row r="43449" spans="2:2">
      <c r="B43449" s="202"/>
    </row>
    <row r="43450" spans="2:2">
      <c r="B43450" s="202"/>
    </row>
    <row r="43451" spans="2:2">
      <c r="B43451" s="202"/>
    </row>
    <row r="43452" spans="2:2">
      <c r="B43452" s="202"/>
    </row>
    <row r="43453" spans="2:2">
      <c r="B43453" s="202"/>
    </row>
    <row r="43454" spans="2:2">
      <c r="B43454" s="202"/>
    </row>
    <row r="43455" spans="2:2">
      <c r="B43455" s="202"/>
    </row>
    <row r="43456" spans="2:2">
      <c r="B43456" s="202"/>
    </row>
    <row r="43457" spans="2:2">
      <c r="B43457" s="202"/>
    </row>
    <row r="43458" spans="2:2">
      <c r="B43458" s="202"/>
    </row>
    <row r="43459" spans="2:2">
      <c r="B43459" s="202"/>
    </row>
    <row r="43460" spans="2:2">
      <c r="B43460" s="202"/>
    </row>
    <row r="43461" spans="2:2">
      <c r="B43461" s="202"/>
    </row>
    <row r="43462" spans="2:2">
      <c r="B43462" s="202"/>
    </row>
    <row r="43463" spans="2:2">
      <c r="B43463" s="202"/>
    </row>
    <row r="43464" spans="2:2">
      <c r="B43464" s="202"/>
    </row>
    <row r="43465" spans="2:2">
      <c r="B43465" s="202"/>
    </row>
    <row r="43466" spans="2:2">
      <c r="B43466" s="202"/>
    </row>
    <row r="43467" spans="2:2">
      <c r="B43467" s="202"/>
    </row>
    <row r="43468" spans="2:2">
      <c r="B43468" s="202"/>
    </row>
    <row r="43469" spans="2:2">
      <c r="B43469" s="202"/>
    </row>
    <row r="43470" spans="2:2">
      <c r="B43470" s="202"/>
    </row>
    <row r="43471" spans="2:2">
      <c r="B43471" s="202"/>
    </row>
    <row r="43472" spans="2:2">
      <c r="B43472" s="202"/>
    </row>
    <row r="43473" spans="2:2">
      <c r="B43473" s="202"/>
    </row>
    <row r="43474" spans="2:2">
      <c r="B43474" s="202"/>
    </row>
    <row r="43475" spans="2:2">
      <c r="B43475" s="202"/>
    </row>
    <row r="43476" spans="2:2">
      <c r="B43476" s="202"/>
    </row>
    <row r="43477" spans="2:2">
      <c r="B43477" s="202"/>
    </row>
    <row r="43478" spans="2:2">
      <c r="B43478" s="202"/>
    </row>
    <row r="43479" spans="2:2">
      <c r="B43479" s="202"/>
    </row>
    <row r="43480" spans="2:2">
      <c r="B43480" s="202"/>
    </row>
    <row r="43481" spans="2:2">
      <c r="B43481" s="202"/>
    </row>
    <row r="43482" spans="2:2">
      <c r="B43482" s="202"/>
    </row>
    <row r="43483" spans="2:2">
      <c r="B43483" s="202"/>
    </row>
    <row r="43484" spans="2:2">
      <c r="B43484" s="202"/>
    </row>
    <row r="43485" spans="2:2">
      <c r="B43485" s="202"/>
    </row>
    <row r="43486" spans="2:2">
      <c r="B43486" s="202"/>
    </row>
    <row r="43487" spans="2:2">
      <c r="B43487" s="202"/>
    </row>
    <row r="43488" spans="2:2">
      <c r="B43488" s="202"/>
    </row>
    <row r="43489" spans="2:2">
      <c r="B43489" s="202"/>
    </row>
    <row r="43490" spans="2:2">
      <c r="B43490" s="202"/>
    </row>
    <row r="43491" spans="2:2">
      <c r="B43491" s="202"/>
    </row>
    <row r="43492" spans="2:2">
      <c r="B43492" s="202"/>
    </row>
    <row r="43493" spans="2:2">
      <c r="B43493" s="202"/>
    </row>
    <row r="43494" spans="2:2">
      <c r="B43494" s="202"/>
    </row>
    <row r="43495" spans="2:2">
      <c r="B43495" s="202"/>
    </row>
    <row r="43496" spans="2:2">
      <c r="B43496" s="202"/>
    </row>
    <row r="43497" spans="2:2">
      <c r="B43497" s="202"/>
    </row>
    <row r="43498" spans="2:2">
      <c r="B43498" s="202"/>
    </row>
    <row r="43499" spans="2:2">
      <c r="B43499" s="202"/>
    </row>
    <row r="43500" spans="2:2">
      <c r="B43500" s="202"/>
    </row>
    <row r="43501" spans="2:2">
      <c r="B43501" s="202"/>
    </row>
    <row r="43502" spans="2:2">
      <c r="B43502" s="202"/>
    </row>
    <row r="43503" spans="2:2">
      <c r="B43503" s="202"/>
    </row>
    <row r="43504" spans="2:2">
      <c r="B43504" s="202"/>
    </row>
    <row r="43505" spans="2:2">
      <c r="B43505" s="202"/>
    </row>
    <row r="43506" spans="2:2">
      <c r="B43506" s="202"/>
    </row>
    <row r="43507" spans="2:2">
      <c r="B43507" s="202"/>
    </row>
    <row r="43508" spans="2:2">
      <c r="B43508" s="202"/>
    </row>
    <row r="43509" spans="2:2">
      <c r="B43509" s="202"/>
    </row>
    <row r="43510" spans="2:2">
      <c r="B43510" s="202"/>
    </row>
    <row r="43511" spans="2:2">
      <c r="B43511" s="202"/>
    </row>
    <row r="43512" spans="2:2">
      <c r="B43512" s="202"/>
    </row>
    <row r="43513" spans="2:2">
      <c r="B43513" s="202"/>
    </row>
    <row r="43514" spans="2:2">
      <c r="B43514" s="202"/>
    </row>
    <row r="43515" spans="2:2">
      <c r="B43515" s="202"/>
    </row>
    <row r="43516" spans="2:2">
      <c r="B43516" s="202"/>
    </row>
    <row r="43517" spans="2:2">
      <c r="B43517" s="202"/>
    </row>
    <row r="43518" spans="2:2">
      <c r="B43518" s="202"/>
    </row>
    <row r="43519" spans="2:2">
      <c r="B43519" s="202"/>
    </row>
    <row r="43520" spans="2:2">
      <c r="B43520" s="202"/>
    </row>
    <row r="43521" spans="2:2">
      <c r="B43521" s="202"/>
    </row>
    <row r="43522" spans="2:2">
      <c r="B43522" s="202"/>
    </row>
    <row r="43523" spans="2:2">
      <c r="B43523" s="202"/>
    </row>
    <row r="43524" spans="2:2">
      <c r="B43524" s="202"/>
    </row>
    <row r="43525" spans="2:2">
      <c r="B43525" s="202"/>
    </row>
    <row r="43526" spans="2:2">
      <c r="B43526" s="202"/>
    </row>
    <row r="43527" spans="2:2">
      <c r="B43527" s="202"/>
    </row>
    <row r="43528" spans="2:2">
      <c r="B43528" s="202"/>
    </row>
    <row r="43529" spans="2:2">
      <c r="B43529" s="202"/>
    </row>
    <row r="43530" spans="2:2">
      <c r="B43530" s="202"/>
    </row>
    <row r="43531" spans="2:2">
      <c r="B43531" s="202"/>
    </row>
    <row r="43532" spans="2:2">
      <c r="B43532" s="202"/>
    </row>
    <row r="43533" spans="2:2">
      <c r="B43533" s="202"/>
    </row>
    <row r="43534" spans="2:2">
      <c r="B43534" s="202"/>
    </row>
    <row r="43535" spans="2:2">
      <c r="B43535" s="202"/>
    </row>
    <row r="43536" spans="2:2">
      <c r="B43536" s="202"/>
    </row>
    <row r="43537" spans="2:2">
      <c r="B43537" s="202"/>
    </row>
    <row r="43538" spans="2:2">
      <c r="B43538" s="202"/>
    </row>
    <row r="43539" spans="2:2">
      <c r="B43539" s="202"/>
    </row>
    <row r="43540" spans="2:2">
      <c r="B43540" s="202"/>
    </row>
    <row r="43541" spans="2:2">
      <c r="B43541" s="202"/>
    </row>
    <row r="43542" spans="2:2">
      <c r="B43542" s="202"/>
    </row>
    <row r="43543" spans="2:2">
      <c r="B43543" s="202"/>
    </row>
    <row r="43544" spans="2:2">
      <c r="B43544" s="202"/>
    </row>
    <row r="43545" spans="2:2">
      <c r="B43545" s="202"/>
    </row>
    <row r="43546" spans="2:2">
      <c r="B43546" s="202"/>
    </row>
    <row r="43547" spans="2:2">
      <c r="B43547" s="202"/>
    </row>
    <row r="43548" spans="2:2">
      <c r="B43548" s="202"/>
    </row>
    <row r="43549" spans="2:2">
      <c r="B43549" s="202"/>
    </row>
    <row r="43550" spans="2:2">
      <c r="B43550" s="202"/>
    </row>
    <row r="43551" spans="2:2">
      <c r="B43551" s="202"/>
    </row>
    <row r="43552" spans="2:2">
      <c r="B43552" s="202"/>
    </row>
    <row r="43553" spans="2:2">
      <c r="B43553" s="202"/>
    </row>
    <row r="43554" spans="2:2">
      <c r="B43554" s="202"/>
    </row>
    <row r="43555" spans="2:2">
      <c r="B43555" s="202"/>
    </row>
    <row r="43556" spans="2:2">
      <c r="B43556" s="202"/>
    </row>
    <row r="43557" spans="2:2">
      <c r="B43557" s="202"/>
    </row>
    <row r="43558" spans="2:2">
      <c r="B43558" s="202"/>
    </row>
    <row r="43559" spans="2:2">
      <c r="B43559" s="202"/>
    </row>
    <row r="43560" spans="2:2">
      <c r="B43560" s="202"/>
    </row>
    <row r="43561" spans="2:2">
      <c r="B43561" s="202"/>
    </row>
    <row r="43562" spans="2:2">
      <c r="B43562" s="202"/>
    </row>
    <row r="43563" spans="2:2">
      <c r="B43563" s="202"/>
    </row>
    <row r="43564" spans="2:2">
      <c r="B43564" s="202"/>
    </row>
    <row r="43565" spans="2:2">
      <c r="B43565" s="202"/>
    </row>
    <row r="43566" spans="2:2">
      <c r="B43566" s="202"/>
    </row>
    <row r="43567" spans="2:2">
      <c r="B43567" s="202"/>
    </row>
    <row r="43568" spans="2:2">
      <c r="B43568" s="202"/>
    </row>
    <row r="43569" spans="2:2">
      <c r="B43569" s="202"/>
    </row>
    <row r="43570" spans="2:2">
      <c r="B43570" s="202"/>
    </row>
    <row r="43571" spans="2:2">
      <c r="B43571" s="202"/>
    </row>
    <row r="43572" spans="2:2">
      <c r="B43572" s="202"/>
    </row>
    <row r="43573" spans="2:2">
      <c r="B43573" s="202"/>
    </row>
    <row r="43574" spans="2:2">
      <c r="B43574" s="202"/>
    </row>
    <row r="43575" spans="2:2">
      <c r="B43575" s="202"/>
    </row>
    <row r="43576" spans="2:2">
      <c r="B43576" s="202"/>
    </row>
    <row r="43577" spans="2:2">
      <c r="B43577" s="202"/>
    </row>
    <row r="43578" spans="2:2">
      <c r="B43578" s="202"/>
    </row>
    <row r="43579" spans="2:2">
      <c r="B43579" s="202"/>
    </row>
    <row r="43580" spans="2:2">
      <c r="B43580" s="202"/>
    </row>
    <row r="43581" spans="2:2">
      <c r="B43581" s="202"/>
    </row>
    <row r="43582" spans="2:2">
      <c r="B43582" s="202"/>
    </row>
    <row r="43583" spans="2:2">
      <c r="B43583" s="202"/>
    </row>
    <row r="43584" spans="2:2">
      <c r="B43584" s="202"/>
    </row>
    <row r="43585" spans="2:2">
      <c r="B43585" s="202"/>
    </row>
    <row r="43586" spans="2:2">
      <c r="B43586" s="202"/>
    </row>
    <row r="43587" spans="2:2">
      <c r="B43587" s="202"/>
    </row>
    <row r="43588" spans="2:2">
      <c r="B43588" s="202"/>
    </row>
    <row r="43589" spans="2:2">
      <c r="B43589" s="202"/>
    </row>
    <row r="43590" spans="2:2">
      <c r="B43590" s="202"/>
    </row>
    <row r="43591" spans="2:2">
      <c r="B43591" s="202"/>
    </row>
    <row r="43592" spans="2:2">
      <c r="B43592" s="202"/>
    </row>
    <row r="43593" spans="2:2">
      <c r="B43593" s="202"/>
    </row>
    <row r="43594" spans="2:2">
      <c r="B43594" s="202"/>
    </row>
    <row r="43595" spans="2:2">
      <c r="B43595" s="202"/>
    </row>
    <row r="43596" spans="2:2">
      <c r="B43596" s="202"/>
    </row>
    <row r="43597" spans="2:2">
      <c r="B43597" s="202"/>
    </row>
    <row r="43598" spans="2:2">
      <c r="B43598" s="202"/>
    </row>
    <row r="43599" spans="2:2">
      <c r="B43599" s="202"/>
    </row>
    <row r="43600" spans="2:2">
      <c r="B43600" s="202"/>
    </row>
    <row r="43601" spans="2:2">
      <c r="B43601" s="202"/>
    </row>
    <row r="43602" spans="2:2">
      <c r="B43602" s="202"/>
    </row>
    <row r="43603" spans="2:2">
      <c r="B43603" s="202"/>
    </row>
    <row r="43604" spans="2:2">
      <c r="B43604" s="202"/>
    </row>
    <row r="43605" spans="2:2">
      <c r="B43605" s="202"/>
    </row>
    <row r="43606" spans="2:2">
      <c r="B43606" s="202"/>
    </row>
    <row r="43607" spans="2:2">
      <c r="B43607" s="202"/>
    </row>
    <row r="43608" spans="2:2">
      <c r="B43608" s="202"/>
    </row>
    <row r="43609" spans="2:2">
      <c r="B43609" s="202"/>
    </row>
    <row r="43610" spans="2:2">
      <c r="B43610" s="202"/>
    </row>
    <row r="43611" spans="2:2">
      <c r="B43611" s="202"/>
    </row>
    <row r="43612" spans="2:2">
      <c r="B43612" s="202"/>
    </row>
    <row r="43613" spans="2:2">
      <c r="B43613" s="202"/>
    </row>
    <row r="43614" spans="2:2">
      <c r="B43614" s="202"/>
    </row>
    <row r="43615" spans="2:2">
      <c r="B43615" s="202"/>
    </row>
    <row r="43616" spans="2:2">
      <c r="B43616" s="202"/>
    </row>
    <row r="43617" spans="2:2">
      <c r="B43617" s="202"/>
    </row>
    <row r="43618" spans="2:2">
      <c r="B43618" s="202"/>
    </row>
    <row r="43619" spans="2:2">
      <c r="B43619" s="202"/>
    </row>
    <row r="43620" spans="2:2">
      <c r="B43620" s="202"/>
    </row>
    <row r="43621" spans="2:2">
      <c r="B43621" s="202"/>
    </row>
    <row r="43622" spans="2:2">
      <c r="B43622" s="202"/>
    </row>
    <row r="43623" spans="2:2">
      <c r="B43623" s="202"/>
    </row>
    <row r="43624" spans="2:2">
      <c r="B43624" s="202"/>
    </row>
    <row r="43625" spans="2:2">
      <c r="B43625" s="202"/>
    </row>
    <row r="43626" spans="2:2">
      <c r="B43626" s="202"/>
    </row>
    <row r="43627" spans="2:2">
      <c r="B43627" s="202"/>
    </row>
    <row r="43628" spans="2:2">
      <c r="B43628" s="202"/>
    </row>
    <row r="43629" spans="2:2">
      <c r="B43629" s="202"/>
    </row>
    <row r="43630" spans="2:2">
      <c r="B43630" s="202"/>
    </row>
    <row r="43631" spans="2:2">
      <c r="B43631" s="202"/>
    </row>
    <row r="43632" spans="2:2">
      <c r="B43632" s="202"/>
    </row>
    <row r="43633" spans="2:2">
      <c r="B43633" s="202"/>
    </row>
    <row r="43634" spans="2:2">
      <c r="B43634" s="202"/>
    </row>
    <row r="43635" spans="2:2">
      <c r="B43635" s="202"/>
    </row>
    <row r="43636" spans="2:2">
      <c r="B43636" s="202"/>
    </row>
    <row r="43637" spans="2:2">
      <c r="B43637" s="202"/>
    </row>
    <row r="43638" spans="2:2">
      <c r="B43638" s="202"/>
    </row>
    <row r="43639" spans="2:2">
      <c r="B43639" s="202"/>
    </row>
    <row r="43640" spans="2:2">
      <c r="B43640" s="202"/>
    </row>
    <row r="43641" spans="2:2">
      <c r="B43641" s="202"/>
    </row>
    <row r="43642" spans="2:2">
      <c r="B43642" s="202"/>
    </row>
    <row r="43643" spans="2:2">
      <c r="B43643" s="202"/>
    </row>
    <row r="43644" spans="2:2">
      <c r="B43644" s="202"/>
    </row>
    <row r="43645" spans="2:2">
      <c r="B43645" s="202"/>
    </row>
    <row r="43646" spans="2:2">
      <c r="B43646" s="202"/>
    </row>
    <row r="43647" spans="2:2">
      <c r="B43647" s="202"/>
    </row>
    <row r="43648" spans="2:2">
      <c r="B43648" s="202"/>
    </row>
    <row r="43649" spans="2:2">
      <c r="B43649" s="202"/>
    </row>
    <row r="43650" spans="2:2">
      <c r="B43650" s="202"/>
    </row>
    <row r="43651" spans="2:2">
      <c r="B43651" s="202"/>
    </row>
    <row r="43652" spans="2:2">
      <c r="B43652" s="202"/>
    </row>
    <row r="43653" spans="2:2">
      <c r="B43653" s="202"/>
    </row>
    <row r="43654" spans="2:2">
      <c r="B43654" s="202"/>
    </row>
    <row r="43655" spans="2:2">
      <c r="B43655" s="202"/>
    </row>
    <row r="43656" spans="2:2">
      <c r="B43656" s="202"/>
    </row>
    <row r="43657" spans="2:2">
      <c r="B43657" s="202"/>
    </row>
    <row r="43658" spans="2:2">
      <c r="B43658" s="202"/>
    </row>
    <row r="43659" spans="2:2">
      <c r="B43659" s="202"/>
    </row>
    <row r="43660" spans="2:2">
      <c r="B43660" s="202"/>
    </row>
    <row r="43661" spans="2:2">
      <c r="B43661" s="202"/>
    </row>
    <row r="43662" spans="2:2">
      <c r="B43662" s="202"/>
    </row>
    <row r="43663" spans="2:2">
      <c r="B43663" s="202"/>
    </row>
    <row r="43664" spans="2:2">
      <c r="B43664" s="202"/>
    </row>
    <row r="43665" spans="2:2">
      <c r="B43665" s="202"/>
    </row>
    <row r="43666" spans="2:2">
      <c r="B43666" s="202"/>
    </row>
    <row r="43667" spans="2:2">
      <c r="B43667" s="202"/>
    </row>
    <row r="43668" spans="2:2">
      <c r="B43668" s="202"/>
    </row>
    <row r="43669" spans="2:2">
      <c r="B43669" s="202"/>
    </row>
    <row r="43670" spans="2:2">
      <c r="B43670" s="202"/>
    </row>
    <row r="43671" spans="2:2">
      <c r="B43671" s="202"/>
    </row>
    <row r="43672" spans="2:2">
      <c r="B43672" s="202"/>
    </row>
    <row r="43673" spans="2:2">
      <c r="B43673" s="202"/>
    </row>
    <row r="43674" spans="2:2">
      <c r="B43674" s="202"/>
    </row>
    <row r="43675" spans="2:2">
      <c r="B43675" s="202"/>
    </row>
    <row r="43676" spans="2:2">
      <c r="B43676" s="202"/>
    </row>
    <row r="43677" spans="2:2">
      <c r="B43677" s="202"/>
    </row>
    <row r="43678" spans="2:2">
      <c r="B43678" s="202"/>
    </row>
    <row r="43679" spans="2:2">
      <c r="B43679" s="202"/>
    </row>
    <row r="43680" spans="2:2">
      <c r="B43680" s="202"/>
    </row>
    <row r="43681" spans="2:2">
      <c r="B43681" s="202"/>
    </row>
    <row r="43682" spans="2:2">
      <c r="B43682" s="202"/>
    </row>
    <row r="43683" spans="2:2">
      <c r="B43683" s="202"/>
    </row>
    <row r="43684" spans="2:2">
      <c r="B43684" s="202"/>
    </row>
    <row r="43685" spans="2:2">
      <c r="B43685" s="202"/>
    </row>
    <row r="43686" spans="2:2">
      <c r="B43686" s="202"/>
    </row>
    <row r="43687" spans="2:2">
      <c r="B43687" s="202"/>
    </row>
    <row r="43688" spans="2:2">
      <c r="B43688" s="202"/>
    </row>
    <row r="43689" spans="2:2">
      <c r="B43689" s="202"/>
    </row>
    <row r="43690" spans="2:2">
      <c r="B43690" s="202"/>
    </row>
    <row r="43691" spans="2:2">
      <c r="B43691" s="202"/>
    </row>
    <row r="43692" spans="2:2">
      <c r="B43692" s="202"/>
    </row>
    <row r="43693" spans="2:2">
      <c r="B43693" s="202"/>
    </row>
    <row r="43694" spans="2:2">
      <c r="B43694" s="202"/>
    </row>
    <row r="43695" spans="2:2">
      <c r="B43695" s="202"/>
    </row>
    <row r="43696" spans="2:2">
      <c r="B43696" s="202"/>
    </row>
    <row r="43697" spans="2:2">
      <c r="B43697" s="202"/>
    </row>
    <row r="43698" spans="2:2">
      <c r="B43698" s="202"/>
    </row>
    <row r="43699" spans="2:2">
      <c r="B43699" s="202"/>
    </row>
    <row r="43700" spans="2:2">
      <c r="B43700" s="202"/>
    </row>
    <row r="43701" spans="2:2">
      <c r="B43701" s="202"/>
    </row>
    <row r="43702" spans="2:2">
      <c r="B43702" s="202"/>
    </row>
    <row r="43703" spans="2:2">
      <c r="B43703" s="202"/>
    </row>
    <row r="43704" spans="2:2">
      <c r="B43704" s="202"/>
    </row>
    <row r="43705" spans="2:2">
      <c r="B43705" s="202"/>
    </row>
    <row r="43706" spans="2:2">
      <c r="B43706" s="202"/>
    </row>
    <row r="43707" spans="2:2">
      <c r="B43707" s="202"/>
    </row>
    <row r="43708" spans="2:2">
      <c r="B43708" s="202"/>
    </row>
    <row r="43709" spans="2:2">
      <c r="B43709" s="202"/>
    </row>
    <row r="43710" spans="2:2">
      <c r="B43710" s="202"/>
    </row>
    <row r="43711" spans="2:2">
      <c r="B43711" s="202"/>
    </row>
    <row r="43712" spans="2:2">
      <c r="B43712" s="202"/>
    </row>
    <row r="43713" spans="2:2">
      <c r="B43713" s="202"/>
    </row>
    <row r="43714" spans="2:2">
      <c r="B43714" s="202"/>
    </row>
    <row r="43715" spans="2:2">
      <c r="B43715" s="202"/>
    </row>
    <row r="43716" spans="2:2">
      <c r="B43716" s="202"/>
    </row>
    <row r="43717" spans="2:2">
      <c r="B43717" s="202"/>
    </row>
    <row r="43718" spans="2:2">
      <c r="B43718" s="202"/>
    </row>
    <row r="43719" spans="2:2">
      <c r="B43719" s="202"/>
    </row>
    <row r="43720" spans="2:2">
      <c r="B43720" s="202"/>
    </row>
    <row r="43721" spans="2:2">
      <c r="B43721" s="202"/>
    </row>
    <row r="43722" spans="2:2">
      <c r="B43722" s="202"/>
    </row>
    <row r="43723" spans="2:2">
      <c r="B43723" s="202"/>
    </row>
    <row r="43724" spans="2:2">
      <c r="B43724" s="202"/>
    </row>
    <row r="43725" spans="2:2">
      <c r="B43725" s="202"/>
    </row>
    <row r="43726" spans="2:2">
      <c r="B43726" s="202"/>
    </row>
    <row r="43727" spans="2:2">
      <c r="B43727" s="202"/>
    </row>
    <row r="43728" spans="2:2">
      <c r="B43728" s="202"/>
    </row>
    <row r="43729" spans="2:2">
      <c r="B43729" s="202"/>
    </row>
    <row r="43730" spans="2:2">
      <c r="B43730" s="202"/>
    </row>
    <row r="43731" spans="2:2">
      <c r="B43731" s="202"/>
    </row>
    <row r="43732" spans="2:2">
      <c r="B43732" s="202"/>
    </row>
    <row r="43733" spans="2:2">
      <c r="B43733" s="202"/>
    </row>
    <row r="43734" spans="2:2">
      <c r="B43734" s="202"/>
    </row>
    <row r="43735" spans="2:2">
      <c r="B43735" s="202"/>
    </row>
    <row r="43736" spans="2:2">
      <c r="B43736" s="202"/>
    </row>
    <row r="43737" spans="2:2">
      <c r="B43737" s="202"/>
    </row>
    <row r="43738" spans="2:2">
      <c r="B43738" s="202"/>
    </row>
    <row r="43739" spans="2:2">
      <c r="B43739" s="202"/>
    </row>
    <row r="43740" spans="2:2">
      <c r="B43740" s="202"/>
    </row>
    <row r="43741" spans="2:2">
      <c r="B43741" s="202"/>
    </row>
    <row r="43742" spans="2:2">
      <c r="B43742" s="202"/>
    </row>
    <row r="43743" spans="2:2">
      <c r="B43743" s="202"/>
    </row>
    <row r="43744" spans="2:2">
      <c r="B43744" s="202"/>
    </row>
    <row r="43745" spans="2:2">
      <c r="B43745" s="202"/>
    </row>
    <row r="43746" spans="2:2">
      <c r="B43746" s="202"/>
    </row>
    <row r="43747" spans="2:2">
      <c r="B43747" s="202"/>
    </row>
    <row r="43748" spans="2:2">
      <c r="B43748" s="202"/>
    </row>
    <row r="43749" spans="2:2">
      <c r="B43749" s="202"/>
    </row>
    <row r="43750" spans="2:2">
      <c r="B43750" s="202"/>
    </row>
    <row r="43751" spans="2:2">
      <c r="B43751" s="202"/>
    </row>
    <row r="43752" spans="2:2">
      <c r="B43752" s="202"/>
    </row>
    <row r="43753" spans="2:2">
      <c r="B43753" s="202"/>
    </row>
    <row r="43754" spans="2:2">
      <c r="B43754" s="202"/>
    </row>
    <row r="43755" spans="2:2">
      <c r="B43755" s="202"/>
    </row>
    <row r="43756" spans="2:2">
      <c r="B43756" s="202"/>
    </row>
    <row r="43757" spans="2:2">
      <c r="B43757" s="202"/>
    </row>
    <row r="43758" spans="2:2">
      <c r="B43758" s="202"/>
    </row>
    <row r="43759" spans="2:2">
      <c r="B43759" s="202"/>
    </row>
    <row r="43760" spans="2:2">
      <c r="B43760" s="202"/>
    </row>
    <row r="43761" spans="2:2">
      <c r="B43761" s="202"/>
    </row>
    <row r="43762" spans="2:2">
      <c r="B43762" s="202"/>
    </row>
    <row r="43763" spans="2:2">
      <c r="B43763" s="202"/>
    </row>
    <row r="43764" spans="2:2">
      <c r="B43764" s="202"/>
    </row>
    <row r="43765" spans="2:2">
      <c r="B43765" s="202"/>
    </row>
    <row r="43766" spans="2:2">
      <c r="B43766" s="202"/>
    </row>
    <row r="43767" spans="2:2">
      <c r="B43767" s="202"/>
    </row>
    <row r="43768" spans="2:2">
      <c r="B43768" s="202"/>
    </row>
    <row r="43769" spans="2:2">
      <c r="B43769" s="202"/>
    </row>
    <row r="43770" spans="2:2">
      <c r="B43770" s="202"/>
    </row>
    <row r="43771" spans="2:2">
      <c r="B43771" s="202"/>
    </row>
    <row r="43772" spans="2:2">
      <c r="B43772" s="202"/>
    </row>
    <row r="43773" spans="2:2">
      <c r="B43773" s="202"/>
    </row>
    <row r="43774" spans="2:2">
      <c r="B43774" s="202"/>
    </row>
    <row r="43775" spans="2:2">
      <c r="B43775" s="202"/>
    </row>
    <row r="43776" spans="2:2">
      <c r="B43776" s="202"/>
    </row>
    <row r="43777" spans="2:2">
      <c r="B43777" s="202"/>
    </row>
    <row r="43778" spans="2:2">
      <c r="B43778" s="202"/>
    </row>
    <row r="43779" spans="2:2">
      <c r="B43779" s="202"/>
    </row>
    <row r="43780" spans="2:2">
      <c r="B43780" s="202"/>
    </row>
    <row r="43781" spans="2:2">
      <c r="B43781" s="202"/>
    </row>
    <row r="43782" spans="2:2">
      <c r="B43782" s="202"/>
    </row>
    <row r="43783" spans="2:2">
      <c r="B43783" s="202"/>
    </row>
    <row r="43784" spans="2:2">
      <c r="B43784" s="202"/>
    </row>
    <row r="43785" spans="2:2">
      <c r="B43785" s="202"/>
    </row>
    <row r="43786" spans="2:2">
      <c r="B43786" s="202"/>
    </row>
    <row r="43787" spans="2:2">
      <c r="B43787" s="202"/>
    </row>
    <row r="43788" spans="2:2">
      <c r="B43788" s="202"/>
    </row>
    <row r="43789" spans="2:2">
      <c r="B43789" s="202"/>
    </row>
    <row r="43790" spans="2:2">
      <c r="B43790" s="202"/>
    </row>
    <row r="43791" spans="2:2">
      <c r="B43791" s="202"/>
    </row>
    <row r="43792" spans="2:2">
      <c r="B43792" s="202"/>
    </row>
    <row r="43793" spans="2:2">
      <c r="B43793" s="202"/>
    </row>
    <row r="43794" spans="2:2">
      <c r="B43794" s="202"/>
    </row>
    <row r="43795" spans="2:2">
      <c r="B43795" s="202"/>
    </row>
    <row r="43796" spans="2:2">
      <c r="B43796" s="202"/>
    </row>
    <row r="43797" spans="2:2">
      <c r="B43797" s="202"/>
    </row>
    <row r="43798" spans="2:2">
      <c r="B43798" s="202"/>
    </row>
    <row r="43799" spans="2:2">
      <c r="B43799" s="202"/>
    </row>
    <row r="43800" spans="2:2">
      <c r="B43800" s="202"/>
    </row>
    <row r="43801" spans="2:2">
      <c r="B43801" s="202"/>
    </row>
    <row r="43802" spans="2:2">
      <c r="B43802" s="202"/>
    </row>
    <row r="43803" spans="2:2">
      <c r="B43803" s="202"/>
    </row>
    <row r="43804" spans="2:2">
      <c r="B43804" s="202"/>
    </row>
    <row r="43805" spans="2:2">
      <c r="B43805" s="202"/>
    </row>
    <row r="43806" spans="2:2">
      <c r="B43806" s="202"/>
    </row>
    <row r="43807" spans="2:2">
      <c r="B43807" s="202"/>
    </row>
    <row r="43808" spans="2:2">
      <c r="B43808" s="202"/>
    </row>
    <row r="43809" spans="2:2">
      <c r="B43809" s="202"/>
    </row>
    <row r="43810" spans="2:2">
      <c r="B43810" s="202"/>
    </row>
    <row r="43811" spans="2:2">
      <c r="B43811" s="202"/>
    </row>
    <row r="43812" spans="2:2">
      <c r="B43812" s="202"/>
    </row>
    <row r="43813" spans="2:2">
      <c r="B43813" s="202"/>
    </row>
    <row r="43814" spans="2:2">
      <c r="B43814" s="202"/>
    </row>
    <row r="43815" spans="2:2">
      <c r="B43815" s="202"/>
    </row>
    <row r="43816" spans="2:2">
      <c r="B43816" s="202"/>
    </row>
    <row r="43817" spans="2:2">
      <c r="B43817" s="202"/>
    </row>
    <row r="43818" spans="2:2">
      <c r="B43818" s="202"/>
    </row>
    <row r="43819" spans="2:2">
      <c r="B43819" s="202"/>
    </row>
    <row r="43820" spans="2:2">
      <c r="B43820" s="202"/>
    </row>
    <row r="43821" spans="2:2">
      <c r="B43821" s="202"/>
    </row>
    <row r="43822" spans="2:2">
      <c r="B43822" s="202"/>
    </row>
    <row r="43823" spans="2:2">
      <c r="B43823" s="202"/>
    </row>
    <row r="43824" spans="2:2">
      <c r="B43824" s="202"/>
    </row>
    <row r="43825" spans="2:2">
      <c r="B43825" s="202"/>
    </row>
    <row r="43826" spans="2:2">
      <c r="B43826" s="202"/>
    </row>
    <row r="43827" spans="2:2">
      <c r="B43827" s="202"/>
    </row>
    <row r="43828" spans="2:2">
      <c r="B43828" s="202"/>
    </row>
    <row r="43829" spans="2:2">
      <c r="B43829" s="202"/>
    </row>
    <row r="43830" spans="2:2">
      <c r="B43830" s="202"/>
    </row>
    <row r="43831" spans="2:2">
      <c r="B43831" s="202"/>
    </row>
    <row r="43832" spans="2:2">
      <c r="B43832" s="202"/>
    </row>
    <row r="43833" spans="2:2">
      <c r="B43833" s="202"/>
    </row>
    <row r="43834" spans="2:2">
      <c r="B43834" s="202"/>
    </row>
    <row r="43835" spans="2:2">
      <c r="B43835" s="202"/>
    </row>
    <row r="43836" spans="2:2">
      <c r="B43836" s="202"/>
    </row>
    <row r="43837" spans="2:2">
      <c r="B43837" s="202"/>
    </row>
    <row r="43838" spans="2:2">
      <c r="B43838" s="202"/>
    </row>
    <row r="43839" spans="2:2">
      <c r="B43839" s="202"/>
    </row>
    <row r="43840" spans="2:2">
      <c r="B43840" s="202"/>
    </row>
    <row r="43841" spans="2:2">
      <c r="B43841" s="202"/>
    </row>
    <row r="43842" spans="2:2">
      <c r="B43842" s="202"/>
    </row>
    <row r="43843" spans="2:2">
      <c r="B43843" s="202"/>
    </row>
    <row r="43844" spans="2:2">
      <c r="B43844" s="202"/>
    </row>
    <row r="43845" spans="2:2">
      <c r="B43845" s="202"/>
    </row>
    <row r="43846" spans="2:2">
      <c r="B43846" s="202"/>
    </row>
    <row r="43847" spans="2:2">
      <c r="B43847" s="202"/>
    </row>
    <row r="43848" spans="2:2">
      <c r="B43848" s="202"/>
    </row>
    <row r="43849" spans="2:2">
      <c r="B43849" s="202"/>
    </row>
    <row r="43850" spans="2:2">
      <c r="B43850" s="202"/>
    </row>
    <row r="43851" spans="2:2">
      <c r="B43851" s="202"/>
    </row>
    <row r="43852" spans="2:2">
      <c r="B43852" s="202"/>
    </row>
    <row r="43853" spans="2:2">
      <c r="B43853" s="202"/>
    </row>
    <row r="43854" spans="2:2">
      <c r="B43854" s="202"/>
    </row>
    <row r="43855" spans="2:2">
      <c r="B43855" s="202"/>
    </row>
    <row r="43856" spans="2:2">
      <c r="B43856" s="202"/>
    </row>
    <row r="43857" spans="2:2">
      <c r="B43857" s="202"/>
    </row>
    <row r="43858" spans="2:2">
      <c r="B43858" s="202"/>
    </row>
    <row r="43859" spans="2:2">
      <c r="B43859" s="202"/>
    </row>
    <row r="43860" spans="2:2">
      <c r="B43860" s="202"/>
    </row>
    <row r="43861" spans="2:2">
      <c r="B43861" s="202"/>
    </row>
    <row r="43862" spans="2:2">
      <c r="B43862" s="202"/>
    </row>
    <row r="43863" spans="2:2">
      <c r="B43863" s="202"/>
    </row>
    <row r="43864" spans="2:2">
      <c r="B43864" s="202"/>
    </row>
    <row r="43865" spans="2:2">
      <c r="B43865" s="202"/>
    </row>
    <row r="43866" spans="2:2">
      <c r="B43866" s="202"/>
    </row>
    <row r="43867" spans="2:2">
      <c r="B43867" s="202"/>
    </row>
    <row r="43868" spans="2:2">
      <c r="B43868" s="202"/>
    </row>
    <row r="43869" spans="2:2">
      <c r="B43869" s="202"/>
    </row>
    <row r="43870" spans="2:2">
      <c r="B43870" s="202"/>
    </row>
    <row r="43871" spans="2:2">
      <c r="B43871" s="202"/>
    </row>
    <row r="43872" spans="2:2">
      <c r="B43872" s="202"/>
    </row>
    <row r="43873" spans="2:2">
      <c r="B43873" s="202"/>
    </row>
    <row r="43874" spans="2:2">
      <c r="B43874" s="202"/>
    </row>
    <row r="43875" spans="2:2">
      <c r="B43875" s="202"/>
    </row>
    <row r="43876" spans="2:2">
      <c r="B43876" s="202"/>
    </row>
    <row r="43877" spans="2:2">
      <c r="B43877" s="202"/>
    </row>
    <row r="43878" spans="2:2">
      <c r="B43878" s="202"/>
    </row>
    <row r="43879" spans="2:2">
      <c r="B43879" s="202"/>
    </row>
    <row r="43880" spans="2:2">
      <c r="B43880" s="202"/>
    </row>
    <row r="43881" spans="2:2">
      <c r="B43881" s="202"/>
    </row>
    <row r="43882" spans="2:2">
      <c r="B43882" s="202"/>
    </row>
    <row r="43883" spans="2:2">
      <c r="B43883" s="202"/>
    </row>
    <row r="43884" spans="2:2">
      <c r="B43884" s="202"/>
    </row>
    <row r="43885" spans="2:2">
      <c r="B43885" s="202"/>
    </row>
    <row r="43886" spans="2:2">
      <c r="B43886" s="202"/>
    </row>
    <row r="43887" spans="2:2">
      <c r="B43887" s="202"/>
    </row>
    <row r="43888" spans="2:2">
      <c r="B43888" s="202"/>
    </row>
    <row r="43889" spans="2:2">
      <c r="B43889" s="202"/>
    </row>
    <row r="43890" spans="2:2">
      <c r="B43890" s="202"/>
    </row>
    <row r="43891" spans="2:2">
      <c r="B43891" s="202"/>
    </row>
    <row r="43892" spans="2:2">
      <c r="B43892" s="202"/>
    </row>
    <row r="43893" spans="2:2">
      <c r="B43893" s="202"/>
    </row>
    <row r="43894" spans="2:2">
      <c r="B43894" s="202"/>
    </row>
    <row r="43895" spans="2:2">
      <c r="B43895" s="202"/>
    </row>
    <row r="43896" spans="2:2">
      <c r="B43896" s="202"/>
    </row>
    <row r="43897" spans="2:2">
      <c r="B43897" s="202"/>
    </row>
    <row r="43898" spans="2:2">
      <c r="B43898" s="202"/>
    </row>
    <row r="43899" spans="2:2">
      <c r="B43899" s="202"/>
    </row>
    <row r="43900" spans="2:2">
      <c r="B43900" s="202"/>
    </row>
    <row r="43901" spans="2:2">
      <c r="B43901" s="202"/>
    </row>
    <row r="43902" spans="2:2">
      <c r="B43902" s="202"/>
    </row>
    <row r="43903" spans="2:2">
      <c r="B43903" s="202"/>
    </row>
    <row r="43904" spans="2:2">
      <c r="B43904" s="202"/>
    </row>
    <row r="43905" spans="2:2">
      <c r="B43905" s="202"/>
    </row>
    <row r="43906" spans="2:2">
      <c r="B43906" s="202"/>
    </row>
    <row r="43907" spans="2:2">
      <c r="B43907" s="202"/>
    </row>
    <row r="43908" spans="2:2">
      <c r="B43908" s="202"/>
    </row>
    <row r="43909" spans="2:2">
      <c r="B43909" s="202"/>
    </row>
    <row r="43910" spans="2:2">
      <c r="B43910" s="202"/>
    </row>
    <row r="43911" spans="2:2">
      <c r="B43911" s="202"/>
    </row>
    <row r="43912" spans="2:2">
      <c r="B43912" s="202"/>
    </row>
    <row r="43913" spans="2:2">
      <c r="B43913" s="202"/>
    </row>
    <row r="43914" spans="2:2">
      <c r="B43914" s="202"/>
    </row>
    <row r="43915" spans="2:2">
      <c r="B43915" s="202"/>
    </row>
    <row r="43916" spans="2:2">
      <c r="B43916" s="202"/>
    </row>
    <row r="43917" spans="2:2">
      <c r="B43917" s="202"/>
    </row>
    <row r="43918" spans="2:2">
      <c r="B43918" s="202"/>
    </row>
    <row r="43919" spans="2:2">
      <c r="B43919" s="202"/>
    </row>
    <row r="43920" spans="2:2">
      <c r="B43920" s="202"/>
    </row>
    <row r="43921" spans="2:2">
      <c r="B43921" s="202"/>
    </row>
    <row r="43922" spans="2:2">
      <c r="B43922" s="202"/>
    </row>
    <row r="43923" spans="2:2">
      <c r="B43923" s="202"/>
    </row>
    <row r="43924" spans="2:2">
      <c r="B43924" s="202"/>
    </row>
    <row r="43925" spans="2:2">
      <c r="B43925" s="202"/>
    </row>
    <row r="43926" spans="2:2">
      <c r="B43926" s="202"/>
    </row>
    <row r="43927" spans="2:2">
      <c r="B43927" s="202"/>
    </row>
    <row r="43928" spans="2:2">
      <c r="B43928" s="202"/>
    </row>
    <row r="43929" spans="2:2">
      <c r="B43929" s="202"/>
    </row>
    <row r="43930" spans="2:2">
      <c r="B43930" s="202"/>
    </row>
    <row r="43931" spans="2:2">
      <c r="B43931" s="202"/>
    </row>
    <row r="43932" spans="2:2">
      <c r="B43932" s="202"/>
    </row>
    <row r="43933" spans="2:2">
      <c r="B43933" s="202"/>
    </row>
    <row r="43934" spans="2:2">
      <c r="B43934" s="202"/>
    </row>
    <row r="43935" spans="2:2">
      <c r="B43935" s="202"/>
    </row>
    <row r="43936" spans="2:2">
      <c r="B43936" s="202"/>
    </row>
    <row r="43937" spans="2:2">
      <c r="B43937" s="202"/>
    </row>
    <row r="43938" spans="2:2">
      <c r="B43938" s="202"/>
    </row>
    <row r="43939" spans="2:2">
      <c r="B43939" s="202"/>
    </row>
    <row r="43940" spans="2:2">
      <c r="B43940" s="202"/>
    </row>
    <row r="43941" spans="2:2">
      <c r="B43941" s="202"/>
    </row>
    <row r="43942" spans="2:2">
      <c r="B43942" s="202"/>
    </row>
    <row r="43943" spans="2:2">
      <c r="B43943" s="202"/>
    </row>
    <row r="43944" spans="2:2">
      <c r="B43944" s="202"/>
    </row>
    <row r="43945" spans="2:2">
      <c r="B43945" s="202"/>
    </row>
    <row r="43946" spans="2:2">
      <c r="B43946" s="202"/>
    </row>
    <row r="43947" spans="2:2">
      <c r="B43947" s="202"/>
    </row>
    <row r="43948" spans="2:2">
      <c r="B43948" s="202"/>
    </row>
    <row r="43949" spans="2:2">
      <c r="B43949" s="202"/>
    </row>
    <row r="43950" spans="2:2">
      <c r="B43950" s="202"/>
    </row>
    <row r="43951" spans="2:2">
      <c r="B43951" s="202"/>
    </row>
    <row r="43952" spans="2:2">
      <c r="B43952" s="202"/>
    </row>
    <row r="43953" spans="2:2">
      <c r="B43953" s="202"/>
    </row>
    <row r="43954" spans="2:2">
      <c r="B43954" s="202"/>
    </row>
    <row r="43955" spans="2:2">
      <c r="B43955" s="202"/>
    </row>
    <row r="43956" spans="2:2">
      <c r="B43956" s="202"/>
    </row>
    <row r="43957" spans="2:2">
      <c r="B43957" s="202"/>
    </row>
    <row r="43958" spans="2:2">
      <c r="B43958" s="202"/>
    </row>
    <row r="43959" spans="2:2">
      <c r="B43959" s="202"/>
    </row>
    <row r="43960" spans="2:2">
      <c r="B43960" s="202"/>
    </row>
    <row r="43961" spans="2:2">
      <c r="B43961" s="202"/>
    </row>
    <row r="43962" spans="2:2">
      <c r="B43962" s="202"/>
    </row>
    <row r="43963" spans="2:2">
      <c r="B43963" s="202"/>
    </row>
    <row r="43964" spans="2:2">
      <c r="B43964" s="202"/>
    </row>
    <row r="43965" spans="2:2">
      <c r="B43965" s="202"/>
    </row>
    <row r="43966" spans="2:2">
      <c r="B43966" s="202"/>
    </row>
    <row r="43967" spans="2:2">
      <c r="B43967" s="202"/>
    </row>
    <row r="43968" spans="2:2">
      <c r="B43968" s="202"/>
    </row>
    <row r="43969" spans="2:2">
      <c r="B43969" s="202"/>
    </row>
    <row r="43970" spans="2:2">
      <c r="B43970" s="202"/>
    </row>
    <row r="43971" spans="2:2">
      <c r="B43971" s="202"/>
    </row>
    <row r="43972" spans="2:2">
      <c r="B43972" s="202"/>
    </row>
    <row r="43973" spans="2:2">
      <c r="B43973" s="202"/>
    </row>
    <row r="43974" spans="2:2">
      <c r="B43974" s="202"/>
    </row>
    <row r="43975" spans="2:2">
      <c r="B43975" s="202"/>
    </row>
    <row r="43976" spans="2:2">
      <c r="B43976" s="202"/>
    </row>
    <row r="43977" spans="2:2">
      <c r="B43977" s="202"/>
    </row>
    <row r="43978" spans="2:2">
      <c r="B43978" s="202"/>
    </row>
    <row r="43979" spans="2:2">
      <c r="B43979" s="202"/>
    </row>
    <row r="43980" spans="2:2">
      <c r="B43980" s="202"/>
    </row>
    <row r="43981" spans="2:2">
      <c r="B43981" s="202"/>
    </row>
    <row r="43982" spans="2:2">
      <c r="B43982" s="202"/>
    </row>
    <row r="43983" spans="2:2">
      <c r="B43983" s="202"/>
    </row>
    <row r="43984" spans="2:2">
      <c r="B43984" s="202"/>
    </row>
    <row r="43985" spans="2:2">
      <c r="B43985" s="202"/>
    </row>
    <row r="43986" spans="2:2">
      <c r="B43986" s="202"/>
    </row>
    <row r="43987" spans="2:2">
      <c r="B43987" s="202"/>
    </row>
    <row r="43988" spans="2:2">
      <c r="B43988" s="202"/>
    </row>
    <row r="43989" spans="2:2">
      <c r="B43989" s="202"/>
    </row>
    <row r="43990" spans="2:2">
      <c r="B43990" s="202"/>
    </row>
    <row r="43991" spans="2:2">
      <c r="B43991" s="202"/>
    </row>
    <row r="43992" spans="2:2">
      <c r="B43992" s="202"/>
    </row>
    <row r="43993" spans="2:2">
      <c r="B43993" s="202"/>
    </row>
    <row r="43994" spans="2:2">
      <c r="B43994" s="202"/>
    </row>
    <row r="43995" spans="2:2">
      <c r="B43995" s="202"/>
    </row>
    <row r="43996" spans="2:2">
      <c r="B43996" s="202"/>
    </row>
    <row r="43997" spans="2:2">
      <c r="B43997" s="202"/>
    </row>
    <row r="43998" spans="2:2">
      <c r="B43998" s="202"/>
    </row>
    <row r="43999" spans="2:2">
      <c r="B43999" s="202"/>
    </row>
    <row r="44000" spans="2:2">
      <c r="B44000" s="202"/>
    </row>
    <row r="44001" spans="2:2">
      <c r="B44001" s="202"/>
    </row>
    <row r="44002" spans="2:2">
      <c r="B44002" s="202"/>
    </row>
    <row r="44003" spans="2:2">
      <c r="B44003" s="202"/>
    </row>
    <row r="44004" spans="2:2">
      <c r="B44004" s="202"/>
    </row>
    <row r="44005" spans="2:2">
      <c r="B44005" s="202"/>
    </row>
    <row r="44006" spans="2:2">
      <c r="B44006" s="202"/>
    </row>
    <row r="44007" spans="2:2">
      <c r="B44007" s="202"/>
    </row>
    <row r="44008" spans="2:2">
      <c r="B44008" s="202"/>
    </row>
    <row r="44009" spans="2:2">
      <c r="B44009" s="202"/>
    </row>
    <row r="44010" spans="2:2">
      <c r="B44010" s="202"/>
    </row>
    <row r="44011" spans="2:2">
      <c r="B44011" s="202"/>
    </row>
    <row r="44012" spans="2:2">
      <c r="B44012" s="202"/>
    </row>
    <row r="44013" spans="2:2">
      <c r="B44013" s="202"/>
    </row>
    <row r="44014" spans="2:2">
      <c r="B44014" s="202"/>
    </row>
    <row r="44015" spans="2:2">
      <c r="B44015" s="202"/>
    </row>
    <row r="44016" spans="2:2">
      <c r="B44016" s="202"/>
    </row>
    <row r="44017" spans="2:2">
      <c r="B44017" s="202"/>
    </row>
    <row r="44018" spans="2:2">
      <c r="B44018" s="202"/>
    </row>
    <row r="44019" spans="2:2">
      <c r="B44019" s="202"/>
    </row>
    <row r="44020" spans="2:2">
      <c r="B44020" s="202"/>
    </row>
    <row r="44021" spans="2:2">
      <c r="B44021" s="202"/>
    </row>
    <row r="44022" spans="2:2">
      <c r="B44022" s="202"/>
    </row>
    <row r="44023" spans="2:2">
      <c r="B44023" s="202"/>
    </row>
    <row r="44024" spans="2:2">
      <c r="B44024" s="202"/>
    </row>
    <row r="44025" spans="2:2">
      <c r="B44025" s="202"/>
    </row>
    <row r="44026" spans="2:2">
      <c r="B44026" s="202"/>
    </row>
    <row r="44027" spans="2:2">
      <c r="B44027" s="202"/>
    </row>
    <row r="44028" spans="2:2">
      <c r="B44028" s="202"/>
    </row>
    <row r="44029" spans="2:2">
      <c r="B44029" s="202"/>
    </row>
    <row r="44030" spans="2:2">
      <c r="B44030" s="202"/>
    </row>
    <row r="44031" spans="2:2">
      <c r="B44031" s="202"/>
    </row>
    <row r="44032" spans="2:2">
      <c r="B44032" s="202"/>
    </row>
    <row r="44033" spans="2:2">
      <c r="B44033" s="202"/>
    </row>
    <row r="44034" spans="2:2">
      <c r="B44034" s="202"/>
    </row>
    <row r="44035" spans="2:2">
      <c r="B44035" s="202"/>
    </row>
    <row r="44036" spans="2:2">
      <c r="B44036" s="202"/>
    </row>
    <row r="44037" spans="2:2">
      <c r="B44037" s="202"/>
    </row>
    <row r="44038" spans="2:2">
      <c r="B44038" s="202"/>
    </row>
    <row r="44039" spans="2:2">
      <c r="B44039" s="202"/>
    </row>
    <row r="44040" spans="2:2">
      <c r="B44040" s="202"/>
    </row>
    <row r="44041" spans="2:2">
      <c r="B44041" s="202"/>
    </row>
    <row r="44042" spans="2:2">
      <c r="B44042" s="202"/>
    </row>
    <row r="44043" spans="2:2">
      <c r="B44043" s="202"/>
    </row>
    <row r="44044" spans="2:2">
      <c r="B44044" s="202"/>
    </row>
    <row r="44045" spans="2:2">
      <c r="B44045" s="202"/>
    </row>
    <row r="44046" spans="2:2">
      <c r="B44046" s="202"/>
    </row>
    <row r="44047" spans="2:2">
      <c r="B44047" s="202"/>
    </row>
    <row r="44048" spans="2:2">
      <c r="B44048" s="202"/>
    </row>
    <row r="44049" spans="2:2">
      <c r="B44049" s="202"/>
    </row>
    <row r="44050" spans="2:2">
      <c r="B44050" s="202"/>
    </row>
    <row r="44051" spans="2:2">
      <c r="B44051" s="202"/>
    </row>
    <row r="44052" spans="2:2">
      <c r="B44052" s="202"/>
    </row>
    <row r="44053" spans="2:2">
      <c r="B44053" s="202"/>
    </row>
    <row r="44054" spans="2:2">
      <c r="B44054" s="202"/>
    </row>
    <row r="44055" spans="2:2">
      <c r="B44055" s="202"/>
    </row>
    <row r="44056" spans="2:2">
      <c r="B44056" s="202"/>
    </row>
    <row r="44057" spans="2:2">
      <c r="B44057" s="202"/>
    </row>
    <row r="44058" spans="2:2">
      <c r="B44058" s="202"/>
    </row>
    <row r="44059" spans="2:2">
      <c r="B44059" s="202"/>
    </row>
    <row r="44060" spans="2:2">
      <c r="B44060" s="202"/>
    </row>
    <row r="44061" spans="2:2">
      <c r="B44061" s="202"/>
    </row>
    <row r="44062" spans="2:2">
      <c r="B44062" s="202"/>
    </row>
    <row r="44063" spans="2:2">
      <c r="B44063" s="202"/>
    </row>
    <row r="44064" spans="2:2">
      <c r="B44064" s="202"/>
    </row>
    <row r="44065" spans="2:2">
      <c r="B44065" s="202"/>
    </row>
    <row r="44066" spans="2:2">
      <c r="B44066" s="202"/>
    </row>
    <row r="44067" spans="2:2">
      <c r="B44067" s="202"/>
    </row>
    <row r="44068" spans="2:2">
      <c r="B44068" s="202"/>
    </row>
    <row r="44069" spans="2:2">
      <c r="B44069" s="202"/>
    </row>
    <row r="44070" spans="2:2">
      <c r="B44070" s="202"/>
    </row>
    <row r="44071" spans="2:2">
      <c r="B44071" s="202"/>
    </row>
    <row r="44072" spans="2:2">
      <c r="B44072" s="202"/>
    </row>
    <row r="44073" spans="2:2">
      <c r="B44073" s="202"/>
    </row>
    <row r="44074" spans="2:2">
      <c r="B44074" s="202"/>
    </row>
    <row r="44075" spans="2:2">
      <c r="B44075" s="202"/>
    </row>
    <row r="44076" spans="2:2">
      <c r="B44076" s="202"/>
    </row>
    <row r="44077" spans="2:2">
      <c r="B44077" s="202"/>
    </row>
    <row r="44078" spans="2:2">
      <c r="B44078" s="202"/>
    </row>
    <row r="44079" spans="2:2">
      <c r="B44079" s="202"/>
    </row>
    <row r="44080" spans="2:2">
      <c r="B44080" s="202"/>
    </row>
    <row r="44081" spans="2:2">
      <c r="B44081" s="202"/>
    </row>
    <row r="44082" spans="2:2">
      <c r="B44082" s="202"/>
    </row>
    <row r="44083" spans="2:2">
      <c r="B44083" s="202"/>
    </row>
    <row r="44084" spans="2:2">
      <c r="B44084" s="202"/>
    </row>
    <row r="44085" spans="2:2">
      <c r="B44085" s="202"/>
    </row>
    <row r="44086" spans="2:2">
      <c r="B44086" s="202"/>
    </row>
    <row r="44087" spans="2:2">
      <c r="B44087" s="202"/>
    </row>
    <row r="44088" spans="2:2">
      <c r="B44088" s="202"/>
    </row>
    <row r="44089" spans="2:2">
      <c r="B44089" s="202"/>
    </row>
    <row r="44090" spans="2:2">
      <c r="B44090" s="202"/>
    </row>
    <row r="44091" spans="2:2">
      <c r="B44091" s="202"/>
    </row>
    <row r="44092" spans="2:2">
      <c r="B44092" s="202"/>
    </row>
    <row r="44093" spans="2:2">
      <c r="B44093" s="202"/>
    </row>
    <row r="44094" spans="2:2">
      <c r="B44094" s="202"/>
    </row>
    <row r="44095" spans="2:2">
      <c r="B44095" s="202"/>
    </row>
    <row r="44096" spans="2:2">
      <c r="B44096" s="202"/>
    </row>
    <row r="44097" spans="2:2">
      <c r="B44097" s="202"/>
    </row>
    <row r="44098" spans="2:2">
      <c r="B44098" s="202"/>
    </row>
    <row r="44099" spans="2:2">
      <c r="B44099" s="202"/>
    </row>
    <row r="44100" spans="2:2">
      <c r="B44100" s="202"/>
    </row>
    <row r="44101" spans="2:2">
      <c r="B44101" s="202"/>
    </row>
    <row r="44102" spans="2:2">
      <c r="B44102" s="202"/>
    </row>
    <row r="44103" spans="2:2">
      <c r="B44103" s="202"/>
    </row>
    <row r="44104" spans="2:2">
      <c r="B44104" s="202"/>
    </row>
    <row r="44105" spans="2:2">
      <c r="B44105" s="202"/>
    </row>
    <row r="44106" spans="2:2">
      <c r="B44106" s="202"/>
    </row>
    <row r="44107" spans="2:2">
      <c r="B44107" s="202"/>
    </row>
    <row r="44108" spans="2:2">
      <c r="B44108" s="202"/>
    </row>
    <row r="44109" spans="2:2">
      <c r="B44109" s="202"/>
    </row>
    <row r="44110" spans="2:2">
      <c r="B44110" s="202"/>
    </row>
    <row r="44111" spans="2:2">
      <c r="B44111" s="202"/>
    </row>
    <row r="44112" spans="2:2">
      <c r="B44112" s="202"/>
    </row>
    <row r="44113" spans="2:2">
      <c r="B44113" s="202"/>
    </row>
    <row r="44114" spans="2:2">
      <c r="B44114" s="202"/>
    </row>
    <row r="44115" spans="2:2">
      <c r="B44115" s="202"/>
    </row>
    <row r="44116" spans="2:2">
      <c r="B44116" s="202"/>
    </row>
    <row r="44117" spans="2:2">
      <c r="B44117" s="202"/>
    </row>
    <row r="44118" spans="2:2">
      <c r="B44118" s="202"/>
    </row>
    <row r="44119" spans="2:2">
      <c r="B44119" s="202"/>
    </row>
    <row r="44120" spans="2:2">
      <c r="B44120" s="202"/>
    </row>
    <row r="44121" spans="2:2">
      <c r="B44121" s="202"/>
    </row>
    <row r="44122" spans="2:2">
      <c r="B44122" s="202"/>
    </row>
    <row r="44123" spans="2:2">
      <c r="B44123" s="202"/>
    </row>
    <row r="44124" spans="2:2">
      <c r="B44124" s="202"/>
    </row>
    <row r="44125" spans="2:2">
      <c r="B44125" s="202"/>
    </row>
    <row r="44126" spans="2:2">
      <c r="B44126" s="202"/>
    </row>
    <row r="44127" spans="2:2">
      <c r="B44127" s="202"/>
    </row>
    <row r="44128" spans="2:2">
      <c r="B44128" s="202"/>
    </row>
    <row r="44129" spans="2:2">
      <c r="B44129" s="202"/>
    </row>
    <row r="44130" spans="2:2">
      <c r="B44130" s="202"/>
    </row>
    <row r="44131" spans="2:2">
      <c r="B44131" s="202"/>
    </row>
    <row r="44132" spans="2:2">
      <c r="B44132" s="202"/>
    </row>
    <row r="44133" spans="2:2">
      <c r="B44133" s="202"/>
    </row>
    <row r="44134" spans="2:2">
      <c r="B44134" s="202"/>
    </row>
    <row r="44135" spans="2:2">
      <c r="B44135" s="202"/>
    </row>
    <row r="44136" spans="2:2">
      <c r="B44136" s="202"/>
    </row>
    <row r="44137" spans="2:2">
      <c r="B44137" s="202"/>
    </row>
    <row r="44138" spans="2:2">
      <c r="B44138" s="202"/>
    </row>
    <row r="44139" spans="2:2">
      <c r="B44139" s="202"/>
    </row>
    <row r="44140" spans="2:2">
      <c r="B44140" s="202"/>
    </row>
    <row r="44141" spans="2:2">
      <c r="B44141" s="202"/>
    </row>
    <row r="44142" spans="2:2">
      <c r="B44142" s="202"/>
    </row>
    <row r="44143" spans="2:2">
      <c r="B44143" s="202"/>
    </row>
    <row r="44144" spans="2:2">
      <c r="B44144" s="202"/>
    </row>
    <row r="44145" spans="2:2">
      <c r="B44145" s="202"/>
    </row>
    <row r="44146" spans="2:2">
      <c r="B44146" s="202"/>
    </row>
    <row r="44147" spans="2:2">
      <c r="B44147" s="202"/>
    </row>
    <row r="44148" spans="2:2">
      <c r="B44148" s="202"/>
    </row>
    <row r="44149" spans="2:2">
      <c r="B44149" s="202"/>
    </row>
    <row r="44150" spans="2:2">
      <c r="B44150" s="202"/>
    </row>
    <row r="44151" spans="2:2">
      <c r="B44151" s="202"/>
    </row>
    <row r="44152" spans="2:2">
      <c r="B44152" s="202"/>
    </row>
    <row r="44153" spans="2:2">
      <c r="B44153" s="202"/>
    </row>
    <row r="44154" spans="2:2">
      <c r="B44154" s="202"/>
    </row>
    <row r="44155" spans="2:2">
      <c r="B44155" s="202"/>
    </row>
    <row r="44156" spans="2:2">
      <c r="B44156" s="202"/>
    </row>
    <row r="44157" spans="2:2">
      <c r="B44157" s="202"/>
    </row>
    <row r="44158" spans="2:2">
      <c r="B44158" s="202"/>
    </row>
    <row r="44159" spans="2:2">
      <c r="B44159" s="202"/>
    </row>
    <row r="44160" spans="2:2">
      <c r="B44160" s="202"/>
    </row>
    <row r="44161" spans="2:2">
      <c r="B44161" s="202"/>
    </row>
    <row r="44162" spans="2:2">
      <c r="B44162" s="202"/>
    </row>
    <row r="44163" spans="2:2">
      <c r="B44163" s="202"/>
    </row>
    <row r="44164" spans="2:2">
      <c r="B44164" s="202"/>
    </row>
    <row r="44165" spans="2:2">
      <c r="B44165" s="202"/>
    </row>
    <row r="44166" spans="2:2">
      <c r="B44166" s="202"/>
    </row>
    <row r="44167" spans="2:2">
      <c r="B44167" s="202"/>
    </row>
    <row r="44168" spans="2:2">
      <c r="B44168" s="202"/>
    </row>
    <row r="44169" spans="2:2">
      <c r="B44169" s="202"/>
    </row>
    <row r="44170" spans="2:2">
      <c r="B44170" s="202"/>
    </row>
    <row r="44171" spans="2:2">
      <c r="B44171" s="202"/>
    </row>
    <row r="44172" spans="2:2">
      <c r="B44172" s="202"/>
    </row>
    <row r="44173" spans="2:2">
      <c r="B44173" s="202"/>
    </row>
    <row r="44174" spans="2:2">
      <c r="B44174" s="202"/>
    </row>
    <row r="44175" spans="2:2">
      <c r="B44175" s="202"/>
    </row>
    <row r="44176" spans="2:2">
      <c r="B44176" s="202"/>
    </row>
    <row r="44177" spans="2:2">
      <c r="B44177" s="202"/>
    </row>
    <row r="44178" spans="2:2">
      <c r="B44178" s="202"/>
    </row>
    <row r="44179" spans="2:2">
      <c r="B44179" s="202"/>
    </row>
    <row r="44180" spans="2:2">
      <c r="B44180" s="202"/>
    </row>
    <row r="44181" spans="2:2">
      <c r="B44181" s="202"/>
    </row>
    <row r="44182" spans="2:2">
      <c r="B44182" s="202"/>
    </row>
    <row r="44183" spans="2:2">
      <c r="B44183" s="202"/>
    </row>
    <row r="44184" spans="2:2">
      <c r="B44184" s="202"/>
    </row>
    <row r="44185" spans="2:2">
      <c r="B44185" s="202"/>
    </row>
    <row r="44186" spans="2:2">
      <c r="B44186" s="202"/>
    </row>
    <row r="44187" spans="2:2">
      <c r="B44187" s="202"/>
    </row>
    <row r="44188" spans="2:2">
      <c r="B44188" s="202"/>
    </row>
    <row r="44189" spans="2:2">
      <c r="B44189" s="202"/>
    </row>
    <row r="44190" spans="2:2">
      <c r="B44190" s="202"/>
    </row>
    <row r="44191" spans="2:2">
      <c r="B44191" s="202"/>
    </row>
    <row r="44192" spans="2:2">
      <c r="B44192" s="202"/>
    </row>
    <row r="44193" spans="2:2">
      <c r="B44193" s="202"/>
    </row>
    <row r="44194" spans="2:2">
      <c r="B44194" s="202"/>
    </row>
    <row r="44195" spans="2:2">
      <c r="B44195" s="202"/>
    </row>
    <row r="44196" spans="2:2">
      <c r="B44196" s="202"/>
    </row>
    <row r="44197" spans="2:2">
      <c r="B44197" s="202"/>
    </row>
    <row r="44198" spans="2:2">
      <c r="B44198" s="202"/>
    </row>
    <row r="44199" spans="2:2">
      <c r="B44199" s="202"/>
    </row>
    <row r="44200" spans="2:2">
      <c r="B44200" s="202"/>
    </row>
    <row r="44201" spans="2:2">
      <c r="B44201" s="202"/>
    </row>
    <row r="44202" spans="2:2">
      <c r="B44202" s="202"/>
    </row>
    <row r="44203" spans="2:2">
      <c r="B44203" s="202"/>
    </row>
    <row r="44204" spans="2:2">
      <c r="B44204" s="202"/>
    </row>
    <row r="44205" spans="2:2">
      <c r="B44205" s="202"/>
    </row>
    <row r="44206" spans="2:2">
      <c r="B44206" s="202"/>
    </row>
    <row r="44207" spans="2:2">
      <c r="B44207" s="202"/>
    </row>
    <row r="44208" spans="2:2">
      <c r="B44208" s="202"/>
    </row>
    <row r="44209" spans="2:2">
      <c r="B44209" s="202"/>
    </row>
    <row r="44210" spans="2:2">
      <c r="B44210" s="202"/>
    </row>
    <row r="44211" spans="2:2">
      <c r="B44211" s="202"/>
    </row>
    <row r="44212" spans="2:2">
      <c r="B44212" s="202"/>
    </row>
    <row r="44213" spans="2:2">
      <c r="B44213" s="202"/>
    </row>
    <row r="44214" spans="2:2">
      <c r="B44214" s="202"/>
    </row>
    <row r="44215" spans="2:2">
      <c r="B44215" s="202"/>
    </row>
    <row r="44216" spans="2:2">
      <c r="B44216" s="202"/>
    </row>
    <row r="44217" spans="2:2">
      <c r="B44217" s="202"/>
    </row>
    <row r="44218" spans="2:2">
      <c r="B44218" s="202"/>
    </row>
    <row r="44219" spans="2:2">
      <c r="B44219" s="202"/>
    </row>
    <row r="44220" spans="2:2">
      <c r="B44220" s="202"/>
    </row>
    <row r="44221" spans="2:2">
      <c r="B44221" s="202"/>
    </row>
    <row r="44222" spans="2:2">
      <c r="B44222" s="202"/>
    </row>
    <row r="44223" spans="2:2">
      <c r="B44223" s="202"/>
    </row>
    <row r="44224" spans="2:2">
      <c r="B44224" s="202"/>
    </row>
    <row r="44225" spans="2:2">
      <c r="B44225" s="202"/>
    </row>
    <row r="44226" spans="2:2">
      <c r="B44226" s="202"/>
    </row>
    <row r="44227" spans="2:2">
      <c r="B44227" s="202"/>
    </row>
    <row r="44228" spans="2:2">
      <c r="B44228" s="202"/>
    </row>
    <row r="44229" spans="2:2">
      <c r="B44229" s="202"/>
    </row>
    <row r="44230" spans="2:2">
      <c r="B44230" s="202"/>
    </row>
    <row r="44231" spans="2:2">
      <c r="B44231" s="202"/>
    </row>
    <row r="44232" spans="2:2">
      <c r="B44232" s="202"/>
    </row>
    <row r="44233" spans="2:2">
      <c r="B44233" s="202"/>
    </row>
    <row r="44234" spans="2:2">
      <c r="B44234" s="202"/>
    </row>
    <row r="44235" spans="2:2">
      <c r="B44235" s="202"/>
    </row>
    <row r="44236" spans="2:2">
      <c r="B44236" s="202"/>
    </row>
    <row r="44237" spans="2:2">
      <c r="B44237" s="202"/>
    </row>
    <row r="44238" spans="2:2">
      <c r="B44238" s="202"/>
    </row>
    <row r="44239" spans="2:2">
      <c r="B44239" s="202"/>
    </row>
    <row r="44240" spans="2:2">
      <c r="B44240" s="202"/>
    </row>
    <row r="44241" spans="2:2">
      <c r="B44241" s="202"/>
    </row>
    <row r="44242" spans="2:2">
      <c r="B44242" s="202"/>
    </row>
    <row r="44243" spans="2:2">
      <c r="B44243" s="202"/>
    </row>
    <row r="44244" spans="2:2">
      <c r="B44244" s="202"/>
    </row>
    <row r="44245" spans="2:2">
      <c r="B44245" s="202"/>
    </row>
    <row r="44246" spans="2:2">
      <c r="B44246" s="202"/>
    </row>
    <row r="44247" spans="2:2">
      <c r="B44247" s="202"/>
    </row>
    <row r="44248" spans="2:2">
      <c r="B44248" s="202"/>
    </row>
    <row r="44249" spans="2:2">
      <c r="B44249" s="202"/>
    </row>
    <row r="44250" spans="2:2">
      <c r="B44250" s="202"/>
    </row>
    <row r="44251" spans="2:2">
      <c r="B44251" s="202"/>
    </row>
    <row r="44252" spans="2:2">
      <c r="B44252" s="202"/>
    </row>
    <row r="44253" spans="2:2">
      <c r="B44253" s="202"/>
    </row>
    <row r="44254" spans="2:2">
      <c r="B44254" s="202"/>
    </row>
    <row r="44255" spans="2:2">
      <c r="B44255" s="202"/>
    </row>
    <row r="44256" spans="2:2">
      <c r="B44256" s="202"/>
    </row>
    <row r="44257" spans="2:2">
      <c r="B44257" s="202"/>
    </row>
    <row r="44258" spans="2:2">
      <c r="B44258" s="202"/>
    </row>
    <row r="44259" spans="2:2">
      <c r="B44259" s="202"/>
    </row>
    <row r="44260" spans="2:2">
      <c r="B44260" s="202"/>
    </row>
    <row r="44261" spans="2:2">
      <c r="B44261" s="202"/>
    </row>
    <row r="44262" spans="2:2">
      <c r="B44262" s="202"/>
    </row>
    <row r="44263" spans="2:2">
      <c r="B44263" s="202"/>
    </row>
    <row r="44264" spans="2:2">
      <c r="B44264" s="202"/>
    </row>
    <row r="44265" spans="2:2">
      <c r="B44265" s="202"/>
    </row>
    <row r="44266" spans="2:2">
      <c r="B44266" s="202"/>
    </row>
    <row r="44267" spans="2:2">
      <c r="B44267" s="202"/>
    </row>
    <row r="44268" spans="2:2">
      <c r="B44268" s="202"/>
    </row>
    <row r="44269" spans="2:2">
      <c r="B44269" s="202"/>
    </row>
    <row r="44270" spans="2:2">
      <c r="B44270" s="202"/>
    </row>
    <row r="44271" spans="2:2">
      <c r="B44271" s="202"/>
    </row>
    <row r="44272" spans="2:2">
      <c r="B44272" s="202"/>
    </row>
    <row r="44273" spans="2:2">
      <c r="B44273" s="202"/>
    </row>
    <row r="44274" spans="2:2">
      <c r="B44274" s="202"/>
    </row>
    <row r="44275" spans="2:2">
      <c r="B44275" s="202"/>
    </row>
    <row r="44276" spans="2:2">
      <c r="B44276" s="202"/>
    </row>
    <row r="44277" spans="2:2">
      <c r="B44277" s="202"/>
    </row>
    <row r="44278" spans="2:2">
      <c r="B44278" s="202"/>
    </row>
    <row r="44279" spans="2:2">
      <c r="B44279" s="202"/>
    </row>
    <row r="44280" spans="2:2">
      <c r="B44280" s="202"/>
    </row>
    <row r="44281" spans="2:2">
      <c r="B44281" s="202"/>
    </row>
    <row r="44282" spans="2:2">
      <c r="B44282" s="202"/>
    </row>
    <row r="44283" spans="2:2">
      <c r="B44283" s="202"/>
    </row>
    <row r="44284" spans="2:2">
      <c r="B44284" s="202"/>
    </row>
    <row r="44285" spans="2:2">
      <c r="B44285" s="202"/>
    </row>
    <row r="44286" spans="2:2">
      <c r="B44286" s="202"/>
    </row>
    <row r="44287" spans="2:2">
      <c r="B44287" s="202"/>
    </row>
    <row r="44288" spans="2:2">
      <c r="B44288" s="202"/>
    </row>
    <row r="44289" spans="2:2">
      <c r="B44289" s="202"/>
    </row>
    <row r="44290" spans="2:2">
      <c r="B44290" s="202"/>
    </row>
    <row r="44291" spans="2:2">
      <c r="B44291" s="202"/>
    </row>
    <row r="44292" spans="2:2">
      <c r="B44292" s="202"/>
    </row>
    <row r="44293" spans="2:2">
      <c r="B44293" s="202"/>
    </row>
    <row r="44294" spans="2:2">
      <c r="B44294" s="202"/>
    </row>
    <row r="44295" spans="2:2">
      <c r="B44295" s="202"/>
    </row>
    <row r="44296" spans="2:2">
      <c r="B44296" s="202"/>
    </row>
    <row r="44297" spans="2:2">
      <c r="B44297" s="202"/>
    </row>
    <row r="44298" spans="2:2">
      <c r="B44298" s="202"/>
    </row>
    <row r="44299" spans="2:2">
      <c r="B44299" s="202"/>
    </row>
    <row r="44300" spans="2:2">
      <c r="B44300" s="202"/>
    </row>
    <row r="44301" spans="2:2">
      <c r="B44301" s="202"/>
    </row>
    <row r="44302" spans="2:2">
      <c r="B44302" s="202"/>
    </row>
    <row r="44303" spans="2:2">
      <c r="B44303" s="202"/>
    </row>
    <row r="44304" spans="2:2">
      <c r="B44304" s="202"/>
    </row>
    <row r="44305" spans="2:2">
      <c r="B44305" s="202"/>
    </row>
    <row r="44306" spans="2:2">
      <c r="B44306" s="202"/>
    </row>
    <row r="44307" spans="2:2">
      <c r="B44307" s="202"/>
    </row>
    <row r="44308" spans="2:2">
      <c r="B44308" s="202"/>
    </row>
    <row r="44309" spans="2:2">
      <c r="B44309" s="202"/>
    </row>
    <row r="44310" spans="2:2">
      <c r="B44310" s="202"/>
    </row>
    <row r="44311" spans="2:2">
      <c r="B44311" s="202"/>
    </row>
    <row r="44312" spans="2:2">
      <c r="B44312" s="202"/>
    </row>
    <row r="44313" spans="2:2">
      <c r="B44313" s="202"/>
    </row>
    <row r="44314" spans="2:2">
      <c r="B44314" s="202"/>
    </row>
    <row r="44315" spans="2:2">
      <c r="B44315" s="202"/>
    </row>
    <row r="44316" spans="2:2">
      <c r="B44316" s="202"/>
    </row>
    <row r="44317" spans="2:2">
      <c r="B44317" s="202"/>
    </row>
    <row r="44318" spans="2:2">
      <c r="B44318" s="202"/>
    </row>
    <row r="44319" spans="2:2">
      <c r="B44319" s="202"/>
    </row>
    <row r="44320" spans="2:2">
      <c r="B44320" s="202"/>
    </row>
    <row r="44321" spans="2:2">
      <c r="B44321" s="202"/>
    </row>
    <row r="44322" spans="2:2">
      <c r="B44322" s="202"/>
    </row>
    <row r="44323" spans="2:2">
      <c r="B44323" s="202"/>
    </row>
    <row r="44324" spans="2:2">
      <c r="B44324" s="202"/>
    </row>
    <row r="44325" spans="2:2">
      <c r="B44325" s="202"/>
    </row>
    <row r="44326" spans="2:2">
      <c r="B44326" s="202"/>
    </row>
    <row r="44327" spans="2:2">
      <c r="B44327" s="202"/>
    </row>
    <row r="44328" spans="2:2">
      <c r="B44328" s="202"/>
    </row>
    <row r="44329" spans="2:2">
      <c r="B44329" s="202"/>
    </row>
    <row r="44330" spans="2:2">
      <c r="B44330" s="202"/>
    </row>
    <row r="44331" spans="2:2">
      <c r="B44331" s="202"/>
    </row>
    <row r="44332" spans="2:2">
      <c r="B44332" s="202"/>
    </row>
    <row r="44333" spans="2:2">
      <c r="B44333" s="202"/>
    </row>
    <row r="44334" spans="2:2">
      <c r="B44334" s="202"/>
    </row>
    <row r="44335" spans="2:2">
      <c r="B44335" s="202"/>
    </row>
    <row r="44336" spans="2:2">
      <c r="B44336" s="202"/>
    </row>
    <row r="44337" spans="2:2">
      <c r="B44337" s="202"/>
    </row>
    <row r="44338" spans="2:2">
      <c r="B44338" s="202"/>
    </row>
    <row r="44339" spans="2:2">
      <c r="B44339" s="202"/>
    </row>
    <row r="44340" spans="2:2">
      <c r="B44340" s="202"/>
    </row>
    <row r="44341" spans="2:2">
      <c r="B44341" s="202"/>
    </row>
    <row r="44342" spans="2:2">
      <c r="B44342" s="202"/>
    </row>
    <row r="44343" spans="2:2">
      <c r="B44343" s="202"/>
    </row>
    <row r="44344" spans="2:2">
      <c r="B44344" s="202"/>
    </row>
    <row r="44345" spans="2:2">
      <c r="B44345" s="202"/>
    </row>
    <row r="44346" spans="2:2">
      <c r="B44346" s="202"/>
    </row>
    <row r="44347" spans="2:2">
      <c r="B44347" s="202"/>
    </row>
    <row r="44348" spans="2:2">
      <c r="B44348" s="202"/>
    </row>
    <row r="44349" spans="2:2">
      <c r="B44349" s="202"/>
    </row>
    <row r="44350" spans="2:2">
      <c r="B44350" s="202"/>
    </row>
    <row r="44351" spans="2:2">
      <c r="B44351" s="202"/>
    </row>
    <row r="44352" spans="2:2">
      <c r="B44352" s="202"/>
    </row>
    <row r="44353" spans="2:2">
      <c r="B44353" s="202"/>
    </row>
    <row r="44354" spans="2:2">
      <c r="B44354" s="202"/>
    </row>
    <row r="44355" spans="2:2">
      <c r="B44355" s="202"/>
    </row>
    <row r="44356" spans="2:2">
      <c r="B44356" s="202"/>
    </row>
    <row r="44357" spans="2:2">
      <c r="B44357" s="202"/>
    </row>
    <row r="44358" spans="2:2">
      <c r="B44358" s="202"/>
    </row>
    <row r="44359" spans="2:2">
      <c r="B44359" s="202"/>
    </row>
    <row r="44360" spans="2:2">
      <c r="B44360" s="202"/>
    </row>
    <row r="44361" spans="2:2">
      <c r="B44361" s="202"/>
    </row>
    <row r="44362" spans="2:2">
      <c r="B44362" s="202"/>
    </row>
    <row r="44363" spans="2:2">
      <c r="B44363" s="202"/>
    </row>
    <row r="44364" spans="2:2">
      <c r="B44364" s="202"/>
    </row>
    <row r="44365" spans="2:2">
      <c r="B44365" s="202"/>
    </row>
    <row r="44366" spans="2:2">
      <c r="B44366" s="202"/>
    </row>
    <row r="44367" spans="2:2">
      <c r="B44367" s="202"/>
    </row>
    <row r="44368" spans="2:2">
      <c r="B44368" s="202"/>
    </row>
    <row r="44369" spans="2:2">
      <c r="B44369" s="202"/>
    </row>
    <row r="44370" spans="2:2">
      <c r="B44370" s="202"/>
    </row>
    <row r="44371" spans="2:2">
      <c r="B44371" s="202"/>
    </row>
    <row r="44372" spans="2:2">
      <c r="B44372" s="202"/>
    </row>
    <row r="44373" spans="2:2">
      <c r="B44373" s="202"/>
    </row>
    <row r="44374" spans="2:2">
      <c r="B44374" s="202"/>
    </row>
    <row r="44375" spans="2:2">
      <c r="B44375" s="202"/>
    </row>
    <row r="44376" spans="2:2">
      <c r="B44376" s="202"/>
    </row>
    <row r="44377" spans="2:2">
      <c r="B44377" s="202"/>
    </row>
    <row r="44378" spans="2:2">
      <c r="B44378" s="202"/>
    </row>
    <row r="44379" spans="2:2">
      <c r="B44379" s="202"/>
    </row>
    <row r="44380" spans="2:2">
      <c r="B44380" s="202"/>
    </row>
    <row r="44381" spans="2:2">
      <c r="B44381" s="202"/>
    </row>
    <row r="44382" spans="2:2">
      <c r="B44382" s="202"/>
    </row>
    <row r="44383" spans="2:2">
      <c r="B44383" s="202"/>
    </row>
    <row r="44384" spans="2:2">
      <c r="B44384" s="202"/>
    </row>
    <row r="44385" spans="2:2">
      <c r="B44385" s="202"/>
    </row>
    <row r="44386" spans="2:2">
      <c r="B44386" s="202"/>
    </row>
    <row r="44387" spans="2:2">
      <c r="B44387" s="202"/>
    </row>
    <row r="44388" spans="2:2">
      <c r="B44388" s="202"/>
    </row>
    <row r="44389" spans="2:2">
      <c r="B44389" s="202"/>
    </row>
    <row r="44390" spans="2:2">
      <c r="B44390" s="202"/>
    </row>
    <row r="44391" spans="2:2">
      <c r="B44391" s="202"/>
    </row>
    <row r="44392" spans="2:2">
      <c r="B44392" s="202"/>
    </row>
    <row r="44393" spans="2:2">
      <c r="B44393" s="202"/>
    </row>
    <row r="44394" spans="2:2">
      <c r="B44394" s="202"/>
    </row>
    <row r="44395" spans="2:2">
      <c r="B44395" s="202"/>
    </row>
    <row r="44396" spans="2:2">
      <c r="B44396" s="202"/>
    </row>
    <row r="44397" spans="2:2">
      <c r="B44397" s="202"/>
    </row>
    <row r="44398" spans="2:2">
      <c r="B44398" s="202"/>
    </row>
    <row r="44399" spans="2:2">
      <c r="B44399" s="202"/>
    </row>
    <row r="44400" spans="2:2">
      <c r="B44400" s="202"/>
    </row>
    <row r="44401" spans="2:2">
      <c r="B44401" s="202"/>
    </row>
    <row r="44402" spans="2:2">
      <c r="B44402" s="202"/>
    </row>
    <row r="44403" spans="2:2">
      <c r="B44403" s="202"/>
    </row>
    <row r="44404" spans="2:2">
      <c r="B44404" s="202"/>
    </row>
    <row r="44405" spans="2:2">
      <c r="B44405" s="202"/>
    </row>
    <row r="44406" spans="2:2">
      <c r="B44406" s="202"/>
    </row>
    <row r="44407" spans="2:2">
      <c r="B44407" s="202"/>
    </row>
    <row r="44408" spans="2:2">
      <c r="B44408" s="202"/>
    </row>
    <row r="44409" spans="2:2">
      <c r="B44409" s="202"/>
    </row>
    <row r="44410" spans="2:2">
      <c r="B44410" s="202"/>
    </row>
    <row r="44411" spans="2:2">
      <c r="B44411" s="202"/>
    </row>
    <row r="44412" spans="2:2">
      <c r="B44412" s="202"/>
    </row>
    <row r="44413" spans="2:2">
      <c r="B44413" s="202"/>
    </row>
    <row r="44414" spans="2:2">
      <c r="B44414" s="202"/>
    </row>
    <row r="44415" spans="2:2">
      <c r="B44415" s="202"/>
    </row>
    <row r="44416" spans="2:2">
      <c r="B44416" s="202"/>
    </row>
    <row r="44417" spans="2:2">
      <c r="B44417" s="202"/>
    </row>
    <row r="44418" spans="2:2">
      <c r="B44418" s="202"/>
    </row>
    <row r="44419" spans="2:2">
      <c r="B44419" s="202"/>
    </row>
    <row r="44420" spans="2:2">
      <c r="B44420" s="202"/>
    </row>
    <row r="44421" spans="2:2">
      <c r="B44421" s="202"/>
    </row>
    <row r="44422" spans="2:2">
      <c r="B44422" s="202"/>
    </row>
    <row r="44423" spans="2:2">
      <c r="B44423" s="202"/>
    </row>
    <row r="44424" spans="2:2">
      <c r="B44424" s="202"/>
    </row>
    <row r="44425" spans="2:2">
      <c r="B44425" s="202"/>
    </row>
    <row r="44426" spans="2:2">
      <c r="B44426" s="202"/>
    </row>
    <row r="44427" spans="2:2">
      <c r="B44427" s="202"/>
    </row>
    <row r="44428" spans="2:2">
      <c r="B44428" s="202"/>
    </row>
    <row r="44429" spans="2:2">
      <c r="B44429" s="202"/>
    </row>
    <row r="44430" spans="2:2">
      <c r="B44430" s="202"/>
    </row>
    <row r="44431" spans="2:2">
      <c r="B44431" s="202"/>
    </row>
    <row r="44432" spans="2:2">
      <c r="B44432" s="202"/>
    </row>
    <row r="44433" spans="2:2">
      <c r="B44433" s="202"/>
    </row>
    <row r="44434" spans="2:2">
      <c r="B44434" s="202"/>
    </row>
    <row r="44435" spans="2:2">
      <c r="B44435" s="202"/>
    </row>
    <row r="44436" spans="2:2">
      <c r="B44436" s="202"/>
    </row>
    <row r="44437" spans="2:2">
      <c r="B44437" s="202"/>
    </row>
    <row r="44438" spans="2:2">
      <c r="B44438" s="202"/>
    </row>
    <row r="44439" spans="2:2">
      <c r="B44439" s="202"/>
    </row>
    <row r="44440" spans="2:2">
      <c r="B44440" s="202"/>
    </row>
    <row r="44441" spans="2:2">
      <c r="B44441" s="202"/>
    </row>
    <row r="44442" spans="2:2">
      <c r="B44442" s="202"/>
    </row>
    <row r="44443" spans="2:2">
      <c r="B44443" s="202"/>
    </row>
    <row r="44444" spans="2:2">
      <c r="B44444" s="202"/>
    </row>
    <row r="44445" spans="2:2">
      <c r="B44445" s="202"/>
    </row>
    <row r="44446" spans="2:2">
      <c r="B44446" s="202"/>
    </row>
    <row r="44447" spans="2:2">
      <c r="B44447" s="202"/>
    </row>
    <row r="44448" spans="2:2">
      <c r="B44448" s="202"/>
    </row>
    <row r="44449" spans="2:2">
      <c r="B44449" s="202"/>
    </row>
    <row r="44450" spans="2:2">
      <c r="B44450" s="202"/>
    </row>
    <row r="44451" spans="2:2">
      <c r="B44451" s="202"/>
    </row>
    <row r="44452" spans="2:2">
      <c r="B44452" s="202"/>
    </row>
    <row r="44453" spans="2:2">
      <c r="B44453" s="202"/>
    </row>
    <row r="44454" spans="2:2">
      <c r="B44454" s="202"/>
    </row>
    <row r="44455" spans="2:2">
      <c r="B44455" s="202"/>
    </row>
    <row r="44456" spans="2:2">
      <c r="B44456" s="202"/>
    </row>
    <row r="44457" spans="2:2">
      <c r="B44457" s="202"/>
    </row>
    <row r="44458" spans="2:2">
      <c r="B44458" s="202"/>
    </row>
    <row r="44459" spans="2:2">
      <c r="B44459" s="202"/>
    </row>
    <row r="44460" spans="2:2">
      <c r="B44460" s="202"/>
    </row>
    <row r="44461" spans="2:2">
      <c r="B44461" s="202"/>
    </row>
    <row r="44462" spans="2:2">
      <c r="B44462" s="202"/>
    </row>
    <row r="44463" spans="2:2">
      <c r="B44463" s="202"/>
    </row>
    <row r="44464" spans="2:2">
      <c r="B44464" s="202"/>
    </row>
    <row r="44465" spans="2:2">
      <c r="B44465" s="202"/>
    </row>
    <row r="44466" spans="2:2">
      <c r="B44466" s="202"/>
    </row>
    <row r="44467" spans="2:2">
      <c r="B44467" s="202"/>
    </row>
    <row r="44468" spans="2:2">
      <c r="B44468" s="202"/>
    </row>
    <row r="44469" spans="2:2">
      <c r="B44469" s="202"/>
    </row>
    <row r="44470" spans="2:2">
      <c r="B44470" s="202"/>
    </row>
    <row r="44471" spans="2:2">
      <c r="B44471" s="202"/>
    </row>
    <row r="44472" spans="2:2">
      <c r="B44472" s="202"/>
    </row>
    <row r="44473" spans="2:2">
      <c r="B44473" s="202"/>
    </row>
    <row r="44474" spans="2:2">
      <c r="B44474" s="202"/>
    </row>
    <row r="44475" spans="2:2">
      <c r="B44475" s="202"/>
    </row>
    <row r="44476" spans="2:2">
      <c r="B44476" s="202"/>
    </row>
    <row r="44477" spans="2:2">
      <c r="B44477" s="202"/>
    </row>
    <row r="44478" spans="2:2">
      <c r="B44478" s="202"/>
    </row>
    <row r="44479" spans="2:2">
      <c r="B44479" s="202"/>
    </row>
    <row r="44480" spans="2:2">
      <c r="B44480" s="202"/>
    </row>
    <row r="44481" spans="2:2">
      <c r="B44481" s="202"/>
    </row>
    <row r="44482" spans="2:2">
      <c r="B44482" s="202"/>
    </row>
    <row r="44483" spans="2:2">
      <c r="B44483" s="202"/>
    </row>
    <row r="44484" spans="2:2">
      <c r="B44484" s="202"/>
    </row>
    <row r="44485" spans="2:2">
      <c r="B44485" s="202"/>
    </row>
    <row r="44486" spans="2:2">
      <c r="B44486" s="202"/>
    </row>
    <row r="44487" spans="2:2">
      <c r="B44487" s="202"/>
    </row>
    <row r="44488" spans="2:2">
      <c r="B44488" s="202"/>
    </row>
    <row r="44489" spans="2:2">
      <c r="B44489" s="202"/>
    </row>
    <row r="44490" spans="2:2">
      <c r="B44490" s="202"/>
    </row>
    <row r="44491" spans="2:2">
      <c r="B44491" s="202"/>
    </row>
    <row r="44492" spans="2:2">
      <c r="B44492" s="202"/>
    </row>
    <row r="44493" spans="2:2">
      <c r="B44493" s="202"/>
    </row>
    <row r="44494" spans="2:2">
      <c r="B44494" s="202"/>
    </row>
    <row r="44495" spans="2:2">
      <c r="B44495" s="202"/>
    </row>
    <row r="44496" spans="2:2">
      <c r="B44496" s="202"/>
    </row>
    <row r="44497" spans="2:2">
      <c r="B44497" s="202"/>
    </row>
    <row r="44498" spans="2:2">
      <c r="B44498" s="202"/>
    </row>
    <row r="44499" spans="2:2">
      <c r="B44499" s="202"/>
    </row>
    <row r="44500" spans="2:2">
      <c r="B44500" s="202"/>
    </row>
    <row r="44501" spans="2:2">
      <c r="B44501" s="202"/>
    </row>
    <row r="44502" spans="2:2">
      <c r="B44502" s="202"/>
    </row>
    <row r="44503" spans="2:2">
      <c r="B44503" s="202"/>
    </row>
    <row r="44504" spans="2:2">
      <c r="B44504" s="202"/>
    </row>
    <row r="44505" spans="2:2">
      <c r="B44505" s="202"/>
    </row>
    <row r="44506" spans="2:2">
      <c r="B44506" s="202"/>
    </row>
    <row r="44507" spans="2:2">
      <c r="B44507" s="202"/>
    </row>
    <row r="44508" spans="2:2">
      <c r="B44508" s="202"/>
    </row>
    <row r="44509" spans="2:2">
      <c r="B44509" s="202"/>
    </row>
    <row r="44510" spans="2:2">
      <c r="B44510" s="202"/>
    </row>
    <row r="44511" spans="2:2">
      <c r="B44511" s="202"/>
    </row>
    <row r="44512" spans="2:2">
      <c r="B44512" s="202"/>
    </row>
    <row r="44513" spans="2:2">
      <c r="B44513" s="202"/>
    </row>
    <row r="44514" spans="2:2">
      <c r="B44514" s="202"/>
    </row>
    <row r="44515" spans="2:2">
      <c r="B44515" s="202"/>
    </row>
    <row r="44516" spans="2:2">
      <c r="B44516" s="202"/>
    </row>
    <row r="44517" spans="2:2">
      <c r="B44517" s="202"/>
    </row>
    <row r="44518" spans="2:2">
      <c r="B44518" s="202"/>
    </row>
    <row r="44519" spans="2:2">
      <c r="B44519" s="202"/>
    </row>
    <row r="44520" spans="2:2">
      <c r="B44520" s="202"/>
    </row>
    <row r="44521" spans="2:2">
      <c r="B44521" s="202"/>
    </row>
    <row r="44522" spans="2:2">
      <c r="B44522" s="202"/>
    </row>
    <row r="44523" spans="2:2">
      <c r="B44523" s="202"/>
    </row>
    <row r="44524" spans="2:2">
      <c r="B44524" s="202"/>
    </row>
    <row r="44525" spans="2:2">
      <c r="B44525" s="202"/>
    </row>
    <row r="44526" spans="2:2">
      <c r="B44526" s="202"/>
    </row>
    <row r="44527" spans="2:2">
      <c r="B44527" s="202"/>
    </row>
    <row r="44528" spans="2:2">
      <c r="B44528" s="202"/>
    </row>
    <row r="44529" spans="2:2">
      <c r="B44529" s="202"/>
    </row>
    <row r="44530" spans="2:2">
      <c r="B44530" s="202"/>
    </row>
    <row r="44531" spans="2:2">
      <c r="B44531" s="202"/>
    </row>
    <row r="44532" spans="2:2">
      <c r="B44532" s="202"/>
    </row>
    <row r="44533" spans="2:2">
      <c r="B44533" s="202"/>
    </row>
    <row r="44534" spans="2:2">
      <c r="B44534" s="202"/>
    </row>
    <row r="44535" spans="2:2">
      <c r="B44535" s="202"/>
    </row>
    <row r="44536" spans="2:2">
      <c r="B44536" s="202"/>
    </row>
    <row r="44537" spans="2:2">
      <c r="B44537" s="202"/>
    </row>
    <row r="44538" spans="2:2">
      <c r="B44538" s="202"/>
    </row>
    <row r="44539" spans="2:2">
      <c r="B44539" s="202"/>
    </row>
    <row r="44540" spans="2:2">
      <c r="B44540" s="202"/>
    </row>
    <row r="44541" spans="2:2">
      <c r="B44541" s="202"/>
    </row>
    <row r="44542" spans="2:2">
      <c r="B44542" s="202"/>
    </row>
    <row r="44543" spans="2:2">
      <c r="B44543" s="202"/>
    </row>
    <row r="44544" spans="2:2">
      <c r="B44544" s="202"/>
    </row>
    <row r="44545" spans="2:2">
      <c r="B44545" s="202"/>
    </row>
    <row r="44546" spans="2:2">
      <c r="B44546" s="202"/>
    </row>
    <row r="44547" spans="2:2">
      <c r="B44547" s="202"/>
    </row>
    <row r="44548" spans="2:2">
      <c r="B44548" s="202"/>
    </row>
    <row r="44549" spans="2:2">
      <c r="B44549" s="202"/>
    </row>
    <row r="44550" spans="2:2">
      <c r="B44550" s="202"/>
    </row>
    <row r="44551" spans="2:2">
      <c r="B44551" s="202"/>
    </row>
    <row r="44552" spans="2:2">
      <c r="B44552" s="202"/>
    </row>
    <row r="44553" spans="2:2">
      <c r="B44553" s="202"/>
    </row>
    <row r="44554" spans="2:2">
      <c r="B44554" s="202"/>
    </row>
    <row r="44555" spans="2:2">
      <c r="B44555" s="202"/>
    </row>
    <row r="44556" spans="2:2">
      <c r="B44556" s="202"/>
    </row>
    <row r="44557" spans="2:2">
      <c r="B44557" s="202"/>
    </row>
    <row r="44558" spans="2:2">
      <c r="B44558" s="202"/>
    </row>
    <row r="44559" spans="2:2">
      <c r="B44559" s="202"/>
    </row>
    <row r="44560" spans="2:2">
      <c r="B44560" s="202"/>
    </row>
    <row r="44561" spans="2:2">
      <c r="B44561" s="202"/>
    </row>
    <row r="44562" spans="2:2">
      <c r="B44562" s="202"/>
    </row>
    <row r="44563" spans="2:2">
      <c r="B44563" s="202"/>
    </row>
    <row r="44564" spans="2:2">
      <c r="B44564" s="202"/>
    </row>
    <row r="44565" spans="2:2">
      <c r="B44565" s="202"/>
    </row>
    <row r="44566" spans="2:2">
      <c r="B44566" s="202"/>
    </row>
    <row r="44567" spans="2:2">
      <c r="B44567" s="202"/>
    </row>
    <row r="44568" spans="2:2">
      <c r="B44568" s="202"/>
    </row>
    <row r="44569" spans="2:2">
      <c r="B44569" s="202"/>
    </row>
    <row r="44570" spans="2:2">
      <c r="B44570" s="202"/>
    </row>
    <row r="44571" spans="2:2">
      <c r="B44571" s="202"/>
    </row>
    <row r="44572" spans="2:2">
      <c r="B44572" s="202"/>
    </row>
    <row r="44573" spans="2:2">
      <c r="B44573" s="202"/>
    </row>
    <row r="44574" spans="2:2">
      <c r="B44574" s="202"/>
    </row>
    <row r="44575" spans="2:2">
      <c r="B44575" s="202"/>
    </row>
    <row r="44576" spans="2:2">
      <c r="B44576" s="202"/>
    </row>
    <row r="44577" spans="2:2">
      <c r="B44577" s="202"/>
    </row>
    <row r="44578" spans="2:2">
      <c r="B44578" s="202"/>
    </row>
    <row r="44579" spans="2:2">
      <c r="B44579" s="202"/>
    </row>
    <row r="44580" spans="2:2">
      <c r="B44580" s="202"/>
    </row>
    <row r="44581" spans="2:2">
      <c r="B44581" s="202"/>
    </row>
    <row r="44582" spans="2:2">
      <c r="B44582" s="202"/>
    </row>
    <row r="44583" spans="2:2">
      <c r="B44583" s="202"/>
    </row>
    <row r="44584" spans="2:2">
      <c r="B44584" s="202"/>
    </row>
    <row r="44585" spans="2:2">
      <c r="B44585" s="202"/>
    </row>
    <row r="44586" spans="2:2">
      <c r="B44586" s="202"/>
    </row>
    <row r="44587" spans="2:2">
      <c r="B44587" s="202"/>
    </row>
    <row r="44588" spans="2:2">
      <c r="B44588" s="202"/>
    </row>
    <row r="44589" spans="2:2">
      <c r="B44589" s="202"/>
    </row>
    <row r="44590" spans="2:2">
      <c r="B44590" s="202"/>
    </row>
    <row r="44591" spans="2:2">
      <c r="B44591" s="202"/>
    </row>
    <row r="44592" spans="2:2">
      <c r="B44592" s="202"/>
    </row>
    <row r="44593" spans="2:2">
      <c r="B44593" s="202"/>
    </row>
    <row r="44594" spans="2:2">
      <c r="B44594" s="202"/>
    </row>
    <row r="44595" spans="2:2">
      <c r="B44595" s="202"/>
    </row>
    <row r="44596" spans="2:2">
      <c r="B44596" s="202"/>
    </row>
    <row r="44597" spans="2:2">
      <c r="B44597" s="202"/>
    </row>
    <row r="44598" spans="2:2">
      <c r="B44598" s="202"/>
    </row>
    <row r="44599" spans="2:2">
      <c r="B44599" s="202"/>
    </row>
    <row r="44600" spans="2:2">
      <c r="B44600" s="202"/>
    </row>
    <row r="44601" spans="2:2">
      <c r="B44601" s="202"/>
    </row>
    <row r="44602" spans="2:2">
      <c r="B44602" s="202"/>
    </row>
    <row r="44603" spans="2:2">
      <c r="B44603" s="202"/>
    </row>
    <row r="44604" spans="2:2">
      <c r="B44604" s="202"/>
    </row>
    <row r="44605" spans="2:2">
      <c r="B44605" s="202"/>
    </row>
    <row r="44606" spans="2:2">
      <c r="B44606" s="202"/>
    </row>
    <row r="44607" spans="2:2">
      <c r="B44607" s="202"/>
    </row>
    <row r="44608" spans="2:2">
      <c r="B44608" s="202"/>
    </row>
    <row r="44609" spans="2:2">
      <c r="B44609" s="202"/>
    </row>
    <row r="44610" spans="2:2">
      <c r="B44610" s="202"/>
    </row>
    <row r="44611" spans="2:2">
      <c r="B44611" s="202"/>
    </row>
    <row r="44612" spans="2:2">
      <c r="B44612" s="202"/>
    </row>
    <row r="44613" spans="2:2">
      <c r="B44613" s="202"/>
    </row>
    <row r="44614" spans="2:2">
      <c r="B44614" s="202"/>
    </row>
    <row r="44615" spans="2:2">
      <c r="B44615" s="202"/>
    </row>
    <row r="44616" spans="2:2">
      <c r="B44616" s="202"/>
    </row>
    <row r="44617" spans="2:2">
      <c r="B44617" s="202"/>
    </row>
    <row r="44618" spans="2:2">
      <c r="B44618" s="202"/>
    </row>
    <row r="44619" spans="2:2">
      <c r="B44619" s="202"/>
    </row>
    <row r="44620" spans="2:2">
      <c r="B44620" s="202"/>
    </row>
    <row r="44621" spans="2:2">
      <c r="B44621" s="202"/>
    </row>
    <row r="44622" spans="2:2">
      <c r="B44622" s="202"/>
    </row>
    <row r="44623" spans="2:2">
      <c r="B44623" s="202"/>
    </row>
    <row r="44624" spans="2:2">
      <c r="B44624" s="202"/>
    </row>
    <row r="44625" spans="2:2">
      <c r="B44625" s="202"/>
    </row>
    <row r="44626" spans="2:2">
      <c r="B44626" s="202"/>
    </row>
    <row r="44627" spans="2:2">
      <c r="B44627" s="202"/>
    </row>
    <row r="44628" spans="2:2">
      <c r="B44628" s="202"/>
    </row>
    <row r="44629" spans="2:2">
      <c r="B44629" s="202"/>
    </row>
    <row r="44630" spans="2:2">
      <c r="B44630" s="202"/>
    </row>
    <row r="44631" spans="2:2">
      <c r="B44631" s="202"/>
    </row>
    <row r="44632" spans="2:2">
      <c r="B44632" s="202"/>
    </row>
    <row r="44633" spans="2:2">
      <c r="B44633" s="202"/>
    </row>
    <row r="44634" spans="2:2">
      <c r="B44634" s="202"/>
    </row>
    <row r="44635" spans="2:2">
      <c r="B44635" s="202"/>
    </row>
    <row r="44636" spans="2:2">
      <c r="B44636" s="202"/>
    </row>
    <row r="44637" spans="2:2">
      <c r="B44637" s="202"/>
    </row>
    <row r="44638" spans="2:2">
      <c r="B44638" s="202"/>
    </row>
    <row r="44639" spans="2:2">
      <c r="B44639" s="202"/>
    </row>
    <row r="44640" spans="2:2">
      <c r="B44640" s="202"/>
    </row>
    <row r="44641" spans="2:2">
      <c r="B44641" s="202"/>
    </row>
    <row r="44642" spans="2:2">
      <c r="B44642" s="202"/>
    </row>
    <row r="44643" spans="2:2">
      <c r="B44643" s="202"/>
    </row>
    <row r="44644" spans="2:2">
      <c r="B44644" s="202"/>
    </row>
    <row r="44645" spans="2:2">
      <c r="B44645" s="202"/>
    </row>
    <row r="44646" spans="2:2">
      <c r="B44646" s="202"/>
    </row>
    <row r="44647" spans="2:2">
      <c r="B44647" s="202"/>
    </row>
    <row r="44648" spans="2:2">
      <c r="B44648" s="202"/>
    </row>
    <row r="44649" spans="2:2">
      <c r="B44649" s="202"/>
    </row>
    <row r="44650" spans="2:2">
      <c r="B44650" s="202"/>
    </row>
    <row r="44651" spans="2:2">
      <c r="B44651" s="202"/>
    </row>
    <row r="44652" spans="2:2">
      <c r="B44652" s="202"/>
    </row>
    <row r="44653" spans="2:2">
      <c r="B44653" s="202"/>
    </row>
    <row r="44654" spans="2:2">
      <c r="B44654" s="202"/>
    </row>
    <row r="44655" spans="2:2">
      <c r="B44655" s="202"/>
    </row>
    <row r="44656" spans="2:2">
      <c r="B44656" s="202"/>
    </row>
    <row r="44657" spans="2:2">
      <c r="B44657" s="202"/>
    </row>
    <row r="44658" spans="2:2">
      <c r="B44658" s="202"/>
    </row>
    <row r="44659" spans="2:2">
      <c r="B44659" s="202"/>
    </row>
    <row r="44660" spans="2:2">
      <c r="B44660" s="202"/>
    </row>
    <row r="44661" spans="2:2">
      <c r="B44661" s="202"/>
    </row>
    <row r="44662" spans="2:2">
      <c r="B44662" s="202"/>
    </row>
    <row r="44663" spans="2:2">
      <c r="B44663" s="202"/>
    </row>
    <row r="44664" spans="2:2">
      <c r="B44664" s="202"/>
    </row>
    <row r="44665" spans="2:2">
      <c r="B44665" s="202"/>
    </row>
    <row r="44666" spans="2:2">
      <c r="B44666" s="202"/>
    </row>
    <row r="44667" spans="2:2">
      <c r="B44667" s="202"/>
    </row>
    <row r="44668" spans="2:2">
      <c r="B44668" s="202"/>
    </row>
    <row r="44669" spans="2:2">
      <c r="B44669" s="202"/>
    </row>
    <row r="44670" spans="2:2">
      <c r="B44670" s="202"/>
    </row>
    <row r="44671" spans="2:2">
      <c r="B44671" s="202"/>
    </row>
    <row r="44672" spans="2:2">
      <c r="B44672" s="202"/>
    </row>
    <row r="44673" spans="2:2">
      <c r="B44673" s="202"/>
    </row>
    <row r="44674" spans="2:2">
      <c r="B44674" s="202"/>
    </row>
    <row r="44675" spans="2:2">
      <c r="B44675" s="202"/>
    </row>
    <row r="44676" spans="2:2">
      <c r="B44676" s="202"/>
    </row>
    <row r="44677" spans="2:2">
      <c r="B44677" s="202"/>
    </row>
    <row r="44678" spans="2:2">
      <c r="B44678" s="202"/>
    </row>
    <row r="44679" spans="2:2">
      <c r="B44679" s="202"/>
    </row>
    <row r="44680" spans="2:2">
      <c r="B44680" s="202"/>
    </row>
    <row r="44681" spans="2:2">
      <c r="B44681" s="202"/>
    </row>
    <row r="44682" spans="2:2">
      <c r="B44682" s="202"/>
    </row>
    <row r="44683" spans="2:2">
      <c r="B44683" s="202"/>
    </row>
    <row r="44684" spans="2:2">
      <c r="B44684" s="202"/>
    </row>
    <row r="44685" spans="2:2">
      <c r="B44685" s="202"/>
    </row>
    <row r="44686" spans="2:2">
      <c r="B44686" s="202"/>
    </row>
    <row r="44687" spans="2:2">
      <c r="B44687" s="202"/>
    </row>
    <row r="44688" spans="2:2">
      <c r="B44688" s="202"/>
    </row>
    <row r="44689" spans="2:2">
      <c r="B44689" s="202"/>
    </row>
    <row r="44690" spans="2:2">
      <c r="B44690" s="202"/>
    </row>
    <row r="44691" spans="2:2">
      <c r="B44691" s="202"/>
    </row>
    <row r="44692" spans="2:2">
      <c r="B44692" s="202"/>
    </row>
    <row r="44693" spans="2:2">
      <c r="B44693" s="202"/>
    </row>
    <row r="44694" spans="2:2">
      <c r="B44694" s="202"/>
    </row>
    <row r="44695" spans="2:2">
      <c r="B44695" s="202"/>
    </row>
    <row r="44696" spans="2:2">
      <c r="B44696" s="202"/>
    </row>
    <row r="44697" spans="2:2">
      <c r="B44697" s="202"/>
    </row>
    <row r="44698" spans="2:2">
      <c r="B44698" s="202"/>
    </row>
    <row r="44699" spans="2:2">
      <c r="B44699" s="202"/>
    </row>
    <row r="44700" spans="2:2">
      <c r="B44700" s="202"/>
    </row>
    <row r="44701" spans="2:2">
      <c r="B44701" s="202"/>
    </row>
    <row r="44702" spans="2:2">
      <c r="B44702" s="202"/>
    </row>
    <row r="44703" spans="2:2">
      <c r="B44703" s="202"/>
    </row>
    <row r="44704" spans="2:2">
      <c r="B44704" s="202"/>
    </row>
    <row r="44705" spans="2:2">
      <c r="B44705" s="202"/>
    </row>
    <row r="44706" spans="2:2">
      <c r="B44706" s="202"/>
    </row>
    <row r="44707" spans="2:2">
      <c r="B44707" s="202"/>
    </row>
    <row r="44708" spans="2:2">
      <c r="B44708" s="202"/>
    </row>
    <row r="44709" spans="2:2">
      <c r="B44709" s="202"/>
    </row>
    <row r="44710" spans="2:2">
      <c r="B44710" s="202"/>
    </row>
    <row r="44711" spans="2:2">
      <c r="B44711" s="202"/>
    </row>
    <row r="44712" spans="2:2">
      <c r="B44712" s="202"/>
    </row>
    <row r="44713" spans="2:2">
      <c r="B44713" s="202"/>
    </row>
    <row r="44714" spans="2:2">
      <c r="B44714" s="202"/>
    </row>
    <row r="44715" spans="2:2">
      <c r="B44715" s="202"/>
    </row>
    <row r="44716" spans="2:2">
      <c r="B44716" s="202"/>
    </row>
    <row r="44717" spans="2:2">
      <c r="B44717" s="202"/>
    </row>
    <row r="44718" spans="2:2">
      <c r="B44718" s="202"/>
    </row>
    <row r="44719" spans="2:2">
      <c r="B44719" s="202"/>
    </row>
    <row r="44720" spans="2:2">
      <c r="B44720" s="202"/>
    </row>
    <row r="44721" spans="2:2">
      <c r="B44721" s="202"/>
    </row>
    <row r="44722" spans="2:2">
      <c r="B44722" s="202"/>
    </row>
    <row r="44723" spans="2:2">
      <c r="B44723" s="202"/>
    </row>
    <row r="44724" spans="2:2">
      <c r="B44724" s="202"/>
    </row>
    <row r="44725" spans="2:2">
      <c r="B44725" s="202"/>
    </row>
    <row r="44726" spans="2:2">
      <c r="B44726" s="202"/>
    </row>
    <row r="44727" spans="2:2">
      <c r="B44727" s="202"/>
    </row>
    <row r="44728" spans="2:2">
      <c r="B44728" s="202"/>
    </row>
    <row r="44729" spans="2:2">
      <c r="B44729" s="202"/>
    </row>
    <row r="44730" spans="2:2">
      <c r="B44730" s="202"/>
    </row>
    <row r="44731" spans="2:2">
      <c r="B44731" s="202"/>
    </row>
    <row r="44732" spans="2:2">
      <c r="B44732" s="202"/>
    </row>
    <row r="44733" spans="2:2">
      <c r="B44733" s="202"/>
    </row>
    <row r="44734" spans="2:2">
      <c r="B44734" s="202"/>
    </row>
    <row r="44735" spans="2:2">
      <c r="B44735" s="202"/>
    </row>
    <row r="44736" spans="2:2">
      <c r="B44736" s="202"/>
    </row>
    <row r="44737" spans="2:2">
      <c r="B44737" s="202"/>
    </row>
    <row r="44738" spans="2:2">
      <c r="B44738" s="202"/>
    </row>
    <row r="44739" spans="2:2">
      <c r="B44739" s="202"/>
    </row>
    <row r="44740" spans="2:2">
      <c r="B44740" s="202"/>
    </row>
    <row r="44741" spans="2:2">
      <c r="B44741" s="202"/>
    </row>
    <row r="44742" spans="2:2">
      <c r="B44742" s="202"/>
    </row>
    <row r="44743" spans="2:2">
      <c r="B44743" s="202"/>
    </row>
    <row r="44744" spans="2:2">
      <c r="B44744" s="202"/>
    </row>
    <row r="44745" spans="2:2">
      <c r="B44745" s="202"/>
    </row>
    <row r="44746" spans="2:2">
      <c r="B44746" s="202"/>
    </row>
    <row r="44747" spans="2:2">
      <c r="B44747" s="202"/>
    </row>
    <row r="44748" spans="2:2">
      <c r="B44748" s="202"/>
    </row>
    <row r="44749" spans="2:2">
      <c r="B44749" s="202"/>
    </row>
    <row r="44750" spans="2:2">
      <c r="B44750" s="202"/>
    </row>
    <row r="44751" spans="2:2">
      <c r="B44751" s="202"/>
    </row>
    <row r="44752" spans="2:2">
      <c r="B44752" s="202"/>
    </row>
    <row r="44753" spans="2:2">
      <c r="B44753" s="202"/>
    </row>
    <row r="44754" spans="2:2">
      <c r="B44754" s="202"/>
    </row>
    <row r="44755" spans="2:2">
      <c r="B44755" s="202"/>
    </row>
    <row r="44756" spans="2:2">
      <c r="B44756" s="202"/>
    </row>
    <row r="44757" spans="2:2">
      <c r="B44757" s="202"/>
    </row>
    <row r="44758" spans="2:2">
      <c r="B44758" s="202"/>
    </row>
    <row r="44759" spans="2:2">
      <c r="B44759" s="202"/>
    </row>
    <row r="44760" spans="2:2">
      <c r="B44760" s="202"/>
    </row>
    <row r="44761" spans="2:2">
      <c r="B44761" s="202"/>
    </row>
    <row r="44762" spans="2:2">
      <c r="B44762" s="202"/>
    </row>
    <row r="44763" spans="2:2">
      <c r="B44763" s="202"/>
    </row>
    <row r="44764" spans="2:2">
      <c r="B44764" s="202"/>
    </row>
    <row r="44765" spans="2:2">
      <c r="B44765" s="202"/>
    </row>
    <row r="44766" spans="2:2">
      <c r="B44766" s="202"/>
    </row>
    <row r="44767" spans="2:2">
      <c r="B44767" s="202"/>
    </row>
    <row r="44768" spans="2:2">
      <c r="B44768" s="202"/>
    </row>
    <row r="44769" spans="2:2">
      <c r="B44769" s="202"/>
    </row>
    <row r="44770" spans="2:2">
      <c r="B44770" s="202"/>
    </row>
    <row r="44771" spans="2:2">
      <c r="B44771" s="202"/>
    </row>
    <row r="44772" spans="2:2">
      <c r="B44772" s="202"/>
    </row>
    <row r="44773" spans="2:2">
      <c r="B44773" s="202"/>
    </row>
    <row r="44774" spans="2:2">
      <c r="B44774" s="202"/>
    </row>
    <row r="44775" spans="2:2">
      <c r="B44775" s="202"/>
    </row>
    <row r="44776" spans="2:2">
      <c r="B44776" s="202"/>
    </row>
    <row r="44777" spans="2:2">
      <c r="B44777" s="202"/>
    </row>
    <row r="44778" spans="2:2">
      <c r="B44778" s="202"/>
    </row>
    <row r="44779" spans="2:2">
      <c r="B44779" s="202"/>
    </row>
    <row r="44780" spans="2:2">
      <c r="B44780" s="202"/>
    </row>
    <row r="44781" spans="2:2">
      <c r="B44781" s="202"/>
    </row>
    <row r="44782" spans="2:2">
      <c r="B44782" s="202"/>
    </row>
    <row r="44783" spans="2:2">
      <c r="B44783" s="202"/>
    </row>
    <row r="44784" spans="2:2">
      <c r="B44784" s="202"/>
    </row>
    <row r="44785" spans="2:2">
      <c r="B44785" s="202"/>
    </row>
    <row r="44786" spans="2:2">
      <c r="B44786" s="202"/>
    </row>
    <row r="44787" spans="2:2">
      <c r="B44787" s="202"/>
    </row>
    <row r="44788" spans="2:2">
      <c r="B44788" s="202"/>
    </row>
    <row r="44789" spans="2:2">
      <c r="B44789" s="202"/>
    </row>
    <row r="44790" spans="2:2">
      <c r="B44790" s="202"/>
    </row>
    <row r="44791" spans="2:2">
      <c r="B44791" s="202"/>
    </row>
    <row r="44792" spans="2:2">
      <c r="B44792" s="202"/>
    </row>
    <row r="44793" spans="2:2">
      <c r="B44793" s="202"/>
    </row>
    <row r="44794" spans="2:2">
      <c r="B44794" s="202"/>
    </row>
    <row r="44795" spans="2:2">
      <c r="B44795" s="202"/>
    </row>
    <row r="44796" spans="2:2">
      <c r="B44796" s="202"/>
    </row>
    <row r="44797" spans="2:2">
      <c r="B44797" s="202"/>
    </row>
    <row r="44798" spans="2:2">
      <c r="B44798" s="202"/>
    </row>
    <row r="44799" spans="2:2">
      <c r="B44799" s="202"/>
    </row>
    <row r="44800" spans="2:2">
      <c r="B44800" s="202"/>
    </row>
    <row r="44801" spans="2:2">
      <c r="B44801" s="202"/>
    </row>
    <row r="44802" spans="2:2">
      <c r="B44802" s="202"/>
    </row>
    <row r="44803" spans="2:2">
      <c r="B44803" s="202"/>
    </row>
    <row r="44804" spans="2:2">
      <c r="B44804" s="202"/>
    </row>
    <row r="44805" spans="2:2">
      <c r="B44805" s="202"/>
    </row>
    <row r="44806" spans="2:2">
      <c r="B44806" s="202"/>
    </row>
    <row r="44807" spans="2:2">
      <c r="B44807" s="202"/>
    </row>
    <row r="44808" spans="2:2">
      <c r="B44808" s="202"/>
    </row>
    <row r="44809" spans="2:2">
      <c r="B44809" s="202"/>
    </row>
    <row r="44810" spans="2:2">
      <c r="B44810" s="202"/>
    </row>
    <row r="44811" spans="2:2">
      <c r="B44811" s="202"/>
    </row>
    <row r="44812" spans="2:2">
      <c r="B44812" s="202"/>
    </row>
    <row r="44813" spans="2:2">
      <c r="B44813" s="202"/>
    </row>
    <row r="44814" spans="2:2">
      <c r="B44814" s="202"/>
    </row>
    <row r="44815" spans="2:2">
      <c r="B44815" s="202"/>
    </row>
    <row r="44816" spans="2:2">
      <c r="B44816" s="202"/>
    </row>
    <row r="44817" spans="2:2">
      <c r="B44817" s="202"/>
    </row>
    <row r="44818" spans="2:2">
      <c r="B44818" s="202"/>
    </row>
    <row r="44819" spans="2:2">
      <c r="B44819" s="202"/>
    </row>
    <row r="44820" spans="2:2">
      <c r="B44820" s="202"/>
    </row>
    <row r="44821" spans="2:2">
      <c r="B44821" s="202"/>
    </row>
    <row r="44822" spans="2:2">
      <c r="B44822" s="202"/>
    </row>
    <row r="44823" spans="2:2">
      <c r="B44823" s="202"/>
    </row>
    <row r="44824" spans="2:2">
      <c r="B44824" s="202"/>
    </row>
    <row r="44825" spans="2:2">
      <c r="B44825" s="202"/>
    </row>
    <row r="44826" spans="2:2">
      <c r="B44826" s="202"/>
    </row>
    <row r="44827" spans="2:2">
      <c r="B44827" s="202"/>
    </row>
    <row r="44828" spans="2:2">
      <c r="B44828" s="202"/>
    </row>
    <row r="44829" spans="2:2">
      <c r="B44829" s="202"/>
    </row>
    <row r="44830" spans="2:2">
      <c r="B44830" s="202"/>
    </row>
    <row r="44831" spans="2:2">
      <c r="B44831" s="202"/>
    </row>
    <row r="44832" spans="2:2">
      <c r="B44832" s="202"/>
    </row>
    <row r="44833" spans="2:2">
      <c r="B44833" s="202"/>
    </row>
    <row r="44834" spans="2:2">
      <c r="B44834" s="202"/>
    </row>
    <row r="44835" spans="2:2">
      <c r="B44835" s="202"/>
    </row>
    <row r="44836" spans="2:2">
      <c r="B44836" s="202"/>
    </row>
    <row r="44837" spans="2:2">
      <c r="B44837" s="202"/>
    </row>
    <row r="44838" spans="2:2">
      <c r="B44838" s="202"/>
    </row>
    <row r="44839" spans="2:2">
      <c r="B44839" s="202"/>
    </row>
    <row r="44840" spans="2:2">
      <c r="B44840" s="202"/>
    </row>
    <row r="44841" spans="2:2">
      <c r="B44841" s="202"/>
    </row>
    <row r="44842" spans="2:2">
      <c r="B44842" s="202"/>
    </row>
    <row r="44843" spans="2:2">
      <c r="B44843" s="202"/>
    </row>
    <row r="44844" spans="2:2">
      <c r="B44844" s="202"/>
    </row>
    <row r="44845" spans="2:2">
      <c r="B44845" s="202"/>
    </row>
    <row r="44846" spans="2:2">
      <c r="B44846" s="202"/>
    </row>
    <row r="44847" spans="2:2">
      <c r="B44847" s="202"/>
    </row>
    <row r="44848" spans="2:2">
      <c r="B44848" s="202"/>
    </row>
    <row r="44849" spans="2:2">
      <c r="B44849" s="202"/>
    </row>
    <row r="44850" spans="2:2">
      <c r="B44850" s="202"/>
    </row>
    <row r="44851" spans="2:2">
      <c r="B44851" s="202"/>
    </row>
    <row r="44852" spans="2:2">
      <c r="B44852" s="202"/>
    </row>
    <row r="44853" spans="2:2">
      <c r="B44853" s="202"/>
    </row>
    <row r="44854" spans="2:2">
      <c r="B44854" s="202"/>
    </row>
    <row r="44855" spans="2:2">
      <c r="B44855" s="202"/>
    </row>
    <row r="44856" spans="2:2">
      <c r="B44856" s="202"/>
    </row>
    <row r="44857" spans="2:2">
      <c r="B44857" s="202"/>
    </row>
    <row r="44858" spans="2:2">
      <c r="B44858" s="202"/>
    </row>
    <row r="44859" spans="2:2">
      <c r="B44859" s="202"/>
    </row>
    <row r="44860" spans="2:2">
      <c r="B44860" s="202"/>
    </row>
    <row r="44861" spans="2:2">
      <c r="B44861" s="202"/>
    </row>
    <row r="44862" spans="2:2">
      <c r="B44862" s="202"/>
    </row>
    <row r="44863" spans="2:2">
      <c r="B44863" s="202"/>
    </row>
    <row r="44864" spans="2:2">
      <c r="B44864" s="202"/>
    </row>
    <row r="44865" spans="2:2">
      <c r="B44865" s="202"/>
    </row>
    <row r="44866" spans="2:2">
      <c r="B44866" s="202"/>
    </row>
    <row r="44867" spans="2:2">
      <c r="B44867" s="202"/>
    </row>
    <row r="44868" spans="2:2">
      <c r="B44868" s="202"/>
    </row>
    <row r="44869" spans="2:2">
      <c r="B44869" s="202"/>
    </row>
    <row r="44870" spans="2:2">
      <c r="B44870" s="202"/>
    </row>
    <row r="44871" spans="2:2">
      <c r="B44871" s="202"/>
    </row>
    <row r="44872" spans="2:2">
      <c r="B44872" s="202"/>
    </row>
    <row r="44873" spans="2:2">
      <c r="B44873" s="202"/>
    </row>
    <row r="44874" spans="2:2">
      <c r="B44874" s="202"/>
    </row>
    <row r="44875" spans="2:2">
      <c r="B44875" s="202"/>
    </row>
    <row r="44876" spans="2:2">
      <c r="B44876" s="202"/>
    </row>
    <row r="44877" spans="2:2">
      <c r="B44877" s="202"/>
    </row>
    <row r="44878" spans="2:2">
      <c r="B44878" s="202"/>
    </row>
    <row r="44879" spans="2:2">
      <c r="B44879" s="202"/>
    </row>
    <row r="44880" spans="2:2">
      <c r="B44880" s="202"/>
    </row>
    <row r="44881" spans="2:2">
      <c r="B44881" s="202"/>
    </row>
    <row r="44882" spans="2:2">
      <c r="B44882" s="202"/>
    </row>
    <row r="44883" spans="2:2">
      <c r="B44883" s="202"/>
    </row>
    <row r="44884" spans="2:2">
      <c r="B44884" s="202"/>
    </row>
    <row r="44885" spans="2:2">
      <c r="B44885" s="202"/>
    </row>
    <row r="44886" spans="2:2">
      <c r="B44886" s="202"/>
    </row>
    <row r="44887" spans="2:2">
      <c r="B44887" s="202"/>
    </row>
    <row r="44888" spans="2:2">
      <c r="B44888" s="202"/>
    </row>
    <row r="44889" spans="2:2">
      <c r="B44889" s="202"/>
    </row>
    <row r="44890" spans="2:2">
      <c r="B44890" s="202"/>
    </row>
    <row r="44891" spans="2:2">
      <c r="B44891" s="202"/>
    </row>
    <row r="44892" spans="2:2">
      <c r="B44892" s="202"/>
    </row>
    <row r="44893" spans="2:2">
      <c r="B44893" s="202"/>
    </row>
    <row r="44894" spans="2:2">
      <c r="B44894" s="202"/>
    </row>
    <row r="44895" spans="2:2">
      <c r="B44895" s="202"/>
    </row>
    <row r="44896" spans="2:2">
      <c r="B44896" s="202"/>
    </row>
    <row r="44897" spans="2:2">
      <c r="B44897" s="202"/>
    </row>
    <row r="44898" spans="2:2">
      <c r="B44898" s="202"/>
    </row>
    <row r="44899" spans="2:2">
      <c r="B44899" s="202"/>
    </row>
    <row r="44900" spans="2:2">
      <c r="B44900" s="202"/>
    </row>
    <row r="44901" spans="2:2">
      <c r="B44901" s="202"/>
    </row>
    <row r="44902" spans="2:2">
      <c r="B44902" s="202"/>
    </row>
    <row r="44903" spans="2:2">
      <c r="B44903" s="202"/>
    </row>
    <row r="44904" spans="2:2">
      <c r="B44904" s="202"/>
    </row>
    <row r="44905" spans="2:2">
      <c r="B44905" s="202"/>
    </row>
    <row r="44906" spans="2:2">
      <c r="B44906" s="202"/>
    </row>
    <row r="44907" spans="2:2">
      <c r="B44907" s="202"/>
    </row>
    <row r="44908" spans="2:2">
      <c r="B44908" s="202"/>
    </row>
    <row r="44909" spans="2:2">
      <c r="B44909" s="202"/>
    </row>
    <row r="44910" spans="2:2">
      <c r="B44910" s="202"/>
    </row>
    <row r="44911" spans="2:2">
      <c r="B44911" s="202"/>
    </row>
    <row r="44912" spans="2:2">
      <c r="B44912" s="202"/>
    </row>
    <row r="44913" spans="2:2">
      <c r="B44913" s="202"/>
    </row>
    <row r="44914" spans="2:2">
      <c r="B44914" s="202"/>
    </row>
    <row r="44915" spans="2:2">
      <c r="B44915" s="202"/>
    </row>
    <row r="44916" spans="2:2">
      <c r="B44916" s="202"/>
    </row>
    <row r="44917" spans="2:2">
      <c r="B44917" s="202"/>
    </row>
    <row r="44918" spans="2:2">
      <c r="B44918" s="202"/>
    </row>
    <row r="44919" spans="2:2">
      <c r="B44919" s="202"/>
    </row>
    <row r="44920" spans="2:2">
      <c r="B44920" s="202"/>
    </row>
    <row r="44921" spans="2:2">
      <c r="B44921" s="202"/>
    </row>
    <row r="44922" spans="2:2">
      <c r="B44922" s="202"/>
    </row>
    <row r="44923" spans="2:2">
      <c r="B44923" s="202"/>
    </row>
    <row r="44924" spans="2:2">
      <c r="B44924" s="202"/>
    </row>
    <row r="44925" spans="2:2">
      <c r="B44925" s="202"/>
    </row>
    <row r="44926" spans="2:2">
      <c r="B44926" s="202"/>
    </row>
    <row r="44927" spans="2:2">
      <c r="B44927" s="202"/>
    </row>
    <row r="44928" spans="2:2">
      <c r="B44928" s="202"/>
    </row>
    <row r="44929" spans="2:2">
      <c r="B44929" s="202"/>
    </row>
    <row r="44930" spans="2:2">
      <c r="B44930" s="202"/>
    </row>
    <row r="44931" spans="2:2">
      <c r="B44931" s="202"/>
    </row>
    <row r="44932" spans="2:2">
      <c r="B44932" s="202"/>
    </row>
    <row r="44933" spans="2:2">
      <c r="B44933" s="202"/>
    </row>
    <row r="44934" spans="2:2">
      <c r="B44934" s="202"/>
    </row>
    <row r="44935" spans="2:2">
      <c r="B44935" s="202"/>
    </row>
    <row r="44936" spans="2:2">
      <c r="B44936" s="202"/>
    </row>
    <row r="44937" spans="2:2">
      <c r="B44937" s="202"/>
    </row>
    <row r="44938" spans="2:2">
      <c r="B44938" s="202"/>
    </row>
    <row r="44939" spans="2:2">
      <c r="B44939" s="202"/>
    </row>
    <row r="44940" spans="2:2">
      <c r="B44940" s="202"/>
    </row>
    <row r="44941" spans="2:2">
      <c r="B44941" s="202"/>
    </row>
    <row r="44942" spans="2:2">
      <c r="B44942" s="202"/>
    </row>
    <row r="44943" spans="2:2">
      <c r="B44943" s="202"/>
    </row>
    <row r="44944" spans="2:2">
      <c r="B44944" s="202"/>
    </row>
    <row r="44945" spans="2:2">
      <c r="B44945" s="202"/>
    </row>
    <row r="44946" spans="2:2">
      <c r="B44946" s="202"/>
    </row>
    <row r="44947" spans="2:2">
      <c r="B44947" s="202"/>
    </row>
    <row r="44948" spans="2:2">
      <c r="B44948" s="202"/>
    </row>
    <row r="44949" spans="2:2">
      <c r="B44949" s="202"/>
    </row>
    <row r="44950" spans="2:2">
      <c r="B44950" s="202"/>
    </row>
    <row r="44951" spans="2:2">
      <c r="B44951" s="202"/>
    </row>
    <row r="44952" spans="2:2">
      <c r="B44952" s="202"/>
    </row>
    <row r="44953" spans="2:2">
      <c r="B44953" s="202"/>
    </row>
    <row r="44954" spans="2:2">
      <c r="B44954" s="202"/>
    </row>
    <row r="44955" spans="2:2">
      <c r="B44955" s="202"/>
    </row>
    <row r="44956" spans="2:2">
      <c r="B44956" s="202"/>
    </row>
    <row r="44957" spans="2:2">
      <c r="B44957" s="202"/>
    </row>
    <row r="44958" spans="2:2">
      <c r="B44958" s="202"/>
    </row>
    <row r="44959" spans="2:2">
      <c r="B44959" s="202"/>
    </row>
    <row r="44960" spans="2:2">
      <c r="B44960" s="202"/>
    </row>
    <row r="44961" spans="2:2">
      <c r="B44961" s="202"/>
    </row>
    <row r="44962" spans="2:2">
      <c r="B44962" s="202"/>
    </row>
    <row r="44963" spans="2:2">
      <c r="B44963" s="202"/>
    </row>
    <row r="44964" spans="2:2">
      <c r="B44964" s="202"/>
    </row>
    <row r="44965" spans="2:2">
      <c r="B44965" s="202"/>
    </row>
    <row r="44966" spans="2:2">
      <c r="B44966" s="202"/>
    </row>
    <row r="44967" spans="2:2">
      <c r="B44967" s="202"/>
    </row>
    <row r="44968" spans="2:2">
      <c r="B44968" s="202"/>
    </row>
    <row r="44969" spans="2:2">
      <c r="B44969" s="202"/>
    </row>
    <row r="44970" spans="2:2">
      <c r="B44970" s="202"/>
    </row>
    <row r="44971" spans="2:2">
      <c r="B44971" s="202"/>
    </row>
    <row r="44972" spans="2:2">
      <c r="B44972" s="202"/>
    </row>
    <row r="44973" spans="2:2">
      <c r="B44973" s="202"/>
    </row>
    <row r="44974" spans="2:2">
      <c r="B44974" s="202"/>
    </row>
    <row r="44975" spans="2:2">
      <c r="B44975" s="202"/>
    </row>
    <row r="44976" spans="2:2">
      <c r="B44976" s="202"/>
    </row>
    <row r="44977" spans="2:2">
      <c r="B44977" s="202"/>
    </row>
    <row r="44978" spans="2:2">
      <c r="B44978" s="202"/>
    </row>
    <row r="44979" spans="2:2">
      <c r="B44979" s="202"/>
    </row>
    <row r="44980" spans="2:2">
      <c r="B44980" s="202"/>
    </row>
    <row r="44981" spans="2:2">
      <c r="B44981" s="202"/>
    </row>
    <row r="44982" spans="2:2">
      <c r="B44982" s="202"/>
    </row>
    <row r="44983" spans="2:2">
      <c r="B44983" s="202"/>
    </row>
    <row r="44984" spans="2:2">
      <c r="B44984" s="202"/>
    </row>
    <row r="44985" spans="2:2">
      <c r="B44985" s="202"/>
    </row>
    <row r="44986" spans="2:2">
      <c r="B44986" s="202"/>
    </row>
    <row r="44987" spans="2:2">
      <c r="B44987" s="202"/>
    </row>
    <row r="44988" spans="2:2">
      <c r="B44988" s="202"/>
    </row>
    <row r="44989" spans="2:2">
      <c r="B44989" s="202"/>
    </row>
    <row r="44990" spans="2:2">
      <c r="B44990" s="202"/>
    </row>
    <row r="44991" spans="2:2">
      <c r="B44991" s="202"/>
    </row>
    <row r="44992" spans="2:2">
      <c r="B44992" s="202"/>
    </row>
    <row r="44993" spans="2:2">
      <c r="B44993" s="202"/>
    </row>
    <row r="44994" spans="2:2">
      <c r="B44994" s="202"/>
    </row>
    <row r="44995" spans="2:2">
      <c r="B44995" s="202"/>
    </row>
    <row r="44996" spans="2:2">
      <c r="B44996" s="202"/>
    </row>
    <row r="44997" spans="2:2">
      <c r="B44997" s="202"/>
    </row>
    <row r="44998" spans="2:2">
      <c r="B44998" s="202"/>
    </row>
    <row r="44999" spans="2:2">
      <c r="B44999" s="202"/>
    </row>
    <row r="45000" spans="2:2">
      <c r="B45000" s="202"/>
    </row>
    <row r="45001" spans="2:2">
      <c r="B45001" s="202"/>
    </row>
    <row r="45002" spans="2:2">
      <c r="B45002" s="202"/>
    </row>
    <row r="45003" spans="2:2">
      <c r="B45003" s="202"/>
    </row>
    <row r="45004" spans="2:2">
      <c r="B45004" s="202"/>
    </row>
    <row r="45005" spans="2:2">
      <c r="B45005" s="202"/>
    </row>
    <row r="45006" spans="2:2">
      <c r="B45006" s="202"/>
    </row>
    <row r="45007" spans="2:2">
      <c r="B45007" s="202"/>
    </row>
    <row r="45008" spans="2:2">
      <c r="B45008" s="202"/>
    </row>
    <row r="45009" spans="2:2">
      <c r="B45009" s="202"/>
    </row>
    <row r="45010" spans="2:2">
      <c r="B45010" s="202"/>
    </row>
    <row r="45011" spans="2:2">
      <c r="B45011" s="202"/>
    </row>
    <row r="45012" spans="2:2">
      <c r="B45012" s="202"/>
    </row>
    <row r="45013" spans="2:2">
      <c r="B45013" s="202"/>
    </row>
    <row r="45014" spans="2:2">
      <c r="B45014" s="202"/>
    </row>
    <row r="45015" spans="2:2">
      <c r="B45015" s="202"/>
    </row>
    <row r="45016" spans="2:2">
      <c r="B45016" s="202"/>
    </row>
    <row r="45017" spans="2:2">
      <c r="B45017" s="202"/>
    </row>
    <row r="45018" spans="2:2">
      <c r="B45018" s="202"/>
    </row>
    <row r="45019" spans="2:2">
      <c r="B45019" s="202"/>
    </row>
    <row r="45020" spans="2:2">
      <c r="B45020" s="202"/>
    </row>
    <row r="45021" spans="2:2">
      <c r="B45021" s="202"/>
    </row>
    <row r="45022" spans="2:2">
      <c r="B45022" s="202"/>
    </row>
    <row r="45023" spans="2:2">
      <c r="B45023" s="202"/>
    </row>
    <row r="45024" spans="2:2">
      <c r="B45024" s="202"/>
    </row>
    <row r="45025" spans="2:2">
      <c r="B45025" s="202"/>
    </row>
    <row r="45026" spans="2:2">
      <c r="B45026" s="202"/>
    </row>
    <row r="45027" spans="2:2">
      <c r="B45027" s="202"/>
    </row>
    <row r="45028" spans="2:2">
      <c r="B45028" s="202"/>
    </row>
    <row r="45029" spans="2:2">
      <c r="B45029" s="202"/>
    </row>
    <row r="45030" spans="2:2">
      <c r="B45030" s="202"/>
    </row>
    <row r="45031" spans="2:2">
      <c r="B45031" s="202"/>
    </row>
    <row r="45032" spans="2:2">
      <c r="B45032" s="202"/>
    </row>
    <row r="45033" spans="2:2">
      <c r="B45033" s="202"/>
    </row>
    <row r="45034" spans="2:2">
      <c r="B45034" s="202"/>
    </row>
    <row r="45035" spans="2:2">
      <c r="B45035" s="202"/>
    </row>
    <row r="45036" spans="2:2">
      <c r="B45036" s="202"/>
    </row>
    <row r="45037" spans="2:2">
      <c r="B45037" s="202"/>
    </row>
    <row r="45038" spans="2:2">
      <c r="B45038" s="202"/>
    </row>
    <row r="45039" spans="2:2">
      <c r="B45039" s="202"/>
    </row>
    <row r="45040" spans="2:2">
      <c r="B45040" s="202"/>
    </row>
    <row r="45041" spans="2:2">
      <c r="B45041" s="202"/>
    </row>
    <row r="45042" spans="2:2">
      <c r="B45042" s="202"/>
    </row>
    <row r="45043" spans="2:2">
      <c r="B45043" s="202"/>
    </row>
    <row r="45044" spans="2:2">
      <c r="B45044" s="202"/>
    </row>
    <row r="45045" spans="2:2">
      <c r="B45045" s="202"/>
    </row>
    <row r="45046" spans="2:2">
      <c r="B45046" s="202"/>
    </row>
    <row r="45047" spans="2:2">
      <c r="B45047" s="202"/>
    </row>
    <row r="45048" spans="2:2">
      <c r="B45048" s="202"/>
    </row>
    <row r="45049" spans="2:2">
      <c r="B45049" s="202"/>
    </row>
    <row r="45050" spans="2:2">
      <c r="B45050" s="202"/>
    </row>
    <row r="45051" spans="2:2">
      <c r="B45051" s="202"/>
    </row>
    <row r="45052" spans="2:2">
      <c r="B45052" s="202"/>
    </row>
    <row r="45053" spans="2:2">
      <c r="B45053" s="202"/>
    </row>
    <row r="45054" spans="2:2">
      <c r="B45054" s="202"/>
    </row>
    <row r="45055" spans="2:2">
      <c r="B45055" s="202"/>
    </row>
    <row r="45056" spans="2:2">
      <c r="B45056" s="202"/>
    </row>
    <row r="45057" spans="2:2">
      <c r="B45057" s="202"/>
    </row>
    <row r="45058" spans="2:2">
      <c r="B45058" s="202"/>
    </row>
    <row r="45059" spans="2:2">
      <c r="B45059" s="202"/>
    </row>
    <row r="45060" spans="2:2">
      <c r="B45060" s="202"/>
    </row>
    <row r="45061" spans="2:2">
      <c r="B45061" s="202"/>
    </row>
    <row r="45062" spans="2:2">
      <c r="B45062" s="202"/>
    </row>
    <row r="45063" spans="2:2">
      <c r="B45063" s="202"/>
    </row>
    <row r="45064" spans="2:2">
      <c r="B45064" s="202"/>
    </row>
    <row r="45065" spans="2:2">
      <c r="B45065" s="202"/>
    </row>
    <row r="45066" spans="2:2">
      <c r="B45066" s="202"/>
    </row>
    <row r="45067" spans="2:2">
      <c r="B45067" s="202"/>
    </row>
    <row r="45068" spans="2:2">
      <c r="B45068" s="202"/>
    </row>
    <row r="45069" spans="2:2">
      <c r="B45069" s="202"/>
    </row>
    <row r="45070" spans="2:2">
      <c r="B45070" s="202"/>
    </row>
    <row r="45071" spans="2:2">
      <c r="B45071" s="202"/>
    </row>
    <row r="45072" spans="2:2">
      <c r="B45072" s="202"/>
    </row>
    <row r="45073" spans="2:2">
      <c r="B45073" s="202"/>
    </row>
    <row r="45074" spans="2:2">
      <c r="B45074" s="202"/>
    </row>
    <row r="45075" spans="2:2">
      <c r="B45075" s="202"/>
    </row>
    <row r="45076" spans="2:2">
      <c r="B45076" s="202"/>
    </row>
    <row r="45077" spans="2:2">
      <c r="B45077" s="202"/>
    </row>
    <row r="45078" spans="2:2">
      <c r="B45078" s="202"/>
    </row>
    <row r="45079" spans="2:2">
      <c r="B45079" s="202"/>
    </row>
    <row r="45080" spans="2:2">
      <c r="B45080" s="202"/>
    </row>
    <row r="45081" spans="2:2">
      <c r="B45081" s="202"/>
    </row>
    <row r="45082" spans="2:2">
      <c r="B45082" s="202"/>
    </row>
    <row r="45083" spans="2:2">
      <c r="B45083" s="202"/>
    </row>
    <row r="45084" spans="2:2">
      <c r="B45084" s="202"/>
    </row>
    <row r="45085" spans="2:2">
      <c r="B45085" s="202"/>
    </row>
    <row r="45086" spans="2:2">
      <c r="B45086" s="202"/>
    </row>
    <row r="45087" spans="2:2">
      <c r="B45087" s="202"/>
    </row>
    <row r="45088" spans="2:2">
      <c r="B45088" s="202"/>
    </row>
    <row r="45089" spans="2:2">
      <c r="B45089" s="202"/>
    </row>
    <row r="45090" spans="2:2">
      <c r="B45090" s="202"/>
    </row>
    <row r="45091" spans="2:2">
      <c r="B45091" s="202"/>
    </row>
    <row r="45092" spans="2:2">
      <c r="B45092" s="202"/>
    </row>
    <row r="45093" spans="2:2">
      <c r="B45093" s="202"/>
    </row>
    <row r="45094" spans="2:2">
      <c r="B45094" s="202"/>
    </row>
    <row r="45095" spans="2:2">
      <c r="B45095" s="202"/>
    </row>
    <row r="45096" spans="2:2">
      <c r="B45096" s="202"/>
    </row>
    <row r="45097" spans="2:2">
      <c r="B45097" s="202"/>
    </row>
    <row r="45098" spans="2:2">
      <c r="B45098" s="202"/>
    </row>
    <row r="45099" spans="2:2">
      <c r="B45099" s="202"/>
    </row>
    <row r="45100" spans="2:2">
      <c r="B45100" s="202"/>
    </row>
    <row r="45101" spans="2:2">
      <c r="B45101" s="202"/>
    </row>
    <row r="45102" spans="2:2">
      <c r="B45102" s="202"/>
    </row>
    <row r="45103" spans="2:2">
      <c r="B45103" s="202"/>
    </row>
    <row r="45104" spans="2:2">
      <c r="B45104" s="202"/>
    </row>
    <row r="45105" spans="2:2">
      <c r="B45105" s="202"/>
    </row>
    <row r="45106" spans="2:2">
      <c r="B45106" s="202"/>
    </row>
    <row r="45107" spans="2:2">
      <c r="B45107" s="202"/>
    </row>
    <row r="45108" spans="2:2">
      <c r="B45108" s="202"/>
    </row>
    <row r="45109" spans="2:2">
      <c r="B45109" s="202"/>
    </row>
    <row r="45110" spans="2:2">
      <c r="B45110" s="202"/>
    </row>
    <row r="45111" spans="2:2">
      <c r="B45111" s="202"/>
    </row>
    <row r="45112" spans="2:2">
      <c r="B45112" s="202"/>
    </row>
    <row r="45113" spans="2:2">
      <c r="B45113" s="202"/>
    </row>
    <row r="45114" spans="2:2">
      <c r="B45114" s="202"/>
    </row>
    <row r="45115" spans="2:2">
      <c r="B45115" s="202"/>
    </row>
    <row r="45116" spans="2:2">
      <c r="B45116" s="202"/>
    </row>
    <row r="45117" spans="2:2">
      <c r="B45117" s="202"/>
    </row>
    <row r="45118" spans="2:2">
      <c r="B45118" s="202"/>
    </row>
    <row r="45119" spans="2:2">
      <c r="B45119" s="202"/>
    </row>
    <row r="45120" spans="2:2">
      <c r="B45120" s="202"/>
    </row>
    <row r="45121" spans="2:2">
      <c r="B45121" s="202"/>
    </row>
    <row r="45122" spans="2:2">
      <c r="B45122" s="202"/>
    </row>
    <row r="45123" spans="2:2">
      <c r="B45123" s="202"/>
    </row>
    <row r="45124" spans="2:2">
      <c r="B45124" s="202"/>
    </row>
    <row r="45125" spans="2:2">
      <c r="B45125" s="202"/>
    </row>
    <row r="45126" spans="2:2">
      <c r="B45126" s="202"/>
    </row>
    <row r="45127" spans="2:2">
      <c r="B45127" s="202"/>
    </row>
    <row r="45128" spans="2:2">
      <c r="B45128" s="202"/>
    </row>
    <row r="45129" spans="2:2">
      <c r="B45129" s="202"/>
    </row>
    <row r="45130" spans="2:2">
      <c r="B45130" s="202"/>
    </row>
    <row r="45131" spans="2:2">
      <c r="B45131" s="202"/>
    </row>
    <row r="45132" spans="2:2">
      <c r="B45132" s="202"/>
    </row>
    <row r="45133" spans="2:2">
      <c r="B45133" s="202"/>
    </row>
    <row r="45134" spans="2:2">
      <c r="B45134" s="202"/>
    </row>
    <row r="45135" spans="2:2">
      <c r="B45135" s="202"/>
    </row>
    <row r="45136" spans="2:2">
      <c r="B45136" s="202"/>
    </row>
    <row r="45137" spans="2:2">
      <c r="B45137" s="202"/>
    </row>
    <row r="45138" spans="2:2">
      <c r="B45138" s="202"/>
    </row>
    <row r="45139" spans="2:2">
      <c r="B45139" s="202"/>
    </row>
    <row r="45140" spans="2:2">
      <c r="B45140" s="202"/>
    </row>
    <row r="45141" spans="2:2">
      <c r="B45141" s="202"/>
    </row>
    <row r="45142" spans="2:2">
      <c r="B45142" s="202"/>
    </row>
    <row r="45143" spans="2:2">
      <c r="B45143" s="202"/>
    </row>
    <row r="45144" spans="2:2">
      <c r="B45144" s="202"/>
    </row>
    <row r="45145" spans="2:2">
      <c r="B45145" s="202"/>
    </row>
    <row r="45146" spans="2:2">
      <c r="B45146" s="202"/>
    </row>
    <row r="45147" spans="2:2">
      <c r="B45147" s="202"/>
    </row>
    <row r="45148" spans="2:2">
      <c r="B45148" s="202"/>
    </row>
    <row r="45149" spans="2:2">
      <c r="B45149" s="202"/>
    </row>
    <row r="45150" spans="2:2">
      <c r="B45150" s="202"/>
    </row>
    <row r="45151" spans="2:2">
      <c r="B45151" s="202"/>
    </row>
    <row r="45152" spans="2:2">
      <c r="B45152" s="202"/>
    </row>
    <row r="45153" spans="2:2">
      <c r="B45153" s="202"/>
    </row>
    <row r="45154" spans="2:2">
      <c r="B45154" s="202"/>
    </row>
    <row r="45155" spans="2:2">
      <c r="B45155" s="202"/>
    </row>
    <row r="45156" spans="2:2">
      <c r="B45156" s="202"/>
    </row>
    <row r="45157" spans="2:2">
      <c r="B45157" s="202"/>
    </row>
    <row r="45158" spans="2:2">
      <c r="B45158" s="202"/>
    </row>
    <row r="45159" spans="2:2">
      <c r="B45159" s="202"/>
    </row>
    <row r="45160" spans="2:2">
      <c r="B45160" s="202"/>
    </row>
    <row r="45161" spans="2:2">
      <c r="B45161" s="202"/>
    </row>
    <row r="45162" spans="2:2">
      <c r="B45162" s="202"/>
    </row>
    <row r="45163" spans="2:2">
      <c r="B45163" s="202"/>
    </row>
    <row r="45164" spans="2:2">
      <c r="B45164" s="202"/>
    </row>
    <row r="45165" spans="2:2">
      <c r="B45165" s="202"/>
    </row>
    <row r="45166" spans="2:2">
      <c r="B45166" s="202"/>
    </row>
    <row r="45167" spans="2:2">
      <c r="B45167" s="202"/>
    </row>
    <row r="45168" spans="2:2">
      <c r="B45168" s="202"/>
    </row>
    <row r="45169" spans="2:2">
      <c r="B45169" s="202"/>
    </row>
    <row r="45170" spans="2:2">
      <c r="B45170" s="202"/>
    </row>
    <row r="45171" spans="2:2">
      <c r="B45171" s="202"/>
    </row>
    <row r="45172" spans="2:2">
      <c r="B45172" s="202"/>
    </row>
    <row r="45173" spans="2:2">
      <c r="B45173" s="202"/>
    </row>
    <row r="45174" spans="2:2">
      <c r="B45174" s="202"/>
    </row>
    <row r="45175" spans="2:2">
      <c r="B45175" s="202"/>
    </row>
    <row r="45176" spans="2:2">
      <c r="B45176" s="202"/>
    </row>
    <row r="45177" spans="2:2">
      <c r="B45177" s="202"/>
    </row>
    <row r="45178" spans="2:2">
      <c r="B45178" s="202"/>
    </row>
    <row r="45179" spans="2:2">
      <c r="B45179" s="202"/>
    </row>
    <row r="45180" spans="2:2">
      <c r="B45180" s="202"/>
    </row>
    <row r="45181" spans="2:2">
      <c r="B45181" s="202"/>
    </row>
    <row r="45182" spans="2:2">
      <c r="B45182" s="202"/>
    </row>
    <row r="45183" spans="2:2">
      <c r="B45183" s="202"/>
    </row>
    <row r="45184" spans="2:2">
      <c r="B45184" s="202"/>
    </row>
    <row r="45185" spans="2:2">
      <c r="B45185" s="202"/>
    </row>
    <row r="45186" spans="2:2">
      <c r="B45186" s="202"/>
    </row>
    <row r="45187" spans="2:2">
      <c r="B45187" s="202"/>
    </row>
    <row r="45188" spans="2:2">
      <c r="B45188" s="202"/>
    </row>
    <row r="45189" spans="2:2">
      <c r="B45189" s="202"/>
    </row>
    <row r="45190" spans="2:2">
      <c r="B45190" s="202"/>
    </row>
    <row r="45191" spans="2:2">
      <c r="B45191" s="202"/>
    </row>
    <row r="45192" spans="2:2">
      <c r="B45192" s="202"/>
    </row>
    <row r="45193" spans="2:2">
      <c r="B45193" s="202"/>
    </row>
    <row r="45194" spans="2:2">
      <c r="B45194" s="202"/>
    </row>
    <row r="45195" spans="2:2">
      <c r="B45195" s="202"/>
    </row>
    <row r="45196" spans="2:2">
      <c r="B45196" s="202"/>
    </row>
    <row r="45197" spans="2:2">
      <c r="B45197" s="202"/>
    </row>
    <row r="45198" spans="2:2">
      <c r="B45198" s="202"/>
    </row>
    <row r="45199" spans="2:2">
      <c r="B45199" s="202"/>
    </row>
    <row r="45200" spans="2:2">
      <c r="B45200" s="202"/>
    </row>
    <row r="45201" spans="2:2">
      <c r="B45201" s="202"/>
    </row>
    <row r="45202" spans="2:2">
      <c r="B45202" s="202"/>
    </row>
    <row r="45203" spans="2:2">
      <c r="B45203" s="202"/>
    </row>
    <row r="45204" spans="2:2">
      <c r="B45204" s="202"/>
    </row>
    <row r="45205" spans="2:2">
      <c r="B45205" s="202"/>
    </row>
    <row r="45206" spans="2:2">
      <c r="B45206" s="202"/>
    </row>
    <row r="45207" spans="2:2">
      <c r="B45207" s="202"/>
    </row>
    <row r="45208" spans="2:2">
      <c r="B45208" s="202"/>
    </row>
    <row r="45209" spans="2:2">
      <c r="B45209" s="202"/>
    </row>
    <row r="45210" spans="2:2">
      <c r="B45210" s="202"/>
    </row>
    <row r="45211" spans="2:2">
      <c r="B45211" s="202"/>
    </row>
    <row r="45212" spans="2:2">
      <c r="B45212" s="202"/>
    </row>
    <row r="45213" spans="2:2">
      <c r="B45213" s="202"/>
    </row>
    <row r="45214" spans="2:2">
      <c r="B45214" s="202"/>
    </row>
    <row r="45215" spans="2:2">
      <c r="B45215" s="202"/>
    </row>
    <row r="45216" spans="2:2">
      <c r="B45216" s="202"/>
    </row>
    <row r="45217" spans="2:2">
      <c r="B45217" s="202"/>
    </row>
    <row r="45218" spans="2:2">
      <c r="B45218" s="202"/>
    </row>
    <row r="45219" spans="2:2">
      <c r="B45219" s="202"/>
    </row>
    <row r="45220" spans="2:2">
      <c r="B45220" s="202"/>
    </row>
    <row r="45221" spans="2:2">
      <c r="B45221" s="202"/>
    </row>
    <row r="45222" spans="2:2">
      <c r="B45222" s="202"/>
    </row>
    <row r="45223" spans="2:2">
      <c r="B45223" s="202"/>
    </row>
    <row r="45224" spans="2:2">
      <c r="B45224" s="202"/>
    </row>
    <row r="45225" spans="2:2">
      <c r="B45225" s="202"/>
    </row>
    <row r="45226" spans="2:2">
      <c r="B45226" s="202"/>
    </row>
    <row r="45227" spans="2:2">
      <c r="B45227" s="202"/>
    </row>
    <row r="45228" spans="2:2">
      <c r="B45228" s="202"/>
    </row>
    <row r="45229" spans="2:2">
      <c r="B45229" s="202"/>
    </row>
    <row r="45230" spans="2:2">
      <c r="B45230" s="202"/>
    </row>
    <row r="45231" spans="2:2">
      <c r="B45231" s="202"/>
    </row>
    <row r="45232" spans="2:2">
      <c r="B45232" s="202"/>
    </row>
    <row r="45233" spans="2:2">
      <c r="B45233" s="202"/>
    </row>
    <row r="45234" spans="2:2">
      <c r="B45234" s="202"/>
    </row>
    <row r="45235" spans="2:2">
      <c r="B45235" s="202"/>
    </row>
    <row r="45236" spans="2:2">
      <c r="B45236" s="202"/>
    </row>
    <row r="45237" spans="2:2">
      <c r="B45237" s="202"/>
    </row>
    <row r="45238" spans="2:2">
      <c r="B45238" s="202"/>
    </row>
    <row r="45239" spans="2:2">
      <c r="B45239" s="202"/>
    </row>
    <row r="45240" spans="2:2">
      <c r="B45240" s="202"/>
    </row>
    <row r="45241" spans="2:2">
      <c r="B45241" s="202"/>
    </row>
    <row r="45242" spans="2:2">
      <c r="B45242" s="202"/>
    </row>
    <row r="45243" spans="2:2">
      <c r="B45243" s="202"/>
    </row>
    <row r="45244" spans="2:2">
      <c r="B45244" s="202"/>
    </row>
    <row r="45245" spans="2:2">
      <c r="B45245" s="202"/>
    </row>
    <row r="45246" spans="2:2">
      <c r="B45246" s="202"/>
    </row>
    <row r="45247" spans="2:2">
      <c r="B45247" s="202"/>
    </row>
    <row r="45248" spans="2:2">
      <c r="B45248" s="202"/>
    </row>
    <row r="45249" spans="2:2">
      <c r="B45249" s="202"/>
    </row>
    <row r="45250" spans="2:2">
      <c r="B45250" s="202"/>
    </row>
    <row r="45251" spans="2:2">
      <c r="B45251" s="202"/>
    </row>
    <row r="45252" spans="2:2">
      <c r="B45252" s="202"/>
    </row>
    <row r="45253" spans="2:2">
      <c r="B45253" s="202"/>
    </row>
    <row r="45254" spans="2:2">
      <c r="B45254" s="202"/>
    </row>
    <row r="45255" spans="2:2">
      <c r="B45255" s="202"/>
    </row>
    <row r="45256" spans="2:2">
      <c r="B45256" s="202"/>
    </row>
    <row r="45257" spans="2:2">
      <c r="B45257" s="202"/>
    </row>
    <row r="45258" spans="2:2">
      <c r="B45258" s="202"/>
    </row>
    <row r="45259" spans="2:2">
      <c r="B45259" s="202"/>
    </row>
    <row r="45260" spans="2:2">
      <c r="B45260" s="202"/>
    </row>
    <row r="45261" spans="2:2">
      <c r="B45261" s="202"/>
    </row>
    <row r="45262" spans="2:2">
      <c r="B45262" s="202"/>
    </row>
    <row r="45263" spans="2:2">
      <c r="B45263" s="202"/>
    </row>
    <row r="45264" spans="2:2">
      <c r="B45264" s="202"/>
    </row>
    <row r="45265" spans="2:2">
      <c r="B45265" s="202"/>
    </row>
    <row r="45266" spans="2:2">
      <c r="B45266" s="202"/>
    </row>
    <row r="45267" spans="2:2">
      <c r="B45267" s="202"/>
    </row>
    <row r="45268" spans="2:2">
      <c r="B45268" s="202"/>
    </row>
    <row r="45269" spans="2:2">
      <c r="B45269" s="202"/>
    </row>
    <row r="45270" spans="2:2">
      <c r="B45270" s="202"/>
    </row>
    <row r="45271" spans="2:2">
      <c r="B45271" s="202"/>
    </row>
    <row r="45272" spans="2:2">
      <c r="B45272" s="202"/>
    </row>
    <row r="45273" spans="2:2">
      <c r="B45273" s="202"/>
    </row>
    <row r="45274" spans="2:2">
      <c r="B45274" s="202"/>
    </row>
    <row r="45275" spans="2:2">
      <c r="B45275" s="202"/>
    </row>
    <row r="45276" spans="2:2">
      <c r="B45276" s="202"/>
    </row>
    <row r="45277" spans="2:2">
      <c r="B45277" s="202"/>
    </row>
    <row r="45278" spans="2:2">
      <c r="B45278" s="202"/>
    </row>
    <row r="45279" spans="2:2">
      <c r="B45279" s="202"/>
    </row>
    <row r="45280" spans="2:2">
      <c r="B45280" s="202"/>
    </row>
    <row r="45281" spans="2:2">
      <c r="B45281" s="202"/>
    </row>
    <row r="45282" spans="2:2">
      <c r="B45282" s="202"/>
    </row>
    <row r="45283" spans="2:2">
      <c r="B45283" s="202"/>
    </row>
    <row r="45284" spans="2:2">
      <c r="B45284" s="202"/>
    </row>
    <row r="45285" spans="2:2">
      <c r="B45285" s="202"/>
    </row>
    <row r="45286" spans="2:2">
      <c r="B45286" s="202"/>
    </row>
    <row r="45287" spans="2:2">
      <c r="B45287" s="202"/>
    </row>
    <row r="45288" spans="2:2">
      <c r="B45288" s="202"/>
    </row>
    <row r="45289" spans="2:2">
      <c r="B45289" s="202"/>
    </row>
    <row r="45290" spans="2:2">
      <c r="B45290" s="202"/>
    </row>
    <row r="45291" spans="2:2">
      <c r="B45291" s="202"/>
    </row>
    <row r="45292" spans="2:2">
      <c r="B45292" s="202"/>
    </row>
    <row r="45293" spans="2:2">
      <c r="B45293" s="202"/>
    </row>
    <row r="45294" spans="2:2">
      <c r="B45294" s="202"/>
    </row>
    <row r="45295" spans="2:2">
      <c r="B45295" s="202"/>
    </row>
    <row r="45296" spans="2:2">
      <c r="B45296" s="202"/>
    </row>
    <row r="45297" spans="2:2">
      <c r="B45297" s="202"/>
    </row>
    <row r="45298" spans="2:2">
      <c r="B45298" s="202"/>
    </row>
    <row r="45299" spans="2:2">
      <c r="B45299" s="202"/>
    </row>
    <row r="45300" spans="2:2">
      <c r="B45300" s="202"/>
    </row>
    <row r="45301" spans="2:2">
      <c r="B45301" s="202"/>
    </row>
    <row r="45302" spans="2:2">
      <c r="B45302" s="202"/>
    </row>
    <row r="45303" spans="2:2">
      <c r="B45303" s="202"/>
    </row>
    <row r="45304" spans="2:2">
      <c r="B45304" s="202"/>
    </row>
    <row r="45305" spans="2:2">
      <c r="B45305" s="202"/>
    </row>
    <row r="45306" spans="2:2">
      <c r="B45306" s="202"/>
    </row>
    <row r="45307" spans="2:2">
      <c r="B45307" s="202"/>
    </row>
    <row r="45308" spans="2:2">
      <c r="B45308" s="202"/>
    </row>
    <row r="45309" spans="2:2">
      <c r="B45309" s="202"/>
    </row>
    <row r="45310" spans="2:2">
      <c r="B45310" s="202"/>
    </row>
    <row r="45311" spans="2:2">
      <c r="B45311" s="202"/>
    </row>
    <row r="45312" spans="2:2">
      <c r="B45312" s="202"/>
    </row>
    <row r="45313" spans="2:2">
      <c r="B45313" s="202"/>
    </row>
    <row r="45314" spans="2:2">
      <c r="B45314" s="202"/>
    </row>
    <row r="45315" spans="2:2">
      <c r="B45315" s="202"/>
    </row>
    <row r="45316" spans="2:2">
      <c r="B45316" s="202"/>
    </row>
    <row r="45317" spans="2:2">
      <c r="B45317" s="202"/>
    </row>
    <row r="45318" spans="2:2">
      <c r="B45318" s="202"/>
    </row>
    <row r="45319" spans="2:2">
      <c r="B45319" s="202"/>
    </row>
    <row r="45320" spans="2:2">
      <c r="B45320" s="202"/>
    </row>
    <row r="45321" spans="2:2">
      <c r="B45321" s="202"/>
    </row>
    <row r="45322" spans="2:2">
      <c r="B45322" s="202"/>
    </row>
    <row r="45323" spans="2:2">
      <c r="B45323" s="202"/>
    </row>
    <row r="45324" spans="2:2">
      <c r="B45324" s="202"/>
    </row>
    <row r="45325" spans="2:2">
      <c r="B45325" s="202"/>
    </row>
    <row r="45326" spans="2:2">
      <c r="B45326" s="202"/>
    </row>
    <row r="45327" spans="2:2">
      <c r="B45327" s="202"/>
    </row>
    <row r="45328" spans="2:2">
      <c r="B45328" s="202"/>
    </row>
    <row r="45329" spans="2:2">
      <c r="B45329" s="202"/>
    </row>
    <row r="45330" spans="2:2">
      <c r="B45330" s="202"/>
    </row>
    <row r="45331" spans="2:2">
      <c r="B45331" s="202"/>
    </row>
    <row r="45332" spans="2:2">
      <c r="B45332" s="202"/>
    </row>
    <row r="45333" spans="2:2">
      <c r="B45333" s="202"/>
    </row>
    <row r="45334" spans="2:2">
      <c r="B45334" s="202"/>
    </row>
    <row r="45335" spans="2:2">
      <c r="B45335" s="202"/>
    </row>
    <row r="45336" spans="2:2">
      <c r="B45336" s="202"/>
    </row>
    <row r="45337" spans="2:2">
      <c r="B45337" s="202"/>
    </row>
    <row r="45338" spans="2:2">
      <c r="B45338" s="202"/>
    </row>
    <row r="45339" spans="2:2">
      <c r="B45339" s="202"/>
    </row>
    <row r="45340" spans="2:2">
      <c r="B45340" s="202"/>
    </row>
    <row r="45341" spans="2:2">
      <c r="B45341" s="202"/>
    </row>
    <row r="45342" spans="2:2">
      <c r="B45342" s="202"/>
    </row>
    <row r="45343" spans="2:2">
      <c r="B45343" s="202"/>
    </row>
    <row r="45344" spans="2:2">
      <c r="B45344" s="202"/>
    </row>
    <row r="45345" spans="2:2">
      <c r="B45345" s="202"/>
    </row>
    <row r="45346" spans="2:2">
      <c r="B45346" s="202"/>
    </row>
    <row r="45347" spans="2:2">
      <c r="B45347" s="202"/>
    </row>
    <row r="45348" spans="2:2">
      <c r="B45348" s="202"/>
    </row>
    <row r="45349" spans="2:2">
      <c r="B45349" s="202"/>
    </row>
    <row r="45350" spans="2:2">
      <c r="B45350" s="202"/>
    </row>
    <row r="45351" spans="2:2">
      <c r="B45351" s="202"/>
    </row>
    <row r="45352" spans="2:2">
      <c r="B45352" s="202"/>
    </row>
    <row r="45353" spans="2:2">
      <c r="B45353" s="202"/>
    </row>
    <row r="45354" spans="2:2">
      <c r="B45354" s="202"/>
    </row>
    <row r="45355" spans="2:2">
      <c r="B45355" s="202"/>
    </row>
    <row r="45356" spans="2:2">
      <c r="B45356" s="202"/>
    </row>
    <row r="45357" spans="2:2">
      <c r="B45357" s="202"/>
    </row>
    <row r="45358" spans="2:2">
      <c r="B45358" s="202"/>
    </row>
    <row r="45359" spans="2:2">
      <c r="B45359" s="202"/>
    </row>
    <row r="45360" spans="2:2">
      <c r="B45360" s="202"/>
    </row>
    <row r="45361" spans="2:2">
      <c r="B45361" s="202"/>
    </row>
    <row r="45362" spans="2:2">
      <c r="B45362" s="202"/>
    </row>
    <row r="45363" spans="2:2">
      <c r="B45363" s="202"/>
    </row>
    <row r="45364" spans="2:2">
      <c r="B45364" s="202"/>
    </row>
    <row r="45365" spans="2:2">
      <c r="B45365" s="202"/>
    </row>
    <row r="45366" spans="2:2">
      <c r="B45366" s="202"/>
    </row>
    <row r="45367" spans="2:2">
      <c r="B45367" s="202"/>
    </row>
    <row r="45368" spans="2:2">
      <c r="B45368" s="202"/>
    </row>
    <row r="45369" spans="2:2">
      <c r="B45369" s="202"/>
    </row>
    <row r="45370" spans="2:2">
      <c r="B45370" s="202"/>
    </row>
    <row r="45371" spans="2:2">
      <c r="B45371" s="202"/>
    </row>
    <row r="45372" spans="2:2">
      <c r="B45372" s="202"/>
    </row>
    <row r="45373" spans="2:2">
      <c r="B45373" s="202"/>
    </row>
    <row r="45374" spans="2:2">
      <c r="B45374" s="202"/>
    </row>
    <row r="45375" spans="2:2">
      <c r="B45375" s="202"/>
    </row>
    <row r="45376" spans="2:2">
      <c r="B45376" s="202"/>
    </row>
    <row r="45377" spans="2:2">
      <c r="B45377" s="202"/>
    </row>
    <row r="45378" spans="2:2">
      <c r="B45378" s="202"/>
    </row>
    <row r="45379" spans="2:2">
      <c r="B45379" s="202"/>
    </row>
    <row r="45380" spans="2:2">
      <c r="B45380" s="202"/>
    </row>
    <row r="45381" spans="2:2">
      <c r="B45381" s="202"/>
    </row>
    <row r="45382" spans="2:2">
      <c r="B45382" s="202"/>
    </row>
    <row r="45383" spans="2:2">
      <c r="B45383" s="202"/>
    </row>
    <row r="45384" spans="2:2">
      <c r="B45384" s="202"/>
    </row>
    <row r="45385" spans="2:2">
      <c r="B45385" s="202"/>
    </row>
    <row r="45386" spans="2:2">
      <c r="B45386" s="202"/>
    </row>
    <row r="45387" spans="2:2">
      <c r="B45387" s="202"/>
    </row>
    <row r="45388" spans="2:2">
      <c r="B45388" s="202"/>
    </row>
    <row r="45389" spans="2:2">
      <c r="B45389" s="202"/>
    </row>
    <row r="45390" spans="2:2">
      <c r="B45390" s="202"/>
    </row>
    <row r="45391" spans="2:2">
      <c r="B45391" s="202"/>
    </row>
    <row r="45392" spans="2:2">
      <c r="B45392" s="202"/>
    </row>
    <row r="45393" spans="2:2">
      <c r="B45393" s="202"/>
    </row>
    <row r="45394" spans="2:2">
      <c r="B45394" s="202"/>
    </row>
    <row r="45395" spans="2:2">
      <c r="B45395" s="202"/>
    </row>
    <row r="45396" spans="2:2">
      <c r="B45396" s="202"/>
    </row>
    <row r="45397" spans="2:2">
      <c r="B45397" s="202"/>
    </row>
    <row r="45398" spans="2:2">
      <c r="B45398" s="202"/>
    </row>
    <row r="45399" spans="2:2">
      <c r="B45399" s="202"/>
    </row>
    <row r="45400" spans="2:2">
      <c r="B45400" s="202"/>
    </row>
    <row r="45401" spans="2:2">
      <c r="B45401" s="202"/>
    </row>
    <row r="45402" spans="2:2">
      <c r="B45402" s="202"/>
    </row>
    <row r="45403" spans="2:2">
      <c r="B45403" s="202"/>
    </row>
    <row r="45404" spans="2:2">
      <c r="B45404" s="202"/>
    </row>
    <row r="45405" spans="2:2">
      <c r="B45405" s="202"/>
    </row>
    <row r="45406" spans="2:2">
      <c r="B45406" s="202"/>
    </row>
    <row r="45407" spans="2:2">
      <c r="B45407" s="202"/>
    </row>
    <row r="45408" spans="2:2">
      <c r="B45408" s="202"/>
    </row>
    <row r="45409" spans="2:2">
      <c r="B45409" s="202"/>
    </row>
    <row r="45410" spans="2:2">
      <c r="B45410" s="202"/>
    </row>
    <row r="45411" spans="2:2">
      <c r="B45411" s="202"/>
    </row>
    <row r="45412" spans="2:2">
      <c r="B45412" s="202"/>
    </row>
    <row r="45413" spans="2:2">
      <c r="B45413" s="202"/>
    </row>
    <row r="45414" spans="2:2">
      <c r="B45414" s="202"/>
    </row>
    <row r="45415" spans="2:2">
      <c r="B45415" s="202"/>
    </row>
    <row r="45416" spans="2:2">
      <c r="B45416" s="202"/>
    </row>
    <row r="45417" spans="2:2">
      <c r="B45417" s="202"/>
    </row>
    <row r="45418" spans="2:2">
      <c r="B45418" s="202"/>
    </row>
    <row r="45419" spans="2:2">
      <c r="B45419" s="202"/>
    </row>
    <row r="45420" spans="2:2">
      <c r="B45420" s="202"/>
    </row>
    <row r="45421" spans="2:2">
      <c r="B45421" s="202"/>
    </row>
    <row r="45422" spans="2:2">
      <c r="B45422" s="202"/>
    </row>
    <row r="45423" spans="2:2">
      <c r="B45423" s="202"/>
    </row>
    <row r="45424" spans="2:2">
      <c r="B45424" s="202"/>
    </row>
    <row r="45425" spans="2:2">
      <c r="B45425" s="202"/>
    </row>
    <row r="45426" spans="2:2">
      <c r="B45426" s="202"/>
    </row>
    <row r="45427" spans="2:2">
      <c r="B45427" s="202"/>
    </row>
    <row r="45428" spans="2:2">
      <c r="B45428" s="202"/>
    </row>
    <row r="45429" spans="2:2">
      <c r="B45429" s="202"/>
    </row>
    <row r="45430" spans="2:2">
      <c r="B45430" s="202"/>
    </row>
    <row r="45431" spans="2:2">
      <c r="B45431" s="202"/>
    </row>
    <row r="45432" spans="2:2">
      <c r="B45432" s="202"/>
    </row>
    <row r="45433" spans="2:2">
      <c r="B45433" s="202"/>
    </row>
    <row r="45434" spans="2:2">
      <c r="B45434" s="202"/>
    </row>
    <row r="45435" spans="2:2">
      <c r="B45435" s="202"/>
    </row>
    <row r="45436" spans="2:2">
      <c r="B45436" s="202"/>
    </row>
    <row r="45437" spans="2:2">
      <c r="B45437" s="202"/>
    </row>
    <row r="45438" spans="2:2">
      <c r="B45438" s="202"/>
    </row>
    <row r="45439" spans="2:2">
      <c r="B45439" s="202"/>
    </row>
    <row r="45440" spans="2:2">
      <c r="B45440" s="202"/>
    </row>
    <row r="45441" spans="2:2">
      <c r="B45441" s="202"/>
    </row>
    <row r="45442" spans="2:2">
      <c r="B45442" s="202"/>
    </row>
    <row r="45443" spans="2:2">
      <c r="B45443" s="202"/>
    </row>
    <row r="45444" spans="2:2">
      <c r="B45444" s="202"/>
    </row>
    <row r="45445" spans="2:2">
      <c r="B45445" s="202"/>
    </row>
    <row r="45446" spans="2:2">
      <c r="B45446" s="202"/>
    </row>
    <row r="45447" spans="2:2">
      <c r="B45447" s="202"/>
    </row>
    <row r="45448" spans="2:2">
      <c r="B45448" s="202"/>
    </row>
    <row r="45449" spans="2:2">
      <c r="B45449" s="202"/>
    </row>
    <row r="45450" spans="2:2">
      <c r="B45450" s="202"/>
    </row>
    <row r="45451" spans="2:2">
      <c r="B45451" s="202"/>
    </row>
    <row r="45452" spans="2:2">
      <c r="B45452" s="202"/>
    </row>
    <row r="45453" spans="2:2">
      <c r="B45453" s="202"/>
    </row>
    <row r="45454" spans="2:2">
      <c r="B45454" s="202"/>
    </row>
    <row r="45455" spans="2:2">
      <c r="B45455" s="202"/>
    </row>
    <row r="45456" spans="2:2">
      <c r="B45456" s="202"/>
    </row>
    <row r="45457" spans="2:2">
      <c r="B45457" s="202"/>
    </row>
    <row r="45458" spans="2:2">
      <c r="B45458" s="202"/>
    </row>
    <row r="45459" spans="2:2">
      <c r="B45459" s="202"/>
    </row>
    <row r="45460" spans="2:2">
      <c r="B45460" s="202"/>
    </row>
    <row r="45461" spans="2:2">
      <c r="B45461" s="202"/>
    </row>
    <row r="45462" spans="2:2">
      <c r="B45462" s="202"/>
    </row>
    <row r="45463" spans="2:2">
      <c r="B45463" s="202"/>
    </row>
    <row r="45464" spans="2:2">
      <c r="B45464" s="202"/>
    </row>
    <row r="45465" spans="2:2">
      <c r="B45465" s="202"/>
    </row>
    <row r="45466" spans="2:2">
      <c r="B45466" s="202"/>
    </row>
    <row r="45467" spans="2:2">
      <c r="B45467" s="202"/>
    </row>
    <row r="45468" spans="2:2">
      <c r="B45468" s="202"/>
    </row>
    <row r="45469" spans="2:2">
      <c r="B45469" s="202"/>
    </row>
    <row r="45470" spans="2:2">
      <c r="B45470" s="202"/>
    </row>
    <row r="45471" spans="2:2">
      <c r="B45471" s="202"/>
    </row>
    <row r="45472" spans="2:2">
      <c r="B45472" s="202"/>
    </row>
    <row r="45473" spans="2:2">
      <c r="B45473" s="202"/>
    </row>
    <row r="45474" spans="2:2">
      <c r="B45474" s="202"/>
    </row>
    <row r="45475" spans="2:2">
      <c r="B45475" s="202"/>
    </row>
    <row r="45476" spans="2:2">
      <c r="B45476" s="202"/>
    </row>
    <row r="45477" spans="2:2">
      <c r="B45477" s="202"/>
    </row>
    <row r="45478" spans="2:2">
      <c r="B45478" s="202"/>
    </row>
    <row r="45479" spans="2:2">
      <c r="B45479" s="202"/>
    </row>
    <row r="45480" spans="2:2">
      <c r="B45480" s="202"/>
    </row>
    <row r="45481" spans="2:2">
      <c r="B45481" s="202"/>
    </row>
    <row r="45482" spans="2:2">
      <c r="B45482" s="202"/>
    </row>
    <row r="45483" spans="2:2">
      <c r="B45483" s="202"/>
    </row>
    <row r="45484" spans="2:2">
      <c r="B45484" s="202"/>
    </row>
    <row r="45485" spans="2:2">
      <c r="B45485" s="202"/>
    </row>
    <row r="45486" spans="2:2">
      <c r="B45486" s="202"/>
    </row>
    <row r="45487" spans="2:2">
      <c r="B45487" s="202"/>
    </row>
    <row r="45488" spans="2:2">
      <c r="B45488" s="202"/>
    </row>
    <row r="45489" spans="2:2">
      <c r="B45489" s="202"/>
    </row>
    <row r="45490" spans="2:2">
      <c r="B45490" s="202"/>
    </row>
    <row r="45491" spans="2:2">
      <c r="B45491" s="202"/>
    </row>
    <row r="45492" spans="2:2">
      <c r="B45492" s="202"/>
    </row>
    <row r="45493" spans="2:2">
      <c r="B45493" s="202"/>
    </row>
    <row r="45494" spans="2:2">
      <c r="B45494" s="202"/>
    </row>
    <row r="45495" spans="2:2">
      <c r="B45495" s="202"/>
    </row>
    <row r="45496" spans="2:2">
      <c r="B45496" s="202"/>
    </row>
    <row r="45497" spans="2:2">
      <c r="B45497" s="202"/>
    </row>
    <row r="45498" spans="2:2">
      <c r="B45498" s="202"/>
    </row>
    <row r="45499" spans="2:2">
      <c r="B45499" s="202"/>
    </row>
    <row r="45500" spans="2:2">
      <c r="B45500" s="202"/>
    </row>
    <row r="45501" spans="2:2">
      <c r="B45501" s="202"/>
    </row>
    <row r="45502" spans="2:2">
      <c r="B45502" s="202"/>
    </row>
    <row r="45503" spans="2:2">
      <c r="B45503" s="202"/>
    </row>
    <row r="45504" spans="2:2">
      <c r="B45504" s="202"/>
    </row>
    <row r="45505" spans="2:2">
      <c r="B45505" s="202"/>
    </row>
    <row r="45506" spans="2:2">
      <c r="B45506" s="202"/>
    </row>
    <row r="45507" spans="2:2">
      <c r="B45507" s="202"/>
    </row>
    <row r="45508" spans="2:2">
      <c r="B45508" s="202"/>
    </row>
    <row r="45509" spans="2:2">
      <c r="B45509" s="202"/>
    </row>
    <row r="45510" spans="2:2">
      <c r="B45510" s="202"/>
    </row>
    <row r="45511" spans="2:2">
      <c r="B45511" s="202"/>
    </row>
    <row r="45512" spans="2:2">
      <c r="B45512" s="202"/>
    </row>
    <row r="45513" spans="2:2">
      <c r="B45513" s="202"/>
    </row>
    <row r="45514" spans="2:2">
      <c r="B45514" s="202"/>
    </row>
    <row r="45515" spans="2:2">
      <c r="B45515" s="202"/>
    </row>
    <row r="45516" spans="2:2">
      <c r="B45516" s="202"/>
    </row>
    <row r="45517" spans="2:2">
      <c r="B45517" s="202"/>
    </row>
    <row r="45518" spans="2:2">
      <c r="B45518" s="202"/>
    </row>
    <row r="45519" spans="2:2">
      <c r="B45519" s="202"/>
    </row>
    <row r="45520" spans="2:2">
      <c r="B45520" s="202"/>
    </row>
    <row r="45521" spans="2:2">
      <c r="B45521" s="202"/>
    </row>
    <row r="45522" spans="2:2">
      <c r="B45522" s="202"/>
    </row>
    <row r="45523" spans="2:2">
      <c r="B45523" s="202"/>
    </row>
    <row r="45524" spans="2:2">
      <c r="B45524" s="202"/>
    </row>
    <row r="45525" spans="2:2">
      <c r="B45525" s="202"/>
    </row>
    <row r="45526" spans="2:2">
      <c r="B45526" s="202"/>
    </row>
    <row r="45527" spans="2:2">
      <c r="B45527" s="202"/>
    </row>
    <row r="45528" spans="2:2">
      <c r="B45528" s="202"/>
    </row>
    <row r="45529" spans="2:2">
      <c r="B45529" s="202"/>
    </row>
    <row r="45530" spans="2:2">
      <c r="B45530" s="202"/>
    </row>
    <row r="45531" spans="2:2">
      <c r="B45531" s="202"/>
    </row>
    <row r="45532" spans="2:2">
      <c r="B45532" s="202"/>
    </row>
    <row r="45533" spans="2:2">
      <c r="B45533" s="202"/>
    </row>
    <row r="45534" spans="2:2">
      <c r="B45534" s="202"/>
    </row>
    <row r="45535" spans="2:2">
      <c r="B45535" s="202"/>
    </row>
    <row r="45536" spans="2:2">
      <c r="B45536" s="202"/>
    </row>
    <row r="45537" spans="2:2">
      <c r="B45537" s="202"/>
    </row>
    <row r="45538" spans="2:2">
      <c r="B45538" s="202"/>
    </row>
    <row r="45539" spans="2:2">
      <c r="B45539" s="202"/>
    </row>
    <row r="45540" spans="2:2">
      <c r="B45540" s="202"/>
    </row>
    <row r="45541" spans="2:2">
      <c r="B45541" s="202"/>
    </row>
    <row r="45542" spans="2:2">
      <c r="B45542" s="202"/>
    </row>
    <row r="45543" spans="2:2">
      <c r="B45543" s="202"/>
    </row>
    <row r="45544" spans="2:2">
      <c r="B45544" s="202"/>
    </row>
    <row r="45545" spans="2:2">
      <c r="B45545" s="202"/>
    </row>
    <row r="45546" spans="2:2">
      <c r="B45546" s="202"/>
    </row>
    <row r="45547" spans="2:2">
      <c r="B45547" s="202"/>
    </row>
    <row r="45548" spans="2:2">
      <c r="B45548" s="202"/>
    </row>
    <row r="45549" spans="2:2">
      <c r="B45549" s="202"/>
    </row>
    <row r="45550" spans="2:2">
      <c r="B45550" s="202"/>
    </row>
    <row r="45551" spans="2:2">
      <c r="B45551" s="202"/>
    </row>
    <row r="45552" spans="2:2">
      <c r="B45552" s="202"/>
    </row>
    <row r="45553" spans="2:2">
      <c r="B45553" s="202"/>
    </row>
    <row r="45554" spans="2:2">
      <c r="B45554" s="202"/>
    </row>
    <row r="45555" spans="2:2">
      <c r="B45555" s="202"/>
    </row>
    <row r="45556" spans="2:2">
      <c r="B45556" s="202"/>
    </row>
    <row r="45557" spans="2:2">
      <c r="B45557" s="202"/>
    </row>
    <row r="45558" spans="2:2">
      <c r="B45558" s="202"/>
    </row>
    <row r="45559" spans="2:2">
      <c r="B45559" s="202"/>
    </row>
    <row r="45560" spans="2:2">
      <c r="B45560" s="202"/>
    </row>
    <row r="45561" spans="2:2">
      <c r="B45561" s="202"/>
    </row>
    <row r="45562" spans="2:2">
      <c r="B45562" s="202"/>
    </row>
    <row r="45563" spans="2:2">
      <c r="B45563" s="202"/>
    </row>
    <row r="45564" spans="2:2">
      <c r="B45564" s="202"/>
    </row>
    <row r="45565" spans="2:2">
      <c r="B45565" s="202"/>
    </row>
    <row r="45566" spans="2:2">
      <c r="B45566" s="202"/>
    </row>
    <row r="45567" spans="2:2">
      <c r="B45567" s="202"/>
    </row>
    <row r="45568" spans="2:2">
      <c r="B45568" s="202"/>
    </row>
    <row r="45569" spans="2:2">
      <c r="B45569" s="202"/>
    </row>
    <row r="45570" spans="2:2">
      <c r="B45570" s="202"/>
    </row>
    <row r="45571" spans="2:2">
      <c r="B45571" s="202"/>
    </row>
    <row r="45572" spans="2:2">
      <c r="B45572" s="202"/>
    </row>
    <row r="45573" spans="2:2">
      <c r="B45573" s="202"/>
    </row>
    <row r="45574" spans="2:2">
      <c r="B45574" s="202"/>
    </row>
    <row r="45575" spans="2:2">
      <c r="B45575" s="202"/>
    </row>
    <row r="45576" spans="2:2">
      <c r="B45576" s="202"/>
    </row>
    <row r="45577" spans="2:2">
      <c r="B45577" s="202"/>
    </row>
    <row r="45578" spans="2:2">
      <c r="B45578" s="202"/>
    </row>
    <row r="45579" spans="2:2">
      <c r="B45579" s="202"/>
    </row>
    <row r="45580" spans="2:2">
      <c r="B45580" s="202"/>
    </row>
    <row r="45581" spans="2:2">
      <c r="B45581" s="202"/>
    </row>
    <row r="45582" spans="2:2">
      <c r="B45582" s="202"/>
    </row>
    <row r="45583" spans="2:2">
      <c r="B45583" s="202"/>
    </row>
    <row r="45584" spans="2:2">
      <c r="B45584" s="202"/>
    </row>
    <row r="45585" spans="2:2">
      <c r="B45585" s="202"/>
    </row>
    <row r="45586" spans="2:2">
      <c r="B45586" s="202"/>
    </row>
    <row r="45587" spans="2:2">
      <c r="B45587" s="202"/>
    </row>
    <row r="45588" spans="2:2">
      <c r="B45588" s="202"/>
    </row>
    <row r="45589" spans="2:2">
      <c r="B45589" s="202"/>
    </row>
    <row r="45590" spans="2:2">
      <c r="B45590" s="202"/>
    </row>
    <row r="45591" spans="2:2">
      <c r="B45591" s="202"/>
    </row>
    <row r="45592" spans="2:2">
      <c r="B45592" s="202"/>
    </row>
    <row r="45593" spans="2:2">
      <c r="B45593" s="202"/>
    </row>
    <row r="45594" spans="2:2">
      <c r="B45594" s="202"/>
    </row>
    <row r="45595" spans="2:2">
      <c r="B45595" s="202"/>
    </row>
    <row r="45596" spans="2:2">
      <c r="B45596" s="202"/>
    </row>
    <row r="45597" spans="2:2">
      <c r="B45597" s="202"/>
    </row>
    <row r="45598" spans="2:2">
      <c r="B45598" s="202"/>
    </row>
    <row r="45599" spans="2:2">
      <c r="B45599" s="202"/>
    </row>
    <row r="45600" spans="2:2">
      <c r="B45600" s="202"/>
    </row>
    <row r="45601" spans="2:2">
      <c r="B45601" s="202"/>
    </row>
    <row r="45602" spans="2:2">
      <c r="B45602" s="202"/>
    </row>
    <row r="45603" spans="2:2">
      <c r="B45603" s="202"/>
    </row>
    <row r="45604" spans="2:2">
      <c r="B45604" s="202"/>
    </row>
    <row r="45605" spans="2:2">
      <c r="B45605" s="202"/>
    </row>
    <row r="45606" spans="2:2">
      <c r="B45606" s="202"/>
    </row>
    <row r="45607" spans="2:2">
      <c r="B45607" s="202"/>
    </row>
    <row r="45608" spans="2:2">
      <c r="B45608" s="202"/>
    </row>
    <row r="45609" spans="2:2">
      <c r="B45609" s="202"/>
    </row>
    <row r="45610" spans="2:2">
      <c r="B45610" s="202"/>
    </row>
    <row r="45611" spans="2:2">
      <c r="B45611" s="202"/>
    </row>
    <row r="45612" spans="2:2">
      <c r="B45612" s="202"/>
    </row>
    <row r="45613" spans="2:2">
      <c r="B45613" s="202"/>
    </row>
    <row r="45614" spans="2:2">
      <c r="B45614" s="202"/>
    </row>
    <row r="45615" spans="2:2">
      <c r="B45615" s="202"/>
    </row>
    <row r="45616" spans="2:2">
      <c r="B45616" s="202"/>
    </row>
    <row r="45617" spans="2:2">
      <c r="B45617" s="202"/>
    </row>
    <row r="45618" spans="2:2">
      <c r="B45618" s="202"/>
    </row>
    <row r="45619" spans="2:2">
      <c r="B45619" s="202"/>
    </row>
    <row r="45620" spans="2:2">
      <c r="B45620" s="202"/>
    </row>
    <row r="45621" spans="2:2">
      <c r="B45621" s="202"/>
    </row>
    <row r="45622" spans="2:2">
      <c r="B45622" s="202"/>
    </row>
    <row r="45623" spans="2:2">
      <c r="B45623" s="202"/>
    </row>
    <row r="45624" spans="2:2">
      <c r="B45624" s="202"/>
    </row>
    <row r="45625" spans="2:2">
      <c r="B45625" s="202"/>
    </row>
    <row r="45626" spans="2:2">
      <c r="B45626" s="202"/>
    </row>
    <row r="45627" spans="2:2">
      <c r="B45627" s="202"/>
    </row>
    <row r="45628" spans="2:2">
      <c r="B45628" s="202"/>
    </row>
    <row r="45629" spans="2:2">
      <c r="B45629" s="202"/>
    </row>
    <row r="45630" spans="2:2">
      <c r="B45630" s="202"/>
    </row>
    <row r="45631" spans="2:2">
      <c r="B45631" s="202"/>
    </row>
    <row r="45632" spans="2:2">
      <c r="B45632" s="202"/>
    </row>
    <row r="45633" spans="2:2">
      <c r="B45633" s="202"/>
    </row>
    <row r="45634" spans="2:2">
      <c r="B45634" s="202"/>
    </row>
    <row r="45635" spans="2:2">
      <c r="B45635" s="202"/>
    </row>
    <row r="45636" spans="2:2">
      <c r="B45636" s="202"/>
    </row>
    <row r="45637" spans="2:2">
      <c r="B45637" s="202"/>
    </row>
    <row r="45638" spans="2:2">
      <c r="B45638" s="202"/>
    </row>
    <row r="45639" spans="2:2">
      <c r="B45639" s="202"/>
    </row>
    <row r="45640" spans="2:2">
      <c r="B45640" s="202"/>
    </row>
    <row r="45641" spans="2:2">
      <c r="B45641" s="202"/>
    </row>
    <row r="45642" spans="2:2">
      <c r="B45642" s="202"/>
    </row>
    <row r="45643" spans="2:2">
      <c r="B45643" s="202"/>
    </row>
    <row r="45644" spans="2:2">
      <c r="B45644" s="202"/>
    </row>
    <row r="45645" spans="2:2">
      <c r="B45645" s="202"/>
    </row>
    <row r="45646" spans="2:2">
      <c r="B45646" s="202"/>
    </row>
    <row r="45647" spans="2:2">
      <c r="B45647" s="202"/>
    </row>
    <row r="45648" spans="2:2">
      <c r="B45648" s="202"/>
    </row>
    <row r="45649" spans="2:2">
      <c r="B45649" s="202"/>
    </row>
    <row r="45650" spans="2:2">
      <c r="B45650" s="202"/>
    </row>
    <row r="45651" spans="2:2">
      <c r="B45651" s="202"/>
    </row>
    <row r="45652" spans="2:2">
      <c r="B45652" s="202"/>
    </row>
    <row r="45653" spans="2:2">
      <c r="B45653" s="202"/>
    </row>
    <row r="45654" spans="2:2">
      <c r="B45654" s="202"/>
    </row>
    <row r="45655" spans="2:2">
      <c r="B45655" s="202"/>
    </row>
    <row r="45656" spans="2:2">
      <c r="B45656" s="202"/>
    </row>
    <row r="45657" spans="2:2">
      <c r="B45657" s="202"/>
    </row>
    <row r="45658" spans="2:2">
      <c r="B45658" s="202"/>
    </row>
    <row r="45659" spans="2:2">
      <c r="B45659" s="202"/>
    </row>
    <row r="45660" spans="2:2">
      <c r="B45660" s="202"/>
    </row>
    <row r="45661" spans="2:2">
      <c r="B45661" s="202"/>
    </row>
    <row r="45662" spans="2:2">
      <c r="B45662" s="202"/>
    </row>
    <row r="45663" spans="2:2">
      <c r="B45663" s="202"/>
    </row>
    <row r="45664" spans="2:2">
      <c r="B45664" s="202"/>
    </row>
    <row r="45665" spans="2:2">
      <c r="B45665" s="202"/>
    </row>
    <row r="45666" spans="2:2">
      <c r="B45666" s="202"/>
    </row>
    <row r="45667" spans="2:2">
      <c r="B45667" s="202"/>
    </row>
    <row r="45668" spans="2:2">
      <c r="B45668" s="202"/>
    </row>
    <row r="45669" spans="2:2">
      <c r="B45669" s="202"/>
    </row>
    <row r="45670" spans="2:2">
      <c r="B45670" s="202"/>
    </row>
    <row r="45671" spans="2:2">
      <c r="B45671" s="202"/>
    </row>
    <row r="45672" spans="2:2">
      <c r="B45672" s="202"/>
    </row>
    <row r="45673" spans="2:2">
      <c r="B45673" s="202"/>
    </row>
    <row r="45674" spans="2:2">
      <c r="B45674" s="202"/>
    </row>
    <row r="45675" spans="2:2">
      <c r="B45675" s="202"/>
    </row>
    <row r="45676" spans="2:2">
      <c r="B45676" s="202"/>
    </row>
    <row r="45677" spans="2:2">
      <c r="B45677" s="202"/>
    </row>
    <row r="45678" spans="2:2">
      <c r="B45678" s="202"/>
    </row>
    <row r="45679" spans="2:2">
      <c r="B45679" s="202"/>
    </row>
    <row r="45680" spans="2:2">
      <c r="B45680" s="202"/>
    </row>
    <row r="45681" spans="2:2">
      <c r="B45681" s="202"/>
    </row>
    <row r="45682" spans="2:2">
      <c r="B45682" s="202"/>
    </row>
    <row r="45683" spans="2:2">
      <c r="B45683" s="202"/>
    </row>
    <row r="45684" spans="2:2">
      <c r="B45684" s="202"/>
    </row>
    <row r="45685" spans="2:2">
      <c r="B45685" s="202"/>
    </row>
    <row r="45686" spans="2:2">
      <c r="B45686" s="202"/>
    </row>
    <row r="45687" spans="2:2">
      <c r="B45687" s="202"/>
    </row>
    <row r="45688" spans="2:2">
      <c r="B45688" s="202"/>
    </row>
    <row r="45689" spans="2:2">
      <c r="B45689" s="202"/>
    </row>
    <row r="45690" spans="2:2">
      <c r="B45690" s="202"/>
    </row>
    <row r="45691" spans="2:2">
      <c r="B45691" s="202"/>
    </row>
    <row r="45692" spans="2:2">
      <c r="B45692" s="202"/>
    </row>
    <row r="45693" spans="2:2">
      <c r="B45693" s="202"/>
    </row>
    <row r="45694" spans="2:2">
      <c r="B45694" s="202"/>
    </row>
    <row r="45695" spans="2:2">
      <c r="B45695" s="202"/>
    </row>
    <row r="45696" spans="2:2">
      <c r="B45696" s="202"/>
    </row>
    <row r="45697" spans="2:2">
      <c r="B45697" s="202"/>
    </row>
    <row r="45698" spans="2:2">
      <c r="B45698" s="202"/>
    </row>
    <row r="45699" spans="2:2">
      <c r="B45699" s="202"/>
    </row>
    <row r="45700" spans="2:2">
      <c r="B45700" s="202"/>
    </row>
    <row r="45701" spans="2:2">
      <c r="B45701" s="202"/>
    </row>
    <row r="45702" spans="2:2">
      <c r="B45702" s="202"/>
    </row>
    <row r="45703" spans="2:2">
      <c r="B45703" s="202"/>
    </row>
    <row r="45704" spans="2:2">
      <c r="B45704" s="202"/>
    </row>
    <row r="45705" spans="2:2">
      <c r="B45705" s="202"/>
    </row>
    <row r="45706" spans="2:2">
      <c r="B45706" s="202"/>
    </row>
    <row r="45707" spans="2:2">
      <c r="B45707" s="202"/>
    </row>
    <row r="45708" spans="2:2">
      <c r="B45708" s="202"/>
    </row>
    <row r="45709" spans="2:2">
      <c r="B45709" s="202"/>
    </row>
    <row r="45710" spans="2:2">
      <c r="B45710" s="202"/>
    </row>
    <row r="45711" spans="2:2">
      <c r="B45711" s="202"/>
    </row>
    <row r="45712" spans="2:2">
      <c r="B45712" s="202"/>
    </row>
    <row r="45713" spans="2:2">
      <c r="B45713" s="202"/>
    </row>
    <row r="45714" spans="2:2">
      <c r="B45714" s="202"/>
    </row>
    <row r="45715" spans="2:2">
      <c r="B45715" s="202"/>
    </row>
    <row r="45716" spans="2:2">
      <c r="B45716" s="202"/>
    </row>
    <row r="45717" spans="2:2">
      <c r="B45717" s="202"/>
    </row>
    <row r="45718" spans="2:2">
      <c r="B45718" s="202"/>
    </row>
    <row r="45719" spans="2:2">
      <c r="B45719" s="202"/>
    </row>
    <row r="45720" spans="2:2">
      <c r="B45720" s="202"/>
    </row>
    <row r="45721" spans="2:2">
      <c r="B45721" s="202"/>
    </row>
    <row r="45722" spans="2:2">
      <c r="B45722" s="202"/>
    </row>
    <row r="45723" spans="2:2">
      <c r="B45723" s="202"/>
    </row>
    <row r="45724" spans="2:2">
      <c r="B45724" s="202"/>
    </row>
    <row r="45725" spans="2:2">
      <c r="B45725" s="202"/>
    </row>
    <row r="45726" spans="2:2">
      <c r="B45726" s="202"/>
    </row>
    <row r="45727" spans="2:2">
      <c r="B45727" s="202"/>
    </row>
    <row r="45728" spans="2:2">
      <c r="B45728" s="202"/>
    </row>
    <row r="45729" spans="2:2">
      <c r="B45729" s="202"/>
    </row>
    <row r="45730" spans="2:2">
      <c r="B45730" s="202"/>
    </row>
    <row r="45731" spans="2:2">
      <c r="B45731" s="202"/>
    </row>
    <row r="45732" spans="2:2">
      <c r="B45732" s="202"/>
    </row>
    <row r="45733" spans="2:2">
      <c r="B45733" s="202"/>
    </row>
    <row r="45734" spans="2:2">
      <c r="B45734" s="202"/>
    </row>
    <row r="45735" spans="2:2">
      <c r="B45735" s="202"/>
    </row>
    <row r="45736" spans="2:2">
      <c r="B45736" s="202"/>
    </row>
    <row r="45737" spans="2:2">
      <c r="B45737" s="202"/>
    </row>
    <row r="45738" spans="2:2">
      <c r="B45738" s="202"/>
    </row>
    <row r="45739" spans="2:2">
      <c r="B45739" s="202"/>
    </row>
    <row r="45740" spans="2:2">
      <c r="B45740" s="202"/>
    </row>
    <row r="45741" spans="2:2">
      <c r="B45741" s="202"/>
    </row>
    <row r="45742" spans="2:2">
      <c r="B45742" s="202"/>
    </row>
    <row r="45743" spans="2:2">
      <c r="B45743" s="202"/>
    </row>
    <row r="45744" spans="2:2">
      <c r="B45744" s="202"/>
    </row>
    <row r="45745" spans="2:2">
      <c r="B45745" s="202"/>
    </row>
    <row r="45746" spans="2:2">
      <c r="B45746" s="202"/>
    </row>
    <row r="45747" spans="2:2">
      <c r="B45747" s="202"/>
    </row>
    <row r="45748" spans="2:2">
      <c r="B45748" s="202"/>
    </row>
    <row r="45749" spans="2:2">
      <c r="B45749" s="202"/>
    </row>
    <row r="45750" spans="2:2">
      <c r="B45750" s="202"/>
    </row>
    <row r="45751" spans="2:2">
      <c r="B45751" s="202"/>
    </row>
    <row r="45752" spans="2:2">
      <c r="B45752" s="202"/>
    </row>
    <row r="45753" spans="2:2">
      <c r="B45753" s="202"/>
    </row>
    <row r="45754" spans="2:2">
      <c r="B45754" s="202"/>
    </row>
    <row r="45755" spans="2:2">
      <c r="B45755" s="202"/>
    </row>
    <row r="45756" spans="2:2">
      <c r="B45756" s="202"/>
    </row>
    <row r="45757" spans="2:2">
      <c r="B45757" s="202"/>
    </row>
    <row r="45758" spans="2:2">
      <c r="B45758" s="202"/>
    </row>
    <row r="45759" spans="2:2">
      <c r="B45759" s="202"/>
    </row>
    <row r="45760" spans="2:2">
      <c r="B45760" s="202"/>
    </row>
    <row r="45761" spans="2:2">
      <c r="B45761" s="202"/>
    </row>
    <row r="45762" spans="2:2">
      <c r="B45762" s="202"/>
    </row>
    <row r="45763" spans="2:2">
      <c r="B45763" s="202"/>
    </row>
    <row r="45764" spans="2:2">
      <c r="B45764" s="202"/>
    </row>
    <row r="45765" spans="2:2">
      <c r="B45765" s="202"/>
    </row>
    <row r="45766" spans="2:2">
      <c r="B45766" s="202"/>
    </row>
    <row r="45767" spans="2:2">
      <c r="B45767" s="202"/>
    </row>
    <row r="45768" spans="2:2">
      <c r="B45768" s="202"/>
    </row>
    <row r="45769" spans="2:2">
      <c r="B45769" s="202"/>
    </row>
    <row r="45770" spans="2:2">
      <c r="B45770" s="202"/>
    </row>
    <row r="45771" spans="2:2">
      <c r="B45771" s="202"/>
    </row>
    <row r="45772" spans="2:2">
      <c r="B45772" s="202"/>
    </row>
    <row r="45773" spans="2:2">
      <c r="B45773" s="202"/>
    </row>
    <row r="45774" spans="2:2">
      <c r="B45774" s="202"/>
    </row>
    <row r="45775" spans="2:2">
      <c r="B45775" s="202"/>
    </row>
    <row r="45776" spans="2:2">
      <c r="B45776" s="202"/>
    </row>
    <row r="45777" spans="2:2">
      <c r="B45777" s="202"/>
    </row>
    <row r="45778" spans="2:2">
      <c r="B45778" s="202"/>
    </row>
    <row r="45779" spans="2:2">
      <c r="B45779" s="202"/>
    </row>
    <row r="45780" spans="2:2">
      <c r="B45780" s="202"/>
    </row>
    <row r="45781" spans="2:2">
      <c r="B45781" s="202"/>
    </row>
    <row r="45782" spans="2:2">
      <c r="B45782" s="202"/>
    </row>
    <row r="45783" spans="2:2">
      <c r="B45783" s="202"/>
    </row>
    <row r="45784" spans="2:2">
      <c r="B45784" s="202"/>
    </row>
    <row r="45785" spans="2:2">
      <c r="B45785" s="202"/>
    </row>
    <row r="45786" spans="2:2">
      <c r="B45786" s="202"/>
    </row>
    <row r="45787" spans="2:2">
      <c r="B45787" s="202"/>
    </row>
    <row r="45788" spans="2:2">
      <c r="B45788" s="202"/>
    </row>
    <row r="45789" spans="2:2">
      <c r="B45789" s="202"/>
    </row>
    <row r="45790" spans="2:2">
      <c r="B45790" s="202"/>
    </row>
    <row r="45791" spans="2:2">
      <c r="B45791" s="202"/>
    </row>
    <row r="45792" spans="2:2">
      <c r="B45792" s="202"/>
    </row>
    <row r="45793" spans="2:2">
      <c r="B45793" s="202"/>
    </row>
    <row r="45794" spans="2:2">
      <c r="B45794" s="202"/>
    </row>
    <row r="45795" spans="2:2">
      <c r="B45795" s="202"/>
    </row>
    <row r="45796" spans="2:2">
      <c r="B45796" s="202"/>
    </row>
    <row r="45797" spans="2:2">
      <c r="B45797" s="202"/>
    </row>
    <row r="45798" spans="2:2">
      <c r="B45798" s="202"/>
    </row>
    <row r="45799" spans="2:2">
      <c r="B45799" s="202"/>
    </row>
    <row r="45800" spans="2:2">
      <c r="B45800" s="202"/>
    </row>
    <row r="45801" spans="2:2">
      <c r="B45801" s="202"/>
    </row>
    <row r="45802" spans="2:2">
      <c r="B45802" s="202"/>
    </row>
    <row r="45803" spans="2:2">
      <c r="B45803" s="202"/>
    </row>
    <row r="45804" spans="2:2">
      <c r="B45804" s="202"/>
    </row>
    <row r="45805" spans="2:2">
      <c r="B45805" s="202"/>
    </row>
    <row r="45806" spans="2:2">
      <c r="B45806" s="202"/>
    </row>
    <row r="45807" spans="2:2">
      <c r="B45807" s="202"/>
    </row>
    <row r="45808" spans="2:2">
      <c r="B45808" s="202"/>
    </row>
    <row r="45809" spans="2:2">
      <c r="B45809" s="202"/>
    </row>
    <row r="45810" spans="2:2">
      <c r="B45810" s="202"/>
    </row>
    <row r="45811" spans="2:2">
      <c r="B45811" s="202"/>
    </row>
    <row r="45812" spans="2:2">
      <c r="B45812" s="202"/>
    </row>
    <row r="45813" spans="2:2">
      <c r="B45813" s="202"/>
    </row>
    <row r="45814" spans="2:2">
      <c r="B45814" s="202"/>
    </row>
    <row r="45815" spans="2:2">
      <c r="B45815" s="202"/>
    </row>
    <row r="45816" spans="2:2">
      <c r="B45816" s="202"/>
    </row>
    <row r="45817" spans="2:2">
      <c r="B45817" s="202"/>
    </row>
    <row r="45818" spans="2:2">
      <c r="B45818" s="202"/>
    </row>
    <row r="45819" spans="2:2">
      <c r="B45819" s="202"/>
    </row>
    <row r="45820" spans="2:2">
      <c r="B45820" s="202"/>
    </row>
    <row r="45821" spans="2:2">
      <c r="B45821" s="202"/>
    </row>
    <row r="45822" spans="2:2">
      <c r="B45822" s="202"/>
    </row>
    <row r="45823" spans="2:2">
      <c r="B45823" s="202"/>
    </row>
    <row r="45824" spans="2:2">
      <c r="B45824" s="202"/>
    </row>
    <row r="45825" spans="2:2">
      <c r="B45825" s="202"/>
    </row>
    <row r="45826" spans="2:2">
      <c r="B45826" s="202"/>
    </row>
    <row r="45827" spans="2:2">
      <c r="B45827" s="202"/>
    </row>
    <row r="45828" spans="2:2">
      <c r="B45828" s="202"/>
    </row>
    <row r="45829" spans="2:2">
      <c r="B45829" s="202"/>
    </row>
    <row r="45830" spans="2:2">
      <c r="B45830" s="202"/>
    </row>
    <row r="45831" spans="2:2">
      <c r="B45831" s="202"/>
    </row>
    <row r="45832" spans="2:2">
      <c r="B45832" s="202"/>
    </row>
    <row r="45833" spans="2:2">
      <c r="B45833" s="202"/>
    </row>
    <row r="45834" spans="2:2">
      <c r="B45834" s="202"/>
    </row>
    <row r="45835" spans="2:2">
      <c r="B45835" s="202"/>
    </row>
    <row r="45836" spans="2:2">
      <c r="B45836" s="202"/>
    </row>
    <row r="45837" spans="2:2">
      <c r="B45837" s="202"/>
    </row>
    <row r="45838" spans="2:2">
      <c r="B45838" s="202"/>
    </row>
    <row r="45839" spans="2:2">
      <c r="B45839" s="202"/>
    </row>
    <row r="45840" spans="2:2">
      <c r="B45840" s="202"/>
    </row>
    <row r="45841" spans="2:2">
      <c r="B45841" s="202"/>
    </row>
    <row r="45842" spans="2:2">
      <c r="B45842" s="202"/>
    </row>
    <row r="45843" spans="2:2">
      <c r="B45843" s="202"/>
    </row>
    <row r="45844" spans="2:2">
      <c r="B45844" s="202"/>
    </row>
    <row r="45845" spans="2:2">
      <c r="B45845" s="202"/>
    </row>
    <row r="45846" spans="2:2">
      <c r="B45846" s="202"/>
    </row>
    <row r="45847" spans="2:2">
      <c r="B45847" s="202"/>
    </row>
    <row r="45848" spans="2:2">
      <c r="B45848" s="202"/>
    </row>
    <row r="45849" spans="2:2">
      <c r="B45849" s="202"/>
    </row>
    <row r="45850" spans="2:2">
      <c r="B45850" s="202"/>
    </row>
    <row r="45851" spans="2:2">
      <c r="B45851" s="202"/>
    </row>
    <row r="45852" spans="2:2">
      <c r="B45852" s="202"/>
    </row>
    <row r="45853" spans="2:2">
      <c r="B45853" s="202"/>
    </row>
    <row r="45854" spans="2:2">
      <c r="B45854" s="202"/>
    </row>
    <row r="45855" spans="2:2">
      <c r="B45855" s="202"/>
    </row>
    <row r="45856" spans="2:2">
      <c r="B45856" s="202"/>
    </row>
    <row r="45857" spans="2:2">
      <c r="B45857" s="202"/>
    </row>
    <row r="45858" spans="2:2">
      <c r="B45858" s="202"/>
    </row>
    <row r="45859" spans="2:2">
      <c r="B45859" s="202"/>
    </row>
    <row r="45860" spans="2:2">
      <c r="B45860" s="202"/>
    </row>
    <row r="45861" spans="2:2">
      <c r="B45861" s="202"/>
    </row>
    <row r="45862" spans="2:2">
      <c r="B45862" s="202"/>
    </row>
    <row r="45863" spans="2:2">
      <c r="B45863" s="202"/>
    </row>
    <row r="45864" spans="2:2">
      <c r="B45864" s="202"/>
    </row>
    <row r="45865" spans="2:2">
      <c r="B45865" s="202"/>
    </row>
    <row r="45866" spans="2:2">
      <c r="B45866" s="202"/>
    </row>
    <row r="45867" spans="2:2">
      <c r="B45867" s="202"/>
    </row>
    <row r="45868" spans="2:2">
      <c r="B45868" s="202"/>
    </row>
    <row r="45869" spans="2:2">
      <c r="B45869" s="202"/>
    </row>
    <row r="45870" spans="2:2">
      <c r="B45870" s="202"/>
    </row>
    <row r="45871" spans="2:2">
      <c r="B45871" s="202"/>
    </row>
    <row r="45872" spans="2:2">
      <c r="B45872" s="202"/>
    </row>
    <row r="45873" spans="2:2">
      <c r="B45873" s="202"/>
    </row>
    <row r="45874" spans="2:2">
      <c r="B45874" s="202"/>
    </row>
    <row r="45875" spans="2:2">
      <c r="B45875" s="202"/>
    </row>
    <row r="45876" spans="2:2">
      <c r="B45876" s="202"/>
    </row>
    <row r="45877" spans="2:2">
      <c r="B45877" s="202"/>
    </row>
    <row r="45878" spans="2:2">
      <c r="B45878" s="202"/>
    </row>
    <row r="45879" spans="2:2">
      <c r="B45879" s="202"/>
    </row>
    <row r="45880" spans="2:2">
      <c r="B45880" s="202"/>
    </row>
    <row r="45881" spans="2:2">
      <c r="B45881" s="202"/>
    </row>
    <row r="45882" spans="2:2">
      <c r="B45882" s="202"/>
    </row>
    <row r="45883" spans="2:2">
      <c r="B45883" s="202"/>
    </row>
    <row r="45884" spans="2:2">
      <c r="B45884" s="202"/>
    </row>
    <row r="45885" spans="2:2">
      <c r="B45885" s="202"/>
    </row>
    <row r="45886" spans="2:2">
      <c r="B45886" s="202"/>
    </row>
    <row r="45887" spans="2:2">
      <c r="B45887" s="202"/>
    </row>
    <row r="45888" spans="2:2">
      <c r="B45888" s="202"/>
    </row>
    <row r="45889" spans="2:2">
      <c r="B45889" s="202"/>
    </row>
    <row r="45890" spans="2:2">
      <c r="B45890" s="202"/>
    </row>
    <row r="45891" spans="2:2">
      <c r="B45891" s="202"/>
    </row>
    <row r="45892" spans="2:2">
      <c r="B45892" s="202"/>
    </row>
    <row r="45893" spans="2:2">
      <c r="B45893" s="202"/>
    </row>
    <row r="45894" spans="2:2">
      <c r="B45894" s="202"/>
    </row>
    <row r="45895" spans="2:2">
      <c r="B45895" s="202"/>
    </row>
    <row r="45896" spans="2:2">
      <c r="B45896" s="202"/>
    </row>
    <row r="45897" spans="2:2">
      <c r="B45897" s="202"/>
    </row>
    <row r="45898" spans="2:2">
      <c r="B45898" s="202"/>
    </row>
    <row r="45899" spans="2:2">
      <c r="B45899" s="202"/>
    </row>
    <row r="45900" spans="2:2">
      <c r="B45900" s="202"/>
    </row>
    <row r="45901" spans="2:2">
      <c r="B45901" s="202"/>
    </row>
    <row r="45902" spans="2:2">
      <c r="B45902" s="202"/>
    </row>
    <row r="45903" spans="2:2">
      <c r="B45903" s="202"/>
    </row>
    <row r="45904" spans="2:2">
      <c r="B45904" s="202"/>
    </row>
    <row r="45905" spans="2:2">
      <c r="B45905" s="202"/>
    </row>
    <row r="45906" spans="2:2">
      <c r="B45906" s="202"/>
    </row>
    <row r="45907" spans="2:2">
      <c r="B45907" s="202"/>
    </row>
    <row r="45908" spans="2:2">
      <c r="B45908" s="202"/>
    </row>
    <row r="45909" spans="2:2">
      <c r="B45909" s="202"/>
    </row>
    <row r="45910" spans="2:2">
      <c r="B45910" s="202"/>
    </row>
    <row r="45911" spans="2:2">
      <c r="B45911" s="202"/>
    </row>
    <row r="45912" spans="2:2">
      <c r="B45912" s="202"/>
    </row>
    <row r="45913" spans="2:2">
      <c r="B45913" s="202"/>
    </row>
    <row r="45914" spans="2:2">
      <c r="B45914" s="202"/>
    </row>
    <row r="45915" spans="2:2">
      <c r="B45915" s="202"/>
    </row>
    <row r="45916" spans="2:2">
      <c r="B45916" s="202"/>
    </row>
    <row r="45917" spans="2:2">
      <c r="B45917" s="202"/>
    </row>
    <row r="45918" spans="2:2">
      <c r="B45918" s="202"/>
    </row>
    <row r="45919" spans="2:2">
      <c r="B45919" s="202"/>
    </row>
    <row r="45920" spans="2:2">
      <c r="B45920" s="202"/>
    </row>
    <row r="45921" spans="2:2">
      <c r="B45921" s="202"/>
    </row>
    <row r="45922" spans="2:2">
      <c r="B45922" s="202"/>
    </row>
    <row r="45923" spans="2:2">
      <c r="B45923" s="202"/>
    </row>
    <row r="45924" spans="2:2">
      <c r="B45924" s="202"/>
    </row>
    <row r="45925" spans="2:2">
      <c r="B45925" s="202"/>
    </row>
    <row r="45926" spans="2:2">
      <c r="B45926" s="202"/>
    </row>
    <row r="45927" spans="2:2">
      <c r="B45927" s="202"/>
    </row>
    <row r="45928" spans="2:2">
      <c r="B45928" s="202"/>
    </row>
    <row r="45929" spans="2:2">
      <c r="B45929" s="202"/>
    </row>
    <row r="45930" spans="2:2">
      <c r="B45930" s="202"/>
    </row>
    <row r="45931" spans="2:2">
      <c r="B45931" s="202"/>
    </row>
    <row r="45932" spans="2:2">
      <c r="B45932" s="202"/>
    </row>
    <row r="45933" spans="2:2">
      <c r="B45933" s="202"/>
    </row>
    <row r="45934" spans="2:2">
      <c r="B45934" s="202"/>
    </row>
    <row r="45935" spans="2:2">
      <c r="B45935" s="202"/>
    </row>
    <row r="45936" spans="2:2">
      <c r="B45936" s="202"/>
    </row>
    <row r="45937" spans="2:2">
      <c r="B45937" s="202"/>
    </row>
    <row r="45938" spans="2:2">
      <c r="B45938" s="202"/>
    </row>
    <row r="45939" spans="2:2">
      <c r="B45939" s="202"/>
    </row>
    <row r="45940" spans="2:2">
      <c r="B45940" s="202"/>
    </row>
    <row r="45941" spans="2:2">
      <c r="B45941" s="202"/>
    </row>
    <row r="45942" spans="2:2">
      <c r="B45942" s="202"/>
    </row>
    <row r="45943" spans="2:2">
      <c r="B45943" s="202"/>
    </row>
    <row r="45944" spans="2:2">
      <c r="B45944" s="202"/>
    </row>
    <row r="45945" spans="2:2">
      <c r="B45945" s="202"/>
    </row>
    <row r="45946" spans="2:2">
      <c r="B45946" s="202"/>
    </row>
    <row r="45947" spans="2:2">
      <c r="B45947" s="202"/>
    </row>
    <row r="45948" spans="2:2">
      <c r="B45948" s="202"/>
    </row>
    <row r="45949" spans="2:2">
      <c r="B45949" s="202"/>
    </row>
    <row r="45950" spans="2:2">
      <c r="B45950" s="202"/>
    </row>
    <row r="45951" spans="2:2">
      <c r="B45951" s="202"/>
    </row>
    <row r="45952" spans="2:2">
      <c r="B45952" s="202"/>
    </row>
    <row r="45953" spans="2:2">
      <c r="B45953" s="202"/>
    </row>
    <row r="45954" spans="2:2">
      <c r="B45954" s="202"/>
    </row>
    <row r="45955" spans="2:2">
      <c r="B45955" s="202"/>
    </row>
    <row r="45956" spans="2:2">
      <c r="B45956" s="202"/>
    </row>
    <row r="45957" spans="2:2">
      <c r="B45957" s="202"/>
    </row>
    <row r="45958" spans="2:2">
      <c r="B45958" s="202"/>
    </row>
    <row r="45959" spans="2:2">
      <c r="B45959" s="202"/>
    </row>
    <row r="45960" spans="2:2">
      <c r="B45960" s="202"/>
    </row>
    <row r="45961" spans="2:2">
      <c r="B45961" s="202"/>
    </row>
    <row r="45962" spans="2:2">
      <c r="B45962" s="202"/>
    </row>
    <row r="45963" spans="2:2">
      <c r="B45963" s="202"/>
    </row>
    <row r="45964" spans="2:2">
      <c r="B45964" s="202"/>
    </row>
    <row r="45965" spans="2:2">
      <c r="B45965" s="202"/>
    </row>
    <row r="45966" spans="2:2">
      <c r="B45966" s="202"/>
    </row>
    <row r="45967" spans="2:2">
      <c r="B45967" s="202"/>
    </row>
    <row r="45968" spans="2:2">
      <c r="B45968" s="202"/>
    </row>
    <row r="45969" spans="2:2">
      <c r="B45969" s="202"/>
    </row>
    <row r="45970" spans="2:2">
      <c r="B45970" s="202"/>
    </row>
    <row r="45971" spans="2:2">
      <c r="B45971" s="202"/>
    </row>
    <row r="45972" spans="2:2">
      <c r="B45972" s="202"/>
    </row>
    <row r="45973" spans="2:2">
      <c r="B45973" s="202"/>
    </row>
    <row r="45974" spans="2:2">
      <c r="B45974" s="202"/>
    </row>
    <row r="45975" spans="2:2">
      <c r="B45975" s="202"/>
    </row>
    <row r="45976" spans="2:2">
      <c r="B45976" s="202"/>
    </row>
    <row r="45977" spans="2:2">
      <c r="B45977" s="202"/>
    </row>
    <row r="45978" spans="2:2">
      <c r="B45978" s="202"/>
    </row>
    <row r="45979" spans="2:2">
      <c r="B45979" s="202"/>
    </row>
    <row r="45980" spans="2:2">
      <c r="B45980" s="202"/>
    </row>
    <row r="45981" spans="2:2">
      <c r="B45981" s="202"/>
    </row>
    <row r="45982" spans="2:2">
      <c r="B45982" s="202"/>
    </row>
    <row r="45983" spans="2:2">
      <c r="B45983" s="202"/>
    </row>
    <row r="45984" spans="2:2">
      <c r="B45984" s="202"/>
    </row>
    <row r="45985" spans="2:2">
      <c r="B45985" s="202"/>
    </row>
    <row r="45986" spans="2:2">
      <c r="B45986" s="202"/>
    </row>
    <row r="45987" spans="2:2">
      <c r="B45987" s="202"/>
    </row>
    <row r="45988" spans="2:2">
      <c r="B45988" s="202"/>
    </row>
    <row r="45989" spans="2:2">
      <c r="B45989" s="202"/>
    </row>
    <row r="45990" spans="2:2">
      <c r="B45990" s="202"/>
    </row>
    <row r="45991" spans="2:2">
      <c r="B45991" s="202"/>
    </row>
    <row r="45992" spans="2:2">
      <c r="B45992" s="202"/>
    </row>
    <row r="45993" spans="2:2">
      <c r="B45993" s="202"/>
    </row>
    <row r="45994" spans="2:2">
      <c r="B45994" s="202"/>
    </row>
    <row r="45995" spans="2:2">
      <c r="B45995" s="202"/>
    </row>
    <row r="45996" spans="2:2">
      <c r="B45996" s="202"/>
    </row>
    <row r="45997" spans="2:2">
      <c r="B45997" s="202"/>
    </row>
    <row r="45998" spans="2:2">
      <c r="B45998" s="202"/>
    </row>
    <row r="45999" spans="2:2">
      <c r="B45999" s="202"/>
    </row>
    <row r="46000" spans="2:2">
      <c r="B46000" s="202"/>
    </row>
    <row r="46001" spans="2:2">
      <c r="B46001" s="202"/>
    </row>
    <row r="46002" spans="2:2">
      <c r="B46002" s="202"/>
    </row>
    <row r="46003" spans="2:2">
      <c r="B46003" s="202"/>
    </row>
    <row r="46004" spans="2:2">
      <c r="B46004" s="202"/>
    </row>
    <row r="46005" spans="2:2">
      <c r="B46005" s="202"/>
    </row>
    <row r="46006" spans="2:2">
      <c r="B46006" s="202"/>
    </row>
    <row r="46007" spans="2:2">
      <c r="B46007" s="202"/>
    </row>
    <row r="46008" spans="2:2">
      <c r="B46008" s="202"/>
    </row>
    <row r="46009" spans="2:2">
      <c r="B46009" s="202"/>
    </row>
    <row r="46010" spans="2:2">
      <c r="B46010" s="202"/>
    </row>
    <row r="46011" spans="2:2">
      <c r="B46011" s="202"/>
    </row>
    <row r="46012" spans="2:2">
      <c r="B46012" s="202"/>
    </row>
    <row r="46013" spans="2:2">
      <c r="B46013" s="202"/>
    </row>
    <row r="46014" spans="2:2">
      <c r="B46014" s="202"/>
    </row>
    <row r="46015" spans="2:2">
      <c r="B46015" s="202"/>
    </row>
    <row r="46016" spans="2:2">
      <c r="B46016" s="202"/>
    </row>
    <row r="46017" spans="2:2">
      <c r="B46017" s="202"/>
    </row>
    <row r="46018" spans="2:2">
      <c r="B46018" s="202"/>
    </row>
    <row r="46019" spans="2:2">
      <c r="B46019" s="202"/>
    </row>
    <row r="46020" spans="2:2">
      <c r="B46020" s="202"/>
    </row>
    <row r="46021" spans="2:2">
      <c r="B46021" s="202"/>
    </row>
    <row r="46022" spans="2:2">
      <c r="B46022" s="202"/>
    </row>
    <row r="46023" spans="2:2">
      <c r="B46023" s="202"/>
    </row>
    <row r="46024" spans="2:2">
      <c r="B46024" s="202"/>
    </row>
    <row r="46025" spans="2:2">
      <c r="B46025" s="202"/>
    </row>
    <row r="46026" spans="2:2">
      <c r="B46026" s="202"/>
    </row>
    <row r="46027" spans="2:2">
      <c r="B46027" s="202"/>
    </row>
    <row r="46028" spans="2:2">
      <c r="B46028" s="202"/>
    </row>
    <row r="46029" spans="2:2">
      <c r="B46029" s="202"/>
    </row>
    <row r="46030" spans="2:2">
      <c r="B46030" s="202"/>
    </row>
    <row r="46031" spans="2:2">
      <c r="B46031" s="202"/>
    </row>
    <row r="46032" spans="2:2">
      <c r="B46032" s="202"/>
    </row>
    <row r="46033" spans="2:2">
      <c r="B46033" s="202"/>
    </row>
    <row r="46034" spans="2:2">
      <c r="B46034" s="202"/>
    </row>
    <row r="46035" spans="2:2">
      <c r="B46035" s="202"/>
    </row>
    <row r="46036" spans="2:2">
      <c r="B46036" s="202"/>
    </row>
    <row r="46037" spans="2:2">
      <c r="B46037" s="202"/>
    </row>
    <row r="46038" spans="2:2">
      <c r="B46038" s="202"/>
    </row>
    <row r="46039" spans="2:2">
      <c r="B46039" s="202"/>
    </row>
    <row r="46040" spans="2:2">
      <c r="B46040" s="202"/>
    </row>
    <row r="46041" spans="2:2">
      <c r="B46041" s="202"/>
    </row>
    <row r="46042" spans="2:2">
      <c r="B46042" s="202"/>
    </row>
    <row r="46043" spans="2:2">
      <c r="B46043" s="202"/>
    </row>
    <row r="46044" spans="2:2">
      <c r="B46044" s="202"/>
    </row>
    <row r="46045" spans="2:2">
      <c r="B46045" s="202"/>
    </row>
    <row r="46046" spans="2:2">
      <c r="B46046" s="202"/>
    </row>
    <row r="46047" spans="2:2">
      <c r="B46047" s="202"/>
    </row>
    <row r="46048" spans="2:2">
      <c r="B46048" s="202"/>
    </row>
    <row r="46049" spans="2:2">
      <c r="B46049" s="202"/>
    </row>
    <row r="46050" spans="2:2">
      <c r="B46050" s="202"/>
    </row>
    <row r="46051" spans="2:2">
      <c r="B46051" s="202"/>
    </row>
    <row r="46052" spans="2:2">
      <c r="B46052" s="202"/>
    </row>
    <row r="46053" spans="2:2">
      <c r="B46053" s="202"/>
    </row>
    <row r="46054" spans="2:2">
      <c r="B46054" s="202"/>
    </row>
    <row r="46055" spans="2:2">
      <c r="B46055" s="202"/>
    </row>
    <row r="46056" spans="2:2">
      <c r="B46056" s="202"/>
    </row>
    <row r="46057" spans="2:2">
      <c r="B46057" s="202"/>
    </row>
    <row r="46058" spans="2:2">
      <c r="B46058" s="202"/>
    </row>
    <row r="46059" spans="2:2">
      <c r="B46059" s="202"/>
    </row>
    <row r="46060" spans="2:2">
      <c r="B46060" s="202"/>
    </row>
    <row r="46061" spans="2:2">
      <c r="B46061" s="202"/>
    </row>
    <row r="46062" spans="2:2">
      <c r="B46062" s="202"/>
    </row>
    <row r="46063" spans="2:2">
      <c r="B46063" s="202"/>
    </row>
    <row r="46064" spans="2:2">
      <c r="B46064" s="202"/>
    </row>
    <row r="46065" spans="2:2">
      <c r="B46065" s="202"/>
    </row>
    <row r="46066" spans="2:2">
      <c r="B46066" s="202"/>
    </row>
    <row r="46067" spans="2:2">
      <c r="B46067" s="202"/>
    </row>
    <row r="46068" spans="2:2">
      <c r="B46068" s="202"/>
    </row>
    <row r="46069" spans="2:2">
      <c r="B46069" s="202"/>
    </row>
    <row r="46070" spans="2:2">
      <c r="B46070" s="202"/>
    </row>
    <row r="46071" spans="2:2">
      <c r="B46071" s="202"/>
    </row>
    <row r="46072" spans="2:2">
      <c r="B46072" s="202"/>
    </row>
    <row r="46073" spans="2:2">
      <c r="B46073" s="202"/>
    </row>
    <row r="46074" spans="2:2">
      <c r="B46074" s="202"/>
    </row>
    <row r="46075" spans="2:2">
      <c r="B46075" s="202"/>
    </row>
    <row r="46076" spans="2:2">
      <c r="B46076" s="202"/>
    </row>
    <row r="46077" spans="2:2">
      <c r="B46077" s="202"/>
    </row>
    <row r="46078" spans="2:2">
      <c r="B46078" s="202"/>
    </row>
    <row r="46079" spans="2:2">
      <c r="B46079" s="202"/>
    </row>
    <row r="46080" spans="2:2">
      <c r="B46080" s="202"/>
    </row>
    <row r="46081" spans="2:2">
      <c r="B46081" s="202"/>
    </row>
    <row r="46082" spans="2:2">
      <c r="B46082" s="202"/>
    </row>
    <row r="46083" spans="2:2">
      <c r="B46083" s="202"/>
    </row>
    <row r="46084" spans="2:2">
      <c r="B46084" s="202"/>
    </row>
    <row r="46085" spans="2:2">
      <c r="B46085" s="202"/>
    </row>
    <row r="46086" spans="2:2">
      <c r="B46086" s="202"/>
    </row>
    <row r="46087" spans="2:2">
      <c r="B46087" s="202"/>
    </row>
    <row r="46088" spans="2:2">
      <c r="B46088" s="202"/>
    </row>
    <row r="46089" spans="2:2">
      <c r="B46089" s="202"/>
    </row>
    <row r="46090" spans="2:2">
      <c r="B46090" s="202"/>
    </row>
    <row r="46091" spans="2:2">
      <c r="B46091" s="202"/>
    </row>
    <row r="46092" spans="2:2">
      <c r="B46092" s="202"/>
    </row>
    <row r="46093" spans="2:2">
      <c r="B46093" s="202"/>
    </row>
    <row r="46094" spans="2:2">
      <c r="B46094" s="202"/>
    </row>
    <row r="46095" spans="2:2">
      <c r="B46095" s="202"/>
    </row>
    <row r="46096" spans="2:2">
      <c r="B46096" s="202"/>
    </row>
    <row r="46097" spans="2:2">
      <c r="B46097" s="202"/>
    </row>
    <row r="46098" spans="2:2">
      <c r="B46098" s="202"/>
    </row>
    <row r="46099" spans="2:2">
      <c r="B46099" s="202"/>
    </row>
    <row r="46100" spans="2:2">
      <c r="B46100" s="202"/>
    </row>
    <row r="46101" spans="2:2">
      <c r="B46101" s="202"/>
    </row>
    <row r="46102" spans="2:2">
      <c r="B46102" s="202"/>
    </row>
    <row r="46103" spans="2:2">
      <c r="B46103" s="202"/>
    </row>
    <row r="46104" spans="2:2">
      <c r="B46104" s="202"/>
    </row>
    <row r="46105" spans="2:2">
      <c r="B46105" s="202"/>
    </row>
    <row r="46106" spans="2:2">
      <c r="B46106" s="202"/>
    </row>
    <row r="46107" spans="2:2">
      <c r="B46107" s="202"/>
    </row>
    <row r="46108" spans="2:2">
      <c r="B46108" s="202"/>
    </row>
    <row r="46109" spans="2:2">
      <c r="B46109" s="202"/>
    </row>
    <row r="46110" spans="2:2">
      <c r="B46110" s="202"/>
    </row>
    <row r="46111" spans="2:2">
      <c r="B46111" s="202"/>
    </row>
    <row r="46112" spans="2:2">
      <c r="B46112" s="202"/>
    </row>
    <row r="46113" spans="2:2">
      <c r="B46113" s="202"/>
    </row>
    <row r="46114" spans="2:2">
      <c r="B46114" s="202"/>
    </row>
    <row r="46115" spans="2:2">
      <c r="B46115" s="202"/>
    </row>
    <row r="46116" spans="2:2">
      <c r="B46116" s="202"/>
    </row>
    <row r="46117" spans="2:2">
      <c r="B46117" s="202"/>
    </row>
    <row r="46118" spans="2:2">
      <c r="B46118" s="202"/>
    </row>
    <row r="46119" spans="2:2">
      <c r="B46119" s="202"/>
    </row>
    <row r="46120" spans="2:2">
      <c r="B46120" s="202"/>
    </row>
    <row r="46121" spans="2:2">
      <c r="B46121" s="202"/>
    </row>
    <row r="46122" spans="2:2">
      <c r="B46122" s="202"/>
    </row>
    <row r="46123" spans="2:2">
      <c r="B46123" s="202"/>
    </row>
    <row r="46124" spans="2:2">
      <c r="B46124" s="202"/>
    </row>
    <row r="46125" spans="2:2">
      <c r="B46125" s="202"/>
    </row>
    <row r="46126" spans="2:2">
      <c r="B46126" s="202"/>
    </row>
    <row r="46127" spans="2:2">
      <c r="B46127" s="202"/>
    </row>
    <row r="46128" spans="2:2">
      <c r="B46128" s="202"/>
    </row>
    <row r="46129" spans="2:2">
      <c r="B46129" s="202"/>
    </row>
    <row r="46130" spans="2:2">
      <c r="B46130" s="202"/>
    </row>
    <row r="46131" spans="2:2">
      <c r="B46131" s="202"/>
    </row>
    <row r="46132" spans="2:2">
      <c r="B46132" s="202"/>
    </row>
    <row r="46133" spans="2:2">
      <c r="B46133" s="202"/>
    </row>
    <row r="46134" spans="2:2">
      <c r="B46134" s="202"/>
    </row>
    <row r="46135" spans="2:2">
      <c r="B46135" s="202"/>
    </row>
    <row r="46136" spans="2:2">
      <c r="B46136" s="202"/>
    </row>
    <row r="46137" spans="2:2">
      <c r="B46137" s="202"/>
    </row>
    <row r="46138" spans="2:2">
      <c r="B46138" s="202"/>
    </row>
    <row r="46139" spans="2:2">
      <c r="B46139" s="202"/>
    </row>
    <row r="46140" spans="2:2">
      <c r="B46140" s="202"/>
    </row>
    <row r="46141" spans="2:2">
      <c r="B46141" s="202"/>
    </row>
    <row r="46142" spans="2:2">
      <c r="B46142" s="202"/>
    </row>
    <row r="46143" spans="2:2">
      <c r="B46143" s="202"/>
    </row>
    <row r="46144" spans="2:2">
      <c r="B46144" s="202"/>
    </row>
    <row r="46145" spans="2:2">
      <c r="B46145" s="202"/>
    </row>
    <row r="46146" spans="2:2">
      <c r="B46146" s="202"/>
    </row>
    <row r="46147" spans="2:2">
      <c r="B46147" s="202"/>
    </row>
    <row r="46148" spans="2:2">
      <c r="B46148" s="202"/>
    </row>
    <row r="46149" spans="2:2">
      <c r="B46149" s="202"/>
    </row>
    <row r="46150" spans="2:2">
      <c r="B46150" s="202"/>
    </row>
    <row r="46151" spans="2:2">
      <c r="B46151" s="202"/>
    </row>
    <row r="46152" spans="2:2">
      <c r="B46152" s="202"/>
    </row>
    <row r="46153" spans="2:2">
      <c r="B46153" s="202"/>
    </row>
    <row r="46154" spans="2:2">
      <c r="B46154" s="202"/>
    </row>
    <row r="46155" spans="2:2">
      <c r="B46155" s="202"/>
    </row>
    <row r="46156" spans="2:2">
      <c r="B46156" s="202"/>
    </row>
    <row r="46157" spans="2:2">
      <c r="B46157" s="202"/>
    </row>
    <row r="46158" spans="2:2">
      <c r="B46158" s="202"/>
    </row>
    <row r="46159" spans="2:2">
      <c r="B46159" s="202"/>
    </row>
    <row r="46160" spans="2:2">
      <c r="B46160" s="202"/>
    </row>
    <row r="46161" spans="2:2">
      <c r="B46161" s="202"/>
    </row>
    <row r="46162" spans="2:2">
      <c r="B46162" s="202"/>
    </row>
    <row r="46163" spans="2:2">
      <c r="B46163" s="202"/>
    </row>
    <row r="46164" spans="2:2">
      <c r="B46164" s="202"/>
    </row>
    <row r="46165" spans="2:2">
      <c r="B46165" s="202"/>
    </row>
    <row r="46166" spans="2:2">
      <c r="B46166" s="202"/>
    </row>
    <row r="46167" spans="2:2">
      <c r="B46167" s="202"/>
    </row>
    <row r="46168" spans="2:2">
      <c r="B46168" s="202"/>
    </row>
    <row r="46169" spans="2:2">
      <c r="B46169" s="202"/>
    </row>
    <row r="46170" spans="2:2">
      <c r="B46170" s="202"/>
    </row>
    <row r="46171" spans="2:2">
      <c r="B46171" s="202"/>
    </row>
    <row r="46172" spans="2:2">
      <c r="B46172" s="202"/>
    </row>
    <row r="46173" spans="2:2">
      <c r="B46173" s="202"/>
    </row>
    <row r="46174" spans="2:2">
      <c r="B46174" s="202"/>
    </row>
    <row r="46175" spans="2:2">
      <c r="B46175" s="202"/>
    </row>
    <row r="46176" spans="2:2">
      <c r="B46176" s="202"/>
    </row>
    <row r="46177" spans="2:2">
      <c r="B46177" s="202"/>
    </row>
    <row r="46178" spans="2:2">
      <c r="B46178" s="202"/>
    </row>
    <row r="46179" spans="2:2">
      <c r="B46179" s="202"/>
    </row>
    <row r="46180" spans="2:2">
      <c r="B46180" s="202"/>
    </row>
    <row r="46181" spans="2:2">
      <c r="B46181" s="202"/>
    </row>
    <row r="46182" spans="2:2">
      <c r="B46182" s="202"/>
    </row>
    <row r="46183" spans="2:2">
      <c r="B46183" s="202"/>
    </row>
    <row r="46184" spans="2:2">
      <c r="B46184" s="202"/>
    </row>
    <row r="46185" spans="2:2">
      <c r="B46185" s="202"/>
    </row>
    <row r="46186" spans="2:2">
      <c r="B46186" s="202"/>
    </row>
    <row r="46187" spans="2:2">
      <c r="B46187" s="202"/>
    </row>
    <row r="46188" spans="2:2">
      <c r="B46188" s="202"/>
    </row>
    <row r="46189" spans="2:2">
      <c r="B46189" s="202"/>
    </row>
    <row r="46190" spans="2:2">
      <c r="B46190" s="202"/>
    </row>
    <row r="46191" spans="2:2">
      <c r="B46191" s="202"/>
    </row>
    <row r="46192" spans="2:2">
      <c r="B46192" s="202"/>
    </row>
    <row r="46193" spans="2:2">
      <c r="B46193" s="202"/>
    </row>
    <row r="46194" spans="2:2">
      <c r="B46194" s="202"/>
    </row>
    <row r="46195" spans="2:2">
      <c r="B46195" s="202"/>
    </row>
    <row r="46196" spans="2:2">
      <c r="B46196" s="202"/>
    </row>
    <row r="46197" spans="2:2">
      <c r="B46197" s="202"/>
    </row>
    <row r="46198" spans="2:2">
      <c r="B46198" s="202"/>
    </row>
    <row r="46199" spans="2:2">
      <c r="B46199" s="202"/>
    </row>
    <row r="46200" spans="2:2">
      <c r="B46200" s="202"/>
    </row>
    <row r="46201" spans="2:2">
      <c r="B46201" s="202"/>
    </row>
    <row r="46202" spans="2:2">
      <c r="B46202" s="202"/>
    </row>
    <row r="46203" spans="2:2">
      <c r="B46203" s="202"/>
    </row>
    <row r="46204" spans="2:2">
      <c r="B46204" s="202"/>
    </row>
    <row r="46205" spans="2:2">
      <c r="B46205" s="202"/>
    </row>
    <row r="46206" spans="2:2">
      <c r="B46206" s="202"/>
    </row>
    <row r="46207" spans="2:2">
      <c r="B46207" s="202"/>
    </row>
    <row r="46208" spans="2:2">
      <c r="B46208" s="202"/>
    </row>
    <row r="46209" spans="2:2">
      <c r="B46209" s="202"/>
    </row>
    <row r="46210" spans="2:2">
      <c r="B46210" s="202"/>
    </row>
    <row r="46211" spans="2:2">
      <c r="B46211" s="202"/>
    </row>
    <row r="46212" spans="2:2">
      <c r="B46212" s="202"/>
    </row>
    <row r="46213" spans="2:2">
      <c r="B46213" s="202"/>
    </row>
    <row r="46214" spans="2:2">
      <c r="B46214" s="202"/>
    </row>
    <row r="46215" spans="2:2">
      <c r="B46215" s="202"/>
    </row>
    <row r="46216" spans="2:2">
      <c r="B46216" s="202"/>
    </row>
    <row r="46217" spans="2:2">
      <c r="B46217" s="202"/>
    </row>
    <row r="46218" spans="2:2">
      <c r="B46218" s="202"/>
    </row>
    <row r="46219" spans="2:2">
      <c r="B46219" s="202"/>
    </row>
    <row r="46220" spans="2:2">
      <c r="B46220" s="202"/>
    </row>
    <row r="46221" spans="2:2">
      <c r="B46221" s="202"/>
    </row>
    <row r="46222" spans="2:2">
      <c r="B46222" s="202"/>
    </row>
    <row r="46223" spans="2:2">
      <c r="B46223" s="202"/>
    </row>
    <row r="46224" spans="2:2">
      <c r="B46224" s="202"/>
    </row>
    <row r="46225" spans="2:2">
      <c r="B46225" s="202"/>
    </row>
    <row r="46226" spans="2:2">
      <c r="B46226" s="202"/>
    </row>
    <row r="46227" spans="2:2">
      <c r="B46227" s="202"/>
    </row>
    <row r="46228" spans="2:2">
      <c r="B46228" s="202"/>
    </row>
    <row r="46229" spans="2:2">
      <c r="B46229" s="202"/>
    </row>
    <row r="46230" spans="2:2">
      <c r="B46230" s="202"/>
    </row>
    <row r="46231" spans="2:2">
      <c r="B46231" s="202"/>
    </row>
    <row r="46232" spans="2:2">
      <c r="B46232" s="202"/>
    </row>
    <row r="46233" spans="2:2">
      <c r="B46233" s="202"/>
    </row>
    <row r="46234" spans="2:2">
      <c r="B46234" s="202"/>
    </row>
    <row r="46235" spans="2:2">
      <c r="B46235" s="202"/>
    </row>
    <row r="46236" spans="2:2">
      <c r="B46236" s="202"/>
    </row>
    <row r="46237" spans="2:2">
      <c r="B46237" s="202"/>
    </row>
    <row r="46238" spans="2:2">
      <c r="B46238" s="202"/>
    </row>
    <row r="46239" spans="2:2">
      <c r="B46239" s="202"/>
    </row>
    <row r="46240" spans="2:2">
      <c r="B46240" s="202"/>
    </row>
    <row r="46241" spans="2:2">
      <c r="B46241" s="202"/>
    </row>
    <row r="46242" spans="2:2">
      <c r="B46242" s="202"/>
    </row>
    <row r="46243" spans="2:2">
      <c r="B46243" s="202"/>
    </row>
    <row r="46244" spans="2:2">
      <c r="B46244" s="202"/>
    </row>
    <row r="46245" spans="2:2">
      <c r="B46245" s="202"/>
    </row>
    <row r="46246" spans="2:2">
      <c r="B46246" s="202"/>
    </row>
    <row r="46247" spans="2:2">
      <c r="B46247" s="202"/>
    </row>
    <row r="46248" spans="2:2">
      <c r="B46248" s="202"/>
    </row>
    <row r="46249" spans="2:2">
      <c r="B46249" s="202"/>
    </row>
    <row r="46250" spans="2:2">
      <c r="B46250" s="202"/>
    </row>
    <row r="46251" spans="2:2">
      <c r="B46251" s="202"/>
    </row>
    <row r="46252" spans="2:2">
      <c r="B46252" s="202"/>
    </row>
    <row r="46253" spans="2:2">
      <c r="B46253" s="202"/>
    </row>
    <row r="46254" spans="2:2">
      <c r="B46254" s="202"/>
    </row>
    <row r="46255" spans="2:2">
      <c r="B46255" s="202"/>
    </row>
    <row r="46256" spans="2:2">
      <c r="B46256" s="202"/>
    </row>
    <row r="46257" spans="2:2">
      <c r="B46257" s="202"/>
    </row>
    <row r="46258" spans="2:2">
      <c r="B46258" s="202"/>
    </row>
    <row r="46259" spans="2:2">
      <c r="B46259" s="202"/>
    </row>
    <row r="46260" spans="2:2">
      <c r="B46260" s="202"/>
    </row>
    <row r="46261" spans="2:2">
      <c r="B46261" s="202"/>
    </row>
    <row r="46262" spans="2:2">
      <c r="B46262" s="202"/>
    </row>
    <row r="46263" spans="2:2">
      <c r="B46263" s="202"/>
    </row>
    <row r="46264" spans="2:2">
      <c r="B46264" s="202"/>
    </row>
    <row r="46265" spans="2:2">
      <c r="B46265" s="202"/>
    </row>
    <row r="46266" spans="2:2">
      <c r="B46266" s="202"/>
    </row>
    <row r="46267" spans="2:2">
      <c r="B46267" s="202"/>
    </row>
    <row r="46268" spans="2:2">
      <c r="B46268" s="202"/>
    </row>
    <row r="46269" spans="2:2">
      <c r="B46269" s="202"/>
    </row>
    <row r="46270" spans="2:2">
      <c r="B46270" s="202"/>
    </row>
    <row r="46271" spans="2:2">
      <c r="B46271" s="202"/>
    </row>
    <row r="46272" spans="2:2">
      <c r="B46272" s="202"/>
    </row>
    <row r="46273" spans="2:2">
      <c r="B46273" s="202"/>
    </row>
    <row r="46274" spans="2:2">
      <c r="B46274" s="202"/>
    </row>
    <row r="46275" spans="2:2">
      <c r="B46275" s="202"/>
    </row>
    <row r="46276" spans="2:2">
      <c r="B46276" s="202"/>
    </row>
    <row r="46277" spans="2:2">
      <c r="B46277" s="202"/>
    </row>
    <row r="46278" spans="2:2">
      <c r="B46278" s="202"/>
    </row>
    <row r="46279" spans="2:2">
      <c r="B46279" s="202"/>
    </row>
    <row r="46280" spans="2:2">
      <c r="B46280" s="202"/>
    </row>
    <row r="46281" spans="2:2">
      <c r="B46281" s="202"/>
    </row>
    <row r="46282" spans="2:2">
      <c r="B46282" s="202"/>
    </row>
    <row r="46283" spans="2:2">
      <c r="B46283" s="202"/>
    </row>
    <row r="46284" spans="2:2">
      <c r="B46284" s="202"/>
    </row>
    <row r="46285" spans="2:2">
      <c r="B46285" s="202"/>
    </row>
    <row r="46286" spans="2:2">
      <c r="B46286" s="202"/>
    </row>
    <row r="46287" spans="2:2">
      <c r="B46287" s="202"/>
    </row>
    <row r="46288" spans="2:2">
      <c r="B46288" s="202"/>
    </row>
    <row r="46289" spans="2:2">
      <c r="B46289" s="202"/>
    </row>
    <row r="46290" spans="2:2">
      <c r="B46290" s="202"/>
    </row>
    <row r="46291" spans="2:2">
      <c r="B46291" s="202"/>
    </row>
    <row r="46292" spans="2:2">
      <c r="B46292" s="202"/>
    </row>
    <row r="46293" spans="2:2">
      <c r="B46293" s="202"/>
    </row>
    <row r="46294" spans="2:2">
      <c r="B46294" s="202"/>
    </row>
    <row r="46295" spans="2:2">
      <c r="B46295" s="202"/>
    </row>
    <row r="46296" spans="2:2">
      <c r="B46296" s="202"/>
    </row>
    <row r="46297" spans="2:2">
      <c r="B46297" s="202"/>
    </row>
    <row r="46298" spans="2:2">
      <c r="B46298" s="202"/>
    </row>
    <row r="46299" spans="2:2">
      <c r="B46299" s="202"/>
    </row>
    <row r="46300" spans="2:2">
      <c r="B46300" s="202"/>
    </row>
    <row r="46301" spans="2:2">
      <c r="B46301" s="202"/>
    </row>
    <row r="46302" spans="2:2">
      <c r="B46302" s="202"/>
    </row>
    <row r="46303" spans="2:2">
      <c r="B46303" s="202"/>
    </row>
    <row r="46304" spans="2:2">
      <c r="B46304" s="202"/>
    </row>
    <row r="46305" spans="2:2">
      <c r="B46305" s="202"/>
    </row>
    <row r="46306" spans="2:2">
      <c r="B46306" s="202"/>
    </row>
    <row r="46307" spans="2:2">
      <c r="B46307" s="202"/>
    </row>
    <row r="46308" spans="2:2">
      <c r="B46308" s="202"/>
    </row>
    <row r="46309" spans="2:2">
      <c r="B46309" s="202"/>
    </row>
    <row r="46310" spans="2:2">
      <c r="B46310" s="202"/>
    </row>
    <row r="46311" spans="2:2">
      <c r="B46311" s="202"/>
    </row>
    <row r="46312" spans="2:2">
      <c r="B46312" s="202"/>
    </row>
    <row r="46313" spans="2:2">
      <c r="B46313" s="202"/>
    </row>
    <row r="46314" spans="2:2">
      <c r="B46314" s="202"/>
    </row>
    <row r="46315" spans="2:2">
      <c r="B46315" s="202"/>
    </row>
    <row r="46316" spans="2:2">
      <c r="B46316" s="202"/>
    </row>
    <row r="46317" spans="2:2">
      <c r="B46317" s="202"/>
    </row>
    <row r="46318" spans="2:2">
      <c r="B46318" s="202"/>
    </row>
    <row r="46319" spans="2:2">
      <c r="B46319" s="202"/>
    </row>
    <row r="46320" spans="2:2">
      <c r="B46320" s="202"/>
    </row>
    <row r="46321" spans="2:2">
      <c r="B46321" s="202"/>
    </row>
    <row r="46322" spans="2:2">
      <c r="B46322" s="202"/>
    </row>
    <row r="46323" spans="2:2">
      <c r="B46323" s="202"/>
    </row>
    <row r="46324" spans="2:2">
      <c r="B46324" s="202"/>
    </row>
    <row r="46325" spans="2:2">
      <c r="B46325" s="202"/>
    </row>
    <row r="46326" spans="2:2">
      <c r="B46326" s="202"/>
    </row>
    <row r="46327" spans="2:2">
      <c r="B46327" s="202"/>
    </row>
    <row r="46328" spans="2:2">
      <c r="B46328" s="202"/>
    </row>
    <row r="46329" spans="2:2">
      <c r="B46329" s="202"/>
    </row>
    <row r="46330" spans="2:2">
      <c r="B46330" s="202"/>
    </row>
    <row r="46331" spans="2:2">
      <c r="B46331" s="202"/>
    </row>
    <row r="46332" spans="2:2">
      <c r="B46332" s="202"/>
    </row>
    <row r="46333" spans="2:2">
      <c r="B46333" s="202"/>
    </row>
    <row r="46334" spans="2:2">
      <c r="B46334" s="202"/>
    </row>
    <row r="46335" spans="2:2">
      <c r="B46335" s="202"/>
    </row>
    <row r="46336" spans="2:2">
      <c r="B46336" s="202"/>
    </row>
    <row r="46337" spans="2:2">
      <c r="B46337" s="202"/>
    </row>
    <row r="46338" spans="2:2">
      <c r="B46338" s="202"/>
    </row>
    <row r="46339" spans="2:2">
      <c r="B46339" s="202"/>
    </row>
    <row r="46340" spans="2:2">
      <c r="B46340" s="202"/>
    </row>
    <row r="46341" spans="2:2">
      <c r="B46341" s="202"/>
    </row>
    <row r="46342" spans="2:2">
      <c r="B46342" s="202"/>
    </row>
    <row r="46343" spans="2:2">
      <c r="B46343" s="202"/>
    </row>
    <row r="46344" spans="2:2">
      <c r="B46344" s="202"/>
    </row>
    <row r="46345" spans="2:2">
      <c r="B46345" s="202"/>
    </row>
    <row r="46346" spans="2:2">
      <c r="B46346" s="202"/>
    </row>
    <row r="46347" spans="2:2">
      <c r="B46347" s="202"/>
    </row>
    <row r="46348" spans="2:2">
      <c r="B46348" s="202"/>
    </row>
    <row r="46349" spans="2:2">
      <c r="B46349" s="202"/>
    </row>
    <row r="46350" spans="2:2">
      <c r="B46350" s="202"/>
    </row>
    <row r="46351" spans="2:2">
      <c r="B46351" s="202"/>
    </row>
    <row r="46352" spans="2:2">
      <c r="B46352" s="202"/>
    </row>
    <row r="46353" spans="2:2">
      <c r="B46353" s="202"/>
    </row>
    <row r="46354" spans="2:2">
      <c r="B46354" s="202"/>
    </row>
    <row r="46355" spans="2:2">
      <c r="B46355" s="202"/>
    </row>
    <row r="46356" spans="2:2">
      <c r="B46356" s="202"/>
    </row>
    <row r="46357" spans="2:2">
      <c r="B46357" s="202"/>
    </row>
    <row r="46358" spans="2:2">
      <c r="B46358" s="202"/>
    </row>
    <row r="46359" spans="2:2">
      <c r="B46359" s="202"/>
    </row>
    <row r="46360" spans="2:2">
      <c r="B46360" s="202"/>
    </row>
    <row r="46361" spans="2:2">
      <c r="B46361" s="202"/>
    </row>
    <row r="46362" spans="2:2">
      <c r="B46362" s="202"/>
    </row>
    <row r="46363" spans="2:2">
      <c r="B46363" s="202"/>
    </row>
    <row r="46364" spans="2:2">
      <c r="B46364" s="202"/>
    </row>
    <row r="46365" spans="2:2">
      <c r="B46365" s="202"/>
    </row>
    <row r="46366" spans="2:2">
      <c r="B46366" s="202"/>
    </row>
    <row r="46367" spans="2:2">
      <c r="B46367" s="202"/>
    </row>
    <row r="46368" spans="2:2">
      <c r="B46368" s="202"/>
    </row>
    <row r="46369" spans="2:2">
      <c r="B46369" s="202"/>
    </row>
    <row r="46370" spans="2:2">
      <c r="B46370" s="202"/>
    </row>
    <row r="46371" spans="2:2">
      <c r="B46371" s="202"/>
    </row>
    <row r="46372" spans="2:2">
      <c r="B46372" s="202"/>
    </row>
    <row r="46373" spans="2:2">
      <c r="B46373" s="202"/>
    </row>
    <row r="46374" spans="2:2">
      <c r="B46374" s="202"/>
    </row>
    <row r="46375" spans="2:2">
      <c r="B46375" s="202"/>
    </row>
    <row r="46376" spans="2:2">
      <c r="B46376" s="202"/>
    </row>
    <row r="46377" spans="2:2">
      <c r="B46377" s="202"/>
    </row>
    <row r="46378" spans="2:2">
      <c r="B46378" s="202"/>
    </row>
    <row r="46379" spans="2:2">
      <c r="B46379" s="202"/>
    </row>
    <row r="46380" spans="2:2">
      <c r="B46380" s="202"/>
    </row>
    <row r="46381" spans="2:2">
      <c r="B46381" s="202"/>
    </row>
    <row r="46382" spans="2:2">
      <c r="B46382" s="202"/>
    </row>
    <row r="46383" spans="2:2">
      <c r="B46383" s="202"/>
    </row>
    <row r="46384" spans="2:2">
      <c r="B46384" s="202"/>
    </row>
    <row r="46385" spans="2:2">
      <c r="B46385" s="202"/>
    </row>
    <row r="46386" spans="2:2">
      <c r="B46386" s="202"/>
    </row>
    <row r="46387" spans="2:2">
      <c r="B46387" s="202"/>
    </row>
    <row r="46388" spans="2:2">
      <c r="B46388" s="202"/>
    </row>
    <row r="46389" spans="2:2">
      <c r="B46389" s="202"/>
    </row>
    <row r="46390" spans="2:2">
      <c r="B46390" s="202"/>
    </row>
    <row r="46391" spans="2:2">
      <c r="B46391" s="202"/>
    </row>
    <row r="46392" spans="2:2">
      <c r="B46392" s="202"/>
    </row>
    <row r="46393" spans="2:2">
      <c r="B46393" s="202"/>
    </row>
    <row r="46394" spans="2:2">
      <c r="B46394" s="202"/>
    </row>
    <row r="46395" spans="2:2">
      <c r="B46395" s="202"/>
    </row>
    <row r="46396" spans="2:2">
      <c r="B46396" s="202"/>
    </row>
    <row r="46397" spans="2:2">
      <c r="B46397" s="202"/>
    </row>
    <row r="46398" spans="2:2">
      <c r="B46398" s="202"/>
    </row>
    <row r="46399" spans="2:2">
      <c r="B46399" s="202"/>
    </row>
    <row r="46400" spans="2:2">
      <c r="B46400" s="202"/>
    </row>
    <row r="46401" spans="2:2">
      <c r="B46401" s="202"/>
    </row>
    <row r="46402" spans="2:2">
      <c r="B46402" s="202"/>
    </row>
    <row r="46403" spans="2:2">
      <c r="B46403" s="202"/>
    </row>
    <row r="46404" spans="2:2">
      <c r="B46404" s="202"/>
    </row>
    <row r="46405" spans="2:2">
      <c r="B46405" s="202"/>
    </row>
    <row r="46406" spans="2:2">
      <c r="B46406" s="202"/>
    </row>
    <row r="46407" spans="2:2">
      <c r="B46407" s="202"/>
    </row>
    <row r="46408" spans="2:2">
      <c r="B46408" s="202"/>
    </row>
    <row r="46409" spans="2:2">
      <c r="B46409" s="202"/>
    </row>
    <row r="46410" spans="2:2">
      <c r="B46410" s="202"/>
    </row>
    <row r="46411" spans="2:2">
      <c r="B46411" s="202"/>
    </row>
    <row r="46412" spans="2:2">
      <c r="B46412" s="202"/>
    </row>
    <row r="46413" spans="2:2">
      <c r="B46413" s="202"/>
    </row>
    <row r="46414" spans="2:2">
      <c r="B46414" s="202"/>
    </row>
    <row r="46415" spans="2:2">
      <c r="B46415" s="202"/>
    </row>
    <row r="46416" spans="2:2">
      <c r="B46416" s="202"/>
    </row>
    <row r="46417" spans="2:2">
      <c r="B46417" s="202"/>
    </row>
    <row r="46418" spans="2:2">
      <c r="B46418" s="202"/>
    </row>
    <row r="46419" spans="2:2">
      <c r="B46419" s="202"/>
    </row>
    <row r="46420" spans="2:2">
      <c r="B46420" s="202"/>
    </row>
    <row r="46421" spans="2:2">
      <c r="B46421" s="202"/>
    </row>
    <row r="46422" spans="2:2">
      <c r="B46422" s="202"/>
    </row>
    <row r="46423" spans="2:2">
      <c r="B46423" s="202"/>
    </row>
    <row r="46424" spans="2:2">
      <c r="B46424" s="202"/>
    </row>
    <row r="46425" spans="2:2">
      <c r="B46425" s="202"/>
    </row>
    <row r="46426" spans="2:2">
      <c r="B46426" s="202"/>
    </row>
    <row r="46427" spans="2:2">
      <c r="B46427" s="202"/>
    </row>
    <row r="46428" spans="2:2">
      <c r="B46428" s="202"/>
    </row>
    <row r="46429" spans="2:2">
      <c r="B46429" s="202"/>
    </row>
    <row r="46430" spans="2:2">
      <c r="B46430" s="202"/>
    </row>
    <row r="46431" spans="2:2">
      <c r="B46431" s="202"/>
    </row>
    <row r="46432" spans="2:2">
      <c r="B46432" s="202"/>
    </row>
    <row r="46433" spans="2:2">
      <c r="B46433" s="202"/>
    </row>
    <row r="46434" spans="2:2">
      <c r="B46434" s="202"/>
    </row>
    <row r="46435" spans="2:2">
      <c r="B46435" s="202"/>
    </row>
    <row r="46436" spans="2:2">
      <c r="B46436" s="202"/>
    </row>
    <row r="46437" spans="2:2">
      <c r="B46437" s="202"/>
    </row>
    <row r="46438" spans="2:2">
      <c r="B46438" s="202"/>
    </row>
    <row r="46439" spans="2:2">
      <c r="B46439" s="202"/>
    </row>
    <row r="46440" spans="2:2">
      <c r="B46440" s="202"/>
    </row>
    <row r="46441" spans="2:2">
      <c r="B46441" s="202"/>
    </row>
    <row r="46442" spans="2:2">
      <c r="B46442" s="202"/>
    </row>
    <row r="46443" spans="2:2">
      <c r="B46443" s="202"/>
    </row>
    <row r="46444" spans="2:2">
      <c r="B46444" s="202"/>
    </row>
    <row r="46445" spans="2:2">
      <c r="B46445" s="202"/>
    </row>
    <row r="46446" spans="2:2">
      <c r="B46446" s="202"/>
    </row>
    <row r="46447" spans="2:2">
      <c r="B46447" s="202"/>
    </row>
    <row r="46448" spans="2:2">
      <c r="B46448" s="202"/>
    </row>
    <row r="46449" spans="2:2">
      <c r="B46449" s="202"/>
    </row>
    <row r="46450" spans="2:2">
      <c r="B46450" s="202"/>
    </row>
    <row r="46451" spans="2:2">
      <c r="B46451" s="202"/>
    </row>
    <row r="46452" spans="2:2">
      <c r="B46452" s="202"/>
    </row>
    <row r="46453" spans="2:2">
      <c r="B46453" s="202"/>
    </row>
    <row r="46454" spans="2:2">
      <c r="B46454" s="202"/>
    </row>
    <row r="46455" spans="2:2">
      <c r="B46455" s="202"/>
    </row>
    <row r="46456" spans="2:2">
      <c r="B46456" s="202"/>
    </row>
    <row r="46457" spans="2:2">
      <c r="B46457" s="202"/>
    </row>
    <row r="46458" spans="2:2">
      <c r="B46458" s="202"/>
    </row>
    <row r="46459" spans="2:2">
      <c r="B46459" s="202"/>
    </row>
    <row r="46460" spans="2:2">
      <c r="B46460" s="202"/>
    </row>
    <row r="46461" spans="2:2">
      <c r="B46461" s="202"/>
    </row>
    <row r="46462" spans="2:2">
      <c r="B46462" s="202"/>
    </row>
    <row r="46463" spans="2:2">
      <c r="B46463" s="202"/>
    </row>
    <row r="46464" spans="2:2">
      <c r="B46464" s="202"/>
    </row>
    <row r="46465" spans="2:2">
      <c r="B46465" s="202"/>
    </row>
    <row r="46466" spans="2:2">
      <c r="B46466" s="202"/>
    </row>
    <row r="46467" spans="2:2">
      <c r="B46467" s="202"/>
    </row>
    <row r="46468" spans="2:2">
      <c r="B46468" s="202"/>
    </row>
    <row r="46469" spans="2:2">
      <c r="B46469" s="202"/>
    </row>
    <row r="46470" spans="2:2">
      <c r="B46470" s="202"/>
    </row>
    <row r="46471" spans="2:2">
      <c r="B46471" s="202"/>
    </row>
    <row r="46472" spans="2:2">
      <c r="B46472" s="202"/>
    </row>
    <row r="46473" spans="2:2">
      <c r="B46473" s="202"/>
    </row>
    <row r="46474" spans="2:2">
      <c r="B46474" s="202"/>
    </row>
    <row r="46475" spans="2:2">
      <c r="B46475" s="202"/>
    </row>
    <row r="46476" spans="2:2">
      <c r="B46476" s="202"/>
    </row>
    <row r="46477" spans="2:2">
      <c r="B46477" s="202"/>
    </row>
    <row r="46478" spans="2:2">
      <c r="B46478" s="202"/>
    </row>
    <row r="46479" spans="2:2">
      <c r="B46479" s="202"/>
    </row>
    <row r="46480" spans="2:2">
      <c r="B46480" s="202"/>
    </row>
    <row r="46481" spans="2:2">
      <c r="B46481" s="202"/>
    </row>
    <row r="46482" spans="2:2">
      <c r="B46482" s="202"/>
    </row>
    <row r="46483" spans="2:2">
      <c r="B46483" s="202"/>
    </row>
    <row r="46484" spans="2:2">
      <c r="B46484" s="202"/>
    </row>
    <row r="46485" spans="2:2">
      <c r="B46485" s="202"/>
    </row>
    <row r="46486" spans="2:2">
      <c r="B46486" s="202"/>
    </row>
    <row r="46487" spans="2:2">
      <c r="B46487" s="202"/>
    </row>
    <row r="46488" spans="2:2">
      <c r="B46488" s="202"/>
    </row>
    <row r="46489" spans="2:2">
      <c r="B46489" s="202"/>
    </row>
    <row r="46490" spans="2:2">
      <c r="B46490" s="202"/>
    </row>
    <row r="46491" spans="2:2">
      <c r="B46491" s="202"/>
    </row>
    <row r="46492" spans="2:2">
      <c r="B46492" s="202"/>
    </row>
    <row r="46493" spans="2:2">
      <c r="B46493" s="202"/>
    </row>
    <row r="46494" spans="2:2">
      <c r="B46494" s="202"/>
    </row>
    <row r="46495" spans="2:2">
      <c r="B46495" s="202"/>
    </row>
    <row r="46496" spans="2:2">
      <c r="B46496" s="202"/>
    </row>
    <row r="46497" spans="2:2">
      <c r="B46497" s="202"/>
    </row>
    <row r="46498" spans="2:2">
      <c r="B46498" s="202"/>
    </row>
    <row r="46499" spans="2:2">
      <c r="B46499" s="202"/>
    </row>
    <row r="46500" spans="2:2">
      <c r="B46500" s="202"/>
    </row>
    <row r="46501" spans="2:2">
      <c r="B46501" s="202"/>
    </row>
    <row r="46502" spans="2:2">
      <c r="B46502" s="202"/>
    </row>
    <row r="46503" spans="2:2">
      <c r="B46503" s="202"/>
    </row>
    <row r="46504" spans="2:2">
      <c r="B46504" s="202"/>
    </row>
    <row r="46505" spans="2:2">
      <c r="B46505" s="202"/>
    </row>
    <row r="46506" spans="2:2">
      <c r="B46506" s="202"/>
    </row>
    <row r="46507" spans="2:2">
      <c r="B46507" s="202"/>
    </row>
    <row r="46508" spans="2:2">
      <c r="B46508" s="202"/>
    </row>
    <row r="46509" spans="2:2">
      <c r="B46509" s="202"/>
    </row>
    <row r="46510" spans="2:2">
      <c r="B46510" s="202"/>
    </row>
    <row r="46511" spans="2:2">
      <c r="B46511" s="202"/>
    </row>
    <row r="46512" spans="2:2">
      <c r="B46512" s="202"/>
    </row>
    <row r="46513" spans="2:2">
      <c r="B46513" s="202"/>
    </row>
    <row r="46514" spans="2:2">
      <c r="B46514" s="202"/>
    </row>
    <row r="46515" spans="2:2">
      <c r="B46515" s="202"/>
    </row>
    <row r="46516" spans="2:2">
      <c r="B46516" s="202"/>
    </row>
    <row r="46517" spans="2:2">
      <c r="B46517" s="202"/>
    </row>
    <row r="46518" spans="2:2">
      <c r="B46518" s="202"/>
    </row>
    <row r="46519" spans="2:2">
      <c r="B46519" s="202"/>
    </row>
    <row r="46520" spans="2:2">
      <c r="B46520" s="202"/>
    </row>
    <row r="46521" spans="2:2">
      <c r="B46521" s="202"/>
    </row>
    <row r="46522" spans="2:2">
      <c r="B46522" s="202"/>
    </row>
    <row r="46523" spans="2:2">
      <c r="B46523" s="202"/>
    </row>
    <row r="46524" spans="2:2">
      <c r="B46524" s="202"/>
    </row>
    <row r="46525" spans="2:2">
      <c r="B46525" s="202"/>
    </row>
    <row r="46526" spans="2:2">
      <c r="B46526" s="202"/>
    </row>
    <row r="46527" spans="2:2">
      <c r="B46527" s="202"/>
    </row>
    <row r="46528" spans="2:2">
      <c r="B46528" s="202"/>
    </row>
    <row r="46529" spans="2:2">
      <c r="B46529" s="202"/>
    </row>
    <row r="46530" spans="2:2">
      <c r="B46530" s="202"/>
    </row>
    <row r="46531" spans="2:2">
      <c r="B46531" s="202"/>
    </row>
    <row r="46532" spans="2:2">
      <c r="B46532" s="202"/>
    </row>
    <row r="46533" spans="2:2">
      <c r="B46533" s="202"/>
    </row>
    <row r="46534" spans="2:2">
      <c r="B46534" s="202"/>
    </row>
    <row r="46535" spans="2:2">
      <c r="B46535" s="202"/>
    </row>
    <row r="46536" spans="2:2">
      <c r="B46536" s="202"/>
    </row>
    <row r="46537" spans="2:2">
      <c r="B46537" s="202"/>
    </row>
    <row r="46538" spans="2:2">
      <c r="B46538" s="202"/>
    </row>
    <row r="46539" spans="2:2">
      <c r="B46539" s="202"/>
    </row>
    <row r="46540" spans="2:2">
      <c r="B46540" s="202"/>
    </row>
    <row r="46541" spans="2:2">
      <c r="B46541" s="202"/>
    </row>
    <row r="46542" spans="2:2">
      <c r="B46542" s="202"/>
    </row>
    <row r="46543" spans="2:2">
      <c r="B46543" s="202"/>
    </row>
    <row r="46544" spans="2:2">
      <c r="B46544" s="202"/>
    </row>
    <row r="46545" spans="2:2">
      <c r="B46545" s="202"/>
    </row>
    <row r="46546" spans="2:2">
      <c r="B46546" s="202"/>
    </row>
    <row r="46547" spans="2:2">
      <c r="B46547" s="202"/>
    </row>
    <row r="46548" spans="2:2">
      <c r="B46548" s="202"/>
    </row>
    <row r="46549" spans="2:2">
      <c r="B46549" s="202"/>
    </row>
    <row r="46550" spans="2:2">
      <c r="B46550" s="202"/>
    </row>
    <row r="46551" spans="2:2">
      <c r="B46551" s="202"/>
    </row>
    <row r="46552" spans="2:2">
      <c r="B46552" s="202"/>
    </row>
    <row r="46553" spans="2:2">
      <c r="B46553" s="202"/>
    </row>
    <row r="46554" spans="2:2">
      <c r="B46554" s="202"/>
    </row>
    <row r="46555" spans="2:2">
      <c r="B46555" s="202"/>
    </row>
    <row r="46556" spans="2:2">
      <c r="B46556" s="202"/>
    </row>
    <row r="46557" spans="2:2">
      <c r="B46557" s="202"/>
    </row>
    <row r="46558" spans="2:2">
      <c r="B46558" s="202"/>
    </row>
    <row r="46559" spans="2:2">
      <c r="B46559" s="202"/>
    </row>
    <row r="46560" spans="2:2">
      <c r="B46560" s="202"/>
    </row>
    <row r="46561" spans="2:2">
      <c r="B46561" s="202"/>
    </row>
    <row r="46562" spans="2:2">
      <c r="B46562" s="202"/>
    </row>
    <row r="46563" spans="2:2">
      <c r="B46563" s="202"/>
    </row>
    <row r="46564" spans="2:2">
      <c r="B46564" s="202"/>
    </row>
    <row r="46565" spans="2:2">
      <c r="B46565" s="202"/>
    </row>
    <row r="46566" spans="2:2">
      <c r="B46566" s="202"/>
    </row>
    <row r="46567" spans="2:2">
      <c r="B46567" s="202"/>
    </row>
    <row r="46568" spans="2:2">
      <c r="B46568" s="202"/>
    </row>
    <row r="46569" spans="2:2">
      <c r="B46569" s="202"/>
    </row>
    <row r="46570" spans="2:2">
      <c r="B46570" s="202"/>
    </row>
    <row r="46571" spans="2:2">
      <c r="B46571" s="202"/>
    </row>
    <row r="46572" spans="2:2">
      <c r="B46572" s="202"/>
    </row>
    <row r="46573" spans="2:2">
      <c r="B46573" s="202"/>
    </row>
    <row r="46574" spans="2:2">
      <c r="B46574" s="202"/>
    </row>
    <row r="46575" spans="2:2">
      <c r="B46575" s="202"/>
    </row>
    <row r="46576" spans="2:2">
      <c r="B46576" s="202"/>
    </row>
    <row r="46577" spans="2:2">
      <c r="B46577" s="202"/>
    </row>
    <row r="46578" spans="2:2">
      <c r="B46578" s="202"/>
    </row>
    <row r="46579" spans="2:2">
      <c r="B46579" s="202"/>
    </row>
    <row r="46580" spans="2:2">
      <c r="B46580" s="202"/>
    </row>
    <row r="46581" spans="2:2">
      <c r="B46581" s="202"/>
    </row>
    <row r="46582" spans="2:2">
      <c r="B46582" s="202"/>
    </row>
    <row r="46583" spans="2:2">
      <c r="B46583" s="202"/>
    </row>
    <row r="46584" spans="2:2">
      <c r="B46584" s="202"/>
    </row>
    <row r="46585" spans="2:2">
      <c r="B46585" s="202"/>
    </row>
    <row r="46586" spans="2:2">
      <c r="B46586" s="202"/>
    </row>
    <row r="46587" spans="2:2">
      <c r="B46587" s="202"/>
    </row>
    <row r="46588" spans="2:2">
      <c r="B46588" s="202"/>
    </row>
    <row r="46589" spans="2:2">
      <c r="B46589" s="202"/>
    </row>
    <row r="46590" spans="2:2">
      <c r="B46590" s="202"/>
    </row>
    <row r="46591" spans="2:2">
      <c r="B46591" s="202"/>
    </row>
    <row r="46592" spans="2:2">
      <c r="B46592" s="202"/>
    </row>
    <row r="46593" spans="2:2">
      <c r="B46593" s="202"/>
    </row>
    <row r="46594" spans="2:2">
      <c r="B46594" s="202"/>
    </row>
    <row r="46595" spans="2:2">
      <c r="B46595" s="202"/>
    </row>
    <row r="46596" spans="2:2">
      <c r="B46596" s="202"/>
    </row>
    <row r="46597" spans="2:2">
      <c r="B46597" s="202"/>
    </row>
    <row r="46598" spans="2:2">
      <c r="B46598" s="202"/>
    </row>
    <row r="46599" spans="2:2">
      <c r="B46599" s="202"/>
    </row>
    <row r="46600" spans="2:2">
      <c r="B46600" s="202"/>
    </row>
    <row r="46601" spans="2:2">
      <c r="B46601" s="202"/>
    </row>
    <row r="46602" spans="2:2">
      <c r="B46602" s="202"/>
    </row>
    <row r="46603" spans="2:2">
      <c r="B46603" s="202"/>
    </row>
    <row r="46604" spans="2:2">
      <c r="B46604" s="202"/>
    </row>
    <row r="46605" spans="2:2">
      <c r="B46605" s="202"/>
    </row>
    <row r="46606" spans="2:2">
      <c r="B46606" s="202"/>
    </row>
    <row r="46607" spans="2:2">
      <c r="B46607" s="202"/>
    </row>
    <row r="46608" spans="2:2">
      <c r="B46608" s="202"/>
    </row>
    <row r="46609" spans="2:2">
      <c r="B46609" s="202"/>
    </row>
    <row r="46610" spans="2:2">
      <c r="B46610" s="202"/>
    </row>
    <row r="46611" spans="2:2">
      <c r="B46611" s="202"/>
    </row>
    <row r="46612" spans="2:2">
      <c r="B46612" s="202"/>
    </row>
    <row r="46613" spans="2:2">
      <c r="B46613" s="202"/>
    </row>
    <row r="46614" spans="2:2">
      <c r="B46614" s="202"/>
    </row>
    <row r="46615" spans="2:2">
      <c r="B46615" s="202"/>
    </row>
    <row r="46616" spans="2:2">
      <c r="B46616" s="202"/>
    </row>
    <row r="46617" spans="2:2">
      <c r="B46617" s="202"/>
    </row>
    <row r="46618" spans="2:2">
      <c r="B46618" s="202"/>
    </row>
    <row r="46619" spans="2:2">
      <c r="B46619" s="202"/>
    </row>
    <row r="46620" spans="2:2">
      <c r="B46620" s="202"/>
    </row>
    <row r="46621" spans="2:2">
      <c r="B46621" s="202"/>
    </row>
    <row r="46622" spans="2:2">
      <c r="B46622" s="202"/>
    </row>
    <row r="46623" spans="2:2">
      <c r="B46623" s="202"/>
    </row>
    <row r="46624" spans="2:2">
      <c r="B46624" s="202"/>
    </row>
    <row r="46625" spans="2:2">
      <c r="B46625" s="202"/>
    </row>
    <row r="46626" spans="2:2">
      <c r="B46626" s="202"/>
    </row>
    <row r="46627" spans="2:2">
      <c r="B46627" s="202"/>
    </row>
    <row r="46628" spans="2:2">
      <c r="B46628" s="202"/>
    </row>
    <row r="46629" spans="2:2">
      <c r="B46629" s="202"/>
    </row>
    <row r="46630" spans="2:2">
      <c r="B46630" s="202"/>
    </row>
    <row r="46631" spans="2:2">
      <c r="B46631" s="202"/>
    </row>
    <row r="46632" spans="2:2">
      <c r="B46632" s="202"/>
    </row>
    <row r="46633" spans="2:2">
      <c r="B46633" s="202"/>
    </row>
    <row r="46634" spans="2:2">
      <c r="B46634" s="202"/>
    </row>
    <row r="46635" spans="2:2">
      <c r="B46635" s="202"/>
    </row>
    <row r="46636" spans="2:2">
      <c r="B46636" s="202"/>
    </row>
    <row r="46637" spans="2:2">
      <c r="B46637" s="202"/>
    </row>
    <row r="46638" spans="2:2">
      <c r="B46638" s="202"/>
    </row>
    <row r="46639" spans="2:2">
      <c r="B46639" s="202"/>
    </row>
    <row r="46640" spans="2:2">
      <c r="B46640" s="202"/>
    </row>
    <row r="46641" spans="2:2">
      <c r="B46641" s="202"/>
    </row>
    <row r="46642" spans="2:2">
      <c r="B46642" s="202"/>
    </row>
    <row r="46643" spans="2:2">
      <c r="B46643" s="202"/>
    </row>
    <row r="46644" spans="2:2">
      <c r="B46644" s="202"/>
    </row>
    <row r="46645" spans="2:2">
      <c r="B46645" s="202"/>
    </row>
    <row r="46646" spans="2:2">
      <c r="B46646" s="202"/>
    </row>
    <row r="46647" spans="2:2">
      <c r="B46647" s="202"/>
    </row>
    <row r="46648" spans="2:2">
      <c r="B46648" s="202"/>
    </row>
    <row r="46649" spans="2:2">
      <c r="B46649" s="202"/>
    </row>
    <row r="46650" spans="2:2">
      <c r="B46650" s="202"/>
    </row>
    <row r="46651" spans="2:2">
      <c r="B46651" s="202"/>
    </row>
    <row r="46652" spans="2:2">
      <c r="B46652" s="202"/>
    </row>
    <row r="46653" spans="2:2">
      <c r="B46653" s="202"/>
    </row>
    <row r="46654" spans="2:2">
      <c r="B46654" s="202"/>
    </row>
    <row r="46655" spans="2:2">
      <c r="B46655" s="202"/>
    </row>
    <row r="46656" spans="2:2">
      <c r="B46656" s="202"/>
    </row>
    <row r="46657" spans="2:2">
      <c r="B46657" s="202"/>
    </row>
    <row r="46658" spans="2:2">
      <c r="B46658" s="202"/>
    </row>
    <row r="46659" spans="2:2">
      <c r="B46659" s="202"/>
    </row>
    <row r="46660" spans="2:2">
      <c r="B46660" s="202"/>
    </row>
    <row r="46661" spans="2:2">
      <c r="B46661" s="202"/>
    </row>
    <row r="46662" spans="2:2">
      <c r="B46662" s="202"/>
    </row>
    <row r="46663" spans="2:2">
      <c r="B46663" s="202"/>
    </row>
    <row r="46664" spans="2:2">
      <c r="B46664" s="202"/>
    </row>
    <row r="46665" spans="2:2">
      <c r="B46665" s="202"/>
    </row>
    <row r="46666" spans="2:2">
      <c r="B46666" s="202"/>
    </row>
    <row r="46667" spans="2:2">
      <c r="B46667" s="202"/>
    </row>
    <row r="46668" spans="2:2">
      <c r="B46668" s="202"/>
    </row>
    <row r="46669" spans="2:2">
      <c r="B46669" s="202"/>
    </row>
    <row r="46670" spans="2:2">
      <c r="B46670" s="202"/>
    </row>
    <row r="46671" spans="2:2">
      <c r="B46671" s="202"/>
    </row>
    <row r="46672" spans="2:2">
      <c r="B46672" s="202"/>
    </row>
    <row r="46673" spans="2:2">
      <c r="B46673" s="202"/>
    </row>
    <row r="46674" spans="2:2">
      <c r="B46674" s="202"/>
    </row>
    <row r="46675" spans="2:2">
      <c r="B46675" s="202"/>
    </row>
    <row r="46676" spans="2:2">
      <c r="B46676" s="202"/>
    </row>
    <row r="46677" spans="2:2">
      <c r="B46677" s="202"/>
    </row>
    <row r="46678" spans="2:2">
      <c r="B46678" s="202"/>
    </row>
    <row r="46679" spans="2:2">
      <c r="B46679" s="202"/>
    </row>
    <row r="46680" spans="2:2">
      <c r="B46680" s="202"/>
    </row>
    <row r="46681" spans="2:2">
      <c r="B46681" s="202"/>
    </row>
    <row r="46682" spans="2:2">
      <c r="B46682" s="202"/>
    </row>
    <row r="46683" spans="2:2">
      <c r="B46683" s="202"/>
    </row>
    <row r="46684" spans="2:2">
      <c r="B46684" s="202"/>
    </row>
    <row r="46685" spans="2:2">
      <c r="B46685" s="202"/>
    </row>
    <row r="46686" spans="2:2">
      <c r="B46686" s="202"/>
    </row>
    <row r="46687" spans="2:2">
      <c r="B46687" s="202"/>
    </row>
    <row r="46688" spans="2:2">
      <c r="B46688" s="202"/>
    </row>
    <row r="46689" spans="2:2">
      <c r="B46689" s="202"/>
    </row>
    <row r="46690" spans="2:2">
      <c r="B46690" s="202"/>
    </row>
    <row r="46691" spans="2:2">
      <c r="B46691" s="202"/>
    </row>
    <row r="46692" spans="2:2">
      <c r="B46692" s="202"/>
    </row>
    <row r="46693" spans="2:2">
      <c r="B46693" s="202"/>
    </row>
    <row r="46694" spans="2:2">
      <c r="B46694" s="202"/>
    </row>
    <row r="46695" spans="2:2">
      <c r="B46695" s="202"/>
    </row>
    <row r="46696" spans="2:2">
      <c r="B46696" s="202"/>
    </row>
    <row r="46697" spans="2:2">
      <c r="B46697" s="202"/>
    </row>
    <row r="46698" spans="2:2">
      <c r="B46698" s="202"/>
    </row>
    <row r="46699" spans="2:2">
      <c r="B46699" s="202"/>
    </row>
    <row r="46700" spans="2:2">
      <c r="B46700" s="202"/>
    </row>
    <row r="46701" spans="2:2">
      <c r="B46701" s="202"/>
    </row>
    <row r="46702" spans="2:2">
      <c r="B46702" s="202"/>
    </row>
    <row r="46703" spans="2:2">
      <c r="B46703" s="202"/>
    </row>
    <row r="46704" spans="2:2">
      <c r="B46704" s="202"/>
    </row>
    <row r="46705" spans="2:2">
      <c r="B46705" s="202"/>
    </row>
    <row r="46706" spans="2:2">
      <c r="B46706" s="202"/>
    </row>
    <row r="46707" spans="2:2">
      <c r="B46707" s="202"/>
    </row>
    <row r="46708" spans="2:2">
      <c r="B46708" s="202"/>
    </row>
    <row r="46709" spans="2:2">
      <c r="B46709" s="202"/>
    </row>
    <row r="46710" spans="2:2">
      <c r="B46710" s="202"/>
    </row>
    <row r="46711" spans="2:2">
      <c r="B46711" s="202"/>
    </row>
    <row r="46712" spans="2:2">
      <c r="B46712" s="202"/>
    </row>
    <row r="46713" spans="2:2">
      <c r="B46713" s="202"/>
    </row>
    <row r="46714" spans="2:2">
      <c r="B46714" s="202"/>
    </row>
    <row r="46715" spans="2:2">
      <c r="B46715" s="202"/>
    </row>
    <row r="46716" spans="2:2">
      <c r="B46716" s="202"/>
    </row>
    <row r="46717" spans="2:2">
      <c r="B46717" s="202"/>
    </row>
    <row r="46718" spans="2:2">
      <c r="B46718" s="202"/>
    </row>
    <row r="46719" spans="2:2">
      <c r="B46719" s="202"/>
    </row>
    <row r="46720" spans="2:2">
      <c r="B46720" s="202"/>
    </row>
    <row r="46721" spans="2:2">
      <c r="B46721" s="202"/>
    </row>
    <row r="46722" spans="2:2">
      <c r="B46722" s="202"/>
    </row>
    <row r="46723" spans="2:2">
      <c r="B46723" s="202"/>
    </row>
    <row r="46724" spans="2:2">
      <c r="B46724" s="202"/>
    </row>
    <row r="46725" spans="2:2">
      <c r="B46725" s="202"/>
    </row>
    <row r="46726" spans="2:2">
      <c r="B46726" s="202"/>
    </row>
    <row r="46727" spans="2:2">
      <c r="B46727" s="202"/>
    </row>
    <row r="46728" spans="2:2">
      <c r="B46728" s="202"/>
    </row>
    <row r="46729" spans="2:2">
      <c r="B46729" s="202"/>
    </row>
    <row r="46730" spans="2:2">
      <c r="B46730" s="202"/>
    </row>
    <row r="46731" spans="2:2">
      <c r="B46731" s="202"/>
    </row>
    <row r="46732" spans="2:2">
      <c r="B46732" s="202"/>
    </row>
    <row r="46733" spans="2:2">
      <c r="B46733" s="202"/>
    </row>
    <row r="46734" spans="2:2">
      <c r="B46734" s="202"/>
    </row>
    <row r="46735" spans="2:2">
      <c r="B46735" s="202"/>
    </row>
    <row r="46736" spans="2:2">
      <c r="B46736" s="202"/>
    </row>
    <row r="46737" spans="2:2">
      <c r="B46737" s="202"/>
    </row>
    <row r="46738" spans="2:2">
      <c r="B46738" s="202"/>
    </row>
    <row r="46739" spans="2:2">
      <c r="B46739" s="202"/>
    </row>
    <row r="46740" spans="2:2">
      <c r="B46740" s="202"/>
    </row>
    <row r="46741" spans="2:2">
      <c r="B46741" s="202"/>
    </row>
    <row r="46742" spans="2:2">
      <c r="B46742" s="202"/>
    </row>
    <row r="46743" spans="2:2">
      <c r="B46743" s="202"/>
    </row>
    <row r="46744" spans="2:2">
      <c r="B46744" s="202"/>
    </row>
    <row r="46745" spans="2:2">
      <c r="B46745" s="202"/>
    </row>
    <row r="46746" spans="2:2">
      <c r="B46746" s="202"/>
    </row>
    <row r="46747" spans="2:2">
      <c r="B46747" s="202"/>
    </row>
    <row r="46748" spans="2:2">
      <c r="B46748" s="202"/>
    </row>
    <row r="46749" spans="2:2">
      <c r="B46749" s="202"/>
    </row>
    <row r="46750" spans="2:2">
      <c r="B46750" s="202"/>
    </row>
    <row r="46751" spans="2:2">
      <c r="B46751" s="202"/>
    </row>
    <row r="46752" spans="2:2">
      <c r="B46752" s="202"/>
    </row>
    <row r="46753" spans="2:2">
      <c r="B46753" s="202"/>
    </row>
    <row r="46754" spans="2:2">
      <c r="B46754" s="202"/>
    </row>
    <row r="46755" spans="2:2">
      <c r="B46755" s="202"/>
    </row>
    <row r="46756" spans="2:2">
      <c r="B46756" s="202"/>
    </row>
    <row r="46757" spans="2:2">
      <c r="B46757" s="202"/>
    </row>
    <row r="46758" spans="2:2">
      <c r="B46758" s="202"/>
    </row>
    <row r="46759" spans="2:2">
      <c r="B46759" s="202"/>
    </row>
    <row r="46760" spans="2:2">
      <c r="B46760" s="202"/>
    </row>
    <row r="46761" spans="2:2">
      <c r="B46761" s="202"/>
    </row>
    <row r="46762" spans="2:2">
      <c r="B46762" s="202"/>
    </row>
    <row r="46763" spans="2:2">
      <c r="B46763" s="202"/>
    </row>
    <row r="46764" spans="2:2">
      <c r="B46764" s="202"/>
    </row>
    <row r="46765" spans="2:2">
      <c r="B46765" s="202"/>
    </row>
    <row r="46766" spans="2:2">
      <c r="B46766" s="202"/>
    </row>
    <row r="46767" spans="2:2">
      <c r="B46767" s="202"/>
    </row>
    <row r="46768" spans="2:2">
      <c r="B46768" s="202"/>
    </row>
    <row r="46769" spans="2:2">
      <c r="B46769" s="202"/>
    </row>
    <row r="46770" spans="2:2">
      <c r="B46770" s="202"/>
    </row>
    <row r="46771" spans="2:2">
      <c r="B46771" s="202"/>
    </row>
    <row r="46772" spans="2:2">
      <c r="B46772" s="202"/>
    </row>
    <row r="46773" spans="2:2">
      <c r="B46773" s="202"/>
    </row>
    <row r="46774" spans="2:2">
      <c r="B46774" s="202"/>
    </row>
    <row r="46775" spans="2:2">
      <c r="B46775" s="202"/>
    </row>
    <row r="46776" spans="2:2">
      <c r="B46776" s="202"/>
    </row>
    <row r="46777" spans="2:2">
      <c r="B46777" s="202"/>
    </row>
    <row r="46778" spans="2:2">
      <c r="B46778" s="202"/>
    </row>
    <row r="46779" spans="2:2">
      <c r="B46779" s="202"/>
    </row>
    <row r="46780" spans="2:2">
      <c r="B46780" s="202"/>
    </row>
    <row r="46781" spans="2:2">
      <c r="B46781" s="202"/>
    </row>
    <row r="46782" spans="2:2">
      <c r="B46782" s="202"/>
    </row>
    <row r="46783" spans="2:2">
      <c r="B46783" s="202"/>
    </row>
    <row r="46784" spans="2:2">
      <c r="B46784" s="202"/>
    </row>
    <row r="46785" spans="2:2">
      <c r="B46785" s="202"/>
    </row>
    <row r="46786" spans="2:2">
      <c r="B46786" s="202"/>
    </row>
    <row r="46787" spans="2:2">
      <c r="B46787" s="202"/>
    </row>
    <row r="46788" spans="2:2">
      <c r="B46788" s="202"/>
    </row>
    <row r="46789" spans="2:2">
      <c r="B46789" s="202"/>
    </row>
    <row r="46790" spans="2:2">
      <c r="B46790" s="202"/>
    </row>
    <row r="46791" spans="2:2">
      <c r="B46791" s="202"/>
    </row>
    <row r="46792" spans="2:2">
      <c r="B46792" s="202"/>
    </row>
    <row r="46793" spans="2:2">
      <c r="B46793" s="202"/>
    </row>
    <row r="46794" spans="2:2">
      <c r="B46794" s="202"/>
    </row>
    <row r="46795" spans="2:2">
      <c r="B46795" s="202"/>
    </row>
    <row r="46796" spans="2:2">
      <c r="B46796" s="202"/>
    </row>
    <row r="46797" spans="2:2">
      <c r="B46797" s="202"/>
    </row>
    <row r="46798" spans="2:2">
      <c r="B46798" s="202"/>
    </row>
    <row r="46799" spans="2:2">
      <c r="B46799" s="202"/>
    </row>
    <row r="46800" spans="2:2">
      <c r="B46800" s="202"/>
    </row>
    <row r="46801" spans="2:2">
      <c r="B46801" s="202"/>
    </row>
    <row r="46802" spans="2:2">
      <c r="B46802" s="202"/>
    </row>
    <row r="46803" spans="2:2">
      <c r="B46803" s="202"/>
    </row>
    <row r="46804" spans="2:2">
      <c r="B46804" s="202"/>
    </row>
    <row r="46805" spans="2:2">
      <c r="B46805" s="202"/>
    </row>
    <row r="46806" spans="2:2">
      <c r="B46806" s="202"/>
    </row>
    <row r="46807" spans="2:2">
      <c r="B46807" s="202"/>
    </row>
    <row r="46808" spans="2:2">
      <c r="B46808" s="202"/>
    </row>
    <row r="46809" spans="2:2">
      <c r="B46809" s="202"/>
    </row>
    <row r="46810" spans="2:2">
      <c r="B46810" s="202"/>
    </row>
    <row r="46811" spans="2:2">
      <c r="B46811" s="202"/>
    </row>
    <row r="46812" spans="2:2">
      <c r="B46812" s="202"/>
    </row>
    <row r="46813" spans="2:2">
      <c r="B46813" s="202"/>
    </row>
    <row r="46814" spans="2:2">
      <c r="B46814" s="202"/>
    </row>
    <row r="46815" spans="2:2">
      <c r="B46815" s="202"/>
    </row>
    <row r="46816" spans="2:2">
      <c r="B46816" s="202"/>
    </row>
    <row r="46817" spans="2:2">
      <c r="B46817" s="202"/>
    </row>
    <row r="46818" spans="2:2">
      <c r="B46818" s="202"/>
    </row>
    <row r="46819" spans="2:2">
      <c r="B46819" s="202"/>
    </row>
    <row r="46820" spans="2:2">
      <c r="B46820" s="202"/>
    </row>
    <row r="46821" spans="2:2">
      <c r="B46821" s="202"/>
    </row>
    <row r="46822" spans="2:2">
      <c r="B46822" s="202"/>
    </row>
    <row r="46823" spans="2:2">
      <c r="B46823" s="202"/>
    </row>
    <row r="46824" spans="2:2">
      <c r="B46824" s="202"/>
    </row>
    <row r="46825" spans="2:2">
      <c r="B46825" s="202"/>
    </row>
    <row r="46826" spans="2:2">
      <c r="B46826" s="202"/>
    </row>
    <row r="46827" spans="2:2">
      <c r="B46827" s="202"/>
    </row>
    <row r="46828" spans="2:2">
      <c r="B46828" s="202"/>
    </row>
    <row r="46829" spans="2:2">
      <c r="B46829" s="202"/>
    </row>
    <row r="46830" spans="2:2">
      <c r="B46830" s="202"/>
    </row>
    <row r="46831" spans="2:2">
      <c r="B46831" s="202"/>
    </row>
    <row r="46832" spans="2:2">
      <c r="B46832" s="202"/>
    </row>
    <row r="46833" spans="2:2">
      <c r="B46833" s="202"/>
    </row>
    <row r="46834" spans="2:2">
      <c r="B46834" s="202"/>
    </row>
    <row r="46835" spans="2:2">
      <c r="B46835" s="202"/>
    </row>
    <row r="46836" spans="2:2">
      <c r="B46836" s="202"/>
    </row>
    <row r="46837" spans="2:2">
      <c r="B46837" s="202"/>
    </row>
    <row r="46838" spans="2:2">
      <c r="B46838" s="202"/>
    </row>
    <row r="46839" spans="2:2">
      <c r="B46839" s="202"/>
    </row>
    <row r="46840" spans="2:2">
      <c r="B46840" s="202"/>
    </row>
    <row r="46841" spans="2:2">
      <c r="B46841" s="202"/>
    </row>
    <row r="46842" spans="2:2">
      <c r="B46842" s="202"/>
    </row>
    <row r="46843" spans="2:2">
      <c r="B46843" s="202"/>
    </row>
    <row r="46844" spans="2:2">
      <c r="B46844" s="202"/>
    </row>
    <row r="46845" spans="2:2">
      <c r="B46845" s="202"/>
    </row>
    <row r="46846" spans="2:2">
      <c r="B46846" s="202"/>
    </row>
    <row r="46847" spans="2:2">
      <c r="B46847" s="202"/>
    </row>
    <row r="46848" spans="2:2">
      <c r="B46848" s="202"/>
    </row>
    <row r="46849" spans="2:2">
      <c r="B46849" s="202"/>
    </row>
    <row r="46850" spans="2:2">
      <c r="B46850" s="202"/>
    </row>
    <row r="46851" spans="2:2">
      <c r="B46851" s="202"/>
    </row>
    <row r="46852" spans="2:2">
      <c r="B46852" s="202"/>
    </row>
    <row r="46853" spans="2:2">
      <c r="B46853" s="202"/>
    </row>
    <row r="46854" spans="2:2">
      <c r="B46854" s="202"/>
    </row>
    <row r="46855" spans="2:2">
      <c r="B46855" s="202"/>
    </row>
    <row r="46856" spans="2:2">
      <c r="B46856" s="202"/>
    </row>
    <row r="46857" spans="2:2">
      <c r="B46857" s="202"/>
    </row>
    <row r="46858" spans="2:2">
      <c r="B46858" s="202"/>
    </row>
    <row r="46859" spans="2:2">
      <c r="B46859" s="202"/>
    </row>
    <row r="46860" spans="2:2">
      <c r="B46860" s="202"/>
    </row>
    <row r="46861" spans="2:2">
      <c r="B46861" s="202"/>
    </row>
    <row r="46862" spans="2:2">
      <c r="B46862" s="202"/>
    </row>
    <row r="46863" spans="2:2">
      <c r="B46863" s="202"/>
    </row>
    <row r="46864" spans="2:2">
      <c r="B46864" s="202"/>
    </row>
    <row r="46865" spans="2:2">
      <c r="B46865" s="202"/>
    </row>
    <row r="46866" spans="2:2">
      <c r="B46866" s="202"/>
    </row>
    <row r="46867" spans="2:2">
      <c r="B46867" s="202"/>
    </row>
    <row r="46868" spans="2:2">
      <c r="B46868" s="202"/>
    </row>
    <row r="46869" spans="2:2">
      <c r="B46869" s="202"/>
    </row>
    <row r="46870" spans="2:2">
      <c r="B46870" s="202"/>
    </row>
    <row r="46871" spans="2:2">
      <c r="B46871" s="202"/>
    </row>
    <row r="46872" spans="2:2">
      <c r="B46872" s="202"/>
    </row>
    <row r="46873" spans="2:2">
      <c r="B46873" s="202"/>
    </row>
    <row r="46874" spans="2:2">
      <c r="B46874" s="202"/>
    </row>
    <row r="46875" spans="2:2">
      <c r="B46875" s="202"/>
    </row>
    <row r="46876" spans="2:2">
      <c r="B46876" s="202"/>
    </row>
    <row r="46877" spans="2:2">
      <c r="B46877" s="202"/>
    </row>
    <row r="46878" spans="2:2">
      <c r="B46878" s="202"/>
    </row>
    <row r="46879" spans="2:2">
      <c r="B46879" s="202"/>
    </row>
    <row r="46880" spans="2:2">
      <c r="B46880" s="202"/>
    </row>
    <row r="46881" spans="2:2">
      <c r="B46881" s="202"/>
    </row>
    <row r="46882" spans="2:2">
      <c r="B46882" s="202"/>
    </row>
    <row r="46883" spans="2:2">
      <c r="B46883" s="202"/>
    </row>
    <row r="46884" spans="2:2">
      <c r="B46884" s="202"/>
    </row>
    <row r="46885" spans="2:2">
      <c r="B46885" s="202"/>
    </row>
    <row r="46886" spans="2:2">
      <c r="B46886" s="202"/>
    </row>
    <row r="46887" spans="2:2">
      <c r="B46887" s="202"/>
    </row>
    <row r="46888" spans="2:2">
      <c r="B46888" s="202"/>
    </row>
    <row r="46889" spans="2:2">
      <c r="B46889" s="202"/>
    </row>
    <row r="46890" spans="2:2">
      <c r="B46890" s="202"/>
    </row>
    <row r="46891" spans="2:2">
      <c r="B46891" s="202"/>
    </row>
    <row r="46892" spans="2:2">
      <c r="B46892" s="202"/>
    </row>
    <row r="46893" spans="2:2">
      <c r="B46893" s="202"/>
    </row>
    <row r="46894" spans="2:2">
      <c r="B46894" s="202"/>
    </row>
    <row r="46895" spans="2:2">
      <c r="B46895" s="202"/>
    </row>
    <row r="46896" spans="2:2">
      <c r="B46896" s="202"/>
    </row>
    <row r="46897" spans="2:2">
      <c r="B46897" s="202"/>
    </row>
    <row r="46898" spans="2:2">
      <c r="B46898" s="202"/>
    </row>
    <row r="46899" spans="2:2">
      <c r="B46899" s="202"/>
    </row>
    <row r="46900" spans="2:2">
      <c r="B46900" s="202"/>
    </row>
    <row r="46901" spans="2:2">
      <c r="B46901" s="202"/>
    </row>
    <row r="46902" spans="2:2">
      <c r="B46902" s="202"/>
    </row>
    <row r="46903" spans="2:2">
      <c r="B46903" s="202"/>
    </row>
    <row r="46904" spans="2:2">
      <c r="B46904" s="202"/>
    </row>
    <row r="46905" spans="2:2">
      <c r="B46905" s="202"/>
    </row>
    <row r="46906" spans="2:2">
      <c r="B46906" s="202"/>
    </row>
    <row r="46907" spans="2:2">
      <c r="B46907" s="202"/>
    </row>
    <row r="46908" spans="2:2">
      <c r="B46908" s="202"/>
    </row>
    <row r="46909" spans="2:2">
      <c r="B46909" s="202"/>
    </row>
    <row r="46910" spans="2:2">
      <c r="B46910" s="202"/>
    </row>
    <row r="46911" spans="2:2">
      <c r="B46911" s="202"/>
    </row>
    <row r="46912" spans="2:2">
      <c r="B46912" s="202"/>
    </row>
    <row r="46913" spans="2:2">
      <c r="B46913" s="202"/>
    </row>
    <row r="46914" spans="2:2">
      <c r="B46914" s="202"/>
    </row>
    <row r="46915" spans="2:2">
      <c r="B46915" s="202"/>
    </row>
    <row r="46916" spans="2:2">
      <c r="B46916" s="202"/>
    </row>
    <row r="46917" spans="2:2">
      <c r="B46917" s="202"/>
    </row>
    <row r="46918" spans="2:2">
      <c r="B46918" s="202"/>
    </row>
    <row r="46919" spans="2:2">
      <c r="B46919" s="202"/>
    </row>
    <row r="46920" spans="2:2">
      <c r="B46920" s="202"/>
    </row>
    <row r="46921" spans="2:2">
      <c r="B46921" s="202"/>
    </row>
    <row r="46922" spans="2:2">
      <c r="B46922" s="202"/>
    </row>
    <row r="46923" spans="2:2">
      <c r="B46923" s="202"/>
    </row>
    <row r="46924" spans="2:2">
      <c r="B46924" s="202"/>
    </row>
    <row r="46925" spans="2:2">
      <c r="B46925" s="202"/>
    </row>
    <row r="46926" spans="2:2">
      <c r="B46926" s="202"/>
    </row>
    <row r="46927" spans="2:2">
      <c r="B46927" s="202"/>
    </row>
    <row r="46928" spans="2:2">
      <c r="B46928" s="202"/>
    </row>
    <row r="46929" spans="2:2">
      <c r="B46929" s="202"/>
    </row>
    <row r="46930" spans="2:2">
      <c r="B46930" s="202"/>
    </row>
    <row r="46931" spans="2:2">
      <c r="B46931" s="202"/>
    </row>
    <row r="46932" spans="2:2">
      <c r="B46932" s="202"/>
    </row>
    <row r="46933" spans="2:2">
      <c r="B46933" s="202"/>
    </row>
    <row r="46934" spans="2:2">
      <c r="B46934" s="202"/>
    </row>
    <row r="46935" spans="2:2">
      <c r="B46935" s="202"/>
    </row>
    <row r="46936" spans="2:2">
      <c r="B46936" s="202"/>
    </row>
    <row r="46937" spans="2:2">
      <c r="B46937" s="202"/>
    </row>
    <row r="46938" spans="2:2">
      <c r="B46938" s="202"/>
    </row>
    <row r="46939" spans="2:2">
      <c r="B46939" s="202"/>
    </row>
    <row r="46940" spans="2:2">
      <c r="B46940" s="202"/>
    </row>
    <row r="46941" spans="2:2">
      <c r="B46941" s="202"/>
    </row>
    <row r="46942" spans="2:2">
      <c r="B46942" s="202"/>
    </row>
    <row r="46943" spans="2:2">
      <c r="B46943" s="202"/>
    </row>
    <row r="46944" spans="2:2">
      <c r="B46944" s="202"/>
    </row>
    <row r="46945" spans="2:2">
      <c r="B46945" s="202"/>
    </row>
    <row r="46946" spans="2:2">
      <c r="B46946" s="202"/>
    </row>
    <row r="46947" spans="2:2">
      <c r="B46947" s="202"/>
    </row>
    <row r="46948" spans="2:2">
      <c r="B46948" s="202"/>
    </row>
    <row r="46949" spans="2:2">
      <c r="B46949" s="202"/>
    </row>
    <row r="46950" spans="2:2">
      <c r="B46950" s="202"/>
    </row>
    <row r="46951" spans="2:2">
      <c r="B46951" s="202"/>
    </row>
    <row r="46952" spans="2:2">
      <c r="B46952" s="202"/>
    </row>
    <row r="46953" spans="2:2">
      <c r="B46953" s="202"/>
    </row>
    <row r="46954" spans="2:2">
      <c r="B46954" s="202"/>
    </row>
    <row r="46955" spans="2:2">
      <c r="B46955" s="202"/>
    </row>
    <row r="46956" spans="2:2">
      <c r="B46956" s="202"/>
    </row>
    <row r="46957" spans="2:2">
      <c r="B46957" s="202"/>
    </row>
    <row r="46958" spans="2:2">
      <c r="B46958" s="202"/>
    </row>
    <row r="46959" spans="2:2">
      <c r="B46959" s="202"/>
    </row>
    <row r="46960" spans="2:2">
      <c r="B46960" s="202"/>
    </row>
    <row r="46961" spans="2:2">
      <c r="B46961" s="202"/>
    </row>
    <row r="46962" spans="2:2">
      <c r="B46962" s="202"/>
    </row>
    <row r="46963" spans="2:2">
      <c r="B46963" s="202"/>
    </row>
    <row r="46964" spans="2:2">
      <c r="B46964" s="202"/>
    </row>
    <row r="46965" spans="2:2">
      <c r="B46965" s="202"/>
    </row>
    <row r="46966" spans="2:2">
      <c r="B46966" s="202"/>
    </row>
    <row r="46967" spans="2:2">
      <c r="B46967" s="202"/>
    </row>
    <row r="46968" spans="2:2">
      <c r="B46968" s="202"/>
    </row>
    <row r="46969" spans="2:2">
      <c r="B46969" s="202"/>
    </row>
    <row r="46970" spans="2:2">
      <c r="B46970" s="202"/>
    </row>
    <row r="46971" spans="2:2">
      <c r="B46971" s="202"/>
    </row>
    <row r="46972" spans="2:2">
      <c r="B46972" s="202"/>
    </row>
    <row r="46973" spans="2:2">
      <c r="B46973" s="202"/>
    </row>
    <row r="46974" spans="2:2">
      <c r="B46974" s="202"/>
    </row>
    <row r="46975" spans="2:2">
      <c r="B46975" s="202"/>
    </row>
    <row r="46976" spans="2:2">
      <c r="B46976" s="202"/>
    </row>
    <row r="46977" spans="2:2">
      <c r="B46977" s="202"/>
    </row>
    <row r="46978" spans="2:2">
      <c r="B46978" s="202"/>
    </row>
    <row r="46979" spans="2:2">
      <c r="B46979" s="202"/>
    </row>
    <row r="46980" spans="2:2">
      <c r="B46980" s="202"/>
    </row>
    <row r="46981" spans="2:2">
      <c r="B46981" s="202"/>
    </row>
    <row r="46982" spans="2:2">
      <c r="B46982" s="202"/>
    </row>
    <row r="46983" spans="2:2">
      <c r="B46983" s="202"/>
    </row>
    <row r="46984" spans="2:2">
      <c r="B46984" s="202"/>
    </row>
    <row r="46985" spans="2:2">
      <c r="B46985" s="202"/>
    </row>
    <row r="46986" spans="2:2">
      <c r="B46986" s="202"/>
    </row>
    <row r="46987" spans="2:2">
      <c r="B46987" s="202"/>
    </row>
    <row r="46988" spans="2:2">
      <c r="B46988" s="202"/>
    </row>
    <row r="46989" spans="2:2">
      <c r="B46989" s="202"/>
    </row>
    <row r="46990" spans="2:2">
      <c r="B46990" s="202"/>
    </row>
    <row r="46991" spans="2:2">
      <c r="B46991" s="202"/>
    </row>
    <row r="46992" spans="2:2">
      <c r="B46992" s="202"/>
    </row>
    <row r="46993" spans="2:2">
      <c r="B46993" s="202"/>
    </row>
    <row r="46994" spans="2:2">
      <c r="B46994" s="202"/>
    </row>
    <row r="46995" spans="2:2">
      <c r="B46995" s="202"/>
    </row>
    <row r="46996" spans="2:2">
      <c r="B46996" s="202"/>
    </row>
    <row r="46997" spans="2:2">
      <c r="B46997" s="202"/>
    </row>
    <row r="46998" spans="2:2">
      <c r="B46998" s="202"/>
    </row>
    <row r="46999" spans="2:2">
      <c r="B46999" s="202"/>
    </row>
    <row r="47000" spans="2:2">
      <c r="B47000" s="202"/>
    </row>
    <row r="47001" spans="2:2">
      <c r="B47001" s="202"/>
    </row>
    <row r="47002" spans="2:2">
      <c r="B47002" s="202"/>
    </row>
    <row r="47003" spans="2:2">
      <c r="B47003" s="202"/>
    </row>
    <row r="47004" spans="2:2">
      <c r="B47004" s="202"/>
    </row>
    <row r="47005" spans="2:2">
      <c r="B47005" s="202"/>
    </row>
    <row r="47006" spans="2:2">
      <c r="B47006" s="202"/>
    </row>
    <row r="47007" spans="2:2">
      <c r="B47007" s="202"/>
    </row>
    <row r="47008" spans="2:2">
      <c r="B47008" s="202"/>
    </row>
    <row r="47009" spans="2:2">
      <c r="B47009" s="202"/>
    </row>
    <row r="47010" spans="2:2">
      <c r="B47010" s="202"/>
    </row>
    <row r="47011" spans="2:2">
      <c r="B47011" s="202"/>
    </row>
    <row r="47012" spans="2:2">
      <c r="B47012" s="202"/>
    </row>
    <row r="47013" spans="2:2">
      <c r="B47013" s="202"/>
    </row>
    <row r="47014" spans="2:2">
      <c r="B47014" s="202"/>
    </row>
    <row r="47015" spans="2:2">
      <c r="B47015" s="202"/>
    </row>
    <row r="47016" spans="2:2">
      <c r="B47016" s="202"/>
    </row>
    <row r="47017" spans="2:2">
      <c r="B47017" s="202"/>
    </row>
    <row r="47018" spans="2:2">
      <c r="B47018" s="202"/>
    </row>
    <row r="47019" spans="2:2">
      <c r="B47019" s="202"/>
    </row>
    <row r="47020" spans="2:2">
      <c r="B47020" s="202"/>
    </row>
    <row r="47021" spans="2:2">
      <c r="B47021" s="202"/>
    </row>
    <row r="47022" spans="2:2">
      <c r="B47022" s="202"/>
    </row>
    <row r="47023" spans="2:2">
      <c r="B47023" s="202"/>
    </row>
    <row r="47024" spans="2:2">
      <c r="B47024" s="202"/>
    </row>
    <row r="47025" spans="2:2">
      <c r="B47025" s="202"/>
    </row>
    <row r="47026" spans="2:2">
      <c r="B47026" s="202"/>
    </row>
    <row r="47027" spans="2:2">
      <c r="B47027" s="202"/>
    </row>
    <row r="47028" spans="2:2">
      <c r="B47028" s="202"/>
    </row>
    <row r="47029" spans="2:2">
      <c r="B47029" s="202"/>
    </row>
    <row r="47030" spans="2:2">
      <c r="B47030" s="202"/>
    </row>
    <row r="47031" spans="2:2">
      <c r="B47031" s="202"/>
    </row>
    <row r="47032" spans="2:2">
      <c r="B47032" s="202"/>
    </row>
    <row r="47033" spans="2:2">
      <c r="B47033" s="202"/>
    </row>
    <row r="47034" spans="2:2">
      <c r="B47034" s="202"/>
    </row>
    <row r="47035" spans="2:2">
      <c r="B47035" s="202"/>
    </row>
    <row r="47036" spans="2:2">
      <c r="B47036" s="202"/>
    </row>
    <row r="47037" spans="2:2">
      <c r="B47037" s="202"/>
    </row>
    <row r="47038" spans="2:2">
      <c r="B47038" s="202"/>
    </row>
    <row r="47039" spans="2:2">
      <c r="B47039" s="202"/>
    </row>
    <row r="47040" spans="2:2">
      <c r="B47040" s="202"/>
    </row>
    <row r="47041" spans="2:2">
      <c r="B47041" s="202"/>
    </row>
    <row r="47042" spans="2:2">
      <c r="B47042" s="202"/>
    </row>
    <row r="47043" spans="2:2">
      <c r="B47043" s="202"/>
    </row>
    <row r="47044" spans="2:2">
      <c r="B47044" s="202"/>
    </row>
    <row r="47045" spans="2:2">
      <c r="B47045" s="202"/>
    </row>
    <row r="47046" spans="2:2">
      <c r="B47046" s="202"/>
    </row>
    <row r="47047" spans="2:2">
      <c r="B47047" s="202"/>
    </row>
    <row r="47048" spans="2:2">
      <c r="B47048" s="202"/>
    </row>
    <row r="47049" spans="2:2">
      <c r="B47049" s="202"/>
    </row>
    <row r="47050" spans="2:2">
      <c r="B47050" s="202"/>
    </row>
    <row r="47051" spans="2:2">
      <c r="B47051" s="202"/>
    </row>
    <row r="47052" spans="2:2">
      <c r="B47052" s="202"/>
    </row>
    <row r="47053" spans="2:2">
      <c r="B47053" s="202"/>
    </row>
    <row r="47054" spans="2:2">
      <c r="B47054" s="202"/>
    </row>
    <row r="47055" spans="2:2">
      <c r="B47055" s="202"/>
    </row>
    <row r="47056" spans="2:2">
      <c r="B47056" s="202"/>
    </row>
    <row r="47057" spans="2:2">
      <c r="B47057" s="202"/>
    </row>
    <row r="47058" spans="2:2">
      <c r="B47058" s="202"/>
    </row>
    <row r="47059" spans="2:2">
      <c r="B47059" s="202"/>
    </row>
    <row r="47060" spans="2:2">
      <c r="B47060" s="202"/>
    </row>
    <row r="47061" spans="2:2">
      <c r="B47061" s="202"/>
    </row>
    <row r="47062" spans="2:2">
      <c r="B47062" s="202"/>
    </row>
    <row r="47063" spans="2:2">
      <c r="B47063" s="202"/>
    </row>
    <row r="47064" spans="2:2">
      <c r="B47064" s="202"/>
    </row>
    <row r="47065" spans="2:2">
      <c r="B47065" s="202"/>
    </row>
    <row r="47066" spans="2:2">
      <c r="B47066" s="202"/>
    </row>
    <row r="47067" spans="2:2">
      <c r="B47067" s="202"/>
    </row>
    <row r="47068" spans="2:2">
      <c r="B47068" s="202"/>
    </row>
    <row r="47069" spans="2:2">
      <c r="B47069" s="202"/>
    </row>
    <row r="47070" spans="2:2">
      <c r="B47070" s="202"/>
    </row>
    <row r="47071" spans="2:2">
      <c r="B47071" s="202"/>
    </row>
    <row r="47072" spans="2:2">
      <c r="B47072" s="202"/>
    </row>
    <row r="47073" spans="2:2">
      <c r="B47073" s="202"/>
    </row>
    <row r="47074" spans="2:2">
      <c r="B47074" s="202"/>
    </row>
    <row r="47075" spans="2:2">
      <c r="B47075" s="202"/>
    </row>
    <row r="47076" spans="2:2">
      <c r="B47076" s="202"/>
    </row>
    <row r="47077" spans="2:2">
      <c r="B47077" s="202"/>
    </row>
    <row r="47078" spans="2:2">
      <c r="B47078" s="202"/>
    </row>
    <row r="47079" spans="2:2">
      <c r="B47079" s="202"/>
    </row>
    <row r="47080" spans="2:2">
      <c r="B47080" s="202"/>
    </row>
    <row r="47081" spans="2:2">
      <c r="B47081" s="202"/>
    </row>
    <row r="47082" spans="2:2">
      <c r="B47082" s="202"/>
    </row>
    <row r="47083" spans="2:2">
      <c r="B47083" s="202"/>
    </row>
    <row r="47084" spans="2:2">
      <c r="B47084" s="202"/>
    </row>
    <row r="47085" spans="2:2">
      <c r="B47085" s="202"/>
    </row>
    <row r="47086" spans="2:2">
      <c r="B47086" s="202"/>
    </row>
    <row r="47087" spans="2:2">
      <c r="B47087" s="202"/>
    </row>
    <row r="47088" spans="2:2">
      <c r="B47088" s="202"/>
    </row>
    <row r="47089" spans="2:2">
      <c r="B47089" s="202"/>
    </row>
    <row r="47090" spans="2:2">
      <c r="B47090" s="202"/>
    </row>
    <row r="47091" spans="2:2">
      <c r="B47091" s="202"/>
    </row>
    <row r="47092" spans="2:2">
      <c r="B47092" s="202"/>
    </row>
    <row r="47093" spans="2:2">
      <c r="B47093" s="202"/>
    </row>
    <row r="47094" spans="2:2">
      <c r="B47094" s="202"/>
    </row>
    <row r="47095" spans="2:2">
      <c r="B47095" s="202"/>
    </row>
    <row r="47096" spans="2:2">
      <c r="B47096" s="202"/>
    </row>
    <row r="47097" spans="2:2">
      <c r="B47097" s="202"/>
    </row>
    <row r="47098" spans="2:2">
      <c r="B47098" s="202"/>
    </row>
    <row r="47099" spans="2:2">
      <c r="B47099" s="202"/>
    </row>
    <row r="47100" spans="2:2">
      <c r="B47100" s="202"/>
    </row>
    <row r="47101" spans="2:2">
      <c r="B47101" s="202"/>
    </row>
    <row r="47102" spans="2:2">
      <c r="B47102" s="202"/>
    </row>
    <row r="47103" spans="2:2">
      <c r="B47103" s="202"/>
    </row>
    <row r="47104" spans="2:2">
      <c r="B47104" s="202"/>
    </row>
    <row r="47105" spans="2:2">
      <c r="B47105" s="202"/>
    </row>
    <row r="47106" spans="2:2">
      <c r="B47106" s="202"/>
    </row>
    <row r="47107" spans="2:2">
      <c r="B47107" s="202"/>
    </row>
    <row r="47108" spans="2:2">
      <c r="B47108" s="202"/>
    </row>
    <row r="47109" spans="2:2">
      <c r="B47109" s="202"/>
    </row>
    <row r="47110" spans="2:2">
      <c r="B47110" s="202"/>
    </row>
    <row r="47111" spans="2:2">
      <c r="B47111" s="202"/>
    </row>
    <row r="47112" spans="2:2">
      <c r="B47112" s="202"/>
    </row>
    <row r="47113" spans="2:2">
      <c r="B47113" s="202"/>
    </row>
    <row r="47114" spans="2:2">
      <c r="B47114" s="202"/>
    </row>
    <row r="47115" spans="2:2">
      <c r="B47115" s="202"/>
    </row>
    <row r="47116" spans="2:2">
      <c r="B47116" s="202"/>
    </row>
    <row r="47117" spans="2:2">
      <c r="B47117" s="202"/>
    </row>
    <row r="47118" spans="2:2">
      <c r="B47118" s="202"/>
    </row>
    <row r="47119" spans="2:2">
      <c r="B47119" s="202"/>
    </row>
    <row r="47120" spans="2:2">
      <c r="B47120" s="202"/>
    </row>
    <row r="47121" spans="2:2">
      <c r="B47121" s="202"/>
    </row>
    <row r="47122" spans="2:2">
      <c r="B47122" s="202"/>
    </row>
    <row r="47123" spans="2:2">
      <c r="B47123" s="202"/>
    </row>
    <row r="47124" spans="2:2">
      <c r="B47124" s="202"/>
    </row>
    <row r="47125" spans="2:2">
      <c r="B47125" s="202"/>
    </row>
    <row r="47126" spans="2:2">
      <c r="B47126" s="202"/>
    </row>
    <row r="47127" spans="2:2">
      <c r="B47127" s="202"/>
    </row>
    <row r="47128" spans="2:2">
      <c r="B47128" s="202"/>
    </row>
    <row r="47129" spans="2:2">
      <c r="B47129" s="202"/>
    </row>
    <row r="47130" spans="2:2">
      <c r="B47130" s="202"/>
    </row>
    <row r="47131" spans="2:2">
      <c r="B47131" s="202"/>
    </row>
    <row r="47132" spans="2:2">
      <c r="B47132" s="202"/>
    </row>
    <row r="47133" spans="2:2">
      <c r="B47133" s="202"/>
    </row>
    <row r="47134" spans="2:2">
      <c r="B47134" s="202"/>
    </row>
    <row r="47135" spans="2:2">
      <c r="B47135" s="202"/>
    </row>
    <row r="47136" spans="2:2">
      <c r="B47136" s="202"/>
    </row>
    <row r="47137" spans="2:2">
      <c r="B47137" s="202"/>
    </row>
    <row r="47138" spans="2:2">
      <c r="B47138" s="202"/>
    </row>
    <row r="47139" spans="2:2">
      <c r="B47139" s="202"/>
    </row>
    <row r="47140" spans="2:2">
      <c r="B47140" s="202"/>
    </row>
    <row r="47141" spans="2:2">
      <c r="B47141" s="202"/>
    </row>
    <row r="47142" spans="2:2">
      <c r="B47142" s="202"/>
    </row>
    <row r="47143" spans="2:2">
      <c r="B47143" s="202"/>
    </row>
    <row r="47144" spans="2:2">
      <c r="B47144" s="202"/>
    </row>
    <row r="47145" spans="2:2">
      <c r="B47145" s="202"/>
    </row>
    <row r="47146" spans="2:2">
      <c r="B47146" s="202"/>
    </row>
    <row r="47147" spans="2:2">
      <c r="B47147" s="202"/>
    </row>
    <row r="47148" spans="2:2">
      <c r="B47148" s="202"/>
    </row>
    <row r="47149" spans="2:2">
      <c r="B47149" s="202"/>
    </row>
    <row r="47150" spans="2:2">
      <c r="B47150" s="202"/>
    </row>
    <row r="47151" spans="2:2">
      <c r="B47151" s="202"/>
    </row>
    <row r="47152" spans="2:2">
      <c r="B47152" s="202"/>
    </row>
    <row r="47153" spans="2:2">
      <c r="B47153" s="202"/>
    </row>
    <row r="47154" spans="2:2">
      <c r="B47154" s="202"/>
    </row>
    <row r="47155" spans="2:2">
      <c r="B47155" s="202"/>
    </row>
    <row r="47156" spans="2:2">
      <c r="B47156" s="202"/>
    </row>
    <row r="47157" spans="2:2">
      <c r="B47157" s="202"/>
    </row>
    <row r="47158" spans="2:2">
      <c r="B47158" s="202"/>
    </row>
    <row r="47159" spans="2:2">
      <c r="B47159" s="202"/>
    </row>
    <row r="47160" spans="2:2">
      <c r="B47160" s="202"/>
    </row>
    <row r="47161" spans="2:2">
      <c r="B47161" s="202"/>
    </row>
    <row r="47162" spans="2:2">
      <c r="B47162" s="202"/>
    </row>
    <row r="47163" spans="2:2">
      <c r="B47163" s="202"/>
    </row>
    <row r="47164" spans="2:2">
      <c r="B47164" s="202"/>
    </row>
    <row r="47165" spans="2:2">
      <c r="B47165" s="202"/>
    </row>
    <row r="47166" spans="2:2">
      <c r="B47166" s="202"/>
    </row>
    <row r="47167" spans="2:2">
      <c r="B47167" s="202"/>
    </row>
    <row r="47168" spans="2:2">
      <c r="B47168" s="202"/>
    </row>
    <row r="47169" spans="2:2">
      <c r="B47169" s="202"/>
    </row>
    <row r="47170" spans="2:2">
      <c r="B47170" s="202"/>
    </row>
    <row r="47171" spans="2:2">
      <c r="B47171" s="202"/>
    </row>
    <row r="47172" spans="2:2">
      <c r="B47172" s="202"/>
    </row>
    <row r="47173" spans="2:2">
      <c r="B47173" s="202"/>
    </row>
    <row r="47174" spans="2:2">
      <c r="B47174" s="202"/>
    </row>
    <row r="47175" spans="2:2">
      <c r="B47175" s="202"/>
    </row>
    <row r="47176" spans="2:2">
      <c r="B47176" s="202"/>
    </row>
    <row r="47177" spans="2:2">
      <c r="B47177" s="202"/>
    </row>
    <row r="47178" spans="2:2">
      <c r="B47178" s="202"/>
    </row>
    <row r="47179" spans="2:2">
      <c r="B47179" s="202"/>
    </row>
    <row r="47180" spans="2:2">
      <c r="B47180" s="202"/>
    </row>
    <row r="47181" spans="2:2">
      <c r="B47181" s="202"/>
    </row>
    <row r="47182" spans="2:2">
      <c r="B47182" s="202"/>
    </row>
    <row r="47183" spans="2:2">
      <c r="B47183" s="202"/>
    </row>
    <row r="47184" spans="2:2">
      <c r="B47184" s="202"/>
    </row>
    <row r="47185" spans="2:2">
      <c r="B47185" s="202"/>
    </row>
    <row r="47186" spans="2:2">
      <c r="B47186" s="202"/>
    </row>
    <row r="47187" spans="2:2">
      <c r="B47187" s="202"/>
    </row>
    <row r="47188" spans="2:2">
      <c r="B47188" s="202"/>
    </row>
    <row r="47189" spans="2:2">
      <c r="B47189" s="202"/>
    </row>
    <row r="47190" spans="2:2">
      <c r="B47190" s="202"/>
    </row>
    <row r="47191" spans="2:2">
      <c r="B47191" s="202"/>
    </row>
    <row r="47192" spans="2:2">
      <c r="B47192" s="202"/>
    </row>
    <row r="47193" spans="2:2">
      <c r="B47193" s="202"/>
    </row>
    <row r="47194" spans="2:2">
      <c r="B47194" s="202"/>
    </row>
    <row r="47195" spans="2:2">
      <c r="B47195" s="202"/>
    </row>
    <row r="47196" spans="2:2">
      <c r="B47196" s="202"/>
    </row>
    <row r="47197" spans="2:2">
      <c r="B47197" s="202"/>
    </row>
    <row r="47198" spans="2:2">
      <c r="B47198" s="202"/>
    </row>
    <row r="47199" spans="2:2">
      <c r="B47199" s="202"/>
    </row>
    <row r="47200" spans="2:2">
      <c r="B47200" s="202"/>
    </row>
    <row r="47201" spans="2:2">
      <c r="B47201" s="202"/>
    </row>
    <row r="47202" spans="2:2">
      <c r="B47202" s="202"/>
    </row>
    <row r="47203" spans="2:2">
      <c r="B47203" s="202"/>
    </row>
    <row r="47204" spans="2:2">
      <c r="B47204" s="202"/>
    </row>
    <row r="47205" spans="2:2">
      <c r="B47205" s="202"/>
    </row>
    <row r="47206" spans="2:2">
      <c r="B47206" s="202"/>
    </row>
    <row r="47207" spans="2:2">
      <c r="B47207" s="202"/>
    </row>
    <row r="47208" spans="2:2">
      <c r="B47208" s="202"/>
    </row>
    <row r="47209" spans="2:2">
      <c r="B47209" s="202"/>
    </row>
    <row r="47210" spans="2:2">
      <c r="B47210" s="202"/>
    </row>
    <row r="47211" spans="2:2">
      <c r="B47211" s="202"/>
    </row>
    <row r="47212" spans="2:2">
      <c r="B47212" s="202"/>
    </row>
    <row r="47213" spans="2:2">
      <c r="B47213" s="202"/>
    </row>
    <row r="47214" spans="2:2">
      <c r="B47214" s="202"/>
    </row>
    <row r="47215" spans="2:2">
      <c r="B47215" s="202"/>
    </row>
    <row r="47216" spans="2:2">
      <c r="B47216" s="202"/>
    </row>
    <row r="47217" spans="2:2">
      <c r="B47217" s="202"/>
    </row>
    <row r="47218" spans="2:2">
      <c r="B47218" s="202"/>
    </row>
    <row r="47219" spans="2:2">
      <c r="B47219" s="202"/>
    </row>
    <row r="47220" spans="2:2">
      <c r="B47220" s="202"/>
    </row>
    <row r="47221" spans="2:2">
      <c r="B47221" s="202"/>
    </row>
    <row r="47222" spans="2:2">
      <c r="B47222" s="202"/>
    </row>
    <row r="47223" spans="2:2">
      <c r="B47223" s="202"/>
    </row>
    <row r="47224" spans="2:2">
      <c r="B47224" s="202"/>
    </row>
    <row r="47225" spans="2:2">
      <c r="B47225" s="202"/>
    </row>
    <row r="47226" spans="2:2">
      <c r="B47226" s="202"/>
    </row>
    <row r="47227" spans="2:2">
      <c r="B47227" s="202"/>
    </row>
    <row r="47228" spans="2:2">
      <c r="B47228" s="202"/>
    </row>
    <row r="47229" spans="2:2">
      <c r="B47229" s="202"/>
    </row>
    <row r="47230" spans="2:2">
      <c r="B47230" s="202"/>
    </row>
    <row r="47231" spans="2:2">
      <c r="B47231" s="202"/>
    </row>
    <row r="47232" spans="2:2">
      <c r="B47232" s="202"/>
    </row>
    <row r="47233" spans="2:2">
      <c r="B47233" s="202"/>
    </row>
    <row r="47234" spans="2:2">
      <c r="B47234" s="202"/>
    </row>
    <row r="47235" spans="2:2">
      <c r="B47235" s="202"/>
    </row>
    <row r="47236" spans="2:2">
      <c r="B47236" s="202"/>
    </row>
    <row r="47237" spans="2:2">
      <c r="B47237" s="202"/>
    </row>
    <row r="47238" spans="2:2">
      <c r="B47238" s="202"/>
    </row>
    <row r="47239" spans="2:2">
      <c r="B47239" s="202"/>
    </row>
    <row r="47240" spans="2:2">
      <c r="B47240" s="202"/>
    </row>
    <row r="47241" spans="2:2">
      <c r="B47241" s="202"/>
    </row>
    <row r="47242" spans="2:2">
      <c r="B47242" s="202"/>
    </row>
    <row r="47243" spans="2:2">
      <c r="B47243" s="202"/>
    </row>
    <row r="47244" spans="2:2">
      <c r="B47244" s="202"/>
    </row>
    <row r="47245" spans="2:2">
      <c r="B47245" s="202"/>
    </row>
    <row r="47246" spans="2:2">
      <c r="B47246" s="202"/>
    </row>
    <row r="47247" spans="2:2">
      <c r="B47247" s="202"/>
    </row>
    <row r="47248" spans="2:2">
      <c r="B47248" s="202"/>
    </row>
    <row r="47249" spans="2:2">
      <c r="B47249" s="202"/>
    </row>
    <row r="47250" spans="2:2">
      <c r="B47250" s="202"/>
    </row>
    <row r="47251" spans="2:2">
      <c r="B47251" s="202"/>
    </row>
    <row r="47252" spans="2:2">
      <c r="B47252" s="202"/>
    </row>
    <row r="47253" spans="2:2">
      <c r="B47253" s="202"/>
    </row>
    <row r="47254" spans="2:2">
      <c r="B47254" s="202"/>
    </row>
    <row r="47255" spans="2:2">
      <c r="B47255" s="202"/>
    </row>
    <row r="47256" spans="2:2">
      <c r="B47256" s="202"/>
    </row>
    <row r="47257" spans="2:2">
      <c r="B47257" s="202"/>
    </row>
    <row r="47258" spans="2:2">
      <c r="B47258" s="202"/>
    </row>
    <row r="47259" spans="2:2">
      <c r="B47259" s="202"/>
    </row>
    <row r="47260" spans="2:2">
      <c r="B47260" s="202"/>
    </row>
    <row r="47261" spans="2:2">
      <c r="B47261" s="202"/>
    </row>
    <row r="47262" spans="2:2">
      <c r="B47262" s="202"/>
    </row>
    <row r="47263" spans="2:2">
      <c r="B47263" s="202"/>
    </row>
    <row r="47264" spans="2:2">
      <c r="B47264" s="202"/>
    </row>
    <row r="47265" spans="2:2">
      <c r="B47265" s="202"/>
    </row>
    <row r="47266" spans="2:2">
      <c r="B47266" s="202"/>
    </row>
    <row r="47267" spans="2:2">
      <c r="B47267" s="202"/>
    </row>
    <row r="47268" spans="2:2">
      <c r="B47268" s="202"/>
    </row>
    <row r="47269" spans="2:2">
      <c r="B47269" s="202"/>
    </row>
    <row r="47270" spans="2:2">
      <c r="B47270" s="202"/>
    </row>
    <row r="47271" spans="2:2">
      <c r="B47271" s="202"/>
    </row>
    <row r="47272" spans="2:2">
      <c r="B47272" s="202"/>
    </row>
    <row r="47273" spans="2:2">
      <c r="B47273" s="202"/>
    </row>
    <row r="47274" spans="2:2">
      <c r="B47274" s="202"/>
    </row>
    <row r="47275" spans="2:2">
      <c r="B47275" s="202"/>
    </row>
    <row r="47276" spans="2:2">
      <c r="B47276" s="202"/>
    </row>
    <row r="47277" spans="2:2">
      <c r="B47277" s="202"/>
    </row>
    <row r="47278" spans="2:2">
      <c r="B47278" s="202"/>
    </row>
    <row r="47279" spans="2:2">
      <c r="B47279" s="202"/>
    </row>
    <row r="47280" spans="2:2">
      <c r="B47280" s="202"/>
    </row>
    <row r="47281" spans="2:2">
      <c r="B47281" s="202"/>
    </row>
    <row r="47282" spans="2:2">
      <c r="B47282" s="202"/>
    </row>
    <row r="47283" spans="2:2">
      <c r="B47283" s="202"/>
    </row>
    <row r="47284" spans="2:2">
      <c r="B47284" s="202"/>
    </row>
    <row r="47285" spans="2:2">
      <c r="B47285" s="202"/>
    </row>
    <row r="47286" spans="2:2">
      <c r="B47286" s="202"/>
    </row>
    <row r="47287" spans="2:2">
      <c r="B47287" s="202"/>
    </row>
    <row r="47288" spans="2:2">
      <c r="B47288" s="202"/>
    </row>
    <row r="47289" spans="2:2">
      <c r="B47289" s="202"/>
    </row>
    <row r="47290" spans="2:2">
      <c r="B47290" s="202"/>
    </row>
    <row r="47291" spans="2:2">
      <c r="B47291" s="202"/>
    </row>
    <row r="47292" spans="2:2">
      <c r="B47292" s="202"/>
    </row>
    <row r="47293" spans="2:2">
      <c r="B47293" s="202"/>
    </row>
    <row r="47294" spans="2:2">
      <c r="B47294" s="202"/>
    </row>
    <row r="47295" spans="2:2">
      <c r="B47295" s="202"/>
    </row>
    <row r="47296" spans="2:2">
      <c r="B47296" s="202"/>
    </row>
    <row r="47297" spans="2:2">
      <c r="B47297" s="202"/>
    </row>
    <row r="47298" spans="2:2">
      <c r="B47298" s="202"/>
    </row>
    <row r="47299" spans="2:2">
      <c r="B47299" s="202"/>
    </row>
    <row r="47300" spans="2:2">
      <c r="B47300" s="202"/>
    </row>
    <row r="47301" spans="2:2">
      <c r="B47301" s="202"/>
    </row>
    <row r="47302" spans="2:2">
      <c r="B47302" s="202"/>
    </row>
    <row r="47303" spans="2:2">
      <c r="B47303" s="202"/>
    </row>
    <row r="47304" spans="2:2">
      <c r="B47304" s="202"/>
    </row>
    <row r="47305" spans="2:2">
      <c r="B47305" s="202"/>
    </row>
    <row r="47306" spans="2:2">
      <c r="B47306" s="202"/>
    </row>
    <row r="47307" spans="2:2">
      <c r="B47307" s="202"/>
    </row>
    <row r="47308" spans="2:2">
      <c r="B47308" s="202"/>
    </row>
    <row r="47309" spans="2:2">
      <c r="B47309" s="202"/>
    </row>
    <row r="47310" spans="2:2">
      <c r="B47310" s="202"/>
    </row>
    <row r="47311" spans="2:2">
      <c r="B47311" s="202"/>
    </row>
    <row r="47312" spans="2:2">
      <c r="B47312" s="202"/>
    </row>
    <row r="47313" spans="2:2">
      <c r="B47313" s="202"/>
    </row>
    <row r="47314" spans="2:2">
      <c r="B47314" s="202"/>
    </row>
    <row r="47315" spans="2:2">
      <c r="B47315" s="202"/>
    </row>
    <row r="47316" spans="2:2">
      <c r="B47316" s="202"/>
    </row>
    <row r="47317" spans="2:2">
      <c r="B47317" s="202"/>
    </row>
    <row r="47318" spans="2:2">
      <c r="B47318" s="202"/>
    </row>
    <row r="47319" spans="2:2">
      <c r="B47319" s="202"/>
    </row>
    <row r="47320" spans="2:2">
      <c r="B47320" s="202"/>
    </row>
    <row r="47321" spans="2:2">
      <c r="B47321" s="202"/>
    </row>
    <row r="47322" spans="2:2">
      <c r="B47322" s="202"/>
    </row>
    <row r="47323" spans="2:2">
      <c r="B47323" s="202"/>
    </row>
    <row r="47324" spans="2:2">
      <c r="B47324" s="202"/>
    </row>
    <row r="47325" spans="2:2">
      <c r="B47325" s="202"/>
    </row>
    <row r="47326" spans="2:2">
      <c r="B47326" s="202"/>
    </row>
    <row r="47327" spans="2:2">
      <c r="B47327" s="202"/>
    </row>
    <row r="47328" spans="2:2">
      <c r="B47328" s="202"/>
    </row>
    <row r="47329" spans="2:2">
      <c r="B47329" s="202"/>
    </row>
    <row r="47330" spans="2:2">
      <c r="B47330" s="202"/>
    </row>
    <row r="47331" spans="2:2">
      <c r="B47331" s="202"/>
    </row>
    <row r="47332" spans="2:2">
      <c r="B47332" s="202"/>
    </row>
    <row r="47333" spans="2:2">
      <c r="B47333" s="202"/>
    </row>
    <row r="47334" spans="2:2">
      <c r="B47334" s="202"/>
    </row>
    <row r="47335" spans="2:2">
      <c r="B47335" s="202"/>
    </row>
    <row r="47336" spans="2:2">
      <c r="B47336" s="202"/>
    </row>
    <row r="47337" spans="2:2">
      <c r="B47337" s="202"/>
    </row>
    <row r="47338" spans="2:2">
      <c r="B47338" s="202"/>
    </row>
    <row r="47339" spans="2:2">
      <c r="B47339" s="202"/>
    </row>
    <row r="47340" spans="2:2">
      <c r="B47340" s="202"/>
    </row>
    <row r="47341" spans="2:2">
      <c r="B47341" s="202"/>
    </row>
    <row r="47342" spans="2:2">
      <c r="B47342" s="202"/>
    </row>
    <row r="47343" spans="2:2">
      <c r="B47343" s="202"/>
    </row>
    <row r="47344" spans="2:2">
      <c r="B47344" s="202"/>
    </row>
    <row r="47345" spans="2:2">
      <c r="B47345" s="202"/>
    </row>
    <row r="47346" spans="2:2">
      <c r="B47346" s="202"/>
    </row>
    <row r="47347" spans="2:2">
      <c r="B47347" s="202"/>
    </row>
    <row r="47348" spans="2:2">
      <c r="B47348" s="202"/>
    </row>
    <row r="47349" spans="2:2">
      <c r="B47349" s="202"/>
    </row>
    <row r="47350" spans="2:2">
      <c r="B47350" s="202"/>
    </row>
    <row r="47351" spans="2:2">
      <c r="B47351" s="202"/>
    </row>
    <row r="47352" spans="2:2">
      <c r="B47352" s="202"/>
    </row>
    <row r="47353" spans="2:2">
      <c r="B47353" s="202"/>
    </row>
    <row r="47354" spans="2:2">
      <c r="B47354" s="202"/>
    </row>
    <row r="47355" spans="2:2">
      <c r="B47355" s="202"/>
    </row>
    <row r="47356" spans="2:2">
      <c r="B47356" s="202"/>
    </row>
    <row r="47357" spans="2:2">
      <c r="B47357" s="202"/>
    </row>
    <row r="47358" spans="2:2">
      <c r="B47358" s="202"/>
    </row>
    <row r="47359" spans="2:2">
      <c r="B47359" s="202"/>
    </row>
    <row r="47360" spans="2:2">
      <c r="B47360" s="202"/>
    </row>
    <row r="47361" spans="2:2">
      <c r="B47361" s="202"/>
    </row>
    <row r="47362" spans="2:2">
      <c r="B47362" s="202"/>
    </row>
    <row r="47363" spans="2:2">
      <c r="B47363" s="202"/>
    </row>
    <row r="47364" spans="2:2">
      <c r="B47364" s="202"/>
    </row>
    <row r="47365" spans="2:2">
      <c r="B47365" s="202"/>
    </row>
    <row r="47366" spans="2:2">
      <c r="B47366" s="202"/>
    </row>
    <row r="47367" spans="2:2">
      <c r="B47367" s="202"/>
    </row>
    <row r="47368" spans="2:2">
      <c r="B47368" s="202"/>
    </row>
    <row r="47369" spans="2:2">
      <c r="B47369" s="202"/>
    </row>
    <row r="47370" spans="2:2">
      <c r="B47370" s="202"/>
    </row>
    <row r="47371" spans="2:2">
      <c r="B47371" s="202"/>
    </row>
    <row r="47372" spans="2:2">
      <c r="B47372" s="202"/>
    </row>
    <row r="47373" spans="2:2">
      <c r="B47373" s="202"/>
    </row>
    <row r="47374" spans="2:2">
      <c r="B47374" s="202"/>
    </row>
    <row r="47375" spans="2:2">
      <c r="B47375" s="202"/>
    </row>
    <row r="47376" spans="2:2">
      <c r="B47376" s="202"/>
    </row>
    <row r="47377" spans="2:2">
      <c r="B47377" s="202"/>
    </row>
    <row r="47378" spans="2:2">
      <c r="B47378" s="202"/>
    </row>
    <row r="47379" spans="2:2">
      <c r="B47379" s="202"/>
    </row>
    <row r="47380" spans="2:2">
      <c r="B47380" s="202"/>
    </row>
    <row r="47381" spans="2:2">
      <c r="B47381" s="202"/>
    </row>
    <row r="47382" spans="2:2">
      <c r="B47382" s="202"/>
    </row>
    <row r="47383" spans="2:2">
      <c r="B47383" s="202"/>
    </row>
    <row r="47384" spans="2:2">
      <c r="B47384" s="202"/>
    </row>
    <row r="47385" spans="2:2">
      <c r="B47385" s="202"/>
    </row>
    <row r="47386" spans="2:2">
      <c r="B47386" s="202"/>
    </row>
    <row r="47387" spans="2:2">
      <c r="B47387" s="202"/>
    </row>
    <row r="47388" spans="2:2">
      <c r="B47388" s="202"/>
    </row>
    <row r="47389" spans="2:2">
      <c r="B47389" s="202"/>
    </row>
    <row r="47390" spans="2:2">
      <c r="B47390" s="202"/>
    </row>
    <row r="47391" spans="2:2">
      <c r="B47391" s="202"/>
    </row>
    <row r="47392" spans="2:2">
      <c r="B47392" s="202"/>
    </row>
    <row r="47393" spans="2:2">
      <c r="B47393" s="202"/>
    </row>
    <row r="47394" spans="2:2">
      <c r="B47394" s="202"/>
    </row>
    <row r="47395" spans="2:2">
      <c r="B47395" s="202"/>
    </row>
    <row r="47396" spans="2:2">
      <c r="B47396" s="202"/>
    </row>
    <row r="47397" spans="2:2">
      <c r="B47397" s="202"/>
    </row>
    <row r="47398" spans="2:2">
      <c r="B47398" s="202"/>
    </row>
    <row r="47399" spans="2:2">
      <c r="B47399" s="202"/>
    </row>
    <row r="47400" spans="2:2">
      <c r="B47400" s="202"/>
    </row>
    <row r="47401" spans="2:2">
      <c r="B47401" s="202"/>
    </row>
    <row r="47402" spans="2:2">
      <c r="B47402" s="202"/>
    </row>
    <row r="47403" spans="2:2">
      <c r="B47403" s="202"/>
    </row>
    <row r="47404" spans="2:2">
      <c r="B47404" s="202"/>
    </row>
    <row r="47405" spans="2:2">
      <c r="B47405" s="202"/>
    </row>
    <row r="47406" spans="2:2">
      <c r="B47406" s="202"/>
    </row>
    <row r="47407" spans="2:2">
      <c r="B47407" s="202"/>
    </row>
    <row r="47408" spans="2:2">
      <c r="B47408" s="202"/>
    </row>
    <row r="47409" spans="2:2">
      <c r="B47409" s="202"/>
    </row>
    <row r="47410" spans="2:2">
      <c r="B47410" s="202"/>
    </row>
    <row r="47411" spans="2:2">
      <c r="B47411" s="202"/>
    </row>
    <row r="47412" spans="2:2">
      <c r="B47412" s="202"/>
    </row>
    <row r="47413" spans="2:2">
      <c r="B47413" s="202"/>
    </row>
    <row r="47414" spans="2:2">
      <c r="B47414" s="202"/>
    </row>
    <row r="47415" spans="2:2">
      <c r="B47415" s="202"/>
    </row>
    <row r="47416" spans="2:2">
      <c r="B47416" s="202"/>
    </row>
    <row r="47417" spans="2:2">
      <c r="B47417" s="202"/>
    </row>
    <row r="47418" spans="2:2">
      <c r="B47418" s="202"/>
    </row>
    <row r="47419" spans="2:2">
      <c r="B47419" s="202"/>
    </row>
    <row r="47420" spans="2:2">
      <c r="B47420" s="202"/>
    </row>
    <row r="47421" spans="2:2">
      <c r="B47421" s="202"/>
    </row>
    <row r="47422" spans="2:2">
      <c r="B47422" s="202"/>
    </row>
    <row r="47423" spans="2:2">
      <c r="B47423" s="202"/>
    </row>
    <row r="47424" spans="2:2">
      <c r="B47424" s="202"/>
    </row>
    <row r="47425" spans="2:2">
      <c r="B47425" s="202"/>
    </row>
    <row r="47426" spans="2:2">
      <c r="B47426" s="202"/>
    </row>
    <row r="47427" spans="2:2">
      <c r="B47427" s="202"/>
    </row>
    <row r="47428" spans="2:2">
      <c r="B47428" s="202"/>
    </row>
    <row r="47429" spans="2:2">
      <c r="B47429" s="202"/>
    </row>
    <row r="47430" spans="2:2">
      <c r="B47430" s="202"/>
    </row>
    <row r="47431" spans="2:2">
      <c r="B47431" s="202"/>
    </row>
    <row r="47432" spans="2:2">
      <c r="B47432" s="202"/>
    </row>
    <row r="47433" spans="2:2">
      <c r="B47433" s="202"/>
    </row>
    <row r="47434" spans="2:2">
      <c r="B47434" s="202"/>
    </row>
    <row r="47435" spans="2:2">
      <c r="B47435" s="202"/>
    </row>
    <row r="47436" spans="2:2">
      <c r="B47436" s="202"/>
    </row>
    <row r="47437" spans="2:2">
      <c r="B47437" s="202"/>
    </row>
    <row r="47438" spans="2:2">
      <c r="B47438" s="202"/>
    </row>
    <row r="47439" spans="2:2">
      <c r="B47439" s="202"/>
    </row>
    <row r="47440" spans="2:2">
      <c r="B47440" s="202"/>
    </row>
    <row r="47441" spans="2:2">
      <c r="B47441" s="202"/>
    </row>
    <row r="47442" spans="2:2">
      <c r="B47442" s="202"/>
    </row>
    <row r="47443" spans="2:2">
      <c r="B47443" s="202"/>
    </row>
    <row r="47444" spans="2:2">
      <c r="B47444" s="202"/>
    </row>
    <row r="47445" spans="2:2">
      <c r="B47445" s="202"/>
    </row>
    <row r="47446" spans="2:2">
      <c r="B47446" s="202"/>
    </row>
    <row r="47447" spans="2:2">
      <c r="B47447" s="202"/>
    </row>
    <row r="47448" spans="2:2">
      <c r="B47448" s="202"/>
    </row>
    <row r="47449" spans="2:2">
      <c r="B47449" s="202"/>
    </row>
    <row r="47450" spans="2:2">
      <c r="B47450" s="202"/>
    </row>
    <row r="47451" spans="2:2">
      <c r="B47451" s="202"/>
    </row>
    <row r="47452" spans="2:2">
      <c r="B47452" s="202"/>
    </row>
    <row r="47453" spans="2:2">
      <c r="B47453" s="202"/>
    </row>
    <row r="47454" spans="2:2">
      <c r="B47454" s="202"/>
    </row>
    <row r="47455" spans="2:2">
      <c r="B47455" s="202"/>
    </row>
    <row r="47456" spans="2:2">
      <c r="B47456" s="202"/>
    </row>
    <row r="47457" spans="2:2">
      <c r="B47457" s="202"/>
    </row>
    <row r="47458" spans="2:2">
      <c r="B47458" s="202"/>
    </row>
    <row r="47459" spans="2:2">
      <c r="B47459" s="202"/>
    </row>
    <row r="47460" spans="2:2">
      <c r="B47460" s="202"/>
    </row>
    <row r="47461" spans="2:2">
      <c r="B47461" s="202"/>
    </row>
    <row r="47462" spans="2:2">
      <c r="B47462" s="202"/>
    </row>
    <row r="47463" spans="2:2">
      <c r="B47463" s="202"/>
    </row>
    <row r="47464" spans="2:2">
      <c r="B47464" s="202"/>
    </row>
    <row r="47465" spans="2:2">
      <c r="B47465" s="202"/>
    </row>
    <row r="47466" spans="2:2">
      <c r="B47466" s="202"/>
    </row>
    <row r="47467" spans="2:2">
      <c r="B47467" s="202"/>
    </row>
    <row r="47468" spans="2:2">
      <c r="B47468" s="202"/>
    </row>
    <row r="47469" spans="2:2">
      <c r="B47469" s="202"/>
    </row>
    <row r="47470" spans="2:2">
      <c r="B47470" s="202"/>
    </row>
    <row r="47471" spans="2:2">
      <c r="B47471" s="202"/>
    </row>
    <row r="47472" spans="2:2">
      <c r="B47472" s="202"/>
    </row>
    <row r="47473" spans="2:2">
      <c r="B47473" s="202"/>
    </row>
    <row r="47474" spans="2:2">
      <c r="B47474" s="202"/>
    </row>
    <row r="47475" spans="2:2">
      <c r="B47475" s="202"/>
    </row>
    <row r="47476" spans="2:2">
      <c r="B47476" s="202"/>
    </row>
    <row r="47477" spans="2:2">
      <c r="B47477" s="202"/>
    </row>
    <row r="47478" spans="2:2">
      <c r="B47478" s="202"/>
    </row>
    <row r="47479" spans="2:2">
      <c r="B47479" s="202"/>
    </row>
    <row r="47480" spans="2:2">
      <c r="B47480" s="202"/>
    </row>
    <row r="47481" spans="2:2">
      <c r="B47481" s="202"/>
    </row>
    <row r="47482" spans="2:2">
      <c r="B47482" s="202"/>
    </row>
    <row r="47483" spans="2:2">
      <c r="B47483" s="202"/>
    </row>
    <row r="47484" spans="2:2">
      <c r="B47484" s="202"/>
    </row>
    <row r="47485" spans="2:2">
      <c r="B47485" s="202"/>
    </row>
    <row r="47486" spans="2:2">
      <c r="B47486" s="202"/>
    </row>
    <row r="47487" spans="2:2">
      <c r="B47487" s="202"/>
    </row>
    <row r="47488" spans="2:2">
      <c r="B47488" s="202"/>
    </row>
    <row r="47489" spans="2:2">
      <c r="B47489" s="202"/>
    </row>
    <row r="47490" spans="2:2">
      <c r="B47490" s="202"/>
    </row>
    <row r="47491" spans="2:2">
      <c r="B47491" s="202"/>
    </row>
    <row r="47492" spans="2:2">
      <c r="B47492" s="202"/>
    </row>
    <row r="47493" spans="2:2">
      <c r="B47493" s="202"/>
    </row>
    <row r="47494" spans="2:2">
      <c r="B47494" s="202"/>
    </row>
    <row r="47495" spans="2:2">
      <c r="B47495" s="202"/>
    </row>
    <row r="47496" spans="2:2">
      <c r="B47496" s="202"/>
    </row>
    <row r="47497" spans="2:2">
      <c r="B47497" s="202"/>
    </row>
    <row r="47498" spans="2:2">
      <c r="B47498" s="202"/>
    </row>
    <row r="47499" spans="2:2">
      <c r="B47499" s="202"/>
    </row>
    <row r="47500" spans="2:2">
      <c r="B47500" s="202"/>
    </row>
    <row r="47501" spans="2:2">
      <c r="B47501" s="202"/>
    </row>
    <row r="47502" spans="2:2">
      <c r="B47502" s="202"/>
    </row>
    <row r="47503" spans="2:2">
      <c r="B47503" s="202"/>
    </row>
    <row r="47504" spans="2:2">
      <c r="B47504" s="202"/>
    </row>
    <row r="47505" spans="2:2">
      <c r="B47505" s="202"/>
    </row>
    <row r="47506" spans="2:2">
      <c r="B47506" s="202"/>
    </row>
    <row r="47507" spans="2:2">
      <c r="B47507" s="202"/>
    </row>
    <row r="47508" spans="2:2">
      <c r="B47508" s="202"/>
    </row>
    <row r="47509" spans="2:2">
      <c r="B47509" s="202"/>
    </row>
    <row r="47510" spans="2:2">
      <c r="B47510" s="202"/>
    </row>
    <row r="47511" spans="2:2">
      <c r="B47511" s="202"/>
    </row>
    <row r="47512" spans="2:2">
      <c r="B47512" s="202"/>
    </row>
    <row r="47513" spans="2:2">
      <c r="B47513" s="202"/>
    </row>
    <row r="47514" spans="2:2">
      <c r="B47514" s="202"/>
    </row>
    <row r="47515" spans="2:2">
      <c r="B47515" s="202"/>
    </row>
    <row r="47516" spans="2:2">
      <c r="B47516" s="202"/>
    </row>
    <row r="47517" spans="2:2">
      <c r="B47517" s="202"/>
    </row>
    <row r="47518" spans="2:2">
      <c r="B47518" s="202"/>
    </row>
    <row r="47519" spans="2:2">
      <c r="B47519" s="202"/>
    </row>
    <row r="47520" spans="2:2">
      <c r="B47520" s="202"/>
    </row>
    <row r="47521" spans="2:2">
      <c r="B47521" s="202"/>
    </row>
    <row r="47522" spans="2:2">
      <c r="B47522" s="202"/>
    </row>
    <row r="47523" spans="2:2">
      <c r="B47523" s="202"/>
    </row>
    <row r="47524" spans="2:2">
      <c r="B47524" s="202"/>
    </row>
    <row r="47525" spans="2:2">
      <c r="B47525" s="202"/>
    </row>
    <row r="47526" spans="2:2">
      <c r="B47526" s="202"/>
    </row>
    <row r="47527" spans="2:2">
      <c r="B47527" s="202"/>
    </row>
    <row r="47528" spans="2:2">
      <c r="B47528" s="202"/>
    </row>
    <row r="47529" spans="2:2">
      <c r="B47529" s="202"/>
    </row>
    <row r="47530" spans="2:2">
      <c r="B47530" s="202"/>
    </row>
    <row r="47531" spans="2:2">
      <c r="B47531" s="202"/>
    </row>
    <row r="47532" spans="2:2">
      <c r="B47532" s="202"/>
    </row>
    <row r="47533" spans="2:2">
      <c r="B47533" s="202"/>
    </row>
    <row r="47534" spans="2:2">
      <c r="B47534" s="202"/>
    </row>
    <row r="47535" spans="2:2">
      <c r="B47535" s="202"/>
    </row>
    <row r="47536" spans="2:2">
      <c r="B47536" s="202"/>
    </row>
    <row r="47537" spans="2:2">
      <c r="B47537" s="202"/>
    </row>
    <row r="47538" spans="2:2">
      <c r="B47538" s="202"/>
    </row>
    <row r="47539" spans="2:2">
      <c r="B47539" s="202"/>
    </row>
    <row r="47540" spans="2:2">
      <c r="B47540" s="202"/>
    </row>
    <row r="47541" spans="2:2">
      <c r="B47541" s="202"/>
    </row>
    <row r="47542" spans="2:2">
      <c r="B47542" s="202"/>
    </row>
    <row r="47543" spans="2:2">
      <c r="B47543" s="202"/>
    </row>
    <row r="47544" spans="2:2">
      <c r="B47544" s="202"/>
    </row>
    <row r="47545" spans="2:2">
      <c r="B47545" s="202"/>
    </row>
    <row r="47546" spans="2:2">
      <c r="B47546" s="202"/>
    </row>
    <row r="47547" spans="2:2">
      <c r="B47547" s="202"/>
    </row>
    <row r="47548" spans="2:2">
      <c r="B47548" s="202"/>
    </row>
    <row r="47549" spans="2:2">
      <c r="B47549" s="202"/>
    </row>
    <row r="47550" spans="2:2">
      <c r="B47550" s="202"/>
    </row>
    <row r="47551" spans="2:2">
      <c r="B47551" s="202"/>
    </row>
    <row r="47552" spans="2:2">
      <c r="B47552" s="202"/>
    </row>
    <row r="47553" spans="2:2">
      <c r="B47553" s="202"/>
    </row>
    <row r="47554" spans="2:2">
      <c r="B47554" s="202"/>
    </row>
    <row r="47555" spans="2:2">
      <c r="B47555" s="202"/>
    </row>
    <row r="47556" spans="2:2">
      <c r="B47556" s="202"/>
    </row>
    <row r="47557" spans="2:2">
      <c r="B47557" s="202"/>
    </row>
    <row r="47558" spans="2:2">
      <c r="B47558" s="202"/>
    </row>
    <row r="47559" spans="2:2">
      <c r="B47559" s="202"/>
    </row>
    <row r="47560" spans="2:2">
      <c r="B47560" s="202"/>
    </row>
    <row r="47561" spans="2:2">
      <c r="B47561" s="202"/>
    </row>
    <row r="47562" spans="2:2">
      <c r="B47562" s="202"/>
    </row>
    <row r="47563" spans="2:2">
      <c r="B47563" s="202"/>
    </row>
    <row r="47564" spans="2:2">
      <c r="B47564" s="202"/>
    </row>
    <row r="47565" spans="2:2">
      <c r="B47565" s="202"/>
    </row>
    <row r="47566" spans="2:2">
      <c r="B47566" s="202"/>
    </row>
    <row r="47567" spans="2:2">
      <c r="B47567" s="202"/>
    </row>
    <row r="47568" spans="2:2">
      <c r="B47568" s="202"/>
    </row>
    <row r="47569" spans="2:2">
      <c r="B47569" s="202"/>
    </row>
    <row r="47570" spans="2:2">
      <c r="B47570" s="202"/>
    </row>
    <row r="47571" spans="2:2">
      <c r="B47571" s="202"/>
    </row>
    <row r="47572" spans="2:2">
      <c r="B47572" s="202"/>
    </row>
    <row r="47573" spans="2:2">
      <c r="B47573" s="202"/>
    </row>
    <row r="47574" spans="2:2">
      <c r="B47574" s="202"/>
    </row>
    <row r="47575" spans="2:2">
      <c r="B47575" s="202"/>
    </row>
    <row r="47576" spans="2:2">
      <c r="B47576" s="202"/>
    </row>
    <row r="47577" spans="2:2">
      <c r="B47577" s="202"/>
    </row>
    <row r="47578" spans="2:2">
      <c r="B47578" s="202"/>
    </row>
    <row r="47579" spans="2:2">
      <c r="B47579" s="202"/>
    </row>
    <row r="47580" spans="2:2">
      <c r="B47580" s="202"/>
    </row>
    <row r="47581" spans="2:2">
      <c r="B47581" s="202"/>
    </row>
    <row r="47582" spans="2:2">
      <c r="B47582" s="202"/>
    </row>
    <row r="47583" spans="2:2">
      <c r="B47583" s="202"/>
    </row>
    <row r="47584" spans="2:2">
      <c r="B47584" s="202"/>
    </row>
    <row r="47585" spans="2:2">
      <c r="B47585" s="202"/>
    </row>
    <row r="47586" spans="2:2">
      <c r="B47586" s="202"/>
    </row>
    <row r="47587" spans="2:2">
      <c r="B47587" s="202"/>
    </row>
    <row r="47588" spans="2:2">
      <c r="B47588" s="202"/>
    </row>
    <row r="47589" spans="2:2">
      <c r="B47589" s="202"/>
    </row>
    <row r="47590" spans="2:2">
      <c r="B47590" s="202"/>
    </row>
    <row r="47591" spans="2:2">
      <c r="B47591" s="202"/>
    </row>
    <row r="47592" spans="2:2">
      <c r="B47592" s="202"/>
    </row>
    <row r="47593" spans="2:2">
      <c r="B47593" s="202"/>
    </row>
    <row r="47594" spans="2:2">
      <c r="B47594" s="202"/>
    </row>
    <row r="47595" spans="2:2">
      <c r="B47595" s="202"/>
    </row>
    <row r="47596" spans="2:2">
      <c r="B47596" s="202"/>
    </row>
    <row r="47597" spans="2:2">
      <c r="B47597" s="202"/>
    </row>
    <row r="47598" spans="2:2">
      <c r="B47598" s="202"/>
    </row>
    <row r="47599" spans="2:2">
      <c r="B47599" s="202"/>
    </row>
    <row r="47600" spans="2:2">
      <c r="B47600" s="202"/>
    </row>
    <row r="47601" spans="2:2">
      <c r="B47601" s="202"/>
    </row>
    <row r="47602" spans="2:2">
      <c r="B47602" s="202"/>
    </row>
    <row r="47603" spans="2:2">
      <c r="B47603" s="202"/>
    </row>
    <row r="47604" spans="2:2">
      <c r="B47604" s="202"/>
    </row>
    <row r="47605" spans="2:2">
      <c r="B47605" s="202"/>
    </row>
    <row r="47606" spans="2:2">
      <c r="B47606" s="202"/>
    </row>
    <row r="47607" spans="2:2">
      <c r="B47607" s="202"/>
    </row>
    <row r="47608" spans="2:2">
      <c r="B47608" s="202"/>
    </row>
    <row r="47609" spans="2:2">
      <c r="B47609" s="202"/>
    </row>
    <row r="47610" spans="2:2">
      <c r="B47610" s="202"/>
    </row>
    <row r="47611" spans="2:2">
      <c r="B47611" s="202"/>
    </row>
    <row r="47612" spans="2:2">
      <c r="B47612" s="202"/>
    </row>
    <row r="47613" spans="2:2">
      <c r="B47613" s="202"/>
    </row>
    <row r="47614" spans="2:2">
      <c r="B47614" s="202"/>
    </row>
    <row r="47615" spans="2:2">
      <c r="B47615" s="202"/>
    </row>
    <row r="47616" spans="2:2">
      <c r="B47616" s="202"/>
    </row>
    <row r="47617" spans="2:2">
      <c r="B47617" s="202"/>
    </row>
    <row r="47618" spans="2:2">
      <c r="B47618" s="202"/>
    </row>
    <row r="47619" spans="2:2">
      <c r="B47619" s="202"/>
    </row>
    <row r="47620" spans="2:2">
      <c r="B47620" s="202"/>
    </row>
    <row r="47621" spans="2:2">
      <c r="B47621" s="202"/>
    </row>
    <row r="47622" spans="2:2">
      <c r="B47622" s="202"/>
    </row>
    <row r="47623" spans="2:2">
      <c r="B47623" s="202"/>
    </row>
    <row r="47624" spans="2:2">
      <c r="B47624" s="202"/>
    </row>
    <row r="47625" spans="2:2">
      <c r="B47625" s="202"/>
    </row>
    <row r="47626" spans="2:2">
      <c r="B47626" s="202"/>
    </row>
    <row r="47627" spans="2:2">
      <c r="B47627" s="202"/>
    </row>
    <row r="47628" spans="2:2">
      <c r="B47628" s="202"/>
    </row>
    <row r="47629" spans="2:2">
      <c r="B47629" s="202"/>
    </row>
    <row r="47630" spans="2:2">
      <c r="B47630" s="202"/>
    </row>
    <row r="47631" spans="2:2">
      <c r="B47631" s="202"/>
    </row>
    <row r="47632" spans="2:2">
      <c r="B47632" s="202"/>
    </row>
    <row r="47633" spans="2:2">
      <c r="B47633" s="202"/>
    </row>
    <row r="47634" spans="2:2">
      <c r="B47634" s="202"/>
    </row>
    <row r="47635" spans="2:2">
      <c r="B47635" s="202"/>
    </row>
    <row r="47636" spans="2:2">
      <c r="B47636" s="202"/>
    </row>
    <row r="47637" spans="2:2">
      <c r="B47637" s="202"/>
    </row>
    <row r="47638" spans="2:2">
      <c r="B47638" s="202"/>
    </row>
    <row r="47639" spans="2:2">
      <c r="B47639" s="202"/>
    </row>
    <row r="47640" spans="2:2">
      <c r="B47640" s="202"/>
    </row>
    <row r="47641" spans="2:2">
      <c r="B47641" s="202"/>
    </row>
    <row r="47642" spans="2:2">
      <c r="B47642" s="202"/>
    </row>
    <row r="47643" spans="2:2">
      <c r="B47643" s="202"/>
    </row>
    <row r="47644" spans="2:2">
      <c r="B47644" s="202"/>
    </row>
    <row r="47645" spans="2:2">
      <c r="B47645" s="202"/>
    </row>
    <row r="47646" spans="2:2">
      <c r="B47646" s="202"/>
    </row>
    <row r="47647" spans="2:2">
      <c r="B47647" s="202"/>
    </row>
    <row r="47648" spans="2:2">
      <c r="B47648" s="202"/>
    </row>
    <row r="47649" spans="2:2">
      <c r="B47649" s="202"/>
    </row>
    <row r="47650" spans="2:2">
      <c r="B47650" s="202"/>
    </row>
    <row r="47651" spans="2:2">
      <c r="B47651" s="202"/>
    </row>
    <row r="47652" spans="2:2">
      <c r="B47652" s="202"/>
    </row>
    <row r="47653" spans="2:2">
      <c r="B47653" s="202"/>
    </row>
    <row r="47654" spans="2:2">
      <c r="B47654" s="202"/>
    </row>
    <row r="47655" spans="2:2">
      <c r="B47655" s="202"/>
    </row>
    <row r="47656" spans="2:2">
      <c r="B47656" s="202"/>
    </row>
    <row r="47657" spans="2:2">
      <c r="B47657" s="202"/>
    </row>
    <row r="47658" spans="2:2">
      <c r="B47658" s="202"/>
    </row>
    <row r="47659" spans="2:2">
      <c r="B47659" s="202"/>
    </row>
    <row r="47660" spans="2:2">
      <c r="B47660" s="202"/>
    </row>
    <row r="47661" spans="2:2">
      <c r="B47661" s="202"/>
    </row>
    <row r="47662" spans="2:2">
      <c r="B47662" s="202"/>
    </row>
    <row r="47663" spans="2:2">
      <c r="B47663" s="202"/>
    </row>
    <row r="47664" spans="2:2">
      <c r="B47664" s="202"/>
    </row>
    <row r="47665" spans="2:2">
      <c r="B47665" s="202"/>
    </row>
    <row r="47666" spans="2:2">
      <c r="B47666" s="202"/>
    </row>
    <row r="47667" spans="2:2">
      <c r="B47667" s="202"/>
    </row>
    <row r="47668" spans="2:2">
      <c r="B47668" s="202"/>
    </row>
    <row r="47669" spans="2:2">
      <c r="B47669" s="202"/>
    </row>
    <row r="47670" spans="2:2">
      <c r="B47670" s="202"/>
    </row>
    <row r="47671" spans="2:2">
      <c r="B47671" s="202"/>
    </row>
    <row r="47672" spans="2:2">
      <c r="B47672" s="202"/>
    </row>
    <row r="47673" spans="2:2">
      <c r="B47673" s="202"/>
    </row>
    <row r="47674" spans="2:2">
      <c r="B47674" s="202"/>
    </row>
    <row r="47675" spans="2:2">
      <c r="B47675" s="202"/>
    </row>
    <row r="47676" spans="2:2">
      <c r="B47676" s="202"/>
    </row>
    <row r="47677" spans="2:2">
      <c r="B47677" s="202"/>
    </row>
    <row r="47678" spans="2:2">
      <c r="B47678" s="202"/>
    </row>
    <row r="47679" spans="2:2">
      <c r="B47679" s="202"/>
    </row>
    <row r="47680" spans="2:2">
      <c r="B47680" s="202"/>
    </row>
    <row r="47681" spans="2:2">
      <c r="B47681" s="202"/>
    </row>
    <row r="47682" spans="2:2">
      <c r="B47682" s="202"/>
    </row>
    <row r="47683" spans="2:2">
      <c r="B47683" s="202"/>
    </row>
    <row r="47684" spans="2:2">
      <c r="B47684" s="202"/>
    </row>
    <row r="47685" spans="2:2">
      <c r="B47685" s="202"/>
    </row>
    <row r="47686" spans="2:2">
      <c r="B47686" s="202"/>
    </row>
    <row r="47687" spans="2:2">
      <c r="B47687" s="202"/>
    </row>
    <row r="47688" spans="2:2">
      <c r="B47688" s="202"/>
    </row>
    <row r="47689" spans="2:2">
      <c r="B47689" s="202"/>
    </row>
    <row r="47690" spans="2:2">
      <c r="B47690" s="202"/>
    </row>
    <row r="47691" spans="2:2">
      <c r="B47691" s="202"/>
    </row>
    <row r="47692" spans="2:2">
      <c r="B47692" s="202"/>
    </row>
    <row r="47693" spans="2:2">
      <c r="B47693" s="202"/>
    </row>
    <row r="47694" spans="2:2">
      <c r="B47694" s="202"/>
    </row>
    <row r="47695" spans="2:2">
      <c r="B47695" s="202"/>
    </row>
    <row r="47696" spans="2:2">
      <c r="B47696" s="202"/>
    </row>
    <row r="47697" spans="2:2">
      <c r="B47697" s="202"/>
    </row>
    <row r="47698" spans="2:2">
      <c r="B47698" s="202"/>
    </row>
    <row r="47699" spans="2:2">
      <c r="B47699" s="202"/>
    </row>
    <row r="47700" spans="2:2">
      <c r="B47700" s="202"/>
    </row>
    <row r="47701" spans="2:2">
      <c r="B47701" s="202"/>
    </row>
    <row r="47702" spans="2:2">
      <c r="B47702" s="202"/>
    </row>
    <row r="47703" spans="2:2">
      <c r="B47703" s="202"/>
    </row>
    <row r="47704" spans="2:2">
      <c r="B47704" s="202"/>
    </row>
    <row r="47705" spans="2:2">
      <c r="B47705" s="202"/>
    </row>
    <row r="47706" spans="2:2">
      <c r="B47706" s="202"/>
    </row>
    <row r="47707" spans="2:2">
      <c r="B47707" s="202"/>
    </row>
    <row r="47708" spans="2:2">
      <c r="B47708" s="202"/>
    </row>
    <row r="47709" spans="2:2">
      <c r="B47709" s="202"/>
    </row>
    <row r="47710" spans="2:2">
      <c r="B47710" s="202"/>
    </row>
    <row r="47711" spans="2:2">
      <c r="B47711" s="202"/>
    </row>
    <row r="47712" spans="2:2">
      <c r="B47712" s="202"/>
    </row>
    <row r="47713" spans="2:2">
      <c r="B47713" s="202"/>
    </row>
    <row r="47714" spans="2:2">
      <c r="B47714" s="202"/>
    </row>
    <row r="47715" spans="2:2">
      <c r="B47715" s="202"/>
    </row>
    <row r="47716" spans="2:2">
      <c r="B47716" s="202"/>
    </row>
    <row r="47717" spans="2:2">
      <c r="B47717" s="202"/>
    </row>
    <row r="47718" spans="2:2">
      <c r="B47718" s="202"/>
    </row>
    <row r="47719" spans="2:2">
      <c r="B47719" s="202"/>
    </row>
    <row r="47720" spans="2:2">
      <c r="B47720" s="202"/>
    </row>
    <row r="47721" spans="2:2">
      <c r="B47721" s="202"/>
    </row>
    <row r="47722" spans="2:2">
      <c r="B47722" s="202"/>
    </row>
    <row r="47723" spans="2:2">
      <c r="B47723" s="202"/>
    </row>
    <row r="47724" spans="2:2">
      <c r="B47724" s="202"/>
    </row>
    <row r="47725" spans="2:2">
      <c r="B47725" s="202"/>
    </row>
    <row r="47726" spans="2:2">
      <c r="B47726" s="202"/>
    </row>
    <row r="47727" spans="2:2">
      <c r="B47727" s="202"/>
    </row>
    <row r="47728" spans="2:2">
      <c r="B47728" s="202"/>
    </row>
    <row r="47729" spans="2:2">
      <c r="B47729" s="202"/>
    </row>
    <row r="47730" spans="2:2">
      <c r="B47730" s="202"/>
    </row>
    <row r="47731" spans="2:2">
      <c r="B47731" s="202"/>
    </row>
    <row r="47732" spans="2:2">
      <c r="B47732" s="202"/>
    </row>
    <row r="47733" spans="2:2">
      <c r="B47733" s="202"/>
    </row>
    <row r="47734" spans="2:2">
      <c r="B47734" s="202"/>
    </row>
    <row r="47735" spans="2:2">
      <c r="B47735" s="202"/>
    </row>
    <row r="47736" spans="2:2">
      <c r="B47736" s="202"/>
    </row>
    <row r="47737" spans="2:2">
      <c r="B47737" s="202"/>
    </row>
    <row r="47738" spans="2:2">
      <c r="B47738" s="202"/>
    </row>
    <row r="47739" spans="2:2">
      <c r="B47739" s="202"/>
    </row>
    <row r="47740" spans="2:2">
      <c r="B47740" s="202"/>
    </row>
    <row r="47741" spans="2:2">
      <c r="B47741" s="202"/>
    </row>
    <row r="47742" spans="2:2">
      <c r="B47742" s="202"/>
    </row>
    <row r="47743" spans="2:2">
      <c r="B47743" s="202"/>
    </row>
    <row r="47744" spans="2:2">
      <c r="B47744" s="202"/>
    </row>
    <row r="47745" spans="2:2">
      <c r="B47745" s="202"/>
    </row>
    <row r="47746" spans="2:2">
      <c r="B47746" s="202"/>
    </row>
    <row r="47747" spans="2:2">
      <c r="B47747" s="202"/>
    </row>
    <row r="47748" spans="2:2">
      <c r="B47748" s="202"/>
    </row>
    <row r="47749" spans="2:2">
      <c r="B47749" s="202"/>
    </row>
    <row r="47750" spans="2:2">
      <c r="B47750" s="202"/>
    </row>
    <row r="47751" spans="2:2">
      <c r="B47751" s="202"/>
    </row>
    <row r="47752" spans="2:2">
      <c r="B47752" s="202"/>
    </row>
    <row r="47753" spans="2:2">
      <c r="B47753" s="202"/>
    </row>
    <row r="47754" spans="2:2">
      <c r="B47754" s="202"/>
    </row>
    <row r="47755" spans="2:2">
      <c r="B47755" s="202"/>
    </row>
    <row r="47756" spans="2:2">
      <c r="B47756" s="202"/>
    </row>
    <row r="47757" spans="2:2">
      <c r="B47757" s="202"/>
    </row>
    <row r="47758" spans="2:2">
      <c r="B47758" s="202"/>
    </row>
    <row r="47759" spans="2:2">
      <c r="B47759" s="202"/>
    </row>
    <row r="47760" spans="2:2">
      <c r="B47760" s="202"/>
    </row>
    <row r="47761" spans="2:2">
      <c r="B47761" s="202"/>
    </row>
    <row r="47762" spans="2:2">
      <c r="B47762" s="202"/>
    </row>
    <row r="47763" spans="2:2">
      <c r="B47763" s="202"/>
    </row>
    <row r="47764" spans="2:2">
      <c r="B47764" s="202"/>
    </row>
    <row r="47765" spans="2:2">
      <c r="B47765" s="202"/>
    </row>
    <row r="47766" spans="2:2">
      <c r="B47766" s="202"/>
    </row>
    <row r="47767" spans="2:2">
      <c r="B47767" s="202"/>
    </row>
    <row r="47768" spans="2:2">
      <c r="B47768" s="202"/>
    </row>
    <row r="47769" spans="2:2">
      <c r="B47769" s="202"/>
    </row>
    <row r="47770" spans="2:2">
      <c r="B47770" s="202"/>
    </row>
    <row r="47771" spans="2:2">
      <c r="B47771" s="202"/>
    </row>
    <row r="47772" spans="2:2">
      <c r="B47772" s="202"/>
    </row>
    <row r="47773" spans="2:2">
      <c r="B47773" s="202"/>
    </row>
    <row r="47774" spans="2:2">
      <c r="B47774" s="202"/>
    </row>
    <row r="47775" spans="2:2">
      <c r="B47775" s="202"/>
    </row>
    <row r="47776" spans="2:2">
      <c r="B47776" s="202"/>
    </row>
    <row r="47777" spans="2:2">
      <c r="B47777" s="202"/>
    </row>
    <row r="47778" spans="2:2">
      <c r="B47778" s="202"/>
    </row>
    <row r="47779" spans="2:2">
      <c r="B47779" s="202"/>
    </row>
    <row r="47780" spans="2:2">
      <c r="B47780" s="202"/>
    </row>
    <row r="47781" spans="2:2">
      <c r="B47781" s="202"/>
    </row>
    <row r="47782" spans="2:2">
      <c r="B47782" s="202"/>
    </row>
    <row r="47783" spans="2:2">
      <c r="B47783" s="202"/>
    </row>
    <row r="47784" spans="2:2">
      <c r="B47784" s="202"/>
    </row>
    <row r="47785" spans="2:2">
      <c r="B47785" s="202"/>
    </row>
    <row r="47786" spans="2:2">
      <c r="B47786" s="202"/>
    </row>
    <row r="47787" spans="2:2">
      <c r="B47787" s="202"/>
    </row>
    <row r="47788" spans="2:2">
      <c r="B47788" s="202"/>
    </row>
    <row r="47789" spans="2:2">
      <c r="B47789" s="202"/>
    </row>
    <row r="47790" spans="2:2">
      <c r="B47790" s="202"/>
    </row>
    <row r="47791" spans="2:2">
      <c r="B47791" s="202"/>
    </row>
    <row r="47792" spans="2:2">
      <c r="B47792" s="202"/>
    </row>
    <row r="47793" spans="2:2">
      <c r="B47793" s="202"/>
    </row>
    <row r="47794" spans="2:2">
      <c r="B47794" s="202"/>
    </row>
    <row r="47795" spans="2:2">
      <c r="B47795" s="202"/>
    </row>
    <row r="47796" spans="2:2">
      <c r="B47796" s="202"/>
    </row>
    <row r="47797" spans="2:2">
      <c r="B47797" s="202"/>
    </row>
    <row r="47798" spans="2:2">
      <c r="B47798" s="202"/>
    </row>
    <row r="47799" spans="2:2">
      <c r="B47799" s="202"/>
    </row>
    <row r="47800" spans="2:2">
      <c r="B47800" s="202"/>
    </row>
    <row r="47801" spans="2:2">
      <c r="B47801" s="202"/>
    </row>
    <row r="47802" spans="2:2">
      <c r="B47802" s="202"/>
    </row>
    <row r="47803" spans="2:2">
      <c r="B47803" s="202"/>
    </row>
    <row r="47804" spans="2:2">
      <c r="B47804" s="202"/>
    </row>
    <row r="47805" spans="2:2">
      <c r="B47805" s="202"/>
    </row>
    <row r="47806" spans="2:2">
      <c r="B47806" s="202"/>
    </row>
    <row r="47807" spans="2:2">
      <c r="B47807" s="202"/>
    </row>
    <row r="47808" spans="2:2">
      <c r="B47808" s="202"/>
    </row>
    <row r="47809" spans="2:2">
      <c r="B47809" s="202"/>
    </row>
    <row r="47810" spans="2:2">
      <c r="B47810" s="202"/>
    </row>
    <row r="47811" spans="2:2">
      <c r="B47811" s="202"/>
    </row>
    <row r="47812" spans="2:2">
      <c r="B47812" s="202"/>
    </row>
    <row r="47813" spans="2:2">
      <c r="B47813" s="202"/>
    </row>
    <row r="47814" spans="2:2">
      <c r="B47814" s="202"/>
    </row>
    <row r="47815" spans="2:2">
      <c r="B47815" s="202"/>
    </row>
    <row r="47816" spans="2:2">
      <c r="B47816" s="202"/>
    </row>
    <row r="47817" spans="2:2">
      <c r="B47817" s="202"/>
    </row>
    <row r="47818" spans="2:2">
      <c r="B47818" s="202"/>
    </row>
    <row r="47819" spans="2:2">
      <c r="B47819" s="202"/>
    </row>
    <row r="47820" spans="2:2">
      <c r="B47820" s="202"/>
    </row>
    <row r="47821" spans="2:2">
      <c r="B47821" s="202"/>
    </row>
    <row r="47822" spans="2:2">
      <c r="B47822" s="202"/>
    </row>
    <row r="47823" spans="2:2">
      <c r="B47823" s="202"/>
    </row>
    <row r="47824" spans="2:2">
      <c r="B47824" s="202"/>
    </row>
    <row r="47825" spans="2:2">
      <c r="B47825" s="202"/>
    </row>
    <row r="47826" spans="2:2">
      <c r="B47826" s="202"/>
    </row>
    <row r="47827" spans="2:2">
      <c r="B47827" s="202"/>
    </row>
    <row r="47828" spans="2:2">
      <c r="B47828" s="202"/>
    </row>
    <row r="47829" spans="2:2">
      <c r="B47829" s="202"/>
    </row>
    <row r="47830" spans="2:2">
      <c r="B47830" s="202"/>
    </row>
    <row r="47831" spans="2:2">
      <c r="B47831" s="202"/>
    </row>
    <row r="47832" spans="2:2">
      <c r="B47832" s="202"/>
    </row>
    <row r="47833" spans="2:2">
      <c r="B47833" s="202"/>
    </row>
    <row r="47834" spans="2:2">
      <c r="B47834" s="202"/>
    </row>
    <row r="47835" spans="2:2">
      <c r="B47835" s="202"/>
    </row>
    <row r="47836" spans="2:2">
      <c r="B47836" s="202"/>
    </row>
    <row r="47837" spans="2:2">
      <c r="B47837" s="202"/>
    </row>
    <row r="47838" spans="2:2">
      <c r="B47838" s="202"/>
    </row>
    <row r="47839" spans="2:2">
      <c r="B47839" s="202"/>
    </row>
    <row r="47840" spans="2:2">
      <c r="B47840" s="202"/>
    </row>
    <row r="47841" spans="2:2">
      <c r="B47841" s="202"/>
    </row>
    <row r="47842" spans="2:2">
      <c r="B47842" s="202"/>
    </row>
    <row r="47843" spans="2:2">
      <c r="B47843" s="202"/>
    </row>
    <row r="47844" spans="2:2">
      <c r="B47844" s="202"/>
    </row>
    <row r="47845" spans="2:2">
      <c r="B47845" s="202"/>
    </row>
    <row r="47846" spans="2:2">
      <c r="B47846" s="202"/>
    </row>
    <row r="47847" spans="2:2">
      <c r="B47847" s="202"/>
    </row>
    <row r="47848" spans="2:2">
      <c r="B47848" s="202"/>
    </row>
    <row r="47849" spans="2:2">
      <c r="B47849" s="202"/>
    </row>
    <row r="47850" spans="2:2">
      <c r="B47850" s="202"/>
    </row>
    <row r="47851" spans="2:2">
      <c r="B47851" s="202"/>
    </row>
    <row r="47852" spans="2:2">
      <c r="B47852" s="202"/>
    </row>
    <row r="47853" spans="2:2">
      <c r="B47853" s="202"/>
    </row>
    <row r="47854" spans="2:2">
      <c r="B47854" s="202"/>
    </row>
    <row r="47855" spans="2:2">
      <c r="B47855" s="202"/>
    </row>
    <row r="47856" spans="2:2">
      <c r="B47856" s="202"/>
    </row>
    <row r="47857" spans="2:2">
      <c r="B47857" s="202"/>
    </row>
    <row r="47858" spans="2:2">
      <c r="B47858" s="202"/>
    </row>
    <row r="47859" spans="2:2">
      <c r="B47859" s="202"/>
    </row>
    <row r="47860" spans="2:2">
      <c r="B47860" s="202"/>
    </row>
    <row r="47861" spans="2:2">
      <c r="B47861" s="202"/>
    </row>
    <row r="47862" spans="2:2">
      <c r="B47862" s="202"/>
    </row>
    <row r="47863" spans="2:2">
      <c r="B47863" s="202"/>
    </row>
    <row r="47864" spans="2:2">
      <c r="B47864" s="202"/>
    </row>
    <row r="47865" spans="2:2">
      <c r="B47865" s="202"/>
    </row>
    <row r="47866" spans="2:2">
      <c r="B47866" s="202"/>
    </row>
    <row r="47867" spans="2:2">
      <c r="B47867" s="202"/>
    </row>
    <row r="47868" spans="2:2">
      <c r="B47868" s="202"/>
    </row>
    <row r="47869" spans="2:2">
      <c r="B47869" s="202"/>
    </row>
    <row r="47870" spans="2:2">
      <c r="B47870" s="202"/>
    </row>
    <row r="47871" spans="2:2">
      <c r="B47871" s="202"/>
    </row>
    <row r="47872" spans="2:2">
      <c r="B47872" s="202"/>
    </row>
    <row r="47873" spans="2:2">
      <c r="B47873" s="202"/>
    </row>
    <row r="47874" spans="2:2">
      <c r="B47874" s="202"/>
    </row>
    <row r="47875" spans="2:2">
      <c r="B47875" s="202"/>
    </row>
    <row r="47876" spans="2:2">
      <c r="B47876" s="202"/>
    </row>
    <row r="47877" spans="2:2">
      <c r="B47877" s="202"/>
    </row>
    <row r="47878" spans="2:2">
      <c r="B47878" s="202"/>
    </row>
    <row r="47879" spans="2:2">
      <c r="B47879" s="202"/>
    </row>
    <row r="47880" spans="2:2">
      <c r="B47880" s="202"/>
    </row>
    <row r="47881" spans="2:2">
      <c r="B47881" s="202"/>
    </row>
    <row r="47882" spans="2:2">
      <c r="B47882" s="202"/>
    </row>
    <row r="47883" spans="2:2">
      <c r="B47883" s="202"/>
    </row>
    <row r="47884" spans="2:2">
      <c r="B47884" s="202"/>
    </row>
    <row r="47885" spans="2:2">
      <c r="B47885" s="202"/>
    </row>
    <row r="47886" spans="2:2">
      <c r="B47886" s="202"/>
    </row>
    <row r="47887" spans="2:2">
      <c r="B47887" s="202"/>
    </row>
    <row r="47888" spans="2:2">
      <c r="B47888" s="202"/>
    </row>
    <row r="47889" spans="2:2">
      <c r="B47889" s="202"/>
    </row>
    <row r="47890" spans="2:2">
      <c r="B47890" s="202"/>
    </row>
    <row r="47891" spans="2:2">
      <c r="B47891" s="202"/>
    </row>
    <row r="47892" spans="2:2">
      <c r="B47892" s="202"/>
    </row>
    <row r="47893" spans="2:2">
      <c r="B47893" s="202"/>
    </row>
    <row r="47894" spans="2:2">
      <c r="B47894" s="202"/>
    </row>
    <row r="47895" spans="2:2">
      <c r="B47895" s="202"/>
    </row>
    <row r="47896" spans="2:2">
      <c r="B47896" s="202"/>
    </row>
    <row r="47897" spans="2:2">
      <c r="B47897" s="202"/>
    </row>
    <row r="47898" spans="2:2">
      <c r="B47898" s="202"/>
    </row>
    <row r="47899" spans="2:2">
      <c r="B47899" s="202"/>
    </row>
    <row r="47900" spans="2:2">
      <c r="B47900" s="202"/>
    </row>
    <row r="47901" spans="2:2">
      <c r="B47901" s="202"/>
    </row>
    <row r="47902" spans="2:2">
      <c r="B47902" s="202"/>
    </row>
    <row r="47903" spans="2:2">
      <c r="B47903" s="202"/>
    </row>
    <row r="47904" spans="2:2">
      <c r="B47904" s="202"/>
    </row>
    <row r="47905" spans="2:2">
      <c r="B47905" s="202"/>
    </row>
    <row r="47906" spans="2:2">
      <c r="B47906" s="202"/>
    </row>
    <row r="47907" spans="2:2">
      <c r="B47907" s="202"/>
    </row>
    <row r="47908" spans="2:2">
      <c r="B47908" s="202"/>
    </row>
    <row r="47909" spans="2:2">
      <c r="B47909" s="202"/>
    </row>
    <row r="47910" spans="2:2">
      <c r="B47910" s="202"/>
    </row>
    <row r="47911" spans="2:2">
      <c r="B47911" s="202"/>
    </row>
    <row r="47912" spans="2:2">
      <c r="B47912" s="202"/>
    </row>
    <row r="47913" spans="2:2">
      <c r="B47913" s="202"/>
    </row>
    <row r="47914" spans="2:2">
      <c r="B47914" s="202"/>
    </row>
    <row r="47915" spans="2:2">
      <c r="B47915" s="202"/>
    </row>
    <row r="47916" spans="2:2">
      <c r="B47916" s="202"/>
    </row>
    <row r="47917" spans="2:2">
      <c r="B47917" s="202"/>
    </row>
    <row r="47918" spans="2:2">
      <c r="B47918" s="202"/>
    </row>
    <row r="47919" spans="2:2">
      <c r="B47919" s="202"/>
    </row>
    <row r="47920" spans="2:2">
      <c r="B47920" s="202"/>
    </row>
    <row r="47921" spans="2:2">
      <c r="B47921" s="202"/>
    </row>
    <row r="47922" spans="2:2">
      <c r="B47922" s="202"/>
    </row>
    <row r="47923" spans="2:2">
      <c r="B47923" s="202"/>
    </row>
    <row r="47924" spans="2:2">
      <c r="B47924" s="202"/>
    </row>
    <row r="47925" spans="2:2">
      <c r="B47925" s="202"/>
    </row>
    <row r="47926" spans="2:2">
      <c r="B47926" s="202"/>
    </row>
    <row r="47927" spans="2:2">
      <c r="B47927" s="202"/>
    </row>
    <row r="47928" spans="2:2">
      <c r="B47928" s="202"/>
    </row>
    <row r="47929" spans="2:2">
      <c r="B47929" s="202"/>
    </row>
    <row r="47930" spans="2:2">
      <c r="B47930" s="202"/>
    </row>
    <row r="47931" spans="2:2">
      <c r="B47931" s="202"/>
    </row>
    <row r="47932" spans="2:2">
      <c r="B47932" s="202"/>
    </row>
    <row r="47933" spans="2:2">
      <c r="B47933" s="202"/>
    </row>
    <row r="47934" spans="2:2">
      <c r="B47934" s="202"/>
    </row>
    <row r="47935" spans="2:2">
      <c r="B47935" s="202"/>
    </row>
    <row r="47936" spans="2:2">
      <c r="B47936" s="202"/>
    </row>
    <row r="47937" spans="2:2">
      <c r="B47937" s="202"/>
    </row>
    <row r="47938" spans="2:2">
      <c r="B47938" s="202"/>
    </row>
    <row r="47939" spans="2:2">
      <c r="B47939" s="202"/>
    </row>
    <row r="47940" spans="2:2">
      <c r="B47940" s="202"/>
    </row>
    <row r="47941" spans="2:2">
      <c r="B47941" s="202"/>
    </row>
    <row r="47942" spans="2:2">
      <c r="B47942" s="202"/>
    </row>
    <row r="47943" spans="2:2">
      <c r="B47943" s="202"/>
    </row>
    <row r="47944" spans="2:2">
      <c r="B47944" s="202"/>
    </row>
    <row r="47945" spans="2:2">
      <c r="B47945" s="202"/>
    </row>
    <row r="47946" spans="2:2">
      <c r="B47946" s="202"/>
    </row>
    <row r="47947" spans="2:2">
      <c r="B47947" s="202"/>
    </row>
    <row r="47948" spans="2:2">
      <c r="B47948" s="202"/>
    </row>
    <row r="47949" spans="2:2">
      <c r="B47949" s="202"/>
    </row>
    <row r="47950" spans="2:2">
      <c r="B47950" s="202"/>
    </row>
    <row r="47951" spans="2:2">
      <c r="B47951" s="202"/>
    </row>
    <row r="47952" spans="2:2">
      <c r="B47952" s="202"/>
    </row>
    <row r="47953" spans="2:2">
      <c r="B47953" s="202"/>
    </row>
    <row r="47954" spans="2:2">
      <c r="B47954" s="202"/>
    </row>
    <row r="47955" spans="2:2">
      <c r="B47955" s="202"/>
    </row>
    <row r="47956" spans="2:2">
      <c r="B47956" s="202"/>
    </row>
    <row r="47957" spans="2:2">
      <c r="B47957" s="202"/>
    </row>
    <row r="47958" spans="2:2">
      <c r="B47958" s="202"/>
    </row>
    <row r="47959" spans="2:2">
      <c r="B47959" s="202"/>
    </row>
    <row r="47960" spans="2:2">
      <c r="B47960" s="202"/>
    </row>
    <row r="47961" spans="2:2">
      <c r="B47961" s="202"/>
    </row>
    <row r="47962" spans="2:2">
      <c r="B47962" s="202"/>
    </row>
    <row r="47963" spans="2:2">
      <c r="B47963" s="202"/>
    </row>
    <row r="47964" spans="2:2">
      <c r="B47964" s="202"/>
    </row>
    <row r="47965" spans="2:2">
      <c r="B47965" s="202"/>
    </row>
    <row r="47966" spans="2:2">
      <c r="B47966" s="202"/>
    </row>
    <row r="47967" spans="2:2">
      <c r="B47967" s="202"/>
    </row>
    <row r="47968" spans="2:2">
      <c r="B47968" s="202"/>
    </row>
    <row r="47969" spans="2:2">
      <c r="B47969" s="202"/>
    </row>
    <row r="47970" spans="2:2">
      <c r="B47970" s="202"/>
    </row>
    <row r="47971" spans="2:2">
      <c r="B47971" s="202"/>
    </row>
    <row r="47972" spans="2:2">
      <c r="B47972" s="202"/>
    </row>
    <row r="47973" spans="2:2">
      <c r="B47973" s="202"/>
    </row>
    <row r="47974" spans="2:2">
      <c r="B47974" s="202"/>
    </row>
    <row r="47975" spans="2:2">
      <c r="B47975" s="202"/>
    </row>
    <row r="47976" spans="2:2">
      <c r="B47976" s="202"/>
    </row>
    <row r="47977" spans="2:2">
      <c r="B47977" s="202"/>
    </row>
    <row r="47978" spans="2:2">
      <c r="B47978" s="202"/>
    </row>
    <row r="47979" spans="2:2">
      <c r="B47979" s="202"/>
    </row>
    <row r="47980" spans="2:2">
      <c r="B47980" s="202"/>
    </row>
    <row r="47981" spans="2:2">
      <c r="B47981" s="202"/>
    </row>
    <row r="47982" spans="2:2">
      <c r="B47982" s="202"/>
    </row>
    <row r="47983" spans="2:2">
      <c r="B47983" s="202"/>
    </row>
    <row r="47984" spans="2:2">
      <c r="B47984" s="202"/>
    </row>
    <row r="47985" spans="2:2">
      <c r="B47985" s="202"/>
    </row>
    <row r="47986" spans="2:2">
      <c r="B47986" s="202"/>
    </row>
    <row r="47987" spans="2:2">
      <c r="B47987" s="202"/>
    </row>
    <row r="47988" spans="2:2">
      <c r="B47988" s="202"/>
    </row>
    <row r="47989" spans="2:2">
      <c r="B47989" s="202"/>
    </row>
    <row r="47990" spans="2:2">
      <c r="B47990" s="202"/>
    </row>
    <row r="47991" spans="2:2">
      <c r="B47991" s="202"/>
    </row>
    <row r="47992" spans="2:2">
      <c r="B47992" s="202"/>
    </row>
    <row r="47993" spans="2:2">
      <c r="B47993" s="202"/>
    </row>
    <row r="47994" spans="2:2">
      <c r="B47994" s="202"/>
    </row>
    <row r="47995" spans="2:2">
      <c r="B47995" s="202"/>
    </row>
    <row r="47996" spans="2:2">
      <c r="B47996" s="202"/>
    </row>
    <row r="47997" spans="2:2">
      <c r="B47997" s="202"/>
    </row>
    <row r="47998" spans="2:2">
      <c r="B47998" s="202"/>
    </row>
    <row r="47999" spans="2:2">
      <c r="B47999" s="202"/>
    </row>
    <row r="48000" spans="2:2">
      <c r="B48000" s="202"/>
    </row>
    <row r="48001" spans="2:2">
      <c r="B48001" s="202"/>
    </row>
    <row r="48002" spans="2:2">
      <c r="B48002" s="202"/>
    </row>
    <row r="48003" spans="2:2">
      <c r="B48003" s="202"/>
    </row>
    <row r="48004" spans="2:2">
      <c r="B48004" s="202"/>
    </row>
    <row r="48005" spans="2:2">
      <c r="B48005" s="202"/>
    </row>
    <row r="48006" spans="2:2">
      <c r="B48006" s="202"/>
    </row>
    <row r="48007" spans="2:2">
      <c r="B48007" s="202"/>
    </row>
    <row r="48008" spans="2:2">
      <c r="B48008" s="202"/>
    </row>
    <row r="48009" spans="2:2">
      <c r="B48009" s="202"/>
    </row>
    <row r="48010" spans="2:2">
      <c r="B48010" s="202"/>
    </row>
    <row r="48011" spans="2:2">
      <c r="B48011" s="202"/>
    </row>
    <row r="48012" spans="2:2">
      <c r="B48012" s="202"/>
    </row>
    <row r="48013" spans="2:2">
      <c r="B48013" s="202"/>
    </row>
    <row r="48014" spans="2:2">
      <c r="B48014" s="202"/>
    </row>
    <row r="48015" spans="2:2">
      <c r="B48015" s="202"/>
    </row>
    <row r="48016" spans="2:2">
      <c r="B48016" s="202"/>
    </row>
    <row r="48017" spans="2:2">
      <c r="B48017" s="202"/>
    </row>
    <row r="48018" spans="2:2">
      <c r="B48018" s="202"/>
    </row>
    <row r="48019" spans="2:2">
      <c r="B48019" s="202"/>
    </row>
    <row r="48020" spans="2:2">
      <c r="B48020" s="202"/>
    </row>
    <row r="48021" spans="2:2">
      <c r="B48021" s="202"/>
    </row>
    <row r="48022" spans="2:2">
      <c r="B48022" s="202"/>
    </row>
    <row r="48023" spans="2:2">
      <c r="B48023" s="202"/>
    </row>
    <row r="48024" spans="2:2">
      <c r="B48024" s="202"/>
    </row>
    <row r="48025" spans="2:2">
      <c r="B48025" s="202"/>
    </row>
    <row r="48026" spans="2:2">
      <c r="B48026" s="202"/>
    </row>
    <row r="48027" spans="2:2">
      <c r="B48027" s="202"/>
    </row>
    <row r="48028" spans="2:2">
      <c r="B48028" s="202"/>
    </row>
    <row r="48029" spans="2:2">
      <c r="B48029" s="202"/>
    </row>
    <row r="48030" spans="2:2">
      <c r="B48030" s="202"/>
    </row>
    <row r="48031" spans="2:2">
      <c r="B48031" s="202"/>
    </row>
    <row r="48032" spans="2:2">
      <c r="B48032" s="202"/>
    </row>
    <row r="48033" spans="2:2">
      <c r="B48033" s="202"/>
    </row>
    <row r="48034" spans="2:2">
      <c r="B48034" s="202"/>
    </row>
    <row r="48035" spans="2:2">
      <c r="B48035" s="202"/>
    </row>
    <row r="48036" spans="2:2">
      <c r="B48036" s="202"/>
    </row>
    <row r="48037" spans="2:2">
      <c r="B48037" s="202"/>
    </row>
    <row r="48038" spans="2:2">
      <c r="B48038" s="202"/>
    </row>
    <row r="48039" spans="2:2">
      <c r="B48039" s="202"/>
    </row>
    <row r="48040" spans="2:2">
      <c r="B48040" s="202"/>
    </row>
    <row r="48041" spans="2:2">
      <c r="B48041" s="202"/>
    </row>
    <row r="48042" spans="2:2">
      <c r="B48042" s="202"/>
    </row>
    <row r="48043" spans="2:2">
      <c r="B48043" s="202"/>
    </row>
    <row r="48044" spans="2:2">
      <c r="B48044" s="202"/>
    </row>
    <row r="48045" spans="2:2">
      <c r="B48045" s="202"/>
    </row>
    <row r="48046" spans="2:2">
      <c r="B48046" s="202"/>
    </row>
    <row r="48047" spans="2:2">
      <c r="B48047" s="202"/>
    </row>
    <row r="48048" spans="2:2">
      <c r="B48048" s="202"/>
    </row>
    <row r="48049" spans="2:2">
      <c r="B48049" s="202"/>
    </row>
    <row r="48050" spans="2:2">
      <c r="B48050" s="202"/>
    </row>
    <row r="48051" spans="2:2">
      <c r="B48051" s="202"/>
    </row>
    <row r="48052" spans="2:2">
      <c r="B48052" s="202"/>
    </row>
    <row r="48053" spans="2:2">
      <c r="B48053" s="202"/>
    </row>
    <row r="48054" spans="2:2">
      <c r="B48054" s="202"/>
    </row>
    <row r="48055" spans="2:2">
      <c r="B48055" s="202"/>
    </row>
    <row r="48056" spans="2:2">
      <c r="B48056" s="202"/>
    </row>
    <row r="48057" spans="2:2">
      <c r="B48057" s="202"/>
    </row>
    <row r="48058" spans="2:2">
      <c r="B48058" s="202"/>
    </row>
    <row r="48059" spans="2:2">
      <c r="B48059" s="202"/>
    </row>
    <row r="48060" spans="2:2">
      <c r="B48060" s="202"/>
    </row>
    <row r="48061" spans="2:2">
      <c r="B48061" s="202"/>
    </row>
    <row r="48062" spans="2:2">
      <c r="B48062" s="202"/>
    </row>
    <row r="48063" spans="2:2">
      <c r="B48063" s="202"/>
    </row>
    <row r="48064" spans="2:2">
      <c r="B48064" s="202"/>
    </row>
    <row r="48065" spans="2:2">
      <c r="B48065" s="202"/>
    </row>
    <row r="48066" spans="2:2">
      <c r="B48066" s="202"/>
    </row>
    <row r="48067" spans="2:2">
      <c r="B48067" s="202"/>
    </row>
    <row r="48068" spans="2:2">
      <c r="B48068" s="202"/>
    </row>
    <row r="48069" spans="2:2">
      <c r="B48069" s="202"/>
    </row>
    <row r="48070" spans="2:2">
      <c r="B48070" s="202"/>
    </row>
    <row r="48071" spans="2:2">
      <c r="B48071" s="202"/>
    </row>
    <row r="48072" spans="2:2">
      <c r="B48072" s="202"/>
    </row>
    <row r="48073" spans="2:2">
      <c r="B48073" s="202"/>
    </row>
    <row r="48074" spans="2:2">
      <c r="B48074" s="202"/>
    </row>
    <row r="48075" spans="2:2">
      <c r="B48075" s="202"/>
    </row>
    <row r="48076" spans="2:2">
      <c r="B48076" s="202"/>
    </row>
    <row r="48077" spans="2:2">
      <c r="B48077" s="202"/>
    </row>
    <row r="48078" spans="2:2">
      <c r="B48078" s="202"/>
    </row>
    <row r="48079" spans="2:2">
      <c r="B48079" s="202"/>
    </row>
    <row r="48080" spans="2:2">
      <c r="B48080" s="202"/>
    </row>
    <row r="48081" spans="2:2">
      <c r="B48081" s="202"/>
    </row>
    <row r="48082" spans="2:2">
      <c r="B48082" s="202"/>
    </row>
    <row r="48083" spans="2:2">
      <c r="B48083" s="202"/>
    </row>
    <row r="48084" spans="2:2">
      <c r="B48084" s="202"/>
    </row>
    <row r="48085" spans="2:2">
      <c r="B48085" s="202"/>
    </row>
    <row r="48086" spans="2:2">
      <c r="B48086" s="202"/>
    </row>
    <row r="48087" spans="2:2">
      <c r="B48087" s="202"/>
    </row>
    <row r="48088" spans="2:2">
      <c r="B48088" s="202"/>
    </row>
    <row r="48089" spans="2:2">
      <c r="B48089" s="202"/>
    </row>
    <row r="48090" spans="2:2">
      <c r="B48090" s="202"/>
    </row>
    <row r="48091" spans="2:2">
      <c r="B48091" s="202"/>
    </row>
    <row r="48092" spans="2:2">
      <c r="B48092" s="202"/>
    </row>
    <row r="48093" spans="2:2">
      <c r="B48093" s="202"/>
    </row>
    <row r="48094" spans="2:2">
      <c r="B48094" s="202"/>
    </row>
    <row r="48095" spans="2:2">
      <c r="B48095" s="202"/>
    </row>
    <row r="48096" spans="2:2">
      <c r="B48096" s="202"/>
    </row>
    <row r="48097" spans="2:2">
      <c r="B48097" s="202"/>
    </row>
    <row r="48098" spans="2:2">
      <c r="B48098" s="202"/>
    </row>
    <row r="48099" spans="2:2">
      <c r="B48099" s="202"/>
    </row>
    <row r="48100" spans="2:2">
      <c r="B48100" s="202"/>
    </row>
    <row r="48101" spans="2:2">
      <c r="B48101" s="202"/>
    </row>
    <row r="48102" spans="2:2">
      <c r="B48102" s="202"/>
    </row>
    <row r="48103" spans="2:2">
      <c r="B48103" s="202"/>
    </row>
    <row r="48104" spans="2:2">
      <c r="B48104" s="202"/>
    </row>
    <row r="48105" spans="2:2">
      <c r="B48105" s="202"/>
    </row>
    <row r="48106" spans="2:2">
      <c r="B48106" s="202"/>
    </row>
    <row r="48107" spans="2:2">
      <c r="B48107" s="202"/>
    </row>
    <row r="48108" spans="2:2">
      <c r="B48108" s="202"/>
    </row>
    <row r="48109" spans="2:2">
      <c r="B48109" s="202"/>
    </row>
    <row r="48110" spans="2:2">
      <c r="B48110" s="202"/>
    </row>
    <row r="48111" spans="2:2">
      <c r="B48111" s="202"/>
    </row>
    <row r="48112" spans="2:2">
      <c r="B48112" s="202"/>
    </row>
    <row r="48113" spans="2:2">
      <c r="B48113" s="202"/>
    </row>
    <row r="48114" spans="2:2">
      <c r="B48114" s="202"/>
    </row>
    <row r="48115" spans="2:2">
      <c r="B48115" s="202"/>
    </row>
    <row r="48116" spans="2:2">
      <c r="B48116" s="202"/>
    </row>
    <row r="48117" spans="2:2">
      <c r="B48117" s="202"/>
    </row>
    <row r="48118" spans="2:2">
      <c r="B48118" s="202"/>
    </row>
    <row r="48119" spans="2:2">
      <c r="B48119" s="202"/>
    </row>
    <row r="48120" spans="2:2">
      <c r="B48120" s="202"/>
    </row>
    <row r="48121" spans="2:2">
      <c r="B48121" s="202"/>
    </row>
    <row r="48122" spans="2:2">
      <c r="B48122" s="202"/>
    </row>
    <row r="48123" spans="2:2">
      <c r="B48123" s="202"/>
    </row>
    <row r="48124" spans="2:2">
      <c r="B48124" s="202"/>
    </row>
    <row r="48125" spans="2:2">
      <c r="B48125" s="202"/>
    </row>
    <row r="48126" spans="2:2">
      <c r="B48126" s="202"/>
    </row>
    <row r="48127" spans="2:2">
      <c r="B48127" s="202"/>
    </row>
    <row r="48128" spans="2:2">
      <c r="B48128" s="202"/>
    </row>
    <row r="48129" spans="2:2">
      <c r="B48129" s="202"/>
    </row>
    <row r="48130" spans="2:2">
      <c r="B48130" s="202"/>
    </row>
    <row r="48131" spans="2:2">
      <c r="B48131" s="202"/>
    </row>
    <row r="48132" spans="2:2">
      <c r="B48132" s="202"/>
    </row>
    <row r="48133" spans="2:2">
      <c r="B48133" s="202"/>
    </row>
    <row r="48134" spans="2:2">
      <c r="B48134" s="202"/>
    </row>
    <row r="48135" spans="2:2">
      <c r="B48135" s="202"/>
    </row>
    <row r="48136" spans="2:2">
      <c r="B48136" s="202"/>
    </row>
    <row r="48137" spans="2:2">
      <c r="B48137" s="202"/>
    </row>
    <row r="48138" spans="2:2">
      <c r="B48138" s="202"/>
    </row>
    <row r="48139" spans="2:2">
      <c r="B48139" s="202"/>
    </row>
    <row r="48140" spans="2:2">
      <c r="B48140" s="202"/>
    </row>
    <row r="48141" spans="2:2">
      <c r="B48141" s="202"/>
    </row>
    <row r="48142" spans="2:2">
      <c r="B48142" s="202"/>
    </row>
    <row r="48143" spans="2:2">
      <c r="B48143" s="202"/>
    </row>
    <row r="48144" spans="2:2">
      <c r="B48144" s="202"/>
    </row>
    <row r="48145" spans="2:2">
      <c r="B48145" s="202"/>
    </row>
    <row r="48146" spans="2:2">
      <c r="B48146" s="202"/>
    </row>
    <row r="48147" spans="2:2">
      <c r="B48147" s="202"/>
    </row>
    <row r="48148" spans="2:2">
      <c r="B48148" s="202"/>
    </row>
    <row r="48149" spans="2:2">
      <c r="B48149" s="202"/>
    </row>
    <row r="48150" spans="2:2">
      <c r="B48150" s="202"/>
    </row>
    <row r="48151" spans="2:2">
      <c r="B48151" s="202"/>
    </row>
    <row r="48152" spans="2:2">
      <c r="B48152" s="202"/>
    </row>
    <row r="48153" spans="2:2">
      <c r="B48153" s="202"/>
    </row>
    <row r="48154" spans="2:2">
      <c r="B48154" s="202"/>
    </row>
    <row r="48155" spans="2:2">
      <c r="B48155" s="202"/>
    </row>
    <row r="48156" spans="2:2">
      <c r="B48156" s="202"/>
    </row>
    <row r="48157" spans="2:2">
      <c r="B48157" s="202"/>
    </row>
    <row r="48158" spans="2:2">
      <c r="B48158" s="202"/>
    </row>
    <row r="48159" spans="2:2">
      <c r="B48159" s="202"/>
    </row>
    <row r="48160" spans="2:2">
      <c r="B48160" s="202"/>
    </row>
    <row r="48161" spans="2:2">
      <c r="B48161" s="202"/>
    </row>
    <row r="48162" spans="2:2">
      <c r="B48162" s="202"/>
    </row>
    <row r="48163" spans="2:2">
      <c r="B48163" s="202"/>
    </row>
    <row r="48164" spans="2:2">
      <c r="B48164" s="202"/>
    </row>
    <row r="48165" spans="2:2">
      <c r="B48165" s="202"/>
    </row>
    <row r="48166" spans="2:2">
      <c r="B48166" s="202"/>
    </row>
    <row r="48167" spans="2:2">
      <c r="B48167" s="202"/>
    </row>
    <row r="48168" spans="2:2">
      <c r="B48168" s="202"/>
    </row>
    <row r="48169" spans="2:2">
      <c r="B48169" s="202"/>
    </row>
    <row r="48170" spans="2:2">
      <c r="B48170" s="202"/>
    </row>
    <row r="48171" spans="2:2">
      <c r="B48171" s="202"/>
    </row>
    <row r="48172" spans="2:2">
      <c r="B48172" s="202"/>
    </row>
    <row r="48173" spans="2:2">
      <c r="B48173" s="202"/>
    </row>
    <row r="48174" spans="2:2">
      <c r="B48174" s="202"/>
    </row>
    <row r="48175" spans="2:2">
      <c r="B48175" s="202"/>
    </row>
    <row r="48176" spans="2:2">
      <c r="B48176" s="202"/>
    </row>
    <row r="48177" spans="2:2">
      <c r="B48177" s="202"/>
    </row>
    <row r="48178" spans="2:2">
      <c r="B48178" s="202"/>
    </row>
    <row r="48179" spans="2:2">
      <c r="B48179" s="202"/>
    </row>
    <row r="48180" spans="2:2">
      <c r="B48180" s="202"/>
    </row>
    <row r="48181" spans="2:2">
      <c r="B48181" s="202"/>
    </row>
    <row r="48182" spans="2:2">
      <c r="B48182" s="202"/>
    </row>
    <row r="48183" spans="2:2">
      <c r="B48183" s="202"/>
    </row>
    <row r="48184" spans="2:2">
      <c r="B48184" s="202"/>
    </row>
    <row r="48185" spans="2:2">
      <c r="B48185" s="202"/>
    </row>
    <row r="48186" spans="2:2">
      <c r="B48186" s="202"/>
    </row>
    <row r="48187" spans="2:2">
      <c r="B48187" s="202"/>
    </row>
    <row r="48188" spans="2:2">
      <c r="B48188" s="202"/>
    </row>
    <row r="48189" spans="2:2">
      <c r="B48189" s="202"/>
    </row>
    <row r="48190" spans="2:2">
      <c r="B48190" s="202"/>
    </row>
    <row r="48191" spans="2:2">
      <c r="B48191" s="202"/>
    </row>
    <row r="48192" spans="2:2">
      <c r="B48192" s="202"/>
    </row>
    <row r="48193" spans="2:2">
      <c r="B48193" s="202"/>
    </row>
    <row r="48194" spans="2:2">
      <c r="B48194" s="202"/>
    </row>
    <row r="48195" spans="2:2">
      <c r="B48195" s="202"/>
    </row>
    <row r="48196" spans="2:2">
      <c r="B48196" s="202"/>
    </row>
    <row r="48197" spans="2:2">
      <c r="B48197" s="202"/>
    </row>
    <row r="48198" spans="2:2">
      <c r="B48198" s="202"/>
    </row>
    <row r="48199" spans="2:2">
      <c r="B48199" s="202"/>
    </row>
    <row r="48200" spans="2:2">
      <c r="B48200" s="202"/>
    </row>
    <row r="48201" spans="2:2">
      <c r="B48201" s="202"/>
    </row>
    <row r="48202" spans="2:2">
      <c r="B48202" s="202"/>
    </row>
    <row r="48203" spans="2:2">
      <c r="B48203" s="202"/>
    </row>
    <row r="48204" spans="2:2">
      <c r="B48204" s="202"/>
    </row>
    <row r="48205" spans="2:2">
      <c r="B48205" s="202"/>
    </row>
    <row r="48206" spans="2:2">
      <c r="B48206" s="202"/>
    </row>
    <row r="48207" spans="2:2">
      <c r="B48207" s="202"/>
    </row>
    <row r="48208" spans="2:2">
      <c r="B48208" s="202"/>
    </row>
    <row r="48209" spans="2:2">
      <c r="B48209" s="202"/>
    </row>
    <row r="48210" spans="2:2">
      <c r="B48210" s="202"/>
    </row>
    <row r="48211" spans="2:2">
      <c r="B48211" s="202"/>
    </row>
    <row r="48212" spans="2:2">
      <c r="B48212" s="202"/>
    </row>
    <row r="48213" spans="2:2">
      <c r="B48213" s="202"/>
    </row>
    <row r="48214" spans="2:2">
      <c r="B48214" s="202"/>
    </row>
    <row r="48215" spans="2:2">
      <c r="B48215" s="202"/>
    </row>
    <row r="48216" spans="2:2">
      <c r="B48216" s="202"/>
    </row>
    <row r="48217" spans="2:2">
      <c r="B48217" s="202"/>
    </row>
    <row r="48218" spans="2:2">
      <c r="B48218" s="202"/>
    </row>
    <row r="48219" spans="2:2">
      <c r="B48219" s="202"/>
    </row>
    <row r="48220" spans="2:2">
      <c r="B48220" s="202"/>
    </row>
    <row r="48221" spans="2:2">
      <c r="B48221" s="202"/>
    </row>
    <row r="48222" spans="2:2">
      <c r="B48222" s="202"/>
    </row>
    <row r="48223" spans="2:2">
      <c r="B48223" s="202"/>
    </row>
    <row r="48224" spans="2:2">
      <c r="B48224" s="202"/>
    </row>
    <row r="48225" spans="2:2">
      <c r="B48225" s="202"/>
    </row>
    <row r="48226" spans="2:2">
      <c r="B48226" s="202"/>
    </row>
    <row r="48227" spans="2:2">
      <c r="B48227" s="202"/>
    </row>
    <row r="48228" spans="2:2">
      <c r="B48228" s="202"/>
    </row>
    <row r="48229" spans="2:2">
      <c r="B48229" s="202"/>
    </row>
    <row r="48230" spans="2:2">
      <c r="B48230" s="202"/>
    </row>
    <row r="48231" spans="2:2">
      <c r="B48231" s="202"/>
    </row>
    <row r="48232" spans="2:2">
      <c r="B48232" s="202"/>
    </row>
    <row r="48233" spans="2:2">
      <c r="B48233" s="202"/>
    </row>
    <row r="48234" spans="2:2">
      <c r="B48234" s="202"/>
    </row>
    <row r="48235" spans="2:2">
      <c r="B48235" s="202"/>
    </row>
    <row r="48236" spans="2:2">
      <c r="B48236" s="202"/>
    </row>
    <row r="48237" spans="2:2">
      <c r="B48237" s="202"/>
    </row>
    <row r="48238" spans="2:2">
      <c r="B48238" s="202"/>
    </row>
    <row r="48239" spans="2:2">
      <c r="B48239" s="202"/>
    </row>
    <row r="48240" spans="2:2">
      <c r="B48240" s="202"/>
    </row>
    <row r="48241" spans="2:2">
      <c r="B48241" s="202"/>
    </row>
    <row r="48242" spans="2:2">
      <c r="B48242" s="202"/>
    </row>
    <row r="48243" spans="2:2">
      <c r="B48243" s="202"/>
    </row>
    <row r="48244" spans="2:2">
      <c r="B48244" s="202"/>
    </row>
    <row r="48245" spans="2:2">
      <c r="B48245" s="202"/>
    </row>
    <row r="48246" spans="2:2">
      <c r="B48246" s="202"/>
    </row>
    <row r="48247" spans="2:2">
      <c r="B48247" s="202"/>
    </row>
    <row r="48248" spans="2:2">
      <c r="B48248" s="202"/>
    </row>
    <row r="48249" spans="2:2">
      <c r="B48249" s="202"/>
    </row>
    <row r="48250" spans="2:2">
      <c r="B48250" s="202"/>
    </row>
    <row r="48251" spans="2:2">
      <c r="B48251" s="202"/>
    </row>
    <row r="48252" spans="2:2">
      <c r="B48252" s="202"/>
    </row>
    <row r="48253" spans="2:2">
      <c r="B48253" s="202"/>
    </row>
    <row r="48254" spans="2:2">
      <c r="B48254" s="202"/>
    </row>
    <row r="48255" spans="2:2">
      <c r="B48255" s="202"/>
    </row>
    <row r="48256" spans="2:2">
      <c r="B48256" s="202"/>
    </row>
    <row r="48257" spans="2:2">
      <c r="B48257" s="202"/>
    </row>
    <row r="48258" spans="2:2">
      <c r="B48258" s="202"/>
    </row>
    <row r="48259" spans="2:2">
      <c r="B48259" s="202"/>
    </row>
    <row r="48260" spans="2:2">
      <c r="B48260" s="202"/>
    </row>
    <row r="48261" spans="2:2">
      <c r="B48261" s="202"/>
    </row>
    <row r="48262" spans="2:2">
      <c r="B48262" s="202"/>
    </row>
    <row r="48263" spans="2:2">
      <c r="B48263" s="202"/>
    </row>
    <row r="48264" spans="2:2">
      <c r="B48264" s="202"/>
    </row>
    <row r="48265" spans="2:2">
      <c r="B48265" s="202"/>
    </row>
    <row r="48266" spans="2:2">
      <c r="B48266" s="202"/>
    </row>
    <row r="48267" spans="2:2">
      <c r="B48267" s="202"/>
    </row>
    <row r="48268" spans="2:2">
      <c r="B48268" s="202"/>
    </row>
    <row r="48269" spans="2:2">
      <c r="B48269" s="202"/>
    </row>
    <row r="48270" spans="2:2">
      <c r="B48270" s="202"/>
    </row>
    <row r="48271" spans="2:2">
      <c r="B48271" s="202"/>
    </row>
    <row r="48272" spans="2:2">
      <c r="B48272" s="202"/>
    </row>
    <row r="48273" spans="2:2">
      <c r="B48273" s="202"/>
    </row>
    <row r="48274" spans="2:2">
      <c r="B48274" s="202"/>
    </row>
    <row r="48275" spans="2:2">
      <c r="B48275" s="202"/>
    </row>
    <row r="48276" spans="2:2">
      <c r="B48276" s="202"/>
    </row>
    <row r="48277" spans="2:2">
      <c r="B48277" s="202"/>
    </row>
    <row r="48278" spans="2:2">
      <c r="B48278" s="202"/>
    </row>
    <row r="48279" spans="2:2">
      <c r="B48279" s="202"/>
    </row>
    <row r="48280" spans="2:2">
      <c r="B48280" s="202"/>
    </row>
    <row r="48281" spans="2:2">
      <c r="B48281" s="202"/>
    </row>
    <row r="48282" spans="2:2">
      <c r="B48282" s="202"/>
    </row>
    <row r="48283" spans="2:2">
      <c r="B48283" s="202"/>
    </row>
    <row r="48284" spans="2:2">
      <c r="B48284" s="202"/>
    </row>
    <row r="48285" spans="2:2">
      <c r="B48285" s="202"/>
    </row>
    <row r="48286" spans="2:2">
      <c r="B48286" s="202"/>
    </row>
    <row r="48287" spans="2:2">
      <c r="B48287" s="202"/>
    </row>
    <row r="48288" spans="2:2">
      <c r="B48288" s="202"/>
    </row>
    <row r="48289" spans="2:2">
      <c r="B48289" s="202"/>
    </row>
    <row r="48290" spans="2:2">
      <c r="B48290" s="202"/>
    </row>
    <row r="48291" spans="2:2">
      <c r="B48291" s="202"/>
    </row>
    <row r="48292" spans="2:2">
      <c r="B48292" s="202"/>
    </row>
    <row r="48293" spans="2:2">
      <c r="B48293" s="202"/>
    </row>
    <row r="48294" spans="2:2">
      <c r="B48294" s="202"/>
    </row>
    <row r="48295" spans="2:2">
      <c r="B48295" s="202"/>
    </row>
    <row r="48296" spans="2:2">
      <c r="B48296" s="202"/>
    </row>
    <row r="48297" spans="2:2">
      <c r="B48297" s="202"/>
    </row>
    <row r="48298" spans="2:2">
      <c r="B48298" s="202"/>
    </row>
    <row r="48299" spans="2:2">
      <c r="B48299" s="202"/>
    </row>
    <row r="48300" spans="2:2">
      <c r="B48300" s="202"/>
    </row>
    <row r="48301" spans="2:2">
      <c r="B48301" s="202"/>
    </row>
    <row r="48302" spans="2:2">
      <c r="B48302" s="202"/>
    </row>
    <row r="48303" spans="2:2">
      <c r="B48303" s="202"/>
    </row>
    <row r="48304" spans="2:2">
      <c r="B48304" s="202"/>
    </row>
    <row r="48305" spans="2:2">
      <c r="B48305" s="202"/>
    </row>
    <row r="48306" spans="2:2">
      <c r="B48306" s="202"/>
    </row>
    <row r="48307" spans="2:2">
      <c r="B48307" s="202"/>
    </row>
    <row r="48308" spans="2:2">
      <c r="B48308" s="202"/>
    </row>
    <row r="48309" spans="2:2">
      <c r="B48309" s="202"/>
    </row>
    <row r="48310" spans="2:2">
      <c r="B48310" s="202"/>
    </row>
    <row r="48311" spans="2:2">
      <c r="B48311" s="202"/>
    </row>
    <row r="48312" spans="2:2">
      <c r="B48312" s="202"/>
    </row>
    <row r="48313" spans="2:2">
      <c r="B48313" s="202"/>
    </row>
    <row r="48314" spans="2:2">
      <c r="B48314" s="202"/>
    </row>
    <row r="48315" spans="2:2">
      <c r="B48315" s="202"/>
    </row>
    <row r="48316" spans="2:2">
      <c r="B48316" s="202"/>
    </row>
    <row r="48317" spans="2:2">
      <c r="B48317" s="202"/>
    </row>
    <row r="48318" spans="2:2">
      <c r="B48318" s="202"/>
    </row>
    <row r="48319" spans="2:2">
      <c r="B48319" s="202"/>
    </row>
    <row r="48320" spans="2:2">
      <c r="B48320" s="202"/>
    </row>
    <row r="48321" spans="2:2">
      <c r="B48321" s="202"/>
    </row>
    <row r="48322" spans="2:2">
      <c r="B48322" s="202"/>
    </row>
    <row r="48323" spans="2:2">
      <c r="B48323" s="202"/>
    </row>
    <row r="48324" spans="2:2">
      <c r="B48324" s="202"/>
    </row>
    <row r="48325" spans="2:2">
      <c r="B48325" s="202"/>
    </row>
    <row r="48326" spans="2:2">
      <c r="B48326" s="202"/>
    </row>
    <row r="48327" spans="2:2">
      <c r="B48327" s="202"/>
    </row>
    <row r="48328" spans="2:2">
      <c r="B48328" s="202"/>
    </row>
    <row r="48329" spans="2:2">
      <c r="B48329" s="202"/>
    </row>
    <row r="48330" spans="2:2">
      <c r="B48330" s="202"/>
    </row>
    <row r="48331" spans="2:2">
      <c r="B48331" s="202"/>
    </row>
    <row r="48332" spans="2:2">
      <c r="B48332" s="202"/>
    </row>
    <row r="48333" spans="2:2">
      <c r="B48333" s="202"/>
    </row>
    <row r="48334" spans="2:2">
      <c r="B48334" s="202"/>
    </row>
    <row r="48335" spans="2:2">
      <c r="B48335" s="202"/>
    </row>
    <row r="48336" spans="2:2">
      <c r="B48336" s="202"/>
    </row>
    <row r="48337" spans="2:2">
      <c r="B48337" s="202"/>
    </row>
    <row r="48338" spans="2:2">
      <c r="B48338" s="202"/>
    </row>
    <row r="48339" spans="2:2">
      <c r="B48339" s="202"/>
    </row>
    <row r="48340" spans="2:2">
      <c r="B48340" s="202"/>
    </row>
    <row r="48341" spans="2:2">
      <c r="B48341" s="202"/>
    </row>
    <row r="48342" spans="2:2">
      <c r="B48342" s="202"/>
    </row>
    <row r="48343" spans="2:2">
      <c r="B48343" s="202"/>
    </row>
    <row r="48344" spans="2:2">
      <c r="B48344" s="202"/>
    </row>
    <row r="48345" spans="2:2">
      <c r="B48345" s="202"/>
    </row>
    <row r="48346" spans="2:2">
      <c r="B48346" s="202"/>
    </row>
    <row r="48347" spans="2:2">
      <c r="B48347" s="202"/>
    </row>
    <row r="48348" spans="2:2">
      <c r="B48348" s="202"/>
    </row>
    <row r="48349" spans="2:2">
      <c r="B48349" s="202"/>
    </row>
    <row r="48350" spans="2:2">
      <c r="B48350" s="202"/>
    </row>
    <row r="48351" spans="2:2">
      <c r="B48351" s="202"/>
    </row>
    <row r="48352" spans="2:2">
      <c r="B48352" s="202"/>
    </row>
    <row r="48353" spans="2:2">
      <c r="B48353" s="202"/>
    </row>
    <row r="48354" spans="2:2">
      <c r="B48354" s="202"/>
    </row>
    <row r="48355" spans="2:2">
      <c r="B48355" s="202"/>
    </row>
    <row r="48356" spans="2:2">
      <c r="B48356" s="202"/>
    </row>
    <row r="48357" spans="2:2">
      <c r="B48357" s="202"/>
    </row>
    <row r="48358" spans="2:2">
      <c r="B48358" s="202"/>
    </row>
    <row r="48359" spans="2:2">
      <c r="B48359" s="202"/>
    </row>
    <row r="48360" spans="2:2">
      <c r="B48360" s="202"/>
    </row>
    <row r="48361" spans="2:2">
      <c r="B48361" s="202"/>
    </row>
    <row r="48362" spans="2:2">
      <c r="B48362" s="202"/>
    </row>
    <row r="48363" spans="2:2">
      <c r="B48363" s="202"/>
    </row>
    <row r="48364" spans="2:2">
      <c r="B48364" s="202"/>
    </row>
    <row r="48365" spans="2:2">
      <c r="B48365" s="202"/>
    </row>
    <row r="48366" spans="2:2">
      <c r="B48366" s="202"/>
    </row>
    <row r="48367" spans="2:2">
      <c r="B48367" s="202"/>
    </row>
    <row r="48368" spans="2:2">
      <c r="B48368" s="202"/>
    </row>
    <row r="48369" spans="2:2">
      <c r="B48369" s="202"/>
    </row>
    <row r="48370" spans="2:2">
      <c r="B48370" s="202"/>
    </row>
    <row r="48371" spans="2:2">
      <c r="B48371" s="202"/>
    </row>
    <row r="48372" spans="2:2">
      <c r="B48372" s="202"/>
    </row>
    <row r="48373" spans="2:2">
      <c r="B48373" s="202"/>
    </row>
    <row r="48374" spans="2:2">
      <c r="B48374" s="202"/>
    </row>
    <row r="48375" spans="2:2">
      <c r="B48375" s="202"/>
    </row>
    <row r="48376" spans="2:2">
      <c r="B48376" s="202"/>
    </row>
    <row r="48377" spans="2:2">
      <c r="B48377" s="202"/>
    </row>
    <row r="48378" spans="2:2">
      <c r="B48378" s="202"/>
    </row>
    <row r="48379" spans="2:2">
      <c r="B48379" s="202"/>
    </row>
    <row r="48380" spans="2:2">
      <c r="B48380" s="202"/>
    </row>
    <row r="48381" spans="2:2">
      <c r="B48381" s="202"/>
    </row>
    <row r="48382" spans="2:2">
      <c r="B48382" s="202"/>
    </row>
    <row r="48383" spans="2:2">
      <c r="B48383" s="202"/>
    </row>
    <row r="48384" spans="2:2">
      <c r="B48384" s="202"/>
    </row>
    <row r="48385" spans="2:2">
      <c r="B48385" s="202"/>
    </row>
    <row r="48386" spans="2:2">
      <c r="B48386" s="202"/>
    </row>
    <row r="48387" spans="2:2">
      <c r="B48387" s="202"/>
    </row>
    <row r="48388" spans="2:2">
      <c r="B48388" s="202"/>
    </row>
    <row r="48389" spans="2:2">
      <c r="B48389" s="202"/>
    </row>
    <row r="48390" spans="2:2">
      <c r="B48390" s="202"/>
    </row>
    <row r="48391" spans="2:2">
      <c r="B48391" s="202"/>
    </row>
    <row r="48392" spans="2:2">
      <c r="B48392" s="202"/>
    </row>
    <row r="48393" spans="2:2">
      <c r="B48393" s="202"/>
    </row>
    <row r="48394" spans="2:2">
      <c r="B48394" s="202"/>
    </row>
    <row r="48395" spans="2:2">
      <c r="B48395" s="202"/>
    </row>
    <row r="48396" spans="2:2">
      <c r="B48396" s="202"/>
    </row>
    <row r="48397" spans="2:2">
      <c r="B48397" s="202"/>
    </row>
    <row r="48398" spans="2:2">
      <c r="B48398" s="202"/>
    </row>
    <row r="48399" spans="2:2">
      <c r="B48399" s="202"/>
    </row>
    <row r="48400" spans="2:2">
      <c r="B48400" s="202"/>
    </row>
    <row r="48401" spans="2:2">
      <c r="B48401" s="202"/>
    </row>
    <row r="48402" spans="2:2">
      <c r="B48402" s="202"/>
    </row>
    <row r="48403" spans="2:2">
      <c r="B48403" s="202"/>
    </row>
    <row r="48404" spans="2:2">
      <c r="B48404" s="202"/>
    </row>
    <row r="48405" spans="2:2">
      <c r="B48405" s="202"/>
    </row>
    <row r="48406" spans="2:2">
      <c r="B48406" s="202"/>
    </row>
    <row r="48407" spans="2:2">
      <c r="B48407" s="202"/>
    </row>
    <row r="48408" spans="2:2">
      <c r="B48408" s="202"/>
    </row>
    <row r="48409" spans="2:2">
      <c r="B48409" s="202"/>
    </row>
    <row r="48410" spans="2:2">
      <c r="B48410" s="202"/>
    </row>
    <row r="48411" spans="2:2">
      <c r="B48411" s="202"/>
    </row>
    <row r="48412" spans="2:2">
      <c r="B48412" s="202"/>
    </row>
    <row r="48413" spans="2:2">
      <c r="B48413" s="202"/>
    </row>
    <row r="48414" spans="2:2">
      <c r="B48414" s="202"/>
    </row>
    <row r="48415" spans="2:2">
      <c r="B48415" s="202"/>
    </row>
    <row r="48416" spans="2:2">
      <c r="B48416" s="202"/>
    </row>
    <row r="48417" spans="2:2">
      <c r="B48417" s="202"/>
    </row>
    <row r="48418" spans="2:2">
      <c r="B48418" s="202"/>
    </row>
    <row r="48419" spans="2:2">
      <c r="B48419" s="202"/>
    </row>
    <row r="48420" spans="2:2">
      <c r="B48420" s="202"/>
    </row>
    <row r="48421" spans="2:2">
      <c r="B48421" s="202"/>
    </row>
    <row r="48422" spans="2:2">
      <c r="B48422" s="202"/>
    </row>
    <row r="48423" spans="2:2">
      <c r="B48423" s="202"/>
    </row>
    <row r="48424" spans="2:2">
      <c r="B48424" s="202"/>
    </row>
    <row r="48425" spans="2:2">
      <c r="B48425" s="202"/>
    </row>
    <row r="48426" spans="2:2">
      <c r="B48426" s="202"/>
    </row>
    <row r="48427" spans="2:2">
      <c r="B48427" s="202"/>
    </row>
    <row r="48428" spans="2:2">
      <c r="B48428" s="202"/>
    </row>
    <row r="48429" spans="2:2">
      <c r="B48429" s="202"/>
    </row>
    <row r="48430" spans="2:2">
      <c r="B48430" s="202"/>
    </row>
    <row r="48431" spans="2:2">
      <c r="B48431" s="202"/>
    </row>
    <row r="48432" spans="2:2">
      <c r="B48432" s="202"/>
    </row>
    <row r="48433" spans="2:2">
      <c r="B48433" s="202"/>
    </row>
    <row r="48434" spans="2:2">
      <c r="B48434" s="202"/>
    </row>
    <row r="48435" spans="2:2">
      <c r="B48435" s="202"/>
    </row>
    <row r="48436" spans="2:2">
      <c r="B48436" s="202"/>
    </row>
    <row r="48437" spans="2:2">
      <c r="B48437" s="202"/>
    </row>
    <row r="48438" spans="2:2">
      <c r="B48438" s="202"/>
    </row>
    <row r="48439" spans="2:2">
      <c r="B48439" s="202"/>
    </row>
    <row r="48440" spans="2:2">
      <c r="B48440" s="202"/>
    </row>
    <row r="48441" spans="2:2">
      <c r="B48441" s="202"/>
    </row>
    <row r="48442" spans="2:2">
      <c r="B48442" s="202"/>
    </row>
    <row r="48443" spans="2:2">
      <c r="B48443" s="202"/>
    </row>
    <row r="48444" spans="2:2">
      <c r="B48444" s="202"/>
    </row>
    <row r="48445" spans="2:2">
      <c r="B48445" s="202"/>
    </row>
    <row r="48446" spans="2:2">
      <c r="B48446" s="202"/>
    </row>
    <row r="48447" spans="2:2">
      <c r="B48447" s="202"/>
    </row>
    <row r="48448" spans="2:2">
      <c r="B48448" s="202"/>
    </row>
    <row r="48449" spans="2:2">
      <c r="B48449" s="202"/>
    </row>
    <row r="48450" spans="2:2">
      <c r="B48450" s="202"/>
    </row>
    <row r="48451" spans="2:2">
      <c r="B48451" s="202"/>
    </row>
    <row r="48452" spans="2:2">
      <c r="B48452" s="202"/>
    </row>
    <row r="48453" spans="2:2">
      <c r="B48453" s="202"/>
    </row>
    <row r="48454" spans="2:2">
      <c r="B48454" s="202"/>
    </row>
    <row r="48455" spans="2:2">
      <c r="B48455" s="202"/>
    </row>
    <row r="48456" spans="2:2">
      <c r="B48456" s="202"/>
    </row>
    <row r="48457" spans="2:2">
      <c r="B48457" s="202"/>
    </row>
    <row r="48458" spans="2:2">
      <c r="B48458" s="202"/>
    </row>
    <row r="48459" spans="2:2">
      <c r="B48459" s="202"/>
    </row>
    <row r="48460" spans="2:2">
      <c r="B48460" s="202"/>
    </row>
    <row r="48461" spans="2:2">
      <c r="B48461" s="202"/>
    </row>
    <row r="48462" spans="2:2">
      <c r="B48462" s="202"/>
    </row>
    <row r="48463" spans="2:2">
      <c r="B48463" s="202"/>
    </row>
    <row r="48464" spans="2:2">
      <c r="B48464" s="202"/>
    </row>
    <row r="48465" spans="2:2">
      <c r="B48465" s="202"/>
    </row>
    <row r="48466" spans="2:2">
      <c r="B48466" s="202"/>
    </row>
    <row r="48467" spans="2:2">
      <c r="B48467" s="202"/>
    </row>
    <row r="48468" spans="2:2">
      <c r="B48468" s="202"/>
    </row>
    <row r="48469" spans="2:2">
      <c r="B48469" s="202"/>
    </row>
    <row r="48470" spans="2:2">
      <c r="B48470" s="202"/>
    </row>
    <row r="48471" spans="2:2">
      <c r="B48471" s="202"/>
    </row>
    <row r="48472" spans="2:2">
      <c r="B48472" s="202"/>
    </row>
    <row r="48473" spans="2:2">
      <c r="B48473" s="202"/>
    </row>
    <row r="48474" spans="2:2">
      <c r="B48474" s="202"/>
    </row>
    <row r="48475" spans="2:2">
      <c r="B48475" s="202"/>
    </row>
    <row r="48476" spans="2:2">
      <c r="B48476" s="202"/>
    </row>
    <row r="48477" spans="2:2">
      <c r="B48477" s="202"/>
    </row>
    <row r="48478" spans="2:2">
      <c r="B48478" s="202"/>
    </row>
    <row r="48479" spans="2:2">
      <c r="B48479" s="202"/>
    </row>
    <row r="48480" spans="2:2">
      <c r="B48480" s="202"/>
    </row>
    <row r="48481" spans="2:2">
      <c r="B48481" s="202"/>
    </row>
    <row r="48482" spans="2:2">
      <c r="B48482" s="202"/>
    </row>
    <row r="48483" spans="2:2">
      <c r="B48483" s="202"/>
    </row>
    <row r="48484" spans="2:2">
      <c r="B48484" s="202"/>
    </row>
    <row r="48485" spans="2:2">
      <c r="B48485" s="202"/>
    </row>
    <row r="48486" spans="2:2">
      <c r="B48486" s="202"/>
    </row>
    <row r="48487" spans="2:2">
      <c r="B48487" s="202"/>
    </row>
    <row r="48488" spans="2:2">
      <c r="B48488" s="202"/>
    </row>
    <row r="48489" spans="2:2">
      <c r="B48489" s="202"/>
    </row>
    <row r="48490" spans="2:2">
      <c r="B48490" s="202"/>
    </row>
    <row r="48491" spans="2:2">
      <c r="B48491" s="202"/>
    </row>
    <row r="48492" spans="2:2">
      <c r="B48492" s="202"/>
    </row>
    <row r="48493" spans="2:2">
      <c r="B48493" s="202"/>
    </row>
    <row r="48494" spans="2:2">
      <c r="B48494" s="202"/>
    </row>
    <row r="48495" spans="2:2">
      <c r="B48495" s="202"/>
    </row>
    <row r="48496" spans="2:2">
      <c r="B48496" s="202"/>
    </row>
    <row r="48497" spans="2:2">
      <c r="B48497" s="202"/>
    </row>
    <row r="48498" spans="2:2">
      <c r="B48498" s="202"/>
    </row>
    <row r="48499" spans="2:2">
      <c r="B48499" s="202"/>
    </row>
    <row r="48500" spans="2:2">
      <c r="B48500" s="202"/>
    </row>
    <row r="48501" spans="2:2">
      <c r="B48501" s="202"/>
    </row>
    <row r="48502" spans="2:2">
      <c r="B48502" s="202"/>
    </row>
    <row r="48503" spans="2:2">
      <c r="B48503" s="202"/>
    </row>
    <row r="48504" spans="2:2">
      <c r="B48504" s="202"/>
    </row>
    <row r="48505" spans="2:2">
      <c r="B48505" s="202"/>
    </row>
    <row r="48506" spans="2:2">
      <c r="B48506" s="202"/>
    </row>
    <row r="48507" spans="2:2">
      <c r="B48507" s="202"/>
    </row>
    <row r="48508" spans="2:2">
      <c r="B48508" s="202"/>
    </row>
    <row r="48509" spans="2:2">
      <c r="B48509" s="202"/>
    </row>
    <row r="48510" spans="2:2">
      <c r="B48510" s="202"/>
    </row>
    <row r="48511" spans="2:2">
      <c r="B48511" s="202"/>
    </row>
    <row r="48512" spans="2:2">
      <c r="B48512" s="202"/>
    </row>
    <row r="48513" spans="2:2">
      <c r="B48513" s="202"/>
    </row>
    <row r="48514" spans="2:2">
      <c r="B48514" s="202"/>
    </row>
    <row r="48515" spans="2:2">
      <c r="B48515" s="202"/>
    </row>
    <row r="48516" spans="2:2">
      <c r="B48516" s="202"/>
    </row>
    <row r="48517" spans="2:2">
      <c r="B48517" s="202"/>
    </row>
    <row r="48518" spans="2:2">
      <c r="B48518" s="202"/>
    </row>
    <row r="48519" spans="2:2">
      <c r="B48519" s="202"/>
    </row>
    <row r="48520" spans="2:2">
      <c r="B48520" s="202"/>
    </row>
    <row r="48521" spans="2:2">
      <c r="B48521" s="202"/>
    </row>
    <row r="48522" spans="2:2">
      <c r="B48522" s="202"/>
    </row>
    <row r="48523" spans="2:2">
      <c r="B48523" s="202"/>
    </row>
    <row r="48524" spans="2:2">
      <c r="B48524" s="202"/>
    </row>
    <row r="48525" spans="2:2">
      <c r="B48525" s="202"/>
    </row>
    <row r="48526" spans="2:2">
      <c r="B48526" s="202"/>
    </row>
    <row r="48527" spans="2:2">
      <c r="B48527" s="202"/>
    </row>
    <row r="48528" spans="2:2">
      <c r="B48528" s="202"/>
    </row>
    <row r="48529" spans="2:2">
      <c r="B48529" s="202"/>
    </row>
    <row r="48530" spans="2:2">
      <c r="B48530" s="202"/>
    </row>
    <row r="48531" spans="2:2">
      <c r="B48531" s="202"/>
    </row>
    <row r="48532" spans="2:2">
      <c r="B48532" s="202"/>
    </row>
    <row r="48533" spans="2:2">
      <c r="B48533" s="202"/>
    </row>
    <row r="48534" spans="2:2">
      <c r="B48534" s="202"/>
    </row>
    <row r="48535" spans="2:2">
      <c r="B48535" s="202"/>
    </row>
    <row r="48536" spans="2:2">
      <c r="B48536" s="202"/>
    </row>
    <row r="48537" spans="2:2">
      <c r="B48537" s="202"/>
    </row>
    <row r="48538" spans="2:2">
      <c r="B48538" s="202"/>
    </row>
    <row r="48539" spans="2:2">
      <c r="B48539" s="202"/>
    </row>
    <row r="48540" spans="2:2">
      <c r="B48540" s="202"/>
    </row>
    <row r="48541" spans="2:2">
      <c r="B48541" s="202"/>
    </row>
    <row r="48542" spans="2:2">
      <c r="B48542" s="202"/>
    </row>
    <row r="48543" spans="2:2">
      <c r="B48543" s="202"/>
    </row>
    <row r="48544" spans="2:2">
      <c r="B48544" s="202"/>
    </row>
    <row r="48545" spans="2:2">
      <c r="B48545" s="202"/>
    </row>
    <row r="48546" spans="2:2">
      <c r="B48546" s="202"/>
    </row>
    <row r="48547" spans="2:2">
      <c r="B48547" s="202"/>
    </row>
    <row r="48548" spans="2:2">
      <c r="B48548" s="202"/>
    </row>
    <row r="48549" spans="2:2">
      <c r="B48549" s="202"/>
    </row>
    <row r="48550" spans="2:2">
      <c r="B48550" s="202"/>
    </row>
    <row r="48551" spans="2:2">
      <c r="B48551" s="202"/>
    </row>
    <row r="48552" spans="2:2">
      <c r="B48552" s="202"/>
    </row>
    <row r="48553" spans="2:2">
      <c r="B48553" s="202"/>
    </row>
    <row r="48554" spans="2:2">
      <c r="B48554" s="202"/>
    </row>
    <row r="48555" spans="2:2">
      <c r="B48555" s="202"/>
    </row>
    <row r="48556" spans="2:2">
      <c r="B48556" s="202"/>
    </row>
    <row r="48557" spans="2:2">
      <c r="B48557" s="202"/>
    </row>
    <row r="48558" spans="2:2">
      <c r="B48558" s="202"/>
    </row>
    <row r="48559" spans="2:2">
      <c r="B48559" s="202"/>
    </row>
    <row r="48560" spans="2:2">
      <c r="B48560" s="202"/>
    </row>
    <row r="48561" spans="2:2">
      <c r="B48561" s="202"/>
    </row>
    <row r="48562" spans="2:2">
      <c r="B48562" s="202"/>
    </row>
    <row r="48563" spans="2:2">
      <c r="B48563" s="202"/>
    </row>
    <row r="48564" spans="2:2">
      <c r="B48564" s="202"/>
    </row>
    <row r="48565" spans="2:2">
      <c r="B48565" s="202"/>
    </row>
    <row r="48566" spans="2:2">
      <c r="B48566" s="202"/>
    </row>
    <row r="48567" spans="2:2">
      <c r="B48567" s="202"/>
    </row>
    <row r="48568" spans="2:2">
      <c r="B48568" s="202"/>
    </row>
    <row r="48569" spans="2:2">
      <c r="B48569" s="202"/>
    </row>
    <row r="48570" spans="2:2">
      <c r="B48570" s="202"/>
    </row>
    <row r="48571" spans="2:2">
      <c r="B48571" s="202"/>
    </row>
    <row r="48572" spans="2:2">
      <c r="B48572" s="202"/>
    </row>
    <row r="48573" spans="2:2">
      <c r="B48573" s="202"/>
    </row>
    <row r="48574" spans="2:2">
      <c r="B48574" s="202"/>
    </row>
    <row r="48575" spans="2:2">
      <c r="B48575" s="202"/>
    </row>
    <row r="48576" spans="2:2">
      <c r="B48576" s="202"/>
    </row>
    <row r="48577" spans="2:2">
      <c r="B48577" s="202"/>
    </row>
    <row r="48578" spans="2:2">
      <c r="B48578" s="202"/>
    </row>
    <row r="48579" spans="2:2">
      <c r="B48579" s="202"/>
    </row>
    <row r="48580" spans="2:2">
      <c r="B48580" s="202"/>
    </row>
    <row r="48581" spans="2:2">
      <c r="B48581" s="202"/>
    </row>
    <row r="48582" spans="2:2">
      <c r="B48582" s="202"/>
    </row>
    <row r="48583" spans="2:2">
      <c r="B48583" s="202"/>
    </row>
    <row r="48584" spans="2:2">
      <c r="B48584" s="202"/>
    </row>
    <row r="48585" spans="2:2">
      <c r="B48585" s="202"/>
    </row>
    <row r="48586" spans="2:2">
      <c r="B48586" s="202"/>
    </row>
    <row r="48587" spans="2:2">
      <c r="B48587" s="202"/>
    </row>
    <row r="48588" spans="2:2">
      <c r="B48588" s="202"/>
    </row>
    <row r="48589" spans="2:2">
      <c r="B48589" s="202"/>
    </row>
    <row r="48590" spans="2:2">
      <c r="B48590" s="202"/>
    </row>
    <row r="48591" spans="2:2">
      <c r="B48591" s="202"/>
    </row>
    <row r="48592" spans="2:2">
      <c r="B48592" s="202"/>
    </row>
    <row r="48593" spans="2:2">
      <c r="B48593" s="202"/>
    </row>
    <row r="48594" spans="2:2">
      <c r="B48594" s="202"/>
    </row>
    <row r="48595" spans="2:2">
      <c r="B48595" s="202"/>
    </row>
    <row r="48596" spans="2:2">
      <c r="B48596" s="202"/>
    </row>
    <row r="48597" spans="2:2">
      <c r="B48597" s="202"/>
    </row>
    <row r="48598" spans="2:2">
      <c r="B48598" s="202"/>
    </row>
    <row r="48599" spans="2:2">
      <c r="B48599" s="202"/>
    </row>
    <row r="48600" spans="2:2">
      <c r="B48600" s="202"/>
    </row>
    <row r="48601" spans="2:2">
      <c r="B48601" s="202"/>
    </row>
    <row r="48602" spans="2:2">
      <c r="B48602" s="202"/>
    </row>
    <row r="48603" spans="2:2">
      <c r="B48603" s="202"/>
    </row>
    <row r="48604" spans="2:2">
      <c r="B48604" s="202"/>
    </row>
    <row r="48605" spans="2:2">
      <c r="B48605" s="202"/>
    </row>
    <row r="48606" spans="2:2">
      <c r="B48606" s="202"/>
    </row>
    <row r="48607" spans="2:2">
      <c r="B48607" s="202"/>
    </row>
    <row r="48608" spans="2:2">
      <c r="B48608" s="202"/>
    </row>
    <row r="48609" spans="2:2">
      <c r="B48609" s="202"/>
    </row>
    <row r="48610" spans="2:2">
      <c r="B48610" s="202"/>
    </row>
    <row r="48611" spans="2:2">
      <c r="B48611" s="202"/>
    </row>
    <row r="48612" spans="2:2">
      <c r="B48612" s="202"/>
    </row>
    <row r="48613" spans="2:2">
      <c r="B48613" s="202"/>
    </row>
    <row r="48614" spans="2:2">
      <c r="B48614" s="202"/>
    </row>
    <row r="48615" spans="2:2">
      <c r="B48615" s="202"/>
    </row>
    <row r="48616" spans="2:2">
      <c r="B48616" s="202"/>
    </row>
    <row r="48617" spans="2:2">
      <c r="B48617" s="202"/>
    </row>
    <row r="48618" spans="2:2">
      <c r="B48618" s="202"/>
    </row>
    <row r="48619" spans="2:2">
      <c r="B48619" s="202"/>
    </row>
    <row r="48620" spans="2:2">
      <c r="B48620" s="202"/>
    </row>
    <row r="48621" spans="2:2">
      <c r="B48621" s="202"/>
    </row>
    <row r="48622" spans="2:2">
      <c r="B48622" s="202"/>
    </row>
    <row r="48623" spans="2:2">
      <c r="B48623" s="202"/>
    </row>
    <row r="48624" spans="2:2">
      <c r="B48624" s="202"/>
    </row>
    <row r="48625" spans="2:2">
      <c r="B48625" s="202"/>
    </row>
    <row r="48626" spans="2:2">
      <c r="B48626" s="202"/>
    </row>
    <row r="48627" spans="2:2">
      <c r="B48627" s="202"/>
    </row>
    <row r="48628" spans="2:2">
      <c r="B48628" s="202"/>
    </row>
    <row r="48629" spans="2:2">
      <c r="B48629" s="202"/>
    </row>
    <row r="48630" spans="2:2">
      <c r="B48630" s="202"/>
    </row>
    <row r="48631" spans="2:2">
      <c r="B48631" s="202"/>
    </row>
    <row r="48632" spans="2:2">
      <c r="B48632" s="202"/>
    </row>
    <row r="48633" spans="2:2">
      <c r="B48633" s="202"/>
    </row>
    <row r="48634" spans="2:2">
      <c r="B48634" s="202"/>
    </row>
    <row r="48635" spans="2:2">
      <c r="B48635" s="202"/>
    </row>
    <row r="48636" spans="2:2">
      <c r="B48636" s="202"/>
    </row>
    <row r="48637" spans="2:2">
      <c r="B48637" s="202"/>
    </row>
    <row r="48638" spans="2:2">
      <c r="B48638" s="202"/>
    </row>
    <row r="48639" spans="2:2">
      <c r="B48639" s="202"/>
    </row>
    <row r="48640" spans="2:2">
      <c r="B48640" s="202"/>
    </row>
    <row r="48641" spans="2:2">
      <c r="B48641" s="202"/>
    </row>
    <row r="48642" spans="2:2">
      <c r="B48642" s="202"/>
    </row>
    <row r="48643" spans="2:2">
      <c r="B48643" s="202"/>
    </row>
    <row r="48644" spans="2:2">
      <c r="B48644" s="202"/>
    </row>
    <row r="48645" spans="2:2">
      <c r="B48645" s="202"/>
    </row>
    <row r="48646" spans="2:2">
      <c r="B48646" s="202"/>
    </row>
    <row r="48647" spans="2:2">
      <c r="B48647" s="202"/>
    </row>
    <row r="48648" spans="2:2">
      <c r="B48648" s="202"/>
    </row>
    <row r="48649" spans="2:2">
      <c r="B48649" s="202"/>
    </row>
    <row r="48650" spans="2:2">
      <c r="B48650" s="202"/>
    </row>
    <row r="48651" spans="2:2">
      <c r="B48651" s="202"/>
    </row>
    <row r="48652" spans="2:2">
      <c r="B48652" s="202"/>
    </row>
    <row r="48653" spans="2:2">
      <c r="B48653" s="202"/>
    </row>
    <row r="48654" spans="2:2">
      <c r="B48654" s="202"/>
    </row>
    <row r="48655" spans="2:2">
      <c r="B48655" s="202"/>
    </row>
    <row r="48656" spans="2:2">
      <c r="B48656" s="202"/>
    </row>
    <row r="48657" spans="2:2">
      <c r="B48657" s="202"/>
    </row>
    <row r="48658" spans="2:2">
      <c r="B48658" s="202"/>
    </row>
    <row r="48659" spans="2:2">
      <c r="B48659" s="202"/>
    </row>
    <row r="48660" spans="2:2">
      <c r="B48660" s="202"/>
    </row>
    <row r="48661" spans="2:2">
      <c r="B48661" s="202"/>
    </row>
    <row r="48662" spans="2:2">
      <c r="B48662" s="202"/>
    </row>
    <row r="48663" spans="2:2">
      <c r="B48663" s="202"/>
    </row>
    <row r="48664" spans="2:2">
      <c r="B48664" s="202"/>
    </row>
    <row r="48665" spans="2:2">
      <c r="B48665" s="202"/>
    </row>
    <row r="48666" spans="2:2">
      <c r="B48666" s="202"/>
    </row>
    <row r="48667" spans="2:2">
      <c r="B48667" s="202"/>
    </row>
    <row r="48668" spans="2:2">
      <c r="B48668" s="202"/>
    </row>
    <row r="48669" spans="2:2">
      <c r="B48669" s="202"/>
    </row>
    <row r="48670" spans="2:2">
      <c r="B48670" s="202"/>
    </row>
    <row r="48671" spans="2:2">
      <c r="B48671" s="202"/>
    </row>
    <row r="48672" spans="2:2">
      <c r="B48672" s="202"/>
    </row>
    <row r="48673" spans="2:2">
      <c r="B48673" s="202"/>
    </row>
    <row r="48674" spans="2:2">
      <c r="B48674" s="202"/>
    </row>
    <row r="48675" spans="2:2">
      <c r="B48675" s="202"/>
    </row>
    <row r="48676" spans="2:2">
      <c r="B48676" s="202"/>
    </row>
    <row r="48677" spans="2:2">
      <c r="B48677" s="202"/>
    </row>
    <row r="48678" spans="2:2">
      <c r="B48678" s="202"/>
    </row>
    <row r="48679" spans="2:2">
      <c r="B48679" s="202"/>
    </row>
    <row r="48680" spans="2:2">
      <c r="B48680" s="202"/>
    </row>
    <row r="48681" spans="2:2">
      <c r="B48681" s="202"/>
    </row>
    <row r="48682" spans="2:2">
      <c r="B48682" s="202"/>
    </row>
    <row r="48683" spans="2:2">
      <c r="B48683" s="202"/>
    </row>
    <row r="48684" spans="2:2">
      <c r="B48684" s="202"/>
    </row>
    <row r="48685" spans="2:2">
      <c r="B48685" s="202"/>
    </row>
    <row r="48686" spans="2:2">
      <c r="B48686" s="202"/>
    </row>
    <row r="48687" spans="2:2">
      <c r="B48687" s="202"/>
    </row>
    <row r="48688" spans="2:2">
      <c r="B48688" s="202"/>
    </row>
    <row r="48689" spans="2:2">
      <c r="B48689" s="202"/>
    </row>
    <row r="48690" spans="2:2">
      <c r="B48690" s="202"/>
    </row>
    <row r="48691" spans="2:2">
      <c r="B48691" s="202"/>
    </row>
    <row r="48692" spans="2:2">
      <c r="B48692" s="202"/>
    </row>
    <row r="48693" spans="2:2">
      <c r="B48693" s="202"/>
    </row>
    <row r="48694" spans="2:2">
      <c r="B48694" s="202"/>
    </row>
    <row r="48695" spans="2:2">
      <c r="B48695" s="202"/>
    </row>
    <row r="48696" spans="2:2">
      <c r="B48696" s="202"/>
    </row>
    <row r="48697" spans="2:2">
      <c r="B48697" s="202"/>
    </row>
    <row r="48698" spans="2:2">
      <c r="B48698" s="202"/>
    </row>
    <row r="48699" spans="2:2">
      <c r="B48699" s="202"/>
    </row>
    <row r="48700" spans="2:2">
      <c r="B48700" s="202"/>
    </row>
    <row r="48701" spans="2:2">
      <c r="B48701" s="202"/>
    </row>
    <row r="48702" spans="2:2">
      <c r="B48702" s="202"/>
    </row>
    <row r="48703" spans="2:2">
      <c r="B48703" s="202"/>
    </row>
    <row r="48704" spans="2:2">
      <c r="B48704" s="202"/>
    </row>
    <row r="48705" spans="2:2">
      <c r="B48705" s="202"/>
    </row>
    <row r="48706" spans="2:2">
      <c r="B48706" s="202"/>
    </row>
    <row r="48707" spans="2:2">
      <c r="B48707" s="202"/>
    </row>
    <row r="48708" spans="2:2">
      <c r="B48708" s="202"/>
    </row>
    <row r="48709" spans="2:2">
      <c r="B48709" s="202"/>
    </row>
    <row r="48710" spans="2:2">
      <c r="B48710" s="202"/>
    </row>
    <row r="48711" spans="2:2">
      <c r="B48711" s="202"/>
    </row>
    <row r="48712" spans="2:2">
      <c r="B48712" s="202"/>
    </row>
    <row r="48713" spans="2:2">
      <c r="B48713" s="202"/>
    </row>
    <row r="48714" spans="2:2">
      <c r="B48714" s="202"/>
    </row>
    <row r="48715" spans="2:2">
      <c r="B48715" s="202"/>
    </row>
    <row r="48716" spans="2:2">
      <c r="B48716" s="202"/>
    </row>
    <row r="48717" spans="2:2">
      <c r="B48717" s="202"/>
    </row>
    <row r="48718" spans="2:2">
      <c r="B48718" s="202"/>
    </row>
    <row r="48719" spans="2:2">
      <c r="B48719" s="202"/>
    </row>
    <row r="48720" spans="2:2">
      <c r="B48720" s="202"/>
    </row>
    <row r="48721" spans="2:2">
      <c r="B48721" s="202"/>
    </row>
    <row r="48722" spans="2:2">
      <c r="B48722" s="202"/>
    </row>
    <row r="48723" spans="2:2">
      <c r="B48723" s="202"/>
    </row>
    <row r="48724" spans="2:2">
      <c r="B48724" s="202"/>
    </row>
    <row r="48725" spans="2:2">
      <c r="B48725" s="202"/>
    </row>
    <row r="48726" spans="2:2">
      <c r="B48726" s="202"/>
    </row>
    <row r="48727" spans="2:2">
      <c r="B48727" s="202"/>
    </row>
    <row r="48728" spans="2:2">
      <c r="B48728" s="202"/>
    </row>
    <row r="48729" spans="2:2">
      <c r="B48729" s="202"/>
    </row>
    <row r="48730" spans="2:2">
      <c r="B48730" s="202"/>
    </row>
    <row r="48731" spans="2:2">
      <c r="B48731" s="202"/>
    </row>
    <row r="48732" spans="2:2">
      <c r="B48732" s="202"/>
    </row>
    <row r="48733" spans="2:2">
      <c r="B48733" s="202"/>
    </row>
    <row r="48734" spans="2:2">
      <c r="B48734" s="202"/>
    </row>
    <row r="48735" spans="2:2">
      <c r="B48735" s="202"/>
    </row>
    <row r="48736" spans="2:2">
      <c r="B48736" s="202"/>
    </row>
    <row r="48737" spans="2:2">
      <c r="B48737" s="202"/>
    </row>
    <row r="48738" spans="2:2">
      <c r="B48738" s="202"/>
    </row>
    <row r="48739" spans="2:2">
      <c r="B48739" s="202"/>
    </row>
    <row r="48740" spans="2:2">
      <c r="B48740" s="202"/>
    </row>
    <row r="48741" spans="2:2">
      <c r="B48741" s="202"/>
    </row>
    <row r="48742" spans="2:2">
      <c r="B48742" s="202"/>
    </row>
    <row r="48743" spans="2:2">
      <c r="B48743" s="202"/>
    </row>
    <row r="48744" spans="2:2">
      <c r="B48744" s="202"/>
    </row>
    <row r="48745" spans="2:2">
      <c r="B48745" s="202"/>
    </row>
    <row r="48746" spans="2:2">
      <c r="B48746" s="202"/>
    </row>
    <row r="48747" spans="2:2">
      <c r="B48747" s="202"/>
    </row>
    <row r="48748" spans="2:2">
      <c r="B48748" s="202"/>
    </row>
    <row r="48749" spans="2:2">
      <c r="B48749" s="202"/>
    </row>
    <row r="48750" spans="2:2">
      <c r="B48750" s="202"/>
    </row>
    <row r="48751" spans="2:2">
      <c r="B48751" s="202"/>
    </row>
    <row r="48752" spans="2:2">
      <c r="B48752" s="202"/>
    </row>
    <row r="48753" spans="2:2">
      <c r="B48753" s="202"/>
    </row>
    <row r="48754" spans="2:2">
      <c r="B48754" s="202"/>
    </row>
    <row r="48755" spans="2:2">
      <c r="B48755" s="202"/>
    </row>
    <row r="48756" spans="2:2">
      <c r="B48756" s="202"/>
    </row>
    <row r="48757" spans="2:2">
      <c r="B48757" s="202"/>
    </row>
    <row r="48758" spans="2:2">
      <c r="B48758" s="202"/>
    </row>
    <row r="48759" spans="2:2">
      <c r="B48759" s="202"/>
    </row>
    <row r="48760" spans="2:2">
      <c r="B48760" s="202"/>
    </row>
    <row r="48761" spans="2:2">
      <c r="B48761" s="202"/>
    </row>
    <row r="48762" spans="2:2">
      <c r="B48762" s="202"/>
    </row>
    <row r="48763" spans="2:2">
      <c r="B48763" s="202"/>
    </row>
    <row r="48764" spans="2:2">
      <c r="B48764" s="202"/>
    </row>
    <row r="48765" spans="2:2">
      <c r="B48765" s="202"/>
    </row>
    <row r="48766" spans="2:2">
      <c r="B48766" s="202"/>
    </row>
    <row r="48767" spans="2:2">
      <c r="B48767" s="202"/>
    </row>
    <row r="48768" spans="2:2">
      <c r="B48768" s="202"/>
    </row>
    <row r="48769" spans="2:2">
      <c r="B48769" s="202"/>
    </row>
    <row r="48770" spans="2:2">
      <c r="B48770" s="202"/>
    </row>
    <row r="48771" spans="2:2">
      <c r="B48771" s="202"/>
    </row>
    <row r="48772" spans="2:2">
      <c r="B48772" s="202"/>
    </row>
    <row r="48773" spans="2:2">
      <c r="B48773" s="202"/>
    </row>
    <row r="48774" spans="2:2">
      <c r="B48774" s="202"/>
    </row>
    <row r="48775" spans="2:2">
      <c r="B48775" s="202"/>
    </row>
    <row r="48776" spans="2:2">
      <c r="B48776" s="202"/>
    </row>
    <row r="48777" spans="2:2">
      <c r="B48777" s="202"/>
    </row>
    <row r="48778" spans="2:2">
      <c r="B48778" s="202"/>
    </row>
    <row r="48779" spans="2:2">
      <c r="B48779" s="202"/>
    </row>
    <row r="48780" spans="2:2">
      <c r="B48780" s="202"/>
    </row>
    <row r="48781" spans="2:2">
      <c r="B48781" s="202"/>
    </row>
    <row r="48782" spans="2:2">
      <c r="B48782" s="202"/>
    </row>
    <row r="48783" spans="2:2">
      <c r="B48783" s="202"/>
    </row>
    <row r="48784" spans="2:2">
      <c r="B48784" s="202"/>
    </row>
    <row r="48785" spans="2:2">
      <c r="B48785" s="202"/>
    </row>
    <row r="48786" spans="2:2">
      <c r="B48786" s="202"/>
    </row>
    <row r="48787" spans="2:2">
      <c r="B48787" s="202"/>
    </row>
    <row r="48788" spans="2:2">
      <c r="B48788" s="202"/>
    </row>
    <row r="48789" spans="2:2">
      <c r="B48789" s="202"/>
    </row>
    <row r="48790" spans="2:2">
      <c r="B48790" s="202"/>
    </row>
    <row r="48791" spans="2:2">
      <c r="B48791" s="202"/>
    </row>
    <row r="48792" spans="2:2">
      <c r="B48792" s="202"/>
    </row>
    <row r="48793" spans="2:2">
      <c r="B48793" s="202"/>
    </row>
    <row r="48794" spans="2:2">
      <c r="B48794" s="202"/>
    </row>
    <row r="48795" spans="2:2">
      <c r="B48795" s="202"/>
    </row>
    <row r="48796" spans="2:2">
      <c r="B48796" s="202"/>
    </row>
    <row r="48797" spans="2:2">
      <c r="B48797" s="202"/>
    </row>
    <row r="48798" spans="2:2">
      <c r="B48798" s="202"/>
    </row>
    <row r="48799" spans="2:2">
      <c r="B48799" s="202"/>
    </row>
    <row r="48800" spans="2:2">
      <c r="B48800" s="202"/>
    </row>
    <row r="48801" spans="2:2">
      <c r="B48801" s="202"/>
    </row>
    <row r="48802" spans="2:2">
      <c r="B48802" s="202"/>
    </row>
    <row r="48803" spans="2:2">
      <c r="B48803" s="202"/>
    </row>
    <row r="48804" spans="2:2">
      <c r="B48804" s="202"/>
    </row>
    <row r="48805" spans="2:2">
      <c r="B48805" s="202"/>
    </row>
    <row r="48806" spans="2:2">
      <c r="B48806" s="202"/>
    </row>
    <row r="48807" spans="2:2">
      <c r="B48807" s="202"/>
    </row>
    <row r="48808" spans="2:2">
      <c r="B48808" s="202"/>
    </row>
    <row r="48809" spans="2:2">
      <c r="B48809" s="202"/>
    </row>
    <row r="48810" spans="2:2">
      <c r="B48810" s="202"/>
    </row>
    <row r="48811" spans="2:2">
      <c r="B48811" s="202"/>
    </row>
    <row r="48812" spans="2:2">
      <c r="B48812" s="202"/>
    </row>
    <row r="48813" spans="2:2">
      <c r="B48813" s="202"/>
    </row>
    <row r="48814" spans="2:2">
      <c r="B48814" s="202"/>
    </row>
    <row r="48815" spans="2:2">
      <c r="B48815" s="202"/>
    </row>
    <row r="48816" spans="2:2">
      <c r="B48816" s="202"/>
    </row>
    <row r="48817" spans="2:2">
      <c r="B48817" s="202"/>
    </row>
    <row r="48818" spans="2:2">
      <c r="B48818" s="202"/>
    </row>
    <row r="48819" spans="2:2">
      <c r="B48819" s="202"/>
    </row>
    <row r="48820" spans="2:2">
      <c r="B48820" s="202"/>
    </row>
    <row r="48821" spans="2:2">
      <c r="B48821" s="202"/>
    </row>
    <row r="48822" spans="2:2">
      <c r="B48822" s="202"/>
    </row>
    <row r="48823" spans="2:2">
      <c r="B48823" s="202"/>
    </row>
    <row r="48824" spans="2:2">
      <c r="B48824" s="202"/>
    </row>
    <row r="48825" spans="2:2">
      <c r="B48825" s="202"/>
    </row>
    <row r="48826" spans="2:2">
      <c r="B48826" s="202"/>
    </row>
    <row r="48827" spans="2:2">
      <c r="B48827" s="202"/>
    </row>
    <row r="48828" spans="2:2">
      <c r="B48828" s="202"/>
    </row>
    <row r="48829" spans="2:2">
      <c r="B48829" s="202"/>
    </row>
    <row r="48830" spans="2:2">
      <c r="B48830" s="202"/>
    </row>
    <row r="48831" spans="2:2">
      <c r="B48831" s="202"/>
    </row>
    <row r="48832" spans="2:2">
      <c r="B48832" s="202"/>
    </row>
    <row r="48833" spans="2:2">
      <c r="B48833" s="202"/>
    </row>
    <row r="48834" spans="2:2">
      <c r="B48834" s="202"/>
    </row>
    <row r="48835" spans="2:2">
      <c r="B48835" s="202"/>
    </row>
    <row r="48836" spans="2:2">
      <c r="B48836" s="202"/>
    </row>
    <row r="48837" spans="2:2">
      <c r="B48837" s="202"/>
    </row>
    <row r="48838" spans="2:2">
      <c r="B48838" s="202"/>
    </row>
    <row r="48839" spans="2:2">
      <c r="B48839" s="202"/>
    </row>
    <row r="48840" spans="2:2">
      <c r="B48840" s="202"/>
    </row>
    <row r="48841" spans="2:2">
      <c r="B48841" s="202"/>
    </row>
    <row r="48842" spans="2:2">
      <c r="B48842" s="202"/>
    </row>
    <row r="48843" spans="2:2">
      <c r="B48843" s="202"/>
    </row>
    <row r="48844" spans="2:2">
      <c r="B48844" s="202"/>
    </row>
    <row r="48845" spans="2:2">
      <c r="B48845" s="202"/>
    </row>
    <row r="48846" spans="2:2">
      <c r="B48846" s="202"/>
    </row>
    <row r="48847" spans="2:2">
      <c r="B48847" s="202"/>
    </row>
    <row r="48848" spans="2:2">
      <c r="B48848" s="202"/>
    </row>
    <row r="48849" spans="2:2">
      <c r="B48849" s="202"/>
    </row>
    <row r="48850" spans="2:2">
      <c r="B48850" s="202"/>
    </row>
    <row r="48851" spans="2:2">
      <c r="B48851" s="202"/>
    </row>
    <row r="48852" spans="2:2">
      <c r="B48852" s="202"/>
    </row>
    <row r="48853" spans="2:2">
      <c r="B48853" s="202"/>
    </row>
    <row r="48854" spans="2:2">
      <c r="B48854" s="202"/>
    </row>
    <row r="48855" spans="2:2">
      <c r="B48855" s="202"/>
    </row>
    <row r="48856" spans="2:2">
      <c r="B48856" s="202"/>
    </row>
    <row r="48857" spans="2:2">
      <c r="B48857" s="202"/>
    </row>
    <row r="48858" spans="2:2">
      <c r="B48858" s="202"/>
    </row>
    <row r="48859" spans="2:2">
      <c r="B48859" s="202"/>
    </row>
    <row r="48860" spans="2:2">
      <c r="B48860" s="202"/>
    </row>
    <row r="48861" spans="2:2">
      <c r="B48861" s="202"/>
    </row>
    <row r="48862" spans="2:2">
      <c r="B48862" s="202"/>
    </row>
    <row r="48863" spans="2:2">
      <c r="B48863" s="202"/>
    </row>
    <row r="48864" spans="2:2">
      <c r="B48864" s="202"/>
    </row>
    <row r="48865" spans="2:2">
      <c r="B48865" s="202"/>
    </row>
    <row r="48866" spans="2:2">
      <c r="B48866" s="202"/>
    </row>
    <row r="48867" spans="2:2">
      <c r="B48867" s="202"/>
    </row>
    <row r="48868" spans="2:2">
      <c r="B48868" s="202"/>
    </row>
    <row r="48869" spans="2:2">
      <c r="B48869" s="202"/>
    </row>
    <row r="48870" spans="2:2">
      <c r="B48870" s="202"/>
    </row>
    <row r="48871" spans="2:2">
      <c r="B48871" s="202"/>
    </row>
    <row r="48872" spans="2:2">
      <c r="B48872" s="202"/>
    </row>
    <row r="48873" spans="2:2">
      <c r="B48873" s="202"/>
    </row>
    <row r="48874" spans="2:2">
      <c r="B48874" s="202"/>
    </row>
    <row r="48875" spans="2:2">
      <c r="B48875" s="202"/>
    </row>
    <row r="48876" spans="2:2">
      <c r="B48876" s="202"/>
    </row>
    <row r="48877" spans="2:2">
      <c r="B48877" s="202"/>
    </row>
    <row r="48878" spans="2:2">
      <c r="B48878" s="202"/>
    </row>
    <row r="48879" spans="2:2">
      <c r="B48879" s="202"/>
    </row>
    <row r="48880" spans="2:2">
      <c r="B48880" s="202"/>
    </row>
    <row r="48881" spans="2:2">
      <c r="B48881" s="202"/>
    </row>
    <row r="48882" spans="2:2">
      <c r="B48882" s="202"/>
    </row>
    <row r="48883" spans="2:2">
      <c r="B48883" s="202"/>
    </row>
    <row r="48884" spans="2:2">
      <c r="B48884" s="202"/>
    </row>
    <row r="48885" spans="2:2">
      <c r="B48885" s="202"/>
    </row>
    <row r="48886" spans="2:2">
      <c r="B48886" s="202"/>
    </row>
    <row r="48887" spans="2:2">
      <c r="B48887" s="202"/>
    </row>
    <row r="48888" spans="2:2">
      <c r="B48888" s="202"/>
    </row>
    <row r="48889" spans="2:2">
      <c r="B48889" s="202"/>
    </row>
    <row r="48890" spans="2:2">
      <c r="B48890" s="202"/>
    </row>
    <row r="48891" spans="2:2">
      <c r="B48891" s="202"/>
    </row>
    <row r="48892" spans="2:2">
      <c r="B48892" s="202"/>
    </row>
    <row r="48893" spans="2:2">
      <c r="B48893" s="202"/>
    </row>
    <row r="48894" spans="2:2">
      <c r="B48894" s="202"/>
    </row>
    <row r="48895" spans="2:2">
      <c r="B48895" s="202"/>
    </row>
    <row r="48896" spans="2:2">
      <c r="B48896" s="202"/>
    </row>
    <row r="48897" spans="2:2">
      <c r="B48897" s="202"/>
    </row>
    <row r="48898" spans="2:2">
      <c r="B48898" s="202"/>
    </row>
    <row r="48899" spans="2:2">
      <c r="B48899" s="202"/>
    </row>
    <row r="48900" spans="2:2">
      <c r="B48900" s="202"/>
    </row>
    <row r="48901" spans="2:2">
      <c r="B48901" s="202"/>
    </row>
    <row r="48902" spans="2:2">
      <c r="B48902" s="202"/>
    </row>
    <row r="48903" spans="2:2">
      <c r="B48903" s="202"/>
    </row>
    <row r="48904" spans="2:2">
      <c r="B48904" s="202"/>
    </row>
    <row r="48905" spans="2:2">
      <c r="B48905" s="202"/>
    </row>
    <row r="48906" spans="2:2">
      <c r="B48906" s="202"/>
    </row>
    <row r="48907" spans="2:2">
      <c r="B48907" s="202"/>
    </row>
    <row r="48908" spans="2:2">
      <c r="B48908" s="202"/>
    </row>
    <row r="48909" spans="2:2">
      <c r="B48909" s="202"/>
    </row>
    <row r="48910" spans="2:2">
      <c r="B48910" s="202"/>
    </row>
    <row r="48911" spans="2:2">
      <c r="B48911" s="202"/>
    </row>
    <row r="48912" spans="2:2">
      <c r="B48912" s="202"/>
    </row>
    <row r="48913" spans="2:2">
      <c r="B48913" s="202"/>
    </row>
    <row r="48914" spans="2:2">
      <c r="B48914" s="202"/>
    </row>
    <row r="48915" spans="2:2">
      <c r="B48915" s="202"/>
    </row>
    <row r="48916" spans="2:2">
      <c r="B48916" s="202"/>
    </row>
    <row r="48917" spans="2:2">
      <c r="B48917" s="202"/>
    </row>
    <row r="48918" spans="2:2">
      <c r="B48918" s="202"/>
    </row>
    <row r="48919" spans="2:2">
      <c r="B48919" s="202"/>
    </row>
    <row r="48920" spans="2:2">
      <c r="B48920" s="202"/>
    </row>
    <row r="48921" spans="2:2">
      <c r="B48921" s="202"/>
    </row>
    <row r="48922" spans="2:2">
      <c r="B48922" s="202"/>
    </row>
    <row r="48923" spans="2:2">
      <c r="B48923" s="202"/>
    </row>
    <row r="48924" spans="2:2">
      <c r="B48924" s="202"/>
    </row>
    <row r="48925" spans="2:2">
      <c r="B48925" s="202"/>
    </row>
    <row r="48926" spans="2:2">
      <c r="B48926" s="202"/>
    </row>
    <row r="48927" spans="2:2">
      <c r="B48927" s="202"/>
    </row>
    <row r="48928" spans="2:2">
      <c r="B48928" s="202"/>
    </row>
    <row r="48929" spans="2:2">
      <c r="B48929" s="202"/>
    </row>
    <row r="48930" spans="2:2">
      <c r="B48930" s="202"/>
    </row>
    <row r="48931" spans="2:2">
      <c r="B48931" s="202"/>
    </row>
    <row r="48932" spans="2:2">
      <c r="B48932" s="202"/>
    </row>
    <row r="48933" spans="2:2">
      <c r="B48933" s="202"/>
    </row>
    <row r="48934" spans="2:2">
      <c r="B48934" s="202"/>
    </row>
    <row r="48935" spans="2:2">
      <c r="B48935" s="202"/>
    </row>
    <row r="48936" spans="2:2">
      <c r="B48936" s="202"/>
    </row>
    <row r="48937" spans="2:2">
      <c r="B48937" s="202"/>
    </row>
    <row r="48938" spans="2:2">
      <c r="B48938" s="202"/>
    </row>
    <row r="48939" spans="2:2">
      <c r="B48939" s="202"/>
    </row>
    <row r="48940" spans="2:2">
      <c r="B48940" s="202"/>
    </row>
    <row r="48941" spans="2:2">
      <c r="B48941" s="202"/>
    </row>
    <row r="48942" spans="2:2">
      <c r="B48942" s="202"/>
    </row>
    <row r="48943" spans="2:2">
      <c r="B48943" s="202"/>
    </row>
    <row r="48944" spans="2:2">
      <c r="B48944" s="202"/>
    </row>
    <row r="48945" spans="2:2">
      <c r="B48945" s="202"/>
    </row>
    <row r="48946" spans="2:2">
      <c r="B48946" s="202"/>
    </row>
    <row r="48947" spans="2:2">
      <c r="B48947" s="202"/>
    </row>
    <row r="48948" spans="2:2">
      <c r="B48948" s="202"/>
    </row>
    <row r="48949" spans="2:2">
      <c r="B48949" s="202"/>
    </row>
    <row r="48950" spans="2:2">
      <c r="B48950" s="202"/>
    </row>
    <row r="48951" spans="2:2">
      <c r="B48951" s="202"/>
    </row>
    <row r="48952" spans="2:2">
      <c r="B48952" s="202"/>
    </row>
    <row r="48953" spans="2:2">
      <c r="B48953" s="202"/>
    </row>
    <row r="48954" spans="2:2">
      <c r="B48954" s="202"/>
    </row>
    <row r="48955" spans="2:2">
      <c r="B48955" s="202"/>
    </row>
    <row r="48956" spans="2:2">
      <c r="B48956" s="202"/>
    </row>
    <row r="48957" spans="2:2">
      <c r="B48957" s="202"/>
    </row>
    <row r="48958" spans="2:2">
      <c r="B48958" s="202"/>
    </row>
    <row r="48959" spans="2:2">
      <c r="B48959" s="202"/>
    </row>
    <row r="48960" spans="2:2">
      <c r="B48960" s="202"/>
    </row>
    <row r="48961" spans="2:2">
      <c r="B48961" s="202"/>
    </row>
    <row r="48962" spans="2:2">
      <c r="B48962" s="202"/>
    </row>
    <row r="48963" spans="2:2">
      <c r="B48963" s="202"/>
    </row>
    <row r="48964" spans="2:2">
      <c r="B48964" s="202"/>
    </row>
    <row r="48965" spans="2:2">
      <c r="B48965" s="202"/>
    </row>
    <row r="48966" spans="2:2">
      <c r="B48966" s="202"/>
    </row>
    <row r="48967" spans="2:2">
      <c r="B48967" s="202"/>
    </row>
    <row r="48968" spans="2:2">
      <c r="B48968" s="202"/>
    </row>
    <row r="48969" spans="2:2">
      <c r="B48969" s="202"/>
    </row>
    <row r="48970" spans="2:2">
      <c r="B48970" s="202"/>
    </row>
    <row r="48971" spans="2:2">
      <c r="B48971" s="202"/>
    </row>
    <row r="48972" spans="2:2">
      <c r="B48972" s="202"/>
    </row>
    <row r="48973" spans="2:2">
      <c r="B48973" s="202"/>
    </row>
    <row r="48974" spans="2:2">
      <c r="B48974" s="202"/>
    </row>
    <row r="48975" spans="2:2">
      <c r="B48975" s="202"/>
    </row>
    <row r="48976" spans="2:2">
      <c r="B48976" s="202"/>
    </row>
    <row r="48977" spans="2:2">
      <c r="B48977" s="202"/>
    </row>
    <row r="48978" spans="2:2">
      <c r="B48978" s="202"/>
    </row>
    <row r="48979" spans="2:2">
      <c r="B48979" s="202"/>
    </row>
    <row r="48980" spans="2:2">
      <c r="B48980" s="202"/>
    </row>
    <row r="48981" spans="2:2">
      <c r="B48981" s="202"/>
    </row>
    <row r="48982" spans="2:2">
      <c r="B48982" s="202"/>
    </row>
    <row r="48983" spans="2:2">
      <c r="B48983" s="202"/>
    </row>
    <row r="48984" spans="2:2">
      <c r="B48984" s="202"/>
    </row>
    <row r="48985" spans="2:2">
      <c r="B48985" s="202"/>
    </row>
    <row r="48986" spans="2:2">
      <c r="B48986" s="202"/>
    </row>
    <row r="48987" spans="2:2">
      <c r="B48987" s="202"/>
    </row>
    <row r="48988" spans="2:2">
      <c r="B48988" s="202"/>
    </row>
    <row r="48989" spans="2:2">
      <c r="B48989" s="202"/>
    </row>
    <row r="48990" spans="2:2">
      <c r="B48990" s="202"/>
    </row>
    <row r="48991" spans="2:2">
      <c r="B48991" s="202"/>
    </row>
    <row r="48992" spans="2:2">
      <c r="B48992" s="202"/>
    </row>
    <row r="48993" spans="2:2">
      <c r="B48993" s="202"/>
    </row>
    <row r="48994" spans="2:2">
      <c r="B48994" s="202"/>
    </row>
    <row r="48995" spans="2:2">
      <c r="B48995" s="202"/>
    </row>
    <row r="48996" spans="2:2">
      <c r="B48996" s="202"/>
    </row>
    <row r="48997" spans="2:2">
      <c r="B48997" s="202"/>
    </row>
    <row r="48998" spans="2:2">
      <c r="B48998" s="202"/>
    </row>
    <row r="48999" spans="2:2">
      <c r="B48999" s="202"/>
    </row>
    <row r="49000" spans="2:2">
      <c r="B49000" s="202"/>
    </row>
    <row r="49001" spans="2:2">
      <c r="B49001" s="202"/>
    </row>
    <row r="49002" spans="2:2">
      <c r="B49002" s="202"/>
    </row>
    <row r="49003" spans="2:2">
      <c r="B49003" s="202"/>
    </row>
    <row r="49004" spans="2:2">
      <c r="B49004" s="202"/>
    </row>
    <row r="49005" spans="2:2">
      <c r="B49005" s="202"/>
    </row>
    <row r="49006" spans="2:2">
      <c r="B49006" s="202"/>
    </row>
    <row r="49007" spans="2:2">
      <c r="B49007" s="202"/>
    </row>
    <row r="49008" spans="2:2">
      <c r="B49008" s="202"/>
    </row>
    <row r="49009" spans="2:2">
      <c r="B49009" s="202"/>
    </row>
    <row r="49010" spans="2:2">
      <c r="B49010" s="202"/>
    </row>
    <row r="49011" spans="2:2">
      <c r="B49011" s="202"/>
    </row>
    <row r="49012" spans="2:2">
      <c r="B49012" s="202"/>
    </row>
    <row r="49013" spans="2:2">
      <c r="B49013" s="202"/>
    </row>
    <row r="49014" spans="2:2">
      <c r="B49014" s="202"/>
    </row>
    <row r="49015" spans="2:2">
      <c r="B49015" s="202"/>
    </row>
    <row r="49016" spans="2:2">
      <c r="B49016" s="202"/>
    </row>
    <row r="49017" spans="2:2">
      <c r="B49017" s="202"/>
    </row>
    <row r="49018" spans="2:2">
      <c r="B49018" s="202"/>
    </row>
    <row r="49019" spans="2:2">
      <c r="B49019" s="202"/>
    </row>
    <row r="49020" spans="2:2">
      <c r="B49020" s="202"/>
    </row>
    <row r="49021" spans="2:2">
      <c r="B49021" s="202"/>
    </row>
    <row r="49022" spans="2:2">
      <c r="B49022" s="202"/>
    </row>
    <row r="49023" spans="2:2">
      <c r="B49023" s="202"/>
    </row>
    <row r="49024" spans="2:2">
      <c r="B49024" s="202"/>
    </row>
    <row r="49025" spans="2:2">
      <c r="B49025" s="202"/>
    </row>
    <row r="49026" spans="2:2">
      <c r="B49026" s="202"/>
    </row>
    <row r="49027" spans="2:2">
      <c r="B49027" s="202"/>
    </row>
    <row r="49028" spans="2:2">
      <c r="B49028" s="202"/>
    </row>
    <row r="49029" spans="2:2">
      <c r="B49029" s="202"/>
    </row>
    <row r="49030" spans="2:2">
      <c r="B49030" s="202"/>
    </row>
    <row r="49031" spans="2:2">
      <c r="B49031" s="202"/>
    </row>
    <row r="49032" spans="2:2">
      <c r="B49032" s="202"/>
    </row>
    <row r="49033" spans="2:2">
      <c r="B49033" s="202"/>
    </row>
    <row r="49034" spans="2:2">
      <c r="B49034" s="202"/>
    </row>
    <row r="49035" spans="2:2">
      <c r="B49035" s="202"/>
    </row>
    <row r="49036" spans="2:2">
      <c r="B49036" s="202"/>
    </row>
    <row r="49037" spans="2:2">
      <c r="B49037" s="202"/>
    </row>
    <row r="49038" spans="2:2">
      <c r="B49038" s="202"/>
    </row>
    <row r="49039" spans="2:2">
      <c r="B49039" s="202"/>
    </row>
    <row r="49040" spans="2:2">
      <c r="B49040" s="202"/>
    </row>
    <row r="49041" spans="2:2">
      <c r="B49041" s="202"/>
    </row>
    <row r="49042" spans="2:2">
      <c r="B49042" s="202"/>
    </row>
    <row r="49043" spans="2:2">
      <c r="B49043" s="202"/>
    </row>
    <row r="49044" spans="2:2">
      <c r="B49044" s="202"/>
    </row>
    <row r="49045" spans="2:2">
      <c r="B49045" s="202"/>
    </row>
    <row r="49046" spans="2:2">
      <c r="B49046" s="202"/>
    </row>
    <row r="49047" spans="2:2">
      <c r="B49047" s="202"/>
    </row>
    <row r="49048" spans="2:2">
      <c r="B49048" s="202"/>
    </row>
    <row r="49049" spans="2:2">
      <c r="B49049" s="202"/>
    </row>
    <row r="49050" spans="2:2">
      <c r="B49050" s="202"/>
    </row>
    <row r="49051" spans="2:2">
      <c r="B49051" s="202"/>
    </row>
    <row r="49052" spans="2:2">
      <c r="B49052" s="202"/>
    </row>
    <row r="49053" spans="2:2">
      <c r="B49053" s="202"/>
    </row>
    <row r="49054" spans="2:2">
      <c r="B49054" s="202"/>
    </row>
    <row r="49055" spans="2:2">
      <c r="B49055" s="202"/>
    </row>
    <row r="49056" spans="2:2">
      <c r="B49056" s="202"/>
    </row>
    <row r="49057" spans="2:2">
      <c r="B49057" s="202"/>
    </row>
    <row r="49058" spans="2:2">
      <c r="B49058" s="202"/>
    </row>
    <row r="49059" spans="2:2">
      <c r="B49059" s="202"/>
    </row>
    <row r="49060" spans="2:2">
      <c r="B49060" s="202"/>
    </row>
    <row r="49061" spans="2:2">
      <c r="B49061" s="202"/>
    </row>
    <row r="49062" spans="2:2">
      <c r="B49062" s="202"/>
    </row>
    <row r="49063" spans="2:2">
      <c r="B49063" s="202"/>
    </row>
    <row r="49064" spans="2:2">
      <c r="B49064" s="202"/>
    </row>
    <row r="49065" spans="2:2">
      <c r="B49065" s="202"/>
    </row>
    <row r="49066" spans="2:2">
      <c r="B49066" s="202"/>
    </row>
    <row r="49067" spans="2:2">
      <c r="B49067" s="202"/>
    </row>
    <row r="49068" spans="2:2">
      <c r="B49068" s="202"/>
    </row>
    <row r="49069" spans="2:2">
      <c r="B49069" s="202"/>
    </row>
    <row r="49070" spans="2:2">
      <c r="B49070" s="202"/>
    </row>
    <row r="49071" spans="2:2">
      <c r="B49071" s="202"/>
    </row>
    <row r="49072" spans="2:2">
      <c r="B49072" s="202"/>
    </row>
    <row r="49073" spans="2:2">
      <c r="B49073" s="202"/>
    </row>
    <row r="49074" spans="2:2">
      <c r="B49074" s="202"/>
    </row>
    <row r="49075" spans="2:2">
      <c r="B49075" s="202"/>
    </row>
    <row r="49076" spans="2:2">
      <c r="B49076" s="202"/>
    </row>
    <row r="49077" spans="2:2">
      <c r="B49077" s="202"/>
    </row>
    <row r="49078" spans="2:2">
      <c r="B49078" s="202"/>
    </row>
    <row r="49079" spans="2:2">
      <c r="B49079" s="202"/>
    </row>
    <row r="49080" spans="2:2">
      <c r="B49080" s="202"/>
    </row>
    <row r="49081" spans="2:2">
      <c r="B49081" s="202"/>
    </row>
    <row r="49082" spans="2:2">
      <c r="B49082" s="202"/>
    </row>
    <row r="49083" spans="2:2">
      <c r="B49083" s="202"/>
    </row>
    <row r="49084" spans="2:2">
      <c r="B49084" s="202"/>
    </row>
    <row r="49085" spans="2:2">
      <c r="B49085" s="202"/>
    </row>
    <row r="49086" spans="2:2">
      <c r="B49086" s="202"/>
    </row>
    <row r="49087" spans="2:2">
      <c r="B49087" s="202"/>
    </row>
    <row r="49088" spans="2:2">
      <c r="B49088" s="202"/>
    </row>
    <row r="49089" spans="2:2">
      <c r="B49089" s="202"/>
    </row>
    <row r="49090" spans="2:2">
      <c r="B49090" s="202"/>
    </row>
    <row r="49091" spans="2:2">
      <c r="B49091" s="202"/>
    </row>
    <row r="49092" spans="2:2">
      <c r="B49092" s="202"/>
    </row>
    <row r="49093" spans="2:2">
      <c r="B49093" s="202"/>
    </row>
    <row r="49094" spans="2:2">
      <c r="B49094" s="202"/>
    </row>
    <row r="49095" spans="2:2">
      <c r="B49095" s="202"/>
    </row>
    <row r="49096" spans="2:2">
      <c r="B49096" s="202"/>
    </row>
    <row r="49097" spans="2:2">
      <c r="B49097" s="202"/>
    </row>
    <row r="49098" spans="2:2">
      <c r="B49098" s="202"/>
    </row>
    <row r="49099" spans="2:2">
      <c r="B49099" s="202"/>
    </row>
    <row r="49100" spans="2:2">
      <c r="B49100" s="202"/>
    </row>
    <row r="49101" spans="2:2">
      <c r="B49101" s="202"/>
    </row>
    <row r="49102" spans="2:2">
      <c r="B49102" s="202"/>
    </row>
    <row r="49103" spans="2:2">
      <c r="B49103" s="202"/>
    </row>
    <row r="49104" spans="2:2">
      <c r="B49104" s="202"/>
    </row>
    <row r="49105" spans="2:2">
      <c r="B49105" s="202"/>
    </row>
    <row r="49106" spans="2:2">
      <c r="B49106" s="202"/>
    </row>
    <row r="49107" spans="2:2">
      <c r="B49107" s="202"/>
    </row>
    <row r="49108" spans="2:2">
      <c r="B49108" s="202"/>
    </row>
    <row r="49109" spans="2:2">
      <c r="B49109" s="202"/>
    </row>
    <row r="49110" spans="2:2">
      <c r="B49110" s="202"/>
    </row>
    <row r="49111" spans="2:2">
      <c r="B49111" s="202"/>
    </row>
    <row r="49112" spans="2:2">
      <c r="B49112" s="202"/>
    </row>
    <row r="49113" spans="2:2">
      <c r="B49113" s="202"/>
    </row>
    <row r="49114" spans="2:2">
      <c r="B49114" s="202"/>
    </row>
    <row r="49115" spans="2:2">
      <c r="B49115" s="202"/>
    </row>
    <row r="49116" spans="2:2">
      <c r="B49116" s="202"/>
    </row>
    <row r="49117" spans="2:2">
      <c r="B49117" s="202"/>
    </row>
    <row r="49118" spans="2:2">
      <c r="B49118" s="202"/>
    </row>
    <row r="49119" spans="2:2">
      <c r="B49119" s="202"/>
    </row>
    <row r="49120" spans="2:2">
      <c r="B49120" s="202"/>
    </row>
    <row r="49121" spans="2:2">
      <c r="B49121" s="202"/>
    </row>
    <row r="49122" spans="2:2">
      <c r="B49122" s="202"/>
    </row>
    <row r="49123" spans="2:2">
      <c r="B49123" s="202"/>
    </row>
    <row r="49124" spans="2:2">
      <c r="B49124" s="202"/>
    </row>
    <row r="49125" spans="2:2">
      <c r="B49125" s="202"/>
    </row>
    <row r="49126" spans="2:2">
      <c r="B49126" s="202"/>
    </row>
    <row r="49127" spans="2:2">
      <c r="B49127" s="202"/>
    </row>
    <row r="49128" spans="2:2">
      <c r="B49128" s="202"/>
    </row>
    <row r="49129" spans="2:2">
      <c r="B49129" s="202"/>
    </row>
    <row r="49130" spans="2:2">
      <c r="B49130" s="202"/>
    </row>
    <row r="49131" spans="2:2">
      <c r="B49131" s="202"/>
    </row>
    <row r="49132" spans="2:2">
      <c r="B49132" s="202"/>
    </row>
    <row r="49133" spans="2:2">
      <c r="B49133" s="202"/>
    </row>
    <row r="49134" spans="2:2">
      <c r="B49134" s="202"/>
    </row>
    <row r="49135" spans="2:2">
      <c r="B49135" s="202"/>
    </row>
    <row r="49136" spans="2:2">
      <c r="B49136" s="202"/>
    </row>
    <row r="49137" spans="2:2">
      <c r="B49137" s="202"/>
    </row>
    <row r="49138" spans="2:2">
      <c r="B49138" s="202"/>
    </row>
    <row r="49139" spans="2:2">
      <c r="B49139" s="202"/>
    </row>
    <row r="49140" spans="2:2">
      <c r="B49140" s="202"/>
    </row>
    <row r="49141" spans="2:2">
      <c r="B49141" s="202"/>
    </row>
    <row r="49142" spans="2:2">
      <c r="B49142" s="202"/>
    </row>
    <row r="49143" spans="2:2">
      <c r="B49143" s="202"/>
    </row>
    <row r="49144" spans="2:2">
      <c r="B49144" s="202"/>
    </row>
    <row r="49145" spans="2:2">
      <c r="B49145" s="202"/>
    </row>
    <row r="49146" spans="2:2">
      <c r="B49146" s="202"/>
    </row>
    <row r="49147" spans="2:2">
      <c r="B49147" s="202"/>
    </row>
    <row r="49148" spans="2:2">
      <c r="B49148" s="202"/>
    </row>
    <row r="49149" spans="2:2">
      <c r="B49149" s="202"/>
    </row>
    <row r="49150" spans="2:2">
      <c r="B49150" s="202"/>
    </row>
    <row r="49151" spans="2:2">
      <c r="B49151" s="202"/>
    </row>
    <row r="49152" spans="2:2">
      <c r="B49152" s="202"/>
    </row>
    <row r="49153" spans="2:2">
      <c r="B49153" s="202"/>
    </row>
    <row r="49154" spans="2:2">
      <c r="B49154" s="202"/>
    </row>
    <row r="49155" spans="2:2">
      <c r="B49155" s="202"/>
    </row>
    <row r="49156" spans="2:2">
      <c r="B49156" s="202"/>
    </row>
    <row r="49157" spans="2:2">
      <c r="B49157" s="202"/>
    </row>
    <row r="49158" spans="2:2">
      <c r="B49158" s="202"/>
    </row>
    <row r="49159" spans="2:2">
      <c r="B49159" s="202"/>
    </row>
    <row r="49160" spans="2:2">
      <c r="B49160" s="202"/>
    </row>
    <row r="49161" spans="2:2">
      <c r="B49161" s="202"/>
    </row>
    <row r="49162" spans="2:2">
      <c r="B49162" s="202"/>
    </row>
    <row r="49163" spans="2:2">
      <c r="B49163" s="202"/>
    </row>
    <row r="49164" spans="2:2">
      <c r="B49164" s="202"/>
    </row>
    <row r="49165" spans="2:2">
      <c r="B49165" s="202"/>
    </row>
    <row r="49166" spans="2:2">
      <c r="B49166" s="202"/>
    </row>
    <row r="49167" spans="2:2">
      <c r="B49167" s="202"/>
    </row>
    <row r="49168" spans="2:2">
      <c r="B49168" s="202"/>
    </row>
    <row r="49169" spans="2:2">
      <c r="B49169" s="202"/>
    </row>
    <row r="49170" spans="2:2">
      <c r="B49170" s="202"/>
    </row>
    <row r="49171" spans="2:2">
      <c r="B49171" s="202"/>
    </row>
    <row r="49172" spans="2:2">
      <c r="B49172" s="202"/>
    </row>
    <row r="49173" spans="2:2">
      <c r="B49173" s="202"/>
    </row>
    <row r="49174" spans="2:2">
      <c r="B49174" s="202"/>
    </row>
    <row r="49175" spans="2:2">
      <c r="B49175" s="202"/>
    </row>
    <row r="49176" spans="2:2">
      <c r="B49176" s="202"/>
    </row>
    <row r="49177" spans="2:2">
      <c r="B49177" s="202"/>
    </row>
    <row r="49178" spans="2:2">
      <c r="B49178" s="202"/>
    </row>
    <row r="49179" spans="2:2">
      <c r="B49179" s="202"/>
    </row>
    <row r="49180" spans="2:2">
      <c r="B49180" s="202"/>
    </row>
    <row r="49181" spans="2:2">
      <c r="B49181" s="202"/>
    </row>
    <row r="49182" spans="2:2">
      <c r="B49182" s="202"/>
    </row>
    <row r="49183" spans="2:2">
      <c r="B49183" s="202"/>
    </row>
    <row r="49184" spans="2:2">
      <c r="B49184" s="202"/>
    </row>
    <row r="49185" spans="2:2">
      <c r="B49185" s="202"/>
    </row>
    <row r="49186" spans="2:2">
      <c r="B49186" s="202"/>
    </row>
    <row r="49187" spans="2:2">
      <c r="B49187" s="202"/>
    </row>
    <row r="49188" spans="2:2">
      <c r="B49188" s="202"/>
    </row>
    <row r="49189" spans="2:2">
      <c r="B49189" s="202"/>
    </row>
    <row r="49190" spans="2:2">
      <c r="B49190" s="202"/>
    </row>
    <row r="49191" spans="2:2">
      <c r="B49191" s="202"/>
    </row>
    <row r="49192" spans="2:2">
      <c r="B49192" s="202"/>
    </row>
    <row r="49193" spans="2:2">
      <c r="B49193" s="202"/>
    </row>
    <row r="49194" spans="2:2">
      <c r="B49194" s="202"/>
    </row>
    <row r="49195" spans="2:2">
      <c r="B49195" s="202"/>
    </row>
    <row r="49196" spans="2:2">
      <c r="B49196" s="202"/>
    </row>
    <row r="49197" spans="2:2">
      <c r="B49197" s="202"/>
    </row>
    <row r="49198" spans="2:2">
      <c r="B49198" s="202"/>
    </row>
    <row r="49199" spans="2:2">
      <c r="B49199" s="202"/>
    </row>
    <row r="49200" spans="2:2">
      <c r="B49200" s="202"/>
    </row>
    <row r="49201" spans="2:2">
      <c r="B49201" s="202"/>
    </row>
    <row r="49202" spans="2:2">
      <c r="B49202" s="202"/>
    </row>
    <row r="49203" spans="2:2">
      <c r="B49203" s="202"/>
    </row>
    <row r="49204" spans="2:2">
      <c r="B49204" s="202"/>
    </row>
    <row r="49205" spans="2:2">
      <c r="B49205" s="202"/>
    </row>
    <row r="49206" spans="2:2">
      <c r="B49206" s="202"/>
    </row>
    <row r="49207" spans="2:2">
      <c r="B49207" s="202"/>
    </row>
    <row r="49208" spans="2:2">
      <c r="B49208" s="202"/>
    </row>
    <row r="49209" spans="2:2">
      <c r="B49209" s="202"/>
    </row>
    <row r="49210" spans="2:2">
      <c r="B49210" s="202"/>
    </row>
    <row r="49211" spans="2:2">
      <c r="B49211" s="202"/>
    </row>
    <row r="49212" spans="2:2">
      <c r="B49212" s="202"/>
    </row>
    <row r="49213" spans="2:2">
      <c r="B49213" s="202"/>
    </row>
    <row r="49214" spans="2:2">
      <c r="B49214" s="202"/>
    </row>
    <row r="49215" spans="2:2">
      <c r="B49215" s="202"/>
    </row>
    <row r="49216" spans="2:2">
      <c r="B49216" s="202"/>
    </row>
    <row r="49217" spans="2:2">
      <c r="B49217" s="202"/>
    </row>
    <row r="49218" spans="2:2">
      <c r="B49218" s="202"/>
    </row>
    <row r="49219" spans="2:2">
      <c r="B49219" s="202"/>
    </row>
    <row r="49220" spans="2:2">
      <c r="B49220" s="202"/>
    </row>
    <row r="49221" spans="2:2">
      <c r="B49221" s="202"/>
    </row>
    <row r="49222" spans="2:2">
      <c r="B49222" s="202"/>
    </row>
    <row r="49223" spans="2:2">
      <c r="B49223" s="202"/>
    </row>
    <row r="49224" spans="2:2">
      <c r="B49224" s="202"/>
    </row>
    <row r="49225" spans="2:2">
      <c r="B49225" s="202"/>
    </row>
    <row r="49226" spans="2:2">
      <c r="B49226" s="202"/>
    </row>
    <row r="49227" spans="2:2">
      <c r="B49227" s="202"/>
    </row>
    <row r="49228" spans="2:2">
      <c r="B49228" s="202"/>
    </row>
    <row r="49229" spans="2:2">
      <c r="B49229" s="202"/>
    </row>
    <row r="49230" spans="2:2">
      <c r="B49230" s="202"/>
    </row>
    <row r="49231" spans="2:2">
      <c r="B49231" s="202"/>
    </row>
    <row r="49232" spans="2:2">
      <c r="B49232" s="202"/>
    </row>
    <row r="49233" spans="2:2">
      <c r="B49233" s="202"/>
    </row>
    <row r="49234" spans="2:2">
      <c r="B49234" s="202"/>
    </row>
    <row r="49235" spans="2:2">
      <c r="B49235" s="202"/>
    </row>
    <row r="49236" spans="2:2">
      <c r="B49236" s="202"/>
    </row>
    <row r="49237" spans="2:2">
      <c r="B49237" s="202"/>
    </row>
    <row r="49238" spans="2:2">
      <c r="B49238" s="202"/>
    </row>
    <row r="49239" spans="2:2">
      <c r="B49239" s="202"/>
    </row>
    <row r="49240" spans="2:2">
      <c r="B49240" s="202"/>
    </row>
    <row r="49241" spans="2:2">
      <c r="B49241" s="202"/>
    </row>
    <row r="49242" spans="2:2">
      <c r="B49242" s="202"/>
    </row>
    <row r="49243" spans="2:2">
      <c r="B49243" s="202"/>
    </row>
    <row r="49244" spans="2:2">
      <c r="B49244" s="202"/>
    </row>
    <row r="49245" spans="2:2">
      <c r="B49245" s="202"/>
    </row>
    <row r="49246" spans="2:2">
      <c r="B49246" s="202"/>
    </row>
    <row r="49247" spans="2:2">
      <c r="B49247" s="202"/>
    </row>
    <row r="49248" spans="2:2">
      <c r="B49248" s="202"/>
    </row>
    <row r="49249" spans="2:2">
      <c r="B49249" s="202"/>
    </row>
    <row r="49250" spans="2:2">
      <c r="B49250" s="202"/>
    </row>
    <row r="49251" spans="2:2">
      <c r="B49251" s="202"/>
    </row>
    <row r="49252" spans="2:2">
      <c r="B49252" s="202"/>
    </row>
    <row r="49253" spans="2:2">
      <c r="B49253" s="202"/>
    </row>
    <row r="49254" spans="2:2">
      <c r="B49254" s="202"/>
    </row>
    <row r="49255" spans="2:2">
      <c r="B49255" s="202"/>
    </row>
    <row r="49256" spans="2:2">
      <c r="B49256" s="202"/>
    </row>
    <row r="49257" spans="2:2">
      <c r="B49257" s="202"/>
    </row>
    <row r="49258" spans="2:2">
      <c r="B49258" s="202"/>
    </row>
    <row r="49259" spans="2:2">
      <c r="B49259" s="202"/>
    </row>
    <row r="49260" spans="2:2">
      <c r="B49260" s="202"/>
    </row>
    <row r="49261" spans="2:2">
      <c r="B49261" s="202"/>
    </row>
    <row r="49262" spans="2:2">
      <c r="B49262" s="202"/>
    </row>
    <row r="49263" spans="2:2">
      <c r="B49263" s="202"/>
    </row>
    <row r="49264" spans="2:2">
      <c r="B49264" s="202"/>
    </row>
    <row r="49265" spans="2:2">
      <c r="B49265" s="202"/>
    </row>
    <row r="49266" spans="2:2">
      <c r="B49266" s="202"/>
    </row>
    <row r="49267" spans="2:2">
      <c r="B49267" s="202"/>
    </row>
    <row r="49268" spans="2:2">
      <c r="B49268" s="202"/>
    </row>
    <row r="49269" spans="2:2">
      <c r="B49269" s="202"/>
    </row>
    <row r="49270" spans="2:2">
      <c r="B49270" s="202"/>
    </row>
    <row r="49271" spans="2:2">
      <c r="B49271" s="202"/>
    </row>
    <row r="49272" spans="2:2">
      <c r="B49272" s="202"/>
    </row>
    <row r="49273" spans="2:2">
      <c r="B49273" s="202"/>
    </row>
    <row r="49274" spans="2:2">
      <c r="B49274" s="202"/>
    </row>
    <row r="49275" spans="2:2">
      <c r="B49275" s="202"/>
    </row>
    <row r="49276" spans="2:2">
      <c r="B49276" s="202"/>
    </row>
    <row r="49277" spans="2:2">
      <c r="B49277" s="202"/>
    </row>
    <row r="49278" spans="2:2">
      <c r="B49278" s="202"/>
    </row>
    <row r="49279" spans="2:2">
      <c r="B49279" s="202"/>
    </row>
    <row r="49280" spans="2:2">
      <c r="B49280" s="202"/>
    </row>
    <row r="49281" spans="2:2">
      <c r="B49281" s="202"/>
    </row>
    <row r="49282" spans="2:2">
      <c r="B49282" s="202"/>
    </row>
    <row r="49283" spans="2:2">
      <c r="B49283" s="202"/>
    </row>
    <row r="49284" spans="2:2">
      <c r="B49284" s="202"/>
    </row>
    <row r="49285" spans="2:2">
      <c r="B49285" s="202"/>
    </row>
    <row r="49286" spans="2:2">
      <c r="B49286" s="202"/>
    </row>
    <row r="49287" spans="2:2">
      <c r="B49287" s="202"/>
    </row>
    <row r="49288" spans="2:2">
      <c r="B49288" s="202"/>
    </row>
    <row r="49289" spans="2:2">
      <c r="B49289" s="202"/>
    </row>
    <row r="49290" spans="2:2">
      <c r="B49290" s="202"/>
    </row>
    <row r="49291" spans="2:2">
      <c r="B49291" s="202"/>
    </row>
    <row r="49292" spans="2:2">
      <c r="B49292" s="202"/>
    </row>
    <row r="49293" spans="2:2">
      <c r="B49293" s="202"/>
    </row>
    <row r="49294" spans="2:2">
      <c r="B49294" s="202"/>
    </row>
    <row r="49295" spans="2:2">
      <c r="B49295" s="202"/>
    </row>
    <row r="49296" spans="2:2">
      <c r="B49296" s="202"/>
    </row>
    <row r="49297" spans="2:2">
      <c r="B49297" s="202"/>
    </row>
    <row r="49298" spans="2:2">
      <c r="B49298" s="202"/>
    </row>
    <row r="49299" spans="2:2">
      <c r="B49299" s="202"/>
    </row>
    <row r="49300" spans="2:2">
      <c r="B49300" s="202"/>
    </row>
    <row r="49301" spans="2:2">
      <c r="B49301" s="202"/>
    </row>
    <row r="49302" spans="2:2">
      <c r="B49302" s="202"/>
    </row>
    <row r="49303" spans="2:2">
      <c r="B49303" s="202"/>
    </row>
    <row r="49304" spans="2:2">
      <c r="B49304" s="202"/>
    </row>
    <row r="49305" spans="2:2">
      <c r="B49305" s="202"/>
    </row>
    <row r="49306" spans="2:2">
      <c r="B49306" s="202"/>
    </row>
    <row r="49307" spans="2:2">
      <c r="B49307" s="202"/>
    </row>
    <row r="49308" spans="2:2">
      <c r="B49308" s="202"/>
    </row>
    <row r="49309" spans="2:2">
      <c r="B49309" s="202"/>
    </row>
    <row r="49310" spans="2:2">
      <c r="B49310" s="202"/>
    </row>
    <row r="49311" spans="2:2">
      <c r="B49311" s="202"/>
    </row>
    <row r="49312" spans="2:2">
      <c r="B49312" s="202"/>
    </row>
    <row r="49313" spans="2:2">
      <c r="B49313" s="202"/>
    </row>
    <row r="49314" spans="2:2">
      <c r="B49314" s="202"/>
    </row>
    <row r="49315" spans="2:2">
      <c r="B49315" s="202"/>
    </row>
    <row r="49316" spans="2:2">
      <c r="B49316" s="202"/>
    </row>
    <row r="49317" spans="2:2">
      <c r="B49317" s="202"/>
    </row>
    <row r="49318" spans="2:2">
      <c r="B49318" s="202"/>
    </row>
    <row r="49319" spans="2:2">
      <c r="B49319" s="202"/>
    </row>
    <row r="49320" spans="2:2">
      <c r="B49320" s="202"/>
    </row>
    <row r="49321" spans="2:2">
      <c r="B49321" s="202"/>
    </row>
    <row r="49322" spans="2:2">
      <c r="B49322" s="202"/>
    </row>
    <row r="49323" spans="2:2">
      <c r="B49323" s="202"/>
    </row>
    <row r="49324" spans="2:2">
      <c r="B49324" s="202"/>
    </row>
    <row r="49325" spans="2:2">
      <c r="B49325" s="202"/>
    </row>
    <row r="49326" spans="2:2">
      <c r="B49326" s="202"/>
    </row>
    <row r="49327" spans="2:2">
      <c r="B49327" s="202"/>
    </row>
    <row r="49328" spans="2:2">
      <c r="B49328" s="202"/>
    </row>
    <row r="49329" spans="2:2">
      <c r="B49329" s="202"/>
    </row>
    <row r="49330" spans="2:2">
      <c r="B49330" s="202"/>
    </row>
    <row r="49331" spans="2:2">
      <c r="B49331" s="202"/>
    </row>
    <row r="49332" spans="2:2">
      <c r="B49332" s="202"/>
    </row>
    <row r="49333" spans="2:2">
      <c r="B49333" s="202"/>
    </row>
    <row r="49334" spans="2:2">
      <c r="B49334" s="202"/>
    </row>
    <row r="49335" spans="2:2">
      <c r="B49335" s="202"/>
    </row>
    <row r="49336" spans="2:2">
      <c r="B49336" s="202"/>
    </row>
    <row r="49337" spans="2:2">
      <c r="B49337" s="202"/>
    </row>
    <row r="49338" spans="2:2">
      <c r="B49338" s="202"/>
    </row>
    <row r="49339" spans="2:2">
      <c r="B49339" s="202"/>
    </row>
    <row r="49340" spans="2:2">
      <c r="B49340" s="202"/>
    </row>
    <row r="49341" spans="2:2">
      <c r="B49341" s="202"/>
    </row>
    <row r="49342" spans="2:2">
      <c r="B49342" s="202"/>
    </row>
    <row r="49343" spans="2:2">
      <c r="B49343" s="202"/>
    </row>
    <row r="49344" spans="2:2">
      <c r="B49344" s="202"/>
    </row>
    <row r="49345" spans="2:2">
      <c r="B49345" s="202"/>
    </row>
    <row r="49346" spans="2:2">
      <c r="B49346" s="202"/>
    </row>
    <row r="49347" spans="2:2">
      <c r="B49347" s="202"/>
    </row>
    <row r="49348" spans="2:2">
      <c r="B49348" s="202"/>
    </row>
    <row r="49349" spans="2:2">
      <c r="B49349" s="202"/>
    </row>
    <row r="49350" spans="2:2">
      <c r="B49350" s="202"/>
    </row>
    <row r="49351" spans="2:2">
      <c r="B49351" s="202"/>
    </row>
    <row r="49352" spans="2:2">
      <c r="B49352" s="202"/>
    </row>
    <row r="49353" spans="2:2">
      <c r="B49353" s="202"/>
    </row>
    <row r="49354" spans="2:2">
      <c r="B49354" s="202"/>
    </row>
    <row r="49355" spans="2:2">
      <c r="B49355" s="202"/>
    </row>
    <row r="49356" spans="2:2">
      <c r="B49356" s="202"/>
    </row>
    <row r="49357" spans="2:2">
      <c r="B49357" s="202"/>
    </row>
    <row r="49358" spans="2:2">
      <c r="B49358" s="202"/>
    </row>
    <row r="49359" spans="2:2">
      <c r="B49359" s="202"/>
    </row>
    <row r="49360" spans="2:2">
      <c r="B49360" s="202"/>
    </row>
    <row r="49361" spans="2:2">
      <c r="B49361" s="202"/>
    </row>
    <row r="49362" spans="2:2">
      <c r="B49362" s="202"/>
    </row>
    <row r="49363" spans="2:2">
      <c r="B49363" s="202"/>
    </row>
    <row r="49364" spans="2:2">
      <c r="B49364" s="202"/>
    </row>
    <row r="49365" spans="2:2">
      <c r="B49365" s="202"/>
    </row>
    <row r="49366" spans="2:2">
      <c r="B49366" s="202"/>
    </row>
    <row r="49367" spans="2:2">
      <c r="B49367" s="202"/>
    </row>
    <row r="49368" spans="2:2">
      <c r="B49368" s="202"/>
    </row>
    <row r="49369" spans="2:2">
      <c r="B49369" s="202"/>
    </row>
    <row r="49370" spans="2:2">
      <c r="B49370" s="202"/>
    </row>
    <row r="49371" spans="2:2">
      <c r="B49371" s="202"/>
    </row>
    <row r="49372" spans="2:2">
      <c r="B49372" s="202"/>
    </row>
    <row r="49373" spans="2:2">
      <c r="B49373" s="202"/>
    </row>
    <row r="49374" spans="2:2">
      <c r="B49374" s="202"/>
    </row>
    <row r="49375" spans="2:2">
      <c r="B49375" s="202"/>
    </row>
    <row r="49376" spans="2:2">
      <c r="B49376" s="202"/>
    </row>
    <row r="49377" spans="2:2">
      <c r="B49377" s="202"/>
    </row>
    <row r="49378" spans="2:2">
      <c r="B49378" s="202"/>
    </row>
    <row r="49379" spans="2:2">
      <c r="B49379" s="202"/>
    </row>
    <row r="49380" spans="2:2">
      <c r="B49380" s="202"/>
    </row>
    <row r="49381" spans="2:2">
      <c r="B49381" s="202"/>
    </row>
    <row r="49382" spans="2:2">
      <c r="B49382" s="202"/>
    </row>
    <row r="49383" spans="2:2">
      <c r="B49383" s="202"/>
    </row>
    <row r="49384" spans="2:2">
      <c r="B49384" s="202"/>
    </row>
    <row r="49385" spans="2:2">
      <c r="B49385" s="202"/>
    </row>
    <row r="49386" spans="2:2">
      <c r="B49386" s="202"/>
    </row>
    <row r="49387" spans="2:2">
      <c r="B49387" s="202"/>
    </row>
    <row r="49388" spans="2:2">
      <c r="B49388" s="202"/>
    </row>
    <row r="49389" spans="2:2">
      <c r="B49389" s="202"/>
    </row>
    <row r="49390" spans="2:2">
      <c r="B49390" s="202"/>
    </row>
    <row r="49391" spans="2:2">
      <c r="B49391" s="202"/>
    </row>
    <row r="49392" spans="2:2">
      <c r="B49392" s="202"/>
    </row>
    <row r="49393" spans="2:2">
      <c r="B49393" s="202"/>
    </row>
    <row r="49394" spans="2:2">
      <c r="B49394" s="202"/>
    </row>
    <row r="49395" spans="2:2">
      <c r="B49395" s="202"/>
    </row>
    <row r="49396" spans="2:2">
      <c r="B49396" s="202"/>
    </row>
    <row r="49397" spans="2:2">
      <c r="B49397" s="202"/>
    </row>
    <row r="49398" spans="2:2">
      <c r="B49398" s="202"/>
    </row>
    <row r="49399" spans="2:2">
      <c r="B49399" s="202"/>
    </row>
    <row r="49400" spans="2:2">
      <c r="B49400" s="202"/>
    </row>
    <row r="49401" spans="2:2">
      <c r="B49401" s="202"/>
    </row>
    <row r="49402" spans="2:2">
      <c r="B49402" s="202"/>
    </row>
    <row r="49403" spans="2:2">
      <c r="B49403" s="202"/>
    </row>
    <row r="49404" spans="2:2">
      <c r="B49404" s="202"/>
    </row>
    <row r="49405" spans="2:2">
      <c r="B49405" s="202"/>
    </row>
    <row r="49406" spans="2:2">
      <c r="B49406" s="202"/>
    </row>
    <row r="49407" spans="2:2">
      <c r="B49407" s="202"/>
    </row>
    <row r="49408" spans="2:2">
      <c r="B49408" s="202"/>
    </row>
    <row r="49409" spans="2:2">
      <c r="B49409" s="202"/>
    </row>
    <row r="49410" spans="2:2">
      <c r="B49410" s="202"/>
    </row>
    <row r="49411" spans="2:2">
      <c r="B49411" s="202"/>
    </row>
    <row r="49412" spans="2:2">
      <c r="B49412" s="202"/>
    </row>
    <row r="49413" spans="2:2">
      <c r="B49413" s="202"/>
    </row>
    <row r="49414" spans="2:2">
      <c r="B49414" s="202"/>
    </row>
    <row r="49415" spans="2:2">
      <c r="B49415" s="202"/>
    </row>
    <row r="49416" spans="2:2">
      <c r="B49416" s="202"/>
    </row>
    <row r="49417" spans="2:2">
      <c r="B49417" s="202"/>
    </row>
    <row r="49418" spans="2:2">
      <c r="B49418" s="202"/>
    </row>
    <row r="49419" spans="2:2">
      <c r="B49419" s="202"/>
    </row>
    <row r="49420" spans="2:2">
      <c r="B49420" s="202"/>
    </row>
    <row r="49421" spans="2:2">
      <c r="B49421" s="202"/>
    </row>
    <row r="49422" spans="2:2">
      <c r="B49422" s="202"/>
    </row>
    <row r="49423" spans="2:2">
      <c r="B49423" s="202"/>
    </row>
    <row r="49424" spans="2:2">
      <c r="B49424" s="202"/>
    </row>
    <row r="49425" spans="2:2">
      <c r="B49425" s="202"/>
    </row>
    <row r="49426" spans="2:2">
      <c r="B49426" s="202"/>
    </row>
    <row r="49427" spans="2:2">
      <c r="B49427" s="202"/>
    </row>
    <row r="49428" spans="2:2">
      <c r="B49428" s="202"/>
    </row>
    <row r="49429" spans="2:2">
      <c r="B49429" s="202"/>
    </row>
    <row r="49430" spans="2:2">
      <c r="B49430" s="202"/>
    </row>
    <row r="49431" spans="2:2">
      <c r="B49431" s="202"/>
    </row>
    <row r="49432" spans="2:2">
      <c r="B49432" s="202"/>
    </row>
    <row r="49433" spans="2:2">
      <c r="B49433" s="202"/>
    </row>
    <row r="49434" spans="2:2">
      <c r="B49434" s="202"/>
    </row>
    <row r="49435" spans="2:2">
      <c r="B49435" s="202"/>
    </row>
    <row r="49436" spans="2:2">
      <c r="B49436" s="202"/>
    </row>
    <row r="49437" spans="2:2">
      <c r="B49437" s="202"/>
    </row>
    <row r="49438" spans="2:2">
      <c r="B49438" s="202"/>
    </row>
    <row r="49439" spans="2:2">
      <c r="B49439" s="202"/>
    </row>
    <row r="49440" spans="2:2">
      <c r="B49440" s="202"/>
    </row>
    <row r="49441" spans="2:2">
      <c r="B49441" s="202"/>
    </row>
    <row r="49442" spans="2:2">
      <c r="B49442" s="202"/>
    </row>
    <row r="49443" spans="2:2">
      <c r="B49443" s="202"/>
    </row>
    <row r="49444" spans="2:2">
      <c r="B49444" s="202"/>
    </row>
    <row r="49445" spans="2:2">
      <c r="B49445" s="202"/>
    </row>
    <row r="49446" spans="2:2">
      <c r="B49446" s="202"/>
    </row>
    <row r="49447" spans="2:2">
      <c r="B49447" s="202"/>
    </row>
    <row r="49448" spans="2:2">
      <c r="B49448" s="202"/>
    </row>
    <row r="49449" spans="2:2">
      <c r="B49449" s="202"/>
    </row>
    <row r="49450" spans="2:2">
      <c r="B49450" s="202"/>
    </row>
    <row r="49451" spans="2:2">
      <c r="B49451" s="202"/>
    </row>
    <row r="49452" spans="2:2">
      <c r="B49452" s="202"/>
    </row>
    <row r="49453" spans="2:2">
      <c r="B49453" s="202"/>
    </row>
    <row r="49454" spans="2:2">
      <c r="B49454" s="202"/>
    </row>
    <row r="49455" spans="2:2">
      <c r="B49455" s="202"/>
    </row>
    <row r="49456" spans="2:2">
      <c r="B49456" s="202"/>
    </row>
    <row r="49457" spans="2:2">
      <c r="B49457" s="202"/>
    </row>
    <row r="49458" spans="2:2">
      <c r="B49458" s="202"/>
    </row>
    <row r="49459" spans="2:2">
      <c r="B49459" s="202"/>
    </row>
    <row r="49460" spans="2:2">
      <c r="B49460" s="202"/>
    </row>
    <row r="49461" spans="2:2">
      <c r="B49461" s="202"/>
    </row>
    <row r="49462" spans="2:2">
      <c r="B49462" s="202"/>
    </row>
    <row r="49463" spans="2:2">
      <c r="B49463" s="202"/>
    </row>
    <row r="49464" spans="2:2">
      <c r="B49464" s="202"/>
    </row>
    <row r="49465" spans="2:2">
      <c r="B49465" s="202"/>
    </row>
    <row r="49466" spans="2:2">
      <c r="B49466" s="202"/>
    </row>
    <row r="49467" spans="2:2">
      <c r="B49467" s="202"/>
    </row>
    <row r="49468" spans="2:2">
      <c r="B49468" s="202"/>
    </row>
    <row r="49469" spans="2:2">
      <c r="B49469" s="202"/>
    </row>
    <row r="49470" spans="2:2">
      <c r="B49470" s="202"/>
    </row>
    <row r="49471" spans="2:2">
      <c r="B49471" s="202"/>
    </row>
    <row r="49472" spans="2:2">
      <c r="B49472" s="202"/>
    </row>
    <row r="49473" spans="2:2">
      <c r="B49473" s="202"/>
    </row>
    <row r="49474" spans="2:2">
      <c r="B49474" s="202"/>
    </row>
    <row r="49475" spans="2:2">
      <c r="B49475" s="202"/>
    </row>
    <row r="49476" spans="2:2">
      <c r="B49476" s="202"/>
    </row>
    <row r="49477" spans="2:2">
      <c r="B49477" s="202"/>
    </row>
    <row r="49478" spans="2:2">
      <c r="B49478" s="202"/>
    </row>
    <row r="49479" spans="2:2">
      <c r="B49479" s="202"/>
    </row>
    <row r="49480" spans="2:2">
      <c r="B49480" s="202"/>
    </row>
    <row r="49481" spans="2:2">
      <c r="B49481" s="202"/>
    </row>
    <row r="49482" spans="2:2">
      <c r="B49482" s="202"/>
    </row>
    <row r="49483" spans="2:2">
      <c r="B49483" s="202"/>
    </row>
    <row r="49484" spans="2:2">
      <c r="B49484" s="202"/>
    </row>
    <row r="49485" spans="2:2">
      <c r="B49485" s="202"/>
    </row>
    <row r="49486" spans="2:2">
      <c r="B49486" s="202"/>
    </row>
    <row r="49487" spans="2:2">
      <c r="B49487" s="202"/>
    </row>
    <row r="49488" spans="2:2">
      <c r="B49488" s="202"/>
    </row>
    <row r="49489" spans="2:2">
      <c r="B49489" s="202"/>
    </row>
    <row r="49490" spans="2:2">
      <c r="B49490" s="202"/>
    </row>
    <row r="49491" spans="2:2">
      <c r="B49491" s="202"/>
    </row>
    <row r="49492" spans="2:2">
      <c r="B49492" s="202"/>
    </row>
    <row r="49493" spans="2:2">
      <c r="B49493" s="202"/>
    </row>
    <row r="49494" spans="2:2">
      <c r="B49494" s="202"/>
    </row>
    <row r="49495" spans="2:2">
      <c r="B49495" s="202"/>
    </row>
    <row r="49496" spans="2:2">
      <c r="B49496" s="202"/>
    </row>
    <row r="49497" spans="2:2">
      <c r="B49497" s="202"/>
    </row>
    <row r="49498" spans="2:2">
      <c r="B49498" s="202"/>
    </row>
    <row r="49499" spans="2:2">
      <c r="B49499" s="202"/>
    </row>
    <row r="49500" spans="2:2">
      <c r="B49500" s="202"/>
    </row>
    <row r="49501" spans="2:2">
      <c r="B49501" s="202"/>
    </row>
    <row r="49502" spans="2:2">
      <c r="B49502" s="202"/>
    </row>
    <row r="49503" spans="2:2">
      <c r="B49503" s="202"/>
    </row>
    <row r="49504" spans="2:2">
      <c r="B49504" s="202"/>
    </row>
    <row r="49505" spans="2:2">
      <c r="B49505" s="202"/>
    </row>
    <row r="49506" spans="2:2">
      <c r="B49506" s="202"/>
    </row>
    <row r="49507" spans="2:2">
      <c r="B49507" s="202"/>
    </row>
    <row r="49508" spans="2:2">
      <c r="B49508" s="202"/>
    </row>
    <row r="49509" spans="2:2">
      <c r="B49509" s="202"/>
    </row>
    <row r="49510" spans="2:2">
      <c r="B49510" s="202"/>
    </row>
    <row r="49511" spans="2:2">
      <c r="B49511" s="202"/>
    </row>
    <row r="49512" spans="2:2">
      <c r="B49512" s="202"/>
    </row>
    <row r="49513" spans="2:2">
      <c r="B49513" s="202"/>
    </row>
    <row r="49514" spans="2:2">
      <c r="B49514" s="202"/>
    </row>
    <row r="49515" spans="2:2">
      <c r="B49515" s="202"/>
    </row>
    <row r="49516" spans="2:2">
      <c r="B49516" s="202"/>
    </row>
    <row r="49517" spans="2:2">
      <c r="B49517" s="202"/>
    </row>
    <row r="49518" spans="2:2">
      <c r="B49518" s="202"/>
    </row>
    <row r="49519" spans="2:2">
      <c r="B49519" s="202"/>
    </row>
    <row r="49520" spans="2:2">
      <c r="B49520" s="202"/>
    </row>
    <row r="49521" spans="2:2">
      <c r="B49521" s="202"/>
    </row>
    <row r="49522" spans="2:2">
      <c r="B49522" s="202"/>
    </row>
    <row r="49523" spans="2:2">
      <c r="B49523" s="202"/>
    </row>
    <row r="49524" spans="2:2">
      <c r="B49524" s="202"/>
    </row>
    <row r="49525" spans="2:2">
      <c r="B49525" s="202"/>
    </row>
    <row r="49526" spans="2:2">
      <c r="B49526" s="202"/>
    </row>
    <row r="49527" spans="2:2">
      <c r="B49527" s="202"/>
    </row>
    <row r="49528" spans="2:2">
      <c r="B49528" s="202"/>
    </row>
    <row r="49529" spans="2:2">
      <c r="B49529" s="202"/>
    </row>
    <row r="49530" spans="2:2">
      <c r="B49530" s="202"/>
    </row>
    <row r="49531" spans="2:2">
      <c r="B49531" s="202"/>
    </row>
    <row r="49532" spans="2:2">
      <c r="B49532" s="202"/>
    </row>
    <row r="49533" spans="2:2">
      <c r="B49533" s="202"/>
    </row>
    <row r="49534" spans="2:2">
      <c r="B49534" s="202"/>
    </row>
    <row r="49535" spans="2:2">
      <c r="B49535" s="202"/>
    </row>
    <row r="49536" spans="2:2">
      <c r="B49536" s="202"/>
    </row>
    <row r="49537" spans="2:2">
      <c r="B49537" s="202"/>
    </row>
    <row r="49538" spans="2:2">
      <c r="B49538" s="202"/>
    </row>
    <row r="49539" spans="2:2">
      <c r="B49539" s="202"/>
    </row>
    <row r="49540" spans="2:2">
      <c r="B49540" s="202"/>
    </row>
    <row r="49541" spans="2:2">
      <c r="B49541" s="202"/>
    </row>
    <row r="49542" spans="2:2">
      <c r="B49542" s="202"/>
    </row>
    <row r="49543" spans="2:2">
      <c r="B49543" s="202"/>
    </row>
    <row r="49544" spans="2:2">
      <c r="B49544" s="202"/>
    </row>
    <row r="49545" spans="2:2">
      <c r="B49545" s="202"/>
    </row>
    <row r="49546" spans="2:2">
      <c r="B49546" s="202"/>
    </row>
    <row r="49547" spans="2:2">
      <c r="B49547" s="202"/>
    </row>
    <row r="49548" spans="2:2">
      <c r="B49548" s="202"/>
    </row>
    <row r="49549" spans="2:2">
      <c r="B49549" s="202"/>
    </row>
    <row r="49550" spans="2:2">
      <c r="B49550" s="202"/>
    </row>
    <row r="49551" spans="2:2">
      <c r="B49551" s="202"/>
    </row>
    <row r="49552" spans="2:2">
      <c r="B49552" s="202"/>
    </row>
    <row r="49553" spans="2:2">
      <c r="B49553" s="202"/>
    </row>
    <row r="49554" spans="2:2">
      <c r="B49554" s="202"/>
    </row>
    <row r="49555" spans="2:2">
      <c r="B49555" s="202"/>
    </row>
    <row r="49556" spans="2:2">
      <c r="B49556" s="202"/>
    </row>
    <row r="49557" spans="2:2">
      <c r="B49557" s="202"/>
    </row>
    <row r="49558" spans="2:2">
      <c r="B49558" s="202"/>
    </row>
    <row r="49559" spans="2:2">
      <c r="B49559" s="202"/>
    </row>
    <row r="49560" spans="2:2">
      <c r="B49560" s="202"/>
    </row>
    <row r="49561" spans="2:2">
      <c r="B49561" s="202"/>
    </row>
    <row r="49562" spans="2:2">
      <c r="B49562" s="202"/>
    </row>
    <row r="49563" spans="2:2">
      <c r="B49563" s="202"/>
    </row>
    <row r="49564" spans="2:2">
      <c r="B49564" s="202"/>
    </row>
    <row r="49565" spans="2:2">
      <c r="B49565" s="202"/>
    </row>
    <row r="49566" spans="2:2">
      <c r="B49566" s="202"/>
    </row>
    <row r="49567" spans="2:2">
      <c r="B49567" s="202"/>
    </row>
    <row r="49568" spans="2:2">
      <c r="B49568" s="202"/>
    </row>
    <row r="49569" spans="2:2">
      <c r="B49569" s="202"/>
    </row>
    <row r="49570" spans="2:2">
      <c r="B49570" s="202"/>
    </row>
    <row r="49571" spans="2:2">
      <c r="B49571" s="202"/>
    </row>
    <row r="49572" spans="2:2">
      <c r="B49572" s="202"/>
    </row>
    <row r="49573" spans="2:2">
      <c r="B49573" s="202"/>
    </row>
    <row r="49574" spans="2:2">
      <c r="B49574" s="202"/>
    </row>
    <row r="49575" spans="2:2">
      <c r="B49575" s="202"/>
    </row>
    <row r="49576" spans="2:2">
      <c r="B49576" s="202"/>
    </row>
    <row r="49577" spans="2:2">
      <c r="B49577" s="202"/>
    </row>
    <row r="49578" spans="2:2">
      <c r="B49578" s="202"/>
    </row>
    <row r="49579" spans="2:2">
      <c r="B49579" s="202"/>
    </row>
    <row r="49580" spans="2:2">
      <c r="B49580" s="202"/>
    </row>
    <row r="49581" spans="2:2">
      <c r="B49581" s="202"/>
    </row>
    <row r="49582" spans="2:2">
      <c r="B49582" s="202"/>
    </row>
    <row r="49583" spans="2:2">
      <c r="B49583" s="202"/>
    </row>
    <row r="49584" spans="2:2">
      <c r="B49584" s="202"/>
    </row>
    <row r="49585" spans="2:2">
      <c r="B49585" s="202"/>
    </row>
    <row r="49586" spans="2:2">
      <c r="B49586" s="202"/>
    </row>
    <row r="49587" spans="2:2">
      <c r="B49587" s="202"/>
    </row>
    <row r="49588" spans="2:2">
      <c r="B49588" s="202"/>
    </row>
    <row r="49589" spans="2:2">
      <c r="B49589" s="202"/>
    </row>
    <row r="49590" spans="2:2">
      <c r="B49590" s="202"/>
    </row>
    <row r="49591" spans="2:2">
      <c r="B49591" s="202"/>
    </row>
    <row r="49592" spans="2:2">
      <c r="B49592" s="202"/>
    </row>
    <row r="49593" spans="2:2">
      <c r="B49593" s="202"/>
    </row>
    <row r="49594" spans="2:2">
      <c r="B49594" s="202"/>
    </row>
    <row r="49595" spans="2:2">
      <c r="B49595" s="202"/>
    </row>
    <row r="49596" spans="2:2">
      <c r="B49596" s="202"/>
    </row>
    <row r="49597" spans="2:2">
      <c r="B49597" s="202"/>
    </row>
    <row r="49598" spans="2:2">
      <c r="B49598" s="202"/>
    </row>
    <row r="49599" spans="2:2">
      <c r="B49599" s="202"/>
    </row>
    <row r="49600" spans="2:2">
      <c r="B49600" s="202"/>
    </row>
    <row r="49601" spans="2:2">
      <c r="B49601" s="202"/>
    </row>
    <row r="49602" spans="2:2">
      <c r="B49602" s="202"/>
    </row>
    <row r="49603" spans="2:2">
      <c r="B49603" s="202"/>
    </row>
    <row r="49604" spans="2:2">
      <c r="B49604" s="202"/>
    </row>
    <row r="49605" spans="2:2">
      <c r="B49605" s="202"/>
    </row>
    <row r="49606" spans="2:2">
      <c r="B49606" s="202"/>
    </row>
    <row r="49607" spans="2:2">
      <c r="B49607" s="202"/>
    </row>
    <row r="49608" spans="2:2">
      <c r="B49608" s="202"/>
    </row>
    <row r="49609" spans="2:2">
      <c r="B49609" s="202"/>
    </row>
    <row r="49610" spans="2:2">
      <c r="B49610" s="202"/>
    </row>
    <row r="49611" spans="2:2">
      <c r="B49611" s="202"/>
    </row>
    <row r="49612" spans="2:2">
      <c r="B49612" s="202"/>
    </row>
    <row r="49613" spans="2:2">
      <c r="B49613" s="202"/>
    </row>
    <row r="49614" spans="2:2">
      <c r="B49614" s="202"/>
    </row>
    <row r="49615" spans="2:2">
      <c r="B49615" s="202"/>
    </row>
    <row r="49616" spans="2:2">
      <c r="B49616" s="202"/>
    </row>
    <row r="49617" spans="2:2">
      <c r="B49617" s="202"/>
    </row>
    <row r="49618" spans="2:2">
      <c r="B49618" s="202"/>
    </row>
    <row r="49619" spans="2:2">
      <c r="B49619" s="202"/>
    </row>
    <row r="49620" spans="2:2">
      <c r="B49620" s="202"/>
    </row>
    <row r="49621" spans="2:2">
      <c r="B49621" s="202"/>
    </row>
    <row r="49622" spans="2:2">
      <c r="B49622" s="202"/>
    </row>
    <row r="49623" spans="2:2">
      <c r="B49623" s="202"/>
    </row>
    <row r="49624" spans="2:2">
      <c r="B49624" s="202"/>
    </row>
    <row r="49625" spans="2:2">
      <c r="B49625" s="202"/>
    </row>
    <row r="49626" spans="2:2">
      <c r="B49626" s="202"/>
    </row>
    <row r="49627" spans="2:2">
      <c r="B49627" s="202"/>
    </row>
    <row r="49628" spans="2:2">
      <c r="B49628" s="202"/>
    </row>
    <row r="49629" spans="2:2">
      <c r="B49629" s="202"/>
    </row>
    <row r="49630" spans="2:2">
      <c r="B49630" s="202"/>
    </row>
    <row r="49631" spans="2:2">
      <c r="B49631" s="202"/>
    </row>
    <row r="49632" spans="2:2">
      <c r="B49632" s="202"/>
    </row>
    <row r="49633" spans="2:2">
      <c r="B49633" s="202"/>
    </row>
    <row r="49634" spans="2:2">
      <c r="B49634" s="202"/>
    </row>
    <row r="49635" spans="2:2">
      <c r="B49635" s="202"/>
    </row>
    <row r="49636" spans="2:2">
      <c r="B49636" s="202"/>
    </row>
    <row r="49637" spans="2:2">
      <c r="B49637" s="202"/>
    </row>
    <row r="49638" spans="2:2">
      <c r="B49638" s="202"/>
    </row>
    <row r="49639" spans="2:2">
      <c r="B49639" s="202"/>
    </row>
    <row r="49640" spans="2:2">
      <c r="B49640" s="202"/>
    </row>
    <row r="49641" spans="2:2">
      <c r="B49641" s="202"/>
    </row>
    <row r="49642" spans="2:2">
      <c r="B49642" s="202"/>
    </row>
    <row r="49643" spans="2:2">
      <c r="B49643" s="202"/>
    </row>
    <row r="49644" spans="2:2">
      <c r="B49644" s="202"/>
    </row>
    <row r="49645" spans="2:2">
      <c r="B49645" s="202"/>
    </row>
    <row r="49646" spans="2:2">
      <c r="B49646" s="202"/>
    </row>
    <row r="49647" spans="2:2">
      <c r="B49647" s="202"/>
    </row>
    <row r="49648" spans="2:2">
      <c r="B49648" s="202"/>
    </row>
    <row r="49649" spans="2:2">
      <c r="B49649" s="202"/>
    </row>
    <row r="49650" spans="2:2">
      <c r="B49650" s="202"/>
    </row>
    <row r="49651" spans="2:2">
      <c r="B49651" s="202"/>
    </row>
    <row r="49652" spans="2:2">
      <c r="B49652" s="202"/>
    </row>
    <row r="49653" spans="2:2">
      <c r="B49653" s="202"/>
    </row>
    <row r="49654" spans="2:2">
      <c r="B49654" s="202"/>
    </row>
    <row r="49655" spans="2:2">
      <c r="B49655" s="202"/>
    </row>
    <row r="49656" spans="2:2">
      <c r="B49656" s="202"/>
    </row>
    <row r="49657" spans="2:2">
      <c r="B49657" s="202"/>
    </row>
    <row r="49658" spans="2:2">
      <c r="B49658" s="202"/>
    </row>
    <row r="49659" spans="2:2">
      <c r="B49659" s="202"/>
    </row>
    <row r="49660" spans="2:2">
      <c r="B49660" s="202"/>
    </row>
    <row r="49661" spans="2:2">
      <c r="B49661" s="202"/>
    </row>
    <row r="49662" spans="2:2">
      <c r="B49662" s="202"/>
    </row>
    <row r="49663" spans="2:2">
      <c r="B49663" s="202"/>
    </row>
    <row r="49664" spans="2:2">
      <c r="B49664" s="202"/>
    </row>
    <row r="49665" spans="2:2">
      <c r="B49665" s="202"/>
    </row>
    <row r="49666" spans="2:2">
      <c r="B49666" s="202"/>
    </row>
    <row r="49667" spans="2:2">
      <c r="B49667" s="202"/>
    </row>
    <row r="49668" spans="2:2">
      <c r="B49668" s="202"/>
    </row>
    <row r="49669" spans="2:2">
      <c r="B49669" s="202"/>
    </row>
    <row r="49670" spans="2:2">
      <c r="B49670" s="202"/>
    </row>
    <row r="49671" spans="2:2">
      <c r="B49671" s="202"/>
    </row>
    <row r="49672" spans="2:2">
      <c r="B49672" s="202"/>
    </row>
    <row r="49673" spans="2:2">
      <c r="B49673" s="202"/>
    </row>
    <row r="49674" spans="2:2">
      <c r="B49674" s="202"/>
    </row>
    <row r="49675" spans="2:2">
      <c r="B49675" s="202"/>
    </row>
    <row r="49676" spans="2:2">
      <c r="B49676" s="202"/>
    </row>
    <row r="49677" spans="2:2">
      <c r="B49677" s="202"/>
    </row>
    <row r="49678" spans="2:2">
      <c r="B49678" s="202"/>
    </row>
    <row r="49679" spans="2:2">
      <c r="B49679" s="202"/>
    </row>
    <row r="49680" spans="2:2">
      <c r="B49680" s="202"/>
    </row>
    <row r="49681" spans="2:2">
      <c r="B49681" s="202"/>
    </row>
    <row r="49682" spans="2:2">
      <c r="B49682" s="202"/>
    </row>
    <row r="49683" spans="2:2">
      <c r="B49683" s="202"/>
    </row>
    <row r="49684" spans="2:2">
      <c r="B49684" s="202"/>
    </row>
    <row r="49685" spans="2:2">
      <c r="B49685" s="202"/>
    </row>
    <row r="49686" spans="2:2">
      <c r="B49686" s="202"/>
    </row>
    <row r="49687" spans="2:2">
      <c r="B49687" s="202"/>
    </row>
    <row r="49688" spans="2:2">
      <c r="B49688" s="202"/>
    </row>
    <row r="49689" spans="2:2">
      <c r="B49689" s="202"/>
    </row>
    <row r="49690" spans="2:2">
      <c r="B49690" s="202"/>
    </row>
    <row r="49691" spans="2:2">
      <c r="B49691" s="202"/>
    </row>
    <row r="49692" spans="2:2">
      <c r="B49692" s="202"/>
    </row>
    <row r="49693" spans="2:2">
      <c r="B49693" s="202"/>
    </row>
    <row r="49694" spans="2:2">
      <c r="B49694" s="202"/>
    </row>
    <row r="49695" spans="2:2">
      <c r="B49695" s="202"/>
    </row>
    <row r="49696" spans="2:2">
      <c r="B49696" s="202"/>
    </row>
    <row r="49697" spans="2:2">
      <c r="B49697" s="202"/>
    </row>
    <row r="49698" spans="2:2">
      <c r="B49698" s="202"/>
    </row>
    <row r="49699" spans="2:2">
      <c r="B49699" s="202"/>
    </row>
    <row r="49700" spans="2:2">
      <c r="B49700" s="202"/>
    </row>
    <row r="49701" spans="2:2">
      <c r="B49701" s="202"/>
    </row>
    <row r="49702" spans="2:2">
      <c r="B49702" s="202"/>
    </row>
    <row r="49703" spans="2:2">
      <c r="B49703" s="202"/>
    </row>
    <row r="49704" spans="2:2">
      <c r="B49704" s="202"/>
    </row>
    <row r="49705" spans="2:2">
      <c r="B49705" s="202"/>
    </row>
    <row r="49706" spans="2:2">
      <c r="B49706" s="202"/>
    </row>
    <row r="49707" spans="2:2">
      <c r="B49707" s="202"/>
    </row>
    <row r="49708" spans="2:2">
      <c r="B49708" s="202"/>
    </row>
    <row r="49709" spans="2:2">
      <c r="B49709" s="202"/>
    </row>
    <row r="49710" spans="2:2">
      <c r="B49710" s="202"/>
    </row>
    <row r="49711" spans="2:2">
      <c r="B49711" s="202"/>
    </row>
    <row r="49712" spans="2:2">
      <c r="B49712" s="202"/>
    </row>
    <row r="49713" spans="2:2">
      <c r="B49713" s="202"/>
    </row>
    <row r="49714" spans="2:2">
      <c r="B49714" s="202"/>
    </row>
    <row r="49715" spans="2:2">
      <c r="B49715" s="202"/>
    </row>
    <row r="49716" spans="2:2">
      <c r="B49716" s="202"/>
    </row>
    <row r="49717" spans="2:2">
      <c r="B49717" s="202"/>
    </row>
    <row r="49718" spans="2:2">
      <c r="B49718" s="202"/>
    </row>
    <row r="49719" spans="2:2">
      <c r="B49719" s="202"/>
    </row>
    <row r="49720" spans="2:2">
      <c r="B49720" s="202"/>
    </row>
    <row r="49721" spans="2:2">
      <c r="B49721" s="202"/>
    </row>
    <row r="49722" spans="2:2">
      <c r="B49722" s="202"/>
    </row>
    <row r="49723" spans="2:2">
      <c r="B49723" s="202"/>
    </row>
    <row r="49724" spans="2:2">
      <c r="B49724" s="202"/>
    </row>
    <row r="49725" spans="2:2">
      <c r="B49725" s="202"/>
    </row>
    <row r="49726" spans="2:2">
      <c r="B49726" s="202"/>
    </row>
    <row r="49727" spans="2:2">
      <c r="B49727" s="202"/>
    </row>
    <row r="49728" spans="2:2">
      <c r="B49728" s="202"/>
    </row>
    <row r="49729" spans="2:2">
      <c r="B49729" s="202"/>
    </row>
    <row r="49730" spans="2:2">
      <c r="B49730" s="202"/>
    </row>
    <row r="49731" spans="2:2">
      <c r="B49731" s="202"/>
    </row>
    <row r="49732" spans="2:2">
      <c r="B49732" s="202"/>
    </row>
    <row r="49733" spans="2:2">
      <c r="B49733" s="202"/>
    </row>
    <row r="49734" spans="2:2">
      <c r="B49734" s="202"/>
    </row>
    <row r="49735" spans="2:2">
      <c r="B49735" s="202"/>
    </row>
    <row r="49736" spans="2:2">
      <c r="B49736" s="202"/>
    </row>
    <row r="49737" spans="2:2">
      <c r="B49737" s="202"/>
    </row>
    <row r="49738" spans="2:2">
      <c r="B49738" s="202"/>
    </row>
    <row r="49739" spans="2:2">
      <c r="B49739" s="202"/>
    </row>
    <row r="49740" spans="2:2">
      <c r="B49740" s="202"/>
    </row>
    <row r="49741" spans="2:2">
      <c r="B49741" s="202"/>
    </row>
    <row r="49742" spans="2:2">
      <c r="B49742" s="202"/>
    </row>
    <row r="49743" spans="2:2">
      <c r="B49743" s="202"/>
    </row>
    <row r="49744" spans="2:2">
      <c r="B49744" s="202"/>
    </row>
    <row r="49745" spans="2:2">
      <c r="B49745" s="202"/>
    </row>
    <row r="49746" spans="2:2">
      <c r="B49746" s="202"/>
    </row>
    <row r="49747" spans="2:2">
      <c r="B49747" s="202"/>
    </row>
    <row r="49748" spans="2:2">
      <c r="B49748" s="202"/>
    </row>
    <row r="49749" spans="2:2">
      <c r="B49749" s="202"/>
    </row>
    <row r="49750" spans="2:2">
      <c r="B49750" s="202"/>
    </row>
    <row r="49751" spans="2:2">
      <c r="B49751" s="202"/>
    </row>
    <row r="49752" spans="2:2">
      <c r="B49752" s="202"/>
    </row>
    <row r="49753" spans="2:2">
      <c r="B49753" s="202"/>
    </row>
    <row r="49754" spans="2:2">
      <c r="B49754" s="202"/>
    </row>
    <row r="49755" spans="2:2">
      <c r="B49755" s="202"/>
    </row>
    <row r="49756" spans="2:2">
      <c r="B49756" s="202"/>
    </row>
    <row r="49757" spans="2:2">
      <c r="B49757" s="202"/>
    </row>
    <row r="49758" spans="2:2">
      <c r="B49758" s="202"/>
    </row>
    <row r="49759" spans="2:2">
      <c r="B49759" s="202"/>
    </row>
    <row r="49760" spans="2:2">
      <c r="B49760" s="202"/>
    </row>
    <row r="49761" spans="2:2">
      <c r="B49761" s="202"/>
    </row>
    <row r="49762" spans="2:2">
      <c r="B49762" s="202"/>
    </row>
    <row r="49763" spans="2:2">
      <c r="B49763" s="202"/>
    </row>
    <row r="49764" spans="2:2">
      <c r="B49764" s="202"/>
    </row>
    <row r="49765" spans="2:2">
      <c r="B49765" s="202"/>
    </row>
    <row r="49766" spans="2:2">
      <c r="B49766" s="202"/>
    </row>
    <row r="49767" spans="2:2">
      <c r="B49767" s="202"/>
    </row>
    <row r="49768" spans="2:2">
      <c r="B49768" s="202"/>
    </row>
    <row r="49769" spans="2:2">
      <c r="B49769" s="202"/>
    </row>
    <row r="49770" spans="2:2">
      <c r="B49770" s="202"/>
    </row>
    <row r="49771" spans="2:2">
      <c r="B49771" s="202"/>
    </row>
    <row r="49772" spans="2:2">
      <c r="B49772" s="202"/>
    </row>
    <row r="49773" spans="2:2">
      <c r="B49773" s="202"/>
    </row>
    <row r="49774" spans="2:2">
      <c r="B49774" s="202"/>
    </row>
    <row r="49775" spans="2:2">
      <c r="B49775" s="202"/>
    </row>
    <row r="49776" spans="2:2">
      <c r="B49776" s="202"/>
    </row>
    <row r="49777" spans="2:2">
      <c r="B49777" s="202"/>
    </row>
    <row r="49778" spans="2:2">
      <c r="B49778" s="202"/>
    </row>
    <row r="49779" spans="2:2">
      <c r="B49779" s="202"/>
    </row>
    <row r="49780" spans="2:2">
      <c r="B49780" s="202"/>
    </row>
    <row r="49781" spans="2:2">
      <c r="B49781" s="202"/>
    </row>
    <row r="49782" spans="2:2">
      <c r="B49782" s="202"/>
    </row>
    <row r="49783" spans="2:2">
      <c r="B49783" s="202"/>
    </row>
    <row r="49784" spans="2:2">
      <c r="B49784" s="202"/>
    </row>
    <row r="49785" spans="2:2">
      <c r="B49785" s="202"/>
    </row>
    <row r="49786" spans="2:2">
      <c r="B49786" s="202"/>
    </row>
    <row r="49787" spans="2:2">
      <c r="B49787" s="202"/>
    </row>
    <row r="49788" spans="2:2">
      <c r="B49788" s="202"/>
    </row>
    <row r="49789" spans="2:2">
      <c r="B49789" s="202"/>
    </row>
    <row r="49790" spans="2:2">
      <c r="B49790" s="202"/>
    </row>
    <row r="49791" spans="2:2">
      <c r="B49791" s="202"/>
    </row>
    <row r="49792" spans="2:2">
      <c r="B49792" s="202"/>
    </row>
    <row r="49793" spans="2:2">
      <c r="B49793" s="202"/>
    </row>
    <row r="49794" spans="2:2">
      <c r="B49794" s="202"/>
    </row>
    <row r="49795" spans="2:2">
      <c r="B49795" s="202"/>
    </row>
    <row r="49796" spans="2:2">
      <c r="B49796" s="202"/>
    </row>
    <row r="49797" spans="2:2">
      <c r="B49797" s="202"/>
    </row>
    <row r="49798" spans="2:2">
      <c r="B49798" s="202"/>
    </row>
    <row r="49799" spans="2:2">
      <c r="B49799" s="202"/>
    </row>
    <row r="49800" spans="2:2">
      <c r="B49800" s="202"/>
    </row>
    <row r="49801" spans="2:2">
      <c r="B49801" s="202"/>
    </row>
    <row r="49802" spans="2:2">
      <c r="B49802" s="202"/>
    </row>
    <row r="49803" spans="2:2">
      <c r="B49803" s="202"/>
    </row>
    <row r="49804" spans="2:2">
      <c r="B49804" s="202"/>
    </row>
    <row r="49805" spans="2:2">
      <c r="B49805" s="202"/>
    </row>
    <row r="49806" spans="2:2">
      <c r="B49806" s="202"/>
    </row>
    <row r="49807" spans="2:2">
      <c r="B49807" s="202"/>
    </row>
    <row r="49808" spans="2:2">
      <c r="B49808" s="202"/>
    </row>
    <row r="49809" spans="2:2">
      <c r="B49809" s="202"/>
    </row>
    <row r="49810" spans="2:2">
      <c r="B49810" s="202"/>
    </row>
    <row r="49811" spans="2:2">
      <c r="B49811" s="202"/>
    </row>
    <row r="49812" spans="2:2">
      <c r="B49812" s="202"/>
    </row>
    <row r="49813" spans="2:2">
      <c r="B49813" s="202"/>
    </row>
    <row r="49814" spans="2:2">
      <c r="B49814" s="202"/>
    </row>
    <row r="49815" spans="2:2">
      <c r="B49815" s="202"/>
    </row>
    <row r="49816" spans="2:2">
      <c r="B49816" s="202"/>
    </row>
    <row r="49817" spans="2:2">
      <c r="B49817" s="202"/>
    </row>
    <row r="49818" spans="2:2">
      <c r="B49818" s="202"/>
    </row>
    <row r="49819" spans="2:2">
      <c r="B49819" s="202"/>
    </row>
    <row r="49820" spans="2:2">
      <c r="B49820" s="202"/>
    </row>
    <row r="49821" spans="2:2">
      <c r="B49821" s="202"/>
    </row>
    <row r="49822" spans="2:2">
      <c r="B49822" s="202"/>
    </row>
    <row r="49823" spans="2:2">
      <c r="B49823" s="202"/>
    </row>
    <row r="49824" spans="2:2">
      <c r="B49824" s="202"/>
    </row>
    <row r="49825" spans="2:2">
      <c r="B49825" s="202"/>
    </row>
    <row r="49826" spans="2:2">
      <c r="B49826" s="202"/>
    </row>
    <row r="49827" spans="2:2">
      <c r="B49827" s="202"/>
    </row>
    <row r="49828" spans="2:2">
      <c r="B49828" s="202"/>
    </row>
    <row r="49829" spans="2:2">
      <c r="B49829" s="202"/>
    </row>
    <row r="49830" spans="2:2">
      <c r="B49830" s="202"/>
    </row>
    <row r="49831" spans="2:2">
      <c r="B49831" s="202"/>
    </row>
    <row r="49832" spans="2:2">
      <c r="B49832" s="202"/>
    </row>
    <row r="49833" spans="2:2">
      <c r="B49833" s="202"/>
    </row>
    <row r="49834" spans="2:2">
      <c r="B49834" s="202"/>
    </row>
    <row r="49835" spans="2:2">
      <c r="B49835" s="202"/>
    </row>
    <row r="49836" spans="2:2">
      <c r="B49836" s="202"/>
    </row>
    <row r="49837" spans="2:2">
      <c r="B49837" s="202"/>
    </row>
    <row r="49838" spans="2:2">
      <c r="B49838" s="202"/>
    </row>
    <row r="49839" spans="2:2">
      <c r="B49839" s="202"/>
    </row>
    <row r="49840" spans="2:2">
      <c r="B49840" s="202"/>
    </row>
    <row r="49841" spans="2:2">
      <c r="B49841" s="202"/>
    </row>
    <row r="49842" spans="2:2">
      <c r="B49842" s="202"/>
    </row>
    <row r="49843" spans="2:2">
      <c r="B49843" s="202"/>
    </row>
    <row r="49844" spans="2:2">
      <c r="B49844" s="202"/>
    </row>
    <row r="49845" spans="2:2">
      <c r="B49845" s="202"/>
    </row>
    <row r="49846" spans="2:2">
      <c r="B49846" s="202"/>
    </row>
    <row r="49847" spans="2:2">
      <c r="B49847" s="202"/>
    </row>
    <row r="49848" spans="2:2">
      <c r="B49848" s="202"/>
    </row>
    <row r="49849" spans="2:2">
      <c r="B49849" s="202"/>
    </row>
    <row r="49850" spans="2:2">
      <c r="B49850" s="202"/>
    </row>
    <row r="49851" spans="2:2">
      <c r="B49851" s="202"/>
    </row>
    <row r="49852" spans="2:2">
      <c r="B49852" s="202"/>
    </row>
    <row r="49853" spans="2:2">
      <c r="B49853" s="202"/>
    </row>
    <row r="49854" spans="2:2">
      <c r="B49854" s="202"/>
    </row>
    <row r="49855" spans="2:2">
      <c r="B49855" s="202"/>
    </row>
    <row r="49856" spans="2:2">
      <c r="B49856" s="202"/>
    </row>
    <row r="49857" spans="2:2">
      <c r="B49857" s="202"/>
    </row>
    <row r="49858" spans="2:2">
      <c r="B49858" s="202"/>
    </row>
    <row r="49859" spans="2:2">
      <c r="B49859" s="202"/>
    </row>
    <row r="49860" spans="2:2">
      <c r="B49860" s="202"/>
    </row>
    <row r="49861" spans="2:2">
      <c r="B49861" s="202"/>
    </row>
    <row r="49862" spans="2:2">
      <c r="B49862" s="202"/>
    </row>
    <row r="49863" spans="2:2">
      <c r="B49863" s="202"/>
    </row>
    <row r="49864" spans="2:2">
      <c r="B49864" s="202"/>
    </row>
    <row r="49865" spans="2:2">
      <c r="B49865" s="202"/>
    </row>
    <row r="49866" spans="2:2">
      <c r="B49866" s="202"/>
    </row>
    <row r="49867" spans="2:2">
      <c r="B49867" s="202"/>
    </row>
    <row r="49868" spans="2:2">
      <c r="B49868" s="202"/>
    </row>
    <row r="49869" spans="2:2">
      <c r="B49869" s="202"/>
    </row>
    <row r="49870" spans="2:2">
      <c r="B49870" s="202"/>
    </row>
    <row r="49871" spans="2:2">
      <c r="B49871" s="202"/>
    </row>
    <row r="49872" spans="2:2">
      <c r="B49872" s="202"/>
    </row>
    <row r="49873" spans="2:2">
      <c r="B49873" s="202"/>
    </row>
    <row r="49874" spans="2:2">
      <c r="B49874" s="202"/>
    </row>
    <row r="49875" spans="2:2">
      <c r="B49875" s="202"/>
    </row>
    <row r="49876" spans="2:2">
      <c r="B49876" s="202"/>
    </row>
    <row r="49877" spans="2:2">
      <c r="B49877" s="202"/>
    </row>
    <row r="49878" spans="2:2">
      <c r="B49878" s="202"/>
    </row>
    <row r="49879" spans="2:2">
      <c r="B49879" s="202"/>
    </row>
    <row r="49880" spans="2:2">
      <c r="B49880" s="202"/>
    </row>
    <row r="49881" spans="2:2">
      <c r="B49881" s="202"/>
    </row>
    <row r="49882" spans="2:2">
      <c r="B49882" s="202"/>
    </row>
    <row r="49883" spans="2:2">
      <c r="B49883" s="202"/>
    </row>
    <row r="49884" spans="2:2">
      <c r="B49884" s="202"/>
    </row>
    <row r="49885" spans="2:2">
      <c r="B49885" s="202"/>
    </row>
    <row r="49886" spans="2:2">
      <c r="B49886" s="202"/>
    </row>
    <row r="49887" spans="2:2">
      <c r="B49887" s="202"/>
    </row>
    <row r="49888" spans="2:2">
      <c r="B49888" s="202"/>
    </row>
    <row r="49889" spans="2:2">
      <c r="B49889" s="202"/>
    </row>
    <row r="49890" spans="2:2">
      <c r="B49890" s="202"/>
    </row>
    <row r="49891" spans="2:2">
      <c r="B49891" s="202"/>
    </row>
    <row r="49892" spans="2:2">
      <c r="B49892" s="202"/>
    </row>
    <row r="49893" spans="2:2">
      <c r="B49893" s="202"/>
    </row>
    <row r="49894" spans="2:2">
      <c r="B49894" s="202"/>
    </row>
    <row r="49895" spans="2:2">
      <c r="B49895" s="202"/>
    </row>
    <row r="49896" spans="2:2">
      <c r="B49896" s="202"/>
    </row>
    <row r="49897" spans="2:2">
      <c r="B49897" s="202"/>
    </row>
    <row r="49898" spans="2:2">
      <c r="B49898" s="202"/>
    </row>
    <row r="49899" spans="2:2">
      <c r="B49899" s="202"/>
    </row>
    <row r="49900" spans="2:2">
      <c r="B49900" s="202"/>
    </row>
    <row r="49901" spans="2:2">
      <c r="B49901" s="202"/>
    </row>
    <row r="49902" spans="2:2">
      <c r="B49902" s="202"/>
    </row>
    <row r="49903" spans="2:2">
      <c r="B49903" s="202"/>
    </row>
    <row r="49904" spans="2:2">
      <c r="B49904" s="202"/>
    </row>
    <row r="49905" spans="2:2">
      <c r="B49905" s="202"/>
    </row>
    <row r="49906" spans="2:2">
      <c r="B49906" s="202"/>
    </row>
    <row r="49907" spans="2:2">
      <c r="B49907" s="202"/>
    </row>
    <row r="49908" spans="2:2">
      <c r="B49908" s="202"/>
    </row>
    <row r="49909" spans="2:2">
      <c r="B49909" s="202"/>
    </row>
    <row r="49910" spans="2:2">
      <c r="B49910" s="202"/>
    </row>
    <row r="49911" spans="2:2">
      <c r="B49911" s="202"/>
    </row>
    <row r="49912" spans="2:2">
      <c r="B49912" s="202"/>
    </row>
    <row r="49913" spans="2:2">
      <c r="B49913" s="202"/>
    </row>
    <row r="49914" spans="2:2">
      <c r="B49914" s="202"/>
    </row>
    <row r="49915" spans="2:2">
      <c r="B49915" s="202"/>
    </row>
    <row r="49916" spans="2:2">
      <c r="B49916" s="202"/>
    </row>
    <row r="49917" spans="2:2">
      <c r="B49917" s="202"/>
    </row>
    <row r="49918" spans="2:2">
      <c r="B49918" s="202"/>
    </row>
    <row r="49919" spans="2:2">
      <c r="B49919" s="202"/>
    </row>
    <row r="49920" spans="2:2">
      <c r="B49920" s="202"/>
    </row>
    <row r="49921" spans="2:2">
      <c r="B49921" s="202"/>
    </row>
    <row r="49922" spans="2:2">
      <c r="B49922" s="202"/>
    </row>
    <row r="49923" spans="2:2">
      <c r="B49923" s="202"/>
    </row>
    <row r="49924" spans="2:2">
      <c r="B49924" s="202"/>
    </row>
    <row r="49925" spans="2:2">
      <c r="B49925" s="202"/>
    </row>
    <row r="49926" spans="2:2">
      <c r="B49926" s="202"/>
    </row>
    <row r="49927" spans="2:2">
      <c r="B49927" s="202"/>
    </row>
    <row r="49928" spans="2:2">
      <c r="B49928" s="202"/>
    </row>
    <row r="49929" spans="2:2">
      <c r="B49929" s="202"/>
    </row>
    <row r="49930" spans="2:2">
      <c r="B49930" s="202"/>
    </row>
    <row r="49931" spans="2:2">
      <c r="B49931" s="202"/>
    </row>
    <row r="49932" spans="2:2">
      <c r="B49932" s="202"/>
    </row>
    <row r="49933" spans="2:2">
      <c r="B49933" s="202"/>
    </row>
    <row r="49934" spans="2:2">
      <c r="B49934" s="202"/>
    </row>
    <row r="49935" spans="2:2">
      <c r="B49935" s="202"/>
    </row>
    <row r="49936" spans="2:2">
      <c r="B49936" s="202"/>
    </row>
    <row r="49937" spans="2:2">
      <c r="B49937" s="202"/>
    </row>
    <row r="49938" spans="2:2">
      <c r="B49938" s="202"/>
    </row>
    <row r="49939" spans="2:2">
      <c r="B49939" s="202"/>
    </row>
    <row r="49940" spans="2:2">
      <c r="B49940" s="202"/>
    </row>
    <row r="49941" spans="2:2">
      <c r="B49941" s="202"/>
    </row>
    <row r="49942" spans="2:2">
      <c r="B49942" s="202"/>
    </row>
    <row r="49943" spans="2:2">
      <c r="B49943" s="202"/>
    </row>
    <row r="49944" spans="2:2">
      <c r="B49944" s="202"/>
    </row>
    <row r="49945" spans="2:2">
      <c r="B49945" s="202"/>
    </row>
    <row r="49946" spans="2:2">
      <c r="B49946" s="202"/>
    </row>
    <row r="49947" spans="2:2">
      <c r="B49947" s="202"/>
    </row>
    <row r="49948" spans="2:2">
      <c r="B49948" s="202"/>
    </row>
    <row r="49949" spans="2:2">
      <c r="B49949" s="202"/>
    </row>
    <row r="49950" spans="2:2">
      <c r="B49950" s="202"/>
    </row>
    <row r="49951" spans="2:2">
      <c r="B49951" s="202"/>
    </row>
    <row r="49952" spans="2:2">
      <c r="B49952" s="202"/>
    </row>
    <row r="49953" spans="2:2">
      <c r="B49953" s="202"/>
    </row>
    <row r="49954" spans="2:2">
      <c r="B49954" s="202"/>
    </row>
    <row r="49955" spans="2:2">
      <c r="B49955" s="202"/>
    </row>
    <row r="49956" spans="2:2">
      <c r="B49956" s="202"/>
    </row>
    <row r="49957" spans="2:2">
      <c r="B49957" s="202"/>
    </row>
    <row r="49958" spans="2:2">
      <c r="B49958" s="202"/>
    </row>
    <row r="49959" spans="2:2">
      <c r="B49959" s="202"/>
    </row>
    <row r="49960" spans="2:2">
      <c r="B49960" s="202"/>
    </row>
    <row r="49961" spans="2:2">
      <c r="B49961" s="202"/>
    </row>
    <row r="49962" spans="2:2">
      <c r="B49962" s="202"/>
    </row>
    <row r="49963" spans="2:2">
      <c r="B49963" s="202"/>
    </row>
    <row r="49964" spans="2:2">
      <c r="B49964" s="202"/>
    </row>
    <row r="49965" spans="2:2">
      <c r="B49965" s="202"/>
    </row>
    <row r="49966" spans="2:2">
      <c r="B49966" s="202"/>
    </row>
    <row r="49967" spans="2:2">
      <c r="B49967" s="202"/>
    </row>
    <row r="49968" spans="2:2">
      <c r="B49968" s="202"/>
    </row>
    <row r="49969" spans="2:2">
      <c r="B49969" s="202"/>
    </row>
    <row r="49970" spans="2:2">
      <c r="B49970" s="202"/>
    </row>
    <row r="49971" spans="2:2">
      <c r="B49971" s="202"/>
    </row>
    <row r="49972" spans="2:2">
      <c r="B49972" s="202"/>
    </row>
    <row r="49973" spans="2:2">
      <c r="B49973" s="202"/>
    </row>
    <row r="49974" spans="2:2">
      <c r="B49974" s="202"/>
    </row>
    <row r="49975" spans="2:2">
      <c r="B49975" s="202"/>
    </row>
    <row r="49976" spans="2:2">
      <c r="B49976" s="202"/>
    </row>
    <row r="49977" spans="2:2">
      <c r="B49977" s="202"/>
    </row>
    <row r="49978" spans="2:2">
      <c r="B49978" s="202"/>
    </row>
    <row r="49979" spans="2:2">
      <c r="B49979" s="202"/>
    </row>
    <row r="49980" spans="2:2">
      <c r="B49980" s="202"/>
    </row>
    <row r="49981" spans="2:2">
      <c r="B49981" s="202"/>
    </row>
    <row r="49982" spans="2:2">
      <c r="B49982" s="202"/>
    </row>
    <row r="49983" spans="2:2">
      <c r="B49983" s="202"/>
    </row>
    <row r="49984" spans="2:2">
      <c r="B49984" s="202"/>
    </row>
    <row r="49985" spans="2:2">
      <c r="B49985" s="202"/>
    </row>
    <row r="49986" spans="2:2">
      <c r="B49986" s="202"/>
    </row>
    <row r="49987" spans="2:2">
      <c r="B49987" s="202"/>
    </row>
    <row r="49988" spans="2:2">
      <c r="B49988" s="202"/>
    </row>
    <row r="49989" spans="2:2">
      <c r="B49989" s="202"/>
    </row>
    <row r="49990" spans="2:2">
      <c r="B49990" s="202"/>
    </row>
    <row r="49991" spans="2:2">
      <c r="B49991" s="202"/>
    </row>
    <row r="49992" spans="2:2">
      <c r="B49992" s="202"/>
    </row>
    <row r="49993" spans="2:2">
      <c r="B49993" s="202"/>
    </row>
    <row r="49994" spans="2:2">
      <c r="B49994" s="202"/>
    </row>
    <row r="49995" spans="2:2">
      <c r="B49995" s="202"/>
    </row>
    <row r="49996" spans="2:2">
      <c r="B49996" s="202"/>
    </row>
    <row r="49997" spans="2:2">
      <c r="B49997" s="202"/>
    </row>
    <row r="49998" spans="2:2">
      <c r="B49998" s="202"/>
    </row>
    <row r="49999" spans="2:2">
      <c r="B49999" s="202"/>
    </row>
    <row r="50000" spans="2:2">
      <c r="B50000" s="202"/>
    </row>
    <row r="50001" spans="2:2">
      <c r="B50001" s="202"/>
    </row>
    <row r="50002" spans="2:2">
      <c r="B50002" s="202"/>
    </row>
    <row r="50003" spans="2:2">
      <c r="B50003" s="202"/>
    </row>
    <row r="50004" spans="2:2">
      <c r="B50004" s="202"/>
    </row>
    <row r="50005" spans="2:2">
      <c r="B50005" s="202"/>
    </row>
    <row r="50006" spans="2:2">
      <c r="B50006" s="202"/>
    </row>
    <row r="50007" spans="2:2">
      <c r="B50007" s="202"/>
    </row>
    <row r="50008" spans="2:2">
      <c r="B50008" s="202"/>
    </row>
    <row r="50009" spans="2:2">
      <c r="B50009" s="202"/>
    </row>
    <row r="50010" spans="2:2">
      <c r="B50010" s="202"/>
    </row>
    <row r="50011" spans="2:2">
      <c r="B50011" s="202"/>
    </row>
    <row r="50012" spans="2:2">
      <c r="B50012" s="202"/>
    </row>
    <row r="50013" spans="2:2">
      <c r="B50013" s="202"/>
    </row>
    <row r="50014" spans="2:2">
      <c r="B50014" s="202"/>
    </row>
    <row r="50015" spans="2:2">
      <c r="B50015" s="202"/>
    </row>
    <row r="50016" spans="2:2">
      <c r="B50016" s="202"/>
    </row>
    <row r="50017" spans="2:2">
      <c r="B50017" s="202"/>
    </row>
    <row r="50018" spans="2:2">
      <c r="B50018" s="202"/>
    </row>
    <row r="50019" spans="2:2">
      <c r="B50019" s="202"/>
    </row>
    <row r="50020" spans="2:2">
      <c r="B50020" s="202"/>
    </row>
    <row r="50021" spans="2:2">
      <c r="B50021" s="202"/>
    </row>
    <row r="50022" spans="2:2">
      <c r="B50022" s="202"/>
    </row>
    <row r="50023" spans="2:2">
      <c r="B50023" s="202"/>
    </row>
    <row r="50024" spans="2:2">
      <c r="B50024" s="202"/>
    </row>
    <row r="50025" spans="2:2">
      <c r="B50025" s="202"/>
    </row>
    <row r="50026" spans="2:2">
      <c r="B50026" s="202"/>
    </row>
    <row r="50027" spans="2:2">
      <c r="B50027" s="202"/>
    </row>
    <row r="50028" spans="2:2">
      <c r="B50028" s="202"/>
    </row>
    <row r="50029" spans="2:2">
      <c r="B50029" s="202"/>
    </row>
    <row r="50030" spans="2:2">
      <c r="B50030" s="202"/>
    </row>
    <row r="50031" spans="2:2">
      <c r="B50031" s="202"/>
    </row>
    <row r="50032" spans="2:2">
      <c r="B50032" s="202"/>
    </row>
    <row r="50033" spans="2:2">
      <c r="B50033" s="202"/>
    </row>
    <row r="50034" spans="2:2">
      <c r="B50034" s="202"/>
    </row>
    <row r="50035" spans="2:2">
      <c r="B50035" s="202"/>
    </row>
    <row r="50036" spans="2:2">
      <c r="B50036" s="202"/>
    </row>
    <row r="50037" spans="2:2">
      <c r="B50037" s="202"/>
    </row>
    <row r="50038" spans="2:2">
      <c r="B50038" s="202"/>
    </row>
    <row r="50039" spans="2:2">
      <c r="B50039" s="202"/>
    </row>
    <row r="50040" spans="2:2">
      <c r="B50040" s="202"/>
    </row>
    <row r="50041" spans="2:2">
      <c r="B50041" s="202"/>
    </row>
    <row r="50042" spans="2:2">
      <c r="B50042" s="202"/>
    </row>
    <row r="50043" spans="2:2">
      <c r="B50043" s="202"/>
    </row>
    <row r="50044" spans="2:2">
      <c r="B50044" s="202"/>
    </row>
    <row r="50045" spans="2:2">
      <c r="B50045" s="202"/>
    </row>
    <row r="50046" spans="2:2">
      <c r="B50046" s="202"/>
    </row>
    <row r="50047" spans="2:2">
      <c r="B50047" s="202"/>
    </row>
    <row r="50048" spans="2:2">
      <c r="B50048" s="202"/>
    </row>
    <row r="50049" spans="2:2">
      <c r="B50049" s="202"/>
    </row>
    <row r="50050" spans="2:2">
      <c r="B50050" s="202"/>
    </row>
    <row r="50051" spans="2:2">
      <c r="B50051" s="202"/>
    </row>
    <row r="50052" spans="2:2">
      <c r="B50052" s="202"/>
    </row>
    <row r="50053" spans="2:2">
      <c r="B50053" s="202"/>
    </row>
    <row r="50054" spans="2:2">
      <c r="B50054" s="202"/>
    </row>
    <row r="50055" spans="2:2">
      <c r="B50055" s="202"/>
    </row>
    <row r="50056" spans="2:2">
      <c r="B50056" s="202"/>
    </row>
    <row r="50057" spans="2:2">
      <c r="B50057" s="202"/>
    </row>
    <row r="50058" spans="2:2">
      <c r="B50058" s="202"/>
    </row>
    <row r="50059" spans="2:2">
      <c r="B50059" s="202"/>
    </row>
    <row r="50060" spans="2:2">
      <c r="B50060" s="202"/>
    </row>
    <row r="50061" spans="2:2">
      <c r="B50061" s="202"/>
    </row>
    <row r="50062" spans="2:2">
      <c r="B50062" s="202"/>
    </row>
    <row r="50063" spans="2:2">
      <c r="B50063" s="202"/>
    </row>
    <row r="50064" spans="2:2">
      <c r="B50064" s="202"/>
    </row>
    <row r="50065" spans="2:2">
      <c r="B50065" s="202"/>
    </row>
    <row r="50066" spans="2:2">
      <c r="B50066" s="202"/>
    </row>
    <row r="50067" spans="2:2">
      <c r="B50067" s="202"/>
    </row>
    <row r="50068" spans="2:2">
      <c r="B50068" s="202"/>
    </row>
    <row r="50069" spans="2:2">
      <c r="B50069" s="202"/>
    </row>
    <row r="50070" spans="2:2">
      <c r="B50070" s="202"/>
    </row>
    <row r="50071" spans="2:2">
      <c r="B50071" s="202"/>
    </row>
    <row r="50072" spans="2:2">
      <c r="B50072" s="202"/>
    </row>
    <row r="50073" spans="2:2">
      <c r="B50073" s="202"/>
    </row>
    <row r="50074" spans="2:2">
      <c r="B50074" s="202"/>
    </row>
    <row r="50075" spans="2:2">
      <c r="B50075" s="202"/>
    </row>
    <row r="50076" spans="2:2">
      <c r="B50076" s="202"/>
    </row>
    <row r="50077" spans="2:2">
      <c r="B50077" s="202"/>
    </row>
    <row r="50078" spans="2:2">
      <c r="B50078" s="202"/>
    </row>
    <row r="50079" spans="2:2">
      <c r="B50079" s="202"/>
    </row>
    <row r="50080" spans="2:2">
      <c r="B50080" s="202"/>
    </row>
    <row r="50081" spans="2:2">
      <c r="B50081" s="202"/>
    </row>
    <row r="50082" spans="2:2">
      <c r="B50082" s="202"/>
    </row>
    <row r="50083" spans="2:2">
      <c r="B50083" s="202"/>
    </row>
    <row r="50084" spans="2:2">
      <c r="B50084" s="202"/>
    </row>
    <row r="50085" spans="2:2">
      <c r="B50085" s="202"/>
    </row>
    <row r="50086" spans="2:2">
      <c r="B50086" s="202"/>
    </row>
    <row r="50087" spans="2:2">
      <c r="B50087" s="202"/>
    </row>
    <row r="50088" spans="2:2">
      <c r="B50088" s="202"/>
    </row>
    <row r="50089" spans="2:2">
      <c r="B50089" s="202"/>
    </row>
    <row r="50090" spans="2:2">
      <c r="B50090" s="202"/>
    </row>
    <row r="50091" spans="2:2">
      <c r="B50091" s="202"/>
    </row>
    <row r="50092" spans="2:2">
      <c r="B50092" s="202"/>
    </row>
    <row r="50093" spans="2:2">
      <c r="B50093" s="202"/>
    </row>
    <row r="50094" spans="2:2">
      <c r="B50094" s="202"/>
    </row>
    <row r="50095" spans="2:2">
      <c r="B50095" s="202"/>
    </row>
    <row r="50096" spans="2:2">
      <c r="B50096" s="202"/>
    </row>
    <row r="50097" spans="2:2">
      <c r="B50097" s="202"/>
    </row>
    <row r="50098" spans="2:2">
      <c r="B50098" s="202"/>
    </row>
    <row r="50099" spans="2:2">
      <c r="B50099" s="202"/>
    </row>
    <row r="50100" spans="2:2">
      <c r="B50100" s="202"/>
    </row>
    <row r="50101" spans="2:2">
      <c r="B50101" s="202"/>
    </row>
    <row r="50102" spans="2:2">
      <c r="B50102" s="202"/>
    </row>
    <row r="50103" spans="2:2">
      <c r="B50103" s="202"/>
    </row>
    <row r="50104" spans="2:2">
      <c r="B50104" s="202"/>
    </row>
    <row r="50105" spans="2:2">
      <c r="B50105" s="202"/>
    </row>
    <row r="50106" spans="2:2">
      <c r="B50106" s="202"/>
    </row>
    <row r="50107" spans="2:2">
      <c r="B50107" s="202"/>
    </row>
    <row r="50108" spans="2:2">
      <c r="B50108" s="202"/>
    </row>
    <row r="50109" spans="2:2">
      <c r="B50109" s="202"/>
    </row>
    <row r="50110" spans="2:2">
      <c r="B50110" s="202"/>
    </row>
    <row r="50111" spans="2:2">
      <c r="B50111" s="202"/>
    </row>
    <row r="50112" spans="2:2">
      <c r="B50112" s="202"/>
    </row>
    <row r="50113" spans="2:2">
      <c r="B50113" s="202"/>
    </row>
    <row r="50114" spans="2:2">
      <c r="B50114" s="202"/>
    </row>
    <row r="50115" spans="2:2">
      <c r="B50115" s="202"/>
    </row>
    <row r="50116" spans="2:2">
      <c r="B50116" s="202"/>
    </row>
    <row r="50117" spans="2:2">
      <c r="B50117" s="202"/>
    </row>
    <row r="50118" spans="2:2">
      <c r="B50118" s="202"/>
    </row>
    <row r="50119" spans="2:2">
      <c r="B50119" s="202"/>
    </row>
    <row r="50120" spans="2:2">
      <c r="B50120" s="202"/>
    </row>
    <row r="50121" spans="2:2">
      <c r="B50121" s="202"/>
    </row>
    <row r="50122" spans="2:2">
      <c r="B50122" s="202"/>
    </row>
    <row r="50123" spans="2:2">
      <c r="B50123" s="202"/>
    </row>
    <row r="50124" spans="2:2">
      <c r="B50124" s="202"/>
    </row>
    <row r="50125" spans="2:2">
      <c r="B50125" s="202"/>
    </row>
    <row r="50126" spans="2:2">
      <c r="B50126" s="202"/>
    </row>
    <row r="50127" spans="2:2">
      <c r="B50127" s="202"/>
    </row>
    <row r="50128" spans="2:2">
      <c r="B50128" s="202"/>
    </row>
    <row r="50129" spans="2:2">
      <c r="B50129" s="202"/>
    </row>
    <row r="50130" spans="2:2">
      <c r="B50130" s="202"/>
    </row>
    <row r="50131" spans="2:2">
      <c r="B50131" s="202"/>
    </row>
    <row r="50132" spans="2:2">
      <c r="B50132" s="202"/>
    </row>
    <row r="50133" spans="2:2">
      <c r="B50133" s="202"/>
    </row>
    <row r="50134" spans="2:2">
      <c r="B50134" s="202"/>
    </row>
    <row r="50135" spans="2:2">
      <c r="B50135" s="202"/>
    </row>
    <row r="50136" spans="2:2">
      <c r="B50136" s="202"/>
    </row>
    <row r="50137" spans="2:2">
      <c r="B50137" s="202"/>
    </row>
    <row r="50138" spans="2:2">
      <c r="B50138" s="202"/>
    </row>
    <row r="50139" spans="2:2">
      <c r="B50139" s="202"/>
    </row>
    <row r="50140" spans="2:2">
      <c r="B50140" s="202"/>
    </row>
    <row r="50141" spans="2:2">
      <c r="B50141" s="202"/>
    </row>
    <row r="50142" spans="2:2">
      <c r="B50142" s="202"/>
    </row>
    <row r="50143" spans="2:2">
      <c r="B50143" s="202"/>
    </row>
    <row r="50144" spans="2:2">
      <c r="B50144" s="202"/>
    </row>
    <row r="50145" spans="2:2">
      <c r="B50145" s="202"/>
    </row>
    <row r="50146" spans="2:2">
      <c r="B50146" s="202"/>
    </row>
    <row r="50147" spans="2:2">
      <c r="B50147" s="202"/>
    </row>
    <row r="50148" spans="2:2">
      <c r="B50148" s="202"/>
    </row>
    <row r="50149" spans="2:2">
      <c r="B50149" s="202"/>
    </row>
    <row r="50150" spans="2:2">
      <c r="B50150" s="202"/>
    </row>
    <row r="50151" spans="2:2">
      <c r="B50151" s="202"/>
    </row>
    <row r="50152" spans="2:2">
      <c r="B50152" s="202"/>
    </row>
    <row r="50153" spans="2:2">
      <c r="B50153" s="202"/>
    </row>
    <row r="50154" spans="2:2">
      <c r="B50154" s="202"/>
    </row>
    <row r="50155" spans="2:2">
      <c r="B50155" s="202"/>
    </row>
    <row r="50156" spans="2:2">
      <c r="B50156" s="202"/>
    </row>
    <row r="50157" spans="2:2">
      <c r="B50157" s="202"/>
    </row>
    <row r="50158" spans="2:2">
      <c r="B50158" s="202"/>
    </row>
    <row r="50159" spans="2:2">
      <c r="B50159" s="202"/>
    </row>
    <row r="50160" spans="2:2">
      <c r="B50160" s="202"/>
    </row>
    <row r="50161" spans="2:2">
      <c r="B50161" s="202"/>
    </row>
    <row r="50162" spans="2:2">
      <c r="B50162" s="202"/>
    </row>
    <row r="50163" spans="2:2">
      <c r="B50163" s="202"/>
    </row>
    <row r="50164" spans="2:2">
      <c r="B50164" s="202"/>
    </row>
    <row r="50165" spans="2:2">
      <c r="B50165" s="202"/>
    </row>
    <row r="50166" spans="2:2">
      <c r="B50166" s="202"/>
    </row>
    <row r="50167" spans="2:2">
      <c r="B50167" s="202"/>
    </row>
    <row r="50168" spans="2:2">
      <c r="B50168" s="202"/>
    </row>
    <row r="50169" spans="2:2">
      <c r="B50169" s="202"/>
    </row>
    <row r="50170" spans="2:2">
      <c r="B50170" s="202"/>
    </row>
    <row r="50171" spans="2:2">
      <c r="B50171" s="202"/>
    </row>
    <row r="50172" spans="2:2">
      <c r="B50172" s="202"/>
    </row>
    <row r="50173" spans="2:2">
      <c r="B50173" s="202"/>
    </row>
    <row r="50174" spans="2:2">
      <c r="B50174" s="202"/>
    </row>
    <row r="50175" spans="2:2">
      <c r="B50175" s="202"/>
    </row>
    <row r="50176" spans="2:2">
      <c r="B50176" s="202"/>
    </row>
    <row r="50177" spans="2:2">
      <c r="B50177" s="202"/>
    </row>
    <row r="50178" spans="2:2">
      <c r="B50178" s="202"/>
    </row>
    <row r="50179" spans="2:2">
      <c r="B50179" s="202"/>
    </row>
    <row r="50180" spans="2:2">
      <c r="B50180" s="202"/>
    </row>
    <row r="50181" spans="2:2">
      <c r="B50181" s="202"/>
    </row>
    <row r="50182" spans="2:2">
      <c r="B50182" s="202"/>
    </row>
    <row r="50183" spans="2:2">
      <c r="B50183" s="202"/>
    </row>
    <row r="50184" spans="2:2">
      <c r="B50184" s="202"/>
    </row>
    <row r="50185" spans="2:2">
      <c r="B50185" s="202"/>
    </row>
    <row r="50186" spans="2:2">
      <c r="B50186" s="202"/>
    </row>
    <row r="50187" spans="2:2">
      <c r="B50187" s="202"/>
    </row>
    <row r="50188" spans="2:2">
      <c r="B50188" s="202"/>
    </row>
    <row r="50189" spans="2:2">
      <c r="B50189" s="202"/>
    </row>
    <row r="50190" spans="2:2">
      <c r="B50190" s="202"/>
    </row>
    <row r="50191" spans="2:2">
      <c r="B50191" s="202"/>
    </row>
    <row r="50192" spans="2:2">
      <c r="B50192" s="202"/>
    </row>
    <row r="50193" spans="2:2">
      <c r="B50193" s="202"/>
    </row>
    <row r="50194" spans="2:2">
      <c r="B50194" s="202"/>
    </row>
    <row r="50195" spans="2:2">
      <c r="B50195" s="202"/>
    </row>
    <row r="50196" spans="2:2">
      <c r="B50196" s="202"/>
    </row>
    <row r="50197" spans="2:2">
      <c r="B50197" s="202"/>
    </row>
    <row r="50198" spans="2:2">
      <c r="B50198" s="202"/>
    </row>
    <row r="50199" spans="2:2">
      <c r="B50199" s="202"/>
    </row>
    <row r="50200" spans="2:2">
      <c r="B50200" s="202"/>
    </row>
    <row r="50201" spans="2:2">
      <c r="B50201" s="202"/>
    </row>
    <row r="50202" spans="2:2">
      <c r="B50202" s="202"/>
    </row>
    <row r="50203" spans="2:2">
      <c r="B50203" s="202"/>
    </row>
    <row r="50204" spans="2:2">
      <c r="B50204" s="202"/>
    </row>
    <row r="50205" spans="2:2">
      <c r="B50205" s="202"/>
    </row>
    <row r="50206" spans="2:2">
      <c r="B50206" s="202"/>
    </row>
    <row r="50207" spans="2:2">
      <c r="B50207" s="202"/>
    </row>
    <row r="50208" spans="2:2">
      <c r="B50208" s="202"/>
    </row>
    <row r="50209" spans="2:2">
      <c r="B50209" s="202"/>
    </row>
    <row r="50210" spans="2:2">
      <c r="B50210" s="202"/>
    </row>
    <row r="50211" spans="2:2">
      <c r="B50211" s="202"/>
    </row>
    <row r="50212" spans="2:2">
      <c r="B50212" s="202"/>
    </row>
    <row r="50213" spans="2:2">
      <c r="B50213" s="202"/>
    </row>
    <row r="50214" spans="2:2">
      <c r="B50214" s="202"/>
    </row>
    <row r="50215" spans="2:2">
      <c r="B50215" s="202"/>
    </row>
    <row r="50216" spans="2:2">
      <c r="B50216" s="202"/>
    </row>
    <row r="50217" spans="2:2">
      <c r="B50217" s="202"/>
    </row>
    <row r="50218" spans="2:2">
      <c r="B50218" s="202"/>
    </row>
    <row r="50219" spans="2:2">
      <c r="B50219" s="202"/>
    </row>
    <row r="50220" spans="2:2">
      <c r="B50220" s="202"/>
    </row>
    <row r="50221" spans="2:2">
      <c r="B50221" s="202"/>
    </row>
    <row r="50222" spans="2:2">
      <c r="B50222" s="202"/>
    </row>
    <row r="50223" spans="2:2">
      <c r="B50223" s="202"/>
    </row>
    <row r="50224" spans="2:2">
      <c r="B50224" s="202"/>
    </row>
    <row r="50225" spans="2:2">
      <c r="B50225" s="202"/>
    </row>
    <row r="50226" spans="2:2">
      <c r="B50226" s="202"/>
    </row>
    <row r="50227" spans="2:2">
      <c r="B50227" s="202"/>
    </row>
    <row r="50228" spans="2:2">
      <c r="B50228" s="202"/>
    </row>
    <row r="50229" spans="2:2">
      <c r="B50229" s="202"/>
    </row>
    <row r="50230" spans="2:2">
      <c r="B50230" s="202"/>
    </row>
    <row r="50231" spans="2:2">
      <c r="B50231" s="202"/>
    </row>
    <row r="50232" spans="2:2">
      <c r="B50232" s="202"/>
    </row>
    <row r="50233" spans="2:2">
      <c r="B50233" s="202"/>
    </row>
    <row r="50234" spans="2:2">
      <c r="B50234" s="202"/>
    </row>
    <row r="50235" spans="2:2">
      <c r="B50235" s="202"/>
    </row>
    <row r="50236" spans="2:2">
      <c r="B50236" s="202"/>
    </row>
    <row r="50237" spans="2:2">
      <c r="B50237" s="202"/>
    </row>
    <row r="50238" spans="2:2">
      <c r="B50238" s="202"/>
    </row>
    <row r="50239" spans="2:2">
      <c r="B50239" s="202"/>
    </row>
    <row r="50240" spans="2:2">
      <c r="B50240" s="202"/>
    </row>
    <row r="50241" spans="2:2">
      <c r="B50241" s="202"/>
    </row>
    <row r="50242" spans="2:2">
      <c r="B50242" s="202"/>
    </row>
    <row r="50243" spans="2:2">
      <c r="B50243" s="202"/>
    </row>
    <row r="50244" spans="2:2">
      <c r="B50244" s="202"/>
    </row>
    <row r="50245" spans="2:2">
      <c r="B50245" s="202"/>
    </row>
    <row r="50246" spans="2:2">
      <c r="B50246" s="202"/>
    </row>
    <row r="50247" spans="2:2">
      <c r="B50247" s="202"/>
    </row>
    <row r="50248" spans="2:2">
      <c r="B50248" s="202"/>
    </row>
    <row r="50249" spans="2:2">
      <c r="B50249" s="202"/>
    </row>
    <row r="50250" spans="2:2">
      <c r="B50250" s="202"/>
    </row>
    <row r="50251" spans="2:2">
      <c r="B50251" s="202"/>
    </row>
    <row r="50252" spans="2:2">
      <c r="B50252" s="202"/>
    </row>
    <row r="50253" spans="2:2">
      <c r="B50253" s="202"/>
    </row>
    <row r="50254" spans="2:2">
      <c r="B50254" s="202"/>
    </row>
    <row r="50255" spans="2:2">
      <c r="B50255" s="202"/>
    </row>
    <row r="50256" spans="2:2">
      <c r="B50256" s="202"/>
    </row>
    <row r="50257" spans="2:2">
      <c r="B50257" s="202"/>
    </row>
    <row r="50258" spans="2:2">
      <c r="B50258" s="202"/>
    </row>
    <row r="50259" spans="2:2">
      <c r="B50259" s="202"/>
    </row>
    <row r="50260" spans="2:2">
      <c r="B50260" s="202"/>
    </row>
    <row r="50261" spans="2:2">
      <c r="B50261" s="202"/>
    </row>
    <row r="50262" spans="2:2">
      <c r="B50262" s="202"/>
    </row>
    <row r="50263" spans="2:2">
      <c r="B50263" s="202"/>
    </row>
    <row r="50264" spans="2:2">
      <c r="B50264" s="202"/>
    </row>
    <row r="50265" spans="2:2">
      <c r="B50265" s="202"/>
    </row>
    <row r="50266" spans="2:2">
      <c r="B50266" s="202"/>
    </row>
    <row r="50267" spans="2:2">
      <c r="B50267" s="202"/>
    </row>
    <row r="50268" spans="2:2">
      <c r="B50268" s="202"/>
    </row>
    <row r="50269" spans="2:2">
      <c r="B50269" s="202"/>
    </row>
    <row r="50270" spans="2:2">
      <c r="B50270" s="202"/>
    </row>
    <row r="50271" spans="2:2">
      <c r="B50271" s="202"/>
    </row>
    <row r="50272" spans="2:2">
      <c r="B50272" s="202"/>
    </row>
    <row r="50273" spans="2:2">
      <c r="B50273" s="202"/>
    </row>
    <row r="50274" spans="2:2">
      <c r="B50274" s="202"/>
    </row>
    <row r="50275" spans="2:2">
      <c r="B50275" s="202"/>
    </row>
    <row r="50276" spans="2:2">
      <c r="B50276" s="202"/>
    </row>
    <row r="50277" spans="2:2">
      <c r="B50277" s="202"/>
    </row>
    <row r="50278" spans="2:2">
      <c r="B50278" s="202"/>
    </row>
    <row r="50279" spans="2:2">
      <c r="B50279" s="202"/>
    </row>
    <row r="50280" spans="2:2">
      <c r="B50280" s="202"/>
    </row>
    <row r="50281" spans="2:2">
      <c r="B50281" s="202"/>
    </row>
    <row r="50282" spans="2:2">
      <c r="B50282" s="202"/>
    </row>
    <row r="50283" spans="2:2">
      <c r="B50283" s="202"/>
    </row>
    <row r="50284" spans="2:2">
      <c r="B50284" s="202"/>
    </row>
    <row r="50285" spans="2:2">
      <c r="B50285" s="202"/>
    </row>
    <row r="50286" spans="2:2">
      <c r="B50286" s="202"/>
    </row>
    <row r="50287" spans="2:2">
      <c r="B50287" s="202"/>
    </row>
    <row r="50288" spans="2:2">
      <c r="B50288" s="202"/>
    </row>
    <row r="50289" spans="2:2">
      <c r="B50289" s="202"/>
    </row>
    <row r="50290" spans="2:2">
      <c r="B50290" s="202"/>
    </row>
    <row r="50291" spans="2:2">
      <c r="B50291" s="202"/>
    </row>
    <row r="50292" spans="2:2">
      <c r="B50292" s="202"/>
    </row>
    <row r="50293" spans="2:2">
      <c r="B50293" s="202"/>
    </row>
    <row r="50294" spans="2:2">
      <c r="B50294" s="202"/>
    </row>
    <row r="50295" spans="2:2">
      <c r="B50295" s="202"/>
    </row>
    <row r="50296" spans="2:2">
      <c r="B50296" s="202"/>
    </row>
    <row r="50297" spans="2:2">
      <c r="B50297" s="202"/>
    </row>
    <row r="50298" spans="2:2">
      <c r="B50298" s="202"/>
    </row>
    <row r="50299" spans="2:2">
      <c r="B50299" s="202"/>
    </row>
    <row r="50300" spans="2:2">
      <c r="B50300" s="202"/>
    </row>
    <row r="50301" spans="2:2">
      <c r="B50301" s="202"/>
    </row>
    <row r="50302" spans="2:2">
      <c r="B50302" s="202"/>
    </row>
    <row r="50303" spans="2:2">
      <c r="B50303" s="202"/>
    </row>
    <row r="50304" spans="2:2">
      <c r="B50304" s="202"/>
    </row>
    <row r="50305" spans="2:2">
      <c r="B50305" s="202"/>
    </row>
    <row r="50306" spans="2:2">
      <c r="B50306" s="202"/>
    </row>
    <row r="50307" spans="2:2">
      <c r="B50307" s="202"/>
    </row>
    <row r="50308" spans="2:2">
      <c r="B50308" s="202"/>
    </row>
    <row r="50309" spans="2:2">
      <c r="B50309" s="202"/>
    </row>
    <row r="50310" spans="2:2">
      <c r="B50310" s="202"/>
    </row>
    <row r="50311" spans="2:2">
      <c r="B50311" s="202"/>
    </row>
    <row r="50312" spans="2:2">
      <c r="B50312" s="202"/>
    </row>
    <row r="50313" spans="2:2">
      <c r="B50313" s="202"/>
    </row>
    <row r="50314" spans="2:2">
      <c r="B50314" s="202"/>
    </row>
    <row r="50315" spans="2:2">
      <c r="B50315" s="202"/>
    </row>
    <row r="50316" spans="2:2">
      <c r="B50316" s="202"/>
    </row>
    <row r="50317" spans="2:2">
      <c r="B50317" s="202"/>
    </row>
    <row r="50318" spans="2:2">
      <c r="B50318" s="202"/>
    </row>
    <row r="50319" spans="2:2">
      <c r="B50319" s="202"/>
    </row>
    <row r="50320" spans="2:2">
      <c r="B50320" s="202"/>
    </row>
    <row r="50321" spans="2:2">
      <c r="B50321" s="202"/>
    </row>
    <row r="50322" spans="2:2">
      <c r="B50322" s="202"/>
    </row>
    <row r="50323" spans="2:2">
      <c r="B50323" s="202"/>
    </row>
    <row r="50324" spans="2:2">
      <c r="B50324" s="202"/>
    </row>
    <row r="50325" spans="2:2">
      <c r="B50325" s="202"/>
    </row>
    <row r="50326" spans="2:2">
      <c r="B50326" s="202"/>
    </row>
    <row r="50327" spans="2:2">
      <c r="B50327" s="202"/>
    </row>
    <row r="50328" spans="2:2">
      <c r="B50328" s="202"/>
    </row>
    <row r="50329" spans="2:2">
      <c r="B50329" s="202"/>
    </row>
    <row r="50330" spans="2:2">
      <c r="B50330" s="202"/>
    </row>
    <row r="50331" spans="2:2">
      <c r="B50331" s="202"/>
    </row>
    <row r="50332" spans="2:2">
      <c r="B50332" s="202"/>
    </row>
    <row r="50333" spans="2:2">
      <c r="B50333" s="202"/>
    </row>
    <row r="50334" spans="2:2">
      <c r="B50334" s="202"/>
    </row>
    <row r="50335" spans="2:2">
      <c r="B50335" s="202"/>
    </row>
    <row r="50336" spans="2:2">
      <c r="B50336" s="202"/>
    </row>
    <row r="50337" spans="2:2">
      <c r="B50337" s="202"/>
    </row>
    <row r="50338" spans="2:2">
      <c r="B50338" s="202"/>
    </row>
    <row r="50339" spans="2:2">
      <c r="B50339" s="202"/>
    </row>
    <row r="50340" spans="2:2">
      <c r="B50340" s="202"/>
    </row>
    <row r="50341" spans="2:2">
      <c r="B50341" s="202"/>
    </row>
    <row r="50342" spans="2:2">
      <c r="B50342" s="202"/>
    </row>
    <row r="50343" spans="2:2">
      <c r="B50343" s="202"/>
    </row>
    <row r="50344" spans="2:2">
      <c r="B50344" s="202"/>
    </row>
    <row r="50345" spans="2:2">
      <c r="B50345" s="202"/>
    </row>
    <row r="50346" spans="2:2">
      <c r="B50346" s="202"/>
    </row>
    <row r="50347" spans="2:2">
      <c r="B50347" s="202"/>
    </row>
    <row r="50348" spans="2:2">
      <c r="B50348" s="202"/>
    </row>
    <row r="50349" spans="2:2">
      <c r="B50349" s="202"/>
    </row>
    <row r="50350" spans="2:2">
      <c r="B50350" s="202"/>
    </row>
    <row r="50351" spans="2:2">
      <c r="B50351" s="202"/>
    </row>
    <row r="50352" spans="2:2">
      <c r="B50352" s="202"/>
    </row>
    <row r="50353" spans="2:2">
      <c r="B50353" s="202"/>
    </row>
    <row r="50354" spans="2:2">
      <c r="B50354" s="202"/>
    </row>
    <row r="50355" spans="2:2">
      <c r="B50355" s="202"/>
    </row>
    <row r="50356" spans="2:2">
      <c r="B50356" s="202"/>
    </row>
    <row r="50357" spans="2:2">
      <c r="B50357" s="202"/>
    </row>
    <row r="50358" spans="2:2">
      <c r="B50358" s="202"/>
    </row>
    <row r="50359" spans="2:2">
      <c r="B50359" s="202"/>
    </row>
    <row r="50360" spans="2:2">
      <c r="B50360" s="202"/>
    </row>
    <row r="50361" spans="2:2">
      <c r="B50361" s="202"/>
    </row>
    <row r="50362" spans="2:2">
      <c r="B50362" s="202"/>
    </row>
    <row r="50363" spans="2:2">
      <c r="B50363" s="202"/>
    </row>
    <row r="50364" spans="2:2">
      <c r="B50364" s="202"/>
    </row>
    <row r="50365" spans="2:2">
      <c r="B50365" s="202"/>
    </row>
    <row r="50366" spans="2:2">
      <c r="B50366" s="202"/>
    </row>
    <row r="50367" spans="2:2">
      <c r="B50367" s="202"/>
    </row>
    <row r="50368" spans="2:2">
      <c r="B50368" s="202"/>
    </row>
    <row r="50369" spans="2:2">
      <c r="B50369" s="202"/>
    </row>
    <row r="50370" spans="2:2">
      <c r="B50370" s="202"/>
    </row>
    <row r="50371" spans="2:2">
      <c r="B50371" s="202"/>
    </row>
    <row r="50372" spans="2:2">
      <c r="B50372" s="202"/>
    </row>
    <row r="50373" spans="2:2">
      <c r="B50373" s="202"/>
    </row>
    <row r="50374" spans="2:2">
      <c r="B50374" s="202"/>
    </row>
    <row r="50375" spans="2:2">
      <c r="B50375" s="202"/>
    </row>
    <row r="50376" spans="2:2">
      <c r="B50376" s="202"/>
    </row>
    <row r="50377" spans="2:2">
      <c r="B50377" s="202"/>
    </row>
    <row r="50378" spans="2:2">
      <c r="B50378" s="202"/>
    </row>
    <row r="50379" spans="2:2">
      <c r="B50379" s="202"/>
    </row>
    <row r="50380" spans="2:2">
      <c r="B50380" s="202"/>
    </row>
    <row r="50381" spans="2:2">
      <c r="B50381" s="202"/>
    </row>
    <row r="50382" spans="2:2">
      <c r="B50382" s="202"/>
    </row>
    <row r="50383" spans="2:2">
      <c r="B50383" s="202"/>
    </row>
    <row r="50384" spans="2:2">
      <c r="B50384" s="202"/>
    </row>
    <row r="50385" spans="2:2">
      <c r="B50385" s="202"/>
    </row>
    <row r="50386" spans="2:2">
      <c r="B50386" s="202"/>
    </row>
    <row r="50387" spans="2:2">
      <c r="B50387" s="202"/>
    </row>
    <row r="50388" spans="2:2">
      <c r="B50388" s="202"/>
    </row>
    <row r="50389" spans="2:2">
      <c r="B50389" s="202"/>
    </row>
    <row r="50390" spans="2:2">
      <c r="B50390" s="202"/>
    </row>
    <row r="50391" spans="2:2">
      <c r="B50391" s="202"/>
    </row>
    <row r="50392" spans="2:2">
      <c r="B50392" s="202"/>
    </row>
    <row r="50393" spans="2:2">
      <c r="B50393" s="202"/>
    </row>
    <row r="50394" spans="2:2">
      <c r="B50394" s="202"/>
    </row>
    <row r="50395" spans="2:2">
      <c r="B50395" s="202"/>
    </row>
    <row r="50396" spans="2:2">
      <c r="B50396" s="202"/>
    </row>
    <row r="50397" spans="2:2">
      <c r="B50397" s="202"/>
    </row>
    <row r="50398" spans="2:2">
      <c r="B50398" s="202"/>
    </row>
    <row r="50399" spans="2:2">
      <c r="B50399" s="202"/>
    </row>
    <row r="50400" spans="2:2">
      <c r="B50400" s="202"/>
    </row>
    <row r="50401" spans="2:2">
      <c r="B50401" s="202"/>
    </row>
    <row r="50402" spans="2:2">
      <c r="B50402" s="202"/>
    </row>
    <row r="50403" spans="2:2">
      <c r="B50403" s="202"/>
    </row>
    <row r="50404" spans="2:2">
      <c r="B50404" s="202"/>
    </row>
    <row r="50405" spans="2:2">
      <c r="B50405" s="202"/>
    </row>
    <row r="50406" spans="2:2">
      <c r="B50406" s="202"/>
    </row>
    <row r="50407" spans="2:2">
      <c r="B50407" s="202"/>
    </row>
    <row r="50408" spans="2:2">
      <c r="B50408" s="202"/>
    </row>
    <row r="50409" spans="2:2">
      <c r="B50409" s="202"/>
    </row>
    <row r="50410" spans="2:2">
      <c r="B50410" s="202"/>
    </row>
    <row r="50411" spans="2:2">
      <c r="B50411" s="202"/>
    </row>
    <row r="50412" spans="2:2">
      <c r="B50412" s="202"/>
    </row>
    <row r="50413" spans="2:2">
      <c r="B50413" s="202"/>
    </row>
    <row r="50414" spans="2:2">
      <c r="B50414" s="202"/>
    </row>
    <row r="50415" spans="2:2">
      <c r="B50415" s="202"/>
    </row>
    <row r="50416" spans="2:2">
      <c r="B50416" s="202"/>
    </row>
    <row r="50417" spans="2:2">
      <c r="B50417" s="202"/>
    </row>
    <row r="50418" spans="2:2">
      <c r="B50418" s="202"/>
    </row>
    <row r="50419" spans="2:2">
      <c r="B50419" s="202"/>
    </row>
    <row r="50420" spans="2:2">
      <c r="B50420" s="202"/>
    </row>
    <row r="50421" spans="2:2">
      <c r="B50421" s="202"/>
    </row>
    <row r="50422" spans="2:2">
      <c r="B50422" s="202"/>
    </row>
    <row r="50423" spans="2:2">
      <c r="B50423" s="202"/>
    </row>
    <row r="50424" spans="2:2">
      <c r="B50424" s="202"/>
    </row>
    <row r="50425" spans="2:2">
      <c r="B50425" s="202"/>
    </row>
    <row r="50426" spans="2:2">
      <c r="B50426" s="202"/>
    </row>
    <row r="50427" spans="2:2">
      <c r="B50427" s="202"/>
    </row>
    <row r="50428" spans="2:2">
      <c r="B50428" s="202"/>
    </row>
    <row r="50429" spans="2:2">
      <c r="B50429" s="202"/>
    </row>
    <row r="50430" spans="2:2">
      <c r="B50430" s="202"/>
    </row>
    <row r="50431" spans="2:2">
      <c r="B50431" s="202"/>
    </row>
    <row r="50432" spans="2:2">
      <c r="B50432" s="202"/>
    </row>
    <row r="50433" spans="2:2">
      <c r="B50433" s="202"/>
    </row>
    <row r="50434" spans="2:2">
      <c r="B50434" s="202"/>
    </row>
    <row r="50435" spans="2:2">
      <c r="B50435" s="202"/>
    </row>
    <row r="50436" spans="2:2">
      <c r="B50436" s="202"/>
    </row>
    <row r="50437" spans="2:2">
      <c r="B50437" s="202"/>
    </row>
    <row r="50438" spans="2:2">
      <c r="B50438" s="202"/>
    </row>
    <row r="50439" spans="2:2">
      <c r="B50439" s="202"/>
    </row>
    <row r="50440" spans="2:2">
      <c r="B50440" s="202"/>
    </row>
    <row r="50441" spans="2:2">
      <c r="B50441" s="202"/>
    </row>
    <row r="50442" spans="2:2">
      <c r="B50442" s="202"/>
    </row>
    <row r="50443" spans="2:2">
      <c r="B50443" s="202"/>
    </row>
    <row r="50444" spans="2:2">
      <c r="B50444" s="202"/>
    </row>
    <row r="50445" spans="2:2">
      <c r="B50445" s="202"/>
    </row>
    <row r="50446" spans="2:2">
      <c r="B50446" s="202"/>
    </row>
    <row r="50447" spans="2:2">
      <c r="B50447" s="202"/>
    </row>
    <row r="50448" spans="2:2">
      <c r="B50448" s="202"/>
    </row>
    <row r="50449" spans="2:2">
      <c r="B50449" s="202"/>
    </row>
    <row r="50450" spans="2:2">
      <c r="B50450" s="202"/>
    </row>
    <row r="50451" spans="2:2">
      <c r="B50451" s="202"/>
    </row>
    <row r="50452" spans="2:2">
      <c r="B50452" s="202"/>
    </row>
    <row r="50453" spans="2:2">
      <c r="B50453" s="202"/>
    </row>
    <row r="50454" spans="2:2">
      <c r="B50454" s="202"/>
    </row>
    <row r="50455" spans="2:2">
      <c r="B50455" s="202"/>
    </row>
    <row r="50456" spans="2:2">
      <c r="B50456" s="202"/>
    </row>
    <row r="50457" spans="2:2">
      <c r="B50457" s="202"/>
    </row>
    <row r="50458" spans="2:2">
      <c r="B50458" s="202"/>
    </row>
    <row r="50459" spans="2:2">
      <c r="B50459" s="202"/>
    </row>
    <row r="50460" spans="2:2">
      <c r="B50460" s="202"/>
    </row>
    <row r="50461" spans="2:2">
      <c r="B50461" s="202"/>
    </row>
    <row r="50462" spans="2:2">
      <c r="B50462" s="202"/>
    </row>
    <row r="50463" spans="2:2">
      <c r="B50463" s="202"/>
    </row>
    <row r="50464" spans="2:2">
      <c r="B50464" s="202"/>
    </row>
    <row r="50465" spans="2:2">
      <c r="B50465" s="202"/>
    </row>
    <row r="50466" spans="2:2">
      <c r="B50466" s="202"/>
    </row>
    <row r="50467" spans="2:2">
      <c r="B50467" s="202"/>
    </row>
    <row r="50468" spans="2:2">
      <c r="B50468" s="202"/>
    </row>
    <row r="50469" spans="2:2">
      <c r="B50469" s="202"/>
    </row>
    <row r="50470" spans="2:2">
      <c r="B50470" s="202"/>
    </row>
    <row r="50471" spans="2:2">
      <c r="B50471" s="202"/>
    </row>
    <row r="50472" spans="2:2">
      <c r="B50472" s="202"/>
    </row>
    <row r="50473" spans="2:2">
      <c r="B50473" s="202"/>
    </row>
    <row r="50474" spans="2:2">
      <c r="B50474" s="202"/>
    </row>
    <row r="50475" spans="2:2">
      <c r="B50475" s="202"/>
    </row>
    <row r="50476" spans="2:2">
      <c r="B50476" s="202"/>
    </row>
    <row r="50477" spans="2:2">
      <c r="B50477" s="202"/>
    </row>
    <row r="50478" spans="2:2">
      <c r="B50478" s="202"/>
    </row>
    <row r="50479" spans="2:2">
      <c r="B50479" s="202"/>
    </row>
    <row r="50480" spans="2:2">
      <c r="B50480" s="202"/>
    </row>
    <row r="50481" spans="2:2">
      <c r="B50481" s="202"/>
    </row>
    <row r="50482" spans="2:2">
      <c r="B50482" s="202"/>
    </row>
    <row r="50483" spans="2:2">
      <c r="B50483" s="202"/>
    </row>
    <row r="50484" spans="2:2">
      <c r="B50484" s="202"/>
    </row>
    <row r="50485" spans="2:2">
      <c r="B50485" s="202"/>
    </row>
    <row r="50486" spans="2:2">
      <c r="B50486" s="202"/>
    </row>
    <row r="50487" spans="2:2">
      <c r="B50487" s="202"/>
    </row>
    <row r="50488" spans="2:2">
      <c r="B50488" s="202"/>
    </row>
    <row r="50489" spans="2:2">
      <c r="B50489" s="202"/>
    </row>
    <row r="50490" spans="2:2">
      <c r="B50490" s="202"/>
    </row>
    <row r="50491" spans="2:2">
      <c r="B50491" s="202"/>
    </row>
    <row r="50492" spans="2:2">
      <c r="B50492" s="202"/>
    </row>
    <row r="50493" spans="2:2">
      <c r="B50493" s="202"/>
    </row>
    <row r="50494" spans="2:2">
      <c r="B50494" s="202"/>
    </row>
    <row r="50495" spans="2:2">
      <c r="B50495" s="202"/>
    </row>
    <row r="50496" spans="2:2">
      <c r="B50496" s="202"/>
    </row>
    <row r="50497" spans="2:2">
      <c r="B50497" s="202"/>
    </row>
    <row r="50498" spans="2:2">
      <c r="B50498" s="202"/>
    </row>
    <row r="50499" spans="2:2">
      <c r="B50499" s="202"/>
    </row>
    <row r="50500" spans="2:2">
      <c r="B50500" s="202"/>
    </row>
    <row r="50501" spans="2:2">
      <c r="B50501" s="202"/>
    </row>
    <row r="50502" spans="2:2">
      <c r="B50502" s="202"/>
    </row>
    <row r="50503" spans="2:2">
      <c r="B50503" s="202"/>
    </row>
    <row r="50504" spans="2:2">
      <c r="B50504" s="202"/>
    </row>
    <row r="50505" spans="2:2">
      <c r="B50505" s="202"/>
    </row>
    <row r="50506" spans="2:2">
      <c r="B50506" s="202"/>
    </row>
    <row r="50507" spans="2:2">
      <c r="B50507" s="202"/>
    </row>
    <row r="50508" spans="2:2">
      <c r="B50508" s="202"/>
    </row>
    <row r="50509" spans="2:2">
      <c r="B50509" s="202"/>
    </row>
    <row r="50510" spans="2:2">
      <c r="B50510" s="202"/>
    </row>
    <row r="50511" spans="2:2">
      <c r="B50511" s="202"/>
    </row>
    <row r="50512" spans="2:2">
      <c r="B50512" s="202"/>
    </row>
    <row r="50513" spans="2:2">
      <c r="B50513" s="202"/>
    </row>
    <row r="50514" spans="2:2">
      <c r="B50514" s="202"/>
    </row>
    <row r="50515" spans="2:2">
      <c r="B50515" s="202"/>
    </row>
    <row r="50516" spans="2:2">
      <c r="B50516" s="202"/>
    </row>
    <row r="50517" spans="2:2">
      <c r="B50517" s="202"/>
    </row>
    <row r="50518" spans="2:2">
      <c r="B50518" s="202"/>
    </row>
    <row r="50519" spans="2:2">
      <c r="B50519" s="202"/>
    </row>
    <row r="50520" spans="2:2">
      <c r="B50520" s="202"/>
    </row>
    <row r="50521" spans="2:2">
      <c r="B50521" s="202"/>
    </row>
    <row r="50522" spans="2:2">
      <c r="B50522" s="202"/>
    </row>
    <row r="50523" spans="2:2">
      <c r="B50523" s="202"/>
    </row>
    <row r="50524" spans="2:2">
      <c r="B50524" s="202"/>
    </row>
    <row r="50525" spans="2:2">
      <c r="B50525" s="202"/>
    </row>
    <row r="50526" spans="2:2">
      <c r="B50526" s="202"/>
    </row>
    <row r="50527" spans="2:2">
      <c r="B50527" s="202"/>
    </row>
    <row r="50528" spans="2:2">
      <c r="B50528" s="202"/>
    </row>
    <row r="50529" spans="2:2">
      <c r="B50529" s="202"/>
    </row>
    <row r="50530" spans="2:2">
      <c r="B50530" s="202"/>
    </row>
    <row r="50531" spans="2:2">
      <c r="B50531" s="202"/>
    </row>
    <row r="50532" spans="2:2">
      <c r="B50532" s="202"/>
    </row>
    <row r="50533" spans="2:2">
      <c r="B50533" s="202"/>
    </row>
    <row r="50534" spans="2:2">
      <c r="B50534" s="202"/>
    </row>
    <row r="50535" spans="2:2">
      <c r="B50535" s="202"/>
    </row>
    <row r="50536" spans="2:2">
      <c r="B50536" s="202"/>
    </row>
    <row r="50537" spans="2:2">
      <c r="B50537" s="202"/>
    </row>
    <row r="50538" spans="2:2">
      <c r="B50538" s="202"/>
    </row>
    <row r="50539" spans="2:2">
      <c r="B50539" s="202"/>
    </row>
    <row r="50540" spans="2:2">
      <c r="B50540" s="202"/>
    </row>
    <row r="50541" spans="2:2">
      <c r="B50541" s="202"/>
    </row>
    <row r="50542" spans="2:2">
      <c r="B50542" s="202"/>
    </row>
    <row r="50543" spans="2:2">
      <c r="B50543" s="202"/>
    </row>
    <row r="50544" spans="2:2">
      <c r="B50544" s="202"/>
    </row>
    <row r="50545" spans="2:2">
      <c r="B50545" s="202"/>
    </row>
    <row r="50546" spans="2:2">
      <c r="B50546" s="202"/>
    </row>
    <row r="50547" spans="2:2">
      <c r="B50547" s="202"/>
    </row>
    <row r="50548" spans="2:2">
      <c r="B50548" s="202"/>
    </row>
    <row r="50549" spans="2:2">
      <c r="B50549" s="202"/>
    </row>
    <row r="50550" spans="2:2">
      <c r="B50550" s="202"/>
    </row>
    <row r="50551" spans="2:2">
      <c r="B50551" s="202"/>
    </row>
    <row r="50552" spans="2:2">
      <c r="B50552" s="202"/>
    </row>
    <row r="50553" spans="2:2">
      <c r="B50553" s="202"/>
    </row>
    <row r="50554" spans="2:2">
      <c r="B50554" s="202"/>
    </row>
    <row r="50555" spans="2:2">
      <c r="B50555" s="202"/>
    </row>
    <row r="50556" spans="2:2">
      <c r="B50556" s="202"/>
    </row>
    <row r="50557" spans="2:2">
      <c r="B50557" s="202"/>
    </row>
    <row r="50558" spans="2:2">
      <c r="B50558" s="202"/>
    </row>
    <row r="50559" spans="2:2">
      <c r="B50559" s="202"/>
    </row>
    <row r="50560" spans="2:2">
      <c r="B50560" s="202"/>
    </row>
    <row r="50561" spans="2:2">
      <c r="B50561" s="202"/>
    </row>
    <row r="50562" spans="2:2">
      <c r="B50562" s="202"/>
    </row>
    <row r="50563" spans="2:2">
      <c r="B50563" s="202"/>
    </row>
    <row r="50564" spans="2:2">
      <c r="B50564" s="202"/>
    </row>
    <row r="50565" spans="2:2">
      <c r="B50565" s="202"/>
    </row>
    <row r="50566" spans="2:2">
      <c r="B50566" s="202"/>
    </row>
    <row r="50567" spans="2:2">
      <c r="B50567" s="202"/>
    </row>
    <row r="50568" spans="2:2">
      <c r="B50568" s="202"/>
    </row>
    <row r="50569" spans="2:2">
      <c r="B50569" s="202"/>
    </row>
    <row r="50570" spans="2:2">
      <c r="B50570" s="202"/>
    </row>
    <row r="50571" spans="2:2">
      <c r="B50571" s="202"/>
    </row>
    <row r="50572" spans="2:2">
      <c r="B50572" s="202"/>
    </row>
    <row r="50573" spans="2:2">
      <c r="B50573" s="202"/>
    </row>
    <row r="50574" spans="2:2">
      <c r="B50574" s="202"/>
    </row>
    <row r="50575" spans="2:2">
      <c r="B50575" s="202"/>
    </row>
    <row r="50576" spans="2:2">
      <c r="B50576" s="202"/>
    </row>
    <row r="50577" spans="2:2">
      <c r="B50577" s="202"/>
    </row>
    <row r="50578" spans="2:2">
      <c r="B50578" s="202"/>
    </row>
    <row r="50579" spans="2:2">
      <c r="B50579" s="202"/>
    </row>
    <row r="50580" spans="2:2">
      <c r="B50580" s="202"/>
    </row>
    <row r="50581" spans="2:2">
      <c r="B50581" s="202"/>
    </row>
    <row r="50582" spans="2:2">
      <c r="B50582" s="202"/>
    </row>
    <row r="50583" spans="2:2">
      <c r="B50583" s="202"/>
    </row>
    <row r="50584" spans="2:2">
      <c r="B50584" s="202"/>
    </row>
    <row r="50585" spans="2:2">
      <c r="B50585" s="202"/>
    </row>
    <row r="50586" spans="2:2">
      <c r="B50586" s="202"/>
    </row>
    <row r="50587" spans="2:2">
      <c r="B50587" s="202"/>
    </row>
    <row r="50588" spans="2:2">
      <c r="B50588" s="202"/>
    </row>
    <row r="50589" spans="2:2">
      <c r="B50589" s="202"/>
    </row>
    <row r="50590" spans="2:2">
      <c r="B50590" s="202"/>
    </row>
    <row r="50591" spans="2:2">
      <c r="B50591" s="202"/>
    </row>
    <row r="50592" spans="2:2">
      <c r="B50592" s="202"/>
    </row>
    <row r="50593" spans="2:2">
      <c r="B50593" s="202"/>
    </row>
    <row r="50594" spans="2:2">
      <c r="B50594" s="202"/>
    </row>
    <row r="50595" spans="2:2">
      <c r="B50595" s="202"/>
    </row>
    <row r="50596" spans="2:2">
      <c r="B50596" s="202"/>
    </row>
    <row r="50597" spans="2:2">
      <c r="B50597" s="202"/>
    </row>
    <row r="50598" spans="2:2">
      <c r="B50598" s="202"/>
    </row>
    <row r="50599" spans="2:2">
      <c r="B50599" s="202"/>
    </row>
    <row r="50600" spans="2:2">
      <c r="B50600" s="202"/>
    </row>
    <row r="50601" spans="2:2">
      <c r="B50601" s="202"/>
    </row>
    <row r="50602" spans="2:2">
      <c r="B50602" s="202"/>
    </row>
    <row r="50603" spans="2:2">
      <c r="B50603" s="202"/>
    </row>
    <row r="50604" spans="2:2">
      <c r="B50604" s="202"/>
    </row>
    <row r="50605" spans="2:2">
      <c r="B50605" s="202"/>
    </row>
    <row r="50606" spans="2:2">
      <c r="B50606" s="202"/>
    </row>
    <row r="50607" spans="2:2">
      <c r="B50607" s="202"/>
    </row>
    <row r="50608" spans="2:2">
      <c r="B50608" s="202"/>
    </row>
    <row r="50609" spans="2:2">
      <c r="B50609" s="202"/>
    </row>
    <row r="50610" spans="2:2">
      <c r="B50610" s="202"/>
    </row>
    <row r="50611" spans="2:2">
      <c r="B50611" s="202"/>
    </row>
    <row r="50612" spans="2:2">
      <c r="B50612" s="202"/>
    </row>
    <row r="50613" spans="2:2">
      <c r="B50613" s="202"/>
    </row>
    <row r="50614" spans="2:2">
      <c r="B50614" s="202"/>
    </row>
    <row r="50615" spans="2:2">
      <c r="B50615" s="202"/>
    </row>
    <row r="50616" spans="2:2">
      <c r="B50616" s="202"/>
    </row>
    <row r="50617" spans="2:2">
      <c r="B50617" s="202"/>
    </row>
    <row r="50618" spans="2:2">
      <c r="B50618" s="202"/>
    </row>
    <row r="50619" spans="2:2">
      <c r="B50619" s="202"/>
    </row>
    <row r="50620" spans="2:2">
      <c r="B50620" s="202"/>
    </row>
    <row r="50621" spans="2:2">
      <c r="B50621" s="202"/>
    </row>
    <row r="50622" spans="2:2">
      <c r="B50622" s="202"/>
    </row>
    <row r="50623" spans="2:2">
      <c r="B50623" s="202"/>
    </row>
    <row r="50624" spans="2:2">
      <c r="B50624" s="202"/>
    </row>
    <row r="50625" spans="2:2">
      <c r="B50625" s="202"/>
    </row>
    <row r="50626" spans="2:2">
      <c r="B50626" s="202"/>
    </row>
    <row r="50627" spans="2:2">
      <c r="B50627" s="202"/>
    </row>
    <row r="50628" spans="2:2">
      <c r="B50628" s="202"/>
    </row>
    <row r="50629" spans="2:2">
      <c r="B50629" s="202"/>
    </row>
    <row r="50630" spans="2:2">
      <c r="B50630" s="202"/>
    </row>
    <row r="50631" spans="2:2">
      <c r="B50631" s="202"/>
    </row>
    <row r="50632" spans="2:2">
      <c r="B50632" s="202"/>
    </row>
    <row r="50633" spans="2:2">
      <c r="B50633" s="202"/>
    </row>
    <row r="50634" spans="2:2">
      <c r="B50634" s="202"/>
    </row>
    <row r="50635" spans="2:2">
      <c r="B50635" s="202"/>
    </row>
    <row r="50636" spans="2:2">
      <c r="B50636" s="202"/>
    </row>
    <row r="50637" spans="2:2">
      <c r="B50637" s="202"/>
    </row>
    <row r="50638" spans="2:2">
      <c r="B50638" s="202"/>
    </row>
    <row r="50639" spans="2:2">
      <c r="B50639" s="202"/>
    </row>
    <row r="50640" spans="2:2">
      <c r="B50640" s="202"/>
    </row>
    <row r="50641" spans="2:2">
      <c r="B50641" s="202"/>
    </row>
    <row r="50642" spans="2:2">
      <c r="B50642" s="202"/>
    </row>
    <row r="50643" spans="2:2">
      <c r="B50643" s="202"/>
    </row>
    <row r="50644" spans="2:2">
      <c r="B50644" s="202"/>
    </row>
    <row r="50645" spans="2:2">
      <c r="B50645" s="202"/>
    </row>
    <row r="50646" spans="2:2">
      <c r="B50646" s="202"/>
    </row>
    <row r="50647" spans="2:2">
      <c r="B50647" s="202"/>
    </row>
    <row r="50648" spans="2:2">
      <c r="B50648" s="202"/>
    </row>
    <row r="50649" spans="2:2">
      <c r="B50649" s="202"/>
    </row>
    <row r="50650" spans="2:2">
      <c r="B50650" s="202"/>
    </row>
    <row r="50651" spans="2:2">
      <c r="B50651" s="202"/>
    </row>
    <row r="50652" spans="2:2">
      <c r="B50652" s="202"/>
    </row>
    <row r="50653" spans="2:2">
      <c r="B50653" s="202"/>
    </row>
    <row r="50654" spans="2:2">
      <c r="B50654" s="202"/>
    </row>
    <row r="50655" spans="2:2">
      <c r="B50655" s="202"/>
    </row>
    <row r="50656" spans="2:2">
      <c r="B50656" s="202"/>
    </row>
    <row r="50657" spans="2:2">
      <c r="B50657" s="202"/>
    </row>
    <row r="50658" spans="2:2">
      <c r="B50658" s="202"/>
    </row>
    <row r="50659" spans="2:2">
      <c r="B50659" s="202"/>
    </row>
    <row r="50660" spans="2:2">
      <c r="B50660" s="202"/>
    </row>
    <row r="50661" spans="2:2">
      <c r="B50661" s="202"/>
    </row>
    <row r="50662" spans="2:2">
      <c r="B50662" s="202"/>
    </row>
    <row r="50663" spans="2:2">
      <c r="B50663" s="202"/>
    </row>
    <row r="50664" spans="2:2">
      <c r="B50664" s="202"/>
    </row>
    <row r="50665" spans="2:2">
      <c r="B50665" s="202"/>
    </row>
    <row r="50666" spans="2:2">
      <c r="B50666" s="202"/>
    </row>
    <row r="50667" spans="2:2">
      <c r="B50667" s="202"/>
    </row>
    <row r="50668" spans="2:2">
      <c r="B50668" s="202"/>
    </row>
    <row r="50669" spans="2:2">
      <c r="B50669" s="202"/>
    </row>
    <row r="50670" spans="2:2">
      <c r="B50670" s="202"/>
    </row>
    <row r="50671" spans="2:2">
      <c r="B50671" s="202"/>
    </row>
    <row r="50672" spans="2:2">
      <c r="B50672" s="202"/>
    </row>
    <row r="50673" spans="2:2">
      <c r="B50673" s="202"/>
    </row>
    <row r="50674" spans="2:2">
      <c r="B50674" s="202"/>
    </row>
    <row r="50675" spans="2:2">
      <c r="B50675" s="202"/>
    </row>
    <row r="50676" spans="2:2">
      <c r="B50676" s="202"/>
    </row>
    <row r="50677" spans="2:2">
      <c r="B50677" s="202"/>
    </row>
    <row r="50678" spans="2:2">
      <c r="B50678" s="202"/>
    </row>
    <row r="50679" spans="2:2">
      <c r="B50679" s="202"/>
    </row>
    <row r="50680" spans="2:2">
      <c r="B50680" s="202"/>
    </row>
    <row r="50681" spans="2:2">
      <c r="B50681" s="202"/>
    </row>
    <row r="50682" spans="2:2">
      <c r="B50682" s="202"/>
    </row>
    <row r="50683" spans="2:2">
      <c r="B50683" s="202"/>
    </row>
    <row r="50684" spans="2:2">
      <c r="B50684" s="202"/>
    </row>
    <row r="50685" spans="2:2">
      <c r="B50685" s="202"/>
    </row>
    <row r="50686" spans="2:2">
      <c r="B50686" s="202"/>
    </row>
    <row r="50687" spans="2:2">
      <c r="B50687" s="202"/>
    </row>
    <row r="50688" spans="2:2">
      <c r="B50688" s="202"/>
    </row>
    <row r="50689" spans="2:2">
      <c r="B50689" s="202"/>
    </row>
    <row r="50690" spans="2:2">
      <c r="B50690" s="202"/>
    </row>
    <row r="50691" spans="2:2">
      <c r="B50691" s="202"/>
    </row>
    <row r="50692" spans="2:2">
      <c r="B50692" s="202"/>
    </row>
    <row r="50693" spans="2:2">
      <c r="B50693" s="202"/>
    </row>
    <row r="50694" spans="2:2">
      <c r="B50694" s="202"/>
    </row>
    <row r="50695" spans="2:2">
      <c r="B50695" s="202"/>
    </row>
    <row r="50696" spans="2:2">
      <c r="B50696" s="202"/>
    </row>
    <row r="50697" spans="2:2">
      <c r="B50697" s="202"/>
    </row>
    <row r="50698" spans="2:2">
      <c r="B50698" s="202"/>
    </row>
    <row r="50699" spans="2:2">
      <c r="B50699" s="202"/>
    </row>
    <row r="50700" spans="2:2">
      <c r="B50700" s="202"/>
    </row>
    <row r="50701" spans="2:2">
      <c r="B50701" s="202"/>
    </row>
    <row r="50702" spans="2:2">
      <c r="B50702" s="202"/>
    </row>
    <row r="50703" spans="2:2">
      <c r="B50703" s="202"/>
    </row>
    <row r="50704" spans="2:2">
      <c r="B50704" s="202"/>
    </row>
    <row r="50705" spans="2:2">
      <c r="B50705" s="202"/>
    </row>
    <row r="50706" spans="2:2">
      <c r="B50706" s="202"/>
    </row>
    <row r="50707" spans="2:2">
      <c r="B50707" s="202"/>
    </row>
    <row r="50708" spans="2:2">
      <c r="B50708" s="202"/>
    </row>
    <row r="50709" spans="2:2">
      <c r="B50709" s="202"/>
    </row>
    <row r="50710" spans="2:2">
      <c r="B50710" s="202"/>
    </row>
    <row r="50711" spans="2:2">
      <c r="B50711" s="202"/>
    </row>
    <row r="50712" spans="2:2">
      <c r="B50712" s="202"/>
    </row>
    <row r="50713" spans="2:2">
      <c r="B50713" s="202"/>
    </row>
    <row r="50714" spans="2:2">
      <c r="B50714" s="202"/>
    </row>
    <row r="50715" spans="2:2">
      <c r="B50715" s="202"/>
    </row>
    <row r="50716" spans="2:2">
      <c r="B50716" s="202"/>
    </row>
    <row r="50717" spans="2:2">
      <c r="B50717" s="202"/>
    </row>
    <row r="50718" spans="2:2">
      <c r="B50718" s="202"/>
    </row>
    <row r="50719" spans="2:2">
      <c r="B50719" s="202"/>
    </row>
    <row r="50720" spans="2:2">
      <c r="B50720" s="202"/>
    </row>
    <row r="50721" spans="2:2">
      <c r="B50721" s="202"/>
    </row>
    <row r="50722" spans="2:2">
      <c r="B50722" s="202"/>
    </row>
    <row r="50723" spans="2:2">
      <c r="B50723" s="202"/>
    </row>
    <row r="50724" spans="2:2">
      <c r="B50724" s="202"/>
    </row>
    <row r="50725" spans="2:2">
      <c r="B50725" s="202"/>
    </row>
    <row r="50726" spans="2:2">
      <c r="B50726" s="202"/>
    </row>
    <row r="50727" spans="2:2">
      <c r="B50727" s="202"/>
    </row>
    <row r="50728" spans="2:2">
      <c r="B50728" s="202"/>
    </row>
    <row r="50729" spans="2:2">
      <c r="B50729" s="202"/>
    </row>
    <row r="50730" spans="2:2">
      <c r="B50730" s="202"/>
    </row>
    <row r="50731" spans="2:2">
      <c r="B50731" s="202"/>
    </row>
    <row r="50732" spans="2:2">
      <c r="B50732" s="202"/>
    </row>
    <row r="50733" spans="2:2">
      <c r="B50733" s="202"/>
    </row>
    <row r="50734" spans="2:2">
      <c r="B50734" s="202"/>
    </row>
    <row r="50735" spans="2:2">
      <c r="B50735" s="202"/>
    </row>
    <row r="50736" spans="2:2">
      <c r="B50736" s="202"/>
    </row>
    <row r="50737" spans="2:2">
      <c r="B50737" s="202"/>
    </row>
    <row r="50738" spans="2:2">
      <c r="B50738" s="202"/>
    </row>
    <row r="50739" spans="2:2">
      <c r="B50739" s="202"/>
    </row>
    <row r="50740" spans="2:2">
      <c r="B50740" s="202"/>
    </row>
    <row r="50741" spans="2:2">
      <c r="B50741" s="202"/>
    </row>
    <row r="50742" spans="2:2">
      <c r="B50742" s="202"/>
    </row>
    <row r="50743" spans="2:2">
      <c r="B50743" s="202"/>
    </row>
    <row r="50744" spans="2:2">
      <c r="B50744" s="202"/>
    </row>
    <row r="50745" spans="2:2">
      <c r="B50745" s="202"/>
    </row>
    <row r="50746" spans="2:2">
      <c r="B50746" s="202"/>
    </row>
    <row r="50747" spans="2:2">
      <c r="B50747" s="202"/>
    </row>
    <row r="50748" spans="2:2">
      <c r="B50748" s="202"/>
    </row>
    <row r="50749" spans="2:2">
      <c r="B50749" s="202"/>
    </row>
    <row r="50750" spans="2:2">
      <c r="B50750" s="202"/>
    </row>
    <row r="50751" spans="2:2">
      <c r="B50751" s="202"/>
    </row>
    <row r="50752" spans="2:2">
      <c r="B50752" s="202"/>
    </row>
    <row r="50753" spans="2:2">
      <c r="B50753" s="202"/>
    </row>
    <row r="50754" spans="2:2">
      <c r="B50754" s="202"/>
    </row>
    <row r="50755" spans="2:2">
      <c r="B50755" s="202"/>
    </row>
    <row r="50756" spans="2:2">
      <c r="B50756" s="202"/>
    </row>
    <row r="50757" spans="2:2">
      <c r="B50757" s="202"/>
    </row>
    <row r="50758" spans="2:2">
      <c r="B50758" s="202"/>
    </row>
    <row r="50759" spans="2:2">
      <c r="B50759" s="202"/>
    </row>
    <row r="50760" spans="2:2">
      <c r="B50760" s="202"/>
    </row>
    <row r="50761" spans="2:2">
      <c r="B50761" s="202"/>
    </row>
    <row r="50762" spans="2:2">
      <c r="B50762" s="202"/>
    </row>
    <row r="50763" spans="2:2">
      <c r="B50763" s="202"/>
    </row>
    <row r="50764" spans="2:2">
      <c r="B50764" s="202"/>
    </row>
    <row r="50765" spans="2:2">
      <c r="B50765" s="202"/>
    </row>
    <row r="50766" spans="2:2">
      <c r="B50766" s="202"/>
    </row>
    <row r="50767" spans="2:2">
      <c r="B50767" s="202"/>
    </row>
    <row r="50768" spans="2:2">
      <c r="B50768" s="202"/>
    </row>
    <row r="50769" spans="2:2">
      <c r="B50769" s="202"/>
    </row>
    <row r="50770" spans="2:2">
      <c r="B50770" s="202"/>
    </row>
    <row r="50771" spans="2:2">
      <c r="B50771" s="202"/>
    </row>
    <row r="50772" spans="2:2">
      <c r="B50772" s="202"/>
    </row>
    <row r="50773" spans="2:2">
      <c r="B50773" s="202"/>
    </row>
    <row r="50774" spans="2:2">
      <c r="B50774" s="202"/>
    </row>
    <row r="50775" spans="2:2">
      <c r="B50775" s="202"/>
    </row>
    <row r="50776" spans="2:2">
      <c r="B50776" s="202"/>
    </row>
    <row r="50777" spans="2:2">
      <c r="B50777" s="202"/>
    </row>
    <row r="50778" spans="2:2">
      <c r="B50778" s="202"/>
    </row>
    <row r="50779" spans="2:2">
      <c r="B50779" s="202"/>
    </row>
    <row r="50780" spans="2:2">
      <c r="B50780" s="202"/>
    </row>
    <row r="50781" spans="2:2">
      <c r="B50781" s="202"/>
    </row>
    <row r="50782" spans="2:2">
      <c r="B50782" s="202"/>
    </row>
    <row r="50783" spans="2:2">
      <c r="B50783" s="202"/>
    </row>
    <row r="50784" spans="2:2">
      <c r="B50784" s="202"/>
    </row>
    <row r="50785" spans="2:2">
      <c r="B50785" s="202"/>
    </row>
    <row r="50786" spans="2:2">
      <c r="B50786" s="202"/>
    </row>
    <row r="50787" spans="2:2">
      <c r="B50787" s="202"/>
    </row>
    <row r="50788" spans="2:2">
      <c r="B50788" s="202"/>
    </row>
    <row r="50789" spans="2:2">
      <c r="B50789" s="202"/>
    </row>
    <row r="50790" spans="2:2">
      <c r="B50790" s="202"/>
    </row>
    <row r="50791" spans="2:2">
      <c r="B50791" s="202"/>
    </row>
    <row r="50792" spans="2:2">
      <c r="B50792" s="202"/>
    </row>
    <row r="50793" spans="2:2">
      <c r="B50793" s="202"/>
    </row>
    <row r="50794" spans="2:2">
      <c r="B50794" s="202"/>
    </row>
    <row r="50795" spans="2:2">
      <c r="B50795" s="202"/>
    </row>
    <row r="50796" spans="2:2">
      <c r="B50796" s="202"/>
    </row>
    <row r="50797" spans="2:2">
      <c r="B50797" s="202"/>
    </row>
    <row r="50798" spans="2:2">
      <c r="B50798" s="202"/>
    </row>
    <row r="50799" spans="2:2">
      <c r="B50799" s="202"/>
    </row>
    <row r="50800" spans="2:2">
      <c r="B50800" s="202"/>
    </row>
    <row r="50801" spans="2:2">
      <c r="B50801" s="202"/>
    </row>
    <row r="50802" spans="2:2">
      <c r="B50802" s="202"/>
    </row>
    <row r="50803" spans="2:2">
      <c r="B50803" s="202"/>
    </row>
    <row r="50804" spans="2:2">
      <c r="B50804" s="202"/>
    </row>
    <row r="50805" spans="2:2">
      <c r="B50805" s="202"/>
    </row>
    <row r="50806" spans="2:2">
      <c r="B50806" s="202"/>
    </row>
    <row r="50807" spans="2:2">
      <c r="B50807" s="202"/>
    </row>
    <row r="50808" spans="2:2">
      <c r="B50808" s="202"/>
    </row>
    <row r="50809" spans="2:2">
      <c r="B50809" s="202"/>
    </row>
    <row r="50810" spans="2:2">
      <c r="B50810" s="202"/>
    </row>
    <row r="50811" spans="2:2">
      <c r="B50811" s="202"/>
    </row>
    <row r="50812" spans="2:2">
      <c r="B50812" s="202"/>
    </row>
    <row r="50813" spans="2:2">
      <c r="B50813" s="202"/>
    </row>
    <row r="50814" spans="2:2">
      <c r="B50814" s="202"/>
    </row>
    <row r="50815" spans="2:2">
      <c r="B50815" s="202"/>
    </row>
    <row r="50816" spans="2:2">
      <c r="B50816" s="202"/>
    </row>
    <row r="50817" spans="2:2">
      <c r="B50817" s="202"/>
    </row>
    <row r="50818" spans="2:2">
      <c r="B50818" s="202"/>
    </row>
    <row r="50819" spans="2:2">
      <c r="B50819" s="202"/>
    </row>
    <row r="50820" spans="2:2">
      <c r="B50820" s="202"/>
    </row>
    <row r="50821" spans="2:2">
      <c r="B50821" s="202"/>
    </row>
    <row r="50822" spans="2:2">
      <c r="B50822" s="202"/>
    </row>
    <row r="50823" spans="2:2">
      <c r="B50823" s="202"/>
    </row>
    <row r="50824" spans="2:2">
      <c r="B50824" s="202"/>
    </row>
    <row r="50825" spans="2:2">
      <c r="B50825" s="202"/>
    </row>
    <row r="50826" spans="2:2">
      <c r="B50826" s="202"/>
    </row>
    <row r="50827" spans="2:2">
      <c r="B50827" s="202"/>
    </row>
    <row r="50828" spans="2:2">
      <c r="B50828" s="202"/>
    </row>
    <row r="50829" spans="2:2">
      <c r="B50829" s="202"/>
    </row>
    <row r="50830" spans="2:2">
      <c r="B50830" s="202"/>
    </row>
    <row r="50831" spans="2:2">
      <c r="B50831" s="202"/>
    </row>
    <row r="50832" spans="2:2">
      <c r="B50832" s="202"/>
    </row>
    <row r="50833" spans="2:2">
      <c r="B50833" s="202"/>
    </row>
    <row r="50834" spans="2:2">
      <c r="B50834" s="202"/>
    </row>
    <row r="50835" spans="2:2">
      <c r="B50835" s="202"/>
    </row>
    <row r="50836" spans="2:2">
      <c r="B50836" s="202"/>
    </row>
    <row r="50837" spans="2:2">
      <c r="B50837" s="202"/>
    </row>
    <row r="50838" spans="2:2">
      <c r="B50838" s="202"/>
    </row>
    <row r="50839" spans="2:2">
      <c r="B50839" s="202"/>
    </row>
    <row r="50840" spans="2:2">
      <c r="B50840" s="202"/>
    </row>
    <row r="50841" spans="2:2">
      <c r="B50841" s="202"/>
    </row>
    <row r="50842" spans="2:2">
      <c r="B50842" s="202"/>
    </row>
    <row r="50843" spans="2:2">
      <c r="B50843" s="202"/>
    </row>
    <row r="50844" spans="2:2">
      <c r="B50844" s="202"/>
    </row>
    <row r="50845" spans="2:2">
      <c r="B50845" s="202"/>
    </row>
    <row r="50846" spans="2:2">
      <c r="B50846" s="202"/>
    </row>
    <row r="50847" spans="2:2">
      <c r="B50847" s="202"/>
    </row>
    <row r="50848" spans="2:2">
      <c r="B50848" s="202"/>
    </row>
    <row r="50849" spans="2:2">
      <c r="B50849" s="202"/>
    </row>
    <row r="50850" spans="2:2">
      <c r="B50850" s="202"/>
    </row>
    <row r="50851" spans="2:2">
      <c r="B50851" s="202"/>
    </row>
    <row r="50852" spans="2:2">
      <c r="B50852" s="202"/>
    </row>
    <row r="50853" spans="2:2">
      <c r="B50853" s="202"/>
    </row>
    <row r="50854" spans="2:2">
      <c r="B50854" s="202"/>
    </row>
    <row r="50855" spans="2:2">
      <c r="B50855" s="202"/>
    </row>
    <row r="50856" spans="2:2">
      <c r="B50856" s="202"/>
    </row>
    <row r="50857" spans="2:2">
      <c r="B50857" s="202"/>
    </row>
    <row r="50858" spans="2:2">
      <c r="B50858" s="202"/>
    </row>
    <row r="50859" spans="2:2">
      <c r="B50859" s="202"/>
    </row>
    <row r="50860" spans="2:2">
      <c r="B50860" s="202"/>
    </row>
    <row r="50861" spans="2:2">
      <c r="B50861" s="202"/>
    </row>
    <row r="50862" spans="2:2">
      <c r="B50862" s="202"/>
    </row>
    <row r="50863" spans="2:2">
      <c r="B50863" s="202"/>
    </row>
    <row r="50864" spans="2:2">
      <c r="B50864" s="202"/>
    </row>
    <row r="50865" spans="2:2">
      <c r="B50865" s="202"/>
    </row>
    <row r="50866" spans="2:2">
      <c r="B50866" s="202"/>
    </row>
    <row r="50867" spans="2:2">
      <c r="B50867" s="202"/>
    </row>
    <row r="50868" spans="2:2">
      <c r="B50868" s="202"/>
    </row>
    <row r="50869" spans="2:2">
      <c r="B50869" s="202"/>
    </row>
    <row r="50870" spans="2:2">
      <c r="B50870" s="202"/>
    </row>
    <row r="50871" spans="2:2">
      <c r="B50871" s="202"/>
    </row>
    <row r="50872" spans="2:2">
      <c r="B50872" s="202"/>
    </row>
    <row r="50873" spans="2:2">
      <c r="B50873" s="202"/>
    </row>
    <row r="50874" spans="2:2">
      <c r="B50874" s="202"/>
    </row>
    <row r="50875" spans="2:2">
      <c r="B50875" s="202"/>
    </row>
    <row r="50876" spans="2:2">
      <c r="B50876" s="202"/>
    </row>
    <row r="50877" spans="2:2">
      <c r="B50877" s="202"/>
    </row>
    <row r="50878" spans="2:2">
      <c r="B50878" s="202"/>
    </row>
    <row r="50879" spans="2:2">
      <c r="B50879" s="202"/>
    </row>
    <row r="50880" spans="2:2">
      <c r="B50880" s="202"/>
    </row>
    <row r="50881" spans="2:2">
      <c r="B50881" s="202"/>
    </row>
    <row r="50882" spans="2:2">
      <c r="B50882" s="202"/>
    </row>
    <row r="50883" spans="2:2">
      <c r="B50883" s="202"/>
    </row>
    <row r="50884" spans="2:2">
      <c r="B50884" s="202"/>
    </row>
    <row r="50885" spans="2:2">
      <c r="B50885" s="202"/>
    </row>
    <row r="50886" spans="2:2">
      <c r="B50886" s="202"/>
    </row>
    <row r="50887" spans="2:2">
      <c r="B50887" s="202"/>
    </row>
    <row r="50888" spans="2:2">
      <c r="B50888" s="202"/>
    </row>
    <row r="50889" spans="2:2">
      <c r="B50889" s="202"/>
    </row>
    <row r="50890" spans="2:2">
      <c r="B50890" s="202"/>
    </row>
    <row r="50891" spans="2:2">
      <c r="B50891" s="202"/>
    </row>
    <row r="50892" spans="2:2">
      <c r="B50892" s="202"/>
    </row>
    <row r="50893" spans="2:2">
      <c r="B50893" s="202"/>
    </row>
    <row r="50894" spans="2:2">
      <c r="B50894" s="202"/>
    </row>
    <row r="50895" spans="2:2">
      <c r="B50895" s="202"/>
    </row>
    <row r="50896" spans="2:2">
      <c r="B50896" s="202"/>
    </row>
    <row r="50897" spans="2:2">
      <c r="B50897" s="202"/>
    </row>
    <row r="50898" spans="2:2">
      <c r="B50898" s="202"/>
    </row>
    <row r="50899" spans="2:2">
      <c r="B50899" s="202"/>
    </row>
    <row r="50900" spans="2:2">
      <c r="B50900" s="202"/>
    </row>
    <row r="50901" spans="2:2">
      <c r="B50901" s="202"/>
    </row>
    <row r="50902" spans="2:2">
      <c r="B50902" s="202"/>
    </row>
    <row r="50903" spans="2:2">
      <c r="B50903" s="202"/>
    </row>
    <row r="50904" spans="2:2">
      <c r="B50904" s="202"/>
    </row>
    <row r="50905" spans="2:2">
      <c r="B50905" s="202"/>
    </row>
    <row r="50906" spans="2:2">
      <c r="B50906" s="202"/>
    </row>
    <row r="50907" spans="2:2">
      <c r="B50907" s="202"/>
    </row>
    <row r="50908" spans="2:2">
      <c r="B50908" s="202"/>
    </row>
    <row r="50909" spans="2:2">
      <c r="B50909" s="202"/>
    </row>
    <row r="50910" spans="2:2">
      <c r="B50910" s="202"/>
    </row>
    <row r="50911" spans="2:2">
      <c r="B50911" s="202"/>
    </row>
    <row r="50912" spans="2:2">
      <c r="B50912" s="202"/>
    </row>
    <row r="50913" spans="2:2">
      <c r="B50913" s="202"/>
    </row>
    <row r="50914" spans="2:2">
      <c r="B50914" s="202"/>
    </row>
    <row r="50915" spans="2:2">
      <c r="B50915" s="202"/>
    </row>
    <row r="50916" spans="2:2">
      <c r="B50916" s="202"/>
    </row>
    <row r="50917" spans="2:2">
      <c r="B50917" s="202"/>
    </row>
    <row r="50918" spans="2:2">
      <c r="B50918" s="202"/>
    </row>
    <row r="50919" spans="2:2">
      <c r="B50919" s="202"/>
    </row>
    <row r="50920" spans="2:2">
      <c r="B50920" s="202"/>
    </row>
    <row r="50921" spans="2:2">
      <c r="B50921" s="202"/>
    </row>
    <row r="50922" spans="2:2">
      <c r="B50922" s="202"/>
    </row>
    <row r="50923" spans="2:2">
      <c r="B50923" s="202"/>
    </row>
    <row r="50924" spans="2:2">
      <c r="B50924" s="202"/>
    </row>
    <row r="50925" spans="2:2">
      <c r="B50925" s="202"/>
    </row>
    <row r="50926" spans="2:2">
      <c r="B50926" s="202"/>
    </row>
    <row r="50927" spans="2:2">
      <c r="B50927" s="202"/>
    </row>
    <row r="50928" spans="2:2">
      <c r="B50928" s="202"/>
    </row>
    <row r="50929" spans="2:2">
      <c r="B50929" s="202"/>
    </row>
    <row r="50930" spans="2:2">
      <c r="B50930" s="202"/>
    </row>
    <row r="50931" spans="2:2">
      <c r="B50931" s="202"/>
    </row>
    <row r="50932" spans="2:2">
      <c r="B50932" s="202"/>
    </row>
    <row r="50933" spans="2:2">
      <c r="B50933" s="202"/>
    </row>
    <row r="50934" spans="2:2">
      <c r="B50934" s="202"/>
    </row>
    <row r="50935" spans="2:2">
      <c r="B50935" s="202"/>
    </row>
    <row r="50936" spans="2:2">
      <c r="B50936" s="202"/>
    </row>
    <row r="50937" spans="2:2">
      <c r="B50937" s="202"/>
    </row>
    <row r="50938" spans="2:2">
      <c r="B50938" s="202"/>
    </row>
    <row r="50939" spans="2:2">
      <c r="B50939" s="202"/>
    </row>
    <row r="50940" spans="2:2">
      <c r="B50940" s="202"/>
    </row>
    <row r="50941" spans="2:2">
      <c r="B50941" s="202"/>
    </row>
    <row r="50942" spans="2:2">
      <c r="B50942" s="202"/>
    </row>
    <row r="50943" spans="2:2">
      <c r="B50943" s="202"/>
    </row>
    <row r="50944" spans="2:2">
      <c r="B50944" s="202"/>
    </row>
    <row r="50945" spans="2:2">
      <c r="B50945" s="202"/>
    </row>
    <row r="50946" spans="2:2">
      <c r="B50946" s="202"/>
    </row>
    <row r="50947" spans="2:2">
      <c r="B50947" s="202"/>
    </row>
    <row r="50948" spans="2:2">
      <c r="B50948" s="202"/>
    </row>
    <row r="50949" spans="2:2">
      <c r="B50949" s="202"/>
    </row>
    <row r="50950" spans="2:2">
      <c r="B50950" s="202"/>
    </row>
    <row r="50951" spans="2:2">
      <c r="B50951" s="202"/>
    </row>
    <row r="50952" spans="2:2">
      <c r="B50952" s="202"/>
    </row>
    <row r="50953" spans="2:2">
      <c r="B50953" s="202"/>
    </row>
    <row r="50954" spans="2:2">
      <c r="B50954" s="202"/>
    </row>
    <row r="50955" spans="2:2">
      <c r="B50955" s="202"/>
    </row>
    <row r="50956" spans="2:2">
      <c r="B50956" s="202"/>
    </row>
    <row r="50957" spans="2:2">
      <c r="B50957" s="202"/>
    </row>
    <row r="50958" spans="2:2">
      <c r="B50958" s="202"/>
    </row>
    <row r="50959" spans="2:2">
      <c r="B50959" s="202"/>
    </row>
    <row r="50960" spans="2:2">
      <c r="B50960" s="202"/>
    </row>
    <row r="50961" spans="2:2">
      <c r="B50961" s="202"/>
    </row>
    <row r="50962" spans="2:2">
      <c r="B50962" s="202"/>
    </row>
    <row r="50963" spans="2:2">
      <c r="B50963" s="202"/>
    </row>
    <row r="50964" spans="2:2">
      <c r="B50964" s="202"/>
    </row>
    <row r="50965" spans="2:2">
      <c r="B50965" s="202"/>
    </row>
    <row r="50966" spans="2:2">
      <c r="B50966" s="202"/>
    </row>
    <row r="50967" spans="2:2">
      <c r="B50967" s="202"/>
    </row>
    <row r="50968" spans="2:2">
      <c r="B50968" s="202"/>
    </row>
    <row r="50969" spans="2:2">
      <c r="B50969" s="202"/>
    </row>
    <row r="50970" spans="2:2">
      <c r="B50970" s="202"/>
    </row>
    <row r="50971" spans="2:2">
      <c r="B50971" s="202"/>
    </row>
    <row r="50972" spans="2:2">
      <c r="B50972" s="202"/>
    </row>
    <row r="50973" spans="2:2">
      <c r="B50973" s="202"/>
    </row>
    <row r="50974" spans="2:2">
      <c r="B50974" s="202"/>
    </row>
    <row r="50975" spans="2:2">
      <c r="B50975" s="202"/>
    </row>
    <row r="50976" spans="2:2">
      <c r="B50976" s="202"/>
    </row>
    <row r="50977" spans="2:2">
      <c r="B50977" s="202"/>
    </row>
    <row r="50978" spans="2:2">
      <c r="B50978" s="202"/>
    </row>
    <row r="50979" spans="2:2">
      <c r="B50979" s="202"/>
    </row>
    <row r="50980" spans="2:2">
      <c r="B50980" s="202"/>
    </row>
    <row r="50981" spans="2:2">
      <c r="B50981" s="202"/>
    </row>
    <row r="50982" spans="2:2">
      <c r="B50982" s="202"/>
    </row>
    <row r="50983" spans="2:2">
      <c r="B50983" s="202"/>
    </row>
    <row r="50984" spans="2:2">
      <c r="B50984" s="202"/>
    </row>
    <row r="50985" spans="2:2">
      <c r="B50985" s="202"/>
    </row>
    <row r="50986" spans="2:2">
      <c r="B50986" s="202"/>
    </row>
    <row r="50987" spans="2:2">
      <c r="B50987" s="202"/>
    </row>
    <row r="50988" spans="2:2">
      <c r="B50988" s="202"/>
    </row>
    <row r="50989" spans="2:2">
      <c r="B50989" s="202"/>
    </row>
    <row r="50990" spans="2:2">
      <c r="B50990" s="202"/>
    </row>
    <row r="50991" spans="2:2">
      <c r="B50991" s="202"/>
    </row>
    <row r="50992" spans="2:2">
      <c r="B50992" s="202"/>
    </row>
    <row r="50993" spans="2:2">
      <c r="B50993" s="202"/>
    </row>
    <row r="50994" spans="2:2">
      <c r="B50994" s="202"/>
    </row>
    <row r="50995" spans="2:2">
      <c r="B50995" s="202"/>
    </row>
    <row r="50996" spans="2:2">
      <c r="B50996" s="202"/>
    </row>
    <row r="50997" spans="2:2">
      <c r="B50997" s="202"/>
    </row>
    <row r="50998" spans="2:2">
      <c r="B50998" s="202"/>
    </row>
    <row r="50999" spans="2:2">
      <c r="B50999" s="202"/>
    </row>
    <row r="51000" spans="2:2">
      <c r="B51000" s="202"/>
    </row>
    <row r="51001" spans="2:2">
      <c r="B51001" s="202"/>
    </row>
    <row r="51002" spans="2:2">
      <c r="B51002" s="202"/>
    </row>
    <row r="51003" spans="2:2">
      <c r="B51003" s="202"/>
    </row>
    <row r="51004" spans="2:2">
      <c r="B51004" s="202"/>
    </row>
    <row r="51005" spans="2:2">
      <c r="B51005" s="202"/>
    </row>
    <row r="51006" spans="2:2">
      <c r="B51006" s="202"/>
    </row>
    <row r="51007" spans="2:2">
      <c r="B51007" s="202"/>
    </row>
    <row r="51008" spans="2:2">
      <c r="B51008" s="202"/>
    </row>
    <row r="51009" spans="2:2">
      <c r="B51009" s="202"/>
    </row>
    <row r="51010" spans="2:2">
      <c r="B51010" s="202"/>
    </row>
    <row r="51011" spans="2:2">
      <c r="B51011" s="202"/>
    </row>
    <row r="51012" spans="2:2">
      <c r="B51012" s="202"/>
    </row>
    <row r="51013" spans="2:2">
      <c r="B51013" s="202"/>
    </row>
    <row r="51014" spans="2:2">
      <c r="B51014" s="202"/>
    </row>
    <row r="51015" spans="2:2">
      <c r="B51015" s="202"/>
    </row>
    <row r="51016" spans="2:2">
      <c r="B51016" s="202"/>
    </row>
    <row r="51017" spans="2:2">
      <c r="B51017" s="202"/>
    </row>
    <row r="51018" spans="2:2">
      <c r="B51018" s="202"/>
    </row>
    <row r="51019" spans="2:2">
      <c r="B51019" s="202"/>
    </row>
    <row r="51020" spans="2:2">
      <c r="B51020" s="202"/>
    </row>
    <row r="51021" spans="2:2">
      <c r="B51021" s="202"/>
    </row>
    <row r="51022" spans="2:2">
      <c r="B51022" s="202"/>
    </row>
    <row r="51023" spans="2:2">
      <c r="B51023" s="202"/>
    </row>
    <row r="51024" spans="2:2">
      <c r="B51024" s="202"/>
    </row>
    <row r="51025" spans="2:2">
      <c r="B51025" s="202"/>
    </row>
    <row r="51026" spans="2:2">
      <c r="B51026" s="202"/>
    </row>
    <row r="51027" spans="2:2">
      <c r="B51027" s="202"/>
    </row>
    <row r="51028" spans="2:2">
      <c r="B51028" s="202"/>
    </row>
    <row r="51029" spans="2:2">
      <c r="B51029" s="202"/>
    </row>
    <row r="51030" spans="2:2">
      <c r="B51030" s="202"/>
    </row>
    <row r="51031" spans="2:2">
      <c r="B51031" s="202"/>
    </row>
    <row r="51032" spans="2:2">
      <c r="B51032" s="202"/>
    </row>
    <row r="51033" spans="2:2">
      <c r="B51033" s="202"/>
    </row>
    <row r="51034" spans="2:2">
      <c r="B51034" s="202"/>
    </row>
    <row r="51035" spans="2:2">
      <c r="B51035" s="202"/>
    </row>
    <row r="51036" spans="2:2">
      <c r="B51036" s="202"/>
    </row>
    <row r="51037" spans="2:2">
      <c r="B51037" s="202"/>
    </row>
    <row r="51038" spans="2:2">
      <c r="B51038" s="202"/>
    </row>
    <row r="51039" spans="2:2">
      <c r="B51039" s="202"/>
    </row>
    <row r="51040" spans="2:2">
      <c r="B51040" s="202"/>
    </row>
    <row r="51041" spans="2:2">
      <c r="B51041" s="202"/>
    </row>
    <row r="51042" spans="2:2">
      <c r="B51042" s="202"/>
    </row>
    <row r="51043" spans="2:2">
      <c r="B51043" s="202"/>
    </row>
    <row r="51044" spans="2:2">
      <c r="B51044" s="202"/>
    </row>
    <row r="51045" spans="2:2">
      <c r="B51045" s="202"/>
    </row>
    <row r="51046" spans="2:2">
      <c r="B51046" s="202"/>
    </row>
    <row r="51047" spans="2:2">
      <c r="B51047" s="202"/>
    </row>
    <row r="51048" spans="2:2">
      <c r="B51048" s="202"/>
    </row>
    <row r="51049" spans="2:2">
      <c r="B51049" s="202"/>
    </row>
    <row r="51050" spans="2:2">
      <c r="B51050" s="202"/>
    </row>
    <row r="51051" spans="2:2">
      <c r="B51051" s="202"/>
    </row>
    <row r="51052" spans="2:2">
      <c r="B51052" s="202"/>
    </row>
    <row r="51053" spans="2:2">
      <c r="B51053" s="202"/>
    </row>
    <row r="51054" spans="2:2">
      <c r="B51054" s="202"/>
    </row>
    <row r="51055" spans="2:2">
      <c r="B51055" s="202"/>
    </row>
    <row r="51056" spans="2:2">
      <c r="B51056" s="202"/>
    </row>
    <row r="51057" spans="2:2">
      <c r="B51057" s="202"/>
    </row>
    <row r="51058" spans="2:2">
      <c r="B51058" s="202"/>
    </row>
    <row r="51059" spans="2:2">
      <c r="B51059" s="202"/>
    </row>
    <row r="51060" spans="2:2">
      <c r="B51060" s="202"/>
    </row>
    <row r="51061" spans="2:2">
      <c r="B51061" s="202"/>
    </row>
    <row r="51062" spans="2:2">
      <c r="B51062" s="202"/>
    </row>
    <row r="51063" spans="2:2">
      <c r="B51063" s="202"/>
    </row>
    <row r="51064" spans="2:2">
      <c r="B51064" s="202"/>
    </row>
    <row r="51065" spans="2:2">
      <c r="B51065" s="202"/>
    </row>
    <row r="51066" spans="2:2">
      <c r="B51066" s="202"/>
    </row>
    <row r="51067" spans="2:2">
      <c r="B51067" s="202"/>
    </row>
    <row r="51068" spans="2:2">
      <c r="B51068" s="202"/>
    </row>
    <row r="51069" spans="2:2">
      <c r="B51069" s="202"/>
    </row>
    <row r="51070" spans="2:2">
      <c r="B51070" s="202"/>
    </row>
    <row r="51071" spans="2:2">
      <c r="B51071" s="202"/>
    </row>
    <row r="51072" spans="2:2">
      <c r="B51072" s="202"/>
    </row>
    <row r="51073" spans="2:2">
      <c r="B51073" s="202"/>
    </row>
    <row r="51074" spans="2:2">
      <c r="B51074" s="202"/>
    </row>
    <row r="51075" spans="2:2">
      <c r="B51075" s="202"/>
    </row>
    <row r="51076" spans="2:2">
      <c r="B51076" s="202"/>
    </row>
    <row r="51077" spans="2:2">
      <c r="B51077" s="202"/>
    </row>
    <row r="51078" spans="2:2">
      <c r="B51078" s="202"/>
    </row>
    <row r="51079" spans="2:2">
      <c r="B51079" s="202"/>
    </row>
    <row r="51080" spans="2:2">
      <c r="B51080" s="202"/>
    </row>
    <row r="51081" spans="2:2">
      <c r="B51081" s="202"/>
    </row>
    <row r="51082" spans="2:2">
      <c r="B51082" s="202"/>
    </row>
    <row r="51083" spans="2:2">
      <c r="B51083" s="202"/>
    </row>
    <row r="51084" spans="2:2">
      <c r="B51084" s="202"/>
    </row>
    <row r="51085" spans="2:2">
      <c r="B51085" s="202"/>
    </row>
    <row r="51086" spans="2:2">
      <c r="B51086" s="202"/>
    </row>
    <row r="51087" spans="2:2">
      <c r="B51087" s="202"/>
    </row>
    <row r="51088" spans="2:2">
      <c r="B51088" s="202"/>
    </row>
    <row r="51089" spans="2:2">
      <c r="B51089" s="202"/>
    </row>
    <row r="51090" spans="2:2">
      <c r="B51090" s="202"/>
    </row>
    <row r="51091" spans="2:2">
      <c r="B51091" s="202"/>
    </row>
    <row r="51092" spans="2:2">
      <c r="B51092" s="202"/>
    </row>
    <row r="51093" spans="2:2">
      <c r="B51093" s="202"/>
    </row>
    <row r="51094" spans="2:2">
      <c r="B51094" s="202"/>
    </row>
    <row r="51095" spans="2:2">
      <c r="B51095" s="202"/>
    </row>
    <row r="51096" spans="2:2">
      <c r="B51096" s="202"/>
    </row>
    <row r="51097" spans="2:2">
      <c r="B51097" s="202"/>
    </row>
    <row r="51098" spans="2:2">
      <c r="B51098" s="202"/>
    </row>
    <row r="51099" spans="2:2">
      <c r="B51099" s="202"/>
    </row>
    <row r="51100" spans="2:2">
      <c r="B51100" s="202"/>
    </row>
    <row r="51101" spans="2:2">
      <c r="B51101" s="202"/>
    </row>
    <row r="51102" spans="2:2">
      <c r="B51102" s="202"/>
    </row>
    <row r="51103" spans="2:2">
      <c r="B51103" s="202"/>
    </row>
    <row r="51104" spans="2:2">
      <c r="B51104" s="202"/>
    </row>
    <row r="51105" spans="2:2">
      <c r="B51105" s="202"/>
    </row>
    <row r="51106" spans="2:2">
      <c r="B51106" s="202"/>
    </row>
    <row r="51107" spans="2:2">
      <c r="B51107" s="202"/>
    </row>
    <row r="51108" spans="2:2">
      <c r="B51108" s="202"/>
    </row>
    <row r="51109" spans="2:2">
      <c r="B51109" s="202"/>
    </row>
    <row r="51110" spans="2:2">
      <c r="B51110" s="202"/>
    </row>
    <row r="51111" spans="2:2">
      <c r="B51111" s="202"/>
    </row>
    <row r="51112" spans="2:2">
      <c r="B51112" s="202"/>
    </row>
    <row r="51113" spans="2:2">
      <c r="B51113" s="202"/>
    </row>
    <row r="51114" spans="2:2">
      <c r="B51114" s="202"/>
    </row>
    <row r="51115" spans="2:2">
      <c r="B51115" s="202"/>
    </row>
    <row r="51116" spans="2:2">
      <c r="B51116" s="202"/>
    </row>
    <row r="51117" spans="2:2">
      <c r="B51117" s="202"/>
    </row>
    <row r="51118" spans="2:2">
      <c r="B51118" s="202"/>
    </row>
    <row r="51119" spans="2:2">
      <c r="B51119" s="202"/>
    </row>
    <row r="51120" spans="2:2">
      <c r="B51120" s="202"/>
    </row>
    <row r="51121" spans="2:2">
      <c r="B51121" s="202"/>
    </row>
    <row r="51122" spans="2:2">
      <c r="B51122" s="202"/>
    </row>
    <row r="51123" spans="2:2">
      <c r="B51123" s="202"/>
    </row>
    <row r="51124" spans="2:2">
      <c r="B51124" s="202"/>
    </row>
    <row r="51125" spans="2:2">
      <c r="B51125" s="202"/>
    </row>
    <row r="51126" spans="2:2">
      <c r="B51126" s="202"/>
    </row>
    <row r="51127" spans="2:2">
      <c r="B51127" s="202"/>
    </row>
    <row r="51128" spans="2:2">
      <c r="B51128" s="202"/>
    </row>
    <row r="51129" spans="2:2">
      <c r="B51129" s="202"/>
    </row>
    <row r="51130" spans="2:2">
      <c r="B51130" s="202"/>
    </row>
    <row r="51131" spans="2:2">
      <c r="B51131" s="202"/>
    </row>
    <row r="51132" spans="2:2">
      <c r="B51132" s="202"/>
    </row>
    <row r="51133" spans="2:2">
      <c r="B51133" s="202"/>
    </row>
    <row r="51134" spans="2:2">
      <c r="B51134" s="202"/>
    </row>
    <row r="51135" spans="2:2">
      <c r="B51135" s="202"/>
    </row>
    <row r="51136" spans="2:2">
      <c r="B51136" s="202"/>
    </row>
    <row r="51137" spans="2:2">
      <c r="B51137" s="202"/>
    </row>
    <row r="51138" spans="2:2">
      <c r="B51138" s="202"/>
    </row>
    <row r="51139" spans="2:2">
      <c r="B51139" s="202"/>
    </row>
    <row r="51140" spans="2:2">
      <c r="B51140" s="202"/>
    </row>
    <row r="51141" spans="2:2">
      <c r="B51141" s="202"/>
    </row>
    <row r="51142" spans="2:2">
      <c r="B51142" s="202"/>
    </row>
    <row r="51143" spans="2:2">
      <c r="B51143" s="202"/>
    </row>
    <row r="51144" spans="2:2">
      <c r="B51144" s="202"/>
    </row>
    <row r="51145" spans="2:2">
      <c r="B51145" s="202"/>
    </row>
    <row r="51146" spans="2:2">
      <c r="B51146" s="202"/>
    </row>
    <row r="51147" spans="2:2">
      <c r="B51147" s="202"/>
    </row>
    <row r="51148" spans="2:2">
      <c r="B51148" s="202"/>
    </row>
    <row r="51149" spans="2:2">
      <c r="B51149" s="202"/>
    </row>
    <row r="51150" spans="2:2">
      <c r="B51150" s="202"/>
    </row>
    <row r="51151" spans="2:2">
      <c r="B51151" s="202"/>
    </row>
    <row r="51152" spans="2:2">
      <c r="B51152" s="202"/>
    </row>
    <row r="51153" spans="2:2">
      <c r="B51153" s="202"/>
    </row>
    <row r="51154" spans="2:2">
      <c r="B51154" s="202"/>
    </row>
    <row r="51155" spans="2:2">
      <c r="B51155" s="202"/>
    </row>
    <row r="51156" spans="2:2">
      <c r="B51156" s="202"/>
    </row>
    <row r="51157" spans="2:2">
      <c r="B51157" s="202"/>
    </row>
    <row r="51158" spans="2:2">
      <c r="B51158" s="202"/>
    </row>
    <row r="51159" spans="2:2">
      <c r="B51159" s="202"/>
    </row>
    <row r="51160" spans="2:2">
      <c r="B51160" s="202"/>
    </row>
    <row r="51161" spans="2:2">
      <c r="B51161" s="202"/>
    </row>
    <row r="51162" spans="2:2">
      <c r="B51162" s="202"/>
    </row>
    <row r="51163" spans="2:2">
      <c r="B51163" s="202"/>
    </row>
    <row r="51164" spans="2:2">
      <c r="B51164" s="202"/>
    </row>
    <row r="51165" spans="2:2">
      <c r="B51165" s="202"/>
    </row>
    <row r="51166" spans="2:2">
      <c r="B51166" s="202"/>
    </row>
    <row r="51167" spans="2:2">
      <c r="B51167" s="202"/>
    </row>
    <row r="51168" spans="2:2">
      <c r="B51168" s="202"/>
    </row>
    <row r="51169" spans="2:2">
      <c r="B51169" s="202"/>
    </row>
    <row r="51170" spans="2:2">
      <c r="B51170" s="202"/>
    </row>
    <row r="51171" spans="2:2">
      <c r="B51171" s="202"/>
    </row>
    <row r="51172" spans="2:2">
      <c r="B51172" s="202"/>
    </row>
    <row r="51173" spans="2:2">
      <c r="B51173" s="202"/>
    </row>
    <row r="51174" spans="2:2">
      <c r="B51174" s="202"/>
    </row>
    <row r="51175" spans="2:2">
      <c r="B51175" s="202"/>
    </row>
    <row r="51176" spans="2:2">
      <c r="B51176" s="202"/>
    </row>
    <row r="51177" spans="2:2">
      <c r="B51177" s="202"/>
    </row>
    <row r="51178" spans="2:2">
      <c r="B51178" s="202"/>
    </row>
    <row r="51179" spans="2:2">
      <c r="B51179" s="202"/>
    </row>
    <row r="51180" spans="2:2">
      <c r="B51180" s="202"/>
    </row>
    <row r="51181" spans="2:2">
      <c r="B51181" s="202"/>
    </row>
    <row r="51182" spans="2:2">
      <c r="B51182" s="202"/>
    </row>
    <row r="51183" spans="2:2">
      <c r="B51183" s="202"/>
    </row>
    <row r="51184" spans="2:2">
      <c r="B51184" s="202"/>
    </row>
    <row r="51185" spans="2:2">
      <c r="B51185" s="202"/>
    </row>
    <row r="51186" spans="2:2">
      <c r="B51186" s="202"/>
    </row>
    <row r="51187" spans="2:2">
      <c r="B51187" s="202"/>
    </row>
    <row r="51188" spans="2:2">
      <c r="B51188" s="202"/>
    </row>
    <row r="51189" spans="2:2">
      <c r="B51189" s="202"/>
    </row>
    <row r="51190" spans="2:2">
      <c r="B51190" s="202"/>
    </row>
    <row r="51191" spans="2:2">
      <c r="B51191" s="202"/>
    </row>
    <row r="51192" spans="2:2">
      <c r="B51192" s="202"/>
    </row>
    <row r="51193" spans="2:2">
      <c r="B51193" s="202"/>
    </row>
    <row r="51194" spans="2:2">
      <c r="B51194" s="202"/>
    </row>
    <row r="51195" spans="2:2">
      <c r="B51195" s="202"/>
    </row>
    <row r="51196" spans="2:2">
      <c r="B51196" s="202"/>
    </row>
    <row r="51197" spans="2:2">
      <c r="B51197" s="202"/>
    </row>
    <row r="51198" spans="2:2">
      <c r="B51198" s="202"/>
    </row>
    <row r="51199" spans="2:2">
      <c r="B51199" s="202"/>
    </row>
    <row r="51200" spans="2:2">
      <c r="B51200" s="202"/>
    </row>
    <row r="51201" spans="2:2">
      <c r="B51201" s="202"/>
    </row>
    <row r="51202" spans="2:2">
      <c r="B51202" s="202"/>
    </row>
    <row r="51203" spans="2:2">
      <c r="B51203" s="202"/>
    </row>
    <row r="51204" spans="2:2">
      <c r="B51204" s="202"/>
    </row>
    <row r="51205" spans="2:2">
      <c r="B51205" s="202"/>
    </row>
    <row r="51206" spans="2:2">
      <c r="B51206" s="202"/>
    </row>
    <row r="51207" spans="2:2">
      <c r="B51207" s="202"/>
    </row>
    <row r="51208" spans="2:2">
      <c r="B51208" s="202"/>
    </row>
    <row r="51209" spans="2:2">
      <c r="B51209" s="202"/>
    </row>
    <row r="51210" spans="2:2">
      <c r="B51210" s="202"/>
    </row>
    <row r="51211" spans="2:2">
      <c r="B51211" s="202"/>
    </row>
    <row r="51212" spans="2:2">
      <c r="B51212" s="202"/>
    </row>
    <row r="51213" spans="2:2">
      <c r="B51213" s="202"/>
    </row>
    <row r="51214" spans="2:2">
      <c r="B51214" s="202"/>
    </row>
    <row r="51215" spans="2:2">
      <c r="B51215" s="202"/>
    </row>
    <row r="51216" spans="2:2">
      <c r="B51216" s="202"/>
    </row>
    <row r="51217" spans="2:2">
      <c r="B51217" s="202"/>
    </row>
    <row r="51218" spans="2:2">
      <c r="B51218" s="202"/>
    </row>
    <row r="51219" spans="2:2">
      <c r="B51219" s="202"/>
    </row>
    <row r="51220" spans="2:2">
      <c r="B51220" s="202"/>
    </row>
    <row r="51221" spans="2:2">
      <c r="B51221" s="202"/>
    </row>
    <row r="51222" spans="2:2">
      <c r="B51222" s="202"/>
    </row>
    <row r="51223" spans="2:2">
      <c r="B51223" s="202"/>
    </row>
    <row r="51224" spans="2:2">
      <c r="B51224" s="202"/>
    </row>
    <row r="51225" spans="2:2">
      <c r="B51225" s="202"/>
    </row>
    <row r="51226" spans="2:2">
      <c r="B51226" s="202"/>
    </row>
    <row r="51227" spans="2:2">
      <c r="B51227" s="202"/>
    </row>
    <row r="51228" spans="2:2">
      <c r="B51228" s="202"/>
    </row>
    <row r="51229" spans="2:2">
      <c r="B51229" s="202"/>
    </row>
    <row r="51230" spans="2:2">
      <c r="B51230" s="202"/>
    </row>
    <row r="51231" spans="2:2">
      <c r="B51231" s="202"/>
    </row>
    <row r="51232" spans="2:2">
      <c r="B51232" s="202"/>
    </row>
    <row r="51233" spans="2:2">
      <c r="B51233" s="202"/>
    </row>
    <row r="51234" spans="2:2">
      <c r="B51234" s="202"/>
    </row>
    <row r="51235" spans="2:2">
      <c r="B51235" s="202"/>
    </row>
    <row r="51236" spans="2:2">
      <c r="B51236" s="202"/>
    </row>
    <row r="51237" spans="2:2">
      <c r="B51237" s="202"/>
    </row>
    <row r="51238" spans="2:2">
      <c r="B51238" s="202"/>
    </row>
    <row r="51239" spans="2:2">
      <c r="B51239" s="202"/>
    </row>
    <row r="51240" spans="2:2">
      <c r="B51240" s="202"/>
    </row>
    <row r="51241" spans="2:2">
      <c r="B51241" s="202"/>
    </row>
    <row r="51242" spans="2:2">
      <c r="B51242" s="202"/>
    </row>
    <row r="51243" spans="2:2">
      <c r="B51243" s="202"/>
    </row>
    <row r="51244" spans="2:2">
      <c r="B51244" s="202"/>
    </row>
    <row r="51245" spans="2:2">
      <c r="B51245" s="202"/>
    </row>
    <row r="51246" spans="2:2">
      <c r="B51246" s="202"/>
    </row>
    <row r="51247" spans="2:2">
      <c r="B51247" s="202"/>
    </row>
    <row r="51248" spans="2:2">
      <c r="B51248" s="202"/>
    </row>
    <row r="51249" spans="2:2">
      <c r="B51249" s="202"/>
    </row>
    <row r="51250" spans="2:2">
      <c r="B51250" s="202"/>
    </row>
    <row r="51251" spans="2:2">
      <c r="B51251" s="202"/>
    </row>
    <row r="51252" spans="2:2">
      <c r="B51252" s="202"/>
    </row>
    <row r="51253" spans="2:2">
      <c r="B51253" s="202"/>
    </row>
    <row r="51254" spans="2:2">
      <c r="B51254" s="202"/>
    </row>
    <row r="51255" spans="2:2">
      <c r="B51255" s="202"/>
    </row>
    <row r="51256" spans="2:2">
      <c r="B51256" s="202"/>
    </row>
    <row r="51257" spans="2:2">
      <c r="B51257" s="202"/>
    </row>
    <row r="51258" spans="2:2">
      <c r="B51258" s="202"/>
    </row>
    <row r="51259" spans="2:2">
      <c r="B51259" s="202"/>
    </row>
    <row r="51260" spans="2:2">
      <c r="B51260" s="202"/>
    </row>
    <row r="51261" spans="2:2">
      <c r="B51261" s="202"/>
    </row>
    <row r="51262" spans="2:2">
      <c r="B51262" s="202"/>
    </row>
    <row r="51263" spans="2:2">
      <c r="B51263" s="202"/>
    </row>
    <row r="51264" spans="2:2">
      <c r="B51264" s="202"/>
    </row>
    <row r="51265" spans="2:2">
      <c r="B51265" s="202"/>
    </row>
    <row r="51266" spans="2:2">
      <c r="B51266" s="202"/>
    </row>
    <row r="51267" spans="2:2">
      <c r="B51267" s="202"/>
    </row>
    <row r="51268" spans="2:2">
      <c r="B51268" s="202"/>
    </row>
    <row r="51269" spans="2:2">
      <c r="B51269" s="202"/>
    </row>
    <row r="51270" spans="2:2">
      <c r="B51270" s="202"/>
    </row>
    <row r="51271" spans="2:2">
      <c r="B51271" s="202"/>
    </row>
    <row r="51272" spans="2:2">
      <c r="B51272" s="202"/>
    </row>
    <row r="51273" spans="2:2">
      <c r="B51273" s="202"/>
    </row>
    <row r="51274" spans="2:2">
      <c r="B51274" s="202"/>
    </row>
    <row r="51275" spans="2:2">
      <c r="B51275" s="202"/>
    </row>
    <row r="51276" spans="2:2">
      <c r="B51276" s="202"/>
    </row>
    <row r="51277" spans="2:2">
      <c r="B51277" s="202"/>
    </row>
    <row r="51278" spans="2:2">
      <c r="B51278" s="202"/>
    </row>
    <row r="51279" spans="2:2">
      <c r="B51279" s="202"/>
    </row>
    <row r="51280" spans="2:2">
      <c r="B51280" s="202"/>
    </row>
    <row r="51281" spans="2:2">
      <c r="B51281" s="202"/>
    </row>
    <row r="51282" spans="2:2">
      <c r="B51282" s="202"/>
    </row>
    <row r="51283" spans="2:2">
      <c r="B51283" s="202"/>
    </row>
    <row r="51284" spans="2:2">
      <c r="B51284" s="202"/>
    </row>
    <row r="51285" spans="2:2">
      <c r="B51285" s="202"/>
    </row>
    <row r="51286" spans="2:2">
      <c r="B51286" s="202"/>
    </row>
    <row r="51287" spans="2:2">
      <c r="B51287" s="202"/>
    </row>
    <row r="51288" spans="2:2">
      <c r="B51288" s="202"/>
    </row>
    <row r="51289" spans="2:2">
      <c r="B51289" s="202"/>
    </row>
    <row r="51290" spans="2:2">
      <c r="B51290" s="202"/>
    </row>
    <row r="51291" spans="2:2">
      <c r="B51291" s="202"/>
    </row>
    <row r="51292" spans="2:2">
      <c r="B51292" s="202"/>
    </row>
    <row r="51293" spans="2:2">
      <c r="B51293" s="202"/>
    </row>
    <row r="51294" spans="2:2">
      <c r="B51294" s="202"/>
    </row>
    <row r="51295" spans="2:2">
      <c r="B51295" s="202"/>
    </row>
    <row r="51296" spans="2:2">
      <c r="B51296" s="202"/>
    </row>
    <row r="51297" spans="2:2">
      <c r="B51297" s="202"/>
    </row>
    <row r="51298" spans="2:2">
      <c r="B51298" s="202"/>
    </row>
    <row r="51299" spans="2:2">
      <c r="B51299" s="202"/>
    </row>
    <row r="51300" spans="2:2">
      <c r="B51300" s="202"/>
    </row>
    <row r="51301" spans="2:2">
      <c r="B51301" s="202"/>
    </row>
    <row r="51302" spans="2:2">
      <c r="B51302" s="202"/>
    </row>
    <row r="51303" spans="2:2">
      <c r="B51303" s="202"/>
    </row>
    <row r="51304" spans="2:2">
      <c r="B51304" s="202"/>
    </row>
    <row r="51305" spans="2:2">
      <c r="B51305" s="202"/>
    </row>
    <row r="51306" spans="2:2">
      <c r="B51306" s="202"/>
    </row>
    <row r="51307" spans="2:2">
      <c r="B51307" s="202"/>
    </row>
    <row r="51308" spans="2:2">
      <c r="B51308" s="202"/>
    </row>
    <row r="51309" spans="2:2">
      <c r="B51309" s="202"/>
    </row>
    <row r="51310" spans="2:2">
      <c r="B51310" s="202"/>
    </row>
    <row r="51311" spans="2:2">
      <c r="B51311" s="202"/>
    </row>
    <row r="51312" spans="2:2">
      <c r="B51312" s="202"/>
    </row>
    <row r="51313" spans="2:2">
      <c r="B51313" s="202"/>
    </row>
    <row r="51314" spans="2:2">
      <c r="B51314" s="202"/>
    </row>
    <row r="51315" spans="2:2">
      <c r="B51315" s="202"/>
    </row>
    <row r="51316" spans="2:2">
      <c r="B51316" s="202"/>
    </row>
    <row r="51317" spans="2:2">
      <c r="B51317" s="202"/>
    </row>
    <row r="51318" spans="2:2">
      <c r="B51318" s="202"/>
    </row>
    <row r="51319" spans="2:2">
      <c r="B51319" s="202"/>
    </row>
    <row r="51320" spans="2:2">
      <c r="B51320" s="202"/>
    </row>
    <row r="51321" spans="2:2">
      <c r="B51321" s="202"/>
    </row>
    <row r="51322" spans="2:2">
      <c r="B51322" s="202"/>
    </row>
    <row r="51323" spans="2:2">
      <c r="B51323" s="202"/>
    </row>
    <row r="51324" spans="2:2">
      <c r="B51324" s="202"/>
    </row>
    <row r="51325" spans="2:2">
      <c r="B51325" s="202"/>
    </row>
    <row r="51326" spans="2:2">
      <c r="B51326" s="202"/>
    </row>
    <row r="51327" spans="2:2">
      <c r="B51327" s="202"/>
    </row>
    <row r="51328" spans="2:2">
      <c r="B51328" s="202"/>
    </row>
    <row r="51329" spans="2:2">
      <c r="B51329" s="202"/>
    </row>
    <row r="51330" spans="2:2">
      <c r="B51330" s="202"/>
    </row>
    <row r="51331" spans="2:2">
      <c r="B51331" s="202"/>
    </row>
    <row r="51332" spans="2:2">
      <c r="B51332" s="202"/>
    </row>
    <row r="51333" spans="2:2">
      <c r="B51333" s="202"/>
    </row>
    <row r="51334" spans="2:2">
      <c r="B51334" s="202"/>
    </row>
    <row r="51335" spans="2:2">
      <c r="B51335" s="202"/>
    </row>
    <row r="51336" spans="2:2">
      <c r="B51336" s="202"/>
    </row>
    <row r="51337" spans="2:2">
      <c r="B51337" s="202"/>
    </row>
    <row r="51338" spans="2:2">
      <c r="B51338" s="202"/>
    </row>
    <row r="51339" spans="2:2">
      <c r="B51339" s="202"/>
    </row>
    <row r="51340" spans="2:2">
      <c r="B51340" s="202"/>
    </row>
    <row r="51341" spans="2:2">
      <c r="B51341" s="202"/>
    </row>
    <row r="51342" spans="2:2">
      <c r="B51342" s="202"/>
    </row>
    <row r="51343" spans="2:2">
      <c r="B51343" s="202"/>
    </row>
    <row r="51344" spans="2:2">
      <c r="B51344" s="202"/>
    </row>
    <row r="51345" spans="2:2">
      <c r="B51345" s="202"/>
    </row>
    <row r="51346" spans="2:2">
      <c r="B51346" s="202"/>
    </row>
    <row r="51347" spans="2:2">
      <c r="B51347" s="202"/>
    </row>
    <row r="51348" spans="2:2">
      <c r="B51348" s="202"/>
    </row>
    <row r="51349" spans="2:2">
      <c r="B51349" s="202"/>
    </row>
    <row r="51350" spans="2:2">
      <c r="B51350" s="202"/>
    </row>
    <row r="51351" spans="2:2">
      <c r="B51351" s="202"/>
    </row>
    <row r="51352" spans="2:2">
      <c r="B51352" s="202"/>
    </row>
    <row r="51353" spans="2:2">
      <c r="B51353" s="202"/>
    </row>
    <row r="51354" spans="2:2">
      <c r="B51354" s="202"/>
    </row>
    <row r="51355" spans="2:2">
      <c r="B51355" s="202"/>
    </row>
    <row r="51356" spans="2:2">
      <c r="B51356" s="202"/>
    </row>
    <row r="51357" spans="2:2">
      <c r="B51357" s="202"/>
    </row>
    <row r="51358" spans="2:2">
      <c r="B51358" s="202"/>
    </row>
    <row r="51359" spans="2:2">
      <c r="B51359" s="202"/>
    </row>
    <row r="51360" spans="2:2">
      <c r="B51360" s="202"/>
    </row>
    <row r="51361" spans="2:2">
      <c r="B51361" s="202"/>
    </row>
    <row r="51362" spans="2:2">
      <c r="B51362" s="202"/>
    </row>
    <row r="51363" spans="2:2">
      <c r="B51363" s="202"/>
    </row>
    <row r="51364" spans="2:2">
      <c r="B51364" s="202"/>
    </row>
    <row r="51365" spans="2:2">
      <c r="B51365" s="202"/>
    </row>
    <row r="51366" spans="2:2">
      <c r="B51366" s="202"/>
    </row>
    <row r="51367" spans="2:2">
      <c r="B51367" s="202"/>
    </row>
    <row r="51368" spans="2:2">
      <c r="B51368" s="202"/>
    </row>
    <row r="51369" spans="2:2">
      <c r="B51369" s="202"/>
    </row>
    <row r="51370" spans="2:2">
      <c r="B51370" s="202"/>
    </row>
    <row r="51371" spans="2:2">
      <c r="B51371" s="202"/>
    </row>
    <row r="51372" spans="2:2">
      <c r="B51372" s="202"/>
    </row>
    <row r="51373" spans="2:2">
      <c r="B51373" s="202"/>
    </row>
    <row r="51374" spans="2:2">
      <c r="B51374" s="202"/>
    </row>
    <row r="51375" spans="2:2">
      <c r="B51375" s="202"/>
    </row>
    <row r="51376" spans="2:2">
      <c r="B51376" s="202"/>
    </row>
    <row r="51377" spans="2:2">
      <c r="B51377" s="202"/>
    </row>
    <row r="51378" spans="2:2">
      <c r="B51378" s="202"/>
    </row>
    <row r="51379" spans="2:2">
      <c r="B51379" s="202"/>
    </row>
    <row r="51380" spans="2:2">
      <c r="B51380" s="202"/>
    </row>
    <row r="51381" spans="2:2">
      <c r="B51381" s="202"/>
    </row>
    <row r="51382" spans="2:2">
      <c r="B51382" s="202"/>
    </row>
    <row r="51383" spans="2:2">
      <c r="B51383" s="202"/>
    </row>
    <row r="51384" spans="2:2">
      <c r="B51384" s="202"/>
    </row>
    <row r="51385" spans="2:2">
      <c r="B51385" s="202"/>
    </row>
    <row r="51386" spans="2:2">
      <c r="B51386" s="202"/>
    </row>
    <row r="51387" spans="2:2">
      <c r="B51387" s="202"/>
    </row>
    <row r="51388" spans="2:2">
      <c r="B51388" s="202"/>
    </row>
    <row r="51389" spans="2:2">
      <c r="B51389" s="202"/>
    </row>
    <row r="51390" spans="2:2">
      <c r="B51390" s="202"/>
    </row>
    <row r="51391" spans="2:2">
      <c r="B51391" s="202"/>
    </row>
    <row r="51392" spans="2:2">
      <c r="B51392" s="202"/>
    </row>
    <row r="51393" spans="2:2">
      <c r="B51393" s="202"/>
    </row>
    <row r="51394" spans="2:2">
      <c r="B51394" s="202"/>
    </row>
    <row r="51395" spans="2:2">
      <c r="B51395" s="202"/>
    </row>
    <row r="51396" spans="2:2">
      <c r="B51396" s="202"/>
    </row>
    <row r="51397" spans="2:2">
      <c r="B51397" s="202"/>
    </row>
    <row r="51398" spans="2:2">
      <c r="B51398" s="202"/>
    </row>
    <row r="51399" spans="2:2">
      <c r="B51399" s="202"/>
    </row>
    <row r="51400" spans="2:2">
      <c r="B51400" s="202"/>
    </row>
    <row r="51401" spans="2:2">
      <c r="B51401" s="202"/>
    </row>
    <row r="51402" spans="2:2">
      <c r="B51402" s="202"/>
    </row>
    <row r="51403" spans="2:2">
      <c r="B51403" s="202"/>
    </row>
    <row r="51404" spans="2:2">
      <c r="B51404" s="202"/>
    </row>
    <row r="51405" spans="2:2">
      <c r="B51405" s="202"/>
    </row>
    <row r="51406" spans="2:2">
      <c r="B51406" s="202"/>
    </row>
    <row r="51407" spans="2:2">
      <c r="B51407" s="202"/>
    </row>
    <row r="51408" spans="2:2">
      <c r="B51408" s="202"/>
    </row>
    <row r="51409" spans="2:2">
      <c r="B51409" s="202"/>
    </row>
    <row r="51410" spans="2:2">
      <c r="B51410" s="202"/>
    </row>
    <row r="51411" spans="2:2">
      <c r="B51411" s="202"/>
    </row>
    <row r="51412" spans="2:2">
      <c r="B51412" s="202"/>
    </row>
    <row r="51413" spans="2:2">
      <c r="B51413" s="202"/>
    </row>
    <row r="51414" spans="2:2">
      <c r="B51414" s="202"/>
    </row>
    <row r="51415" spans="2:2">
      <c r="B51415" s="202"/>
    </row>
    <row r="51416" spans="2:2">
      <c r="B51416" s="202"/>
    </row>
    <row r="51417" spans="2:2">
      <c r="B51417" s="202"/>
    </row>
    <row r="51418" spans="2:2">
      <c r="B51418" s="202"/>
    </row>
    <row r="51419" spans="2:2">
      <c r="B51419" s="202"/>
    </row>
    <row r="51420" spans="2:2">
      <c r="B51420" s="202"/>
    </row>
    <row r="51421" spans="2:2">
      <c r="B51421" s="202"/>
    </row>
    <row r="51422" spans="2:2">
      <c r="B51422" s="202"/>
    </row>
    <row r="51423" spans="2:2">
      <c r="B51423" s="202"/>
    </row>
    <row r="51424" spans="2:2">
      <c r="B51424" s="202"/>
    </row>
    <row r="51425" spans="2:2">
      <c r="B51425" s="202"/>
    </row>
    <row r="51426" spans="2:2">
      <c r="B51426" s="202"/>
    </row>
    <row r="51427" spans="2:2">
      <c r="B51427" s="202"/>
    </row>
    <row r="51428" spans="2:2">
      <c r="B51428" s="202"/>
    </row>
    <row r="51429" spans="2:2">
      <c r="B51429" s="202"/>
    </row>
    <row r="51430" spans="2:2">
      <c r="B51430" s="202"/>
    </row>
    <row r="51431" spans="2:2">
      <c r="B51431" s="202"/>
    </row>
    <row r="51432" spans="2:2">
      <c r="B51432" s="202"/>
    </row>
    <row r="51433" spans="2:2">
      <c r="B51433" s="202"/>
    </row>
    <row r="51434" spans="2:2">
      <c r="B51434" s="202"/>
    </row>
    <row r="51435" spans="2:2">
      <c r="B51435" s="202"/>
    </row>
    <row r="51436" spans="2:2">
      <c r="B51436" s="202"/>
    </row>
    <row r="51437" spans="2:2">
      <c r="B51437" s="202"/>
    </row>
    <row r="51438" spans="2:2">
      <c r="B51438" s="202"/>
    </row>
    <row r="51439" spans="2:2">
      <c r="B51439" s="202"/>
    </row>
    <row r="51440" spans="2:2">
      <c r="B51440" s="202"/>
    </row>
    <row r="51441" spans="2:2">
      <c r="B51441" s="202"/>
    </row>
    <row r="51442" spans="2:2">
      <c r="B51442" s="202"/>
    </row>
    <row r="51443" spans="2:2">
      <c r="B51443" s="202"/>
    </row>
    <row r="51444" spans="2:2">
      <c r="B51444" s="202"/>
    </row>
    <row r="51445" spans="2:2">
      <c r="B51445" s="202"/>
    </row>
    <row r="51446" spans="2:2">
      <c r="B51446" s="202"/>
    </row>
    <row r="51447" spans="2:2">
      <c r="B51447" s="202"/>
    </row>
    <row r="51448" spans="2:2">
      <c r="B51448" s="202"/>
    </row>
    <row r="51449" spans="2:2">
      <c r="B51449" s="202"/>
    </row>
    <row r="51450" spans="2:2">
      <c r="B51450" s="202"/>
    </row>
    <row r="51451" spans="2:2">
      <c r="B51451" s="202"/>
    </row>
    <row r="51452" spans="2:2">
      <c r="B51452" s="202"/>
    </row>
    <row r="51453" spans="2:2">
      <c r="B51453" s="202"/>
    </row>
    <row r="51454" spans="2:2">
      <c r="B51454" s="202"/>
    </row>
    <row r="51455" spans="2:2">
      <c r="B51455" s="202"/>
    </row>
    <row r="51456" spans="2:2">
      <c r="B51456" s="202"/>
    </row>
    <row r="51457" spans="2:2">
      <c r="B51457" s="202"/>
    </row>
    <row r="51458" spans="2:2">
      <c r="B51458" s="202"/>
    </row>
    <row r="51459" spans="2:2">
      <c r="B51459" s="202"/>
    </row>
    <row r="51460" spans="2:2">
      <c r="B51460" s="202"/>
    </row>
    <row r="51461" spans="2:2">
      <c r="B51461" s="202"/>
    </row>
    <row r="51462" spans="2:2">
      <c r="B51462" s="202"/>
    </row>
    <row r="51463" spans="2:2">
      <c r="B51463" s="202"/>
    </row>
    <row r="51464" spans="2:2">
      <c r="B51464" s="202"/>
    </row>
    <row r="51465" spans="2:2">
      <c r="B51465" s="202"/>
    </row>
    <row r="51466" spans="2:2">
      <c r="B51466" s="202"/>
    </row>
    <row r="51467" spans="2:2">
      <c r="B51467" s="202"/>
    </row>
    <row r="51468" spans="2:2">
      <c r="B51468" s="202"/>
    </row>
    <row r="51469" spans="2:2">
      <c r="B51469" s="202"/>
    </row>
    <row r="51470" spans="2:2">
      <c r="B51470" s="202"/>
    </row>
    <row r="51471" spans="2:2">
      <c r="B51471" s="202"/>
    </row>
    <row r="51472" spans="2:2">
      <c r="B51472" s="202"/>
    </row>
    <row r="51473" spans="2:2">
      <c r="B51473" s="202"/>
    </row>
    <row r="51474" spans="2:2">
      <c r="B51474" s="202"/>
    </row>
    <row r="51475" spans="2:2">
      <c r="B51475" s="202"/>
    </row>
    <row r="51476" spans="2:2">
      <c r="B51476" s="202"/>
    </row>
    <row r="51477" spans="2:2">
      <c r="B51477" s="202"/>
    </row>
    <row r="51478" spans="2:2">
      <c r="B51478" s="202"/>
    </row>
    <row r="51479" spans="2:2">
      <c r="B51479" s="202"/>
    </row>
    <row r="51480" spans="2:2">
      <c r="B51480" s="202"/>
    </row>
    <row r="51481" spans="2:2">
      <c r="B51481" s="202"/>
    </row>
    <row r="51482" spans="2:2">
      <c r="B51482" s="202"/>
    </row>
    <row r="51483" spans="2:2">
      <c r="B51483" s="202"/>
    </row>
    <row r="51484" spans="2:2">
      <c r="B51484" s="202"/>
    </row>
    <row r="51485" spans="2:2">
      <c r="B51485" s="202"/>
    </row>
    <row r="51486" spans="2:2">
      <c r="B51486" s="202"/>
    </row>
    <row r="51487" spans="2:2">
      <c r="B51487" s="202"/>
    </row>
    <row r="51488" spans="2:2">
      <c r="B51488" s="202"/>
    </row>
    <row r="51489" spans="2:2">
      <c r="B51489" s="202"/>
    </row>
    <row r="51490" spans="2:2">
      <c r="B51490" s="202"/>
    </row>
    <row r="51491" spans="2:2">
      <c r="B51491" s="202"/>
    </row>
    <row r="51492" spans="2:2">
      <c r="B51492" s="202"/>
    </row>
    <row r="51493" spans="2:2">
      <c r="B51493" s="202"/>
    </row>
    <row r="51494" spans="2:2">
      <c r="B51494" s="202"/>
    </row>
    <row r="51495" spans="2:2">
      <c r="B51495" s="202"/>
    </row>
    <row r="51496" spans="2:2">
      <c r="B51496" s="202"/>
    </row>
    <row r="51497" spans="2:2">
      <c r="B51497" s="202"/>
    </row>
    <row r="51498" spans="2:2">
      <c r="B51498" s="202"/>
    </row>
    <row r="51499" spans="2:2">
      <c r="B51499" s="202"/>
    </row>
    <row r="51500" spans="2:2">
      <c r="B51500" s="202"/>
    </row>
    <row r="51501" spans="2:2">
      <c r="B51501" s="202"/>
    </row>
    <row r="51502" spans="2:2">
      <c r="B51502" s="202"/>
    </row>
    <row r="51503" spans="2:2">
      <c r="B51503" s="202"/>
    </row>
    <row r="51504" spans="2:2">
      <c r="B51504" s="202"/>
    </row>
    <row r="51505" spans="2:2">
      <c r="B51505" s="202"/>
    </row>
    <row r="51506" spans="2:2">
      <c r="B51506" s="202"/>
    </row>
    <row r="51507" spans="2:2">
      <c r="B51507" s="202"/>
    </row>
    <row r="51508" spans="2:2">
      <c r="B51508" s="202"/>
    </row>
    <row r="51509" spans="2:2">
      <c r="B51509" s="202"/>
    </row>
    <row r="51510" spans="2:2">
      <c r="B51510" s="202"/>
    </row>
    <row r="51511" spans="2:2">
      <c r="B51511" s="202"/>
    </row>
    <row r="51512" spans="2:2">
      <c r="B51512" s="202"/>
    </row>
    <row r="51513" spans="2:2">
      <c r="B51513" s="202"/>
    </row>
    <row r="51514" spans="2:2">
      <c r="B51514" s="202"/>
    </row>
    <row r="51515" spans="2:2">
      <c r="B51515" s="202"/>
    </row>
    <row r="51516" spans="2:2">
      <c r="B51516" s="202"/>
    </row>
    <row r="51517" spans="2:2">
      <c r="B51517" s="202"/>
    </row>
    <row r="51518" spans="2:2">
      <c r="B51518" s="202"/>
    </row>
    <row r="51519" spans="2:2">
      <c r="B51519" s="202"/>
    </row>
    <row r="51520" spans="2:2">
      <c r="B51520" s="202"/>
    </row>
    <row r="51521" spans="2:2">
      <c r="B51521" s="202"/>
    </row>
    <row r="51522" spans="2:2">
      <c r="B51522" s="202"/>
    </row>
    <row r="51523" spans="2:2">
      <c r="B51523" s="202"/>
    </row>
    <row r="51524" spans="2:2">
      <c r="B51524" s="202"/>
    </row>
    <row r="51525" spans="2:2">
      <c r="B51525" s="202"/>
    </row>
    <row r="51526" spans="2:2">
      <c r="B51526" s="202"/>
    </row>
    <row r="51527" spans="2:2">
      <c r="B51527" s="202"/>
    </row>
    <row r="51528" spans="2:2">
      <c r="B51528" s="202"/>
    </row>
    <row r="51529" spans="2:2">
      <c r="B51529" s="202"/>
    </row>
    <row r="51530" spans="2:2">
      <c r="B51530" s="202"/>
    </row>
    <row r="51531" spans="2:2">
      <c r="B51531" s="202"/>
    </row>
    <row r="51532" spans="2:2">
      <c r="B51532" s="202"/>
    </row>
    <row r="51533" spans="2:2">
      <c r="B51533" s="202"/>
    </row>
    <row r="51534" spans="2:2">
      <c r="B51534" s="202"/>
    </row>
    <row r="51535" spans="2:2">
      <c r="B51535" s="202"/>
    </row>
    <row r="51536" spans="2:2">
      <c r="B51536" s="202"/>
    </row>
    <row r="51537" spans="2:2">
      <c r="B51537" s="202"/>
    </row>
    <row r="51538" spans="2:2">
      <c r="B51538" s="202"/>
    </row>
    <row r="51539" spans="2:2">
      <c r="B51539" s="202"/>
    </row>
    <row r="51540" spans="2:2">
      <c r="B51540" s="202"/>
    </row>
    <row r="51541" spans="2:2">
      <c r="B51541" s="202"/>
    </row>
    <row r="51542" spans="2:2">
      <c r="B51542" s="202"/>
    </row>
    <row r="51543" spans="2:2">
      <c r="B51543" s="202"/>
    </row>
    <row r="51544" spans="2:2">
      <c r="B51544" s="202"/>
    </row>
    <row r="51545" spans="2:2">
      <c r="B51545" s="202"/>
    </row>
    <row r="51546" spans="2:2">
      <c r="B51546" s="202"/>
    </row>
    <row r="51547" spans="2:2">
      <c r="B51547" s="202"/>
    </row>
    <row r="51548" spans="2:2">
      <c r="B51548" s="202"/>
    </row>
    <row r="51549" spans="2:2">
      <c r="B51549" s="202"/>
    </row>
    <row r="51550" spans="2:2">
      <c r="B51550" s="202"/>
    </row>
    <row r="51551" spans="2:2">
      <c r="B51551" s="202"/>
    </row>
    <row r="51552" spans="2:2">
      <c r="B51552" s="202"/>
    </row>
    <row r="51553" spans="2:2">
      <c r="B51553" s="202"/>
    </row>
    <row r="51554" spans="2:2">
      <c r="B51554" s="202"/>
    </row>
    <row r="51555" spans="2:2">
      <c r="B51555" s="202"/>
    </row>
    <row r="51556" spans="2:2">
      <c r="B51556" s="202"/>
    </row>
    <row r="51557" spans="2:2">
      <c r="B51557" s="202"/>
    </row>
    <row r="51558" spans="2:2">
      <c r="B51558" s="202"/>
    </row>
    <row r="51559" spans="2:2">
      <c r="B51559" s="202"/>
    </row>
    <row r="51560" spans="2:2">
      <c r="B51560" s="202"/>
    </row>
    <row r="51561" spans="2:2">
      <c r="B51561" s="202"/>
    </row>
    <row r="51562" spans="2:2">
      <c r="B51562" s="202"/>
    </row>
    <row r="51563" spans="2:2">
      <c r="B51563" s="202"/>
    </row>
    <row r="51564" spans="2:2">
      <c r="B51564" s="202"/>
    </row>
    <row r="51565" spans="2:2">
      <c r="B51565" s="202"/>
    </row>
    <row r="51566" spans="2:2">
      <c r="B51566" s="202"/>
    </row>
    <row r="51567" spans="2:2">
      <c r="B51567" s="202"/>
    </row>
    <row r="51568" spans="2:2">
      <c r="B51568" s="202"/>
    </row>
    <row r="51569" spans="2:2">
      <c r="B51569" s="202"/>
    </row>
    <row r="51570" spans="2:2">
      <c r="B51570" s="202"/>
    </row>
    <row r="51571" spans="2:2">
      <c r="B51571" s="202"/>
    </row>
    <row r="51572" spans="2:2">
      <c r="B51572" s="202"/>
    </row>
    <row r="51573" spans="2:2">
      <c r="B51573" s="202"/>
    </row>
    <row r="51574" spans="2:2">
      <c r="B51574" s="202"/>
    </row>
    <row r="51575" spans="2:2">
      <c r="B51575" s="202"/>
    </row>
    <row r="51576" spans="2:2">
      <c r="B51576" s="202"/>
    </row>
    <row r="51577" spans="2:2">
      <c r="B51577" s="202"/>
    </row>
    <row r="51578" spans="2:2">
      <c r="B51578" s="202"/>
    </row>
    <row r="51579" spans="2:2">
      <c r="B51579" s="202"/>
    </row>
    <row r="51580" spans="2:2">
      <c r="B51580" s="202"/>
    </row>
    <row r="51581" spans="2:2">
      <c r="B51581" s="202"/>
    </row>
    <row r="51582" spans="2:2">
      <c r="B51582" s="202"/>
    </row>
    <row r="51583" spans="2:2">
      <c r="B51583" s="202"/>
    </row>
    <row r="51584" spans="2:2">
      <c r="B51584" s="202"/>
    </row>
    <row r="51585" spans="2:2">
      <c r="B51585" s="202"/>
    </row>
    <row r="51586" spans="2:2">
      <c r="B51586" s="202"/>
    </row>
    <row r="51587" spans="2:2">
      <c r="B51587" s="202"/>
    </row>
    <row r="51588" spans="2:2">
      <c r="B51588" s="202"/>
    </row>
    <row r="51589" spans="2:2">
      <c r="B51589" s="202"/>
    </row>
    <row r="51590" spans="2:2">
      <c r="B51590" s="202"/>
    </row>
    <row r="51591" spans="2:2">
      <c r="B51591" s="202"/>
    </row>
    <row r="51592" spans="2:2">
      <c r="B51592" s="202"/>
    </row>
    <row r="51593" spans="2:2">
      <c r="B51593" s="202"/>
    </row>
    <row r="51594" spans="2:2">
      <c r="B51594" s="202"/>
    </row>
    <row r="51595" spans="2:2">
      <c r="B51595" s="202"/>
    </row>
    <row r="51596" spans="2:2">
      <c r="B51596" s="202"/>
    </row>
    <row r="51597" spans="2:2">
      <c r="B51597" s="202"/>
    </row>
    <row r="51598" spans="2:2">
      <c r="B51598" s="202"/>
    </row>
    <row r="51599" spans="2:2">
      <c r="B51599" s="202"/>
    </row>
    <row r="51600" spans="2:2">
      <c r="B51600" s="202"/>
    </row>
    <row r="51601" spans="2:2">
      <c r="B51601" s="202"/>
    </row>
    <row r="51602" spans="2:2">
      <c r="B51602" s="202"/>
    </row>
    <row r="51603" spans="2:2">
      <c r="B51603" s="202"/>
    </row>
    <row r="51604" spans="2:2">
      <c r="B51604" s="202"/>
    </row>
    <row r="51605" spans="2:2">
      <c r="B51605" s="202"/>
    </row>
    <row r="51606" spans="2:2">
      <c r="B51606" s="202"/>
    </row>
    <row r="51607" spans="2:2">
      <c r="B51607" s="202"/>
    </row>
    <row r="51608" spans="2:2">
      <c r="B51608" s="202"/>
    </row>
    <row r="51609" spans="2:2">
      <c r="B51609" s="202"/>
    </row>
    <row r="51610" spans="2:2">
      <c r="B51610" s="202"/>
    </row>
    <row r="51611" spans="2:2">
      <c r="B51611" s="202"/>
    </row>
    <row r="51612" spans="2:2">
      <c r="B51612" s="202"/>
    </row>
    <row r="51613" spans="2:2">
      <c r="B51613" s="202"/>
    </row>
    <row r="51614" spans="2:2">
      <c r="B51614" s="202"/>
    </row>
    <row r="51615" spans="2:2">
      <c r="B51615" s="202"/>
    </row>
    <row r="51616" spans="2:2">
      <c r="B51616" s="202"/>
    </row>
    <row r="51617" spans="2:2">
      <c r="B51617" s="202"/>
    </row>
    <row r="51618" spans="2:2">
      <c r="B51618" s="202"/>
    </row>
    <row r="51619" spans="2:2">
      <c r="B51619" s="202"/>
    </row>
    <row r="51620" spans="2:2">
      <c r="B51620" s="202"/>
    </row>
    <row r="51621" spans="2:2">
      <c r="B51621" s="202"/>
    </row>
    <row r="51622" spans="2:2">
      <c r="B51622" s="202"/>
    </row>
    <row r="51623" spans="2:2">
      <c r="B51623" s="202"/>
    </row>
    <row r="51624" spans="2:2">
      <c r="B51624" s="202"/>
    </row>
    <row r="51625" spans="2:2">
      <c r="B51625" s="202"/>
    </row>
    <row r="51626" spans="2:2">
      <c r="B51626" s="202"/>
    </row>
    <row r="51627" spans="2:2">
      <c r="B51627" s="202"/>
    </row>
    <row r="51628" spans="2:2">
      <c r="B51628" s="202"/>
    </row>
    <row r="51629" spans="2:2">
      <c r="B51629" s="202"/>
    </row>
    <row r="51630" spans="2:2">
      <c r="B51630" s="202"/>
    </row>
    <row r="51631" spans="2:2">
      <c r="B51631" s="202"/>
    </row>
    <row r="51632" spans="2:2">
      <c r="B51632" s="202"/>
    </row>
    <row r="51633" spans="2:2">
      <c r="B51633" s="202"/>
    </row>
    <row r="51634" spans="2:2">
      <c r="B51634" s="202"/>
    </row>
    <row r="51635" spans="2:2">
      <c r="B51635" s="202"/>
    </row>
    <row r="51636" spans="2:2">
      <c r="B51636" s="202"/>
    </row>
    <row r="51637" spans="2:2">
      <c r="B51637" s="202"/>
    </row>
    <row r="51638" spans="2:2">
      <c r="B51638" s="202"/>
    </row>
    <row r="51639" spans="2:2">
      <c r="B51639" s="202"/>
    </row>
    <row r="51640" spans="2:2">
      <c r="B51640" s="202"/>
    </row>
    <row r="51641" spans="2:2">
      <c r="B51641" s="202"/>
    </row>
    <row r="51642" spans="2:2">
      <c r="B51642" s="202"/>
    </row>
    <row r="51643" spans="2:2">
      <c r="B51643" s="202"/>
    </row>
    <row r="51644" spans="2:2">
      <c r="B51644" s="202"/>
    </row>
    <row r="51645" spans="2:2">
      <c r="B51645" s="202"/>
    </row>
    <row r="51646" spans="2:2">
      <c r="B51646" s="202"/>
    </row>
    <row r="51647" spans="2:2">
      <c r="B51647" s="202"/>
    </row>
    <row r="51648" spans="2:2">
      <c r="B51648" s="202"/>
    </row>
    <row r="51649" spans="2:2">
      <c r="B51649" s="202"/>
    </row>
    <row r="51650" spans="2:2">
      <c r="B51650" s="202"/>
    </row>
    <row r="51651" spans="2:2">
      <c r="B51651" s="202"/>
    </row>
    <row r="51652" spans="2:2">
      <c r="B51652" s="202"/>
    </row>
    <row r="51653" spans="2:2">
      <c r="B51653" s="202"/>
    </row>
    <row r="51654" spans="2:2">
      <c r="B51654" s="202"/>
    </row>
    <row r="51655" spans="2:2">
      <c r="B51655" s="202"/>
    </row>
    <row r="51656" spans="2:2">
      <c r="B51656" s="202"/>
    </row>
    <row r="51657" spans="2:2">
      <c r="B51657" s="202"/>
    </row>
    <row r="51658" spans="2:2">
      <c r="B51658" s="202"/>
    </row>
    <row r="51659" spans="2:2">
      <c r="B51659" s="202"/>
    </row>
    <row r="51660" spans="2:2">
      <c r="B51660" s="202"/>
    </row>
    <row r="51661" spans="2:2">
      <c r="B51661" s="202"/>
    </row>
    <row r="51662" spans="2:2">
      <c r="B51662" s="202"/>
    </row>
    <row r="51663" spans="2:2">
      <c r="B51663" s="202"/>
    </row>
    <row r="51664" spans="2:2">
      <c r="B51664" s="202"/>
    </row>
    <row r="51665" spans="2:2">
      <c r="B51665" s="202"/>
    </row>
    <row r="51666" spans="2:2">
      <c r="B51666" s="202"/>
    </row>
    <row r="51667" spans="2:2">
      <c r="B51667" s="202"/>
    </row>
    <row r="51668" spans="2:2">
      <c r="B51668" s="202"/>
    </row>
    <row r="51669" spans="2:2">
      <c r="B51669" s="202"/>
    </row>
    <row r="51670" spans="2:2">
      <c r="B51670" s="202"/>
    </row>
    <row r="51671" spans="2:2">
      <c r="B51671" s="202"/>
    </row>
    <row r="51672" spans="2:2">
      <c r="B51672" s="202"/>
    </row>
    <row r="51673" spans="2:2">
      <c r="B51673" s="202"/>
    </row>
    <row r="51674" spans="2:2">
      <c r="B51674" s="202"/>
    </row>
    <row r="51675" spans="2:2">
      <c r="B51675" s="202"/>
    </row>
    <row r="51676" spans="2:2">
      <c r="B51676" s="202"/>
    </row>
    <row r="51677" spans="2:2">
      <c r="B51677" s="202"/>
    </row>
    <row r="51678" spans="2:2">
      <c r="B51678" s="202"/>
    </row>
    <row r="51679" spans="2:2">
      <c r="B51679" s="202"/>
    </row>
    <row r="51680" spans="2:2">
      <c r="B51680" s="202"/>
    </row>
    <row r="51681" spans="2:2">
      <c r="B51681" s="202"/>
    </row>
    <row r="51682" spans="2:2">
      <c r="B51682" s="202"/>
    </row>
    <row r="51683" spans="2:2">
      <c r="B51683" s="202"/>
    </row>
    <row r="51684" spans="2:2">
      <c r="B51684" s="202"/>
    </row>
    <row r="51685" spans="2:2">
      <c r="B51685" s="202"/>
    </row>
    <row r="51686" spans="2:2">
      <c r="B51686" s="202"/>
    </row>
    <row r="51687" spans="2:2">
      <c r="B51687" s="202"/>
    </row>
    <row r="51688" spans="2:2">
      <c r="B51688" s="202"/>
    </row>
    <row r="51689" spans="2:2">
      <c r="B51689" s="202"/>
    </row>
    <row r="51690" spans="2:2">
      <c r="B51690" s="202"/>
    </row>
    <row r="51691" spans="2:2">
      <c r="B51691" s="202"/>
    </row>
    <row r="51692" spans="2:2">
      <c r="B51692" s="202"/>
    </row>
    <row r="51693" spans="2:2">
      <c r="B51693" s="202"/>
    </row>
    <row r="51694" spans="2:2">
      <c r="B51694" s="202"/>
    </row>
    <row r="51695" spans="2:2">
      <c r="B51695" s="202"/>
    </row>
    <row r="51696" spans="2:2">
      <c r="B51696" s="202"/>
    </row>
    <row r="51697" spans="2:2">
      <c r="B51697" s="202"/>
    </row>
    <row r="51698" spans="2:2">
      <c r="B51698" s="202"/>
    </row>
    <row r="51699" spans="2:2">
      <c r="B51699" s="202"/>
    </row>
    <row r="51700" spans="2:2">
      <c r="B51700" s="202"/>
    </row>
    <row r="51701" spans="2:2">
      <c r="B51701" s="202"/>
    </row>
    <row r="51702" spans="2:2">
      <c r="B51702" s="202"/>
    </row>
    <row r="51703" spans="2:2">
      <c r="B51703" s="202"/>
    </row>
    <row r="51704" spans="2:2">
      <c r="B51704" s="202"/>
    </row>
    <row r="51705" spans="2:2">
      <c r="B51705" s="202"/>
    </row>
    <row r="51706" spans="2:2">
      <c r="B51706" s="202"/>
    </row>
    <row r="51707" spans="2:2">
      <c r="B51707" s="202"/>
    </row>
    <row r="51708" spans="2:2">
      <c r="B51708" s="202"/>
    </row>
    <row r="51709" spans="2:2">
      <c r="B51709" s="202"/>
    </row>
    <row r="51710" spans="2:2">
      <c r="B51710" s="202"/>
    </row>
    <row r="51711" spans="2:2">
      <c r="B51711" s="202"/>
    </row>
    <row r="51712" spans="2:2">
      <c r="B51712" s="202"/>
    </row>
    <row r="51713" spans="2:2">
      <c r="B51713" s="202"/>
    </row>
    <row r="51714" spans="2:2">
      <c r="B51714" s="202"/>
    </row>
    <row r="51715" spans="2:2">
      <c r="B51715" s="202"/>
    </row>
    <row r="51716" spans="2:2">
      <c r="B51716" s="202"/>
    </row>
    <row r="51717" spans="2:2">
      <c r="B51717" s="202"/>
    </row>
    <row r="51718" spans="2:2">
      <c r="B51718" s="202"/>
    </row>
    <row r="51719" spans="2:2">
      <c r="B51719" s="202"/>
    </row>
    <row r="51720" spans="2:2">
      <c r="B51720" s="202"/>
    </row>
    <row r="51721" spans="2:2">
      <c r="B51721" s="202"/>
    </row>
    <row r="51722" spans="2:2">
      <c r="B51722" s="202"/>
    </row>
    <row r="51723" spans="2:2">
      <c r="B51723" s="202"/>
    </row>
    <row r="51724" spans="2:2">
      <c r="B51724" s="202"/>
    </row>
    <row r="51725" spans="2:2">
      <c r="B51725" s="202"/>
    </row>
    <row r="51726" spans="2:2">
      <c r="B51726" s="202"/>
    </row>
    <row r="51727" spans="2:2">
      <c r="B51727" s="202"/>
    </row>
    <row r="51728" spans="2:2">
      <c r="B51728" s="202"/>
    </row>
    <row r="51729" spans="2:2">
      <c r="B51729" s="202"/>
    </row>
    <row r="51730" spans="2:2">
      <c r="B51730" s="202"/>
    </row>
    <row r="51731" spans="2:2">
      <c r="B51731" s="202"/>
    </row>
    <row r="51732" spans="2:2">
      <c r="B51732" s="202"/>
    </row>
    <row r="51733" spans="2:2">
      <c r="B51733" s="202"/>
    </row>
    <row r="51734" spans="2:2">
      <c r="B51734" s="202"/>
    </row>
    <row r="51735" spans="2:2">
      <c r="B51735" s="202"/>
    </row>
    <row r="51736" spans="2:2">
      <c r="B51736" s="202"/>
    </row>
    <row r="51737" spans="2:2">
      <c r="B51737" s="202"/>
    </row>
    <row r="51738" spans="2:2">
      <c r="B51738" s="202"/>
    </row>
    <row r="51739" spans="2:2">
      <c r="B51739" s="202"/>
    </row>
    <row r="51740" spans="2:2">
      <c r="B51740" s="202"/>
    </row>
    <row r="51741" spans="2:2">
      <c r="B51741" s="202"/>
    </row>
    <row r="51742" spans="2:2">
      <c r="B51742" s="202"/>
    </row>
    <row r="51743" spans="2:2">
      <c r="B51743" s="202"/>
    </row>
    <row r="51744" spans="2:2">
      <c r="B51744" s="202"/>
    </row>
    <row r="51745" spans="2:2">
      <c r="B51745" s="202"/>
    </row>
    <row r="51746" spans="2:2">
      <c r="B51746" s="202"/>
    </row>
    <row r="51747" spans="2:2">
      <c r="B51747" s="202"/>
    </row>
    <row r="51748" spans="2:2">
      <c r="B51748" s="202"/>
    </row>
    <row r="51749" spans="2:2">
      <c r="B51749" s="202"/>
    </row>
    <row r="51750" spans="2:2">
      <c r="B51750" s="202"/>
    </row>
    <row r="51751" spans="2:2">
      <c r="B51751" s="202"/>
    </row>
    <row r="51752" spans="2:2">
      <c r="B51752" s="202"/>
    </row>
    <row r="51753" spans="2:2">
      <c r="B51753" s="202"/>
    </row>
    <row r="51754" spans="2:2">
      <c r="B51754" s="202"/>
    </row>
    <row r="51755" spans="2:2">
      <c r="B51755" s="202"/>
    </row>
    <row r="51756" spans="2:2">
      <c r="B51756" s="202"/>
    </row>
    <row r="51757" spans="2:2">
      <c r="B51757" s="202"/>
    </row>
    <row r="51758" spans="2:2">
      <c r="B51758" s="202"/>
    </row>
    <row r="51759" spans="2:2">
      <c r="B51759" s="202"/>
    </row>
    <row r="51760" spans="2:2">
      <c r="B51760" s="202"/>
    </row>
    <row r="51761" spans="2:2">
      <c r="B51761" s="202"/>
    </row>
    <row r="51762" spans="2:2">
      <c r="B51762" s="202"/>
    </row>
    <row r="51763" spans="2:2">
      <c r="B51763" s="202"/>
    </row>
    <row r="51764" spans="2:2">
      <c r="B51764" s="202"/>
    </row>
    <row r="51765" spans="2:2">
      <c r="B51765" s="202"/>
    </row>
    <row r="51766" spans="2:2">
      <c r="B51766" s="202"/>
    </row>
    <row r="51767" spans="2:2">
      <c r="B51767" s="202"/>
    </row>
    <row r="51768" spans="2:2">
      <c r="B51768" s="202"/>
    </row>
    <row r="51769" spans="2:2">
      <c r="B51769" s="202"/>
    </row>
    <row r="51770" spans="2:2">
      <c r="B51770" s="202"/>
    </row>
    <row r="51771" spans="2:2">
      <c r="B51771" s="202"/>
    </row>
    <row r="51772" spans="2:2">
      <c r="B51772" s="202"/>
    </row>
    <row r="51773" spans="2:2">
      <c r="B51773" s="202"/>
    </row>
    <row r="51774" spans="2:2">
      <c r="B51774" s="202"/>
    </row>
    <row r="51775" spans="2:2">
      <c r="B51775" s="202"/>
    </row>
    <row r="51776" spans="2:2">
      <c r="B51776" s="202"/>
    </row>
    <row r="51777" spans="2:2">
      <c r="B51777" s="202"/>
    </row>
    <row r="51778" spans="2:2">
      <c r="B51778" s="202"/>
    </row>
    <row r="51779" spans="2:2">
      <c r="B51779" s="202"/>
    </row>
    <row r="51780" spans="2:2">
      <c r="B51780" s="202"/>
    </row>
    <row r="51781" spans="2:2">
      <c r="B51781" s="202"/>
    </row>
    <row r="51782" spans="2:2">
      <c r="B51782" s="202"/>
    </row>
    <row r="51783" spans="2:2">
      <c r="B51783" s="202"/>
    </row>
    <row r="51784" spans="2:2">
      <c r="B51784" s="202"/>
    </row>
    <row r="51785" spans="2:2">
      <c r="B51785" s="202"/>
    </row>
    <row r="51786" spans="2:2">
      <c r="B51786" s="202"/>
    </row>
    <row r="51787" spans="2:2">
      <c r="B51787" s="202"/>
    </row>
    <row r="51788" spans="2:2">
      <c r="B51788" s="202"/>
    </row>
    <row r="51789" spans="2:2">
      <c r="B51789" s="202"/>
    </row>
    <row r="51790" spans="2:2">
      <c r="B51790" s="202"/>
    </row>
    <row r="51791" spans="2:2">
      <c r="B51791" s="202"/>
    </row>
    <row r="51792" spans="2:2">
      <c r="B51792" s="202"/>
    </row>
    <row r="51793" spans="2:2">
      <c r="B51793" s="202"/>
    </row>
    <row r="51794" spans="2:2">
      <c r="B51794" s="202"/>
    </row>
    <row r="51795" spans="2:2">
      <c r="B51795" s="202"/>
    </row>
    <row r="51796" spans="2:2">
      <c r="B51796" s="202"/>
    </row>
    <row r="51797" spans="2:2">
      <c r="B51797" s="202"/>
    </row>
    <row r="51798" spans="2:2">
      <c r="B51798" s="202"/>
    </row>
    <row r="51799" spans="2:2">
      <c r="B51799" s="202"/>
    </row>
    <row r="51800" spans="2:2">
      <c r="B51800" s="202"/>
    </row>
    <row r="51801" spans="2:2">
      <c r="B51801" s="202"/>
    </row>
    <row r="51802" spans="2:2">
      <c r="B51802" s="202"/>
    </row>
    <row r="51803" spans="2:2">
      <c r="B51803" s="202"/>
    </row>
    <row r="51804" spans="2:2">
      <c r="B51804" s="202"/>
    </row>
    <row r="51805" spans="2:2">
      <c r="B51805" s="202"/>
    </row>
    <row r="51806" spans="2:2">
      <c r="B51806" s="202"/>
    </row>
    <row r="51807" spans="2:2">
      <c r="B51807" s="202"/>
    </row>
    <row r="51808" spans="2:2">
      <c r="B51808" s="202"/>
    </row>
    <row r="51809" spans="2:2">
      <c r="B51809" s="202"/>
    </row>
    <row r="51810" spans="2:2">
      <c r="B51810" s="202"/>
    </row>
    <row r="51811" spans="2:2">
      <c r="B51811" s="202"/>
    </row>
    <row r="51812" spans="2:2">
      <c r="B51812" s="202"/>
    </row>
    <row r="51813" spans="2:2">
      <c r="B51813" s="202"/>
    </row>
    <row r="51814" spans="2:2">
      <c r="B51814" s="202"/>
    </row>
    <row r="51815" spans="2:2">
      <c r="B51815" s="202"/>
    </row>
    <row r="51816" spans="2:2">
      <c r="B51816" s="202"/>
    </row>
    <row r="51817" spans="2:2">
      <c r="B51817" s="202"/>
    </row>
    <row r="51818" spans="2:2">
      <c r="B51818" s="202"/>
    </row>
    <row r="51819" spans="2:2">
      <c r="B51819" s="202"/>
    </row>
    <row r="51820" spans="2:2">
      <c r="B51820" s="202"/>
    </row>
    <row r="51821" spans="2:2">
      <c r="B51821" s="202"/>
    </row>
    <row r="51822" spans="2:2">
      <c r="B51822" s="202"/>
    </row>
    <row r="51823" spans="2:2">
      <c r="B51823" s="202"/>
    </row>
    <row r="51824" spans="2:2">
      <c r="B51824" s="202"/>
    </row>
    <row r="51825" spans="2:2">
      <c r="B51825" s="202"/>
    </row>
    <row r="51826" spans="2:2">
      <c r="B51826" s="202"/>
    </row>
    <row r="51827" spans="2:2">
      <c r="B51827" s="202"/>
    </row>
    <row r="51828" spans="2:2">
      <c r="B51828" s="202"/>
    </row>
    <row r="51829" spans="2:2">
      <c r="B51829" s="202"/>
    </row>
    <row r="51830" spans="2:2">
      <c r="B51830" s="202"/>
    </row>
    <row r="51831" spans="2:2">
      <c r="B51831" s="202"/>
    </row>
    <row r="51832" spans="2:2">
      <c r="B51832" s="202"/>
    </row>
    <row r="51833" spans="2:2">
      <c r="B51833" s="202"/>
    </row>
    <row r="51834" spans="2:2">
      <c r="B51834" s="202"/>
    </row>
    <row r="51835" spans="2:2">
      <c r="B51835" s="202"/>
    </row>
    <row r="51836" spans="2:2">
      <c r="B51836" s="202"/>
    </row>
    <row r="51837" spans="2:2">
      <c r="B51837" s="202"/>
    </row>
    <row r="51838" spans="2:2">
      <c r="B51838" s="202"/>
    </row>
    <row r="51839" spans="2:2">
      <c r="B51839" s="202"/>
    </row>
    <row r="51840" spans="2:2">
      <c r="B51840" s="202"/>
    </row>
    <row r="51841" spans="2:2">
      <c r="B51841" s="202"/>
    </row>
    <row r="51842" spans="2:2">
      <c r="B51842" s="202"/>
    </row>
    <row r="51843" spans="2:2">
      <c r="B51843" s="202"/>
    </row>
    <row r="51844" spans="2:2">
      <c r="B51844" s="202"/>
    </row>
    <row r="51845" spans="2:2">
      <c r="B51845" s="202"/>
    </row>
    <row r="51846" spans="2:2">
      <c r="B51846" s="202"/>
    </row>
    <row r="51847" spans="2:2">
      <c r="B51847" s="202"/>
    </row>
    <row r="51848" spans="2:2">
      <c r="B51848" s="202"/>
    </row>
    <row r="51849" spans="2:2">
      <c r="B51849" s="202"/>
    </row>
    <row r="51850" spans="2:2">
      <c r="B51850" s="202"/>
    </row>
    <row r="51851" spans="2:2">
      <c r="B51851" s="202"/>
    </row>
    <row r="51852" spans="2:2">
      <c r="B51852" s="202"/>
    </row>
    <row r="51853" spans="2:2">
      <c r="B51853" s="202"/>
    </row>
    <row r="51854" spans="2:2">
      <c r="B51854" s="202"/>
    </row>
    <row r="51855" spans="2:2">
      <c r="B51855" s="202"/>
    </row>
    <row r="51856" spans="2:2">
      <c r="B51856" s="202"/>
    </row>
    <row r="51857" spans="2:2">
      <c r="B51857" s="202"/>
    </row>
    <row r="51858" spans="2:2">
      <c r="B51858" s="202"/>
    </row>
    <row r="51859" spans="2:2">
      <c r="B51859" s="202"/>
    </row>
    <row r="51860" spans="2:2">
      <c r="B51860" s="202"/>
    </row>
    <row r="51861" spans="2:2">
      <c r="B51861" s="202"/>
    </row>
    <row r="51862" spans="2:2">
      <c r="B51862" s="202"/>
    </row>
    <row r="51863" spans="2:2">
      <c r="B51863" s="202"/>
    </row>
    <row r="51864" spans="2:2">
      <c r="B51864" s="202"/>
    </row>
    <row r="51865" spans="2:2">
      <c r="B51865" s="202"/>
    </row>
    <row r="51866" spans="2:2">
      <c r="B51866" s="202"/>
    </row>
    <row r="51867" spans="2:2">
      <c r="B51867" s="202"/>
    </row>
    <row r="51868" spans="2:2">
      <c r="B51868" s="202"/>
    </row>
    <row r="51869" spans="2:2">
      <c r="B51869" s="202"/>
    </row>
    <row r="51870" spans="2:2">
      <c r="B51870" s="202"/>
    </row>
    <row r="51871" spans="2:2">
      <c r="B51871" s="202"/>
    </row>
    <row r="51872" spans="2:2">
      <c r="B51872" s="202"/>
    </row>
    <row r="51873" spans="2:2">
      <c r="B51873" s="202"/>
    </row>
    <row r="51874" spans="2:2">
      <c r="B51874" s="202"/>
    </row>
    <row r="51875" spans="2:2">
      <c r="B51875" s="202"/>
    </row>
    <row r="51876" spans="2:2">
      <c r="B51876" s="202"/>
    </row>
    <row r="51877" spans="2:2">
      <c r="B51877" s="202"/>
    </row>
    <row r="51878" spans="2:2">
      <c r="B51878" s="202"/>
    </row>
    <row r="51879" spans="2:2">
      <c r="B51879" s="202"/>
    </row>
    <row r="51880" spans="2:2">
      <c r="B51880" s="202"/>
    </row>
    <row r="51881" spans="2:2">
      <c r="B51881" s="202"/>
    </row>
    <row r="51882" spans="2:2">
      <c r="B51882" s="202"/>
    </row>
    <row r="51883" spans="2:2">
      <c r="B51883" s="202"/>
    </row>
    <row r="51884" spans="2:2">
      <c r="B51884" s="202"/>
    </row>
    <row r="51885" spans="2:2">
      <c r="B51885" s="202"/>
    </row>
    <row r="51886" spans="2:2">
      <c r="B51886" s="202"/>
    </row>
    <row r="51887" spans="2:2">
      <c r="B51887" s="202"/>
    </row>
    <row r="51888" spans="2:2">
      <c r="B51888" s="202"/>
    </row>
    <row r="51889" spans="2:2">
      <c r="B51889" s="202"/>
    </row>
    <row r="51890" spans="2:2">
      <c r="B51890" s="202"/>
    </row>
    <row r="51891" spans="2:2">
      <c r="B51891" s="202"/>
    </row>
    <row r="51892" spans="2:2">
      <c r="B51892" s="202"/>
    </row>
    <row r="51893" spans="2:2">
      <c r="B51893" s="202"/>
    </row>
    <row r="51894" spans="2:2">
      <c r="B51894" s="202"/>
    </row>
    <row r="51895" spans="2:2">
      <c r="B51895" s="202"/>
    </row>
    <row r="51896" spans="2:2">
      <c r="B51896" s="202"/>
    </row>
    <row r="51897" spans="2:2">
      <c r="B51897" s="202"/>
    </row>
    <row r="51898" spans="2:2">
      <c r="B51898" s="202"/>
    </row>
    <row r="51899" spans="2:2">
      <c r="B51899" s="202"/>
    </row>
    <row r="51900" spans="2:2">
      <c r="B51900" s="202"/>
    </row>
    <row r="51901" spans="2:2">
      <c r="B51901" s="202"/>
    </row>
    <row r="51902" spans="2:2">
      <c r="B51902" s="202"/>
    </row>
    <row r="51903" spans="2:2">
      <c r="B51903" s="202"/>
    </row>
    <row r="51904" spans="2:2">
      <c r="B51904" s="202"/>
    </row>
    <row r="51905" spans="2:2">
      <c r="B51905" s="202"/>
    </row>
    <row r="51906" spans="2:2">
      <c r="B51906" s="202"/>
    </row>
    <row r="51907" spans="2:2">
      <c r="B51907" s="202"/>
    </row>
    <row r="51908" spans="2:2">
      <c r="B51908" s="202"/>
    </row>
    <row r="51909" spans="2:2">
      <c r="B51909" s="202"/>
    </row>
    <row r="51910" spans="2:2">
      <c r="B51910" s="202"/>
    </row>
    <row r="51911" spans="2:2">
      <c r="B51911" s="202"/>
    </row>
    <row r="51912" spans="2:2">
      <c r="B51912" s="202"/>
    </row>
    <row r="51913" spans="2:2">
      <c r="B51913" s="202"/>
    </row>
    <row r="51914" spans="2:2">
      <c r="B51914" s="202"/>
    </row>
    <row r="51915" spans="2:2">
      <c r="B51915" s="202"/>
    </row>
    <row r="51916" spans="2:2">
      <c r="B51916" s="202"/>
    </row>
    <row r="51917" spans="2:2">
      <c r="B51917" s="202"/>
    </row>
    <row r="51918" spans="2:2">
      <c r="B51918" s="202"/>
    </row>
    <row r="51919" spans="2:2">
      <c r="B51919" s="202"/>
    </row>
    <row r="51920" spans="2:2">
      <c r="B51920" s="202"/>
    </row>
    <row r="51921" spans="2:2">
      <c r="B51921" s="202"/>
    </row>
    <row r="51922" spans="2:2">
      <c r="B51922" s="202"/>
    </row>
    <row r="51923" spans="2:2">
      <c r="B51923" s="202"/>
    </row>
    <row r="51924" spans="2:2">
      <c r="B51924" s="202"/>
    </row>
    <row r="51925" spans="2:2">
      <c r="B51925" s="202"/>
    </row>
    <row r="51926" spans="2:2">
      <c r="B51926" s="202"/>
    </row>
    <row r="51927" spans="2:2">
      <c r="B51927" s="202"/>
    </row>
    <row r="51928" spans="2:2">
      <c r="B51928" s="202"/>
    </row>
    <row r="51929" spans="2:2">
      <c r="B51929" s="202"/>
    </row>
    <row r="51930" spans="2:2">
      <c r="B51930" s="202"/>
    </row>
    <row r="51931" spans="2:2">
      <c r="B51931" s="202"/>
    </row>
    <row r="51932" spans="2:2">
      <c r="B51932" s="202"/>
    </row>
    <row r="51933" spans="2:2">
      <c r="B51933" s="202"/>
    </row>
    <row r="51934" spans="2:2">
      <c r="B51934" s="202"/>
    </row>
    <row r="51935" spans="2:2">
      <c r="B51935" s="202"/>
    </row>
    <row r="51936" spans="2:2">
      <c r="B51936" s="202"/>
    </row>
    <row r="51937" spans="2:2">
      <c r="B51937" s="202"/>
    </row>
    <row r="51938" spans="2:2">
      <c r="B51938" s="202"/>
    </row>
    <row r="51939" spans="2:2">
      <c r="B51939" s="202"/>
    </row>
    <row r="51940" spans="2:2">
      <c r="B51940" s="202"/>
    </row>
    <row r="51941" spans="2:2">
      <c r="B51941" s="202"/>
    </row>
    <row r="51942" spans="2:2">
      <c r="B51942" s="202"/>
    </row>
    <row r="51943" spans="2:2">
      <c r="B51943" s="202"/>
    </row>
    <row r="51944" spans="2:2">
      <c r="B51944" s="202"/>
    </row>
    <row r="51945" spans="2:2">
      <c r="B51945" s="202"/>
    </row>
    <row r="51946" spans="2:2">
      <c r="B51946" s="202"/>
    </row>
    <row r="51947" spans="2:2">
      <c r="B51947" s="202"/>
    </row>
    <row r="51948" spans="2:2">
      <c r="B51948" s="202"/>
    </row>
    <row r="51949" spans="2:2">
      <c r="B51949" s="202"/>
    </row>
    <row r="51950" spans="2:2">
      <c r="B51950" s="202"/>
    </row>
    <row r="51951" spans="2:2">
      <c r="B51951" s="202"/>
    </row>
    <row r="51952" spans="2:2">
      <c r="B51952" s="202"/>
    </row>
    <row r="51953" spans="2:2">
      <c r="B51953" s="202"/>
    </row>
    <row r="51954" spans="2:2">
      <c r="B51954" s="202"/>
    </row>
    <row r="51955" spans="2:2">
      <c r="B51955" s="202"/>
    </row>
    <row r="51956" spans="2:2">
      <c r="B51956" s="202"/>
    </row>
    <row r="51957" spans="2:2">
      <c r="B51957" s="202"/>
    </row>
    <row r="51958" spans="2:2">
      <c r="B51958" s="202"/>
    </row>
    <row r="51959" spans="2:2">
      <c r="B51959" s="202"/>
    </row>
    <row r="51960" spans="2:2">
      <c r="B51960" s="202"/>
    </row>
    <row r="51961" spans="2:2">
      <c r="B51961" s="202"/>
    </row>
    <row r="51962" spans="2:2">
      <c r="B51962" s="202"/>
    </row>
    <row r="51963" spans="2:2">
      <c r="B51963" s="202"/>
    </row>
    <row r="51964" spans="2:2">
      <c r="B51964" s="202"/>
    </row>
    <row r="51965" spans="2:2">
      <c r="B51965" s="202"/>
    </row>
    <row r="51966" spans="2:2">
      <c r="B51966" s="202"/>
    </row>
    <row r="51967" spans="2:2">
      <c r="B51967" s="202"/>
    </row>
    <row r="51968" spans="2:2">
      <c r="B51968" s="202"/>
    </row>
    <row r="51969" spans="2:2">
      <c r="B51969" s="202"/>
    </row>
    <row r="51970" spans="2:2">
      <c r="B51970" s="202"/>
    </row>
    <row r="51971" spans="2:2">
      <c r="B51971" s="202"/>
    </row>
    <row r="51972" spans="2:2">
      <c r="B51972" s="202"/>
    </row>
    <row r="51973" spans="2:2">
      <c r="B51973" s="202"/>
    </row>
    <row r="51974" spans="2:2">
      <c r="B51974" s="202"/>
    </row>
    <row r="51975" spans="2:2">
      <c r="B51975" s="202"/>
    </row>
    <row r="51976" spans="2:2">
      <c r="B51976" s="202"/>
    </row>
    <row r="51977" spans="2:2">
      <c r="B51977" s="202"/>
    </row>
    <row r="51978" spans="2:2">
      <c r="B51978" s="202"/>
    </row>
    <row r="51979" spans="2:2">
      <c r="B51979" s="202"/>
    </row>
    <row r="51980" spans="2:2">
      <c r="B51980" s="202"/>
    </row>
    <row r="51981" spans="2:2">
      <c r="B51981" s="202"/>
    </row>
    <row r="51982" spans="2:2">
      <c r="B51982" s="202"/>
    </row>
    <row r="51983" spans="2:2">
      <c r="B51983" s="202"/>
    </row>
    <row r="51984" spans="2:2">
      <c r="B51984" s="202"/>
    </row>
    <row r="51985" spans="2:2">
      <c r="B51985" s="202"/>
    </row>
    <row r="51986" spans="2:2">
      <c r="B51986" s="202"/>
    </row>
    <row r="51987" spans="2:2">
      <c r="B51987" s="202"/>
    </row>
    <row r="51988" spans="2:2">
      <c r="B51988" s="202"/>
    </row>
    <row r="51989" spans="2:2">
      <c r="B51989" s="202"/>
    </row>
    <row r="51990" spans="2:2">
      <c r="B51990" s="202"/>
    </row>
    <row r="51991" spans="2:2">
      <c r="B51991" s="202"/>
    </row>
    <row r="51992" spans="2:2">
      <c r="B51992" s="202"/>
    </row>
    <row r="51993" spans="2:2">
      <c r="B51993" s="202"/>
    </row>
    <row r="51994" spans="2:2">
      <c r="B51994" s="202"/>
    </row>
    <row r="51995" spans="2:2">
      <c r="B51995" s="202"/>
    </row>
    <row r="51996" spans="2:2">
      <c r="B51996" s="202"/>
    </row>
    <row r="51997" spans="2:2">
      <c r="B51997" s="202"/>
    </row>
    <row r="51998" spans="2:2">
      <c r="B51998" s="202"/>
    </row>
    <row r="51999" spans="2:2">
      <c r="B51999" s="202"/>
    </row>
    <row r="52000" spans="2:2">
      <c r="B52000" s="202"/>
    </row>
    <row r="52001" spans="2:2">
      <c r="B52001" s="202"/>
    </row>
    <row r="52002" spans="2:2">
      <c r="B52002" s="202"/>
    </row>
    <row r="52003" spans="2:2">
      <c r="B52003" s="202"/>
    </row>
    <row r="52004" spans="2:2">
      <c r="B52004" s="202"/>
    </row>
    <row r="52005" spans="2:2">
      <c r="B52005" s="202"/>
    </row>
    <row r="52006" spans="2:2">
      <c r="B52006" s="202"/>
    </row>
    <row r="52007" spans="2:2">
      <c r="B52007" s="202"/>
    </row>
    <row r="52008" spans="2:2">
      <c r="B52008" s="202"/>
    </row>
    <row r="52009" spans="2:2">
      <c r="B52009" s="202"/>
    </row>
    <row r="52010" spans="2:2">
      <c r="B52010" s="202"/>
    </row>
    <row r="52011" spans="2:2">
      <c r="B52011" s="202"/>
    </row>
    <row r="52012" spans="2:2">
      <c r="B52012" s="202"/>
    </row>
    <row r="52013" spans="2:2">
      <c r="B52013" s="202"/>
    </row>
    <row r="52014" spans="2:2">
      <c r="B52014" s="202"/>
    </row>
    <row r="52015" spans="2:2">
      <c r="B52015" s="202"/>
    </row>
    <row r="52016" spans="2:2">
      <c r="B52016" s="202"/>
    </row>
    <row r="52017" spans="2:2">
      <c r="B52017" s="202"/>
    </row>
    <row r="52018" spans="2:2">
      <c r="B52018" s="202"/>
    </row>
    <row r="52019" spans="2:2">
      <c r="B52019" s="202"/>
    </row>
    <row r="52020" spans="2:2">
      <c r="B52020" s="202"/>
    </row>
    <row r="52021" spans="2:2">
      <c r="B52021" s="202"/>
    </row>
    <row r="52022" spans="2:2">
      <c r="B52022" s="202"/>
    </row>
    <row r="52023" spans="2:2">
      <c r="B52023" s="202"/>
    </row>
    <row r="52024" spans="2:2">
      <c r="B52024" s="202"/>
    </row>
    <row r="52025" spans="2:2">
      <c r="B52025" s="202"/>
    </row>
    <row r="52026" spans="2:2">
      <c r="B52026" s="202"/>
    </row>
    <row r="52027" spans="2:2">
      <c r="B52027" s="202"/>
    </row>
    <row r="52028" spans="2:2">
      <c r="B52028" s="202"/>
    </row>
    <row r="52029" spans="2:2">
      <c r="B52029" s="202"/>
    </row>
    <row r="52030" spans="2:2">
      <c r="B52030" s="202"/>
    </row>
    <row r="52031" spans="2:2">
      <c r="B52031" s="202"/>
    </row>
    <row r="52032" spans="2:2">
      <c r="B52032" s="202"/>
    </row>
    <row r="52033" spans="2:2">
      <c r="B52033" s="202"/>
    </row>
    <row r="52034" spans="2:2">
      <c r="B52034" s="202"/>
    </row>
    <row r="52035" spans="2:2">
      <c r="B52035" s="202"/>
    </row>
    <row r="52036" spans="2:2">
      <c r="B52036" s="202"/>
    </row>
    <row r="52037" spans="2:2">
      <c r="B52037" s="202"/>
    </row>
    <row r="52038" spans="2:2">
      <c r="B52038" s="202"/>
    </row>
    <row r="52039" spans="2:2">
      <c r="B52039" s="202"/>
    </row>
    <row r="52040" spans="2:2">
      <c r="B52040" s="202"/>
    </row>
    <row r="52041" spans="2:2">
      <c r="B52041" s="202"/>
    </row>
    <row r="52042" spans="2:2">
      <c r="B52042" s="202"/>
    </row>
    <row r="52043" spans="2:2">
      <c r="B52043" s="202"/>
    </row>
    <row r="52044" spans="2:2">
      <c r="B52044" s="202"/>
    </row>
    <row r="52045" spans="2:2">
      <c r="B52045" s="202"/>
    </row>
    <row r="52046" spans="2:2">
      <c r="B52046" s="202"/>
    </row>
    <row r="52047" spans="2:2">
      <c r="B52047" s="202"/>
    </row>
    <row r="52048" spans="2:2">
      <c r="B52048" s="202"/>
    </row>
    <row r="52049" spans="2:2">
      <c r="B52049" s="202"/>
    </row>
    <row r="52050" spans="2:2">
      <c r="B52050" s="202"/>
    </row>
    <row r="52051" spans="2:2">
      <c r="B52051" s="202"/>
    </row>
    <row r="52052" spans="2:2">
      <c r="B52052" s="202"/>
    </row>
    <row r="52053" spans="2:2">
      <c r="B52053" s="202"/>
    </row>
    <row r="52054" spans="2:2">
      <c r="B52054" s="202"/>
    </row>
    <row r="52055" spans="2:2">
      <c r="B52055" s="202"/>
    </row>
    <row r="52056" spans="2:2">
      <c r="B52056" s="202"/>
    </row>
    <row r="52057" spans="2:2">
      <c r="B52057" s="202"/>
    </row>
    <row r="52058" spans="2:2">
      <c r="B52058" s="202"/>
    </row>
    <row r="52059" spans="2:2">
      <c r="B52059" s="202"/>
    </row>
    <row r="52060" spans="2:2">
      <c r="B52060" s="202"/>
    </row>
    <row r="52061" spans="2:2">
      <c r="B52061" s="202"/>
    </row>
    <row r="52062" spans="2:2">
      <c r="B52062" s="202"/>
    </row>
    <row r="52063" spans="2:2">
      <c r="B52063" s="202"/>
    </row>
    <row r="52064" spans="2:2">
      <c r="B52064" s="202"/>
    </row>
    <row r="52065" spans="2:2">
      <c r="B52065" s="202"/>
    </row>
    <row r="52066" spans="2:2">
      <c r="B52066" s="202"/>
    </row>
    <row r="52067" spans="2:2">
      <c r="B52067" s="202"/>
    </row>
    <row r="52068" spans="2:2">
      <c r="B52068" s="202"/>
    </row>
    <row r="52069" spans="2:2">
      <c r="B52069" s="202"/>
    </row>
    <row r="52070" spans="2:2">
      <c r="B52070" s="202"/>
    </row>
    <row r="52071" spans="2:2">
      <c r="B52071" s="202"/>
    </row>
    <row r="52072" spans="2:2">
      <c r="B52072" s="202"/>
    </row>
    <row r="52073" spans="2:2">
      <c r="B52073" s="202"/>
    </row>
    <row r="52074" spans="2:2">
      <c r="B52074" s="202"/>
    </row>
    <row r="52075" spans="2:2">
      <c r="B52075" s="202"/>
    </row>
    <row r="52076" spans="2:2">
      <c r="B52076" s="202"/>
    </row>
    <row r="52077" spans="2:2">
      <c r="B52077" s="202"/>
    </row>
    <row r="52078" spans="2:2">
      <c r="B52078" s="202"/>
    </row>
    <row r="52079" spans="2:2">
      <c r="B52079" s="202"/>
    </row>
    <row r="52080" spans="2:2">
      <c r="B52080" s="202"/>
    </row>
    <row r="52081" spans="2:2">
      <c r="B52081" s="202"/>
    </row>
    <row r="52082" spans="2:2">
      <c r="B52082" s="202"/>
    </row>
    <row r="52083" spans="2:2">
      <c r="B52083" s="202"/>
    </row>
    <row r="52084" spans="2:2">
      <c r="B52084" s="202"/>
    </row>
    <row r="52085" spans="2:2">
      <c r="B52085" s="202"/>
    </row>
    <row r="52086" spans="2:2">
      <c r="B52086" s="202"/>
    </row>
    <row r="52087" spans="2:2">
      <c r="B52087" s="202"/>
    </row>
    <row r="52088" spans="2:2">
      <c r="B52088" s="202"/>
    </row>
    <row r="52089" spans="2:2">
      <c r="B52089" s="202"/>
    </row>
    <row r="52090" spans="2:2">
      <c r="B52090" s="202"/>
    </row>
    <row r="52091" spans="2:2">
      <c r="B52091" s="202"/>
    </row>
    <row r="52092" spans="2:2">
      <c r="B52092" s="202"/>
    </row>
    <row r="52093" spans="2:2">
      <c r="B52093" s="202"/>
    </row>
    <row r="52094" spans="2:2">
      <c r="B52094" s="202"/>
    </row>
    <row r="52095" spans="2:2">
      <c r="B52095" s="202"/>
    </row>
    <row r="52096" spans="2:2">
      <c r="B52096" s="202"/>
    </row>
    <row r="52097" spans="2:2">
      <c r="B52097" s="202"/>
    </row>
    <row r="52098" spans="2:2">
      <c r="B52098" s="202"/>
    </row>
    <row r="52099" spans="2:2">
      <c r="B52099" s="202"/>
    </row>
    <row r="52100" spans="2:2">
      <c r="B52100" s="202"/>
    </row>
    <row r="52101" spans="2:2">
      <c r="B52101" s="202"/>
    </row>
    <row r="52102" spans="2:2">
      <c r="B52102" s="202"/>
    </row>
    <row r="52103" spans="2:2">
      <c r="B52103" s="202"/>
    </row>
    <row r="52104" spans="2:2">
      <c r="B52104" s="202"/>
    </row>
    <row r="52105" spans="2:2">
      <c r="B52105" s="202"/>
    </row>
    <row r="52106" spans="2:2">
      <c r="B52106" s="202"/>
    </row>
    <row r="52107" spans="2:2">
      <c r="B52107" s="202"/>
    </row>
    <row r="52108" spans="2:2">
      <c r="B52108" s="202"/>
    </row>
    <row r="52109" spans="2:2">
      <c r="B52109" s="202"/>
    </row>
    <row r="52110" spans="2:2">
      <c r="B52110" s="202"/>
    </row>
    <row r="52111" spans="2:2">
      <c r="B52111" s="202"/>
    </row>
    <row r="52112" spans="2:2">
      <c r="B52112" s="202"/>
    </row>
    <row r="52113" spans="2:2">
      <c r="B52113" s="202"/>
    </row>
    <row r="52114" spans="2:2">
      <c r="B52114" s="202"/>
    </row>
    <row r="52115" spans="2:2">
      <c r="B52115" s="202"/>
    </row>
    <row r="52116" spans="2:2">
      <c r="B52116" s="202"/>
    </row>
    <row r="52117" spans="2:2">
      <c r="B52117" s="202"/>
    </row>
    <row r="52118" spans="2:2">
      <c r="B52118" s="202"/>
    </row>
    <row r="52119" spans="2:2">
      <c r="B52119" s="202"/>
    </row>
    <row r="52120" spans="2:2">
      <c r="B52120" s="202"/>
    </row>
    <row r="52121" spans="2:2">
      <c r="B52121" s="202"/>
    </row>
    <row r="52122" spans="2:2">
      <c r="B52122" s="202"/>
    </row>
    <row r="52123" spans="2:2">
      <c r="B52123" s="202"/>
    </row>
    <row r="52124" spans="2:2">
      <c r="B52124" s="202"/>
    </row>
    <row r="52125" spans="2:2">
      <c r="B52125" s="202"/>
    </row>
    <row r="52126" spans="2:2">
      <c r="B52126" s="202"/>
    </row>
    <row r="52127" spans="2:2">
      <c r="B52127" s="202"/>
    </row>
    <row r="52128" spans="2:2">
      <c r="B52128" s="202"/>
    </row>
    <row r="52129" spans="2:2">
      <c r="B52129" s="202"/>
    </row>
    <row r="52130" spans="2:2">
      <c r="B52130" s="202"/>
    </row>
    <row r="52131" spans="2:2">
      <c r="B52131" s="202"/>
    </row>
    <row r="52132" spans="2:2">
      <c r="B52132" s="202"/>
    </row>
    <row r="52133" spans="2:2">
      <c r="B52133" s="202"/>
    </row>
    <row r="52134" spans="2:2">
      <c r="B52134" s="202"/>
    </row>
    <row r="52135" spans="2:2">
      <c r="B52135" s="202"/>
    </row>
    <row r="52136" spans="2:2">
      <c r="B52136" s="202"/>
    </row>
    <row r="52137" spans="2:2">
      <c r="B52137" s="202"/>
    </row>
    <row r="52138" spans="2:2">
      <c r="B52138" s="202"/>
    </row>
    <row r="52139" spans="2:2">
      <c r="B52139" s="202"/>
    </row>
    <row r="52140" spans="2:2">
      <c r="B52140" s="202"/>
    </row>
    <row r="52141" spans="2:2">
      <c r="B52141" s="202"/>
    </row>
    <row r="52142" spans="2:2">
      <c r="B52142" s="202"/>
    </row>
    <row r="52143" spans="2:2">
      <c r="B52143" s="202"/>
    </row>
    <row r="52144" spans="2:2">
      <c r="B52144" s="202"/>
    </row>
    <row r="52145" spans="2:2">
      <c r="B52145" s="202"/>
    </row>
    <row r="52146" spans="2:2">
      <c r="B52146" s="202"/>
    </row>
    <row r="52147" spans="2:2">
      <c r="B52147" s="202"/>
    </row>
    <row r="52148" spans="2:2">
      <c r="B52148" s="202"/>
    </row>
    <row r="52149" spans="2:2">
      <c r="B52149" s="202"/>
    </row>
    <row r="52150" spans="2:2">
      <c r="B52150" s="202"/>
    </row>
    <row r="52151" spans="2:2">
      <c r="B52151" s="202"/>
    </row>
    <row r="52152" spans="2:2">
      <c r="B52152" s="202"/>
    </row>
    <row r="52153" spans="2:2">
      <c r="B52153" s="202"/>
    </row>
    <row r="52154" spans="2:2">
      <c r="B52154" s="202"/>
    </row>
    <row r="52155" spans="2:2">
      <c r="B52155" s="202"/>
    </row>
    <row r="52156" spans="2:2">
      <c r="B52156" s="202"/>
    </row>
    <row r="52157" spans="2:2">
      <c r="B52157" s="202"/>
    </row>
    <row r="52158" spans="2:2">
      <c r="B52158" s="202"/>
    </row>
    <row r="52159" spans="2:2">
      <c r="B52159" s="202"/>
    </row>
    <row r="52160" spans="2:2">
      <c r="B52160" s="202"/>
    </row>
    <row r="52161" spans="2:2">
      <c r="B52161" s="202"/>
    </row>
    <row r="52162" spans="2:2">
      <c r="B52162" s="202"/>
    </row>
    <row r="52163" spans="2:2">
      <c r="B52163" s="202"/>
    </row>
    <row r="52164" spans="2:2">
      <c r="B52164" s="202"/>
    </row>
    <row r="52165" spans="2:2">
      <c r="B52165" s="202"/>
    </row>
    <row r="52166" spans="2:2">
      <c r="B52166" s="202"/>
    </row>
    <row r="52167" spans="2:2">
      <c r="B52167" s="202"/>
    </row>
    <row r="52168" spans="2:2">
      <c r="B52168" s="202"/>
    </row>
    <row r="52169" spans="2:2">
      <c r="B52169" s="202"/>
    </row>
    <row r="52170" spans="2:2">
      <c r="B52170" s="202"/>
    </row>
    <row r="52171" spans="2:2">
      <c r="B52171" s="202"/>
    </row>
    <row r="52172" spans="2:2">
      <c r="B52172" s="202"/>
    </row>
    <row r="52173" spans="2:2">
      <c r="B52173" s="202"/>
    </row>
    <row r="52174" spans="2:2">
      <c r="B52174" s="202"/>
    </row>
    <row r="52175" spans="2:2">
      <c r="B52175" s="202"/>
    </row>
    <row r="52176" spans="2:2">
      <c r="B52176" s="202"/>
    </row>
    <row r="52177" spans="2:2">
      <c r="B52177" s="202"/>
    </row>
    <row r="52178" spans="2:2">
      <c r="B52178" s="202"/>
    </row>
    <row r="52179" spans="2:2">
      <c r="B52179" s="202"/>
    </row>
    <row r="52180" spans="2:2">
      <c r="B52180" s="202"/>
    </row>
    <row r="52181" spans="2:2">
      <c r="B52181" s="202"/>
    </row>
    <row r="52182" spans="2:2">
      <c r="B52182" s="202"/>
    </row>
    <row r="52183" spans="2:2">
      <c r="B52183" s="202"/>
    </row>
    <row r="52184" spans="2:2">
      <c r="B52184" s="202"/>
    </row>
    <row r="52185" spans="2:2">
      <c r="B52185" s="202"/>
    </row>
    <row r="52186" spans="2:2">
      <c r="B52186" s="202"/>
    </row>
    <row r="52187" spans="2:2">
      <c r="B52187" s="202"/>
    </row>
    <row r="52188" spans="2:2">
      <c r="B52188" s="202"/>
    </row>
    <row r="52189" spans="2:2">
      <c r="B52189" s="202"/>
    </row>
    <row r="52190" spans="2:2">
      <c r="B52190" s="202"/>
    </row>
    <row r="52191" spans="2:2">
      <c r="B52191" s="202"/>
    </row>
    <row r="52192" spans="2:2">
      <c r="B52192" s="202"/>
    </row>
    <row r="52193" spans="2:2">
      <c r="B52193" s="202"/>
    </row>
    <row r="52194" spans="2:2">
      <c r="B52194" s="202"/>
    </row>
    <row r="52195" spans="2:2">
      <c r="B52195" s="202"/>
    </row>
    <row r="52196" spans="2:2">
      <c r="B52196" s="202"/>
    </row>
    <row r="52197" spans="2:2">
      <c r="B52197" s="202"/>
    </row>
    <row r="52198" spans="2:2">
      <c r="B52198" s="202"/>
    </row>
    <row r="52199" spans="2:2">
      <c r="B52199" s="202"/>
    </row>
    <row r="52200" spans="2:2">
      <c r="B52200" s="202"/>
    </row>
    <row r="52201" spans="2:2">
      <c r="B52201" s="202"/>
    </row>
    <row r="52202" spans="2:2">
      <c r="B52202" s="202"/>
    </row>
    <row r="52203" spans="2:2">
      <c r="B52203" s="202"/>
    </row>
    <row r="52204" spans="2:2">
      <c r="B52204" s="202"/>
    </row>
    <row r="52205" spans="2:2">
      <c r="B52205" s="202"/>
    </row>
    <row r="52206" spans="2:2">
      <c r="B52206" s="202"/>
    </row>
    <row r="52207" spans="2:2">
      <c r="B52207" s="202"/>
    </row>
    <row r="52208" spans="2:2">
      <c r="B52208" s="202"/>
    </row>
    <row r="52209" spans="2:2">
      <c r="B52209" s="202"/>
    </row>
    <row r="52210" spans="2:2">
      <c r="B52210" s="202"/>
    </row>
    <row r="52211" spans="2:2">
      <c r="B52211" s="202"/>
    </row>
    <row r="52212" spans="2:2">
      <c r="B52212" s="202"/>
    </row>
    <row r="52213" spans="2:2">
      <c r="B52213" s="202"/>
    </row>
    <row r="52214" spans="2:2">
      <c r="B52214" s="202"/>
    </row>
    <row r="52215" spans="2:2">
      <c r="B52215" s="202"/>
    </row>
    <row r="52216" spans="2:2">
      <c r="B52216" s="202"/>
    </row>
    <row r="52217" spans="2:2">
      <c r="B52217" s="202"/>
    </row>
    <row r="52218" spans="2:2">
      <c r="B52218" s="202"/>
    </row>
    <row r="52219" spans="2:2">
      <c r="B52219" s="202"/>
    </row>
    <row r="52220" spans="2:2">
      <c r="B52220" s="202"/>
    </row>
    <row r="52221" spans="2:2">
      <c r="B52221" s="202"/>
    </row>
    <row r="52222" spans="2:2">
      <c r="B52222" s="202"/>
    </row>
    <row r="52223" spans="2:2">
      <c r="B52223" s="202"/>
    </row>
    <row r="52224" spans="2:2">
      <c r="B52224" s="202"/>
    </row>
    <row r="52225" spans="2:2">
      <c r="B52225" s="202"/>
    </row>
    <row r="52226" spans="2:2">
      <c r="B52226" s="202"/>
    </row>
    <row r="52227" spans="2:2">
      <c r="B52227" s="202"/>
    </row>
    <row r="52228" spans="2:2">
      <c r="B52228" s="202"/>
    </row>
    <row r="52229" spans="2:2">
      <c r="B52229" s="202"/>
    </row>
    <row r="52230" spans="2:2">
      <c r="B52230" s="202"/>
    </row>
    <row r="52231" spans="2:2">
      <c r="B52231" s="202"/>
    </row>
    <row r="52232" spans="2:2">
      <c r="B52232" s="202"/>
    </row>
    <row r="52233" spans="2:2">
      <c r="B52233" s="202"/>
    </row>
    <row r="52234" spans="2:2">
      <c r="B52234" s="202"/>
    </row>
    <row r="52235" spans="2:2">
      <c r="B52235" s="202"/>
    </row>
    <row r="52236" spans="2:2">
      <c r="B52236" s="202"/>
    </row>
    <row r="52237" spans="2:2">
      <c r="B52237" s="202"/>
    </row>
    <row r="52238" spans="2:2">
      <c r="B52238" s="202"/>
    </row>
    <row r="52239" spans="2:2">
      <c r="B52239" s="202"/>
    </row>
    <row r="52240" spans="2:2">
      <c r="B52240" s="202"/>
    </row>
    <row r="52241" spans="2:2">
      <c r="B52241" s="202"/>
    </row>
    <row r="52242" spans="2:2">
      <c r="B52242" s="202"/>
    </row>
    <row r="52243" spans="2:2">
      <c r="B52243" s="202"/>
    </row>
    <row r="52244" spans="2:2">
      <c r="B52244" s="202"/>
    </row>
    <row r="52245" spans="2:2">
      <c r="B52245" s="202"/>
    </row>
    <row r="52246" spans="2:2">
      <c r="B52246" s="202"/>
    </row>
    <row r="52247" spans="2:2">
      <c r="B52247" s="202"/>
    </row>
    <row r="52248" spans="2:2">
      <c r="B52248" s="202"/>
    </row>
    <row r="52249" spans="2:2">
      <c r="B52249" s="202"/>
    </row>
    <row r="52250" spans="2:2">
      <c r="B52250" s="202"/>
    </row>
    <row r="52251" spans="2:2">
      <c r="B52251" s="202"/>
    </row>
    <row r="52252" spans="2:2">
      <c r="B52252" s="202"/>
    </row>
    <row r="52253" spans="2:2">
      <c r="B52253" s="202"/>
    </row>
    <row r="52254" spans="2:2">
      <c r="B52254" s="202"/>
    </row>
    <row r="52255" spans="2:2">
      <c r="B52255" s="202"/>
    </row>
    <row r="52256" spans="2:2">
      <c r="B52256" s="202"/>
    </row>
    <row r="52257" spans="2:2">
      <c r="B52257" s="202"/>
    </row>
    <row r="52258" spans="2:2">
      <c r="B52258" s="202"/>
    </row>
    <row r="52259" spans="2:2">
      <c r="B52259" s="202"/>
    </row>
    <row r="52260" spans="2:2">
      <c r="B52260" s="202"/>
    </row>
    <row r="52261" spans="2:2">
      <c r="B52261" s="202"/>
    </row>
    <row r="52262" spans="2:2">
      <c r="B52262" s="202"/>
    </row>
    <row r="52263" spans="2:2">
      <c r="B52263" s="202"/>
    </row>
    <row r="52264" spans="2:2">
      <c r="B52264" s="202"/>
    </row>
    <row r="52265" spans="2:2">
      <c r="B52265" s="202"/>
    </row>
    <row r="52266" spans="2:2">
      <c r="B52266" s="202"/>
    </row>
    <row r="52267" spans="2:2">
      <c r="B52267" s="202"/>
    </row>
    <row r="52268" spans="2:2">
      <c r="B52268" s="202"/>
    </row>
    <row r="52269" spans="2:2">
      <c r="B52269" s="202"/>
    </row>
    <row r="52270" spans="2:2">
      <c r="B52270" s="202"/>
    </row>
    <row r="52271" spans="2:2">
      <c r="B52271" s="202"/>
    </row>
    <row r="52272" spans="2:2">
      <c r="B52272" s="202"/>
    </row>
    <row r="52273" spans="2:2">
      <c r="B52273" s="202"/>
    </row>
    <row r="52274" spans="2:2">
      <c r="B52274" s="202"/>
    </row>
    <row r="52275" spans="2:2">
      <c r="B52275" s="202"/>
    </row>
    <row r="52276" spans="2:2">
      <c r="B52276" s="202"/>
    </row>
    <row r="52277" spans="2:2">
      <c r="B52277" s="202"/>
    </row>
    <row r="52278" spans="2:2">
      <c r="B52278" s="202"/>
    </row>
    <row r="52279" spans="2:2">
      <c r="B52279" s="202"/>
    </row>
    <row r="52280" spans="2:2">
      <c r="B52280" s="202"/>
    </row>
    <row r="52281" spans="2:2">
      <c r="B52281" s="202"/>
    </row>
    <row r="52282" spans="2:2">
      <c r="B52282" s="202"/>
    </row>
    <row r="52283" spans="2:2">
      <c r="B52283" s="202"/>
    </row>
    <row r="52284" spans="2:2">
      <c r="B52284" s="202"/>
    </row>
    <row r="52285" spans="2:2">
      <c r="B52285" s="202"/>
    </row>
    <row r="52286" spans="2:2">
      <c r="B52286" s="202"/>
    </row>
    <row r="52287" spans="2:2">
      <c r="B52287" s="202"/>
    </row>
    <row r="52288" spans="2:2">
      <c r="B52288" s="202"/>
    </row>
    <row r="52289" spans="2:2">
      <c r="B52289" s="202"/>
    </row>
    <row r="52290" spans="2:2">
      <c r="B52290" s="202"/>
    </row>
    <row r="52291" spans="2:2">
      <c r="B52291" s="202"/>
    </row>
    <row r="52292" spans="2:2">
      <c r="B52292" s="202"/>
    </row>
    <row r="52293" spans="2:2">
      <c r="B52293" s="202"/>
    </row>
    <row r="52294" spans="2:2">
      <c r="B52294" s="202"/>
    </row>
    <row r="52295" spans="2:2">
      <c r="B52295" s="202"/>
    </row>
    <row r="52296" spans="2:2">
      <c r="B52296" s="202"/>
    </row>
    <row r="52297" spans="2:2">
      <c r="B52297" s="202"/>
    </row>
    <row r="52298" spans="2:2">
      <c r="B52298" s="202"/>
    </row>
    <row r="52299" spans="2:2">
      <c r="B52299" s="202"/>
    </row>
    <row r="52300" spans="2:2">
      <c r="B52300" s="202"/>
    </row>
    <row r="52301" spans="2:2">
      <c r="B52301" s="202"/>
    </row>
    <row r="52302" spans="2:2">
      <c r="B52302" s="202"/>
    </row>
    <row r="52303" spans="2:2">
      <c r="B52303" s="202"/>
    </row>
    <row r="52304" spans="2:2">
      <c r="B52304" s="202"/>
    </row>
    <row r="52305" spans="2:2">
      <c r="B52305" s="202"/>
    </row>
    <row r="52306" spans="2:2">
      <c r="B52306" s="202"/>
    </row>
    <row r="52307" spans="2:2">
      <c r="B52307" s="202"/>
    </row>
    <row r="52308" spans="2:2">
      <c r="B52308" s="202"/>
    </row>
    <row r="52309" spans="2:2">
      <c r="B52309" s="202"/>
    </row>
    <row r="52310" spans="2:2">
      <c r="B52310" s="202"/>
    </row>
    <row r="52311" spans="2:2">
      <c r="B52311" s="202"/>
    </row>
    <row r="52312" spans="2:2">
      <c r="B52312" s="202"/>
    </row>
    <row r="52313" spans="2:2">
      <c r="B52313" s="202"/>
    </row>
    <row r="52314" spans="2:2">
      <c r="B52314" s="202"/>
    </row>
    <row r="52315" spans="2:2">
      <c r="B52315" s="202"/>
    </row>
    <row r="52316" spans="2:2">
      <c r="B52316" s="202"/>
    </row>
    <row r="52317" spans="2:2">
      <c r="B52317" s="202"/>
    </row>
    <row r="52318" spans="2:2">
      <c r="B52318" s="202"/>
    </row>
    <row r="52319" spans="2:2">
      <c r="B52319" s="202"/>
    </row>
    <row r="52320" spans="2:2">
      <c r="B52320" s="202"/>
    </row>
    <row r="52321" spans="2:2">
      <c r="B52321" s="202"/>
    </row>
    <row r="52322" spans="2:2">
      <c r="B52322" s="202"/>
    </row>
    <row r="52323" spans="2:2">
      <c r="B52323" s="202"/>
    </row>
    <row r="52324" spans="2:2">
      <c r="B52324" s="202"/>
    </row>
    <row r="52325" spans="2:2">
      <c r="B52325" s="202"/>
    </row>
    <row r="52326" spans="2:2">
      <c r="B52326" s="202"/>
    </row>
    <row r="52327" spans="2:2">
      <c r="B52327" s="202"/>
    </row>
    <row r="52328" spans="2:2">
      <c r="B52328" s="202"/>
    </row>
    <row r="52329" spans="2:2">
      <c r="B52329" s="202"/>
    </row>
    <row r="52330" spans="2:2">
      <c r="B52330" s="202"/>
    </row>
    <row r="52331" spans="2:2">
      <c r="B52331" s="202"/>
    </row>
    <row r="52332" spans="2:2">
      <c r="B52332" s="202"/>
    </row>
    <row r="52333" spans="2:2">
      <c r="B52333" s="202"/>
    </row>
    <row r="52334" spans="2:2">
      <c r="B52334" s="202"/>
    </row>
    <row r="52335" spans="2:2">
      <c r="B52335" s="202"/>
    </row>
    <row r="52336" spans="2:2">
      <c r="B52336" s="202"/>
    </row>
    <row r="52337" spans="2:2">
      <c r="B52337" s="202"/>
    </row>
    <row r="52338" spans="2:2">
      <c r="B52338" s="202"/>
    </row>
    <row r="52339" spans="2:2">
      <c r="B52339" s="202"/>
    </row>
    <row r="52340" spans="2:2">
      <c r="B52340" s="202"/>
    </row>
    <row r="52341" spans="2:2">
      <c r="B52341" s="202"/>
    </row>
    <row r="52342" spans="2:2">
      <c r="B52342" s="202"/>
    </row>
    <row r="52343" spans="2:2">
      <c r="B52343" s="202"/>
    </row>
    <row r="52344" spans="2:2">
      <c r="B52344" s="202"/>
    </row>
    <row r="52345" spans="2:2">
      <c r="B52345" s="202"/>
    </row>
    <row r="52346" spans="2:2">
      <c r="B52346" s="202"/>
    </row>
    <row r="52347" spans="2:2">
      <c r="B52347" s="202"/>
    </row>
    <row r="52348" spans="2:2">
      <c r="B52348" s="202"/>
    </row>
    <row r="52349" spans="2:2">
      <c r="B52349" s="202"/>
    </row>
    <row r="52350" spans="2:2">
      <c r="B52350" s="202"/>
    </row>
    <row r="52351" spans="2:2">
      <c r="B52351" s="202"/>
    </row>
    <row r="52352" spans="2:2">
      <c r="B52352" s="202"/>
    </row>
    <row r="52353" spans="2:2">
      <c r="B52353" s="202"/>
    </row>
    <row r="52354" spans="2:2">
      <c r="B52354" s="202"/>
    </row>
    <row r="52355" spans="2:2">
      <c r="B52355" s="202"/>
    </row>
    <row r="52356" spans="2:2">
      <c r="B52356" s="202"/>
    </row>
    <row r="52357" spans="2:2">
      <c r="B52357" s="202"/>
    </row>
    <row r="52358" spans="2:2">
      <c r="B52358" s="202"/>
    </row>
    <row r="52359" spans="2:2">
      <c r="B52359" s="202"/>
    </row>
    <row r="52360" spans="2:2">
      <c r="B52360" s="202"/>
    </row>
    <row r="52361" spans="2:2">
      <c r="B52361" s="202"/>
    </row>
    <row r="52362" spans="2:2">
      <c r="B52362" s="202"/>
    </row>
    <row r="52363" spans="2:2">
      <c r="B52363" s="202"/>
    </row>
    <row r="52364" spans="2:2">
      <c r="B52364" s="202"/>
    </row>
    <row r="52365" spans="2:2">
      <c r="B52365" s="202"/>
    </row>
    <row r="52366" spans="2:2">
      <c r="B52366" s="202"/>
    </row>
    <row r="52367" spans="2:2">
      <c r="B52367" s="202"/>
    </row>
    <row r="52368" spans="2:2">
      <c r="B52368" s="202"/>
    </row>
    <row r="52369" spans="2:2">
      <c r="B52369" s="202"/>
    </row>
    <row r="52370" spans="2:2">
      <c r="B52370" s="202"/>
    </row>
    <row r="52371" spans="2:2">
      <c r="B52371" s="202"/>
    </row>
    <row r="52372" spans="2:2">
      <c r="B52372" s="202"/>
    </row>
    <row r="52373" spans="2:2">
      <c r="B52373" s="202"/>
    </row>
    <row r="52374" spans="2:2">
      <c r="B52374" s="202"/>
    </row>
    <row r="52375" spans="2:2">
      <c r="B52375" s="202"/>
    </row>
    <row r="52376" spans="2:2">
      <c r="B52376" s="202"/>
    </row>
    <row r="52377" spans="2:2">
      <c r="B52377" s="202"/>
    </row>
    <row r="52378" spans="2:2">
      <c r="B52378" s="202"/>
    </row>
    <row r="52379" spans="2:2">
      <c r="B52379" s="202"/>
    </row>
    <row r="52380" spans="2:2">
      <c r="B52380" s="202"/>
    </row>
    <row r="52381" spans="2:2">
      <c r="B52381" s="202"/>
    </row>
    <row r="52382" spans="2:2">
      <c r="B52382" s="202"/>
    </row>
    <row r="52383" spans="2:2">
      <c r="B52383" s="202"/>
    </row>
    <row r="52384" spans="2:2">
      <c r="B52384" s="202"/>
    </row>
    <row r="52385" spans="2:2">
      <c r="B52385" s="202"/>
    </row>
    <row r="52386" spans="2:2">
      <c r="B52386" s="202"/>
    </row>
    <row r="52387" spans="2:2">
      <c r="B52387" s="202"/>
    </row>
    <row r="52388" spans="2:2">
      <c r="B52388" s="202"/>
    </row>
    <row r="52389" spans="2:2">
      <c r="B52389" s="202"/>
    </row>
    <row r="52390" spans="2:2">
      <c r="B52390" s="202"/>
    </row>
    <row r="52391" spans="2:2">
      <c r="B52391" s="202"/>
    </row>
    <row r="52392" spans="2:2">
      <c r="B52392" s="202"/>
    </row>
    <row r="52393" spans="2:2">
      <c r="B52393" s="202"/>
    </row>
    <row r="52394" spans="2:2">
      <c r="B52394" s="202"/>
    </row>
    <row r="52395" spans="2:2">
      <c r="B52395" s="202"/>
    </row>
    <row r="52396" spans="2:2">
      <c r="B52396" s="202"/>
    </row>
    <row r="52397" spans="2:2">
      <c r="B52397" s="202"/>
    </row>
    <row r="52398" spans="2:2">
      <c r="B52398" s="202"/>
    </row>
    <row r="52399" spans="2:2">
      <c r="B52399" s="202"/>
    </row>
    <row r="52400" spans="2:2">
      <c r="B52400" s="202"/>
    </row>
    <row r="52401" spans="2:2">
      <c r="B52401" s="202"/>
    </row>
    <row r="52402" spans="2:2">
      <c r="B52402" s="202"/>
    </row>
    <row r="52403" spans="2:2">
      <c r="B52403" s="202"/>
    </row>
    <row r="52404" spans="2:2">
      <c r="B52404" s="202"/>
    </row>
    <row r="52405" spans="2:2">
      <c r="B52405" s="202"/>
    </row>
    <row r="52406" spans="2:2">
      <c r="B52406" s="202"/>
    </row>
    <row r="52407" spans="2:2">
      <c r="B52407" s="202"/>
    </row>
    <row r="52408" spans="2:2">
      <c r="B52408" s="202"/>
    </row>
    <row r="52409" spans="2:2">
      <c r="B52409" s="202"/>
    </row>
    <row r="52410" spans="2:2">
      <c r="B52410" s="202"/>
    </row>
    <row r="52411" spans="2:2">
      <c r="B52411" s="202"/>
    </row>
    <row r="52412" spans="2:2">
      <c r="B52412" s="202"/>
    </row>
    <row r="52413" spans="2:2">
      <c r="B52413" s="202"/>
    </row>
    <row r="52414" spans="2:2">
      <c r="B52414" s="202"/>
    </row>
    <row r="52415" spans="2:2">
      <c r="B52415" s="202"/>
    </row>
    <row r="52416" spans="2:2">
      <c r="B52416" s="202"/>
    </row>
    <row r="52417" spans="2:2">
      <c r="B52417" s="202"/>
    </row>
    <row r="52418" spans="2:2">
      <c r="B52418" s="202"/>
    </row>
    <row r="52419" spans="2:2">
      <c r="B52419" s="202"/>
    </row>
    <row r="52420" spans="2:2">
      <c r="B52420" s="202"/>
    </row>
    <row r="52421" spans="2:2">
      <c r="B52421" s="202"/>
    </row>
    <row r="52422" spans="2:2">
      <c r="B52422" s="202"/>
    </row>
    <row r="52423" spans="2:2">
      <c r="B52423" s="202"/>
    </row>
    <row r="52424" spans="2:2">
      <c r="B52424" s="202"/>
    </row>
    <row r="52425" spans="2:2">
      <c r="B52425" s="202"/>
    </row>
    <row r="52426" spans="2:2">
      <c r="B52426" s="202"/>
    </row>
    <row r="52427" spans="2:2">
      <c r="B52427" s="202"/>
    </row>
    <row r="52428" spans="2:2">
      <c r="B52428" s="202"/>
    </row>
    <row r="52429" spans="2:2">
      <c r="B52429" s="202"/>
    </row>
    <row r="52430" spans="2:2">
      <c r="B52430" s="202"/>
    </row>
    <row r="52431" spans="2:2">
      <c r="B52431" s="202"/>
    </row>
    <row r="52432" spans="2:2">
      <c r="B52432" s="202"/>
    </row>
    <row r="52433" spans="2:2">
      <c r="B52433" s="202"/>
    </row>
    <row r="52434" spans="2:2">
      <c r="B52434" s="202"/>
    </row>
    <row r="52435" spans="2:2">
      <c r="B52435" s="202"/>
    </row>
    <row r="52436" spans="2:2">
      <c r="B52436" s="202"/>
    </row>
    <row r="52437" spans="2:2">
      <c r="B52437" s="202"/>
    </row>
    <row r="52438" spans="2:2">
      <c r="B52438" s="202"/>
    </row>
    <row r="52439" spans="2:2">
      <c r="B52439" s="202"/>
    </row>
    <row r="52440" spans="2:2">
      <c r="B52440" s="202"/>
    </row>
    <row r="52441" spans="2:2">
      <c r="B52441" s="202"/>
    </row>
    <row r="52442" spans="2:2">
      <c r="B52442" s="202"/>
    </row>
    <row r="52443" spans="2:2">
      <c r="B52443" s="202"/>
    </row>
    <row r="52444" spans="2:2">
      <c r="B52444" s="202"/>
    </row>
    <row r="52445" spans="2:2">
      <c r="B52445" s="202"/>
    </row>
    <row r="52446" spans="2:2">
      <c r="B52446" s="202"/>
    </row>
    <row r="52447" spans="2:2">
      <c r="B52447" s="202"/>
    </row>
    <row r="52448" spans="2:2">
      <c r="B52448" s="202"/>
    </row>
    <row r="52449" spans="2:2">
      <c r="B52449" s="202"/>
    </row>
    <row r="52450" spans="2:2">
      <c r="B52450" s="202"/>
    </row>
    <row r="52451" spans="2:2">
      <c r="B52451" s="202"/>
    </row>
    <row r="52452" spans="2:2">
      <c r="B52452" s="202"/>
    </row>
    <row r="52453" spans="2:2">
      <c r="B52453" s="202"/>
    </row>
    <row r="52454" spans="2:2">
      <c r="B52454" s="202"/>
    </row>
    <row r="52455" spans="2:2">
      <c r="B52455" s="202"/>
    </row>
    <row r="52456" spans="2:2">
      <c r="B52456" s="202"/>
    </row>
    <row r="52457" spans="2:2">
      <c r="B52457" s="202"/>
    </row>
    <row r="52458" spans="2:2">
      <c r="B52458" s="202"/>
    </row>
    <row r="52459" spans="2:2">
      <c r="B52459" s="202"/>
    </row>
    <row r="52460" spans="2:2">
      <c r="B52460" s="202"/>
    </row>
    <row r="52461" spans="2:2">
      <c r="B52461" s="202"/>
    </row>
    <row r="52462" spans="2:2">
      <c r="B52462" s="202"/>
    </row>
    <row r="52463" spans="2:2">
      <c r="B52463" s="202"/>
    </row>
    <row r="52464" spans="2:2">
      <c r="B52464" s="202"/>
    </row>
    <row r="52465" spans="2:2">
      <c r="B52465" s="202"/>
    </row>
    <row r="52466" spans="2:2">
      <c r="B52466" s="202"/>
    </row>
    <row r="52467" spans="2:2">
      <c r="B52467" s="202"/>
    </row>
    <row r="52468" spans="2:2">
      <c r="B52468" s="202"/>
    </row>
    <row r="52469" spans="2:2">
      <c r="B52469" s="202"/>
    </row>
    <row r="52470" spans="2:2">
      <c r="B52470" s="202"/>
    </row>
    <row r="52471" spans="2:2">
      <c r="B52471" s="202"/>
    </row>
    <row r="52472" spans="2:2">
      <c r="B52472" s="202"/>
    </row>
    <row r="52473" spans="2:2">
      <c r="B52473" s="202"/>
    </row>
    <row r="52474" spans="2:2">
      <c r="B52474" s="202"/>
    </row>
    <row r="52475" spans="2:2">
      <c r="B52475" s="202"/>
    </row>
    <row r="52476" spans="2:2">
      <c r="B52476" s="202"/>
    </row>
    <row r="52477" spans="2:2">
      <c r="B52477" s="202"/>
    </row>
    <row r="52478" spans="2:2">
      <c r="B52478" s="202"/>
    </row>
    <row r="52479" spans="2:2">
      <c r="B52479" s="202"/>
    </row>
    <row r="52480" spans="2:2">
      <c r="B52480" s="202"/>
    </row>
    <row r="52481" spans="2:2">
      <c r="B52481" s="202"/>
    </row>
    <row r="52482" spans="2:2">
      <c r="B52482" s="202"/>
    </row>
    <row r="52483" spans="2:2">
      <c r="B52483" s="202"/>
    </row>
    <row r="52484" spans="2:2">
      <c r="B52484" s="202"/>
    </row>
    <row r="52485" spans="2:2">
      <c r="B52485" s="202"/>
    </row>
    <row r="52486" spans="2:2">
      <c r="B52486" s="202"/>
    </row>
    <row r="52487" spans="2:2">
      <c r="B52487" s="202"/>
    </row>
    <row r="52488" spans="2:2">
      <c r="B52488" s="202"/>
    </row>
    <row r="52489" spans="2:2">
      <c r="B52489" s="202"/>
    </row>
    <row r="52490" spans="2:2">
      <c r="B52490" s="202"/>
    </row>
    <row r="52491" spans="2:2">
      <c r="B52491" s="202"/>
    </row>
    <row r="52492" spans="2:2">
      <c r="B52492" s="202"/>
    </row>
    <row r="52493" spans="2:2">
      <c r="B52493" s="202"/>
    </row>
    <row r="52494" spans="2:2">
      <c r="B52494" s="202"/>
    </row>
    <row r="52495" spans="2:2">
      <c r="B52495" s="202"/>
    </row>
    <row r="52496" spans="2:2">
      <c r="B52496" s="202"/>
    </row>
    <row r="52497" spans="2:2">
      <c r="B52497" s="202"/>
    </row>
    <row r="52498" spans="2:2">
      <c r="B52498" s="202"/>
    </row>
    <row r="52499" spans="2:2">
      <c r="B52499" s="202"/>
    </row>
    <row r="52500" spans="2:2">
      <c r="B52500" s="202"/>
    </row>
    <row r="52501" spans="2:2">
      <c r="B52501" s="202"/>
    </row>
    <row r="52502" spans="2:2">
      <c r="B52502" s="202"/>
    </row>
    <row r="52503" spans="2:2">
      <c r="B52503" s="202"/>
    </row>
    <row r="52504" spans="2:2">
      <c r="B52504" s="202"/>
    </row>
    <row r="52505" spans="2:2">
      <c r="B52505" s="202"/>
    </row>
    <row r="52506" spans="2:2">
      <c r="B52506" s="202"/>
    </row>
    <row r="52507" spans="2:2">
      <c r="B52507" s="202"/>
    </row>
    <row r="52508" spans="2:2">
      <c r="B52508" s="202"/>
    </row>
    <row r="52509" spans="2:2">
      <c r="B52509" s="202"/>
    </row>
    <row r="52510" spans="2:2">
      <c r="B52510" s="202"/>
    </row>
    <row r="52511" spans="2:2">
      <c r="B52511" s="202"/>
    </row>
    <row r="52512" spans="2:2">
      <c r="B52512" s="202"/>
    </row>
    <row r="52513" spans="2:2">
      <c r="B52513" s="202"/>
    </row>
    <row r="52514" spans="2:2">
      <c r="B52514" s="202"/>
    </row>
    <row r="52515" spans="2:2">
      <c r="B52515" s="202"/>
    </row>
    <row r="52516" spans="2:2">
      <c r="B52516" s="202"/>
    </row>
    <row r="52517" spans="2:2">
      <c r="B52517" s="202"/>
    </row>
    <row r="52518" spans="2:2">
      <c r="B52518" s="202"/>
    </row>
    <row r="52519" spans="2:2">
      <c r="B52519" s="202"/>
    </row>
    <row r="52520" spans="2:2">
      <c r="B52520" s="202"/>
    </row>
    <row r="52521" spans="2:2">
      <c r="B52521" s="202"/>
    </row>
    <row r="52522" spans="2:2">
      <c r="B52522" s="202"/>
    </row>
    <row r="52523" spans="2:2">
      <c r="B52523" s="202"/>
    </row>
    <row r="52524" spans="2:2">
      <c r="B52524" s="202"/>
    </row>
    <row r="52525" spans="2:2">
      <c r="B52525" s="202"/>
    </row>
    <row r="52526" spans="2:2">
      <c r="B52526" s="202"/>
    </row>
    <row r="52527" spans="2:2">
      <c r="B52527" s="202"/>
    </row>
    <row r="52528" spans="2:2">
      <c r="B52528" s="202"/>
    </row>
    <row r="52529" spans="2:2">
      <c r="B52529" s="202"/>
    </row>
    <row r="52530" spans="2:2">
      <c r="B52530" s="202"/>
    </row>
    <row r="52531" spans="2:2">
      <c r="B52531" s="202"/>
    </row>
    <row r="52532" spans="2:2">
      <c r="B52532" s="202"/>
    </row>
    <row r="52533" spans="2:2">
      <c r="B52533" s="202"/>
    </row>
    <row r="52534" spans="2:2">
      <c r="B52534" s="202"/>
    </row>
    <row r="52535" spans="2:2">
      <c r="B52535" s="202"/>
    </row>
    <row r="52536" spans="2:2">
      <c r="B52536" s="202"/>
    </row>
    <row r="52537" spans="2:2">
      <c r="B52537" s="202"/>
    </row>
    <row r="52538" spans="2:2">
      <c r="B52538" s="202"/>
    </row>
    <row r="52539" spans="2:2">
      <c r="B52539" s="202"/>
    </row>
    <row r="52540" spans="2:2">
      <c r="B52540" s="202"/>
    </row>
    <row r="52541" spans="2:2">
      <c r="B52541" s="202"/>
    </row>
    <row r="52542" spans="2:2">
      <c r="B52542" s="202"/>
    </row>
    <row r="52543" spans="2:2">
      <c r="B52543" s="202"/>
    </row>
    <row r="52544" spans="2:2">
      <c r="B52544" s="202"/>
    </row>
    <row r="52545" spans="2:2">
      <c r="B52545" s="202"/>
    </row>
    <row r="52546" spans="2:2">
      <c r="B52546" s="202"/>
    </row>
    <row r="52547" spans="2:2">
      <c r="B52547" s="202"/>
    </row>
    <row r="52548" spans="2:2">
      <c r="B52548" s="202"/>
    </row>
    <row r="52549" spans="2:2">
      <c r="B52549" s="202"/>
    </row>
    <row r="52550" spans="2:2">
      <c r="B52550" s="202"/>
    </row>
    <row r="52551" spans="2:2">
      <c r="B52551" s="202"/>
    </row>
    <row r="52552" spans="2:2">
      <c r="B52552" s="202"/>
    </row>
    <row r="52553" spans="2:2">
      <c r="B52553" s="202"/>
    </row>
    <row r="52554" spans="2:2">
      <c r="B52554" s="202"/>
    </row>
    <row r="52555" spans="2:2">
      <c r="B52555" s="202"/>
    </row>
    <row r="52556" spans="2:2">
      <c r="B52556" s="202"/>
    </row>
    <row r="52557" spans="2:2">
      <c r="B52557" s="202"/>
    </row>
    <row r="52558" spans="2:2">
      <c r="B52558" s="202"/>
    </row>
    <row r="52559" spans="2:2">
      <c r="B52559" s="202"/>
    </row>
    <row r="52560" spans="2:2">
      <c r="B52560" s="202"/>
    </row>
    <row r="52561" spans="2:2">
      <c r="B52561" s="202"/>
    </row>
    <row r="52562" spans="2:2">
      <c r="B52562" s="202"/>
    </row>
    <row r="52563" spans="2:2">
      <c r="B52563" s="202"/>
    </row>
    <row r="52564" spans="2:2">
      <c r="B52564" s="202"/>
    </row>
    <row r="52565" spans="2:2">
      <c r="B52565" s="202"/>
    </row>
    <row r="52566" spans="2:2">
      <c r="B52566" s="202"/>
    </row>
    <row r="52567" spans="2:2">
      <c r="B52567" s="202"/>
    </row>
    <row r="52568" spans="2:2">
      <c r="B52568" s="202"/>
    </row>
    <row r="52569" spans="2:2">
      <c r="B52569" s="202"/>
    </row>
    <row r="52570" spans="2:2">
      <c r="B52570" s="202"/>
    </row>
    <row r="52571" spans="2:2">
      <c r="B52571" s="202"/>
    </row>
    <row r="52572" spans="2:2">
      <c r="B52572" s="202"/>
    </row>
    <row r="52573" spans="2:2">
      <c r="B52573" s="202"/>
    </row>
    <row r="52574" spans="2:2">
      <c r="B52574" s="202"/>
    </row>
    <row r="52575" spans="2:2">
      <c r="B52575" s="202"/>
    </row>
    <row r="52576" spans="2:2">
      <c r="B52576" s="202"/>
    </row>
    <row r="52577" spans="2:2">
      <c r="B52577" s="202"/>
    </row>
    <row r="52578" spans="2:2">
      <c r="B52578" s="202"/>
    </row>
    <row r="52579" spans="2:2">
      <c r="B52579" s="202"/>
    </row>
    <row r="52580" spans="2:2">
      <c r="B52580" s="202"/>
    </row>
    <row r="52581" spans="2:2">
      <c r="B52581" s="202"/>
    </row>
    <row r="52582" spans="2:2">
      <c r="B52582" s="202"/>
    </row>
    <row r="52583" spans="2:2">
      <c r="B52583" s="202"/>
    </row>
    <row r="52584" spans="2:2">
      <c r="B52584" s="202"/>
    </row>
    <row r="52585" spans="2:2">
      <c r="B52585" s="202"/>
    </row>
    <row r="52586" spans="2:2">
      <c r="B52586" s="202"/>
    </row>
    <row r="52587" spans="2:2">
      <c r="B52587" s="202"/>
    </row>
    <row r="52588" spans="2:2">
      <c r="B52588" s="202"/>
    </row>
    <row r="52589" spans="2:2">
      <c r="B52589" s="202"/>
    </row>
    <row r="52590" spans="2:2">
      <c r="B52590" s="202"/>
    </row>
    <row r="52591" spans="2:2">
      <c r="B52591" s="202"/>
    </row>
    <row r="52592" spans="2:2">
      <c r="B52592" s="202"/>
    </row>
    <row r="52593" spans="2:2">
      <c r="B52593" s="202"/>
    </row>
    <row r="52594" spans="2:2">
      <c r="B52594" s="202"/>
    </row>
    <row r="52595" spans="2:2">
      <c r="B52595" s="202"/>
    </row>
    <row r="52596" spans="2:2">
      <c r="B52596" s="202"/>
    </row>
    <row r="52597" spans="2:2">
      <c r="B52597" s="202"/>
    </row>
    <row r="52598" spans="2:2">
      <c r="B52598" s="202"/>
    </row>
    <row r="52599" spans="2:2">
      <c r="B52599" s="202"/>
    </row>
    <row r="52600" spans="2:2">
      <c r="B52600" s="202"/>
    </row>
    <row r="52601" spans="2:2">
      <c r="B52601" s="202"/>
    </row>
    <row r="52602" spans="2:2">
      <c r="B52602" s="202"/>
    </row>
    <row r="52603" spans="2:2">
      <c r="B52603" s="202"/>
    </row>
    <row r="52604" spans="2:2">
      <c r="B52604" s="202"/>
    </row>
    <row r="52605" spans="2:2">
      <c r="B52605" s="202"/>
    </row>
    <row r="52606" spans="2:2">
      <c r="B52606" s="202"/>
    </row>
    <row r="52607" spans="2:2">
      <c r="B52607" s="202"/>
    </row>
    <row r="52608" spans="2:2">
      <c r="B52608" s="202"/>
    </row>
    <row r="52609" spans="2:2">
      <c r="B52609" s="202"/>
    </row>
    <row r="52610" spans="2:2">
      <c r="B52610" s="202"/>
    </row>
    <row r="52611" spans="2:2">
      <c r="B52611" s="202"/>
    </row>
    <row r="52612" spans="2:2">
      <c r="B52612" s="202"/>
    </row>
    <row r="52613" spans="2:2">
      <c r="B52613" s="202"/>
    </row>
    <row r="52614" spans="2:2">
      <c r="B52614" s="202"/>
    </row>
    <row r="52615" spans="2:2">
      <c r="B52615" s="202"/>
    </row>
    <row r="52616" spans="2:2">
      <c r="B52616" s="202"/>
    </row>
    <row r="52617" spans="2:2">
      <c r="B52617" s="202"/>
    </row>
    <row r="52618" spans="2:2">
      <c r="B52618" s="202"/>
    </row>
    <row r="52619" spans="2:2">
      <c r="B52619" s="202"/>
    </row>
    <row r="52620" spans="2:2">
      <c r="B52620" s="202"/>
    </row>
    <row r="52621" spans="2:2">
      <c r="B52621" s="202"/>
    </row>
    <row r="52622" spans="2:2">
      <c r="B52622" s="202"/>
    </row>
    <row r="52623" spans="2:2">
      <c r="B52623" s="202"/>
    </row>
    <row r="52624" spans="2:2">
      <c r="B52624" s="202"/>
    </row>
    <row r="52625" spans="2:2">
      <c r="B52625" s="202"/>
    </row>
    <row r="52626" spans="2:2">
      <c r="B52626" s="202"/>
    </row>
    <row r="52627" spans="2:2">
      <c r="B52627" s="202"/>
    </row>
    <row r="52628" spans="2:2">
      <c r="B52628" s="202"/>
    </row>
    <row r="52629" spans="2:2">
      <c r="B52629" s="202"/>
    </row>
    <row r="52630" spans="2:2">
      <c r="B52630" s="202"/>
    </row>
    <row r="52631" spans="2:2">
      <c r="B52631" s="202"/>
    </row>
    <row r="52632" spans="2:2">
      <c r="B52632" s="202"/>
    </row>
    <row r="52633" spans="2:2">
      <c r="B52633" s="202"/>
    </row>
    <row r="52634" spans="2:2">
      <c r="B52634" s="202"/>
    </row>
    <row r="52635" spans="2:2">
      <c r="B52635" s="202"/>
    </row>
    <row r="52636" spans="2:2">
      <c r="B52636" s="202"/>
    </row>
    <row r="52637" spans="2:2">
      <c r="B52637" s="202"/>
    </row>
    <row r="52638" spans="2:2">
      <c r="B52638" s="202"/>
    </row>
    <row r="52639" spans="2:2">
      <c r="B52639" s="202"/>
    </row>
    <row r="52640" spans="2:2">
      <c r="B52640" s="202"/>
    </row>
    <row r="52641" spans="2:2">
      <c r="B52641" s="202"/>
    </row>
    <row r="52642" spans="2:2">
      <c r="B52642" s="202"/>
    </row>
    <row r="52643" spans="2:2">
      <c r="B52643" s="202"/>
    </row>
    <row r="52644" spans="2:2">
      <c r="B52644" s="202"/>
    </row>
    <row r="52645" spans="2:2">
      <c r="B52645" s="202"/>
    </row>
    <row r="52646" spans="2:2">
      <c r="B52646" s="202"/>
    </row>
    <row r="52647" spans="2:2">
      <c r="B52647" s="202"/>
    </row>
    <row r="52648" spans="2:2">
      <c r="B52648" s="202"/>
    </row>
    <row r="52649" spans="2:2">
      <c r="B52649" s="202"/>
    </row>
    <row r="52650" spans="2:2">
      <c r="B52650" s="202"/>
    </row>
    <row r="52651" spans="2:2">
      <c r="B52651" s="202"/>
    </row>
    <row r="52652" spans="2:2">
      <c r="B52652" s="202"/>
    </row>
    <row r="52653" spans="2:2">
      <c r="B52653" s="202"/>
    </row>
    <row r="52654" spans="2:2">
      <c r="B52654" s="202"/>
    </row>
    <row r="52655" spans="2:2">
      <c r="B52655" s="202"/>
    </row>
    <row r="52656" spans="2:2">
      <c r="B52656" s="202"/>
    </row>
    <row r="52657" spans="2:2">
      <c r="B52657" s="202"/>
    </row>
    <row r="52658" spans="2:2">
      <c r="B52658" s="202"/>
    </row>
    <row r="52659" spans="2:2">
      <c r="B52659" s="202"/>
    </row>
    <row r="52660" spans="2:2">
      <c r="B52660" s="202"/>
    </row>
    <row r="52661" spans="2:2">
      <c r="B52661" s="202"/>
    </row>
    <row r="52662" spans="2:2">
      <c r="B52662" s="202"/>
    </row>
    <row r="52663" spans="2:2">
      <c r="B52663" s="202"/>
    </row>
    <row r="52664" spans="2:2">
      <c r="B52664" s="202"/>
    </row>
    <row r="52665" spans="2:2">
      <c r="B52665" s="202"/>
    </row>
    <row r="52666" spans="2:2">
      <c r="B52666" s="202"/>
    </row>
    <row r="52667" spans="2:2">
      <c r="B52667" s="202"/>
    </row>
    <row r="52668" spans="2:2">
      <c r="B52668" s="202"/>
    </row>
    <row r="52669" spans="2:2">
      <c r="B52669" s="202"/>
    </row>
    <row r="52670" spans="2:2">
      <c r="B52670" s="202"/>
    </row>
    <row r="52671" spans="2:2">
      <c r="B52671" s="202"/>
    </row>
    <row r="52672" spans="2:2">
      <c r="B52672" s="202"/>
    </row>
    <row r="52673" spans="2:2">
      <c r="B52673" s="202"/>
    </row>
    <row r="52674" spans="2:2">
      <c r="B52674" s="202"/>
    </row>
    <row r="52675" spans="2:2">
      <c r="B52675" s="202"/>
    </row>
    <row r="52676" spans="2:2">
      <c r="B52676" s="202"/>
    </row>
    <row r="52677" spans="2:2">
      <c r="B52677" s="202"/>
    </row>
    <row r="52678" spans="2:2">
      <c r="B52678" s="202"/>
    </row>
    <row r="52679" spans="2:2">
      <c r="B52679" s="202"/>
    </row>
    <row r="52680" spans="2:2">
      <c r="B52680" s="202"/>
    </row>
    <row r="52681" spans="2:2">
      <c r="B52681" s="202"/>
    </row>
    <row r="52682" spans="2:2">
      <c r="B52682" s="202"/>
    </row>
    <row r="52683" spans="2:2">
      <c r="B52683" s="202"/>
    </row>
    <row r="52684" spans="2:2">
      <c r="B52684" s="202"/>
    </row>
    <row r="52685" spans="2:2">
      <c r="B52685" s="202"/>
    </row>
    <row r="52686" spans="2:2">
      <c r="B52686" s="202"/>
    </row>
    <row r="52687" spans="2:2">
      <c r="B52687" s="202"/>
    </row>
    <row r="52688" spans="2:2">
      <c r="B52688" s="202"/>
    </row>
    <row r="52689" spans="2:2">
      <c r="B52689" s="202"/>
    </row>
    <row r="52690" spans="2:2">
      <c r="B52690" s="202"/>
    </row>
    <row r="52691" spans="2:2">
      <c r="B52691" s="202"/>
    </row>
    <row r="52692" spans="2:2">
      <c r="B52692" s="202"/>
    </row>
    <row r="52693" spans="2:2">
      <c r="B52693" s="202"/>
    </row>
    <row r="52694" spans="2:2">
      <c r="B52694" s="202"/>
    </row>
    <row r="52695" spans="2:2">
      <c r="B52695" s="202"/>
    </row>
    <row r="52696" spans="2:2">
      <c r="B52696" s="202"/>
    </row>
    <row r="52697" spans="2:2">
      <c r="B52697" s="202"/>
    </row>
    <row r="52698" spans="2:2">
      <c r="B52698" s="202"/>
    </row>
    <row r="52699" spans="2:2">
      <c r="B52699" s="202"/>
    </row>
    <row r="52700" spans="2:2">
      <c r="B52700" s="202"/>
    </row>
    <row r="52701" spans="2:2">
      <c r="B52701" s="202"/>
    </row>
    <row r="52702" spans="2:2">
      <c r="B52702" s="202"/>
    </row>
    <row r="52703" spans="2:2">
      <c r="B52703" s="202"/>
    </row>
    <row r="52704" spans="2:2">
      <c r="B52704" s="202"/>
    </row>
    <row r="52705" spans="2:2">
      <c r="B52705" s="202"/>
    </row>
    <row r="52706" spans="2:2">
      <c r="B52706" s="202"/>
    </row>
    <row r="52707" spans="2:2">
      <c r="B52707" s="202"/>
    </row>
    <row r="52708" spans="2:2">
      <c r="B52708" s="202"/>
    </row>
    <row r="52709" spans="2:2">
      <c r="B52709" s="202"/>
    </row>
    <row r="52710" spans="2:2">
      <c r="B52710" s="202"/>
    </row>
    <row r="52711" spans="2:2">
      <c r="B52711" s="202"/>
    </row>
    <row r="52712" spans="2:2">
      <c r="B52712" s="202"/>
    </row>
    <row r="52713" spans="2:2">
      <c r="B52713" s="202"/>
    </row>
    <row r="52714" spans="2:2">
      <c r="B52714" s="202"/>
    </row>
    <row r="52715" spans="2:2">
      <c r="B52715" s="202"/>
    </row>
    <row r="52716" spans="2:2">
      <c r="B52716" s="202"/>
    </row>
    <row r="52717" spans="2:2">
      <c r="B52717" s="202"/>
    </row>
    <row r="52718" spans="2:2">
      <c r="B52718" s="202"/>
    </row>
    <row r="52719" spans="2:2">
      <c r="B52719" s="202"/>
    </row>
    <row r="52720" spans="2:2">
      <c r="B52720" s="202"/>
    </row>
    <row r="52721" spans="2:2">
      <c r="B52721" s="202"/>
    </row>
    <row r="52722" spans="2:2">
      <c r="B52722" s="202"/>
    </row>
    <row r="52723" spans="2:2">
      <c r="B52723" s="202"/>
    </row>
    <row r="52724" spans="2:2">
      <c r="B52724" s="202"/>
    </row>
    <row r="52725" spans="2:2">
      <c r="B52725" s="202"/>
    </row>
    <row r="52726" spans="2:2">
      <c r="B52726" s="202"/>
    </row>
    <row r="52727" spans="2:2">
      <c r="B52727" s="202"/>
    </row>
    <row r="52728" spans="2:2">
      <c r="B52728" s="202"/>
    </row>
    <row r="52729" spans="2:2">
      <c r="B52729" s="202"/>
    </row>
    <row r="52730" spans="2:2">
      <c r="B52730" s="202"/>
    </row>
    <row r="52731" spans="2:2">
      <c r="B52731" s="202"/>
    </row>
    <row r="52732" spans="2:2">
      <c r="B52732" s="202"/>
    </row>
    <row r="52733" spans="2:2">
      <c r="B52733" s="202"/>
    </row>
    <row r="52734" spans="2:2">
      <c r="B52734" s="202"/>
    </row>
    <row r="52735" spans="2:2">
      <c r="B52735" s="202"/>
    </row>
    <row r="52736" spans="2:2">
      <c r="B52736" s="202"/>
    </row>
    <row r="52737" spans="2:2">
      <c r="B52737" s="202"/>
    </row>
    <row r="52738" spans="2:2">
      <c r="B52738" s="202"/>
    </row>
    <row r="52739" spans="2:2">
      <c r="B52739" s="202"/>
    </row>
    <row r="52740" spans="2:2">
      <c r="B52740" s="202"/>
    </row>
    <row r="52741" spans="2:2">
      <c r="B52741" s="202"/>
    </row>
    <row r="52742" spans="2:2">
      <c r="B52742" s="202"/>
    </row>
    <row r="52743" spans="2:2">
      <c r="B52743" s="202"/>
    </row>
    <row r="52744" spans="2:2">
      <c r="B52744" s="202"/>
    </row>
    <row r="52745" spans="2:2">
      <c r="B52745" s="202"/>
    </row>
    <row r="52746" spans="2:2">
      <c r="B52746" s="202"/>
    </row>
    <row r="52747" spans="2:2">
      <c r="B52747" s="202"/>
    </row>
    <row r="52748" spans="2:2">
      <c r="B52748" s="202"/>
    </row>
    <row r="52749" spans="2:2">
      <c r="B52749" s="202"/>
    </row>
    <row r="52750" spans="2:2">
      <c r="B52750" s="202"/>
    </row>
    <row r="52751" spans="2:2">
      <c r="B52751" s="202"/>
    </row>
    <row r="52752" spans="2:2">
      <c r="B52752" s="202"/>
    </row>
    <row r="52753" spans="2:2">
      <c r="B52753" s="202"/>
    </row>
    <row r="52754" spans="2:2">
      <c r="B52754" s="202"/>
    </row>
    <row r="52755" spans="2:2">
      <c r="B52755" s="202"/>
    </row>
    <row r="52756" spans="2:2">
      <c r="B52756" s="202"/>
    </row>
    <row r="52757" spans="2:2">
      <c r="B52757" s="202"/>
    </row>
    <row r="52758" spans="2:2">
      <c r="B52758" s="202"/>
    </row>
    <row r="52759" spans="2:2">
      <c r="B52759" s="202"/>
    </row>
    <row r="52760" spans="2:2">
      <c r="B52760" s="202"/>
    </row>
    <row r="52761" spans="2:2">
      <c r="B52761" s="202"/>
    </row>
    <row r="52762" spans="2:2">
      <c r="B52762" s="202"/>
    </row>
    <row r="52763" spans="2:2">
      <c r="B52763" s="202"/>
    </row>
    <row r="52764" spans="2:2">
      <c r="B52764" s="202"/>
    </row>
    <row r="52765" spans="2:2">
      <c r="B52765" s="202"/>
    </row>
    <row r="52766" spans="2:2">
      <c r="B52766" s="202"/>
    </row>
    <row r="52767" spans="2:2">
      <c r="B52767" s="202"/>
    </row>
    <row r="52768" spans="2:2">
      <c r="B52768" s="202"/>
    </row>
    <row r="52769" spans="2:2">
      <c r="B52769" s="202"/>
    </row>
    <row r="52770" spans="2:2">
      <c r="B52770" s="202"/>
    </row>
    <row r="52771" spans="2:2">
      <c r="B52771" s="202"/>
    </row>
    <row r="52772" spans="2:2">
      <c r="B52772" s="202"/>
    </row>
    <row r="52773" spans="2:2">
      <c r="B52773" s="202"/>
    </row>
    <row r="52774" spans="2:2">
      <c r="B52774" s="202"/>
    </row>
    <row r="52775" spans="2:2">
      <c r="B52775" s="202"/>
    </row>
    <row r="52776" spans="2:2">
      <c r="B52776" s="202"/>
    </row>
    <row r="52777" spans="2:2">
      <c r="B52777" s="202"/>
    </row>
    <row r="52778" spans="2:2">
      <c r="B52778" s="202"/>
    </row>
    <row r="52779" spans="2:2">
      <c r="B52779" s="202"/>
    </row>
    <row r="52780" spans="2:2">
      <c r="B52780" s="202"/>
    </row>
    <row r="52781" spans="2:2">
      <c r="B52781" s="202"/>
    </row>
    <row r="52782" spans="2:2">
      <c r="B52782" s="202"/>
    </row>
    <row r="52783" spans="2:2">
      <c r="B52783" s="202"/>
    </row>
    <row r="52784" spans="2:2">
      <c r="B52784" s="202"/>
    </row>
    <row r="52785" spans="2:2">
      <c r="B52785" s="202"/>
    </row>
    <row r="52786" spans="2:2">
      <c r="B52786" s="202"/>
    </row>
    <row r="52787" spans="2:2">
      <c r="B52787" s="202"/>
    </row>
    <row r="52788" spans="2:2">
      <c r="B52788" s="202"/>
    </row>
    <row r="52789" spans="2:2">
      <c r="B52789" s="202"/>
    </row>
    <row r="52790" spans="2:2">
      <c r="B52790" s="202"/>
    </row>
    <row r="52791" spans="2:2">
      <c r="B52791" s="202"/>
    </row>
    <row r="52792" spans="2:2">
      <c r="B52792" s="202"/>
    </row>
    <row r="52793" spans="2:2">
      <c r="B52793" s="202"/>
    </row>
    <row r="52794" spans="2:2">
      <c r="B52794" s="202"/>
    </row>
    <row r="52795" spans="2:2">
      <c r="B52795" s="202"/>
    </row>
    <row r="52796" spans="2:2">
      <c r="B52796" s="202"/>
    </row>
    <row r="52797" spans="2:2">
      <c r="B52797" s="202"/>
    </row>
    <row r="52798" spans="2:2">
      <c r="B52798" s="202"/>
    </row>
    <row r="52799" spans="2:2">
      <c r="B52799" s="202"/>
    </row>
    <row r="52800" spans="2:2">
      <c r="B52800" s="202"/>
    </row>
    <row r="52801" spans="2:2">
      <c r="B52801" s="202"/>
    </row>
    <row r="52802" spans="2:2">
      <c r="B52802" s="202"/>
    </row>
    <row r="52803" spans="2:2">
      <c r="B52803" s="202"/>
    </row>
    <row r="52804" spans="2:2">
      <c r="B52804" s="202"/>
    </row>
    <row r="52805" spans="2:2">
      <c r="B52805" s="202"/>
    </row>
    <row r="52806" spans="2:2">
      <c r="B52806" s="202"/>
    </row>
    <row r="52807" spans="2:2">
      <c r="B52807" s="202"/>
    </row>
    <row r="52808" spans="2:2">
      <c r="B52808" s="202"/>
    </row>
    <row r="52809" spans="2:2">
      <c r="B52809" s="202"/>
    </row>
    <row r="52810" spans="2:2">
      <c r="B52810" s="202"/>
    </row>
    <row r="52811" spans="2:2">
      <c r="B52811" s="202"/>
    </row>
    <row r="52812" spans="2:2">
      <c r="B52812" s="202"/>
    </row>
    <row r="52813" spans="2:2">
      <c r="B52813" s="202"/>
    </row>
    <row r="52814" spans="2:2">
      <c r="B52814" s="202"/>
    </row>
    <row r="52815" spans="2:2">
      <c r="B52815" s="202"/>
    </row>
    <row r="52816" spans="2:2">
      <c r="B52816" s="202"/>
    </row>
    <row r="52817" spans="2:2">
      <c r="B52817" s="202"/>
    </row>
    <row r="52818" spans="2:2">
      <c r="B52818" s="202"/>
    </row>
    <row r="52819" spans="2:2">
      <c r="B52819" s="202"/>
    </row>
    <row r="52820" spans="2:2">
      <c r="B52820" s="202"/>
    </row>
    <row r="52821" spans="2:2">
      <c r="B52821" s="202"/>
    </row>
    <row r="52822" spans="2:2">
      <c r="B52822" s="202"/>
    </row>
    <row r="52823" spans="2:2">
      <c r="B52823" s="202"/>
    </row>
    <row r="52824" spans="2:2">
      <c r="B52824" s="202"/>
    </row>
    <row r="52825" spans="2:2">
      <c r="B52825" s="202"/>
    </row>
    <row r="52826" spans="2:2">
      <c r="B52826" s="202"/>
    </row>
    <row r="52827" spans="2:2">
      <c r="B52827" s="202"/>
    </row>
    <row r="52828" spans="2:2">
      <c r="B52828" s="202"/>
    </row>
    <row r="52829" spans="2:2">
      <c r="B52829" s="202"/>
    </row>
    <row r="52830" spans="2:2">
      <c r="B52830" s="202"/>
    </row>
    <row r="52831" spans="2:2">
      <c r="B52831" s="202"/>
    </row>
    <row r="52832" spans="2:2">
      <c r="B52832" s="202"/>
    </row>
    <row r="52833" spans="2:2">
      <c r="B52833" s="202"/>
    </row>
    <row r="52834" spans="2:2">
      <c r="B52834" s="202"/>
    </row>
    <row r="52835" spans="2:2">
      <c r="B52835" s="202"/>
    </row>
    <row r="52836" spans="2:2">
      <c r="B52836" s="202"/>
    </row>
    <row r="52837" spans="2:2">
      <c r="B52837" s="202"/>
    </row>
    <row r="52838" spans="2:2">
      <c r="B52838" s="202"/>
    </row>
    <row r="52839" spans="2:2">
      <c r="B52839" s="202"/>
    </row>
    <row r="52840" spans="2:2">
      <c r="B52840" s="202"/>
    </row>
    <row r="52841" spans="2:2">
      <c r="B52841" s="202"/>
    </row>
    <row r="52842" spans="2:2">
      <c r="B52842" s="202"/>
    </row>
    <row r="52843" spans="2:2">
      <c r="B52843" s="202"/>
    </row>
    <row r="52844" spans="2:2">
      <c r="B52844" s="202"/>
    </row>
    <row r="52845" spans="2:2">
      <c r="B52845" s="202"/>
    </row>
    <row r="52846" spans="2:2">
      <c r="B52846" s="202"/>
    </row>
    <row r="52847" spans="2:2">
      <c r="B52847" s="202"/>
    </row>
    <row r="52848" spans="2:2">
      <c r="B52848" s="202"/>
    </row>
    <row r="52849" spans="2:2">
      <c r="B52849" s="202"/>
    </row>
    <row r="52850" spans="2:2">
      <c r="B52850" s="202"/>
    </row>
    <row r="52851" spans="2:2">
      <c r="B52851" s="202"/>
    </row>
    <row r="52852" spans="2:2">
      <c r="B52852" s="202"/>
    </row>
    <row r="52853" spans="2:2">
      <c r="B52853" s="202"/>
    </row>
    <row r="52854" spans="2:2">
      <c r="B52854" s="202"/>
    </row>
    <row r="52855" spans="2:2">
      <c r="B52855" s="202"/>
    </row>
    <row r="52856" spans="2:2">
      <c r="B52856" s="202"/>
    </row>
    <row r="52857" spans="2:2">
      <c r="B52857" s="202"/>
    </row>
    <row r="52858" spans="2:2">
      <c r="B52858" s="202"/>
    </row>
    <row r="52859" spans="2:2">
      <c r="B52859" s="202"/>
    </row>
    <row r="52860" spans="2:2">
      <c r="B52860" s="202"/>
    </row>
    <row r="52861" spans="2:2">
      <c r="B52861" s="202"/>
    </row>
    <row r="52862" spans="2:2">
      <c r="B52862" s="202"/>
    </row>
    <row r="52863" spans="2:2">
      <c r="B52863" s="202"/>
    </row>
    <row r="52864" spans="2:2">
      <c r="B52864" s="202"/>
    </row>
    <row r="52865" spans="2:2">
      <c r="B52865" s="202"/>
    </row>
    <row r="52866" spans="2:2">
      <c r="B52866" s="202"/>
    </row>
    <row r="52867" spans="2:2">
      <c r="B52867" s="202"/>
    </row>
    <row r="52868" spans="2:2">
      <c r="B52868" s="202"/>
    </row>
    <row r="52869" spans="2:2">
      <c r="B52869" s="202"/>
    </row>
    <row r="52870" spans="2:2">
      <c r="B52870" s="202"/>
    </row>
    <row r="52871" spans="2:2">
      <c r="B52871" s="202"/>
    </row>
    <row r="52872" spans="2:2">
      <c r="B52872" s="202"/>
    </row>
    <row r="52873" spans="2:2">
      <c r="B52873" s="202"/>
    </row>
    <row r="52874" spans="2:2">
      <c r="B52874" s="202"/>
    </row>
    <row r="52875" spans="2:2">
      <c r="B52875" s="202"/>
    </row>
    <row r="52876" spans="2:2">
      <c r="B52876" s="202"/>
    </row>
    <row r="52877" spans="2:2">
      <c r="B52877" s="202"/>
    </row>
    <row r="52878" spans="2:2">
      <c r="B52878" s="202"/>
    </row>
    <row r="52879" spans="2:2">
      <c r="B52879" s="202"/>
    </row>
    <row r="52880" spans="2:2">
      <c r="B52880" s="202"/>
    </row>
    <row r="52881" spans="2:2">
      <c r="B52881" s="202"/>
    </row>
    <row r="52882" spans="2:2">
      <c r="B52882" s="202"/>
    </row>
    <row r="52883" spans="2:2">
      <c r="B52883" s="202"/>
    </row>
    <row r="52884" spans="2:2">
      <c r="B52884" s="202"/>
    </row>
    <row r="52885" spans="2:2">
      <c r="B52885" s="202"/>
    </row>
    <row r="52886" spans="2:2">
      <c r="B52886" s="202"/>
    </row>
    <row r="52887" spans="2:2">
      <c r="B52887" s="202"/>
    </row>
    <row r="52888" spans="2:2">
      <c r="B52888" s="202"/>
    </row>
    <row r="52889" spans="2:2">
      <c r="B52889" s="202"/>
    </row>
    <row r="52890" spans="2:2">
      <c r="B52890" s="202"/>
    </row>
    <row r="52891" spans="2:2">
      <c r="B52891" s="202"/>
    </row>
    <row r="52892" spans="2:2">
      <c r="B52892" s="202"/>
    </row>
    <row r="52893" spans="2:2">
      <c r="B52893" s="202"/>
    </row>
    <row r="52894" spans="2:2">
      <c r="B52894" s="202"/>
    </row>
    <row r="52895" spans="2:2">
      <c r="B52895" s="202"/>
    </row>
    <row r="52896" spans="2:2">
      <c r="B52896" s="202"/>
    </row>
    <row r="52897" spans="2:2">
      <c r="B52897" s="202"/>
    </row>
    <row r="52898" spans="2:2">
      <c r="B52898" s="202"/>
    </row>
    <row r="52899" spans="2:2">
      <c r="B52899" s="202"/>
    </row>
    <row r="52900" spans="2:2">
      <c r="B52900" s="202"/>
    </row>
    <row r="52901" spans="2:2">
      <c r="B52901" s="202"/>
    </row>
    <row r="52902" spans="2:2">
      <c r="B52902" s="202"/>
    </row>
    <row r="52903" spans="2:2">
      <c r="B52903" s="202"/>
    </row>
    <row r="52904" spans="2:2">
      <c r="B52904" s="202"/>
    </row>
    <row r="52905" spans="2:2">
      <c r="B52905" s="202"/>
    </row>
    <row r="52906" spans="2:2">
      <c r="B52906" s="202"/>
    </row>
    <row r="52907" spans="2:2">
      <c r="B52907" s="202"/>
    </row>
    <row r="52908" spans="2:2">
      <c r="B52908" s="202"/>
    </row>
    <row r="52909" spans="2:2">
      <c r="B52909" s="202"/>
    </row>
    <row r="52910" spans="2:2">
      <c r="B52910" s="202"/>
    </row>
    <row r="52911" spans="2:2">
      <c r="B52911" s="202"/>
    </row>
    <row r="52912" spans="2:2">
      <c r="B52912" s="202"/>
    </row>
    <row r="52913" spans="2:2">
      <c r="B52913" s="202"/>
    </row>
    <row r="52914" spans="2:2">
      <c r="B52914" s="202"/>
    </row>
    <row r="52915" spans="2:2">
      <c r="B52915" s="202"/>
    </row>
    <row r="52916" spans="2:2">
      <c r="B52916" s="202"/>
    </row>
    <row r="52917" spans="2:2">
      <c r="B52917" s="202"/>
    </row>
    <row r="52918" spans="2:2">
      <c r="B52918" s="202"/>
    </row>
    <row r="52919" spans="2:2">
      <c r="B52919" s="202"/>
    </row>
    <row r="52920" spans="2:2">
      <c r="B52920" s="202"/>
    </row>
    <row r="52921" spans="2:2">
      <c r="B52921" s="202"/>
    </row>
    <row r="52922" spans="2:2">
      <c r="B52922" s="202"/>
    </row>
    <row r="52923" spans="2:2">
      <c r="B52923" s="202"/>
    </row>
    <row r="52924" spans="2:2">
      <c r="B52924" s="202"/>
    </row>
    <row r="52925" spans="2:2">
      <c r="B52925" s="202"/>
    </row>
    <row r="52926" spans="2:2">
      <c r="B52926" s="202"/>
    </row>
    <row r="52927" spans="2:2">
      <c r="B52927" s="202"/>
    </row>
    <row r="52928" spans="2:2">
      <c r="B52928" s="202"/>
    </row>
    <row r="52929" spans="2:2">
      <c r="B52929" s="202"/>
    </row>
    <row r="52930" spans="2:2">
      <c r="B52930" s="202"/>
    </row>
    <row r="52931" spans="2:2">
      <c r="B52931" s="202"/>
    </row>
    <row r="52932" spans="2:2">
      <c r="B52932" s="202"/>
    </row>
    <row r="52933" spans="2:2">
      <c r="B52933" s="202"/>
    </row>
    <row r="52934" spans="2:2">
      <c r="B52934" s="202"/>
    </row>
    <row r="52935" spans="2:2">
      <c r="B52935" s="202"/>
    </row>
    <row r="52936" spans="2:2">
      <c r="B52936" s="202"/>
    </row>
    <row r="52937" spans="2:2">
      <c r="B52937" s="202"/>
    </row>
    <row r="52938" spans="2:2">
      <c r="B52938" s="202"/>
    </row>
    <row r="52939" spans="2:2">
      <c r="B52939" s="202"/>
    </row>
    <row r="52940" spans="2:2">
      <c r="B52940" s="202"/>
    </row>
    <row r="52941" spans="2:2">
      <c r="B52941" s="202"/>
    </row>
    <row r="52942" spans="2:2">
      <c r="B52942" s="202"/>
    </row>
    <row r="52943" spans="2:2">
      <c r="B52943" s="202"/>
    </row>
    <row r="52944" spans="2:2">
      <c r="B52944" s="202"/>
    </row>
    <row r="52945" spans="2:2">
      <c r="B52945" s="202"/>
    </row>
    <row r="52946" spans="2:2">
      <c r="B52946" s="202"/>
    </row>
    <row r="52947" spans="2:2">
      <c r="B52947" s="202"/>
    </row>
    <row r="52948" spans="2:2">
      <c r="B52948" s="202"/>
    </row>
    <row r="52949" spans="2:2">
      <c r="B52949" s="202"/>
    </row>
    <row r="52950" spans="2:2">
      <c r="B52950" s="202"/>
    </row>
    <row r="52951" spans="2:2">
      <c r="B52951" s="202"/>
    </row>
    <row r="52952" spans="2:2">
      <c r="B52952" s="202"/>
    </row>
    <row r="52953" spans="2:2">
      <c r="B52953" s="202"/>
    </row>
    <row r="52954" spans="2:2">
      <c r="B52954" s="202"/>
    </row>
    <row r="52955" spans="2:2">
      <c r="B52955" s="202"/>
    </row>
    <row r="52956" spans="2:2">
      <c r="B52956" s="202"/>
    </row>
    <row r="52957" spans="2:2">
      <c r="B52957" s="202"/>
    </row>
    <row r="52958" spans="2:2">
      <c r="B52958" s="202"/>
    </row>
    <row r="52959" spans="2:2">
      <c r="B52959" s="202"/>
    </row>
    <row r="52960" spans="2:2">
      <c r="B52960" s="202"/>
    </row>
    <row r="52961" spans="2:2">
      <c r="B52961" s="202"/>
    </row>
    <row r="52962" spans="2:2">
      <c r="B52962" s="202"/>
    </row>
    <row r="52963" spans="2:2">
      <c r="B52963" s="202"/>
    </row>
    <row r="52964" spans="2:2">
      <c r="B52964" s="202"/>
    </row>
    <row r="52965" spans="2:2">
      <c r="B52965" s="202"/>
    </row>
    <row r="52966" spans="2:2">
      <c r="B52966" s="202"/>
    </row>
    <row r="52967" spans="2:2">
      <c r="B52967" s="202"/>
    </row>
    <row r="52968" spans="2:2">
      <c r="B52968" s="202"/>
    </row>
    <row r="52969" spans="2:2">
      <c r="B52969" s="202"/>
    </row>
    <row r="52970" spans="2:2">
      <c r="B52970" s="202"/>
    </row>
    <row r="52971" spans="2:2">
      <c r="B52971" s="202"/>
    </row>
    <row r="52972" spans="2:2">
      <c r="B52972" s="202"/>
    </row>
    <row r="52973" spans="2:2">
      <c r="B52973" s="202"/>
    </row>
    <row r="52974" spans="2:2">
      <c r="B52974" s="202"/>
    </row>
    <row r="52975" spans="2:2">
      <c r="B52975" s="202"/>
    </row>
    <row r="52976" spans="2:2">
      <c r="B52976" s="202"/>
    </row>
    <row r="52977" spans="2:2">
      <c r="B52977" s="202"/>
    </row>
    <row r="52978" spans="2:2">
      <c r="B52978" s="202"/>
    </row>
    <row r="52979" spans="2:2">
      <c r="B52979" s="202"/>
    </row>
    <row r="52980" spans="2:2">
      <c r="B52980" s="202"/>
    </row>
    <row r="52981" spans="2:2">
      <c r="B52981" s="202"/>
    </row>
    <row r="52982" spans="2:2">
      <c r="B52982" s="202"/>
    </row>
    <row r="52983" spans="2:2">
      <c r="B52983" s="202"/>
    </row>
    <row r="52984" spans="2:2">
      <c r="B52984" s="202"/>
    </row>
    <row r="52985" spans="2:2">
      <c r="B52985" s="202"/>
    </row>
    <row r="52986" spans="2:2">
      <c r="B52986" s="202"/>
    </row>
    <row r="52987" spans="2:2">
      <c r="B52987" s="202"/>
    </row>
    <row r="52988" spans="2:2">
      <c r="B52988" s="202"/>
    </row>
    <row r="52989" spans="2:2">
      <c r="B52989" s="202"/>
    </row>
    <row r="52990" spans="2:2">
      <c r="B52990" s="202"/>
    </row>
    <row r="52991" spans="2:2">
      <c r="B52991" s="202"/>
    </row>
    <row r="52992" spans="2:2">
      <c r="B52992" s="202"/>
    </row>
    <row r="52993" spans="2:2">
      <c r="B52993" s="202"/>
    </row>
    <row r="52994" spans="2:2">
      <c r="B52994" s="202"/>
    </row>
    <row r="52995" spans="2:2">
      <c r="B52995" s="202"/>
    </row>
    <row r="52996" spans="2:2">
      <c r="B52996" s="202"/>
    </row>
    <row r="52997" spans="2:2">
      <c r="B52997" s="202"/>
    </row>
    <row r="52998" spans="2:2">
      <c r="B52998" s="202"/>
    </row>
    <row r="52999" spans="2:2">
      <c r="B52999" s="202"/>
    </row>
    <row r="53000" spans="2:2">
      <c r="B53000" s="202"/>
    </row>
    <row r="53001" spans="2:2">
      <c r="B53001" s="202"/>
    </row>
    <row r="53002" spans="2:2">
      <c r="B53002" s="202"/>
    </row>
    <row r="53003" spans="2:2">
      <c r="B53003" s="202"/>
    </row>
    <row r="53004" spans="2:2">
      <c r="B53004" s="202"/>
    </row>
    <row r="53005" spans="2:2">
      <c r="B53005" s="202"/>
    </row>
    <row r="53006" spans="2:2">
      <c r="B53006" s="202"/>
    </row>
    <row r="53007" spans="2:2">
      <c r="B53007" s="202"/>
    </row>
    <row r="53008" spans="2:2">
      <c r="B53008" s="202"/>
    </row>
    <row r="53009" spans="2:2">
      <c r="B53009" s="202"/>
    </row>
    <row r="53010" spans="2:2">
      <c r="B53010" s="202"/>
    </row>
    <row r="53011" spans="2:2">
      <c r="B53011" s="202"/>
    </row>
    <row r="53012" spans="2:2">
      <c r="B53012" s="202"/>
    </row>
    <row r="53013" spans="2:2">
      <c r="B53013" s="202"/>
    </row>
    <row r="53014" spans="2:2">
      <c r="B53014" s="202"/>
    </row>
    <row r="53015" spans="2:2">
      <c r="B53015" s="202"/>
    </row>
    <row r="53016" spans="2:2">
      <c r="B53016" s="202"/>
    </row>
    <row r="53017" spans="2:2">
      <c r="B53017" s="202"/>
    </row>
    <row r="53018" spans="2:2">
      <c r="B53018" s="202"/>
    </row>
    <row r="53019" spans="2:2">
      <c r="B53019" s="202"/>
    </row>
    <row r="53020" spans="2:2">
      <c r="B53020" s="202"/>
    </row>
    <row r="53021" spans="2:2">
      <c r="B53021" s="202"/>
    </row>
    <row r="53022" spans="2:2">
      <c r="B53022" s="202"/>
    </row>
    <row r="53023" spans="2:2">
      <c r="B53023" s="202"/>
    </row>
    <row r="53024" spans="2:2">
      <c r="B53024" s="202"/>
    </row>
    <row r="53025" spans="2:2">
      <c r="B53025" s="202"/>
    </row>
    <row r="53026" spans="2:2">
      <c r="B53026" s="202"/>
    </row>
    <row r="53027" spans="2:2">
      <c r="B53027" s="202"/>
    </row>
    <row r="53028" spans="2:2">
      <c r="B53028" s="202"/>
    </row>
    <row r="53029" spans="2:2">
      <c r="B53029" s="202"/>
    </row>
    <row r="53030" spans="2:2">
      <c r="B53030" s="202"/>
    </row>
    <row r="53031" spans="2:2">
      <c r="B53031" s="202"/>
    </row>
    <row r="53032" spans="2:2">
      <c r="B53032" s="202"/>
    </row>
    <row r="53033" spans="2:2">
      <c r="B53033" s="202"/>
    </row>
    <row r="53034" spans="2:2">
      <c r="B53034" s="202"/>
    </row>
    <row r="53035" spans="2:2">
      <c r="B53035" s="202"/>
    </row>
    <row r="53036" spans="2:2">
      <c r="B53036" s="202"/>
    </row>
    <row r="53037" spans="2:2">
      <c r="B53037" s="202"/>
    </row>
    <row r="53038" spans="2:2">
      <c r="B53038" s="202"/>
    </row>
    <row r="53039" spans="2:2">
      <c r="B53039" s="202"/>
    </row>
    <row r="53040" spans="2:2">
      <c r="B53040" s="202"/>
    </row>
    <row r="53041" spans="2:2">
      <c r="B53041" s="202"/>
    </row>
    <row r="53042" spans="2:2">
      <c r="B53042" s="202"/>
    </row>
    <row r="53043" spans="2:2">
      <c r="B53043" s="202"/>
    </row>
    <row r="53044" spans="2:2">
      <c r="B53044" s="202"/>
    </row>
    <row r="53045" spans="2:2">
      <c r="B53045" s="202"/>
    </row>
    <row r="53046" spans="2:2">
      <c r="B53046" s="202"/>
    </row>
    <row r="53047" spans="2:2">
      <c r="B53047" s="202"/>
    </row>
    <row r="53048" spans="2:2">
      <c r="B53048" s="202"/>
    </row>
    <row r="53049" spans="2:2">
      <c r="B53049" s="202"/>
    </row>
    <row r="53050" spans="2:2">
      <c r="B53050" s="202"/>
    </row>
    <row r="53051" spans="2:2">
      <c r="B53051" s="202"/>
    </row>
    <row r="53052" spans="2:2">
      <c r="B53052" s="202"/>
    </row>
    <row r="53053" spans="2:2">
      <c r="B53053" s="202"/>
    </row>
    <row r="53054" spans="2:2">
      <c r="B53054" s="202"/>
    </row>
    <row r="53055" spans="2:2">
      <c r="B53055" s="202"/>
    </row>
    <row r="53056" spans="2:2">
      <c r="B53056" s="202"/>
    </row>
    <row r="53057" spans="2:2">
      <c r="B53057" s="202"/>
    </row>
    <row r="53058" spans="2:2">
      <c r="B53058" s="202"/>
    </row>
    <row r="53059" spans="2:2">
      <c r="B53059" s="202"/>
    </row>
    <row r="53060" spans="2:2">
      <c r="B53060" s="202"/>
    </row>
    <row r="53061" spans="2:2">
      <c r="B53061" s="202"/>
    </row>
    <row r="53062" spans="2:2">
      <c r="B53062" s="202"/>
    </row>
    <row r="53063" spans="2:2">
      <c r="B53063" s="202"/>
    </row>
    <row r="53064" spans="2:2">
      <c r="B53064" s="202"/>
    </row>
    <row r="53065" spans="2:2">
      <c r="B53065" s="202"/>
    </row>
    <row r="53066" spans="2:2">
      <c r="B53066" s="202"/>
    </row>
    <row r="53067" spans="2:2">
      <c r="B53067" s="202"/>
    </row>
    <row r="53068" spans="2:2">
      <c r="B53068" s="202"/>
    </row>
    <row r="53069" spans="2:2">
      <c r="B53069" s="202"/>
    </row>
    <row r="53070" spans="2:2">
      <c r="B53070" s="202"/>
    </row>
    <row r="53071" spans="2:2">
      <c r="B53071" s="202"/>
    </row>
    <row r="53072" spans="2:2">
      <c r="B53072" s="202"/>
    </row>
    <row r="53073" spans="2:2">
      <c r="B53073" s="202"/>
    </row>
    <row r="53074" spans="2:2">
      <c r="B53074" s="202"/>
    </row>
    <row r="53075" spans="2:2">
      <c r="B53075" s="202"/>
    </row>
    <row r="53076" spans="2:2">
      <c r="B53076" s="202"/>
    </row>
    <row r="53077" spans="2:2">
      <c r="B53077" s="202"/>
    </row>
    <row r="53078" spans="2:2">
      <c r="B53078" s="202"/>
    </row>
    <row r="53079" spans="2:2">
      <c r="B53079" s="202"/>
    </row>
    <row r="53080" spans="2:2">
      <c r="B53080" s="202"/>
    </row>
    <row r="53081" spans="2:2">
      <c r="B53081" s="202"/>
    </row>
    <row r="53082" spans="2:2">
      <c r="B53082" s="202"/>
    </row>
    <row r="53083" spans="2:2">
      <c r="B53083" s="202"/>
    </row>
    <row r="53084" spans="2:2">
      <c r="B53084" s="202"/>
    </row>
    <row r="53085" spans="2:2">
      <c r="B53085" s="202"/>
    </row>
    <row r="53086" spans="2:2">
      <c r="B53086" s="202"/>
    </row>
    <row r="53087" spans="2:2">
      <c r="B53087" s="202"/>
    </row>
    <row r="53088" spans="2:2">
      <c r="B53088" s="202"/>
    </row>
    <row r="53089" spans="2:2">
      <c r="B53089" s="202"/>
    </row>
    <row r="53090" spans="2:2">
      <c r="B53090" s="202"/>
    </row>
    <row r="53091" spans="2:2">
      <c r="B53091" s="202"/>
    </row>
    <row r="53092" spans="2:2">
      <c r="B53092" s="202"/>
    </row>
    <row r="53093" spans="2:2">
      <c r="B53093" s="202"/>
    </row>
    <row r="53094" spans="2:2">
      <c r="B53094" s="202"/>
    </row>
    <row r="53095" spans="2:2">
      <c r="B53095" s="202"/>
    </row>
    <row r="53096" spans="2:2">
      <c r="B53096" s="202"/>
    </row>
    <row r="53097" spans="2:2">
      <c r="B53097" s="202"/>
    </row>
    <row r="53098" spans="2:2">
      <c r="B53098" s="202"/>
    </row>
    <row r="53099" spans="2:2">
      <c r="B53099" s="202"/>
    </row>
    <row r="53100" spans="2:2">
      <c r="B53100" s="202"/>
    </row>
    <row r="53101" spans="2:2">
      <c r="B53101" s="202"/>
    </row>
    <row r="53102" spans="2:2">
      <c r="B53102" s="202"/>
    </row>
    <row r="53103" spans="2:2">
      <c r="B53103" s="202"/>
    </row>
    <row r="53104" spans="2:2">
      <c r="B53104" s="202"/>
    </row>
    <row r="53105" spans="2:2">
      <c r="B53105" s="202"/>
    </row>
    <row r="53106" spans="2:2">
      <c r="B53106" s="202"/>
    </row>
    <row r="53107" spans="2:2">
      <c r="B53107" s="202"/>
    </row>
    <row r="53108" spans="2:2">
      <c r="B53108" s="202"/>
    </row>
    <row r="53109" spans="2:2">
      <c r="B53109" s="202"/>
    </row>
    <row r="53110" spans="2:2">
      <c r="B53110" s="202"/>
    </row>
    <row r="53111" spans="2:2">
      <c r="B53111" s="202"/>
    </row>
    <row r="53112" spans="2:2">
      <c r="B53112" s="202"/>
    </row>
    <row r="53113" spans="2:2">
      <c r="B53113" s="202"/>
    </row>
    <row r="53114" spans="2:2">
      <c r="B53114" s="202"/>
    </row>
    <row r="53115" spans="2:2">
      <c r="B53115" s="202"/>
    </row>
    <row r="53116" spans="2:2">
      <c r="B53116" s="202"/>
    </row>
    <row r="53117" spans="2:2">
      <c r="B53117" s="202"/>
    </row>
    <row r="53118" spans="2:2">
      <c r="B53118" s="202"/>
    </row>
    <row r="53119" spans="2:2">
      <c r="B53119" s="202"/>
    </row>
    <row r="53120" spans="2:2">
      <c r="B53120" s="202"/>
    </row>
    <row r="53121" spans="2:2">
      <c r="B53121" s="202"/>
    </row>
    <row r="53122" spans="2:2">
      <c r="B53122" s="202"/>
    </row>
    <row r="53123" spans="2:2">
      <c r="B53123" s="202"/>
    </row>
    <row r="53124" spans="2:2">
      <c r="B53124" s="202"/>
    </row>
    <row r="53125" spans="2:2">
      <c r="B53125" s="202"/>
    </row>
    <row r="53126" spans="2:2">
      <c r="B53126" s="202"/>
    </row>
    <row r="53127" spans="2:2">
      <c r="B53127" s="202"/>
    </row>
    <row r="53128" spans="2:2">
      <c r="B53128" s="202"/>
    </row>
    <row r="53129" spans="2:2">
      <c r="B53129" s="202"/>
    </row>
    <row r="53130" spans="2:2">
      <c r="B53130" s="202"/>
    </row>
    <row r="53131" spans="2:2">
      <c r="B53131" s="202"/>
    </row>
    <row r="53132" spans="2:2">
      <c r="B53132" s="202"/>
    </row>
    <row r="53133" spans="2:2">
      <c r="B53133" s="202"/>
    </row>
    <row r="53134" spans="2:2">
      <c r="B53134" s="202"/>
    </row>
    <row r="53135" spans="2:2">
      <c r="B53135" s="202"/>
    </row>
    <row r="53136" spans="2:2">
      <c r="B53136" s="202"/>
    </row>
    <row r="53137" spans="2:2">
      <c r="B53137" s="202"/>
    </row>
    <row r="53138" spans="2:2">
      <c r="B53138" s="202"/>
    </row>
    <row r="53139" spans="2:2">
      <c r="B53139" s="202"/>
    </row>
    <row r="53140" spans="2:2">
      <c r="B53140" s="202"/>
    </row>
    <row r="53141" spans="2:2">
      <c r="B53141" s="202"/>
    </row>
    <row r="53142" spans="2:2">
      <c r="B53142" s="202"/>
    </row>
    <row r="53143" spans="2:2">
      <c r="B53143" s="202"/>
    </row>
    <row r="53144" spans="2:2">
      <c r="B53144" s="202"/>
    </row>
    <row r="53145" spans="2:2">
      <c r="B53145" s="202"/>
    </row>
    <row r="53146" spans="2:2">
      <c r="B53146" s="202"/>
    </row>
    <row r="53147" spans="2:2">
      <c r="B53147" s="202"/>
    </row>
    <row r="53148" spans="2:2">
      <c r="B53148" s="202"/>
    </row>
    <row r="53149" spans="2:2">
      <c r="B53149" s="202"/>
    </row>
    <row r="53150" spans="2:2">
      <c r="B53150" s="202"/>
    </row>
    <row r="53151" spans="2:2">
      <c r="B53151" s="202"/>
    </row>
    <row r="53152" spans="2:2">
      <c r="B53152" s="202"/>
    </row>
    <row r="53153" spans="2:2">
      <c r="B53153" s="202"/>
    </row>
    <row r="53154" spans="2:2">
      <c r="B53154" s="202"/>
    </row>
    <row r="53155" spans="2:2">
      <c r="B53155" s="202"/>
    </row>
    <row r="53156" spans="2:2">
      <c r="B53156" s="202"/>
    </row>
    <row r="53157" spans="2:2">
      <c r="B53157" s="202"/>
    </row>
    <row r="53158" spans="2:2">
      <c r="B53158" s="202"/>
    </row>
    <row r="53159" spans="2:2">
      <c r="B53159" s="202"/>
    </row>
    <row r="53160" spans="2:2">
      <c r="B53160" s="202"/>
    </row>
    <row r="53161" spans="2:2">
      <c r="B53161" s="202"/>
    </row>
    <row r="53162" spans="2:2">
      <c r="B53162" s="202"/>
    </row>
    <row r="53163" spans="2:2">
      <c r="B53163" s="202"/>
    </row>
    <row r="53164" spans="2:2">
      <c r="B53164" s="202"/>
    </row>
    <row r="53165" spans="2:2">
      <c r="B53165" s="202"/>
    </row>
    <row r="53166" spans="2:2">
      <c r="B53166" s="202"/>
    </row>
    <row r="53167" spans="2:2">
      <c r="B53167" s="202"/>
    </row>
    <row r="53168" spans="2:2">
      <c r="B53168" s="202"/>
    </row>
    <row r="53169" spans="2:2">
      <c r="B53169" s="202"/>
    </row>
    <row r="53170" spans="2:2">
      <c r="B53170" s="202"/>
    </row>
    <row r="53171" spans="2:2">
      <c r="B53171" s="202"/>
    </row>
    <row r="53172" spans="2:2">
      <c r="B53172" s="202"/>
    </row>
    <row r="53173" spans="2:2">
      <c r="B53173" s="202"/>
    </row>
    <row r="53174" spans="2:2">
      <c r="B53174" s="202"/>
    </row>
    <row r="53175" spans="2:2">
      <c r="B53175" s="202"/>
    </row>
    <row r="53176" spans="2:2">
      <c r="B53176" s="202"/>
    </row>
    <row r="53177" spans="2:2">
      <c r="B53177" s="202"/>
    </row>
    <row r="53178" spans="2:2">
      <c r="B53178" s="202"/>
    </row>
    <row r="53179" spans="2:2">
      <c r="B53179" s="202"/>
    </row>
    <row r="53180" spans="2:2">
      <c r="B53180" s="202"/>
    </row>
    <row r="53181" spans="2:2">
      <c r="B53181" s="202"/>
    </row>
    <row r="53182" spans="2:2">
      <c r="B53182" s="202"/>
    </row>
    <row r="53183" spans="2:2">
      <c r="B53183" s="202"/>
    </row>
    <row r="53184" spans="2:2">
      <c r="B53184" s="202"/>
    </row>
    <row r="53185" spans="2:2">
      <c r="B53185" s="202"/>
    </row>
    <row r="53186" spans="2:2">
      <c r="B53186" s="202"/>
    </row>
    <row r="53187" spans="2:2">
      <c r="B53187" s="202"/>
    </row>
    <row r="53188" spans="2:2">
      <c r="B53188" s="202"/>
    </row>
    <row r="53189" spans="2:2">
      <c r="B53189" s="202"/>
    </row>
    <row r="53190" spans="2:2">
      <c r="B53190" s="202"/>
    </row>
    <row r="53191" spans="2:2">
      <c r="B53191" s="202"/>
    </row>
    <row r="53192" spans="2:2">
      <c r="B53192" s="202"/>
    </row>
    <row r="53193" spans="2:2">
      <c r="B53193" s="202"/>
    </row>
    <row r="53194" spans="2:2">
      <c r="B53194" s="202"/>
    </row>
    <row r="53195" spans="2:2">
      <c r="B53195" s="202"/>
    </row>
    <row r="53196" spans="2:2">
      <c r="B53196" s="202"/>
    </row>
    <row r="53197" spans="2:2">
      <c r="B53197" s="202"/>
    </row>
    <row r="53198" spans="2:2">
      <c r="B53198" s="202"/>
    </row>
    <row r="53199" spans="2:2">
      <c r="B53199" s="202"/>
    </row>
    <row r="53200" spans="2:2">
      <c r="B53200" s="202"/>
    </row>
    <row r="53201" spans="2:2">
      <c r="B53201" s="202"/>
    </row>
    <row r="53202" spans="2:2">
      <c r="B53202" s="202"/>
    </row>
    <row r="53203" spans="2:2">
      <c r="B53203" s="202"/>
    </row>
    <row r="53204" spans="2:2">
      <c r="B53204" s="202"/>
    </row>
    <row r="53205" spans="2:2">
      <c r="B53205" s="202"/>
    </row>
    <row r="53206" spans="2:2">
      <c r="B53206" s="202"/>
    </row>
    <row r="53207" spans="2:2">
      <c r="B53207" s="202"/>
    </row>
    <row r="53208" spans="2:2">
      <c r="B53208" s="202"/>
    </row>
    <row r="53209" spans="2:2">
      <c r="B53209" s="202"/>
    </row>
    <row r="53210" spans="2:2">
      <c r="B53210" s="202"/>
    </row>
    <row r="53211" spans="2:2">
      <c r="B53211" s="202"/>
    </row>
    <row r="53212" spans="2:2">
      <c r="B53212" s="202"/>
    </row>
    <row r="53213" spans="2:2">
      <c r="B53213" s="202"/>
    </row>
    <row r="53214" spans="2:2">
      <c r="B53214" s="202"/>
    </row>
    <row r="53215" spans="2:2">
      <c r="B53215" s="202"/>
    </row>
    <row r="53216" spans="2:2">
      <c r="B53216" s="202"/>
    </row>
    <row r="53217" spans="2:2">
      <c r="B53217" s="202"/>
    </row>
    <row r="53218" spans="2:2">
      <c r="B53218" s="202"/>
    </row>
    <row r="53219" spans="2:2">
      <c r="B53219" s="202"/>
    </row>
    <row r="53220" spans="2:2">
      <c r="B53220" s="202"/>
    </row>
    <row r="53221" spans="2:2">
      <c r="B53221" s="202"/>
    </row>
    <row r="53222" spans="2:2">
      <c r="B53222" s="202"/>
    </row>
    <row r="53223" spans="2:2">
      <c r="B53223" s="202"/>
    </row>
    <row r="53224" spans="2:2">
      <c r="B53224" s="202"/>
    </row>
    <row r="53225" spans="2:2">
      <c r="B53225" s="202"/>
    </row>
    <row r="53226" spans="2:2">
      <c r="B53226" s="202"/>
    </row>
    <row r="53227" spans="2:2">
      <c r="B53227" s="202"/>
    </row>
    <row r="53228" spans="2:2">
      <c r="B53228" s="202"/>
    </row>
    <row r="53229" spans="2:2">
      <c r="B53229" s="202"/>
    </row>
    <row r="53230" spans="2:2">
      <c r="B53230" s="202"/>
    </row>
    <row r="53231" spans="2:2">
      <c r="B53231" s="202"/>
    </row>
    <row r="53232" spans="2:2">
      <c r="B53232" s="202"/>
    </row>
    <row r="53233" spans="2:2">
      <c r="B53233" s="202"/>
    </row>
    <row r="53234" spans="2:2">
      <c r="B53234" s="202"/>
    </row>
    <row r="53235" spans="2:2">
      <c r="B53235" s="202"/>
    </row>
    <row r="53236" spans="2:2">
      <c r="B53236" s="202"/>
    </row>
    <row r="53237" spans="2:2">
      <c r="B53237" s="202"/>
    </row>
    <row r="53238" spans="2:2">
      <c r="B53238" s="202"/>
    </row>
    <row r="53239" spans="2:2">
      <c r="B53239" s="202"/>
    </row>
    <row r="53240" spans="2:2">
      <c r="B53240" s="202"/>
    </row>
    <row r="53241" spans="2:2">
      <c r="B53241" s="202"/>
    </row>
    <row r="53242" spans="2:2">
      <c r="B53242" s="202"/>
    </row>
    <row r="53243" spans="2:2">
      <c r="B53243" s="202"/>
    </row>
    <row r="53244" spans="2:2">
      <c r="B53244" s="202"/>
    </row>
    <row r="53245" spans="2:2">
      <c r="B53245" s="202"/>
    </row>
    <row r="53246" spans="2:2">
      <c r="B53246" s="202"/>
    </row>
    <row r="53247" spans="2:2">
      <c r="B53247" s="202"/>
    </row>
    <row r="53248" spans="2:2">
      <c r="B53248" s="202"/>
    </row>
    <row r="53249" spans="2:2">
      <c r="B53249" s="202"/>
    </row>
    <row r="53250" spans="2:2">
      <c r="B53250" s="202"/>
    </row>
    <row r="53251" spans="2:2">
      <c r="B53251" s="202"/>
    </row>
    <row r="53252" spans="2:2">
      <c r="B53252" s="202"/>
    </row>
    <row r="53253" spans="2:2">
      <c r="B53253" s="202"/>
    </row>
    <row r="53254" spans="2:2">
      <c r="B53254" s="202"/>
    </row>
    <row r="53255" spans="2:2">
      <c r="B53255" s="202"/>
    </row>
    <row r="53256" spans="2:2">
      <c r="B53256" s="202"/>
    </row>
    <row r="53257" spans="2:2">
      <c r="B53257" s="202"/>
    </row>
    <row r="53258" spans="2:2">
      <c r="B53258" s="202"/>
    </row>
    <row r="53259" spans="2:2">
      <c r="B53259" s="202"/>
    </row>
    <row r="53260" spans="2:2">
      <c r="B53260" s="202"/>
    </row>
    <row r="53261" spans="2:2">
      <c r="B53261" s="202"/>
    </row>
    <row r="53262" spans="2:2">
      <c r="B53262" s="202"/>
    </row>
    <row r="53263" spans="2:2">
      <c r="B53263" s="202"/>
    </row>
    <row r="53264" spans="2:2">
      <c r="B53264" s="202"/>
    </row>
    <row r="53265" spans="2:2">
      <c r="B53265" s="202"/>
    </row>
    <row r="53266" spans="2:2">
      <c r="B53266" s="202"/>
    </row>
    <row r="53267" spans="2:2">
      <c r="B53267" s="202"/>
    </row>
    <row r="53268" spans="2:2">
      <c r="B53268" s="202"/>
    </row>
    <row r="53269" spans="2:2">
      <c r="B53269" s="202"/>
    </row>
    <row r="53270" spans="2:2">
      <c r="B53270" s="202"/>
    </row>
    <row r="53271" spans="2:2">
      <c r="B53271" s="202"/>
    </row>
    <row r="53272" spans="2:2">
      <c r="B53272" s="202"/>
    </row>
    <row r="53273" spans="2:2">
      <c r="B53273" s="202"/>
    </row>
    <row r="53274" spans="2:2">
      <c r="B53274" s="202"/>
    </row>
    <row r="53275" spans="2:2">
      <c r="B53275" s="202"/>
    </row>
    <row r="53276" spans="2:2">
      <c r="B53276" s="202"/>
    </row>
    <row r="53277" spans="2:2">
      <c r="B53277" s="202"/>
    </row>
    <row r="53278" spans="2:2">
      <c r="B53278" s="202"/>
    </row>
    <row r="53279" spans="2:2">
      <c r="B53279" s="202"/>
    </row>
    <row r="53280" spans="2:2">
      <c r="B53280" s="202"/>
    </row>
    <row r="53281" spans="2:2">
      <c r="B53281" s="202"/>
    </row>
    <row r="53282" spans="2:2">
      <c r="B53282" s="202"/>
    </row>
    <row r="53283" spans="2:2">
      <c r="B53283" s="202"/>
    </row>
    <row r="53284" spans="2:2">
      <c r="B53284" s="202"/>
    </row>
    <row r="53285" spans="2:2">
      <c r="B53285" s="202"/>
    </row>
    <row r="53286" spans="2:2">
      <c r="B53286" s="202"/>
    </row>
    <row r="53287" spans="2:2">
      <c r="B53287" s="202"/>
    </row>
    <row r="53288" spans="2:2">
      <c r="B53288" s="202"/>
    </row>
    <row r="53289" spans="2:2">
      <c r="B53289" s="202"/>
    </row>
    <row r="53290" spans="2:2">
      <c r="B53290" s="202"/>
    </row>
    <row r="53291" spans="2:2">
      <c r="B53291" s="202"/>
    </row>
    <row r="53292" spans="2:2">
      <c r="B53292" s="202"/>
    </row>
    <row r="53293" spans="2:2">
      <c r="B53293" s="202"/>
    </row>
    <row r="53294" spans="2:2">
      <c r="B53294" s="202"/>
    </row>
    <row r="53295" spans="2:2">
      <c r="B53295" s="202"/>
    </row>
    <row r="53296" spans="2:2">
      <c r="B53296" s="202"/>
    </row>
    <row r="53297" spans="2:2">
      <c r="B53297" s="202"/>
    </row>
    <row r="53298" spans="2:2">
      <c r="B53298" s="202"/>
    </row>
    <row r="53299" spans="2:2">
      <c r="B53299" s="202"/>
    </row>
    <row r="53300" spans="2:2">
      <c r="B53300" s="202"/>
    </row>
    <row r="53301" spans="2:2">
      <c r="B53301" s="202"/>
    </row>
    <row r="53302" spans="2:2">
      <c r="B53302" s="202"/>
    </row>
    <row r="53303" spans="2:2">
      <c r="B53303" s="202"/>
    </row>
    <row r="53304" spans="2:2">
      <c r="B53304" s="202"/>
    </row>
    <row r="53305" spans="2:2">
      <c r="B53305" s="202"/>
    </row>
    <row r="53306" spans="2:2">
      <c r="B53306" s="202"/>
    </row>
    <row r="53307" spans="2:2">
      <c r="B53307" s="202"/>
    </row>
    <row r="53308" spans="2:2">
      <c r="B53308" s="202"/>
    </row>
    <row r="53309" spans="2:2">
      <c r="B53309" s="202"/>
    </row>
    <row r="53310" spans="2:2">
      <c r="B53310" s="202"/>
    </row>
    <row r="53311" spans="2:2">
      <c r="B53311" s="202"/>
    </row>
    <row r="53312" spans="2:2">
      <c r="B53312" s="202"/>
    </row>
    <row r="53313" spans="2:2">
      <c r="B53313" s="202"/>
    </row>
    <row r="53314" spans="2:2">
      <c r="B53314" s="202"/>
    </row>
    <row r="53315" spans="2:2">
      <c r="B53315" s="202"/>
    </row>
    <row r="53316" spans="2:2">
      <c r="B53316" s="202"/>
    </row>
    <row r="53317" spans="2:2">
      <c r="B53317" s="202"/>
    </row>
    <row r="53318" spans="2:2">
      <c r="B53318" s="202"/>
    </row>
    <row r="53319" spans="2:2">
      <c r="B53319" s="202"/>
    </row>
    <row r="53320" spans="2:2">
      <c r="B53320" s="202"/>
    </row>
    <row r="53321" spans="2:2">
      <c r="B53321" s="202"/>
    </row>
    <row r="53322" spans="2:2">
      <c r="B53322" s="202"/>
    </row>
    <row r="53323" spans="2:2">
      <c r="B53323" s="202"/>
    </row>
    <row r="53324" spans="2:2">
      <c r="B53324" s="202"/>
    </row>
    <row r="53325" spans="2:2">
      <c r="B53325" s="202"/>
    </row>
    <row r="53326" spans="2:2">
      <c r="B53326" s="202"/>
    </row>
    <row r="53327" spans="2:2">
      <c r="B53327" s="202"/>
    </row>
    <row r="53328" spans="2:2">
      <c r="B53328" s="202"/>
    </row>
    <row r="53329" spans="2:2">
      <c r="B53329" s="202"/>
    </row>
    <row r="53330" spans="2:2">
      <c r="B53330" s="202"/>
    </row>
    <row r="53331" spans="2:2">
      <c r="B53331" s="202"/>
    </row>
    <row r="53332" spans="2:2">
      <c r="B53332" s="202"/>
    </row>
    <row r="53333" spans="2:2">
      <c r="B53333" s="202"/>
    </row>
    <row r="53334" spans="2:2">
      <c r="B53334" s="202"/>
    </row>
    <row r="53335" spans="2:2">
      <c r="B53335" s="202"/>
    </row>
    <row r="53336" spans="2:2">
      <c r="B53336" s="202"/>
    </row>
    <row r="53337" spans="2:2">
      <c r="B53337" s="202"/>
    </row>
    <row r="53338" spans="2:2">
      <c r="B53338" s="202"/>
    </row>
    <row r="53339" spans="2:2">
      <c r="B53339" s="202"/>
    </row>
    <row r="53340" spans="2:2">
      <c r="B53340" s="202"/>
    </row>
    <row r="53341" spans="2:2">
      <c r="B53341" s="202"/>
    </row>
    <row r="53342" spans="2:2">
      <c r="B53342" s="202"/>
    </row>
    <row r="53343" spans="2:2">
      <c r="B53343" s="202"/>
    </row>
    <row r="53344" spans="2:2">
      <c r="B53344" s="202"/>
    </row>
    <row r="53345" spans="2:2">
      <c r="B53345" s="202"/>
    </row>
    <row r="53346" spans="2:2">
      <c r="B53346" s="202"/>
    </row>
    <row r="53347" spans="2:2">
      <c r="B53347" s="202"/>
    </row>
    <row r="53348" spans="2:2">
      <c r="B53348" s="202"/>
    </row>
    <row r="53349" spans="2:2">
      <c r="B53349" s="202"/>
    </row>
    <row r="53350" spans="2:2">
      <c r="B53350" s="202"/>
    </row>
    <row r="53351" spans="2:2">
      <c r="B53351" s="202"/>
    </row>
    <row r="53352" spans="2:2">
      <c r="B53352" s="202"/>
    </row>
    <row r="53353" spans="2:2">
      <c r="B53353" s="202"/>
    </row>
    <row r="53354" spans="2:2">
      <c r="B53354" s="202"/>
    </row>
    <row r="53355" spans="2:2">
      <c r="B53355" s="202"/>
    </row>
    <row r="53356" spans="2:2">
      <c r="B53356" s="202"/>
    </row>
    <row r="53357" spans="2:2">
      <c r="B53357" s="202"/>
    </row>
    <row r="53358" spans="2:2">
      <c r="B53358" s="202"/>
    </row>
    <row r="53359" spans="2:2">
      <c r="B53359" s="202"/>
    </row>
    <row r="53360" spans="2:2">
      <c r="B53360" s="202"/>
    </row>
    <row r="53361" spans="2:2">
      <c r="B53361" s="202"/>
    </row>
    <row r="53362" spans="2:2">
      <c r="B53362" s="202"/>
    </row>
    <row r="53363" spans="2:2">
      <c r="B53363" s="202"/>
    </row>
    <row r="53364" spans="2:2">
      <c r="B53364" s="202"/>
    </row>
    <row r="53365" spans="2:2">
      <c r="B53365" s="202"/>
    </row>
    <row r="53366" spans="2:2">
      <c r="B53366" s="202"/>
    </row>
    <row r="53367" spans="2:2">
      <c r="B53367" s="202"/>
    </row>
    <row r="53368" spans="2:2">
      <c r="B53368" s="202"/>
    </row>
    <row r="53369" spans="2:2">
      <c r="B53369" s="202"/>
    </row>
    <row r="53370" spans="2:2">
      <c r="B53370" s="202"/>
    </row>
    <row r="53371" spans="2:2">
      <c r="B53371" s="202"/>
    </row>
    <row r="53372" spans="2:2">
      <c r="B53372" s="202"/>
    </row>
    <row r="53373" spans="2:2">
      <c r="B53373" s="202"/>
    </row>
    <row r="53374" spans="2:2">
      <c r="B53374" s="202"/>
    </row>
    <row r="53375" spans="2:2">
      <c r="B53375" s="202"/>
    </row>
    <row r="53376" spans="2:2">
      <c r="B53376" s="202"/>
    </row>
    <row r="53377" spans="2:2">
      <c r="B53377" s="202"/>
    </row>
    <row r="53378" spans="2:2">
      <c r="B53378" s="202"/>
    </row>
    <row r="53379" spans="2:2">
      <c r="B53379" s="202"/>
    </row>
    <row r="53380" spans="2:2">
      <c r="B53380" s="202"/>
    </row>
    <row r="53381" spans="2:2">
      <c r="B53381" s="202"/>
    </row>
    <row r="53382" spans="2:2">
      <c r="B53382" s="202"/>
    </row>
    <row r="53383" spans="2:2">
      <c r="B53383" s="202"/>
    </row>
    <row r="53384" spans="2:2">
      <c r="B53384" s="202"/>
    </row>
    <row r="53385" spans="2:2">
      <c r="B53385" s="202"/>
    </row>
    <row r="53386" spans="2:2">
      <c r="B53386" s="202"/>
    </row>
    <row r="53387" spans="2:2">
      <c r="B53387" s="202"/>
    </row>
    <row r="53388" spans="2:2">
      <c r="B53388" s="202"/>
    </row>
    <row r="53389" spans="2:2">
      <c r="B53389" s="202"/>
    </row>
    <row r="53390" spans="2:2">
      <c r="B53390" s="202"/>
    </row>
    <row r="53391" spans="2:2">
      <c r="B53391" s="202"/>
    </row>
    <row r="53392" spans="2:2">
      <c r="B53392" s="202"/>
    </row>
    <row r="53393" spans="2:2">
      <c r="B53393" s="202"/>
    </row>
    <row r="53394" spans="2:2">
      <c r="B53394" s="202"/>
    </row>
    <row r="53395" spans="2:2">
      <c r="B53395" s="202"/>
    </row>
    <row r="53396" spans="2:2">
      <c r="B53396" s="202"/>
    </row>
    <row r="53397" spans="2:2">
      <c r="B53397" s="202"/>
    </row>
    <row r="53398" spans="2:2">
      <c r="B53398" s="202"/>
    </row>
    <row r="53399" spans="2:2">
      <c r="B53399" s="202"/>
    </row>
    <row r="53400" spans="2:2">
      <c r="B53400" s="202"/>
    </row>
    <row r="53401" spans="2:2">
      <c r="B53401" s="202"/>
    </row>
    <row r="53402" spans="2:2">
      <c r="B53402" s="202"/>
    </row>
    <row r="53403" spans="2:2">
      <c r="B53403" s="202"/>
    </row>
    <row r="53404" spans="2:2">
      <c r="B53404" s="202"/>
    </row>
    <row r="53405" spans="2:2">
      <c r="B53405" s="202"/>
    </row>
    <row r="53406" spans="2:2">
      <c r="B53406" s="202"/>
    </row>
    <row r="53407" spans="2:2">
      <c r="B53407" s="202"/>
    </row>
    <row r="53408" spans="2:2">
      <c r="B53408" s="202"/>
    </row>
    <row r="53409" spans="2:2">
      <c r="B53409" s="202"/>
    </row>
    <row r="53410" spans="2:2">
      <c r="B53410" s="202"/>
    </row>
    <row r="53411" spans="2:2">
      <c r="B53411" s="202"/>
    </row>
    <row r="53412" spans="2:2">
      <c r="B53412" s="202"/>
    </row>
    <row r="53413" spans="2:2">
      <c r="B53413" s="202"/>
    </row>
    <row r="53414" spans="2:2">
      <c r="B53414" s="202"/>
    </row>
    <row r="53415" spans="2:2">
      <c r="B53415" s="202"/>
    </row>
    <row r="53416" spans="2:2">
      <c r="B53416" s="202"/>
    </row>
    <row r="53417" spans="2:2">
      <c r="B53417" s="202"/>
    </row>
    <row r="53418" spans="2:2">
      <c r="B53418" s="202"/>
    </row>
    <row r="53419" spans="2:2">
      <c r="B53419" s="202"/>
    </row>
    <row r="53420" spans="2:2">
      <c r="B53420" s="202"/>
    </row>
    <row r="53421" spans="2:2">
      <c r="B53421" s="202"/>
    </row>
    <row r="53422" spans="2:2">
      <c r="B53422" s="202"/>
    </row>
    <row r="53423" spans="2:2">
      <c r="B53423" s="202"/>
    </row>
    <row r="53424" spans="2:2">
      <c r="B53424" s="202"/>
    </row>
    <row r="53425" spans="2:2">
      <c r="B53425" s="202"/>
    </row>
    <row r="53426" spans="2:2">
      <c r="B53426" s="202"/>
    </row>
    <row r="53427" spans="2:2">
      <c r="B53427" s="202"/>
    </row>
    <row r="53428" spans="2:2">
      <c r="B53428" s="202"/>
    </row>
    <row r="53429" spans="2:2">
      <c r="B53429" s="202"/>
    </row>
    <row r="53430" spans="2:2">
      <c r="B53430" s="202"/>
    </row>
    <row r="53431" spans="2:2">
      <c r="B53431" s="202"/>
    </row>
    <row r="53432" spans="2:2">
      <c r="B53432" s="202"/>
    </row>
    <row r="53433" spans="2:2">
      <c r="B53433" s="202"/>
    </row>
    <row r="53434" spans="2:2">
      <c r="B53434" s="202"/>
    </row>
    <row r="53435" spans="2:2">
      <c r="B53435" s="202"/>
    </row>
    <row r="53436" spans="2:2">
      <c r="B53436" s="202"/>
    </row>
    <row r="53437" spans="2:2">
      <c r="B53437" s="202"/>
    </row>
    <row r="53438" spans="2:2">
      <c r="B53438" s="202"/>
    </row>
    <row r="53439" spans="2:2">
      <c r="B53439" s="202"/>
    </row>
    <row r="53440" spans="2:2">
      <c r="B53440" s="202"/>
    </row>
    <row r="53441" spans="2:2">
      <c r="B53441" s="202"/>
    </row>
    <row r="53442" spans="2:2">
      <c r="B53442" s="202"/>
    </row>
    <row r="53443" spans="2:2">
      <c r="B53443" s="202"/>
    </row>
    <row r="53444" spans="2:2">
      <c r="B53444" s="202"/>
    </row>
    <row r="53445" spans="2:2">
      <c r="B53445" s="202"/>
    </row>
    <row r="53446" spans="2:2">
      <c r="B53446" s="202"/>
    </row>
    <row r="53447" spans="2:2">
      <c r="B53447" s="202"/>
    </row>
    <row r="53448" spans="2:2">
      <c r="B53448" s="202"/>
    </row>
    <row r="53449" spans="2:2">
      <c r="B53449" s="202"/>
    </row>
    <row r="53450" spans="2:2">
      <c r="B53450" s="202"/>
    </row>
    <row r="53451" spans="2:2">
      <c r="B53451" s="202"/>
    </row>
    <row r="53452" spans="2:2">
      <c r="B53452" s="202"/>
    </row>
    <row r="53453" spans="2:2">
      <c r="B53453" s="202"/>
    </row>
    <row r="53454" spans="2:2">
      <c r="B53454" s="202"/>
    </row>
    <row r="53455" spans="2:2">
      <c r="B53455" s="202"/>
    </row>
    <row r="53456" spans="2:2">
      <c r="B53456" s="202"/>
    </row>
    <row r="53457" spans="2:2">
      <c r="B53457" s="202"/>
    </row>
    <row r="53458" spans="2:2">
      <c r="B53458" s="202"/>
    </row>
    <row r="53459" spans="2:2">
      <c r="B53459" s="202"/>
    </row>
    <row r="53460" spans="2:2">
      <c r="B53460" s="202"/>
    </row>
    <row r="53461" spans="2:2">
      <c r="B53461" s="202"/>
    </row>
    <row r="53462" spans="2:2">
      <c r="B53462" s="202"/>
    </row>
    <row r="53463" spans="2:2">
      <c r="B53463" s="202"/>
    </row>
    <row r="53464" spans="2:2">
      <c r="B53464" s="202"/>
    </row>
    <row r="53465" spans="2:2">
      <c r="B53465" s="202"/>
    </row>
    <row r="53466" spans="2:2">
      <c r="B53466" s="202"/>
    </row>
    <row r="53467" spans="2:2">
      <c r="B53467" s="202"/>
    </row>
    <row r="53468" spans="2:2">
      <c r="B53468" s="202"/>
    </row>
    <row r="53469" spans="2:2">
      <c r="B53469" s="202"/>
    </row>
    <row r="53470" spans="2:2">
      <c r="B53470" s="202"/>
    </row>
    <row r="53471" spans="2:2">
      <c r="B53471" s="202"/>
    </row>
    <row r="53472" spans="2:2">
      <c r="B53472" s="202"/>
    </row>
    <row r="53473" spans="2:2">
      <c r="B53473" s="202"/>
    </row>
    <row r="53474" spans="2:2">
      <c r="B53474" s="202"/>
    </row>
    <row r="53475" spans="2:2">
      <c r="B53475" s="202"/>
    </row>
    <row r="53476" spans="2:2">
      <c r="B53476" s="202"/>
    </row>
    <row r="53477" spans="2:2">
      <c r="B53477" s="202"/>
    </row>
    <row r="53478" spans="2:2">
      <c r="B53478" s="202"/>
    </row>
    <row r="53479" spans="2:2">
      <c r="B53479" s="202"/>
    </row>
    <row r="53480" spans="2:2">
      <c r="B53480" s="202"/>
    </row>
    <row r="53481" spans="2:2">
      <c r="B53481" s="202"/>
    </row>
    <row r="53482" spans="2:2">
      <c r="B53482" s="202"/>
    </row>
    <row r="53483" spans="2:2">
      <c r="B53483" s="202"/>
    </row>
    <row r="53484" spans="2:2">
      <c r="B53484" s="202"/>
    </row>
    <row r="53485" spans="2:2">
      <c r="B53485" s="202"/>
    </row>
    <row r="53486" spans="2:2">
      <c r="B53486" s="202"/>
    </row>
    <row r="53487" spans="2:2">
      <c r="B53487" s="202"/>
    </row>
    <row r="53488" spans="2:2">
      <c r="B53488" s="202"/>
    </row>
    <row r="53489" spans="2:2">
      <c r="B53489" s="202"/>
    </row>
    <row r="53490" spans="2:2">
      <c r="B53490" s="202"/>
    </row>
    <row r="53491" spans="2:2">
      <c r="B53491" s="202"/>
    </row>
    <row r="53492" spans="2:2">
      <c r="B53492" s="202"/>
    </row>
    <row r="53493" spans="2:2">
      <c r="B53493" s="202"/>
    </row>
    <row r="53494" spans="2:2">
      <c r="B53494" s="202"/>
    </row>
    <row r="53495" spans="2:2">
      <c r="B53495" s="202"/>
    </row>
    <row r="53496" spans="2:2">
      <c r="B53496" s="202"/>
    </row>
    <row r="53497" spans="2:2">
      <c r="B53497" s="202"/>
    </row>
    <row r="53498" spans="2:2">
      <c r="B53498" s="202"/>
    </row>
    <row r="53499" spans="2:2">
      <c r="B53499" s="202"/>
    </row>
    <row r="53500" spans="2:2">
      <c r="B53500" s="202"/>
    </row>
    <row r="53501" spans="2:2">
      <c r="B53501" s="202"/>
    </row>
    <row r="53502" spans="2:2">
      <c r="B53502" s="202"/>
    </row>
    <row r="53503" spans="2:2">
      <c r="B53503" s="202"/>
    </row>
    <row r="53504" spans="2:2">
      <c r="B53504" s="202"/>
    </row>
    <row r="53505" spans="2:2">
      <c r="B53505" s="202"/>
    </row>
    <row r="53506" spans="2:2">
      <c r="B53506" s="202"/>
    </row>
    <row r="53507" spans="2:2">
      <c r="B53507" s="202"/>
    </row>
    <row r="53508" spans="2:2">
      <c r="B53508" s="202"/>
    </row>
    <row r="53509" spans="2:2">
      <c r="B53509" s="202"/>
    </row>
    <row r="53510" spans="2:2">
      <c r="B53510" s="202"/>
    </row>
    <row r="53511" spans="2:2">
      <c r="B53511" s="202"/>
    </row>
    <row r="53512" spans="2:2">
      <c r="B53512" s="202"/>
    </row>
    <row r="53513" spans="2:2">
      <c r="B53513" s="202"/>
    </row>
    <row r="53514" spans="2:2">
      <c r="B53514" s="202"/>
    </row>
    <row r="53515" spans="2:2">
      <c r="B53515" s="202"/>
    </row>
    <row r="53516" spans="2:2">
      <c r="B53516" s="202"/>
    </row>
    <row r="53517" spans="2:2">
      <c r="B53517" s="202"/>
    </row>
    <row r="53518" spans="2:2">
      <c r="B53518" s="202"/>
    </row>
    <row r="53519" spans="2:2">
      <c r="B53519" s="202"/>
    </row>
    <row r="53520" spans="2:2">
      <c r="B53520" s="202"/>
    </row>
    <row r="53521" spans="2:2">
      <c r="B53521" s="202"/>
    </row>
    <row r="53522" spans="2:2">
      <c r="B53522" s="202"/>
    </row>
    <row r="53523" spans="2:2">
      <c r="B53523" s="202"/>
    </row>
    <row r="53524" spans="2:2">
      <c r="B53524" s="202"/>
    </row>
    <row r="53525" spans="2:2">
      <c r="B53525" s="202"/>
    </row>
    <row r="53526" spans="2:2">
      <c r="B53526" s="202"/>
    </row>
    <row r="53527" spans="2:2">
      <c r="B53527" s="202"/>
    </row>
    <row r="53528" spans="2:2">
      <c r="B53528" s="202"/>
    </row>
    <row r="53529" spans="2:2">
      <c r="B53529" s="202"/>
    </row>
    <row r="53530" spans="2:2">
      <c r="B53530" s="202"/>
    </row>
    <row r="53531" spans="2:2">
      <c r="B53531" s="202"/>
    </row>
    <row r="53532" spans="2:2">
      <c r="B53532" s="202"/>
    </row>
    <row r="53533" spans="2:2">
      <c r="B53533" s="202"/>
    </row>
    <row r="53534" spans="2:2">
      <c r="B53534" s="202"/>
    </row>
    <row r="53535" spans="2:2">
      <c r="B53535" s="202"/>
    </row>
    <row r="53536" spans="2:2">
      <c r="B53536" s="202"/>
    </row>
    <row r="53537" spans="2:2">
      <c r="B53537" s="202"/>
    </row>
    <row r="53538" spans="2:2">
      <c r="B53538" s="202"/>
    </row>
    <row r="53539" spans="2:2">
      <c r="B53539" s="202"/>
    </row>
    <row r="53540" spans="2:2">
      <c r="B53540" s="202"/>
    </row>
    <row r="53541" spans="2:2">
      <c r="B53541" s="202"/>
    </row>
    <row r="53542" spans="2:2">
      <c r="B53542" s="202"/>
    </row>
    <row r="53543" spans="2:2">
      <c r="B53543" s="202"/>
    </row>
    <row r="53544" spans="2:2">
      <c r="B53544" s="202"/>
    </row>
    <row r="53545" spans="2:2">
      <c r="B53545" s="202"/>
    </row>
    <row r="53546" spans="2:2">
      <c r="B53546" s="202"/>
    </row>
    <row r="53547" spans="2:2">
      <c r="B53547" s="202"/>
    </row>
    <row r="53548" spans="2:2">
      <c r="B53548" s="202"/>
    </row>
    <row r="53549" spans="2:2">
      <c r="B53549" s="202"/>
    </row>
    <row r="53550" spans="2:2">
      <c r="B53550" s="202"/>
    </row>
    <row r="53551" spans="2:2">
      <c r="B53551" s="202"/>
    </row>
    <row r="53552" spans="2:2">
      <c r="B53552" s="202"/>
    </row>
    <row r="53553" spans="2:2">
      <c r="B53553" s="202"/>
    </row>
    <row r="53554" spans="2:2">
      <c r="B53554" s="202"/>
    </row>
    <row r="53555" spans="2:2">
      <c r="B53555" s="202"/>
    </row>
    <row r="53556" spans="2:2">
      <c r="B53556" s="202"/>
    </row>
    <row r="53557" spans="2:2">
      <c r="B53557" s="202"/>
    </row>
    <row r="53558" spans="2:2">
      <c r="B53558" s="202"/>
    </row>
    <row r="53559" spans="2:2">
      <c r="B53559" s="202"/>
    </row>
    <row r="53560" spans="2:2">
      <c r="B53560" s="202"/>
    </row>
    <row r="53561" spans="2:2">
      <c r="B53561" s="202"/>
    </row>
    <row r="53562" spans="2:2">
      <c r="B53562" s="202"/>
    </row>
    <row r="53563" spans="2:2">
      <c r="B53563" s="202"/>
    </row>
    <row r="53564" spans="2:2">
      <c r="B53564" s="202"/>
    </row>
    <row r="53565" spans="2:2">
      <c r="B53565" s="202"/>
    </row>
    <row r="53566" spans="2:2">
      <c r="B53566" s="202"/>
    </row>
    <row r="53567" spans="2:2">
      <c r="B53567" s="202"/>
    </row>
    <row r="53568" spans="2:2">
      <c r="B53568" s="202"/>
    </row>
    <row r="53569" spans="2:2">
      <c r="B53569" s="202"/>
    </row>
    <row r="53570" spans="2:2">
      <c r="B53570" s="202"/>
    </row>
    <row r="53571" spans="2:2">
      <c r="B53571" s="202"/>
    </row>
    <row r="53572" spans="2:2">
      <c r="B53572" s="202"/>
    </row>
    <row r="53573" spans="2:2">
      <c r="B53573" s="202"/>
    </row>
    <row r="53574" spans="2:2">
      <c r="B53574" s="202"/>
    </row>
    <row r="53575" spans="2:2">
      <c r="B53575" s="202"/>
    </row>
    <row r="53576" spans="2:2">
      <c r="B53576" s="202"/>
    </row>
    <row r="53577" spans="2:2">
      <c r="B53577" s="202"/>
    </row>
    <row r="53578" spans="2:2">
      <c r="B53578" s="202"/>
    </row>
    <row r="53579" spans="2:2">
      <c r="B53579" s="202"/>
    </row>
    <row r="53580" spans="2:2">
      <c r="B53580" s="202"/>
    </row>
    <row r="53581" spans="2:2">
      <c r="B53581" s="202"/>
    </row>
    <row r="53582" spans="2:2">
      <c r="B53582" s="202"/>
    </row>
    <row r="53583" spans="2:2">
      <c r="B53583" s="202"/>
    </row>
    <row r="53584" spans="2:2">
      <c r="B53584" s="202"/>
    </row>
    <row r="53585" spans="2:2">
      <c r="B53585" s="202"/>
    </row>
    <row r="53586" spans="2:2">
      <c r="B53586" s="202"/>
    </row>
    <row r="53587" spans="2:2">
      <c r="B53587" s="202"/>
    </row>
    <row r="53588" spans="2:2">
      <c r="B53588" s="202"/>
    </row>
    <row r="53589" spans="2:2">
      <c r="B53589" s="202"/>
    </row>
    <row r="53590" spans="2:2">
      <c r="B53590" s="202"/>
    </row>
    <row r="53591" spans="2:2">
      <c r="B53591" s="202"/>
    </row>
    <row r="53592" spans="2:2">
      <c r="B53592" s="202"/>
    </row>
    <row r="53593" spans="2:2">
      <c r="B53593" s="202"/>
    </row>
    <row r="53594" spans="2:2">
      <c r="B53594" s="202"/>
    </row>
    <row r="53595" spans="2:2">
      <c r="B53595" s="202"/>
    </row>
    <row r="53596" spans="2:2">
      <c r="B53596" s="202"/>
    </row>
    <row r="53597" spans="2:2">
      <c r="B53597" s="202"/>
    </row>
    <row r="53598" spans="2:2">
      <c r="B53598" s="202"/>
    </row>
    <row r="53599" spans="2:2">
      <c r="B53599" s="202"/>
    </row>
    <row r="53600" spans="2:2">
      <c r="B53600" s="202"/>
    </row>
    <row r="53601" spans="2:2">
      <c r="B53601" s="202"/>
    </row>
    <row r="53602" spans="2:2">
      <c r="B53602" s="202"/>
    </row>
    <row r="53603" spans="2:2">
      <c r="B53603" s="202"/>
    </row>
    <row r="53604" spans="2:2">
      <c r="B53604" s="202"/>
    </row>
    <row r="53605" spans="2:2">
      <c r="B53605" s="202"/>
    </row>
    <row r="53606" spans="2:2">
      <c r="B53606" s="202"/>
    </row>
    <row r="53607" spans="2:2">
      <c r="B53607" s="202"/>
    </row>
    <row r="53608" spans="2:2">
      <c r="B53608" s="202"/>
    </row>
    <row r="53609" spans="2:2">
      <c r="B53609" s="202"/>
    </row>
    <row r="53610" spans="2:2">
      <c r="B53610" s="202"/>
    </row>
    <row r="53611" spans="2:2">
      <c r="B53611" s="202"/>
    </row>
    <row r="53612" spans="2:2">
      <c r="B53612" s="202"/>
    </row>
    <row r="53613" spans="2:2">
      <c r="B53613" s="202"/>
    </row>
    <row r="53614" spans="2:2">
      <c r="B53614" s="202"/>
    </row>
    <row r="53615" spans="2:2">
      <c r="B53615" s="202"/>
    </row>
    <row r="53616" spans="2:2">
      <c r="B53616" s="202"/>
    </row>
    <row r="53617" spans="2:2">
      <c r="B53617" s="202"/>
    </row>
    <row r="53618" spans="2:2">
      <c r="B53618" s="202"/>
    </row>
    <row r="53619" spans="2:2">
      <c r="B53619" s="202"/>
    </row>
    <row r="53620" spans="2:2">
      <c r="B53620" s="202"/>
    </row>
    <row r="53621" spans="2:2">
      <c r="B53621" s="202"/>
    </row>
    <row r="53622" spans="2:2">
      <c r="B53622" s="202"/>
    </row>
    <row r="53623" spans="2:2">
      <c r="B53623" s="202"/>
    </row>
    <row r="53624" spans="2:2">
      <c r="B53624" s="202"/>
    </row>
    <row r="53625" spans="2:2">
      <c r="B53625" s="202"/>
    </row>
    <row r="53626" spans="2:2">
      <c r="B53626" s="202"/>
    </row>
    <row r="53627" spans="2:2">
      <c r="B53627" s="202"/>
    </row>
    <row r="53628" spans="2:2">
      <c r="B53628" s="202"/>
    </row>
    <row r="53629" spans="2:2">
      <c r="B53629" s="202"/>
    </row>
    <row r="53630" spans="2:2">
      <c r="B53630" s="202"/>
    </row>
    <row r="53631" spans="2:2">
      <c r="B53631" s="202"/>
    </row>
    <row r="53632" spans="2:2">
      <c r="B53632" s="202"/>
    </row>
    <row r="53633" spans="2:2">
      <c r="B53633" s="202"/>
    </row>
    <row r="53634" spans="2:2">
      <c r="B53634" s="202"/>
    </row>
    <row r="53635" spans="2:2">
      <c r="B53635" s="202"/>
    </row>
    <row r="53636" spans="2:2">
      <c r="B53636" s="202"/>
    </row>
    <row r="53637" spans="2:2">
      <c r="B53637" s="202"/>
    </row>
    <row r="53638" spans="2:2">
      <c r="B53638" s="202"/>
    </row>
    <row r="53639" spans="2:2">
      <c r="B53639" s="202"/>
    </row>
    <row r="53640" spans="2:2">
      <c r="B53640" s="202"/>
    </row>
    <row r="53641" spans="2:2">
      <c r="B53641" s="202"/>
    </row>
    <row r="53642" spans="2:2">
      <c r="B53642" s="202"/>
    </row>
    <row r="53643" spans="2:2">
      <c r="B53643" s="202"/>
    </row>
    <row r="53644" spans="2:2">
      <c r="B53644" s="202"/>
    </row>
    <row r="53645" spans="2:2">
      <c r="B53645" s="202"/>
    </row>
    <row r="53646" spans="2:2">
      <c r="B53646" s="202"/>
    </row>
    <row r="53647" spans="2:2">
      <c r="B53647" s="202"/>
    </row>
    <row r="53648" spans="2:2">
      <c r="B53648" s="202"/>
    </row>
    <row r="53649" spans="2:2">
      <c r="B53649" s="202"/>
    </row>
    <row r="53650" spans="2:2">
      <c r="B53650" s="202"/>
    </row>
    <row r="53651" spans="2:2">
      <c r="B53651" s="202"/>
    </row>
    <row r="53652" spans="2:2">
      <c r="B53652" s="202"/>
    </row>
    <row r="53653" spans="2:2">
      <c r="B53653" s="202"/>
    </row>
    <row r="53654" spans="2:2">
      <c r="B53654" s="202"/>
    </row>
    <row r="53655" spans="2:2">
      <c r="B53655" s="202"/>
    </row>
    <row r="53656" spans="2:2">
      <c r="B53656" s="202"/>
    </row>
    <row r="53657" spans="2:2">
      <c r="B53657" s="202"/>
    </row>
    <row r="53658" spans="2:2">
      <c r="B53658" s="202"/>
    </row>
    <row r="53659" spans="2:2">
      <c r="B53659" s="202"/>
    </row>
    <row r="53660" spans="2:2">
      <c r="B53660" s="202"/>
    </row>
    <row r="53661" spans="2:2">
      <c r="B53661" s="202"/>
    </row>
    <row r="53662" spans="2:2">
      <c r="B53662" s="202"/>
    </row>
    <row r="53663" spans="2:2">
      <c r="B53663" s="202"/>
    </row>
    <row r="53664" spans="2:2">
      <c r="B53664" s="202"/>
    </row>
    <row r="53665" spans="2:2">
      <c r="B53665" s="202"/>
    </row>
    <row r="53666" spans="2:2">
      <c r="B53666" s="202"/>
    </row>
    <row r="53667" spans="2:2">
      <c r="B53667" s="202"/>
    </row>
    <row r="53668" spans="2:2">
      <c r="B53668" s="202"/>
    </row>
    <row r="53669" spans="2:2">
      <c r="B53669" s="202"/>
    </row>
    <row r="53670" spans="2:2">
      <c r="B53670" s="202"/>
    </row>
    <row r="53671" spans="2:2">
      <c r="B53671" s="202"/>
    </row>
    <row r="53672" spans="2:2">
      <c r="B53672" s="202"/>
    </row>
    <row r="53673" spans="2:2">
      <c r="B53673" s="202"/>
    </row>
    <row r="53674" spans="2:2">
      <c r="B53674" s="202"/>
    </row>
    <row r="53675" spans="2:2">
      <c r="B53675" s="202"/>
    </row>
    <row r="53676" spans="2:2">
      <c r="B53676" s="202"/>
    </row>
    <row r="53677" spans="2:2">
      <c r="B53677" s="202"/>
    </row>
    <row r="53678" spans="2:2">
      <c r="B53678" s="202"/>
    </row>
    <row r="53679" spans="2:2">
      <c r="B53679" s="202"/>
    </row>
    <row r="53680" spans="2:2">
      <c r="B53680" s="202"/>
    </row>
    <row r="53681" spans="2:2">
      <c r="B53681" s="202"/>
    </row>
    <row r="53682" spans="2:2">
      <c r="B53682" s="202"/>
    </row>
    <row r="53683" spans="2:2">
      <c r="B53683" s="202"/>
    </row>
    <row r="53684" spans="2:2">
      <c r="B53684" s="202"/>
    </row>
    <row r="53685" spans="2:2">
      <c r="B53685" s="202"/>
    </row>
    <row r="53686" spans="2:2">
      <c r="B53686" s="202"/>
    </row>
    <row r="53687" spans="2:2">
      <c r="B53687" s="202"/>
    </row>
    <row r="53688" spans="2:2">
      <c r="B53688" s="202"/>
    </row>
    <row r="53689" spans="2:2">
      <c r="B53689" s="202"/>
    </row>
    <row r="53690" spans="2:2">
      <c r="B53690" s="202"/>
    </row>
    <row r="53691" spans="2:2">
      <c r="B53691" s="202"/>
    </row>
    <row r="53692" spans="2:2">
      <c r="B53692" s="202"/>
    </row>
    <row r="53693" spans="2:2">
      <c r="B53693" s="202"/>
    </row>
    <row r="53694" spans="2:2">
      <c r="B53694" s="202"/>
    </row>
    <row r="53695" spans="2:2">
      <c r="B53695" s="202"/>
    </row>
    <row r="53696" spans="2:2">
      <c r="B53696" s="202"/>
    </row>
    <row r="53697" spans="2:2">
      <c r="B53697" s="202"/>
    </row>
    <row r="53698" spans="2:2">
      <c r="B53698" s="202"/>
    </row>
    <row r="53699" spans="2:2">
      <c r="B53699" s="202"/>
    </row>
    <row r="53700" spans="2:2">
      <c r="B53700" s="202"/>
    </row>
    <row r="53701" spans="2:2">
      <c r="B53701" s="202"/>
    </row>
    <row r="53702" spans="2:2">
      <c r="B53702" s="202"/>
    </row>
    <row r="53703" spans="2:2">
      <c r="B53703" s="202"/>
    </row>
    <row r="53704" spans="2:2">
      <c r="B53704" s="202"/>
    </row>
    <row r="53705" spans="2:2">
      <c r="B53705" s="202"/>
    </row>
    <row r="53706" spans="2:2">
      <c r="B53706" s="202"/>
    </row>
    <row r="53707" spans="2:2">
      <c r="B53707" s="202"/>
    </row>
    <row r="53708" spans="2:2">
      <c r="B53708" s="202"/>
    </row>
    <row r="53709" spans="2:2">
      <c r="B53709" s="202"/>
    </row>
    <row r="53710" spans="2:2">
      <c r="B53710" s="202"/>
    </row>
    <row r="53711" spans="2:2">
      <c r="B53711" s="202"/>
    </row>
    <row r="53712" spans="2:2">
      <c r="B53712" s="202"/>
    </row>
    <row r="53713" spans="2:2">
      <c r="B53713" s="202"/>
    </row>
    <row r="53714" spans="2:2">
      <c r="B53714" s="202"/>
    </row>
    <row r="53715" spans="2:2">
      <c r="B53715" s="202"/>
    </row>
    <row r="53716" spans="2:2">
      <c r="B53716" s="202"/>
    </row>
    <row r="53717" spans="2:2">
      <c r="B53717" s="202"/>
    </row>
    <row r="53718" spans="2:2">
      <c r="B53718" s="202"/>
    </row>
    <row r="53719" spans="2:2">
      <c r="B53719" s="202"/>
    </row>
    <row r="53720" spans="2:2">
      <c r="B53720" s="202"/>
    </row>
    <row r="53721" spans="2:2">
      <c r="B53721" s="202"/>
    </row>
    <row r="53722" spans="2:2">
      <c r="B53722" s="202"/>
    </row>
    <row r="53723" spans="2:2">
      <c r="B53723" s="202"/>
    </row>
    <row r="53724" spans="2:2">
      <c r="B53724" s="202"/>
    </row>
    <row r="53725" spans="2:2">
      <c r="B53725" s="202"/>
    </row>
    <row r="53726" spans="2:2">
      <c r="B53726" s="202"/>
    </row>
    <row r="53727" spans="2:2">
      <c r="B53727" s="202"/>
    </row>
    <row r="53728" spans="2:2">
      <c r="B53728" s="202"/>
    </row>
    <row r="53729" spans="2:2">
      <c r="B53729" s="202"/>
    </row>
    <row r="53730" spans="2:2">
      <c r="B53730" s="202"/>
    </row>
    <row r="53731" spans="2:2">
      <c r="B53731" s="202"/>
    </row>
    <row r="53732" spans="2:2">
      <c r="B53732" s="202"/>
    </row>
    <row r="53733" spans="2:2">
      <c r="B53733" s="202"/>
    </row>
    <row r="53734" spans="2:2">
      <c r="B53734" s="202"/>
    </row>
    <row r="53735" spans="2:2">
      <c r="B53735" s="202"/>
    </row>
    <row r="53736" spans="2:2">
      <c r="B53736" s="202"/>
    </row>
    <row r="53737" spans="2:2">
      <c r="B53737" s="202"/>
    </row>
    <row r="53738" spans="2:2">
      <c r="B53738" s="202"/>
    </row>
    <row r="53739" spans="2:2">
      <c r="B53739" s="202"/>
    </row>
    <row r="53740" spans="2:2">
      <c r="B53740" s="202"/>
    </row>
    <row r="53741" spans="2:2">
      <c r="B53741" s="202"/>
    </row>
    <row r="53742" spans="2:2">
      <c r="B53742" s="202"/>
    </row>
    <row r="53743" spans="2:2">
      <c r="B53743" s="202"/>
    </row>
    <row r="53744" spans="2:2">
      <c r="B53744" s="202"/>
    </row>
    <row r="53745" spans="2:2">
      <c r="B53745" s="202"/>
    </row>
    <row r="53746" spans="2:2">
      <c r="B53746" s="202"/>
    </row>
    <row r="53747" spans="2:2">
      <c r="B53747" s="202"/>
    </row>
    <row r="53748" spans="2:2">
      <c r="B53748" s="202"/>
    </row>
    <row r="53749" spans="2:2">
      <c r="B53749" s="202"/>
    </row>
    <row r="53750" spans="2:2">
      <c r="B53750" s="202"/>
    </row>
    <row r="53751" spans="2:2">
      <c r="B53751" s="202"/>
    </row>
    <row r="53752" spans="2:2">
      <c r="B53752" s="202"/>
    </row>
    <row r="53753" spans="2:2">
      <c r="B53753" s="202"/>
    </row>
    <row r="53754" spans="2:2">
      <c r="B53754" s="202"/>
    </row>
    <row r="53755" spans="2:2">
      <c r="B53755" s="202"/>
    </row>
    <row r="53756" spans="2:2">
      <c r="B53756" s="202"/>
    </row>
    <row r="53757" spans="2:2">
      <c r="B53757" s="202"/>
    </row>
    <row r="53758" spans="2:2">
      <c r="B53758" s="202"/>
    </row>
    <row r="53759" spans="2:2">
      <c r="B53759" s="202"/>
    </row>
    <row r="53760" spans="2:2">
      <c r="B53760" s="202"/>
    </row>
    <row r="53761" spans="2:2">
      <c r="B53761" s="202"/>
    </row>
    <row r="53762" spans="2:2">
      <c r="B53762" s="202"/>
    </row>
    <row r="53763" spans="2:2">
      <c r="B53763" s="202"/>
    </row>
    <row r="53764" spans="2:2">
      <c r="B53764" s="202"/>
    </row>
    <row r="53765" spans="2:2">
      <c r="B53765" s="202"/>
    </row>
    <row r="53766" spans="2:2">
      <c r="B53766" s="202"/>
    </row>
    <row r="53767" spans="2:2">
      <c r="B53767" s="202"/>
    </row>
    <row r="53768" spans="2:2">
      <c r="B53768" s="202"/>
    </row>
    <row r="53769" spans="2:2">
      <c r="B53769" s="202"/>
    </row>
    <row r="53770" spans="2:2">
      <c r="B53770" s="202"/>
    </row>
    <row r="53771" spans="2:2">
      <c r="B53771" s="202"/>
    </row>
    <row r="53772" spans="2:2">
      <c r="B53772" s="202"/>
    </row>
    <row r="53773" spans="2:2">
      <c r="B53773" s="202"/>
    </row>
    <row r="53774" spans="2:2">
      <c r="B53774" s="202"/>
    </row>
    <row r="53775" spans="2:2">
      <c r="B53775" s="202"/>
    </row>
    <row r="53776" spans="2:2">
      <c r="B53776" s="202"/>
    </row>
    <row r="53777" spans="2:2">
      <c r="B53777" s="202"/>
    </row>
    <row r="53778" spans="2:2">
      <c r="B53778" s="202"/>
    </row>
    <row r="53779" spans="2:2">
      <c r="B53779" s="202"/>
    </row>
    <row r="53780" spans="2:2">
      <c r="B53780" s="202"/>
    </row>
    <row r="53781" spans="2:2">
      <c r="B53781" s="202"/>
    </row>
    <row r="53782" spans="2:2">
      <c r="B53782" s="202"/>
    </row>
    <row r="53783" spans="2:2">
      <c r="B53783" s="202"/>
    </row>
    <row r="53784" spans="2:2">
      <c r="B53784" s="202"/>
    </row>
    <row r="53785" spans="2:2">
      <c r="B53785" s="202"/>
    </row>
    <row r="53786" spans="2:2">
      <c r="B53786" s="202"/>
    </row>
    <row r="53787" spans="2:2">
      <c r="B53787" s="202"/>
    </row>
    <row r="53788" spans="2:2">
      <c r="B53788" s="202"/>
    </row>
    <row r="53789" spans="2:2">
      <c r="B53789" s="202"/>
    </row>
    <row r="53790" spans="2:2">
      <c r="B53790" s="202"/>
    </row>
    <row r="53791" spans="2:2">
      <c r="B53791" s="202"/>
    </row>
    <row r="53792" spans="2:2">
      <c r="B53792" s="202"/>
    </row>
    <row r="53793" spans="2:2">
      <c r="B53793" s="202"/>
    </row>
    <row r="53794" spans="2:2">
      <c r="B53794" s="202"/>
    </row>
    <row r="53795" spans="2:2">
      <c r="B53795" s="202"/>
    </row>
    <row r="53796" spans="2:2">
      <c r="B53796" s="202"/>
    </row>
    <row r="53797" spans="2:2">
      <c r="B53797" s="202"/>
    </row>
    <row r="53798" spans="2:2">
      <c r="B53798" s="202"/>
    </row>
    <row r="53799" spans="2:2">
      <c r="B53799" s="202"/>
    </row>
    <row r="53800" spans="2:2">
      <c r="B53800" s="202"/>
    </row>
    <row r="53801" spans="2:2">
      <c r="B53801" s="202"/>
    </row>
    <row r="53802" spans="2:2">
      <c r="B53802" s="202"/>
    </row>
    <row r="53803" spans="2:2">
      <c r="B53803" s="202"/>
    </row>
    <row r="53804" spans="2:2">
      <c r="B53804" s="202"/>
    </row>
    <row r="53805" spans="2:2">
      <c r="B53805" s="202"/>
    </row>
    <row r="53806" spans="2:2">
      <c r="B53806" s="202"/>
    </row>
    <row r="53807" spans="2:2">
      <c r="B53807" s="202"/>
    </row>
    <row r="53808" spans="2:2">
      <c r="B53808" s="202"/>
    </row>
    <row r="53809" spans="2:2">
      <c r="B53809" s="202"/>
    </row>
    <row r="53810" spans="2:2">
      <c r="B53810" s="202"/>
    </row>
    <row r="53811" spans="2:2">
      <c r="B53811" s="202"/>
    </row>
    <row r="53812" spans="2:2">
      <c r="B53812" s="202"/>
    </row>
    <row r="53813" spans="2:2">
      <c r="B53813" s="202"/>
    </row>
    <row r="53814" spans="2:2">
      <c r="B53814" s="202"/>
    </row>
    <row r="53815" spans="2:2">
      <c r="B53815" s="202"/>
    </row>
    <row r="53816" spans="2:2">
      <c r="B53816" s="202"/>
    </row>
    <row r="53817" spans="2:2">
      <c r="B53817" s="202"/>
    </row>
    <row r="53818" spans="2:2">
      <c r="B53818" s="202"/>
    </row>
    <row r="53819" spans="2:2">
      <c r="B53819" s="202"/>
    </row>
    <row r="53820" spans="2:2">
      <c r="B53820" s="202"/>
    </row>
    <row r="53821" spans="2:2">
      <c r="B53821" s="202"/>
    </row>
    <row r="53822" spans="2:2">
      <c r="B53822" s="202"/>
    </row>
    <row r="53823" spans="2:2">
      <c r="B53823" s="202"/>
    </row>
    <row r="53824" spans="2:2">
      <c r="B53824" s="202"/>
    </row>
    <row r="53825" spans="2:2">
      <c r="B53825" s="202"/>
    </row>
    <row r="53826" spans="2:2">
      <c r="B53826" s="202"/>
    </row>
    <row r="53827" spans="2:2">
      <c r="B53827" s="202"/>
    </row>
    <row r="53828" spans="2:2">
      <c r="B53828" s="202"/>
    </row>
    <row r="53829" spans="2:2">
      <c r="B53829" s="202"/>
    </row>
    <row r="53830" spans="2:2">
      <c r="B53830" s="202"/>
    </row>
    <row r="53831" spans="2:2">
      <c r="B53831" s="202"/>
    </row>
    <row r="53832" spans="2:2">
      <c r="B53832" s="202"/>
    </row>
    <row r="53833" spans="2:2">
      <c r="B53833" s="202"/>
    </row>
    <row r="53834" spans="2:2">
      <c r="B53834" s="202"/>
    </row>
    <row r="53835" spans="2:2">
      <c r="B53835" s="202"/>
    </row>
    <row r="53836" spans="2:2">
      <c r="B53836" s="202"/>
    </row>
    <row r="53837" spans="2:2">
      <c r="B53837" s="202"/>
    </row>
    <row r="53838" spans="2:2">
      <c r="B53838" s="202"/>
    </row>
    <row r="53839" spans="2:2">
      <c r="B53839" s="202"/>
    </row>
    <row r="53840" spans="2:2">
      <c r="B53840" s="202"/>
    </row>
    <row r="53841" spans="2:2">
      <c r="B53841" s="202"/>
    </row>
    <row r="53842" spans="2:2">
      <c r="B53842" s="202"/>
    </row>
    <row r="53843" spans="2:2">
      <c r="B53843" s="202"/>
    </row>
    <row r="53844" spans="2:2">
      <c r="B53844" s="202"/>
    </row>
    <row r="53845" spans="2:2">
      <c r="B53845" s="202"/>
    </row>
    <row r="53846" spans="2:2">
      <c r="B53846" s="202"/>
    </row>
    <row r="53847" spans="2:2">
      <c r="B53847" s="202"/>
    </row>
    <row r="53848" spans="2:2">
      <c r="B53848" s="202"/>
    </row>
    <row r="53849" spans="2:2">
      <c r="B53849" s="202"/>
    </row>
    <row r="53850" spans="2:2">
      <c r="B53850" s="202"/>
    </row>
    <row r="53851" spans="2:2">
      <c r="B53851" s="202"/>
    </row>
    <row r="53852" spans="2:2">
      <c r="B53852" s="202"/>
    </row>
    <row r="53853" spans="2:2">
      <c r="B53853" s="202"/>
    </row>
    <row r="53854" spans="2:2">
      <c r="B53854" s="202"/>
    </row>
    <row r="53855" spans="2:2">
      <c r="B53855" s="202"/>
    </row>
    <row r="53856" spans="2:2">
      <c r="B53856" s="202"/>
    </row>
    <row r="53857" spans="2:2">
      <c r="B53857" s="202"/>
    </row>
    <row r="53858" spans="2:2">
      <c r="B53858" s="202"/>
    </row>
    <row r="53859" spans="2:2">
      <c r="B53859" s="202"/>
    </row>
    <row r="53860" spans="2:2">
      <c r="B53860" s="202"/>
    </row>
    <row r="53861" spans="2:2">
      <c r="B53861" s="202"/>
    </row>
    <row r="53862" spans="2:2">
      <c r="B53862" s="202"/>
    </row>
    <row r="53863" spans="2:2">
      <c r="B53863" s="202"/>
    </row>
    <row r="53864" spans="2:2">
      <c r="B53864" s="202"/>
    </row>
    <row r="53865" spans="2:2">
      <c r="B53865" s="202"/>
    </row>
    <row r="53866" spans="2:2">
      <c r="B53866" s="202"/>
    </row>
    <row r="53867" spans="2:2">
      <c r="B53867" s="202"/>
    </row>
    <row r="53868" spans="2:2">
      <c r="B53868" s="202"/>
    </row>
    <row r="53869" spans="2:2">
      <c r="B53869" s="202"/>
    </row>
    <row r="53870" spans="2:2">
      <c r="B53870" s="202"/>
    </row>
    <row r="53871" spans="2:2">
      <c r="B53871" s="202"/>
    </row>
    <row r="53872" spans="2:2">
      <c r="B53872" s="202"/>
    </row>
    <row r="53873" spans="2:2">
      <c r="B53873" s="202"/>
    </row>
    <row r="53874" spans="2:2">
      <c r="B53874" s="202"/>
    </row>
    <row r="53875" spans="2:2">
      <c r="B53875" s="202"/>
    </row>
    <row r="53876" spans="2:2">
      <c r="B53876" s="202"/>
    </row>
    <row r="53877" spans="2:2">
      <c r="B53877" s="202"/>
    </row>
    <row r="53878" spans="2:2">
      <c r="B53878" s="202"/>
    </row>
    <row r="53879" spans="2:2">
      <c r="B53879" s="202"/>
    </row>
    <row r="53880" spans="2:2">
      <c r="B53880" s="202"/>
    </row>
    <row r="53881" spans="2:2">
      <c r="B53881" s="202"/>
    </row>
    <row r="53882" spans="2:2">
      <c r="B53882" s="202"/>
    </row>
    <row r="53883" spans="2:2">
      <c r="B53883" s="202"/>
    </row>
    <row r="53884" spans="2:2">
      <c r="B53884" s="202"/>
    </row>
    <row r="53885" spans="2:2">
      <c r="B53885" s="202"/>
    </row>
    <row r="53886" spans="2:2">
      <c r="B53886" s="202"/>
    </row>
    <row r="53887" spans="2:2">
      <c r="B53887" s="202"/>
    </row>
    <row r="53888" spans="2:2">
      <c r="B53888" s="202"/>
    </row>
    <row r="53889" spans="2:2">
      <c r="B53889" s="202"/>
    </row>
    <row r="53890" spans="2:2">
      <c r="B53890" s="202"/>
    </row>
    <row r="53891" spans="2:2">
      <c r="B53891" s="202"/>
    </row>
    <row r="53892" spans="2:2">
      <c r="B53892" s="202"/>
    </row>
    <row r="53893" spans="2:2">
      <c r="B53893" s="202"/>
    </row>
    <row r="53894" spans="2:2">
      <c r="B53894" s="202"/>
    </row>
    <row r="53895" spans="2:2">
      <c r="B53895" s="202"/>
    </row>
    <row r="53896" spans="2:2">
      <c r="B53896" s="202"/>
    </row>
    <row r="53897" spans="2:2">
      <c r="B53897" s="202"/>
    </row>
    <row r="53898" spans="2:2">
      <c r="B53898" s="202"/>
    </row>
    <row r="53899" spans="2:2">
      <c r="B53899" s="202"/>
    </row>
    <row r="53900" spans="2:2">
      <c r="B53900" s="202"/>
    </row>
    <row r="53901" spans="2:2">
      <c r="B53901" s="202"/>
    </row>
    <row r="53902" spans="2:2">
      <c r="B53902" s="202"/>
    </row>
    <row r="53903" spans="2:2">
      <c r="B53903" s="202"/>
    </row>
    <row r="53904" spans="2:2">
      <c r="B53904" s="202"/>
    </row>
    <row r="53905" spans="2:2">
      <c r="B53905" s="202"/>
    </row>
    <row r="53906" spans="2:2">
      <c r="B53906" s="202"/>
    </row>
    <row r="53907" spans="2:2">
      <c r="B53907" s="202"/>
    </row>
    <row r="53908" spans="2:2">
      <c r="B53908" s="202"/>
    </row>
    <row r="53909" spans="2:2">
      <c r="B53909" s="202"/>
    </row>
    <row r="53910" spans="2:2">
      <c r="B53910" s="202"/>
    </row>
    <row r="53911" spans="2:2">
      <c r="B53911" s="202"/>
    </row>
    <row r="53912" spans="2:2">
      <c r="B53912" s="202"/>
    </row>
    <row r="53913" spans="2:2">
      <c r="B53913" s="202"/>
    </row>
    <row r="53914" spans="2:2">
      <c r="B53914" s="202"/>
    </row>
    <row r="53915" spans="2:2">
      <c r="B53915" s="202"/>
    </row>
    <row r="53916" spans="2:2">
      <c r="B53916" s="202"/>
    </row>
    <row r="53917" spans="2:2">
      <c r="B53917" s="202"/>
    </row>
    <row r="53918" spans="2:2">
      <c r="B53918" s="202"/>
    </row>
    <row r="53919" spans="2:2">
      <c r="B53919" s="202"/>
    </row>
    <row r="53920" spans="2:2">
      <c r="B53920" s="202"/>
    </row>
    <row r="53921" spans="2:2">
      <c r="B53921" s="202"/>
    </row>
    <row r="53922" spans="2:2">
      <c r="B53922" s="202"/>
    </row>
    <row r="53923" spans="2:2">
      <c r="B53923" s="202"/>
    </row>
    <row r="53924" spans="2:2">
      <c r="B53924" s="202"/>
    </row>
    <row r="53925" spans="2:2">
      <c r="B53925" s="202"/>
    </row>
    <row r="53926" spans="2:2">
      <c r="B53926" s="202"/>
    </row>
    <row r="53927" spans="2:2">
      <c r="B53927" s="202"/>
    </row>
    <row r="53928" spans="2:2">
      <c r="B53928" s="202"/>
    </row>
    <row r="53929" spans="2:2">
      <c r="B53929" s="202"/>
    </row>
    <row r="53930" spans="2:2">
      <c r="B53930" s="202"/>
    </row>
    <row r="53931" spans="2:2">
      <c r="B53931" s="202"/>
    </row>
    <row r="53932" spans="2:2">
      <c r="B53932" s="202"/>
    </row>
    <row r="53933" spans="2:2">
      <c r="B53933" s="202"/>
    </row>
    <row r="53934" spans="2:2">
      <c r="B53934" s="202"/>
    </row>
    <row r="53935" spans="2:2">
      <c r="B53935" s="202"/>
    </row>
    <row r="53936" spans="2:2">
      <c r="B53936" s="202"/>
    </row>
    <row r="53937" spans="2:2">
      <c r="B53937" s="202"/>
    </row>
    <row r="53938" spans="2:2">
      <c r="B53938" s="202"/>
    </row>
    <row r="53939" spans="2:2">
      <c r="B53939" s="202"/>
    </row>
    <row r="53940" spans="2:2">
      <c r="B53940" s="202"/>
    </row>
    <row r="53941" spans="2:2">
      <c r="B53941" s="202"/>
    </row>
    <row r="53942" spans="2:2">
      <c r="B53942" s="202"/>
    </row>
    <row r="53943" spans="2:2">
      <c r="B53943" s="202"/>
    </row>
    <row r="53944" spans="2:2">
      <c r="B53944" s="202"/>
    </row>
    <row r="53945" spans="2:2">
      <c r="B53945" s="202"/>
    </row>
    <row r="53946" spans="2:2">
      <c r="B53946" s="202"/>
    </row>
    <row r="53947" spans="2:2">
      <c r="B53947" s="202"/>
    </row>
    <row r="53948" spans="2:2">
      <c r="B53948" s="202"/>
    </row>
    <row r="53949" spans="2:2">
      <c r="B53949" s="202"/>
    </row>
    <row r="53950" spans="2:2">
      <c r="B53950" s="202"/>
    </row>
    <row r="53951" spans="2:2">
      <c r="B53951" s="202"/>
    </row>
    <row r="53952" spans="2:2">
      <c r="B53952" s="202"/>
    </row>
    <row r="53953" spans="2:2">
      <c r="B53953" s="202"/>
    </row>
    <row r="53954" spans="2:2">
      <c r="B53954" s="202"/>
    </row>
    <row r="53955" spans="2:2">
      <c r="B53955" s="202"/>
    </row>
    <row r="53956" spans="2:2">
      <c r="B53956" s="202"/>
    </row>
    <row r="53957" spans="2:2">
      <c r="B53957" s="202"/>
    </row>
    <row r="53958" spans="2:2">
      <c r="B53958" s="202"/>
    </row>
    <row r="53959" spans="2:2">
      <c r="B53959" s="202"/>
    </row>
    <row r="53960" spans="2:2">
      <c r="B53960" s="202"/>
    </row>
    <row r="53961" spans="2:2">
      <c r="B53961" s="202"/>
    </row>
    <row r="53962" spans="2:2">
      <c r="B53962" s="202"/>
    </row>
    <row r="53963" spans="2:2">
      <c r="B53963" s="202"/>
    </row>
    <row r="53964" spans="2:2">
      <c r="B53964" s="202"/>
    </row>
    <row r="53965" spans="2:2">
      <c r="B53965" s="202"/>
    </row>
    <row r="53966" spans="2:2">
      <c r="B53966" s="202"/>
    </row>
    <row r="53967" spans="2:2">
      <c r="B53967" s="202"/>
    </row>
    <row r="53968" spans="2:2">
      <c r="B53968" s="202"/>
    </row>
    <row r="53969" spans="2:2">
      <c r="B53969" s="202"/>
    </row>
    <row r="53970" spans="2:2">
      <c r="B53970" s="202"/>
    </row>
    <row r="53971" spans="2:2">
      <c r="B53971" s="202"/>
    </row>
    <row r="53972" spans="2:2">
      <c r="B53972" s="202"/>
    </row>
    <row r="53973" spans="2:2">
      <c r="B53973" s="202"/>
    </row>
    <row r="53974" spans="2:2">
      <c r="B53974" s="202"/>
    </row>
    <row r="53975" spans="2:2">
      <c r="B53975" s="202"/>
    </row>
    <row r="53976" spans="2:2">
      <c r="B53976" s="202"/>
    </row>
    <row r="53977" spans="2:2">
      <c r="B53977" s="202"/>
    </row>
    <row r="53978" spans="2:2">
      <c r="B53978" s="202"/>
    </row>
    <row r="53979" spans="2:2">
      <c r="B53979" s="202"/>
    </row>
    <row r="53980" spans="2:2">
      <c r="B53980" s="202"/>
    </row>
    <row r="53981" spans="2:2">
      <c r="B53981" s="202"/>
    </row>
    <row r="53982" spans="2:2">
      <c r="B53982" s="202"/>
    </row>
    <row r="53983" spans="2:2">
      <c r="B53983" s="202"/>
    </row>
    <row r="53984" spans="2:2">
      <c r="B53984" s="202"/>
    </row>
    <row r="53985" spans="2:2">
      <c r="B53985" s="202"/>
    </row>
    <row r="53986" spans="2:2">
      <c r="B53986" s="202"/>
    </row>
    <row r="53987" spans="2:2">
      <c r="B53987" s="202"/>
    </row>
    <row r="53988" spans="2:2">
      <c r="B53988" s="202"/>
    </row>
    <row r="53989" spans="2:2">
      <c r="B53989" s="202"/>
    </row>
    <row r="53990" spans="2:2">
      <c r="B53990" s="202"/>
    </row>
    <row r="53991" spans="2:2">
      <c r="B53991" s="202"/>
    </row>
    <row r="53992" spans="2:2">
      <c r="B53992" s="202"/>
    </row>
    <row r="53993" spans="2:2">
      <c r="B53993" s="202"/>
    </row>
    <row r="53994" spans="2:2">
      <c r="B53994" s="202"/>
    </row>
    <row r="53995" spans="2:2">
      <c r="B53995" s="202"/>
    </row>
    <row r="53996" spans="2:2">
      <c r="B53996" s="202"/>
    </row>
    <row r="53997" spans="2:2">
      <c r="B53997" s="202"/>
    </row>
    <row r="53998" spans="2:2">
      <c r="B53998" s="202"/>
    </row>
    <row r="53999" spans="2:2">
      <c r="B53999" s="202"/>
    </row>
    <row r="54000" spans="2:2">
      <c r="B54000" s="202"/>
    </row>
    <row r="54001" spans="2:2">
      <c r="B54001" s="202"/>
    </row>
    <row r="54002" spans="2:2">
      <c r="B54002" s="202"/>
    </row>
    <row r="54003" spans="2:2">
      <c r="B54003" s="202"/>
    </row>
    <row r="54004" spans="2:2">
      <c r="B54004" s="202"/>
    </row>
    <row r="54005" spans="2:2">
      <c r="B54005" s="202"/>
    </row>
    <row r="54006" spans="2:2">
      <c r="B54006" s="202"/>
    </row>
    <row r="54007" spans="2:2">
      <c r="B54007" s="202"/>
    </row>
    <row r="54008" spans="2:2">
      <c r="B54008" s="202"/>
    </row>
    <row r="54009" spans="2:2">
      <c r="B54009" s="202"/>
    </row>
    <row r="54010" spans="2:2">
      <c r="B54010" s="202"/>
    </row>
    <row r="54011" spans="2:2">
      <c r="B54011" s="202"/>
    </row>
    <row r="54012" spans="2:2">
      <c r="B54012" s="202"/>
    </row>
    <row r="54013" spans="2:2">
      <c r="B54013" s="202"/>
    </row>
    <row r="54014" spans="2:2">
      <c r="B54014" s="202"/>
    </row>
    <row r="54015" spans="2:2">
      <c r="B54015" s="202"/>
    </row>
    <row r="54016" spans="2:2">
      <c r="B54016" s="202"/>
    </row>
    <row r="54017" spans="2:2">
      <c r="B54017" s="202"/>
    </row>
    <row r="54018" spans="2:2">
      <c r="B54018" s="202"/>
    </row>
    <row r="54019" spans="2:2">
      <c r="B54019" s="202"/>
    </row>
    <row r="54020" spans="2:2">
      <c r="B54020" s="202"/>
    </row>
    <row r="54021" spans="2:2">
      <c r="B54021" s="202"/>
    </row>
    <row r="54022" spans="2:2">
      <c r="B54022" s="202"/>
    </row>
    <row r="54023" spans="2:2">
      <c r="B54023" s="202"/>
    </row>
    <row r="54024" spans="2:2">
      <c r="B54024" s="202"/>
    </row>
    <row r="54025" spans="2:2">
      <c r="B54025" s="202"/>
    </row>
    <row r="54026" spans="2:2">
      <c r="B54026" s="202"/>
    </row>
    <row r="54027" spans="2:2">
      <c r="B54027" s="202"/>
    </row>
    <row r="54028" spans="2:2">
      <c r="B54028" s="202"/>
    </row>
    <row r="54029" spans="2:2">
      <c r="B54029" s="202"/>
    </row>
    <row r="54030" spans="2:2">
      <c r="B54030" s="202"/>
    </row>
    <row r="54031" spans="2:2">
      <c r="B54031" s="202"/>
    </row>
    <row r="54032" spans="2:2">
      <c r="B54032" s="202"/>
    </row>
    <row r="54033" spans="2:2">
      <c r="B54033" s="202"/>
    </row>
    <row r="54034" spans="2:2">
      <c r="B54034" s="202"/>
    </row>
    <row r="54035" spans="2:2">
      <c r="B54035" s="202"/>
    </row>
    <row r="54036" spans="2:2">
      <c r="B54036" s="202"/>
    </row>
    <row r="54037" spans="2:2">
      <c r="B54037" s="202"/>
    </row>
    <row r="54038" spans="2:2">
      <c r="B54038" s="202"/>
    </row>
    <row r="54039" spans="2:2">
      <c r="B54039" s="202"/>
    </row>
    <row r="54040" spans="2:2">
      <c r="B54040" s="202"/>
    </row>
    <row r="54041" spans="2:2">
      <c r="B54041" s="202"/>
    </row>
    <row r="54042" spans="2:2">
      <c r="B54042" s="202"/>
    </row>
    <row r="54043" spans="2:2">
      <c r="B54043" s="202"/>
    </row>
    <row r="54044" spans="2:2">
      <c r="B54044" s="202"/>
    </row>
    <row r="54045" spans="2:2">
      <c r="B54045" s="202"/>
    </row>
    <row r="54046" spans="2:2">
      <c r="B54046" s="202"/>
    </row>
    <row r="54047" spans="2:2">
      <c r="B54047" s="202"/>
    </row>
    <row r="54048" spans="2:2">
      <c r="B54048" s="202"/>
    </row>
    <row r="54049" spans="2:2">
      <c r="B54049" s="202"/>
    </row>
    <row r="54050" spans="2:2">
      <c r="B54050" s="202"/>
    </row>
    <row r="54051" spans="2:2">
      <c r="B54051" s="202"/>
    </row>
    <row r="54052" spans="2:2">
      <c r="B54052" s="202"/>
    </row>
    <row r="54053" spans="2:2">
      <c r="B54053" s="202"/>
    </row>
    <row r="54054" spans="2:2">
      <c r="B54054" s="202"/>
    </row>
    <row r="54055" spans="2:2">
      <c r="B54055" s="202"/>
    </row>
    <row r="54056" spans="2:2">
      <c r="B54056" s="202"/>
    </row>
    <row r="54057" spans="2:2">
      <c r="B54057" s="202"/>
    </row>
    <row r="54058" spans="2:2">
      <c r="B54058" s="202"/>
    </row>
    <row r="54059" spans="2:2">
      <c r="B54059" s="202"/>
    </row>
    <row r="54060" spans="2:2">
      <c r="B54060" s="202"/>
    </row>
    <row r="54061" spans="2:2">
      <c r="B54061" s="202"/>
    </row>
    <row r="54062" spans="2:2">
      <c r="B54062" s="202"/>
    </row>
    <row r="54063" spans="2:2">
      <c r="B54063" s="202"/>
    </row>
    <row r="54064" spans="2:2">
      <c r="B54064" s="202"/>
    </row>
    <row r="54065" spans="2:2">
      <c r="B54065" s="202"/>
    </row>
    <row r="54066" spans="2:2">
      <c r="B54066" s="202"/>
    </row>
    <row r="54067" spans="2:2">
      <c r="B54067" s="202"/>
    </row>
    <row r="54068" spans="2:2">
      <c r="B54068" s="202"/>
    </row>
    <row r="54069" spans="2:2">
      <c r="B54069" s="202"/>
    </row>
    <row r="54070" spans="2:2">
      <c r="B54070" s="202"/>
    </row>
    <row r="54071" spans="2:2">
      <c r="B54071" s="202"/>
    </row>
    <row r="54072" spans="2:2">
      <c r="B54072" s="202"/>
    </row>
    <row r="54073" spans="2:2">
      <c r="B54073" s="202"/>
    </row>
    <row r="54074" spans="2:2">
      <c r="B54074" s="202"/>
    </row>
    <row r="54075" spans="2:2">
      <c r="B54075" s="202"/>
    </row>
    <row r="54076" spans="2:2">
      <c r="B54076" s="202"/>
    </row>
    <row r="54077" spans="2:2">
      <c r="B54077" s="202"/>
    </row>
    <row r="54078" spans="2:2">
      <c r="B54078" s="202"/>
    </row>
    <row r="54079" spans="2:2">
      <c r="B54079" s="202"/>
    </row>
    <row r="54080" spans="2:2">
      <c r="B54080" s="202"/>
    </row>
    <row r="54081" spans="2:2">
      <c r="B54081" s="202"/>
    </row>
    <row r="54082" spans="2:2">
      <c r="B54082" s="202"/>
    </row>
    <row r="54083" spans="2:2">
      <c r="B54083" s="202"/>
    </row>
    <row r="54084" spans="2:2">
      <c r="B54084" s="202"/>
    </row>
    <row r="54085" spans="2:2">
      <c r="B54085" s="202"/>
    </row>
    <row r="54086" spans="2:2">
      <c r="B54086" s="202"/>
    </row>
    <row r="54087" spans="2:2">
      <c r="B54087" s="202"/>
    </row>
    <row r="54088" spans="2:2">
      <c r="B54088" s="202"/>
    </row>
    <row r="54089" spans="2:2">
      <c r="B54089" s="202"/>
    </row>
    <row r="54090" spans="2:2">
      <c r="B54090" s="202"/>
    </row>
    <row r="54091" spans="2:2">
      <c r="B54091" s="202"/>
    </row>
    <row r="54092" spans="2:2">
      <c r="B54092" s="202"/>
    </row>
    <row r="54093" spans="2:2">
      <c r="B54093" s="202"/>
    </row>
    <row r="54094" spans="2:2">
      <c r="B54094" s="202"/>
    </row>
    <row r="54095" spans="2:2">
      <c r="B54095" s="202"/>
    </row>
    <row r="54096" spans="2:2">
      <c r="B54096" s="202"/>
    </row>
    <row r="54097" spans="2:2">
      <c r="B54097" s="202"/>
    </row>
    <row r="54098" spans="2:2">
      <c r="B54098" s="202"/>
    </row>
    <row r="54099" spans="2:2">
      <c r="B54099" s="202"/>
    </row>
    <row r="54100" spans="2:2">
      <c r="B54100" s="202"/>
    </row>
    <row r="54101" spans="2:2">
      <c r="B54101" s="202"/>
    </row>
    <row r="54102" spans="2:2">
      <c r="B54102" s="202"/>
    </row>
    <row r="54103" spans="2:2">
      <c r="B54103" s="202"/>
    </row>
    <row r="54104" spans="2:2">
      <c r="B54104" s="202"/>
    </row>
    <row r="54105" spans="2:2">
      <c r="B54105" s="202"/>
    </row>
    <row r="54106" spans="2:2">
      <c r="B54106" s="202"/>
    </row>
    <row r="54107" spans="2:2">
      <c r="B54107" s="202"/>
    </row>
    <row r="54108" spans="2:2">
      <c r="B54108" s="202"/>
    </row>
    <row r="54109" spans="2:2">
      <c r="B54109" s="202"/>
    </row>
    <row r="54110" spans="2:2">
      <c r="B54110" s="202"/>
    </row>
    <row r="54111" spans="2:2">
      <c r="B54111" s="202"/>
    </row>
    <row r="54112" spans="2:2">
      <c r="B54112" s="202"/>
    </row>
    <row r="54113" spans="2:2">
      <c r="B54113" s="202"/>
    </row>
    <row r="54114" spans="2:2">
      <c r="B54114" s="202"/>
    </row>
    <row r="54115" spans="2:2">
      <c r="B54115" s="202"/>
    </row>
    <row r="54116" spans="2:2">
      <c r="B54116" s="202"/>
    </row>
    <row r="54117" spans="2:2">
      <c r="B54117" s="202"/>
    </row>
    <row r="54118" spans="2:2">
      <c r="B54118" s="202"/>
    </row>
    <row r="54119" spans="2:2">
      <c r="B54119" s="202"/>
    </row>
    <row r="54120" spans="2:2">
      <c r="B54120" s="202"/>
    </row>
    <row r="54121" spans="2:2">
      <c r="B54121" s="202"/>
    </row>
    <row r="54122" spans="2:2">
      <c r="B54122" s="202"/>
    </row>
    <row r="54123" spans="2:2">
      <c r="B54123" s="202"/>
    </row>
    <row r="54124" spans="2:2">
      <c r="B54124" s="202"/>
    </row>
    <row r="54125" spans="2:2">
      <c r="B54125" s="202"/>
    </row>
    <row r="54126" spans="2:2">
      <c r="B54126" s="202"/>
    </row>
    <row r="54127" spans="2:2">
      <c r="B54127" s="202"/>
    </row>
    <row r="54128" spans="2:2">
      <c r="B54128" s="202"/>
    </row>
    <row r="54129" spans="2:2">
      <c r="B54129" s="202"/>
    </row>
    <row r="54130" spans="2:2">
      <c r="B54130" s="202"/>
    </row>
    <row r="54131" spans="2:2">
      <c r="B54131" s="202"/>
    </row>
    <row r="54132" spans="2:2">
      <c r="B54132" s="202"/>
    </row>
    <row r="54133" spans="2:2">
      <c r="B54133" s="202"/>
    </row>
    <row r="54134" spans="2:2">
      <c r="B54134" s="202"/>
    </row>
    <row r="54135" spans="2:2">
      <c r="B54135" s="202"/>
    </row>
    <row r="54136" spans="2:2">
      <c r="B54136" s="202"/>
    </row>
    <row r="54137" spans="2:2">
      <c r="B54137" s="202"/>
    </row>
    <row r="54138" spans="2:2">
      <c r="B54138" s="202"/>
    </row>
    <row r="54139" spans="2:2">
      <c r="B54139" s="202"/>
    </row>
    <row r="54140" spans="2:2">
      <c r="B54140" s="202"/>
    </row>
    <row r="54141" spans="2:2">
      <c r="B54141" s="202"/>
    </row>
    <row r="54142" spans="2:2">
      <c r="B54142" s="202"/>
    </row>
    <row r="54143" spans="2:2">
      <c r="B54143" s="202"/>
    </row>
    <row r="54144" spans="2:2">
      <c r="B54144" s="202"/>
    </row>
    <row r="54145" spans="2:2">
      <c r="B54145" s="202"/>
    </row>
    <row r="54146" spans="2:2">
      <c r="B54146" s="202"/>
    </row>
    <row r="54147" spans="2:2">
      <c r="B54147" s="202"/>
    </row>
    <row r="54148" spans="2:2">
      <c r="B54148" s="202"/>
    </row>
    <row r="54149" spans="2:2">
      <c r="B54149" s="202"/>
    </row>
    <row r="54150" spans="2:2">
      <c r="B54150" s="202"/>
    </row>
    <row r="54151" spans="2:2">
      <c r="B54151" s="202"/>
    </row>
    <row r="54152" spans="2:2">
      <c r="B54152" s="202"/>
    </row>
    <row r="54153" spans="2:2">
      <c r="B54153" s="202"/>
    </row>
    <row r="54154" spans="2:2">
      <c r="B54154" s="202"/>
    </row>
    <row r="54155" spans="2:2">
      <c r="B54155" s="202"/>
    </row>
    <row r="54156" spans="2:2">
      <c r="B54156" s="202"/>
    </row>
    <row r="54157" spans="2:2">
      <c r="B54157" s="202"/>
    </row>
    <row r="54158" spans="2:2">
      <c r="B54158" s="202"/>
    </row>
    <row r="54159" spans="2:2">
      <c r="B54159" s="202"/>
    </row>
    <row r="54160" spans="2:2">
      <c r="B54160" s="202"/>
    </row>
    <row r="54161" spans="2:2">
      <c r="B54161" s="202"/>
    </row>
    <row r="54162" spans="2:2">
      <c r="B54162" s="202"/>
    </row>
    <row r="54163" spans="2:2">
      <c r="B54163" s="202"/>
    </row>
    <row r="54164" spans="2:2">
      <c r="B54164" s="202"/>
    </row>
    <row r="54165" spans="2:2">
      <c r="B54165" s="202"/>
    </row>
    <row r="54166" spans="2:2">
      <c r="B54166" s="202"/>
    </row>
    <row r="54167" spans="2:2">
      <c r="B54167" s="202"/>
    </row>
    <row r="54168" spans="2:2">
      <c r="B54168" s="202"/>
    </row>
    <row r="54169" spans="2:2">
      <c r="B54169" s="202"/>
    </row>
    <row r="54170" spans="2:2">
      <c r="B54170" s="202"/>
    </row>
    <row r="54171" spans="2:2">
      <c r="B54171" s="202"/>
    </row>
    <row r="54172" spans="2:2">
      <c r="B54172" s="202"/>
    </row>
    <row r="54173" spans="2:2">
      <c r="B54173" s="202"/>
    </row>
    <row r="54174" spans="2:2">
      <c r="B54174" s="202"/>
    </row>
    <row r="54175" spans="2:2">
      <c r="B54175" s="202"/>
    </row>
    <row r="54176" spans="2:2">
      <c r="B54176" s="202"/>
    </row>
    <row r="54177" spans="2:2">
      <c r="B54177" s="202"/>
    </row>
    <row r="54178" spans="2:2">
      <c r="B54178" s="202"/>
    </row>
    <row r="54179" spans="2:2">
      <c r="B54179" s="202"/>
    </row>
    <row r="54180" spans="2:2">
      <c r="B54180" s="202"/>
    </row>
    <row r="54181" spans="2:2">
      <c r="B54181" s="202"/>
    </row>
    <row r="54182" spans="2:2">
      <c r="B54182" s="202"/>
    </row>
    <row r="54183" spans="2:2">
      <c r="B54183" s="202"/>
    </row>
    <row r="54184" spans="2:2">
      <c r="B54184" s="202"/>
    </row>
    <row r="54185" spans="2:2">
      <c r="B54185" s="202"/>
    </row>
    <row r="54186" spans="2:2">
      <c r="B54186" s="202"/>
    </row>
    <row r="54187" spans="2:2">
      <c r="B54187" s="202"/>
    </row>
    <row r="54188" spans="2:2">
      <c r="B54188" s="202"/>
    </row>
    <row r="54189" spans="2:2">
      <c r="B54189" s="202"/>
    </row>
    <row r="54190" spans="2:2">
      <c r="B54190" s="202"/>
    </row>
    <row r="54191" spans="2:2">
      <c r="B54191" s="202"/>
    </row>
    <row r="54192" spans="2:2">
      <c r="B54192" s="202"/>
    </row>
    <row r="54193" spans="2:2">
      <c r="B54193" s="202"/>
    </row>
    <row r="54194" spans="2:2">
      <c r="B54194" s="202"/>
    </row>
    <row r="54195" spans="2:2">
      <c r="B54195" s="202"/>
    </row>
    <row r="54196" spans="2:2">
      <c r="B54196" s="202"/>
    </row>
    <row r="54197" spans="2:2">
      <c r="B54197" s="202"/>
    </row>
    <row r="54198" spans="2:2">
      <c r="B54198" s="202"/>
    </row>
    <row r="54199" spans="2:2">
      <c r="B54199" s="202"/>
    </row>
    <row r="54200" spans="2:2">
      <c r="B54200" s="202"/>
    </row>
    <row r="54201" spans="2:2">
      <c r="B54201" s="202"/>
    </row>
    <row r="54202" spans="2:2">
      <c r="B54202" s="202"/>
    </row>
    <row r="54203" spans="2:2">
      <c r="B54203" s="202"/>
    </row>
    <row r="54204" spans="2:2">
      <c r="B54204" s="202"/>
    </row>
    <row r="54205" spans="2:2">
      <c r="B54205" s="202"/>
    </row>
    <row r="54206" spans="2:2">
      <c r="B54206" s="202"/>
    </row>
    <row r="54207" spans="2:2">
      <c r="B54207" s="202"/>
    </row>
    <row r="54208" spans="2:2">
      <c r="B54208" s="202"/>
    </row>
    <row r="54209" spans="2:2">
      <c r="B54209" s="202"/>
    </row>
    <row r="54210" spans="2:2">
      <c r="B54210" s="202"/>
    </row>
    <row r="54211" spans="2:2">
      <c r="B54211" s="202"/>
    </row>
    <row r="54212" spans="2:2">
      <c r="B54212" s="202"/>
    </row>
    <row r="54213" spans="2:2">
      <c r="B54213" s="202"/>
    </row>
    <row r="54214" spans="2:2">
      <c r="B54214" s="202"/>
    </row>
    <row r="54215" spans="2:2">
      <c r="B54215" s="202"/>
    </row>
    <row r="54216" spans="2:2">
      <c r="B54216" s="202"/>
    </row>
    <row r="54217" spans="2:2">
      <c r="B54217" s="202"/>
    </row>
    <row r="54218" spans="2:2">
      <c r="B54218" s="202"/>
    </row>
    <row r="54219" spans="2:2">
      <c r="B54219" s="202"/>
    </row>
    <row r="54220" spans="2:2">
      <c r="B54220" s="202"/>
    </row>
    <row r="54221" spans="2:2">
      <c r="B54221" s="202"/>
    </row>
    <row r="54222" spans="2:2">
      <c r="B54222" s="202"/>
    </row>
    <row r="54223" spans="2:2">
      <c r="B54223" s="202"/>
    </row>
    <row r="54224" spans="2:2">
      <c r="B54224" s="202"/>
    </row>
    <row r="54225" spans="2:2">
      <c r="B54225" s="202"/>
    </row>
    <row r="54226" spans="2:2">
      <c r="B54226" s="202"/>
    </row>
    <row r="54227" spans="2:2">
      <c r="B54227" s="202"/>
    </row>
    <row r="54228" spans="2:2">
      <c r="B54228" s="202"/>
    </row>
    <row r="54229" spans="2:2">
      <c r="B54229" s="202"/>
    </row>
    <row r="54230" spans="2:2">
      <c r="B54230" s="202"/>
    </row>
    <row r="54231" spans="2:2">
      <c r="B54231" s="202"/>
    </row>
    <row r="54232" spans="2:2">
      <c r="B54232" s="202"/>
    </row>
    <row r="54233" spans="2:2">
      <c r="B54233" s="202"/>
    </row>
    <row r="54234" spans="2:2">
      <c r="B54234" s="202"/>
    </row>
    <row r="54235" spans="2:2">
      <c r="B54235" s="202"/>
    </row>
    <row r="54236" spans="2:2">
      <c r="B54236" s="202"/>
    </row>
    <row r="54237" spans="2:2">
      <c r="B54237" s="202"/>
    </row>
    <row r="54238" spans="2:2">
      <c r="B54238" s="202"/>
    </row>
    <row r="54239" spans="2:2">
      <c r="B54239" s="202"/>
    </row>
    <row r="54240" spans="2:2">
      <c r="B54240" s="202"/>
    </row>
    <row r="54241" spans="2:2">
      <c r="B54241" s="202"/>
    </row>
    <row r="54242" spans="2:2">
      <c r="B54242" s="202"/>
    </row>
    <row r="54243" spans="2:2">
      <c r="B54243" s="202"/>
    </row>
    <row r="54244" spans="2:2">
      <c r="B54244" s="202"/>
    </row>
    <row r="54245" spans="2:2">
      <c r="B54245" s="202"/>
    </row>
    <row r="54246" spans="2:2">
      <c r="B54246" s="202"/>
    </row>
    <row r="54247" spans="2:2">
      <c r="B54247" s="202"/>
    </row>
    <row r="54248" spans="2:2">
      <c r="B54248" s="202"/>
    </row>
    <row r="54249" spans="2:2">
      <c r="B54249" s="202"/>
    </row>
    <row r="54250" spans="2:2">
      <c r="B54250" s="202"/>
    </row>
    <row r="54251" spans="2:2">
      <c r="B54251" s="202"/>
    </row>
    <row r="54252" spans="2:2">
      <c r="B54252" s="202"/>
    </row>
    <row r="54253" spans="2:2">
      <c r="B54253" s="202"/>
    </row>
    <row r="54254" spans="2:2">
      <c r="B54254" s="202"/>
    </row>
    <row r="54255" spans="2:2">
      <c r="B54255" s="202"/>
    </row>
    <row r="54256" spans="2:2">
      <c r="B54256" s="202"/>
    </row>
    <row r="54257" spans="2:2">
      <c r="B54257" s="202"/>
    </row>
    <row r="54258" spans="2:2">
      <c r="B54258" s="202"/>
    </row>
    <row r="54259" spans="2:2">
      <c r="B54259" s="202"/>
    </row>
    <row r="54260" spans="2:2">
      <c r="B54260" s="202"/>
    </row>
    <row r="54261" spans="2:2">
      <c r="B54261" s="202"/>
    </row>
    <row r="54262" spans="2:2">
      <c r="B54262" s="202"/>
    </row>
    <row r="54263" spans="2:2">
      <c r="B54263" s="202"/>
    </row>
    <row r="54264" spans="2:2">
      <c r="B54264" s="202"/>
    </row>
    <row r="54265" spans="2:2">
      <c r="B54265" s="202"/>
    </row>
    <row r="54266" spans="2:2">
      <c r="B54266" s="202"/>
    </row>
    <row r="54267" spans="2:2">
      <c r="B54267" s="202"/>
    </row>
    <row r="54268" spans="2:2">
      <c r="B54268" s="202"/>
    </row>
    <row r="54269" spans="2:2">
      <c r="B54269" s="202"/>
    </row>
    <row r="54270" spans="2:2">
      <c r="B54270" s="202"/>
    </row>
    <row r="54271" spans="2:2">
      <c r="B54271" s="202"/>
    </row>
    <row r="54272" spans="2:2">
      <c r="B54272" s="202"/>
    </row>
    <row r="54273" spans="2:2">
      <c r="B54273" s="202"/>
    </row>
    <row r="54274" spans="2:2">
      <c r="B54274" s="202"/>
    </row>
    <row r="54275" spans="2:2">
      <c r="B54275" s="202"/>
    </row>
    <row r="54276" spans="2:2">
      <c r="B54276" s="202"/>
    </row>
    <row r="54277" spans="2:2">
      <c r="B54277" s="202"/>
    </row>
    <row r="54278" spans="2:2">
      <c r="B54278" s="202"/>
    </row>
    <row r="54279" spans="2:2">
      <c r="B54279" s="202"/>
    </row>
    <row r="54280" spans="2:2">
      <c r="B54280" s="202"/>
    </row>
    <row r="54281" spans="2:2">
      <c r="B54281" s="202"/>
    </row>
    <row r="54282" spans="2:2">
      <c r="B54282" s="202"/>
    </row>
    <row r="54283" spans="2:2">
      <c r="B54283" s="202"/>
    </row>
    <row r="54284" spans="2:2">
      <c r="B54284" s="202"/>
    </row>
    <row r="54285" spans="2:2">
      <c r="B54285" s="202"/>
    </row>
    <row r="54286" spans="2:2">
      <c r="B54286" s="202"/>
    </row>
    <row r="54287" spans="2:2">
      <c r="B54287" s="202"/>
    </row>
    <row r="54288" spans="2:2">
      <c r="B54288" s="202"/>
    </row>
    <row r="54289" spans="2:2">
      <c r="B54289" s="202"/>
    </row>
    <row r="54290" spans="2:2">
      <c r="B54290" s="202"/>
    </row>
    <row r="54291" spans="2:2">
      <c r="B54291" s="202"/>
    </row>
    <row r="54292" spans="2:2">
      <c r="B54292" s="202"/>
    </row>
    <row r="54293" spans="2:2">
      <c r="B54293" s="202"/>
    </row>
    <row r="54294" spans="2:2">
      <c r="B54294" s="202"/>
    </row>
    <row r="54295" spans="2:2">
      <c r="B54295" s="202"/>
    </row>
    <row r="54296" spans="2:2">
      <c r="B54296" s="202"/>
    </row>
    <row r="54297" spans="2:2">
      <c r="B54297" s="202"/>
    </row>
    <row r="54298" spans="2:2">
      <c r="B54298" s="202"/>
    </row>
    <row r="54299" spans="2:2">
      <c r="B54299" s="202"/>
    </row>
    <row r="54300" spans="2:2">
      <c r="B54300" s="202"/>
    </row>
    <row r="54301" spans="2:2">
      <c r="B54301" s="202"/>
    </row>
    <row r="54302" spans="2:2">
      <c r="B54302" s="202"/>
    </row>
    <row r="54303" spans="2:2">
      <c r="B54303" s="202"/>
    </row>
    <row r="54304" spans="2:2">
      <c r="B54304" s="202"/>
    </row>
    <row r="54305" spans="2:2">
      <c r="B54305" s="202"/>
    </row>
    <row r="54306" spans="2:2">
      <c r="B54306" s="202"/>
    </row>
    <row r="54307" spans="2:2">
      <c r="B54307" s="202"/>
    </row>
    <row r="54308" spans="2:2">
      <c r="B54308" s="202"/>
    </row>
    <row r="54309" spans="2:2">
      <c r="B54309" s="202"/>
    </row>
    <row r="54310" spans="2:2">
      <c r="B54310" s="202"/>
    </row>
    <row r="54311" spans="2:2">
      <c r="B54311" s="202"/>
    </row>
    <row r="54312" spans="2:2">
      <c r="B54312" s="202"/>
    </row>
    <row r="54313" spans="2:2">
      <c r="B54313" s="202"/>
    </row>
    <row r="54314" spans="2:2">
      <c r="B54314" s="202"/>
    </row>
    <row r="54315" spans="2:2">
      <c r="B54315" s="202"/>
    </row>
    <row r="54316" spans="2:2">
      <c r="B54316" s="202"/>
    </row>
    <row r="54317" spans="2:2">
      <c r="B54317" s="202"/>
    </row>
    <row r="54318" spans="2:2">
      <c r="B54318" s="202"/>
    </row>
    <row r="54319" spans="2:2">
      <c r="B54319" s="202"/>
    </row>
    <row r="54320" spans="2:2">
      <c r="B54320" s="202"/>
    </row>
    <row r="54321" spans="2:2">
      <c r="B54321" s="202"/>
    </row>
    <row r="54322" spans="2:2">
      <c r="B54322" s="202"/>
    </row>
    <row r="54323" spans="2:2">
      <c r="B54323" s="202"/>
    </row>
    <row r="54324" spans="2:2">
      <c r="B54324" s="202"/>
    </row>
    <row r="54325" spans="2:2">
      <c r="B54325" s="202"/>
    </row>
    <row r="54326" spans="2:2">
      <c r="B54326" s="202"/>
    </row>
    <row r="54327" spans="2:2">
      <c r="B54327" s="202"/>
    </row>
    <row r="54328" spans="2:2">
      <c r="B54328" s="202"/>
    </row>
    <row r="54329" spans="2:2">
      <c r="B54329" s="202"/>
    </row>
    <row r="54330" spans="2:2">
      <c r="B54330" s="202"/>
    </row>
    <row r="54331" spans="2:2">
      <c r="B54331" s="202"/>
    </row>
    <row r="54332" spans="2:2">
      <c r="B54332" s="202"/>
    </row>
    <row r="54333" spans="2:2">
      <c r="B54333" s="202"/>
    </row>
    <row r="54334" spans="2:2">
      <c r="B54334" s="202"/>
    </row>
    <row r="54335" spans="2:2">
      <c r="B54335" s="202"/>
    </row>
    <row r="54336" spans="2:2">
      <c r="B54336" s="202"/>
    </row>
    <row r="54337" spans="2:2">
      <c r="B54337" s="202"/>
    </row>
    <row r="54338" spans="2:2">
      <c r="B54338" s="202"/>
    </row>
    <row r="54339" spans="2:2">
      <c r="B54339" s="202"/>
    </row>
    <row r="54340" spans="2:2">
      <c r="B54340" s="202"/>
    </row>
    <row r="54341" spans="2:2">
      <c r="B54341" s="202"/>
    </row>
    <row r="54342" spans="2:2">
      <c r="B54342" s="202"/>
    </row>
    <row r="54343" spans="2:2">
      <c r="B54343" s="202"/>
    </row>
    <row r="54344" spans="2:2">
      <c r="B54344" s="202"/>
    </row>
    <row r="54345" spans="2:2">
      <c r="B54345" s="202"/>
    </row>
    <row r="54346" spans="2:2">
      <c r="B54346" s="202"/>
    </row>
    <row r="54347" spans="2:2">
      <c r="B54347" s="202"/>
    </row>
    <row r="54348" spans="2:2">
      <c r="B54348" s="202"/>
    </row>
    <row r="54349" spans="2:2">
      <c r="B54349" s="202"/>
    </row>
    <row r="54350" spans="2:2">
      <c r="B54350" s="202"/>
    </row>
    <row r="54351" spans="2:2">
      <c r="B54351" s="202"/>
    </row>
    <row r="54352" spans="2:2">
      <c r="B54352" s="202"/>
    </row>
    <row r="54353" spans="2:2">
      <c r="B54353" s="202"/>
    </row>
    <row r="54354" spans="2:2">
      <c r="B54354" s="202"/>
    </row>
    <row r="54355" spans="2:2">
      <c r="B54355" s="202"/>
    </row>
    <row r="54356" spans="2:2">
      <c r="B54356" s="202"/>
    </row>
    <row r="54357" spans="2:2">
      <c r="B54357" s="202"/>
    </row>
    <row r="54358" spans="2:2">
      <c r="B54358" s="202"/>
    </row>
    <row r="54359" spans="2:2">
      <c r="B54359" s="202"/>
    </row>
    <row r="54360" spans="2:2">
      <c r="B54360" s="202"/>
    </row>
    <row r="54361" spans="2:2">
      <c r="B54361" s="202"/>
    </row>
    <row r="54362" spans="2:2">
      <c r="B54362" s="202"/>
    </row>
    <row r="54363" spans="2:2">
      <c r="B54363" s="202"/>
    </row>
    <row r="54364" spans="2:2">
      <c r="B54364" s="202"/>
    </row>
    <row r="54365" spans="2:2">
      <c r="B54365" s="202"/>
    </row>
    <row r="54366" spans="2:2">
      <c r="B54366" s="202"/>
    </row>
    <row r="54367" spans="2:2">
      <c r="B54367" s="202"/>
    </row>
    <row r="54368" spans="2:2">
      <c r="B54368" s="202"/>
    </row>
    <row r="54369" spans="2:2">
      <c r="B54369" s="202"/>
    </row>
    <row r="54370" spans="2:2">
      <c r="B54370" s="202"/>
    </row>
    <row r="54371" spans="2:2">
      <c r="B54371" s="202"/>
    </row>
    <row r="54372" spans="2:2">
      <c r="B54372" s="202"/>
    </row>
    <row r="54373" spans="2:2">
      <c r="B54373" s="202"/>
    </row>
    <row r="54374" spans="2:2">
      <c r="B54374" s="202"/>
    </row>
    <row r="54375" spans="2:2">
      <c r="B54375" s="202"/>
    </row>
    <row r="54376" spans="2:2">
      <c r="B54376" s="202"/>
    </row>
    <row r="54377" spans="2:2">
      <c r="B54377" s="202"/>
    </row>
    <row r="54378" spans="2:2">
      <c r="B54378" s="202"/>
    </row>
    <row r="54379" spans="2:2">
      <c r="B54379" s="202"/>
    </row>
    <row r="54380" spans="2:2">
      <c r="B54380" s="202"/>
    </row>
    <row r="54381" spans="2:2">
      <c r="B54381" s="202"/>
    </row>
    <row r="54382" spans="2:2">
      <c r="B54382" s="202"/>
    </row>
    <row r="54383" spans="2:2">
      <c r="B54383" s="202"/>
    </row>
    <row r="54384" spans="2:2">
      <c r="B54384" s="202"/>
    </row>
    <row r="54385" spans="2:2">
      <c r="B54385" s="202"/>
    </row>
    <row r="54386" spans="2:2">
      <c r="B54386" s="202"/>
    </row>
    <row r="54387" spans="2:2">
      <c r="B54387" s="202"/>
    </row>
    <row r="54388" spans="2:2">
      <c r="B54388" s="202"/>
    </row>
    <row r="54389" spans="2:2">
      <c r="B54389" s="202"/>
    </row>
    <row r="54390" spans="2:2">
      <c r="B54390" s="202"/>
    </row>
    <row r="54391" spans="2:2">
      <c r="B54391" s="202"/>
    </row>
    <row r="54392" spans="2:2">
      <c r="B54392" s="202"/>
    </row>
    <row r="54393" spans="2:2">
      <c r="B54393" s="202"/>
    </row>
    <row r="54394" spans="2:2">
      <c r="B54394" s="202"/>
    </row>
    <row r="54395" spans="2:2">
      <c r="B54395" s="202"/>
    </row>
    <row r="54396" spans="2:2">
      <c r="B54396" s="202"/>
    </row>
    <row r="54397" spans="2:2">
      <c r="B54397" s="202"/>
    </row>
    <row r="54398" spans="2:2">
      <c r="B54398" s="202"/>
    </row>
    <row r="54399" spans="2:2">
      <c r="B54399" s="202"/>
    </row>
    <row r="54400" spans="2:2">
      <c r="B54400" s="202"/>
    </row>
    <row r="54401" spans="2:2">
      <c r="B54401" s="202"/>
    </row>
    <row r="54402" spans="2:2">
      <c r="B54402" s="202"/>
    </row>
    <row r="54403" spans="2:2">
      <c r="B54403" s="202"/>
    </row>
    <row r="54404" spans="2:2">
      <c r="B54404" s="202"/>
    </row>
    <row r="54405" spans="2:2">
      <c r="B54405" s="202"/>
    </row>
    <row r="54406" spans="2:2">
      <c r="B54406" s="202"/>
    </row>
    <row r="54407" spans="2:2">
      <c r="B54407" s="202"/>
    </row>
    <row r="54408" spans="2:2">
      <c r="B54408" s="202"/>
    </row>
    <row r="54409" spans="2:2">
      <c r="B54409" s="202"/>
    </row>
    <row r="54410" spans="2:2">
      <c r="B54410" s="202"/>
    </row>
    <row r="54411" spans="2:2">
      <c r="B54411" s="202"/>
    </row>
    <row r="54412" spans="2:2">
      <c r="B54412" s="202"/>
    </row>
    <row r="54413" spans="2:2">
      <c r="B54413" s="202"/>
    </row>
    <row r="54414" spans="2:2">
      <c r="B54414" s="202"/>
    </row>
    <row r="54415" spans="2:2">
      <c r="B54415" s="202"/>
    </row>
    <row r="54416" spans="2:2">
      <c r="B54416" s="202"/>
    </row>
    <row r="54417" spans="2:2">
      <c r="B54417" s="202"/>
    </row>
    <row r="54418" spans="2:2">
      <c r="B54418" s="202"/>
    </row>
    <row r="54419" spans="2:2">
      <c r="B54419" s="202"/>
    </row>
    <row r="54420" spans="2:2">
      <c r="B54420" s="202"/>
    </row>
    <row r="54421" spans="2:2">
      <c r="B54421" s="202"/>
    </row>
    <row r="54422" spans="2:2">
      <c r="B54422" s="202"/>
    </row>
    <row r="54423" spans="2:2">
      <c r="B54423" s="202"/>
    </row>
    <row r="54424" spans="2:2">
      <c r="B54424" s="202"/>
    </row>
    <row r="54425" spans="2:2">
      <c r="B54425" s="202"/>
    </row>
    <row r="54426" spans="2:2">
      <c r="B54426" s="202"/>
    </row>
    <row r="54427" spans="2:2">
      <c r="B54427" s="202"/>
    </row>
    <row r="54428" spans="2:2">
      <c r="B54428" s="202"/>
    </row>
    <row r="54429" spans="2:2">
      <c r="B54429" s="202"/>
    </row>
    <row r="54430" spans="2:2">
      <c r="B54430" s="202"/>
    </row>
    <row r="54431" spans="2:2">
      <c r="B54431" s="202"/>
    </row>
    <row r="54432" spans="2:2">
      <c r="B54432" s="202"/>
    </row>
    <row r="54433" spans="2:2">
      <c r="B54433" s="202"/>
    </row>
    <row r="54434" spans="2:2">
      <c r="B54434" s="202"/>
    </row>
    <row r="54435" spans="2:2">
      <c r="B54435" s="202"/>
    </row>
    <row r="54436" spans="2:2">
      <c r="B54436" s="202"/>
    </row>
    <row r="54437" spans="2:2">
      <c r="B54437" s="202"/>
    </row>
    <row r="54438" spans="2:2">
      <c r="B54438" s="202"/>
    </row>
    <row r="54439" spans="2:2">
      <c r="B54439" s="202"/>
    </row>
    <row r="54440" spans="2:2">
      <c r="B54440" s="202"/>
    </row>
    <row r="54441" spans="2:2">
      <c r="B54441" s="202"/>
    </row>
    <row r="54442" spans="2:2">
      <c r="B54442" s="202"/>
    </row>
    <row r="54443" spans="2:2">
      <c r="B54443" s="202"/>
    </row>
    <row r="54444" spans="2:2">
      <c r="B54444" s="202"/>
    </row>
    <row r="54445" spans="2:2">
      <c r="B54445" s="202"/>
    </row>
    <row r="54446" spans="2:2">
      <c r="B54446" s="202"/>
    </row>
    <row r="54447" spans="2:2">
      <c r="B54447" s="202"/>
    </row>
    <row r="54448" spans="2:2">
      <c r="B54448" s="202"/>
    </row>
    <row r="54449" spans="2:2">
      <c r="B54449" s="202"/>
    </row>
    <row r="54450" spans="2:2">
      <c r="B54450" s="202"/>
    </row>
    <row r="54451" spans="2:2">
      <c r="B54451" s="202"/>
    </row>
    <row r="54452" spans="2:2">
      <c r="B54452" s="202"/>
    </row>
    <row r="54453" spans="2:2">
      <c r="B54453" s="202"/>
    </row>
    <row r="54454" spans="2:2">
      <c r="B54454" s="202"/>
    </row>
    <row r="54455" spans="2:2">
      <c r="B54455" s="202"/>
    </row>
    <row r="54456" spans="2:2">
      <c r="B54456" s="202"/>
    </row>
    <row r="54457" spans="2:2">
      <c r="B54457" s="202"/>
    </row>
    <row r="54458" spans="2:2">
      <c r="B54458" s="202"/>
    </row>
    <row r="54459" spans="2:2">
      <c r="B54459" s="202"/>
    </row>
    <row r="54460" spans="2:2">
      <c r="B54460" s="202"/>
    </row>
    <row r="54461" spans="2:2">
      <c r="B54461" s="202"/>
    </row>
    <row r="54462" spans="2:2">
      <c r="B54462" s="202"/>
    </row>
    <row r="54463" spans="2:2">
      <c r="B54463" s="202"/>
    </row>
    <row r="54464" spans="2:2">
      <c r="B54464" s="202"/>
    </row>
    <row r="54465" spans="2:2">
      <c r="B54465" s="202"/>
    </row>
    <row r="54466" spans="2:2">
      <c r="B54466" s="202"/>
    </row>
    <row r="54467" spans="2:2">
      <c r="B54467" s="202"/>
    </row>
    <row r="54468" spans="2:2">
      <c r="B54468" s="202"/>
    </row>
    <row r="54469" spans="2:2">
      <c r="B54469" s="202"/>
    </row>
    <row r="54470" spans="2:2">
      <c r="B54470" s="202"/>
    </row>
    <row r="54471" spans="2:2">
      <c r="B54471" s="202"/>
    </row>
    <row r="54472" spans="2:2">
      <c r="B54472" s="202"/>
    </row>
    <row r="54473" spans="2:2">
      <c r="B54473" s="202"/>
    </row>
    <row r="54474" spans="2:2">
      <c r="B54474" s="202"/>
    </row>
    <row r="54475" spans="2:2">
      <c r="B54475" s="202"/>
    </row>
    <row r="54476" spans="2:2">
      <c r="B54476" s="202"/>
    </row>
    <row r="54477" spans="2:2">
      <c r="B54477" s="202"/>
    </row>
    <row r="54478" spans="2:2">
      <c r="B54478" s="202"/>
    </row>
    <row r="54479" spans="2:2">
      <c r="B54479" s="202"/>
    </row>
    <row r="54480" spans="2:2">
      <c r="B54480" s="202"/>
    </row>
    <row r="54481" spans="2:2">
      <c r="B54481" s="202"/>
    </row>
    <row r="54482" spans="2:2">
      <c r="B54482" s="202"/>
    </row>
    <row r="54483" spans="2:2">
      <c r="B54483" s="202"/>
    </row>
    <row r="54484" spans="2:2">
      <c r="B54484" s="202"/>
    </row>
    <row r="54485" spans="2:2">
      <c r="B54485" s="202"/>
    </row>
    <row r="54486" spans="2:2">
      <c r="B54486" s="202"/>
    </row>
    <row r="54487" spans="2:2">
      <c r="B54487" s="202"/>
    </row>
    <row r="54488" spans="2:2">
      <c r="B54488" s="202"/>
    </row>
    <row r="54489" spans="2:2">
      <c r="B54489" s="202"/>
    </row>
    <row r="54490" spans="2:2">
      <c r="B54490" s="202"/>
    </row>
    <row r="54491" spans="2:2">
      <c r="B54491" s="202"/>
    </row>
    <row r="54492" spans="2:2">
      <c r="B54492" s="202"/>
    </row>
    <row r="54493" spans="2:2">
      <c r="B54493" s="202"/>
    </row>
    <row r="54494" spans="2:2">
      <c r="B54494" s="202"/>
    </row>
    <row r="54495" spans="2:2">
      <c r="B54495" s="202"/>
    </row>
    <row r="54496" spans="2:2">
      <c r="B54496" s="202"/>
    </row>
    <row r="54497" spans="2:2">
      <c r="B54497" s="202"/>
    </row>
    <row r="54498" spans="2:2">
      <c r="B54498" s="202"/>
    </row>
    <row r="54499" spans="2:2">
      <c r="B54499" s="202"/>
    </row>
    <row r="54500" spans="2:2">
      <c r="B54500" s="202"/>
    </row>
    <row r="54501" spans="2:2">
      <c r="B54501" s="202"/>
    </row>
    <row r="54502" spans="2:2">
      <c r="B54502" s="202"/>
    </row>
    <row r="54503" spans="2:2">
      <c r="B54503" s="202"/>
    </row>
    <row r="54504" spans="2:2">
      <c r="B54504" s="202"/>
    </row>
    <row r="54505" spans="2:2">
      <c r="B54505" s="202"/>
    </row>
    <row r="54506" spans="2:2">
      <c r="B54506" s="202"/>
    </row>
    <row r="54507" spans="2:2">
      <c r="B54507" s="202"/>
    </row>
    <row r="54508" spans="2:2">
      <c r="B54508" s="202"/>
    </row>
    <row r="54509" spans="2:2">
      <c r="B54509" s="202"/>
    </row>
    <row r="54510" spans="2:2">
      <c r="B54510" s="202"/>
    </row>
    <row r="54511" spans="2:2">
      <c r="B54511" s="202"/>
    </row>
    <row r="54512" spans="2:2">
      <c r="B54512" s="202"/>
    </row>
    <row r="54513" spans="2:2">
      <c r="B54513" s="202"/>
    </row>
    <row r="54514" spans="2:2">
      <c r="B54514" s="202"/>
    </row>
    <row r="54515" spans="2:2">
      <c r="B54515" s="202"/>
    </row>
    <row r="54516" spans="2:2">
      <c r="B54516" s="202"/>
    </row>
    <row r="54517" spans="2:2">
      <c r="B54517" s="202"/>
    </row>
    <row r="54518" spans="2:2">
      <c r="B54518" s="202"/>
    </row>
    <row r="54519" spans="2:2">
      <c r="B54519" s="202"/>
    </row>
    <row r="54520" spans="2:2">
      <c r="B54520" s="202"/>
    </row>
    <row r="54521" spans="2:2">
      <c r="B54521" s="202"/>
    </row>
    <row r="54522" spans="2:2">
      <c r="B54522" s="202"/>
    </row>
    <row r="54523" spans="2:2">
      <c r="B54523" s="202"/>
    </row>
    <row r="54524" spans="2:2">
      <c r="B54524" s="202"/>
    </row>
    <row r="54525" spans="2:2">
      <c r="B54525" s="202"/>
    </row>
    <row r="54526" spans="2:2">
      <c r="B54526" s="202"/>
    </row>
    <row r="54527" spans="2:2">
      <c r="B54527" s="202"/>
    </row>
    <row r="54528" spans="2:2">
      <c r="B54528" s="202"/>
    </row>
    <row r="54529" spans="2:2">
      <c r="B54529" s="202"/>
    </row>
    <row r="54530" spans="2:2">
      <c r="B54530" s="202"/>
    </row>
    <row r="54531" spans="2:2">
      <c r="B54531" s="202"/>
    </row>
    <row r="54532" spans="2:2">
      <c r="B54532" s="202"/>
    </row>
    <row r="54533" spans="2:2">
      <c r="B54533" s="202"/>
    </row>
    <row r="54534" spans="2:2">
      <c r="B54534" s="202"/>
    </row>
    <row r="54535" spans="2:2">
      <c r="B54535" s="202"/>
    </row>
    <row r="54536" spans="2:2">
      <c r="B54536" s="202"/>
    </row>
    <row r="54537" spans="2:2">
      <c r="B54537" s="202"/>
    </row>
    <row r="54538" spans="2:2">
      <c r="B54538" s="202"/>
    </row>
    <row r="54539" spans="2:2">
      <c r="B54539" s="202"/>
    </row>
    <row r="54540" spans="2:2">
      <c r="B54540" s="202"/>
    </row>
    <row r="54541" spans="2:2">
      <c r="B54541" s="202"/>
    </row>
    <row r="54542" spans="2:2">
      <c r="B54542" s="202"/>
    </row>
    <row r="54543" spans="2:2">
      <c r="B54543" s="202"/>
    </row>
    <row r="54544" spans="2:2">
      <c r="B54544" s="202"/>
    </row>
    <row r="54545" spans="2:2">
      <c r="B54545" s="202"/>
    </row>
    <row r="54546" spans="2:2">
      <c r="B54546" s="202"/>
    </row>
    <row r="54547" spans="2:2">
      <c r="B54547" s="202"/>
    </row>
    <row r="54548" spans="2:2">
      <c r="B54548" s="202"/>
    </row>
    <row r="54549" spans="2:2">
      <c r="B54549" s="202"/>
    </row>
    <row r="54550" spans="2:2">
      <c r="B54550" s="202"/>
    </row>
    <row r="54551" spans="2:2">
      <c r="B54551" s="202"/>
    </row>
    <row r="54552" spans="2:2">
      <c r="B54552" s="202"/>
    </row>
    <row r="54553" spans="2:2">
      <c r="B54553" s="202"/>
    </row>
    <row r="54554" spans="2:2">
      <c r="B54554" s="202"/>
    </row>
    <row r="54555" spans="2:2">
      <c r="B54555" s="202"/>
    </row>
    <row r="54556" spans="2:2">
      <c r="B54556" s="202"/>
    </row>
    <row r="54557" spans="2:2">
      <c r="B54557" s="202"/>
    </row>
    <row r="54558" spans="2:2">
      <c r="B54558" s="202"/>
    </row>
    <row r="54559" spans="2:2">
      <c r="B54559" s="202"/>
    </row>
    <row r="54560" spans="2:2">
      <c r="B54560" s="202"/>
    </row>
    <row r="54561" spans="2:2">
      <c r="B54561" s="202"/>
    </row>
    <row r="54562" spans="2:2">
      <c r="B54562" s="202"/>
    </row>
    <row r="54563" spans="2:2">
      <c r="B54563" s="202"/>
    </row>
    <row r="54564" spans="2:2">
      <c r="B54564" s="202"/>
    </row>
    <row r="54565" spans="2:2">
      <c r="B54565" s="202"/>
    </row>
    <row r="54566" spans="2:2">
      <c r="B54566" s="202"/>
    </row>
    <row r="54567" spans="2:2">
      <c r="B54567" s="202"/>
    </row>
    <row r="54568" spans="2:2">
      <c r="B54568" s="202"/>
    </row>
    <row r="54569" spans="2:2">
      <c r="B54569" s="202"/>
    </row>
    <row r="54570" spans="2:2">
      <c r="B54570" s="202"/>
    </row>
    <row r="54571" spans="2:2">
      <c r="B54571" s="202"/>
    </row>
    <row r="54572" spans="2:2">
      <c r="B54572" s="202"/>
    </row>
    <row r="54573" spans="2:2">
      <c r="B54573" s="202"/>
    </row>
    <row r="54574" spans="2:2">
      <c r="B54574" s="202"/>
    </row>
    <row r="54575" spans="2:2">
      <c r="B54575" s="202"/>
    </row>
    <row r="54576" spans="2:2">
      <c r="B54576" s="202"/>
    </row>
    <row r="54577" spans="2:2">
      <c r="B54577" s="202"/>
    </row>
    <row r="54578" spans="2:2">
      <c r="B54578" s="202"/>
    </row>
    <row r="54579" spans="2:2">
      <c r="B54579" s="202"/>
    </row>
    <row r="54580" spans="2:2">
      <c r="B54580" s="202"/>
    </row>
    <row r="54581" spans="2:2">
      <c r="B54581" s="202"/>
    </row>
    <row r="54582" spans="2:2">
      <c r="B54582" s="202"/>
    </row>
    <row r="54583" spans="2:2">
      <c r="B54583" s="202"/>
    </row>
    <row r="54584" spans="2:2">
      <c r="B54584" s="202"/>
    </row>
    <row r="54585" spans="2:2">
      <c r="B54585" s="202"/>
    </row>
    <row r="54586" spans="2:2">
      <c r="B54586" s="202"/>
    </row>
    <row r="54587" spans="2:2">
      <c r="B54587" s="202"/>
    </row>
    <row r="54588" spans="2:2">
      <c r="B54588" s="202"/>
    </row>
    <row r="54589" spans="2:2">
      <c r="B54589" s="202"/>
    </row>
    <row r="54590" spans="2:2">
      <c r="B54590" s="202"/>
    </row>
    <row r="54591" spans="2:2">
      <c r="B54591" s="202"/>
    </row>
    <row r="54592" spans="2:2">
      <c r="B54592" s="202"/>
    </row>
    <row r="54593" spans="2:2">
      <c r="B54593" s="202"/>
    </row>
    <row r="54594" spans="2:2">
      <c r="B54594" s="202"/>
    </row>
    <row r="54595" spans="2:2">
      <c r="B54595" s="202"/>
    </row>
    <row r="54596" spans="2:2">
      <c r="B54596" s="202"/>
    </row>
    <row r="54597" spans="2:2">
      <c r="B54597" s="202"/>
    </row>
    <row r="54598" spans="2:2">
      <c r="B54598" s="202"/>
    </row>
    <row r="54599" spans="2:2">
      <c r="B54599" s="202"/>
    </row>
    <row r="54600" spans="2:2">
      <c r="B54600" s="202"/>
    </row>
    <row r="54601" spans="2:2">
      <c r="B54601" s="202"/>
    </row>
    <row r="54602" spans="2:2">
      <c r="B54602" s="202"/>
    </row>
    <row r="54603" spans="2:2">
      <c r="B54603" s="202"/>
    </row>
    <row r="54604" spans="2:2">
      <c r="B54604" s="202"/>
    </row>
    <row r="54605" spans="2:2">
      <c r="B54605" s="202"/>
    </row>
    <row r="54606" spans="2:2">
      <c r="B54606" s="202"/>
    </row>
    <row r="54607" spans="2:2">
      <c r="B54607" s="202"/>
    </row>
    <row r="54608" spans="2:2">
      <c r="B54608" s="202"/>
    </row>
    <row r="54609" spans="2:2">
      <c r="B54609" s="202"/>
    </row>
    <row r="54610" spans="2:2">
      <c r="B54610" s="202"/>
    </row>
    <row r="54611" spans="2:2">
      <c r="B54611" s="202"/>
    </row>
    <row r="54612" spans="2:2">
      <c r="B54612" s="202"/>
    </row>
    <row r="54613" spans="2:2">
      <c r="B54613" s="202"/>
    </row>
    <row r="54614" spans="2:2">
      <c r="B54614" s="202"/>
    </row>
    <row r="54615" spans="2:2">
      <c r="B54615" s="202"/>
    </row>
    <row r="54616" spans="2:2">
      <c r="B54616" s="202"/>
    </row>
    <row r="54617" spans="2:2">
      <c r="B54617" s="202"/>
    </row>
    <row r="54618" spans="2:2">
      <c r="B54618" s="202"/>
    </row>
    <row r="54619" spans="2:2">
      <c r="B54619" s="202"/>
    </row>
    <row r="54620" spans="2:2">
      <c r="B54620" s="202"/>
    </row>
    <row r="54621" spans="2:2">
      <c r="B54621" s="202"/>
    </row>
    <row r="54622" spans="2:2">
      <c r="B54622" s="202"/>
    </row>
    <row r="54623" spans="2:2">
      <c r="B54623" s="202"/>
    </row>
    <row r="54624" spans="2:2">
      <c r="B54624" s="202"/>
    </row>
    <row r="54625" spans="2:2">
      <c r="B54625" s="202"/>
    </row>
    <row r="54626" spans="2:2">
      <c r="B54626" s="202"/>
    </row>
    <row r="54627" spans="2:2">
      <c r="B54627" s="202"/>
    </row>
    <row r="54628" spans="2:2">
      <c r="B54628" s="202"/>
    </row>
    <row r="54629" spans="2:2">
      <c r="B54629" s="202"/>
    </row>
    <row r="54630" spans="2:2">
      <c r="B54630" s="202"/>
    </row>
    <row r="54631" spans="2:2">
      <c r="B54631" s="202"/>
    </row>
    <row r="54632" spans="2:2">
      <c r="B54632" s="202"/>
    </row>
    <row r="54633" spans="2:2">
      <c r="B54633" s="202"/>
    </row>
    <row r="54634" spans="2:2">
      <c r="B54634" s="202"/>
    </row>
    <row r="54635" spans="2:2">
      <c r="B54635" s="202"/>
    </row>
    <row r="54636" spans="2:2">
      <c r="B54636" s="202"/>
    </row>
    <row r="54637" spans="2:2">
      <c r="B54637" s="202"/>
    </row>
    <row r="54638" spans="2:2">
      <c r="B54638" s="202"/>
    </row>
    <row r="54639" spans="2:2">
      <c r="B54639" s="202"/>
    </row>
    <row r="54640" spans="2:2">
      <c r="B54640" s="202"/>
    </row>
    <row r="54641" spans="2:2">
      <c r="B54641" s="202"/>
    </row>
    <row r="54642" spans="2:2">
      <c r="B54642" s="202"/>
    </row>
    <row r="54643" spans="2:2">
      <c r="B54643" s="202"/>
    </row>
    <row r="54644" spans="2:2">
      <c r="B54644" s="202"/>
    </row>
    <row r="54645" spans="2:2">
      <c r="B54645" s="202"/>
    </row>
    <row r="54646" spans="2:2">
      <c r="B54646" s="202"/>
    </row>
    <row r="54647" spans="2:2">
      <c r="B54647" s="202"/>
    </row>
    <row r="54648" spans="2:2">
      <c r="B54648" s="202"/>
    </row>
    <row r="54649" spans="2:2">
      <c r="B54649" s="202"/>
    </row>
    <row r="54650" spans="2:2">
      <c r="B54650" s="202"/>
    </row>
    <row r="54651" spans="2:2">
      <c r="B54651" s="202"/>
    </row>
    <row r="54652" spans="2:2">
      <c r="B54652" s="202"/>
    </row>
    <row r="54653" spans="2:2">
      <c r="B54653" s="202"/>
    </row>
    <row r="54654" spans="2:2">
      <c r="B54654" s="202"/>
    </row>
    <row r="54655" spans="2:2">
      <c r="B54655" s="202"/>
    </row>
    <row r="54656" spans="2:2">
      <c r="B54656" s="202"/>
    </row>
    <row r="54657" spans="2:2">
      <c r="B54657" s="202"/>
    </row>
    <row r="54658" spans="2:2">
      <c r="B54658" s="202"/>
    </row>
    <row r="54659" spans="2:2">
      <c r="B54659" s="202"/>
    </row>
    <row r="54660" spans="2:2">
      <c r="B54660" s="202"/>
    </row>
    <row r="54661" spans="2:2">
      <c r="B54661" s="202"/>
    </row>
    <row r="54662" spans="2:2">
      <c r="B54662" s="202"/>
    </row>
    <row r="54663" spans="2:2">
      <c r="B54663" s="202"/>
    </row>
    <row r="54664" spans="2:2">
      <c r="B54664" s="202"/>
    </row>
    <row r="54665" spans="2:2">
      <c r="B54665" s="202"/>
    </row>
    <row r="54666" spans="2:2">
      <c r="B54666" s="202"/>
    </row>
    <row r="54667" spans="2:2">
      <c r="B54667" s="202"/>
    </row>
    <row r="54668" spans="2:2">
      <c r="B54668" s="202"/>
    </row>
    <row r="54669" spans="2:2">
      <c r="B54669" s="202"/>
    </row>
    <row r="54670" spans="2:2">
      <c r="B54670" s="202"/>
    </row>
    <row r="54671" spans="2:2">
      <c r="B54671" s="202"/>
    </row>
    <row r="54672" spans="2:2">
      <c r="B54672" s="202"/>
    </row>
    <row r="54673" spans="2:2">
      <c r="B54673" s="202"/>
    </row>
    <row r="54674" spans="2:2">
      <c r="B54674" s="202"/>
    </row>
    <row r="54675" spans="2:2">
      <c r="B54675" s="202"/>
    </row>
    <row r="54676" spans="2:2">
      <c r="B54676" s="202"/>
    </row>
    <row r="54677" spans="2:2">
      <c r="B54677" s="202"/>
    </row>
    <row r="54678" spans="2:2">
      <c r="B54678" s="202"/>
    </row>
    <row r="54679" spans="2:2">
      <c r="B54679" s="202"/>
    </row>
    <row r="54680" spans="2:2">
      <c r="B54680" s="202"/>
    </row>
    <row r="54681" spans="2:2">
      <c r="B54681" s="202"/>
    </row>
    <row r="54682" spans="2:2">
      <c r="B54682" s="202"/>
    </row>
    <row r="54683" spans="2:2">
      <c r="B54683" s="202"/>
    </row>
    <row r="54684" spans="2:2">
      <c r="B54684" s="202"/>
    </row>
    <row r="54685" spans="2:2">
      <c r="B54685" s="202"/>
    </row>
    <row r="54686" spans="2:2">
      <c r="B54686" s="202"/>
    </row>
    <row r="54687" spans="2:2">
      <c r="B54687" s="202"/>
    </row>
    <row r="54688" spans="2:2">
      <c r="B54688" s="202"/>
    </row>
    <row r="54689" spans="2:2">
      <c r="B54689" s="202"/>
    </row>
    <row r="54690" spans="2:2">
      <c r="B54690" s="202"/>
    </row>
    <row r="54691" spans="2:2">
      <c r="B54691" s="202"/>
    </row>
    <row r="54692" spans="2:2">
      <c r="B54692" s="202"/>
    </row>
    <row r="54693" spans="2:2">
      <c r="B54693" s="202"/>
    </row>
    <row r="54694" spans="2:2">
      <c r="B54694" s="202"/>
    </row>
    <row r="54695" spans="2:2">
      <c r="B54695" s="202"/>
    </row>
    <row r="54696" spans="2:2">
      <c r="B54696" s="202"/>
    </row>
    <row r="54697" spans="2:2">
      <c r="B54697" s="202"/>
    </row>
    <row r="54698" spans="2:2">
      <c r="B54698" s="202"/>
    </row>
    <row r="54699" spans="2:2">
      <c r="B54699" s="202"/>
    </row>
    <row r="54700" spans="2:2">
      <c r="B54700" s="202"/>
    </row>
    <row r="54701" spans="2:2">
      <c r="B54701" s="202"/>
    </row>
    <row r="54702" spans="2:2">
      <c r="B54702" s="202"/>
    </row>
    <row r="54703" spans="2:2">
      <c r="B54703" s="202"/>
    </row>
    <row r="54704" spans="2:2">
      <c r="B54704" s="202"/>
    </row>
    <row r="54705" spans="2:2">
      <c r="B54705" s="202"/>
    </row>
    <row r="54706" spans="2:2">
      <c r="B54706" s="202"/>
    </row>
    <row r="54707" spans="2:2">
      <c r="B54707" s="202"/>
    </row>
    <row r="54708" spans="2:2">
      <c r="B54708" s="202"/>
    </row>
    <row r="54709" spans="2:2">
      <c r="B54709" s="202"/>
    </row>
    <row r="54710" spans="2:2">
      <c r="B54710" s="202"/>
    </row>
    <row r="54711" spans="2:2">
      <c r="B54711" s="202"/>
    </row>
    <row r="54712" spans="2:2">
      <c r="B54712" s="202"/>
    </row>
    <row r="54713" spans="2:2">
      <c r="B54713" s="202"/>
    </row>
    <row r="54714" spans="2:2">
      <c r="B54714" s="202"/>
    </row>
    <row r="54715" spans="2:2">
      <c r="B54715" s="202"/>
    </row>
    <row r="54716" spans="2:2">
      <c r="B54716" s="202"/>
    </row>
    <row r="54717" spans="2:2">
      <c r="B54717" s="202"/>
    </row>
    <row r="54718" spans="2:2">
      <c r="B54718" s="202"/>
    </row>
    <row r="54719" spans="2:2">
      <c r="B54719" s="202"/>
    </row>
    <row r="54720" spans="2:2">
      <c r="B54720" s="202"/>
    </row>
    <row r="54721" spans="2:2">
      <c r="B54721" s="202"/>
    </row>
    <row r="54722" spans="2:2">
      <c r="B54722" s="202"/>
    </row>
    <row r="54723" spans="2:2">
      <c r="B54723" s="202"/>
    </row>
    <row r="54724" spans="2:2">
      <c r="B54724" s="202"/>
    </row>
    <row r="54725" spans="2:2">
      <c r="B54725" s="202"/>
    </row>
    <row r="54726" spans="2:2">
      <c r="B54726" s="202"/>
    </row>
    <row r="54727" spans="2:2">
      <c r="B54727" s="202"/>
    </row>
    <row r="54728" spans="2:2">
      <c r="B54728" s="202"/>
    </row>
    <row r="54729" spans="2:2">
      <c r="B54729" s="202"/>
    </row>
    <row r="54730" spans="2:2">
      <c r="B54730" s="202"/>
    </row>
    <row r="54731" spans="2:2">
      <c r="B54731" s="202"/>
    </row>
    <row r="54732" spans="2:2">
      <c r="B54732" s="202"/>
    </row>
    <row r="54733" spans="2:2">
      <c r="B54733" s="202"/>
    </row>
    <row r="54734" spans="2:2">
      <c r="B54734" s="202"/>
    </row>
    <row r="54735" spans="2:2">
      <c r="B54735" s="202"/>
    </row>
    <row r="54736" spans="2:2">
      <c r="B54736" s="202"/>
    </row>
    <row r="54737" spans="2:2">
      <c r="B54737" s="202"/>
    </row>
    <row r="54738" spans="2:2">
      <c r="B54738" s="202"/>
    </row>
    <row r="54739" spans="2:2">
      <c r="B54739" s="202"/>
    </row>
    <row r="54740" spans="2:2">
      <c r="B54740" s="202"/>
    </row>
    <row r="54741" spans="2:2">
      <c r="B54741" s="202"/>
    </row>
    <row r="54742" spans="2:2">
      <c r="B54742" s="202"/>
    </row>
    <row r="54743" spans="2:2">
      <c r="B54743" s="202"/>
    </row>
    <row r="54744" spans="2:2">
      <c r="B54744" s="202"/>
    </row>
    <row r="54745" spans="2:2">
      <c r="B54745" s="202"/>
    </row>
    <row r="54746" spans="2:2">
      <c r="B54746" s="202"/>
    </row>
    <row r="54747" spans="2:2">
      <c r="B54747" s="202"/>
    </row>
    <row r="54748" spans="2:2">
      <c r="B54748" s="202"/>
    </row>
    <row r="54749" spans="2:2">
      <c r="B54749" s="202"/>
    </row>
    <row r="54750" spans="2:2">
      <c r="B54750" s="202"/>
    </row>
    <row r="54751" spans="2:2">
      <c r="B54751" s="202"/>
    </row>
    <row r="54752" spans="2:2">
      <c r="B54752" s="202"/>
    </row>
    <row r="54753" spans="2:2">
      <c r="B54753" s="202"/>
    </row>
    <row r="54754" spans="2:2">
      <c r="B54754" s="202"/>
    </row>
    <row r="54755" spans="2:2">
      <c r="B54755" s="202"/>
    </row>
    <row r="54756" spans="2:2">
      <c r="B54756" s="202"/>
    </row>
    <row r="54757" spans="2:2">
      <c r="B54757" s="202"/>
    </row>
    <row r="54758" spans="2:2">
      <c r="B54758" s="202"/>
    </row>
    <row r="54759" spans="2:2">
      <c r="B54759" s="202"/>
    </row>
    <row r="54760" spans="2:2">
      <c r="B54760" s="202"/>
    </row>
    <row r="54761" spans="2:2">
      <c r="B54761" s="202"/>
    </row>
    <row r="54762" spans="2:2">
      <c r="B54762" s="202"/>
    </row>
    <row r="54763" spans="2:2">
      <c r="B54763" s="202"/>
    </row>
    <row r="54764" spans="2:2">
      <c r="B54764" s="202"/>
    </row>
    <row r="54765" spans="2:2">
      <c r="B54765" s="202"/>
    </row>
    <row r="54766" spans="2:2">
      <c r="B54766" s="202"/>
    </row>
    <row r="54767" spans="2:2">
      <c r="B54767" s="202"/>
    </row>
    <row r="54768" spans="2:2">
      <c r="B54768" s="202"/>
    </row>
    <row r="54769" spans="2:2">
      <c r="B54769" s="202"/>
    </row>
    <row r="54770" spans="2:2">
      <c r="B54770" s="202"/>
    </row>
    <row r="54771" spans="2:2">
      <c r="B54771" s="202"/>
    </row>
    <row r="54772" spans="2:2">
      <c r="B54772" s="202"/>
    </row>
    <row r="54773" spans="2:2">
      <c r="B54773" s="202"/>
    </row>
    <row r="54774" spans="2:2">
      <c r="B54774" s="202"/>
    </row>
    <row r="54775" spans="2:2">
      <c r="B54775" s="202"/>
    </row>
    <row r="54776" spans="2:2">
      <c r="B54776" s="202"/>
    </row>
    <row r="54777" spans="2:2">
      <c r="B54777" s="202"/>
    </row>
    <row r="54778" spans="2:2">
      <c r="B54778" s="202"/>
    </row>
    <row r="54779" spans="2:2">
      <c r="B54779" s="202"/>
    </row>
    <row r="54780" spans="2:2">
      <c r="B54780" s="202"/>
    </row>
    <row r="54781" spans="2:2">
      <c r="B54781" s="202"/>
    </row>
    <row r="54782" spans="2:2">
      <c r="B54782" s="202"/>
    </row>
    <row r="54783" spans="2:2">
      <c r="B54783" s="202"/>
    </row>
    <row r="54784" spans="2:2">
      <c r="B54784" s="202"/>
    </row>
    <row r="54785" spans="2:2">
      <c r="B54785" s="202"/>
    </row>
    <row r="54786" spans="2:2">
      <c r="B54786" s="202"/>
    </row>
    <row r="54787" spans="2:2">
      <c r="B54787" s="202"/>
    </row>
    <row r="54788" spans="2:2">
      <c r="B54788" s="202"/>
    </row>
    <row r="54789" spans="2:2">
      <c r="B54789" s="202"/>
    </row>
    <row r="54790" spans="2:2">
      <c r="B54790" s="202"/>
    </row>
    <row r="54791" spans="2:2">
      <c r="B54791" s="202"/>
    </row>
    <row r="54792" spans="2:2">
      <c r="B54792" s="202"/>
    </row>
    <row r="54793" spans="2:2">
      <c r="B54793" s="202"/>
    </row>
    <row r="54794" spans="2:2">
      <c r="B54794" s="202"/>
    </row>
    <row r="54795" spans="2:2">
      <c r="B54795" s="202"/>
    </row>
    <row r="54796" spans="2:2">
      <c r="B54796" s="202"/>
    </row>
    <row r="54797" spans="2:2">
      <c r="B54797" s="202"/>
    </row>
    <row r="54798" spans="2:2">
      <c r="B54798" s="202"/>
    </row>
    <row r="54799" spans="2:2">
      <c r="B54799" s="202"/>
    </row>
    <row r="54800" spans="2:2">
      <c r="B54800" s="202"/>
    </row>
    <row r="54801" spans="2:2">
      <c r="B54801" s="202"/>
    </row>
    <row r="54802" spans="2:2">
      <c r="B54802" s="202"/>
    </row>
    <row r="54803" spans="2:2">
      <c r="B54803" s="202"/>
    </row>
    <row r="54804" spans="2:2">
      <c r="B54804" s="202"/>
    </row>
    <row r="54805" spans="2:2">
      <c r="B54805" s="202"/>
    </row>
    <row r="54806" spans="2:2">
      <c r="B54806" s="202"/>
    </row>
    <row r="54807" spans="2:2">
      <c r="B54807" s="202"/>
    </row>
    <row r="54808" spans="2:2">
      <c r="B54808" s="202"/>
    </row>
    <row r="54809" spans="2:2">
      <c r="B54809" s="202"/>
    </row>
    <row r="54810" spans="2:2">
      <c r="B54810" s="202"/>
    </row>
    <row r="54811" spans="2:2">
      <c r="B54811" s="202"/>
    </row>
    <row r="54812" spans="2:2">
      <c r="B54812" s="202"/>
    </row>
    <row r="54813" spans="2:2">
      <c r="B54813" s="202"/>
    </row>
    <row r="54814" spans="2:2">
      <c r="B54814" s="202"/>
    </row>
    <row r="54815" spans="2:2">
      <c r="B54815" s="202"/>
    </row>
    <row r="54816" spans="2:2">
      <c r="B54816" s="202"/>
    </row>
    <row r="54817" spans="2:2">
      <c r="B54817" s="202"/>
    </row>
    <row r="54818" spans="2:2">
      <c r="B54818" s="202"/>
    </row>
    <row r="54819" spans="2:2">
      <c r="B54819" s="202"/>
    </row>
    <row r="54820" spans="2:2">
      <c r="B54820" s="202"/>
    </row>
    <row r="54821" spans="2:2">
      <c r="B54821" s="202"/>
    </row>
    <row r="54822" spans="2:2">
      <c r="B54822" s="202"/>
    </row>
    <row r="54823" spans="2:2">
      <c r="B54823" s="202"/>
    </row>
    <row r="54824" spans="2:2">
      <c r="B54824" s="202"/>
    </row>
    <row r="54825" spans="2:2">
      <c r="B54825" s="202"/>
    </row>
    <row r="54826" spans="2:2">
      <c r="B54826" s="202"/>
    </row>
    <row r="54827" spans="2:2">
      <c r="B54827" s="202"/>
    </row>
    <row r="54828" spans="2:2">
      <c r="B54828" s="202"/>
    </row>
    <row r="54829" spans="2:2">
      <c r="B54829" s="202"/>
    </row>
    <row r="54830" spans="2:2">
      <c r="B54830" s="202"/>
    </row>
    <row r="54831" spans="2:2">
      <c r="B54831" s="202"/>
    </row>
    <row r="54832" spans="2:2">
      <c r="B54832" s="202"/>
    </row>
    <row r="54833" spans="2:2">
      <c r="B54833" s="202"/>
    </row>
    <row r="54834" spans="2:2">
      <c r="B54834" s="202"/>
    </row>
    <row r="54835" spans="2:2">
      <c r="B54835" s="202"/>
    </row>
    <row r="54836" spans="2:2">
      <c r="B54836" s="202"/>
    </row>
    <row r="54837" spans="2:2">
      <c r="B54837" s="202"/>
    </row>
    <row r="54838" spans="2:2">
      <c r="B54838" s="202"/>
    </row>
    <row r="54839" spans="2:2">
      <c r="B54839" s="202"/>
    </row>
    <row r="54840" spans="2:2">
      <c r="B54840" s="202"/>
    </row>
    <row r="54841" spans="2:2">
      <c r="B54841" s="202"/>
    </row>
    <row r="54842" spans="2:2">
      <c r="B54842" s="202"/>
    </row>
    <row r="54843" spans="2:2">
      <c r="B54843" s="202"/>
    </row>
    <row r="54844" spans="2:2">
      <c r="B54844" s="202"/>
    </row>
    <row r="54845" spans="2:2">
      <c r="B54845" s="202"/>
    </row>
    <row r="54846" spans="2:2">
      <c r="B54846" s="202"/>
    </row>
    <row r="54847" spans="2:2">
      <c r="B54847" s="202"/>
    </row>
    <row r="54848" spans="2:2">
      <c r="B54848" s="202"/>
    </row>
    <row r="54849" spans="2:2">
      <c r="B54849" s="202"/>
    </row>
    <row r="54850" spans="2:2">
      <c r="B54850" s="202"/>
    </row>
    <row r="54851" spans="2:2">
      <c r="B54851" s="202"/>
    </row>
    <row r="54852" spans="2:2">
      <c r="B54852" s="202"/>
    </row>
    <row r="54853" spans="2:2">
      <c r="B54853" s="202"/>
    </row>
    <row r="54854" spans="2:2">
      <c r="B54854" s="202"/>
    </row>
    <row r="54855" spans="2:2">
      <c r="B54855" s="202"/>
    </row>
    <row r="54856" spans="2:2">
      <c r="B54856" s="202"/>
    </row>
    <row r="54857" spans="2:2">
      <c r="B54857" s="202"/>
    </row>
    <row r="54858" spans="2:2">
      <c r="B54858" s="202"/>
    </row>
    <row r="54859" spans="2:2">
      <c r="B54859" s="202"/>
    </row>
    <row r="54860" spans="2:2">
      <c r="B54860" s="202"/>
    </row>
    <row r="54861" spans="2:2">
      <c r="B54861" s="202"/>
    </row>
    <row r="54862" spans="2:2">
      <c r="B54862" s="202"/>
    </row>
    <row r="54863" spans="2:2">
      <c r="B54863" s="202"/>
    </row>
    <row r="54864" spans="2:2">
      <c r="B54864" s="202"/>
    </row>
    <row r="54865" spans="2:2">
      <c r="B54865" s="202"/>
    </row>
    <row r="54866" spans="2:2">
      <c r="B54866" s="202"/>
    </row>
    <row r="54867" spans="2:2">
      <c r="B54867" s="202"/>
    </row>
    <row r="54868" spans="2:2">
      <c r="B54868" s="202"/>
    </row>
    <row r="54869" spans="2:2">
      <c r="B54869" s="202"/>
    </row>
    <row r="54870" spans="2:2">
      <c r="B54870" s="202"/>
    </row>
    <row r="54871" spans="2:2">
      <c r="B54871" s="202"/>
    </row>
    <row r="54872" spans="2:2">
      <c r="B54872" s="202"/>
    </row>
    <row r="54873" spans="2:2">
      <c r="B54873" s="202"/>
    </row>
    <row r="54874" spans="2:2">
      <c r="B54874" s="202"/>
    </row>
    <row r="54875" spans="2:2">
      <c r="B54875" s="202"/>
    </row>
    <row r="54876" spans="2:2">
      <c r="B54876" s="202"/>
    </row>
    <row r="54877" spans="2:2">
      <c r="B54877" s="202"/>
    </row>
    <row r="54878" spans="2:2">
      <c r="B54878" s="202"/>
    </row>
    <row r="54879" spans="2:2">
      <c r="B54879" s="202"/>
    </row>
    <row r="54880" spans="2:2">
      <c r="B54880" s="202"/>
    </row>
    <row r="54881" spans="2:2">
      <c r="B54881" s="202"/>
    </row>
    <row r="54882" spans="2:2">
      <c r="B54882" s="202"/>
    </row>
    <row r="54883" spans="2:2">
      <c r="B54883" s="202"/>
    </row>
    <row r="54884" spans="2:2">
      <c r="B54884" s="202"/>
    </row>
    <row r="54885" spans="2:2">
      <c r="B54885" s="202"/>
    </row>
    <row r="54886" spans="2:2">
      <c r="B54886" s="202"/>
    </row>
    <row r="54887" spans="2:2">
      <c r="B54887" s="202"/>
    </row>
    <row r="54888" spans="2:2">
      <c r="B54888" s="202"/>
    </row>
    <row r="54889" spans="2:2">
      <c r="B54889" s="202"/>
    </row>
    <row r="54890" spans="2:2">
      <c r="B54890" s="202"/>
    </row>
    <row r="54891" spans="2:2">
      <c r="B54891" s="202"/>
    </row>
    <row r="54892" spans="2:2">
      <c r="B54892" s="202"/>
    </row>
    <row r="54893" spans="2:2">
      <c r="B54893" s="202"/>
    </row>
    <row r="54894" spans="2:2">
      <c r="B54894" s="202"/>
    </row>
    <row r="54895" spans="2:2">
      <c r="B54895" s="202"/>
    </row>
    <row r="54896" spans="2:2">
      <c r="B54896" s="202"/>
    </row>
    <row r="54897" spans="2:2">
      <c r="B54897" s="202"/>
    </row>
    <row r="54898" spans="2:2">
      <c r="B54898" s="202"/>
    </row>
    <row r="54899" spans="2:2">
      <c r="B54899" s="202"/>
    </row>
    <row r="54900" spans="2:2">
      <c r="B54900" s="202"/>
    </row>
    <row r="54901" spans="2:2">
      <c r="B54901" s="202"/>
    </row>
    <row r="54902" spans="2:2">
      <c r="B54902" s="202"/>
    </row>
    <row r="54903" spans="2:2">
      <c r="B54903" s="202"/>
    </row>
    <row r="54904" spans="2:2">
      <c r="B54904" s="202"/>
    </row>
    <row r="54905" spans="2:2">
      <c r="B54905" s="202"/>
    </row>
    <row r="54906" spans="2:2">
      <c r="B54906" s="202"/>
    </row>
    <row r="54907" spans="2:2">
      <c r="B54907" s="202"/>
    </row>
    <row r="54908" spans="2:2">
      <c r="B54908" s="202"/>
    </row>
    <row r="54909" spans="2:2">
      <c r="B54909" s="202"/>
    </row>
    <row r="54910" spans="2:2">
      <c r="B54910" s="202"/>
    </row>
    <row r="54911" spans="2:2">
      <c r="B54911" s="202"/>
    </row>
    <row r="54912" spans="2:2">
      <c r="B54912" s="202"/>
    </row>
    <row r="54913" spans="2:2">
      <c r="B54913" s="202"/>
    </row>
    <row r="54914" spans="2:2">
      <c r="B54914" s="202"/>
    </row>
    <row r="54915" spans="2:2">
      <c r="B54915" s="202"/>
    </row>
    <row r="54916" spans="2:2">
      <c r="B54916" s="202"/>
    </row>
    <row r="54917" spans="2:2">
      <c r="B54917" s="202"/>
    </row>
    <row r="54918" spans="2:2">
      <c r="B54918" s="202"/>
    </row>
    <row r="54919" spans="2:2">
      <c r="B54919" s="202"/>
    </row>
    <row r="54920" spans="2:2">
      <c r="B54920" s="202"/>
    </row>
    <row r="54921" spans="2:2">
      <c r="B54921" s="202"/>
    </row>
    <row r="54922" spans="2:2">
      <c r="B54922" s="202"/>
    </row>
    <row r="54923" spans="2:2">
      <c r="B54923" s="202"/>
    </row>
    <row r="54924" spans="2:2">
      <c r="B54924" s="202"/>
    </row>
    <row r="54925" spans="2:2">
      <c r="B54925" s="202"/>
    </row>
    <row r="54926" spans="2:2">
      <c r="B54926" s="202"/>
    </row>
    <row r="54927" spans="2:2">
      <c r="B54927" s="202"/>
    </row>
    <row r="54928" spans="2:2">
      <c r="B54928" s="202"/>
    </row>
    <row r="54929" spans="2:2">
      <c r="B54929" s="202"/>
    </row>
    <row r="54930" spans="2:2">
      <c r="B54930" s="202"/>
    </row>
    <row r="54931" spans="2:2">
      <c r="B54931" s="202"/>
    </row>
    <row r="54932" spans="2:2">
      <c r="B54932" s="202"/>
    </row>
    <row r="54933" spans="2:2">
      <c r="B54933" s="202"/>
    </row>
    <row r="54934" spans="2:2">
      <c r="B54934" s="202"/>
    </row>
    <row r="54935" spans="2:2">
      <c r="B54935" s="202"/>
    </row>
    <row r="54936" spans="2:2">
      <c r="B54936" s="202"/>
    </row>
    <row r="54937" spans="2:2">
      <c r="B54937" s="202"/>
    </row>
    <row r="54938" spans="2:2">
      <c r="B54938" s="202"/>
    </row>
    <row r="54939" spans="2:2">
      <c r="B54939" s="202"/>
    </row>
    <row r="54940" spans="2:2">
      <c r="B54940" s="202"/>
    </row>
    <row r="54941" spans="2:2">
      <c r="B54941" s="202"/>
    </row>
    <row r="54942" spans="2:2">
      <c r="B54942" s="202"/>
    </row>
    <row r="54943" spans="2:2">
      <c r="B54943" s="202"/>
    </row>
    <row r="54944" spans="2:2">
      <c r="B54944" s="202"/>
    </row>
    <row r="54945" spans="2:2">
      <c r="B54945" s="202"/>
    </row>
    <row r="54946" spans="2:2">
      <c r="B54946" s="202"/>
    </row>
    <row r="54947" spans="2:2">
      <c r="B54947" s="202"/>
    </row>
    <row r="54948" spans="2:2">
      <c r="B54948" s="202"/>
    </row>
    <row r="54949" spans="2:2">
      <c r="B54949" s="202"/>
    </row>
    <row r="54950" spans="2:2">
      <c r="B54950" s="202"/>
    </row>
    <row r="54951" spans="2:2">
      <c r="B54951" s="202"/>
    </row>
    <row r="54952" spans="2:2">
      <c r="B54952" s="202"/>
    </row>
    <row r="54953" spans="2:2">
      <c r="B54953" s="202"/>
    </row>
    <row r="54954" spans="2:2">
      <c r="B54954" s="202"/>
    </row>
    <row r="54955" spans="2:2">
      <c r="B54955" s="202"/>
    </row>
    <row r="54956" spans="2:2">
      <c r="B54956" s="202"/>
    </row>
    <row r="54957" spans="2:2">
      <c r="B54957" s="202"/>
    </row>
    <row r="54958" spans="2:2">
      <c r="B54958" s="202"/>
    </row>
    <row r="54959" spans="2:2">
      <c r="B54959" s="202"/>
    </row>
    <row r="54960" spans="2:2">
      <c r="B54960" s="202"/>
    </row>
    <row r="54961" spans="2:2">
      <c r="B54961" s="202"/>
    </row>
    <row r="54962" spans="2:2">
      <c r="B54962" s="202"/>
    </row>
    <row r="54963" spans="2:2">
      <c r="B54963" s="202"/>
    </row>
    <row r="54964" spans="2:2">
      <c r="B54964" s="202"/>
    </row>
    <row r="54965" spans="2:2">
      <c r="B54965" s="202"/>
    </row>
    <row r="54966" spans="2:2">
      <c r="B54966" s="202"/>
    </row>
    <row r="54967" spans="2:2">
      <c r="B54967" s="202"/>
    </row>
    <row r="54968" spans="2:2">
      <c r="B54968" s="202"/>
    </row>
    <row r="54969" spans="2:2">
      <c r="B54969" s="202"/>
    </row>
    <row r="54970" spans="2:2">
      <c r="B54970" s="202"/>
    </row>
    <row r="54971" spans="2:2">
      <c r="B54971" s="202"/>
    </row>
    <row r="54972" spans="2:2">
      <c r="B54972" s="202"/>
    </row>
    <row r="54973" spans="2:2">
      <c r="B54973" s="202"/>
    </row>
    <row r="54974" spans="2:2">
      <c r="B54974" s="202"/>
    </row>
    <row r="54975" spans="2:2">
      <c r="B54975" s="202"/>
    </row>
    <row r="54976" spans="2:2">
      <c r="B54976" s="202"/>
    </row>
    <row r="54977" spans="2:2">
      <c r="B54977" s="202"/>
    </row>
    <row r="54978" spans="2:2">
      <c r="B54978" s="202"/>
    </row>
    <row r="54979" spans="2:2">
      <c r="B54979" s="202"/>
    </row>
    <row r="54980" spans="2:2">
      <c r="B54980" s="202"/>
    </row>
    <row r="54981" spans="2:2">
      <c r="B54981" s="202"/>
    </row>
    <row r="54982" spans="2:2">
      <c r="B54982" s="202"/>
    </row>
    <row r="54983" spans="2:2">
      <c r="B54983" s="202"/>
    </row>
    <row r="54984" spans="2:2">
      <c r="B54984" s="202"/>
    </row>
    <row r="54985" spans="2:2">
      <c r="B54985" s="202"/>
    </row>
    <row r="54986" spans="2:2">
      <c r="B54986" s="202"/>
    </row>
    <row r="54987" spans="2:2">
      <c r="B54987" s="202"/>
    </row>
    <row r="54988" spans="2:2">
      <c r="B54988" s="202"/>
    </row>
    <row r="54989" spans="2:2">
      <c r="B54989" s="202"/>
    </row>
    <row r="54990" spans="2:2">
      <c r="B54990" s="202"/>
    </row>
    <row r="54991" spans="2:2">
      <c r="B54991" s="202"/>
    </row>
    <row r="54992" spans="2:2">
      <c r="B54992" s="202"/>
    </row>
    <row r="54993" spans="2:2">
      <c r="B54993" s="202"/>
    </row>
    <row r="54994" spans="2:2">
      <c r="B54994" s="202"/>
    </row>
    <row r="54995" spans="2:2">
      <c r="B54995" s="202"/>
    </row>
    <row r="54996" spans="2:2">
      <c r="B54996" s="202"/>
    </row>
    <row r="54997" spans="2:2">
      <c r="B54997" s="202"/>
    </row>
    <row r="54998" spans="2:2">
      <c r="B54998" s="202"/>
    </row>
    <row r="54999" spans="2:2">
      <c r="B54999" s="202"/>
    </row>
    <row r="55000" spans="2:2">
      <c r="B55000" s="202"/>
    </row>
    <row r="55001" spans="2:2">
      <c r="B55001" s="202"/>
    </row>
    <row r="55002" spans="2:2">
      <c r="B55002" s="202"/>
    </row>
    <row r="55003" spans="2:2">
      <c r="B55003" s="202"/>
    </row>
    <row r="55004" spans="2:2">
      <c r="B55004" s="202"/>
    </row>
    <row r="55005" spans="2:2">
      <c r="B55005" s="202"/>
    </row>
    <row r="55006" spans="2:2">
      <c r="B55006" s="202"/>
    </row>
    <row r="55007" spans="2:2">
      <c r="B55007" s="202"/>
    </row>
    <row r="55008" spans="2:2">
      <c r="B55008" s="202"/>
    </row>
    <row r="55009" spans="2:2">
      <c r="B55009" s="202"/>
    </row>
    <row r="55010" spans="2:2">
      <c r="B55010" s="202"/>
    </row>
    <row r="55011" spans="2:2">
      <c r="B55011" s="202"/>
    </row>
    <row r="55012" spans="2:2">
      <c r="B55012" s="202"/>
    </row>
    <row r="55013" spans="2:2">
      <c r="B55013" s="202"/>
    </row>
    <row r="55014" spans="2:2">
      <c r="B55014" s="202"/>
    </row>
    <row r="55015" spans="2:2">
      <c r="B55015" s="202"/>
    </row>
    <row r="55016" spans="2:2">
      <c r="B55016" s="202"/>
    </row>
    <row r="55017" spans="2:2">
      <c r="B55017" s="202"/>
    </row>
    <row r="55018" spans="2:2">
      <c r="B55018" s="202"/>
    </row>
    <row r="55019" spans="2:2">
      <c r="B55019" s="202"/>
    </row>
    <row r="55020" spans="2:2">
      <c r="B55020" s="202"/>
    </row>
    <row r="55021" spans="2:2">
      <c r="B55021" s="202"/>
    </row>
    <row r="55022" spans="2:2">
      <c r="B55022" s="202"/>
    </row>
    <row r="55023" spans="2:2">
      <c r="B55023" s="202"/>
    </row>
    <row r="55024" spans="2:2">
      <c r="B55024" s="202"/>
    </row>
    <row r="55025" spans="2:2">
      <c r="B55025" s="202"/>
    </row>
    <row r="55026" spans="2:2">
      <c r="B55026" s="202"/>
    </row>
    <row r="55027" spans="2:2">
      <c r="B55027" s="202"/>
    </row>
    <row r="55028" spans="2:2">
      <c r="B55028" s="202"/>
    </row>
    <row r="55029" spans="2:2">
      <c r="B55029" s="202"/>
    </row>
    <row r="55030" spans="2:2">
      <c r="B55030" s="202"/>
    </row>
    <row r="55031" spans="2:2">
      <c r="B55031" s="202"/>
    </row>
    <row r="55032" spans="2:2">
      <c r="B55032" s="202"/>
    </row>
    <row r="55033" spans="2:2">
      <c r="B55033" s="202"/>
    </row>
    <row r="55034" spans="2:2">
      <c r="B55034" s="202"/>
    </row>
    <row r="55035" spans="2:2">
      <c r="B55035" s="202"/>
    </row>
    <row r="55036" spans="2:2">
      <c r="B55036" s="202"/>
    </row>
    <row r="55037" spans="2:2">
      <c r="B55037" s="202"/>
    </row>
    <row r="55038" spans="2:2">
      <c r="B55038" s="202"/>
    </row>
    <row r="55039" spans="2:2">
      <c r="B55039" s="202"/>
    </row>
    <row r="55040" spans="2:2">
      <c r="B55040" s="202"/>
    </row>
    <row r="55041" spans="2:2">
      <c r="B55041" s="202"/>
    </row>
    <row r="55042" spans="2:2">
      <c r="B55042" s="202"/>
    </row>
    <row r="55043" spans="2:2">
      <c r="B55043" s="202"/>
    </row>
    <row r="55044" spans="2:2">
      <c r="B55044" s="202"/>
    </row>
    <row r="55045" spans="2:2">
      <c r="B55045" s="202"/>
    </row>
    <row r="55046" spans="2:2">
      <c r="B55046" s="202"/>
    </row>
    <row r="55047" spans="2:2">
      <c r="B55047" s="202"/>
    </row>
    <row r="55048" spans="2:2">
      <c r="B55048" s="202"/>
    </row>
    <row r="55049" spans="2:2">
      <c r="B55049" s="202"/>
    </row>
    <row r="55050" spans="2:2">
      <c r="B55050" s="202"/>
    </row>
    <row r="55051" spans="2:2">
      <c r="B55051" s="202"/>
    </row>
    <row r="55052" spans="2:2">
      <c r="B55052" s="202"/>
    </row>
    <row r="55053" spans="2:2">
      <c r="B55053" s="202"/>
    </row>
    <row r="55054" spans="2:2">
      <c r="B55054" s="202"/>
    </row>
    <row r="55055" spans="2:2">
      <c r="B55055" s="202"/>
    </row>
    <row r="55056" spans="2:2">
      <c r="B55056" s="202"/>
    </row>
    <row r="55057" spans="2:2">
      <c r="B55057" s="202"/>
    </row>
    <row r="55058" spans="2:2">
      <c r="B55058" s="202"/>
    </row>
    <row r="55059" spans="2:2">
      <c r="B55059" s="202"/>
    </row>
    <row r="55060" spans="2:2">
      <c r="B55060" s="202"/>
    </row>
    <row r="55061" spans="2:2">
      <c r="B55061" s="202"/>
    </row>
    <row r="55062" spans="2:2">
      <c r="B55062" s="202"/>
    </row>
    <row r="55063" spans="2:2">
      <c r="B55063" s="202"/>
    </row>
    <row r="55064" spans="2:2">
      <c r="B55064" s="202"/>
    </row>
    <row r="55065" spans="2:2">
      <c r="B55065" s="202"/>
    </row>
    <row r="55066" spans="2:2">
      <c r="B55066" s="202"/>
    </row>
    <row r="55067" spans="2:2">
      <c r="B55067" s="202"/>
    </row>
    <row r="55068" spans="2:2">
      <c r="B55068" s="202"/>
    </row>
    <row r="55069" spans="2:2">
      <c r="B55069" s="202"/>
    </row>
    <row r="55070" spans="2:2">
      <c r="B55070" s="202"/>
    </row>
    <row r="55071" spans="2:2">
      <c r="B55071" s="202"/>
    </row>
    <row r="55072" spans="2:2">
      <c r="B55072" s="202"/>
    </row>
    <row r="55073" spans="2:2">
      <c r="B55073" s="202"/>
    </row>
    <row r="55074" spans="2:2">
      <c r="B55074" s="202"/>
    </row>
    <row r="55075" spans="2:2">
      <c r="B55075" s="202"/>
    </row>
    <row r="55076" spans="2:2">
      <c r="B55076" s="202"/>
    </row>
    <row r="55077" spans="2:2">
      <c r="B55077" s="202"/>
    </row>
    <row r="55078" spans="2:2">
      <c r="B55078" s="202"/>
    </row>
    <row r="55079" spans="2:2">
      <c r="B55079" s="202"/>
    </row>
    <row r="55080" spans="2:2">
      <c r="B55080" s="202"/>
    </row>
    <row r="55081" spans="2:2">
      <c r="B55081" s="202"/>
    </row>
    <row r="55082" spans="2:2">
      <c r="B55082" s="202"/>
    </row>
    <row r="55083" spans="2:2">
      <c r="B55083" s="202"/>
    </row>
    <row r="55084" spans="2:2">
      <c r="B55084" s="202"/>
    </row>
    <row r="55085" spans="2:2">
      <c r="B55085" s="202"/>
    </row>
    <row r="55086" spans="2:2">
      <c r="B55086" s="202"/>
    </row>
    <row r="55087" spans="2:2">
      <c r="B55087" s="202"/>
    </row>
    <row r="55088" spans="2:2">
      <c r="B55088" s="202"/>
    </row>
    <row r="55089" spans="2:2">
      <c r="B55089" s="202"/>
    </row>
    <row r="55090" spans="2:2">
      <c r="B55090" s="202"/>
    </row>
    <row r="55091" spans="2:2">
      <c r="B55091" s="202"/>
    </row>
    <row r="55092" spans="2:2">
      <c r="B55092" s="202"/>
    </row>
    <row r="55093" spans="2:2">
      <c r="B55093" s="202"/>
    </row>
    <row r="55094" spans="2:2">
      <c r="B55094" s="202"/>
    </row>
    <row r="55095" spans="2:2">
      <c r="B55095" s="202"/>
    </row>
    <row r="55096" spans="2:2">
      <c r="B55096" s="202"/>
    </row>
    <row r="55097" spans="2:2">
      <c r="B55097" s="202"/>
    </row>
    <row r="55098" spans="2:2">
      <c r="B55098" s="202"/>
    </row>
    <row r="55099" spans="2:2">
      <c r="B55099" s="202"/>
    </row>
    <row r="55100" spans="2:2">
      <c r="B55100" s="202"/>
    </row>
    <row r="55101" spans="2:2">
      <c r="B55101" s="202"/>
    </row>
    <row r="55102" spans="2:2">
      <c r="B55102" s="202"/>
    </row>
    <row r="55103" spans="2:2">
      <c r="B55103" s="202"/>
    </row>
    <row r="55104" spans="2:2">
      <c r="B55104" s="202"/>
    </row>
    <row r="55105" spans="2:2">
      <c r="B55105" s="202"/>
    </row>
    <row r="55106" spans="2:2">
      <c r="B55106" s="202"/>
    </row>
    <row r="55107" spans="2:2">
      <c r="B55107" s="202"/>
    </row>
    <row r="55108" spans="2:2">
      <c r="B55108" s="202"/>
    </row>
    <row r="55109" spans="2:2">
      <c r="B55109" s="202"/>
    </row>
    <row r="55110" spans="2:2">
      <c r="B55110" s="202"/>
    </row>
    <row r="55111" spans="2:2">
      <c r="B55111" s="202"/>
    </row>
    <row r="55112" spans="2:2">
      <c r="B55112" s="202"/>
    </row>
    <row r="55113" spans="2:2">
      <c r="B55113" s="202"/>
    </row>
    <row r="55114" spans="2:2">
      <c r="B55114" s="202"/>
    </row>
    <row r="55115" spans="2:2">
      <c r="B55115" s="202"/>
    </row>
    <row r="55116" spans="2:2">
      <c r="B55116" s="202"/>
    </row>
    <row r="55117" spans="2:2">
      <c r="B55117" s="202"/>
    </row>
    <row r="55118" spans="2:2">
      <c r="B55118" s="202"/>
    </row>
    <row r="55119" spans="2:2">
      <c r="B55119" s="202"/>
    </row>
    <row r="55120" spans="2:2">
      <c r="B55120" s="202"/>
    </row>
    <row r="55121" spans="2:2">
      <c r="B55121" s="202"/>
    </row>
    <row r="55122" spans="2:2">
      <c r="B55122" s="202"/>
    </row>
    <row r="55123" spans="2:2">
      <c r="B55123" s="202"/>
    </row>
    <row r="55124" spans="2:2">
      <c r="B55124" s="202"/>
    </row>
    <row r="55125" spans="2:2">
      <c r="B55125" s="202"/>
    </row>
    <row r="55126" spans="2:2">
      <c r="B55126" s="202"/>
    </row>
    <row r="55127" spans="2:2">
      <c r="B55127" s="202"/>
    </row>
    <row r="55128" spans="2:2">
      <c r="B55128" s="202"/>
    </row>
    <row r="55129" spans="2:2">
      <c r="B55129" s="202"/>
    </row>
    <row r="55130" spans="2:2">
      <c r="B55130" s="202"/>
    </row>
    <row r="55131" spans="2:2">
      <c r="B55131" s="202"/>
    </row>
    <row r="55132" spans="2:2">
      <c r="B55132" s="202"/>
    </row>
    <row r="55133" spans="2:2">
      <c r="B55133" s="202"/>
    </row>
    <row r="55134" spans="2:2">
      <c r="B55134" s="202"/>
    </row>
    <row r="55135" spans="2:2">
      <c r="B55135" s="202"/>
    </row>
    <row r="55136" spans="2:2">
      <c r="B55136" s="202"/>
    </row>
    <row r="55137" spans="2:2">
      <c r="B55137" s="202"/>
    </row>
    <row r="55138" spans="2:2">
      <c r="B55138" s="202"/>
    </row>
    <row r="55139" spans="2:2">
      <c r="B55139" s="202"/>
    </row>
    <row r="55140" spans="2:2">
      <c r="B55140" s="202"/>
    </row>
    <row r="55141" spans="2:2">
      <c r="B55141" s="202"/>
    </row>
    <row r="55142" spans="2:2">
      <c r="B55142" s="202"/>
    </row>
    <row r="55143" spans="2:2">
      <c r="B55143" s="202"/>
    </row>
    <row r="55144" spans="2:2">
      <c r="B55144" s="202"/>
    </row>
    <row r="55145" spans="2:2">
      <c r="B55145" s="202"/>
    </row>
    <row r="55146" spans="2:2">
      <c r="B55146" s="202"/>
    </row>
    <row r="55147" spans="2:2">
      <c r="B55147" s="202"/>
    </row>
    <row r="55148" spans="2:2">
      <c r="B55148" s="202"/>
    </row>
    <row r="55149" spans="2:2">
      <c r="B55149" s="202"/>
    </row>
    <row r="55150" spans="2:2">
      <c r="B55150" s="202"/>
    </row>
    <row r="55151" spans="2:2">
      <c r="B55151" s="202"/>
    </row>
    <row r="55152" spans="2:2">
      <c r="B55152" s="202"/>
    </row>
    <row r="55153" spans="2:2">
      <c r="B55153" s="202"/>
    </row>
    <row r="55154" spans="2:2">
      <c r="B55154" s="202"/>
    </row>
    <row r="55155" spans="2:2">
      <c r="B55155" s="202"/>
    </row>
    <row r="55156" spans="2:2">
      <c r="B55156" s="202"/>
    </row>
    <row r="55157" spans="2:2">
      <c r="B55157" s="202"/>
    </row>
    <row r="55158" spans="2:2">
      <c r="B55158" s="202"/>
    </row>
    <row r="55159" spans="2:2">
      <c r="B55159" s="202"/>
    </row>
    <row r="55160" spans="2:2">
      <c r="B55160" s="202"/>
    </row>
    <row r="55161" spans="2:2">
      <c r="B55161" s="202"/>
    </row>
    <row r="55162" spans="2:2">
      <c r="B55162" s="202"/>
    </row>
    <row r="55163" spans="2:2">
      <c r="B55163" s="202"/>
    </row>
    <row r="55164" spans="2:2">
      <c r="B55164" s="202"/>
    </row>
    <row r="55165" spans="2:2">
      <c r="B55165" s="202"/>
    </row>
    <row r="55166" spans="2:2">
      <c r="B55166" s="202"/>
    </row>
    <row r="55167" spans="2:2">
      <c r="B55167" s="202"/>
    </row>
    <row r="55168" spans="2:2">
      <c r="B55168" s="202"/>
    </row>
    <row r="55169" spans="2:2">
      <c r="B55169" s="202"/>
    </row>
    <row r="55170" spans="2:2">
      <c r="B55170" s="202"/>
    </row>
    <row r="55171" spans="2:2">
      <c r="B55171" s="202"/>
    </row>
    <row r="55172" spans="2:2">
      <c r="B55172" s="202"/>
    </row>
    <row r="55173" spans="2:2">
      <c r="B55173" s="202"/>
    </row>
    <row r="55174" spans="2:2">
      <c r="B55174" s="202"/>
    </row>
    <row r="55175" spans="2:2">
      <c r="B55175" s="202"/>
    </row>
    <row r="55176" spans="2:2">
      <c r="B55176" s="202"/>
    </row>
    <row r="55177" spans="2:2">
      <c r="B55177" s="202"/>
    </row>
    <row r="55178" spans="2:2">
      <c r="B55178" s="202"/>
    </row>
    <row r="55179" spans="2:2">
      <c r="B55179" s="202"/>
    </row>
    <row r="55180" spans="2:2">
      <c r="B55180" s="202"/>
    </row>
    <row r="55181" spans="2:2">
      <c r="B55181" s="202"/>
    </row>
    <row r="55182" spans="2:2">
      <c r="B55182" s="202"/>
    </row>
    <row r="55183" spans="2:2">
      <c r="B55183" s="202"/>
    </row>
    <row r="55184" spans="2:2">
      <c r="B55184" s="202"/>
    </row>
    <row r="55185" spans="2:2">
      <c r="B55185" s="202"/>
    </row>
    <row r="55186" spans="2:2">
      <c r="B55186" s="202"/>
    </row>
    <row r="55187" spans="2:2">
      <c r="B55187" s="202"/>
    </row>
    <row r="55188" spans="2:2">
      <c r="B55188" s="202"/>
    </row>
    <row r="55189" spans="2:2">
      <c r="B55189" s="202"/>
    </row>
    <row r="55190" spans="2:2">
      <c r="B55190" s="202"/>
    </row>
    <row r="55191" spans="2:2">
      <c r="B55191" s="202"/>
    </row>
    <row r="55192" spans="2:2">
      <c r="B55192" s="202"/>
    </row>
    <row r="55193" spans="2:2">
      <c r="B55193" s="202"/>
    </row>
    <row r="55194" spans="2:2">
      <c r="B55194" s="202"/>
    </row>
    <row r="55195" spans="2:2">
      <c r="B55195" s="202"/>
    </row>
    <row r="55196" spans="2:2">
      <c r="B55196" s="202"/>
    </row>
    <row r="55197" spans="2:2">
      <c r="B55197" s="202"/>
    </row>
    <row r="55198" spans="2:2">
      <c r="B55198" s="202"/>
    </row>
    <row r="55199" spans="2:2">
      <c r="B55199" s="202"/>
    </row>
    <row r="55200" spans="2:2">
      <c r="B55200" s="202"/>
    </row>
    <row r="55201" spans="2:2">
      <c r="B55201" s="202"/>
    </row>
    <row r="55202" spans="2:2">
      <c r="B55202" s="202"/>
    </row>
    <row r="55203" spans="2:2">
      <c r="B55203" s="202"/>
    </row>
    <row r="55204" spans="2:2">
      <c r="B55204" s="202"/>
    </row>
    <row r="55205" spans="2:2">
      <c r="B55205" s="202"/>
    </row>
    <row r="55206" spans="2:2">
      <c r="B55206" s="202"/>
    </row>
    <row r="55207" spans="2:2">
      <c r="B55207" s="202"/>
    </row>
    <row r="55208" spans="2:2">
      <c r="B55208" s="202"/>
    </row>
    <row r="55209" spans="2:2">
      <c r="B55209" s="202"/>
    </row>
    <row r="55210" spans="2:2">
      <c r="B55210" s="202"/>
    </row>
    <row r="55211" spans="2:2">
      <c r="B55211" s="202"/>
    </row>
    <row r="55212" spans="2:2">
      <c r="B55212" s="202"/>
    </row>
    <row r="55213" spans="2:2">
      <c r="B55213" s="202"/>
    </row>
    <row r="55214" spans="2:2">
      <c r="B55214" s="202"/>
    </row>
    <row r="55215" spans="2:2">
      <c r="B55215" s="202"/>
    </row>
    <row r="55216" spans="2:2">
      <c r="B55216" s="202"/>
    </row>
    <row r="55217" spans="2:2">
      <c r="B55217" s="202"/>
    </row>
    <row r="55218" spans="2:2">
      <c r="B55218" s="202"/>
    </row>
    <row r="55219" spans="2:2">
      <c r="B55219" s="202"/>
    </row>
    <row r="55220" spans="2:2">
      <c r="B55220" s="202"/>
    </row>
    <row r="55221" spans="2:2">
      <c r="B55221" s="202"/>
    </row>
    <row r="55222" spans="2:2">
      <c r="B55222" s="202"/>
    </row>
    <row r="55223" spans="2:2">
      <c r="B55223" s="202"/>
    </row>
    <row r="55224" spans="2:2">
      <c r="B55224" s="202"/>
    </row>
    <row r="55225" spans="2:2">
      <c r="B55225" s="202"/>
    </row>
    <row r="55226" spans="2:2">
      <c r="B55226" s="202"/>
    </row>
    <row r="55227" spans="2:2">
      <c r="B55227" s="202"/>
    </row>
    <row r="55228" spans="2:2">
      <c r="B55228" s="202"/>
    </row>
    <row r="55229" spans="2:2">
      <c r="B55229" s="202"/>
    </row>
    <row r="55230" spans="2:2">
      <c r="B55230" s="202"/>
    </row>
    <row r="55231" spans="2:2">
      <c r="B55231" s="202"/>
    </row>
    <row r="55232" spans="2:2">
      <c r="B55232" s="202"/>
    </row>
    <row r="55233" spans="2:2">
      <c r="B55233" s="202"/>
    </row>
    <row r="55234" spans="2:2">
      <c r="B55234" s="202"/>
    </row>
    <row r="55235" spans="2:2">
      <c r="B55235" s="202"/>
    </row>
    <row r="55236" spans="2:2">
      <c r="B55236" s="202"/>
    </row>
    <row r="55237" spans="2:2">
      <c r="B55237" s="202"/>
    </row>
    <row r="55238" spans="2:2">
      <c r="B55238" s="202"/>
    </row>
    <row r="55239" spans="2:2">
      <c r="B55239" s="202"/>
    </row>
    <row r="55240" spans="2:2">
      <c r="B55240" s="202"/>
    </row>
    <row r="55241" spans="2:2">
      <c r="B55241" s="202"/>
    </row>
    <row r="55242" spans="2:2">
      <c r="B55242" s="202"/>
    </row>
    <row r="55243" spans="2:2">
      <c r="B55243" s="202"/>
    </row>
    <row r="55244" spans="2:2">
      <c r="B55244" s="202"/>
    </row>
    <row r="55245" spans="2:2">
      <c r="B55245" s="202"/>
    </row>
    <row r="55246" spans="2:2">
      <c r="B55246" s="202"/>
    </row>
    <row r="55247" spans="2:2">
      <c r="B55247" s="202"/>
    </row>
    <row r="55248" spans="2:2">
      <c r="B55248" s="202"/>
    </row>
    <row r="55249" spans="2:2">
      <c r="B55249" s="202"/>
    </row>
    <row r="55250" spans="2:2">
      <c r="B55250" s="202"/>
    </row>
    <row r="55251" spans="2:2">
      <c r="B55251" s="202"/>
    </row>
    <row r="55252" spans="2:2">
      <c r="B55252" s="202"/>
    </row>
    <row r="55253" spans="2:2">
      <c r="B55253" s="202"/>
    </row>
    <row r="55254" spans="2:2">
      <c r="B55254" s="202"/>
    </row>
    <row r="55255" spans="2:2">
      <c r="B55255" s="202"/>
    </row>
    <row r="55256" spans="2:2">
      <c r="B55256" s="202"/>
    </row>
    <row r="55257" spans="2:2">
      <c r="B55257" s="202"/>
    </row>
    <row r="55258" spans="2:2">
      <c r="B55258" s="202"/>
    </row>
    <row r="55259" spans="2:2">
      <c r="B55259" s="202"/>
    </row>
    <row r="55260" spans="2:2">
      <c r="B55260" s="202"/>
    </row>
    <row r="55261" spans="2:2">
      <c r="B55261" s="202"/>
    </row>
    <row r="55262" spans="2:2">
      <c r="B55262" s="202"/>
    </row>
    <row r="55263" spans="2:2">
      <c r="B55263" s="202"/>
    </row>
    <row r="55264" spans="2:2">
      <c r="B55264" s="202"/>
    </row>
    <row r="55265" spans="2:2">
      <c r="B55265" s="202"/>
    </row>
    <row r="55266" spans="2:2">
      <c r="B55266" s="202"/>
    </row>
    <row r="55267" spans="2:2">
      <c r="B55267" s="202"/>
    </row>
    <row r="55268" spans="2:2">
      <c r="B55268" s="202"/>
    </row>
    <row r="55269" spans="2:2">
      <c r="B55269" s="202"/>
    </row>
    <row r="55270" spans="2:2">
      <c r="B55270" s="202"/>
    </row>
    <row r="55271" spans="2:2">
      <c r="B55271" s="202"/>
    </row>
    <row r="55272" spans="2:2">
      <c r="B55272" s="202"/>
    </row>
    <row r="55273" spans="2:2">
      <c r="B55273" s="202"/>
    </row>
    <row r="55274" spans="2:2">
      <c r="B55274" s="202"/>
    </row>
    <row r="55275" spans="2:2">
      <c r="B55275" s="202"/>
    </row>
    <row r="55276" spans="2:2">
      <c r="B55276" s="202"/>
    </row>
    <row r="55277" spans="2:2">
      <c r="B55277" s="202"/>
    </row>
    <row r="55278" spans="2:2">
      <c r="B55278" s="202"/>
    </row>
    <row r="55279" spans="2:2">
      <c r="B55279" s="202"/>
    </row>
    <row r="55280" spans="2:2">
      <c r="B55280" s="202"/>
    </row>
    <row r="55281" spans="2:2">
      <c r="B55281" s="202"/>
    </row>
    <row r="55282" spans="2:2">
      <c r="B55282" s="202"/>
    </row>
    <row r="55283" spans="2:2">
      <c r="B55283" s="202"/>
    </row>
    <row r="55284" spans="2:2">
      <c r="B55284" s="202"/>
    </row>
    <row r="55285" spans="2:2">
      <c r="B55285" s="202"/>
    </row>
    <row r="55286" spans="2:2">
      <c r="B55286" s="202"/>
    </row>
    <row r="55287" spans="2:2">
      <c r="B55287" s="202"/>
    </row>
    <row r="55288" spans="2:2">
      <c r="B55288" s="202"/>
    </row>
    <row r="55289" spans="2:2">
      <c r="B55289" s="202"/>
    </row>
    <row r="55290" spans="2:2">
      <c r="B55290" s="202"/>
    </row>
    <row r="55291" spans="2:2">
      <c r="B55291" s="202"/>
    </row>
    <row r="55292" spans="2:2">
      <c r="B55292" s="202"/>
    </row>
    <row r="55293" spans="2:2">
      <c r="B55293" s="202"/>
    </row>
    <row r="55294" spans="2:2">
      <c r="B55294" s="202"/>
    </row>
    <row r="55295" spans="2:2">
      <c r="B55295" s="202"/>
    </row>
    <row r="55296" spans="2:2">
      <c r="B55296" s="202"/>
    </row>
    <row r="55297" spans="2:2">
      <c r="B55297" s="202"/>
    </row>
    <row r="55298" spans="2:2">
      <c r="B55298" s="202"/>
    </row>
    <row r="55299" spans="2:2">
      <c r="B55299" s="202"/>
    </row>
    <row r="55300" spans="2:2">
      <c r="B55300" s="202"/>
    </row>
    <row r="55301" spans="2:2">
      <c r="B55301" s="202"/>
    </row>
    <row r="55302" spans="2:2">
      <c r="B55302" s="202"/>
    </row>
    <row r="55303" spans="2:2">
      <c r="B55303" s="202"/>
    </row>
    <row r="55304" spans="2:2">
      <c r="B55304" s="202"/>
    </row>
    <row r="55305" spans="2:2">
      <c r="B55305" s="202"/>
    </row>
    <row r="55306" spans="2:2">
      <c r="B55306" s="202"/>
    </row>
    <row r="55307" spans="2:2">
      <c r="B55307" s="202"/>
    </row>
    <row r="55308" spans="2:2">
      <c r="B55308" s="202"/>
    </row>
    <row r="55309" spans="2:2">
      <c r="B55309" s="202"/>
    </row>
    <row r="55310" spans="2:2">
      <c r="B55310" s="202"/>
    </row>
    <row r="55311" spans="2:2">
      <c r="B55311" s="202"/>
    </row>
    <row r="55312" spans="2:2">
      <c r="B55312" s="202"/>
    </row>
    <row r="55313" spans="2:2">
      <c r="B55313" s="202"/>
    </row>
    <row r="55314" spans="2:2">
      <c r="B55314" s="202"/>
    </row>
    <row r="55315" spans="2:2">
      <c r="B55315" s="202"/>
    </row>
    <row r="55316" spans="2:2">
      <c r="B55316" s="202"/>
    </row>
    <row r="55317" spans="2:2">
      <c r="B55317" s="202"/>
    </row>
    <row r="55318" spans="2:2">
      <c r="B55318" s="202"/>
    </row>
    <row r="55319" spans="2:2">
      <c r="B55319" s="202"/>
    </row>
    <row r="55320" spans="2:2">
      <c r="B55320" s="202"/>
    </row>
    <row r="55321" spans="2:2">
      <c r="B55321" s="202"/>
    </row>
    <row r="55322" spans="2:2">
      <c r="B55322" s="202"/>
    </row>
    <row r="55323" spans="2:2">
      <c r="B55323" s="202"/>
    </row>
    <row r="55324" spans="2:2">
      <c r="B55324" s="202"/>
    </row>
    <row r="55325" spans="2:2">
      <c r="B55325" s="202"/>
    </row>
    <row r="55326" spans="2:2">
      <c r="B55326" s="202"/>
    </row>
    <row r="55327" spans="2:2">
      <c r="B55327" s="202"/>
    </row>
    <row r="55328" spans="2:2">
      <c r="B55328" s="202"/>
    </row>
    <row r="55329" spans="2:2">
      <c r="B55329" s="202"/>
    </row>
    <row r="55330" spans="2:2">
      <c r="B55330" s="202"/>
    </row>
    <row r="55331" spans="2:2">
      <c r="B55331" s="202"/>
    </row>
    <row r="55332" spans="2:2">
      <c r="B55332" s="202"/>
    </row>
    <row r="55333" spans="2:2">
      <c r="B55333" s="202"/>
    </row>
    <row r="55334" spans="2:2">
      <c r="B55334" s="202"/>
    </row>
    <row r="55335" spans="2:2">
      <c r="B55335" s="202"/>
    </row>
    <row r="55336" spans="2:2">
      <c r="B55336" s="202"/>
    </row>
    <row r="55337" spans="2:2">
      <c r="B55337" s="202"/>
    </row>
    <row r="55338" spans="2:2">
      <c r="B55338" s="202"/>
    </row>
    <row r="55339" spans="2:2">
      <c r="B55339" s="202"/>
    </row>
    <row r="55340" spans="2:2">
      <c r="B55340" s="202"/>
    </row>
    <row r="55341" spans="2:2">
      <c r="B55341" s="202"/>
    </row>
    <row r="55342" spans="2:2">
      <c r="B55342" s="202"/>
    </row>
    <row r="55343" spans="2:2">
      <c r="B55343" s="202"/>
    </row>
    <row r="55344" spans="2:2">
      <c r="B55344" s="202"/>
    </row>
    <row r="55345" spans="2:2">
      <c r="B55345" s="202"/>
    </row>
    <row r="55346" spans="2:2">
      <c r="B55346" s="202"/>
    </row>
    <row r="55347" spans="2:2">
      <c r="B55347" s="202"/>
    </row>
    <row r="55348" spans="2:2">
      <c r="B55348" s="202"/>
    </row>
    <row r="55349" spans="2:2">
      <c r="B55349" s="202"/>
    </row>
    <row r="55350" spans="2:2">
      <c r="B55350" s="202"/>
    </row>
    <row r="55351" spans="2:2">
      <c r="B55351" s="202"/>
    </row>
    <row r="55352" spans="2:2">
      <c r="B55352" s="202"/>
    </row>
    <row r="55353" spans="2:2">
      <c r="B55353" s="202"/>
    </row>
    <row r="55354" spans="2:2">
      <c r="B55354" s="202"/>
    </row>
    <row r="55355" spans="2:2">
      <c r="B55355" s="202"/>
    </row>
    <row r="55356" spans="2:2">
      <c r="B55356" s="202"/>
    </row>
    <row r="55357" spans="2:2">
      <c r="B55357" s="202"/>
    </row>
    <row r="55358" spans="2:2">
      <c r="B55358" s="202"/>
    </row>
    <row r="55359" spans="2:2">
      <c r="B55359" s="202"/>
    </row>
    <row r="55360" spans="2:2">
      <c r="B55360" s="202"/>
    </row>
    <row r="55361" spans="2:2">
      <c r="B55361" s="202"/>
    </row>
    <row r="55362" spans="2:2">
      <c r="B55362" s="202"/>
    </row>
    <row r="55363" spans="2:2">
      <c r="B55363" s="202"/>
    </row>
    <row r="55364" spans="2:2">
      <c r="B55364" s="202"/>
    </row>
    <row r="55365" spans="2:2">
      <c r="B55365" s="202"/>
    </row>
    <row r="55366" spans="2:2">
      <c r="B55366" s="202"/>
    </row>
    <row r="55367" spans="2:2">
      <c r="B55367" s="202"/>
    </row>
    <row r="55368" spans="2:2">
      <c r="B55368" s="202"/>
    </row>
    <row r="55369" spans="2:2">
      <c r="B55369" s="202"/>
    </row>
    <row r="55370" spans="2:2">
      <c r="B55370" s="202"/>
    </row>
    <row r="55371" spans="2:2">
      <c r="B55371" s="202"/>
    </row>
    <row r="55372" spans="2:2">
      <c r="B55372" s="202"/>
    </row>
    <row r="55373" spans="2:2">
      <c r="B55373" s="202"/>
    </row>
    <row r="55374" spans="2:2">
      <c r="B55374" s="202"/>
    </row>
    <row r="55375" spans="2:2">
      <c r="B55375" s="202"/>
    </row>
    <row r="55376" spans="2:2">
      <c r="B55376" s="202"/>
    </row>
    <row r="55377" spans="2:2">
      <c r="B55377" s="202"/>
    </row>
    <row r="55378" spans="2:2">
      <c r="B55378" s="202"/>
    </row>
    <row r="55379" spans="2:2">
      <c r="B55379" s="202"/>
    </row>
    <row r="55380" spans="2:2">
      <c r="B55380" s="202"/>
    </row>
    <row r="55381" spans="2:2">
      <c r="B55381" s="202"/>
    </row>
    <row r="55382" spans="2:2">
      <c r="B55382" s="202"/>
    </row>
    <row r="55383" spans="2:2">
      <c r="B55383" s="202"/>
    </row>
    <row r="55384" spans="2:2">
      <c r="B55384" s="202"/>
    </row>
    <row r="55385" spans="2:2">
      <c r="B55385" s="202"/>
    </row>
    <row r="55386" spans="2:2">
      <c r="B55386" s="202"/>
    </row>
    <row r="55387" spans="2:2">
      <c r="B55387" s="202"/>
    </row>
    <row r="55388" spans="2:2">
      <c r="B55388" s="202"/>
    </row>
    <row r="55389" spans="2:2">
      <c r="B55389" s="202"/>
    </row>
    <row r="55390" spans="2:2">
      <c r="B55390" s="202"/>
    </row>
    <row r="55391" spans="2:2">
      <c r="B55391" s="202"/>
    </row>
    <row r="55392" spans="2:2">
      <c r="B55392" s="202"/>
    </row>
    <row r="55393" spans="2:2">
      <c r="B55393" s="202"/>
    </row>
    <row r="55394" spans="2:2">
      <c r="B55394" s="202"/>
    </row>
    <row r="55395" spans="2:2">
      <c r="B55395" s="202"/>
    </row>
    <row r="55396" spans="2:2">
      <c r="B55396" s="202"/>
    </row>
    <row r="55397" spans="2:2">
      <c r="B55397" s="202"/>
    </row>
    <row r="55398" spans="2:2">
      <c r="B55398" s="202"/>
    </row>
    <row r="55399" spans="2:2">
      <c r="B55399" s="202"/>
    </row>
    <row r="55400" spans="2:2">
      <c r="B55400" s="202"/>
    </row>
    <row r="55401" spans="2:2">
      <c r="B55401" s="202"/>
    </row>
    <row r="55402" spans="2:2">
      <c r="B55402" s="202"/>
    </row>
    <row r="55403" spans="2:2">
      <c r="B55403" s="202"/>
    </row>
    <row r="55404" spans="2:2">
      <c r="B55404" s="202"/>
    </row>
    <row r="55405" spans="2:2">
      <c r="B55405" s="202"/>
    </row>
    <row r="55406" spans="2:2">
      <c r="B55406" s="202"/>
    </row>
    <row r="55407" spans="2:2">
      <c r="B55407" s="202"/>
    </row>
    <row r="55408" spans="2:2">
      <c r="B55408" s="202"/>
    </row>
    <row r="55409" spans="2:2">
      <c r="B55409" s="202"/>
    </row>
    <row r="55410" spans="2:2">
      <c r="B55410" s="202"/>
    </row>
    <row r="55411" spans="2:2">
      <c r="B55411" s="202"/>
    </row>
    <row r="55412" spans="2:2">
      <c r="B55412" s="202"/>
    </row>
    <row r="55413" spans="2:2">
      <c r="B55413" s="202"/>
    </row>
    <row r="55414" spans="2:2">
      <c r="B55414" s="202"/>
    </row>
    <row r="55415" spans="2:2">
      <c r="B55415" s="202"/>
    </row>
    <row r="55416" spans="2:2">
      <c r="B55416" s="202"/>
    </row>
    <row r="55417" spans="2:2">
      <c r="B55417" s="202"/>
    </row>
    <row r="55418" spans="2:2">
      <c r="B55418" s="202"/>
    </row>
    <row r="55419" spans="2:2">
      <c r="B55419" s="202"/>
    </row>
    <row r="55420" spans="2:2">
      <c r="B55420" s="202"/>
    </row>
    <row r="55421" spans="2:2">
      <c r="B55421" s="202"/>
    </row>
    <row r="55422" spans="2:2">
      <c r="B55422" s="202"/>
    </row>
    <row r="55423" spans="2:2">
      <c r="B55423" s="202"/>
    </row>
    <row r="55424" spans="2:2">
      <c r="B55424" s="202"/>
    </row>
    <row r="55425" spans="2:2">
      <c r="B55425" s="202"/>
    </row>
    <row r="55426" spans="2:2">
      <c r="B55426" s="202"/>
    </row>
    <row r="55427" spans="2:2">
      <c r="B55427" s="202"/>
    </row>
    <row r="55428" spans="2:2">
      <c r="B55428" s="202"/>
    </row>
    <row r="55429" spans="2:2">
      <c r="B55429" s="202"/>
    </row>
    <row r="55430" spans="2:2">
      <c r="B55430" s="202"/>
    </row>
    <row r="55431" spans="2:2">
      <c r="B55431" s="202"/>
    </row>
    <row r="55432" spans="2:2">
      <c r="B55432" s="202"/>
    </row>
    <row r="55433" spans="2:2">
      <c r="B55433" s="202"/>
    </row>
    <row r="55434" spans="2:2">
      <c r="B55434" s="202"/>
    </row>
    <row r="55435" spans="2:2">
      <c r="B55435" s="202"/>
    </row>
    <row r="55436" spans="2:2">
      <c r="B55436" s="202"/>
    </row>
    <row r="55437" spans="2:2">
      <c r="B55437" s="202"/>
    </row>
    <row r="55438" spans="2:2">
      <c r="B55438" s="202"/>
    </row>
    <row r="55439" spans="2:2">
      <c r="B55439" s="202"/>
    </row>
    <row r="55440" spans="2:2">
      <c r="B55440" s="202"/>
    </row>
    <row r="55441" spans="2:2">
      <c r="B55441" s="202"/>
    </row>
    <row r="55442" spans="2:2">
      <c r="B55442" s="202"/>
    </row>
    <row r="55443" spans="2:2">
      <c r="B55443" s="202"/>
    </row>
    <row r="55444" spans="2:2">
      <c r="B55444" s="202"/>
    </row>
    <row r="55445" spans="2:2">
      <c r="B55445" s="202"/>
    </row>
    <row r="55446" spans="2:2">
      <c r="B55446" s="202"/>
    </row>
    <row r="55447" spans="2:2">
      <c r="B55447" s="202"/>
    </row>
    <row r="55448" spans="2:2">
      <c r="B55448" s="202"/>
    </row>
    <row r="55449" spans="2:2">
      <c r="B55449" s="202"/>
    </row>
    <row r="55450" spans="2:2">
      <c r="B55450" s="202"/>
    </row>
    <row r="55451" spans="2:2">
      <c r="B55451" s="202"/>
    </row>
    <row r="55452" spans="2:2">
      <c r="B55452" s="202"/>
    </row>
    <row r="55453" spans="2:2">
      <c r="B55453" s="202"/>
    </row>
    <row r="55454" spans="2:2">
      <c r="B55454" s="202"/>
    </row>
    <row r="55455" spans="2:2">
      <c r="B55455" s="202"/>
    </row>
    <row r="55456" spans="2:2">
      <c r="B55456" s="202"/>
    </row>
    <row r="55457" spans="2:2">
      <c r="B55457" s="202"/>
    </row>
    <row r="55458" spans="2:2">
      <c r="B55458" s="202"/>
    </row>
    <row r="55459" spans="2:2">
      <c r="B55459" s="202"/>
    </row>
    <row r="55460" spans="2:2">
      <c r="B55460" s="202"/>
    </row>
    <row r="55461" spans="2:2">
      <c r="B55461" s="202"/>
    </row>
    <row r="55462" spans="2:2">
      <c r="B55462" s="202"/>
    </row>
    <row r="55463" spans="2:2">
      <c r="B55463" s="202"/>
    </row>
    <row r="55464" spans="2:2">
      <c r="B55464" s="202"/>
    </row>
    <row r="55465" spans="2:2">
      <c r="B55465" s="202"/>
    </row>
    <row r="55466" spans="2:2">
      <c r="B55466" s="202"/>
    </row>
    <row r="55467" spans="2:2">
      <c r="B55467" s="202"/>
    </row>
    <row r="55468" spans="2:2">
      <c r="B55468" s="202"/>
    </row>
    <row r="55469" spans="2:2">
      <c r="B55469" s="202"/>
    </row>
    <row r="55470" spans="2:2">
      <c r="B55470" s="202"/>
    </row>
    <row r="55471" spans="2:2">
      <c r="B55471" s="202"/>
    </row>
    <row r="55472" spans="2:2">
      <c r="B55472" s="202"/>
    </row>
    <row r="55473" spans="2:2">
      <c r="B55473" s="202"/>
    </row>
    <row r="55474" spans="2:2">
      <c r="B55474" s="202"/>
    </row>
    <row r="55475" spans="2:2">
      <c r="B55475" s="202"/>
    </row>
    <row r="55476" spans="2:2">
      <c r="B55476" s="202"/>
    </row>
    <row r="55477" spans="2:2">
      <c r="B55477" s="202"/>
    </row>
    <row r="55478" spans="2:2">
      <c r="B55478" s="202"/>
    </row>
    <row r="55479" spans="2:2">
      <c r="B55479" s="202"/>
    </row>
    <row r="55480" spans="2:2">
      <c r="B55480" s="202"/>
    </row>
    <row r="55481" spans="2:2">
      <c r="B55481" s="202"/>
    </row>
    <row r="55482" spans="2:2">
      <c r="B55482" s="202"/>
    </row>
    <row r="55483" spans="2:2">
      <c r="B55483" s="202"/>
    </row>
    <row r="55484" spans="2:2">
      <c r="B55484" s="202"/>
    </row>
    <row r="55485" spans="2:2">
      <c r="B55485" s="202"/>
    </row>
    <row r="55486" spans="2:2">
      <c r="B55486" s="202"/>
    </row>
    <row r="55487" spans="2:2">
      <c r="B55487" s="202"/>
    </row>
    <row r="55488" spans="2:2">
      <c r="B55488" s="202"/>
    </row>
    <row r="55489" spans="2:2">
      <c r="B55489" s="202"/>
    </row>
    <row r="55490" spans="2:2">
      <c r="B55490" s="202"/>
    </row>
    <row r="55491" spans="2:2">
      <c r="B55491" s="202"/>
    </row>
    <row r="55492" spans="2:2">
      <c r="B55492" s="202"/>
    </row>
    <row r="55493" spans="2:2">
      <c r="B55493" s="202"/>
    </row>
    <row r="55494" spans="2:2">
      <c r="B55494" s="202"/>
    </row>
    <row r="55495" spans="2:2">
      <c r="B55495" s="202"/>
    </row>
    <row r="55496" spans="2:2">
      <c r="B55496" s="202"/>
    </row>
    <row r="55497" spans="2:2">
      <c r="B55497" s="202"/>
    </row>
    <row r="55498" spans="2:2">
      <c r="B55498" s="202"/>
    </row>
    <row r="55499" spans="2:2">
      <c r="B55499" s="202"/>
    </row>
    <row r="55500" spans="2:2">
      <c r="B55500" s="202"/>
    </row>
    <row r="55501" spans="2:2">
      <c r="B55501" s="202"/>
    </row>
    <row r="55502" spans="2:2">
      <c r="B55502" s="202"/>
    </row>
    <row r="55503" spans="2:2">
      <c r="B55503" s="202"/>
    </row>
    <row r="55504" spans="2:2">
      <c r="B55504" s="202"/>
    </row>
    <row r="55505" spans="2:2">
      <c r="B55505" s="202"/>
    </row>
    <row r="55506" spans="2:2">
      <c r="B55506" s="202"/>
    </row>
    <row r="55507" spans="2:2">
      <c r="B55507" s="202"/>
    </row>
    <row r="55508" spans="2:2">
      <c r="B55508" s="202"/>
    </row>
    <row r="55509" spans="2:2">
      <c r="B55509" s="202"/>
    </row>
    <row r="55510" spans="2:2">
      <c r="B55510" s="202"/>
    </row>
    <row r="55511" spans="2:2">
      <c r="B55511" s="202"/>
    </row>
    <row r="55512" spans="2:2">
      <c r="B55512" s="202"/>
    </row>
    <row r="55513" spans="2:2">
      <c r="B55513" s="202"/>
    </row>
    <row r="55514" spans="2:2">
      <c r="B55514" s="202"/>
    </row>
    <row r="55515" spans="2:2">
      <c r="B55515" s="202"/>
    </row>
    <row r="55516" spans="2:2">
      <c r="B55516" s="202"/>
    </row>
    <row r="55517" spans="2:2">
      <c r="B55517" s="202"/>
    </row>
    <row r="55518" spans="2:2">
      <c r="B55518" s="202"/>
    </row>
    <row r="55519" spans="2:2">
      <c r="B55519" s="202"/>
    </row>
    <row r="55520" spans="2:2">
      <c r="B55520" s="202"/>
    </row>
    <row r="55521" spans="2:2">
      <c r="B55521" s="202"/>
    </row>
    <row r="55522" spans="2:2">
      <c r="B55522" s="202"/>
    </row>
    <row r="55523" spans="2:2">
      <c r="B55523" s="202"/>
    </row>
    <row r="55524" spans="2:2">
      <c r="B55524" s="202"/>
    </row>
    <row r="55525" spans="2:2">
      <c r="B55525" s="202"/>
    </row>
    <row r="55526" spans="2:2">
      <c r="B55526" s="202"/>
    </row>
    <row r="55527" spans="2:2">
      <c r="B55527" s="202"/>
    </row>
    <row r="55528" spans="2:2">
      <c r="B55528" s="202"/>
    </row>
    <row r="55529" spans="2:2">
      <c r="B55529" s="202"/>
    </row>
    <row r="55530" spans="2:2">
      <c r="B55530" s="202"/>
    </row>
    <row r="55531" spans="2:2">
      <c r="B55531" s="202"/>
    </row>
    <row r="55532" spans="2:2">
      <c r="B55532" s="202"/>
    </row>
    <row r="55533" spans="2:2">
      <c r="B55533" s="202"/>
    </row>
    <row r="55534" spans="2:2">
      <c r="B55534" s="202"/>
    </row>
    <row r="55535" spans="2:2">
      <c r="B55535" s="202"/>
    </row>
    <row r="55536" spans="2:2">
      <c r="B55536" s="202"/>
    </row>
    <row r="55537" spans="2:2">
      <c r="B55537" s="202"/>
    </row>
    <row r="55538" spans="2:2">
      <c r="B55538" s="202"/>
    </row>
    <row r="55539" spans="2:2">
      <c r="B55539" s="202"/>
    </row>
    <row r="55540" spans="2:2">
      <c r="B55540" s="202"/>
    </row>
    <row r="55541" spans="2:2">
      <c r="B55541" s="202"/>
    </row>
    <row r="55542" spans="2:2">
      <c r="B55542" s="202"/>
    </row>
    <row r="55543" spans="2:2">
      <c r="B55543" s="202"/>
    </row>
    <row r="55544" spans="2:2">
      <c r="B55544" s="202"/>
    </row>
    <row r="55545" spans="2:2">
      <c r="B55545" s="202"/>
    </row>
    <row r="55546" spans="2:2">
      <c r="B55546" s="202"/>
    </row>
    <row r="55547" spans="2:2">
      <c r="B55547" s="202"/>
    </row>
    <row r="55548" spans="2:2">
      <c r="B55548" s="202"/>
    </row>
    <row r="55549" spans="2:2">
      <c r="B55549" s="202"/>
    </row>
    <row r="55550" spans="2:2">
      <c r="B55550" s="202"/>
    </row>
    <row r="55551" spans="2:2">
      <c r="B55551" s="202"/>
    </row>
    <row r="55552" spans="2:2">
      <c r="B55552" s="202"/>
    </row>
    <row r="55553" spans="2:2">
      <c r="B55553" s="202"/>
    </row>
    <row r="55554" spans="2:2">
      <c r="B55554" s="202"/>
    </row>
    <row r="55555" spans="2:2">
      <c r="B55555" s="202"/>
    </row>
    <row r="55556" spans="2:2">
      <c r="B55556" s="202"/>
    </row>
    <row r="55557" spans="2:2">
      <c r="B55557" s="202"/>
    </row>
    <row r="55558" spans="2:2">
      <c r="B55558" s="202"/>
    </row>
    <row r="55559" spans="2:2">
      <c r="B55559" s="202"/>
    </row>
    <row r="55560" spans="2:2">
      <c r="B55560" s="202"/>
    </row>
    <row r="55561" spans="2:2">
      <c r="B55561" s="202"/>
    </row>
    <row r="55562" spans="2:2">
      <c r="B55562" s="202"/>
    </row>
    <row r="55563" spans="2:2">
      <c r="B55563" s="202"/>
    </row>
    <row r="55564" spans="2:2">
      <c r="B55564" s="202"/>
    </row>
    <row r="55565" spans="2:2">
      <c r="B55565" s="202"/>
    </row>
    <row r="55566" spans="2:2">
      <c r="B55566" s="202"/>
    </row>
    <row r="55567" spans="2:2">
      <c r="B55567" s="202"/>
    </row>
    <row r="55568" spans="2:2">
      <c r="B55568" s="202"/>
    </row>
    <row r="55569" spans="2:2">
      <c r="B55569" s="202"/>
    </row>
    <row r="55570" spans="2:2">
      <c r="B55570" s="202"/>
    </row>
    <row r="55571" spans="2:2">
      <c r="B55571" s="202"/>
    </row>
    <row r="55572" spans="2:2">
      <c r="B55572" s="202"/>
    </row>
    <row r="55573" spans="2:2">
      <c r="B55573" s="202"/>
    </row>
    <row r="55574" spans="2:2">
      <c r="B55574" s="202"/>
    </row>
    <row r="55575" spans="2:2">
      <c r="B55575" s="202"/>
    </row>
    <row r="55576" spans="2:2">
      <c r="B55576" s="202"/>
    </row>
    <row r="55577" spans="2:2">
      <c r="B55577" s="202"/>
    </row>
    <row r="55578" spans="2:2">
      <c r="B55578" s="202"/>
    </row>
    <row r="55579" spans="2:2">
      <c r="B55579" s="202"/>
    </row>
    <row r="55580" spans="2:2">
      <c r="B55580" s="202"/>
    </row>
    <row r="55581" spans="2:2">
      <c r="B55581" s="202"/>
    </row>
    <row r="55582" spans="2:2">
      <c r="B55582" s="202"/>
    </row>
    <row r="55583" spans="2:2">
      <c r="B55583" s="202"/>
    </row>
    <row r="55584" spans="2:2">
      <c r="B55584" s="202"/>
    </row>
    <row r="55585" spans="2:2">
      <c r="B55585" s="202"/>
    </row>
    <row r="55586" spans="2:2">
      <c r="B55586" s="202"/>
    </row>
    <row r="55587" spans="2:2">
      <c r="B55587" s="202"/>
    </row>
    <row r="55588" spans="2:2">
      <c r="B55588" s="202"/>
    </row>
    <row r="55589" spans="2:2">
      <c r="B55589" s="202"/>
    </row>
    <row r="55590" spans="2:2">
      <c r="B55590" s="202"/>
    </row>
    <row r="55591" spans="2:2">
      <c r="B55591" s="202"/>
    </row>
    <row r="55592" spans="2:2">
      <c r="B55592" s="202"/>
    </row>
    <row r="55593" spans="2:2">
      <c r="B55593" s="202"/>
    </row>
    <row r="55594" spans="2:2">
      <c r="B55594" s="202"/>
    </row>
    <row r="55595" spans="2:2">
      <c r="B55595" s="202"/>
    </row>
    <row r="55596" spans="2:2">
      <c r="B55596" s="202"/>
    </row>
    <row r="55597" spans="2:2">
      <c r="B55597" s="202"/>
    </row>
    <row r="55598" spans="2:2">
      <c r="B55598" s="202"/>
    </row>
    <row r="55599" spans="2:2">
      <c r="B55599" s="202"/>
    </row>
    <row r="55600" spans="2:2">
      <c r="B55600" s="202"/>
    </row>
    <row r="55601" spans="2:2">
      <c r="B55601" s="202"/>
    </row>
    <row r="55602" spans="2:2">
      <c r="B55602" s="202"/>
    </row>
    <row r="55603" spans="2:2">
      <c r="B55603" s="202"/>
    </row>
    <row r="55604" spans="2:2">
      <c r="B55604" s="202"/>
    </row>
    <row r="55605" spans="2:2">
      <c r="B55605" s="202"/>
    </row>
    <row r="55606" spans="2:2">
      <c r="B55606" s="202"/>
    </row>
    <row r="55607" spans="2:2">
      <c r="B55607" s="202"/>
    </row>
    <row r="55608" spans="2:2">
      <c r="B55608" s="202"/>
    </row>
    <row r="55609" spans="2:2">
      <c r="B55609" s="202"/>
    </row>
    <row r="55610" spans="2:2">
      <c r="B55610" s="202"/>
    </row>
    <row r="55611" spans="2:2">
      <c r="B55611" s="202"/>
    </row>
    <row r="55612" spans="2:2">
      <c r="B55612" s="202"/>
    </row>
    <row r="55613" spans="2:2">
      <c r="B55613" s="202"/>
    </row>
    <row r="55614" spans="2:2">
      <c r="B55614" s="202"/>
    </row>
    <row r="55615" spans="2:2">
      <c r="B55615" s="202"/>
    </row>
    <row r="55616" spans="2:2">
      <c r="B55616" s="202"/>
    </row>
    <row r="55617" spans="2:2">
      <c r="B55617" s="202"/>
    </row>
    <row r="55618" spans="2:2">
      <c r="B55618" s="202"/>
    </row>
    <row r="55619" spans="2:2">
      <c r="B55619" s="202"/>
    </row>
    <row r="55620" spans="2:2">
      <c r="B55620" s="202"/>
    </row>
    <row r="55621" spans="2:2">
      <c r="B55621" s="202"/>
    </row>
    <row r="55622" spans="2:2">
      <c r="B55622" s="202"/>
    </row>
    <row r="55623" spans="2:2">
      <c r="B55623" s="202"/>
    </row>
    <row r="55624" spans="2:2">
      <c r="B55624" s="202"/>
    </row>
    <row r="55625" spans="2:2">
      <c r="B55625" s="202"/>
    </row>
    <row r="55626" spans="2:2">
      <c r="B55626" s="202"/>
    </row>
    <row r="55627" spans="2:2">
      <c r="B55627" s="202"/>
    </row>
    <row r="55628" spans="2:2">
      <c r="B55628" s="202"/>
    </row>
    <row r="55629" spans="2:2">
      <c r="B55629" s="202"/>
    </row>
    <row r="55630" spans="2:2">
      <c r="B55630" s="202"/>
    </row>
    <row r="55631" spans="2:2">
      <c r="B55631" s="202"/>
    </row>
    <row r="55632" spans="2:2">
      <c r="B55632" s="202"/>
    </row>
    <row r="55633" spans="2:2">
      <c r="B55633" s="202"/>
    </row>
    <row r="55634" spans="2:2">
      <c r="B55634" s="202"/>
    </row>
    <row r="55635" spans="2:2">
      <c r="B55635" s="202"/>
    </row>
    <row r="55636" spans="2:2">
      <c r="B55636" s="202"/>
    </row>
    <row r="55637" spans="2:2">
      <c r="B55637" s="202"/>
    </row>
    <row r="55638" spans="2:2">
      <c r="B55638" s="202"/>
    </row>
    <row r="55639" spans="2:2">
      <c r="B55639" s="202"/>
    </row>
    <row r="55640" spans="2:2">
      <c r="B55640" s="202"/>
    </row>
    <row r="55641" spans="2:2">
      <c r="B55641" s="202"/>
    </row>
    <row r="55642" spans="2:2">
      <c r="B55642" s="202"/>
    </row>
    <row r="55643" spans="2:2">
      <c r="B55643" s="202"/>
    </row>
    <row r="55644" spans="2:2">
      <c r="B55644" s="202"/>
    </row>
    <row r="55645" spans="2:2">
      <c r="B55645" s="202"/>
    </row>
    <row r="55646" spans="2:2">
      <c r="B55646" s="202"/>
    </row>
    <row r="55647" spans="2:2">
      <c r="B55647" s="202"/>
    </row>
    <row r="55648" spans="2:2">
      <c r="B55648" s="202"/>
    </row>
    <row r="55649" spans="2:2">
      <c r="B55649" s="202"/>
    </row>
    <row r="55650" spans="2:2">
      <c r="B55650" s="202"/>
    </row>
    <row r="55651" spans="2:2">
      <c r="B55651" s="202"/>
    </row>
    <row r="55652" spans="2:2">
      <c r="B55652" s="202"/>
    </row>
    <row r="55653" spans="2:2">
      <c r="B55653" s="202"/>
    </row>
    <row r="55654" spans="2:2">
      <c r="B55654" s="202"/>
    </row>
    <row r="55655" spans="2:2">
      <c r="B55655" s="202"/>
    </row>
    <row r="55656" spans="2:2">
      <c r="B55656" s="202"/>
    </row>
    <row r="55657" spans="2:2">
      <c r="B55657" s="202"/>
    </row>
    <row r="55658" spans="2:2">
      <c r="B55658" s="202"/>
    </row>
    <row r="55659" spans="2:2">
      <c r="B55659" s="202"/>
    </row>
    <row r="55660" spans="2:2">
      <c r="B55660" s="202"/>
    </row>
    <row r="55661" spans="2:2">
      <c r="B55661" s="202"/>
    </row>
    <row r="55662" spans="2:2">
      <c r="B55662" s="202"/>
    </row>
    <row r="55663" spans="2:2">
      <c r="B55663" s="202"/>
    </row>
    <row r="55664" spans="2:2">
      <c r="B55664" s="202"/>
    </row>
    <row r="55665" spans="2:2">
      <c r="B55665" s="202"/>
    </row>
    <row r="55666" spans="2:2">
      <c r="B55666" s="202"/>
    </row>
    <row r="55667" spans="2:2">
      <c r="B55667" s="202"/>
    </row>
    <row r="55668" spans="2:2">
      <c r="B55668" s="202"/>
    </row>
    <row r="55669" spans="2:2">
      <c r="B55669" s="202"/>
    </row>
    <row r="55670" spans="2:2">
      <c r="B55670" s="202"/>
    </row>
    <row r="55671" spans="2:2">
      <c r="B55671" s="202"/>
    </row>
    <row r="55672" spans="2:2">
      <c r="B55672" s="202"/>
    </row>
    <row r="55673" spans="2:2">
      <c r="B55673" s="202"/>
    </row>
    <row r="55674" spans="2:2">
      <c r="B55674" s="202"/>
    </row>
    <row r="55675" spans="2:2">
      <c r="B55675" s="202"/>
    </row>
    <row r="55676" spans="2:2">
      <c r="B55676" s="202"/>
    </row>
    <row r="55677" spans="2:2">
      <c r="B55677" s="202"/>
    </row>
    <row r="55678" spans="2:2">
      <c r="B55678" s="202"/>
    </row>
    <row r="55679" spans="2:2">
      <c r="B55679" s="202"/>
    </row>
    <row r="55680" spans="2:2">
      <c r="B55680" s="202"/>
    </row>
    <row r="55681" spans="2:2">
      <c r="B55681" s="202"/>
    </row>
    <row r="55682" spans="2:2">
      <c r="B55682" s="202"/>
    </row>
    <row r="55683" spans="2:2">
      <c r="B55683" s="202"/>
    </row>
    <row r="55684" spans="2:2">
      <c r="B55684" s="202"/>
    </row>
    <row r="55685" spans="2:2">
      <c r="B55685" s="202"/>
    </row>
    <row r="55686" spans="2:2">
      <c r="B55686" s="202"/>
    </row>
    <row r="55687" spans="2:2">
      <c r="B55687" s="202"/>
    </row>
    <row r="55688" spans="2:2">
      <c r="B55688" s="202"/>
    </row>
    <row r="55689" spans="2:2">
      <c r="B55689" s="202"/>
    </row>
    <row r="55690" spans="2:2">
      <c r="B55690" s="202"/>
    </row>
    <row r="55691" spans="2:2">
      <c r="B55691" s="202"/>
    </row>
    <row r="55692" spans="2:2">
      <c r="B55692" s="202"/>
    </row>
    <row r="55693" spans="2:2">
      <c r="B55693" s="202"/>
    </row>
    <row r="55694" spans="2:2">
      <c r="B55694" s="202"/>
    </row>
    <row r="55695" spans="2:2">
      <c r="B55695" s="202"/>
    </row>
    <row r="55696" spans="2:2">
      <c r="B55696" s="202"/>
    </row>
    <row r="55697" spans="2:2">
      <c r="B55697" s="202"/>
    </row>
    <row r="55698" spans="2:2">
      <c r="B55698" s="202"/>
    </row>
    <row r="55699" spans="2:2">
      <c r="B55699" s="202"/>
    </row>
    <row r="55700" spans="2:2">
      <c r="B55700" s="202"/>
    </row>
    <row r="55701" spans="2:2">
      <c r="B55701" s="202"/>
    </row>
    <row r="55702" spans="2:2">
      <c r="B55702" s="202"/>
    </row>
    <row r="55703" spans="2:2">
      <c r="B55703" s="202"/>
    </row>
    <row r="55704" spans="2:2">
      <c r="B55704" s="202"/>
    </row>
    <row r="55705" spans="2:2">
      <c r="B55705" s="202"/>
    </row>
    <row r="55706" spans="2:2">
      <c r="B55706" s="202"/>
    </row>
    <row r="55707" spans="2:2">
      <c r="B55707" s="202"/>
    </row>
    <row r="55708" spans="2:2">
      <c r="B55708" s="202"/>
    </row>
    <row r="55709" spans="2:2">
      <c r="B55709" s="202"/>
    </row>
    <row r="55710" spans="2:2">
      <c r="B55710" s="202"/>
    </row>
    <row r="55711" spans="2:2">
      <c r="B55711" s="202"/>
    </row>
    <row r="55712" spans="2:2">
      <c r="B55712" s="202"/>
    </row>
    <row r="55713" spans="2:2">
      <c r="B55713" s="202"/>
    </row>
    <row r="55714" spans="2:2">
      <c r="B55714" s="202"/>
    </row>
    <row r="55715" spans="2:2">
      <c r="B55715" s="202"/>
    </row>
    <row r="55716" spans="2:2">
      <c r="B55716" s="202"/>
    </row>
    <row r="55717" spans="2:2">
      <c r="B55717" s="202"/>
    </row>
    <row r="55718" spans="2:2">
      <c r="B55718" s="202"/>
    </row>
    <row r="55719" spans="2:2">
      <c r="B55719" s="202"/>
    </row>
    <row r="55720" spans="2:2">
      <c r="B55720" s="202"/>
    </row>
    <row r="55721" spans="2:2">
      <c r="B55721" s="202"/>
    </row>
    <row r="55722" spans="2:2">
      <c r="B55722" s="202"/>
    </row>
    <row r="55723" spans="2:2">
      <c r="B55723" s="202"/>
    </row>
    <row r="55724" spans="2:2">
      <c r="B55724" s="202"/>
    </row>
    <row r="55725" spans="2:2">
      <c r="B55725" s="202"/>
    </row>
    <row r="55726" spans="2:2">
      <c r="B55726" s="202"/>
    </row>
    <row r="55727" spans="2:2">
      <c r="B55727" s="202"/>
    </row>
    <row r="55728" spans="2:2">
      <c r="B55728" s="202"/>
    </row>
    <row r="55729" spans="2:2">
      <c r="B55729" s="202"/>
    </row>
    <row r="55730" spans="2:2">
      <c r="B55730" s="202"/>
    </row>
    <row r="55731" spans="2:2">
      <c r="B55731" s="202"/>
    </row>
    <row r="55732" spans="2:2">
      <c r="B55732" s="202"/>
    </row>
    <row r="55733" spans="2:2">
      <c r="B55733" s="202"/>
    </row>
    <row r="55734" spans="2:2">
      <c r="B55734" s="202"/>
    </row>
    <row r="55735" spans="2:2">
      <c r="B55735" s="202"/>
    </row>
    <row r="55736" spans="2:2">
      <c r="B55736" s="202"/>
    </row>
    <row r="55737" spans="2:2">
      <c r="B55737" s="202"/>
    </row>
    <row r="55738" spans="2:2">
      <c r="B55738" s="202"/>
    </row>
    <row r="55739" spans="2:2">
      <c r="B55739" s="202"/>
    </row>
    <row r="55740" spans="2:2">
      <c r="B55740" s="202"/>
    </row>
    <row r="55741" spans="2:2">
      <c r="B55741" s="202"/>
    </row>
    <row r="55742" spans="2:2">
      <c r="B55742" s="202"/>
    </row>
    <row r="55743" spans="2:2">
      <c r="B55743" s="202"/>
    </row>
    <row r="55744" spans="2:2">
      <c r="B55744" s="202"/>
    </row>
    <row r="55745" spans="2:2">
      <c r="B55745" s="202"/>
    </row>
    <row r="55746" spans="2:2">
      <c r="B55746" s="202"/>
    </row>
    <row r="55747" spans="2:2">
      <c r="B55747" s="202"/>
    </row>
    <row r="55748" spans="2:2">
      <c r="B55748" s="202"/>
    </row>
    <row r="55749" spans="2:2">
      <c r="B55749" s="202"/>
    </row>
    <row r="55750" spans="2:2">
      <c r="B55750" s="202"/>
    </row>
    <row r="55751" spans="2:2">
      <c r="B55751" s="202"/>
    </row>
    <row r="55752" spans="2:2">
      <c r="B55752" s="202"/>
    </row>
    <row r="55753" spans="2:2">
      <c r="B55753" s="202"/>
    </row>
    <row r="55754" spans="2:2">
      <c r="B55754" s="202"/>
    </row>
    <row r="55755" spans="2:2">
      <c r="B55755" s="202"/>
    </row>
    <row r="55756" spans="2:2">
      <c r="B55756" s="202"/>
    </row>
    <row r="55757" spans="2:2">
      <c r="B55757" s="202"/>
    </row>
    <row r="55758" spans="2:2">
      <c r="B55758" s="202"/>
    </row>
    <row r="55759" spans="2:2">
      <c r="B55759" s="202"/>
    </row>
    <row r="55760" spans="2:2">
      <c r="B55760" s="202"/>
    </row>
    <row r="55761" spans="2:2">
      <c r="B55761" s="202"/>
    </row>
    <row r="55762" spans="2:2">
      <c r="B55762" s="202"/>
    </row>
    <row r="55763" spans="2:2">
      <c r="B55763" s="202"/>
    </row>
    <row r="55764" spans="2:2">
      <c r="B55764" s="202"/>
    </row>
    <row r="55765" spans="2:2">
      <c r="B55765" s="202"/>
    </row>
    <row r="55766" spans="2:2">
      <c r="B55766" s="202"/>
    </row>
    <row r="55767" spans="2:2">
      <c r="B55767" s="202"/>
    </row>
    <row r="55768" spans="2:2">
      <c r="B55768" s="202"/>
    </row>
    <row r="55769" spans="2:2">
      <c r="B55769" s="202"/>
    </row>
    <row r="55770" spans="2:2">
      <c r="B55770" s="202"/>
    </row>
    <row r="55771" spans="2:2">
      <c r="B55771" s="202"/>
    </row>
    <row r="55772" spans="2:2">
      <c r="B55772" s="202"/>
    </row>
    <row r="55773" spans="2:2">
      <c r="B55773" s="202"/>
    </row>
    <row r="55774" spans="2:2">
      <c r="B55774" s="202"/>
    </row>
    <row r="55775" spans="2:2">
      <c r="B55775" s="202"/>
    </row>
    <row r="55776" spans="2:2">
      <c r="B55776" s="202"/>
    </row>
    <row r="55777" spans="2:2">
      <c r="B55777" s="202"/>
    </row>
    <row r="55778" spans="2:2">
      <c r="B55778" s="202"/>
    </row>
    <row r="55779" spans="2:2">
      <c r="B55779" s="202"/>
    </row>
    <row r="55780" spans="2:2">
      <c r="B55780" s="202"/>
    </row>
    <row r="55781" spans="2:2">
      <c r="B55781" s="202"/>
    </row>
    <row r="55782" spans="2:2">
      <c r="B55782" s="202"/>
    </row>
    <row r="55783" spans="2:2">
      <c r="B55783" s="202"/>
    </row>
    <row r="55784" spans="2:2">
      <c r="B55784" s="202"/>
    </row>
    <row r="55785" spans="2:2">
      <c r="B55785" s="202"/>
    </row>
    <row r="55786" spans="2:2">
      <c r="B55786" s="202"/>
    </row>
    <row r="55787" spans="2:2">
      <c r="B55787" s="202"/>
    </row>
    <row r="55788" spans="2:2">
      <c r="B55788" s="202"/>
    </row>
    <row r="55789" spans="2:2">
      <c r="B55789" s="202"/>
    </row>
    <row r="55790" spans="2:2">
      <c r="B55790" s="202"/>
    </row>
    <row r="55791" spans="2:2">
      <c r="B55791" s="202"/>
    </row>
    <row r="55792" spans="2:2">
      <c r="B55792" s="202"/>
    </row>
    <row r="55793" spans="2:2">
      <c r="B55793" s="202"/>
    </row>
    <row r="55794" spans="2:2">
      <c r="B55794" s="202"/>
    </row>
    <row r="55795" spans="2:2">
      <c r="B55795" s="202"/>
    </row>
    <row r="55796" spans="2:2">
      <c r="B55796" s="202"/>
    </row>
    <row r="55797" spans="2:2">
      <c r="B55797" s="202"/>
    </row>
    <row r="55798" spans="2:2">
      <c r="B55798" s="202"/>
    </row>
    <row r="55799" spans="2:2">
      <c r="B55799" s="202"/>
    </row>
    <row r="55800" spans="2:2">
      <c r="B55800" s="202"/>
    </row>
    <row r="55801" spans="2:2">
      <c r="B55801" s="202"/>
    </row>
    <row r="55802" spans="2:2">
      <c r="B55802" s="202"/>
    </row>
    <row r="55803" spans="2:2">
      <c r="B55803" s="202"/>
    </row>
    <row r="55804" spans="2:2">
      <c r="B55804" s="202"/>
    </row>
    <row r="55805" spans="2:2">
      <c r="B55805" s="202"/>
    </row>
    <row r="55806" spans="2:2">
      <c r="B55806" s="202"/>
    </row>
    <row r="55807" spans="2:2">
      <c r="B55807" s="202"/>
    </row>
    <row r="55808" spans="2:2">
      <c r="B55808" s="202"/>
    </row>
    <row r="55809" spans="2:2">
      <c r="B55809" s="202"/>
    </row>
    <row r="55810" spans="2:2">
      <c r="B55810" s="202"/>
    </row>
    <row r="55811" spans="2:2">
      <c r="B55811" s="202"/>
    </row>
    <row r="55812" spans="2:2">
      <c r="B55812" s="202"/>
    </row>
    <row r="55813" spans="2:2">
      <c r="B55813" s="202"/>
    </row>
    <row r="55814" spans="2:2">
      <c r="B55814" s="202"/>
    </row>
    <row r="55815" spans="2:2">
      <c r="B55815" s="202"/>
    </row>
    <row r="55816" spans="2:2">
      <c r="B55816" s="202"/>
    </row>
    <row r="55817" spans="2:2">
      <c r="B55817" s="202"/>
    </row>
    <row r="55818" spans="2:2">
      <c r="B55818" s="202"/>
    </row>
    <row r="55819" spans="2:2">
      <c r="B55819" s="202"/>
    </row>
    <row r="55820" spans="2:2">
      <c r="B55820" s="202"/>
    </row>
    <row r="55821" spans="2:2">
      <c r="B55821" s="202"/>
    </row>
    <row r="55822" spans="2:2">
      <c r="B55822" s="202"/>
    </row>
    <row r="55823" spans="2:2">
      <c r="B55823" s="202"/>
    </row>
    <row r="55824" spans="2:2">
      <c r="B55824" s="202"/>
    </row>
    <row r="55825" spans="2:2">
      <c r="B55825" s="202"/>
    </row>
    <row r="55826" spans="2:2">
      <c r="B55826" s="202"/>
    </row>
    <row r="55827" spans="2:2">
      <c r="B55827" s="202"/>
    </row>
    <row r="55828" spans="2:2">
      <c r="B55828" s="202"/>
    </row>
    <row r="55829" spans="2:2">
      <c r="B55829" s="202"/>
    </row>
    <row r="55830" spans="2:2">
      <c r="B55830" s="202"/>
    </row>
    <row r="55831" spans="2:2">
      <c r="B55831" s="202"/>
    </row>
    <row r="55832" spans="2:2">
      <c r="B55832" s="202"/>
    </row>
    <row r="55833" spans="2:2">
      <c r="B55833" s="202"/>
    </row>
    <row r="55834" spans="2:2">
      <c r="B55834" s="202"/>
    </row>
    <row r="55835" spans="2:2">
      <c r="B55835" s="202"/>
    </row>
    <row r="55836" spans="2:2">
      <c r="B55836" s="202"/>
    </row>
    <row r="55837" spans="2:2">
      <c r="B55837" s="202"/>
    </row>
    <row r="55838" spans="2:2">
      <c r="B55838" s="202"/>
    </row>
    <row r="55839" spans="2:2">
      <c r="B55839" s="202"/>
    </row>
    <row r="55840" spans="2:2">
      <c r="B55840" s="202"/>
    </row>
    <row r="55841" spans="2:2">
      <c r="B55841" s="202"/>
    </row>
    <row r="55842" spans="2:2">
      <c r="B55842" s="202"/>
    </row>
    <row r="55843" spans="2:2">
      <c r="B55843" s="202"/>
    </row>
    <row r="55844" spans="2:2">
      <c r="B55844" s="202"/>
    </row>
    <row r="55845" spans="2:2">
      <c r="B55845" s="202"/>
    </row>
    <row r="55846" spans="2:2">
      <c r="B55846" s="202"/>
    </row>
    <row r="55847" spans="2:2">
      <c r="B55847" s="202"/>
    </row>
    <row r="55848" spans="2:2">
      <c r="B55848" s="202"/>
    </row>
    <row r="55849" spans="2:2">
      <c r="B55849" s="202"/>
    </row>
    <row r="55850" spans="2:2">
      <c r="B55850" s="202"/>
    </row>
    <row r="55851" spans="2:2">
      <c r="B55851" s="202"/>
    </row>
    <row r="55852" spans="2:2">
      <c r="B55852" s="202"/>
    </row>
    <row r="55853" spans="2:2">
      <c r="B55853" s="202"/>
    </row>
    <row r="55854" spans="2:2">
      <c r="B55854" s="202"/>
    </row>
    <row r="55855" spans="2:2">
      <c r="B55855" s="202"/>
    </row>
    <row r="55856" spans="2:2">
      <c r="B55856" s="202"/>
    </row>
    <row r="55857" spans="2:2">
      <c r="B55857" s="202"/>
    </row>
    <row r="55858" spans="2:2">
      <c r="B55858" s="202"/>
    </row>
    <row r="55859" spans="2:2">
      <c r="B55859" s="202"/>
    </row>
    <row r="55860" spans="2:2">
      <c r="B55860" s="202"/>
    </row>
    <row r="55861" spans="2:2">
      <c r="B55861" s="202"/>
    </row>
    <row r="55862" spans="2:2">
      <c r="B55862" s="202"/>
    </row>
    <row r="55863" spans="2:2">
      <c r="B55863" s="202"/>
    </row>
    <row r="55864" spans="2:2">
      <c r="B55864" s="202"/>
    </row>
    <row r="55865" spans="2:2">
      <c r="B55865" s="202"/>
    </row>
    <row r="55866" spans="2:2">
      <c r="B55866" s="202"/>
    </row>
    <row r="55867" spans="2:2">
      <c r="B55867" s="202"/>
    </row>
    <row r="55868" spans="2:2">
      <c r="B55868" s="202"/>
    </row>
    <row r="55869" spans="2:2">
      <c r="B55869" s="202"/>
    </row>
    <row r="55870" spans="2:2">
      <c r="B55870" s="202"/>
    </row>
    <row r="55871" spans="2:2">
      <c r="B55871" s="202"/>
    </row>
    <row r="55872" spans="2:2">
      <c r="B55872" s="202"/>
    </row>
    <row r="55873" spans="2:2">
      <c r="B55873" s="202"/>
    </row>
    <row r="55874" spans="2:2">
      <c r="B55874" s="202"/>
    </row>
    <row r="55875" spans="2:2">
      <c r="B55875" s="202"/>
    </row>
    <row r="55876" spans="2:2">
      <c r="B55876" s="202"/>
    </row>
    <row r="55877" spans="2:2">
      <c r="B55877" s="202"/>
    </row>
    <row r="55878" spans="2:2">
      <c r="B55878" s="202"/>
    </row>
    <row r="55879" spans="2:2">
      <c r="B55879" s="202"/>
    </row>
    <row r="55880" spans="2:2">
      <c r="B55880" s="202"/>
    </row>
    <row r="55881" spans="2:2">
      <c r="B55881" s="202"/>
    </row>
    <row r="55882" spans="2:2">
      <c r="B55882" s="202"/>
    </row>
    <row r="55883" spans="2:2">
      <c r="B55883" s="202"/>
    </row>
    <row r="55884" spans="2:2">
      <c r="B55884" s="202"/>
    </row>
    <row r="55885" spans="2:2">
      <c r="B55885" s="202"/>
    </row>
    <row r="55886" spans="2:2">
      <c r="B55886" s="202"/>
    </row>
    <row r="55887" spans="2:2">
      <c r="B55887" s="202"/>
    </row>
    <row r="55888" spans="2:2">
      <c r="B55888" s="202"/>
    </row>
    <row r="55889" spans="2:2">
      <c r="B55889" s="202"/>
    </row>
    <row r="55890" spans="2:2">
      <c r="B55890" s="202"/>
    </row>
    <row r="55891" spans="2:2">
      <c r="B55891" s="202"/>
    </row>
    <row r="55892" spans="2:2">
      <c r="B55892" s="202"/>
    </row>
    <row r="55893" spans="2:2">
      <c r="B55893" s="202"/>
    </row>
    <row r="55894" spans="2:2">
      <c r="B55894" s="202"/>
    </row>
    <row r="55895" spans="2:2">
      <c r="B55895" s="202"/>
    </row>
    <row r="55896" spans="2:2">
      <c r="B55896" s="202"/>
    </row>
    <row r="55897" spans="2:2">
      <c r="B55897" s="202"/>
    </row>
    <row r="55898" spans="2:2">
      <c r="B55898" s="202"/>
    </row>
    <row r="55899" spans="2:2">
      <c r="B55899" s="202"/>
    </row>
    <row r="55900" spans="2:2">
      <c r="B55900" s="202"/>
    </row>
    <row r="55901" spans="2:2">
      <c r="B55901" s="202"/>
    </row>
    <row r="55902" spans="2:2">
      <c r="B55902" s="202"/>
    </row>
    <row r="55903" spans="2:2">
      <c r="B55903" s="202"/>
    </row>
    <row r="55904" spans="2:2">
      <c r="B55904" s="202"/>
    </row>
    <row r="55905" spans="2:2">
      <c r="B55905" s="202"/>
    </row>
    <row r="55906" spans="2:2">
      <c r="B55906" s="202"/>
    </row>
    <row r="55907" spans="2:2">
      <c r="B55907" s="202"/>
    </row>
    <row r="55908" spans="2:2">
      <c r="B55908" s="202"/>
    </row>
    <row r="55909" spans="2:2">
      <c r="B55909" s="202"/>
    </row>
    <row r="55910" spans="2:2">
      <c r="B55910" s="202"/>
    </row>
    <row r="55911" spans="2:2">
      <c r="B55911" s="202"/>
    </row>
    <row r="55912" spans="2:2">
      <c r="B55912" s="202"/>
    </row>
    <row r="55913" spans="2:2">
      <c r="B55913" s="202"/>
    </row>
    <row r="55914" spans="2:2">
      <c r="B55914" s="202"/>
    </row>
    <row r="55915" spans="2:2">
      <c r="B55915" s="202"/>
    </row>
    <row r="55916" spans="2:2">
      <c r="B55916" s="202"/>
    </row>
    <row r="55917" spans="2:2">
      <c r="B55917" s="202"/>
    </row>
    <row r="55918" spans="2:2">
      <c r="B55918" s="202"/>
    </row>
    <row r="55919" spans="2:2">
      <c r="B55919" s="202"/>
    </row>
    <row r="55920" spans="2:2">
      <c r="B55920" s="202"/>
    </row>
    <row r="55921" spans="2:2">
      <c r="B55921" s="202"/>
    </row>
    <row r="55922" spans="2:2">
      <c r="B55922" s="202"/>
    </row>
    <row r="55923" spans="2:2">
      <c r="B55923" s="202"/>
    </row>
    <row r="55924" spans="2:2">
      <c r="B55924" s="202"/>
    </row>
    <row r="55925" spans="2:2">
      <c r="B55925" s="202"/>
    </row>
    <row r="55926" spans="2:2">
      <c r="B55926" s="202"/>
    </row>
    <row r="55927" spans="2:2">
      <c r="B55927" s="202"/>
    </row>
    <row r="55928" spans="2:2">
      <c r="B55928" s="202"/>
    </row>
    <row r="55929" spans="2:2">
      <c r="B55929" s="202"/>
    </row>
    <row r="55930" spans="2:2">
      <c r="B55930" s="202"/>
    </row>
    <row r="55931" spans="2:2">
      <c r="B55931" s="202"/>
    </row>
    <row r="55932" spans="2:2">
      <c r="B55932" s="202"/>
    </row>
    <row r="55933" spans="2:2">
      <c r="B55933" s="202"/>
    </row>
    <row r="55934" spans="2:2">
      <c r="B55934" s="202"/>
    </row>
    <row r="55935" spans="2:2">
      <c r="B55935" s="202"/>
    </row>
    <row r="55936" spans="2:2">
      <c r="B55936" s="202"/>
    </row>
    <row r="55937" spans="2:2">
      <c r="B55937" s="202"/>
    </row>
    <row r="55938" spans="2:2">
      <c r="B55938" s="202"/>
    </row>
    <row r="55939" spans="2:2">
      <c r="B55939" s="202"/>
    </row>
    <row r="55940" spans="2:2">
      <c r="B55940" s="202"/>
    </row>
    <row r="55941" spans="2:2">
      <c r="B55941" s="202"/>
    </row>
    <row r="55942" spans="2:2">
      <c r="B55942" s="202"/>
    </row>
    <row r="55943" spans="2:2">
      <c r="B55943" s="202"/>
    </row>
    <row r="55944" spans="2:2">
      <c r="B55944" s="202"/>
    </row>
    <row r="55945" spans="2:2">
      <c r="B55945" s="202"/>
    </row>
    <row r="55946" spans="2:2">
      <c r="B55946" s="202"/>
    </row>
    <row r="55947" spans="2:2">
      <c r="B55947" s="202"/>
    </row>
    <row r="55948" spans="2:2">
      <c r="B55948" s="202"/>
    </row>
    <row r="55949" spans="2:2">
      <c r="B55949" s="202"/>
    </row>
    <row r="55950" spans="2:2">
      <c r="B55950" s="202"/>
    </row>
    <row r="55951" spans="2:2">
      <c r="B55951" s="202"/>
    </row>
    <row r="55952" spans="2:2">
      <c r="B55952" s="202"/>
    </row>
    <row r="55953" spans="2:2">
      <c r="B55953" s="202"/>
    </row>
    <row r="55954" spans="2:2">
      <c r="B55954" s="202"/>
    </row>
    <row r="55955" spans="2:2">
      <c r="B55955" s="202"/>
    </row>
    <row r="55956" spans="2:2">
      <c r="B55956" s="202"/>
    </row>
    <row r="55957" spans="2:2">
      <c r="B55957" s="202"/>
    </row>
    <row r="55958" spans="2:2">
      <c r="B55958" s="202"/>
    </row>
    <row r="55959" spans="2:2">
      <c r="B55959" s="202"/>
    </row>
    <row r="55960" spans="2:2">
      <c r="B55960" s="202"/>
    </row>
    <row r="55961" spans="2:2">
      <c r="B55961" s="202"/>
    </row>
    <row r="55962" spans="2:2">
      <c r="B55962" s="202"/>
    </row>
    <row r="55963" spans="2:2">
      <c r="B55963" s="202"/>
    </row>
    <row r="55964" spans="2:2">
      <c r="B55964" s="202"/>
    </row>
    <row r="55965" spans="2:2">
      <c r="B55965" s="202"/>
    </row>
    <row r="55966" spans="2:2">
      <c r="B55966" s="202"/>
    </row>
    <row r="55967" spans="2:2">
      <c r="B55967" s="202"/>
    </row>
    <row r="55968" spans="2:2">
      <c r="B55968" s="202"/>
    </row>
    <row r="55969" spans="2:2">
      <c r="B55969" s="202"/>
    </row>
    <row r="55970" spans="2:2">
      <c r="B55970" s="202"/>
    </row>
    <row r="55971" spans="2:2">
      <c r="B55971" s="202"/>
    </row>
    <row r="55972" spans="2:2">
      <c r="B55972" s="202"/>
    </row>
    <row r="55973" spans="2:2">
      <c r="B55973" s="202"/>
    </row>
    <row r="55974" spans="2:2">
      <c r="B55974" s="202"/>
    </row>
    <row r="55975" spans="2:2">
      <c r="B55975" s="202"/>
    </row>
    <row r="55976" spans="2:2">
      <c r="B55976" s="202"/>
    </row>
    <row r="55977" spans="2:2">
      <c r="B55977" s="202"/>
    </row>
    <row r="55978" spans="2:2">
      <c r="B55978" s="202"/>
    </row>
    <row r="55979" spans="2:2">
      <c r="B55979" s="202"/>
    </row>
    <row r="55980" spans="2:2">
      <c r="B55980" s="202"/>
    </row>
    <row r="55981" spans="2:2">
      <c r="B55981" s="202"/>
    </row>
    <row r="55982" spans="2:2">
      <c r="B55982" s="202"/>
    </row>
    <row r="55983" spans="2:2">
      <c r="B55983" s="202"/>
    </row>
    <row r="55984" spans="2:2">
      <c r="B55984" s="202"/>
    </row>
    <row r="55985" spans="2:2">
      <c r="B55985" s="202"/>
    </row>
    <row r="55986" spans="2:2">
      <c r="B55986" s="202"/>
    </row>
    <row r="55987" spans="2:2">
      <c r="B55987" s="202"/>
    </row>
    <row r="55988" spans="2:2">
      <c r="B55988" s="202"/>
    </row>
    <row r="55989" spans="2:2">
      <c r="B55989" s="202"/>
    </row>
    <row r="55990" spans="2:2">
      <c r="B55990" s="202"/>
    </row>
    <row r="55991" spans="2:2">
      <c r="B55991" s="202"/>
    </row>
    <row r="55992" spans="2:2">
      <c r="B55992" s="202"/>
    </row>
    <row r="55993" spans="2:2">
      <c r="B55993" s="202"/>
    </row>
    <row r="55994" spans="2:2">
      <c r="B55994" s="202"/>
    </row>
    <row r="55995" spans="2:2">
      <c r="B55995" s="202"/>
    </row>
    <row r="55996" spans="2:2">
      <c r="B55996" s="202"/>
    </row>
    <row r="55997" spans="2:2">
      <c r="B55997" s="202"/>
    </row>
    <row r="55998" spans="2:2">
      <c r="B55998" s="202"/>
    </row>
    <row r="55999" spans="2:2">
      <c r="B55999" s="202"/>
    </row>
    <row r="56000" spans="2:2">
      <c r="B56000" s="202"/>
    </row>
    <row r="56001" spans="2:2">
      <c r="B56001" s="202"/>
    </row>
    <row r="56002" spans="2:2">
      <c r="B56002" s="202"/>
    </row>
    <row r="56003" spans="2:2">
      <c r="B56003" s="202"/>
    </row>
    <row r="56004" spans="2:2">
      <c r="B56004" s="202"/>
    </row>
    <row r="56005" spans="2:2">
      <c r="B56005" s="202"/>
    </row>
    <row r="56006" spans="2:2">
      <c r="B56006" s="202"/>
    </row>
    <row r="56007" spans="2:2">
      <c r="B56007" s="202"/>
    </row>
    <row r="56008" spans="2:2">
      <c r="B56008" s="202"/>
    </row>
    <row r="56009" spans="2:2">
      <c r="B56009" s="202"/>
    </row>
    <row r="56010" spans="2:2">
      <c r="B56010" s="202"/>
    </row>
    <row r="56011" spans="2:2">
      <c r="B56011" s="202"/>
    </row>
    <row r="56012" spans="2:2">
      <c r="B56012" s="202"/>
    </row>
    <row r="56013" spans="2:2">
      <c r="B56013" s="202"/>
    </row>
    <row r="56014" spans="2:2">
      <c r="B56014" s="202"/>
    </row>
    <row r="56015" spans="2:2">
      <c r="B56015" s="202"/>
    </row>
    <row r="56016" spans="2:2">
      <c r="B56016" s="202"/>
    </row>
    <row r="56017" spans="2:2">
      <c r="B56017" s="202"/>
    </row>
    <row r="56018" spans="2:2">
      <c r="B56018" s="202"/>
    </row>
    <row r="56019" spans="2:2">
      <c r="B56019" s="202"/>
    </row>
    <row r="56020" spans="2:2">
      <c r="B56020" s="202"/>
    </row>
    <row r="56021" spans="2:2">
      <c r="B56021" s="202"/>
    </row>
    <row r="56022" spans="2:2">
      <c r="B56022" s="202"/>
    </row>
    <row r="56023" spans="2:2">
      <c r="B56023" s="202"/>
    </row>
    <row r="56024" spans="2:2">
      <c r="B56024" s="202"/>
    </row>
    <row r="56025" spans="2:2">
      <c r="B56025" s="202"/>
    </row>
    <row r="56026" spans="2:2">
      <c r="B56026" s="202"/>
    </row>
    <row r="56027" spans="2:2">
      <c r="B56027" s="202"/>
    </row>
    <row r="56028" spans="2:2">
      <c r="B56028" s="202"/>
    </row>
    <row r="56029" spans="2:2">
      <c r="B56029" s="202"/>
    </row>
    <row r="56030" spans="2:2">
      <c r="B56030" s="202"/>
    </row>
    <row r="56031" spans="2:2">
      <c r="B56031" s="202"/>
    </row>
    <row r="56032" spans="2:2">
      <c r="B56032" s="202"/>
    </row>
    <row r="56033" spans="2:2">
      <c r="B56033" s="202"/>
    </row>
    <row r="56034" spans="2:2">
      <c r="B56034" s="202"/>
    </row>
    <row r="56035" spans="2:2">
      <c r="B56035" s="202"/>
    </row>
    <row r="56036" spans="2:2">
      <c r="B56036" s="202"/>
    </row>
    <row r="56037" spans="2:2">
      <c r="B56037" s="202"/>
    </row>
    <row r="56038" spans="2:2">
      <c r="B56038" s="202"/>
    </row>
    <row r="56039" spans="2:2">
      <c r="B56039" s="202"/>
    </row>
    <row r="56040" spans="2:2">
      <c r="B56040" s="202"/>
    </row>
    <row r="56041" spans="2:2">
      <c r="B56041" s="202"/>
    </row>
    <row r="56042" spans="2:2">
      <c r="B56042" s="202"/>
    </row>
    <row r="56043" spans="2:2">
      <c r="B56043" s="202"/>
    </row>
    <row r="56044" spans="2:2">
      <c r="B56044" s="202"/>
    </row>
    <row r="56045" spans="2:2">
      <c r="B56045" s="202"/>
    </row>
    <row r="56046" spans="2:2">
      <c r="B56046" s="202"/>
    </row>
    <row r="56047" spans="2:2">
      <c r="B56047" s="202"/>
    </row>
    <row r="56048" spans="2:2">
      <c r="B56048" s="202"/>
    </row>
    <row r="56049" spans="2:2">
      <c r="B56049" s="202"/>
    </row>
    <row r="56050" spans="2:2">
      <c r="B56050" s="202"/>
    </row>
    <row r="56051" spans="2:2">
      <c r="B56051" s="202"/>
    </row>
    <row r="56052" spans="2:2">
      <c r="B56052" s="202"/>
    </row>
    <row r="56053" spans="2:2">
      <c r="B56053" s="202"/>
    </row>
    <row r="56054" spans="2:2">
      <c r="B56054" s="202"/>
    </row>
    <row r="56055" spans="2:2">
      <c r="B56055" s="202"/>
    </row>
    <row r="56056" spans="2:2">
      <c r="B56056" s="202"/>
    </row>
    <row r="56057" spans="2:2">
      <c r="B56057" s="202"/>
    </row>
    <row r="56058" spans="2:2">
      <c r="B56058" s="202"/>
    </row>
    <row r="56059" spans="2:2">
      <c r="B56059" s="202"/>
    </row>
    <row r="56060" spans="2:2">
      <c r="B56060" s="202"/>
    </row>
    <row r="56061" spans="2:2">
      <c r="B56061" s="202"/>
    </row>
    <row r="56062" spans="2:2">
      <c r="B56062" s="202"/>
    </row>
    <row r="56063" spans="2:2">
      <c r="B56063" s="202"/>
    </row>
    <row r="56064" spans="2:2">
      <c r="B56064" s="202"/>
    </row>
    <row r="56065" spans="2:2">
      <c r="B56065" s="202"/>
    </row>
    <row r="56066" spans="2:2">
      <c r="B56066" s="202"/>
    </row>
    <row r="56067" spans="2:2">
      <c r="B56067" s="202"/>
    </row>
    <row r="56068" spans="2:2">
      <c r="B56068" s="202"/>
    </row>
    <row r="56069" spans="2:2">
      <c r="B56069" s="202"/>
    </row>
    <row r="56070" spans="2:2">
      <c r="B56070" s="202"/>
    </row>
    <row r="56071" spans="2:2">
      <c r="B56071" s="202"/>
    </row>
    <row r="56072" spans="2:2">
      <c r="B56072" s="202"/>
    </row>
    <row r="56073" spans="2:2">
      <c r="B56073" s="202"/>
    </row>
    <row r="56074" spans="2:2">
      <c r="B56074" s="202"/>
    </row>
    <row r="56075" spans="2:2">
      <c r="B56075" s="202"/>
    </row>
    <row r="56076" spans="2:2">
      <c r="B56076" s="202"/>
    </row>
    <row r="56077" spans="2:2">
      <c r="B56077" s="202"/>
    </row>
    <row r="56078" spans="2:2">
      <c r="B56078" s="202"/>
    </row>
    <row r="56079" spans="2:2">
      <c r="B56079" s="202"/>
    </row>
    <row r="56080" spans="2:2">
      <c r="B56080" s="202"/>
    </row>
    <row r="56081" spans="2:2">
      <c r="B56081" s="202"/>
    </row>
    <row r="56082" spans="2:2">
      <c r="B56082" s="202"/>
    </row>
    <row r="56083" spans="2:2">
      <c r="B56083" s="202"/>
    </row>
    <row r="56084" spans="2:2">
      <c r="B56084" s="202"/>
    </row>
    <row r="56085" spans="2:2">
      <c r="B56085" s="202"/>
    </row>
    <row r="56086" spans="2:2">
      <c r="B56086" s="202"/>
    </row>
    <row r="56087" spans="2:2">
      <c r="B56087" s="202"/>
    </row>
    <row r="56088" spans="2:2">
      <c r="B56088" s="202"/>
    </row>
    <row r="56089" spans="2:2">
      <c r="B56089" s="202"/>
    </row>
    <row r="56090" spans="2:2">
      <c r="B56090" s="202"/>
    </row>
    <row r="56091" spans="2:2">
      <c r="B56091" s="202"/>
    </row>
    <row r="56092" spans="2:2">
      <c r="B56092" s="202"/>
    </row>
    <row r="56093" spans="2:2">
      <c r="B56093" s="202"/>
    </row>
    <row r="56094" spans="2:2">
      <c r="B56094" s="202"/>
    </row>
    <row r="56095" spans="2:2">
      <c r="B56095" s="202"/>
    </row>
    <row r="56096" spans="2:2">
      <c r="B56096" s="202"/>
    </row>
    <row r="56097" spans="2:2">
      <c r="B56097" s="202"/>
    </row>
    <row r="56098" spans="2:2">
      <c r="B56098" s="202"/>
    </row>
    <row r="56099" spans="2:2">
      <c r="B56099" s="202"/>
    </row>
    <row r="56100" spans="2:2">
      <c r="B56100" s="202"/>
    </row>
    <row r="56101" spans="2:2">
      <c r="B56101" s="202"/>
    </row>
    <row r="56102" spans="2:2">
      <c r="B56102" s="202"/>
    </row>
    <row r="56103" spans="2:2">
      <c r="B56103" s="202"/>
    </row>
    <row r="56104" spans="2:2">
      <c r="B56104" s="202"/>
    </row>
    <row r="56105" spans="2:2">
      <c r="B56105" s="202"/>
    </row>
    <row r="56106" spans="2:2">
      <c r="B56106" s="202"/>
    </row>
    <row r="56107" spans="2:2">
      <c r="B56107" s="202"/>
    </row>
    <row r="56108" spans="2:2">
      <c r="B56108" s="202"/>
    </row>
    <row r="56109" spans="2:2">
      <c r="B56109" s="202"/>
    </row>
    <row r="56110" spans="2:2">
      <c r="B56110" s="202"/>
    </row>
    <row r="56111" spans="2:2">
      <c r="B56111" s="202"/>
    </row>
    <row r="56112" spans="2:2">
      <c r="B56112" s="202"/>
    </row>
    <row r="56113" spans="2:2">
      <c r="B56113" s="202"/>
    </row>
    <row r="56114" spans="2:2">
      <c r="B56114" s="202"/>
    </row>
    <row r="56115" spans="2:2">
      <c r="B56115" s="202"/>
    </row>
    <row r="56116" spans="2:2">
      <c r="B56116" s="202"/>
    </row>
    <row r="56117" spans="2:2">
      <c r="B56117" s="202"/>
    </row>
    <row r="56118" spans="2:2">
      <c r="B56118" s="202"/>
    </row>
    <row r="56119" spans="2:2">
      <c r="B56119" s="202"/>
    </row>
    <row r="56120" spans="2:2">
      <c r="B56120" s="202"/>
    </row>
    <row r="56121" spans="2:2">
      <c r="B56121" s="202"/>
    </row>
    <row r="56122" spans="2:2">
      <c r="B56122" s="202"/>
    </row>
    <row r="56123" spans="2:2">
      <c r="B56123" s="202"/>
    </row>
    <row r="56124" spans="2:2">
      <c r="B56124" s="202"/>
    </row>
    <row r="56125" spans="2:2">
      <c r="B56125" s="202"/>
    </row>
    <row r="56126" spans="2:2">
      <c r="B56126" s="202"/>
    </row>
    <row r="56127" spans="2:2">
      <c r="B56127" s="202"/>
    </row>
    <row r="56128" spans="2:2">
      <c r="B56128" s="202"/>
    </row>
    <row r="56129" spans="2:2">
      <c r="B56129" s="202"/>
    </row>
    <row r="56130" spans="2:2">
      <c r="B56130" s="202"/>
    </row>
    <row r="56131" spans="2:2">
      <c r="B56131" s="202"/>
    </row>
    <row r="56132" spans="2:2">
      <c r="B56132" s="202"/>
    </row>
    <row r="56133" spans="2:2">
      <c r="B56133" s="202"/>
    </row>
    <row r="56134" spans="2:2">
      <c r="B56134" s="202"/>
    </row>
    <row r="56135" spans="2:2">
      <c r="B56135" s="202"/>
    </row>
    <row r="56136" spans="2:2">
      <c r="B56136" s="202"/>
    </row>
    <row r="56137" spans="2:2">
      <c r="B56137" s="202"/>
    </row>
    <row r="56138" spans="2:2">
      <c r="B56138" s="202"/>
    </row>
    <row r="56139" spans="2:2">
      <c r="B56139" s="202"/>
    </row>
    <row r="56140" spans="2:2">
      <c r="B56140" s="202"/>
    </row>
    <row r="56141" spans="2:2">
      <c r="B56141" s="202"/>
    </row>
    <row r="56142" spans="2:2">
      <c r="B56142" s="202"/>
    </row>
    <row r="56143" spans="2:2">
      <c r="B56143" s="202"/>
    </row>
    <row r="56144" spans="2:2">
      <c r="B56144" s="202"/>
    </row>
    <row r="56145" spans="2:2">
      <c r="B56145" s="202"/>
    </row>
    <row r="56146" spans="2:2">
      <c r="B56146" s="202"/>
    </row>
    <row r="56147" spans="2:2">
      <c r="B56147" s="202"/>
    </row>
    <row r="56148" spans="2:2">
      <c r="B56148" s="202"/>
    </row>
    <row r="56149" spans="2:2">
      <c r="B56149" s="202"/>
    </row>
    <row r="56150" spans="2:2">
      <c r="B56150" s="202"/>
    </row>
    <row r="56151" spans="2:2">
      <c r="B56151" s="202"/>
    </row>
    <row r="56152" spans="2:2">
      <c r="B56152" s="202"/>
    </row>
    <row r="56153" spans="2:2">
      <c r="B56153" s="202"/>
    </row>
    <row r="56154" spans="2:2">
      <c r="B56154" s="202"/>
    </row>
    <row r="56155" spans="2:2">
      <c r="B56155" s="202"/>
    </row>
    <row r="56156" spans="2:2">
      <c r="B56156" s="202"/>
    </row>
    <row r="56157" spans="2:2">
      <c r="B56157" s="202"/>
    </row>
    <row r="56158" spans="2:2">
      <c r="B56158" s="202"/>
    </row>
    <row r="56159" spans="2:2">
      <c r="B56159" s="202"/>
    </row>
    <row r="56160" spans="2:2">
      <c r="B56160" s="202"/>
    </row>
    <row r="56161" spans="2:2">
      <c r="B56161" s="202"/>
    </row>
    <row r="56162" spans="2:2">
      <c r="B56162" s="202"/>
    </row>
    <row r="56163" spans="2:2">
      <c r="B56163" s="202"/>
    </row>
    <row r="56164" spans="2:2">
      <c r="B56164" s="202"/>
    </row>
    <row r="56165" spans="2:2">
      <c r="B56165" s="202"/>
    </row>
    <row r="56166" spans="2:2">
      <c r="B56166" s="202"/>
    </row>
    <row r="56167" spans="2:2">
      <c r="B56167" s="202"/>
    </row>
    <row r="56168" spans="2:2">
      <c r="B56168" s="202"/>
    </row>
    <row r="56169" spans="2:2">
      <c r="B56169" s="202"/>
    </row>
    <row r="56170" spans="2:2">
      <c r="B56170" s="202"/>
    </row>
    <row r="56171" spans="2:2">
      <c r="B56171" s="202"/>
    </row>
    <row r="56172" spans="2:2">
      <c r="B56172" s="202"/>
    </row>
    <row r="56173" spans="2:2">
      <c r="B56173" s="202"/>
    </row>
    <row r="56174" spans="2:2">
      <c r="B56174" s="202"/>
    </row>
    <row r="56175" spans="2:2">
      <c r="B56175" s="202"/>
    </row>
    <row r="56176" spans="2:2">
      <c r="B56176" s="202"/>
    </row>
    <row r="56177" spans="2:2">
      <c r="B56177" s="202"/>
    </row>
    <row r="56178" spans="2:2">
      <c r="B56178" s="202"/>
    </row>
    <row r="56179" spans="2:2">
      <c r="B56179" s="202"/>
    </row>
    <row r="56180" spans="2:2">
      <c r="B56180" s="202"/>
    </row>
    <row r="56181" spans="2:2">
      <c r="B56181" s="202"/>
    </row>
    <row r="56182" spans="2:2">
      <c r="B56182" s="202"/>
    </row>
    <row r="56183" spans="2:2">
      <c r="B56183" s="202"/>
    </row>
    <row r="56184" spans="2:2">
      <c r="B56184" s="202"/>
    </row>
    <row r="56185" spans="2:2">
      <c r="B56185" s="202"/>
    </row>
    <row r="56186" spans="2:2">
      <c r="B56186" s="202"/>
    </row>
    <row r="56187" spans="2:2">
      <c r="B56187" s="202"/>
    </row>
    <row r="56188" spans="2:2">
      <c r="B56188" s="202"/>
    </row>
    <row r="56189" spans="2:2">
      <c r="B56189" s="202"/>
    </row>
    <row r="56190" spans="2:2">
      <c r="B56190" s="202"/>
    </row>
    <row r="56191" spans="2:2">
      <c r="B56191" s="202"/>
    </row>
    <row r="56192" spans="2:2">
      <c r="B56192" s="202"/>
    </row>
    <row r="56193" spans="2:2">
      <c r="B56193" s="202"/>
    </row>
    <row r="56194" spans="2:2">
      <c r="B56194" s="202"/>
    </row>
    <row r="56195" spans="2:2">
      <c r="B56195" s="202"/>
    </row>
    <row r="56196" spans="2:2">
      <c r="B56196" s="202"/>
    </row>
    <row r="56197" spans="2:2">
      <c r="B56197" s="202"/>
    </row>
    <row r="56198" spans="2:2">
      <c r="B56198" s="202"/>
    </row>
    <row r="56199" spans="2:2">
      <c r="B56199" s="202"/>
    </row>
    <row r="56200" spans="2:2">
      <c r="B56200" s="202"/>
    </row>
    <row r="56201" spans="2:2">
      <c r="B56201" s="202"/>
    </row>
    <row r="56202" spans="2:2">
      <c r="B56202" s="202"/>
    </row>
    <row r="56203" spans="2:2">
      <c r="B56203" s="202"/>
    </row>
    <row r="56204" spans="2:2">
      <c r="B56204" s="202"/>
    </row>
    <row r="56205" spans="2:2">
      <c r="B56205" s="202"/>
    </row>
    <row r="56206" spans="2:2">
      <c r="B56206" s="202"/>
    </row>
    <row r="56207" spans="2:2">
      <c r="B56207" s="202"/>
    </row>
    <row r="56208" spans="2:2">
      <c r="B56208" s="202"/>
    </row>
    <row r="56209" spans="2:2">
      <c r="B56209" s="202"/>
    </row>
    <row r="56210" spans="2:2">
      <c r="B56210" s="202"/>
    </row>
    <row r="56211" spans="2:2">
      <c r="B56211" s="202"/>
    </row>
    <row r="56212" spans="2:2">
      <c r="B56212" s="202"/>
    </row>
    <row r="56213" spans="2:2">
      <c r="B56213" s="202"/>
    </row>
    <row r="56214" spans="2:2">
      <c r="B56214" s="202"/>
    </row>
    <row r="56215" spans="2:2">
      <c r="B56215" s="202"/>
    </row>
    <row r="56216" spans="2:2">
      <c r="B56216" s="202"/>
    </row>
    <row r="56217" spans="2:2">
      <c r="B56217" s="202"/>
    </row>
    <row r="56218" spans="2:2">
      <c r="B56218" s="202"/>
    </row>
    <row r="56219" spans="2:2">
      <c r="B56219" s="202"/>
    </row>
    <row r="56220" spans="2:2">
      <c r="B56220" s="202"/>
    </row>
    <row r="56221" spans="2:2">
      <c r="B56221" s="202"/>
    </row>
    <row r="56222" spans="2:2">
      <c r="B56222" s="202"/>
    </row>
    <row r="56223" spans="2:2">
      <c r="B56223" s="202"/>
    </row>
    <row r="56224" spans="2:2">
      <c r="B56224" s="202"/>
    </row>
    <row r="56225" spans="2:2">
      <c r="B56225" s="202"/>
    </row>
    <row r="56226" spans="2:2">
      <c r="B56226" s="202"/>
    </row>
    <row r="56227" spans="2:2">
      <c r="B56227" s="202"/>
    </row>
    <row r="56228" spans="2:2">
      <c r="B56228" s="202"/>
    </row>
    <row r="56229" spans="2:2">
      <c r="B56229" s="202"/>
    </row>
    <row r="56230" spans="2:2">
      <c r="B56230" s="202"/>
    </row>
    <row r="56231" spans="2:2">
      <c r="B56231" s="202"/>
    </row>
    <row r="56232" spans="2:2">
      <c r="B56232" s="202"/>
    </row>
    <row r="56233" spans="2:2">
      <c r="B56233" s="202"/>
    </row>
    <row r="56234" spans="2:2">
      <c r="B56234" s="202"/>
    </row>
    <row r="56235" spans="2:2">
      <c r="B56235" s="202"/>
    </row>
    <row r="56236" spans="2:2">
      <c r="B56236" s="202"/>
    </row>
    <row r="56237" spans="2:2">
      <c r="B56237" s="202"/>
    </row>
    <row r="56238" spans="2:2">
      <c r="B56238" s="202"/>
    </row>
    <row r="56239" spans="2:2">
      <c r="B56239" s="202"/>
    </row>
    <row r="56240" spans="2:2">
      <c r="B56240" s="202"/>
    </row>
    <row r="56241" spans="2:2">
      <c r="B56241" s="202"/>
    </row>
    <row r="56242" spans="2:2">
      <c r="B56242" s="202"/>
    </row>
    <row r="56243" spans="2:2">
      <c r="B56243" s="202"/>
    </row>
    <row r="56244" spans="2:2">
      <c r="B56244" s="202"/>
    </row>
    <row r="56245" spans="2:2">
      <c r="B56245" s="202"/>
    </row>
    <row r="56246" spans="2:2">
      <c r="B56246" s="202"/>
    </row>
    <row r="56247" spans="2:2">
      <c r="B56247" s="202"/>
    </row>
    <row r="56248" spans="2:2">
      <c r="B56248" s="202"/>
    </row>
    <row r="56249" spans="2:2">
      <c r="B56249" s="202"/>
    </row>
    <row r="56250" spans="2:2">
      <c r="B56250" s="202"/>
    </row>
    <row r="56251" spans="2:2">
      <c r="B56251" s="202"/>
    </row>
    <row r="56252" spans="2:2">
      <c r="B56252" s="202"/>
    </row>
    <row r="56253" spans="2:2">
      <c r="B56253" s="202"/>
    </row>
    <row r="56254" spans="2:2">
      <c r="B56254" s="202"/>
    </row>
    <row r="56255" spans="2:2">
      <c r="B56255" s="202"/>
    </row>
    <row r="56256" spans="2:2">
      <c r="B56256" s="202"/>
    </row>
    <row r="56257" spans="2:2">
      <c r="B56257" s="202"/>
    </row>
    <row r="56258" spans="2:2">
      <c r="B56258" s="202"/>
    </row>
    <row r="56259" spans="2:2">
      <c r="B56259" s="202"/>
    </row>
    <row r="56260" spans="2:2">
      <c r="B56260" s="202"/>
    </row>
    <row r="56261" spans="2:2">
      <c r="B56261" s="202"/>
    </row>
    <row r="56262" spans="2:2">
      <c r="B56262" s="202"/>
    </row>
    <row r="56263" spans="2:2">
      <c r="B56263" s="202"/>
    </row>
    <row r="56264" spans="2:2">
      <c r="B56264" s="202"/>
    </row>
    <row r="56265" spans="2:2">
      <c r="B56265" s="202"/>
    </row>
    <row r="56266" spans="2:2">
      <c r="B56266" s="202"/>
    </row>
    <row r="56267" spans="2:2">
      <c r="B56267" s="202"/>
    </row>
    <row r="56268" spans="2:2">
      <c r="B56268" s="202"/>
    </row>
    <row r="56269" spans="2:2">
      <c r="B56269" s="202"/>
    </row>
    <row r="56270" spans="2:2">
      <c r="B56270" s="202"/>
    </row>
    <row r="56271" spans="2:2">
      <c r="B56271" s="202"/>
    </row>
    <row r="56272" spans="2:2">
      <c r="B56272" s="202"/>
    </row>
    <row r="56273" spans="2:2">
      <c r="B56273" s="202"/>
    </row>
    <row r="56274" spans="2:2">
      <c r="B56274" s="202"/>
    </row>
    <row r="56275" spans="2:2">
      <c r="B56275" s="202"/>
    </row>
    <row r="56276" spans="2:2">
      <c r="B56276" s="202"/>
    </row>
    <row r="56277" spans="2:2">
      <c r="B56277" s="202"/>
    </row>
    <row r="56278" spans="2:2">
      <c r="B56278" s="202"/>
    </row>
    <row r="56279" spans="2:2">
      <c r="B56279" s="202"/>
    </row>
    <row r="56280" spans="2:2">
      <c r="B56280" s="202"/>
    </row>
    <row r="56281" spans="2:2">
      <c r="B56281" s="202"/>
    </row>
    <row r="56282" spans="2:2">
      <c r="B56282" s="202"/>
    </row>
    <row r="56283" spans="2:2">
      <c r="B56283" s="202"/>
    </row>
    <row r="56284" spans="2:2">
      <c r="B56284" s="202"/>
    </row>
    <row r="56285" spans="2:2">
      <c r="B56285" s="202"/>
    </row>
    <row r="56286" spans="2:2">
      <c r="B56286" s="202"/>
    </row>
    <row r="56287" spans="2:2">
      <c r="B56287" s="202"/>
    </row>
    <row r="56288" spans="2:2">
      <c r="B56288" s="202"/>
    </row>
    <row r="56289" spans="2:2">
      <c r="B56289" s="202"/>
    </row>
    <row r="56290" spans="2:2">
      <c r="B56290" s="202"/>
    </row>
    <row r="56291" spans="2:2">
      <c r="B56291" s="202"/>
    </row>
    <row r="56292" spans="2:2">
      <c r="B56292" s="202"/>
    </row>
    <row r="56293" spans="2:2">
      <c r="B56293" s="202"/>
    </row>
    <row r="56294" spans="2:2">
      <c r="B56294" s="202"/>
    </row>
    <row r="56295" spans="2:2">
      <c r="B56295" s="202"/>
    </row>
    <row r="56296" spans="2:2">
      <c r="B56296" s="202"/>
    </row>
    <row r="56297" spans="2:2">
      <c r="B56297" s="202"/>
    </row>
    <row r="56298" spans="2:2">
      <c r="B56298" s="202"/>
    </row>
    <row r="56299" spans="2:2">
      <c r="B56299" s="202"/>
    </row>
    <row r="56300" spans="2:2">
      <c r="B56300" s="202"/>
    </row>
    <row r="56301" spans="2:2">
      <c r="B56301" s="202"/>
    </row>
    <row r="56302" spans="2:2">
      <c r="B56302" s="202"/>
    </row>
    <row r="56303" spans="2:2">
      <c r="B56303" s="202"/>
    </row>
    <row r="56304" spans="2:2">
      <c r="B56304" s="202"/>
    </row>
    <row r="56305" spans="2:2">
      <c r="B56305" s="202"/>
    </row>
    <row r="56306" spans="2:2">
      <c r="B56306" s="202"/>
    </row>
    <row r="56307" spans="2:2">
      <c r="B56307" s="202"/>
    </row>
    <row r="56308" spans="2:2">
      <c r="B56308" s="202"/>
    </row>
    <row r="56309" spans="2:2">
      <c r="B56309" s="202"/>
    </row>
    <row r="56310" spans="2:2">
      <c r="B56310" s="202"/>
    </row>
    <row r="56311" spans="2:2">
      <c r="B56311" s="202"/>
    </row>
    <row r="56312" spans="2:2">
      <c r="B56312" s="202"/>
    </row>
    <row r="56313" spans="2:2">
      <c r="B56313" s="202"/>
    </row>
    <row r="56314" spans="2:2">
      <c r="B56314" s="202"/>
    </row>
    <row r="56315" spans="2:2">
      <c r="B56315" s="202"/>
    </row>
    <row r="56316" spans="2:2">
      <c r="B56316" s="202"/>
    </row>
    <row r="56317" spans="2:2">
      <c r="B56317" s="202"/>
    </row>
    <row r="56318" spans="2:2">
      <c r="B56318" s="202"/>
    </row>
    <row r="56319" spans="2:2">
      <c r="B56319" s="202"/>
    </row>
    <row r="56320" spans="2:2">
      <c r="B56320" s="202"/>
    </row>
    <row r="56321" spans="2:2">
      <c r="B56321" s="202"/>
    </row>
    <row r="56322" spans="2:2">
      <c r="B56322" s="202"/>
    </row>
    <row r="56323" spans="2:2">
      <c r="B56323" s="202"/>
    </row>
    <row r="56324" spans="2:2">
      <c r="B56324" s="202"/>
    </row>
    <row r="56325" spans="2:2">
      <c r="B56325" s="202"/>
    </row>
    <row r="56326" spans="2:2">
      <c r="B56326" s="202"/>
    </row>
    <row r="56327" spans="2:2">
      <c r="B56327" s="202"/>
    </row>
    <row r="56328" spans="2:2">
      <c r="B56328" s="202"/>
    </row>
    <row r="56329" spans="2:2">
      <c r="B56329" s="202"/>
    </row>
    <row r="56330" spans="2:2">
      <c r="B56330" s="202"/>
    </row>
    <row r="56331" spans="2:2">
      <c r="B56331" s="202"/>
    </row>
    <row r="56332" spans="2:2">
      <c r="B56332" s="202"/>
    </row>
    <row r="56333" spans="2:2">
      <c r="B56333" s="202"/>
    </row>
    <row r="56334" spans="2:2">
      <c r="B56334" s="202"/>
    </row>
    <row r="56335" spans="2:2">
      <c r="B56335" s="202"/>
    </row>
    <row r="56336" spans="2:2">
      <c r="B56336" s="202"/>
    </row>
    <row r="56337" spans="2:2">
      <c r="B56337" s="202"/>
    </row>
    <row r="56338" spans="2:2">
      <c r="B56338" s="202"/>
    </row>
    <row r="56339" spans="2:2">
      <c r="B56339" s="202"/>
    </row>
    <row r="56340" spans="2:2">
      <c r="B56340" s="202"/>
    </row>
    <row r="56341" spans="2:2">
      <c r="B56341" s="202"/>
    </row>
    <row r="56342" spans="2:2">
      <c r="B56342" s="202"/>
    </row>
    <row r="56343" spans="2:2">
      <c r="B56343" s="202"/>
    </row>
    <row r="56344" spans="2:2">
      <c r="B56344" s="202"/>
    </row>
    <row r="56345" spans="2:2">
      <c r="B56345" s="202"/>
    </row>
    <row r="56346" spans="2:2">
      <c r="B56346" s="202"/>
    </row>
    <row r="56347" spans="2:2">
      <c r="B56347" s="202"/>
    </row>
    <row r="56348" spans="2:2">
      <c r="B56348" s="202"/>
    </row>
    <row r="56349" spans="2:2">
      <c r="B56349" s="202"/>
    </row>
    <row r="56350" spans="2:2">
      <c r="B56350" s="202"/>
    </row>
    <row r="56351" spans="2:2">
      <c r="B56351" s="202"/>
    </row>
    <row r="56352" spans="2:2">
      <c r="B56352" s="202"/>
    </row>
    <row r="56353" spans="2:2">
      <c r="B56353" s="202"/>
    </row>
    <row r="56354" spans="2:2">
      <c r="B56354" s="202"/>
    </row>
    <row r="56355" spans="2:2">
      <c r="B56355" s="202"/>
    </row>
    <row r="56356" spans="2:2">
      <c r="B56356" s="202"/>
    </row>
    <row r="56357" spans="2:2">
      <c r="B56357" s="202"/>
    </row>
    <row r="56358" spans="2:2">
      <c r="B56358" s="202"/>
    </row>
    <row r="56359" spans="2:2">
      <c r="B56359" s="202"/>
    </row>
    <row r="56360" spans="2:2">
      <c r="B56360" s="202"/>
    </row>
    <row r="56361" spans="2:2">
      <c r="B56361" s="202"/>
    </row>
    <row r="56362" spans="2:2">
      <c r="B56362" s="202"/>
    </row>
    <row r="56363" spans="2:2">
      <c r="B56363" s="202"/>
    </row>
    <row r="56364" spans="2:2">
      <c r="B56364" s="202"/>
    </row>
    <row r="56365" spans="2:2">
      <c r="B56365" s="202"/>
    </row>
    <row r="56366" spans="2:2">
      <c r="B56366" s="202"/>
    </row>
    <row r="56367" spans="2:2">
      <c r="B56367" s="202"/>
    </row>
    <row r="56368" spans="2:2">
      <c r="B56368" s="202"/>
    </row>
    <row r="56369" spans="2:2">
      <c r="B56369" s="202"/>
    </row>
    <row r="56370" spans="2:2">
      <c r="B56370" s="202"/>
    </row>
    <row r="56371" spans="2:2">
      <c r="B56371" s="202"/>
    </row>
    <row r="56372" spans="2:2">
      <c r="B56372" s="202"/>
    </row>
    <row r="56373" spans="2:2">
      <c r="B56373" s="202"/>
    </row>
    <row r="56374" spans="2:2">
      <c r="B56374" s="202"/>
    </row>
    <row r="56375" spans="2:2">
      <c r="B56375" s="202"/>
    </row>
    <row r="56376" spans="2:2">
      <c r="B56376" s="202"/>
    </row>
    <row r="56377" spans="2:2">
      <c r="B56377" s="202"/>
    </row>
    <row r="56378" spans="2:2">
      <c r="B56378" s="202"/>
    </row>
    <row r="56379" spans="2:2">
      <c r="B56379" s="202"/>
    </row>
    <row r="56380" spans="2:2">
      <c r="B56380" s="202"/>
    </row>
    <row r="56381" spans="2:2">
      <c r="B56381" s="202"/>
    </row>
    <row r="56382" spans="2:2">
      <c r="B56382" s="202"/>
    </row>
    <row r="56383" spans="2:2">
      <c r="B56383" s="202"/>
    </row>
    <row r="56384" spans="2:2">
      <c r="B56384" s="202"/>
    </row>
    <row r="56385" spans="2:2">
      <c r="B56385" s="202"/>
    </row>
    <row r="56386" spans="2:2">
      <c r="B56386" s="202"/>
    </row>
    <row r="56387" spans="2:2">
      <c r="B56387" s="202"/>
    </row>
    <row r="56388" spans="2:2">
      <c r="B56388" s="202"/>
    </row>
    <row r="56389" spans="2:2">
      <c r="B56389" s="202"/>
    </row>
    <row r="56390" spans="2:2">
      <c r="B56390" s="202"/>
    </row>
    <row r="56391" spans="2:2">
      <c r="B56391" s="202"/>
    </row>
    <row r="56392" spans="2:2">
      <c r="B56392" s="202"/>
    </row>
    <row r="56393" spans="2:2">
      <c r="B56393" s="202"/>
    </row>
    <row r="56394" spans="2:2">
      <c r="B56394" s="202"/>
    </row>
    <row r="56395" spans="2:2">
      <c r="B56395" s="202"/>
    </row>
    <row r="56396" spans="2:2">
      <c r="B56396" s="202"/>
    </row>
    <row r="56397" spans="2:2">
      <c r="B56397" s="202"/>
    </row>
    <row r="56398" spans="2:2">
      <c r="B56398" s="202"/>
    </row>
    <row r="56399" spans="2:2">
      <c r="B56399" s="202"/>
    </row>
    <row r="56400" spans="2:2">
      <c r="B56400" s="202"/>
    </row>
    <row r="56401" spans="2:2">
      <c r="B56401" s="202"/>
    </row>
    <row r="56402" spans="2:2">
      <c r="B56402" s="202"/>
    </row>
    <row r="56403" spans="2:2">
      <c r="B56403" s="202"/>
    </row>
    <row r="56404" spans="2:2">
      <c r="B56404" s="202"/>
    </row>
    <row r="56405" spans="2:2">
      <c r="B56405" s="202"/>
    </row>
    <row r="56406" spans="2:2">
      <c r="B56406" s="202"/>
    </row>
    <row r="56407" spans="2:2">
      <c r="B56407" s="202"/>
    </row>
    <row r="56408" spans="2:2">
      <c r="B56408" s="202"/>
    </row>
    <row r="56409" spans="2:2">
      <c r="B56409" s="202"/>
    </row>
    <row r="56410" spans="2:2">
      <c r="B56410" s="202"/>
    </row>
    <row r="56411" spans="2:2">
      <c r="B56411" s="202"/>
    </row>
    <row r="56412" spans="2:2">
      <c r="B56412" s="202"/>
    </row>
    <row r="56413" spans="2:2">
      <c r="B56413" s="202"/>
    </row>
    <row r="56414" spans="2:2">
      <c r="B56414" s="202"/>
    </row>
    <row r="56415" spans="2:2">
      <c r="B56415" s="202"/>
    </row>
    <row r="56416" spans="2:2">
      <c r="B56416" s="202"/>
    </row>
    <row r="56417" spans="2:2">
      <c r="B56417" s="202"/>
    </row>
    <row r="56418" spans="2:2">
      <c r="B56418" s="202"/>
    </row>
    <row r="56419" spans="2:2">
      <c r="B56419" s="202"/>
    </row>
    <row r="56420" spans="2:2">
      <c r="B56420" s="202"/>
    </row>
    <row r="56421" spans="2:2">
      <c r="B56421" s="202"/>
    </row>
    <row r="56422" spans="2:2">
      <c r="B56422" s="202"/>
    </row>
    <row r="56423" spans="2:2">
      <c r="B56423" s="202"/>
    </row>
    <row r="56424" spans="2:2">
      <c r="B56424" s="202"/>
    </row>
    <row r="56425" spans="2:2">
      <c r="B56425" s="202"/>
    </row>
    <row r="56426" spans="2:2">
      <c r="B56426" s="202"/>
    </row>
    <row r="56427" spans="2:2">
      <c r="B56427" s="202"/>
    </row>
    <row r="56428" spans="2:2">
      <c r="B56428" s="202"/>
    </row>
    <row r="56429" spans="2:2">
      <c r="B56429" s="202"/>
    </row>
    <row r="56430" spans="2:2">
      <c r="B56430" s="202"/>
    </row>
    <row r="56431" spans="2:2">
      <c r="B56431" s="202"/>
    </row>
    <row r="56432" spans="2:2">
      <c r="B56432" s="202"/>
    </row>
    <row r="56433" spans="2:2">
      <c r="B56433" s="202"/>
    </row>
    <row r="56434" spans="2:2">
      <c r="B56434" s="202"/>
    </row>
    <row r="56435" spans="2:2">
      <c r="B56435" s="202"/>
    </row>
    <row r="56436" spans="2:2">
      <c r="B56436" s="202"/>
    </row>
    <row r="56437" spans="2:2">
      <c r="B56437" s="202"/>
    </row>
    <row r="56438" spans="2:2">
      <c r="B56438" s="202"/>
    </row>
    <row r="56439" spans="2:2">
      <c r="B56439" s="202"/>
    </row>
    <row r="56440" spans="2:2">
      <c r="B56440" s="202"/>
    </row>
    <row r="56441" spans="2:2">
      <c r="B56441" s="202"/>
    </row>
    <row r="56442" spans="2:2">
      <c r="B56442" s="202"/>
    </row>
    <row r="56443" spans="2:2">
      <c r="B56443" s="202"/>
    </row>
    <row r="56444" spans="2:2">
      <c r="B56444" s="202"/>
    </row>
    <row r="56445" spans="2:2">
      <c r="B56445" s="202"/>
    </row>
    <row r="56446" spans="2:2">
      <c r="B56446" s="202"/>
    </row>
    <row r="56447" spans="2:2">
      <c r="B56447" s="202"/>
    </row>
    <row r="56448" spans="2:2">
      <c r="B56448" s="202"/>
    </row>
    <row r="56449" spans="2:2">
      <c r="B56449" s="202"/>
    </row>
    <row r="56450" spans="2:2">
      <c r="B56450" s="202"/>
    </row>
    <row r="56451" spans="2:2">
      <c r="B56451" s="202"/>
    </row>
    <row r="56452" spans="2:2">
      <c r="B56452" s="202"/>
    </row>
    <row r="56453" spans="2:2">
      <c r="B56453" s="202"/>
    </row>
    <row r="56454" spans="2:2">
      <c r="B56454" s="202"/>
    </row>
    <row r="56455" spans="2:2">
      <c r="B56455" s="202"/>
    </row>
    <row r="56456" spans="2:2">
      <c r="B56456" s="202"/>
    </row>
    <row r="56457" spans="2:2">
      <c r="B56457" s="202"/>
    </row>
    <row r="56458" spans="2:2">
      <c r="B56458" s="202"/>
    </row>
    <row r="56459" spans="2:2">
      <c r="B56459" s="202"/>
    </row>
    <row r="56460" spans="2:2">
      <c r="B56460" s="202"/>
    </row>
    <row r="56461" spans="2:2">
      <c r="B56461" s="202"/>
    </row>
    <row r="56462" spans="2:2">
      <c r="B56462" s="202"/>
    </row>
    <row r="56463" spans="2:2">
      <c r="B56463" s="202"/>
    </row>
    <row r="56464" spans="2:2">
      <c r="B56464" s="202"/>
    </row>
    <row r="56465" spans="2:2">
      <c r="B56465" s="202"/>
    </row>
    <row r="56466" spans="2:2">
      <c r="B56466" s="202"/>
    </row>
    <row r="56467" spans="2:2">
      <c r="B56467" s="202"/>
    </row>
    <row r="56468" spans="2:2">
      <c r="B56468" s="202"/>
    </row>
    <row r="56469" spans="2:2">
      <c r="B56469" s="202"/>
    </row>
    <row r="56470" spans="2:2">
      <c r="B56470" s="202"/>
    </row>
    <row r="56471" spans="2:2">
      <c r="B56471" s="202"/>
    </row>
    <row r="56472" spans="2:2">
      <c r="B56472" s="202"/>
    </row>
    <row r="56473" spans="2:2">
      <c r="B56473" s="202"/>
    </row>
    <row r="56474" spans="2:2">
      <c r="B56474" s="202"/>
    </row>
    <row r="56475" spans="2:2">
      <c r="B56475" s="202"/>
    </row>
    <row r="56476" spans="2:2">
      <c r="B56476" s="202"/>
    </row>
    <row r="56477" spans="2:2">
      <c r="B56477" s="202"/>
    </row>
    <row r="56478" spans="2:2">
      <c r="B56478" s="202"/>
    </row>
    <row r="56479" spans="2:2">
      <c r="B56479" s="202"/>
    </row>
    <row r="56480" spans="2:2">
      <c r="B56480" s="202"/>
    </row>
    <row r="56481" spans="2:2">
      <c r="B56481" s="202"/>
    </row>
    <row r="56482" spans="2:2">
      <c r="B56482" s="202"/>
    </row>
    <row r="56483" spans="2:2">
      <c r="B56483" s="202"/>
    </row>
    <row r="56484" spans="2:2">
      <c r="B56484" s="202"/>
    </row>
    <row r="56485" spans="2:2">
      <c r="B56485" s="202"/>
    </row>
    <row r="56486" spans="2:2">
      <c r="B56486" s="202"/>
    </row>
    <row r="56487" spans="2:2">
      <c r="B56487" s="202"/>
    </row>
    <row r="56488" spans="2:2">
      <c r="B56488" s="202"/>
    </row>
    <row r="56489" spans="2:2">
      <c r="B56489" s="202"/>
    </row>
    <row r="56490" spans="2:2">
      <c r="B56490" s="202"/>
    </row>
    <row r="56491" spans="2:2">
      <c r="B56491" s="202"/>
    </row>
    <row r="56492" spans="2:2">
      <c r="B56492" s="202"/>
    </row>
    <row r="56493" spans="2:2">
      <c r="B56493" s="202"/>
    </row>
    <row r="56494" spans="2:2">
      <c r="B56494" s="202"/>
    </row>
    <row r="56495" spans="2:2">
      <c r="B56495" s="202"/>
    </row>
    <row r="56496" spans="2:2">
      <c r="B56496" s="202"/>
    </row>
    <row r="56497" spans="2:2">
      <c r="B56497" s="202"/>
    </row>
    <row r="56498" spans="2:2">
      <c r="B56498" s="202"/>
    </row>
    <row r="56499" spans="2:2">
      <c r="B56499" s="202"/>
    </row>
    <row r="56500" spans="2:2">
      <c r="B56500" s="202"/>
    </row>
    <row r="56501" spans="2:2">
      <c r="B56501" s="202"/>
    </row>
    <row r="56502" spans="2:2">
      <c r="B56502" s="202"/>
    </row>
    <row r="56503" spans="2:2">
      <c r="B56503" s="202"/>
    </row>
    <row r="56504" spans="2:2">
      <c r="B56504" s="202"/>
    </row>
    <row r="56505" spans="2:2">
      <c r="B56505" s="202"/>
    </row>
    <row r="56506" spans="2:2">
      <c r="B56506" s="202"/>
    </row>
    <row r="56507" spans="2:2">
      <c r="B56507" s="202"/>
    </row>
    <row r="56508" spans="2:2">
      <c r="B56508" s="202"/>
    </row>
    <row r="56509" spans="2:2">
      <c r="B56509" s="202"/>
    </row>
    <row r="56510" spans="2:2">
      <c r="B56510" s="202"/>
    </row>
    <row r="56511" spans="2:2">
      <c r="B56511" s="202"/>
    </row>
    <row r="56512" spans="2:2">
      <c r="B56512" s="202"/>
    </row>
    <row r="56513" spans="2:2">
      <c r="B56513" s="202"/>
    </row>
    <row r="56514" spans="2:2">
      <c r="B56514" s="202"/>
    </row>
    <row r="56515" spans="2:2">
      <c r="B56515" s="202"/>
    </row>
    <row r="56516" spans="2:2">
      <c r="B56516" s="202"/>
    </row>
    <row r="56517" spans="2:2">
      <c r="B56517" s="202"/>
    </row>
    <row r="56518" spans="2:2">
      <c r="B56518" s="202"/>
    </row>
    <row r="56519" spans="2:2">
      <c r="B56519" s="202"/>
    </row>
    <row r="56520" spans="2:2">
      <c r="B56520" s="202"/>
    </row>
    <row r="56521" spans="2:2">
      <c r="B56521" s="202"/>
    </row>
    <row r="56522" spans="2:2">
      <c r="B56522" s="202"/>
    </row>
    <row r="56523" spans="2:2">
      <c r="B56523" s="202"/>
    </row>
    <row r="56524" spans="2:2">
      <c r="B56524" s="202"/>
    </row>
    <row r="56525" spans="2:2">
      <c r="B56525" s="202"/>
    </row>
    <row r="56526" spans="2:2">
      <c r="B56526" s="202"/>
    </row>
    <row r="56527" spans="2:2">
      <c r="B56527" s="202"/>
    </row>
    <row r="56528" spans="2:2">
      <c r="B56528" s="202"/>
    </row>
    <row r="56529" spans="2:2">
      <c r="B56529" s="202"/>
    </row>
    <row r="56530" spans="2:2">
      <c r="B56530" s="202"/>
    </row>
    <row r="56531" spans="2:2">
      <c r="B56531" s="202"/>
    </row>
    <row r="56532" spans="2:2">
      <c r="B56532" s="202"/>
    </row>
    <row r="56533" spans="2:2">
      <c r="B56533" s="202"/>
    </row>
    <row r="56534" spans="2:2">
      <c r="B56534" s="202"/>
    </row>
    <row r="56535" spans="2:2">
      <c r="B56535" s="202"/>
    </row>
    <row r="56536" spans="2:2">
      <c r="B56536" s="202"/>
    </row>
    <row r="56537" spans="2:2">
      <c r="B56537" s="202"/>
    </row>
    <row r="56538" spans="2:2">
      <c r="B56538" s="202"/>
    </row>
    <row r="56539" spans="2:2">
      <c r="B56539" s="202"/>
    </row>
    <row r="56540" spans="2:2">
      <c r="B56540" s="202"/>
    </row>
    <row r="56541" spans="2:2">
      <c r="B56541" s="202"/>
    </row>
    <row r="56542" spans="2:2">
      <c r="B56542" s="202"/>
    </row>
    <row r="56543" spans="2:2">
      <c r="B56543" s="202"/>
    </row>
    <row r="56544" spans="2:2">
      <c r="B56544" s="202"/>
    </row>
    <row r="56545" spans="2:2">
      <c r="B56545" s="202"/>
    </row>
    <row r="56546" spans="2:2">
      <c r="B56546" s="202"/>
    </row>
    <row r="56547" spans="2:2">
      <c r="B56547" s="202"/>
    </row>
    <row r="56548" spans="2:2">
      <c r="B56548" s="202"/>
    </row>
    <row r="56549" spans="2:2">
      <c r="B56549" s="202"/>
    </row>
    <row r="56550" spans="2:2">
      <c r="B56550" s="202"/>
    </row>
    <row r="56551" spans="2:2">
      <c r="B56551" s="202"/>
    </row>
    <row r="56552" spans="2:2">
      <c r="B56552" s="202"/>
    </row>
    <row r="56553" spans="2:2">
      <c r="B56553" s="202"/>
    </row>
    <row r="56554" spans="2:2">
      <c r="B56554" s="202"/>
    </row>
    <row r="56555" spans="2:2">
      <c r="B56555" s="202"/>
    </row>
    <row r="56556" spans="2:2">
      <c r="B56556" s="202"/>
    </row>
    <row r="56557" spans="2:2">
      <c r="B56557" s="202"/>
    </row>
    <row r="56558" spans="2:2">
      <c r="B56558" s="202"/>
    </row>
    <row r="56559" spans="2:2">
      <c r="B56559" s="202"/>
    </row>
    <row r="56560" spans="2:2">
      <c r="B56560" s="202"/>
    </row>
    <row r="56561" spans="2:2">
      <c r="B56561" s="202"/>
    </row>
    <row r="56562" spans="2:2">
      <c r="B56562" s="202"/>
    </row>
    <row r="56563" spans="2:2">
      <c r="B56563" s="202"/>
    </row>
    <row r="56564" spans="2:2">
      <c r="B56564" s="202"/>
    </row>
    <row r="56565" spans="2:2">
      <c r="B56565" s="202"/>
    </row>
    <row r="56566" spans="2:2">
      <c r="B56566" s="202"/>
    </row>
    <row r="56567" spans="2:2">
      <c r="B56567" s="202"/>
    </row>
    <row r="56568" spans="2:2">
      <c r="B56568" s="202"/>
    </row>
    <row r="56569" spans="2:2">
      <c r="B56569" s="202"/>
    </row>
    <row r="56570" spans="2:2">
      <c r="B56570" s="202"/>
    </row>
    <row r="56571" spans="2:2">
      <c r="B56571" s="202"/>
    </row>
    <row r="56572" spans="2:2">
      <c r="B56572" s="202"/>
    </row>
    <row r="56573" spans="2:2">
      <c r="B56573" s="202"/>
    </row>
    <row r="56574" spans="2:2">
      <c r="B56574" s="202"/>
    </row>
    <row r="56575" spans="2:2">
      <c r="B56575" s="202"/>
    </row>
    <row r="56576" spans="2:2">
      <c r="B56576" s="202"/>
    </row>
    <row r="56577" spans="2:2">
      <c r="B56577" s="202"/>
    </row>
    <row r="56578" spans="2:2">
      <c r="B56578" s="202"/>
    </row>
    <row r="56579" spans="2:2">
      <c r="B56579" s="202"/>
    </row>
    <row r="56580" spans="2:2">
      <c r="B56580" s="202"/>
    </row>
    <row r="56581" spans="2:2">
      <c r="B56581" s="202"/>
    </row>
    <row r="56582" spans="2:2">
      <c r="B56582" s="202"/>
    </row>
    <row r="56583" spans="2:2">
      <c r="B56583" s="202"/>
    </row>
    <row r="56584" spans="2:2">
      <c r="B56584" s="202"/>
    </row>
    <row r="56585" spans="2:2">
      <c r="B56585" s="202"/>
    </row>
    <row r="56586" spans="2:2">
      <c r="B56586" s="202"/>
    </row>
    <row r="56587" spans="2:2">
      <c r="B56587" s="202"/>
    </row>
    <row r="56588" spans="2:2">
      <c r="B56588" s="202"/>
    </row>
    <row r="56589" spans="2:2">
      <c r="B56589" s="202"/>
    </row>
    <row r="56590" spans="2:2">
      <c r="B56590" s="202"/>
    </row>
    <row r="56591" spans="2:2">
      <c r="B56591" s="202"/>
    </row>
    <row r="56592" spans="2:2">
      <c r="B56592" s="202"/>
    </row>
    <row r="56593" spans="2:2">
      <c r="B56593" s="202"/>
    </row>
    <row r="56594" spans="2:2">
      <c r="B56594" s="202"/>
    </row>
    <row r="56595" spans="2:2">
      <c r="B56595" s="202"/>
    </row>
    <row r="56596" spans="2:2">
      <c r="B56596" s="202"/>
    </row>
    <row r="56597" spans="2:2">
      <c r="B56597" s="202"/>
    </row>
    <row r="56598" spans="2:2">
      <c r="B56598" s="202"/>
    </row>
    <row r="56599" spans="2:2">
      <c r="B56599" s="202"/>
    </row>
    <row r="56600" spans="2:2">
      <c r="B56600" s="202"/>
    </row>
    <row r="56601" spans="2:2">
      <c r="B56601" s="202"/>
    </row>
    <row r="56602" spans="2:2">
      <c r="B56602" s="202"/>
    </row>
    <row r="56603" spans="2:2">
      <c r="B56603" s="202"/>
    </row>
    <row r="56604" spans="2:2">
      <c r="B56604" s="202"/>
    </row>
    <row r="56605" spans="2:2">
      <c r="B56605" s="202"/>
    </row>
    <row r="56606" spans="2:2">
      <c r="B56606" s="202"/>
    </row>
    <row r="56607" spans="2:2">
      <c r="B56607" s="202"/>
    </row>
    <row r="56608" spans="2:2">
      <c r="B56608" s="202"/>
    </row>
    <row r="56609" spans="2:2">
      <c r="B56609" s="202"/>
    </row>
    <row r="56610" spans="2:2">
      <c r="B56610" s="202"/>
    </row>
    <row r="56611" spans="2:2">
      <c r="B56611" s="202"/>
    </row>
    <row r="56612" spans="2:2">
      <c r="B56612" s="202"/>
    </row>
    <row r="56613" spans="2:2">
      <c r="B56613" s="202"/>
    </row>
    <row r="56614" spans="2:2">
      <c r="B56614" s="202"/>
    </row>
    <row r="56615" spans="2:2">
      <c r="B56615" s="202"/>
    </row>
    <row r="56616" spans="2:2">
      <c r="B56616" s="202"/>
    </row>
    <row r="56617" spans="2:2">
      <c r="B56617" s="202"/>
    </row>
    <row r="56618" spans="2:2">
      <c r="B56618" s="202"/>
    </row>
    <row r="56619" spans="2:2">
      <c r="B56619" s="202"/>
    </row>
    <row r="56620" spans="2:2">
      <c r="B56620" s="202"/>
    </row>
    <row r="56621" spans="2:2">
      <c r="B56621" s="202"/>
    </row>
    <row r="56622" spans="2:2">
      <c r="B56622" s="202"/>
    </row>
    <row r="56623" spans="2:2">
      <c r="B56623" s="202"/>
    </row>
    <row r="56624" spans="2:2">
      <c r="B56624" s="202"/>
    </row>
    <row r="56625" spans="2:2">
      <c r="B56625" s="202"/>
    </row>
    <row r="56626" spans="2:2">
      <c r="B56626" s="202"/>
    </row>
    <row r="56627" spans="2:2">
      <c r="B56627" s="202"/>
    </row>
    <row r="56628" spans="2:2">
      <c r="B56628" s="202"/>
    </row>
    <row r="56629" spans="2:2">
      <c r="B56629" s="202"/>
    </row>
    <row r="56630" spans="2:2">
      <c r="B56630" s="202"/>
    </row>
    <row r="56631" spans="2:2">
      <c r="B56631" s="202"/>
    </row>
    <row r="56632" spans="2:2">
      <c r="B56632" s="202"/>
    </row>
    <row r="56633" spans="2:2">
      <c r="B56633" s="202"/>
    </row>
    <row r="56634" spans="2:2">
      <c r="B56634" s="202"/>
    </row>
    <row r="56635" spans="2:2">
      <c r="B56635" s="202"/>
    </row>
    <row r="56636" spans="2:2">
      <c r="B56636" s="202"/>
    </row>
    <row r="56637" spans="2:2">
      <c r="B56637" s="202"/>
    </row>
    <row r="56638" spans="2:2">
      <c r="B56638" s="202"/>
    </row>
    <row r="56639" spans="2:2">
      <c r="B56639" s="202"/>
    </row>
    <row r="56640" spans="2:2">
      <c r="B56640" s="202"/>
    </row>
    <row r="56641" spans="2:2">
      <c r="B56641" s="202"/>
    </row>
    <row r="56642" spans="2:2">
      <c r="B56642" s="202"/>
    </row>
    <row r="56643" spans="2:2">
      <c r="B56643" s="202"/>
    </row>
    <row r="56644" spans="2:2">
      <c r="B56644" s="202"/>
    </row>
    <row r="56645" spans="2:2">
      <c r="B56645" s="202"/>
    </row>
    <row r="56646" spans="2:2">
      <c r="B56646" s="202"/>
    </row>
    <row r="56647" spans="2:2">
      <c r="B56647" s="202"/>
    </row>
    <row r="56648" spans="2:2">
      <c r="B56648" s="202"/>
    </row>
    <row r="56649" spans="2:2">
      <c r="B56649" s="202"/>
    </row>
    <row r="56650" spans="2:2">
      <c r="B56650" s="202"/>
    </row>
    <row r="56651" spans="2:2">
      <c r="B56651" s="202"/>
    </row>
    <row r="56652" spans="2:2">
      <c r="B56652" s="202"/>
    </row>
    <row r="56653" spans="2:2">
      <c r="B56653" s="202"/>
    </row>
    <row r="56654" spans="2:2">
      <c r="B56654" s="202"/>
    </row>
    <row r="56655" spans="2:2">
      <c r="B56655" s="202"/>
    </row>
    <row r="56656" spans="2:2">
      <c r="B56656" s="202"/>
    </row>
    <row r="56657" spans="2:2">
      <c r="B56657" s="202"/>
    </row>
    <row r="56658" spans="2:2">
      <c r="B56658" s="202"/>
    </row>
    <row r="56659" spans="2:2">
      <c r="B56659" s="202"/>
    </row>
    <row r="56660" spans="2:2">
      <c r="B56660" s="202"/>
    </row>
    <row r="56661" spans="2:2">
      <c r="B56661" s="202"/>
    </row>
    <row r="56662" spans="2:2">
      <c r="B56662" s="202"/>
    </row>
    <row r="56663" spans="2:2">
      <c r="B56663" s="202"/>
    </row>
    <row r="56664" spans="2:2">
      <c r="B56664" s="202"/>
    </row>
    <row r="56665" spans="2:2">
      <c r="B56665" s="202"/>
    </row>
    <row r="56666" spans="2:2">
      <c r="B56666" s="202"/>
    </row>
    <row r="56667" spans="2:2">
      <c r="B56667" s="202"/>
    </row>
    <row r="56668" spans="2:2">
      <c r="B56668" s="202"/>
    </row>
    <row r="56669" spans="2:2">
      <c r="B56669" s="202"/>
    </row>
    <row r="56670" spans="2:2">
      <c r="B56670" s="202"/>
    </row>
    <row r="56671" spans="2:2">
      <c r="B56671" s="202"/>
    </row>
    <row r="56672" spans="2:2">
      <c r="B56672" s="202"/>
    </row>
    <row r="56673" spans="2:2">
      <c r="B56673" s="202"/>
    </row>
    <row r="56674" spans="2:2">
      <c r="B56674" s="202"/>
    </row>
    <row r="56675" spans="2:2">
      <c r="B56675" s="202"/>
    </row>
    <row r="56676" spans="2:2">
      <c r="B56676" s="202"/>
    </row>
    <row r="56677" spans="2:2">
      <c r="B56677" s="202"/>
    </row>
    <row r="56678" spans="2:2">
      <c r="B56678" s="202"/>
    </row>
    <row r="56679" spans="2:2">
      <c r="B56679" s="202"/>
    </row>
    <row r="56680" spans="2:2">
      <c r="B56680" s="202"/>
    </row>
    <row r="56681" spans="2:2">
      <c r="B56681" s="202"/>
    </row>
    <row r="56682" spans="2:2">
      <c r="B56682" s="202"/>
    </row>
    <row r="56683" spans="2:2">
      <c r="B56683" s="202"/>
    </row>
    <row r="56684" spans="2:2">
      <c r="B56684" s="202"/>
    </row>
    <row r="56685" spans="2:2">
      <c r="B56685" s="202"/>
    </row>
    <row r="56686" spans="2:2">
      <c r="B56686" s="202"/>
    </row>
    <row r="56687" spans="2:2">
      <c r="B56687" s="202"/>
    </row>
    <row r="56688" spans="2:2">
      <c r="B56688" s="202"/>
    </row>
    <row r="56689" spans="2:2">
      <c r="B56689" s="202"/>
    </row>
    <row r="56690" spans="2:2">
      <c r="B56690" s="202"/>
    </row>
    <row r="56691" spans="2:2">
      <c r="B56691" s="202"/>
    </row>
    <row r="56692" spans="2:2">
      <c r="B56692" s="202"/>
    </row>
    <row r="56693" spans="2:2">
      <c r="B56693" s="202"/>
    </row>
    <row r="56694" spans="2:2">
      <c r="B56694" s="202"/>
    </row>
    <row r="56695" spans="2:2">
      <c r="B56695" s="202"/>
    </row>
    <row r="56696" spans="2:2">
      <c r="B56696" s="202"/>
    </row>
    <row r="56697" spans="2:2">
      <c r="B56697" s="202"/>
    </row>
    <row r="56698" spans="2:2">
      <c r="B56698" s="202"/>
    </row>
    <row r="56699" spans="2:2">
      <c r="B56699" s="202"/>
    </row>
    <row r="56700" spans="2:2">
      <c r="B56700" s="202"/>
    </row>
    <row r="56701" spans="2:2">
      <c r="B56701" s="202"/>
    </row>
    <row r="56702" spans="2:2">
      <c r="B56702" s="202"/>
    </row>
    <row r="56703" spans="2:2">
      <c r="B56703" s="202"/>
    </row>
    <row r="56704" spans="2:2">
      <c r="B56704" s="202"/>
    </row>
    <row r="56705" spans="2:2">
      <c r="B56705" s="202"/>
    </row>
    <row r="56706" spans="2:2">
      <c r="B56706" s="202"/>
    </row>
    <row r="56707" spans="2:2">
      <c r="B56707" s="202"/>
    </row>
    <row r="56708" spans="2:2">
      <c r="B56708" s="202"/>
    </row>
    <row r="56709" spans="2:2">
      <c r="B56709" s="202"/>
    </row>
    <row r="56710" spans="2:2">
      <c r="B56710" s="202"/>
    </row>
    <row r="56711" spans="2:2">
      <c r="B56711" s="202"/>
    </row>
    <row r="56712" spans="2:2">
      <c r="B56712" s="202"/>
    </row>
    <row r="56713" spans="2:2">
      <c r="B56713" s="202"/>
    </row>
    <row r="56714" spans="2:2">
      <c r="B56714" s="202"/>
    </row>
    <row r="56715" spans="2:2">
      <c r="B56715" s="202"/>
    </row>
    <row r="56716" spans="2:2">
      <c r="B56716" s="202"/>
    </row>
    <row r="56717" spans="2:2">
      <c r="B56717" s="202"/>
    </row>
    <row r="56718" spans="2:2">
      <c r="B56718" s="202"/>
    </row>
    <row r="56719" spans="2:2">
      <c r="B56719" s="202"/>
    </row>
    <row r="56720" spans="2:2">
      <c r="B56720" s="202"/>
    </row>
    <row r="56721" spans="2:2">
      <c r="B56721" s="202"/>
    </row>
    <row r="56722" spans="2:2">
      <c r="B56722" s="202"/>
    </row>
    <row r="56723" spans="2:2">
      <c r="B56723" s="202"/>
    </row>
    <row r="56724" spans="2:2">
      <c r="B56724" s="202"/>
    </row>
    <row r="56725" spans="2:2">
      <c r="B56725" s="202"/>
    </row>
    <row r="56726" spans="2:2">
      <c r="B56726" s="202"/>
    </row>
    <row r="56727" spans="2:2">
      <c r="B56727" s="202"/>
    </row>
    <row r="56728" spans="2:2">
      <c r="B56728" s="202"/>
    </row>
    <row r="56729" spans="2:2">
      <c r="B56729" s="202"/>
    </row>
    <row r="56730" spans="2:2">
      <c r="B56730" s="202"/>
    </row>
    <row r="56731" spans="2:2">
      <c r="B56731" s="202"/>
    </row>
    <row r="56732" spans="2:2">
      <c r="B56732" s="202"/>
    </row>
    <row r="56733" spans="2:2">
      <c r="B56733" s="202"/>
    </row>
    <row r="56734" spans="2:2">
      <c r="B56734" s="202"/>
    </row>
    <row r="56735" spans="2:2">
      <c r="B56735" s="202"/>
    </row>
    <row r="56736" spans="2:2">
      <c r="B56736" s="202"/>
    </row>
    <row r="56737" spans="2:2">
      <c r="B56737" s="202"/>
    </row>
    <row r="56738" spans="2:2">
      <c r="B56738" s="202"/>
    </row>
    <row r="56739" spans="2:2">
      <c r="B56739" s="202"/>
    </row>
    <row r="56740" spans="2:2">
      <c r="B56740" s="202"/>
    </row>
    <row r="56741" spans="2:2">
      <c r="B56741" s="202"/>
    </row>
    <row r="56742" spans="2:2">
      <c r="B56742" s="202"/>
    </row>
    <row r="56743" spans="2:2">
      <c r="B56743" s="202"/>
    </row>
    <row r="56744" spans="2:2">
      <c r="B56744" s="202"/>
    </row>
    <row r="56745" spans="2:2">
      <c r="B56745" s="202"/>
    </row>
    <row r="56746" spans="2:2">
      <c r="B56746" s="202"/>
    </row>
    <row r="56747" spans="2:2">
      <c r="B56747" s="202"/>
    </row>
    <row r="56748" spans="2:2">
      <c r="B56748" s="202"/>
    </row>
    <row r="56749" spans="2:2">
      <c r="B56749" s="202"/>
    </row>
    <row r="56750" spans="2:2">
      <c r="B56750" s="202"/>
    </row>
    <row r="56751" spans="2:2">
      <c r="B56751" s="202"/>
    </row>
    <row r="56752" spans="2:2">
      <c r="B56752" s="202"/>
    </row>
    <row r="56753" spans="2:2">
      <c r="B56753" s="202"/>
    </row>
    <row r="56754" spans="2:2">
      <c r="B56754" s="202"/>
    </row>
    <row r="56755" spans="2:2">
      <c r="B56755" s="202"/>
    </row>
    <row r="56756" spans="2:2">
      <c r="B56756" s="202"/>
    </row>
    <row r="56757" spans="2:2">
      <c r="B56757" s="202"/>
    </row>
    <row r="56758" spans="2:2">
      <c r="B56758" s="202"/>
    </row>
    <row r="56759" spans="2:2">
      <c r="B56759" s="202"/>
    </row>
    <row r="56760" spans="2:2">
      <c r="B56760" s="202"/>
    </row>
    <row r="56761" spans="2:2">
      <c r="B56761" s="202"/>
    </row>
    <row r="56762" spans="2:2">
      <c r="B56762" s="202"/>
    </row>
    <row r="56763" spans="2:2">
      <c r="B56763" s="202"/>
    </row>
    <row r="56764" spans="2:2">
      <c r="B56764" s="202"/>
    </row>
    <row r="56765" spans="2:2">
      <c r="B56765" s="202"/>
    </row>
    <row r="56766" spans="2:2">
      <c r="B56766" s="202"/>
    </row>
    <row r="56767" spans="2:2">
      <c r="B56767" s="202"/>
    </row>
    <row r="56768" spans="2:2">
      <c r="B56768" s="202"/>
    </row>
    <row r="56769" spans="2:2">
      <c r="B56769" s="202"/>
    </row>
    <row r="56770" spans="2:2">
      <c r="B56770" s="202"/>
    </row>
    <row r="56771" spans="2:2">
      <c r="B56771" s="202"/>
    </row>
    <row r="56772" spans="2:2">
      <c r="B56772" s="202"/>
    </row>
    <row r="56773" spans="2:2">
      <c r="B56773" s="202"/>
    </row>
    <row r="56774" spans="2:2">
      <c r="B56774" s="202"/>
    </row>
    <row r="56775" spans="2:2">
      <c r="B56775" s="202"/>
    </row>
    <row r="56776" spans="2:2">
      <c r="B56776" s="202"/>
    </row>
    <row r="56777" spans="2:2">
      <c r="B56777" s="202"/>
    </row>
    <row r="56778" spans="2:2">
      <c r="B56778" s="202"/>
    </row>
    <row r="56779" spans="2:2">
      <c r="B56779" s="202"/>
    </row>
    <row r="56780" spans="2:2">
      <c r="B56780" s="202"/>
    </row>
    <row r="56781" spans="2:2">
      <c r="B56781" s="202"/>
    </row>
    <row r="56782" spans="2:2">
      <c r="B56782" s="202"/>
    </row>
    <row r="56783" spans="2:2">
      <c r="B56783" s="202"/>
    </row>
    <row r="56784" spans="2:2">
      <c r="B56784" s="202"/>
    </row>
    <row r="56785" spans="2:2">
      <c r="B56785" s="202"/>
    </row>
    <row r="56786" spans="2:2">
      <c r="B56786" s="202"/>
    </row>
    <row r="56787" spans="2:2">
      <c r="B56787" s="202"/>
    </row>
    <row r="56788" spans="2:2">
      <c r="B56788" s="202"/>
    </row>
    <row r="56789" spans="2:2">
      <c r="B56789" s="202"/>
    </row>
    <row r="56790" spans="2:2">
      <c r="B56790" s="202"/>
    </row>
    <row r="56791" spans="2:2">
      <c r="B56791" s="202"/>
    </row>
    <row r="56792" spans="2:2">
      <c r="B56792" s="202"/>
    </row>
    <row r="56793" spans="2:2">
      <c r="B56793" s="202"/>
    </row>
    <row r="56794" spans="2:2">
      <c r="B56794" s="202"/>
    </row>
    <row r="56795" spans="2:2">
      <c r="B56795" s="202"/>
    </row>
    <row r="56796" spans="2:2">
      <c r="B56796" s="202"/>
    </row>
    <row r="56797" spans="2:2">
      <c r="B56797" s="202"/>
    </row>
    <row r="56798" spans="2:2">
      <c r="B56798" s="202"/>
    </row>
    <row r="56799" spans="2:2">
      <c r="B56799" s="202"/>
    </row>
    <row r="56800" spans="2:2">
      <c r="B56800" s="202"/>
    </row>
    <row r="56801" spans="2:2">
      <c r="B56801" s="202"/>
    </row>
    <row r="56802" spans="2:2">
      <c r="B56802" s="202"/>
    </row>
    <row r="56803" spans="2:2">
      <c r="B56803" s="202"/>
    </row>
    <row r="56804" spans="2:2">
      <c r="B56804" s="202"/>
    </row>
    <row r="56805" spans="2:2">
      <c r="B56805" s="202"/>
    </row>
    <row r="56806" spans="2:2">
      <c r="B56806" s="202"/>
    </row>
    <row r="56807" spans="2:2">
      <c r="B56807" s="202"/>
    </row>
    <row r="56808" spans="2:2">
      <c r="B56808" s="202"/>
    </row>
    <row r="56809" spans="2:2">
      <c r="B56809" s="202"/>
    </row>
    <row r="56810" spans="2:2">
      <c r="B56810" s="202"/>
    </row>
    <row r="56811" spans="2:2">
      <c r="B56811" s="202"/>
    </row>
    <row r="56812" spans="2:2">
      <c r="B56812" s="202"/>
    </row>
    <row r="56813" spans="2:2">
      <c r="B56813" s="202"/>
    </row>
    <row r="56814" spans="2:2">
      <c r="B56814" s="202"/>
    </row>
    <row r="56815" spans="2:2">
      <c r="B56815" s="202"/>
    </row>
    <row r="56816" spans="2:2">
      <c r="B56816" s="202"/>
    </row>
    <row r="56817" spans="2:2">
      <c r="B56817" s="202"/>
    </row>
    <row r="56818" spans="2:2">
      <c r="B56818" s="202"/>
    </row>
    <row r="56819" spans="2:2">
      <c r="B56819" s="202"/>
    </row>
    <row r="56820" spans="2:2">
      <c r="B56820" s="202"/>
    </row>
    <row r="56821" spans="2:2">
      <c r="B56821" s="202"/>
    </row>
    <row r="56822" spans="2:2">
      <c r="B56822" s="202"/>
    </row>
    <row r="56823" spans="2:2">
      <c r="B56823" s="202"/>
    </row>
    <row r="56824" spans="2:2">
      <c r="B56824" s="202"/>
    </row>
    <row r="56825" spans="2:2">
      <c r="B56825" s="202"/>
    </row>
    <row r="56826" spans="2:2">
      <c r="B56826" s="202"/>
    </row>
    <row r="56827" spans="2:2">
      <c r="B56827" s="202"/>
    </row>
    <row r="56828" spans="2:2">
      <c r="B56828" s="202"/>
    </row>
    <row r="56829" spans="2:2">
      <c r="B56829" s="202"/>
    </row>
    <row r="56830" spans="2:2">
      <c r="B56830" s="202"/>
    </row>
    <row r="56831" spans="2:2">
      <c r="B56831" s="202"/>
    </row>
    <row r="56832" spans="2:2">
      <c r="B56832" s="202"/>
    </row>
    <row r="56833" spans="2:2">
      <c r="B56833" s="202"/>
    </row>
    <row r="56834" spans="2:2">
      <c r="B56834" s="202"/>
    </row>
    <row r="56835" spans="2:2">
      <c r="B56835" s="202"/>
    </row>
    <row r="56836" spans="2:2">
      <c r="B56836" s="202"/>
    </row>
    <row r="56837" spans="2:2">
      <c r="B56837" s="202"/>
    </row>
    <row r="56838" spans="2:2">
      <c r="B56838" s="202"/>
    </row>
    <row r="56839" spans="2:2">
      <c r="B56839" s="202"/>
    </row>
    <row r="56840" spans="2:2">
      <c r="B56840" s="202"/>
    </row>
    <row r="56841" spans="2:2">
      <c r="B56841" s="202"/>
    </row>
    <row r="56842" spans="2:2">
      <c r="B56842" s="202"/>
    </row>
    <row r="56843" spans="2:2">
      <c r="B56843" s="202"/>
    </row>
    <row r="56844" spans="2:2">
      <c r="B56844" s="202"/>
    </row>
    <row r="56845" spans="2:2">
      <c r="B56845" s="202"/>
    </row>
    <row r="56846" spans="2:2">
      <c r="B56846" s="202"/>
    </row>
    <row r="56847" spans="2:2">
      <c r="B56847" s="202"/>
    </row>
    <row r="56848" spans="2:2">
      <c r="B56848" s="202"/>
    </row>
    <row r="56849" spans="2:2">
      <c r="B56849" s="202"/>
    </row>
    <row r="56850" spans="2:2">
      <c r="B56850" s="202"/>
    </row>
    <row r="56851" spans="2:2">
      <c r="B56851" s="202"/>
    </row>
    <row r="56852" spans="2:2">
      <c r="B56852" s="202"/>
    </row>
    <row r="56853" spans="2:2">
      <c r="B56853" s="202"/>
    </row>
    <row r="56854" spans="2:2">
      <c r="B56854" s="202"/>
    </row>
    <row r="56855" spans="2:2">
      <c r="B56855" s="202"/>
    </row>
    <row r="56856" spans="2:2">
      <c r="B56856" s="202"/>
    </row>
    <row r="56857" spans="2:2">
      <c r="B56857" s="202"/>
    </row>
    <row r="56858" spans="2:2">
      <c r="B56858" s="202"/>
    </row>
    <row r="56859" spans="2:2">
      <c r="B56859" s="202"/>
    </row>
    <row r="56860" spans="2:2">
      <c r="B56860" s="202"/>
    </row>
    <row r="56861" spans="2:2">
      <c r="B56861" s="202"/>
    </row>
    <row r="56862" spans="2:2">
      <c r="B56862" s="202"/>
    </row>
    <row r="56863" spans="2:2">
      <c r="B56863" s="202"/>
    </row>
    <row r="56864" spans="2:2">
      <c r="B56864" s="202"/>
    </row>
    <row r="56865" spans="2:2">
      <c r="B56865" s="202"/>
    </row>
    <row r="56866" spans="2:2">
      <c r="B56866" s="202"/>
    </row>
    <row r="56867" spans="2:2">
      <c r="B56867" s="202"/>
    </row>
    <row r="56868" spans="2:2">
      <c r="B56868" s="202"/>
    </row>
    <row r="56869" spans="2:2">
      <c r="B56869" s="202"/>
    </row>
    <row r="56870" spans="2:2">
      <c r="B56870" s="202"/>
    </row>
    <row r="56871" spans="2:2">
      <c r="B56871" s="202"/>
    </row>
    <row r="56872" spans="2:2">
      <c r="B56872" s="202"/>
    </row>
    <row r="56873" spans="2:2">
      <c r="B56873" s="202"/>
    </row>
    <row r="56874" spans="2:2">
      <c r="B56874" s="202"/>
    </row>
    <row r="56875" spans="2:2">
      <c r="B56875" s="202"/>
    </row>
    <row r="56876" spans="2:2">
      <c r="B56876" s="202"/>
    </row>
    <row r="56877" spans="2:2">
      <c r="B56877" s="202"/>
    </row>
    <row r="56878" spans="2:2">
      <c r="B56878" s="202"/>
    </row>
    <row r="56879" spans="2:2">
      <c r="B56879" s="202"/>
    </row>
    <row r="56880" spans="2:2">
      <c r="B56880" s="202"/>
    </row>
    <row r="56881" spans="2:2">
      <c r="B56881" s="202"/>
    </row>
    <row r="56882" spans="2:2">
      <c r="B56882" s="202"/>
    </row>
    <row r="56883" spans="2:2">
      <c r="B56883" s="202"/>
    </row>
    <row r="56884" spans="2:2">
      <c r="B56884" s="202"/>
    </row>
    <row r="56885" spans="2:2">
      <c r="B56885" s="202"/>
    </row>
    <row r="56886" spans="2:2">
      <c r="B56886" s="202"/>
    </row>
    <row r="56887" spans="2:2">
      <c r="B56887" s="202"/>
    </row>
    <row r="56888" spans="2:2">
      <c r="B56888" s="202"/>
    </row>
    <row r="56889" spans="2:2">
      <c r="B56889" s="202"/>
    </row>
    <row r="56890" spans="2:2">
      <c r="B56890" s="202"/>
    </row>
    <row r="56891" spans="2:2">
      <c r="B56891" s="202"/>
    </row>
    <row r="56892" spans="2:2">
      <c r="B56892" s="202"/>
    </row>
    <row r="56893" spans="2:2">
      <c r="B56893" s="202"/>
    </row>
    <row r="56894" spans="2:2">
      <c r="B56894" s="202"/>
    </row>
    <row r="56895" spans="2:2">
      <c r="B56895" s="202"/>
    </row>
    <row r="56896" spans="2:2">
      <c r="B56896" s="202"/>
    </row>
    <row r="56897" spans="2:2">
      <c r="B56897" s="202"/>
    </row>
    <row r="56898" spans="2:2">
      <c r="B56898" s="202"/>
    </row>
    <row r="56899" spans="2:2">
      <c r="B56899" s="202"/>
    </row>
    <row r="56900" spans="2:2">
      <c r="B56900" s="202"/>
    </row>
    <row r="56901" spans="2:2">
      <c r="B56901" s="202"/>
    </row>
    <row r="56902" spans="2:2">
      <c r="B56902" s="202"/>
    </row>
    <row r="56903" spans="2:2">
      <c r="B56903" s="202"/>
    </row>
    <row r="56904" spans="2:2">
      <c r="B56904" s="202"/>
    </row>
    <row r="56905" spans="2:2">
      <c r="B56905" s="202"/>
    </row>
    <row r="56906" spans="2:2">
      <c r="B56906" s="202"/>
    </row>
    <row r="56907" spans="2:2">
      <c r="B56907" s="202"/>
    </row>
    <row r="56908" spans="2:2">
      <c r="B56908" s="202"/>
    </row>
    <row r="56909" spans="2:2">
      <c r="B56909" s="202"/>
    </row>
    <row r="56910" spans="2:2">
      <c r="B56910" s="202"/>
    </row>
    <row r="56911" spans="2:2">
      <c r="B56911" s="202"/>
    </row>
    <row r="56912" spans="2:2">
      <c r="B56912" s="202"/>
    </row>
    <row r="56913" spans="2:2">
      <c r="B56913" s="202"/>
    </row>
    <row r="56914" spans="2:2">
      <c r="B56914" s="202"/>
    </row>
    <row r="56915" spans="2:2">
      <c r="B56915" s="202"/>
    </row>
    <row r="56916" spans="2:2">
      <c r="B56916" s="202"/>
    </row>
    <row r="56917" spans="2:2">
      <c r="B56917" s="202"/>
    </row>
    <row r="56918" spans="2:2">
      <c r="B56918" s="202"/>
    </row>
    <row r="56919" spans="2:2">
      <c r="B56919" s="202"/>
    </row>
    <row r="56920" spans="2:2">
      <c r="B56920" s="202"/>
    </row>
    <row r="56921" spans="2:2">
      <c r="B56921" s="202"/>
    </row>
    <row r="56922" spans="2:2">
      <c r="B56922" s="202"/>
    </row>
    <row r="56923" spans="2:2">
      <c r="B56923" s="202"/>
    </row>
    <row r="56924" spans="2:2">
      <c r="B56924" s="202"/>
    </row>
    <row r="56925" spans="2:2">
      <c r="B56925" s="202"/>
    </row>
    <row r="56926" spans="2:2">
      <c r="B56926" s="202"/>
    </row>
    <row r="56927" spans="2:2">
      <c r="B56927" s="202"/>
    </row>
    <row r="56928" spans="2:2">
      <c r="B56928" s="202"/>
    </row>
    <row r="56929" spans="2:2">
      <c r="B56929" s="202"/>
    </row>
    <row r="56930" spans="2:2">
      <c r="B56930" s="202"/>
    </row>
    <row r="56931" spans="2:2">
      <c r="B56931" s="202"/>
    </row>
    <row r="56932" spans="2:2">
      <c r="B56932" s="202"/>
    </row>
    <row r="56933" spans="2:2">
      <c r="B56933" s="202"/>
    </row>
    <row r="56934" spans="2:2">
      <c r="B56934" s="202"/>
    </row>
    <row r="56935" spans="2:2">
      <c r="B56935" s="202"/>
    </row>
    <row r="56936" spans="2:2">
      <c r="B56936" s="202"/>
    </row>
    <row r="56937" spans="2:2">
      <c r="B56937" s="202"/>
    </row>
    <row r="56938" spans="2:2">
      <c r="B56938" s="202"/>
    </row>
    <row r="56939" spans="2:2">
      <c r="B56939" s="202"/>
    </row>
    <row r="56940" spans="2:2">
      <c r="B56940" s="202"/>
    </row>
    <row r="56941" spans="2:2">
      <c r="B56941" s="202"/>
    </row>
    <row r="56942" spans="2:2">
      <c r="B56942" s="202"/>
    </row>
    <row r="56943" spans="2:2">
      <c r="B56943" s="202"/>
    </row>
    <row r="56944" spans="2:2">
      <c r="B56944" s="202"/>
    </row>
    <row r="56945" spans="2:2">
      <c r="B56945" s="202"/>
    </row>
    <row r="56946" spans="2:2">
      <c r="B56946" s="202"/>
    </row>
    <row r="56947" spans="2:2">
      <c r="B56947" s="202"/>
    </row>
    <row r="56948" spans="2:2">
      <c r="B56948" s="202"/>
    </row>
    <row r="56949" spans="2:2">
      <c r="B56949" s="202"/>
    </row>
    <row r="56950" spans="2:2">
      <c r="B56950" s="202"/>
    </row>
    <row r="56951" spans="2:2">
      <c r="B56951" s="202"/>
    </row>
    <row r="56952" spans="2:2">
      <c r="B56952" s="202"/>
    </row>
    <row r="56953" spans="2:2">
      <c r="B56953" s="202"/>
    </row>
    <row r="56954" spans="2:2">
      <c r="B56954" s="202"/>
    </row>
    <row r="56955" spans="2:2">
      <c r="B56955" s="202"/>
    </row>
    <row r="56956" spans="2:2">
      <c r="B56956" s="202"/>
    </row>
    <row r="56957" spans="2:2">
      <c r="B56957" s="202"/>
    </row>
    <row r="56958" spans="2:2">
      <c r="B56958" s="202"/>
    </row>
    <row r="56959" spans="2:2">
      <c r="B56959" s="202"/>
    </row>
    <row r="56960" spans="2:2">
      <c r="B56960" s="202"/>
    </row>
    <row r="56961" spans="2:2">
      <c r="B56961" s="202"/>
    </row>
    <row r="56962" spans="2:2">
      <c r="B56962" s="202"/>
    </row>
    <row r="56963" spans="2:2">
      <c r="B56963" s="202"/>
    </row>
    <row r="56964" spans="2:2">
      <c r="B56964" s="202"/>
    </row>
    <row r="56965" spans="2:2">
      <c r="B56965" s="202"/>
    </row>
    <row r="56966" spans="2:2">
      <c r="B56966" s="202"/>
    </row>
    <row r="56967" spans="2:2">
      <c r="B56967" s="202"/>
    </row>
    <row r="56968" spans="2:2">
      <c r="B56968" s="202"/>
    </row>
    <row r="56969" spans="2:2">
      <c r="B56969" s="202"/>
    </row>
    <row r="56970" spans="2:2">
      <c r="B56970" s="202"/>
    </row>
    <row r="56971" spans="2:2">
      <c r="B56971" s="202"/>
    </row>
    <row r="56972" spans="2:2">
      <c r="B56972" s="202"/>
    </row>
    <row r="56973" spans="2:2">
      <c r="B56973" s="202"/>
    </row>
    <row r="56974" spans="2:2">
      <c r="B56974" s="202"/>
    </row>
    <row r="56975" spans="2:2">
      <c r="B56975" s="202"/>
    </row>
    <row r="56976" spans="2:2">
      <c r="B56976" s="202"/>
    </row>
    <row r="56977" spans="2:2">
      <c r="B56977" s="202"/>
    </row>
    <row r="56978" spans="2:2">
      <c r="B56978" s="202"/>
    </row>
    <row r="56979" spans="2:2">
      <c r="B56979" s="202"/>
    </row>
    <row r="56980" spans="2:2">
      <c r="B56980" s="202"/>
    </row>
    <row r="56981" spans="2:2">
      <c r="B56981" s="202"/>
    </row>
    <row r="56982" spans="2:2">
      <c r="B56982" s="202"/>
    </row>
    <row r="56983" spans="2:2">
      <c r="B56983" s="202"/>
    </row>
    <row r="56984" spans="2:2">
      <c r="B56984" s="202"/>
    </row>
    <row r="56985" spans="2:2">
      <c r="B56985" s="202"/>
    </row>
    <row r="56986" spans="2:2">
      <c r="B56986" s="202"/>
    </row>
    <row r="56987" spans="2:2">
      <c r="B56987" s="202"/>
    </row>
    <row r="56988" spans="2:2">
      <c r="B56988" s="202"/>
    </row>
    <row r="56989" spans="2:2">
      <c r="B56989" s="202"/>
    </row>
    <row r="56990" spans="2:2">
      <c r="B56990" s="202"/>
    </row>
    <row r="56991" spans="2:2">
      <c r="B56991" s="202"/>
    </row>
    <row r="56992" spans="2:2">
      <c r="B56992" s="202"/>
    </row>
    <row r="56993" spans="2:2">
      <c r="B56993" s="202"/>
    </row>
    <row r="56994" spans="2:2">
      <c r="B56994" s="202"/>
    </row>
    <row r="56995" spans="2:2">
      <c r="B56995" s="202"/>
    </row>
    <row r="56996" spans="2:2">
      <c r="B56996" s="202"/>
    </row>
    <row r="56997" spans="2:2">
      <c r="B56997" s="202"/>
    </row>
    <row r="56998" spans="2:2">
      <c r="B56998" s="202"/>
    </row>
    <row r="56999" spans="2:2">
      <c r="B56999" s="202"/>
    </row>
    <row r="57000" spans="2:2">
      <c r="B57000" s="202"/>
    </row>
    <row r="57001" spans="2:2">
      <c r="B57001" s="202"/>
    </row>
    <row r="57002" spans="2:2">
      <c r="B57002" s="202"/>
    </row>
    <row r="57003" spans="2:2">
      <c r="B57003" s="202"/>
    </row>
    <row r="57004" spans="2:2">
      <c r="B57004" s="202"/>
    </row>
    <row r="57005" spans="2:2">
      <c r="B57005" s="202"/>
    </row>
    <row r="57006" spans="2:2">
      <c r="B57006" s="202"/>
    </row>
    <row r="57007" spans="2:2">
      <c r="B57007" s="202"/>
    </row>
    <row r="57008" spans="2:2">
      <c r="B57008" s="202"/>
    </row>
    <row r="57009" spans="2:2">
      <c r="B57009" s="202"/>
    </row>
    <row r="57010" spans="2:2">
      <c r="B57010" s="202"/>
    </row>
    <row r="57011" spans="2:2">
      <c r="B57011" s="202"/>
    </row>
    <row r="57012" spans="2:2">
      <c r="B57012" s="202"/>
    </row>
    <row r="57013" spans="2:2">
      <c r="B57013" s="202"/>
    </row>
    <row r="57014" spans="2:2">
      <c r="B57014" s="202"/>
    </row>
    <row r="57015" spans="2:2">
      <c r="B57015" s="202"/>
    </row>
    <row r="57016" spans="2:2">
      <c r="B57016" s="202"/>
    </row>
    <row r="57017" spans="2:2">
      <c r="B57017" s="202"/>
    </row>
    <row r="57018" spans="2:2">
      <c r="B57018" s="202"/>
    </row>
    <row r="57019" spans="2:2">
      <c r="B57019" s="202"/>
    </row>
    <row r="57020" spans="2:2">
      <c r="B57020" s="202"/>
    </row>
    <row r="57021" spans="2:2">
      <c r="B57021" s="202"/>
    </row>
    <row r="57022" spans="2:2">
      <c r="B57022" s="202"/>
    </row>
    <row r="57023" spans="2:2">
      <c r="B57023" s="202"/>
    </row>
    <row r="57024" spans="2:2">
      <c r="B57024" s="202"/>
    </row>
    <row r="57025" spans="2:2">
      <c r="B57025" s="202"/>
    </row>
    <row r="57026" spans="2:2">
      <c r="B57026" s="202"/>
    </row>
    <row r="57027" spans="2:2">
      <c r="B57027" s="202"/>
    </row>
    <row r="57028" spans="2:2">
      <c r="B57028" s="202"/>
    </row>
    <row r="57029" spans="2:2">
      <c r="B57029" s="202"/>
    </row>
    <row r="57030" spans="2:2">
      <c r="B57030" s="202"/>
    </row>
    <row r="57031" spans="2:2">
      <c r="B57031" s="202"/>
    </row>
    <row r="57032" spans="2:2">
      <c r="B57032" s="202"/>
    </row>
    <row r="57033" spans="2:2">
      <c r="B57033" s="202"/>
    </row>
    <row r="57034" spans="2:2">
      <c r="B57034" s="202"/>
    </row>
    <row r="57035" spans="2:2">
      <c r="B57035" s="202"/>
    </row>
    <row r="57036" spans="2:2">
      <c r="B57036" s="202"/>
    </row>
    <row r="57037" spans="2:2">
      <c r="B57037" s="202"/>
    </row>
    <row r="57038" spans="2:2">
      <c r="B57038" s="202"/>
    </row>
    <row r="57039" spans="2:2">
      <c r="B57039" s="202"/>
    </row>
    <row r="57040" spans="2:2">
      <c r="B57040" s="202"/>
    </row>
    <row r="57041" spans="2:2">
      <c r="B57041" s="202"/>
    </row>
    <row r="57042" spans="2:2">
      <c r="B57042" s="202"/>
    </row>
    <row r="57043" spans="2:2">
      <c r="B57043" s="202"/>
    </row>
    <row r="57044" spans="2:2">
      <c r="B57044" s="202"/>
    </row>
    <row r="57045" spans="2:2">
      <c r="B57045" s="202"/>
    </row>
    <row r="57046" spans="2:2">
      <c r="B57046" s="202"/>
    </row>
    <row r="57047" spans="2:2">
      <c r="B57047" s="202"/>
    </row>
    <row r="57048" spans="2:2">
      <c r="B57048" s="202"/>
    </row>
    <row r="57049" spans="2:2">
      <c r="B57049" s="202"/>
    </row>
    <row r="57050" spans="2:2">
      <c r="B57050" s="202"/>
    </row>
    <row r="57051" spans="2:2">
      <c r="B57051" s="202"/>
    </row>
    <row r="57052" spans="2:2">
      <c r="B57052" s="202"/>
    </row>
    <row r="57053" spans="2:2">
      <c r="B57053" s="202"/>
    </row>
    <row r="57054" spans="2:2">
      <c r="B57054" s="202"/>
    </row>
    <row r="57055" spans="2:2">
      <c r="B57055" s="202"/>
    </row>
    <row r="57056" spans="2:2">
      <c r="B57056" s="202"/>
    </row>
    <row r="57057" spans="2:2">
      <c r="B57057" s="202"/>
    </row>
    <row r="57058" spans="2:2">
      <c r="B57058" s="202"/>
    </row>
    <row r="57059" spans="2:2">
      <c r="B57059" s="202"/>
    </row>
    <row r="57060" spans="2:2">
      <c r="B57060" s="202"/>
    </row>
    <row r="57061" spans="2:2">
      <c r="B57061" s="202"/>
    </row>
    <row r="57062" spans="2:2">
      <c r="B57062" s="202"/>
    </row>
    <row r="57063" spans="2:2">
      <c r="B57063" s="202"/>
    </row>
    <row r="57064" spans="2:2">
      <c r="B57064" s="202"/>
    </row>
    <row r="57065" spans="2:2">
      <c r="B57065" s="202"/>
    </row>
    <row r="57066" spans="2:2">
      <c r="B57066" s="202"/>
    </row>
    <row r="57067" spans="2:2">
      <c r="B57067" s="202"/>
    </row>
    <row r="57068" spans="2:2">
      <c r="B57068" s="202"/>
    </row>
    <row r="57069" spans="2:2">
      <c r="B57069" s="202"/>
    </row>
    <row r="57070" spans="2:2">
      <c r="B57070" s="202"/>
    </row>
    <row r="57071" spans="2:2">
      <c r="B57071" s="202"/>
    </row>
    <row r="57072" spans="2:2">
      <c r="B57072" s="202"/>
    </row>
    <row r="57073" spans="2:2">
      <c r="B57073" s="202"/>
    </row>
    <row r="57074" spans="2:2">
      <c r="B57074" s="202"/>
    </row>
    <row r="57075" spans="2:2">
      <c r="B57075" s="202"/>
    </row>
    <row r="57076" spans="2:2">
      <c r="B57076" s="202"/>
    </row>
    <row r="57077" spans="2:2">
      <c r="B57077" s="202"/>
    </row>
    <row r="57078" spans="2:2">
      <c r="B57078" s="202"/>
    </row>
    <row r="57079" spans="2:2">
      <c r="B57079" s="202"/>
    </row>
    <row r="57080" spans="2:2">
      <c r="B57080" s="202"/>
    </row>
    <row r="57081" spans="2:2">
      <c r="B57081" s="202"/>
    </row>
    <row r="57082" spans="2:2">
      <c r="B57082" s="202"/>
    </row>
    <row r="57083" spans="2:2">
      <c r="B57083" s="202"/>
    </row>
    <row r="57084" spans="2:2">
      <c r="B57084" s="202"/>
    </row>
    <row r="57085" spans="2:2">
      <c r="B57085" s="202"/>
    </row>
    <row r="57086" spans="2:2">
      <c r="B57086" s="202"/>
    </row>
    <row r="57087" spans="2:2">
      <c r="B57087" s="202"/>
    </row>
    <row r="57088" spans="2:2">
      <c r="B57088" s="202"/>
    </row>
    <row r="57089" spans="2:2">
      <c r="B57089" s="202"/>
    </row>
    <row r="57090" spans="2:2">
      <c r="B57090" s="202"/>
    </row>
    <row r="57091" spans="2:2">
      <c r="B57091" s="202"/>
    </row>
    <row r="57092" spans="2:2">
      <c r="B57092" s="202"/>
    </row>
    <row r="57093" spans="2:2">
      <c r="B57093" s="202"/>
    </row>
    <row r="57094" spans="2:2">
      <c r="B57094" s="202"/>
    </row>
    <row r="57095" spans="2:2">
      <c r="B57095" s="202"/>
    </row>
    <row r="57096" spans="2:2">
      <c r="B57096" s="202"/>
    </row>
    <row r="57097" spans="2:2">
      <c r="B57097" s="202"/>
    </row>
    <row r="57098" spans="2:2">
      <c r="B57098" s="202"/>
    </row>
    <row r="57099" spans="2:2">
      <c r="B57099" s="202"/>
    </row>
    <row r="57100" spans="2:2">
      <c r="B57100" s="202"/>
    </row>
    <row r="57101" spans="2:2">
      <c r="B57101" s="202"/>
    </row>
    <row r="57102" spans="2:2">
      <c r="B57102" s="202"/>
    </row>
    <row r="57103" spans="2:2">
      <c r="B57103" s="202"/>
    </row>
    <row r="57104" spans="2:2">
      <c r="B57104" s="202"/>
    </row>
    <row r="57105" spans="2:2">
      <c r="B57105" s="202"/>
    </row>
    <row r="57106" spans="2:2">
      <c r="B57106" s="202"/>
    </row>
    <row r="57107" spans="2:2">
      <c r="B57107" s="202"/>
    </row>
    <row r="57108" spans="2:2">
      <c r="B57108" s="202"/>
    </row>
    <row r="57109" spans="2:2">
      <c r="B57109" s="202"/>
    </row>
    <row r="57110" spans="2:2">
      <c r="B57110" s="202"/>
    </row>
    <row r="57111" spans="2:2">
      <c r="B57111" s="202"/>
    </row>
    <row r="57112" spans="2:2">
      <c r="B57112" s="202"/>
    </row>
    <row r="57113" spans="2:2">
      <c r="B57113" s="202"/>
    </row>
    <row r="57114" spans="2:2">
      <c r="B57114" s="202"/>
    </row>
    <row r="57115" spans="2:2">
      <c r="B57115" s="202"/>
    </row>
    <row r="57116" spans="2:2">
      <c r="B57116" s="202"/>
    </row>
    <row r="57117" spans="2:2">
      <c r="B57117" s="202"/>
    </row>
    <row r="57118" spans="2:2">
      <c r="B57118" s="202"/>
    </row>
    <row r="57119" spans="2:2">
      <c r="B57119" s="202"/>
    </row>
    <row r="57120" spans="2:2">
      <c r="B57120" s="202"/>
    </row>
    <row r="57121" spans="2:2">
      <c r="B57121" s="202"/>
    </row>
    <row r="57122" spans="2:2">
      <c r="B57122" s="202"/>
    </row>
    <row r="57123" spans="2:2">
      <c r="B57123" s="202"/>
    </row>
    <row r="57124" spans="2:2">
      <c r="B57124" s="202"/>
    </row>
    <row r="57125" spans="2:2">
      <c r="B57125" s="202"/>
    </row>
    <row r="57126" spans="2:2">
      <c r="B57126" s="202"/>
    </row>
    <row r="57127" spans="2:2">
      <c r="B57127" s="202"/>
    </row>
    <row r="57128" spans="2:2">
      <c r="B57128" s="202"/>
    </row>
    <row r="57129" spans="2:2">
      <c r="B57129" s="202"/>
    </row>
    <row r="57130" spans="2:2">
      <c r="B57130" s="202"/>
    </row>
    <row r="57131" spans="2:2">
      <c r="B57131" s="202"/>
    </row>
    <row r="57132" spans="2:2">
      <c r="B57132" s="202"/>
    </row>
    <row r="57133" spans="2:2">
      <c r="B57133" s="202"/>
    </row>
    <row r="57134" spans="2:2">
      <c r="B57134" s="202"/>
    </row>
    <row r="57135" spans="2:2">
      <c r="B57135" s="202"/>
    </row>
    <row r="57136" spans="2:2">
      <c r="B57136" s="202"/>
    </row>
    <row r="57137" spans="2:2">
      <c r="B57137" s="202"/>
    </row>
    <row r="57138" spans="2:2">
      <c r="B57138" s="202"/>
    </row>
    <row r="57139" spans="2:2">
      <c r="B57139" s="202"/>
    </row>
    <row r="57140" spans="2:2">
      <c r="B57140" s="202"/>
    </row>
    <row r="57141" spans="2:2">
      <c r="B57141" s="202"/>
    </row>
    <row r="57142" spans="2:2">
      <c r="B57142" s="202"/>
    </row>
    <row r="57143" spans="2:2">
      <c r="B57143" s="202"/>
    </row>
    <row r="57144" spans="2:2">
      <c r="B57144" s="202"/>
    </row>
    <row r="57145" spans="2:2">
      <c r="B57145" s="202"/>
    </row>
    <row r="57146" spans="2:2">
      <c r="B57146" s="202"/>
    </row>
    <row r="57147" spans="2:2">
      <c r="B57147" s="202"/>
    </row>
    <row r="57148" spans="2:2">
      <c r="B57148" s="202"/>
    </row>
    <row r="57149" spans="2:2">
      <c r="B57149" s="202"/>
    </row>
    <row r="57150" spans="2:2">
      <c r="B57150" s="202"/>
    </row>
    <row r="57151" spans="2:2">
      <c r="B57151" s="202"/>
    </row>
    <row r="57152" spans="2:2">
      <c r="B57152" s="202"/>
    </row>
    <row r="57153" spans="2:2">
      <c r="B57153" s="202"/>
    </row>
    <row r="57154" spans="2:2">
      <c r="B57154" s="202"/>
    </row>
    <row r="57155" spans="2:2">
      <c r="B57155" s="202"/>
    </row>
    <row r="57156" spans="2:2">
      <c r="B57156" s="202"/>
    </row>
    <row r="57157" spans="2:2">
      <c r="B57157" s="202"/>
    </row>
    <row r="57158" spans="2:2">
      <c r="B57158" s="202"/>
    </row>
    <row r="57159" spans="2:2">
      <c r="B57159" s="202"/>
    </row>
    <row r="57160" spans="2:2">
      <c r="B57160" s="202"/>
    </row>
    <row r="57161" spans="2:2">
      <c r="B57161" s="202"/>
    </row>
    <row r="57162" spans="2:2">
      <c r="B57162" s="202"/>
    </row>
    <row r="57163" spans="2:2">
      <c r="B57163" s="202"/>
    </row>
    <row r="57164" spans="2:2">
      <c r="B57164" s="202"/>
    </row>
    <row r="57165" spans="2:2">
      <c r="B57165" s="202"/>
    </row>
    <row r="57166" spans="2:2">
      <c r="B57166" s="202"/>
    </row>
    <row r="57167" spans="2:2">
      <c r="B57167" s="202"/>
    </row>
    <row r="57168" spans="2:2">
      <c r="B57168" s="202"/>
    </row>
    <row r="57169" spans="2:2">
      <c r="B57169" s="202"/>
    </row>
    <row r="57170" spans="2:2">
      <c r="B57170" s="202"/>
    </row>
    <row r="57171" spans="2:2">
      <c r="B57171" s="202"/>
    </row>
    <row r="57172" spans="2:2">
      <c r="B57172" s="202"/>
    </row>
    <row r="57173" spans="2:2">
      <c r="B57173" s="202"/>
    </row>
    <row r="57174" spans="2:2">
      <c r="B57174" s="202"/>
    </row>
    <row r="57175" spans="2:2">
      <c r="B57175" s="202"/>
    </row>
    <row r="57176" spans="2:2">
      <c r="B57176" s="202"/>
    </row>
    <row r="57177" spans="2:2">
      <c r="B57177" s="202"/>
    </row>
    <row r="57178" spans="2:2">
      <c r="B57178" s="202"/>
    </row>
    <row r="57179" spans="2:2">
      <c r="B57179" s="202"/>
    </row>
    <row r="57180" spans="2:2">
      <c r="B57180" s="202"/>
    </row>
    <row r="57181" spans="2:2">
      <c r="B57181" s="202"/>
    </row>
    <row r="57182" spans="2:2">
      <c r="B57182" s="202"/>
    </row>
    <row r="57183" spans="2:2">
      <c r="B57183" s="202"/>
    </row>
    <row r="57184" spans="2:2">
      <c r="B57184" s="202"/>
    </row>
    <row r="57185" spans="2:2">
      <c r="B57185" s="202"/>
    </row>
    <row r="57186" spans="2:2">
      <c r="B57186" s="202"/>
    </row>
    <row r="57187" spans="2:2">
      <c r="B57187" s="202"/>
    </row>
    <row r="57188" spans="2:2">
      <c r="B57188" s="202"/>
    </row>
    <row r="57189" spans="2:2">
      <c r="B57189" s="202"/>
    </row>
    <row r="57190" spans="2:2">
      <c r="B57190" s="202"/>
    </row>
    <row r="57191" spans="2:2">
      <c r="B57191" s="202"/>
    </row>
    <row r="57192" spans="2:2">
      <c r="B57192" s="202"/>
    </row>
    <row r="57193" spans="2:2">
      <c r="B57193" s="202"/>
    </row>
    <row r="57194" spans="2:2">
      <c r="B57194" s="202"/>
    </row>
    <row r="57195" spans="2:2">
      <c r="B57195" s="202"/>
    </row>
    <row r="57196" spans="2:2">
      <c r="B57196" s="202"/>
    </row>
    <row r="57197" spans="2:2">
      <c r="B57197" s="202"/>
    </row>
    <row r="57198" spans="2:2">
      <c r="B57198" s="202"/>
    </row>
    <row r="57199" spans="2:2">
      <c r="B57199" s="202"/>
    </row>
    <row r="57200" spans="2:2">
      <c r="B57200" s="202"/>
    </row>
    <row r="57201" spans="2:2">
      <c r="B57201" s="202"/>
    </row>
    <row r="57202" spans="2:2">
      <c r="B57202" s="202"/>
    </row>
    <row r="57203" spans="2:2">
      <c r="B57203" s="202"/>
    </row>
    <row r="57204" spans="2:2">
      <c r="B57204" s="202"/>
    </row>
    <row r="57205" spans="2:2">
      <c r="B57205" s="202"/>
    </row>
    <row r="57206" spans="2:2">
      <c r="B57206" s="202"/>
    </row>
    <row r="57207" spans="2:2">
      <c r="B57207" s="202"/>
    </row>
    <row r="57208" spans="2:2">
      <c r="B57208" s="202"/>
    </row>
    <row r="57209" spans="2:2">
      <c r="B57209" s="202"/>
    </row>
    <row r="57210" spans="2:2">
      <c r="B57210" s="202"/>
    </row>
    <row r="57211" spans="2:2">
      <c r="B57211" s="202"/>
    </row>
    <row r="57212" spans="2:2">
      <c r="B57212" s="202"/>
    </row>
    <row r="57213" spans="2:2">
      <c r="B57213" s="202"/>
    </row>
    <row r="57214" spans="2:2">
      <c r="B57214" s="202"/>
    </row>
    <row r="57215" spans="2:2">
      <c r="B57215" s="202"/>
    </row>
    <row r="57216" spans="2:2">
      <c r="B57216" s="202"/>
    </row>
    <row r="57217" spans="2:2">
      <c r="B57217" s="202"/>
    </row>
    <row r="57218" spans="2:2">
      <c r="B57218" s="202"/>
    </row>
    <row r="57219" spans="2:2">
      <c r="B57219" s="202"/>
    </row>
    <row r="57220" spans="2:2">
      <c r="B57220" s="202"/>
    </row>
    <row r="57221" spans="2:2">
      <c r="B57221" s="202"/>
    </row>
    <row r="57222" spans="2:2">
      <c r="B57222" s="202"/>
    </row>
    <row r="57223" spans="2:2">
      <c r="B57223" s="202"/>
    </row>
    <row r="57224" spans="2:2">
      <c r="B57224" s="202"/>
    </row>
    <row r="57225" spans="2:2">
      <c r="B57225" s="202"/>
    </row>
    <row r="57226" spans="2:2">
      <c r="B57226" s="202"/>
    </row>
    <row r="57227" spans="2:2">
      <c r="B57227" s="202"/>
    </row>
    <row r="57228" spans="2:2">
      <c r="B57228" s="202"/>
    </row>
    <row r="57229" spans="2:2">
      <c r="B57229" s="202"/>
    </row>
    <row r="57230" spans="2:2">
      <c r="B57230" s="202"/>
    </row>
    <row r="57231" spans="2:2">
      <c r="B57231" s="202"/>
    </row>
    <row r="57232" spans="2:2">
      <c r="B57232" s="202"/>
    </row>
    <row r="57233" spans="2:2">
      <c r="B57233" s="202"/>
    </row>
    <row r="57234" spans="2:2">
      <c r="B57234" s="202"/>
    </row>
    <row r="57235" spans="2:2">
      <c r="B57235" s="202"/>
    </row>
    <row r="57236" spans="2:2">
      <c r="B57236" s="202"/>
    </row>
    <row r="57237" spans="2:2">
      <c r="B57237" s="202"/>
    </row>
    <row r="57238" spans="2:2">
      <c r="B57238" s="202"/>
    </row>
    <row r="57239" spans="2:2">
      <c r="B57239" s="202"/>
    </row>
    <row r="57240" spans="2:2">
      <c r="B57240" s="202"/>
    </row>
    <row r="57241" spans="2:2">
      <c r="B57241" s="202"/>
    </row>
    <row r="57242" spans="2:2">
      <c r="B57242" s="202"/>
    </row>
    <row r="57243" spans="2:2">
      <c r="B57243" s="202"/>
    </row>
    <row r="57244" spans="2:2">
      <c r="B57244" s="202"/>
    </row>
    <row r="57245" spans="2:2">
      <c r="B57245" s="202"/>
    </row>
    <row r="57246" spans="2:2">
      <c r="B57246" s="202"/>
    </row>
    <row r="57247" spans="2:2">
      <c r="B57247" s="202"/>
    </row>
    <row r="57248" spans="2:2">
      <c r="B57248" s="202"/>
    </row>
    <row r="57249" spans="2:2">
      <c r="B57249" s="202"/>
    </row>
    <row r="57250" spans="2:2">
      <c r="B57250" s="202"/>
    </row>
    <row r="57251" spans="2:2">
      <c r="B57251" s="202"/>
    </row>
    <row r="57252" spans="2:2">
      <c r="B57252" s="202"/>
    </row>
    <row r="57253" spans="2:2">
      <c r="B57253" s="202"/>
    </row>
    <row r="57254" spans="2:2">
      <c r="B57254" s="202"/>
    </row>
    <row r="57255" spans="2:2">
      <c r="B57255" s="202"/>
    </row>
    <row r="57256" spans="2:2">
      <c r="B57256" s="202"/>
    </row>
    <row r="57257" spans="2:2">
      <c r="B57257" s="202"/>
    </row>
    <row r="57258" spans="2:2">
      <c r="B57258" s="202"/>
    </row>
    <row r="57259" spans="2:2">
      <c r="B57259" s="202"/>
    </row>
    <row r="57260" spans="2:2">
      <c r="B57260" s="202"/>
    </row>
    <row r="57261" spans="2:2">
      <c r="B57261" s="202"/>
    </row>
    <row r="57262" spans="2:2">
      <c r="B57262" s="202"/>
    </row>
    <row r="57263" spans="2:2">
      <c r="B57263" s="202"/>
    </row>
    <row r="57264" spans="2:2">
      <c r="B57264" s="202"/>
    </row>
    <row r="57265" spans="2:2">
      <c r="B57265" s="202"/>
    </row>
    <row r="57266" spans="2:2">
      <c r="B57266" s="202"/>
    </row>
    <row r="57267" spans="2:2">
      <c r="B57267" s="202"/>
    </row>
    <row r="57268" spans="2:2">
      <c r="B57268" s="202"/>
    </row>
    <row r="57269" spans="2:2">
      <c r="B57269" s="202"/>
    </row>
    <row r="57270" spans="2:2">
      <c r="B57270" s="202"/>
    </row>
    <row r="57271" spans="2:2">
      <c r="B57271" s="202"/>
    </row>
    <row r="57272" spans="2:2">
      <c r="B57272" s="202"/>
    </row>
    <row r="57273" spans="2:2">
      <c r="B57273" s="202"/>
    </row>
    <row r="57274" spans="2:2">
      <c r="B57274" s="202"/>
    </row>
    <row r="57275" spans="2:2">
      <c r="B57275" s="202"/>
    </row>
    <row r="57276" spans="2:2">
      <c r="B57276" s="202"/>
    </row>
    <row r="57277" spans="2:2">
      <c r="B57277" s="202"/>
    </row>
    <row r="57278" spans="2:2">
      <c r="B57278" s="202"/>
    </row>
    <row r="57279" spans="2:2">
      <c r="B57279" s="202"/>
    </row>
    <row r="57280" spans="2:2">
      <c r="B57280" s="202"/>
    </row>
    <row r="57281" spans="2:2">
      <c r="B57281" s="202"/>
    </row>
    <row r="57282" spans="2:2">
      <c r="B57282" s="202"/>
    </row>
    <row r="57283" spans="2:2">
      <c r="B57283" s="202"/>
    </row>
    <row r="57284" spans="2:2">
      <c r="B57284" s="202"/>
    </row>
    <row r="57285" spans="2:2">
      <c r="B57285" s="202"/>
    </row>
    <row r="57286" spans="2:2">
      <c r="B57286" s="202"/>
    </row>
    <row r="57287" spans="2:2">
      <c r="B57287" s="202"/>
    </row>
    <row r="57288" spans="2:2">
      <c r="B57288" s="202"/>
    </row>
    <row r="57289" spans="2:2">
      <c r="B57289" s="202"/>
    </row>
    <row r="57290" spans="2:2">
      <c r="B57290" s="202"/>
    </row>
    <row r="57291" spans="2:2">
      <c r="B57291" s="202"/>
    </row>
    <row r="57292" spans="2:2">
      <c r="B57292" s="202"/>
    </row>
    <row r="57293" spans="2:2">
      <c r="B57293" s="202"/>
    </row>
    <row r="57294" spans="2:2">
      <c r="B57294" s="202"/>
    </row>
    <row r="57295" spans="2:2">
      <c r="B57295" s="202"/>
    </row>
    <row r="57296" spans="2:2">
      <c r="B57296" s="202"/>
    </row>
    <row r="57297" spans="2:2">
      <c r="B57297" s="202"/>
    </row>
    <row r="57298" spans="2:2">
      <c r="B57298" s="202"/>
    </row>
    <row r="57299" spans="2:2">
      <c r="B57299" s="202"/>
    </row>
    <row r="57300" spans="2:2">
      <c r="B57300" s="202"/>
    </row>
    <row r="57301" spans="2:2">
      <c r="B57301" s="202"/>
    </row>
    <row r="57302" spans="2:2">
      <c r="B57302" s="202"/>
    </row>
    <row r="57303" spans="2:2">
      <c r="B57303" s="202"/>
    </row>
    <row r="57304" spans="2:2">
      <c r="B57304" s="202"/>
    </row>
    <row r="57305" spans="2:2">
      <c r="B57305" s="202"/>
    </row>
    <row r="57306" spans="2:2">
      <c r="B57306" s="202"/>
    </row>
    <row r="57307" spans="2:2">
      <c r="B57307" s="202"/>
    </row>
    <row r="57308" spans="2:2">
      <c r="B57308" s="202"/>
    </row>
    <row r="57309" spans="2:2">
      <c r="B57309" s="202"/>
    </row>
    <row r="57310" spans="2:2">
      <c r="B57310" s="202"/>
    </row>
    <row r="57311" spans="2:2">
      <c r="B57311" s="202"/>
    </row>
    <row r="57312" spans="2:2">
      <c r="B57312" s="202"/>
    </row>
    <row r="57313" spans="2:2">
      <c r="B57313" s="202"/>
    </row>
    <row r="57314" spans="2:2">
      <c r="B57314" s="202"/>
    </row>
    <row r="57315" spans="2:2">
      <c r="B57315" s="202"/>
    </row>
    <row r="57316" spans="2:2">
      <c r="B57316" s="202"/>
    </row>
    <row r="57317" spans="2:2">
      <c r="B57317" s="202"/>
    </row>
    <row r="57318" spans="2:2">
      <c r="B57318" s="202"/>
    </row>
    <row r="57319" spans="2:2">
      <c r="B57319" s="202"/>
    </row>
    <row r="57320" spans="2:2">
      <c r="B57320" s="202"/>
    </row>
    <row r="57321" spans="2:2">
      <c r="B57321" s="202"/>
    </row>
    <row r="57322" spans="2:2">
      <c r="B57322" s="202"/>
    </row>
    <row r="57323" spans="2:2">
      <c r="B57323" s="202"/>
    </row>
    <row r="57324" spans="2:2">
      <c r="B57324" s="202"/>
    </row>
    <row r="57325" spans="2:2">
      <c r="B57325" s="202"/>
    </row>
    <row r="57326" spans="2:2">
      <c r="B57326" s="202"/>
    </row>
    <row r="57327" spans="2:2">
      <c r="B57327" s="202"/>
    </row>
    <row r="57328" spans="2:2">
      <c r="B57328" s="202"/>
    </row>
    <row r="57329" spans="2:2">
      <c r="B57329" s="202"/>
    </row>
    <row r="57330" spans="2:2">
      <c r="B57330" s="202"/>
    </row>
    <row r="57331" spans="2:2">
      <c r="B57331" s="202"/>
    </row>
    <row r="57332" spans="2:2">
      <c r="B57332" s="202"/>
    </row>
    <row r="57333" spans="2:2">
      <c r="B57333" s="202"/>
    </row>
    <row r="57334" spans="2:2">
      <c r="B57334" s="202"/>
    </row>
    <row r="57335" spans="2:2">
      <c r="B57335" s="202"/>
    </row>
    <row r="57336" spans="2:2">
      <c r="B57336" s="202"/>
    </row>
    <row r="57337" spans="2:2">
      <c r="B57337" s="202"/>
    </row>
    <row r="57338" spans="2:2">
      <c r="B57338" s="202"/>
    </row>
    <row r="57339" spans="2:2">
      <c r="B57339" s="202"/>
    </row>
    <row r="57340" spans="2:2">
      <c r="B57340" s="202"/>
    </row>
    <row r="57341" spans="2:2">
      <c r="B57341" s="202"/>
    </row>
    <row r="57342" spans="2:2">
      <c r="B57342" s="202"/>
    </row>
    <row r="57343" spans="2:2">
      <c r="B57343" s="202"/>
    </row>
    <row r="57344" spans="2:2">
      <c r="B57344" s="202"/>
    </row>
    <row r="57345" spans="2:2">
      <c r="B57345" s="202"/>
    </row>
    <row r="57346" spans="2:2">
      <c r="B57346" s="202"/>
    </row>
    <row r="57347" spans="2:2">
      <c r="B57347" s="202"/>
    </row>
    <row r="57348" spans="2:2">
      <c r="B57348" s="202"/>
    </row>
    <row r="57349" spans="2:2">
      <c r="B57349" s="202"/>
    </row>
    <row r="57350" spans="2:2">
      <c r="B57350" s="202"/>
    </row>
    <row r="57351" spans="2:2">
      <c r="B57351" s="202"/>
    </row>
    <row r="57352" spans="2:2">
      <c r="B57352" s="202"/>
    </row>
    <row r="57353" spans="2:2">
      <c r="B57353" s="202"/>
    </row>
    <row r="57354" spans="2:2">
      <c r="B57354" s="202"/>
    </row>
    <row r="57355" spans="2:2">
      <c r="B57355" s="202"/>
    </row>
    <row r="57356" spans="2:2">
      <c r="B57356" s="202"/>
    </row>
    <row r="57357" spans="2:2">
      <c r="B57357" s="202"/>
    </row>
    <row r="57358" spans="2:2">
      <c r="B57358" s="202"/>
    </row>
    <row r="57359" spans="2:2">
      <c r="B57359" s="202"/>
    </row>
    <row r="57360" spans="2:2">
      <c r="B57360" s="202"/>
    </row>
    <row r="57361" spans="2:2">
      <c r="B57361" s="202"/>
    </row>
    <row r="57362" spans="2:2">
      <c r="B57362" s="202"/>
    </row>
    <row r="57363" spans="2:2">
      <c r="B57363" s="202"/>
    </row>
    <row r="57364" spans="2:2">
      <c r="B57364" s="202"/>
    </row>
    <row r="57365" spans="2:2">
      <c r="B57365" s="202"/>
    </row>
    <row r="57366" spans="2:2">
      <c r="B57366" s="202"/>
    </row>
    <row r="57367" spans="2:2">
      <c r="B57367" s="202"/>
    </row>
    <row r="57368" spans="2:2">
      <c r="B57368" s="202"/>
    </row>
    <row r="57369" spans="2:2">
      <c r="B57369" s="202"/>
    </row>
    <row r="57370" spans="2:2">
      <c r="B57370" s="202"/>
    </row>
    <row r="57371" spans="2:2">
      <c r="B57371" s="202"/>
    </row>
    <row r="57372" spans="2:2">
      <c r="B57372" s="202"/>
    </row>
    <row r="57373" spans="2:2">
      <c r="B57373" s="202"/>
    </row>
    <row r="57374" spans="2:2">
      <c r="B57374" s="202"/>
    </row>
    <row r="57375" spans="2:2">
      <c r="B57375" s="202"/>
    </row>
    <row r="57376" spans="2:2">
      <c r="B57376" s="202"/>
    </row>
    <row r="57377" spans="2:2">
      <c r="B57377" s="202"/>
    </row>
    <row r="57378" spans="2:2">
      <c r="B57378" s="202"/>
    </row>
    <row r="57379" spans="2:2">
      <c r="B57379" s="202"/>
    </row>
    <row r="57380" spans="2:2">
      <c r="B57380" s="202"/>
    </row>
    <row r="57381" spans="2:2">
      <c r="B57381" s="202"/>
    </row>
    <row r="57382" spans="2:2">
      <c r="B57382" s="202"/>
    </row>
    <row r="57383" spans="2:2">
      <c r="B57383" s="202"/>
    </row>
    <row r="57384" spans="2:2">
      <c r="B57384" s="202"/>
    </row>
    <row r="57385" spans="2:2">
      <c r="B57385" s="202"/>
    </row>
    <row r="57386" spans="2:2">
      <c r="B57386" s="202"/>
    </row>
    <row r="57387" spans="2:2">
      <c r="B57387" s="202"/>
    </row>
    <row r="57388" spans="2:2">
      <c r="B57388" s="202"/>
    </row>
    <row r="57389" spans="2:2">
      <c r="B57389" s="202"/>
    </row>
    <row r="57390" spans="2:2">
      <c r="B57390" s="202"/>
    </row>
    <row r="57391" spans="2:2">
      <c r="B57391" s="202"/>
    </row>
    <row r="57392" spans="2:2">
      <c r="B57392" s="202"/>
    </row>
    <row r="57393" spans="2:2">
      <c r="B57393" s="202"/>
    </row>
    <row r="57394" spans="2:2">
      <c r="B57394" s="202"/>
    </row>
    <row r="57395" spans="2:2">
      <c r="B57395" s="202"/>
    </row>
    <row r="57396" spans="2:2">
      <c r="B57396" s="202"/>
    </row>
    <row r="57397" spans="2:2">
      <c r="B57397" s="202"/>
    </row>
    <row r="57398" spans="2:2">
      <c r="B57398" s="202"/>
    </row>
    <row r="57399" spans="2:2">
      <c r="B57399" s="202"/>
    </row>
    <row r="57400" spans="2:2">
      <c r="B57400" s="202"/>
    </row>
    <row r="57401" spans="2:2">
      <c r="B57401" s="202"/>
    </row>
    <row r="57402" spans="2:2">
      <c r="B57402" s="202"/>
    </row>
    <row r="57403" spans="2:2">
      <c r="B57403" s="202"/>
    </row>
    <row r="57404" spans="2:2">
      <c r="B57404" s="202"/>
    </row>
    <row r="57405" spans="2:2">
      <c r="B57405" s="202"/>
    </row>
    <row r="57406" spans="2:2">
      <c r="B57406" s="202"/>
    </row>
    <row r="57407" spans="2:2">
      <c r="B57407" s="202"/>
    </row>
    <row r="57408" spans="2:2">
      <c r="B57408" s="202"/>
    </row>
    <row r="57409" spans="2:2">
      <c r="B57409" s="202"/>
    </row>
    <row r="57410" spans="2:2">
      <c r="B57410" s="202"/>
    </row>
    <row r="57411" spans="2:2">
      <c r="B57411" s="202"/>
    </row>
    <row r="57412" spans="2:2">
      <c r="B57412" s="202"/>
    </row>
    <row r="57413" spans="2:2">
      <c r="B57413" s="202"/>
    </row>
    <row r="57414" spans="2:2">
      <c r="B57414" s="202"/>
    </row>
    <row r="57415" spans="2:2">
      <c r="B57415" s="202"/>
    </row>
    <row r="57416" spans="2:2">
      <c r="B57416" s="202"/>
    </row>
    <row r="57417" spans="2:2">
      <c r="B57417" s="202"/>
    </row>
    <row r="57418" spans="2:2">
      <c r="B57418" s="202"/>
    </row>
    <row r="57419" spans="2:2">
      <c r="B57419" s="202"/>
    </row>
    <row r="57420" spans="2:2">
      <c r="B57420" s="202"/>
    </row>
    <row r="57421" spans="2:2">
      <c r="B57421" s="202"/>
    </row>
    <row r="57422" spans="2:2">
      <c r="B57422" s="202"/>
    </row>
    <row r="57423" spans="2:2">
      <c r="B57423" s="202"/>
    </row>
    <row r="57424" spans="2:2">
      <c r="B57424" s="202"/>
    </row>
    <row r="57425" spans="2:2">
      <c r="B57425" s="202"/>
    </row>
    <row r="57426" spans="2:2">
      <c r="B57426" s="202"/>
    </row>
    <row r="57427" spans="2:2">
      <c r="B57427" s="202"/>
    </row>
    <row r="57428" spans="2:2">
      <c r="B57428" s="202"/>
    </row>
    <row r="57429" spans="2:2">
      <c r="B57429" s="202"/>
    </row>
    <row r="57430" spans="2:2">
      <c r="B57430" s="202"/>
    </row>
    <row r="57431" spans="2:2">
      <c r="B57431" s="202"/>
    </row>
    <row r="57432" spans="2:2">
      <c r="B57432" s="202"/>
    </row>
    <row r="57433" spans="2:2">
      <c r="B57433" s="202"/>
    </row>
    <row r="57434" spans="2:2">
      <c r="B57434" s="202"/>
    </row>
    <row r="57435" spans="2:2">
      <c r="B57435" s="202"/>
    </row>
    <row r="57436" spans="2:2">
      <c r="B57436" s="202"/>
    </row>
    <row r="57437" spans="2:2">
      <c r="B57437" s="202"/>
    </row>
    <row r="57438" spans="2:2">
      <c r="B57438" s="202"/>
    </row>
    <row r="57439" spans="2:2">
      <c r="B57439" s="202"/>
    </row>
    <row r="57440" spans="2:2">
      <c r="B57440" s="202"/>
    </row>
    <row r="57441" spans="2:2">
      <c r="B57441" s="202"/>
    </row>
    <row r="57442" spans="2:2">
      <c r="B57442" s="202"/>
    </row>
    <row r="57443" spans="2:2">
      <c r="B57443" s="202"/>
    </row>
    <row r="57444" spans="2:2">
      <c r="B57444" s="202"/>
    </row>
    <row r="57445" spans="2:2">
      <c r="B57445" s="202"/>
    </row>
    <row r="57446" spans="2:2">
      <c r="B57446" s="202"/>
    </row>
    <row r="57447" spans="2:2">
      <c r="B57447" s="202"/>
    </row>
    <row r="57448" spans="2:2">
      <c r="B57448" s="202"/>
    </row>
    <row r="57449" spans="2:2">
      <c r="B57449" s="202"/>
    </row>
    <row r="57450" spans="2:2">
      <c r="B57450" s="202"/>
    </row>
    <row r="57451" spans="2:2">
      <c r="B57451" s="202"/>
    </row>
    <row r="57452" spans="2:2">
      <c r="B57452" s="202"/>
    </row>
    <row r="57453" spans="2:2">
      <c r="B57453" s="202"/>
    </row>
    <row r="57454" spans="2:2">
      <c r="B57454" s="202"/>
    </row>
    <row r="57455" spans="2:2">
      <c r="B57455" s="202"/>
    </row>
    <row r="57456" spans="2:2">
      <c r="B57456" s="202"/>
    </row>
    <row r="57457" spans="2:2">
      <c r="B57457" s="202"/>
    </row>
    <row r="57458" spans="2:2">
      <c r="B57458" s="202"/>
    </row>
    <row r="57459" spans="2:2">
      <c r="B57459" s="202"/>
    </row>
    <row r="57460" spans="2:2">
      <c r="B57460" s="202"/>
    </row>
    <row r="57461" spans="2:2">
      <c r="B57461" s="202"/>
    </row>
    <row r="57462" spans="2:2">
      <c r="B57462" s="202"/>
    </row>
    <row r="57463" spans="2:2">
      <c r="B57463" s="202"/>
    </row>
    <row r="57464" spans="2:2">
      <c r="B57464" s="202"/>
    </row>
    <row r="57465" spans="2:2">
      <c r="B57465" s="202"/>
    </row>
    <row r="57466" spans="2:2">
      <c r="B57466" s="202"/>
    </row>
    <row r="57467" spans="2:2">
      <c r="B57467" s="202"/>
    </row>
    <row r="57468" spans="2:2">
      <c r="B57468" s="202"/>
    </row>
    <row r="57469" spans="2:2">
      <c r="B57469" s="202"/>
    </row>
    <row r="57470" spans="2:2">
      <c r="B57470" s="202"/>
    </row>
    <row r="57471" spans="2:2">
      <c r="B57471" s="202"/>
    </row>
    <row r="57472" spans="2:2">
      <c r="B57472" s="202"/>
    </row>
    <row r="57473" spans="2:2">
      <c r="B57473" s="202"/>
    </row>
    <row r="57474" spans="2:2">
      <c r="B57474" s="202"/>
    </row>
    <row r="57475" spans="2:2">
      <c r="B57475" s="202"/>
    </row>
    <row r="57476" spans="2:2">
      <c r="B57476" s="202"/>
    </row>
    <row r="57477" spans="2:2">
      <c r="B57477" s="202"/>
    </row>
    <row r="57478" spans="2:2">
      <c r="B57478" s="202"/>
    </row>
    <row r="57479" spans="2:2">
      <c r="B57479" s="202"/>
    </row>
    <row r="57480" spans="2:2">
      <c r="B57480" s="202"/>
    </row>
    <row r="57481" spans="2:2">
      <c r="B57481" s="202"/>
    </row>
    <row r="57482" spans="2:2">
      <c r="B57482" s="202"/>
    </row>
    <row r="57483" spans="2:2">
      <c r="B57483" s="202"/>
    </row>
    <row r="57484" spans="2:2">
      <c r="B57484" s="202"/>
    </row>
    <row r="57485" spans="2:2">
      <c r="B57485" s="202"/>
    </row>
    <row r="57486" spans="2:2">
      <c r="B57486" s="202"/>
    </row>
    <row r="57487" spans="2:2">
      <c r="B57487" s="202"/>
    </row>
    <row r="57488" spans="2:2">
      <c r="B57488" s="202"/>
    </row>
    <row r="57489" spans="2:2">
      <c r="B57489" s="202"/>
    </row>
    <row r="57490" spans="2:2">
      <c r="B57490" s="202"/>
    </row>
    <row r="57491" spans="2:2">
      <c r="B57491" s="202"/>
    </row>
    <row r="57492" spans="2:2">
      <c r="B57492" s="202"/>
    </row>
    <row r="57493" spans="2:2">
      <c r="B57493" s="202"/>
    </row>
    <row r="57494" spans="2:2">
      <c r="B57494" s="202"/>
    </row>
    <row r="57495" spans="2:2">
      <c r="B57495" s="202"/>
    </row>
    <row r="57496" spans="2:2">
      <c r="B57496" s="202"/>
    </row>
    <row r="57497" spans="2:2">
      <c r="B57497" s="202"/>
    </row>
    <row r="57498" spans="2:2">
      <c r="B57498" s="202"/>
    </row>
    <row r="57499" spans="2:2">
      <c r="B57499" s="202"/>
    </row>
    <row r="57500" spans="2:2">
      <c r="B57500" s="202"/>
    </row>
    <row r="57501" spans="2:2">
      <c r="B57501" s="202"/>
    </row>
    <row r="57502" spans="2:2">
      <c r="B57502" s="202"/>
    </row>
    <row r="57503" spans="2:2">
      <c r="B57503" s="202"/>
    </row>
    <row r="57504" spans="2:2">
      <c r="B57504" s="202"/>
    </row>
    <row r="57505" spans="2:2">
      <c r="B57505" s="202"/>
    </row>
    <row r="57506" spans="2:2">
      <c r="B57506" s="202"/>
    </row>
    <row r="57507" spans="2:2">
      <c r="B57507" s="202"/>
    </row>
    <row r="57508" spans="2:2">
      <c r="B57508" s="202"/>
    </row>
    <row r="57509" spans="2:2">
      <c r="B57509" s="202"/>
    </row>
    <row r="57510" spans="2:2">
      <c r="B57510" s="202"/>
    </row>
    <row r="57511" spans="2:2">
      <c r="B57511" s="202"/>
    </row>
    <row r="57512" spans="2:2">
      <c r="B57512" s="202"/>
    </row>
    <row r="57513" spans="2:2">
      <c r="B57513" s="202"/>
    </row>
    <row r="57514" spans="2:2">
      <c r="B57514" s="202"/>
    </row>
    <row r="57515" spans="2:2">
      <c r="B57515" s="202"/>
    </row>
    <row r="57516" spans="2:2">
      <c r="B57516" s="202"/>
    </row>
    <row r="57517" spans="2:2">
      <c r="B57517" s="202"/>
    </row>
    <row r="57518" spans="2:2">
      <c r="B57518" s="202"/>
    </row>
    <row r="57519" spans="2:2">
      <c r="B57519" s="202"/>
    </row>
    <row r="57520" spans="2:2">
      <c r="B57520" s="202"/>
    </row>
    <row r="57521" spans="2:2">
      <c r="B57521" s="202"/>
    </row>
    <row r="57522" spans="2:2">
      <c r="B57522" s="202"/>
    </row>
    <row r="57523" spans="2:2">
      <c r="B57523" s="202"/>
    </row>
    <row r="57524" spans="2:2">
      <c r="B57524" s="202"/>
    </row>
    <row r="57525" spans="2:2">
      <c r="B57525" s="202"/>
    </row>
    <row r="57526" spans="2:2">
      <c r="B57526" s="202"/>
    </row>
    <row r="57527" spans="2:2">
      <c r="B57527" s="202"/>
    </row>
    <row r="57528" spans="2:2">
      <c r="B57528" s="202"/>
    </row>
    <row r="57529" spans="2:2">
      <c r="B57529" s="202"/>
    </row>
    <row r="57530" spans="2:2">
      <c r="B57530" s="202"/>
    </row>
    <row r="57531" spans="2:2">
      <c r="B57531" s="202"/>
    </row>
    <row r="57532" spans="2:2">
      <c r="B57532" s="202"/>
    </row>
    <row r="57533" spans="2:2">
      <c r="B57533" s="202"/>
    </row>
    <row r="57534" spans="2:2">
      <c r="B57534" s="202"/>
    </row>
    <row r="57535" spans="2:2">
      <c r="B57535" s="202"/>
    </row>
    <row r="57536" spans="2:2">
      <c r="B57536" s="202"/>
    </row>
    <row r="57537" spans="2:2">
      <c r="B57537" s="202"/>
    </row>
    <row r="57538" spans="2:2">
      <c r="B57538" s="202"/>
    </row>
    <row r="57539" spans="2:2">
      <c r="B57539" s="202"/>
    </row>
    <row r="57540" spans="2:2">
      <c r="B57540" s="202"/>
    </row>
    <row r="57541" spans="2:2">
      <c r="B57541" s="202"/>
    </row>
    <row r="57542" spans="2:2">
      <c r="B57542" s="202"/>
    </row>
    <row r="57543" spans="2:2">
      <c r="B57543" s="202"/>
    </row>
    <row r="57544" spans="2:2">
      <c r="B57544" s="202"/>
    </row>
    <row r="57545" spans="2:2">
      <c r="B57545" s="202"/>
    </row>
    <row r="57546" spans="2:2">
      <c r="B57546" s="202"/>
    </row>
    <row r="57547" spans="2:2">
      <c r="B57547" s="202"/>
    </row>
    <row r="57548" spans="2:2">
      <c r="B57548" s="202"/>
    </row>
    <row r="57549" spans="2:2">
      <c r="B57549" s="202"/>
    </row>
    <row r="57550" spans="2:2">
      <c r="B57550" s="202"/>
    </row>
    <row r="57551" spans="2:2">
      <c r="B57551" s="202"/>
    </row>
    <row r="57552" spans="2:2">
      <c r="B57552" s="202"/>
    </row>
    <row r="57553" spans="2:2">
      <c r="B57553" s="202"/>
    </row>
    <row r="57554" spans="2:2">
      <c r="B57554" s="202"/>
    </row>
    <row r="57555" spans="2:2">
      <c r="B57555" s="202"/>
    </row>
    <row r="57556" spans="2:2">
      <c r="B57556" s="202"/>
    </row>
    <row r="57557" spans="2:2">
      <c r="B57557" s="202"/>
    </row>
    <row r="57558" spans="2:2">
      <c r="B57558" s="202"/>
    </row>
    <row r="57559" spans="2:2">
      <c r="B57559" s="202"/>
    </row>
    <row r="57560" spans="2:2">
      <c r="B57560" s="202"/>
    </row>
    <row r="57561" spans="2:2">
      <c r="B57561" s="202"/>
    </row>
    <row r="57562" spans="2:2">
      <c r="B57562" s="202"/>
    </row>
    <row r="57563" spans="2:2">
      <c r="B57563" s="202"/>
    </row>
    <row r="57564" spans="2:2">
      <c r="B57564" s="202"/>
    </row>
    <row r="57565" spans="2:2">
      <c r="B57565" s="202"/>
    </row>
    <row r="57566" spans="2:2">
      <c r="B57566" s="202"/>
    </row>
    <row r="57567" spans="2:2">
      <c r="B57567" s="202"/>
    </row>
    <row r="57568" spans="2:2">
      <c r="B57568" s="202"/>
    </row>
    <row r="57569" spans="2:2">
      <c r="B57569" s="202"/>
    </row>
    <row r="57570" spans="2:2">
      <c r="B57570" s="202"/>
    </row>
    <row r="57571" spans="2:2">
      <c r="B57571" s="202"/>
    </row>
    <row r="57572" spans="2:2">
      <c r="B57572" s="202"/>
    </row>
    <row r="57573" spans="2:2">
      <c r="B57573" s="202"/>
    </row>
    <row r="57574" spans="2:2">
      <c r="B57574" s="202"/>
    </row>
    <row r="57575" spans="2:2">
      <c r="B57575" s="202"/>
    </row>
    <row r="57576" spans="2:2">
      <c r="B57576" s="202"/>
    </row>
    <row r="57577" spans="2:2">
      <c r="B57577" s="202"/>
    </row>
    <row r="57578" spans="2:2">
      <c r="B57578" s="202"/>
    </row>
    <row r="57579" spans="2:2">
      <c r="B57579" s="202"/>
    </row>
    <row r="57580" spans="2:2">
      <c r="B57580" s="202"/>
    </row>
    <row r="57581" spans="2:2">
      <c r="B57581" s="202"/>
    </row>
    <row r="57582" spans="2:2">
      <c r="B57582" s="202"/>
    </row>
    <row r="57583" spans="2:2">
      <c r="B57583" s="202"/>
    </row>
    <row r="57584" spans="2:2">
      <c r="B57584" s="202"/>
    </row>
    <row r="57585" spans="2:2">
      <c r="B57585" s="202"/>
    </row>
    <row r="57586" spans="2:2">
      <c r="B57586" s="202"/>
    </row>
    <row r="57587" spans="2:2">
      <c r="B57587" s="202"/>
    </row>
    <row r="57588" spans="2:2">
      <c r="B57588" s="202"/>
    </row>
    <row r="57589" spans="2:2">
      <c r="B57589" s="202"/>
    </row>
    <row r="57590" spans="2:2">
      <c r="B57590" s="202"/>
    </row>
    <row r="57591" spans="2:2">
      <c r="B57591" s="202"/>
    </row>
    <row r="57592" spans="2:2">
      <c r="B57592" s="202"/>
    </row>
    <row r="57593" spans="2:2">
      <c r="B57593" s="202"/>
    </row>
    <row r="57594" spans="2:2">
      <c r="B57594" s="202"/>
    </row>
    <row r="57595" spans="2:2">
      <c r="B57595" s="202"/>
    </row>
    <row r="57596" spans="2:2">
      <c r="B57596" s="202"/>
    </row>
    <row r="57597" spans="2:2">
      <c r="B57597" s="202"/>
    </row>
    <row r="57598" spans="2:2">
      <c r="B57598" s="202"/>
    </row>
    <row r="57599" spans="2:2">
      <c r="B57599" s="202"/>
    </row>
    <row r="57600" spans="2:2">
      <c r="B57600" s="202"/>
    </row>
    <row r="57601" spans="2:2">
      <c r="B57601" s="202"/>
    </row>
    <row r="57602" spans="2:2">
      <c r="B57602" s="202"/>
    </row>
    <row r="57603" spans="2:2">
      <c r="B57603" s="202"/>
    </row>
    <row r="57604" spans="2:2">
      <c r="B57604" s="202"/>
    </row>
    <row r="57605" spans="2:2">
      <c r="B57605" s="202"/>
    </row>
    <row r="57606" spans="2:2">
      <c r="B57606" s="202"/>
    </row>
    <row r="57607" spans="2:2">
      <c r="B57607" s="202"/>
    </row>
    <row r="57608" spans="2:2">
      <c r="B57608" s="202"/>
    </row>
    <row r="57609" spans="2:2">
      <c r="B57609" s="202"/>
    </row>
    <row r="57610" spans="2:2">
      <c r="B57610" s="202"/>
    </row>
    <row r="57611" spans="2:2">
      <c r="B57611" s="202"/>
    </row>
    <row r="57612" spans="2:2">
      <c r="B57612" s="202"/>
    </row>
    <row r="57613" spans="2:2">
      <c r="B57613" s="202"/>
    </row>
    <row r="57614" spans="2:2">
      <c r="B57614" s="202"/>
    </row>
    <row r="57615" spans="2:2">
      <c r="B57615" s="202"/>
    </row>
    <row r="57616" spans="2:2">
      <c r="B57616" s="202"/>
    </row>
    <row r="57617" spans="2:2">
      <c r="B57617" s="202"/>
    </row>
    <row r="57618" spans="2:2">
      <c r="B57618" s="202"/>
    </row>
    <row r="57619" spans="2:2">
      <c r="B57619" s="202"/>
    </row>
    <row r="57620" spans="2:2">
      <c r="B57620" s="202"/>
    </row>
    <row r="57621" spans="2:2">
      <c r="B57621" s="202"/>
    </row>
    <row r="57622" spans="2:2">
      <c r="B57622" s="202"/>
    </row>
    <row r="57623" spans="2:2">
      <c r="B57623" s="202"/>
    </row>
    <row r="57624" spans="2:2">
      <c r="B57624" s="202"/>
    </row>
    <row r="57625" spans="2:2">
      <c r="B57625" s="202"/>
    </row>
    <row r="57626" spans="2:2">
      <c r="B57626" s="202"/>
    </row>
    <row r="57627" spans="2:2">
      <c r="B57627" s="202"/>
    </row>
    <row r="57628" spans="2:2">
      <c r="B57628" s="202"/>
    </row>
    <row r="57629" spans="2:2">
      <c r="B57629" s="202"/>
    </row>
    <row r="57630" spans="2:2">
      <c r="B57630" s="202"/>
    </row>
    <row r="57631" spans="2:2">
      <c r="B57631" s="202"/>
    </row>
    <row r="57632" spans="2:2">
      <c r="B57632" s="202"/>
    </row>
    <row r="57633" spans="2:2">
      <c r="B57633" s="202"/>
    </row>
    <row r="57634" spans="2:2">
      <c r="B57634" s="202"/>
    </row>
    <row r="57635" spans="2:2">
      <c r="B57635" s="202"/>
    </row>
    <row r="57636" spans="2:2">
      <c r="B57636" s="202"/>
    </row>
    <row r="57637" spans="2:2">
      <c r="B57637" s="202"/>
    </row>
    <row r="57638" spans="2:2">
      <c r="B57638" s="202"/>
    </row>
    <row r="57639" spans="2:2">
      <c r="B57639" s="202"/>
    </row>
    <row r="57640" spans="2:2">
      <c r="B57640" s="202"/>
    </row>
    <row r="57641" spans="2:2">
      <c r="B57641" s="202"/>
    </row>
    <row r="57642" spans="2:2">
      <c r="B57642" s="202"/>
    </row>
    <row r="57643" spans="2:2">
      <c r="B57643" s="202"/>
    </row>
    <row r="57644" spans="2:2">
      <c r="B57644" s="202"/>
    </row>
    <row r="57645" spans="2:2">
      <c r="B57645" s="202"/>
    </row>
    <row r="57646" spans="2:2">
      <c r="B57646" s="202"/>
    </row>
    <row r="57647" spans="2:2">
      <c r="B57647" s="202"/>
    </row>
    <row r="57648" spans="2:2">
      <c r="B57648" s="202"/>
    </row>
    <row r="57649" spans="2:2">
      <c r="B57649" s="202"/>
    </row>
    <row r="57650" spans="2:2">
      <c r="B57650" s="202"/>
    </row>
    <row r="57651" spans="2:2">
      <c r="B57651" s="202"/>
    </row>
    <row r="57652" spans="2:2">
      <c r="B57652" s="202"/>
    </row>
    <row r="57653" spans="2:2">
      <c r="B57653" s="202"/>
    </row>
    <row r="57654" spans="2:2">
      <c r="B57654" s="202"/>
    </row>
    <row r="57655" spans="2:2">
      <c r="B57655" s="202"/>
    </row>
    <row r="57656" spans="2:2">
      <c r="B57656" s="202"/>
    </row>
    <row r="57657" spans="2:2">
      <c r="B57657" s="202"/>
    </row>
    <row r="57658" spans="2:2">
      <c r="B57658" s="202"/>
    </row>
    <row r="57659" spans="2:2">
      <c r="B57659" s="202"/>
    </row>
    <row r="57660" spans="2:2">
      <c r="B57660" s="202"/>
    </row>
    <row r="57661" spans="2:2">
      <c r="B57661" s="202"/>
    </row>
    <row r="57662" spans="2:2">
      <c r="B57662" s="202"/>
    </row>
    <row r="57663" spans="2:2">
      <c r="B57663" s="202"/>
    </row>
    <row r="57664" spans="2:2">
      <c r="B57664" s="202"/>
    </row>
    <row r="57665" spans="2:2">
      <c r="B57665" s="202"/>
    </row>
    <row r="57666" spans="2:2">
      <c r="B57666" s="202"/>
    </row>
    <row r="57667" spans="2:2">
      <c r="B57667" s="202"/>
    </row>
    <row r="57668" spans="2:2">
      <c r="B57668" s="202"/>
    </row>
    <row r="57669" spans="2:2">
      <c r="B57669" s="202"/>
    </row>
    <row r="57670" spans="2:2">
      <c r="B57670" s="202"/>
    </row>
    <row r="57671" spans="2:2">
      <c r="B57671" s="202"/>
    </row>
    <row r="57672" spans="2:2">
      <c r="B57672" s="202"/>
    </row>
    <row r="57673" spans="2:2">
      <c r="B57673" s="202"/>
    </row>
    <row r="57674" spans="2:2">
      <c r="B57674" s="202"/>
    </row>
    <row r="57675" spans="2:2">
      <c r="B57675" s="202"/>
    </row>
    <row r="57676" spans="2:2">
      <c r="B57676" s="202"/>
    </row>
    <row r="57677" spans="2:2">
      <c r="B57677" s="202"/>
    </row>
    <row r="57678" spans="2:2">
      <c r="B57678" s="202"/>
    </row>
    <row r="57679" spans="2:2">
      <c r="B57679" s="202"/>
    </row>
    <row r="57680" spans="2:2">
      <c r="B57680" s="202"/>
    </row>
    <row r="57681" spans="2:2">
      <c r="B57681" s="202"/>
    </row>
    <row r="57682" spans="2:2">
      <c r="B57682" s="202"/>
    </row>
    <row r="57683" spans="2:2">
      <c r="B57683" s="202"/>
    </row>
    <row r="57684" spans="2:2">
      <c r="B57684" s="202"/>
    </row>
    <row r="57685" spans="2:2">
      <c r="B57685" s="202"/>
    </row>
    <row r="57686" spans="2:2">
      <c r="B57686" s="202"/>
    </row>
    <row r="57687" spans="2:2">
      <c r="B57687" s="202"/>
    </row>
    <row r="57688" spans="2:2">
      <c r="B57688" s="202"/>
    </row>
    <row r="57689" spans="2:2">
      <c r="B57689" s="202"/>
    </row>
    <row r="57690" spans="2:2">
      <c r="B57690" s="202"/>
    </row>
    <row r="57691" spans="2:2">
      <c r="B57691" s="202"/>
    </row>
    <row r="57692" spans="2:2">
      <c r="B57692" s="202"/>
    </row>
    <row r="57693" spans="2:2">
      <c r="B57693" s="202"/>
    </row>
    <row r="57694" spans="2:2">
      <c r="B57694" s="202"/>
    </row>
    <row r="57695" spans="2:2">
      <c r="B57695" s="202"/>
    </row>
    <row r="57696" spans="2:2">
      <c r="B57696" s="202"/>
    </row>
    <row r="57697" spans="2:2">
      <c r="B57697" s="202"/>
    </row>
    <row r="57698" spans="2:2">
      <c r="B57698" s="202"/>
    </row>
    <row r="57699" spans="2:2">
      <c r="B57699" s="202"/>
    </row>
    <row r="57700" spans="2:2">
      <c r="B57700" s="202"/>
    </row>
    <row r="57701" spans="2:2">
      <c r="B57701" s="202"/>
    </row>
    <row r="57702" spans="2:2">
      <c r="B57702" s="202"/>
    </row>
    <row r="57703" spans="2:2">
      <c r="B57703" s="202"/>
    </row>
    <row r="57704" spans="2:2">
      <c r="B57704" s="202"/>
    </row>
    <row r="57705" spans="2:2">
      <c r="B57705" s="202"/>
    </row>
    <row r="57706" spans="2:2">
      <c r="B57706" s="202"/>
    </row>
    <row r="57707" spans="2:2">
      <c r="B57707" s="202"/>
    </row>
    <row r="57708" spans="2:2">
      <c r="B57708" s="202"/>
    </row>
    <row r="57709" spans="2:2">
      <c r="B57709" s="202"/>
    </row>
    <row r="57710" spans="2:2">
      <c r="B57710" s="202"/>
    </row>
    <row r="57711" spans="2:2">
      <c r="B57711" s="202"/>
    </row>
    <row r="57712" spans="2:2">
      <c r="B57712" s="202"/>
    </row>
    <row r="57713" spans="2:2">
      <c r="B57713" s="202"/>
    </row>
    <row r="57714" spans="2:2">
      <c r="B57714" s="202"/>
    </row>
    <row r="57715" spans="2:2">
      <c r="B57715" s="202"/>
    </row>
    <row r="57716" spans="2:2">
      <c r="B57716" s="202"/>
    </row>
    <row r="57717" spans="2:2">
      <c r="B57717" s="202"/>
    </row>
    <row r="57718" spans="2:2">
      <c r="B57718" s="202"/>
    </row>
    <row r="57719" spans="2:2">
      <c r="B57719" s="202"/>
    </row>
    <row r="57720" spans="2:2">
      <c r="B57720" s="202"/>
    </row>
    <row r="57721" spans="2:2">
      <c r="B57721" s="202"/>
    </row>
    <row r="57722" spans="2:2">
      <c r="B57722" s="202"/>
    </row>
    <row r="57723" spans="2:2">
      <c r="B57723" s="202"/>
    </row>
    <row r="57724" spans="2:2">
      <c r="B57724" s="202"/>
    </row>
    <row r="57725" spans="2:2">
      <c r="B57725" s="202"/>
    </row>
    <row r="57726" spans="2:2">
      <c r="B57726" s="202"/>
    </row>
    <row r="57727" spans="2:2">
      <c r="B57727" s="202"/>
    </row>
    <row r="57728" spans="2:2">
      <c r="B57728" s="202"/>
    </row>
    <row r="57729" spans="2:2">
      <c r="B57729" s="202"/>
    </row>
    <row r="57730" spans="2:2">
      <c r="B57730" s="202"/>
    </row>
    <row r="57731" spans="2:2">
      <c r="B57731" s="202"/>
    </row>
    <row r="57732" spans="2:2">
      <c r="B57732" s="202"/>
    </row>
    <row r="57733" spans="2:2">
      <c r="B57733" s="202"/>
    </row>
    <row r="57734" spans="2:2">
      <c r="B57734" s="202"/>
    </row>
    <row r="57735" spans="2:2">
      <c r="B57735" s="202"/>
    </row>
    <row r="57736" spans="2:2">
      <c r="B57736" s="202"/>
    </row>
    <row r="57737" spans="2:2">
      <c r="B57737" s="202"/>
    </row>
    <row r="57738" spans="2:2">
      <c r="B57738" s="202"/>
    </row>
    <row r="57739" spans="2:2">
      <c r="B57739" s="202"/>
    </row>
    <row r="57740" spans="2:2">
      <c r="B57740" s="202"/>
    </row>
    <row r="57741" spans="2:2">
      <c r="B57741" s="202"/>
    </row>
    <row r="57742" spans="2:2">
      <c r="B57742" s="202"/>
    </row>
    <row r="57743" spans="2:2">
      <c r="B57743" s="202"/>
    </row>
    <row r="57744" spans="2:2">
      <c r="B57744" s="202"/>
    </row>
    <row r="57745" spans="2:2">
      <c r="B57745" s="202"/>
    </row>
    <row r="57746" spans="2:2">
      <c r="B57746" s="202"/>
    </row>
    <row r="57747" spans="2:2">
      <c r="B57747" s="202"/>
    </row>
    <row r="57748" spans="2:2">
      <c r="B57748" s="202"/>
    </row>
    <row r="57749" spans="2:2">
      <c r="B57749" s="202"/>
    </row>
    <row r="57750" spans="2:2">
      <c r="B57750" s="202"/>
    </row>
    <row r="57751" spans="2:2">
      <c r="B57751" s="202"/>
    </row>
    <row r="57752" spans="2:2">
      <c r="B57752" s="202"/>
    </row>
    <row r="57753" spans="2:2">
      <c r="B57753" s="202"/>
    </row>
    <row r="57754" spans="2:2">
      <c r="B57754" s="202"/>
    </row>
    <row r="57755" spans="2:2">
      <c r="B57755" s="202"/>
    </row>
    <row r="57756" spans="2:2">
      <c r="B57756" s="202"/>
    </row>
    <row r="57757" spans="2:2">
      <c r="B57757" s="202"/>
    </row>
    <row r="57758" spans="2:2">
      <c r="B57758" s="202"/>
    </row>
    <row r="57759" spans="2:2">
      <c r="B57759" s="202"/>
    </row>
    <row r="57760" spans="2:2">
      <c r="B57760" s="202"/>
    </row>
    <row r="57761" spans="2:2">
      <c r="B57761" s="202"/>
    </row>
    <row r="57762" spans="2:2">
      <c r="B57762" s="202"/>
    </row>
    <row r="57763" spans="2:2">
      <c r="B57763" s="202"/>
    </row>
    <row r="57764" spans="2:2">
      <c r="B57764" s="202"/>
    </row>
    <row r="57765" spans="2:2">
      <c r="B57765" s="202"/>
    </row>
    <row r="57766" spans="2:2">
      <c r="B57766" s="202"/>
    </row>
    <row r="57767" spans="2:2">
      <c r="B57767" s="202"/>
    </row>
    <row r="57768" spans="2:2">
      <c r="B57768" s="202"/>
    </row>
    <row r="57769" spans="2:2">
      <c r="B57769" s="202"/>
    </row>
    <row r="57770" spans="2:2">
      <c r="B57770" s="202"/>
    </row>
    <row r="57771" spans="2:2">
      <c r="B57771" s="202"/>
    </row>
    <row r="57772" spans="2:2">
      <c r="B57772" s="202"/>
    </row>
    <row r="57773" spans="2:2">
      <c r="B57773" s="202"/>
    </row>
    <row r="57774" spans="2:2">
      <c r="B57774" s="202"/>
    </row>
    <row r="57775" spans="2:2">
      <c r="B57775" s="202"/>
    </row>
    <row r="57776" spans="2:2">
      <c r="B57776" s="202"/>
    </row>
    <row r="57777" spans="2:2">
      <c r="B57777" s="202"/>
    </row>
    <row r="57778" spans="2:2">
      <c r="B57778" s="202"/>
    </row>
    <row r="57779" spans="2:2">
      <c r="B57779" s="202"/>
    </row>
    <row r="57780" spans="2:2">
      <c r="B57780" s="202"/>
    </row>
    <row r="57781" spans="2:2">
      <c r="B57781" s="202"/>
    </row>
    <row r="57782" spans="2:2">
      <c r="B57782" s="202"/>
    </row>
    <row r="57783" spans="2:2">
      <c r="B57783" s="202"/>
    </row>
    <row r="57784" spans="2:2">
      <c r="B57784" s="202"/>
    </row>
    <row r="57785" spans="2:2">
      <c r="B57785" s="202"/>
    </row>
    <row r="57786" spans="2:2">
      <c r="B57786" s="202"/>
    </row>
    <row r="57787" spans="2:2">
      <c r="B57787" s="202"/>
    </row>
    <row r="57788" spans="2:2">
      <c r="B57788" s="202"/>
    </row>
    <row r="57789" spans="2:2">
      <c r="B57789" s="202"/>
    </row>
    <row r="57790" spans="2:2">
      <c r="B57790" s="202"/>
    </row>
    <row r="57791" spans="2:2">
      <c r="B57791" s="202"/>
    </row>
    <row r="57792" spans="2:2">
      <c r="B57792" s="202"/>
    </row>
    <row r="57793" spans="2:2">
      <c r="B57793" s="202"/>
    </row>
    <row r="57794" spans="2:2">
      <c r="B57794" s="202"/>
    </row>
    <row r="57795" spans="2:2">
      <c r="B57795" s="202"/>
    </row>
    <row r="57796" spans="2:2">
      <c r="B57796" s="202"/>
    </row>
    <row r="57797" spans="2:2">
      <c r="B57797" s="202"/>
    </row>
    <row r="57798" spans="2:2">
      <c r="B57798" s="202"/>
    </row>
    <row r="57799" spans="2:2">
      <c r="B57799" s="202"/>
    </row>
    <row r="57800" spans="2:2">
      <c r="B57800" s="202"/>
    </row>
    <row r="57801" spans="2:2">
      <c r="B57801" s="202"/>
    </row>
    <row r="57802" spans="2:2">
      <c r="B57802" s="202"/>
    </row>
    <row r="57803" spans="2:2">
      <c r="B57803" s="202"/>
    </row>
    <row r="57804" spans="2:2">
      <c r="B57804" s="202"/>
    </row>
    <row r="57805" spans="2:2">
      <c r="B57805" s="202"/>
    </row>
    <row r="57806" spans="2:2">
      <c r="B57806" s="202"/>
    </row>
    <row r="57807" spans="2:2">
      <c r="B57807" s="202"/>
    </row>
    <row r="57808" spans="2:2">
      <c r="B57808" s="202"/>
    </row>
    <row r="57809" spans="2:2">
      <c r="B57809" s="202"/>
    </row>
    <row r="57810" spans="2:2">
      <c r="B57810" s="202"/>
    </row>
    <row r="57811" spans="2:2">
      <c r="B57811" s="202"/>
    </row>
    <row r="57812" spans="2:2">
      <c r="B57812" s="202"/>
    </row>
    <row r="57813" spans="2:2">
      <c r="B57813" s="202"/>
    </row>
    <row r="57814" spans="2:2">
      <c r="B57814" s="202"/>
    </row>
    <row r="57815" spans="2:2">
      <c r="B57815" s="202"/>
    </row>
    <row r="57816" spans="2:2">
      <c r="B57816" s="202"/>
    </row>
    <row r="57817" spans="2:2">
      <c r="B57817" s="202"/>
    </row>
    <row r="57818" spans="2:2">
      <c r="B57818" s="202"/>
    </row>
    <row r="57819" spans="2:2">
      <c r="B57819" s="202"/>
    </row>
    <row r="57820" spans="2:2">
      <c r="B57820" s="202"/>
    </row>
    <row r="57821" spans="2:2">
      <c r="B57821" s="202"/>
    </row>
    <row r="57822" spans="2:2">
      <c r="B57822" s="202"/>
    </row>
    <row r="57823" spans="2:2">
      <c r="B57823" s="202"/>
    </row>
    <row r="57824" spans="2:2">
      <c r="B57824" s="202"/>
    </row>
    <row r="57825" spans="2:2">
      <c r="B57825" s="202"/>
    </row>
    <row r="57826" spans="2:2">
      <c r="B57826" s="202"/>
    </row>
    <row r="57827" spans="2:2">
      <c r="B57827" s="202"/>
    </row>
    <row r="57828" spans="2:2">
      <c r="B57828" s="202"/>
    </row>
    <row r="57829" spans="2:2">
      <c r="B57829" s="202"/>
    </row>
    <row r="57830" spans="2:2">
      <c r="B57830" s="202"/>
    </row>
    <row r="57831" spans="2:2">
      <c r="B57831" s="202"/>
    </row>
    <row r="57832" spans="2:2">
      <c r="B57832" s="202"/>
    </row>
    <row r="57833" spans="2:2">
      <c r="B57833" s="202"/>
    </row>
    <row r="57834" spans="2:2">
      <c r="B57834" s="202"/>
    </row>
    <row r="57835" spans="2:2">
      <c r="B57835" s="202"/>
    </row>
    <row r="57836" spans="2:2">
      <c r="B57836" s="202"/>
    </row>
    <row r="57837" spans="2:2">
      <c r="B57837" s="202"/>
    </row>
    <row r="57838" spans="2:2">
      <c r="B57838" s="202"/>
    </row>
    <row r="57839" spans="2:2">
      <c r="B57839" s="202"/>
    </row>
    <row r="57840" spans="2:2">
      <c r="B57840" s="202"/>
    </row>
    <row r="57841" spans="2:2">
      <c r="B57841" s="202"/>
    </row>
    <row r="57842" spans="2:2">
      <c r="B57842" s="202"/>
    </row>
    <row r="57843" spans="2:2">
      <c r="B57843" s="202"/>
    </row>
    <row r="57844" spans="2:2">
      <c r="B57844" s="202"/>
    </row>
    <row r="57845" spans="2:2">
      <c r="B57845" s="202"/>
    </row>
    <row r="57846" spans="2:2">
      <c r="B57846" s="202"/>
    </row>
    <row r="57847" spans="2:2">
      <c r="B57847" s="202"/>
    </row>
    <row r="57848" spans="2:2">
      <c r="B57848" s="202"/>
    </row>
    <row r="57849" spans="2:2">
      <c r="B57849" s="202"/>
    </row>
    <row r="57850" spans="2:2">
      <c r="B57850" s="202"/>
    </row>
    <row r="57851" spans="2:2">
      <c r="B57851" s="202"/>
    </row>
    <row r="57852" spans="2:2">
      <c r="B57852" s="202"/>
    </row>
    <row r="57853" spans="2:2">
      <c r="B57853" s="202"/>
    </row>
    <row r="57854" spans="2:2">
      <c r="B57854" s="202"/>
    </row>
    <row r="57855" spans="2:2">
      <c r="B57855" s="202"/>
    </row>
    <row r="57856" spans="2:2">
      <c r="B57856" s="202"/>
    </row>
    <row r="57857" spans="2:2">
      <c r="B57857" s="202"/>
    </row>
    <row r="57858" spans="2:2">
      <c r="B57858" s="202"/>
    </row>
    <row r="57859" spans="2:2">
      <c r="B57859" s="202"/>
    </row>
    <row r="57860" spans="2:2">
      <c r="B57860" s="202"/>
    </row>
    <row r="57861" spans="2:2">
      <c r="B57861" s="202"/>
    </row>
    <row r="57862" spans="2:2">
      <c r="B57862" s="202"/>
    </row>
    <row r="57863" spans="2:2">
      <c r="B57863" s="202"/>
    </row>
    <row r="57864" spans="2:2">
      <c r="B57864" s="202"/>
    </row>
    <row r="57865" spans="2:2">
      <c r="B57865" s="202"/>
    </row>
    <row r="57866" spans="2:2">
      <c r="B57866" s="202"/>
    </row>
    <row r="57867" spans="2:2">
      <c r="B57867" s="202"/>
    </row>
    <row r="57868" spans="2:2">
      <c r="B57868" s="202"/>
    </row>
    <row r="57869" spans="2:2">
      <c r="B57869" s="202"/>
    </row>
    <row r="57870" spans="2:2">
      <c r="B57870" s="202"/>
    </row>
    <row r="57871" spans="2:2">
      <c r="B57871" s="202"/>
    </row>
    <row r="57872" spans="2:2">
      <c r="B57872" s="202"/>
    </row>
    <row r="57873" spans="2:2">
      <c r="B57873" s="202"/>
    </row>
    <row r="57874" spans="2:2">
      <c r="B57874" s="202"/>
    </row>
    <row r="57875" spans="2:2">
      <c r="B57875" s="202"/>
    </row>
    <row r="57876" spans="2:2">
      <c r="B57876" s="202"/>
    </row>
    <row r="57877" spans="2:2">
      <c r="B57877" s="202"/>
    </row>
    <row r="57878" spans="2:2">
      <c r="B57878" s="202"/>
    </row>
    <row r="57879" spans="2:2">
      <c r="B57879" s="202"/>
    </row>
    <row r="57880" spans="2:2">
      <c r="B57880" s="202"/>
    </row>
    <row r="57881" spans="2:2">
      <c r="B57881" s="202"/>
    </row>
    <row r="57882" spans="2:2">
      <c r="B57882" s="202"/>
    </row>
    <row r="57883" spans="2:2">
      <c r="B57883" s="202"/>
    </row>
    <row r="57884" spans="2:2">
      <c r="B57884" s="202"/>
    </row>
    <row r="57885" spans="2:2">
      <c r="B57885" s="202"/>
    </row>
    <row r="57886" spans="2:2">
      <c r="B57886" s="202"/>
    </row>
    <row r="57887" spans="2:2">
      <c r="B57887" s="202"/>
    </row>
    <row r="57888" spans="2:2">
      <c r="B57888" s="202"/>
    </row>
    <row r="57889" spans="2:2">
      <c r="B57889" s="202"/>
    </row>
    <row r="57890" spans="2:2">
      <c r="B57890" s="202"/>
    </row>
    <row r="57891" spans="2:2">
      <c r="B57891" s="202"/>
    </row>
    <row r="57892" spans="2:2">
      <c r="B57892" s="202"/>
    </row>
    <row r="57893" spans="2:2">
      <c r="B57893" s="202"/>
    </row>
    <row r="57894" spans="2:2">
      <c r="B57894" s="202"/>
    </row>
    <row r="57895" spans="2:2">
      <c r="B57895" s="202"/>
    </row>
    <row r="57896" spans="2:2">
      <c r="B57896" s="202"/>
    </row>
    <row r="57897" spans="2:2">
      <c r="B57897" s="202"/>
    </row>
    <row r="57898" spans="2:2">
      <c r="B57898" s="202"/>
    </row>
    <row r="57899" spans="2:2">
      <c r="B57899" s="202"/>
    </row>
    <row r="57900" spans="2:2">
      <c r="B57900" s="202"/>
    </row>
    <row r="57901" spans="2:2">
      <c r="B57901" s="202"/>
    </row>
    <row r="57902" spans="2:2">
      <c r="B57902" s="202"/>
    </row>
    <row r="57903" spans="2:2">
      <c r="B57903" s="202"/>
    </row>
    <row r="57904" spans="2:2">
      <c r="B57904" s="202"/>
    </row>
    <row r="57905" spans="2:2">
      <c r="B57905" s="202"/>
    </row>
    <row r="57906" spans="2:2">
      <c r="B57906" s="202"/>
    </row>
    <row r="57907" spans="2:2">
      <c r="B57907" s="202"/>
    </row>
    <row r="57908" spans="2:2">
      <c r="B57908" s="202"/>
    </row>
    <row r="57909" spans="2:2">
      <c r="B57909" s="202"/>
    </row>
    <row r="57910" spans="2:2">
      <c r="B57910" s="202"/>
    </row>
    <row r="57911" spans="2:2">
      <c r="B57911" s="202"/>
    </row>
    <row r="57912" spans="2:2">
      <c r="B57912" s="202"/>
    </row>
    <row r="57913" spans="2:2">
      <c r="B57913" s="202"/>
    </row>
    <row r="57914" spans="2:2">
      <c r="B57914" s="202"/>
    </row>
    <row r="57915" spans="2:2">
      <c r="B57915" s="202"/>
    </row>
    <row r="57916" spans="2:2">
      <c r="B57916" s="202"/>
    </row>
    <row r="57917" spans="2:2">
      <c r="B57917" s="202"/>
    </row>
    <row r="57918" spans="2:2">
      <c r="B57918" s="202"/>
    </row>
    <row r="57919" spans="2:2">
      <c r="B57919" s="202"/>
    </row>
    <row r="57920" spans="2:2">
      <c r="B57920" s="202"/>
    </row>
    <row r="57921" spans="2:2">
      <c r="B57921" s="202"/>
    </row>
    <row r="57922" spans="2:2">
      <c r="B57922" s="202"/>
    </row>
    <row r="57923" spans="2:2">
      <c r="B57923" s="202"/>
    </row>
    <row r="57924" spans="2:2">
      <c r="B57924" s="202"/>
    </row>
    <row r="57925" spans="2:2">
      <c r="B57925" s="202"/>
    </row>
    <row r="57926" spans="2:2">
      <c r="B57926" s="202"/>
    </row>
    <row r="57927" spans="2:2">
      <c r="B57927" s="202"/>
    </row>
    <row r="57928" spans="2:2">
      <c r="B57928" s="202"/>
    </row>
    <row r="57929" spans="2:2">
      <c r="B57929" s="202"/>
    </row>
    <row r="57930" spans="2:2">
      <c r="B57930" s="202"/>
    </row>
    <row r="57931" spans="2:2">
      <c r="B57931" s="202"/>
    </row>
    <row r="57932" spans="2:2">
      <c r="B57932" s="202"/>
    </row>
    <row r="57933" spans="2:2">
      <c r="B57933" s="202"/>
    </row>
    <row r="57934" spans="2:2">
      <c r="B57934" s="202"/>
    </row>
    <row r="57935" spans="2:2">
      <c r="B57935" s="202"/>
    </row>
    <row r="57936" spans="2:2">
      <c r="B57936" s="202"/>
    </row>
    <row r="57937" spans="2:2">
      <c r="B57937" s="202"/>
    </row>
    <row r="57938" spans="2:2">
      <c r="B57938" s="202"/>
    </row>
    <row r="57939" spans="2:2">
      <c r="B57939" s="202"/>
    </row>
    <row r="57940" spans="2:2">
      <c r="B57940" s="202"/>
    </row>
    <row r="57941" spans="2:2">
      <c r="B57941" s="202"/>
    </row>
    <row r="57942" spans="2:2">
      <c r="B57942" s="202"/>
    </row>
    <row r="57943" spans="2:2">
      <c r="B57943" s="202"/>
    </row>
    <row r="57944" spans="2:2">
      <c r="B57944" s="202"/>
    </row>
    <row r="57945" spans="2:2">
      <c r="B57945" s="202"/>
    </row>
    <row r="57946" spans="2:2">
      <c r="B57946" s="202"/>
    </row>
    <row r="57947" spans="2:2">
      <c r="B57947" s="202"/>
    </row>
    <row r="57948" spans="2:2">
      <c r="B57948" s="202"/>
    </row>
    <row r="57949" spans="2:2">
      <c r="B57949" s="202"/>
    </row>
    <row r="57950" spans="2:2">
      <c r="B57950" s="202"/>
    </row>
    <row r="57951" spans="2:2">
      <c r="B57951" s="202"/>
    </row>
    <row r="57952" spans="2:2">
      <c r="B57952" s="202"/>
    </row>
    <row r="57953" spans="2:2">
      <c r="B57953" s="202"/>
    </row>
    <row r="57954" spans="2:2">
      <c r="B57954" s="202"/>
    </row>
    <row r="57955" spans="2:2">
      <c r="B57955" s="202"/>
    </row>
    <row r="57956" spans="2:2">
      <c r="B57956" s="202"/>
    </row>
    <row r="57957" spans="2:2">
      <c r="B57957" s="202"/>
    </row>
    <row r="57958" spans="2:2">
      <c r="B57958" s="202"/>
    </row>
    <row r="57959" spans="2:2">
      <c r="B57959" s="202"/>
    </row>
    <row r="57960" spans="2:2">
      <c r="B57960" s="202"/>
    </row>
    <row r="57961" spans="2:2">
      <c r="B57961" s="202"/>
    </row>
    <row r="57962" spans="2:2">
      <c r="B57962" s="202"/>
    </row>
    <row r="57963" spans="2:2">
      <c r="B57963" s="202"/>
    </row>
    <row r="57964" spans="2:2">
      <c r="B57964" s="202"/>
    </row>
    <row r="57965" spans="2:2">
      <c r="B57965" s="202"/>
    </row>
    <row r="57966" spans="2:2">
      <c r="B57966" s="202"/>
    </row>
    <row r="57967" spans="2:2">
      <c r="B57967" s="202"/>
    </row>
    <row r="57968" spans="2:2">
      <c r="B57968" s="202"/>
    </row>
    <row r="57969" spans="2:2">
      <c r="B57969" s="202"/>
    </row>
    <row r="57970" spans="2:2">
      <c r="B57970" s="202"/>
    </row>
    <row r="57971" spans="2:2">
      <c r="B57971" s="202"/>
    </row>
    <row r="57972" spans="2:2">
      <c r="B57972" s="202"/>
    </row>
    <row r="57973" spans="2:2">
      <c r="B57973" s="202"/>
    </row>
    <row r="57974" spans="2:2">
      <c r="B57974" s="202"/>
    </row>
    <row r="57975" spans="2:2">
      <c r="B57975" s="202"/>
    </row>
    <row r="57976" spans="2:2">
      <c r="B57976" s="202"/>
    </row>
    <row r="57977" spans="2:2">
      <c r="B57977" s="202"/>
    </row>
    <row r="57978" spans="2:2">
      <c r="B57978" s="202"/>
    </row>
    <row r="57979" spans="2:2">
      <c r="B57979" s="202"/>
    </row>
    <row r="57980" spans="2:2">
      <c r="B57980" s="202"/>
    </row>
    <row r="57981" spans="2:2">
      <c r="B57981" s="202"/>
    </row>
    <row r="57982" spans="2:2">
      <c r="B57982" s="202"/>
    </row>
    <row r="57983" spans="2:2">
      <c r="B57983" s="202"/>
    </row>
    <row r="57984" spans="2:2">
      <c r="B57984" s="202"/>
    </row>
    <row r="57985" spans="2:2">
      <c r="B57985" s="202"/>
    </row>
    <row r="57986" spans="2:2">
      <c r="B57986" s="202"/>
    </row>
    <row r="57987" spans="2:2">
      <c r="B57987" s="202"/>
    </row>
    <row r="57988" spans="2:2">
      <c r="B57988" s="202"/>
    </row>
    <row r="57989" spans="2:2">
      <c r="B57989" s="202"/>
    </row>
    <row r="57990" spans="2:2">
      <c r="B57990" s="202"/>
    </row>
    <row r="57991" spans="2:2">
      <c r="B57991" s="202"/>
    </row>
    <row r="57992" spans="2:2">
      <c r="B57992" s="202"/>
    </row>
    <row r="57993" spans="2:2">
      <c r="B57993" s="202"/>
    </row>
    <row r="57994" spans="2:2">
      <c r="B57994" s="202"/>
    </row>
    <row r="57995" spans="2:2">
      <c r="B57995" s="202"/>
    </row>
    <row r="57996" spans="2:2">
      <c r="B57996" s="202"/>
    </row>
    <row r="57997" spans="2:2">
      <c r="B57997" s="202"/>
    </row>
    <row r="57998" spans="2:2">
      <c r="B57998" s="202"/>
    </row>
    <row r="57999" spans="2:2">
      <c r="B57999" s="202"/>
    </row>
    <row r="58000" spans="2:2">
      <c r="B58000" s="202"/>
    </row>
    <row r="58001" spans="2:2">
      <c r="B58001" s="202"/>
    </row>
    <row r="58002" spans="2:2">
      <c r="B58002" s="202"/>
    </row>
    <row r="58003" spans="2:2">
      <c r="B58003" s="202"/>
    </row>
    <row r="58004" spans="2:2">
      <c r="B58004" s="202"/>
    </row>
    <row r="58005" spans="2:2">
      <c r="B58005" s="202"/>
    </row>
    <row r="58006" spans="2:2">
      <c r="B58006" s="202"/>
    </row>
    <row r="58007" spans="2:2">
      <c r="B58007" s="202"/>
    </row>
    <row r="58008" spans="2:2">
      <c r="B58008" s="202"/>
    </row>
    <row r="58009" spans="2:2">
      <c r="B58009" s="202"/>
    </row>
    <row r="58010" spans="2:2">
      <c r="B58010" s="202"/>
    </row>
    <row r="58011" spans="2:2">
      <c r="B58011" s="202"/>
    </row>
    <row r="58012" spans="2:2">
      <c r="B58012" s="202"/>
    </row>
    <row r="58013" spans="2:2">
      <c r="B58013" s="202"/>
    </row>
    <row r="58014" spans="2:2">
      <c r="B58014" s="202"/>
    </row>
    <row r="58015" spans="2:2">
      <c r="B58015" s="202"/>
    </row>
    <row r="58016" spans="2:2">
      <c r="B58016" s="202"/>
    </row>
    <row r="58017" spans="2:2">
      <c r="B58017" s="202"/>
    </row>
    <row r="58018" spans="2:2">
      <c r="B58018" s="202"/>
    </row>
    <row r="58019" spans="2:2">
      <c r="B58019" s="202"/>
    </row>
    <row r="58020" spans="2:2">
      <c r="B58020" s="202"/>
    </row>
    <row r="58021" spans="2:2">
      <c r="B58021" s="202"/>
    </row>
    <row r="58022" spans="2:2">
      <c r="B58022" s="202"/>
    </row>
    <row r="58023" spans="2:2">
      <c r="B58023" s="202"/>
    </row>
    <row r="58024" spans="2:2">
      <c r="B58024" s="202"/>
    </row>
    <row r="58025" spans="2:2">
      <c r="B58025" s="202"/>
    </row>
    <row r="58026" spans="2:2">
      <c r="B58026" s="202"/>
    </row>
    <row r="58027" spans="2:2">
      <c r="B58027" s="202"/>
    </row>
    <row r="58028" spans="2:2">
      <c r="B58028" s="202"/>
    </row>
    <row r="58029" spans="2:2">
      <c r="B58029" s="202"/>
    </row>
    <row r="58030" spans="2:2">
      <c r="B58030" s="202"/>
    </row>
    <row r="58031" spans="2:2">
      <c r="B58031" s="202"/>
    </row>
    <row r="58032" spans="2:2">
      <c r="B58032" s="202"/>
    </row>
    <row r="58033" spans="2:2">
      <c r="B58033" s="202"/>
    </row>
    <row r="58034" spans="2:2">
      <c r="B58034" s="202"/>
    </row>
    <row r="58035" spans="2:2">
      <c r="B58035" s="202"/>
    </row>
    <row r="58036" spans="2:2">
      <c r="B58036" s="202"/>
    </row>
    <row r="58037" spans="2:2">
      <c r="B58037" s="202"/>
    </row>
    <row r="58038" spans="2:2">
      <c r="B58038" s="202"/>
    </row>
    <row r="58039" spans="2:2">
      <c r="B58039" s="202"/>
    </row>
    <row r="58040" spans="2:2">
      <c r="B58040" s="202"/>
    </row>
    <row r="58041" spans="2:2">
      <c r="B58041" s="202"/>
    </row>
    <row r="58042" spans="2:2">
      <c r="B58042" s="202"/>
    </row>
    <row r="58043" spans="2:2">
      <c r="B58043" s="202"/>
    </row>
    <row r="58044" spans="2:2">
      <c r="B58044" s="202"/>
    </row>
    <row r="58045" spans="2:2">
      <c r="B58045" s="202"/>
    </row>
    <row r="58046" spans="2:2">
      <c r="B58046" s="202"/>
    </row>
    <row r="58047" spans="2:2">
      <c r="B58047" s="202"/>
    </row>
    <row r="58048" spans="2:2">
      <c r="B58048" s="202"/>
    </row>
    <row r="58049" spans="2:2">
      <c r="B58049" s="202"/>
    </row>
    <row r="58050" spans="2:2">
      <c r="B58050" s="202"/>
    </row>
    <row r="58051" spans="2:2">
      <c r="B58051" s="202"/>
    </row>
    <row r="58052" spans="2:2">
      <c r="B58052" s="202"/>
    </row>
    <row r="58053" spans="2:2">
      <c r="B58053" s="202"/>
    </row>
    <row r="58054" spans="2:2">
      <c r="B58054" s="202"/>
    </row>
    <row r="58055" spans="2:2">
      <c r="B58055" s="202"/>
    </row>
    <row r="58056" spans="2:2">
      <c r="B58056" s="202"/>
    </row>
    <row r="58057" spans="2:2">
      <c r="B58057" s="202"/>
    </row>
    <row r="58058" spans="2:2">
      <c r="B58058" s="202"/>
    </row>
    <row r="58059" spans="2:2">
      <c r="B58059" s="202"/>
    </row>
    <row r="58060" spans="2:2">
      <c r="B58060" s="202"/>
    </row>
    <row r="58061" spans="2:2">
      <c r="B58061" s="202"/>
    </row>
    <row r="58062" spans="2:2">
      <c r="B58062" s="202"/>
    </row>
    <row r="58063" spans="2:2">
      <c r="B58063" s="202"/>
    </row>
    <row r="58064" spans="2:2">
      <c r="B58064" s="202"/>
    </row>
    <row r="58065" spans="2:2">
      <c r="B58065" s="202"/>
    </row>
    <row r="58066" spans="2:2">
      <c r="B58066" s="202"/>
    </row>
    <row r="58067" spans="2:2">
      <c r="B58067" s="202"/>
    </row>
    <row r="58068" spans="2:2">
      <c r="B58068" s="202"/>
    </row>
    <row r="58069" spans="2:2">
      <c r="B58069" s="202"/>
    </row>
    <row r="58070" spans="2:2">
      <c r="B58070" s="202"/>
    </row>
    <row r="58071" spans="2:2">
      <c r="B58071" s="202"/>
    </row>
    <row r="58072" spans="2:2">
      <c r="B58072" s="202"/>
    </row>
    <row r="58073" spans="2:2">
      <c r="B58073" s="202"/>
    </row>
    <row r="58074" spans="2:2">
      <c r="B58074" s="202"/>
    </row>
    <row r="58075" spans="2:2">
      <c r="B58075" s="202"/>
    </row>
    <row r="58076" spans="2:2">
      <c r="B58076" s="202"/>
    </row>
    <row r="58077" spans="2:2">
      <c r="B58077" s="202"/>
    </row>
    <row r="58078" spans="2:2">
      <c r="B58078" s="202"/>
    </row>
    <row r="58079" spans="2:2">
      <c r="B58079" s="202"/>
    </row>
    <row r="58080" spans="2:2">
      <c r="B58080" s="202"/>
    </row>
    <row r="58081" spans="2:2">
      <c r="B58081" s="202"/>
    </row>
    <row r="58082" spans="2:2">
      <c r="B58082" s="202"/>
    </row>
    <row r="58083" spans="2:2">
      <c r="B58083" s="202"/>
    </row>
    <row r="58084" spans="2:2">
      <c r="B58084" s="202"/>
    </row>
    <row r="58085" spans="2:2">
      <c r="B58085" s="202"/>
    </row>
    <row r="58086" spans="2:2">
      <c r="B58086" s="202"/>
    </row>
    <row r="58087" spans="2:2">
      <c r="B58087" s="202"/>
    </row>
    <row r="58088" spans="2:2">
      <c r="B58088" s="202"/>
    </row>
    <row r="58089" spans="2:2">
      <c r="B58089" s="202"/>
    </row>
    <row r="58090" spans="2:2">
      <c r="B58090" s="202"/>
    </row>
    <row r="58091" spans="2:2">
      <c r="B58091" s="202"/>
    </row>
    <row r="58092" spans="2:2">
      <c r="B58092" s="202"/>
    </row>
    <row r="58093" spans="2:2">
      <c r="B58093" s="202"/>
    </row>
    <row r="58094" spans="2:2">
      <c r="B58094" s="202"/>
    </row>
    <row r="58095" spans="2:2">
      <c r="B58095" s="202"/>
    </row>
    <row r="58096" spans="2:2">
      <c r="B58096" s="202"/>
    </row>
    <row r="58097" spans="2:2">
      <c r="B58097" s="202"/>
    </row>
    <row r="58098" spans="2:2">
      <c r="B58098" s="202"/>
    </row>
    <row r="58099" spans="2:2">
      <c r="B58099" s="202"/>
    </row>
    <row r="58100" spans="2:2">
      <c r="B58100" s="202"/>
    </row>
    <row r="58101" spans="2:2">
      <c r="B58101" s="202"/>
    </row>
    <row r="58102" spans="2:2">
      <c r="B58102" s="202"/>
    </row>
    <row r="58103" spans="2:2">
      <c r="B58103" s="202"/>
    </row>
    <row r="58104" spans="2:2">
      <c r="B58104" s="202"/>
    </row>
    <row r="58105" spans="2:2">
      <c r="B58105" s="202"/>
    </row>
    <row r="58106" spans="2:2">
      <c r="B58106" s="202"/>
    </row>
    <row r="58107" spans="2:2">
      <c r="B58107" s="202"/>
    </row>
    <row r="58108" spans="2:2">
      <c r="B58108" s="202"/>
    </row>
    <row r="58109" spans="2:2">
      <c r="B58109" s="202"/>
    </row>
    <row r="58110" spans="2:2">
      <c r="B58110" s="202"/>
    </row>
    <row r="58111" spans="2:2">
      <c r="B58111" s="202"/>
    </row>
    <row r="58112" spans="2:2">
      <c r="B58112" s="202"/>
    </row>
    <row r="58113" spans="2:2">
      <c r="B58113" s="202"/>
    </row>
    <row r="58114" spans="2:2">
      <c r="B58114" s="202"/>
    </row>
    <row r="58115" spans="2:2">
      <c r="B58115" s="202"/>
    </row>
    <row r="58116" spans="2:2">
      <c r="B58116" s="202"/>
    </row>
    <row r="58117" spans="2:2">
      <c r="B58117" s="202"/>
    </row>
    <row r="58118" spans="2:2">
      <c r="B58118" s="202"/>
    </row>
    <row r="58119" spans="2:2">
      <c r="B58119" s="202"/>
    </row>
    <row r="58120" spans="2:2">
      <c r="B58120" s="202"/>
    </row>
    <row r="58121" spans="2:2">
      <c r="B58121" s="202"/>
    </row>
    <row r="58122" spans="2:2">
      <c r="B58122" s="202"/>
    </row>
    <row r="58123" spans="2:2">
      <c r="B58123" s="202"/>
    </row>
    <row r="58124" spans="2:2">
      <c r="B58124" s="202"/>
    </row>
    <row r="58125" spans="2:2">
      <c r="B58125" s="202"/>
    </row>
    <row r="58126" spans="2:2">
      <c r="B58126" s="202"/>
    </row>
    <row r="58127" spans="2:2">
      <c r="B58127" s="202"/>
    </row>
    <row r="58128" spans="2:2">
      <c r="B58128" s="202"/>
    </row>
    <row r="58129" spans="2:2">
      <c r="B58129" s="202"/>
    </row>
    <row r="58130" spans="2:2">
      <c r="B58130" s="202"/>
    </row>
    <row r="58131" spans="2:2">
      <c r="B58131" s="202"/>
    </row>
    <row r="58132" spans="2:2">
      <c r="B58132" s="202"/>
    </row>
    <row r="58133" spans="2:2">
      <c r="B58133" s="202"/>
    </row>
    <row r="58134" spans="2:2">
      <c r="B58134" s="202"/>
    </row>
    <row r="58135" spans="2:2">
      <c r="B58135" s="202"/>
    </row>
    <row r="58136" spans="2:2">
      <c r="B58136" s="202"/>
    </row>
    <row r="58137" spans="2:2">
      <c r="B58137" s="202"/>
    </row>
    <row r="58138" spans="2:2">
      <c r="B58138" s="202"/>
    </row>
    <row r="58139" spans="2:2">
      <c r="B58139" s="202"/>
    </row>
    <row r="58140" spans="2:2">
      <c r="B58140" s="202"/>
    </row>
    <row r="58141" spans="2:2">
      <c r="B58141" s="202"/>
    </row>
    <row r="58142" spans="2:2">
      <c r="B58142" s="202"/>
    </row>
    <row r="58143" spans="2:2">
      <c r="B58143" s="202"/>
    </row>
    <row r="58144" spans="2:2">
      <c r="B58144" s="202"/>
    </row>
    <row r="58145" spans="2:2">
      <c r="B58145" s="202"/>
    </row>
    <row r="58146" spans="2:2">
      <c r="B58146" s="202"/>
    </row>
    <row r="58147" spans="2:2">
      <c r="B58147" s="202"/>
    </row>
    <row r="58148" spans="2:2">
      <c r="B58148" s="202"/>
    </row>
    <row r="58149" spans="2:2">
      <c r="B58149" s="202"/>
    </row>
    <row r="58150" spans="2:2">
      <c r="B58150" s="202"/>
    </row>
    <row r="58151" spans="2:2">
      <c r="B58151" s="202"/>
    </row>
    <row r="58152" spans="2:2">
      <c r="B58152" s="202"/>
    </row>
    <row r="58153" spans="2:2">
      <c r="B58153" s="202"/>
    </row>
    <row r="58154" spans="2:2">
      <c r="B58154" s="202"/>
    </row>
    <row r="58155" spans="2:2">
      <c r="B58155" s="202"/>
    </row>
    <row r="58156" spans="2:2">
      <c r="B58156" s="202"/>
    </row>
    <row r="58157" spans="2:2">
      <c r="B58157" s="202"/>
    </row>
    <row r="58158" spans="2:2">
      <c r="B58158" s="202"/>
    </row>
    <row r="58159" spans="2:2">
      <c r="B58159" s="202"/>
    </row>
    <row r="58160" spans="2:2">
      <c r="B58160" s="202"/>
    </row>
    <row r="58161" spans="2:2">
      <c r="B58161" s="202"/>
    </row>
    <row r="58162" spans="2:2">
      <c r="B58162" s="202"/>
    </row>
    <row r="58163" spans="2:2">
      <c r="B58163" s="202"/>
    </row>
    <row r="58164" spans="2:2">
      <c r="B58164" s="202"/>
    </row>
    <row r="58165" spans="2:2">
      <c r="B58165" s="202"/>
    </row>
    <row r="58166" spans="2:2">
      <c r="B58166" s="202"/>
    </row>
    <row r="58167" spans="2:2">
      <c r="B58167" s="202"/>
    </row>
    <row r="58168" spans="2:2">
      <c r="B58168" s="202"/>
    </row>
    <row r="58169" spans="2:2">
      <c r="B58169" s="202"/>
    </row>
    <row r="58170" spans="2:2">
      <c r="B58170" s="202"/>
    </row>
    <row r="58171" spans="2:2">
      <c r="B58171" s="202"/>
    </row>
    <row r="58172" spans="2:2">
      <c r="B58172" s="202"/>
    </row>
    <row r="58173" spans="2:2">
      <c r="B58173" s="202"/>
    </row>
    <row r="58174" spans="2:2">
      <c r="B58174" s="202"/>
    </row>
    <row r="58175" spans="2:2">
      <c r="B58175" s="202"/>
    </row>
    <row r="58176" spans="2:2">
      <c r="B58176" s="202"/>
    </row>
    <row r="58177" spans="2:2">
      <c r="B58177" s="202"/>
    </row>
    <row r="58178" spans="2:2">
      <c r="B58178" s="202"/>
    </row>
    <row r="58179" spans="2:2">
      <c r="B58179" s="202"/>
    </row>
    <row r="58180" spans="2:2">
      <c r="B58180" s="202"/>
    </row>
    <row r="58181" spans="2:2">
      <c r="B58181" s="202"/>
    </row>
    <row r="58182" spans="2:2">
      <c r="B58182" s="202"/>
    </row>
    <row r="58183" spans="2:2">
      <c r="B58183" s="202"/>
    </row>
    <row r="58184" spans="2:2">
      <c r="B58184" s="202"/>
    </row>
    <row r="58185" spans="2:2">
      <c r="B58185" s="202"/>
    </row>
    <row r="58186" spans="2:2">
      <c r="B58186" s="202"/>
    </row>
    <row r="58187" spans="2:2">
      <c r="B58187" s="202"/>
    </row>
    <row r="58188" spans="2:2">
      <c r="B58188" s="202"/>
    </row>
    <row r="58189" spans="2:2">
      <c r="B58189" s="202"/>
    </row>
    <row r="58190" spans="2:2">
      <c r="B58190" s="202"/>
    </row>
    <row r="58191" spans="2:2">
      <c r="B58191" s="202"/>
    </row>
    <row r="58192" spans="2:2">
      <c r="B58192" s="202"/>
    </row>
    <row r="58193" spans="2:2">
      <c r="B58193" s="202"/>
    </row>
    <row r="58194" spans="2:2">
      <c r="B58194" s="202"/>
    </row>
    <row r="58195" spans="2:2">
      <c r="B58195" s="202"/>
    </row>
    <row r="58196" spans="2:2">
      <c r="B58196" s="202"/>
    </row>
    <row r="58197" spans="2:2">
      <c r="B58197" s="202"/>
    </row>
    <row r="58198" spans="2:2">
      <c r="B58198" s="202"/>
    </row>
    <row r="58199" spans="2:2">
      <c r="B58199" s="202"/>
    </row>
    <row r="58200" spans="2:2">
      <c r="B58200" s="202"/>
    </row>
    <row r="58201" spans="2:2">
      <c r="B58201" s="202"/>
    </row>
    <row r="58202" spans="2:2">
      <c r="B58202" s="202"/>
    </row>
    <row r="58203" spans="2:2">
      <c r="B58203" s="202"/>
    </row>
    <row r="58204" spans="2:2">
      <c r="B58204" s="202"/>
    </row>
    <row r="58205" spans="2:2">
      <c r="B58205" s="202"/>
    </row>
    <row r="58206" spans="2:2">
      <c r="B58206" s="202"/>
    </row>
    <row r="58207" spans="2:2">
      <c r="B58207" s="202"/>
    </row>
    <row r="58208" spans="2:2">
      <c r="B58208" s="202"/>
    </row>
    <row r="58209" spans="2:2">
      <c r="B58209" s="202"/>
    </row>
    <row r="58210" spans="2:2">
      <c r="B58210" s="202"/>
    </row>
    <row r="58211" spans="2:2">
      <c r="B58211" s="202"/>
    </row>
    <row r="58212" spans="2:2">
      <c r="B58212" s="202"/>
    </row>
    <row r="58213" spans="2:2">
      <c r="B58213" s="202"/>
    </row>
    <row r="58214" spans="2:2">
      <c r="B58214" s="202"/>
    </row>
    <row r="58215" spans="2:2">
      <c r="B58215" s="202"/>
    </row>
    <row r="58216" spans="2:2">
      <c r="B58216" s="202"/>
    </row>
    <row r="58217" spans="2:2">
      <c r="B58217" s="202"/>
    </row>
    <row r="58218" spans="2:2">
      <c r="B58218" s="202"/>
    </row>
    <row r="58219" spans="2:2">
      <c r="B58219" s="202"/>
    </row>
    <row r="58220" spans="2:2">
      <c r="B58220" s="202"/>
    </row>
    <row r="58221" spans="2:2">
      <c r="B58221" s="202"/>
    </row>
    <row r="58222" spans="2:2">
      <c r="B58222" s="202"/>
    </row>
    <row r="58223" spans="2:2">
      <c r="B58223" s="202"/>
    </row>
    <row r="58224" spans="2:2">
      <c r="B58224" s="202"/>
    </row>
    <row r="58225" spans="2:2">
      <c r="B58225" s="202"/>
    </row>
    <row r="58226" spans="2:2">
      <c r="B58226" s="202"/>
    </row>
    <row r="58227" spans="2:2">
      <c r="B58227" s="202"/>
    </row>
    <row r="58228" spans="2:2">
      <c r="B58228" s="202"/>
    </row>
    <row r="58229" spans="2:2">
      <c r="B58229" s="202"/>
    </row>
    <row r="58230" spans="2:2">
      <c r="B58230" s="202"/>
    </row>
    <row r="58231" spans="2:2">
      <c r="B58231" s="202"/>
    </row>
    <row r="58232" spans="2:2">
      <c r="B58232" s="202"/>
    </row>
    <row r="58233" spans="2:2">
      <c r="B58233" s="202"/>
    </row>
    <row r="58234" spans="2:2">
      <c r="B58234" s="202"/>
    </row>
    <row r="58235" spans="2:2">
      <c r="B58235" s="202"/>
    </row>
    <row r="58236" spans="2:2">
      <c r="B58236" s="202"/>
    </row>
    <row r="58237" spans="2:2">
      <c r="B58237" s="202"/>
    </row>
    <row r="58238" spans="2:2">
      <c r="B58238" s="202"/>
    </row>
    <row r="58239" spans="2:2">
      <c r="B58239" s="202"/>
    </row>
    <row r="58240" spans="2:2">
      <c r="B58240" s="202"/>
    </row>
    <row r="58241" spans="2:2">
      <c r="B58241" s="202"/>
    </row>
    <row r="58242" spans="2:2">
      <c r="B58242" s="202"/>
    </row>
    <row r="58243" spans="2:2">
      <c r="B58243" s="202"/>
    </row>
    <row r="58244" spans="2:2">
      <c r="B58244" s="202"/>
    </row>
    <row r="58245" spans="2:2">
      <c r="B58245" s="202"/>
    </row>
    <row r="58246" spans="2:2">
      <c r="B58246" s="202"/>
    </row>
    <row r="58247" spans="2:2">
      <c r="B58247" s="202"/>
    </row>
    <row r="58248" spans="2:2">
      <c r="B58248" s="202"/>
    </row>
    <row r="58249" spans="2:2">
      <c r="B58249" s="202"/>
    </row>
    <row r="58250" spans="2:2">
      <c r="B58250" s="202"/>
    </row>
    <row r="58251" spans="2:2">
      <c r="B58251" s="202"/>
    </row>
    <row r="58252" spans="2:2">
      <c r="B58252" s="202"/>
    </row>
    <row r="58253" spans="2:2">
      <c r="B58253" s="202"/>
    </row>
    <row r="58254" spans="2:2">
      <c r="B58254" s="202"/>
    </row>
    <row r="58255" spans="2:2">
      <c r="B58255" s="202"/>
    </row>
    <row r="58256" spans="2:2">
      <c r="B58256" s="202"/>
    </row>
    <row r="58257" spans="2:2">
      <c r="B58257" s="202"/>
    </row>
    <row r="58258" spans="2:2">
      <c r="B58258" s="202"/>
    </row>
    <row r="58259" spans="2:2">
      <c r="B58259" s="202"/>
    </row>
    <row r="58260" spans="2:2">
      <c r="B58260" s="202"/>
    </row>
    <row r="58261" spans="2:2">
      <c r="B58261" s="202"/>
    </row>
    <row r="58262" spans="2:2">
      <c r="B58262" s="202"/>
    </row>
    <row r="58263" spans="2:2">
      <c r="B58263" s="202"/>
    </row>
    <row r="58264" spans="2:2">
      <c r="B58264" s="202"/>
    </row>
    <row r="58265" spans="2:2">
      <c r="B58265" s="202"/>
    </row>
    <row r="58266" spans="2:2">
      <c r="B58266" s="202"/>
    </row>
    <row r="58267" spans="2:2">
      <c r="B58267" s="202"/>
    </row>
    <row r="58268" spans="2:2">
      <c r="B58268" s="202"/>
    </row>
    <row r="58269" spans="2:2">
      <c r="B58269" s="202"/>
    </row>
    <row r="58270" spans="2:2">
      <c r="B58270" s="202"/>
    </row>
    <row r="58271" spans="2:2">
      <c r="B58271" s="202"/>
    </row>
    <row r="58272" spans="2:2">
      <c r="B58272" s="202"/>
    </row>
    <row r="58273" spans="2:2">
      <c r="B58273" s="202"/>
    </row>
    <row r="58274" spans="2:2">
      <c r="B58274" s="202"/>
    </row>
    <row r="58275" spans="2:2">
      <c r="B58275" s="202"/>
    </row>
    <row r="58276" spans="2:2">
      <c r="B58276" s="202"/>
    </row>
    <row r="58277" spans="2:2">
      <c r="B58277" s="202"/>
    </row>
    <row r="58278" spans="2:2">
      <c r="B58278" s="202"/>
    </row>
    <row r="58279" spans="2:2">
      <c r="B58279" s="202"/>
    </row>
    <row r="58280" spans="2:2">
      <c r="B58280" s="202"/>
    </row>
    <row r="58281" spans="2:2">
      <c r="B58281" s="202"/>
    </row>
    <row r="58282" spans="2:2">
      <c r="B58282" s="202"/>
    </row>
    <row r="58283" spans="2:2">
      <c r="B58283" s="202"/>
    </row>
    <row r="58284" spans="2:2">
      <c r="B58284" s="202"/>
    </row>
    <row r="58285" spans="2:2">
      <c r="B58285" s="202"/>
    </row>
    <row r="58286" spans="2:2">
      <c r="B58286" s="202"/>
    </row>
    <row r="58287" spans="2:2">
      <c r="B58287" s="202"/>
    </row>
    <row r="58288" spans="2:2">
      <c r="B58288" s="202"/>
    </row>
    <row r="58289" spans="2:2">
      <c r="B58289" s="202"/>
    </row>
    <row r="58290" spans="2:2">
      <c r="B58290" s="202"/>
    </row>
    <row r="58291" spans="2:2">
      <c r="B58291" s="202"/>
    </row>
    <row r="58292" spans="2:2">
      <c r="B58292" s="202"/>
    </row>
    <row r="58293" spans="2:2">
      <c r="B58293" s="202"/>
    </row>
    <row r="58294" spans="2:2">
      <c r="B58294" s="202"/>
    </row>
    <row r="58295" spans="2:2">
      <c r="B58295" s="202"/>
    </row>
    <row r="58296" spans="2:2">
      <c r="B58296" s="202"/>
    </row>
    <row r="58297" spans="2:2">
      <c r="B58297" s="202"/>
    </row>
    <row r="58298" spans="2:2">
      <c r="B58298" s="202"/>
    </row>
    <row r="58299" spans="2:2">
      <c r="B58299" s="202"/>
    </row>
    <row r="58300" spans="2:2">
      <c r="B58300" s="202"/>
    </row>
    <row r="58301" spans="2:2">
      <c r="B58301" s="202"/>
    </row>
    <row r="58302" spans="2:2">
      <c r="B58302" s="202"/>
    </row>
    <row r="58303" spans="2:2">
      <c r="B58303" s="202"/>
    </row>
    <row r="58304" spans="2:2">
      <c r="B58304" s="202"/>
    </row>
    <row r="58305" spans="2:2">
      <c r="B58305" s="202"/>
    </row>
    <row r="58306" spans="2:2">
      <c r="B58306" s="202"/>
    </row>
    <row r="58307" spans="2:2">
      <c r="B58307" s="202"/>
    </row>
    <row r="58308" spans="2:2">
      <c r="B58308" s="202"/>
    </row>
    <row r="58309" spans="2:2">
      <c r="B58309" s="202"/>
    </row>
    <row r="58310" spans="2:2">
      <c r="B58310" s="202"/>
    </row>
    <row r="58311" spans="2:2">
      <c r="B58311" s="202"/>
    </row>
    <row r="58312" spans="2:2">
      <c r="B58312" s="202"/>
    </row>
    <row r="58313" spans="2:2">
      <c r="B58313" s="202"/>
    </row>
    <row r="58314" spans="2:2">
      <c r="B58314" s="202"/>
    </row>
    <row r="58315" spans="2:2">
      <c r="B58315" s="202"/>
    </row>
    <row r="58316" spans="2:2">
      <c r="B58316" s="202"/>
    </row>
    <row r="58317" spans="2:2">
      <c r="B58317" s="202"/>
    </row>
    <row r="58318" spans="2:2">
      <c r="B58318" s="202"/>
    </row>
    <row r="58319" spans="2:2">
      <c r="B58319" s="202"/>
    </row>
    <row r="58320" spans="2:2">
      <c r="B58320" s="202"/>
    </row>
    <row r="58321" spans="2:2">
      <c r="B58321" s="202"/>
    </row>
    <row r="58322" spans="2:2">
      <c r="B58322" s="202"/>
    </row>
    <row r="58323" spans="2:2">
      <c r="B58323" s="202"/>
    </row>
    <row r="58324" spans="2:2">
      <c r="B58324" s="202"/>
    </row>
    <row r="58325" spans="2:2">
      <c r="B58325" s="202"/>
    </row>
    <row r="58326" spans="2:2">
      <c r="B58326" s="202"/>
    </row>
    <row r="58327" spans="2:2">
      <c r="B58327" s="202"/>
    </row>
    <row r="58328" spans="2:2">
      <c r="B58328" s="202"/>
    </row>
    <row r="58329" spans="2:2">
      <c r="B58329" s="202"/>
    </row>
    <row r="58330" spans="2:2">
      <c r="B58330" s="202"/>
    </row>
    <row r="58331" spans="2:2">
      <c r="B58331" s="202"/>
    </row>
    <row r="58332" spans="2:2">
      <c r="B58332" s="202"/>
    </row>
    <row r="58333" spans="2:2">
      <c r="B58333" s="202"/>
    </row>
    <row r="58334" spans="2:2">
      <c r="B58334" s="202"/>
    </row>
    <row r="58335" spans="2:2">
      <c r="B58335" s="202"/>
    </row>
    <row r="58336" spans="2:2">
      <c r="B58336" s="202"/>
    </row>
    <row r="58337" spans="2:2">
      <c r="B58337" s="202"/>
    </row>
    <row r="58338" spans="2:2">
      <c r="B58338" s="202"/>
    </row>
    <row r="58339" spans="2:2">
      <c r="B58339" s="202"/>
    </row>
    <row r="58340" spans="2:2">
      <c r="B58340" s="202"/>
    </row>
    <row r="58341" spans="2:2">
      <c r="B58341" s="202"/>
    </row>
    <row r="58342" spans="2:2">
      <c r="B58342" s="202"/>
    </row>
    <row r="58343" spans="2:2">
      <c r="B58343" s="202"/>
    </row>
    <row r="58344" spans="2:2">
      <c r="B58344" s="202"/>
    </row>
    <row r="58345" spans="2:2">
      <c r="B58345" s="202"/>
    </row>
    <row r="58346" spans="2:2">
      <c r="B58346" s="202"/>
    </row>
    <row r="58347" spans="2:2">
      <c r="B58347" s="202"/>
    </row>
    <row r="58348" spans="2:2">
      <c r="B58348" s="202"/>
    </row>
    <row r="58349" spans="2:2">
      <c r="B58349" s="202"/>
    </row>
    <row r="58350" spans="2:2">
      <c r="B58350" s="202"/>
    </row>
    <row r="58351" spans="2:2">
      <c r="B58351" s="202"/>
    </row>
    <row r="58352" spans="2:2">
      <c r="B58352" s="202"/>
    </row>
    <row r="58353" spans="2:2">
      <c r="B58353" s="202"/>
    </row>
    <row r="58354" spans="2:2">
      <c r="B58354" s="202"/>
    </row>
    <row r="58355" spans="2:2">
      <c r="B58355" s="202"/>
    </row>
    <row r="58356" spans="2:2">
      <c r="B58356" s="202"/>
    </row>
    <row r="58357" spans="2:2">
      <c r="B58357" s="202"/>
    </row>
    <row r="58358" spans="2:2">
      <c r="B58358" s="202"/>
    </row>
    <row r="58359" spans="2:2">
      <c r="B58359" s="202"/>
    </row>
    <row r="58360" spans="2:2">
      <c r="B58360" s="202"/>
    </row>
    <row r="58361" spans="2:2">
      <c r="B58361" s="202"/>
    </row>
    <row r="58362" spans="2:2">
      <c r="B58362" s="202"/>
    </row>
    <row r="58363" spans="2:2">
      <c r="B58363" s="202"/>
    </row>
    <row r="58364" spans="2:2">
      <c r="B58364" s="202"/>
    </row>
    <row r="58365" spans="2:2">
      <c r="B58365" s="202"/>
    </row>
    <row r="58366" spans="2:2">
      <c r="B58366" s="202"/>
    </row>
    <row r="58367" spans="2:2">
      <c r="B58367" s="202"/>
    </row>
    <row r="58368" spans="2:2">
      <c r="B58368" s="202"/>
    </row>
    <row r="58369" spans="2:2">
      <c r="B58369" s="202"/>
    </row>
    <row r="58370" spans="2:2">
      <c r="B58370" s="202"/>
    </row>
    <row r="58371" spans="2:2">
      <c r="B58371" s="202"/>
    </row>
    <row r="58372" spans="2:2">
      <c r="B58372" s="202"/>
    </row>
    <row r="58373" spans="2:2">
      <c r="B58373" s="202"/>
    </row>
    <row r="58374" spans="2:2">
      <c r="B58374" s="202"/>
    </row>
    <row r="58375" spans="2:2">
      <c r="B58375" s="202"/>
    </row>
    <row r="58376" spans="2:2">
      <c r="B58376" s="202"/>
    </row>
    <row r="58377" spans="2:2">
      <c r="B58377" s="202"/>
    </row>
    <row r="58378" spans="2:2">
      <c r="B58378" s="202"/>
    </row>
    <row r="58379" spans="2:2">
      <c r="B58379" s="202"/>
    </row>
    <row r="58380" spans="2:2">
      <c r="B58380" s="202"/>
    </row>
    <row r="58381" spans="2:2">
      <c r="B58381" s="202"/>
    </row>
    <row r="58382" spans="2:2">
      <c r="B58382" s="202"/>
    </row>
    <row r="58383" spans="2:2">
      <c r="B58383" s="202"/>
    </row>
    <row r="58384" spans="2:2">
      <c r="B58384" s="202"/>
    </row>
    <row r="58385" spans="2:2">
      <c r="B58385" s="202"/>
    </row>
    <row r="58386" spans="2:2">
      <c r="B58386" s="202"/>
    </row>
    <row r="58387" spans="2:2">
      <c r="B58387" s="202"/>
    </row>
    <row r="58388" spans="2:2">
      <c r="B58388" s="202"/>
    </row>
    <row r="58389" spans="2:2">
      <c r="B58389" s="202"/>
    </row>
    <row r="58390" spans="2:2">
      <c r="B58390" s="202"/>
    </row>
    <row r="58391" spans="2:2">
      <c r="B58391" s="202"/>
    </row>
    <row r="58392" spans="2:2">
      <c r="B58392" s="202"/>
    </row>
    <row r="58393" spans="2:2">
      <c r="B58393" s="202"/>
    </row>
    <row r="58394" spans="2:2">
      <c r="B58394" s="202"/>
    </row>
    <row r="58395" spans="2:2">
      <c r="B58395" s="202"/>
    </row>
    <row r="58396" spans="2:2">
      <c r="B58396" s="202"/>
    </row>
    <row r="58397" spans="2:2">
      <c r="B58397" s="202"/>
    </row>
    <row r="58398" spans="2:2">
      <c r="B58398" s="202"/>
    </row>
    <row r="58399" spans="2:2">
      <c r="B58399" s="202"/>
    </row>
    <row r="58400" spans="2:2">
      <c r="B58400" s="202"/>
    </row>
    <row r="58401" spans="2:2">
      <c r="B58401" s="202"/>
    </row>
    <row r="58402" spans="2:2">
      <c r="B58402" s="202"/>
    </row>
    <row r="58403" spans="2:2">
      <c r="B58403" s="202"/>
    </row>
    <row r="58404" spans="2:2">
      <c r="B58404" s="202"/>
    </row>
    <row r="58405" spans="2:2">
      <c r="B58405" s="202"/>
    </row>
    <row r="58406" spans="2:2">
      <c r="B58406" s="202"/>
    </row>
    <row r="58407" spans="2:2">
      <c r="B58407" s="202"/>
    </row>
    <row r="58408" spans="2:2">
      <c r="B58408" s="202"/>
    </row>
    <row r="58409" spans="2:2">
      <c r="B58409" s="202"/>
    </row>
    <row r="58410" spans="2:2">
      <c r="B58410" s="202"/>
    </row>
    <row r="58411" spans="2:2">
      <c r="B58411" s="202"/>
    </row>
    <row r="58412" spans="2:2">
      <c r="B58412" s="202"/>
    </row>
    <row r="58413" spans="2:2">
      <c r="B58413" s="202"/>
    </row>
    <row r="58414" spans="2:2">
      <c r="B58414" s="202"/>
    </row>
    <row r="58415" spans="2:2">
      <c r="B58415" s="202"/>
    </row>
    <row r="58416" spans="2:2">
      <c r="B58416" s="202"/>
    </row>
    <row r="58417" spans="2:2">
      <c r="B58417" s="202"/>
    </row>
    <row r="58418" spans="2:2">
      <c r="B58418" s="202"/>
    </row>
    <row r="58419" spans="2:2">
      <c r="B58419" s="202"/>
    </row>
    <row r="58420" spans="2:2">
      <c r="B58420" s="202"/>
    </row>
    <row r="58421" spans="2:2">
      <c r="B58421" s="202"/>
    </row>
    <row r="58422" spans="2:2">
      <c r="B58422" s="202"/>
    </row>
    <row r="58423" spans="2:2">
      <c r="B58423" s="202"/>
    </row>
    <row r="58424" spans="2:2">
      <c r="B58424" s="202"/>
    </row>
    <row r="58425" spans="2:2">
      <c r="B58425" s="202"/>
    </row>
    <row r="58426" spans="2:2">
      <c r="B58426" s="202"/>
    </row>
    <row r="58427" spans="2:2">
      <c r="B58427" s="202"/>
    </row>
    <row r="58428" spans="2:2">
      <c r="B58428" s="202"/>
    </row>
    <row r="58429" spans="2:2">
      <c r="B58429" s="202"/>
    </row>
    <row r="58430" spans="2:2">
      <c r="B58430" s="202"/>
    </row>
    <row r="58431" spans="2:2">
      <c r="B58431" s="202"/>
    </row>
    <row r="58432" spans="2:2">
      <c r="B58432" s="202"/>
    </row>
    <row r="58433" spans="2:2">
      <c r="B58433" s="202"/>
    </row>
    <row r="58434" spans="2:2">
      <c r="B58434" s="202"/>
    </row>
    <row r="58435" spans="2:2">
      <c r="B58435" s="202"/>
    </row>
    <row r="58436" spans="2:2">
      <c r="B58436" s="202"/>
    </row>
    <row r="58437" spans="2:2">
      <c r="B58437" s="202"/>
    </row>
    <row r="58438" spans="2:2">
      <c r="B58438" s="202"/>
    </row>
    <row r="58439" spans="2:2">
      <c r="B58439" s="202"/>
    </row>
    <row r="58440" spans="2:2">
      <c r="B58440" s="202"/>
    </row>
    <row r="58441" spans="2:2">
      <c r="B58441" s="202"/>
    </row>
    <row r="58442" spans="2:2">
      <c r="B58442" s="202"/>
    </row>
    <row r="58443" spans="2:2">
      <c r="B58443" s="202"/>
    </row>
    <row r="58444" spans="2:2">
      <c r="B58444" s="202"/>
    </row>
    <row r="58445" spans="2:2">
      <c r="B58445" s="202"/>
    </row>
    <row r="58446" spans="2:2">
      <c r="B58446" s="202"/>
    </row>
    <row r="58447" spans="2:2">
      <c r="B58447" s="202"/>
    </row>
    <row r="58448" spans="2:2">
      <c r="B58448" s="202"/>
    </row>
    <row r="58449" spans="2:2">
      <c r="B58449" s="202"/>
    </row>
    <row r="58450" spans="2:2">
      <c r="B58450" s="202"/>
    </row>
    <row r="58451" spans="2:2">
      <c r="B58451" s="202"/>
    </row>
    <row r="58452" spans="2:2">
      <c r="B58452" s="202"/>
    </row>
    <row r="58453" spans="2:2">
      <c r="B58453" s="202"/>
    </row>
    <row r="58454" spans="2:2">
      <c r="B58454" s="202"/>
    </row>
    <row r="58455" spans="2:2">
      <c r="B58455" s="202"/>
    </row>
    <row r="58456" spans="2:2">
      <c r="B58456" s="202"/>
    </row>
    <row r="58457" spans="2:2">
      <c r="B58457" s="202"/>
    </row>
    <row r="58458" spans="2:2">
      <c r="B58458" s="202"/>
    </row>
    <row r="58459" spans="2:2">
      <c r="B58459" s="202"/>
    </row>
    <row r="58460" spans="2:2">
      <c r="B58460" s="202"/>
    </row>
    <row r="58461" spans="2:2">
      <c r="B58461" s="202"/>
    </row>
    <row r="58462" spans="2:2">
      <c r="B58462" s="202"/>
    </row>
    <row r="58463" spans="2:2">
      <c r="B58463" s="202"/>
    </row>
    <row r="58464" spans="2:2">
      <c r="B58464" s="202"/>
    </row>
    <row r="58465" spans="2:2">
      <c r="B58465" s="202"/>
    </row>
    <row r="58466" spans="2:2">
      <c r="B58466" s="202"/>
    </row>
    <row r="58467" spans="2:2">
      <c r="B58467" s="202"/>
    </row>
    <row r="58468" spans="2:2">
      <c r="B58468" s="202"/>
    </row>
    <row r="58469" spans="2:2">
      <c r="B58469" s="202"/>
    </row>
    <row r="58470" spans="2:2">
      <c r="B58470" s="202"/>
    </row>
    <row r="58471" spans="2:2">
      <c r="B58471" s="202"/>
    </row>
    <row r="58472" spans="2:2">
      <c r="B58472" s="202"/>
    </row>
    <row r="58473" spans="2:2">
      <c r="B58473" s="202"/>
    </row>
    <row r="58474" spans="2:2">
      <c r="B58474" s="202"/>
    </row>
    <row r="58475" spans="2:2">
      <c r="B58475" s="202"/>
    </row>
    <row r="58476" spans="2:2">
      <c r="B58476" s="202"/>
    </row>
    <row r="58477" spans="2:2">
      <c r="B58477" s="202"/>
    </row>
    <row r="58478" spans="2:2">
      <c r="B58478" s="202"/>
    </row>
    <row r="58479" spans="2:2">
      <c r="B58479" s="202"/>
    </row>
    <row r="58480" spans="2:2">
      <c r="B58480" s="202"/>
    </row>
    <row r="58481" spans="2:2">
      <c r="B58481" s="202"/>
    </row>
    <row r="58482" spans="2:2">
      <c r="B58482" s="202"/>
    </row>
    <row r="58483" spans="2:2">
      <c r="B58483" s="202"/>
    </row>
    <row r="58484" spans="2:2">
      <c r="B58484" s="202"/>
    </row>
    <row r="58485" spans="2:2">
      <c r="B58485" s="202"/>
    </row>
    <row r="58486" spans="2:2">
      <c r="B58486" s="202"/>
    </row>
    <row r="58487" spans="2:2">
      <c r="B58487" s="202"/>
    </row>
    <row r="58488" spans="2:2">
      <c r="B58488" s="202"/>
    </row>
    <row r="58489" spans="2:2">
      <c r="B58489" s="202"/>
    </row>
    <row r="58490" spans="2:2">
      <c r="B58490" s="202"/>
    </row>
    <row r="58491" spans="2:2">
      <c r="B58491" s="202"/>
    </row>
    <row r="58492" spans="2:2">
      <c r="B58492" s="202"/>
    </row>
    <row r="58493" spans="2:2">
      <c r="B58493" s="202"/>
    </row>
    <row r="58494" spans="2:2">
      <c r="B58494" s="202"/>
    </row>
    <row r="58495" spans="2:2">
      <c r="B58495" s="202"/>
    </row>
    <row r="58496" spans="2:2">
      <c r="B58496" s="202"/>
    </row>
    <row r="58497" spans="2:2">
      <c r="B58497" s="202"/>
    </row>
    <row r="58498" spans="2:2">
      <c r="B58498" s="202"/>
    </row>
    <row r="58499" spans="2:2">
      <c r="B58499" s="202"/>
    </row>
    <row r="58500" spans="2:2">
      <c r="B58500" s="202"/>
    </row>
    <row r="58501" spans="2:2">
      <c r="B58501" s="202"/>
    </row>
    <row r="58502" spans="2:2">
      <c r="B58502" s="202"/>
    </row>
    <row r="58503" spans="2:2">
      <c r="B58503" s="202"/>
    </row>
    <row r="58504" spans="2:2">
      <c r="B58504" s="202"/>
    </row>
    <row r="58505" spans="2:2">
      <c r="B58505" s="202"/>
    </row>
    <row r="58506" spans="2:2">
      <c r="B58506" s="202"/>
    </row>
    <row r="58507" spans="2:2">
      <c r="B58507" s="202"/>
    </row>
    <row r="58508" spans="2:2">
      <c r="B58508" s="202"/>
    </row>
    <row r="58509" spans="2:2">
      <c r="B58509" s="202"/>
    </row>
    <row r="58510" spans="2:2">
      <c r="B58510" s="202"/>
    </row>
    <row r="58511" spans="2:2">
      <c r="B58511" s="202"/>
    </row>
    <row r="58512" spans="2:2">
      <c r="B58512" s="202"/>
    </row>
    <row r="58513" spans="2:2">
      <c r="B58513" s="202"/>
    </row>
    <row r="58514" spans="2:2">
      <c r="B58514" s="202"/>
    </row>
    <row r="58515" spans="2:2">
      <c r="B58515" s="202"/>
    </row>
    <row r="58516" spans="2:2">
      <c r="B58516" s="202"/>
    </row>
    <row r="58517" spans="2:2">
      <c r="B58517" s="202"/>
    </row>
    <row r="58518" spans="2:2">
      <c r="B58518" s="202"/>
    </row>
    <row r="58519" spans="2:2">
      <c r="B58519" s="202"/>
    </row>
    <row r="58520" spans="2:2">
      <c r="B58520" s="202"/>
    </row>
    <row r="58521" spans="2:2">
      <c r="B58521" s="202"/>
    </row>
    <row r="58522" spans="2:2">
      <c r="B58522" s="202"/>
    </row>
    <row r="58523" spans="2:2">
      <c r="B58523" s="202"/>
    </row>
    <row r="58524" spans="2:2">
      <c r="B58524" s="202"/>
    </row>
    <row r="58525" spans="2:2">
      <c r="B58525" s="202"/>
    </row>
    <row r="58526" spans="2:2">
      <c r="B58526" s="202"/>
    </row>
    <row r="58527" spans="2:2">
      <c r="B58527" s="202"/>
    </row>
    <row r="58528" spans="2:2">
      <c r="B58528" s="202"/>
    </row>
    <row r="58529" spans="2:2">
      <c r="B58529" s="202"/>
    </row>
    <row r="58530" spans="2:2">
      <c r="B58530" s="202"/>
    </row>
    <row r="58531" spans="2:2">
      <c r="B58531" s="202"/>
    </row>
    <row r="58532" spans="2:2">
      <c r="B58532" s="202"/>
    </row>
    <row r="58533" spans="2:2">
      <c r="B58533" s="202"/>
    </row>
    <row r="58534" spans="2:2">
      <c r="B58534" s="202"/>
    </row>
    <row r="58535" spans="2:2">
      <c r="B58535" s="202"/>
    </row>
    <row r="58536" spans="2:2">
      <c r="B58536" s="202"/>
    </row>
    <row r="58537" spans="2:2">
      <c r="B58537" s="202"/>
    </row>
    <row r="58538" spans="2:2">
      <c r="B58538" s="202"/>
    </row>
    <row r="58539" spans="2:2">
      <c r="B58539" s="202"/>
    </row>
    <row r="58540" spans="2:2">
      <c r="B58540" s="202"/>
    </row>
    <row r="58541" spans="2:2">
      <c r="B58541" s="202"/>
    </row>
    <row r="58542" spans="2:2">
      <c r="B58542" s="202"/>
    </row>
    <row r="58543" spans="2:2">
      <c r="B58543" s="202"/>
    </row>
    <row r="58544" spans="2:2">
      <c r="B58544" s="202"/>
    </row>
    <row r="58545" spans="2:2">
      <c r="B58545" s="202"/>
    </row>
    <row r="58546" spans="2:2">
      <c r="B58546" s="202"/>
    </row>
    <row r="58547" spans="2:2">
      <c r="B58547" s="202"/>
    </row>
    <row r="58548" spans="2:2">
      <c r="B58548" s="202"/>
    </row>
    <row r="58549" spans="2:2">
      <c r="B58549" s="202"/>
    </row>
    <row r="58550" spans="2:2">
      <c r="B58550" s="202"/>
    </row>
    <row r="58551" spans="2:2">
      <c r="B58551" s="202"/>
    </row>
    <row r="58552" spans="2:2">
      <c r="B58552" s="202"/>
    </row>
    <row r="58553" spans="2:2">
      <c r="B58553" s="202"/>
    </row>
    <row r="58554" spans="2:2">
      <c r="B58554" s="202"/>
    </row>
    <row r="58555" spans="2:2">
      <c r="B58555" s="202"/>
    </row>
    <row r="58556" spans="2:2">
      <c r="B58556" s="202"/>
    </row>
    <row r="58557" spans="2:2">
      <c r="B58557" s="202"/>
    </row>
    <row r="58558" spans="2:2">
      <c r="B58558" s="202"/>
    </row>
    <row r="58559" spans="2:2">
      <c r="B58559" s="202"/>
    </row>
    <row r="58560" spans="2:2">
      <c r="B58560" s="202"/>
    </row>
    <row r="58561" spans="2:2">
      <c r="B58561" s="202"/>
    </row>
    <row r="58562" spans="2:2">
      <c r="B58562" s="202"/>
    </row>
    <row r="58563" spans="2:2">
      <c r="B58563" s="202"/>
    </row>
    <row r="58564" spans="2:2">
      <c r="B58564" s="202"/>
    </row>
    <row r="58565" spans="2:2">
      <c r="B58565" s="202"/>
    </row>
    <row r="58566" spans="2:2">
      <c r="B58566" s="202"/>
    </row>
    <row r="58567" spans="2:2">
      <c r="B58567" s="202"/>
    </row>
    <row r="58568" spans="2:2">
      <c r="B58568" s="202"/>
    </row>
    <row r="58569" spans="2:2">
      <c r="B58569" s="202"/>
    </row>
    <row r="58570" spans="2:2">
      <c r="B58570" s="202"/>
    </row>
    <row r="58571" spans="2:2">
      <c r="B58571" s="202"/>
    </row>
    <row r="58572" spans="2:2">
      <c r="B58572" s="202"/>
    </row>
    <row r="58573" spans="2:2">
      <c r="B58573" s="202"/>
    </row>
    <row r="58574" spans="2:2">
      <c r="B58574" s="202"/>
    </row>
    <row r="58575" spans="2:2">
      <c r="B58575" s="202"/>
    </row>
    <row r="58576" spans="2:2">
      <c r="B58576" s="202"/>
    </row>
    <row r="58577" spans="2:2">
      <c r="B58577" s="202"/>
    </row>
    <row r="58578" spans="2:2">
      <c r="B58578" s="202"/>
    </row>
    <row r="58579" spans="2:2">
      <c r="B58579" s="202"/>
    </row>
    <row r="58580" spans="2:2">
      <c r="B58580" s="202"/>
    </row>
    <row r="58581" spans="2:2">
      <c r="B58581" s="202"/>
    </row>
    <row r="58582" spans="2:2">
      <c r="B58582" s="202"/>
    </row>
    <row r="58583" spans="2:2">
      <c r="B58583" s="202"/>
    </row>
    <row r="58584" spans="2:2">
      <c r="B58584" s="202"/>
    </row>
    <row r="58585" spans="2:2">
      <c r="B58585" s="202"/>
    </row>
    <row r="58586" spans="2:2">
      <c r="B58586" s="202"/>
    </row>
    <row r="58587" spans="2:2">
      <c r="B58587" s="202"/>
    </row>
    <row r="58588" spans="2:2">
      <c r="B58588" s="202"/>
    </row>
    <row r="58589" spans="2:2">
      <c r="B58589" s="202"/>
    </row>
    <row r="58590" spans="2:2">
      <c r="B58590" s="202"/>
    </row>
    <row r="58591" spans="2:2">
      <c r="B58591" s="202"/>
    </row>
    <row r="58592" spans="2:2">
      <c r="B58592" s="202"/>
    </row>
    <row r="58593" spans="2:2">
      <c r="B58593" s="202"/>
    </row>
    <row r="58594" spans="2:2">
      <c r="B58594" s="202"/>
    </row>
    <row r="58595" spans="2:2">
      <c r="B58595" s="202"/>
    </row>
    <row r="58596" spans="2:2">
      <c r="B58596" s="202"/>
    </row>
    <row r="58597" spans="2:2">
      <c r="B58597" s="202"/>
    </row>
    <row r="58598" spans="2:2">
      <c r="B58598" s="202"/>
    </row>
    <row r="58599" spans="2:2">
      <c r="B58599" s="202"/>
    </row>
    <row r="58600" spans="2:2">
      <c r="B58600" s="202"/>
    </row>
    <row r="58601" spans="2:2">
      <c r="B58601" s="202"/>
    </row>
    <row r="58602" spans="2:2">
      <c r="B58602" s="202"/>
    </row>
    <row r="58603" spans="2:2">
      <c r="B58603" s="202"/>
    </row>
    <row r="58604" spans="2:2">
      <c r="B58604" s="202"/>
    </row>
    <row r="58605" spans="2:2">
      <c r="B58605" s="202"/>
    </row>
    <row r="58606" spans="2:2">
      <c r="B58606" s="202"/>
    </row>
    <row r="58607" spans="2:2">
      <c r="B58607" s="202"/>
    </row>
    <row r="58608" spans="2:2">
      <c r="B58608" s="202"/>
    </row>
    <row r="58609" spans="2:2">
      <c r="B58609" s="202"/>
    </row>
    <row r="58610" spans="2:2">
      <c r="B58610" s="202"/>
    </row>
    <row r="58611" spans="2:2">
      <c r="B58611" s="202"/>
    </row>
    <row r="58612" spans="2:2">
      <c r="B58612" s="202"/>
    </row>
    <row r="58613" spans="2:2">
      <c r="B58613" s="202"/>
    </row>
    <row r="58614" spans="2:2">
      <c r="B58614" s="202"/>
    </row>
    <row r="58615" spans="2:2">
      <c r="B58615" s="202"/>
    </row>
    <row r="58616" spans="2:2">
      <c r="B58616" s="202"/>
    </row>
    <row r="58617" spans="2:2">
      <c r="B58617" s="202"/>
    </row>
    <row r="58618" spans="2:2">
      <c r="B58618" s="202"/>
    </row>
    <row r="58619" spans="2:2">
      <c r="B58619" s="202"/>
    </row>
    <row r="58620" spans="2:2">
      <c r="B58620" s="202"/>
    </row>
    <row r="58621" spans="2:2">
      <c r="B58621" s="202"/>
    </row>
    <row r="58622" spans="2:2">
      <c r="B58622" s="202"/>
    </row>
    <row r="58623" spans="2:2">
      <c r="B58623" s="202"/>
    </row>
    <row r="58624" spans="2:2">
      <c r="B58624" s="202"/>
    </row>
    <row r="58625" spans="2:2">
      <c r="B58625" s="202"/>
    </row>
    <row r="58626" spans="2:2">
      <c r="B58626" s="202"/>
    </row>
    <row r="58627" spans="2:2">
      <c r="B58627" s="202"/>
    </row>
    <row r="58628" spans="2:2">
      <c r="B58628" s="202"/>
    </row>
    <row r="58629" spans="2:2">
      <c r="B58629" s="202"/>
    </row>
    <row r="58630" spans="2:2">
      <c r="B58630" s="202"/>
    </row>
    <row r="58631" spans="2:2">
      <c r="B58631" s="202"/>
    </row>
    <row r="58632" spans="2:2">
      <c r="B58632" s="202"/>
    </row>
    <row r="58633" spans="2:2">
      <c r="B58633" s="202"/>
    </row>
    <row r="58634" spans="2:2">
      <c r="B58634" s="202"/>
    </row>
    <row r="58635" spans="2:2">
      <c r="B58635" s="202"/>
    </row>
    <row r="58636" spans="2:2">
      <c r="B58636" s="202"/>
    </row>
    <row r="58637" spans="2:2">
      <c r="B58637" s="202"/>
    </row>
    <row r="58638" spans="2:2">
      <c r="B58638" s="202"/>
    </row>
    <row r="58639" spans="2:2">
      <c r="B58639" s="202"/>
    </row>
    <row r="58640" spans="2:2">
      <c r="B58640" s="202"/>
    </row>
    <row r="58641" spans="2:2">
      <c r="B58641" s="202"/>
    </row>
    <row r="58642" spans="2:2">
      <c r="B58642" s="202"/>
    </row>
    <row r="58643" spans="2:2">
      <c r="B58643" s="202"/>
    </row>
    <row r="58644" spans="2:2">
      <c r="B58644" s="202"/>
    </row>
    <row r="58645" spans="2:2">
      <c r="B58645" s="202"/>
    </row>
    <row r="58646" spans="2:2">
      <c r="B58646" s="202"/>
    </row>
    <row r="58647" spans="2:2">
      <c r="B58647" s="202"/>
    </row>
    <row r="58648" spans="2:2">
      <c r="B58648" s="202"/>
    </row>
    <row r="58649" spans="2:2">
      <c r="B58649" s="202"/>
    </row>
    <row r="58650" spans="2:2">
      <c r="B58650" s="202"/>
    </row>
    <row r="58651" spans="2:2">
      <c r="B58651" s="202"/>
    </row>
    <row r="58652" spans="2:2">
      <c r="B58652" s="202"/>
    </row>
    <row r="58653" spans="2:2">
      <c r="B58653" s="202"/>
    </row>
    <row r="58654" spans="2:2">
      <c r="B58654" s="202"/>
    </row>
    <row r="58655" spans="2:2">
      <c r="B58655" s="202"/>
    </row>
    <row r="58656" spans="2:2">
      <c r="B58656" s="202"/>
    </row>
    <row r="58657" spans="2:2">
      <c r="B58657" s="202"/>
    </row>
    <row r="58658" spans="2:2">
      <c r="B58658" s="202"/>
    </row>
    <row r="58659" spans="2:2">
      <c r="B58659" s="202"/>
    </row>
    <row r="58660" spans="2:2">
      <c r="B58660" s="202"/>
    </row>
    <row r="58661" spans="2:2">
      <c r="B58661" s="202"/>
    </row>
    <row r="58662" spans="2:2">
      <c r="B58662" s="202"/>
    </row>
    <row r="58663" spans="2:2">
      <c r="B58663" s="202"/>
    </row>
    <row r="58664" spans="2:2">
      <c r="B58664" s="202"/>
    </row>
    <row r="58665" spans="2:2">
      <c r="B58665" s="202"/>
    </row>
    <row r="58666" spans="2:2">
      <c r="B58666" s="202"/>
    </row>
    <row r="58667" spans="2:2">
      <c r="B58667" s="202"/>
    </row>
    <row r="58668" spans="2:2">
      <c r="B58668" s="202"/>
    </row>
    <row r="58669" spans="2:2">
      <c r="B58669" s="202"/>
    </row>
    <row r="58670" spans="2:2">
      <c r="B58670" s="202"/>
    </row>
    <row r="58671" spans="2:2">
      <c r="B58671" s="202"/>
    </row>
    <row r="58672" spans="2:2">
      <c r="B58672" s="202"/>
    </row>
    <row r="58673" spans="2:2">
      <c r="B58673" s="202"/>
    </row>
    <row r="58674" spans="2:2">
      <c r="B58674" s="202"/>
    </row>
    <row r="58675" spans="2:2">
      <c r="B58675" s="202"/>
    </row>
    <row r="58676" spans="2:2">
      <c r="B58676" s="202"/>
    </row>
    <row r="58677" spans="2:2">
      <c r="B58677" s="202"/>
    </row>
    <row r="58678" spans="2:2">
      <c r="B58678" s="202"/>
    </row>
    <row r="58679" spans="2:2">
      <c r="B58679" s="202"/>
    </row>
    <row r="58680" spans="2:2">
      <c r="B58680" s="202"/>
    </row>
    <row r="58681" spans="2:2">
      <c r="B58681" s="202"/>
    </row>
    <row r="58682" spans="2:2">
      <c r="B58682" s="202"/>
    </row>
    <row r="58683" spans="2:2">
      <c r="B58683" s="202"/>
    </row>
    <row r="58684" spans="2:2">
      <c r="B58684" s="202"/>
    </row>
    <row r="58685" spans="2:2">
      <c r="B58685" s="202"/>
    </row>
    <row r="58686" spans="2:2">
      <c r="B58686" s="202"/>
    </row>
    <row r="58687" spans="2:2">
      <c r="B58687" s="202"/>
    </row>
    <row r="58688" spans="2:2">
      <c r="B58688" s="202"/>
    </row>
    <row r="58689" spans="2:2">
      <c r="B58689" s="202"/>
    </row>
    <row r="58690" spans="2:2">
      <c r="B58690" s="202"/>
    </row>
    <row r="58691" spans="2:2">
      <c r="B58691" s="202"/>
    </row>
    <row r="58692" spans="2:2">
      <c r="B58692" s="202"/>
    </row>
    <row r="58693" spans="2:2">
      <c r="B58693" s="202"/>
    </row>
    <row r="58694" spans="2:2">
      <c r="B58694" s="202"/>
    </row>
    <row r="58695" spans="2:2">
      <c r="B58695" s="202"/>
    </row>
    <row r="58696" spans="2:2">
      <c r="B58696" s="202"/>
    </row>
    <row r="58697" spans="2:2">
      <c r="B58697" s="202"/>
    </row>
    <row r="58698" spans="2:2">
      <c r="B58698" s="202"/>
    </row>
    <row r="58699" spans="2:2">
      <c r="B58699" s="202"/>
    </row>
    <row r="58700" spans="2:2">
      <c r="B58700" s="202"/>
    </row>
    <row r="58701" spans="2:2">
      <c r="B58701" s="202"/>
    </row>
    <row r="58702" spans="2:2">
      <c r="B58702" s="202"/>
    </row>
    <row r="58703" spans="2:2">
      <c r="B58703" s="202"/>
    </row>
    <row r="58704" spans="2:2">
      <c r="B58704" s="202"/>
    </row>
    <row r="58705" spans="2:2">
      <c r="B58705" s="202"/>
    </row>
    <row r="58706" spans="2:2">
      <c r="B58706" s="202"/>
    </row>
    <row r="58707" spans="2:2">
      <c r="B58707" s="202"/>
    </row>
    <row r="58708" spans="2:2">
      <c r="B58708" s="202"/>
    </row>
    <row r="58709" spans="2:2">
      <c r="B58709" s="202"/>
    </row>
    <row r="58710" spans="2:2">
      <c r="B58710" s="202"/>
    </row>
    <row r="58711" spans="2:2">
      <c r="B58711" s="202"/>
    </row>
    <row r="58712" spans="2:2">
      <c r="B58712" s="202"/>
    </row>
    <row r="58713" spans="2:2">
      <c r="B58713" s="202"/>
    </row>
    <row r="58714" spans="2:2">
      <c r="B58714" s="202"/>
    </row>
    <row r="58715" spans="2:2">
      <c r="B58715" s="202"/>
    </row>
    <row r="58716" spans="2:2">
      <c r="B58716" s="202"/>
    </row>
    <row r="58717" spans="2:2">
      <c r="B58717" s="202"/>
    </row>
    <row r="58718" spans="2:2">
      <c r="B58718" s="202"/>
    </row>
    <row r="58719" spans="2:2">
      <c r="B58719" s="202"/>
    </row>
    <row r="58720" spans="2:2">
      <c r="B58720" s="202"/>
    </row>
    <row r="58721" spans="2:2">
      <c r="B58721" s="202"/>
    </row>
    <row r="58722" spans="2:2">
      <c r="B58722" s="202"/>
    </row>
    <row r="58723" spans="2:2">
      <c r="B58723" s="202"/>
    </row>
    <row r="58724" spans="2:2">
      <c r="B58724" s="202"/>
    </row>
    <row r="58725" spans="2:2">
      <c r="B58725" s="202"/>
    </row>
    <row r="58726" spans="2:2">
      <c r="B58726" s="202"/>
    </row>
    <row r="58727" spans="2:2">
      <c r="B58727" s="202"/>
    </row>
    <row r="58728" spans="2:2">
      <c r="B58728" s="202"/>
    </row>
    <row r="58729" spans="2:2">
      <c r="B58729" s="202"/>
    </row>
    <row r="58730" spans="2:2">
      <c r="B58730" s="202"/>
    </row>
    <row r="58731" spans="2:2">
      <c r="B58731" s="202"/>
    </row>
    <row r="58732" spans="2:2">
      <c r="B58732" s="202"/>
    </row>
    <row r="58733" spans="2:2">
      <c r="B58733" s="202"/>
    </row>
    <row r="58734" spans="2:2">
      <c r="B58734" s="202"/>
    </row>
    <row r="58735" spans="2:2">
      <c r="B58735" s="202"/>
    </row>
    <row r="58736" spans="2:2">
      <c r="B58736" s="202"/>
    </row>
    <row r="58737" spans="2:2">
      <c r="B58737" s="202"/>
    </row>
    <row r="58738" spans="2:2">
      <c r="B58738" s="202"/>
    </row>
    <row r="58739" spans="2:2">
      <c r="B58739" s="202"/>
    </row>
    <row r="58740" spans="2:2">
      <c r="B58740" s="202"/>
    </row>
    <row r="58741" spans="2:2">
      <c r="B58741" s="202"/>
    </row>
    <row r="58742" spans="2:2">
      <c r="B58742" s="202"/>
    </row>
    <row r="58743" spans="2:2">
      <c r="B58743" s="202"/>
    </row>
    <row r="58744" spans="2:2">
      <c r="B58744" s="202"/>
    </row>
    <row r="58745" spans="2:2">
      <c r="B58745" s="202"/>
    </row>
    <row r="58746" spans="2:2">
      <c r="B58746" s="202"/>
    </row>
    <row r="58747" spans="2:2">
      <c r="B58747" s="202"/>
    </row>
    <row r="58748" spans="2:2">
      <c r="B58748" s="202"/>
    </row>
    <row r="58749" spans="2:2">
      <c r="B58749" s="202"/>
    </row>
    <row r="58750" spans="2:2">
      <c r="B58750" s="202"/>
    </row>
    <row r="58751" spans="2:2">
      <c r="B58751" s="202"/>
    </row>
    <row r="58752" spans="2:2">
      <c r="B58752" s="202"/>
    </row>
    <row r="58753" spans="2:2">
      <c r="B58753" s="202"/>
    </row>
    <row r="58754" spans="2:2">
      <c r="B58754" s="202"/>
    </row>
    <row r="58755" spans="2:2">
      <c r="B58755" s="202"/>
    </row>
    <row r="58756" spans="2:2">
      <c r="B58756" s="202"/>
    </row>
    <row r="58757" spans="2:2">
      <c r="B58757" s="202"/>
    </row>
    <row r="58758" spans="2:2">
      <c r="B58758" s="202"/>
    </row>
    <row r="58759" spans="2:2">
      <c r="B58759" s="202"/>
    </row>
    <row r="58760" spans="2:2">
      <c r="B58760" s="202"/>
    </row>
    <row r="58761" spans="2:2">
      <c r="B58761" s="202"/>
    </row>
    <row r="58762" spans="2:2">
      <c r="B58762" s="202"/>
    </row>
    <row r="58763" spans="2:2">
      <c r="B58763" s="202"/>
    </row>
    <row r="58764" spans="2:2">
      <c r="B58764" s="202"/>
    </row>
    <row r="58765" spans="2:2">
      <c r="B58765" s="202"/>
    </row>
    <row r="58766" spans="2:2">
      <c r="B58766" s="202"/>
    </row>
    <row r="58767" spans="2:2">
      <c r="B58767" s="202"/>
    </row>
    <row r="58768" spans="2:2">
      <c r="B58768" s="202"/>
    </row>
    <row r="58769" spans="2:2">
      <c r="B58769" s="202"/>
    </row>
    <row r="58770" spans="2:2">
      <c r="B58770" s="202"/>
    </row>
    <row r="58771" spans="2:2">
      <c r="B58771" s="202"/>
    </row>
    <row r="58772" spans="2:2">
      <c r="B58772" s="202"/>
    </row>
    <row r="58773" spans="2:2">
      <c r="B58773" s="202"/>
    </row>
    <row r="58774" spans="2:2">
      <c r="B58774" s="202"/>
    </row>
    <row r="58775" spans="2:2">
      <c r="B58775" s="202"/>
    </row>
    <row r="58776" spans="2:2">
      <c r="B58776" s="202"/>
    </row>
    <row r="58777" spans="2:2">
      <c r="B58777" s="202"/>
    </row>
    <row r="58778" spans="2:2">
      <c r="B58778" s="202"/>
    </row>
    <row r="58779" spans="2:2">
      <c r="B58779" s="202"/>
    </row>
    <row r="58780" spans="2:2">
      <c r="B58780" s="202"/>
    </row>
    <row r="58781" spans="2:2">
      <c r="B58781" s="202"/>
    </row>
    <row r="58782" spans="2:2">
      <c r="B58782" s="202"/>
    </row>
    <row r="58783" spans="2:2">
      <c r="B58783" s="202"/>
    </row>
    <row r="58784" spans="2:2">
      <c r="B58784" s="202"/>
    </row>
    <row r="58785" spans="2:2">
      <c r="B58785" s="202"/>
    </row>
    <row r="58786" spans="2:2">
      <c r="B58786" s="202"/>
    </row>
    <row r="58787" spans="2:2">
      <c r="B58787" s="202"/>
    </row>
    <row r="58788" spans="2:2">
      <c r="B58788" s="202"/>
    </row>
    <row r="58789" spans="2:2">
      <c r="B58789" s="202"/>
    </row>
    <row r="58790" spans="2:2">
      <c r="B58790" s="202"/>
    </row>
    <row r="58791" spans="2:2">
      <c r="B58791" s="202"/>
    </row>
    <row r="58792" spans="2:2">
      <c r="B58792" s="202"/>
    </row>
    <row r="58793" spans="2:2">
      <c r="B58793" s="202"/>
    </row>
    <row r="58794" spans="2:2">
      <c r="B58794" s="202"/>
    </row>
    <row r="58795" spans="2:2">
      <c r="B58795" s="202"/>
    </row>
    <row r="58796" spans="2:2">
      <c r="B58796" s="202"/>
    </row>
    <row r="58797" spans="2:2">
      <c r="B58797" s="202"/>
    </row>
    <row r="58798" spans="2:2">
      <c r="B58798" s="202"/>
    </row>
    <row r="58799" spans="2:2">
      <c r="B58799" s="202"/>
    </row>
    <row r="58800" spans="2:2">
      <c r="B58800" s="202"/>
    </row>
    <row r="58801" spans="2:2">
      <c r="B58801" s="202"/>
    </row>
    <row r="58802" spans="2:2">
      <c r="B58802" s="202"/>
    </row>
    <row r="58803" spans="2:2">
      <c r="B58803" s="202"/>
    </row>
    <row r="58804" spans="2:2">
      <c r="B58804" s="202"/>
    </row>
    <row r="58805" spans="2:2">
      <c r="B58805" s="202"/>
    </row>
    <row r="58806" spans="2:2">
      <c r="B58806" s="202"/>
    </row>
    <row r="58807" spans="2:2">
      <c r="B58807" s="202"/>
    </row>
    <row r="58808" spans="2:2">
      <c r="B58808" s="202"/>
    </row>
    <row r="58809" spans="2:2">
      <c r="B58809" s="202"/>
    </row>
    <row r="58810" spans="2:2">
      <c r="B58810" s="202"/>
    </row>
    <row r="58811" spans="2:2">
      <c r="B58811" s="202"/>
    </row>
    <row r="58812" spans="2:2">
      <c r="B58812" s="202"/>
    </row>
    <row r="58813" spans="2:2">
      <c r="B58813" s="202"/>
    </row>
    <row r="58814" spans="2:2">
      <c r="B58814" s="202"/>
    </row>
    <row r="58815" spans="2:2">
      <c r="B58815" s="202"/>
    </row>
    <row r="58816" spans="2:2">
      <c r="B58816" s="202"/>
    </row>
    <row r="58817" spans="2:2">
      <c r="B58817" s="202"/>
    </row>
    <row r="58818" spans="2:2">
      <c r="B58818" s="202"/>
    </row>
    <row r="58819" spans="2:2">
      <c r="B58819" s="202"/>
    </row>
    <row r="58820" spans="2:2">
      <c r="B58820" s="202"/>
    </row>
    <row r="58821" spans="2:2">
      <c r="B58821" s="202"/>
    </row>
    <row r="58822" spans="2:2">
      <c r="B58822" s="202"/>
    </row>
    <row r="58823" spans="2:2">
      <c r="B58823" s="202"/>
    </row>
    <row r="58824" spans="2:2">
      <c r="B58824" s="202"/>
    </row>
    <row r="58825" spans="2:2">
      <c r="B58825" s="202"/>
    </row>
    <row r="58826" spans="2:2">
      <c r="B58826" s="202"/>
    </row>
    <row r="58827" spans="2:2">
      <c r="B58827" s="202"/>
    </row>
    <row r="58828" spans="2:2">
      <c r="B58828" s="202"/>
    </row>
    <row r="58829" spans="2:2">
      <c r="B58829" s="202"/>
    </row>
    <row r="58830" spans="2:2">
      <c r="B58830" s="202"/>
    </row>
    <row r="58831" spans="2:2">
      <c r="B58831" s="202"/>
    </row>
    <row r="58832" spans="2:2">
      <c r="B58832" s="202"/>
    </row>
    <row r="58833" spans="2:2">
      <c r="B58833" s="202"/>
    </row>
    <row r="58834" spans="2:2">
      <c r="B58834" s="202"/>
    </row>
    <row r="58835" spans="2:2">
      <c r="B58835" s="202"/>
    </row>
    <row r="58836" spans="2:2">
      <c r="B58836" s="202"/>
    </row>
    <row r="58837" spans="2:2">
      <c r="B58837" s="202"/>
    </row>
    <row r="58838" spans="2:2">
      <c r="B58838" s="202"/>
    </row>
    <row r="58839" spans="2:2">
      <c r="B58839" s="202"/>
    </row>
    <row r="58840" spans="2:2">
      <c r="B58840" s="202"/>
    </row>
    <row r="58841" spans="2:2">
      <c r="B58841" s="202"/>
    </row>
    <row r="58842" spans="2:2">
      <c r="B58842" s="202"/>
    </row>
    <row r="58843" spans="2:2">
      <c r="B58843" s="202"/>
    </row>
    <row r="58844" spans="2:2">
      <c r="B58844" s="202"/>
    </row>
    <row r="58845" spans="2:2">
      <c r="B58845" s="202"/>
    </row>
    <row r="58846" spans="2:2">
      <c r="B58846" s="202"/>
    </row>
    <row r="58847" spans="2:2">
      <c r="B58847" s="202"/>
    </row>
    <row r="58848" spans="2:2">
      <c r="B58848" s="202"/>
    </row>
    <row r="58849" spans="2:2">
      <c r="B58849" s="202"/>
    </row>
    <row r="58850" spans="2:2">
      <c r="B58850" s="202"/>
    </row>
    <row r="58851" spans="2:2">
      <c r="B58851" s="202"/>
    </row>
    <row r="58852" spans="2:2">
      <c r="B58852" s="202"/>
    </row>
    <row r="58853" spans="2:2">
      <c r="B58853" s="202"/>
    </row>
    <row r="58854" spans="2:2">
      <c r="B58854" s="202"/>
    </row>
    <row r="58855" spans="2:2">
      <c r="B58855" s="202"/>
    </row>
    <row r="58856" spans="2:2">
      <c r="B58856" s="202"/>
    </row>
    <row r="58857" spans="2:2">
      <c r="B58857" s="202"/>
    </row>
    <row r="58858" spans="2:2">
      <c r="B58858" s="202"/>
    </row>
    <row r="58859" spans="2:2">
      <c r="B58859" s="202"/>
    </row>
    <row r="58860" spans="2:2">
      <c r="B58860" s="202"/>
    </row>
    <row r="58861" spans="2:2">
      <c r="B58861" s="202"/>
    </row>
    <row r="58862" spans="2:2">
      <c r="B58862" s="202"/>
    </row>
    <row r="58863" spans="2:2">
      <c r="B58863" s="202"/>
    </row>
    <row r="58864" spans="2:2">
      <c r="B58864" s="202"/>
    </row>
    <row r="58865" spans="2:2">
      <c r="B58865" s="202"/>
    </row>
    <row r="58866" spans="2:2">
      <c r="B58866" s="202"/>
    </row>
    <row r="58867" spans="2:2">
      <c r="B58867" s="202"/>
    </row>
    <row r="58868" spans="2:2">
      <c r="B58868" s="202"/>
    </row>
    <row r="58869" spans="2:2">
      <c r="B58869" s="202"/>
    </row>
    <row r="58870" spans="2:2">
      <c r="B58870" s="202"/>
    </row>
    <row r="58871" spans="2:2">
      <c r="B58871" s="202"/>
    </row>
    <row r="58872" spans="2:2">
      <c r="B58872" s="202"/>
    </row>
    <row r="58873" spans="2:2">
      <c r="B58873" s="202"/>
    </row>
    <row r="58874" spans="2:2">
      <c r="B58874" s="202"/>
    </row>
    <row r="58875" spans="2:2">
      <c r="B58875" s="202"/>
    </row>
    <row r="58876" spans="2:2">
      <c r="B58876" s="202"/>
    </row>
    <row r="58877" spans="2:2">
      <c r="B58877" s="202"/>
    </row>
    <row r="58878" spans="2:2">
      <c r="B58878" s="202"/>
    </row>
    <row r="58879" spans="2:2">
      <c r="B58879" s="202"/>
    </row>
    <row r="58880" spans="2:2">
      <c r="B58880" s="202"/>
    </row>
    <row r="58881" spans="2:2">
      <c r="B58881" s="202"/>
    </row>
    <row r="58882" spans="2:2">
      <c r="B58882" s="202"/>
    </row>
    <row r="58883" spans="2:2">
      <c r="B58883" s="202"/>
    </row>
    <row r="58884" spans="2:2">
      <c r="B58884" s="202"/>
    </row>
    <row r="58885" spans="2:2">
      <c r="B58885" s="202"/>
    </row>
    <row r="58886" spans="2:2">
      <c r="B58886" s="202"/>
    </row>
    <row r="58887" spans="2:2">
      <c r="B58887" s="202"/>
    </row>
    <row r="58888" spans="2:2">
      <c r="B58888" s="202"/>
    </row>
    <row r="58889" spans="2:2">
      <c r="B58889" s="202"/>
    </row>
    <row r="58890" spans="2:2">
      <c r="B58890" s="202"/>
    </row>
    <row r="58891" spans="2:2">
      <c r="B58891" s="202"/>
    </row>
    <row r="58892" spans="2:2">
      <c r="B58892" s="202"/>
    </row>
    <row r="58893" spans="2:2">
      <c r="B58893" s="202"/>
    </row>
    <row r="58894" spans="2:2">
      <c r="B58894" s="202"/>
    </row>
    <row r="58895" spans="2:2">
      <c r="B58895" s="202"/>
    </row>
    <row r="58896" spans="2:2">
      <c r="B58896" s="202"/>
    </row>
    <row r="58897" spans="2:2">
      <c r="B58897" s="202"/>
    </row>
    <row r="58898" spans="2:2">
      <c r="B58898" s="202"/>
    </row>
    <row r="58899" spans="2:2">
      <c r="B58899" s="202"/>
    </row>
    <row r="58900" spans="2:2">
      <c r="B58900" s="202"/>
    </row>
    <row r="58901" spans="2:2">
      <c r="B58901" s="202"/>
    </row>
    <row r="58902" spans="2:2">
      <c r="B58902" s="202"/>
    </row>
    <row r="58903" spans="2:2">
      <c r="B58903" s="202"/>
    </row>
    <row r="58904" spans="2:2">
      <c r="B58904" s="202"/>
    </row>
    <row r="58905" spans="2:2">
      <c r="B58905" s="202"/>
    </row>
    <row r="58906" spans="2:2">
      <c r="B58906" s="202"/>
    </row>
    <row r="58907" spans="2:2">
      <c r="B58907" s="202"/>
    </row>
    <row r="58908" spans="2:2">
      <c r="B58908" s="202"/>
    </row>
    <row r="58909" spans="2:2">
      <c r="B58909" s="202"/>
    </row>
    <row r="58910" spans="2:2">
      <c r="B58910" s="202"/>
    </row>
    <row r="58911" spans="2:2">
      <c r="B58911" s="202"/>
    </row>
    <row r="58912" spans="2:2">
      <c r="B58912" s="202"/>
    </row>
    <row r="58913" spans="2:2">
      <c r="B58913" s="202"/>
    </row>
    <row r="58914" spans="2:2">
      <c r="B58914" s="202"/>
    </row>
    <row r="58915" spans="2:2">
      <c r="B58915" s="202"/>
    </row>
    <row r="58916" spans="2:2">
      <c r="B58916" s="202"/>
    </row>
    <row r="58917" spans="2:2">
      <c r="B58917" s="202"/>
    </row>
    <row r="58918" spans="2:2">
      <c r="B58918" s="202"/>
    </row>
    <row r="58919" spans="2:2">
      <c r="B58919" s="202"/>
    </row>
    <row r="58920" spans="2:2">
      <c r="B58920" s="202"/>
    </row>
    <row r="58921" spans="2:2">
      <c r="B58921" s="202"/>
    </row>
    <row r="58922" spans="2:2">
      <c r="B58922" s="202"/>
    </row>
    <row r="58923" spans="2:2">
      <c r="B58923" s="202"/>
    </row>
    <row r="58924" spans="2:2">
      <c r="B58924" s="202"/>
    </row>
    <row r="58925" spans="2:2">
      <c r="B58925" s="202"/>
    </row>
    <row r="58926" spans="2:2">
      <c r="B58926" s="202"/>
    </row>
    <row r="58927" spans="2:2">
      <c r="B58927" s="202"/>
    </row>
    <row r="58928" spans="2:2">
      <c r="B58928" s="202"/>
    </row>
    <row r="58929" spans="2:2">
      <c r="B58929" s="202"/>
    </row>
    <row r="58930" spans="2:2">
      <c r="B58930" s="202"/>
    </row>
    <row r="58931" spans="2:2">
      <c r="B58931" s="202"/>
    </row>
    <row r="58932" spans="2:2">
      <c r="B58932" s="202"/>
    </row>
    <row r="58933" spans="2:2">
      <c r="B58933" s="202"/>
    </row>
    <row r="58934" spans="2:2">
      <c r="B58934" s="202"/>
    </row>
    <row r="58935" spans="2:2">
      <c r="B58935" s="202"/>
    </row>
    <row r="58936" spans="2:2">
      <c r="B58936" s="202"/>
    </row>
    <row r="58937" spans="2:2">
      <c r="B58937" s="202"/>
    </row>
    <row r="58938" spans="2:2">
      <c r="B58938" s="202"/>
    </row>
    <row r="58939" spans="2:2">
      <c r="B58939" s="202"/>
    </row>
    <row r="58940" spans="2:2">
      <c r="B58940" s="202"/>
    </row>
    <row r="58941" spans="2:2">
      <c r="B58941" s="202"/>
    </row>
    <row r="58942" spans="2:2">
      <c r="B58942" s="202"/>
    </row>
    <row r="58943" spans="2:2">
      <c r="B58943" s="202"/>
    </row>
    <row r="58944" spans="2:2">
      <c r="B58944" s="202"/>
    </row>
    <row r="58945" spans="2:2">
      <c r="B58945" s="202"/>
    </row>
    <row r="58946" spans="2:2">
      <c r="B58946" s="202"/>
    </row>
    <row r="58947" spans="2:2">
      <c r="B58947" s="202"/>
    </row>
    <row r="58948" spans="2:2">
      <c r="B58948" s="202"/>
    </row>
    <row r="58949" spans="2:2">
      <c r="B58949" s="202"/>
    </row>
    <row r="58950" spans="2:2">
      <c r="B58950" s="202"/>
    </row>
    <row r="58951" spans="2:2">
      <c r="B58951" s="202"/>
    </row>
    <row r="58952" spans="2:2">
      <c r="B58952" s="202"/>
    </row>
    <row r="58953" spans="2:2">
      <c r="B58953" s="202"/>
    </row>
    <row r="58954" spans="2:2">
      <c r="B58954" s="202"/>
    </row>
    <row r="58955" spans="2:2">
      <c r="B58955" s="202"/>
    </row>
    <row r="58956" spans="2:2">
      <c r="B58956" s="202"/>
    </row>
    <row r="58957" spans="2:2">
      <c r="B58957" s="202"/>
    </row>
    <row r="58958" spans="2:2">
      <c r="B58958" s="202"/>
    </row>
    <row r="58959" spans="2:2">
      <c r="B58959" s="202"/>
    </row>
    <row r="58960" spans="2:2">
      <c r="B58960" s="202"/>
    </row>
    <row r="58961" spans="2:2">
      <c r="B58961" s="202"/>
    </row>
    <row r="58962" spans="2:2">
      <c r="B58962" s="202"/>
    </row>
    <row r="58963" spans="2:2">
      <c r="B58963" s="202"/>
    </row>
    <row r="58964" spans="2:2">
      <c r="B58964" s="202"/>
    </row>
    <row r="58965" spans="2:2">
      <c r="B58965" s="202"/>
    </row>
    <row r="58966" spans="2:2">
      <c r="B58966" s="202"/>
    </row>
    <row r="58967" spans="2:2">
      <c r="B58967" s="202"/>
    </row>
    <row r="58968" spans="2:2">
      <c r="B58968" s="202"/>
    </row>
    <row r="58969" spans="2:2">
      <c r="B58969" s="202"/>
    </row>
    <row r="58970" spans="2:2">
      <c r="B58970" s="202"/>
    </row>
    <row r="58971" spans="2:2">
      <c r="B58971" s="202"/>
    </row>
    <row r="58972" spans="2:2">
      <c r="B58972" s="202"/>
    </row>
    <row r="58973" spans="2:2">
      <c r="B58973" s="202"/>
    </row>
    <row r="58974" spans="2:2">
      <c r="B58974" s="202"/>
    </row>
    <row r="58975" spans="2:2">
      <c r="B58975" s="202"/>
    </row>
    <row r="58976" spans="2:2">
      <c r="B58976" s="202"/>
    </row>
    <row r="58977" spans="2:2">
      <c r="B58977" s="202"/>
    </row>
    <row r="58978" spans="2:2">
      <c r="B58978" s="202"/>
    </row>
    <row r="58979" spans="2:2">
      <c r="B58979" s="202"/>
    </row>
    <row r="58980" spans="2:2">
      <c r="B58980" s="202"/>
    </row>
    <row r="58981" spans="2:2">
      <c r="B58981" s="202"/>
    </row>
    <row r="58982" spans="2:2">
      <c r="B58982" s="202"/>
    </row>
    <row r="58983" spans="2:2">
      <c r="B58983" s="202"/>
    </row>
    <row r="58984" spans="2:2">
      <c r="B58984" s="202"/>
    </row>
    <row r="58985" spans="2:2">
      <c r="B58985" s="202"/>
    </row>
    <row r="58986" spans="2:2">
      <c r="B58986" s="202"/>
    </row>
    <row r="58987" spans="2:2">
      <c r="B58987" s="202"/>
    </row>
    <row r="58988" spans="2:2">
      <c r="B58988" s="202"/>
    </row>
    <row r="58989" spans="2:2">
      <c r="B58989" s="202"/>
    </row>
    <row r="58990" spans="2:2">
      <c r="B58990" s="202"/>
    </row>
    <row r="58991" spans="2:2">
      <c r="B58991" s="202"/>
    </row>
    <row r="58992" spans="2:2">
      <c r="B58992" s="202"/>
    </row>
    <row r="58993" spans="2:2">
      <c r="B58993" s="202"/>
    </row>
    <row r="58994" spans="2:2">
      <c r="B58994" s="202"/>
    </row>
    <row r="58995" spans="2:2">
      <c r="B58995" s="202"/>
    </row>
    <row r="58996" spans="2:2">
      <c r="B58996" s="202"/>
    </row>
    <row r="58997" spans="2:2">
      <c r="B58997" s="202"/>
    </row>
    <row r="58998" spans="2:2">
      <c r="B58998" s="202"/>
    </row>
    <row r="58999" spans="2:2">
      <c r="B58999" s="202"/>
    </row>
    <row r="59000" spans="2:2">
      <c r="B59000" s="202"/>
    </row>
    <row r="59001" spans="2:2">
      <c r="B59001" s="202"/>
    </row>
    <row r="59002" spans="2:2">
      <c r="B59002" s="202"/>
    </row>
    <row r="59003" spans="2:2">
      <c r="B59003" s="202"/>
    </row>
    <row r="59004" spans="2:2">
      <c r="B59004" s="202"/>
    </row>
    <row r="59005" spans="2:2">
      <c r="B59005" s="202"/>
    </row>
    <row r="59006" spans="2:2">
      <c r="B59006" s="202"/>
    </row>
    <row r="59007" spans="2:2">
      <c r="B59007" s="202"/>
    </row>
    <row r="59008" spans="2:2">
      <c r="B59008" s="202"/>
    </row>
    <row r="59009" spans="2:2">
      <c r="B59009" s="202"/>
    </row>
    <row r="59010" spans="2:2">
      <c r="B59010" s="202"/>
    </row>
    <row r="59011" spans="2:2">
      <c r="B59011" s="202"/>
    </row>
    <row r="59012" spans="2:2">
      <c r="B59012" s="202"/>
    </row>
    <row r="59013" spans="2:2">
      <c r="B59013" s="202"/>
    </row>
    <row r="59014" spans="2:2">
      <c r="B59014" s="202"/>
    </row>
    <row r="59015" spans="2:2">
      <c r="B59015" s="202"/>
    </row>
    <row r="59016" spans="2:2">
      <c r="B59016" s="202"/>
    </row>
    <row r="59017" spans="2:2">
      <c r="B59017" s="202"/>
    </row>
    <row r="59018" spans="2:2">
      <c r="B59018" s="202"/>
    </row>
    <row r="59019" spans="2:2">
      <c r="B59019" s="202"/>
    </row>
    <row r="59020" spans="2:2">
      <c r="B59020" s="202"/>
    </row>
    <row r="59021" spans="2:2">
      <c r="B59021" s="202"/>
    </row>
    <row r="59022" spans="2:2">
      <c r="B59022" s="202"/>
    </row>
    <row r="59023" spans="2:2">
      <c r="B59023" s="202"/>
    </row>
    <row r="59024" spans="2:2">
      <c r="B59024" s="202"/>
    </row>
    <row r="59025" spans="2:2">
      <c r="B59025" s="202"/>
    </row>
    <row r="59026" spans="2:2">
      <c r="B59026" s="202"/>
    </row>
    <row r="59027" spans="2:2">
      <c r="B59027" s="202"/>
    </row>
    <row r="59028" spans="2:2">
      <c r="B59028" s="202"/>
    </row>
    <row r="59029" spans="2:2">
      <c r="B59029" s="202"/>
    </row>
    <row r="59030" spans="2:2">
      <c r="B59030" s="202"/>
    </row>
    <row r="59031" spans="2:2">
      <c r="B59031" s="202"/>
    </row>
    <row r="59032" spans="2:2">
      <c r="B59032" s="202"/>
    </row>
    <row r="59033" spans="2:2">
      <c r="B59033" s="202"/>
    </row>
    <row r="59034" spans="2:2">
      <c r="B59034" s="202"/>
    </row>
    <row r="59035" spans="2:2">
      <c r="B59035" s="202"/>
    </row>
    <row r="59036" spans="2:2">
      <c r="B59036" s="202"/>
    </row>
    <row r="59037" spans="2:2">
      <c r="B59037" s="202"/>
    </row>
    <row r="59038" spans="2:2">
      <c r="B59038" s="202"/>
    </row>
    <row r="59039" spans="2:2">
      <c r="B59039" s="202"/>
    </row>
    <row r="59040" spans="2:2">
      <c r="B59040" s="202"/>
    </row>
    <row r="59041" spans="2:2">
      <c r="B59041" s="202"/>
    </row>
    <row r="59042" spans="2:2">
      <c r="B59042" s="202"/>
    </row>
    <row r="59043" spans="2:2">
      <c r="B59043" s="202"/>
    </row>
    <row r="59044" spans="2:2">
      <c r="B59044" s="202"/>
    </row>
    <row r="59045" spans="2:2">
      <c r="B59045" s="202"/>
    </row>
    <row r="59046" spans="2:2">
      <c r="B59046" s="202"/>
    </row>
    <row r="59047" spans="2:2">
      <c r="B59047" s="202"/>
    </row>
    <row r="59048" spans="2:2">
      <c r="B59048" s="202"/>
    </row>
    <row r="59049" spans="2:2">
      <c r="B59049" s="202"/>
    </row>
    <row r="59050" spans="2:2">
      <c r="B59050" s="202"/>
    </row>
    <row r="59051" spans="2:2">
      <c r="B59051" s="202"/>
    </row>
    <row r="59052" spans="2:2">
      <c r="B59052" s="202"/>
    </row>
    <row r="59053" spans="2:2">
      <c r="B59053" s="202"/>
    </row>
    <row r="59054" spans="2:2">
      <c r="B59054" s="202"/>
    </row>
    <row r="59055" spans="2:2">
      <c r="B59055" s="202"/>
    </row>
    <row r="59056" spans="2:2">
      <c r="B59056" s="202"/>
    </row>
    <row r="59057" spans="2:2">
      <c r="B59057" s="202"/>
    </row>
    <row r="59058" spans="2:2">
      <c r="B59058" s="202"/>
    </row>
    <row r="59059" spans="2:2">
      <c r="B59059" s="202"/>
    </row>
    <row r="59060" spans="2:2">
      <c r="B59060" s="202"/>
    </row>
    <row r="59061" spans="2:2">
      <c r="B59061" s="202"/>
    </row>
    <row r="59062" spans="2:2">
      <c r="B59062" s="202"/>
    </row>
    <row r="59063" spans="2:2">
      <c r="B59063" s="202"/>
    </row>
    <row r="59064" spans="2:2">
      <c r="B59064" s="202"/>
    </row>
    <row r="59065" spans="2:2">
      <c r="B59065" s="202"/>
    </row>
    <row r="59066" spans="2:2">
      <c r="B59066" s="202"/>
    </row>
    <row r="59067" spans="2:2">
      <c r="B59067" s="202"/>
    </row>
    <row r="59068" spans="2:2">
      <c r="B59068" s="202"/>
    </row>
    <row r="59069" spans="2:2">
      <c r="B59069" s="202"/>
    </row>
    <row r="59070" spans="2:2">
      <c r="B59070" s="202"/>
    </row>
    <row r="59071" spans="2:2">
      <c r="B59071" s="202"/>
    </row>
    <row r="59072" spans="2:2">
      <c r="B59072" s="202"/>
    </row>
    <row r="59073" spans="2:2">
      <c r="B59073" s="202"/>
    </row>
    <row r="59074" spans="2:2">
      <c r="B59074" s="202"/>
    </row>
    <row r="59075" spans="2:2">
      <c r="B59075" s="202"/>
    </row>
    <row r="59076" spans="2:2">
      <c r="B59076" s="202"/>
    </row>
    <row r="59077" spans="2:2">
      <c r="B59077" s="202"/>
    </row>
    <row r="59078" spans="2:2">
      <c r="B59078" s="202"/>
    </row>
    <row r="59079" spans="2:2">
      <c r="B59079" s="202"/>
    </row>
    <row r="59080" spans="2:2">
      <c r="B59080" s="202"/>
    </row>
    <row r="59081" spans="2:2">
      <c r="B59081" s="202"/>
    </row>
    <row r="59082" spans="2:2">
      <c r="B59082" s="202"/>
    </row>
    <row r="59083" spans="2:2">
      <c r="B59083" s="202"/>
    </row>
    <row r="59084" spans="2:2">
      <c r="B59084" s="202"/>
    </row>
    <row r="59085" spans="2:2">
      <c r="B59085" s="202"/>
    </row>
    <row r="59086" spans="2:2">
      <c r="B59086" s="202"/>
    </row>
    <row r="59087" spans="2:2">
      <c r="B59087" s="202"/>
    </row>
    <row r="59088" spans="2:2">
      <c r="B59088" s="202"/>
    </row>
    <row r="59089" spans="2:2">
      <c r="B59089" s="202"/>
    </row>
    <row r="59090" spans="2:2">
      <c r="B59090" s="202"/>
    </row>
    <row r="59091" spans="2:2">
      <c r="B59091" s="202"/>
    </row>
    <row r="59092" spans="2:2">
      <c r="B59092" s="202"/>
    </row>
    <row r="59093" spans="2:2">
      <c r="B59093" s="202"/>
    </row>
    <row r="59094" spans="2:2">
      <c r="B59094" s="202"/>
    </row>
    <row r="59095" spans="2:2">
      <c r="B59095" s="202"/>
    </row>
    <row r="59096" spans="2:2">
      <c r="B59096" s="202"/>
    </row>
    <row r="59097" spans="2:2">
      <c r="B59097" s="202"/>
    </row>
    <row r="59098" spans="2:2">
      <c r="B59098" s="202"/>
    </row>
    <row r="59099" spans="2:2">
      <c r="B59099" s="202"/>
    </row>
    <row r="59100" spans="2:2">
      <c r="B59100" s="202"/>
    </row>
    <row r="59101" spans="2:2">
      <c r="B59101" s="202"/>
    </row>
    <row r="59102" spans="2:2">
      <c r="B59102" s="202"/>
    </row>
    <row r="59103" spans="2:2">
      <c r="B59103" s="202"/>
    </row>
    <row r="59104" spans="2:2">
      <c r="B59104" s="202"/>
    </row>
    <row r="59105" spans="2:2">
      <c r="B59105" s="202"/>
    </row>
    <row r="59106" spans="2:2">
      <c r="B59106" s="202"/>
    </row>
    <row r="59107" spans="2:2">
      <c r="B59107" s="202"/>
    </row>
    <row r="59108" spans="2:2">
      <c r="B59108" s="202"/>
    </row>
    <row r="59109" spans="2:2">
      <c r="B59109" s="202"/>
    </row>
    <row r="59110" spans="2:2">
      <c r="B59110" s="202"/>
    </row>
    <row r="59111" spans="2:2">
      <c r="B59111" s="202"/>
    </row>
    <row r="59112" spans="2:2">
      <c r="B59112" s="202"/>
    </row>
    <row r="59113" spans="2:2">
      <c r="B59113" s="202"/>
    </row>
    <row r="59114" spans="2:2">
      <c r="B59114" s="202"/>
    </row>
    <row r="59115" spans="2:2">
      <c r="B59115" s="202"/>
    </row>
    <row r="59116" spans="2:2">
      <c r="B59116" s="202"/>
    </row>
    <row r="59117" spans="2:2">
      <c r="B59117" s="202"/>
    </row>
    <row r="59118" spans="2:2">
      <c r="B59118" s="202"/>
    </row>
    <row r="59119" spans="2:2">
      <c r="B59119" s="202"/>
    </row>
    <row r="59120" spans="2:2">
      <c r="B59120" s="202"/>
    </row>
    <row r="59121" spans="2:2">
      <c r="B59121" s="202"/>
    </row>
    <row r="59122" spans="2:2">
      <c r="B59122" s="202"/>
    </row>
    <row r="59123" spans="2:2">
      <c r="B59123" s="202"/>
    </row>
    <row r="59124" spans="2:2">
      <c r="B59124" s="202"/>
    </row>
    <row r="59125" spans="2:2">
      <c r="B59125" s="202"/>
    </row>
    <row r="59126" spans="2:2">
      <c r="B59126" s="202"/>
    </row>
    <row r="59127" spans="2:2">
      <c r="B59127" s="202"/>
    </row>
    <row r="59128" spans="2:2">
      <c r="B59128" s="202"/>
    </row>
    <row r="59129" spans="2:2">
      <c r="B59129" s="202"/>
    </row>
    <row r="59130" spans="2:2">
      <c r="B59130" s="202"/>
    </row>
    <row r="59131" spans="2:2">
      <c r="B59131" s="202"/>
    </row>
    <row r="59132" spans="2:2">
      <c r="B59132" s="202"/>
    </row>
    <row r="59133" spans="2:2">
      <c r="B59133" s="202"/>
    </row>
    <row r="59134" spans="2:2">
      <c r="B59134" s="202"/>
    </row>
    <row r="59135" spans="2:2">
      <c r="B59135" s="202"/>
    </row>
    <row r="59136" spans="2:2">
      <c r="B59136" s="202"/>
    </row>
    <row r="59137" spans="2:2">
      <c r="B59137" s="202"/>
    </row>
    <row r="59138" spans="2:2">
      <c r="B59138" s="202"/>
    </row>
    <row r="59139" spans="2:2">
      <c r="B59139" s="202"/>
    </row>
    <row r="59140" spans="2:2">
      <c r="B59140" s="202"/>
    </row>
    <row r="59141" spans="2:2">
      <c r="B59141" s="202"/>
    </row>
    <row r="59142" spans="2:2">
      <c r="B59142" s="202"/>
    </row>
    <row r="59143" spans="2:2">
      <c r="B59143" s="202"/>
    </row>
    <row r="59144" spans="2:2">
      <c r="B59144" s="202"/>
    </row>
    <row r="59145" spans="2:2">
      <c r="B59145" s="202"/>
    </row>
    <row r="59146" spans="2:2">
      <c r="B59146" s="202"/>
    </row>
    <row r="59147" spans="2:2">
      <c r="B59147" s="202"/>
    </row>
    <row r="59148" spans="2:2">
      <c r="B59148" s="202"/>
    </row>
    <row r="59149" spans="2:2">
      <c r="B59149" s="202"/>
    </row>
    <row r="59150" spans="2:2">
      <c r="B59150" s="202"/>
    </row>
    <row r="59151" spans="2:2">
      <c r="B59151" s="202"/>
    </row>
    <row r="59152" spans="2:2">
      <c r="B59152" s="202"/>
    </row>
    <row r="59153" spans="2:2">
      <c r="B59153" s="202"/>
    </row>
    <row r="59154" spans="2:2">
      <c r="B59154" s="202"/>
    </row>
    <row r="59155" spans="2:2">
      <c r="B59155" s="202"/>
    </row>
    <row r="59156" spans="2:2">
      <c r="B59156" s="202"/>
    </row>
    <row r="59157" spans="2:2">
      <c r="B59157" s="202"/>
    </row>
    <row r="59158" spans="2:2">
      <c r="B59158" s="202"/>
    </row>
    <row r="59159" spans="2:2">
      <c r="B59159" s="202"/>
    </row>
    <row r="59160" spans="2:2">
      <c r="B59160" s="202"/>
    </row>
    <row r="59161" spans="2:2">
      <c r="B59161" s="202"/>
    </row>
    <row r="59162" spans="2:2">
      <c r="B59162" s="202"/>
    </row>
    <row r="59163" spans="2:2">
      <c r="B59163" s="202"/>
    </row>
    <row r="59164" spans="2:2">
      <c r="B59164" s="202"/>
    </row>
    <row r="59165" spans="2:2">
      <c r="B59165" s="202"/>
    </row>
    <row r="59166" spans="2:2">
      <c r="B59166" s="202"/>
    </row>
    <row r="59167" spans="2:2">
      <c r="B59167" s="202"/>
    </row>
    <row r="59168" spans="2:2">
      <c r="B59168" s="202"/>
    </row>
    <row r="59169" spans="2:2">
      <c r="B59169" s="202"/>
    </row>
    <row r="59170" spans="2:2">
      <c r="B59170" s="202"/>
    </row>
    <row r="59171" spans="2:2">
      <c r="B59171" s="202"/>
    </row>
    <row r="59172" spans="2:2">
      <c r="B59172" s="202"/>
    </row>
    <row r="59173" spans="2:2">
      <c r="B59173" s="202"/>
    </row>
    <row r="59174" spans="2:2">
      <c r="B59174" s="202"/>
    </row>
    <row r="59175" spans="2:2">
      <c r="B59175" s="202"/>
    </row>
    <row r="59176" spans="2:2">
      <c r="B59176" s="202"/>
    </row>
    <row r="59177" spans="2:2">
      <c r="B59177" s="202"/>
    </row>
    <row r="59178" spans="2:2">
      <c r="B59178" s="202"/>
    </row>
    <row r="59179" spans="2:2">
      <c r="B59179" s="202"/>
    </row>
    <row r="59180" spans="2:2">
      <c r="B59180" s="202"/>
    </row>
    <row r="59181" spans="2:2">
      <c r="B59181" s="202"/>
    </row>
    <row r="59182" spans="2:2">
      <c r="B59182" s="202"/>
    </row>
    <row r="59183" spans="2:2">
      <c r="B59183" s="202"/>
    </row>
    <row r="59184" spans="2:2">
      <c r="B59184" s="202"/>
    </row>
    <row r="59185" spans="2:2">
      <c r="B59185" s="202"/>
    </row>
    <row r="59186" spans="2:2">
      <c r="B59186" s="202"/>
    </row>
    <row r="59187" spans="2:2">
      <c r="B59187" s="202"/>
    </row>
    <row r="59188" spans="2:2">
      <c r="B59188" s="202"/>
    </row>
    <row r="59189" spans="2:2">
      <c r="B59189" s="202"/>
    </row>
    <row r="59190" spans="2:2">
      <c r="B59190" s="202"/>
    </row>
    <row r="59191" spans="2:2">
      <c r="B59191" s="202"/>
    </row>
    <row r="59192" spans="2:2">
      <c r="B59192" s="202"/>
    </row>
    <row r="59193" spans="2:2">
      <c r="B59193" s="202"/>
    </row>
    <row r="59194" spans="2:2">
      <c r="B59194" s="202"/>
    </row>
    <row r="59195" spans="2:2">
      <c r="B59195" s="202"/>
    </row>
    <row r="59196" spans="2:2">
      <c r="B59196" s="202"/>
    </row>
    <row r="59197" spans="2:2">
      <c r="B59197" s="202"/>
    </row>
    <row r="59198" spans="2:2">
      <c r="B59198" s="202"/>
    </row>
    <row r="59199" spans="2:2">
      <c r="B59199" s="202"/>
    </row>
    <row r="59200" spans="2:2">
      <c r="B59200" s="202"/>
    </row>
    <row r="59201" spans="2:2">
      <c r="B59201" s="202"/>
    </row>
    <row r="59202" spans="2:2">
      <c r="B59202" s="202"/>
    </row>
    <row r="59203" spans="2:2">
      <c r="B59203" s="202"/>
    </row>
    <row r="59204" spans="2:2">
      <c r="B59204" s="202"/>
    </row>
    <row r="59205" spans="2:2">
      <c r="B59205" s="202"/>
    </row>
    <row r="59206" spans="2:2">
      <c r="B59206" s="202"/>
    </row>
    <row r="59207" spans="2:2">
      <c r="B59207" s="202"/>
    </row>
    <row r="59208" spans="2:2">
      <c r="B59208" s="202"/>
    </row>
    <row r="59209" spans="2:2">
      <c r="B59209" s="202"/>
    </row>
    <row r="59210" spans="2:2">
      <c r="B59210" s="202"/>
    </row>
    <row r="59211" spans="2:2">
      <c r="B59211" s="202"/>
    </row>
    <row r="59212" spans="2:2">
      <c r="B59212" s="202"/>
    </row>
    <row r="59213" spans="2:2">
      <c r="B59213" s="202"/>
    </row>
    <row r="59214" spans="2:2">
      <c r="B59214" s="202"/>
    </row>
    <row r="59215" spans="2:2">
      <c r="B59215" s="202"/>
    </row>
    <row r="59216" spans="2:2">
      <c r="B59216" s="202"/>
    </row>
    <row r="59217" spans="2:2">
      <c r="B59217" s="202"/>
    </row>
    <row r="59218" spans="2:2">
      <c r="B59218" s="202"/>
    </row>
    <row r="59219" spans="2:2">
      <c r="B59219" s="202"/>
    </row>
    <row r="59220" spans="2:2">
      <c r="B59220" s="202"/>
    </row>
    <row r="59221" spans="2:2">
      <c r="B59221" s="202"/>
    </row>
    <row r="59222" spans="2:2">
      <c r="B59222" s="202"/>
    </row>
    <row r="59223" spans="2:2">
      <c r="B59223" s="202"/>
    </row>
    <row r="59224" spans="2:2">
      <c r="B59224" s="202"/>
    </row>
    <row r="59225" spans="2:2">
      <c r="B59225" s="202"/>
    </row>
    <row r="59226" spans="2:2">
      <c r="B59226" s="202"/>
    </row>
    <row r="59227" spans="2:2">
      <c r="B59227" s="202"/>
    </row>
    <row r="59228" spans="2:2">
      <c r="B59228" s="202"/>
    </row>
    <row r="59229" spans="2:2">
      <c r="B59229" s="202"/>
    </row>
    <row r="59230" spans="2:2">
      <c r="B59230" s="202"/>
    </row>
    <row r="59231" spans="2:2">
      <c r="B59231" s="202"/>
    </row>
    <row r="59232" spans="2:2">
      <c r="B59232" s="202"/>
    </row>
    <row r="59233" spans="2:2">
      <c r="B59233" s="202"/>
    </row>
    <row r="59234" spans="2:2">
      <c r="B59234" s="202"/>
    </row>
    <row r="59235" spans="2:2">
      <c r="B59235" s="202"/>
    </row>
    <row r="59236" spans="2:2">
      <c r="B59236" s="202"/>
    </row>
    <row r="59237" spans="2:2">
      <c r="B59237" s="202"/>
    </row>
    <row r="59238" spans="2:2">
      <c r="B59238" s="202"/>
    </row>
    <row r="59239" spans="2:2">
      <c r="B59239" s="202"/>
    </row>
    <row r="59240" spans="2:2">
      <c r="B59240" s="202"/>
    </row>
    <row r="59241" spans="2:2">
      <c r="B59241" s="202"/>
    </row>
    <row r="59242" spans="2:2">
      <c r="B59242" s="202"/>
    </row>
    <row r="59243" spans="2:2">
      <c r="B59243" s="202"/>
    </row>
    <row r="59244" spans="2:2">
      <c r="B59244" s="202"/>
    </row>
    <row r="59245" spans="2:2">
      <c r="B59245" s="202"/>
    </row>
    <row r="59246" spans="2:2">
      <c r="B59246" s="202"/>
    </row>
    <row r="59247" spans="2:2">
      <c r="B59247" s="202"/>
    </row>
    <row r="59248" spans="2:2">
      <c r="B59248" s="202"/>
    </row>
    <row r="59249" spans="2:2">
      <c r="B59249" s="202"/>
    </row>
    <row r="59250" spans="2:2">
      <c r="B59250" s="202"/>
    </row>
    <row r="59251" spans="2:2">
      <c r="B59251" s="202"/>
    </row>
    <row r="59252" spans="2:2">
      <c r="B59252" s="202"/>
    </row>
    <row r="59253" spans="2:2">
      <c r="B59253" s="202"/>
    </row>
    <row r="59254" spans="2:2">
      <c r="B59254" s="202"/>
    </row>
    <row r="59255" spans="2:2">
      <c r="B59255" s="202"/>
    </row>
    <row r="59256" spans="2:2">
      <c r="B59256" s="202"/>
    </row>
    <row r="59257" spans="2:2">
      <c r="B59257" s="202"/>
    </row>
    <row r="59258" spans="2:2">
      <c r="B59258" s="202"/>
    </row>
    <row r="59259" spans="2:2">
      <c r="B59259" s="202"/>
    </row>
    <row r="59260" spans="2:2">
      <c r="B59260" s="202"/>
    </row>
    <row r="59261" spans="2:2">
      <c r="B59261" s="202"/>
    </row>
    <row r="59262" spans="2:2">
      <c r="B59262" s="202"/>
    </row>
    <row r="59263" spans="2:2">
      <c r="B59263" s="202"/>
    </row>
    <row r="59264" spans="2:2">
      <c r="B59264" s="202"/>
    </row>
    <row r="59265" spans="2:2">
      <c r="B59265" s="202"/>
    </row>
    <row r="59266" spans="2:2">
      <c r="B59266" s="202"/>
    </row>
    <row r="59267" spans="2:2">
      <c r="B59267" s="202"/>
    </row>
    <row r="59268" spans="2:2">
      <c r="B59268" s="202"/>
    </row>
    <row r="59269" spans="2:2">
      <c r="B59269" s="202"/>
    </row>
    <row r="59270" spans="2:2">
      <c r="B59270" s="202"/>
    </row>
    <row r="59271" spans="2:2">
      <c r="B59271" s="202"/>
    </row>
    <row r="59272" spans="2:2">
      <c r="B59272" s="202"/>
    </row>
    <row r="59273" spans="2:2">
      <c r="B59273" s="202"/>
    </row>
    <row r="59274" spans="2:2">
      <c r="B59274" s="202"/>
    </row>
    <row r="59275" spans="2:2">
      <c r="B59275" s="202"/>
    </row>
    <row r="59276" spans="2:2">
      <c r="B59276" s="202"/>
    </row>
    <row r="59277" spans="2:2">
      <c r="B59277" s="202"/>
    </row>
    <row r="59278" spans="2:2">
      <c r="B59278" s="202"/>
    </row>
    <row r="59279" spans="2:2">
      <c r="B59279" s="202"/>
    </row>
    <row r="59280" spans="2:2">
      <c r="B59280" s="202"/>
    </row>
    <row r="59281" spans="2:2">
      <c r="B59281" s="202"/>
    </row>
    <row r="59282" spans="2:2">
      <c r="B59282" s="202"/>
    </row>
    <row r="59283" spans="2:2">
      <c r="B59283" s="202"/>
    </row>
    <row r="59284" spans="2:2">
      <c r="B59284" s="202"/>
    </row>
    <row r="59285" spans="2:2">
      <c r="B59285" s="202"/>
    </row>
    <row r="59286" spans="2:2">
      <c r="B59286" s="202"/>
    </row>
    <row r="59287" spans="2:2">
      <c r="B59287" s="202"/>
    </row>
    <row r="59288" spans="2:2">
      <c r="B59288" s="202"/>
    </row>
    <row r="59289" spans="2:2">
      <c r="B59289" s="202"/>
    </row>
    <row r="59290" spans="2:2">
      <c r="B59290" s="202"/>
    </row>
    <row r="59291" spans="2:2">
      <c r="B59291" s="202"/>
    </row>
    <row r="59292" spans="2:2">
      <c r="B59292" s="202"/>
    </row>
    <row r="59293" spans="2:2">
      <c r="B59293" s="202"/>
    </row>
    <row r="59294" spans="2:2">
      <c r="B59294" s="202"/>
    </row>
    <row r="59295" spans="2:2">
      <c r="B59295" s="202"/>
    </row>
    <row r="59296" spans="2:2">
      <c r="B59296" s="202"/>
    </row>
    <row r="59297" spans="2:2">
      <c r="B59297" s="202"/>
    </row>
    <row r="59298" spans="2:2">
      <c r="B59298" s="202"/>
    </row>
    <row r="59299" spans="2:2">
      <c r="B59299" s="202"/>
    </row>
    <row r="59300" spans="2:2">
      <c r="B59300" s="202"/>
    </row>
    <row r="59301" spans="2:2">
      <c r="B59301" s="202"/>
    </row>
    <row r="59302" spans="2:2">
      <c r="B59302" s="202"/>
    </row>
    <row r="59303" spans="2:2">
      <c r="B59303" s="202"/>
    </row>
    <row r="59304" spans="2:2">
      <c r="B59304" s="202"/>
    </row>
    <row r="59305" spans="2:2">
      <c r="B59305" s="202"/>
    </row>
    <row r="59306" spans="2:2">
      <c r="B59306" s="202"/>
    </row>
    <row r="59307" spans="2:2">
      <c r="B59307" s="202"/>
    </row>
    <row r="59308" spans="2:2">
      <c r="B59308" s="202"/>
    </row>
    <row r="59309" spans="2:2">
      <c r="B59309" s="202"/>
    </row>
    <row r="59310" spans="2:2">
      <c r="B59310" s="202"/>
    </row>
    <row r="59311" spans="2:2">
      <c r="B59311" s="202"/>
    </row>
    <row r="59312" spans="2:2">
      <c r="B59312" s="202"/>
    </row>
    <row r="59313" spans="2:2">
      <c r="B59313" s="202"/>
    </row>
    <row r="59314" spans="2:2">
      <c r="B59314" s="202"/>
    </row>
    <row r="59315" spans="2:2">
      <c r="B59315" s="202"/>
    </row>
    <row r="59316" spans="2:2">
      <c r="B59316" s="202"/>
    </row>
    <row r="59317" spans="2:2">
      <c r="B59317" s="202"/>
    </row>
    <row r="59318" spans="2:2">
      <c r="B59318" s="202"/>
    </row>
    <row r="59319" spans="2:2">
      <c r="B59319" s="202"/>
    </row>
    <row r="59320" spans="2:2">
      <c r="B59320" s="202"/>
    </row>
    <row r="59321" spans="2:2">
      <c r="B59321" s="202"/>
    </row>
    <row r="59322" spans="2:2">
      <c r="B59322" s="202"/>
    </row>
    <row r="59323" spans="2:2">
      <c r="B59323" s="202"/>
    </row>
    <row r="59324" spans="2:2">
      <c r="B59324" s="202"/>
    </row>
    <row r="59325" spans="2:2">
      <c r="B59325" s="202"/>
    </row>
    <row r="59326" spans="2:2">
      <c r="B59326" s="202"/>
    </row>
    <row r="59327" spans="2:2">
      <c r="B59327" s="202"/>
    </row>
    <row r="59328" spans="2:2">
      <c r="B59328" s="202"/>
    </row>
    <row r="59329" spans="2:2">
      <c r="B59329" s="202"/>
    </row>
    <row r="59330" spans="2:2">
      <c r="B59330" s="202"/>
    </row>
    <row r="59331" spans="2:2">
      <c r="B59331" s="202"/>
    </row>
    <row r="59332" spans="2:2">
      <c r="B59332" s="202"/>
    </row>
    <row r="59333" spans="2:2">
      <c r="B59333" s="202"/>
    </row>
    <row r="59334" spans="2:2">
      <c r="B59334" s="202"/>
    </row>
    <row r="59335" spans="2:2">
      <c r="B59335" s="202"/>
    </row>
    <row r="59336" spans="2:2">
      <c r="B59336" s="202"/>
    </row>
    <row r="59337" spans="2:2">
      <c r="B59337" s="202"/>
    </row>
    <row r="59338" spans="2:2">
      <c r="B59338" s="202"/>
    </row>
    <row r="59339" spans="2:2">
      <c r="B59339" s="202"/>
    </row>
    <row r="59340" spans="2:2">
      <c r="B59340" s="202"/>
    </row>
    <row r="59341" spans="2:2">
      <c r="B59341" s="202"/>
    </row>
    <row r="59342" spans="2:2">
      <c r="B59342" s="202"/>
    </row>
    <row r="59343" spans="2:2">
      <c r="B59343" s="202"/>
    </row>
    <row r="59344" spans="2:2">
      <c r="B59344" s="202"/>
    </row>
    <row r="59345" spans="2:2">
      <c r="B59345" s="202"/>
    </row>
    <row r="59346" spans="2:2">
      <c r="B59346" s="202"/>
    </row>
    <row r="59347" spans="2:2">
      <c r="B59347" s="202"/>
    </row>
    <row r="59348" spans="2:2">
      <c r="B59348" s="202"/>
    </row>
    <row r="59349" spans="2:2">
      <c r="B59349" s="202"/>
    </row>
    <row r="59350" spans="2:2">
      <c r="B59350" s="202"/>
    </row>
    <row r="59351" spans="2:2">
      <c r="B59351" s="202"/>
    </row>
    <row r="59352" spans="2:2">
      <c r="B59352" s="202"/>
    </row>
    <row r="59353" spans="2:2">
      <c r="B59353" s="202"/>
    </row>
    <row r="59354" spans="2:2">
      <c r="B59354" s="202"/>
    </row>
    <row r="59355" spans="2:2">
      <c r="B59355" s="202"/>
    </row>
    <row r="59356" spans="2:2">
      <c r="B59356" s="202"/>
    </row>
    <row r="59357" spans="2:2">
      <c r="B59357" s="202"/>
    </row>
    <row r="59358" spans="2:2">
      <c r="B59358" s="202"/>
    </row>
    <row r="59359" spans="2:2">
      <c r="B59359" s="202"/>
    </row>
    <row r="59360" spans="2:2">
      <c r="B59360" s="202"/>
    </row>
    <row r="59361" spans="2:2">
      <c r="B59361" s="202"/>
    </row>
    <row r="59362" spans="2:2">
      <c r="B59362" s="202"/>
    </row>
    <row r="59363" spans="2:2">
      <c r="B59363" s="202"/>
    </row>
    <row r="59364" spans="2:2">
      <c r="B59364" s="202"/>
    </row>
    <row r="59365" spans="2:2">
      <c r="B59365" s="202"/>
    </row>
    <row r="59366" spans="2:2">
      <c r="B59366" s="202"/>
    </row>
    <row r="59367" spans="2:2">
      <c r="B59367" s="202"/>
    </row>
    <row r="59368" spans="2:2">
      <c r="B59368" s="202"/>
    </row>
    <row r="59369" spans="2:2">
      <c r="B59369" s="202"/>
    </row>
    <row r="59370" spans="2:2">
      <c r="B59370" s="202"/>
    </row>
    <row r="59371" spans="2:2">
      <c r="B59371" s="202"/>
    </row>
    <row r="59372" spans="2:2">
      <c r="B59372" s="202"/>
    </row>
    <row r="59373" spans="2:2">
      <c r="B59373" s="202"/>
    </row>
    <row r="59374" spans="2:2">
      <c r="B59374" s="202"/>
    </row>
    <row r="59375" spans="2:2">
      <c r="B59375" s="202"/>
    </row>
    <row r="59376" spans="2:2">
      <c r="B59376" s="202"/>
    </row>
    <row r="59377" spans="2:2">
      <c r="B59377" s="202"/>
    </row>
    <row r="59378" spans="2:2">
      <c r="B59378" s="202"/>
    </row>
    <row r="59379" spans="2:2">
      <c r="B59379" s="202"/>
    </row>
    <row r="59380" spans="2:2">
      <c r="B59380" s="202"/>
    </row>
    <row r="59381" spans="2:2">
      <c r="B59381" s="202"/>
    </row>
    <row r="59382" spans="2:2">
      <c r="B59382" s="202"/>
    </row>
    <row r="59383" spans="2:2">
      <c r="B59383" s="202"/>
    </row>
    <row r="59384" spans="2:2">
      <c r="B59384" s="202"/>
    </row>
    <row r="59385" spans="2:2">
      <c r="B59385" s="202"/>
    </row>
    <row r="59386" spans="2:2">
      <c r="B59386" s="202"/>
    </row>
    <row r="59387" spans="2:2">
      <c r="B59387" s="202"/>
    </row>
    <row r="59388" spans="2:2">
      <c r="B59388" s="202"/>
    </row>
    <row r="59389" spans="2:2">
      <c r="B59389" s="202"/>
    </row>
    <row r="59390" spans="2:2">
      <c r="B59390" s="202"/>
    </row>
    <row r="59391" spans="2:2">
      <c r="B59391" s="202"/>
    </row>
    <row r="59392" spans="2:2">
      <c r="B59392" s="202"/>
    </row>
    <row r="59393" spans="2:2">
      <c r="B59393" s="202"/>
    </row>
    <row r="59394" spans="2:2">
      <c r="B59394" s="202"/>
    </row>
    <row r="59395" spans="2:2">
      <c r="B59395" s="202"/>
    </row>
    <row r="59396" spans="2:2">
      <c r="B59396" s="202"/>
    </row>
    <row r="59397" spans="2:2">
      <c r="B59397" s="202"/>
    </row>
    <row r="59398" spans="2:2">
      <c r="B59398" s="202"/>
    </row>
    <row r="59399" spans="2:2">
      <c r="B59399" s="202"/>
    </row>
    <row r="59400" spans="2:2">
      <c r="B59400" s="202"/>
    </row>
    <row r="59401" spans="2:2">
      <c r="B59401" s="202"/>
    </row>
    <row r="59402" spans="2:2">
      <c r="B59402" s="202"/>
    </row>
    <row r="59403" spans="2:2">
      <c r="B59403" s="202"/>
    </row>
    <row r="59404" spans="2:2">
      <c r="B59404" s="202"/>
    </row>
    <row r="59405" spans="2:2">
      <c r="B59405" s="202"/>
    </row>
    <row r="59406" spans="2:2">
      <c r="B59406" s="202"/>
    </row>
    <row r="59407" spans="2:2">
      <c r="B59407" s="202"/>
    </row>
    <row r="59408" spans="2:2">
      <c r="B59408" s="202"/>
    </row>
    <row r="59409" spans="2:2">
      <c r="B59409" s="202"/>
    </row>
    <row r="59410" spans="2:2">
      <c r="B59410" s="202"/>
    </row>
    <row r="59411" spans="2:2">
      <c r="B59411" s="202"/>
    </row>
    <row r="59412" spans="2:2">
      <c r="B59412" s="202"/>
    </row>
    <row r="59413" spans="2:2">
      <c r="B59413" s="202"/>
    </row>
    <row r="59414" spans="2:2">
      <c r="B59414" s="202"/>
    </row>
    <row r="59415" spans="2:2">
      <c r="B59415" s="202"/>
    </row>
    <row r="59416" spans="2:2">
      <c r="B59416" s="202"/>
    </row>
    <row r="59417" spans="2:2">
      <c r="B59417" s="202"/>
    </row>
    <row r="59418" spans="2:2">
      <c r="B59418" s="202"/>
    </row>
    <row r="59419" spans="2:2">
      <c r="B59419" s="202"/>
    </row>
    <row r="59420" spans="2:2">
      <c r="B59420" s="202"/>
    </row>
    <row r="59421" spans="2:2">
      <c r="B59421" s="202"/>
    </row>
    <row r="59422" spans="2:2">
      <c r="B59422" s="202"/>
    </row>
    <row r="59423" spans="2:2">
      <c r="B59423" s="202"/>
    </row>
    <row r="59424" spans="2:2">
      <c r="B59424" s="202"/>
    </row>
    <row r="59425" spans="2:2">
      <c r="B59425" s="202"/>
    </row>
    <row r="59426" spans="2:2">
      <c r="B59426" s="202"/>
    </row>
    <row r="59427" spans="2:2">
      <c r="B59427" s="202"/>
    </row>
    <row r="59428" spans="2:2">
      <c r="B59428" s="202"/>
    </row>
    <row r="59429" spans="2:2">
      <c r="B59429" s="202"/>
    </row>
    <row r="59430" spans="2:2">
      <c r="B59430" s="202"/>
    </row>
    <row r="59431" spans="2:2">
      <c r="B59431" s="202"/>
    </row>
    <row r="59432" spans="2:2">
      <c r="B59432" s="202"/>
    </row>
    <row r="59433" spans="2:2">
      <c r="B59433" s="202"/>
    </row>
    <row r="59434" spans="2:2">
      <c r="B59434" s="202"/>
    </row>
    <row r="59435" spans="2:2">
      <c r="B59435" s="202"/>
    </row>
    <row r="59436" spans="2:2">
      <c r="B59436" s="202"/>
    </row>
    <row r="59437" spans="2:2">
      <c r="B59437" s="202"/>
    </row>
    <row r="59438" spans="2:2">
      <c r="B59438" s="202"/>
    </row>
    <row r="59439" spans="2:2">
      <c r="B59439" s="202"/>
    </row>
    <row r="59440" spans="2:2">
      <c r="B59440" s="202"/>
    </row>
    <row r="59441" spans="2:2">
      <c r="B59441" s="202"/>
    </row>
    <row r="59442" spans="2:2">
      <c r="B59442" s="202"/>
    </row>
    <row r="59443" spans="2:2">
      <c r="B59443" s="202"/>
    </row>
    <row r="59444" spans="2:2">
      <c r="B59444" s="202"/>
    </row>
    <row r="59445" spans="2:2">
      <c r="B59445" s="202"/>
    </row>
    <row r="59446" spans="2:2">
      <c r="B59446" s="202"/>
    </row>
    <row r="59447" spans="2:2">
      <c r="B59447" s="202"/>
    </row>
    <row r="59448" spans="2:2">
      <c r="B59448" s="202"/>
    </row>
    <row r="59449" spans="2:2">
      <c r="B59449" s="202"/>
    </row>
    <row r="59450" spans="2:2">
      <c r="B59450" s="202"/>
    </row>
    <row r="59451" spans="2:2">
      <c r="B59451" s="202"/>
    </row>
    <row r="59452" spans="2:2">
      <c r="B59452" s="202"/>
    </row>
    <row r="59453" spans="2:2">
      <c r="B59453" s="202"/>
    </row>
    <row r="59454" spans="2:2">
      <c r="B59454" s="202"/>
    </row>
    <row r="59455" spans="2:2">
      <c r="B59455" s="202"/>
    </row>
    <row r="59456" spans="2:2">
      <c r="B59456" s="202"/>
    </row>
    <row r="59457" spans="2:2">
      <c r="B59457" s="202"/>
    </row>
    <row r="59458" spans="2:2">
      <c r="B59458" s="202"/>
    </row>
    <row r="59459" spans="2:2">
      <c r="B59459" s="202"/>
    </row>
    <row r="59460" spans="2:2">
      <c r="B59460" s="202"/>
    </row>
    <row r="59461" spans="2:2">
      <c r="B59461" s="202"/>
    </row>
    <row r="59462" spans="2:2">
      <c r="B59462" s="202"/>
    </row>
    <row r="59463" spans="2:2">
      <c r="B59463" s="202"/>
    </row>
    <row r="59464" spans="2:2">
      <c r="B59464" s="202"/>
    </row>
    <row r="59465" spans="2:2">
      <c r="B59465" s="202"/>
    </row>
    <row r="59466" spans="2:2">
      <c r="B59466" s="202"/>
    </row>
    <row r="59467" spans="2:2">
      <c r="B59467" s="202"/>
    </row>
    <row r="59468" spans="2:2">
      <c r="B59468" s="202"/>
    </row>
    <row r="59469" spans="2:2">
      <c r="B59469" s="202"/>
    </row>
    <row r="59470" spans="2:2">
      <c r="B59470" s="202"/>
    </row>
    <row r="59471" spans="2:2">
      <c r="B59471" s="202"/>
    </row>
    <row r="59472" spans="2:2">
      <c r="B59472" s="202"/>
    </row>
    <row r="59473" spans="2:2">
      <c r="B59473" s="202"/>
    </row>
    <row r="59474" spans="2:2">
      <c r="B59474" s="202"/>
    </row>
    <row r="59475" spans="2:2">
      <c r="B59475" s="202"/>
    </row>
    <row r="59476" spans="2:2">
      <c r="B59476" s="202"/>
    </row>
    <row r="59477" spans="2:2">
      <c r="B59477" s="202"/>
    </row>
    <row r="59478" spans="2:2">
      <c r="B59478" s="202"/>
    </row>
    <row r="59479" spans="2:2">
      <c r="B59479" s="202"/>
    </row>
    <row r="59480" spans="2:2">
      <c r="B59480" s="202"/>
    </row>
    <row r="59481" spans="2:2">
      <c r="B59481" s="202"/>
    </row>
    <row r="59482" spans="2:2">
      <c r="B59482" s="202"/>
    </row>
    <row r="59483" spans="2:2">
      <c r="B59483" s="202"/>
    </row>
    <row r="59484" spans="2:2">
      <c r="B59484" s="202"/>
    </row>
    <row r="59485" spans="2:2">
      <c r="B59485" s="202"/>
    </row>
    <row r="59486" spans="2:2">
      <c r="B59486" s="202"/>
    </row>
    <row r="59487" spans="2:2">
      <c r="B59487" s="202"/>
    </row>
    <row r="59488" spans="2:2">
      <c r="B59488" s="202"/>
    </row>
    <row r="59489" spans="2:2">
      <c r="B59489" s="202"/>
    </row>
    <row r="59490" spans="2:2">
      <c r="B59490" s="202"/>
    </row>
    <row r="59491" spans="2:2">
      <c r="B59491" s="202"/>
    </row>
    <row r="59492" spans="2:2">
      <c r="B59492" s="202"/>
    </row>
    <row r="59493" spans="2:2">
      <c r="B59493" s="202"/>
    </row>
    <row r="59494" spans="2:2">
      <c r="B59494" s="202"/>
    </row>
    <row r="59495" spans="2:2">
      <c r="B59495" s="202"/>
    </row>
    <row r="59496" spans="2:2">
      <c r="B59496" s="202"/>
    </row>
    <row r="59497" spans="2:2">
      <c r="B59497" s="202"/>
    </row>
    <row r="59498" spans="2:2">
      <c r="B59498" s="202"/>
    </row>
    <row r="59499" spans="2:2">
      <c r="B59499" s="202"/>
    </row>
    <row r="59500" spans="2:2">
      <c r="B59500" s="202"/>
    </row>
    <row r="59501" spans="2:2">
      <c r="B59501" s="202"/>
    </row>
    <row r="59502" spans="2:2">
      <c r="B59502" s="202"/>
    </row>
    <row r="59503" spans="2:2">
      <c r="B59503" s="202"/>
    </row>
    <row r="59504" spans="2:2">
      <c r="B59504" s="202"/>
    </row>
    <row r="59505" spans="2:2">
      <c r="B59505" s="202"/>
    </row>
    <row r="59506" spans="2:2">
      <c r="B59506" s="202"/>
    </row>
    <row r="59507" spans="2:2">
      <c r="B59507" s="202"/>
    </row>
    <row r="59508" spans="2:2">
      <c r="B59508" s="202"/>
    </row>
    <row r="59509" spans="2:2">
      <c r="B59509" s="202"/>
    </row>
    <row r="59510" spans="2:2">
      <c r="B59510" s="202"/>
    </row>
    <row r="59511" spans="2:2">
      <c r="B59511" s="202"/>
    </row>
    <row r="59512" spans="2:2">
      <c r="B59512" s="202"/>
    </row>
    <row r="59513" spans="2:2">
      <c r="B59513" s="202"/>
    </row>
    <row r="59514" spans="2:2">
      <c r="B59514" s="202"/>
    </row>
    <row r="59515" spans="2:2">
      <c r="B59515" s="202"/>
    </row>
    <row r="59516" spans="2:2">
      <c r="B59516" s="202"/>
    </row>
    <row r="59517" spans="2:2">
      <c r="B59517" s="202"/>
    </row>
    <row r="59518" spans="2:2">
      <c r="B59518" s="202"/>
    </row>
    <row r="59519" spans="2:2">
      <c r="B59519" s="202"/>
    </row>
    <row r="59520" spans="2:2">
      <c r="B59520" s="202"/>
    </row>
    <row r="59521" spans="2:2">
      <c r="B59521" s="202"/>
    </row>
    <row r="59522" spans="2:2">
      <c r="B59522" s="202"/>
    </row>
    <row r="59523" spans="2:2">
      <c r="B59523" s="202"/>
    </row>
    <row r="59524" spans="2:2">
      <c r="B59524" s="202"/>
    </row>
    <row r="59525" spans="2:2">
      <c r="B59525" s="202"/>
    </row>
    <row r="59526" spans="2:2">
      <c r="B59526" s="202"/>
    </row>
    <row r="59527" spans="2:2">
      <c r="B59527" s="202"/>
    </row>
    <row r="59528" spans="2:2">
      <c r="B59528" s="202"/>
    </row>
    <row r="59529" spans="2:2">
      <c r="B59529" s="202"/>
    </row>
    <row r="59530" spans="2:2">
      <c r="B59530" s="202"/>
    </row>
    <row r="59531" spans="2:2">
      <c r="B59531" s="202"/>
    </row>
    <row r="59532" spans="2:2">
      <c r="B59532" s="202"/>
    </row>
    <row r="59533" spans="2:2">
      <c r="B59533" s="202"/>
    </row>
    <row r="59534" spans="2:2">
      <c r="B59534" s="202"/>
    </row>
    <row r="59535" spans="2:2">
      <c r="B59535" s="202"/>
    </row>
    <row r="59536" spans="2:2">
      <c r="B59536" s="202"/>
    </row>
    <row r="59537" spans="2:2">
      <c r="B59537" s="202"/>
    </row>
    <row r="59538" spans="2:2">
      <c r="B59538" s="202"/>
    </row>
    <row r="59539" spans="2:2">
      <c r="B59539" s="202"/>
    </row>
    <row r="59540" spans="2:2">
      <c r="B59540" s="202"/>
    </row>
    <row r="59541" spans="2:2">
      <c r="B59541" s="202"/>
    </row>
    <row r="59542" spans="2:2">
      <c r="B59542" s="202"/>
    </row>
    <row r="59543" spans="2:2">
      <c r="B59543" s="202"/>
    </row>
    <row r="59544" spans="2:2">
      <c r="B59544" s="202"/>
    </row>
    <row r="59545" spans="2:2">
      <c r="B59545" s="202"/>
    </row>
    <row r="59546" spans="2:2">
      <c r="B59546" s="202"/>
    </row>
    <row r="59547" spans="2:2">
      <c r="B59547" s="202"/>
    </row>
    <row r="59548" spans="2:2">
      <c r="B59548" s="202"/>
    </row>
    <row r="59549" spans="2:2">
      <c r="B59549" s="202"/>
    </row>
    <row r="59550" spans="2:2">
      <c r="B59550" s="202"/>
    </row>
    <row r="59551" spans="2:2">
      <c r="B59551" s="202"/>
    </row>
    <row r="59552" spans="2:2">
      <c r="B59552" s="202"/>
    </row>
    <row r="59553" spans="2:2">
      <c r="B59553" s="202"/>
    </row>
    <row r="59554" spans="2:2">
      <c r="B59554" s="202"/>
    </row>
    <row r="59555" spans="2:2">
      <c r="B59555" s="202"/>
    </row>
    <row r="59556" spans="2:2">
      <c r="B59556" s="202"/>
    </row>
    <row r="59557" spans="2:2">
      <c r="B59557" s="202"/>
    </row>
    <row r="59558" spans="2:2">
      <c r="B59558" s="202"/>
    </row>
    <row r="59559" spans="2:2">
      <c r="B59559" s="202"/>
    </row>
    <row r="59560" spans="2:2">
      <c r="B59560" s="202"/>
    </row>
    <row r="59561" spans="2:2">
      <c r="B59561" s="202"/>
    </row>
    <row r="59562" spans="2:2">
      <c r="B59562" s="202"/>
    </row>
    <row r="59563" spans="2:2">
      <c r="B59563" s="202"/>
    </row>
    <row r="59564" spans="2:2">
      <c r="B59564" s="202"/>
    </row>
    <row r="59565" spans="2:2">
      <c r="B59565" s="202"/>
    </row>
    <row r="59566" spans="2:2">
      <c r="B59566" s="202"/>
    </row>
    <row r="59567" spans="2:2">
      <c r="B59567" s="202"/>
    </row>
    <row r="59568" spans="2:2">
      <c r="B59568" s="202"/>
    </row>
    <row r="59569" spans="2:2">
      <c r="B59569" s="202"/>
    </row>
    <row r="59570" spans="2:2">
      <c r="B59570" s="202"/>
    </row>
    <row r="59571" spans="2:2">
      <c r="B59571" s="202"/>
    </row>
    <row r="59572" spans="2:2">
      <c r="B59572" s="202"/>
    </row>
    <row r="59573" spans="2:2">
      <c r="B59573" s="202"/>
    </row>
    <row r="59574" spans="2:2">
      <c r="B59574" s="202"/>
    </row>
    <row r="59575" spans="2:2">
      <c r="B59575" s="202"/>
    </row>
    <row r="59576" spans="2:2">
      <c r="B59576" s="202"/>
    </row>
    <row r="59577" spans="2:2">
      <c r="B59577" s="202"/>
    </row>
    <row r="59578" spans="2:2">
      <c r="B59578" s="202"/>
    </row>
    <row r="59579" spans="2:2">
      <c r="B59579" s="202"/>
    </row>
    <row r="59580" spans="2:2">
      <c r="B59580" s="202"/>
    </row>
    <row r="59581" spans="2:2">
      <c r="B59581" s="202"/>
    </row>
    <row r="59582" spans="2:2">
      <c r="B59582" s="202"/>
    </row>
    <row r="59583" spans="2:2">
      <c r="B59583" s="202"/>
    </row>
    <row r="59584" spans="2:2">
      <c r="B59584" s="202"/>
    </row>
    <row r="59585" spans="2:2">
      <c r="B59585" s="202"/>
    </row>
    <row r="59586" spans="2:2">
      <c r="B59586" s="202"/>
    </row>
    <row r="59587" spans="2:2">
      <c r="B59587" s="202"/>
    </row>
    <row r="59588" spans="2:2">
      <c r="B59588" s="202"/>
    </row>
    <row r="59589" spans="2:2">
      <c r="B59589" s="202"/>
    </row>
    <row r="59590" spans="2:2">
      <c r="B59590" s="202"/>
    </row>
    <row r="59591" spans="2:2">
      <c r="B59591" s="202"/>
    </row>
    <row r="59592" spans="2:2">
      <c r="B59592" s="202"/>
    </row>
    <row r="59593" spans="2:2">
      <c r="B59593" s="202"/>
    </row>
    <row r="59594" spans="2:2">
      <c r="B59594" s="202"/>
    </row>
    <row r="59595" spans="2:2">
      <c r="B59595" s="202"/>
    </row>
    <row r="59596" spans="2:2">
      <c r="B59596" s="202"/>
    </row>
    <row r="59597" spans="2:2">
      <c r="B59597" s="202"/>
    </row>
    <row r="59598" spans="2:2">
      <c r="B59598" s="202"/>
    </row>
    <row r="59599" spans="2:2">
      <c r="B59599" s="202"/>
    </row>
    <row r="59600" spans="2:2">
      <c r="B59600" s="202"/>
    </row>
    <row r="59601" spans="2:2">
      <c r="B59601" s="202"/>
    </row>
    <row r="59602" spans="2:2">
      <c r="B59602" s="202"/>
    </row>
    <row r="59603" spans="2:2">
      <c r="B59603" s="202"/>
    </row>
    <row r="59604" spans="2:2">
      <c r="B59604" s="202"/>
    </row>
    <row r="59605" spans="2:2">
      <c r="B59605" s="202"/>
    </row>
    <row r="59606" spans="2:2">
      <c r="B59606" s="202"/>
    </row>
    <row r="59607" spans="2:2">
      <c r="B59607" s="202"/>
    </row>
    <row r="59608" spans="2:2">
      <c r="B59608" s="202"/>
    </row>
    <row r="59609" spans="2:2">
      <c r="B59609" s="202"/>
    </row>
    <row r="59610" spans="2:2">
      <c r="B59610" s="202"/>
    </row>
    <row r="59611" spans="2:2">
      <c r="B59611" s="202"/>
    </row>
    <row r="59612" spans="2:2">
      <c r="B59612" s="202"/>
    </row>
    <row r="59613" spans="2:2">
      <c r="B59613" s="202"/>
    </row>
    <row r="59614" spans="2:2">
      <c r="B59614" s="202"/>
    </row>
    <row r="59615" spans="2:2">
      <c r="B59615" s="202"/>
    </row>
    <row r="59616" spans="2:2">
      <c r="B59616" s="202"/>
    </row>
    <row r="59617" spans="2:2">
      <c r="B59617" s="202"/>
    </row>
    <row r="59618" spans="2:2">
      <c r="B59618" s="202"/>
    </row>
    <row r="59619" spans="2:2">
      <c r="B59619" s="202"/>
    </row>
    <row r="59620" spans="2:2">
      <c r="B59620" s="202"/>
    </row>
    <row r="59621" spans="2:2">
      <c r="B59621" s="202"/>
    </row>
    <row r="59622" spans="2:2">
      <c r="B59622" s="202"/>
    </row>
    <row r="59623" spans="2:2">
      <c r="B59623" s="202"/>
    </row>
    <row r="59624" spans="2:2">
      <c r="B59624" s="202"/>
    </row>
    <row r="59625" spans="2:2">
      <c r="B59625" s="202"/>
    </row>
    <row r="59626" spans="2:2">
      <c r="B59626" s="202"/>
    </row>
    <row r="59627" spans="2:2">
      <c r="B59627" s="202"/>
    </row>
    <row r="59628" spans="2:2">
      <c r="B59628" s="202"/>
    </row>
    <row r="59629" spans="2:2">
      <c r="B59629" s="202"/>
    </row>
    <row r="59630" spans="2:2">
      <c r="B59630" s="202"/>
    </row>
    <row r="59631" spans="2:2">
      <c r="B59631" s="202"/>
    </row>
    <row r="59632" spans="2:2">
      <c r="B59632" s="202"/>
    </row>
    <row r="59633" spans="2:2">
      <c r="B59633" s="202"/>
    </row>
    <row r="59634" spans="2:2">
      <c r="B59634" s="202"/>
    </row>
    <row r="59635" spans="2:2">
      <c r="B59635" s="202"/>
    </row>
    <row r="59636" spans="2:2">
      <c r="B59636" s="202"/>
    </row>
    <row r="59637" spans="2:2">
      <c r="B59637" s="202"/>
    </row>
    <row r="59638" spans="2:2">
      <c r="B59638" s="202"/>
    </row>
    <row r="59639" spans="2:2">
      <c r="B59639" s="202"/>
    </row>
    <row r="59640" spans="2:2">
      <c r="B59640" s="202"/>
    </row>
    <row r="59641" spans="2:2">
      <c r="B59641" s="202"/>
    </row>
    <row r="59642" spans="2:2">
      <c r="B59642" s="202"/>
    </row>
    <row r="59643" spans="2:2">
      <c r="B59643" s="202"/>
    </row>
    <row r="59644" spans="2:2">
      <c r="B59644" s="202"/>
    </row>
    <row r="59645" spans="2:2">
      <c r="B59645" s="202"/>
    </row>
    <row r="59646" spans="2:2">
      <c r="B59646" s="202"/>
    </row>
    <row r="59647" spans="2:2">
      <c r="B59647" s="202"/>
    </row>
    <row r="59648" spans="2:2">
      <c r="B59648" s="202"/>
    </row>
    <row r="59649" spans="2:2">
      <c r="B59649" s="202"/>
    </row>
    <row r="59650" spans="2:2">
      <c r="B59650" s="202"/>
    </row>
    <row r="59651" spans="2:2">
      <c r="B59651" s="202"/>
    </row>
    <row r="59652" spans="2:2">
      <c r="B59652" s="202"/>
    </row>
    <row r="59653" spans="2:2">
      <c r="B59653" s="202"/>
    </row>
    <row r="59654" spans="2:2">
      <c r="B59654" s="202"/>
    </row>
    <row r="59655" spans="2:2">
      <c r="B59655" s="202"/>
    </row>
    <row r="59656" spans="2:2">
      <c r="B59656" s="202"/>
    </row>
    <row r="59657" spans="2:2">
      <c r="B59657" s="202"/>
    </row>
    <row r="59658" spans="2:2">
      <c r="B59658" s="202"/>
    </row>
    <row r="59659" spans="2:2">
      <c r="B59659" s="202"/>
    </row>
    <row r="59660" spans="2:2">
      <c r="B59660" s="202"/>
    </row>
    <row r="59661" spans="2:2">
      <c r="B59661" s="202"/>
    </row>
    <row r="59662" spans="2:2">
      <c r="B59662" s="202"/>
    </row>
    <row r="59663" spans="2:2">
      <c r="B59663" s="202"/>
    </row>
    <row r="59664" spans="2:2">
      <c r="B59664" s="202"/>
    </row>
    <row r="59665" spans="2:2">
      <c r="B59665" s="202"/>
    </row>
    <row r="59666" spans="2:2">
      <c r="B59666" s="202"/>
    </row>
    <row r="59667" spans="2:2">
      <c r="B59667" s="202"/>
    </row>
    <row r="59668" spans="2:2">
      <c r="B59668" s="202"/>
    </row>
    <row r="59669" spans="2:2">
      <c r="B59669" s="202"/>
    </row>
    <row r="59670" spans="2:2">
      <c r="B59670" s="202"/>
    </row>
    <row r="59671" spans="2:2">
      <c r="B59671" s="202"/>
    </row>
    <row r="59672" spans="2:2">
      <c r="B59672" s="202"/>
    </row>
    <row r="59673" spans="2:2">
      <c r="B59673" s="202"/>
    </row>
    <row r="59674" spans="2:2">
      <c r="B59674" s="202"/>
    </row>
    <row r="59675" spans="2:2">
      <c r="B59675" s="202"/>
    </row>
    <row r="59676" spans="2:2">
      <c r="B59676" s="202"/>
    </row>
    <row r="59677" spans="2:2">
      <c r="B59677" s="202"/>
    </row>
    <row r="59678" spans="2:2">
      <c r="B59678" s="202"/>
    </row>
    <row r="59679" spans="2:2">
      <c r="B59679" s="202"/>
    </row>
    <row r="59680" spans="2:2">
      <c r="B59680" s="202"/>
    </row>
    <row r="59681" spans="2:2">
      <c r="B59681" s="202"/>
    </row>
    <row r="59682" spans="2:2">
      <c r="B59682" s="202"/>
    </row>
    <row r="59683" spans="2:2">
      <c r="B59683" s="202"/>
    </row>
    <row r="59684" spans="2:2">
      <c r="B59684" s="202"/>
    </row>
    <row r="59685" spans="2:2">
      <c r="B59685" s="202"/>
    </row>
    <row r="59686" spans="2:2">
      <c r="B59686" s="202"/>
    </row>
    <row r="59687" spans="2:2">
      <c r="B59687" s="202"/>
    </row>
    <row r="59688" spans="2:2">
      <c r="B59688" s="202"/>
    </row>
    <row r="59689" spans="2:2">
      <c r="B59689" s="202"/>
    </row>
    <row r="59690" spans="2:2">
      <c r="B59690" s="202"/>
    </row>
    <row r="59691" spans="2:2">
      <c r="B59691" s="202"/>
    </row>
    <row r="59692" spans="2:2">
      <c r="B59692" s="202"/>
    </row>
    <row r="59693" spans="2:2">
      <c r="B59693" s="202"/>
    </row>
    <row r="59694" spans="2:2">
      <c r="B59694" s="202"/>
    </row>
    <row r="59695" spans="2:2">
      <c r="B59695" s="202"/>
    </row>
    <row r="59696" spans="2:2">
      <c r="B59696" s="202"/>
    </row>
    <row r="59697" spans="2:2">
      <c r="B59697" s="202"/>
    </row>
    <row r="59698" spans="2:2">
      <c r="B59698" s="202"/>
    </row>
    <row r="59699" spans="2:2">
      <c r="B59699" s="202"/>
    </row>
    <row r="59700" spans="2:2">
      <c r="B59700" s="202"/>
    </row>
    <row r="59701" spans="2:2">
      <c r="B59701" s="202"/>
    </row>
    <row r="59702" spans="2:2">
      <c r="B59702" s="202"/>
    </row>
    <row r="59703" spans="2:2">
      <c r="B59703" s="202"/>
    </row>
    <row r="59704" spans="2:2">
      <c r="B59704" s="202"/>
    </row>
    <row r="59705" spans="2:2">
      <c r="B59705" s="202"/>
    </row>
    <row r="59706" spans="2:2">
      <c r="B59706" s="202"/>
    </row>
    <row r="59707" spans="2:2">
      <c r="B59707" s="202"/>
    </row>
    <row r="59708" spans="2:2">
      <c r="B59708" s="202"/>
    </row>
    <row r="59709" spans="2:2">
      <c r="B59709" s="202"/>
    </row>
    <row r="59710" spans="2:2">
      <c r="B59710" s="202"/>
    </row>
    <row r="59711" spans="2:2">
      <c r="B59711" s="202"/>
    </row>
    <row r="59712" spans="2:2">
      <c r="B59712" s="202"/>
    </row>
    <row r="59713" spans="2:2">
      <c r="B59713" s="202"/>
    </row>
    <row r="59714" spans="2:2">
      <c r="B59714" s="202"/>
    </row>
    <row r="59715" spans="2:2">
      <c r="B59715" s="202"/>
    </row>
    <row r="59716" spans="2:2">
      <c r="B59716" s="202"/>
    </row>
    <row r="59717" spans="2:2">
      <c r="B59717" s="202"/>
    </row>
    <row r="59718" spans="2:2">
      <c r="B59718" s="202"/>
    </row>
    <row r="59719" spans="2:2">
      <c r="B59719" s="202"/>
    </row>
    <row r="59720" spans="2:2">
      <c r="B59720" s="202"/>
    </row>
    <row r="59721" spans="2:2">
      <c r="B59721" s="202"/>
    </row>
    <row r="59722" spans="2:2">
      <c r="B59722" s="202"/>
    </row>
    <row r="59723" spans="2:2">
      <c r="B59723" s="202"/>
    </row>
    <row r="59724" spans="2:2">
      <c r="B59724" s="202"/>
    </row>
    <row r="59725" spans="2:2">
      <c r="B59725" s="202"/>
    </row>
    <row r="59726" spans="2:2">
      <c r="B59726" s="202"/>
    </row>
    <row r="59727" spans="2:2">
      <c r="B59727" s="202"/>
    </row>
    <row r="59728" spans="2:2">
      <c r="B59728" s="202"/>
    </row>
    <row r="59729" spans="2:2">
      <c r="B59729" s="202"/>
    </row>
    <row r="59730" spans="2:2">
      <c r="B59730" s="202"/>
    </row>
    <row r="59731" spans="2:2">
      <c r="B59731" s="202"/>
    </row>
    <row r="59732" spans="2:2">
      <c r="B59732" s="202"/>
    </row>
    <row r="59733" spans="2:2">
      <c r="B59733" s="202"/>
    </row>
    <row r="59734" spans="2:2">
      <c r="B59734" s="202"/>
    </row>
    <row r="59735" spans="2:2">
      <c r="B59735" s="202"/>
    </row>
    <row r="59736" spans="2:2">
      <c r="B59736" s="202"/>
    </row>
    <row r="59737" spans="2:2">
      <c r="B59737" s="202"/>
    </row>
    <row r="59738" spans="2:2">
      <c r="B59738" s="202"/>
    </row>
    <row r="59739" spans="2:2">
      <c r="B59739" s="202"/>
    </row>
    <row r="59740" spans="2:2">
      <c r="B59740" s="202"/>
    </row>
    <row r="59741" spans="2:2">
      <c r="B59741" s="202"/>
    </row>
    <row r="59742" spans="2:2">
      <c r="B59742" s="202"/>
    </row>
    <row r="59743" spans="2:2">
      <c r="B59743" s="202"/>
    </row>
    <row r="59744" spans="2:2">
      <c r="B59744" s="202"/>
    </row>
    <row r="59745" spans="2:2">
      <c r="B59745" s="202"/>
    </row>
    <row r="59746" spans="2:2">
      <c r="B59746" s="202"/>
    </row>
    <row r="59747" spans="2:2">
      <c r="B59747" s="202"/>
    </row>
    <row r="59748" spans="2:2">
      <c r="B59748" s="202"/>
    </row>
    <row r="59749" spans="2:2">
      <c r="B59749" s="202"/>
    </row>
    <row r="59750" spans="2:2">
      <c r="B59750" s="202"/>
    </row>
    <row r="59751" spans="2:2">
      <c r="B59751" s="202"/>
    </row>
    <row r="59752" spans="2:2">
      <c r="B59752" s="202"/>
    </row>
    <row r="59753" spans="2:2">
      <c r="B59753" s="202"/>
    </row>
    <row r="59754" spans="2:2">
      <c r="B59754" s="202"/>
    </row>
    <row r="59755" spans="2:2">
      <c r="B59755" s="202"/>
    </row>
    <row r="59756" spans="2:2">
      <c r="B59756" s="202"/>
    </row>
    <row r="59757" spans="2:2">
      <c r="B59757" s="202"/>
    </row>
    <row r="59758" spans="2:2">
      <c r="B59758" s="202"/>
    </row>
    <row r="59759" spans="2:2">
      <c r="B59759" s="202"/>
    </row>
    <row r="59760" spans="2:2">
      <c r="B59760" s="202"/>
    </row>
    <row r="59761" spans="2:2">
      <c r="B59761" s="202"/>
    </row>
    <row r="59762" spans="2:2">
      <c r="B59762" s="202"/>
    </row>
    <row r="59763" spans="2:2">
      <c r="B59763" s="202"/>
    </row>
    <row r="59764" spans="2:2">
      <c r="B59764" s="202"/>
    </row>
    <row r="59765" spans="2:2">
      <c r="B59765" s="202"/>
    </row>
    <row r="59766" spans="2:2">
      <c r="B59766" s="202"/>
    </row>
    <row r="59767" spans="2:2">
      <c r="B59767" s="202"/>
    </row>
    <row r="59768" spans="2:2">
      <c r="B59768" s="202"/>
    </row>
    <row r="59769" spans="2:2">
      <c r="B59769" s="202"/>
    </row>
    <row r="59770" spans="2:2">
      <c r="B59770" s="202"/>
    </row>
    <row r="59771" spans="2:2">
      <c r="B59771" s="202"/>
    </row>
    <row r="59772" spans="2:2">
      <c r="B59772" s="202"/>
    </row>
    <row r="59773" spans="2:2">
      <c r="B59773" s="202"/>
    </row>
    <row r="59774" spans="2:2">
      <c r="B59774" s="202"/>
    </row>
    <row r="59775" spans="2:2">
      <c r="B59775" s="202"/>
    </row>
    <row r="59776" spans="2:2">
      <c r="B59776" s="202"/>
    </row>
    <row r="59777" spans="2:2">
      <c r="B59777" s="202"/>
    </row>
    <row r="59778" spans="2:2">
      <c r="B59778" s="202"/>
    </row>
    <row r="59779" spans="2:2">
      <c r="B59779" s="202"/>
    </row>
    <row r="59780" spans="2:2">
      <c r="B59780" s="202"/>
    </row>
    <row r="59781" spans="2:2">
      <c r="B59781" s="202"/>
    </row>
    <row r="59782" spans="2:2">
      <c r="B59782" s="202"/>
    </row>
    <row r="59783" spans="2:2">
      <c r="B59783" s="202"/>
    </row>
    <row r="59784" spans="2:2">
      <c r="B59784" s="202"/>
    </row>
    <row r="59785" spans="2:2">
      <c r="B59785" s="202"/>
    </row>
    <row r="59786" spans="2:2">
      <c r="B59786" s="202"/>
    </row>
    <row r="59787" spans="2:2">
      <c r="B59787" s="202"/>
    </row>
    <row r="59788" spans="2:2">
      <c r="B59788" s="202"/>
    </row>
    <row r="59789" spans="2:2">
      <c r="B59789" s="202"/>
    </row>
    <row r="59790" spans="2:2">
      <c r="B59790" s="202"/>
    </row>
    <row r="59791" spans="2:2">
      <c r="B59791" s="202"/>
    </row>
    <row r="59792" spans="2:2">
      <c r="B59792" s="202"/>
    </row>
    <row r="59793" spans="2:2">
      <c r="B59793" s="202"/>
    </row>
    <row r="59794" spans="2:2">
      <c r="B59794" s="202"/>
    </row>
    <row r="59795" spans="2:2">
      <c r="B59795" s="202"/>
    </row>
    <row r="59796" spans="2:2">
      <c r="B59796" s="202"/>
    </row>
    <row r="59797" spans="2:2">
      <c r="B59797" s="202"/>
    </row>
    <row r="59798" spans="2:2">
      <c r="B59798" s="202"/>
    </row>
    <row r="59799" spans="2:2">
      <c r="B59799" s="202"/>
    </row>
    <row r="59800" spans="2:2">
      <c r="B59800" s="202"/>
    </row>
    <row r="59801" spans="2:2">
      <c r="B59801" s="202"/>
    </row>
    <row r="59802" spans="2:2">
      <c r="B59802" s="202"/>
    </row>
    <row r="59803" spans="2:2">
      <c r="B59803" s="202"/>
    </row>
    <row r="59804" spans="2:2">
      <c r="B59804" s="202"/>
    </row>
    <row r="59805" spans="2:2">
      <c r="B59805" s="202"/>
    </row>
    <row r="59806" spans="2:2">
      <c r="B59806" s="202"/>
    </row>
    <row r="59807" spans="2:2">
      <c r="B59807" s="202"/>
    </row>
    <row r="59808" spans="2:2">
      <c r="B59808" s="202"/>
    </row>
    <row r="59809" spans="2:2">
      <c r="B59809" s="202"/>
    </row>
    <row r="59810" spans="2:2">
      <c r="B59810" s="202"/>
    </row>
    <row r="59811" spans="2:2">
      <c r="B59811" s="202"/>
    </row>
    <row r="59812" spans="2:2">
      <c r="B59812" s="202"/>
    </row>
    <row r="59813" spans="2:2">
      <c r="B59813" s="202"/>
    </row>
    <row r="59814" spans="2:2">
      <c r="B59814" s="202"/>
    </row>
    <row r="59815" spans="2:2">
      <c r="B59815" s="202"/>
    </row>
    <row r="59816" spans="2:2">
      <c r="B59816" s="202"/>
    </row>
    <row r="59817" spans="2:2">
      <c r="B59817" s="202"/>
    </row>
    <row r="59818" spans="2:2">
      <c r="B59818" s="202"/>
    </row>
    <row r="59819" spans="2:2">
      <c r="B59819" s="202"/>
    </row>
    <row r="59820" spans="2:2">
      <c r="B59820" s="202"/>
    </row>
    <row r="59821" spans="2:2">
      <c r="B59821" s="202"/>
    </row>
    <row r="59822" spans="2:2">
      <c r="B59822" s="202"/>
    </row>
    <row r="59823" spans="2:2">
      <c r="B59823" s="202"/>
    </row>
    <row r="59824" spans="2:2">
      <c r="B59824" s="202"/>
    </row>
    <row r="59825" spans="2:2">
      <c r="B59825" s="202"/>
    </row>
    <row r="59826" spans="2:2">
      <c r="B59826" s="202"/>
    </row>
    <row r="59827" spans="2:2">
      <c r="B59827" s="202"/>
    </row>
    <row r="59828" spans="2:2">
      <c r="B59828" s="202"/>
    </row>
    <row r="59829" spans="2:2">
      <c r="B59829" s="202"/>
    </row>
    <row r="59830" spans="2:2">
      <c r="B59830" s="202"/>
    </row>
    <row r="59831" spans="2:2">
      <c r="B59831" s="202"/>
    </row>
    <row r="59832" spans="2:2">
      <c r="B59832" s="202"/>
    </row>
    <row r="59833" spans="2:2">
      <c r="B59833" s="202"/>
    </row>
    <row r="59834" spans="2:2">
      <c r="B59834" s="202"/>
    </row>
    <row r="59835" spans="2:2">
      <c r="B59835" s="202"/>
    </row>
    <row r="59836" spans="2:2">
      <c r="B59836" s="202"/>
    </row>
    <row r="59837" spans="2:2">
      <c r="B59837" s="202"/>
    </row>
    <row r="59838" spans="2:2">
      <c r="B59838" s="202"/>
    </row>
    <row r="59839" spans="2:2">
      <c r="B59839" s="202"/>
    </row>
    <row r="59840" spans="2:2">
      <c r="B59840" s="202"/>
    </row>
    <row r="59841" spans="2:2">
      <c r="B59841" s="202"/>
    </row>
    <row r="59842" spans="2:2">
      <c r="B59842" s="202"/>
    </row>
    <row r="59843" spans="2:2">
      <c r="B59843" s="202"/>
    </row>
    <row r="59844" spans="2:2">
      <c r="B59844" s="202"/>
    </row>
    <row r="59845" spans="2:2">
      <c r="B59845" s="202"/>
    </row>
    <row r="59846" spans="2:2">
      <c r="B59846" s="202"/>
    </row>
    <row r="59847" spans="2:2">
      <c r="B59847" s="202"/>
    </row>
    <row r="59848" spans="2:2">
      <c r="B59848" s="202"/>
    </row>
    <row r="59849" spans="2:2">
      <c r="B59849" s="202"/>
    </row>
    <row r="59850" spans="2:2">
      <c r="B59850" s="202"/>
    </row>
    <row r="59851" spans="2:2">
      <c r="B59851" s="202"/>
    </row>
    <row r="59852" spans="2:2">
      <c r="B59852" s="202"/>
    </row>
    <row r="59853" spans="2:2">
      <c r="B59853" s="202"/>
    </row>
    <row r="59854" spans="2:2">
      <c r="B59854" s="202"/>
    </row>
    <row r="59855" spans="2:2">
      <c r="B59855" s="202"/>
    </row>
    <row r="59856" spans="2:2">
      <c r="B59856" s="202"/>
    </row>
    <row r="59857" spans="2:2">
      <c r="B59857" s="202"/>
    </row>
    <row r="59858" spans="2:2">
      <c r="B59858" s="202"/>
    </row>
    <row r="59859" spans="2:2">
      <c r="B59859" s="202"/>
    </row>
    <row r="59860" spans="2:2">
      <c r="B59860" s="202"/>
    </row>
    <row r="59861" spans="2:2">
      <c r="B59861" s="202"/>
    </row>
    <row r="59862" spans="2:2">
      <c r="B59862" s="202"/>
    </row>
    <row r="59863" spans="2:2">
      <c r="B59863" s="202"/>
    </row>
    <row r="59864" spans="2:2">
      <c r="B59864" s="202"/>
    </row>
    <row r="59865" spans="2:2">
      <c r="B59865" s="202"/>
    </row>
    <row r="59866" spans="2:2">
      <c r="B59866" s="202"/>
    </row>
    <row r="59867" spans="2:2">
      <c r="B59867" s="202"/>
    </row>
    <row r="59868" spans="2:2">
      <c r="B59868" s="202"/>
    </row>
    <row r="59869" spans="2:2">
      <c r="B59869" s="202"/>
    </row>
    <row r="59870" spans="2:2">
      <c r="B59870" s="202"/>
    </row>
    <row r="59871" spans="2:2">
      <c r="B59871" s="202"/>
    </row>
    <row r="59872" spans="2:2">
      <c r="B59872" s="202"/>
    </row>
    <row r="59873" spans="2:2">
      <c r="B59873" s="202"/>
    </row>
    <row r="59874" spans="2:2">
      <c r="B59874" s="202"/>
    </row>
    <row r="59875" spans="2:2">
      <c r="B59875" s="202"/>
    </row>
    <row r="59876" spans="2:2">
      <c r="B59876" s="202"/>
    </row>
    <row r="59877" spans="2:2">
      <c r="B59877" s="202"/>
    </row>
    <row r="59878" spans="2:2">
      <c r="B59878" s="202"/>
    </row>
    <row r="59879" spans="2:2">
      <c r="B59879" s="202"/>
    </row>
    <row r="59880" spans="2:2">
      <c r="B59880" s="202"/>
    </row>
    <row r="59881" spans="2:2">
      <c r="B59881" s="202"/>
    </row>
    <row r="59882" spans="2:2">
      <c r="B59882" s="202"/>
    </row>
    <row r="59883" spans="2:2">
      <c r="B59883" s="202"/>
    </row>
    <row r="59884" spans="2:2">
      <c r="B59884" s="202"/>
    </row>
    <row r="59885" spans="2:2">
      <c r="B59885" s="202"/>
    </row>
    <row r="59886" spans="2:2">
      <c r="B59886" s="202"/>
    </row>
    <row r="59887" spans="2:2">
      <c r="B59887" s="202"/>
    </row>
    <row r="59888" spans="2:2">
      <c r="B59888" s="202"/>
    </row>
    <row r="59889" spans="2:2">
      <c r="B59889" s="202"/>
    </row>
    <row r="59890" spans="2:2">
      <c r="B59890" s="202"/>
    </row>
    <row r="59891" spans="2:2">
      <c r="B59891" s="202"/>
    </row>
    <row r="59892" spans="2:2">
      <c r="B59892" s="202"/>
    </row>
    <row r="59893" spans="2:2">
      <c r="B59893" s="202"/>
    </row>
    <row r="59894" spans="2:2">
      <c r="B59894" s="202"/>
    </row>
    <row r="59895" spans="2:2">
      <c r="B59895" s="202"/>
    </row>
    <row r="59896" spans="2:2">
      <c r="B59896" s="202"/>
    </row>
    <row r="59897" spans="2:2">
      <c r="B59897" s="202"/>
    </row>
    <row r="59898" spans="2:2">
      <c r="B59898" s="202"/>
    </row>
    <row r="59899" spans="2:2">
      <c r="B59899" s="202"/>
    </row>
    <row r="59900" spans="2:2">
      <c r="B59900" s="202"/>
    </row>
    <row r="59901" spans="2:2">
      <c r="B59901" s="202"/>
    </row>
    <row r="59902" spans="2:2">
      <c r="B59902" s="202"/>
    </row>
    <row r="59903" spans="2:2">
      <c r="B59903" s="202"/>
    </row>
    <row r="59904" spans="2:2">
      <c r="B59904" s="202"/>
    </row>
    <row r="59905" spans="2:2">
      <c r="B59905" s="202"/>
    </row>
    <row r="59906" spans="2:2">
      <c r="B59906" s="202"/>
    </row>
    <row r="59907" spans="2:2">
      <c r="B59907" s="202"/>
    </row>
    <row r="59908" spans="2:2">
      <c r="B59908" s="202"/>
    </row>
    <row r="59909" spans="2:2">
      <c r="B59909" s="202"/>
    </row>
    <row r="59910" spans="2:2">
      <c r="B59910" s="202"/>
    </row>
    <row r="59911" spans="2:2">
      <c r="B59911" s="202"/>
    </row>
    <row r="59912" spans="2:2">
      <c r="B59912" s="202"/>
    </row>
    <row r="59913" spans="2:2">
      <c r="B59913" s="202"/>
    </row>
    <row r="59914" spans="2:2">
      <c r="B59914" s="202"/>
    </row>
    <row r="59915" spans="2:2">
      <c r="B59915" s="202"/>
    </row>
    <row r="59916" spans="2:2">
      <c r="B59916" s="202"/>
    </row>
    <row r="59917" spans="2:2">
      <c r="B59917" s="202"/>
    </row>
    <row r="59918" spans="2:2">
      <c r="B59918" s="202"/>
    </row>
    <row r="59919" spans="2:2">
      <c r="B59919" s="202"/>
    </row>
    <row r="59920" spans="2:2">
      <c r="B59920" s="202"/>
    </row>
    <row r="59921" spans="2:2">
      <c r="B59921" s="202"/>
    </row>
    <row r="59922" spans="2:2">
      <c r="B59922" s="202"/>
    </row>
    <row r="59923" spans="2:2">
      <c r="B59923" s="202"/>
    </row>
    <row r="59924" spans="2:2">
      <c r="B59924" s="202"/>
    </row>
    <row r="59925" spans="2:2">
      <c r="B59925" s="202"/>
    </row>
    <row r="59926" spans="2:2">
      <c r="B59926" s="202"/>
    </row>
    <row r="59927" spans="2:2">
      <c r="B59927" s="202"/>
    </row>
    <row r="59928" spans="2:2">
      <c r="B59928" s="202"/>
    </row>
    <row r="59929" spans="2:2">
      <c r="B59929" s="202"/>
    </row>
    <row r="59930" spans="2:2">
      <c r="B59930" s="202"/>
    </row>
    <row r="59931" spans="2:2">
      <c r="B59931" s="202"/>
    </row>
    <row r="59932" spans="2:2">
      <c r="B59932" s="202"/>
    </row>
    <row r="59933" spans="2:2">
      <c r="B59933" s="202"/>
    </row>
    <row r="59934" spans="2:2">
      <c r="B59934" s="202"/>
    </row>
    <row r="59935" spans="2:2">
      <c r="B59935" s="202"/>
    </row>
    <row r="59936" spans="2:2">
      <c r="B59936" s="202"/>
    </row>
    <row r="59937" spans="2:2">
      <c r="B59937" s="202"/>
    </row>
    <row r="59938" spans="2:2">
      <c r="B59938" s="202"/>
    </row>
    <row r="59939" spans="2:2">
      <c r="B59939" s="202"/>
    </row>
    <row r="59940" spans="2:2">
      <c r="B59940" s="202"/>
    </row>
    <row r="59941" spans="2:2">
      <c r="B59941" s="202"/>
    </row>
    <row r="59942" spans="2:2">
      <c r="B59942" s="202"/>
    </row>
    <row r="59943" spans="2:2">
      <c r="B59943" s="202"/>
    </row>
    <row r="59944" spans="2:2">
      <c r="B59944" s="202"/>
    </row>
    <row r="59945" spans="2:2">
      <c r="B59945" s="202"/>
    </row>
    <row r="59946" spans="2:2">
      <c r="B59946" s="202"/>
    </row>
    <row r="59947" spans="2:2">
      <c r="B59947" s="202"/>
    </row>
    <row r="59948" spans="2:2">
      <c r="B59948" s="202"/>
    </row>
    <row r="59949" spans="2:2">
      <c r="B59949" s="202"/>
    </row>
    <row r="59950" spans="2:2">
      <c r="B59950" s="202"/>
    </row>
    <row r="59951" spans="2:2">
      <c r="B59951" s="202"/>
    </row>
    <row r="59952" spans="2:2">
      <c r="B59952" s="202"/>
    </row>
    <row r="59953" spans="2:2">
      <c r="B59953" s="202"/>
    </row>
    <row r="59954" spans="2:2">
      <c r="B59954" s="202"/>
    </row>
    <row r="59955" spans="2:2">
      <c r="B59955" s="202"/>
    </row>
    <row r="59956" spans="2:2">
      <c r="B59956" s="202"/>
    </row>
    <row r="59957" spans="2:2">
      <c r="B59957" s="202"/>
    </row>
    <row r="59958" spans="2:2">
      <c r="B59958" s="202"/>
    </row>
    <row r="59959" spans="2:2">
      <c r="B59959" s="202"/>
    </row>
    <row r="59960" spans="2:2">
      <c r="B59960" s="202"/>
    </row>
    <row r="59961" spans="2:2">
      <c r="B59961" s="202"/>
    </row>
    <row r="59962" spans="2:2">
      <c r="B59962" s="202"/>
    </row>
    <row r="59963" spans="2:2">
      <c r="B59963" s="202"/>
    </row>
    <row r="59964" spans="2:2">
      <c r="B59964" s="202"/>
    </row>
    <row r="59965" spans="2:2">
      <c r="B59965" s="202"/>
    </row>
    <row r="59966" spans="2:2">
      <c r="B59966" s="202"/>
    </row>
    <row r="59967" spans="2:2">
      <c r="B59967" s="202"/>
    </row>
    <row r="59968" spans="2:2">
      <c r="B59968" s="202"/>
    </row>
    <row r="59969" spans="2:2">
      <c r="B59969" s="202"/>
    </row>
    <row r="59970" spans="2:2">
      <c r="B59970" s="202"/>
    </row>
    <row r="59971" spans="2:2">
      <c r="B59971" s="202"/>
    </row>
    <row r="59972" spans="2:2">
      <c r="B59972" s="202"/>
    </row>
    <row r="59973" spans="2:2">
      <c r="B59973" s="202"/>
    </row>
    <row r="59974" spans="2:2">
      <c r="B59974" s="202"/>
    </row>
    <row r="59975" spans="2:2">
      <c r="B59975" s="202"/>
    </row>
    <row r="59976" spans="2:2">
      <c r="B59976" s="202"/>
    </row>
    <row r="59977" spans="2:2">
      <c r="B59977" s="202"/>
    </row>
    <row r="59978" spans="2:2">
      <c r="B59978" s="202"/>
    </row>
    <row r="59979" spans="2:2">
      <c r="B59979" s="202"/>
    </row>
    <row r="59980" spans="2:2">
      <c r="B59980" s="202"/>
    </row>
    <row r="59981" spans="2:2">
      <c r="B59981" s="202"/>
    </row>
    <row r="59982" spans="2:2">
      <c r="B59982" s="202"/>
    </row>
    <row r="59983" spans="2:2">
      <c r="B59983" s="202"/>
    </row>
    <row r="59984" spans="2:2">
      <c r="B59984" s="202"/>
    </row>
    <row r="59985" spans="2:2">
      <c r="B59985" s="202"/>
    </row>
    <row r="59986" spans="2:2">
      <c r="B59986" s="202"/>
    </row>
    <row r="59987" spans="2:2">
      <c r="B59987" s="202"/>
    </row>
    <row r="59988" spans="2:2">
      <c r="B59988" s="202"/>
    </row>
    <row r="59989" spans="2:2">
      <c r="B59989" s="202"/>
    </row>
    <row r="59990" spans="2:2">
      <c r="B59990" s="202"/>
    </row>
    <row r="59991" spans="2:2">
      <c r="B59991" s="202"/>
    </row>
    <row r="59992" spans="2:2">
      <c r="B59992" s="202"/>
    </row>
    <row r="59993" spans="2:2">
      <c r="B59993" s="202"/>
    </row>
    <row r="59994" spans="2:2">
      <c r="B59994" s="202"/>
    </row>
    <row r="59995" spans="2:2">
      <c r="B59995" s="202"/>
    </row>
    <row r="59996" spans="2:2">
      <c r="B59996" s="202"/>
    </row>
    <row r="59997" spans="2:2">
      <c r="B59997" s="202"/>
    </row>
    <row r="59998" spans="2:2">
      <c r="B59998" s="202"/>
    </row>
    <row r="59999" spans="2:2">
      <c r="B59999" s="202"/>
    </row>
    <row r="60000" spans="2:2">
      <c r="B60000" s="202"/>
    </row>
    <row r="60001" spans="2:2">
      <c r="B60001" s="202"/>
    </row>
    <row r="60002" spans="2:2">
      <c r="B60002" s="202"/>
    </row>
    <row r="60003" spans="2:2">
      <c r="B60003" s="202"/>
    </row>
    <row r="60004" spans="2:2">
      <c r="B60004" s="202"/>
    </row>
    <row r="60005" spans="2:2">
      <c r="B60005" s="202"/>
    </row>
    <row r="60006" spans="2:2">
      <c r="B60006" s="202"/>
    </row>
    <row r="60007" spans="2:2">
      <c r="B60007" s="202"/>
    </row>
    <row r="60008" spans="2:2">
      <c r="B60008" s="202"/>
    </row>
    <row r="60009" spans="2:2">
      <c r="B60009" s="202"/>
    </row>
    <row r="60010" spans="2:2">
      <c r="B60010" s="202"/>
    </row>
    <row r="60011" spans="2:2">
      <c r="B60011" s="202"/>
    </row>
    <row r="60012" spans="2:2">
      <c r="B60012" s="202"/>
    </row>
    <row r="60013" spans="2:2">
      <c r="B60013" s="202"/>
    </row>
    <row r="60014" spans="2:2">
      <c r="B60014" s="202"/>
    </row>
    <row r="60015" spans="2:2">
      <c r="B60015" s="202"/>
    </row>
    <row r="60016" spans="2:2">
      <c r="B60016" s="202"/>
    </row>
    <row r="60017" spans="2:2">
      <c r="B60017" s="202"/>
    </row>
    <row r="60018" spans="2:2">
      <c r="B60018" s="202"/>
    </row>
    <row r="60019" spans="2:2">
      <c r="B60019" s="202"/>
    </row>
    <row r="60020" spans="2:2">
      <c r="B60020" s="202"/>
    </row>
    <row r="60021" spans="2:2">
      <c r="B60021" s="202"/>
    </row>
    <row r="60022" spans="2:2">
      <c r="B60022" s="202"/>
    </row>
    <row r="60023" spans="2:2">
      <c r="B60023" s="202"/>
    </row>
    <row r="60024" spans="2:2">
      <c r="B60024" s="202"/>
    </row>
    <row r="60025" spans="2:2">
      <c r="B60025" s="202"/>
    </row>
    <row r="60026" spans="2:2">
      <c r="B60026" s="202"/>
    </row>
    <row r="60027" spans="2:2">
      <c r="B60027" s="202"/>
    </row>
    <row r="60028" spans="2:2">
      <c r="B60028" s="202"/>
    </row>
    <row r="60029" spans="2:2">
      <c r="B60029" s="202"/>
    </row>
    <row r="60030" spans="2:2">
      <c r="B60030" s="202"/>
    </row>
    <row r="60031" spans="2:2">
      <c r="B60031" s="202"/>
    </row>
    <row r="60032" spans="2:2">
      <c r="B60032" s="202"/>
    </row>
    <row r="60033" spans="2:2">
      <c r="B60033" s="202"/>
    </row>
    <row r="60034" spans="2:2">
      <c r="B60034" s="202"/>
    </row>
    <row r="60035" spans="2:2">
      <c r="B60035" s="202"/>
    </row>
    <row r="60036" spans="2:2">
      <c r="B60036" s="202"/>
    </row>
    <row r="60037" spans="2:2">
      <c r="B60037" s="202"/>
    </row>
    <row r="60038" spans="2:2">
      <c r="B60038" s="202"/>
    </row>
    <row r="60039" spans="2:2">
      <c r="B60039" s="202"/>
    </row>
    <row r="60040" spans="2:2">
      <c r="B60040" s="202"/>
    </row>
    <row r="60041" spans="2:2">
      <c r="B60041" s="202"/>
    </row>
    <row r="60042" spans="2:2">
      <c r="B60042" s="202"/>
    </row>
    <row r="60043" spans="2:2">
      <c r="B60043" s="202"/>
    </row>
    <row r="60044" spans="2:2">
      <c r="B60044" s="202"/>
    </row>
    <row r="60045" spans="2:2">
      <c r="B60045" s="202"/>
    </row>
    <row r="60046" spans="2:2">
      <c r="B60046" s="202"/>
    </row>
    <row r="60047" spans="2:2">
      <c r="B60047" s="202"/>
    </row>
    <row r="60048" spans="2:2">
      <c r="B60048" s="202"/>
    </row>
    <row r="60049" spans="2:2">
      <c r="B60049" s="202"/>
    </row>
    <row r="60050" spans="2:2">
      <c r="B60050" s="202"/>
    </row>
    <row r="60051" spans="2:2">
      <c r="B60051" s="202"/>
    </row>
    <row r="60052" spans="2:2">
      <c r="B60052" s="202"/>
    </row>
    <row r="60053" spans="2:2">
      <c r="B60053" s="202"/>
    </row>
    <row r="60054" spans="2:2">
      <c r="B60054" s="202"/>
    </row>
    <row r="60055" spans="2:2">
      <c r="B60055" s="202"/>
    </row>
    <row r="60056" spans="2:2">
      <c r="B60056" s="202"/>
    </row>
    <row r="60057" spans="2:2">
      <c r="B60057" s="202"/>
    </row>
    <row r="60058" spans="2:2">
      <c r="B60058" s="202"/>
    </row>
    <row r="60059" spans="2:2">
      <c r="B60059" s="202"/>
    </row>
    <row r="60060" spans="2:2">
      <c r="B60060" s="202"/>
    </row>
    <row r="60061" spans="2:2">
      <c r="B60061" s="202"/>
    </row>
    <row r="60062" spans="2:2">
      <c r="B60062" s="202"/>
    </row>
    <row r="60063" spans="2:2">
      <c r="B60063" s="202"/>
    </row>
    <row r="60064" spans="2:2">
      <c r="B60064" s="202"/>
    </row>
    <row r="60065" spans="2:2">
      <c r="B60065" s="202"/>
    </row>
    <row r="60066" spans="2:2">
      <c r="B60066" s="202"/>
    </row>
    <row r="60067" spans="2:2">
      <c r="B60067" s="202"/>
    </row>
    <row r="60068" spans="2:2">
      <c r="B60068" s="202"/>
    </row>
    <row r="60069" spans="2:2">
      <c r="B60069" s="202"/>
    </row>
    <row r="60070" spans="2:2">
      <c r="B60070" s="202"/>
    </row>
    <row r="60071" spans="2:2">
      <c r="B60071" s="202"/>
    </row>
    <row r="60072" spans="2:2">
      <c r="B60072" s="202"/>
    </row>
    <row r="60073" spans="2:2">
      <c r="B60073" s="202"/>
    </row>
    <row r="60074" spans="2:2">
      <c r="B60074" s="202"/>
    </row>
    <row r="60075" spans="2:2">
      <c r="B60075" s="202"/>
    </row>
    <row r="60076" spans="2:2">
      <c r="B60076" s="202"/>
    </row>
    <row r="60077" spans="2:2">
      <c r="B60077" s="202"/>
    </row>
    <row r="60078" spans="2:2">
      <c r="B60078" s="202"/>
    </row>
    <row r="60079" spans="2:2">
      <c r="B60079" s="202"/>
    </row>
    <row r="60080" spans="2:2">
      <c r="B60080" s="202"/>
    </row>
    <row r="60081" spans="2:2">
      <c r="B60081" s="202"/>
    </row>
    <row r="60082" spans="2:2">
      <c r="B60082" s="202"/>
    </row>
    <row r="60083" spans="2:2">
      <c r="B60083" s="202"/>
    </row>
    <row r="60084" spans="2:2">
      <c r="B60084" s="202"/>
    </row>
    <row r="60085" spans="2:2">
      <c r="B60085" s="202"/>
    </row>
    <row r="60086" spans="2:2">
      <c r="B60086" s="202"/>
    </row>
    <row r="60087" spans="2:2">
      <c r="B60087" s="202"/>
    </row>
    <row r="60088" spans="2:2">
      <c r="B60088" s="202"/>
    </row>
    <row r="60089" spans="2:2">
      <c r="B60089" s="202"/>
    </row>
    <row r="60090" spans="2:2">
      <c r="B60090" s="202"/>
    </row>
    <row r="60091" spans="2:2">
      <c r="B60091" s="202"/>
    </row>
    <row r="60092" spans="2:2">
      <c r="B60092" s="202"/>
    </row>
    <row r="60093" spans="2:2">
      <c r="B60093" s="202"/>
    </row>
    <row r="60094" spans="2:2">
      <c r="B60094" s="202"/>
    </row>
    <row r="60095" spans="2:2">
      <c r="B60095" s="202"/>
    </row>
    <row r="60096" spans="2:2">
      <c r="B60096" s="202"/>
    </row>
    <row r="60097" spans="2:2">
      <c r="B60097" s="202"/>
    </row>
    <row r="60098" spans="2:2">
      <c r="B60098" s="202"/>
    </row>
    <row r="60099" spans="2:2">
      <c r="B60099" s="202"/>
    </row>
    <row r="60100" spans="2:2">
      <c r="B60100" s="202"/>
    </row>
    <row r="60101" spans="2:2">
      <c r="B60101" s="202"/>
    </row>
    <row r="60102" spans="2:2">
      <c r="B60102" s="202"/>
    </row>
    <row r="60103" spans="2:2">
      <c r="B60103" s="202"/>
    </row>
    <row r="60104" spans="2:2">
      <c r="B60104" s="202"/>
    </row>
    <row r="60105" spans="2:2">
      <c r="B60105" s="202"/>
    </row>
    <row r="60106" spans="2:2">
      <c r="B60106" s="202"/>
    </row>
    <row r="60107" spans="2:2">
      <c r="B60107" s="202"/>
    </row>
    <row r="60108" spans="2:2">
      <c r="B60108" s="202"/>
    </row>
    <row r="60109" spans="2:2">
      <c r="B60109" s="202"/>
    </row>
    <row r="60110" spans="2:2">
      <c r="B60110" s="202"/>
    </row>
    <row r="60111" spans="2:2">
      <c r="B60111" s="202"/>
    </row>
    <row r="60112" spans="2:2">
      <c r="B60112" s="202"/>
    </row>
    <row r="60113" spans="2:2">
      <c r="B60113" s="202"/>
    </row>
    <row r="60114" spans="2:2">
      <c r="B60114" s="202"/>
    </row>
    <row r="60115" spans="2:2">
      <c r="B60115" s="202"/>
    </row>
    <row r="60116" spans="2:2">
      <c r="B60116" s="202"/>
    </row>
    <row r="60117" spans="2:2">
      <c r="B60117" s="202"/>
    </row>
    <row r="60118" spans="2:2">
      <c r="B60118" s="202"/>
    </row>
    <row r="60119" spans="2:2">
      <c r="B60119" s="202"/>
    </row>
    <row r="60120" spans="2:2">
      <c r="B60120" s="202"/>
    </row>
    <row r="60121" spans="2:2">
      <c r="B60121" s="202"/>
    </row>
    <row r="60122" spans="2:2">
      <c r="B60122" s="202"/>
    </row>
    <row r="60123" spans="2:2">
      <c r="B60123" s="202"/>
    </row>
    <row r="60124" spans="2:2">
      <c r="B60124" s="202"/>
    </row>
    <row r="60125" spans="2:2">
      <c r="B60125" s="202"/>
    </row>
    <row r="60126" spans="2:2">
      <c r="B60126" s="202"/>
    </row>
    <row r="60127" spans="2:2">
      <c r="B60127" s="202"/>
    </row>
    <row r="60128" spans="2:2">
      <c r="B60128" s="202"/>
    </row>
    <row r="60129" spans="2:2">
      <c r="B60129" s="202"/>
    </row>
    <row r="60130" spans="2:2">
      <c r="B60130" s="202"/>
    </row>
    <row r="60131" spans="2:2">
      <c r="B60131" s="202"/>
    </row>
    <row r="60132" spans="2:2">
      <c r="B60132" s="202"/>
    </row>
    <row r="60133" spans="2:2">
      <c r="B60133" s="202"/>
    </row>
    <row r="60134" spans="2:2">
      <c r="B60134" s="202"/>
    </row>
    <row r="60135" spans="2:2">
      <c r="B60135" s="202"/>
    </row>
    <row r="60136" spans="2:2">
      <c r="B60136" s="202"/>
    </row>
    <row r="60137" spans="2:2">
      <c r="B60137" s="202"/>
    </row>
    <row r="60138" spans="2:2">
      <c r="B60138" s="202"/>
    </row>
    <row r="60139" spans="2:2">
      <c r="B60139" s="202"/>
    </row>
    <row r="60140" spans="2:2">
      <c r="B60140" s="202"/>
    </row>
    <row r="60141" spans="2:2">
      <c r="B60141" s="202"/>
    </row>
    <row r="60142" spans="2:2">
      <c r="B60142" s="202"/>
    </row>
    <row r="60143" spans="2:2">
      <c r="B60143" s="202"/>
    </row>
    <row r="60144" spans="2:2">
      <c r="B60144" s="202"/>
    </row>
    <row r="60145" spans="2:2">
      <c r="B60145" s="202"/>
    </row>
    <row r="60146" spans="2:2">
      <c r="B60146" s="202"/>
    </row>
    <row r="60147" spans="2:2">
      <c r="B60147" s="202"/>
    </row>
    <row r="60148" spans="2:2">
      <c r="B60148" s="202"/>
    </row>
    <row r="60149" spans="2:2">
      <c r="B60149" s="202"/>
    </row>
    <row r="60150" spans="2:2">
      <c r="B60150" s="202"/>
    </row>
    <row r="60151" spans="2:2">
      <c r="B60151" s="202"/>
    </row>
    <row r="60152" spans="2:2">
      <c r="B60152" s="202"/>
    </row>
    <row r="60153" spans="2:2">
      <c r="B60153" s="202"/>
    </row>
    <row r="60154" spans="2:2">
      <c r="B60154" s="202"/>
    </row>
    <row r="60155" spans="2:2">
      <c r="B60155" s="202"/>
    </row>
    <row r="60156" spans="2:2">
      <c r="B60156" s="202"/>
    </row>
    <row r="60157" spans="2:2">
      <c r="B60157" s="202"/>
    </row>
    <row r="60158" spans="2:2">
      <c r="B60158" s="202"/>
    </row>
    <row r="60159" spans="2:2">
      <c r="B60159" s="202"/>
    </row>
    <row r="60160" spans="2:2">
      <c r="B60160" s="202"/>
    </row>
    <row r="60161" spans="2:2">
      <c r="B60161" s="202"/>
    </row>
    <row r="60162" spans="2:2">
      <c r="B60162" s="202"/>
    </row>
    <row r="60163" spans="2:2">
      <c r="B60163" s="202"/>
    </row>
    <row r="60164" spans="2:2">
      <c r="B60164" s="202"/>
    </row>
    <row r="60165" spans="2:2">
      <c r="B60165" s="202"/>
    </row>
    <row r="60166" spans="2:2">
      <c r="B60166" s="202"/>
    </row>
    <row r="60167" spans="2:2">
      <c r="B60167" s="202"/>
    </row>
    <row r="60168" spans="2:2">
      <c r="B60168" s="202"/>
    </row>
    <row r="60169" spans="2:2">
      <c r="B60169" s="202"/>
    </row>
    <row r="60170" spans="2:2">
      <c r="B60170" s="202"/>
    </row>
    <row r="60171" spans="2:2">
      <c r="B60171" s="202"/>
    </row>
    <row r="60172" spans="2:2">
      <c r="B60172" s="202"/>
    </row>
    <row r="60173" spans="2:2">
      <c r="B60173" s="202"/>
    </row>
    <row r="60174" spans="2:2">
      <c r="B60174" s="202"/>
    </row>
    <row r="60175" spans="2:2">
      <c r="B60175" s="202"/>
    </row>
    <row r="60176" spans="2:2">
      <c r="B60176" s="202"/>
    </row>
    <row r="60177" spans="2:2">
      <c r="B60177" s="202"/>
    </row>
    <row r="60178" spans="2:2">
      <c r="B60178" s="202"/>
    </row>
    <row r="60179" spans="2:2">
      <c r="B60179" s="202"/>
    </row>
    <row r="60180" spans="2:2">
      <c r="B60180" s="202"/>
    </row>
    <row r="60181" spans="2:2">
      <c r="B60181" s="202"/>
    </row>
    <row r="60182" spans="2:2">
      <c r="B60182" s="202"/>
    </row>
    <row r="60183" spans="2:2">
      <c r="B60183" s="202"/>
    </row>
    <row r="60184" spans="2:2">
      <c r="B60184" s="202"/>
    </row>
    <row r="60185" spans="2:2">
      <c r="B60185" s="202"/>
    </row>
    <row r="60186" spans="2:2">
      <c r="B60186" s="202"/>
    </row>
    <row r="60187" spans="2:2">
      <c r="B60187" s="202"/>
    </row>
    <row r="60188" spans="2:2">
      <c r="B60188" s="202"/>
    </row>
    <row r="60189" spans="2:2">
      <c r="B60189" s="202"/>
    </row>
    <row r="60190" spans="2:2">
      <c r="B60190" s="202"/>
    </row>
    <row r="60191" spans="2:2">
      <c r="B60191" s="202"/>
    </row>
    <row r="60192" spans="2:2">
      <c r="B60192" s="202"/>
    </row>
    <row r="60193" spans="2:2">
      <c r="B60193" s="202"/>
    </row>
    <row r="60194" spans="2:2">
      <c r="B60194" s="202"/>
    </row>
    <row r="60195" spans="2:2">
      <c r="B60195" s="202"/>
    </row>
    <row r="60196" spans="2:2">
      <c r="B60196" s="202"/>
    </row>
    <row r="60197" spans="2:2">
      <c r="B60197" s="202"/>
    </row>
    <row r="60198" spans="2:2">
      <c r="B60198" s="202"/>
    </row>
    <row r="60199" spans="2:2">
      <c r="B60199" s="202"/>
    </row>
    <row r="60200" spans="2:2">
      <c r="B60200" s="202"/>
    </row>
    <row r="60201" spans="2:2">
      <c r="B60201" s="202"/>
    </row>
    <row r="60202" spans="2:2">
      <c r="B60202" s="202"/>
    </row>
    <row r="60203" spans="2:2">
      <c r="B60203" s="202"/>
    </row>
    <row r="60204" spans="2:2">
      <c r="B60204" s="202"/>
    </row>
    <row r="60205" spans="2:2">
      <c r="B60205" s="202"/>
    </row>
    <row r="60206" spans="2:2">
      <c r="B60206" s="202"/>
    </row>
    <row r="60207" spans="2:2">
      <c r="B60207" s="202"/>
    </row>
    <row r="60208" spans="2:2">
      <c r="B60208" s="202"/>
    </row>
    <row r="60209" spans="2:2">
      <c r="B60209" s="202"/>
    </row>
    <row r="60210" spans="2:2">
      <c r="B60210" s="202"/>
    </row>
    <row r="60211" spans="2:2">
      <c r="B60211" s="202"/>
    </row>
    <row r="60212" spans="2:2">
      <c r="B60212" s="202"/>
    </row>
    <row r="60213" spans="2:2">
      <c r="B60213" s="202"/>
    </row>
    <row r="60214" spans="2:2">
      <c r="B60214" s="202"/>
    </row>
    <row r="60215" spans="2:2">
      <c r="B60215" s="202"/>
    </row>
    <row r="60216" spans="2:2">
      <c r="B60216" s="202"/>
    </row>
    <row r="60217" spans="2:2">
      <c r="B60217" s="202"/>
    </row>
    <row r="60218" spans="2:2">
      <c r="B60218" s="202"/>
    </row>
    <row r="60219" spans="2:2">
      <c r="B60219" s="202"/>
    </row>
    <row r="60220" spans="2:2">
      <c r="B60220" s="202"/>
    </row>
    <row r="60221" spans="2:2">
      <c r="B60221" s="202"/>
    </row>
    <row r="60222" spans="2:2">
      <c r="B60222" s="202"/>
    </row>
    <row r="60223" spans="2:2">
      <c r="B60223" s="202"/>
    </row>
    <row r="60224" spans="2:2">
      <c r="B60224" s="202"/>
    </row>
    <row r="60225" spans="2:2">
      <c r="B60225" s="202"/>
    </row>
    <row r="60226" spans="2:2">
      <c r="B60226" s="202"/>
    </row>
    <row r="60227" spans="2:2">
      <c r="B60227" s="202"/>
    </row>
    <row r="60228" spans="2:2">
      <c r="B60228" s="202"/>
    </row>
    <row r="60229" spans="2:2">
      <c r="B60229" s="202"/>
    </row>
    <row r="60230" spans="2:2">
      <c r="B60230" s="202"/>
    </row>
    <row r="60231" spans="2:2">
      <c r="B60231" s="202"/>
    </row>
    <row r="60232" spans="2:2">
      <c r="B60232" s="202"/>
    </row>
    <row r="60233" spans="2:2">
      <c r="B60233" s="202"/>
    </row>
    <row r="60234" spans="2:2">
      <c r="B60234" s="202"/>
    </row>
    <row r="60235" spans="2:2">
      <c r="B60235" s="202"/>
    </row>
    <row r="60236" spans="2:2">
      <c r="B60236" s="202"/>
    </row>
    <row r="60237" spans="2:2">
      <c r="B60237" s="202"/>
    </row>
    <row r="60238" spans="2:2">
      <c r="B60238" s="202"/>
    </row>
    <row r="60239" spans="2:2">
      <c r="B60239" s="202"/>
    </row>
    <row r="60240" spans="2:2">
      <c r="B60240" s="202"/>
    </row>
    <row r="60241" spans="2:2">
      <c r="B60241" s="202"/>
    </row>
    <row r="60242" spans="2:2">
      <c r="B60242" s="202"/>
    </row>
    <row r="60243" spans="2:2">
      <c r="B60243" s="202"/>
    </row>
    <row r="60244" spans="2:2">
      <c r="B60244" s="202"/>
    </row>
    <row r="60245" spans="2:2">
      <c r="B60245" s="202"/>
    </row>
    <row r="60246" spans="2:2">
      <c r="B60246" s="202"/>
    </row>
    <row r="60247" spans="2:2">
      <c r="B60247" s="202"/>
    </row>
    <row r="60248" spans="2:2">
      <c r="B60248" s="202"/>
    </row>
    <row r="60249" spans="2:2">
      <c r="B60249" s="202"/>
    </row>
    <row r="60250" spans="2:2">
      <c r="B60250" s="202"/>
    </row>
    <row r="60251" spans="2:2">
      <c r="B60251" s="202"/>
    </row>
    <row r="60252" spans="2:2">
      <c r="B60252" s="202"/>
    </row>
    <row r="60253" spans="2:2">
      <c r="B60253" s="202"/>
    </row>
    <row r="60254" spans="2:2">
      <c r="B60254" s="202"/>
    </row>
    <row r="60255" spans="2:2">
      <c r="B60255" s="202"/>
    </row>
    <row r="60256" spans="2:2">
      <c r="B60256" s="202"/>
    </row>
    <row r="60257" spans="2:2">
      <c r="B60257" s="202"/>
    </row>
    <row r="60258" spans="2:2">
      <c r="B60258" s="202"/>
    </row>
    <row r="60259" spans="2:2">
      <c r="B60259" s="202"/>
    </row>
    <row r="60260" spans="2:2">
      <c r="B60260" s="202"/>
    </row>
    <row r="60261" spans="2:2">
      <c r="B60261" s="202"/>
    </row>
    <row r="60262" spans="2:2">
      <c r="B60262" s="202"/>
    </row>
    <row r="60263" spans="2:2">
      <c r="B60263" s="202"/>
    </row>
    <row r="60264" spans="2:2">
      <c r="B60264" s="202"/>
    </row>
    <row r="60265" spans="2:2">
      <c r="B60265" s="202"/>
    </row>
    <row r="60266" spans="2:2">
      <c r="B60266" s="202"/>
    </row>
    <row r="60267" spans="2:2">
      <c r="B60267" s="202"/>
    </row>
    <row r="60268" spans="2:2">
      <c r="B60268" s="202"/>
    </row>
    <row r="60269" spans="2:2">
      <c r="B60269" s="202"/>
    </row>
    <row r="60270" spans="2:2">
      <c r="B60270" s="202"/>
    </row>
    <row r="60271" spans="2:2">
      <c r="B60271" s="202"/>
    </row>
    <row r="60272" spans="2:2">
      <c r="B60272" s="202"/>
    </row>
    <row r="60273" spans="2:2">
      <c r="B60273" s="202"/>
    </row>
    <row r="60274" spans="2:2">
      <c r="B60274" s="202"/>
    </row>
    <row r="60275" spans="2:2">
      <c r="B60275" s="202"/>
    </row>
    <row r="60276" spans="2:2">
      <c r="B60276" s="202"/>
    </row>
    <row r="60277" spans="2:2">
      <c r="B60277" s="202"/>
    </row>
    <row r="60278" spans="2:2">
      <c r="B60278" s="202"/>
    </row>
    <row r="60279" spans="2:2">
      <c r="B60279" s="202"/>
    </row>
    <row r="60280" spans="2:2">
      <c r="B60280" s="202"/>
    </row>
    <row r="60281" spans="2:2">
      <c r="B60281" s="202"/>
    </row>
    <row r="60282" spans="2:2">
      <c r="B60282" s="202"/>
    </row>
    <row r="60283" spans="2:2">
      <c r="B60283" s="202"/>
    </row>
    <row r="60284" spans="2:2">
      <c r="B60284" s="202"/>
    </row>
    <row r="60285" spans="2:2">
      <c r="B60285" s="202"/>
    </row>
    <row r="60286" spans="2:2">
      <c r="B60286" s="202"/>
    </row>
    <row r="60287" spans="2:2">
      <c r="B60287" s="202"/>
    </row>
    <row r="60288" spans="2:2">
      <c r="B60288" s="202"/>
    </row>
    <row r="60289" spans="2:2">
      <c r="B60289" s="202"/>
    </row>
    <row r="60290" spans="2:2">
      <c r="B60290" s="202"/>
    </row>
    <row r="60291" spans="2:2">
      <c r="B60291" s="202"/>
    </row>
    <row r="60292" spans="2:2">
      <c r="B60292" s="202"/>
    </row>
    <row r="60293" spans="2:2">
      <c r="B60293" s="202"/>
    </row>
    <row r="60294" spans="2:2">
      <c r="B60294" s="202"/>
    </row>
    <row r="60295" spans="2:2">
      <c r="B60295" s="202"/>
    </row>
    <row r="60296" spans="2:2">
      <c r="B60296" s="202"/>
    </row>
    <row r="60297" spans="2:2">
      <c r="B60297" s="202"/>
    </row>
    <row r="60298" spans="2:2">
      <c r="B60298" s="202"/>
    </row>
    <row r="60299" spans="2:2">
      <c r="B60299" s="202"/>
    </row>
    <row r="60300" spans="2:2">
      <c r="B60300" s="202"/>
    </row>
    <row r="60301" spans="2:2">
      <c r="B60301" s="202"/>
    </row>
    <row r="60302" spans="2:2">
      <c r="B60302" s="202"/>
    </row>
    <row r="60303" spans="2:2">
      <c r="B60303" s="202"/>
    </row>
    <row r="60304" spans="2:2">
      <c r="B60304" s="202"/>
    </row>
    <row r="60305" spans="2:2">
      <c r="B60305" s="202"/>
    </row>
    <row r="60306" spans="2:2">
      <c r="B60306" s="202"/>
    </row>
    <row r="60307" spans="2:2">
      <c r="B60307" s="202"/>
    </row>
    <row r="60308" spans="2:2">
      <c r="B60308" s="202"/>
    </row>
    <row r="60309" spans="2:2">
      <c r="B60309" s="202"/>
    </row>
    <row r="60310" spans="2:2">
      <c r="B60310" s="202"/>
    </row>
    <row r="60311" spans="2:2">
      <c r="B60311" s="202"/>
    </row>
    <row r="60312" spans="2:2">
      <c r="B60312" s="202"/>
    </row>
    <row r="60313" spans="2:2">
      <c r="B60313" s="202"/>
    </row>
    <row r="60314" spans="2:2">
      <c r="B60314" s="202"/>
    </row>
    <row r="60315" spans="2:2">
      <c r="B60315" s="202"/>
    </row>
    <row r="60316" spans="2:2">
      <c r="B60316" s="202"/>
    </row>
    <row r="60317" spans="2:2">
      <c r="B60317" s="202"/>
    </row>
    <row r="60318" spans="2:2">
      <c r="B60318" s="202"/>
    </row>
    <row r="60319" spans="2:2">
      <c r="B60319" s="202"/>
    </row>
    <row r="60320" spans="2:2">
      <c r="B60320" s="202"/>
    </row>
    <row r="60321" spans="2:2">
      <c r="B60321" s="202"/>
    </row>
    <row r="60322" spans="2:2">
      <c r="B60322" s="202"/>
    </row>
    <row r="60323" spans="2:2">
      <c r="B60323" s="202"/>
    </row>
    <row r="60324" spans="2:2">
      <c r="B60324" s="202"/>
    </row>
    <row r="60325" spans="2:2">
      <c r="B60325" s="202"/>
    </row>
    <row r="60326" spans="2:2">
      <c r="B60326" s="202"/>
    </row>
    <row r="60327" spans="2:2">
      <c r="B60327" s="202"/>
    </row>
    <row r="60328" spans="2:2">
      <c r="B60328" s="202"/>
    </row>
    <row r="60329" spans="2:2">
      <c r="B60329" s="202"/>
    </row>
    <row r="60330" spans="2:2">
      <c r="B60330" s="202"/>
    </row>
    <row r="60331" spans="2:2">
      <c r="B60331" s="202"/>
    </row>
    <row r="60332" spans="2:2">
      <c r="B60332" s="202"/>
    </row>
    <row r="60333" spans="2:2">
      <c r="B60333" s="202"/>
    </row>
    <row r="60334" spans="2:2">
      <c r="B60334" s="202"/>
    </row>
    <row r="60335" spans="2:2">
      <c r="B60335" s="202"/>
    </row>
    <row r="60336" spans="2:2">
      <c r="B60336" s="202"/>
    </row>
    <row r="60337" spans="2:2">
      <c r="B60337" s="202"/>
    </row>
    <row r="60338" spans="2:2">
      <c r="B60338" s="202"/>
    </row>
    <row r="60339" spans="2:2">
      <c r="B60339" s="202"/>
    </row>
    <row r="60340" spans="2:2">
      <c r="B60340" s="202"/>
    </row>
    <row r="60341" spans="2:2">
      <c r="B60341" s="202"/>
    </row>
    <row r="60342" spans="2:2">
      <c r="B60342" s="202"/>
    </row>
    <row r="60343" spans="2:2">
      <c r="B60343" s="202"/>
    </row>
    <row r="60344" spans="2:2">
      <c r="B60344" s="202"/>
    </row>
    <row r="60345" spans="2:2">
      <c r="B60345" s="202"/>
    </row>
    <row r="60346" spans="2:2">
      <c r="B60346" s="202"/>
    </row>
    <row r="60347" spans="2:2">
      <c r="B60347" s="202"/>
    </row>
    <row r="60348" spans="2:2">
      <c r="B60348" s="202"/>
    </row>
    <row r="60349" spans="2:2">
      <c r="B60349" s="202"/>
    </row>
    <row r="60350" spans="2:2">
      <c r="B60350" s="202"/>
    </row>
    <row r="60351" spans="2:2">
      <c r="B60351" s="202"/>
    </row>
    <row r="60352" spans="2:2">
      <c r="B60352" s="202"/>
    </row>
    <row r="60353" spans="2:2">
      <c r="B60353" s="202"/>
    </row>
    <row r="60354" spans="2:2">
      <c r="B60354" s="202"/>
    </row>
    <row r="60355" spans="2:2">
      <c r="B60355" s="202"/>
    </row>
    <row r="60356" spans="2:2">
      <c r="B60356" s="202"/>
    </row>
    <row r="60357" spans="2:2">
      <c r="B60357" s="202"/>
    </row>
    <row r="60358" spans="2:2">
      <c r="B60358" s="202"/>
    </row>
    <row r="60359" spans="2:2">
      <c r="B60359" s="202"/>
    </row>
    <row r="60360" spans="2:2">
      <c r="B60360" s="202"/>
    </row>
    <row r="60361" spans="2:2">
      <c r="B60361" s="202"/>
    </row>
    <row r="60362" spans="2:2">
      <c r="B60362" s="202"/>
    </row>
    <row r="60363" spans="2:2">
      <c r="B60363" s="202"/>
    </row>
    <row r="60364" spans="2:2">
      <c r="B60364" s="202"/>
    </row>
    <row r="60365" spans="2:2">
      <c r="B60365" s="202"/>
    </row>
    <row r="60366" spans="2:2">
      <c r="B60366" s="202"/>
    </row>
    <row r="60367" spans="2:2">
      <c r="B60367" s="202"/>
    </row>
    <row r="60368" spans="2:2">
      <c r="B60368" s="202"/>
    </row>
    <row r="60369" spans="2:2">
      <c r="B60369" s="202"/>
    </row>
    <row r="60370" spans="2:2">
      <c r="B60370" s="202"/>
    </row>
    <row r="60371" spans="2:2">
      <c r="B60371" s="202"/>
    </row>
    <row r="60372" spans="2:2">
      <c r="B60372" s="202"/>
    </row>
    <row r="60373" spans="2:2">
      <c r="B60373" s="202"/>
    </row>
    <row r="60374" spans="2:2">
      <c r="B60374" s="202"/>
    </row>
    <row r="60375" spans="2:2">
      <c r="B60375" s="202"/>
    </row>
    <row r="60376" spans="2:2">
      <c r="B60376" s="202"/>
    </row>
    <row r="60377" spans="2:2">
      <c r="B60377" s="202"/>
    </row>
    <row r="60378" spans="2:2">
      <c r="B60378" s="202"/>
    </row>
    <row r="60379" spans="2:2">
      <c r="B60379" s="202"/>
    </row>
    <row r="60380" spans="2:2">
      <c r="B60380" s="202"/>
    </row>
    <row r="60381" spans="2:2">
      <c r="B60381" s="202"/>
    </row>
    <row r="60382" spans="2:2">
      <c r="B60382" s="202"/>
    </row>
    <row r="60383" spans="2:2">
      <c r="B60383" s="202"/>
    </row>
    <row r="60384" spans="2:2">
      <c r="B60384" s="202"/>
    </row>
    <row r="60385" spans="2:2">
      <c r="B60385" s="202"/>
    </row>
    <row r="60386" spans="2:2">
      <c r="B60386" s="202"/>
    </row>
    <row r="60387" spans="2:2">
      <c r="B60387" s="202"/>
    </row>
    <row r="60388" spans="2:2">
      <c r="B60388" s="202"/>
    </row>
    <row r="60389" spans="2:2">
      <c r="B60389" s="202"/>
    </row>
    <row r="60390" spans="2:2">
      <c r="B60390" s="202"/>
    </row>
    <row r="60391" spans="2:2">
      <c r="B60391" s="202"/>
    </row>
    <row r="60392" spans="2:2">
      <c r="B60392" s="202"/>
    </row>
    <row r="60393" spans="2:2">
      <c r="B60393" s="202"/>
    </row>
    <row r="60394" spans="2:2">
      <c r="B60394" s="202"/>
    </row>
    <row r="60395" spans="2:2">
      <c r="B60395" s="202"/>
    </row>
    <row r="60396" spans="2:2">
      <c r="B60396" s="202"/>
    </row>
    <row r="60397" spans="2:2">
      <c r="B60397" s="202"/>
    </row>
    <row r="60398" spans="2:2">
      <c r="B60398" s="202"/>
    </row>
    <row r="60399" spans="2:2">
      <c r="B60399" s="202"/>
    </row>
    <row r="60400" spans="2:2">
      <c r="B60400" s="202"/>
    </row>
    <row r="60401" spans="2:2">
      <c r="B60401" s="202"/>
    </row>
    <row r="60402" spans="2:2">
      <c r="B60402" s="202"/>
    </row>
    <row r="60403" spans="2:2">
      <c r="B60403" s="202"/>
    </row>
    <row r="60404" spans="2:2">
      <c r="B60404" s="202"/>
    </row>
    <row r="60405" spans="2:2">
      <c r="B60405" s="202"/>
    </row>
    <row r="60406" spans="2:2">
      <c r="B60406" s="202"/>
    </row>
    <row r="60407" spans="2:2">
      <c r="B60407" s="202"/>
    </row>
    <row r="60408" spans="2:2">
      <c r="B60408" s="202"/>
    </row>
    <row r="60409" spans="2:2">
      <c r="B60409" s="202"/>
    </row>
    <row r="60410" spans="2:2">
      <c r="B60410" s="202"/>
    </row>
    <row r="60411" spans="2:2">
      <c r="B60411" s="202"/>
    </row>
    <row r="60412" spans="2:2">
      <c r="B60412" s="202"/>
    </row>
    <row r="60413" spans="2:2">
      <c r="B60413" s="202"/>
    </row>
    <row r="60414" spans="2:2">
      <c r="B60414" s="202"/>
    </row>
    <row r="60415" spans="2:2">
      <c r="B60415" s="202"/>
    </row>
    <row r="60416" spans="2:2">
      <c r="B60416" s="202"/>
    </row>
    <row r="60417" spans="2:2">
      <c r="B60417" s="202"/>
    </row>
    <row r="60418" spans="2:2">
      <c r="B60418" s="202"/>
    </row>
    <row r="60419" spans="2:2">
      <c r="B60419" s="202"/>
    </row>
    <row r="60420" spans="2:2">
      <c r="B60420" s="202"/>
    </row>
    <row r="60421" spans="2:2">
      <c r="B60421" s="202"/>
    </row>
    <row r="60422" spans="2:2">
      <c r="B60422" s="202"/>
    </row>
    <row r="60423" spans="2:2">
      <c r="B60423" s="202"/>
    </row>
    <row r="60424" spans="2:2">
      <c r="B60424" s="202"/>
    </row>
    <row r="60425" spans="2:2">
      <c r="B60425" s="202"/>
    </row>
    <row r="60426" spans="2:2">
      <c r="B60426" s="202"/>
    </row>
    <row r="60427" spans="2:2">
      <c r="B60427" s="202"/>
    </row>
    <row r="60428" spans="2:2">
      <c r="B60428" s="202"/>
    </row>
    <row r="60429" spans="2:2">
      <c r="B60429" s="202"/>
    </row>
    <row r="60430" spans="2:2">
      <c r="B60430" s="202"/>
    </row>
    <row r="60431" spans="2:2">
      <c r="B60431" s="202"/>
    </row>
    <row r="60432" spans="2:2">
      <c r="B60432" s="202"/>
    </row>
    <row r="60433" spans="2:2">
      <c r="B60433" s="202"/>
    </row>
    <row r="60434" spans="2:2">
      <c r="B60434" s="202"/>
    </row>
    <row r="60435" spans="2:2">
      <c r="B60435" s="202"/>
    </row>
    <row r="60436" spans="2:2">
      <c r="B60436" s="202"/>
    </row>
    <row r="60437" spans="2:2">
      <c r="B60437" s="202"/>
    </row>
    <row r="60438" spans="2:2">
      <c r="B60438" s="202"/>
    </row>
    <row r="60439" spans="2:2">
      <c r="B60439" s="202"/>
    </row>
    <row r="60440" spans="2:2">
      <c r="B60440" s="202"/>
    </row>
    <row r="60441" spans="2:2">
      <c r="B60441" s="202"/>
    </row>
    <row r="60442" spans="2:2">
      <c r="B60442" s="202"/>
    </row>
    <row r="60443" spans="2:2">
      <c r="B60443" s="202"/>
    </row>
    <row r="60444" spans="2:2">
      <c r="B60444" s="202"/>
    </row>
    <row r="60445" spans="2:2">
      <c r="B60445" s="202"/>
    </row>
    <row r="60446" spans="2:2">
      <c r="B60446" s="202"/>
    </row>
    <row r="60447" spans="2:2">
      <c r="B60447" s="202"/>
    </row>
    <row r="60448" spans="2:2">
      <c r="B60448" s="202"/>
    </row>
    <row r="60449" spans="2:2">
      <c r="B60449" s="202"/>
    </row>
    <row r="60450" spans="2:2">
      <c r="B60450" s="202"/>
    </row>
    <row r="60451" spans="2:2">
      <c r="B60451" s="202"/>
    </row>
    <row r="60452" spans="2:2">
      <c r="B60452" s="202"/>
    </row>
    <row r="60453" spans="2:2">
      <c r="B60453" s="202"/>
    </row>
    <row r="60454" spans="2:2">
      <c r="B60454" s="202"/>
    </row>
    <row r="60455" spans="2:2">
      <c r="B60455" s="202"/>
    </row>
    <row r="60456" spans="2:2">
      <c r="B60456" s="202"/>
    </row>
    <row r="60457" spans="2:2">
      <c r="B60457" s="202"/>
    </row>
    <row r="60458" spans="2:2">
      <c r="B60458" s="202"/>
    </row>
    <row r="60459" spans="2:2">
      <c r="B60459" s="202"/>
    </row>
    <row r="60460" spans="2:2">
      <c r="B60460" s="202"/>
    </row>
    <row r="60461" spans="2:2">
      <c r="B60461" s="202"/>
    </row>
    <row r="60462" spans="2:2">
      <c r="B60462" s="202"/>
    </row>
    <row r="60463" spans="2:2">
      <c r="B60463" s="202"/>
    </row>
    <row r="60464" spans="2:2">
      <c r="B60464" s="202"/>
    </row>
    <row r="60465" spans="2:2">
      <c r="B60465" s="202"/>
    </row>
    <row r="60466" spans="2:2">
      <c r="B60466" s="202"/>
    </row>
    <row r="60467" spans="2:2">
      <c r="B60467" s="202"/>
    </row>
    <row r="60468" spans="2:2">
      <c r="B60468" s="202"/>
    </row>
    <row r="60469" spans="2:2">
      <c r="B60469" s="202"/>
    </row>
    <row r="60470" spans="2:2">
      <c r="B60470" s="202"/>
    </row>
    <row r="60471" spans="2:2">
      <c r="B60471" s="202"/>
    </row>
    <row r="60472" spans="2:2">
      <c r="B60472" s="202"/>
    </row>
    <row r="60473" spans="2:2">
      <c r="B60473" s="202"/>
    </row>
    <row r="60474" spans="2:2">
      <c r="B60474" s="202"/>
    </row>
    <row r="60475" spans="2:2">
      <c r="B60475" s="202"/>
    </row>
    <row r="60476" spans="2:2">
      <c r="B60476" s="202"/>
    </row>
    <row r="60477" spans="2:2">
      <c r="B60477" s="202"/>
    </row>
    <row r="60478" spans="2:2">
      <c r="B60478" s="202"/>
    </row>
    <row r="60479" spans="2:2">
      <c r="B60479" s="202"/>
    </row>
    <row r="60480" spans="2:2">
      <c r="B60480" s="202"/>
    </row>
    <row r="60481" spans="2:2">
      <c r="B60481" s="202"/>
    </row>
    <row r="60482" spans="2:2">
      <c r="B60482" s="202"/>
    </row>
    <row r="60483" spans="2:2">
      <c r="B60483" s="202"/>
    </row>
    <row r="60484" spans="2:2">
      <c r="B60484" s="202"/>
    </row>
    <row r="60485" spans="2:2">
      <c r="B60485" s="202"/>
    </row>
    <row r="60486" spans="2:2">
      <c r="B60486" s="202"/>
    </row>
    <row r="60487" spans="2:2">
      <c r="B60487" s="202"/>
    </row>
    <row r="60488" spans="2:2">
      <c r="B60488" s="202"/>
    </row>
    <row r="60489" spans="2:2">
      <c r="B60489" s="202"/>
    </row>
    <row r="60490" spans="2:2">
      <c r="B60490" s="202"/>
    </row>
    <row r="60491" spans="2:2">
      <c r="B60491" s="202"/>
    </row>
    <row r="60492" spans="2:2">
      <c r="B60492" s="202"/>
    </row>
    <row r="60493" spans="2:2">
      <c r="B60493" s="202"/>
    </row>
    <row r="60494" spans="2:2">
      <c r="B60494" s="202"/>
    </row>
    <row r="60495" spans="2:2">
      <c r="B60495" s="202"/>
    </row>
    <row r="60496" spans="2:2">
      <c r="B60496" s="202"/>
    </row>
    <row r="60497" spans="2:2">
      <c r="B60497" s="202"/>
    </row>
    <row r="60498" spans="2:2">
      <c r="B60498" s="202"/>
    </row>
    <row r="60499" spans="2:2">
      <c r="B60499" s="202"/>
    </row>
    <row r="60500" spans="2:2">
      <c r="B60500" s="202"/>
    </row>
    <row r="60501" spans="2:2">
      <c r="B60501" s="202"/>
    </row>
    <row r="60502" spans="2:2">
      <c r="B60502" s="202"/>
    </row>
    <row r="60503" spans="2:2">
      <c r="B60503" s="202"/>
    </row>
    <row r="60504" spans="2:2">
      <c r="B60504" s="202"/>
    </row>
    <row r="60505" spans="2:2">
      <c r="B60505" s="202"/>
    </row>
    <row r="60506" spans="2:2">
      <c r="B60506" s="202"/>
    </row>
    <row r="60507" spans="2:2">
      <c r="B60507" s="202"/>
    </row>
    <row r="60508" spans="2:2">
      <c r="B60508" s="202"/>
    </row>
    <row r="60509" spans="2:2">
      <c r="B60509" s="202"/>
    </row>
    <row r="60510" spans="2:2">
      <c r="B60510" s="202"/>
    </row>
    <row r="60511" spans="2:2">
      <c r="B60511" s="202"/>
    </row>
    <row r="60512" spans="2:2">
      <c r="B60512" s="202"/>
    </row>
    <row r="60513" spans="2:2">
      <c r="B60513" s="202"/>
    </row>
    <row r="60514" spans="2:2">
      <c r="B60514" s="202"/>
    </row>
    <row r="60515" spans="2:2">
      <c r="B60515" s="202"/>
    </row>
    <row r="60516" spans="2:2">
      <c r="B60516" s="202"/>
    </row>
    <row r="60517" spans="2:2">
      <c r="B60517" s="202"/>
    </row>
    <row r="60518" spans="2:2">
      <c r="B60518" s="202"/>
    </row>
    <row r="60519" spans="2:2">
      <c r="B60519" s="202"/>
    </row>
    <row r="60520" spans="2:2">
      <c r="B60520" s="202"/>
    </row>
    <row r="60521" spans="2:2">
      <c r="B60521" s="202"/>
    </row>
    <row r="60522" spans="2:2">
      <c r="B60522" s="202"/>
    </row>
    <row r="60523" spans="2:2">
      <c r="B60523" s="202"/>
    </row>
    <row r="60524" spans="2:2">
      <c r="B60524" s="202"/>
    </row>
    <row r="60525" spans="2:2">
      <c r="B60525" s="202"/>
    </row>
    <row r="60526" spans="2:2">
      <c r="B60526" s="202"/>
    </row>
    <row r="60527" spans="2:2">
      <c r="B60527" s="202"/>
    </row>
    <row r="60528" spans="2:2">
      <c r="B60528" s="202"/>
    </row>
    <row r="60529" spans="2:2">
      <c r="B60529" s="202"/>
    </row>
    <row r="60530" spans="2:2">
      <c r="B60530" s="202"/>
    </row>
    <row r="60531" spans="2:2">
      <c r="B60531" s="202"/>
    </row>
    <row r="60532" spans="2:2">
      <c r="B60532" s="202"/>
    </row>
    <row r="60533" spans="2:2">
      <c r="B60533" s="202"/>
    </row>
    <row r="60534" spans="2:2">
      <c r="B60534" s="202"/>
    </row>
    <row r="60535" spans="2:2">
      <c r="B60535" s="202"/>
    </row>
    <row r="60536" spans="2:2">
      <c r="B60536" s="202"/>
    </row>
    <row r="60537" spans="2:2">
      <c r="B60537" s="202"/>
    </row>
    <row r="60538" spans="2:2">
      <c r="B60538" s="202"/>
    </row>
    <row r="60539" spans="2:2">
      <c r="B60539" s="202"/>
    </row>
    <row r="60540" spans="2:2">
      <c r="B60540" s="202"/>
    </row>
    <row r="60541" spans="2:2">
      <c r="B60541" s="202"/>
    </row>
    <row r="60542" spans="2:2">
      <c r="B60542" s="202"/>
    </row>
    <row r="60543" spans="2:2">
      <c r="B60543" s="202"/>
    </row>
    <row r="60544" spans="2:2">
      <c r="B60544" s="202"/>
    </row>
    <row r="60545" spans="2:2">
      <c r="B60545" s="202"/>
    </row>
    <row r="60546" spans="2:2">
      <c r="B60546" s="202"/>
    </row>
    <row r="60547" spans="2:2">
      <c r="B60547" s="202"/>
    </row>
    <row r="60548" spans="2:2">
      <c r="B60548" s="202"/>
    </row>
    <row r="60549" spans="2:2">
      <c r="B60549" s="202"/>
    </row>
    <row r="60550" spans="2:2">
      <c r="B60550" s="202"/>
    </row>
    <row r="60551" spans="2:2">
      <c r="B60551" s="202"/>
    </row>
    <row r="60552" spans="2:2">
      <c r="B60552" s="202"/>
    </row>
    <row r="60553" spans="2:2">
      <c r="B60553" s="202"/>
    </row>
    <row r="60554" spans="2:2">
      <c r="B60554" s="202"/>
    </row>
    <row r="60555" spans="2:2">
      <c r="B60555" s="202"/>
    </row>
    <row r="60556" spans="2:2">
      <c r="B60556" s="202"/>
    </row>
    <row r="60557" spans="2:2">
      <c r="B60557" s="202"/>
    </row>
    <row r="60558" spans="2:2">
      <c r="B60558" s="202"/>
    </row>
    <row r="60559" spans="2:2">
      <c r="B60559" s="202"/>
    </row>
    <row r="60560" spans="2:2">
      <c r="B60560" s="202"/>
    </row>
    <row r="60561" spans="2:2">
      <c r="B60561" s="202"/>
    </row>
    <row r="60562" spans="2:2">
      <c r="B60562" s="202"/>
    </row>
    <row r="60563" spans="2:2">
      <c r="B60563" s="202"/>
    </row>
    <row r="60564" spans="2:2">
      <c r="B60564" s="202"/>
    </row>
    <row r="60565" spans="2:2">
      <c r="B60565" s="202"/>
    </row>
    <row r="60566" spans="2:2">
      <c r="B60566" s="202"/>
    </row>
    <row r="60567" spans="2:2">
      <c r="B60567" s="202"/>
    </row>
    <row r="60568" spans="2:2">
      <c r="B60568" s="202"/>
    </row>
    <row r="60569" spans="2:2">
      <c r="B60569" s="202"/>
    </row>
    <row r="60570" spans="2:2">
      <c r="B60570" s="202"/>
    </row>
    <row r="60571" spans="2:2">
      <c r="B60571" s="202"/>
    </row>
    <row r="60572" spans="2:2">
      <c r="B60572" s="202"/>
    </row>
    <row r="60573" spans="2:2">
      <c r="B60573" s="202"/>
    </row>
    <row r="60574" spans="2:2">
      <c r="B60574" s="202"/>
    </row>
    <row r="60575" spans="2:2">
      <c r="B60575" s="202"/>
    </row>
    <row r="60576" spans="2:2">
      <c r="B60576" s="202"/>
    </row>
    <row r="60577" spans="2:2">
      <c r="B60577" s="202"/>
    </row>
    <row r="60578" spans="2:2">
      <c r="B60578" s="202"/>
    </row>
    <row r="60579" spans="2:2">
      <c r="B60579" s="202"/>
    </row>
    <row r="60580" spans="2:2">
      <c r="B60580" s="202"/>
    </row>
    <row r="60581" spans="2:2">
      <c r="B60581" s="202"/>
    </row>
    <row r="60582" spans="2:2">
      <c r="B60582" s="202"/>
    </row>
    <row r="60583" spans="2:2">
      <c r="B60583" s="202"/>
    </row>
    <row r="60584" spans="2:2">
      <c r="B60584" s="202"/>
    </row>
    <row r="60585" spans="2:2">
      <c r="B60585" s="202"/>
    </row>
    <row r="60586" spans="2:2">
      <c r="B60586" s="202"/>
    </row>
    <row r="60587" spans="2:2">
      <c r="B60587" s="202"/>
    </row>
    <row r="60588" spans="2:2">
      <c r="B60588" s="202"/>
    </row>
    <row r="60589" spans="2:2">
      <c r="B60589" s="202"/>
    </row>
    <row r="60590" spans="2:2">
      <c r="B60590" s="202"/>
    </row>
    <row r="60591" spans="2:2">
      <c r="B60591" s="202"/>
    </row>
    <row r="60592" spans="2:2">
      <c r="B60592" s="202"/>
    </row>
    <row r="60593" spans="2:2">
      <c r="B60593" s="202"/>
    </row>
    <row r="60594" spans="2:2">
      <c r="B60594" s="202"/>
    </row>
    <row r="60595" spans="2:2">
      <c r="B60595" s="202"/>
    </row>
    <row r="60596" spans="2:2">
      <c r="B60596" s="202"/>
    </row>
    <row r="60597" spans="2:2">
      <c r="B60597" s="202"/>
    </row>
    <row r="60598" spans="2:2">
      <c r="B60598" s="202"/>
    </row>
    <row r="60599" spans="2:2">
      <c r="B60599" s="202"/>
    </row>
    <row r="60600" spans="2:2">
      <c r="B60600" s="202"/>
    </row>
    <row r="60601" spans="2:2">
      <c r="B60601" s="202"/>
    </row>
    <row r="60602" spans="2:2">
      <c r="B60602" s="202"/>
    </row>
    <row r="60603" spans="2:2">
      <c r="B60603" s="202"/>
    </row>
    <row r="60604" spans="2:2">
      <c r="B60604" s="202"/>
    </row>
    <row r="60605" spans="2:2">
      <c r="B60605" s="202"/>
    </row>
    <row r="60606" spans="2:2">
      <c r="B60606" s="202"/>
    </row>
    <row r="60607" spans="2:2">
      <c r="B60607" s="202"/>
    </row>
    <row r="60608" spans="2:2">
      <c r="B60608" s="202"/>
    </row>
    <row r="60609" spans="2:2">
      <c r="B60609" s="202"/>
    </row>
    <row r="60610" spans="2:2">
      <c r="B60610" s="202"/>
    </row>
    <row r="60611" spans="2:2">
      <c r="B60611" s="202"/>
    </row>
    <row r="60612" spans="2:2">
      <c r="B60612" s="202"/>
    </row>
    <row r="60613" spans="2:2">
      <c r="B60613" s="202"/>
    </row>
    <row r="60614" spans="2:2">
      <c r="B60614" s="202"/>
    </row>
    <row r="60615" spans="2:2">
      <c r="B60615" s="202"/>
    </row>
    <row r="60616" spans="2:2">
      <c r="B60616" s="202"/>
    </row>
    <row r="60617" spans="2:2">
      <c r="B60617" s="202"/>
    </row>
    <row r="60618" spans="2:2">
      <c r="B60618" s="202"/>
    </row>
    <row r="60619" spans="2:2">
      <c r="B60619" s="202"/>
    </row>
    <row r="60620" spans="2:2">
      <c r="B60620" s="202"/>
    </row>
    <row r="60621" spans="2:2">
      <c r="B60621" s="202"/>
    </row>
    <row r="60622" spans="2:2">
      <c r="B60622" s="202"/>
    </row>
    <row r="60623" spans="2:2">
      <c r="B60623" s="202"/>
    </row>
    <row r="60624" spans="2:2">
      <c r="B60624" s="202"/>
    </row>
    <row r="60625" spans="2:2">
      <c r="B60625" s="202"/>
    </row>
    <row r="60626" spans="2:2">
      <c r="B60626" s="202"/>
    </row>
    <row r="60627" spans="2:2">
      <c r="B60627" s="202"/>
    </row>
    <row r="60628" spans="2:2">
      <c r="B60628" s="202"/>
    </row>
    <row r="60629" spans="2:2">
      <c r="B60629" s="202"/>
    </row>
    <row r="60630" spans="2:2">
      <c r="B60630" s="202"/>
    </row>
    <row r="60631" spans="2:2">
      <c r="B60631" s="202"/>
    </row>
    <row r="60632" spans="2:2">
      <c r="B60632" s="202"/>
    </row>
    <row r="60633" spans="2:2">
      <c r="B60633" s="202"/>
    </row>
    <row r="60634" spans="2:2">
      <c r="B60634" s="202"/>
    </row>
    <row r="60635" spans="2:2">
      <c r="B60635" s="202"/>
    </row>
    <row r="60636" spans="2:2">
      <c r="B60636" s="202"/>
    </row>
    <row r="60637" spans="2:2">
      <c r="B60637" s="202"/>
    </row>
    <row r="60638" spans="2:2">
      <c r="B60638" s="202"/>
    </row>
    <row r="60639" spans="2:2">
      <c r="B60639" s="202"/>
    </row>
    <row r="60640" spans="2:2">
      <c r="B60640" s="202"/>
    </row>
    <row r="60641" spans="2:2">
      <c r="B60641" s="202"/>
    </row>
    <row r="60642" spans="2:2">
      <c r="B60642" s="202"/>
    </row>
    <row r="60643" spans="2:2">
      <c r="B60643" s="202"/>
    </row>
    <row r="60644" spans="2:2">
      <c r="B60644" s="202"/>
    </row>
    <row r="60645" spans="2:2">
      <c r="B60645" s="202"/>
    </row>
    <row r="60646" spans="2:2">
      <c r="B60646" s="202"/>
    </row>
    <row r="60647" spans="2:2">
      <c r="B60647" s="202"/>
    </row>
    <row r="60648" spans="2:2">
      <c r="B60648" s="202"/>
    </row>
    <row r="60649" spans="2:2">
      <c r="B60649" s="202"/>
    </row>
    <row r="60650" spans="2:2">
      <c r="B60650" s="202"/>
    </row>
    <row r="60651" spans="2:2">
      <c r="B60651" s="202"/>
    </row>
    <row r="60652" spans="2:2">
      <c r="B60652" s="202"/>
    </row>
    <row r="60653" spans="2:2">
      <c r="B60653" s="202"/>
    </row>
    <row r="60654" spans="2:2">
      <c r="B60654" s="202"/>
    </row>
    <row r="60655" spans="2:2">
      <c r="B60655" s="202"/>
    </row>
    <row r="60656" spans="2:2">
      <c r="B60656" s="202"/>
    </row>
    <row r="60657" spans="2:2">
      <c r="B60657" s="202"/>
    </row>
    <row r="60658" spans="2:2">
      <c r="B60658" s="202"/>
    </row>
    <row r="60659" spans="2:2">
      <c r="B60659" s="202"/>
    </row>
    <row r="60660" spans="2:2">
      <c r="B60660" s="202"/>
    </row>
    <row r="60661" spans="2:2">
      <c r="B60661" s="202"/>
    </row>
    <row r="60662" spans="2:2">
      <c r="B60662" s="202"/>
    </row>
    <row r="60663" spans="2:2">
      <c r="B60663" s="202"/>
    </row>
    <row r="60664" spans="2:2">
      <c r="B60664" s="202"/>
    </row>
    <row r="60665" spans="2:2">
      <c r="B60665" s="202"/>
    </row>
    <row r="60666" spans="2:2">
      <c r="B60666" s="202"/>
    </row>
    <row r="60667" spans="2:2">
      <c r="B60667" s="202"/>
    </row>
    <row r="60668" spans="2:2">
      <c r="B60668" s="202"/>
    </row>
    <row r="60669" spans="2:2">
      <c r="B60669" s="202"/>
    </row>
    <row r="60670" spans="2:2">
      <c r="B60670" s="202"/>
    </row>
    <row r="60671" spans="2:2">
      <c r="B60671" s="202"/>
    </row>
    <row r="60672" spans="2:2">
      <c r="B60672" s="202"/>
    </row>
    <row r="60673" spans="2:2">
      <c r="B60673" s="202"/>
    </row>
    <row r="60674" spans="2:2">
      <c r="B60674" s="202"/>
    </row>
    <row r="60675" spans="2:2">
      <c r="B60675" s="202"/>
    </row>
    <row r="60676" spans="2:2">
      <c r="B60676" s="202"/>
    </row>
    <row r="60677" spans="2:2">
      <c r="B60677" s="202"/>
    </row>
    <row r="60678" spans="2:2">
      <c r="B60678" s="202"/>
    </row>
    <row r="60679" spans="2:2">
      <c r="B60679" s="202"/>
    </row>
    <row r="60680" spans="2:2">
      <c r="B60680" s="202"/>
    </row>
    <row r="60681" spans="2:2">
      <c r="B60681" s="202"/>
    </row>
    <row r="60682" spans="2:2">
      <c r="B60682" s="202"/>
    </row>
    <row r="60683" spans="2:2">
      <c r="B60683" s="202"/>
    </row>
    <row r="60684" spans="2:2">
      <c r="B60684" s="202"/>
    </row>
    <row r="60685" spans="2:2">
      <c r="B60685" s="202"/>
    </row>
    <row r="60686" spans="2:2">
      <c r="B60686" s="202"/>
    </row>
    <row r="60687" spans="2:2">
      <c r="B60687" s="202"/>
    </row>
    <row r="60688" spans="2:2">
      <c r="B60688" s="202"/>
    </row>
    <row r="60689" spans="2:2">
      <c r="B60689" s="202"/>
    </row>
    <row r="60690" spans="2:2">
      <c r="B60690" s="202"/>
    </row>
    <row r="60691" spans="2:2">
      <c r="B60691" s="202"/>
    </row>
    <row r="60692" spans="2:2">
      <c r="B60692" s="202"/>
    </row>
    <row r="60693" spans="2:2">
      <c r="B60693" s="202"/>
    </row>
    <row r="60694" spans="2:2">
      <c r="B60694" s="202"/>
    </row>
    <row r="60695" spans="2:2">
      <c r="B60695" s="202"/>
    </row>
    <row r="60696" spans="2:2">
      <c r="B60696" s="202"/>
    </row>
    <row r="60697" spans="2:2">
      <c r="B60697" s="202"/>
    </row>
    <row r="60698" spans="2:2">
      <c r="B60698" s="202"/>
    </row>
    <row r="60699" spans="2:2">
      <c r="B60699" s="202"/>
    </row>
    <row r="60700" spans="2:2">
      <c r="B60700" s="202"/>
    </row>
    <row r="60701" spans="2:2">
      <c r="B60701" s="202"/>
    </row>
    <row r="60702" spans="2:2">
      <c r="B60702" s="202"/>
    </row>
    <row r="60703" spans="2:2">
      <c r="B60703" s="202"/>
    </row>
    <row r="60704" spans="2:2">
      <c r="B60704" s="202"/>
    </row>
    <row r="60705" spans="2:2">
      <c r="B60705" s="202"/>
    </row>
    <row r="60706" spans="2:2">
      <c r="B60706" s="202"/>
    </row>
    <row r="60707" spans="2:2">
      <c r="B60707" s="202"/>
    </row>
    <row r="60708" spans="2:2">
      <c r="B60708" s="202"/>
    </row>
    <row r="60709" spans="2:2">
      <c r="B60709" s="202"/>
    </row>
    <row r="60710" spans="2:2">
      <c r="B60710" s="202"/>
    </row>
    <row r="60711" spans="2:2">
      <c r="B60711" s="202"/>
    </row>
    <row r="60712" spans="2:2">
      <c r="B60712" s="202"/>
    </row>
    <row r="60713" spans="2:2">
      <c r="B60713" s="202"/>
    </row>
    <row r="60714" spans="2:2">
      <c r="B60714" s="202"/>
    </row>
    <row r="60715" spans="2:2">
      <c r="B60715" s="202"/>
    </row>
    <row r="60716" spans="2:2">
      <c r="B60716" s="202"/>
    </row>
    <row r="60717" spans="2:2">
      <c r="B60717" s="202"/>
    </row>
    <row r="60718" spans="2:2">
      <c r="B60718" s="202"/>
    </row>
    <row r="60719" spans="2:2">
      <c r="B60719" s="202"/>
    </row>
    <row r="60720" spans="2:2">
      <c r="B60720" s="202"/>
    </row>
    <row r="60721" spans="2:2">
      <c r="B60721" s="202"/>
    </row>
    <row r="60722" spans="2:2">
      <c r="B60722" s="202"/>
    </row>
    <row r="60723" spans="2:2">
      <c r="B60723" s="202"/>
    </row>
    <row r="60724" spans="2:2">
      <c r="B60724" s="202"/>
    </row>
    <row r="60725" spans="2:2">
      <c r="B60725" s="202"/>
    </row>
    <row r="60726" spans="2:2">
      <c r="B60726" s="202"/>
    </row>
    <row r="60727" spans="2:2">
      <c r="B60727" s="202"/>
    </row>
    <row r="60728" spans="2:2">
      <c r="B60728" s="202"/>
    </row>
    <row r="60729" spans="2:2">
      <c r="B60729" s="202"/>
    </row>
    <row r="60730" spans="2:2">
      <c r="B60730" s="202"/>
    </row>
    <row r="60731" spans="2:2">
      <c r="B60731" s="202"/>
    </row>
    <row r="60732" spans="2:2">
      <c r="B60732" s="202"/>
    </row>
    <row r="60733" spans="2:2">
      <c r="B60733" s="202"/>
    </row>
    <row r="60734" spans="2:2">
      <c r="B60734" s="202"/>
    </row>
    <row r="60735" spans="2:2">
      <c r="B60735" s="202"/>
    </row>
    <row r="60736" spans="2:2">
      <c r="B60736" s="202"/>
    </row>
    <row r="60737" spans="2:2">
      <c r="B60737" s="202"/>
    </row>
    <row r="60738" spans="2:2">
      <c r="B60738" s="202"/>
    </row>
    <row r="60739" spans="2:2">
      <c r="B60739" s="202"/>
    </row>
    <row r="60740" spans="2:2">
      <c r="B60740" s="202"/>
    </row>
    <row r="60741" spans="2:2">
      <c r="B60741" s="202"/>
    </row>
    <row r="60742" spans="2:2">
      <c r="B60742" s="202"/>
    </row>
    <row r="60743" spans="2:2">
      <c r="B60743" s="202"/>
    </row>
    <row r="60744" spans="2:2">
      <c r="B60744" s="202"/>
    </row>
    <row r="60745" spans="2:2">
      <c r="B60745" s="202"/>
    </row>
    <row r="60746" spans="2:2">
      <c r="B60746" s="202"/>
    </row>
    <row r="60747" spans="2:2">
      <c r="B60747" s="202"/>
    </row>
    <row r="60748" spans="2:2">
      <c r="B60748" s="202"/>
    </row>
    <row r="60749" spans="2:2">
      <c r="B60749" s="202"/>
    </row>
    <row r="60750" spans="2:2">
      <c r="B60750" s="202"/>
    </row>
    <row r="60751" spans="2:2">
      <c r="B60751" s="202"/>
    </row>
    <row r="60752" spans="2:2">
      <c r="B60752" s="202"/>
    </row>
    <row r="60753" spans="2:2">
      <c r="B60753" s="202"/>
    </row>
    <row r="60754" spans="2:2">
      <c r="B60754" s="202"/>
    </row>
    <row r="60755" spans="2:2">
      <c r="B60755" s="202"/>
    </row>
    <row r="60756" spans="2:2">
      <c r="B60756" s="202"/>
    </row>
    <row r="60757" spans="2:2">
      <c r="B60757" s="202"/>
    </row>
    <row r="60758" spans="2:2">
      <c r="B60758" s="202"/>
    </row>
    <row r="60759" spans="2:2">
      <c r="B60759" s="202"/>
    </row>
    <row r="60760" spans="2:2">
      <c r="B60760" s="202"/>
    </row>
    <row r="60761" spans="2:2">
      <c r="B60761" s="202"/>
    </row>
    <row r="60762" spans="2:2">
      <c r="B60762" s="202"/>
    </row>
    <row r="60763" spans="2:2">
      <c r="B60763" s="202"/>
    </row>
    <row r="60764" spans="2:2">
      <c r="B60764" s="202"/>
    </row>
    <row r="60765" spans="2:2">
      <c r="B60765" s="202"/>
    </row>
    <row r="60766" spans="2:2">
      <c r="B60766" s="202"/>
    </row>
    <row r="60767" spans="2:2">
      <c r="B60767" s="202"/>
    </row>
    <row r="60768" spans="2:2">
      <c r="B60768" s="202"/>
    </row>
    <row r="60769" spans="2:2">
      <c r="B60769" s="202"/>
    </row>
    <row r="60770" spans="2:2">
      <c r="B60770" s="202"/>
    </row>
    <row r="60771" spans="2:2">
      <c r="B60771" s="202"/>
    </row>
    <row r="60772" spans="2:2">
      <c r="B60772" s="202"/>
    </row>
    <row r="60773" spans="2:2">
      <c r="B60773" s="202"/>
    </row>
    <row r="60774" spans="2:2">
      <c r="B60774" s="202"/>
    </row>
    <row r="60775" spans="2:2">
      <c r="B60775" s="202"/>
    </row>
    <row r="60776" spans="2:2">
      <c r="B60776" s="202"/>
    </row>
    <row r="60777" spans="2:2">
      <c r="B60777" s="202"/>
    </row>
    <row r="60778" spans="2:2">
      <c r="B60778" s="202"/>
    </row>
    <row r="60779" spans="2:2">
      <c r="B60779" s="202"/>
    </row>
    <row r="60780" spans="2:2">
      <c r="B60780" s="202"/>
    </row>
    <row r="60781" spans="2:2">
      <c r="B60781" s="202"/>
    </row>
    <row r="60782" spans="2:2">
      <c r="B60782" s="202"/>
    </row>
    <row r="60783" spans="2:2">
      <c r="B60783" s="202"/>
    </row>
    <row r="60784" spans="2:2">
      <c r="B60784" s="202"/>
    </row>
    <row r="60785" spans="2:2">
      <c r="B60785" s="202"/>
    </row>
    <row r="60786" spans="2:2">
      <c r="B60786" s="202"/>
    </row>
    <row r="60787" spans="2:2">
      <c r="B60787" s="202"/>
    </row>
    <row r="60788" spans="2:2">
      <c r="B60788" s="202"/>
    </row>
    <row r="60789" spans="2:2">
      <c r="B60789" s="202"/>
    </row>
    <row r="60790" spans="2:2">
      <c r="B60790" s="202"/>
    </row>
    <row r="60791" spans="2:2">
      <c r="B60791" s="202"/>
    </row>
    <row r="60792" spans="2:2">
      <c r="B60792" s="202"/>
    </row>
    <row r="60793" spans="2:2">
      <c r="B60793" s="202"/>
    </row>
    <row r="60794" spans="2:2">
      <c r="B60794" s="202"/>
    </row>
    <row r="60795" spans="2:2">
      <c r="B60795" s="202"/>
    </row>
    <row r="60796" spans="2:2">
      <c r="B60796" s="202"/>
    </row>
    <row r="60797" spans="2:2">
      <c r="B60797" s="202"/>
    </row>
    <row r="60798" spans="2:2">
      <c r="B60798" s="202"/>
    </row>
    <row r="60799" spans="2:2">
      <c r="B60799" s="202"/>
    </row>
    <row r="60800" spans="2:2">
      <c r="B60800" s="202"/>
    </row>
    <row r="60801" spans="2:2">
      <c r="B60801" s="202"/>
    </row>
    <row r="60802" spans="2:2">
      <c r="B60802" s="202"/>
    </row>
    <row r="60803" spans="2:2">
      <c r="B60803" s="202"/>
    </row>
    <row r="60804" spans="2:2">
      <c r="B60804" s="202"/>
    </row>
    <row r="60805" spans="2:2">
      <c r="B60805" s="202"/>
    </row>
    <row r="60806" spans="2:2">
      <c r="B60806" s="202"/>
    </row>
    <row r="60807" spans="2:2">
      <c r="B60807" s="202"/>
    </row>
    <row r="60808" spans="2:2">
      <c r="B60808" s="202"/>
    </row>
    <row r="60809" spans="2:2">
      <c r="B60809" s="202"/>
    </row>
    <row r="60810" spans="2:2">
      <c r="B60810" s="202"/>
    </row>
    <row r="60811" spans="2:2">
      <c r="B60811" s="202"/>
    </row>
    <row r="60812" spans="2:2">
      <c r="B60812" s="202"/>
    </row>
    <row r="60813" spans="2:2">
      <c r="B60813" s="202"/>
    </row>
    <row r="60814" spans="2:2">
      <c r="B60814" s="202"/>
    </row>
    <row r="60815" spans="2:2">
      <c r="B60815" s="202"/>
    </row>
    <row r="60816" spans="2:2">
      <c r="B60816" s="202"/>
    </row>
    <row r="60817" spans="2:2">
      <c r="B60817" s="202"/>
    </row>
    <row r="60818" spans="2:2">
      <c r="B60818" s="202"/>
    </row>
    <row r="60819" spans="2:2">
      <c r="B60819" s="202"/>
    </row>
    <row r="60820" spans="2:2">
      <c r="B60820" s="202"/>
    </row>
    <row r="60821" spans="2:2">
      <c r="B60821" s="202"/>
    </row>
    <row r="60822" spans="2:2">
      <c r="B60822" s="202"/>
    </row>
    <row r="60823" spans="2:2">
      <c r="B60823" s="202"/>
    </row>
    <row r="60824" spans="2:2">
      <c r="B60824" s="202"/>
    </row>
    <row r="60825" spans="2:2">
      <c r="B60825" s="202"/>
    </row>
    <row r="60826" spans="2:2">
      <c r="B60826" s="202"/>
    </row>
    <row r="60827" spans="2:2">
      <c r="B60827" s="202"/>
    </row>
    <row r="60828" spans="2:2">
      <c r="B60828" s="202"/>
    </row>
    <row r="60829" spans="2:2">
      <c r="B60829" s="202"/>
    </row>
    <row r="60830" spans="2:2">
      <c r="B60830" s="202"/>
    </row>
    <row r="60831" spans="2:2">
      <c r="B60831" s="202"/>
    </row>
    <row r="60832" spans="2:2">
      <c r="B60832" s="202"/>
    </row>
    <row r="60833" spans="2:2">
      <c r="B60833" s="202"/>
    </row>
    <row r="60834" spans="2:2">
      <c r="B60834" s="202"/>
    </row>
    <row r="60835" spans="2:2">
      <c r="B60835" s="202"/>
    </row>
    <row r="60836" spans="2:2">
      <c r="B60836" s="202"/>
    </row>
    <row r="60837" spans="2:2">
      <c r="B60837" s="202"/>
    </row>
    <row r="60838" spans="2:2">
      <c r="B60838" s="202"/>
    </row>
    <row r="60839" spans="2:2">
      <c r="B60839" s="202"/>
    </row>
    <row r="60840" spans="2:2">
      <c r="B60840" s="202"/>
    </row>
    <row r="60841" spans="2:2">
      <c r="B60841" s="202"/>
    </row>
    <row r="60842" spans="2:2">
      <c r="B60842" s="202"/>
    </row>
    <row r="60843" spans="2:2">
      <c r="B60843" s="202"/>
    </row>
    <row r="60844" spans="2:2">
      <c r="B60844" s="202"/>
    </row>
    <row r="60845" spans="2:2">
      <c r="B60845" s="202"/>
    </row>
    <row r="60846" spans="2:2">
      <c r="B60846" s="202"/>
    </row>
    <row r="60847" spans="2:2">
      <c r="B60847" s="202"/>
    </row>
    <row r="60848" spans="2:2">
      <c r="B60848" s="202"/>
    </row>
    <row r="60849" spans="2:2">
      <c r="B60849" s="202"/>
    </row>
    <row r="60850" spans="2:2">
      <c r="B60850" s="202"/>
    </row>
    <row r="60851" spans="2:2">
      <c r="B60851" s="202"/>
    </row>
    <row r="60852" spans="2:2">
      <c r="B60852" s="202"/>
    </row>
    <row r="60853" spans="2:2">
      <c r="B60853" s="202"/>
    </row>
    <row r="60854" spans="2:2">
      <c r="B60854" s="202"/>
    </row>
    <row r="60855" spans="2:2">
      <c r="B60855" s="202"/>
    </row>
    <row r="60856" spans="2:2">
      <c r="B60856" s="202"/>
    </row>
    <row r="60857" spans="2:2">
      <c r="B60857" s="202"/>
    </row>
    <row r="60858" spans="2:2">
      <c r="B60858" s="202"/>
    </row>
    <row r="60859" spans="2:2">
      <c r="B60859" s="202"/>
    </row>
    <row r="60860" spans="2:2">
      <c r="B60860" s="202"/>
    </row>
    <row r="60861" spans="2:2">
      <c r="B60861" s="202"/>
    </row>
    <row r="60862" spans="2:2">
      <c r="B60862" s="202"/>
    </row>
    <row r="60863" spans="2:2">
      <c r="B60863" s="202"/>
    </row>
    <row r="60864" spans="2:2">
      <c r="B60864" s="202"/>
    </row>
    <row r="60865" spans="2:2">
      <c r="B60865" s="202"/>
    </row>
    <row r="60866" spans="2:2">
      <c r="B60866" s="202"/>
    </row>
    <row r="60867" spans="2:2">
      <c r="B60867" s="202"/>
    </row>
    <row r="60868" spans="2:2">
      <c r="B60868" s="202"/>
    </row>
    <row r="60869" spans="2:2">
      <c r="B60869" s="202"/>
    </row>
    <row r="60870" spans="2:2">
      <c r="B60870" s="202"/>
    </row>
    <row r="60871" spans="2:2">
      <c r="B60871" s="202"/>
    </row>
    <row r="60872" spans="2:2">
      <c r="B60872" s="202"/>
    </row>
    <row r="60873" spans="2:2">
      <c r="B60873" s="202"/>
    </row>
    <row r="60874" spans="2:2">
      <c r="B60874" s="202"/>
    </row>
    <row r="60875" spans="2:2">
      <c r="B60875" s="202"/>
    </row>
    <row r="60876" spans="2:2">
      <c r="B60876" s="202"/>
    </row>
    <row r="60877" spans="2:2">
      <c r="B60877" s="202"/>
    </row>
    <row r="60878" spans="2:2">
      <c r="B60878" s="202"/>
    </row>
    <row r="60879" spans="2:2">
      <c r="B60879" s="202"/>
    </row>
    <row r="60880" spans="2:2">
      <c r="B60880" s="202"/>
    </row>
    <row r="60881" spans="2:2">
      <c r="B60881" s="202"/>
    </row>
    <row r="60882" spans="2:2">
      <c r="B60882" s="202"/>
    </row>
    <row r="60883" spans="2:2">
      <c r="B60883" s="202"/>
    </row>
    <row r="60884" spans="2:2">
      <c r="B60884" s="202"/>
    </row>
    <row r="60885" spans="2:2">
      <c r="B60885" s="202"/>
    </row>
    <row r="60886" spans="2:2">
      <c r="B60886" s="202"/>
    </row>
    <row r="60887" spans="2:2">
      <c r="B60887" s="202"/>
    </row>
    <row r="60888" spans="2:2">
      <c r="B60888" s="202"/>
    </row>
    <row r="60889" spans="2:2">
      <c r="B60889" s="202"/>
    </row>
    <row r="60890" spans="2:2">
      <c r="B60890" s="202"/>
    </row>
    <row r="60891" spans="2:2">
      <c r="B60891" s="202"/>
    </row>
    <row r="60892" spans="2:2">
      <c r="B60892" s="202"/>
    </row>
    <row r="60893" spans="2:2">
      <c r="B60893" s="202"/>
    </row>
    <row r="60894" spans="2:2">
      <c r="B60894" s="202"/>
    </row>
    <row r="60895" spans="2:2">
      <c r="B60895" s="202"/>
    </row>
    <row r="60896" spans="2:2">
      <c r="B60896" s="202"/>
    </row>
    <row r="60897" spans="2:2">
      <c r="B60897" s="202"/>
    </row>
    <row r="60898" spans="2:2">
      <c r="B60898" s="202"/>
    </row>
    <row r="60899" spans="2:2">
      <c r="B60899" s="202"/>
    </row>
    <row r="60900" spans="2:2">
      <c r="B60900" s="202"/>
    </row>
    <row r="60901" spans="2:2">
      <c r="B60901" s="202"/>
    </row>
    <row r="60902" spans="2:2">
      <c r="B60902" s="202"/>
    </row>
    <row r="60903" spans="2:2">
      <c r="B60903" s="202"/>
    </row>
    <row r="60904" spans="2:2">
      <c r="B60904" s="202"/>
    </row>
    <row r="60905" spans="2:2">
      <c r="B60905" s="202"/>
    </row>
    <row r="60906" spans="2:2">
      <c r="B60906" s="202"/>
    </row>
    <row r="60907" spans="2:2">
      <c r="B60907" s="202"/>
    </row>
    <row r="60908" spans="2:2">
      <c r="B60908" s="202"/>
    </row>
    <row r="60909" spans="2:2">
      <c r="B60909" s="202"/>
    </row>
    <row r="60910" spans="2:2">
      <c r="B60910" s="202"/>
    </row>
    <row r="60911" spans="2:2">
      <c r="B60911" s="202"/>
    </row>
    <row r="60912" spans="2:2">
      <c r="B60912" s="202"/>
    </row>
    <row r="60913" spans="2:2">
      <c r="B60913" s="202"/>
    </row>
    <row r="60914" spans="2:2">
      <c r="B60914" s="202"/>
    </row>
    <row r="60915" spans="2:2">
      <c r="B60915" s="202"/>
    </row>
    <row r="60916" spans="2:2">
      <c r="B60916" s="202"/>
    </row>
    <row r="60917" spans="2:2">
      <c r="B60917" s="202"/>
    </row>
    <row r="60918" spans="2:2">
      <c r="B60918" s="202"/>
    </row>
    <row r="60919" spans="2:2">
      <c r="B60919" s="202"/>
    </row>
    <row r="60920" spans="2:2">
      <c r="B60920" s="202"/>
    </row>
    <row r="60921" spans="2:2">
      <c r="B60921" s="202"/>
    </row>
    <row r="60922" spans="2:2">
      <c r="B60922" s="202"/>
    </row>
    <row r="60923" spans="2:2">
      <c r="B60923" s="202"/>
    </row>
    <row r="60924" spans="2:2">
      <c r="B60924" s="202"/>
    </row>
    <row r="60925" spans="2:2">
      <c r="B60925" s="202"/>
    </row>
    <row r="60926" spans="2:2">
      <c r="B60926" s="202"/>
    </row>
    <row r="60927" spans="2:2">
      <c r="B60927" s="202"/>
    </row>
    <row r="60928" spans="2:2">
      <c r="B60928" s="202"/>
    </row>
    <row r="60929" spans="2:2">
      <c r="B60929" s="202"/>
    </row>
    <row r="60930" spans="2:2">
      <c r="B60930" s="202"/>
    </row>
    <row r="60931" spans="2:2">
      <c r="B60931" s="202"/>
    </row>
    <row r="60932" spans="2:2">
      <c r="B60932" s="202"/>
    </row>
    <row r="60933" spans="2:2">
      <c r="B60933" s="202"/>
    </row>
    <row r="60934" spans="2:2">
      <c r="B60934" s="202"/>
    </row>
    <row r="60935" spans="2:2">
      <c r="B60935" s="202"/>
    </row>
    <row r="60936" spans="2:2">
      <c r="B60936" s="202"/>
    </row>
    <row r="60937" spans="2:2">
      <c r="B60937" s="202"/>
    </row>
    <row r="60938" spans="2:2">
      <c r="B60938" s="202"/>
    </row>
    <row r="60939" spans="2:2">
      <c r="B60939" s="202"/>
    </row>
    <row r="60940" spans="2:2">
      <c r="B60940" s="202"/>
    </row>
    <row r="60941" spans="2:2">
      <c r="B60941" s="202"/>
    </row>
    <row r="60942" spans="2:2">
      <c r="B60942" s="202"/>
    </row>
    <row r="60943" spans="2:2">
      <c r="B60943" s="202"/>
    </row>
    <row r="60944" spans="2:2">
      <c r="B60944" s="202"/>
    </row>
    <row r="60945" spans="2:2">
      <c r="B60945" s="202"/>
    </row>
    <row r="60946" spans="2:2">
      <c r="B60946" s="202"/>
    </row>
    <row r="60947" spans="2:2">
      <c r="B60947" s="202"/>
    </row>
    <row r="60948" spans="2:2">
      <c r="B60948" s="202"/>
    </row>
    <row r="60949" spans="2:2">
      <c r="B60949" s="202"/>
    </row>
    <row r="60950" spans="2:2">
      <c r="B60950" s="202"/>
    </row>
    <row r="60951" spans="2:2">
      <c r="B60951" s="202"/>
    </row>
    <row r="60952" spans="2:2">
      <c r="B60952" s="202"/>
    </row>
    <row r="60953" spans="2:2">
      <c r="B60953" s="202"/>
    </row>
    <row r="60954" spans="2:2">
      <c r="B60954" s="202"/>
    </row>
    <row r="60955" spans="2:2">
      <c r="B60955" s="202"/>
    </row>
    <row r="60956" spans="2:2">
      <c r="B60956" s="202"/>
    </row>
    <row r="60957" spans="2:2">
      <c r="B60957" s="202"/>
    </row>
    <row r="60958" spans="2:2">
      <c r="B60958" s="202"/>
    </row>
    <row r="60959" spans="2:2">
      <c r="B60959" s="202"/>
    </row>
    <row r="60960" spans="2:2">
      <c r="B60960" s="202"/>
    </row>
    <row r="60961" spans="2:2">
      <c r="B60961" s="202"/>
    </row>
    <row r="60962" spans="2:2">
      <c r="B60962" s="202"/>
    </row>
    <row r="60963" spans="2:2">
      <c r="B60963" s="202"/>
    </row>
    <row r="60964" spans="2:2">
      <c r="B60964" s="202"/>
    </row>
    <row r="60965" spans="2:2">
      <c r="B60965" s="202"/>
    </row>
    <row r="60966" spans="2:2">
      <c r="B60966" s="202"/>
    </row>
    <row r="60967" spans="2:2">
      <c r="B60967" s="202"/>
    </row>
    <row r="60968" spans="2:2">
      <c r="B60968" s="202"/>
    </row>
    <row r="60969" spans="2:2">
      <c r="B60969" s="202"/>
    </row>
    <row r="60970" spans="2:2">
      <c r="B60970" s="202"/>
    </row>
    <row r="60971" spans="2:2">
      <c r="B60971" s="202"/>
    </row>
    <row r="60972" spans="2:2">
      <c r="B60972" s="202"/>
    </row>
    <row r="60973" spans="2:2">
      <c r="B60973" s="202"/>
    </row>
    <row r="60974" spans="2:2">
      <c r="B60974" s="202"/>
    </row>
    <row r="60975" spans="2:2">
      <c r="B60975" s="202"/>
    </row>
    <row r="60976" spans="2:2">
      <c r="B60976" s="202"/>
    </row>
    <row r="60977" spans="2:2">
      <c r="B60977" s="202"/>
    </row>
    <row r="60978" spans="2:2">
      <c r="B60978" s="202"/>
    </row>
    <row r="60979" spans="2:2">
      <c r="B60979" s="202"/>
    </row>
    <row r="60980" spans="2:2">
      <c r="B60980" s="202"/>
    </row>
    <row r="60981" spans="2:2">
      <c r="B60981" s="202"/>
    </row>
    <row r="60982" spans="2:2">
      <c r="B60982" s="202"/>
    </row>
    <row r="60983" spans="2:2">
      <c r="B60983" s="202"/>
    </row>
    <row r="60984" spans="2:2">
      <c r="B60984" s="202"/>
    </row>
    <row r="60985" spans="2:2">
      <c r="B60985" s="202"/>
    </row>
    <row r="60986" spans="2:2">
      <c r="B60986" s="202"/>
    </row>
    <row r="60987" spans="2:2">
      <c r="B60987" s="202"/>
    </row>
    <row r="60988" spans="2:2">
      <c r="B60988" s="202"/>
    </row>
    <row r="60989" spans="2:2">
      <c r="B60989" s="202"/>
    </row>
    <row r="60990" spans="2:2">
      <c r="B60990" s="202"/>
    </row>
    <row r="60991" spans="2:2">
      <c r="B60991" s="202"/>
    </row>
    <row r="60992" spans="2:2">
      <c r="B60992" s="202"/>
    </row>
    <row r="60993" spans="2:2">
      <c r="B60993" s="202"/>
    </row>
    <row r="60994" spans="2:2">
      <c r="B60994" s="202"/>
    </row>
    <row r="60995" spans="2:2">
      <c r="B60995" s="202"/>
    </row>
    <row r="60996" spans="2:2">
      <c r="B60996" s="202"/>
    </row>
    <row r="60997" spans="2:2">
      <c r="B60997" s="202"/>
    </row>
    <row r="60998" spans="2:2">
      <c r="B60998" s="202"/>
    </row>
    <row r="60999" spans="2:2">
      <c r="B60999" s="202"/>
    </row>
    <row r="61000" spans="2:2">
      <c r="B61000" s="202"/>
    </row>
    <row r="61001" spans="2:2">
      <c r="B61001" s="202"/>
    </row>
    <row r="61002" spans="2:2">
      <c r="B61002" s="202"/>
    </row>
    <row r="61003" spans="2:2">
      <c r="B61003" s="202"/>
    </row>
    <row r="61004" spans="2:2">
      <c r="B61004" s="202"/>
    </row>
    <row r="61005" spans="2:2">
      <c r="B61005" s="202"/>
    </row>
    <row r="61006" spans="2:2">
      <c r="B61006" s="202"/>
    </row>
    <row r="61007" spans="2:2">
      <c r="B61007" s="202"/>
    </row>
    <row r="61008" spans="2:2">
      <c r="B61008" s="202"/>
    </row>
    <row r="61009" spans="2:2">
      <c r="B61009" s="202"/>
    </row>
    <row r="61010" spans="2:2">
      <c r="B61010" s="202"/>
    </row>
    <row r="61011" spans="2:2">
      <c r="B61011" s="202"/>
    </row>
    <row r="61012" spans="2:2">
      <c r="B61012" s="202"/>
    </row>
    <row r="61013" spans="2:2">
      <c r="B61013" s="202"/>
    </row>
    <row r="61014" spans="2:2">
      <c r="B61014" s="202"/>
    </row>
    <row r="61015" spans="2:2">
      <c r="B61015" s="202"/>
    </row>
    <row r="61016" spans="2:2">
      <c r="B61016" s="202"/>
    </row>
    <row r="61017" spans="2:2">
      <c r="B61017" s="202"/>
    </row>
    <row r="61018" spans="2:2">
      <c r="B61018" s="202"/>
    </row>
    <row r="61019" spans="2:2">
      <c r="B61019" s="202"/>
    </row>
    <row r="61020" spans="2:2">
      <c r="B61020" s="202"/>
    </row>
    <row r="61021" spans="2:2">
      <c r="B61021" s="202"/>
    </row>
    <row r="61022" spans="2:2">
      <c r="B61022" s="202"/>
    </row>
    <row r="61023" spans="2:2">
      <c r="B61023" s="202"/>
    </row>
    <row r="61024" spans="2:2">
      <c r="B61024" s="202"/>
    </row>
    <row r="61025" spans="2:2">
      <c r="B61025" s="202"/>
    </row>
    <row r="61026" spans="2:2">
      <c r="B61026" s="202"/>
    </row>
    <row r="61027" spans="2:2">
      <c r="B61027" s="202"/>
    </row>
    <row r="61028" spans="2:2">
      <c r="B61028" s="202"/>
    </row>
    <row r="61029" spans="2:2">
      <c r="B61029" s="202"/>
    </row>
    <row r="61030" spans="2:2">
      <c r="B61030" s="202"/>
    </row>
    <row r="61031" spans="2:2">
      <c r="B61031" s="202"/>
    </row>
    <row r="61032" spans="2:2">
      <c r="B61032" s="202"/>
    </row>
    <row r="61033" spans="2:2">
      <c r="B61033" s="202"/>
    </row>
    <row r="61034" spans="2:2">
      <c r="B61034" s="202"/>
    </row>
    <row r="61035" spans="2:2">
      <c r="B61035" s="202"/>
    </row>
    <row r="61036" spans="2:2">
      <c r="B61036" s="202"/>
    </row>
    <row r="61037" spans="2:2">
      <c r="B61037" s="202"/>
    </row>
    <row r="61038" spans="2:2">
      <c r="B61038" s="202"/>
    </row>
    <row r="61039" spans="2:2">
      <c r="B61039" s="202"/>
    </row>
    <row r="61040" spans="2:2">
      <c r="B61040" s="202"/>
    </row>
    <row r="61041" spans="2:2">
      <c r="B61041" s="202"/>
    </row>
    <row r="61042" spans="2:2">
      <c r="B61042" s="202"/>
    </row>
    <row r="61043" spans="2:2">
      <c r="B61043" s="202"/>
    </row>
    <row r="61044" spans="2:2">
      <c r="B61044" s="202"/>
    </row>
    <row r="61045" spans="2:2">
      <c r="B61045" s="202"/>
    </row>
    <row r="61046" spans="2:2">
      <c r="B61046" s="202"/>
    </row>
    <row r="61047" spans="2:2">
      <c r="B61047" s="202"/>
    </row>
    <row r="61048" spans="2:2">
      <c r="B61048" s="202"/>
    </row>
    <row r="61049" spans="2:2">
      <c r="B61049" s="202"/>
    </row>
    <row r="61050" spans="2:2">
      <c r="B61050" s="202"/>
    </row>
    <row r="61051" spans="2:2">
      <c r="B61051" s="202"/>
    </row>
    <row r="61052" spans="2:2">
      <c r="B61052" s="202"/>
    </row>
    <row r="61053" spans="2:2">
      <c r="B61053" s="202"/>
    </row>
    <row r="61054" spans="2:2">
      <c r="B61054" s="202"/>
    </row>
    <row r="61055" spans="2:2">
      <c r="B61055" s="202"/>
    </row>
    <row r="61056" spans="2:2">
      <c r="B61056" s="202"/>
    </row>
    <row r="61057" spans="2:2">
      <c r="B61057" s="202"/>
    </row>
    <row r="61058" spans="2:2">
      <c r="B61058" s="202"/>
    </row>
    <row r="61059" spans="2:2">
      <c r="B61059" s="202"/>
    </row>
    <row r="61060" spans="2:2">
      <c r="B61060" s="202"/>
    </row>
    <row r="61061" spans="2:2">
      <c r="B61061" s="202"/>
    </row>
    <row r="61062" spans="2:2">
      <c r="B61062" s="202"/>
    </row>
    <row r="61063" spans="2:2">
      <c r="B61063" s="202"/>
    </row>
    <row r="61064" spans="2:2">
      <c r="B61064" s="202"/>
    </row>
    <row r="61065" spans="2:2">
      <c r="B61065" s="202"/>
    </row>
    <row r="61066" spans="2:2">
      <c r="B61066" s="202"/>
    </row>
    <row r="61067" spans="2:2">
      <c r="B61067" s="202"/>
    </row>
    <row r="61068" spans="2:2">
      <c r="B61068" s="202"/>
    </row>
    <row r="61069" spans="2:2">
      <c r="B61069" s="202"/>
    </row>
    <row r="61070" spans="2:2">
      <c r="B61070" s="202"/>
    </row>
    <row r="61071" spans="2:2">
      <c r="B61071" s="202"/>
    </row>
    <row r="61072" spans="2:2">
      <c r="B61072" s="202"/>
    </row>
    <row r="61073" spans="2:2">
      <c r="B61073" s="202"/>
    </row>
    <row r="61074" spans="2:2">
      <c r="B61074" s="202"/>
    </row>
    <row r="61075" spans="2:2">
      <c r="B61075" s="202"/>
    </row>
    <row r="61076" spans="2:2">
      <c r="B61076" s="202"/>
    </row>
    <row r="61077" spans="2:2">
      <c r="B61077" s="202"/>
    </row>
    <row r="61078" spans="2:2">
      <c r="B61078" s="202"/>
    </row>
    <row r="61079" spans="2:2">
      <c r="B61079" s="202"/>
    </row>
    <row r="61080" spans="2:2">
      <c r="B61080" s="202"/>
    </row>
    <row r="61081" spans="2:2">
      <c r="B61081" s="202"/>
    </row>
    <row r="61082" spans="2:2">
      <c r="B61082" s="202"/>
    </row>
    <row r="61083" spans="2:2">
      <c r="B61083" s="202"/>
    </row>
    <row r="61084" spans="2:2">
      <c r="B61084" s="202"/>
    </row>
    <row r="61085" spans="2:2">
      <c r="B61085" s="202"/>
    </row>
    <row r="61086" spans="2:2">
      <c r="B61086" s="202"/>
    </row>
    <row r="61087" spans="2:2">
      <c r="B61087" s="202"/>
    </row>
    <row r="61088" spans="2:2">
      <c r="B61088" s="202"/>
    </row>
    <row r="61089" spans="2:2">
      <c r="B61089" s="202"/>
    </row>
    <row r="61090" spans="2:2">
      <c r="B61090" s="202"/>
    </row>
    <row r="61091" spans="2:2">
      <c r="B61091" s="202"/>
    </row>
    <row r="61092" spans="2:2">
      <c r="B61092" s="202"/>
    </row>
    <row r="61093" spans="2:2">
      <c r="B61093" s="202"/>
    </row>
    <row r="61094" spans="2:2">
      <c r="B61094" s="202"/>
    </row>
    <row r="61095" spans="2:2">
      <c r="B61095" s="202"/>
    </row>
    <row r="61096" spans="2:2">
      <c r="B61096" s="202"/>
    </row>
    <row r="61097" spans="2:2">
      <c r="B61097" s="202"/>
    </row>
    <row r="61098" spans="2:2">
      <c r="B61098" s="202"/>
    </row>
    <row r="61099" spans="2:2">
      <c r="B61099" s="202"/>
    </row>
    <row r="61100" spans="2:2">
      <c r="B61100" s="202"/>
    </row>
    <row r="61101" spans="2:2">
      <c r="B61101" s="202"/>
    </row>
    <row r="61102" spans="2:2">
      <c r="B61102" s="202"/>
    </row>
    <row r="61103" spans="2:2">
      <c r="B61103" s="202"/>
    </row>
    <row r="61104" spans="2:2">
      <c r="B61104" s="202"/>
    </row>
    <row r="61105" spans="2:2">
      <c r="B61105" s="202"/>
    </row>
    <row r="61106" spans="2:2">
      <c r="B61106" s="202"/>
    </row>
    <row r="61107" spans="2:2">
      <c r="B61107" s="202"/>
    </row>
    <row r="61108" spans="2:2">
      <c r="B61108" s="202"/>
    </row>
    <row r="61109" spans="2:2">
      <c r="B61109" s="202"/>
    </row>
    <row r="61110" spans="2:2">
      <c r="B61110" s="202"/>
    </row>
    <row r="61111" spans="2:2">
      <c r="B61111" s="202"/>
    </row>
    <row r="61112" spans="2:2">
      <c r="B61112" s="202"/>
    </row>
    <row r="61113" spans="2:2">
      <c r="B61113" s="202"/>
    </row>
    <row r="61114" spans="2:2">
      <c r="B61114" s="202"/>
    </row>
    <row r="61115" spans="2:2">
      <c r="B61115" s="202"/>
    </row>
    <row r="61116" spans="2:2">
      <c r="B61116" s="202"/>
    </row>
    <row r="61117" spans="2:2">
      <c r="B61117" s="202"/>
    </row>
    <row r="61118" spans="2:2">
      <c r="B61118" s="202"/>
    </row>
    <row r="61119" spans="2:2">
      <c r="B61119" s="202"/>
    </row>
    <row r="61120" spans="2:2">
      <c r="B61120" s="202"/>
    </row>
    <row r="61121" spans="2:2">
      <c r="B61121" s="202"/>
    </row>
    <row r="61122" spans="2:2">
      <c r="B61122" s="202"/>
    </row>
    <row r="61123" spans="2:2">
      <c r="B61123" s="202"/>
    </row>
    <row r="61124" spans="2:2">
      <c r="B61124" s="202"/>
    </row>
    <row r="61125" spans="2:2">
      <c r="B61125" s="202"/>
    </row>
    <row r="61126" spans="2:2">
      <c r="B61126" s="202"/>
    </row>
    <row r="61127" spans="2:2">
      <c r="B61127" s="202"/>
    </row>
    <row r="61128" spans="2:2">
      <c r="B61128" s="202"/>
    </row>
    <row r="61129" spans="2:2">
      <c r="B61129" s="202"/>
    </row>
    <row r="61130" spans="2:2">
      <c r="B61130" s="202"/>
    </row>
    <row r="61131" spans="2:2">
      <c r="B61131" s="202"/>
    </row>
    <row r="61132" spans="2:2">
      <c r="B61132" s="202"/>
    </row>
    <row r="61133" spans="2:2">
      <c r="B61133" s="202"/>
    </row>
    <row r="61134" spans="2:2">
      <c r="B61134" s="202"/>
    </row>
    <row r="61135" spans="2:2">
      <c r="B61135" s="202"/>
    </row>
    <row r="61136" spans="2:2">
      <c r="B61136" s="202"/>
    </row>
    <row r="61137" spans="2:2">
      <c r="B61137" s="202"/>
    </row>
    <row r="61138" spans="2:2">
      <c r="B61138" s="202"/>
    </row>
    <row r="61139" spans="2:2">
      <c r="B61139" s="202"/>
    </row>
    <row r="61140" spans="2:2">
      <c r="B61140" s="202"/>
    </row>
    <row r="61141" spans="2:2">
      <c r="B61141" s="202"/>
    </row>
    <row r="61142" spans="2:2">
      <c r="B61142" s="202"/>
    </row>
    <row r="61143" spans="2:2">
      <c r="B61143" s="202"/>
    </row>
    <row r="61144" spans="2:2">
      <c r="B61144" s="202"/>
    </row>
    <row r="61145" spans="2:2">
      <c r="B61145" s="202"/>
    </row>
    <row r="61146" spans="2:2">
      <c r="B61146" s="202"/>
    </row>
    <row r="61147" spans="2:2">
      <c r="B61147" s="202"/>
    </row>
    <row r="61148" spans="2:2">
      <c r="B61148" s="202"/>
    </row>
    <row r="61149" spans="2:2">
      <c r="B61149" s="202"/>
    </row>
    <row r="61150" spans="2:2">
      <c r="B61150" s="202"/>
    </row>
    <row r="61151" spans="2:2">
      <c r="B61151" s="202"/>
    </row>
    <row r="61152" spans="2:2">
      <c r="B61152" s="202"/>
    </row>
    <row r="61153" spans="2:2">
      <c r="B61153" s="202"/>
    </row>
    <row r="61154" spans="2:2">
      <c r="B61154" s="202"/>
    </row>
    <row r="61155" spans="2:2">
      <c r="B61155" s="202"/>
    </row>
    <row r="61156" spans="2:2">
      <c r="B61156" s="202"/>
    </row>
    <row r="61157" spans="2:2">
      <c r="B61157" s="202"/>
    </row>
    <row r="61158" spans="2:2">
      <c r="B61158" s="202"/>
    </row>
    <row r="61159" spans="2:2">
      <c r="B61159" s="202"/>
    </row>
    <row r="61160" spans="2:2">
      <c r="B61160" s="202"/>
    </row>
    <row r="61161" spans="2:2">
      <c r="B61161" s="202"/>
    </row>
    <row r="61162" spans="2:2">
      <c r="B61162" s="202"/>
    </row>
    <row r="61163" spans="2:2">
      <c r="B61163" s="202"/>
    </row>
    <row r="61164" spans="2:2">
      <c r="B61164" s="202"/>
    </row>
    <row r="61165" spans="2:2">
      <c r="B61165" s="202"/>
    </row>
    <row r="61166" spans="2:2">
      <c r="B61166" s="202"/>
    </row>
    <row r="61167" spans="2:2">
      <c r="B61167" s="202"/>
    </row>
    <row r="61168" spans="2:2">
      <c r="B61168" s="202"/>
    </row>
    <row r="61169" spans="2:2">
      <c r="B61169" s="202"/>
    </row>
    <row r="61170" spans="2:2">
      <c r="B61170" s="202"/>
    </row>
    <row r="61171" spans="2:2">
      <c r="B61171" s="202"/>
    </row>
    <row r="61172" spans="2:2">
      <c r="B61172" s="202"/>
    </row>
    <row r="61173" spans="2:2">
      <c r="B61173" s="202"/>
    </row>
    <row r="61174" spans="2:2">
      <c r="B61174" s="202"/>
    </row>
    <row r="61175" spans="2:2">
      <c r="B61175" s="202"/>
    </row>
    <row r="61176" spans="2:2">
      <c r="B61176" s="202"/>
    </row>
    <row r="61177" spans="2:2">
      <c r="B61177" s="202"/>
    </row>
    <row r="61178" spans="2:2">
      <c r="B61178" s="202"/>
    </row>
    <row r="61179" spans="2:2">
      <c r="B61179" s="202"/>
    </row>
    <row r="61180" spans="2:2">
      <c r="B61180" s="202"/>
    </row>
    <row r="61181" spans="2:2">
      <c r="B61181" s="202"/>
    </row>
    <row r="61182" spans="2:2">
      <c r="B61182" s="202"/>
    </row>
    <row r="61183" spans="2:2">
      <c r="B61183" s="202"/>
    </row>
    <row r="61184" spans="2:2">
      <c r="B61184" s="202"/>
    </row>
    <row r="61185" spans="2:2">
      <c r="B61185" s="202"/>
    </row>
    <row r="61186" spans="2:2">
      <c r="B61186" s="202"/>
    </row>
    <row r="61187" spans="2:2">
      <c r="B61187" s="202"/>
    </row>
    <row r="61188" spans="2:2">
      <c r="B61188" s="202"/>
    </row>
    <row r="61189" spans="2:2">
      <c r="B61189" s="202"/>
    </row>
    <row r="61190" spans="2:2">
      <c r="B61190" s="202"/>
    </row>
    <row r="61191" spans="2:2">
      <c r="B61191" s="202"/>
    </row>
    <row r="61192" spans="2:2">
      <c r="B61192" s="202"/>
    </row>
    <row r="61193" spans="2:2">
      <c r="B61193" s="202"/>
    </row>
    <row r="61194" spans="2:2">
      <c r="B61194" s="202"/>
    </row>
    <row r="61195" spans="2:2">
      <c r="B61195" s="202"/>
    </row>
    <row r="61196" spans="2:2">
      <c r="B61196" s="202"/>
    </row>
    <row r="61197" spans="2:2">
      <c r="B61197" s="202"/>
    </row>
    <row r="61198" spans="2:2">
      <c r="B61198" s="202"/>
    </row>
    <row r="61199" spans="2:2">
      <c r="B61199" s="202"/>
    </row>
    <row r="61200" spans="2:2">
      <c r="B61200" s="202"/>
    </row>
    <row r="61201" spans="2:2">
      <c r="B61201" s="202"/>
    </row>
    <row r="61202" spans="2:2">
      <c r="B61202" s="202"/>
    </row>
    <row r="61203" spans="2:2">
      <c r="B61203" s="202"/>
    </row>
    <row r="61204" spans="2:2">
      <c r="B61204" s="202"/>
    </row>
    <row r="61205" spans="2:2">
      <c r="B61205" s="202"/>
    </row>
    <row r="61206" spans="2:2">
      <c r="B61206" s="202"/>
    </row>
    <row r="61207" spans="2:2">
      <c r="B61207" s="202"/>
    </row>
    <row r="61208" spans="2:2">
      <c r="B61208" s="202"/>
    </row>
    <row r="61209" spans="2:2">
      <c r="B61209" s="202"/>
    </row>
    <row r="61210" spans="2:2">
      <c r="B61210" s="202"/>
    </row>
    <row r="61211" spans="2:2">
      <c r="B61211" s="202"/>
    </row>
    <row r="61212" spans="2:2">
      <c r="B61212" s="202"/>
    </row>
    <row r="61213" spans="2:2">
      <c r="B61213" s="202"/>
    </row>
    <row r="61214" spans="2:2">
      <c r="B61214" s="202"/>
    </row>
    <row r="61215" spans="2:2">
      <c r="B61215" s="202"/>
    </row>
    <row r="61216" spans="2:2">
      <c r="B61216" s="202"/>
    </row>
    <row r="61217" spans="2:2">
      <c r="B61217" s="202"/>
    </row>
    <row r="61218" spans="2:2">
      <c r="B61218" s="202"/>
    </row>
    <row r="61219" spans="2:2">
      <c r="B61219" s="202"/>
    </row>
    <row r="61220" spans="2:2">
      <c r="B61220" s="202"/>
    </row>
    <row r="61221" spans="2:2">
      <c r="B61221" s="202"/>
    </row>
    <row r="61222" spans="2:2">
      <c r="B61222" s="202"/>
    </row>
    <row r="61223" spans="2:2">
      <c r="B61223" s="202"/>
    </row>
    <row r="61224" spans="2:2">
      <c r="B61224" s="202"/>
    </row>
    <row r="61225" spans="2:2">
      <c r="B61225" s="202"/>
    </row>
    <row r="61226" spans="2:2">
      <c r="B61226" s="202"/>
    </row>
    <row r="61227" spans="2:2">
      <c r="B61227" s="202"/>
    </row>
    <row r="61228" spans="2:2">
      <c r="B61228" s="202"/>
    </row>
    <row r="61229" spans="2:2">
      <c r="B61229" s="202"/>
    </row>
    <row r="61230" spans="2:2">
      <c r="B61230" s="202"/>
    </row>
    <row r="61231" spans="2:2">
      <c r="B61231" s="202"/>
    </row>
    <row r="61232" spans="2:2">
      <c r="B61232" s="202"/>
    </row>
    <row r="61233" spans="2:2">
      <c r="B61233" s="202"/>
    </row>
    <row r="61234" spans="2:2">
      <c r="B61234" s="202"/>
    </row>
    <row r="61235" spans="2:2">
      <c r="B61235" s="202"/>
    </row>
    <row r="61236" spans="2:2">
      <c r="B61236" s="202"/>
    </row>
    <row r="61237" spans="2:2">
      <c r="B61237" s="202"/>
    </row>
    <row r="61238" spans="2:2">
      <c r="B61238" s="202"/>
    </row>
    <row r="61239" spans="2:2">
      <c r="B61239" s="202"/>
    </row>
    <row r="61240" spans="2:2">
      <c r="B61240" s="202"/>
    </row>
    <row r="61241" spans="2:2">
      <c r="B61241" s="202"/>
    </row>
    <row r="61242" spans="2:2">
      <c r="B61242" s="202"/>
    </row>
    <row r="61243" spans="2:2">
      <c r="B61243" s="202"/>
    </row>
    <row r="61244" spans="2:2">
      <c r="B61244" s="202"/>
    </row>
    <row r="61245" spans="2:2">
      <c r="B61245" s="202"/>
    </row>
    <row r="61246" spans="2:2">
      <c r="B61246" s="202"/>
    </row>
    <row r="61247" spans="2:2">
      <c r="B61247" s="202"/>
    </row>
    <row r="61248" spans="2:2">
      <c r="B61248" s="202"/>
    </row>
    <row r="61249" spans="2:2">
      <c r="B61249" s="202"/>
    </row>
    <row r="61250" spans="2:2">
      <c r="B61250" s="202"/>
    </row>
    <row r="61251" spans="2:2">
      <c r="B61251" s="202"/>
    </row>
    <row r="61252" spans="2:2">
      <c r="B61252" s="202"/>
    </row>
    <row r="61253" spans="2:2">
      <c r="B61253" s="202"/>
    </row>
    <row r="61254" spans="2:2">
      <c r="B61254" s="202"/>
    </row>
    <row r="61255" spans="2:2">
      <c r="B61255" s="202"/>
    </row>
    <row r="61256" spans="2:2">
      <c r="B61256" s="202"/>
    </row>
    <row r="61257" spans="2:2">
      <c r="B61257" s="202"/>
    </row>
    <row r="61258" spans="2:2">
      <c r="B61258" s="202"/>
    </row>
    <row r="61259" spans="2:2">
      <c r="B61259" s="202"/>
    </row>
    <row r="61260" spans="2:2">
      <c r="B61260" s="202"/>
    </row>
    <row r="61261" spans="2:2">
      <c r="B61261" s="202"/>
    </row>
    <row r="61262" spans="2:2">
      <c r="B61262" s="202"/>
    </row>
    <row r="61263" spans="2:2">
      <c r="B61263" s="202"/>
    </row>
    <row r="61264" spans="2:2">
      <c r="B61264" s="202"/>
    </row>
    <row r="61265" spans="2:2">
      <c r="B61265" s="202"/>
    </row>
    <row r="61266" spans="2:2">
      <c r="B61266" s="202"/>
    </row>
    <row r="61267" spans="2:2">
      <c r="B61267" s="202"/>
    </row>
    <row r="61268" spans="2:2">
      <c r="B61268" s="202"/>
    </row>
    <row r="61269" spans="2:2">
      <c r="B61269" s="202"/>
    </row>
    <row r="61270" spans="2:2">
      <c r="B61270" s="202"/>
    </row>
    <row r="61271" spans="2:2">
      <c r="B61271" s="202"/>
    </row>
    <row r="61272" spans="2:2">
      <c r="B61272" s="202"/>
    </row>
    <row r="61273" spans="2:2">
      <c r="B61273" s="202"/>
    </row>
    <row r="61274" spans="2:2">
      <c r="B61274" s="202"/>
    </row>
    <row r="61275" spans="2:2">
      <c r="B61275" s="202"/>
    </row>
    <row r="61276" spans="2:2">
      <c r="B61276" s="202"/>
    </row>
    <row r="61277" spans="2:2">
      <c r="B61277" s="202"/>
    </row>
    <row r="61278" spans="2:2">
      <c r="B61278" s="202"/>
    </row>
    <row r="61279" spans="2:2">
      <c r="B61279" s="202"/>
    </row>
    <row r="61280" spans="2:2">
      <c r="B61280" s="202"/>
    </row>
    <row r="61281" spans="2:2">
      <c r="B61281" s="202"/>
    </row>
    <row r="61282" spans="2:2">
      <c r="B61282" s="202"/>
    </row>
    <row r="61283" spans="2:2">
      <c r="B61283" s="202"/>
    </row>
    <row r="61284" spans="2:2">
      <c r="B61284" s="202"/>
    </row>
    <row r="61285" spans="2:2">
      <c r="B61285" s="202"/>
    </row>
    <row r="61286" spans="2:2">
      <c r="B61286" s="202"/>
    </row>
    <row r="61287" spans="2:2">
      <c r="B61287" s="202"/>
    </row>
    <row r="61288" spans="2:2">
      <c r="B61288" s="202"/>
    </row>
    <row r="61289" spans="2:2">
      <c r="B61289" s="202"/>
    </row>
    <row r="61290" spans="2:2">
      <c r="B61290" s="202"/>
    </row>
    <row r="61291" spans="2:2">
      <c r="B61291" s="202"/>
    </row>
    <row r="61292" spans="2:2">
      <c r="B61292" s="202"/>
    </row>
    <row r="61293" spans="2:2">
      <c r="B61293" s="202"/>
    </row>
    <row r="61294" spans="2:2">
      <c r="B61294" s="202"/>
    </row>
    <row r="61295" spans="2:2">
      <c r="B61295" s="202"/>
    </row>
    <row r="61296" spans="2:2">
      <c r="B61296" s="202"/>
    </row>
    <row r="61297" spans="2:2">
      <c r="B61297" s="202"/>
    </row>
    <row r="61298" spans="2:2">
      <c r="B61298" s="202"/>
    </row>
    <row r="61299" spans="2:2">
      <c r="B61299" s="202"/>
    </row>
    <row r="61300" spans="2:2">
      <c r="B61300" s="202"/>
    </row>
    <row r="61301" spans="2:2">
      <c r="B61301" s="202"/>
    </row>
    <row r="61302" spans="2:2">
      <c r="B61302" s="202"/>
    </row>
    <row r="61303" spans="2:2">
      <c r="B61303" s="202"/>
    </row>
    <row r="61304" spans="2:2">
      <c r="B61304" s="202"/>
    </row>
    <row r="61305" spans="2:2">
      <c r="B61305" s="202"/>
    </row>
    <row r="61306" spans="2:2">
      <c r="B61306" s="202"/>
    </row>
    <row r="61307" spans="2:2">
      <c r="B61307" s="202"/>
    </row>
    <row r="61308" spans="2:2">
      <c r="B61308" s="202"/>
    </row>
    <row r="61309" spans="2:2">
      <c r="B61309" s="202"/>
    </row>
    <row r="61310" spans="2:2">
      <c r="B61310" s="202"/>
    </row>
    <row r="61311" spans="2:2">
      <c r="B61311" s="202"/>
    </row>
    <row r="61312" spans="2:2">
      <c r="B61312" s="202"/>
    </row>
    <row r="61313" spans="2:2">
      <c r="B61313" s="202"/>
    </row>
    <row r="61314" spans="2:2">
      <c r="B61314" s="202"/>
    </row>
    <row r="61315" spans="2:2">
      <c r="B61315" s="202"/>
    </row>
    <row r="61316" spans="2:2">
      <c r="B61316" s="202"/>
    </row>
    <row r="61317" spans="2:2">
      <c r="B61317" s="202"/>
    </row>
    <row r="61318" spans="2:2">
      <c r="B61318" s="202"/>
    </row>
    <row r="61319" spans="2:2">
      <c r="B61319" s="202"/>
    </row>
    <row r="61320" spans="2:2">
      <c r="B61320" s="202"/>
    </row>
    <row r="61321" spans="2:2">
      <c r="B61321" s="202"/>
    </row>
    <row r="61322" spans="2:2">
      <c r="B61322" s="202"/>
    </row>
    <row r="61323" spans="2:2">
      <c r="B61323" s="202"/>
    </row>
    <row r="61324" spans="2:2">
      <c r="B61324" s="202"/>
    </row>
    <row r="61325" spans="2:2">
      <c r="B61325" s="202"/>
    </row>
    <row r="61326" spans="2:2">
      <c r="B61326" s="202"/>
    </row>
    <row r="61327" spans="2:2">
      <c r="B61327" s="202"/>
    </row>
    <row r="61328" spans="2:2">
      <c r="B61328" s="202"/>
    </row>
    <row r="61329" spans="2:2">
      <c r="B61329" s="202"/>
    </row>
    <row r="61330" spans="2:2">
      <c r="B61330" s="202"/>
    </row>
    <row r="61331" spans="2:2">
      <c r="B61331" s="202"/>
    </row>
    <row r="61332" spans="2:2">
      <c r="B61332" s="202"/>
    </row>
    <row r="61333" spans="2:2">
      <c r="B61333" s="202"/>
    </row>
    <row r="61334" spans="2:2">
      <c r="B61334" s="202"/>
    </row>
    <row r="61335" spans="2:2">
      <c r="B61335" s="202"/>
    </row>
    <row r="61336" spans="2:2">
      <c r="B61336" s="202"/>
    </row>
    <row r="61337" spans="2:2">
      <c r="B61337" s="202"/>
    </row>
    <row r="61338" spans="2:2">
      <c r="B61338" s="202"/>
    </row>
    <row r="61339" spans="2:2">
      <c r="B61339" s="202"/>
    </row>
    <row r="61340" spans="2:2">
      <c r="B61340" s="202"/>
    </row>
    <row r="61341" spans="2:2">
      <c r="B61341" s="202"/>
    </row>
    <row r="61342" spans="2:2">
      <c r="B61342" s="202"/>
    </row>
    <row r="61343" spans="2:2">
      <c r="B61343" s="202"/>
    </row>
    <row r="61344" spans="2:2">
      <c r="B61344" s="202"/>
    </row>
    <row r="61345" spans="2:2">
      <c r="B61345" s="202"/>
    </row>
    <row r="61346" spans="2:2">
      <c r="B61346" s="202"/>
    </row>
    <row r="61347" spans="2:2">
      <c r="B61347" s="202"/>
    </row>
    <row r="61348" spans="2:2">
      <c r="B61348" s="202"/>
    </row>
    <row r="61349" spans="2:2">
      <c r="B61349" s="202"/>
    </row>
    <row r="61350" spans="2:2">
      <c r="B61350" s="202"/>
    </row>
    <row r="61351" spans="2:2">
      <c r="B61351" s="202"/>
    </row>
    <row r="61352" spans="2:2">
      <c r="B61352" s="202"/>
    </row>
    <row r="61353" spans="2:2">
      <c r="B61353" s="202"/>
    </row>
    <row r="61354" spans="2:2">
      <c r="B61354" s="202"/>
    </row>
    <row r="61355" spans="2:2">
      <c r="B61355" s="202"/>
    </row>
    <row r="61356" spans="2:2">
      <c r="B61356" s="202"/>
    </row>
    <row r="61357" spans="2:2">
      <c r="B61357" s="202"/>
    </row>
    <row r="61358" spans="2:2">
      <c r="B61358" s="202"/>
    </row>
    <row r="61359" spans="2:2">
      <c r="B61359" s="202"/>
    </row>
    <row r="61360" spans="2:2">
      <c r="B61360" s="202"/>
    </row>
    <row r="61361" spans="2:2">
      <c r="B61361" s="202"/>
    </row>
    <row r="61362" spans="2:2">
      <c r="B61362" s="202"/>
    </row>
    <row r="61363" spans="2:2">
      <c r="B61363" s="202"/>
    </row>
    <row r="61364" spans="2:2">
      <c r="B61364" s="202"/>
    </row>
    <row r="61365" spans="2:2">
      <c r="B61365" s="202"/>
    </row>
    <row r="61366" spans="2:2">
      <c r="B61366" s="202"/>
    </row>
    <row r="61367" spans="2:2">
      <c r="B61367" s="202"/>
    </row>
    <row r="61368" spans="2:2">
      <c r="B61368" s="202"/>
    </row>
    <row r="61369" spans="2:2">
      <c r="B61369" s="202"/>
    </row>
    <row r="61370" spans="2:2">
      <c r="B61370" s="202"/>
    </row>
    <row r="61371" spans="2:2">
      <c r="B61371" s="202"/>
    </row>
    <row r="61372" spans="2:2">
      <c r="B61372" s="202"/>
    </row>
    <row r="61373" spans="2:2">
      <c r="B61373" s="202"/>
    </row>
    <row r="61374" spans="2:2">
      <c r="B61374" s="202"/>
    </row>
    <row r="61375" spans="2:2">
      <c r="B61375" s="202"/>
    </row>
    <row r="61376" spans="2:2">
      <c r="B61376" s="202"/>
    </row>
    <row r="61377" spans="2:2">
      <c r="B61377" s="202"/>
    </row>
    <row r="61378" spans="2:2">
      <c r="B61378" s="202"/>
    </row>
    <row r="61379" spans="2:2">
      <c r="B61379" s="202"/>
    </row>
    <row r="61380" spans="2:2">
      <c r="B61380" s="202"/>
    </row>
    <row r="61381" spans="2:2">
      <c r="B61381" s="202"/>
    </row>
    <row r="61382" spans="2:2">
      <c r="B61382" s="202"/>
    </row>
    <row r="61383" spans="2:2">
      <c r="B61383" s="202"/>
    </row>
    <row r="61384" spans="2:2">
      <c r="B61384" s="202"/>
    </row>
    <row r="61385" spans="2:2">
      <c r="B61385" s="202"/>
    </row>
    <row r="61386" spans="2:2">
      <c r="B61386" s="202"/>
    </row>
    <row r="61387" spans="2:2">
      <c r="B61387" s="202"/>
    </row>
    <row r="61388" spans="2:2">
      <c r="B61388" s="202"/>
    </row>
    <row r="61389" spans="2:2">
      <c r="B61389" s="202"/>
    </row>
    <row r="61390" spans="2:2">
      <c r="B61390" s="202"/>
    </row>
    <row r="61391" spans="2:2">
      <c r="B61391" s="202"/>
    </row>
    <row r="61392" spans="2:2">
      <c r="B61392" s="202"/>
    </row>
    <row r="61393" spans="2:2">
      <c r="B61393" s="202"/>
    </row>
    <row r="61394" spans="2:2">
      <c r="B61394" s="202"/>
    </row>
    <row r="61395" spans="2:2">
      <c r="B61395" s="202"/>
    </row>
    <row r="61396" spans="2:2">
      <c r="B61396" s="202"/>
    </row>
    <row r="61397" spans="2:2">
      <c r="B61397" s="202"/>
    </row>
    <row r="61398" spans="2:2">
      <c r="B61398" s="202"/>
    </row>
    <row r="61399" spans="2:2">
      <c r="B61399" s="202"/>
    </row>
    <row r="61400" spans="2:2">
      <c r="B61400" s="202"/>
    </row>
    <row r="61401" spans="2:2">
      <c r="B61401" s="202"/>
    </row>
    <row r="61402" spans="2:2">
      <c r="B61402" s="202"/>
    </row>
    <row r="61403" spans="2:2">
      <c r="B61403" s="202"/>
    </row>
    <row r="61404" spans="2:2">
      <c r="B61404" s="202"/>
    </row>
    <row r="61405" spans="2:2">
      <c r="B61405" s="202"/>
    </row>
    <row r="61406" spans="2:2">
      <c r="B61406" s="202"/>
    </row>
    <row r="61407" spans="2:2">
      <c r="B61407" s="202"/>
    </row>
    <row r="61408" spans="2:2">
      <c r="B61408" s="202"/>
    </row>
    <row r="61409" spans="2:2">
      <c r="B61409" s="202"/>
    </row>
    <row r="61410" spans="2:2">
      <c r="B61410" s="202"/>
    </row>
    <row r="61411" spans="2:2">
      <c r="B61411" s="202"/>
    </row>
    <row r="61412" spans="2:2">
      <c r="B61412" s="202"/>
    </row>
    <row r="61413" spans="2:2">
      <c r="B61413" s="202"/>
    </row>
    <row r="61414" spans="2:2">
      <c r="B61414" s="202"/>
    </row>
    <row r="61415" spans="2:2">
      <c r="B61415" s="202"/>
    </row>
    <row r="61416" spans="2:2">
      <c r="B61416" s="202"/>
    </row>
    <row r="61417" spans="2:2">
      <c r="B61417" s="202"/>
    </row>
    <row r="61418" spans="2:2">
      <c r="B61418" s="202"/>
    </row>
    <row r="61419" spans="2:2">
      <c r="B61419" s="202"/>
    </row>
    <row r="61420" spans="2:2">
      <c r="B61420" s="202"/>
    </row>
    <row r="61421" spans="2:2">
      <c r="B61421" s="202"/>
    </row>
    <row r="61422" spans="2:2">
      <c r="B61422" s="202"/>
    </row>
    <row r="61423" spans="2:2">
      <c r="B61423" s="202"/>
    </row>
    <row r="61424" spans="2:2">
      <c r="B61424" s="202"/>
    </row>
    <row r="61425" spans="2:2">
      <c r="B61425" s="202"/>
    </row>
    <row r="61426" spans="2:2">
      <c r="B61426" s="202"/>
    </row>
    <row r="61427" spans="2:2">
      <c r="B61427" s="202"/>
    </row>
    <row r="61428" spans="2:2">
      <c r="B61428" s="202"/>
    </row>
    <row r="61429" spans="2:2">
      <c r="B61429" s="202"/>
    </row>
    <row r="61430" spans="2:2">
      <c r="B61430" s="202"/>
    </row>
    <row r="61431" spans="2:2">
      <c r="B61431" s="202"/>
    </row>
    <row r="61432" spans="2:2">
      <c r="B61432" s="202"/>
    </row>
    <row r="61433" spans="2:2">
      <c r="B61433" s="202"/>
    </row>
    <row r="61434" spans="2:2">
      <c r="B61434" s="202"/>
    </row>
    <row r="61435" spans="2:2">
      <c r="B61435" s="202"/>
    </row>
    <row r="61436" spans="2:2">
      <c r="B61436" s="202"/>
    </row>
    <row r="61437" spans="2:2">
      <c r="B61437" s="202"/>
    </row>
    <row r="61438" spans="2:2">
      <c r="B61438" s="202"/>
    </row>
    <row r="61439" spans="2:2">
      <c r="B61439" s="202"/>
    </row>
    <row r="61440" spans="2:2">
      <c r="B61440" s="202"/>
    </row>
    <row r="61441" spans="2:2">
      <c r="B61441" s="202"/>
    </row>
    <row r="61442" spans="2:2">
      <c r="B61442" s="202"/>
    </row>
    <row r="61443" spans="2:2">
      <c r="B61443" s="202"/>
    </row>
    <row r="61444" spans="2:2">
      <c r="B61444" s="202"/>
    </row>
    <row r="61445" spans="2:2">
      <c r="B61445" s="202"/>
    </row>
    <row r="61446" spans="2:2">
      <c r="B61446" s="202"/>
    </row>
    <row r="61447" spans="2:2">
      <c r="B61447" s="202"/>
    </row>
    <row r="61448" spans="2:2">
      <c r="B61448" s="202"/>
    </row>
    <row r="61449" spans="2:2">
      <c r="B61449" s="202"/>
    </row>
    <row r="61450" spans="2:2">
      <c r="B61450" s="202"/>
    </row>
    <row r="61451" spans="2:2">
      <c r="B61451" s="202"/>
    </row>
    <row r="61452" spans="2:2">
      <c r="B61452" s="202"/>
    </row>
    <row r="61453" spans="2:2">
      <c r="B61453" s="202"/>
    </row>
    <row r="61454" spans="2:2">
      <c r="B61454" s="202"/>
    </row>
    <row r="61455" spans="2:2">
      <c r="B61455" s="202"/>
    </row>
    <row r="61456" spans="2:2">
      <c r="B61456" s="202"/>
    </row>
    <row r="61457" spans="2:2">
      <c r="B61457" s="202"/>
    </row>
    <row r="61458" spans="2:2">
      <c r="B61458" s="202"/>
    </row>
    <row r="61459" spans="2:2">
      <c r="B61459" s="202"/>
    </row>
    <row r="61460" spans="2:2">
      <c r="B61460" s="202"/>
    </row>
    <row r="61461" spans="2:2">
      <c r="B61461" s="202"/>
    </row>
    <row r="61462" spans="2:2">
      <c r="B61462" s="202"/>
    </row>
    <row r="61463" spans="2:2">
      <c r="B61463" s="202"/>
    </row>
    <row r="61464" spans="2:2">
      <c r="B61464" s="202"/>
    </row>
    <row r="61465" spans="2:2">
      <c r="B61465" s="202"/>
    </row>
    <row r="61466" spans="2:2">
      <c r="B61466" s="202"/>
    </row>
    <row r="61467" spans="2:2">
      <c r="B61467" s="202"/>
    </row>
    <row r="61468" spans="2:2">
      <c r="B61468" s="202"/>
    </row>
    <row r="61469" spans="2:2">
      <c r="B61469" s="202"/>
    </row>
    <row r="61470" spans="2:2">
      <c r="B61470" s="202"/>
    </row>
    <row r="61471" spans="2:2">
      <c r="B61471" s="202"/>
    </row>
    <row r="61472" spans="2:2">
      <c r="B61472" s="202"/>
    </row>
    <row r="61473" spans="2:2">
      <c r="B61473" s="202"/>
    </row>
    <row r="61474" spans="2:2">
      <c r="B61474" s="202"/>
    </row>
    <row r="61475" spans="2:2">
      <c r="B61475" s="202"/>
    </row>
    <row r="61476" spans="2:2">
      <c r="B61476" s="202"/>
    </row>
    <row r="61477" spans="2:2">
      <c r="B61477" s="202"/>
    </row>
    <row r="61478" spans="2:2">
      <c r="B61478" s="202"/>
    </row>
    <row r="61479" spans="2:2">
      <c r="B61479" s="202"/>
    </row>
    <row r="61480" spans="2:2">
      <c r="B61480" s="202"/>
    </row>
    <row r="61481" spans="2:2">
      <c r="B61481" s="202"/>
    </row>
    <row r="61482" spans="2:2">
      <c r="B61482" s="202"/>
    </row>
    <row r="61483" spans="2:2">
      <c r="B61483" s="202"/>
    </row>
    <row r="61484" spans="2:2">
      <c r="B61484" s="202"/>
    </row>
    <row r="61485" spans="2:2">
      <c r="B61485" s="202"/>
    </row>
    <row r="61486" spans="2:2">
      <c r="B61486" s="202"/>
    </row>
    <row r="61487" spans="2:2">
      <c r="B61487" s="202"/>
    </row>
    <row r="61488" spans="2:2">
      <c r="B61488" s="202"/>
    </row>
    <row r="61489" spans="2:2">
      <c r="B61489" s="202"/>
    </row>
    <row r="61490" spans="2:2">
      <c r="B61490" s="202"/>
    </row>
    <row r="61491" spans="2:2">
      <c r="B61491" s="202"/>
    </row>
    <row r="61492" spans="2:2">
      <c r="B61492" s="202"/>
    </row>
    <row r="61493" spans="2:2">
      <c r="B61493" s="202"/>
    </row>
    <row r="61494" spans="2:2">
      <c r="B61494" s="202"/>
    </row>
    <row r="61495" spans="2:2">
      <c r="B61495" s="202"/>
    </row>
    <row r="61496" spans="2:2">
      <c r="B61496" s="202"/>
    </row>
    <row r="61497" spans="2:2">
      <c r="B61497" s="202"/>
    </row>
    <row r="61498" spans="2:2">
      <c r="B61498" s="202"/>
    </row>
    <row r="61499" spans="2:2">
      <c r="B61499" s="202"/>
    </row>
    <row r="61500" spans="2:2">
      <c r="B61500" s="202"/>
    </row>
    <row r="61501" spans="2:2">
      <c r="B61501" s="202"/>
    </row>
    <row r="61502" spans="2:2">
      <c r="B61502" s="202"/>
    </row>
    <row r="61503" spans="2:2">
      <c r="B61503" s="202"/>
    </row>
    <row r="61504" spans="2:2">
      <c r="B61504" s="202"/>
    </row>
    <row r="61505" spans="2:2">
      <c r="B61505" s="202"/>
    </row>
    <row r="61506" spans="2:2">
      <c r="B61506" s="202"/>
    </row>
    <row r="61507" spans="2:2">
      <c r="B61507" s="202"/>
    </row>
    <row r="61508" spans="2:2">
      <c r="B61508" s="202"/>
    </row>
    <row r="61509" spans="2:2">
      <c r="B61509" s="202"/>
    </row>
    <row r="61510" spans="2:2">
      <c r="B61510" s="202"/>
    </row>
    <row r="61511" spans="2:2">
      <c r="B61511" s="202"/>
    </row>
    <row r="61512" spans="2:2">
      <c r="B61512" s="202"/>
    </row>
    <row r="61513" spans="2:2">
      <c r="B61513" s="202"/>
    </row>
    <row r="61514" spans="2:2">
      <c r="B61514" s="202"/>
    </row>
    <row r="61515" spans="2:2">
      <c r="B61515" s="202"/>
    </row>
    <row r="61516" spans="2:2">
      <c r="B61516" s="202"/>
    </row>
    <row r="61517" spans="2:2">
      <c r="B61517" s="202"/>
    </row>
    <row r="61518" spans="2:2">
      <c r="B61518" s="202"/>
    </row>
    <row r="61519" spans="2:2">
      <c r="B61519" s="202"/>
    </row>
    <row r="61520" spans="2:2">
      <c r="B61520" s="202"/>
    </row>
    <row r="61521" spans="2:2">
      <c r="B61521" s="202"/>
    </row>
    <row r="61522" spans="2:2">
      <c r="B61522" s="202"/>
    </row>
    <row r="61523" spans="2:2">
      <c r="B61523" s="202"/>
    </row>
    <row r="61524" spans="2:2">
      <c r="B61524" s="202"/>
    </row>
    <row r="61525" spans="2:2">
      <c r="B61525" s="202"/>
    </row>
    <row r="61526" spans="2:2">
      <c r="B61526" s="202"/>
    </row>
    <row r="61527" spans="2:2">
      <c r="B61527" s="202"/>
    </row>
    <row r="61528" spans="2:2">
      <c r="B61528" s="202"/>
    </row>
    <row r="61529" spans="2:2">
      <c r="B61529" s="202"/>
    </row>
    <row r="61530" spans="2:2">
      <c r="B61530" s="202"/>
    </row>
    <row r="61531" spans="2:2">
      <c r="B61531" s="202"/>
    </row>
    <row r="61532" spans="2:2">
      <c r="B61532" s="202"/>
    </row>
    <row r="61533" spans="2:2">
      <c r="B61533" s="202"/>
    </row>
    <row r="61534" spans="2:2">
      <c r="B61534" s="202"/>
    </row>
    <row r="61535" spans="2:2">
      <c r="B61535" s="202"/>
    </row>
    <row r="61536" spans="2:2">
      <c r="B61536" s="202"/>
    </row>
    <row r="61537" spans="2:2">
      <c r="B61537" s="202"/>
    </row>
    <row r="61538" spans="2:2">
      <c r="B61538" s="202"/>
    </row>
    <row r="61539" spans="2:2">
      <c r="B61539" s="202"/>
    </row>
    <row r="61540" spans="2:2">
      <c r="B61540" s="202"/>
    </row>
    <row r="61541" spans="2:2">
      <c r="B61541" s="202"/>
    </row>
    <row r="61542" spans="2:2">
      <c r="B61542" s="202"/>
    </row>
    <row r="61543" spans="2:2">
      <c r="B61543" s="202"/>
    </row>
    <row r="61544" spans="2:2">
      <c r="B61544" s="202"/>
    </row>
    <row r="61545" spans="2:2">
      <c r="B61545" s="202"/>
    </row>
    <row r="61546" spans="2:2">
      <c r="B61546" s="202"/>
    </row>
    <row r="61547" spans="2:2">
      <c r="B61547" s="202"/>
    </row>
    <row r="61548" spans="2:2">
      <c r="B61548" s="202"/>
    </row>
    <row r="61549" spans="2:2">
      <c r="B61549" s="202"/>
    </row>
    <row r="61550" spans="2:2">
      <c r="B61550" s="202"/>
    </row>
    <row r="61551" spans="2:2">
      <c r="B61551" s="202"/>
    </row>
    <row r="61552" spans="2:2">
      <c r="B61552" s="202"/>
    </row>
    <row r="61553" spans="2:2">
      <c r="B61553" s="202"/>
    </row>
    <row r="61554" spans="2:2">
      <c r="B61554" s="202"/>
    </row>
    <row r="61555" spans="2:2">
      <c r="B61555" s="202"/>
    </row>
    <row r="61556" spans="2:2">
      <c r="B61556" s="202"/>
    </row>
    <row r="61557" spans="2:2">
      <c r="B61557" s="202"/>
    </row>
    <row r="61558" spans="2:2">
      <c r="B61558" s="202"/>
    </row>
    <row r="61559" spans="2:2">
      <c r="B61559" s="202"/>
    </row>
    <row r="61560" spans="2:2">
      <c r="B61560" s="202"/>
    </row>
    <row r="61561" spans="2:2">
      <c r="B61561" s="202"/>
    </row>
    <row r="61562" spans="2:2">
      <c r="B61562" s="202"/>
    </row>
    <row r="61563" spans="2:2">
      <c r="B61563" s="202"/>
    </row>
    <row r="61564" spans="2:2">
      <c r="B61564" s="202"/>
    </row>
    <row r="61565" spans="2:2">
      <c r="B61565" s="202"/>
    </row>
    <row r="61566" spans="2:2">
      <c r="B61566" s="202"/>
    </row>
    <row r="61567" spans="2:2">
      <c r="B61567" s="202"/>
    </row>
    <row r="61568" spans="2:2">
      <c r="B61568" s="202"/>
    </row>
    <row r="61569" spans="2:2">
      <c r="B61569" s="202"/>
    </row>
    <row r="61570" spans="2:2">
      <c r="B61570" s="202"/>
    </row>
    <row r="61571" spans="2:2">
      <c r="B61571" s="202"/>
    </row>
    <row r="61572" spans="2:2">
      <c r="B61572" s="202"/>
    </row>
    <row r="61573" spans="2:2">
      <c r="B61573" s="202"/>
    </row>
    <row r="61574" spans="2:2">
      <c r="B61574" s="202"/>
    </row>
    <row r="61575" spans="2:2">
      <c r="B61575" s="202"/>
    </row>
    <row r="61576" spans="2:2">
      <c r="B61576" s="202"/>
    </row>
    <row r="61577" spans="2:2">
      <c r="B61577" s="202"/>
    </row>
    <row r="61578" spans="2:2">
      <c r="B61578" s="202"/>
    </row>
    <row r="61579" spans="2:2">
      <c r="B61579" s="202"/>
    </row>
    <row r="61580" spans="2:2">
      <c r="B61580" s="202"/>
    </row>
    <row r="61581" spans="2:2">
      <c r="B61581" s="202"/>
    </row>
    <row r="61582" spans="2:2">
      <c r="B61582" s="202"/>
    </row>
    <row r="61583" spans="2:2">
      <c r="B61583" s="202"/>
    </row>
    <row r="61584" spans="2:2">
      <c r="B61584" s="202"/>
    </row>
    <row r="61585" spans="2:2">
      <c r="B61585" s="202"/>
    </row>
    <row r="61586" spans="2:2">
      <c r="B61586" s="202"/>
    </row>
    <row r="61587" spans="2:2">
      <c r="B61587" s="202"/>
    </row>
    <row r="61588" spans="2:2">
      <c r="B61588" s="202"/>
    </row>
    <row r="61589" spans="2:2">
      <c r="B61589" s="202"/>
    </row>
    <row r="61590" spans="2:2">
      <c r="B61590" s="202"/>
    </row>
    <row r="61591" spans="2:2">
      <c r="B61591" s="202"/>
    </row>
    <row r="61592" spans="2:2">
      <c r="B61592" s="202"/>
    </row>
    <row r="61593" spans="2:2">
      <c r="B61593" s="202"/>
    </row>
    <row r="61594" spans="2:2">
      <c r="B61594" s="202"/>
    </row>
    <row r="61595" spans="2:2">
      <c r="B61595" s="202"/>
    </row>
    <row r="61596" spans="2:2">
      <c r="B61596" s="202"/>
    </row>
    <row r="61597" spans="2:2">
      <c r="B61597" s="202"/>
    </row>
    <row r="61598" spans="2:2">
      <c r="B61598" s="202"/>
    </row>
    <row r="61599" spans="2:2">
      <c r="B61599" s="202"/>
    </row>
    <row r="61600" spans="2:2">
      <c r="B61600" s="202"/>
    </row>
    <row r="61601" spans="2:2">
      <c r="B61601" s="202"/>
    </row>
    <row r="61602" spans="2:2">
      <c r="B61602" s="202"/>
    </row>
    <row r="61603" spans="2:2">
      <c r="B61603" s="202"/>
    </row>
    <row r="61604" spans="2:2">
      <c r="B61604" s="202"/>
    </row>
    <row r="61605" spans="2:2">
      <c r="B61605" s="202"/>
    </row>
    <row r="61606" spans="2:2">
      <c r="B61606" s="202"/>
    </row>
    <row r="61607" spans="2:2">
      <c r="B61607" s="202"/>
    </row>
    <row r="61608" spans="2:2">
      <c r="B61608" s="202"/>
    </row>
    <row r="61609" spans="2:2">
      <c r="B61609" s="202"/>
    </row>
    <row r="61610" spans="2:2">
      <c r="B61610" s="202"/>
    </row>
    <row r="61611" spans="2:2">
      <c r="B61611" s="202"/>
    </row>
    <row r="61612" spans="2:2">
      <c r="B61612" s="202"/>
    </row>
    <row r="61613" spans="2:2">
      <c r="B61613" s="202"/>
    </row>
    <row r="61614" spans="2:2">
      <c r="B61614" s="202"/>
    </row>
    <row r="61615" spans="2:2">
      <c r="B61615" s="202"/>
    </row>
    <row r="61616" spans="2:2">
      <c r="B61616" s="202"/>
    </row>
    <row r="61617" spans="2:2">
      <c r="B61617" s="202"/>
    </row>
    <row r="61618" spans="2:2">
      <c r="B61618" s="202"/>
    </row>
    <row r="61619" spans="2:2">
      <c r="B61619" s="202"/>
    </row>
    <row r="61620" spans="2:2">
      <c r="B61620" s="202"/>
    </row>
    <row r="61621" spans="2:2">
      <c r="B61621" s="202"/>
    </row>
    <row r="61622" spans="2:2">
      <c r="B61622" s="202"/>
    </row>
    <row r="61623" spans="2:2">
      <c r="B61623" s="202"/>
    </row>
    <row r="61624" spans="2:2">
      <c r="B61624" s="202"/>
    </row>
    <row r="61625" spans="2:2">
      <c r="B61625" s="202"/>
    </row>
    <row r="61626" spans="2:2">
      <c r="B61626" s="202"/>
    </row>
    <row r="61627" spans="2:2">
      <c r="B61627" s="202"/>
    </row>
    <row r="61628" spans="2:2">
      <c r="B61628" s="202"/>
    </row>
    <row r="61629" spans="2:2">
      <c r="B61629" s="202"/>
    </row>
    <row r="61630" spans="2:2">
      <c r="B61630" s="202"/>
    </row>
    <row r="61631" spans="2:2">
      <c r="B61631" s="202"/>
    </row>
    <row r="61632" spans="2:2">
      <c r="B61632" s="202"/>
    </row>
    <row r="61633" spans="2:2">
      <c r="B61633" s="202"/>
    </row>
    <row r="61634" spans="2:2">
      <c r="B61634" s="202"/>
    </row>
    <row r="61635" spans="2:2">
      <c r="B61635" s="202"/>
    </row>
    <row r="61636" spans="2:2">
      <c r="B61636" s="202"/>
    </row>
    <row r="61637" spans="2:2">
      <c r="B61637" s="202"/>
    </row>
    <row r="61638" spans="2:2">
      <c r="B61638" s="202"/>
    </row>
    <row r="61639" spans="2:2">
      <c r="B61639" s="202"/>
    </row>
    <row r="61640" spans="2:2">
      <c r="B61640" s="202"/>
    </row>
    <row r="61641" spans="2:2">
      <c r="B61641" s="202"/>
    </row>
    <row r="61642" spans="2:2">
      <c r="B61642" s="202"/>
    </row>
    <row r="61643" spans="2:2">
      <c r="B61643" s="202"/>
    </row>
    <row r="61644" spans="2:2">
      <c r="B61644" s="202"/>
    </row>
    <row r="61645" spans="2:2">
      <c r="B61645" s="202"/>
    </row>
    <row r="61646" spans="2:2">
      <c r="B61646" s="202"/>
    </row>
    <row r="61647" spans="2:2">
      <c r="B61647" s="202"/>
    </row>
    <row r="61648" spans="2:2">
      <c r="B61648" s="202"/>
    </row>
    <row r="61649" spans="2:2">
      <c r="B61649" s="202"/>
    </row>
    <row r="61650" spans="2:2">
      <c r="B61650" s="202"/>
    </row>
    <row r="61651" spans="2:2">
      <c r="B61651" s="202"/>
    </row>
    <row r="61652" spans="2:2">
      <c r="B61652" s="202"/>
    </row>
    <row r="61653" spans="2:2">
      <c r="B61653" s="202"/>
    </row>
    <row r="61654" spans="2:2">
      <c r="B61654" s="202"/>
    </row>
    <row r="61655" spans="2:2">
      <c r="B61655" s="202"/>
    </row>
    <row r="61656" spans="2:2">
      <c r="B61656" s="202"/>
    </row>
    <row r="61657" spans="2:2">
      <c r="B61657" s="202"/>
    </row>
    <row r="61658" spans="2:2">
      <c r="B61658" s="202"/>
    </row>
    <row r="61659" spans="2:2">
      <c r="B61659" s="202"/>
    </row>
    <row r="61660" spans="2:2">
      <c r="B61660" s="202"/>
    </row>
    <row r="61661" spans="2:2">
      <c r="B61661" s="202"/>
    </row>
    <row r="61662" spans="2:2">
      <c r="B61662" s="202"/>
    </row>
    <row r="61663" spans="2:2">
      <c r="B61663" s="202"/>
    </row>
    <row r="61664" spans="2:2">
      <c r="B61664" s="202"/>
    </row>
    <row r="61665" spans="2:2">
      <c r="B61665" s="202"/>
    </row>
    <row r="61666" spans="2:2">
      <c r="B61666" s="202"/>
    </row>
    <row r="61667" spans="2:2">
      <c r="B61667" s="202"/>
    </row>
    <row r="61668" spans="2:2">
      <c r="B61668" s="202"/>
    </row>
    <row r="61669" spans="2:2">
      <c r="B61669" s="202"/>
    </row>
    <row r="61670" spans="2:2">
      <c r="B61670" s="202"/>
    </row>
    <row r="61671" spans="2:2">
      <c r="B61671" s="202"/>
    </row>
    <row r="61672" spans="2:2">
      <c r="B61672" s="202"/>
    </row>
    <row r="61673" spans="2:2">
      <c r="B61673" s="202"/>
    </row>
    <row r="61674" spans="2:2">
      <c r="B61674" s="202"/>
    </row>
    <row r="61675" spans="2:2">
      <c r="B61675" s="202"/>
    </row>
    <row r="61676" spans="2:2">
      <c r="B61676" s="202"/>
    </row>
    <row r="61677" spans="2:2">
      <c r="B61677" s="202"/>
    </row>
    <row r="61678" spans="2:2">
      <c r="B61678" s="202"/>
    </row>
    <row r="61679" spans="2:2">
      <c r="B61679" s="202"/>
    </row>
    <row r="61680" spans="2:2">
      <c r="B61680" s="202"/>
    </row>
    <row r="61681" spans="2:2">
      <c r="B61681" s="202"/>
    </row>
    <row r="61682" spans="2:2">
      <c r="B61682" s="202"/>
    </row>
    <row r="61683" spans="2:2">
      <c r="B61683" s="202"/>
    </row>
    <row r="61684" spans="2:2">
      <c r="B61684" s="202"/>
    </row>
    <row r="61685" spans="2:2">
      <c r="B61685" s="202"/>
    </row>
    <row r="61686" spans="2:2">
      <c r="B61686" s="202"/>
    </row>
    <row r="61687" spans="2:2">
      <c r="B61687" s="202"/>
    </row>
    <row r="61688" spans="2:2">
      <c r="B61688" s="202"/>
    </row>
    <row r="61689" spans="2:2">
      <c r="B61689" s="202"/>
    </row>
    <row r="61690" spans="2:2">
      <c r="B61690" s="202"/>
    </row>
    <row r="61691" spans="2:2">
      <c r="B61691" s="202"/>
    </row>
    <row r="61692" spans="2:2">
      <c r="B61692" s="202"/>
    </row>
    <row r="61693" spans="2:2">
      <c r="B61693" s="202"/>
    </row>
    <row r="61694" spans="2:2">
      <c r="B61694" s="202"/>
    </row>
    <row r="61695" spans="2:2">
      <c r="B61695" s="202"/>
    </row>
    <row r="61696" spans="2:2">
      <c r="B61696" s="202"/>
    </row>
    <row r="61697" spans="2:2">
      <c r="B61697" s="202"/>
    </row>
    <row r="61698" spans="2:2">
      <c r="B61698" s="202"/>
    </row>
    <row r="61699" spans="2:2">
      <c r="B61699" s="202"/>
    </row>
    <row r="61700" spans="2:2">
      <c r="B61700" s="202"/>
    </row>
    <row r="61701" spans="2:2">
      <c r="B61701" s="202"/>
    </row>
    <row r="61702" spans="2:2">
      <c r="B61702" s="202"/>
    </row>
    <row r="61703" spans="2:2">
      <c r="B61703" s="202"/>
    </row>
    <row r="61704" spans="2:2">
      <c r="B61704" s="202"/>
    </row>
    <row r="61705" spans="2:2">
      <c r="B61705" s="202"/>
    </row>
    <row r="61706" spans="2:2">
      <c r="B61706" s="202"/>
    </row>
    <row r="61707" spans="2:2">
      <c r="B61707" s="202"/>
    </row>
    <row r="61708" spans="2:2">
      <c r="B61708" s="202"/>
    </row>
    <row r="61709" spans="2:2">
      <c r="B61709" s="202"/>
    </row>
    <row r="61710" spans="2:2">
      <c r="B61710" s="202"/>
    </row>
    <row r="61711" spans="2:2">
      <c r="B61711" s="202"/>
    </row>
    <row r="61712" spans="2:2">
      <c r="B61712" s="202"/>
    </row>
    <row r="61713" spans="2:2">
      <c r="B61713" s="202"/>
    </row>
    <row r="61714" spans="2:2">
      <c r="B61714" s="202"/>
    </row>
    <row r="61715" spans="2:2">
      <c r="B61715" s="202"/>
    </row>
    <row r="61716" spans="2:2">
      <c r="B61716" s="202"/>
    </row>
    <row r="61717" spans="2:2">
      <c r="B61717" s="202"/>
    </row>
    <row r="61718" spans="2:2">
      <c r="B61718" s="202"/>
    </row>
    <row r="61719" spans="2:2">
      <c r="B61719" s="202"/>
    </row>
    <row r="61720" spans="2:2">
      <c r="B61720" s="202"/>
    </row>
    <row r="61721" spans="2:2">
      <c r="B61721" s="202"/>
    </row>
    <row r="61722" spans="2:2">
      <c r="B61722" s="202"/>
    </row>
    <row r="61723" spans="2:2">
      <c r="B61723" s="202"/>
    </row>
    <row r="61724" spans="2:2">
      <c r="B61724" s="202"/>
    </row>
    <row r="61725" spans="2:2">
      <c r="B61725" s="202"/>
    </row>
    <row r="61726" spans="2:2">
      <c r="B61726" s="202"/>
    </row>
    <row r="61727" spans="2:2">
      <c r="B61727" s="202"/>
    </row>
    <row r="61728" spans="2:2">
      <c r="B61728" s="202"/>
    </row>
    <row r="61729" spans="2:2">
      <c r="B61729" s="202"/>
    </row>
    <row r="61730" spans="2:2">
      <c r="B61730" s="202"/>
    </row>
    <row r="61731" spans="2:2">
      <c r="B61731" s="202"/>
    </row>
    <row r="61732" spans="2:2">
      <c r="B61732" s="202"/>
    </row>
    <row r="61733" spans="2:2">
      <c r="B61733" s="202"/>
    </row>
    <row r="61734" spans="2:2">
      <c r="B61734" s="202"/>
    </row>
    <row r="61735" spans="2:2">
      <c r="B61735" s="202"/>
    </row>
    <row r="61736" spans="2:2">
      <c r="B61736" s="202"/>
    </row>
    <row r="61737" spans="2:2">
      <c r="B61737" s="202"/>
    </row>
    <row r="61738" spans="2:2">
      <c r="B61738" s="202"/>
    </row>
    <row r="61739" spans="2:2">
      <c r="B61739" s="202"/>
    </row>
    <row r="61740" spans="2:2">
      <c r="B61740" s="202"/>
    </row>
    <row r="61741" spans="2:2">
      <c r="B61741" s="202"/>
    </row>
    <row r="61742" spans="2:2">
      <c r="B61742" s="202"/>
    </row>
    <row r="61743" spans="2:2">
      <c r="B61743" s="202"/>
    </row>
    <row r="61744" spans="2:2">
      <c r="B61744" s="202"/>
    </row>
    <row r="61745" spans="2:2">
      <c r="B61745" s="202"/>
    </row>
    <row r="61746" spans="2:2">
      <c r="B61746" s="202"/>
    </row>
    <row r="61747" spans="2:2">
      <c r="B61747" s="202"/>
    </row>
    <row r="61748" spans="2:2">
      <c r="B61748" s="202"/>
    </row>
    <row r="61749" spans="2:2">
      <c r="B61749" s="202"/>
    </row>
    <row r="61750" spans="2:2">
      <c r="B61750" s="202"/>
    </row>
    <row r="61751" spans="2:2">
      <c r="B61751" s="202"/>
    </row>
    <row r="61752" spans="2:2">
      <c r="B61752" s="202"/>
    </row>
    <row r="61753" spans="2:2">
      <c r="B61753" s="202"/>
    </row>
    <row r="61754" spans="2:2">
      <c r="B61754" s="202"/>
    </row>
    <row r="61755" spans="2:2">
      <c r="B61755" s="202"/>
    </row>
    <row r="61756" spans="2:2">
      <c r="B61756" s="202"/>
    </row>
    <row r="61757" spans="2:2">
      <c r="B61757" s="202"/>
    </row>
    <row r="61758" spans="2:2">
      <c r="B61758" s="202"/>
    </row>
    <row r="61759" spans="2:2">
      <c r="B61759" s="202"/>
    </row>
    <row r="61760" spans="2:2">
      <c r="B61760" s="202"/>
    </row>
    <row r="61761" spans="2:2">
      <c r="B61761" s="202"/>
    </row>
    <row r="61762" spans="2:2">
      <c r="B61762" s="202"/>
    </row>
    <row r="61763" spans="2:2">
      <c r="B61763" s="202"/>
    </row>
    <row r="61764" spans="2:2">
      <c r="B61764" s="202"/>
    </row>
    <row r="61765" spans="2:2">
      <c r="B61765" s="202"/>
    </row>
    <row r="61766" spans="2:2">
      <c r="B61766" s="202"/>
    </row>
    <row r="61767" spans="2:2">
      <c r="B61767" s="202"/>
    </row>
    <row r="61768" spans="2:2">
      <c r="B61768" s="202"/>
    </row>
    <row r="61769" spans="2:2">
      <c r="B61769" s="202"/>
    </row>
    <row r="61770" spans="2:2">
      <c r="B61770" s="202"/>
    </row>
    <row r="61771" spans="2:2">
      <c r="B61771" s="202"/>
    </row>
    <row r="61772" spans="2:2">
      <c r="B61772" s="202"/>
    </row>
    <row r="61773" spans="2:2">
      <c r="B61773" s="202"/>
    </row>
    <row r="61774" spans="2:2">
      <c r="B61774" s="202"/>
    </row>
    <row r="61775" spans="2:2">
      <c r="B61775" s="202"/>
    </row>
    <row r="61776" spans="2:2">
      <c r="B61776" s="202"/>
    </row>
    <row r="61777" spans="2:2">
      <c r="B61777" s="202"/>
    </row>
    <row r="61778" spans="2:2">
      <c r="B61778" s="202"/>
    </row>
    <row r="61779" spans="2:2">
      <c r="B61779" s="202"/>
    </row>
    <row r="61780" spans="2:2">
      <c r="B61780" s="202"/>
    </row>
    <row r="61781" spans="2:2">
      <c r="B61781" s="202"/>
    </row>
    <row r="61782" spans="2:2">
      <c r="B61782" s="202"/>
    </row>
    <row r="61783" spans="2:2">
      <c r="B61783" s="202"/>
    </row>
    <row r="61784" spans="2:2">
      <c r="B61784" s="202"/>
    </row>
    <row r="61785" spans="2:2">
      <c r="B61785" s="202"/>
    </row>
    <row r="61786" spans="2:2">
      <c r="B61786" s="202"/>
    </row>
    <row r="61787" spans="2:2">
      <c r="B61787" s="202"/>
    </row>
    <row r="61788" spans="2:2">
      <c r="B61788" s="202"/>
    </row>
    <row r="61789" spans="2:2">
      <c r="B61789" s="202"/>
    </row>
    <row r="61790" spans="2:2">
      <c r="B61790" s="202"/>
    </row>
    <row r="61791" spans="2:2">
      <c r="B61791" s="202"/>
    </row>
    <row r="61792" spans="2:2">
      <c r="B61792" s="202"/>
    </row>
    <row r="61793" spans="2:2">
      <c r="B61793" s="202"/>
    </row>
    <row r="61794" spans="2:2">
      <c r="B61794" s="202"/>
    </row>
    <row r="61795" spans="2:2">
      <c r="B61795" s="202"/>
    </row>
    <row r="61796" spans="2:2">
      <c r="B61796" s="202"/>
    </row>
    <row r="61797" spans="2:2">
      <c r="B61797" s="202"/>
    </row>
    <row r="61798" spans="2:2">
      <c r="B61798" s="202"/>
    </row>
    <row r="61799" spans="2:2">
      <c r="B61799" s="202"/>
    </row>
    <row r="61800" spans="2:2">
      <c r="B61800" s="202"/>
    </row>
    <row r="61801" spans="2:2">
      <c r="B61801" s="202"/>
    </row>
    <row r="61802" spans="2:2">
      <c r="B61802" s="202"/>
    </row>
    <row r="61803" spans="2:2">
      <c r="B61803" s="202"/>
    </row>
    <row r="61804" spans="2:2">
      <c r="B61804" s="202"/>
    </row>
    <row r="61805" spans="2:2">
      <c r="B61805" s="202"/>
    </row>
    <row r="61806" spans="2:2">
      <c r="B61806" s="202"/>
    </row>
    <row r="61807" spans="2:2">
      <c r="B61807" s="202"/>
    </row>
    <row r="61808" spans="2:2">
      <c r="B61808" s="202"/>
    </row>
    <row r="61809" spans="2:2">
      <c r="B61809" s="202"/>
    </row>
    <row r="61810" spans="2:2">
      <c r="B61810" s="202"/>
    </row>
    <row r="61811" spans="2:2">
      <c r="B61811" s="202"/>
    </row>
    <row r="61812" spans="2:2">
      <c r="B61812" s="202"/>
    </row>
    <row r="61813" spans="2:2">
      <c r="B61813" s="202"/>
    </row>
    <row r="61814" spans="2:2">
      <c r="B61814" s="202"/>
    </row>
    <row r="61815" spans="2:2">
      <c r="B61815" s="202"/>
    </row>
    <row r="61816" spans="2:2">
      <c r="B61816" s="202"/>
    </row>
    <row r="61817" spans="2:2">
      <c r="B61817" s="202"/>
    </row>
    <row r="61818" spans="2:2">
      <c r="B61818" s="202"/>
    </row>
    <row r="61819" spans="2:2">
      <c r="B61819" s="202"/>
    </row>
    <row r="61820" spans="2:2">
      <c r="B61820" s="202"/>
    </row>
    <row r="61821" spans="2:2">
      <c r="B61821" s="202"/>
    </row>
    <row r="61822" spans="2:2">
      <c r="B61822" s="202"/>
    </row>
    <row r="61823" spans="2:2">
      <c r="B61823" s="202"/>
    </row>
    <row r="61824" spans="2:2">
      <c r="B61824" s="202"/>
    </row>
    <row r="61825" spans="2:2">
      <c r="B61825" s="202"/>
    </row>
    <row r="61826" spans="2:2">
      <c r="B61826" s="202"/>
    </row>
    <row r="61827" spans="2:2">
      <c r="B61827" s="202"/>
    </row>
    <row r="61828" spans="2:2">
      <c r="B61828" s="202"/>
    </row>
    <row r="61829" spans="2:2">
      <c r="B61829" s="202"/>
    </row>
    <row r="61830" spans="2:2">
      <c r="B61830" s="202"/>
    </row>
    <row r="61831" spans="2:2">
      <c r="B61831" s="202"/>
    </row>
    <row r="61832" spans="2:2">
      <c r="B61832" s="202"/>
    </row>
    <row r="61833" spans="2:2">
      <c r="B61833" s="202"/>
    </row>
    <row r="61834" spans="2:2">
      <c r="B61834" s="202"/>
    </row>
    <row r="61835" spans="2:2">
      <c r="B61835" s="202"/>
    </row>
    <row r="61836" spans="2:2">
      <c r="B61836" s="202"/>
    </row>
    <row r="61837" spans="2:2">
      <c r="B61837" s="202"/>
    </row>
    <row r="61838" spans="2:2">
      <c r="B61838" s="202"/>
    </row>
    <row r="61839" spans="2:2">
      <c r="B61839" s="202"/>
    </row>
    <row r="61840" spans="2:2">
      <c r="B61840" s="202"/>
    </row>
    <row r="61841" spans="2:2">
      <c r="B61841" s="202"/>
    </row>
    <row r="61842" spans="2:2">
      <c r="B61842" s="202"/>
    </row>
    <row r="61843" spans="2:2">
      <c r="B61843" s="202"/>
    </row>
    <row r="61844" spans="2:2">
      <c r="B61844" s="202"/>
    </row>
    <row r="61845" spans="2:2">
      <c r="B61845" s="202"/>
    </row>
    <row r="61846" spans="2:2">
      <c r="B61846" s="202"/>
    </row>
    <row r="61847" spans="2:2">
      <c r="B61847" s="202"/>
    </row>
    <row r="61848" spans="2:2">
      <c r="B61848" s="202"/>
    </row>
    <row r="61849" spans="2:2">
      <c r="B61849" s="202"/>
    </row>
    <row r="61850" spans="2:2">
      <c r="B61850" s="202"/>
    </row>
    <row r="61851" spans="2:2">
      <c r="B61851" s="202"/>
    </row>
    <row r="61852" spans="2:2">
      <c r="B61852" s="202"/>
    </row>
    <row r="61853" spans="2:2">
      <c r="B61853" s="202"/>
    </row>
    <row r="61854" spans="2:2">
      <c r="B61854" s="202"/>
    </row>
    <row r="61855" spans="2:2">
      <c r="B61855" s="202"/>
    </row>
    <row r="61856" spans="2:2">
      <c r="B61856" s="202"/>
    </row>
    <row r="61857" spans="2:2">
      <c r="B61857" s="202"/>
    </row>
    <row r="61858" spans="2:2">
      <c r="B61858" s="202"/>
    </row>
    <row r="61859" spans="2:2">
      <c r="B61859" s="202"/>
    </row>
    <row r="61860" spans="2:2">
      <c r="B61860" s="202"/>
    </row>
    <row r="61861" spans="2:2">
      <c r="B61861" s="202"/>
    </row>
    <row r="61862" spans="2:2">
      <c r="B61862" s="202"/>
    </row>
    <row r="61863" spans="2:2">
      <c r="B61863" s="202"/>
    </row>
    <row r="61864" spans="2:2">
      <c r="B61864" s="202"/>
    </row>
    <row r="61865" spans="2:2">
      <c r="B61865" s="202"/>
    </row>
    <row r="61866" spans="2:2">
      <c r="B61866" s="202"/>
    </row>
    <row r="61867" spans="2:2">
      <c r="B61867" s="202"/>
    </row>
    <row r="61868" spans="2:2">
      <c r="B61868" s="202"/>
    </row>
    <row r="61869" spans="2:2">
      <c r="B61869" s="202"/>
    </row>
    <row r="61870" spans="2:2">
      <c r="B61870" s="202"/>
    </row>
    <row r="61871" spans="2:2">
      <c r="B61871" s="202"/>
    </row>
    <row r="61872" spans="2:2">
      <c r="B61872" s="202"/>
    </row>
    <row r="61873" spans="2:2">
      <c r="B61873" s="202"/>
    </row>
    <row r="61874" spans="2:2">
      <c r="B61874" s="202"/>
    </row>
    <row r="61875" spans="2:2">
      <c r="B61875" s="202"/>
    </row>
    <row r="61876" spans="2:2">
      <c r="B61876" s="202"/>
    </row>
    <row r="61877" spans="2:2">
      <c r="B61877" s="202"/>
    </row>
    <row r="61878" spans="2:2">
      <c r="B61878" s="202"/>
    </row>
    <row r="61879" spans="2:2">
      <c r="B61879" s="202"/>
    </row>
    <row r="61880" spans="2:2">
      <c r="B61880" s="202"/>
    </row>
    <row r="61881" spans="2:2">
      <c r="B61881" s="202"/>
    </row>
    <row r="61882" spans="2:2">
      <c r="B61882" s="202"/>
    </row>
    <row r="61883" spans="2:2">
      <c r="B61883" s="202"/>
    </row>
    <row r="61884" spans="2:2">
      <c r="B61884" s="202"/>
    </row>
    <row r="61885" spans="2:2">
      <c r="B61885" s="202"/>
    </row>
    <row r="61886" spans="2:2">
      <c r="B61886" s="202"/>
    </row>
    <row r="61887" spans="2:2">
      <c r="B61887" s="202"/>
    </row>
    <row r="61888" spans="2:2">
      <c r="B61888" s="202"/>
    </row>
    <row r="61889" spans="2:2">
      <c r="B61889" s="202"/>
    </row>
    <row r="61890" spans="2:2">
      <c r="B61890" s="202"/>
    </row>
    <row r="61891" spans="2:2">
      <c r="B61891" s="202"/>
    </row>
    <row r="61892" spans="2:2">
      <c r="B61892" s="202"/>
    </row>
    <row r="61893" spans="2:2">
      <c r="B61893" s="202"/>
    </row>
    <row r="61894" spans="2:2">
      <c r="B61894" s="202"/>
    </row>
    <row r="61895" spans="2:2">
      <c r="B61895" s="202"/>
    </row>
    <row r="61896" spans="2:2">
      <c r="B61896" s="202"/>
    </row>
    <row r="61897" spans="2:2">
      <c r="B61897" s="202"/>
    </row>
    <row r="61898" spans="2:2">
      <c r="B61898" s="202"/>
    </row>
    <row r="61899" spans="2:2">
      <c r="B61899" s="202"/>
    </row>
    <row r="61900" spans="2:2">
      <c r="B61900" s="202"/>
    </row>
    <row r="61901" spans="2:2">
      <c r="B61901" s="202"/>
    </row>
    <row r="61902" spans="2:2">
      <c r="B61902" s="202"/>
    </row>
    <row r="61903" spans="2:2">
      <c r="B61903" s="202"/>
    </row>
    <row r="61904" spans="2:2">
      <c r="B61904" s="202"/>
    </row>
    <row r="61905" spans="2:2">
      <c r="B61905" s="202"/>
    </row>
    <row r="61906" spans="2:2">
      <c r="B61906" s="202"/>
    </row>
    <row r="61907" spans="2:2">
      <c r="B61907" s="202"/>
    </row>
    <row r="61908" spans="2:2">
      <c r="B61908" s="202"/>
    </row>
    <row r="61909" spans="2:2">
      <c r="B61909" s="202"/>
    </row>
    <row r="61910" spans="2:2">
      <c r="B61910" s="202"/>
    </row>
    <row r="61911" spans="2:2">
      <c r="B61911" s="202"/>
    </row>
    <row r="61912" spans="2:2">
      <c r="B61912" s="202"/>
    </row>
    <row r="61913" spans="2:2">
      <c r="B61913" s="202"/>
    </row>
    <row r="61914" spans="2:2">
      <c r="B61914" s="202"/>
    </row>
    <row r="61915" spans="2:2">
      <c r="B61915" s="202"/>
    </row>
    <row r="61916" spans="2:2">
      <c r="B61916" s="202"/>
    </row>
    <row r="61917" spans="2:2">
      <c r="B61917" s="202"/>
    </row>
    <row r="61918" spans="2:2">
      <c r="B61918" s="202"/>
    </row>
    <row r="61919" spans="2:2">
      <c r="B61919" s="202"/>
    </row>
    <row r="61920" spans="2:2">
      <c r="B61920" s="202"/>
    </row>
    <row r="61921" spans="2:2">
      <c r="B61921" s="202"/>
    </row>
    <row r="61922" spans="2:2">
      <c r="B61922" s="202"/>
    </row>
    <row r="61923" spans="2:2">
      <c r="B61923" s="202"/>
    </row>
    <row r="61924" spans="2:2">
      <c r="B61924" s="202"/>
    </row>
    <row r="61925" spans="2:2">
      <c r="B61925" s="202"/>
    </row>
    <row r="61926" spans="2:2">
      <c r="B61926" s="202"/>
    </row>
    <row r="61927" spans="2:2">
      <c r="B61927" s="202"/>
    </row>
    <row r="61928" spans="2:2">
      <c r="B61928" s="202"/>
    </row>
    <row r="61929" spans="2:2">
      <c r="B61929" s="202"/>
    </row>
    <row r="61930" spans="2:2">
      <c r="B61930" s="202"/>
    </row>
    <row r="61931" spans="2:2">
      <c r="B61931" s="202"/>
    </row>
    <row r="61932" spans="2:2">
      <c r="B61932" s="202"/>
    </row>
    <row r="61933" spans="2:2">
      <c r="B61933" s="202"/>
    </row>
    <row r="61934" spans="2:2">
      <c r="B61934" s="202"/>
    </row>
    <row r="61935" spans="2:2">
      <c r="B61935" s="202"/>
    </row>
    <row r="61936" spans="2:2">
      <c r="B61936" s="202"/>
    </row>
    <row r="61937" spans="2:2">
      <c r="B61937" s="202"/>
    </row>
    <row r="61938" spans="2:2">
      <c r="B61938" s="202"/>
    </row>
    <row r="61939" spans="2:2">
      <c r="B61939" s="202"/>
    </row>
    <row r="61940" spans="2:2">
      <c r="B61940" s="202"/>
    </row>
    <row r="61941" spans="2:2">
      <c r="B61941" s="202"/>
    </row>
    <row r="61942" spans="2:2">
      <c r="B61942" s="202"/>
    </row>
    <row r="61943" spans="2:2">
      <c r="B61943" s="202"/>
    </row>
    <row r="61944" spans="2:2">
      <c r="B61944" s="202"/>
    </row>
    <row r="61945" spans="2:2">
      <c r="B61945" s="202"/>
    </row>
    <row r="61946" spans="2:2">
      <c r="B61946" s="202"/>
    </row>
    <row r="61947" spans="2:2">
      <c r="B61947" s="202"/>
    </row>
    <row r="61948" spans="2:2">
      <c r="B61948" s="202"/>
    </row>
    <row r="61949" spans="2:2">
      <c r="B61949" s="202"/>
    </row>
    <row r="61950" spans="2:2">
      <c r="B61950" s="202"/>
    </row>
    <row r="61951" spans="2:2">
      <c r="B61951" s="202"/>
    </row>
    <row r="61952" spans="2:2">
      <c r="B61952" s="202"/>
    </row>
    <row r="61953" spans="2:2">
      <c r="B61953" s="202"/>
    </row>
    <row r="61954" spans="2:2">
      <c r="B61954" s="202"/>
    </row>
    <row r="61955" spans="2:2">
      <c r="B61955" s="202"/>
    </row>
    <row r="61956" spans="2:2">
      <c r="B61956" s="202"/>
    </row>
    <row r="61957" spans="2:2">
      <c r="B61957" s="202"/>
    </row>
    <row r="61958" spans="2:2">
      <c r="B61958" s="202"/>
    </row>
    <row r="61959" spans="2:2">
      <c r="B61959" s="202"/>
    </row>
    <row r="61960" spans="2:2">
      <c r="B61960" s="202"/>
    </row>
    <row r="61961" spans="2:2">
      <c r="B61961" s="202"/>
    </row>
    <row r="61962" spans="2:2">
      <c r="B61962" s="202"/>
    </row>
    <row r="61963" spans="2:2">
      <c r="B61963" s="202"/>
    </row>
    <row r="61964" spans="2:2">
      <c r="B61964" s="202"/>
    </row>
    <row r="61965" spans="2:2">
      <c r="B61965" s="202"/>
    </row>
    <row r="61966" spans="2:2">
      <c r="B61966" s="202"/>
    </row>
    <row r="61967" spans="2:2">
      <c r="B61967" s="202"/>
    </row>
    <row r="61968" spans="2:2">
      <c r="B61968" s="202"/>
    </row>
    <row r="61969" spans="2:2">
      <c r="B61969" s="202"/>
    </row>
    <row r="61970" spans="2:2">
      <c r="B61970" s="202"/>
    </row>
    <row r="61971" spans="2:2">
      <c r="B61971" s="202"/>
    </row>
    <row r="61972" spans="2:2">
      <c r="B61972" s="202"/>
    </row>
    <row r="61973" spans="2:2">
      <c r="B61973" s="202"/>
    </row>
    <row r="61974" spans="2:2">
      <c r="B61974" s="202"/>
    </row>
    <row r="61975" spans="2:2">
      <c r="B61975" s="202"/>
    </row>
    <row r="61976" spans="2:2">
      <c r="B61976" s="202"/>
    </row>
    <row r="61977" spans="2:2">
      <c r="B61977" s="202"/>
    </row>
    <row r="61978" spans="2:2">
      <c r="B61978" s="202"/>
    </row>
    <row r="61979" spans="2:2">
      <c r="B61979" s="202"/>
    </row>
    <row r="61980" spans="2:2">
      <c r="B61980" s="202"/>
    </row>
    <row r="61981" spans="2:2">
      <c r="B61981" s="202"/>
    </row>
    <row r="61982" spans="2:2">
      <c r="B61982" s="202"/>
    </row>
    <row r="61983" spans="2:2">
      <c r="B61983" s="202"/>
    </row>
    <row r="61984" spans="2:2">
      <c r="B61984" s="202"/>
    </row>
    <row r="61985" spans="2:2">
      <c r="B61985" s="202"/>
    </row>
    <row r="61986" spans="2:2">
      <c r="B61986" s="202"/>
    </row>
    <row r="61987" spans="2:2">
      <c r="B61987" s="202"/>
    </row>
    <row r="61988" spans="2:2">
      <c r="B61988" s="202"/>
    </row>
    <row r="61989" spans="2:2">
      <c r="B61989" s="202"/>
    </row>
    <row r="61990" spans="2:2">
      <c r="B61990" s="202"/>
    </row>
    <row r="61991" spans="2:2">
      <c r="B61991" s="202"/>
    </row>
    <row r="61992" spans="2:2">
      <c r="B61992" s="202"/>
    </row>
    <row r="61993" spans="2:2">
      <c r="B61993" s="202"/>
    </row>
    <row r="61994" spans="2:2">
      <c r="B61994" s="202"/>
    </row>
    <row r="61995" spans="2:2">
      <c r="B61995" s="202"/>
    </row>
    <row r="61996" spans="2:2">
      <c r="B61996" s="202"/>
    </row>
    <row r="61997" spans="2:2">
      <c r="B61997" s="202"/>
    </row>
    <row r="61998" spans="2:2">
      <c r="B61998" s="202"/>
    </row>
    <row r="61999" spans="2:2">
      <c r="B61999" s="202"/>
    </row>
    <row r="62000" spans="2:2">
      <c r="B62000" s="202"/>
    </row>
    <row r="62001" spans="2:2">
      <c r="B62001" s="202"/>
    </row>
    <row r="62002" spans="2:2">
      <c r="B62002" s="202"/>
    </row>
    <row r="62003" spans="2:2">
      <c r="B62003" s="202"/>
    </row>
    <row r="62004" spans="2:2">
      <c r="B62004" s="202"/>
    </row>
    <row r="62005" spans="2:2">
      <c r="B62005" s="202"/>
    </row>
    <row r="62006" spans="2:2">
      <c r="B62006" s="202"/>
    </row>
    <row r="62007" spans="2:2">
      <c r="B62007" s="202"/>
    </row>
    <row r="62008" spans="2:2">
      <c r="B62008" s="202"/>
    </row>
    <row r="62009" spans="2:2">
      <c r="B62009" s="202"/>
    </row>
    <row r="62010" spans="2:2">
      <c r="B62010" s="202"/>
    </row>
    <row r="62011" spans="2:2">
      <c r="B62011" s="202"/>
    </row>
    <row r="62012" spans="2:2">
      <c r="B62012" s="202"/>
    </row>
    <row r="62013" spans="2:2">
      <c r="B62013" s="202"/>
    </row>
    <row r="62014" spans="2:2">
      <c r="B62014" s="202"/>
    </row>
    <row r="62015" spans="2:2">
      <c r="B62015" s="202"/>
    </row>
    <row r="62016" spans="2:2">
      <c r="B62016" s="202"/>
    </row>
    <row r="62017" spans="2:2">
      <c r="B62017" s="202"/>
    </row>
    <row r="62018" spans="2:2">
      <c r="B62018" s="202"/>
    </row>
    <row r="62019" spans="2:2">
      <c r="B62019" s="202"/>
    </row>
    <row r="62020" spans="2:2">
      <c r="B62020" s="202"/>
    </row>
    <row r="62021" spans="2:2">
      <c r="B62021" s="202"/>
    </row>
    <row r="62022" spans="2:2">
      <c r="B62022" s="202"/>
    </row>
    <row r="62023" spans="2:2">
      <c r="B62023" s="202"/>
    </row>
    <row r="62024" spans="2:2">
      <c r="B62024" s="202"/>
    </row>
    <row r="62025" spans="2:2">
      <c r="B62025" s="202"/>
    </row>
    <row r="62026" spans="2:2">
      <c r="B62026" s="202"/>
    </row>
    <row r="62027" spans="2:2">
      <c r="B62027" s="202"/>
    </row>
    <row r="62028" spans="2:2">
      <c r="B62028" s="202"/>
    </row>
    <row r="62029" spans="2:2">
      <c r="B62029" s="202"/>
    </row>
    <row r="62030" spans="2:2">
      <c r="B62030" s="202"/>
    </row>
    <row r="62031" spans="2:2">
      <c r="B62031" s="202"/>
    </row>
    <row r="62032" spans="2:2">
      <c r="B62032" s="202"/>
    </row>
    <row r="62033" spans="2:2">
      <c r="B62033" s="202"/>
    </row>
    <row r="62034" spans="2:2">
      <c r="B62034" s="202"/>
    </row>
    <row r="62035" spans="2:2">
      <c r="B62035" s="202"/>
    </row>
    <row r="62036" spans="2:2">
      <c r="B62036" s="202"/>
    </row>
    <row r="62037" spans="2:2">
      <c r="B62037" s="202"/>
    </row>
    <row r="62038" spans="2:2">
      <c r="B62038" s="202"/>
    </row>
    <row r="62039" spans="2:2">
      <c r="B62039" s="202"/>
    </row>
    <row r="62040" spans="2:2">
      <c r="B62040" s="202"/>
    </row>
    <row r="62041" spans="2:2">
      <c r="B62041" s="202"/>
    </row>
    <row r="62042" spans="2:2">
      <c r="B62042" s="202"/>
    </row>
    <row r="62043" spans="2:2">
      <c r="B62043" s="202"/>
    </row>
    <row r="62044" spans="2:2">
      <c r="B62044" s="202"/>
    </row>
    <row r="62045" spans="2:2">
      <c r="B62045" s="202"/>
    </row>
    <row r="62046" spans="2:2">
      <c r="B62046" s="202"/>
    </row>
    <row r="62047" spans="2:2">
      <c r="B62047" s="202"/>
    </row>
    <row r="62048" spans="2:2">
      <c r="B62048" s="202"/>
    </row>
    <row r="62049" spans="2:2">
      <c r="B62049" s="202"/>
    </row>
    <row r="62050" spans="2:2">
      <c r="B62050" s="202"/>
    </row>
    <row r="62051" spans="2:2">
      <c r="B62051" s="202"/>
    </row>
    <row r="62052" spans="2:2">
      <c r="B62052" s="202"/>
    </row>
    <row r="62053" spans="2:2">
      <c r="B62053" s="202"/>
    </row>
    <row r="62054" spans="2:2">
      <c r="B62054" s="202"/>
    </row>
    <row r="62055" spans="2:2">
      <c r="B62055" s="202"/>
    </row>
    <row r="62056" spans="2:2">
      <c r="B62056" s="202"/>
    </row>
    <row r="62057" spans="2:2">
      <c r="B62057" s="202"/>
    </row>
    <row r="62058" spans="2:2">
      <c r="B62058" s="202"/>
    </row>
    <row r="62059" spans="2:2">
      <c r="B62059" s="202"/>
    </row>
    <row r="62060" spans="2:2">
      <c r="B62060" s="202"/>
    </row>
    <row r="62061" spans="2:2">
      <c r="B62061" s="202"/>
    </row>
    <row r="62062" spans="2:2">
      <c r="B62062" s="202"/>
    </row>
    <row r="62063" spans="2:2">
      <c r="B62063" s="202"/>
    </row>
    <row r="62064" spans="2:2">
      <c r="B62064" s="202"/>
    </row>
    <row r="62065" spans="2:2">
      <c r="B62065" s="202"/>
    </row>
    <row r="62066" spans="2:2">
      <c r="B62066" s="202"/>
    </row>
    <row r="62067" spans="2:2">
      <c r="B62067" s="202"/>
    </row>
    <row r="62068" spans="2:2">
      <c r="B62068" s="202"/>
    </row>
    <row r="62069" spans="2:2">
      <c r="B62069" s="202"/>
    </row>
    <row r="62070" spans="2:2">
      <c r="B62070" s="202"/>
    </row>
    <row r="62071" spans="2:2">
      <c r="B62071" s="202"/>
    </row>
    <row r="62072" spans="2:2">
      <c r="B62072" s="202"/>
    </row>
    <row r="62073" spans="2:2">
      <c r="B62073" s="202"/>
    </row>
    <row r="62074" spans="2:2">
      <c r="B62074" s="202"/>
    </row>
    <row r="62075" spans="2:2">
      <c r="B62075" s="202"/>
    </row>
    <row r="62076" spans="2:2">
      <c r="B62076" s="202"/>
    </row>
    <row r="62077" spans="2:2">
      <c r="B62077" s="202"/>
    </row>
    <row r="62078" spans="2:2">
      <c r="B62078" s="202"/>
    </row>
    <row r="62079" spans="2:2">
      <c r="B62079" s="202"/>
    </row>
    <row r="62080" spans="2:2">
      <c r="B62080" s="202"/>
    </row>
    <row r="62081" spans="2:2">
      <c r="B62081" s="202"/>
    </row>
    <row r="62082" spans="2:2">
      <c r="B62082" s="202"/>
    </row>
    <row r="62083" spans="2:2">
      <c r="B62083" s="202"/>
    </row>
    <row r="62084" spans="2:2">
      <c r="B62084" s="202"/>
    </row>
    <row r="62085" spans="2:2">
      <c r="B62085" s="202"/>
    </row>
    <row r="62086" spans="2:2">
      <c r="B62086" s="202"/>
    </row>
    <row r="62087" spans="2:2">
      <c r="B62087" s="202"/>
    </row>
    <row r="62088" spans="2:2">
      <c r="B62088" s="202"/>
    </row>
    <row r="62089" spans="2:2">
      <c r="B62089" s="202"/>
    </row>
    <row r="62090" spans="2:2">
      <c r="B62090" s="202"/>
    </row>
    <row r="62091" spans="2:2">
      <c r="B62091" s="202"/>
    </row>
    <row r="62092" spans="2:2">
      <c r="B62092" s="202"/>
    </row>
    <row r="62093" spans="2:2">
      <c r="B62093" s="202"/>
    </row>
    <row r="62094" spans="2:2">
      <c r="B62094" s="202"/>
    </row>
    <row r="62095" spans="2:2">
      <c r="B62095" s="202"/>
    </row>
    <row r="62096" spans="2:2">
      <c r="B62096" s="202"/>
    </row>
    <row r="62097" spans="2:2">
      <c r="B62097" s="202"/>
    </row>
    <row r="62098" spans="2:2">
      <c r="B62098" s="202"/>
    </row>
    <row r="62099" spans="2:2">
      <c r="B62099" s="202"/>
    </row>
    <row r="62100" spans="2:2">
      <c r="B62100" s="202"/>
    </row>
    <row r="62101" spans="2:2">
      <c r="B62101" s="202"/>
    </row>
    <row r="62102" spans="2:2">
      <c r="B62102" s="202"/>
    </row>
    <row r="62103" spans="2:2">
      <c r="B62103" s="202"/>
    </row>
    <row r="62104" spans="2:2">
      <c r="B62104" s="202"/>
    </row>
    <row r="62105" spans="2:2">
      <c r="B62105" s="202"/>
    </row>
    <row r="62106" spans="2:2">
      <c r="B62106" s="202"/>
    </row>
    <row r="62107" spans="2:2">
      <c r="B62107" s="202"/>
    </row>
    <row r="62108" spans="2:2">
      <c r="B62108" s="202"/>
    </row>
    <row r="62109" spans="2:2">
      <c r="B62109" s="202"/>
    </row>
    <row r="62110" spans="2:2">
      <c r="B62110" s="202"/>
    </row>
    <row r="62111" spans="2:2">
      <c r="B62111" s="202"/>
    </row>
    <row r="62112" spans="2:2">
      <c r="B62112" s="202"/>
    </row>
    <row r="62113" spans="2:2">
      <c r="B62113" s="202"/>
    </row>
    <row r="62114" spans="2:2">
      <c r="B62114" s="202"/>
    </row>
    <row r="62115" spans="2:2">
      <c r="B62115" s="202"/>
    </row>
    <row r="62116" spans="2:2">
      <c r="B62116" s="202"/>
    </row>
    <row r="62117" spans="2:2">
      <c r="B62117" s="202"/>
    </row>
    <row r="62118" spans="2:2">
      <c r="B62118" s="202"/>
    </row>
    <row r="62119" spans="2:2">
      <c r="B62119" s="202"/>
    </row>
    <row r="62120" spans="2:2">
      <c r="B62120" s="202"/>
    </row>
    <row r="62121" spans="2:2">
      <c r="B62121" s="202"/>
    </row>
    <row r="62122" spans="2:2">
      <c r="B62122" s="202"/>
    </row>
    <row r="62123" spans="2:2">
      <c r="B62123" s="202"/>
    </row>
    <row r="62124" spans="2:2">
      <c r="B62124" s="202"/>
    </row>
    <row r="62125" spans="2:2">
      <c r="B62125" s="202"/>
    </row>
    <row r="62126" spans="2:2">
      <c r="B62126" s="202"/>
    </row>
    <row r="62127" spans="2:2">
      <c r="B62127" s="202"/>
    </row>
    <row r="62128" spans="2:2">
      <c r="B62128" s="202"/>
    </row>
    <row r="62129" spans="2:2">
      <c r="B62129" s="202"/>
    </row>
    <row r="62130" spans="2:2">
      <c r="B62130" s="202"/>
    </row>
    <row r="62131" spans="2:2">
      <c r="B62131" s="202"/>
    </row>
    <row r="62132" spans="2:2">
      <c r="B62132" s="202"/>
    </row>
    <row r="62133" spans="2:2">
      <c r="B62133" s="202"/>
    </row>
    <row r="62134" spans="2:2">
      <c r="B62134" s="202"/>
    </row>
    <row r="62135" spans="2:2">
      <c r="B62135" s="202"/>
    </row>
    <row r="62136" spans="2:2">
      <c r="B62136" s="202"/>
    </row>
    <row r="62137" spans="2:2">
      <c r="B62137" s="202"/>
    </row>
    <row r="62138" spans="2:2">
      <c r="B62138" s="202"/>
    </row>
    <row r="62139" spans="2:2">
      <c r="B62139" s="202"/>
    </row>
    <row r="62140" spans="2:2">
      <c r="B62140" s="202"/>
    </row>
    <row r="62141" spans="2:2">
      <c r="B62141" s="202"/>
    </row>
    <row r="62142" spans="2:2">
      <c r="B62142" s="202"/>
    </row>
    <row r="62143" spans="2:2">
      <c r="B62143" s="202"/>
    </row>
    <row r="62144" spans="2:2">
      <c r="B62144" s="202"/>
    </row>
    <row r="62145" spans="2:2">
      <c r="B62145" s="202"/>
    </row>
    <row r="62146" spans="2:2">
      <c r="B62146" s="202"/>
    </row>
    <row r="62147" spans="2:2">
      <c r="B62147" s="202"/>
    </row>
    <row r="62148" spans="2:2">
      <c r="B62148" s="202"/>
    </row>
    <row r="62149" spans="2:2">
      <c r="B62149" s="202"/>
    </row>
    <row r="62150" spans="2:2">
      <c r="B62150" s="202"/>
    </row>
    <row r="62151" spans="2:2">
      <c r="B62151" s="202"/>
    </row>
    <row r="62152" spans="2:2">
      <c r="B62152" s="202"/>
    </row>
    <row r="62153" spans="2:2">
      <c r="B62153" s="202"/>
    </row>
    <row r="62154" spans="2:2">
      <c r="B62154" s="202"/>
    </row>
    <row r="62155" spans="2:2">
      <c r="B62155" s="202"/>
    </row>
    <row r="62156" spans="2:2">
      <c r="B62156" s="202"/>
    </row>
    <row r="62157" spans="2:2">
      <c r="B62157" s="202"/>
    </row>
    <row r="62158" spans="2:2">
      <c r="B62158" s="202"/>
    </row>
    <row r="62159" spans="2:2">
      <c r="B62159" s="202"/>
    </row>
    <row r="62160" spans="2:2">
      <c r="B62160" s="202"/>
    </row>
    <row r="62161" spans="2:2">
      <c r="B62161" s="202"/>
    </row>
    <row r="62162" spans="2:2">
      <c r="B62162" s="202"/>
    </row>
    <row r="62163" spans="2:2">
      <c r="B62163" s="202"/>
    </row>
    <row r="62164" spans="2:2">
      <c r="B62164" s="202"/>
    </row>
    <row r="62165" spans="2:2">
      <c r="B62165" s="202"/>
    </row>
    <row r="62166" spans="2:2">
      <c r="B62166" s="202"/>
    </row>
    <row r="62167" spans="2:2">
      <c r="B62167" s="202"/>
    </row>
    <row r="62168" spans="2:2">
      <c r="B62168" s="202"/>
    </row>
    <row r="62169" spans="2:2">
      <c r="B62169" s="202"/>
    </row>
    <row r="62170" spans="2:2">
      <c r="B62170" s="202"/>
    </row>
    <row r="62171" spans="2:2">
      <c r="B62171" s="202"/>
    </row>
    <row r="62172" spans="2:2">
      <c r="B62172" s="202"/>
    </row>
    <row r="62173" spans="2:2">
      <c r="B62173" s="202"/>
    </row>
    <row r="62174" spans="2:2">
      <c r="B62174" s="202"/>
    </row>
    <row r="62175" spans="2:2">
      <c r="B62175" s="202"/>
    </row>
    <row r="62176" spans="2:2">
      <c r="B62176" s="202"/>
    </row>
    <row r="62177" spans="2:2">
      <c r="B62177" s="202"/>
    </row>
    <row r="62178" spans="2:2">
      <c r="B62178" s="202"/>
    </row>
    <row r="62179" spans="2:2">
      <c r="B62179" s="202"/>
    </row>
    <row r="62180" spans="2:2">
      <c r="B62180" s="202"/>
    </row>
    <row r="62181" spans="2:2">
      <c r="B62181" s="202"/>
    </row>
    <row r="62182" spans="2:2">
      <c r="B62182" s="202"/>
    </row>
    <row r="62183" spans="2:2">
      <c r="B62183" s="202"/>
    </row>
    <row r="62184" spans="2:2">
      <c r="B62184" s="202"/>
    </row>
    <row r="62185" spans="2:2">
      <c r="B62185" s="202"/>
    </row>
    <row r="62186" spans="2:2">
      <c r="B62186" s="202"/>
    </row>
    <row r="62187" spans="2:2">
      <c r="B62187" s="202"/>
    </row>
    <row r="62188" spans="2:2">
      <c r="B62188" s="202"/>
    </row>
    <row r="62189" spans="2:2">
      <c r="B62189" s="202"/>
    </row>
    <row r="62190" spans="2:2">
      <c r="B62190" s="202"/>
    </row>
    <row r="62191" spans="2:2">
      <c r="B62191" s="202"/>
    </row>
    <row r="62192" spans="2:2">
      <c r="B62192" s="202"/>
    </row>
    <row r="62193" spans="2:2">
      <c r="B62193" s="202"/>
    </row>
    <row r="62194" spans="2:2">
      <c r="B62194" s="202"/>
    </row>
    <row r="62195" spans="2:2">
      <c r="B62195" s="202"/>
    </row>
    <row r="62196" spans="2:2">
      <c r="B62196" s="202"/>
    </row>
    <row r="62197" spans="2:2">
      <c r="B62197" s="202"/>
    </row>
    <row r="62198" spans="2:2">
      <c r="B62198" s="202"/>
    </row>
    <row r="62199" spans="2:2">
      <c r="B62199" s="202"/>
    </row>
    <row r="62200" spans="2:2">
      <c r="B62200" s="202"/>
    </row>
    <row r="62201" spans="2:2">
      <c r="B62201" s="202"/>
    </row>
    <row r="62202" spans="2:2">
      <c r="B62202" s="202"/>
    </row>
    <row r="62203" spans="2:2">
      <c r="B62203" s="202"/>
    </row>
    <row r="62204" spans="2:2">
      <c r="B62204" s="202"/>
    </row>
    <row r="62205" spans="2:2">
      <c r="B62205" s="202"/>
    </row>
    <row r="62206" spans="2:2">
      <c r="B62206" s="202"/>
    </row>
    <row r="62207" spans="2:2">
      <c r="B62207" s="202"/>
    </row>
    <row r="62208" spans="2:2">
      <c r="B62208" s="202"/>
    </row>
    <row r="62209" spans="2:2">
      <c r="B62209" s="202"/>
    </row>
    <row r="62210" spans="2:2">
      <c r="B62210" s="202"/>
    </row>
    <row r="62211" spans="2:2">
      <c r="B62211" s="202"/>
    </row>
    <row r="62212" spans="2:2">
      <c r="B62212" s="202"/>
    </row>
    <row r="62213" spans="2:2">
      <c r="B62213" s="202"/>
    </row>
    <row r="62214" spans="2:2">
      <c r="B62214" s="202"/>
    </row>
    <row r="62215" spans="2:2">
      <c r="B62215" s="202"/>
    </row>
    <row r="62216" spans="2:2">
      <c r="B62216" s="202"/>
    </row>
    <row r="62217" spans="2:2">
      <c r="B62217" s="202"/>
    </row>
    <row r="62218" spans="2:2">
      <c r="B62218" s="202"/>
    </row>
    <row r="62219" spans="2:2">
      <c r="B62219" s="202"/>
    </row>
    <row r="62220" spans="2:2">
      <c r="B62220" s="202"/>
    </row>
    <row r="62221" spans="2:2">
      <c r="B62221" s="202"/>
    </row>
    <row r="62222" spans="2:2">
      <c r="B62222" s="202"/>
    </row>
    <row r="62223" spans="2:2">
      <c r="B62223" s="202"/>
    </row>
    <row r="62224" spans="2:2">
      <c r="B62224" s="202"/>
    </row>
    <row r="62225" spans="2:2">
      <c r="B62225" s="202"/>
    </row>
    <row r="62226" spans="2:2">
      <c r="B62226" s="202"/>
    </row>
    <row r="62227" spans="2:2">
      <c r="B62227" s="202"/>
    </row>
    <row r="62228" spans="2:2">
      <c r="B62228" s="202"/>
    </row>
    <row r="62229" spans="2:2">
      <c r="B62229" s="202"/>
    </row>
    <row r="62230" spans="2:2">
      <c r="B62230" s="202"/>
    </row>
    <row r="62231" spans="2:2">
      <c r="B62231" s="202"/>
    </row>
    <row r="62232" spans="2:2">
      <c r="B62232" s="202"/>
    </row>
    <row r="62233" spans="2:2">
      <c r="B62233" s="202"/>
    </row>
    <row r="62234" spans="2:2">
      <c r="B62234" s="202"/>
    </row>
    <row r="62235" spans="2:2">
      <c r="B62235" s="202"/>
    </row>
    <row r="62236" spans="2:2">
      <c r="B62236" s="202"/>
    </row>
    <row r="62237" spans="2:2">
      <c r="B62237" s="202"/>
    </row>
    <row r="62238" spans="2:2">
      <c r="B62238" s="202"/>
    </row>
    <row r="62239" spans="2:2">
      <c r="B62239" s="202"/>
    </row>
    <row r="62240" spans="2:2">
      <c r="B62240" s="202"/>
    </row>
    <row r="62241" spans="2:2">
      <c r="B62241" s="202"/>
    </row>
    <row r="62242" spans="2:2">
      <c r="B62242" s="202"/>
    </row>
    <row r="62243" spans="2:2">
      <c r="B62243" s="202"/>
    </row>
    <row r="62244" spans="2:2">
      <c r="B62244" s="202"/>
    </row>
    <row r="62245" spans="2:2">
      <c r="B62245" s="202"/>
    </row>
    <row r="62246" spans="2:2">
      <c r="B62246" s="202"/>
    </row>
    <row r="62247" spans="2:2">
      <c r="B62247" s="202"/>
    </row>
    <row r="62248" spans="2:2">
      <c r="B62248" s="202"/>
    </row>
    <row r="62249" spans="2:2">
      <c r="B62249" s="202"/>
    </row>
    <row r="62250" spans="2:2">
      <c r="B62250" s="202"/>
    </row>
    <row r="62251" spans="2:2">
      <c r="B62251" s="202"/>
    </row>
    <row r="62252" spans="2:2">
      <c r="B62252" s="202"/>
    </row>
    <row r="62253" spans="2:2">
      <c r="B62253" s="202"/>
    </row>
    <row r="62254" spans="2:2">
      <c r="B62254" s="202"/>
    </row>
    <row r="62255" spans="2:2">
      <c r="B62255" s="202"/>
    </row>
    <row r="62256" spans="2:2">
      <c r="B62256" s="202"/>
    </row>
    <row r="62257" spans="2:2">
      <c r="B62257" s="202"/>
    </row>
    <row r="62258" spans="2:2">
      <c r="B62258" s="202"/>
    </row>
    <row r="62259" spans="2:2">
      <c r="B62259" s="202"/>
    </row>
    <row r="62260" spans="2:2">
      <c r="B62260" s="202"/>
    </row>
    <row r="62261" spans="2:2">
      <c r="B62261" s="202"/>
    </row>
    <row r="62262" spans="2:2">
      <c r="B62262" s="202"/>
    </row>
    <row r="62263" spans="2:2">
      <c r="B62263" s="202"/>
    </row>
    <row r="62264" spans="2:2">
      <c r="B62264" s="202"/>
    </row>
    <row r="62265" spans="2:2">
      <c r="B62265" s="202"/>
    </row>
    <row r="62266" spans="2:2">
      <c r="B62266" s="202"/>
    </row>
    <row r="62267" spans="2:2">
      <c r="B62267" s="202"/>
    </row>
    <row r="62268" spans="2:2">
      <c r="B62268" s="202"/>
    </row>
    <row r="62269" spans="2:2">
      <c r="B62269" s="202"/>
    </row>
    <row r="62270" spans="2:2">
      <c r="B62270" s="202"/>
    </row>
    <row r="62271" spans="2:2">
      <c r="B62271" s="202"/>
    </row>
    <row r="62272" spans="2:2">
      <c r="B62272" s="202"/>
    </row>
    <row r="62273" spans="2:2">
      <c r="B62273" s="202"/>
    </row>
    <row r="62274" spans="2:2">
      <c r="B62274" s="202"/>
    </row>
    <row r="62275" spans="2:2">
      <c r="B62275" s="202"/>
    </row>
    <row r="62276" spans="2:2">
      <c r="B62276" s="202"/>
    </row>
    <row r="62277" spans="2:2">
      <c r="B62277" s="202"/>
    </row>
    <row r="62278" spans="2:2">
      <c r="B62278" s="202"/>
    </row>
    <row r="62279" spans="2:2">
      <c r="B62279" s="202"/>
    </row>
    <row r="62280" spans="2:2">
      <c r="B62280" s="202"/>
    </row>
    <row r="62281" spans="2:2">
      <c r="B62281" s="202"/>
    </row>
    <row r="62282" spans="2:2">
      <c r="B62282" s="202"/>
    </row>
    <row r="62283" spans="2:2">
      <c r="B62283" s="202"/>
    </row>
    <row r="62284" spans="2:2">
      <c r="B62284" s="202"/>
    </row>
    <row r="62285" spans="2:2">
      <c r="B62285" s="202"/>
    </row>
    <row r="62286" spans="2:2">
      <c r="B62286" s="202"/>
    </row>
    <row r="62287" spans="2:2">
      <c r="B62287" s="202"/>
    </row>
    <row r="62288" spans="2:2">
      <c r="B62288" s="202"/>
    </row>
    <row r="62289" spans="2:2">
      <c r="B62289" s="202"/>
    </row>
    <row r="62290" spans="2:2">
      <c r="B62290" s="202"/>
    </row>
    <row r="62291" spans="2:2">
      <c r="B62291" s="202"/>
    </row>
    <row r="62292" spans="2:2">
      <c r="B62292" s="202"/>
    </row>
    <row r="62293" spans="2:2">
      <c r="B62293" s="202"/>
    </row>
    <row r="62294" spans="2:2">
      <c r="B62294" s="202"/>
    </row>
    <row r="62295" spans="2:2">
      <c r="B62295" s="202"/>
    </row>
    <row r="62296" spans="2:2">
      <c r="B62296" s="202"/>
    </row>
    <row r="62297" spans="2:2">
      <c r="B62297" s="202"/>
    </row>
    <row r="62298" spans="2:2">
      <c r="B62298" s="202"/>
    </row>
    <row r="62299" spans="2:2">
      <c r="B62299" s="202"/>
    </row>
    <row r="62300" spans="2:2">
      <c r="B62300" s="202"/>
    </row>
    <row r="62301" spans="2:2">
      <c r="B62301" s="202"/>
    </row>
    <row r="62302" spans="2:2">
      <c r="B62302" s="202"/>
    </row>
    <row r="62303" spans="2:2">
      <c r="B62303" s="202"/>
    </row>
    <row r="62304" spans="2:2">
      <c r="B62304" s="202"/>
    </row>
    <row r="62305" spans="2:2">
      <c r="B62305" s="202"/>
    </row>
    <row r="62306" spans="2:2">
      <c r="B62306" s="202"/>
    </row>
    <row r="62307" spans="2:2">
      <c r="B62307" s="202"/>
    </row>
    <row r="62308" spans="2:2">
      <c r="B62308" s="202"/>
    </row>
    <row r="62309" spans="2:2">
      <c r="B62309" s="202"/>
    </row>
    <row r="62310" spans="2:2">
      <c r="B62310" s="202"/>
    </row>
    <row r="62311" spans="2:2">
      <c r="B62311" s="202"/>
    </row>
    <row r="62312" spans="2:2">
      <c r="B62312" s="202"/>
    </row>
    <row r="62313" spans="2:2">
      <c r="B62313" s="202"/>
    </row>
    <row r="62314" spans="2:2">
      <c r="B62314" s="202"/>
    </row>
    <row r="62315" spans="2:2">
      <c r="B62315" s="202"/>
    </row>
    <row r="62316" spans="2:2">
      <c r="B62316" s="202"/>
    </row>
    <row r="62317" spans="2:2">
      <c r="B62317" s="202"/>
    </row>
    <row r="62318" spans="2:2">
      <c r="B62318" s="202"/>
    </row>
    <row r="62319" spans="2:2">
      <c r="B62319" s="202"/>
    </row>
    <row r="62320" spans="2:2">
      <c r="B62320" s="202"/>
    </row>
    <row r="62321" spans="2:2">
      <c r="B62321" s="202"/>
    </row>
    <row r="62322" spans="2:2">
      <c r="B62322" s="202"/>
    </row>
    <row r="62323" spans="2:2">
      <c r="B62323" s="202"/>
    </row>
    <row r="62324" spans="2:2">
      <c r="B62324" s="202"/>
    </row>
    <row r="62325" spans="2:2">
      <c r="B62325" s="202"/>
    </row>
    <row r="62326" spans="2:2">
      <c r="B62326" s="202"/>
    </row>
    <row r="62327" spans="2:2">
      <c r="B62327" s="202"/>
    </row>
    <row r="62328" spans="2:2">
      <c r="B62328" s="202"/>
    </row>
    <row r="62329" spans="2:2">
      <c r="B62329" s="202"/>
    </row>
    <row r="62330" spans="2:2">
      <c r="B62330" s="202"/>
    </row>
    <row r="62331" spans="2:2">
      <c r="B62331" s="202"/>
    </row>
    <row r="62332" spans="2:2">
      <c r="B62332" s="202"/>
    </row>
    <row r="62333" spans="2:2">
      <c r="B62333" s="202"/>
    </row>
    <row r="62334" spans="2:2">
      <c r="B62334" s="202"/>
    </row>
    <row r="62335" spans="2:2">
      <c r="B62335" s="202"/>
    </row>
    <row r="62336" spans="2:2">
      <c r="B62336" s="202"/>
    </row>
    <row r="62337" spans="2:2">
      <c r="B62337" s="202"/>
    </row>
    <row r="62338" spans="2:2">
      <c r="B62338" s="202"/>
    </row>
    <row r="62339" spans="2:2">
      <c r="B62339" s="202"/>
    </row>
    <row r="62340" spans="2:2">
      <c r="B62340" s="202"/>
    </row>
    <row r="62341" spans="2:2">
      <c r="B62341" s="202"/>
    </row>
    <row r="62342" spans="2:2">
      <c r="B62342" s="202"/>
    </row>
    <row r="62343" spans="2:2">
      <c r="B62343" s="202"/>
    </row>
    <row r="62344" spans="2:2">
      <c r="B62344" s="202"/>
    </row>
    <row r="62345" spans="2:2">
      <c r="B62345" s="202"/>
    </row>
    <row r="62346" spans="2:2">
      <c r="B62346" s="202"/>
    </row>
    <row r="62347" spans="2:2">
      <c r="B62347" s="202"/>
    </row>
    <row r="62348" spans="2:2">
      <c r="B62348" s="202"/>
    </row>
    <row r="62349" spans="2:2">
      <c r="B62349" s="202"/>
    </row>
    <row r="62350" spans="2:2">
      <c r="B62350" s="202"/>
    </row>
    <row r="62351" spans="2:2">
      <c r="B62351" s="202"/>
    </row>
    <row r="62352" spans="2:2">
      <c r="B62352" s="202"/>
    </row>
    <row r="62353" spans="2:2">
      <c r="B62353" s="202"/>
    </row>
    <row r="62354" spans="2:2">
      <c r="B62354" s="202"/>
    </row>
    <row r="62355" spans="2:2">
      <c r="B62355" s="202"/>
    </row>
    <row r="62356" spans="2:2">
      <c r="B62356" s="202"/>
    </row>
    <row r="62357" spans="2:2">
      <c r="B62357" s="202"/>
    </row>
    <row r="62358" spans="2:2">
      <c r="B62358" s="202"/>
    </row>
    <row r="62359" spans="2:2">
      <c r="B62359" s="202"/>
    </row>
    <row r="62360" spans="2:2">
      <c r="B62360" s="202"/>
    </row>
    <row r="62361" spans="2:2">
      <c r="B62361" s="202"/>
    </row>
    <row r="62362" spans="2:2">
      <c r="B62362" s="202"/>
    </row>
    <row r="62363" spans="2:2">
      <c r="B62363" s="202"/>
    </row>
    <row r="62364" spans="2:2">
      <c r="B62364" s="202"/>
    </row>
    <row r="62365" spans="2:2">
      <c r="B62365" s="202"/>
    </row>
    <row r="62366" spans="2:2">
      <c r="B62366" s="202"/>
    </row>
    <row r="62367" spans="2:2">
      <c r="B62367" s="202"/>
    </row>
    <row r="62368" spans="2:2">
      <c r="B62368" s="202"/>
    </row>
    <row r="62369" spans="2:2">
      <c r="B62369" s="202"/>
    </row>
    <row r="62370" spans="2:2">
      <c r="B62370" s="202"/>
    </row>
    <row r="62371" spans="2:2">
      <c r="B62371" s="202"/>
    </row>
    <row r="62372" spans="2:2">
      <c r="B62372" s="202"/>
    </row>
    <row r="62373" spans="2:2">
      <c r="B62373" s="202"/>
    </row>
    <row r="62374" spans="2:2">
      <c r="B62374" s="202"/>
    </row>
    <row r="62375" spans="2:2">
      <c r="B62375" s="202"/>
    </row>
    <row r="62376" spans="2:2">
      <c r="B62376" s="202"/>
    </row>
    <row r="62377" spans="2:2">
      <c r="B62377" s="202"/>
    </row>
    <row r="62378" spans="2:2">
      <c r="B62378" s="202"/>
    </row>
    <row r="62379" spans="2:2">
      <c r="B62379" s="202"/>
    </row>
    <row r="62380" spans="2:2">
      <c r="B62380" s="202"/>
    </row>
    <row r="62381" spans="2:2">
      <c r="B62381" s="202"/>
    </row>
    <row r="62382" spans="2:2">
      <c r="B62382" s="202"/>
    </row>
    <row r="62383" spans="2:2">
      <c r="B62383" s="202"/>
    </row>
    <row r="62384" spans="2:2">
      <c r="B62384" s="202"/>
    </row>
    <row r="62385" spans="2:2">
      <c r="B62385" s="202"/>
    </row>
    <row r="62386" spans="2:2">
      <c r="B62386" s="202"/>
    </row>
    <row r="62387" spans="2:2">
      <c r="B62387" s="202"/>
    </row>
    <row r="62388" spans="2:2">
      <c r="B62388" s="202"/>
    </row>
    <row r="62389" spans="2:2">
      <c r="B62389" s="202"/>
    </row>
    <row r="62390" spans="2:2">
      <c r="B62390" s="202"/>
    </row>
    <row r="62391" spans="2:2">
      <c r="B62391" s="202"/>
    </row>
    <row r="62392" spans="2:2">
      <c r="B62392" s="202"/>
    </row>
    <row r="62393" spans="2:2">
      <c r="B62393" s="202"/>
    </row>
    <row r="62394" spans="2:2">
      <c r="B62394" s="202"/>
    </row>
    <row r="62395" spans="2:2">
      <c r="B62395" s="202"/>
    </row>
    <row r="62396" spans="2:2">
      <c r="B62396" s="202"/>
    </row>
    <row r="62397" spans="2:2">
      <c r="B62397" s="202"/>
    </row>
    <row r="62398" spans="2:2">
      <c r="B62398" s="202"/>
    </row>
    <row r="62399" spans="2:2">
      <c r="B62399" s="202"/>
    </row>
    <row r="62400" spans="2:2">
      <c r="B62400" s="202"/>
    </row>
    <row r="62401" spans="2:2">
      <c r="B62401" s="202"/>
    </row>
    <row r="62402" spans="2:2">
      <c r="B62402" s="202"/>
    </row>
    <row r="62403" spans="2:2">
      <c r="B62403" s="202"/>
    </row>
    <row r="62404" spans="2:2">
      <c r="B62404" s="202"/>
    </row>
    <row r="62405" spans="2:2">
      <c r="B62405" s="202"/>
    </row>
    <row r="62406" spans="2:2">
      <c r="B62406" s="202"/>
    </row>
    <row r="62407" spans="2:2">
      <c r="B62407" s="202"/>
    </row>
    <row r="62408" spans="2:2">
      <c r="B62408" s="202"/>
    </row>
    <row r="62409" spans="2:2">
      <c r="B62409" s="202"/>
    </row>
    <row r="62410" spans="2:2">
      <c r="B62410" s="202"/>
    </row>
    <row r="62411" spans="2:2">
      <c r="B62411" s="202"/>
    </row>
    <row r="62412" spans="2:2">
      <c r="B62412" s="202"/>
    </row>
    <row r="62413" spans="2:2">
      <c r="B62413" s="202"/>
    </row>
    <row r="62414" spans="2:2">
      <c r="B62414" s="202"/>
    </row>
    <row r="62415" spans="2:2">
      <c r="B62415" s="202"/>
    </row>
    <row r="62416" spans="2:2">
      <c r="B62416" s="202"/>
    </row>
    <row r="62417" spans="2:2">
      <c r="B62417" s="202"/>
    </row>
    <row r="62418" spans="2:2">
      <c r="B62418" s="202"/>
    </row>
    <row r="62419" spans="2:2">
      <c r="B62419" s="202"/>
    </row>
    <row r="62420" spans="2:2">
      <c r="B62420" s="202"/>
    </row>
    <row r="62421" spans="2:2">
      <c r="B62421" s="202"/>
    </row>
    <row r="62422" spans="2:2">
      <c r="B62422" s="202"/>
    </row>
    <row r="62423" spans="2:2">
      <c r="B62423" s="202"/>
    </row>
    <row r="62424" spans="2:2">
      <c r="B62424" s="202"/>
    </row>
    <row r="62425" spans="2:2">
      <c r="B62425" s="202"/>
    </row>
    <row r="62426" spans="2:2">
      <c r="B62426" s="202"/>
    </row>
    <row r="62427" spans="2:2">
      <c r="B62427" s="202"/>
    </row>
    <row r="62428" spans="2:2">
      <c r="B62428" s="202"/>
    </row>
    <row r="62429" spans="2:2">
      <c r="B62429" s="202"/>
    </row>
    <row r="62430" spans="2:2">
      <c r="B62430" s="202"/>
    </row>
    <row r="62431" spans="2:2">
      <c r="B62431" s="202"/>
    </row>
    <row r="62432" spans="2:2">
      <c r="B62432" s="202"/>
    </row>
    <row r="62433" spans="2:2">
      <c r="B62433" s="202"/>
    </row>
    <row r="62434" spans="2:2">
      <c r="B62434" s="202"/>
    </row>
    <row r="62435" spans="2:2">
      <c r="B62435" s="202"/>
    </row>
    <row r="62436" spans="2:2">
      <c r="B62436" s="202"/>
    </row>
    <row r="62437" spans="2:2">
      <c r="B62437" s="202"/>
    </row>
    <row r="62438" spans="2:2">
      <c r="B62438" s="202"/>
    </row>
    <row r="62439" spans="2:2">
      <c r="B62439" s="202"/>
    </row>
    <row r="62440" spans="2:2">
      <c r="B62440" s="202"/>
    </row>
    <row r="62441" spans="2:2">
      <c r="B62441" s="202"/>
    </row>
    <row r="62442" spans="2:2">
      <c r="B62442" s="202"/>
    </row>
    <row r="62443" spans="2:2">
      <c r="B62443" s="202"/>
    </row>
    <row r="62444" spans="2:2">
      <c r="B62444" s="202"/>
    </row>
    <row r="62445" spans="2:2">
      <c r="B62445" s="202"/>
    </row>
    <row r="62446" spans="2:2">
      <c r="B62446" s="202"/>
    </row>
    <row r="62447" spans="2:2">
      <c r="B62447" s="202"/>
    </row>
    <row r="62448" spans="2:2">
      <c r="B62448" s="202"/>
    </row>
    <row r="62449" spans="2:2">
      <c r="B62449" s="202"/>
    </row>
    <row r="62450" spans="2:2">
      <c r="B62450" s="202"/>
    </row>
    <row r="62451" spans="2:2">
      <c r="B62451" s="202"/>
    </row>
    <row r="62452" spans="2:2">
      <c r="B62452" s="202"/>
    </row>
    <row r="62453" spans="2:2">
      <c r="B62453" s="202"/>
    </row>
    <row r="62454" spans="2:2">
      <c r="B62454" s="202"/>
    </row>
    <row r="62455" spans="2:2">
      <c r="B62455" s="202"/>
    </row>
    <row r="62456" spans="2:2">
      <c r="B62456" s="202"/>
    </row>
    <row r="62457" spans="2:2">
      <c r="B62457" s="202"/>
    </row>
    <row r="62458" spans="2:2">
      <c r="B62458" s="202"/>
    </row>
    <row r="62459" spans="2:2">
      <c r="B62459" s="202"/>
    </row>
    <row r="62460" spans="2:2">
      <c r="B62460" s="202"/>
    </row>
    <row r="62461" spans="2:2">
      <c r="B62461" s="202"/>
    </row>
    <row r="62462" spans="2:2">
      <c r="B62462" s="202"/>
    </row>
    <row r="62463" spans="2:2">
      <c r="B62463" s="202"/>
    </row>
    <row r="62464" spans="2:2">
      <c r="B62464" s="202"/>
    </row>
    <row r="62465" spans="2:2">
      <c r="B62465" s="202"/>
    </row>
    <row r="62466" spans="2:2">
      <c r="B62466" s="202"/>
    </row>
    <row r="62467" spans="2:2">
      <c r="B62467" s="202"/>
    </row>
    <row r="62468" spans="2:2">
      <c r="B62468" s="202"/>
    </row>
    <row r="62469" spans="2:2">
      <c r="B62469" s="202"/>
    </row>
    <row r="62470" spans="2:2">
      <c r="B62470" s="202"/>
    </row>
    <row r="62471" spans="2:2">
      <c r="B62471" s="202"/>
    </row>
    <row r="62472" spans="2:2">
      <c r="B62472" s="202"/>
    </row>
    <row r="62473" spans="2:2">
      <c r="B62473" s="202"/>
    </row>
    <row r="62474" spans="2:2">
      <c r="B62474" s="202"/>
    </row>
    <row r="62475" spans="2:2">
      <c r="B62475" s="202"/>
    </row>
    <row r="62476" spans="2:2">
      <c r="B62476" s="202"/>
    </row>
    <row r="62477" spans="2:2">
      <c r="B62477" s="202"/>
    </row>
    <row r="62478" spans="2:2">
      <c r="B62478" s="202"/>
    </row>
    <row r="62479" spans="2:2">
      <c r="B62479" s="202"/>
    </row>
    <row r="62480" spans="2:2">
      <c r="B62480" s="202"/>
    </row>
    <row r="62481" spans="2:2">
      <c r="B62481" s="202"/>
    </row>
    <row r="62482" spans="2:2">
      <c r="B62482" s="202"/>
    </row>
    <row r="62483" spans="2:2">
      <c r="B62483" s="202"/>
    </row>
    <row r="62484" spans="2:2">
      <c r="B62484" s="202"/>
    </row>
    <row r="62485" spans="2:2">
      <c r="B62485" s="202"/>
    </row>
    <row r="62486" spans="2:2">
      <c r="B62486" s="202"/>
    </row>
    <row r="62487" spans="2:2">
      <c r="B62487" s="202"/>
    </row>
    <row r="62488" spans="2:2">
      <c r="B62488" s="202"/>
    </row>
    <row r="62489" spans="2:2">
      <c r="B62489" s="202"/>
    </row>
    <row r="62490" spans="2:2">
      <c r="B62490" s="202"/>
    </row>
    <row r="62491" spans="2:2">
      <c r="B62491" s="202"/>
    </row>
    <row r="62492" spans="2:2">
      <c r="B62492" s="202"/>
    </row>
    <row r="62493" spans="2:2">
      <c r="B62493" s="202"/>
    </row>
    <row r="62494" spans="2:2">
      <c r="B62494" s="202"/>
    </row>
    <row r="62495" spans="2:2">
      <c r="B62495" s="202"/>
    </row>
    <row r="62496" spans="2:2">
      <c r="B62496" s="202"/>
    </row>
    <row r="62497" spans="2:2">
      <c r="B62497" s="202"/>
    </row>
    <row r="62498" spans="2:2">
      <c r="B62498" s="202"/>
    </row>
    <row r="62499" spans="2:2">
      <c r="B62499" s="202"/>
    </row>
    <row r="62500" spans="2:2">
      <c r="B62500" s="202"/>
    </row>
    <row r="62501" spans="2:2">
      <c r="B62501" s="202"/>
    </row>
    <row r="62502" spans="2:2">
      <c r="B62502" s="202"/>
    </row>
    <row r="62503" spans="2:2">
      <c r="B62503" s="202"/>
    </row>
    <row r="62504" spans="2:2">
      <c r="B62504" s="202"/>
    </row>
    <row r="62505" spans="2:2">
      <c r="B62505" s="202"/>
    </row>
    <row r="62506" spans="2:2">
      <c r="B62506" s="202"/>
    </row>
    <row r="62507" spans="2:2">
      <c r="B62507" s="202"/>
    </row>
    <row r="62508" spans="2:2">
      <c r="B62508" s="202"/>
    </row>
    <row r="62509" spans="2:2">
      <c r="B62509" s="202"/>
    </row>
    <row r="62510" spans="2:2">
      <c r="B62510" s="202"/>
    </row>
    <row r="62511" spans="2:2">
      <c r="B62511" s="202"/>
    </row>
    <row r="62512" spans="2:2">
      <c r="B62512" s="202"/>
    </row>
    <row r="62513" spans="2:2">
      <c r="B62513" s="202"/>
    </row>
    <row r="62514" spans="2:2">
      <c r="B62514" s="202"/>
    </row>
    <row r="62515" spans="2:2">
      <c r="B62515" s="202"/>
    </row>
    <row r="62516" spans="2:2">
      <c r="B62516" s="202"/>
    </row>
    <row r="62517" spans="2:2">
      <c r="B62517" s="202"/>
    </row>
    <row r="62518" spans="2:2">
      <c r="B62518" s="202"/>
    </row>
    <row r="62519" spans="2:2">
      <c r="B62519" s="202"/>
    </row>
    <row r="62520" spans="2:2">
      <c r="B62520" s="202"/>
    </row>
    <row r="62521" spans="2:2">
      <c r="B62521" s="202"/>
    </row>
    <row r="62522" spans="2:2">
      <c r="B62522" s="202"/>
    </row>
    <row r="62523" spans="2:2">
      <c r="B62523" s="202"/>
    </row>
    <row r="62524" spans="2:2">
      <c r="B62524" s="202"/>
    </row>
    <row r="62525" spans="2:2">
      <c r="B62525" s="202"/>
    </row>
    <row r="62526" spans="2:2">
      <c r="B62526" s="202"/>
    </row>
    <row r="62527" spans="2:2">
      <c r="B62527" s="202"/>
    </row>
    <row r="62528" spans="2:2">
      <c r="B62528" s="202"/>
    </row>
    <row r="62529" spans="2:2">
      <c r="B62529" s="202"/>
    </row>
    <row r="62530" spans="2:2">
      <c r="B62530" s="202"/>
    </row>
    <row r="62531" spans="2:2">
      <c r="B62531" s="202"/>
    </row>
    <row r="62532" spans="2:2">
      <c r="B62532" s="202"/>
    </row>
    <row r="62533" spans="2:2">
      <c r="B62533" s="202"/>
    </row>
    <row r="62534" spans="2:2">
      <c r="B62534" s="202"/>
    </row>
    <row r="62535" spans="2:2">
      <c r="B62535" s="202"/>
    </row>
    <row r="62536" spans="2:2">
      <c r="B62536" s="202"/>
    </row>
    <row r="62537" spans="2:2">
      <c r="B62537" s="202"/>
    </row>
    <row r="62538" spans="2:2">
      <c r="B62538" s="202"/>
    </row>
    <row r="62539" spans="2:2">
      <c r="B62539" s="202"/>
    </row>
    <row r="62540" spans="2:2">
      <c r="B62540" s="202"/>
    </row>
    <row r="62541" spans="2:2">
      <c r="B62541" s="202"/>
    </row>
    <row r="62542" spans="2:2">
      <c r="B62542" s="202"/>
    </row>
    <row r="62543" spans="2:2">
      <c r="B62543" s="202"/>
    </row>
    <row r="62544" spans="2:2">
      <c r="B62544" s="202"/>
    </row>
    <row r="62545" spans="2:2">
      <c r="B62545" s="202"/>
    </row>
    <row r="62546" spans="2:2">
      <c r="B62546" s="202"/>
    </row>
    <row r="62547" spans="2:2">
      <c r="B62547" s="202"/>
    </row>
    <row r="62548" spans="2:2">
      <c r="B62548" s="202"/>
    </row>
    <row r="62549" spans="2:2">
      <c r="B62549" s="202"/>
    </row>
    <row r="62550" spans="2:2">
      <c r="B62550" s="202"/>
    </row>
    <row r="62551" spans="2:2">
      <c r="B62551" s="202"/>
    </row>
    <row r="62552" spans="2:2">
      <c r="B62552" s="202"/>
    </row>
    <row r="62553" spans="2:2">
      <c r="B62553" s="202"/>
    </row>
    <row r="62554" spans="2:2">
      <c r="B62554" s="202"/>
    </row>
    <row r="62555" spans="2:2">
      <c r="B62555" s="202"/>
    </row>
    <row r="62556" spans="2:2">
      <c r="B62556" s="202"/>
    </row>
    <row r="62557" spans="2:2">
      <c r="B62557" s="202"/>
    </row>
    <row r="62558" spans="2:2">
      <c r="B62558" s="202"/>
    </row>
    <row r="62559" spans="2:2">
      <c r="B62559" s="202"/>
    </row>
    <row r="62560" spans="2:2">
      <c r="B62560" s="202"/>
    </row>
    <row r="62561" spans="2:2">
      <c r="B62561" s="202"/>
    </row>
    <row r="62562" spans="2:2">
      <c r="B62562" s="202"/>
    </row>
    <row r="62563" spans="2:2">
      <c r="B62563" s="202"/>
    </row>
    <row r="62564" spans="2:2">
      <c r="B62564" s="202"/>
    </row>
    <row r="62565" spans="2:2">
      <c r="B62565" s="202"/>
    </row>
    <row r="62566" spans="2:2">
      <c r="B62566" s="202"/>
    </row>
    <row r="62567" spans="2:2">
      <c r="B62567" s="202"/>
    </row>
    <row r="62568" spans="2:2">
      <c r="B62568" s="202"/>
    </row>
    <row r="62569" spans="2:2">
      <c r="B62569" s="202"/>
    </row>
    <row r="62570" spans="2:2">
      <c r="B62570" s="202"/>
    </row>
    <row r="62571" spans="2:2">
      <c r="B62571" s="202"/>
    </row>
    <row r="62572" spans="2:2">
      <c r="B62572" s="202"/>
    </row>
    <row r="62573" spans="2:2">
      <c r="B62573" s="202"/>
    </row>
    <row r="62574" spans="2:2">
      <c r="B62574" s="202"/>
    </row>
    <row r="62575" spans="2:2">
      <c r="B62575" s="202"/>
    </row>
    <row r="62576" spans="2:2">
      <c r="B62576" s="202"/>
    </row>
    <row r="62577" spans="2:2">
      <c r="B62577" s="202"/>
    </row>
    <row r="62578" spans="2:2">
      <c r="B62578" s="202"/>
    </row>
    <row r="62579" spans="2:2">
      <c r="B62579" s="202"/>
    </row>
    <row r="62580" spans="2:2">
      <c r="B62580" s="202"/>
    </row>
    <row r="62581" spans="2:2">
      <c r="B62581" s="202"/>
    </row>
    <row r="62582" spans="2:2">
      <c r="B62582" s="202"/>
    </row>
    <row r="62583" spans="2:2">
      <c r="B62583" s="202"/>
    </row>
    <row r="62584" spans="2:2">
      <c r="B62584" s="202"/>
    </row>
    <row r="62585" spans="2:2">
      <c r="B62585" s="202"/>
    </row>
    <row r="62586" spans="2:2">
      <c r="B62586" s="202"/>
    </row>
    <row r="62587" spans="2:2">
      <c r="B62587" s="202"/>
    </row>
    <row r="62588" spans="2:2">
      <c r="B62588" s="202"/>
    </row>
    <row r="62589" spans="2:2">
      <c r="B62589" s="202"/>
    </row>
    <row r="62590" spans="2:2">
      <c r="B62590" s="202"/>
    </row>
    <row r="62591" spans="2:2">
      <c r="B62591" s="202"/>
    </row>
    <row r="62592" spans="2:2">
      <c r="B62592" s="202"/>
    </row>
    <row r="62593" spans="2:2">
      <c r="B62593" s="202"/>
    </row>
    <row r="62594" spans="2:2">
      <c r="B62594" s="202"/>
    </row>
    <row r="62595" spans="2:2">
      <c r="B62595" s="202"/>
    </row>
    <row r="62596" spans="2:2">
      <c r="B62596" s="202"/>
    </row>
    <row r="62597" spans="2:2">
      <c r="B62597" s="202"/>
    </row>
    <row r="62598" spans="2:2">
      <c r="B62598" s="202"/>
    </row>
    <row r="62599" spans="2:2">
      <c r="B62599" s="202"/>
    </row>
    <row r="62600" spans="2:2">
      <c r="B62600" s="202"/>
    </row>
    <row r="62601" spans="2:2">
      <c r="B62601" s="202"/>
    </row>
    <row r="62602" spans="2:2">
      <c r="B62602" s="202"/>
    </row>
    <row r="62603" spans="2:2">
      <c r="B62603" s="202"/>
    </row>
    <row r="62604" spans="2:2">
      <c r="B62604" s="202"/>
    </row>
    <row r="62605" spans="2:2">
      <c r="B62605" s="202"/>
    </row>
    <row r="62606" spans="2:2">
      <c r="B62606" s="202"/>
    </row>
    <row r="62607" spans="2:2">
      <c r="B62607" s="202"/>
    </row>
    <row r="62608" spans="2:2">
      <c r="B62608" s="202"/>
    </row>
    <row r="62609" spans="2:2">
      <c r="B62609" s="202"/>
    </row>
    <row r="62610" spans="2:2">
      <c r="B62610" s="202"/>
    </row>
    <row r="62611" spans="2:2">
      <c r="B62611" s="202"/>
    </row>
    <row r="62612" spans="2:2">
      <c r="B62612" s="202"/>
    </row>
    <row r="62613" spans="2:2">
      <c r="B62613" s="202"/>
    </row>
    <row r="62614" spans="2:2">
      <c r="B62614" s="202"/>
    </row>
    <row r="62615" spans="2:2">
      <c r="B62615" s="202"/>
    </row>
    <row r="62616" spans="2:2">
      <c r="B62616" s="202"/>
    </row>
    <row r="62617" spans="2:2">
      <c r="B62617" s="202"/>
    </row>
    <row r="62618" spans="2:2">
      <c r="B62618" s="202"/>
    </row>
    <row r="62619" spans="2:2">
      <c r="B62619" s="202"/>
    </row>
    <row r="62620" spans="2:2">
      <c r="B62620" s="202"/>
    </row>
    <row r="62621" spans="2:2">
      <c r="B62621" s="202"/>
    </row>
    <row r="62622" spans="2:2">
      <c r="B62622" s="202"/>
    </row>
    <row r="62623" spans="2:2">
      <c r="B62623" s="202"/>
    </row>
    <row r="62624" spans="2:2">
      <c r="B62624" s="202"/>
    </row>
    <row r="62625" spans="2:2">
      <c r="B62625" s="202"/>
    </row>
    <row r="62626" spans="2:2">
      <c r="B62626" s="202"/>
    </row>
    <row r="62627" spans="2:2">
      <c r="B62627" s="202"/>
    </row>
    <row r="62628" spans="2:2">
      <c r="B62628" s="202"/>
    </row>
    <row r="62629" spans="2:2">
      <c r="B62629" s="202"/>
    </row>
    <row r="62630" spans="2:2">
      <c r="B62630" s="202"/>
    </row>
    <row r="62631" spans="2:2">
      <c r="B62631" s="202"/>
    </row>
    <row r="62632" spans="2:2">
      <c r="B62632" s="202"/>
    </row>
    <row r="62633" spans="2:2">
      <c r="B62633" s="202"/>
    </row>
    <row r="62634" spans="2:2">
      <c r="B62634" s="202"/>
    </row>
    <row r="62635" spans="2:2">
      <c r="B62635" s="202"/>
    </row>
    <row r="62636" spans="2:2">
      <c r="B62636" s="202"/>
    </row>
    <row r="62637" spans="2:2">
      <c r="B62637" s="202"/>
    </row>
    <row r="62638" spans="2:2">
      <c r="B62638" s="202"/>
    </row>
    <row r="62639" spans="2:2">
      <c r="B62639" s="202"/>
    </row>
    <row r="62640" spans="2:2">
      <c r="B62640" s="202"/>
    </row>
    <row r="62641" spans="2:2">
      <c r="B62641" s="202"/>
    </row>
    <row r="62642" spans="2:2">
      <c r="B62642" s="202"/>
    </row>
    <row r="62643" spans="2:2">
      <c r="B62643" s="202"/>
    </row>
    <row r="62644" spans="2:2">
      <c r="B62644" s="202"/>
    </row>
    <row r="62645" spans="2:2">
      <c r="B62645" s="202"/>
    </row>
    <row r="62646" spans="2:2">
      <c r="B62646" s="202"/>
    </row>
    <row r="62647" spans="2:2">
      <c r="B62647" s="202"/>
    </row>
    <row r="62648" spans="2:2">
      <c r="B62648" s="202"/>
    </row>
    <row r="62649" spans="2:2">
      <c r="B62649" s="202"/>
    </row>
    <row r="62650" spans="2:2">
      <c r="B62650" s="202"/>
    </row>
    <row r="62651" spans="2:2">
      <c r="B62651" s="202"/>
    </row>
    <row r="62652" spans="2:2">
      <c r="B62652" s="202"/>
    </row>
    <row r="62653" spans="2:2">
      <c r="B62653" s="202"/>
    </row>
    <row r="62654" spans="2:2">
      <c r="B62654" s="202"/>
    </row>
    <row r="62655" spans="2:2">
      <c r="B62655" s="202"/>
    </row>
    <row r="62656" spans="2:2">
      <c r="B62656" s="202"/>
    </row>
    <row r="62657" spans="2:2">
      <c r="B62657" s="202"/>
    </row>
    <row r="62658" spans="2:2">
      <c r="B62658" s="202"/>
    </row>
    <row r="62659" spans="2:2">
      <c r="B62659" s="202"/>
    </row>
    <row r="62660" spans="2:2">
      <c r="B62660" s="202"/>
    </row>
    <row r="62661" spans="2:2">
      <c r="B62661" s="202"/>
    </row>
    <row r="62662" spans="2:2">
      <c r="B62662" s="202"/>
    </row>
    <row r="62663" spans="2:2">
      <c r="B62663" s="202"/>
    </row>
    <row r="62664" spans="2:2">
      <c r="B62664" s="202"/>
    </row>
    <row r="62665" spans="2:2">
      <c r="B62665" s="202"/>
    </row>
    <row r="62666" spans="2:2">
      <c r="B62666" s="202"/>
    </row>
    <row r="62667" spans="2:2">
      <c r="B62667" s="202"/>
    </row>
    <row r="62668" spans="2:2">
      <c r="B62668" s="202"/>
    </row>
    <row r="62669" spans="2:2">
      <c r="B62669" s="202"/>
    </row>
    <row r="62670" spans="2:2">
      <c r="B62670" s="202"/>
    </row>
    <row r="62671" spans="2:2">
      <c r="B62671" s="202"/>
    </row>
    <row r="62672" spans="2:2">
      <c r="B62672" s="202"/>
    </row>
    <row r="62673" spans="2:2">
      <c r="B62673" s="202"/>
    </row>
    <row r="62674" spans="2:2">
      <c r="B62674" s="202"/>
    </row>
    <row r="62675" spans="2:2">
      <c r="B62675" s="202"/>
    </row>
    <row r="62676" spans="2:2">
      <c r="B62676" s="202"/>
    </row>
    <row r="62677" spans="2:2">
      <c r="B62677" s="202"/>
    </row>
    <row r="62678" spans="2:2">
      <c r="B62678" s="202"/>
    </row>
    <row r="62679" spans="2:2">
      <c r="B62679" s="202"/>
    </row>
    <row r="62680" spans="2:2">
      <c r="B62680" s="202"/>
    </row>
    <row r="62681" spans="2:2">
      <c r="B62681" s="202"/>
    </row>
    <row r="62682" spans="2:2">
      <c r="B62682" s="202"/>
    </row>
    <row r="62683" spans="2:2">
      <c r="B62683" s="202"/>
    </row>
    <row r="62684" spans="2:2">
      <c r="B62684" s="202"/>
    </row>
    <row r="62685" spans="2:2">
      <c r="B62685" s="202"/>
    </row>
    <row r="62686" spans="2:2">
      <c r="B62686" s="202"/>
    </row>
    <row r="62687" spans="2:2">
      <c r="B62687" s="202"/>
    </row>
    <row r="62688" spans="2:2">
      <c r="B62688" s="202"/>
    </row>
    <row r="62689" spans="2:2">
      <c r="B62689" s="202"/>
    </row>
    <row r="62690" spans="2:2">
      <c r="B62690" s="202"/>
    </row>
    <row r="62691" spans="2:2">
      <c r="B62691" s="202"/>
    </row>
    <row r="62692" spans="2:2">
      <c r="B62692" s="202"/>
    </row>
    <row r="62693" spans="2:2">
      <c r="B62693" s="202"/>
    </row>
    <row r="62694" spans="2:2">
      <c r="B62694" s="202"/>
    </row>
    <row r="62695" spans="2:2">
      <c r="B62695" s="202"/>
    </row>
    <row r="62696" spans="2:2">
      <c r="B62696" s="202"/>
    </row>
    <row r="62697" spans="2:2">
      <c r="B62697" s="202"/>
    </row>
    <row r="62698" spans="2:2">
      <c r="B62698" s="202"/>
    </row>
    <row r="62699" spans="2:2">
      <c r="B62699" s="202"/>
    </row>
    <row r="62700" spans="2:2">
      <c r="B62700" s="202"/>
    </row>
    <row r="62701" spans="2:2">
      <c r="B62701" s="202"/>
    </row>
    <row r="62702" spans="2:2">
      <c r="B62702" s="202"/>
    </row>
    <row r="62703" spans="2:2">
      <c r="B62703" s="202"/>
    </row>
    <row r="62704" spans="2:2">
      <c r="B62704" s="202"/>
    </row>
    <row r="62705" spans="2:2">
      <c r="B62705" s="202"/>
    </row>
    <row r="62706" spans="2:2">
      <c r="B62706" s="202"/>
    </row>
    <row r="62707" spans="2:2">
      <c r="B62707" s="202"/>
    </row>
    <row r="62708" spans="2:2">
      <c r="B62708" s="202"/>
    </row>
    <row r="62709" spans="2:2">
      <c r="B62709" s="202"/>
    </row>
    <row r="62710" spans="2:2">
      <c r="B62710" s="202"/>
    </row>
    <row r="62711" spans="2:2">
      <c r="B62711" s="202"/>
    </row>
    <row r="62712" spans="2:2">
      <c r="B62712" s="202"/>
    </row>
    <row r="62713" spans="2:2">
      <c r="B62713" s="202"/>
    </row>
    <row r="62714" spans="2:2">
      <c r="B62714" s="202"/>
    </row>
    <row r="62715" spans="2:2">
      <c r="B62715" s="202"/>
    </row>
    <row r="62716" spans="2:2">
      <c r="B62716" s="202"/>
    </row>
    <row r="62717" spans="2:2">
      <c r="B62717" s="202"/>
    </row>
    <row r="62718" spans="2:2">
      <c r="B62718" s="202"/>
    </row>
    <row r="62719" spans="2:2">
      <c r="B62719" s="202"/>
    </row>
    <row r="62720" spans="2:2">
      <c r="B62720" s="202"/>
    </row>
    <row r="62721" spans="2:2">
      <c r="B62721" s="202"/>
    </row>
    <row r="62722" spans="2:2">
      <c r="B62722" s="202"/>
    </row>
    <row r="62723" spans="2:2">
      <c r="B62723" s="202"/>
    </row>
    <row r="62724" spans="2:2">
      <c r="B62724" s="202"/>
    </row>
    <row r="62725" spans="2:2">
      <c r="B62725" s="202"/>
    </row>
    <row r="62726" spans="2:2">
      <c r="B62726" s="202"/>
    </row>
    <row r="62727" spans="2:2">
      <c r="B62727" s="202"/>
    </row>
    <row r="62728" spans="2:2">
      <c r="B62728" s="202"/>
    </row>
    <row r="62729" spans="2:2">
      <c r="B62729" s="202"/>
    </row>
    <row r="62730" spans="2:2">
      <c r="B62730" s="202"/>
    </row>
    <row r="62731" spans="2:2">
      <c r="B62731" s="202"/>
    </row>
    <row r="62732" spans="2:2">
      <c r="B62732" s="202"/>
    </row>
    <row r="62733" spans="2:2">
      <c r="B62733" s="202"/>
    </row>
    <row r="62734" spans="2:2">
      <c r="B62734" s="202"/>
    </row>
    <row r="62735" spans="2:2">
      <c r="B62735" s="202"/>
    </row>
    <row r="62736" spans="2:2">
      <c r="B62736" s="202"/>
    </row>
    <row r="62737" spans="2:2">
      <c r="B62737" s="202"/>
    </row>
    <row r="62738" spans="2:2">
      <c r="B62738" s="202"/>
    </row>
    <row r="62739" spans="2:2">
      <c r="B62739" s="202"/>
    </row>
    <row r="62740" spans="2:2">
      <c r="B62740" s="202"/>
    </row>
    <row r="62741" spans="2:2">
      <c r="B62741" s="202"/>
    </row>
    <row r="62742" spans="2:2">
      <c r="B62742" s="202"/>
    </row>
    <row r="62743" spans="2:2">
      <c r="B62743" s="202"/>
    </row>
    <row r="62744" spans="2:2">
      <c r="B62744" s="202"/>
    </row>
    <row r="62745" spans="2:2">
      <c r="B62745" s="202"/>
    </row>
    <row r="62746" spans="2:2">
      <c r="B62746" s="202"/>
    </row>
    <row r="62747" spans="2:2">
      <c r="B62747" s="202"/>
    </row>
    <row r="62748" spans="2:2">
      <c r="B62748" s="202"/>
    </row>
    <row r="62749" spans="2:2">
      <c r="B62749" s="202"/>
    </row>
    <row r="62750" spans="2:2">
      <c r="B62750" s="202"/>
    </row>
    <row r="62751" spans="2:2">
      <c r="B62751" s="202"/>
    </row>
    <row r="62752" spans="2:2">
      <c r="B62752" s="202"/>
    </row>
    <row r="62753" spans="2:2">
      <c r="B62753" s="202"/>
    </row>
    <row r="62754" spans="2:2">
      <c r="B62754" s="202"/>
    </row>
    <row r="62755" spans="2:2">
      <c r="B62755" s="202"/>
    </row>
    <row r="62756" spans="2:2">
      <c r="B62756" s="202"/>
    </row>
    <row r="62757" spans="2:2">
      <c r="B62757" s="202"/>
    </row>
    <row r="62758" spans="2:2">
      <c r="B62758" s="202"/>
    </row>
    <row r="62759" spans="2:2">
      <c r="B62759" s="202"/>
    </row>
    <row r="62760" spans="2:2">
      <c r="B62760" s="202"/>
    </row>
    <row r="62761" spans="2:2">
      <c r="B62761" s="202"/>
    </row>
    <row r="62762" spans="2:2">
      <c r="B62762" s="202"/>
    </row>
    <row r="62763" spans="2:2">
      <c r="B62763" s="202"/>
    </row>
    <row r="62764" spans="2:2">
      <c r="B62764" s="202"/>
    </row>
    <row r="62765" spans="2:2">
      <c r="B62765" s="202"/>
    </row>
    <row r="62766" spans="2:2">
      <c r="B62766" s="202"/>
    </row>
    <row r="62767" spans="2:2">
      <c r="B62767" s="202"/>
    </row>
    <row r="62768" spans="2:2">
      <c r="B62768" s="202"/>
    </row>
    <row r="62769" spans="2:2">
      <c r="B62769" s="202"/>
    </row>
    <row r="62770" spans="2:2">
      <c r="B62770" s="202"/>
    </row>
    <row r="62771" spans="2:2">
      <c r="B62771" s="202"/>
    </row>
    <row r="62772" spans="2:2">
      <c r="B62772" s="202"/>
    </row>
    <row r="62773" spans="2:2">
      <c r="B62773" s="202"/>
    </row>
    <row r="62774" spans="2:2">
      <c r="B62774" s="202"/>
    </row>
    <row r="62775" spans="2:2">
      <c r="B62775" s="202"/>
    </row>
    <row r="62776" spans="2:2">
      <c r="B62776" s="202"/>
    </row>
    <row r="62777" spans="2:2">
      <c r="B62777" s="202"/>
    </row>
    <row r="62778" spans="2:2">
      <c r="B62778" s="202"/>
    </row>
    <row r="62779" spans="2:2">
      <c r="B62779" s="202"/>
    </row>
    <row r="62780" spans="2:2">
      <c r="B62780" s="202"/>
    </row>
    <row r="62781" spans="2:2">
      <c r="B62781" s="202"/>
    </row>
    <row r="62782" spans="2:2">
      <c r="B62782" s="202"/>
    </row>
    <row r="62783" spans="2:2">
      <c r="B62783" s="202"/>
    </row>
    <row r="62784" spans="2:2">
      <c r="B62784" s="202"/>
    </row>
    <row r="62785" spans="2:2">
      <c r="B62785" s="202"/>
    </row>
    <row r="62786" spans="2:2">
      <c r="B62786" s="202"/>
    </row>
    <row r="62787" spans="2:2">
      <c r="B62787" s="202"/>
    </row>
    <row r="62788" spans="2:2">
      <c r="B62788" s="202"/>
    </row>
    <row r="62789" spans="2:2">
      <c r="B62789" s="202"/>
    </row>
    <row r="62790" spans="2:2">
      <c r="B62790" s="202"/>
    </row>
    <row r="62791" spans="2:2">
      <c r="B62791" s="202"/>
    </row>
    <row r="62792" spans="2:2">
      <c r="B62792" s="202"/>
    </row>
    <row r="62793" spans="2:2">
      <c r="B62793" s="202"/>
    </row>
    <row r="62794" spans="2:2">
      <c r="B62794" s="202"/>
    </row>
    <row r="62795" spans="2:2">
      <c r="B62795" s="202"/>
    </row>
    <row r="62796" spans="2:2">
      <c r="B62796" s="202"/>
    </row>
    <row r="62797" spans="2:2">
      <c r="B62797" s="202"/>
    </row>
    <row r="62798" spans="2:2">
      <c r="B62798" s="202"/>
    </row>
    <row r="62799" spans="2:2">
      <c r="B62799" s="202"/>
    </row>
    <row r="62800" spans="2:2">
      <c r="B62800" s="202"/>
    </row>
    <row r="62801" spans="2:2">
      <c r="B62801" s="202"/>
    </row>
    <row r="62802" spans="2:2">
      <c r="B62802" s="202"/>
    </row>
    <row r="62803" spans="2:2">
      <c r="B62803" s="202"/>
    </row>
    <row r="62804" spans="2:2">
      <c r="B62804" s="202"/>
    </row>
    <row r="62805" spans="2:2">
      <c r="B62805" s="202"/>
    </row>
    <row r="62806" spans="2:2">
      <c r="B62806" s="202"/>
    </row>
    <row r="62807" spans="2:2">
      <c r="B62807" s="202"/>
    </row>
    <row r="62808" spans="2:2">
      <c r="B62808" s="202"/>
    </row>
    <row r="62809" spans="2:2">
      <c r="B62809" s="202"/>
    </row>
    <row r="62810" spans="2:2">
      <c r="B62810" s="202"/>
    </row>
    <row r="62811" spans="2:2">
      <c r="B62811" s="202"/>
    </row>
    <row r="62812" spans="2:2">
      <c r="B62812" s="202"/>
    </row>
    <row r="62813" spans="2:2">
      <c r="B62813" s="202"/>
    </row>
    <row r="62814" spans="2:2">
      <c r="B62814" s="202"/>
    </row>
    <row r="62815" spans="2:2">
      <c r="B62815" s="202"/>
    </row>
    <row r="62816" spans="2:2">
      <c r="B62816" s="202"/>
    </row>
    <row r="62817" spans="2:2">
      <c r="B62817" s="202"/>
    </row>
    <row r="62818" spans="2:2">
      <c r="B62818" s="202"/>
    </row>
    <row r="62819" spans="2:2">
      <c r="B62819" s="202"/>
    </row>
    <row r="62820" spans="2:2">
      <c r="B62820" s="202"/>
    </row>
    <row r="62821" spans="2:2">
      <c r="B62821" s="202"/>
    </row>
    <row r="62822" spans="2:2">
      <c r="B62822" s="202"/>
    </row>
    <row r="62823" spans="2:2">
      <c r="B62823" s="202"/>
    </row>
    <row r="62824" spans="2:2">
      <c r="B62824" s="202"/>
    </row>
    <row r="62825" spans="2:2">
      <c r="B62825" s="202"/>
    </row>
    <row r="62826" spans="2:2">
      <c r="B62826" s="202"/>
    </row>
    <row r="62827" spans="2:2">
      <c r="B62827" s="202"/>
    </row>
    <row r="62828" spans="2:2">
      <c r="B62828" s="202"/>
    </row>
    <row r="62829" spans="2:2">
      <c r="B62829" s="202"/>
    </row>
    <row r="62830" spans="2:2">
      <c r="B62830" s="202"/>
    </row>
    <row r="62831" spans="2:2">
      <c r="B62831" s="202"/>
    </row>
    <row r="62832" spans="2:2">
      <c r="B62832" s="202"/>
    </row>
    <row r="62833" spans="2:2">
      <c r="B62833" s="202"/>
    </row>
    <row r="62834" spans="2:2">
      <c r="B62834" s="202"/>
    </row>
    <row r="62835" spans="2:2">
      <c r="B62835" s="202"/>
    </row>
    <row r="62836" spans="2:2">
      <c r="B62836" s="202"/>
    </row>
    <row r="62837" spans="2:2">
      <c r="B62837" s="202"/>
    </row>
    <row r="62838" spans="2:2">
      <c r="B62838" s="202"/>
    </row>
    <row r="62839" spans="2:2">
      <c r="B62839" s="202"/>
    </row>
    <row r="62840" spans="2:2">
      <c r="B62840" s="202"/>
    </row>
    <row r="62841" spans="2:2">
      <c r="B62841" s="202"/>
    </row>
    <row r="62842" spans="2:2">
      <c r="B62842" s="202"/>
    </row>
    <row r="62843" spans="2:2">
      <c r="B62843" s="202"/>
    </row>
    <row r="62844" spans="2:2">
      <c r="B62844" s="202"/>
    </row>
    <row r="62845" spans="2:2">
      <c r="B62845" s="202"/>
    </row>
    <row r="62846" spans="2:2">
      <c r="B62846" s="202"/>
    </row>
    <row r="62847" spans="2:2">
      <c r="B62847" s="202"/>
    </row>
    <row r="62848" spans="2:2">
      <c r="B62848" s="202"/>
    </row>
    <row r="62849" spans="2:2">
      <c r="B62849" s="202"/>
    </row>
    <row r="62850" spans="2:2">
      <c r="B62850" s="202"/>
    </row>
    <row r="62851" spans="2:2">
      <c r="B62851" s="202"/>
    </row>
    <row r="62852" spans="2:2">
      <c r="B62852" s="202"/>
    </row>
    <row r="62853" spans="2:2">
      <c r="B62853" s="202"/>
    </row>
    <row r="62854" spans="2:2">
      <c r="B62854" s="202"/>
    </row>
    <row r="62855" spans="2:2">
      <c r="B62855" s="202"/>
    </row>
    <row r="62856" spans="2:2">
      <c r="B62856" s="202"/>
    </row>
    <row r="62857" spans="2:2">
      <c r="B62857" s="202"/>
    </row>
    <row r="62858" spans="2:2">
      <c r="B62858" s="202"/>
    </row>
    <row r="62859" spans="2:2">
      <c r="B62859" s="202"/>
    </row>
    <row r="62860" spans="2:2">
      <c r="B62860" s="202"/>
    </row>
    <row r="62861" spans="2:2">
      <c r="B62861" s="202"/>
    </row>
    <row r="62862" spans="2:2">
      <c r="B62862" s="202"/>
    </row>
    <row r="62863" spans="2:2">
      <c r="B62863" s="202"/>
    </row>
    <row r="62864" spans="2:2">
      <c r="B62864" s="202"/>
    </row>
    <row r="62865" spans="2:2">
      <c r="B62865" s="202"/>
    </row>
    <row r="62866" spans="2:2">
      <c r="B62866" s="202"/>
    </row>
    <row r="62867" spans="2:2">
      <c r="B62867" s="202"/>
    </row>
    <row r="62868" spans="2:2">
      <c r="B62868" s="202"/>
    </row>
    <row r="62869" spans="2:2">
      <c r="B62869" s="202"/>
    </row>
    <row r="62870" spans="2:2">
      <c r="B62870" s="202"/>
    </row>
    <row r="62871" spans="2:2">
      <c r="B62871" s="202"/>
    </row>
    <row r="62872" spans="2:2">
      <c r="B62872" s="202"/>
    </row>
    <row r="62873" spans="2:2">
      <c r="B62873" s="202"/>
    </row>
    <row r="62874" spans="2:2">
      <c r="B62874" s="202"/>
    </row>
    <row r="62875" spans="2:2">
      <c r="B62875" s="202"/>
    </row>
    <row r="62876" spans="2:2">
      <c r="B62876" s="202"/>
    </row>
    <row r="62877" spans="2:2">
      <c r="B62877" s="202"/>
    </row>
    <row r="62878" spans="2:2">
      <c r="B62878" s="202"/>
    </row>
    <row r="62879" spans="2:2">
      <c r="B62879" s="202"/>
    </row>
    <row r="62880" spans="2:2">
      <c r="B62880" s="202"/>
    </row>
    <row r="62881" spans="2:2">
      <c r="B62881" s="202"/>
    </row>
    <row r="62882" spans="2:2">
      <c r="B62882" s="202"/>
    </row>
    <row r="62883" spans="2:2">
      <c r="B62883" s="202"/>
    </row>
    <row r="62884" spans="2:2">
      <c r="B62884" s="202"/>
    </row>
    <row r="62885" spans="2:2">
      <c r="B62885" s="202"/>
    </row>
    <row r="62886" spans="2:2">
      <c r="B62886" s="202"/>
    </row>
    <row r="62887" spans="2:2">
      <c r="B62887" s="202"/>
    </row>
    <row r="62888" spans="2:2">
      <c r="B62888" s="202"/>
    </row>
    <row r="62889" spans="2:2">
      <c r="B62889" s="202"/>
    </row>
    <row r="62890" spans="2:2">
      <c r="B62890" s="202"/>
    </row>
    <row r="62891" spans="2:2">
      <c r="B62891" s="202"/>
    </row>
    <row r="62892" spans="2:2">
      <c r="B62892" s="202"/>
    </row>
    <row r="62893" spans="2:2">
      <c r="B62893" s="202"/>
    </row>
    <row r="62894" spans="2:2">
      <c r="B62894" s="202"/>
    </row>
    <row r="62895" spans="2:2">
      <c r="B62895" s="202"/>
    </row>
    <row r="62896" spans="2:2">
      <c r="B62896" s="202"/>
    </row>
    <row r="62897" spans="2:2">
      <c r="B62897" s="202"/>
    </row>
    <row r="62898" spans="2:2">
      <c r="B62898" s="202"/>
    </row>
    <row r="62899" spans="2:2">
      <c r="B62899" s="202"/>
    </row>
    <row r="62900" spans="2:2">
      <c r="B62900" s="202"/>
    </row>
    <row r="62901" spans="2:2">
      <c r="B62901" s="202"/>
    </row>
    <row r="62902" spans="2:2">
      <c r="B62902" s="202"/>
    </row>
    <row r="62903" spans="2:2">
      <c r="B62903" s="202"/>
    </row>
    <row r="62904" spans="2:2">
      <c r="B62904" s="202"/>
    </row>
    <row r="62905" spans="2:2">
      <c r="B62905" s="202"/>
    </row>
    <row r="62906" spans="2:2">
      <c r="B62906" s="202"/>
    </row>
    <row r="62907" spans="2:2">
      <c r="B62907" s="202"/>
    </row>
    <row r="62908" spans="2:2">
      <c r="B62908" s="202"/>
    </row>
    <row r="62909" spans="2:2">
      <c r="B62909" s="202"/>
    </row>
    <row r="62910" spans="2:2">
      <c r="B62910" s="202"/>
    </row>
    <row r="62911" spans="2:2">
      <c r="B62911" s="202"/>
    </row>
    <row r="62912" spans="2:2">
      <c r="B62912" s="202"/>
    </row>
    <row r="62913" spans="2:2">
      <c r="B62913" s="202"/>
    </row>
    <row r="62914" spans="2:2">
      <c r="B62914" s="202"/>
    </row>
    <row r="62915" spans="2:2">
      <c r="B62915" s="202"/>
    </row>
    <row r="62916" spans="2:2">
      <c r="B62916" s="202"/>
    </row>
    <row r="62917" spans="2:2">
      <c r="B62917" s="202"/>
    </row>
    <row r="62918" spans="2:2">
      <c r="B62918" s="202"/>
    </row>
    <row r="62919" spans="2:2">
      <c r="B62919" s="202"/>
    </row>
    <row r="62920" spans="2:2">
      <c r="B62920" s="202"/>
    </row>
    <row r="62921" spans="2:2">
      <c r="B62921" s="202"/>
    </row>
    <row r="62922" spans="2:2">
      <c r="B62922" s="202"/>
    </row>
    <row r="62923" spans="2:2">
      <c r="B62923" s="202"/>
    </row>
    <row r="62924" spans="2:2">
      <c r="B62924" s="202"/>
    </row>
    <row r="62925" spans="2:2">
      <c r="B62925" s="202"/>
    </row>
    <row r="62926" spans="2:2">
      <c r="B62926" s="202"/>
    </row>
    <row r="62927" spans="2:2">
      <c r="B62927" s="202"/>
    </row>
    <row r="62928" spans="2:2">
      <c r="B62928" s="202"/>
    </row>
    <row r="62929" spans="2:2">
      <c r="B62929" s="202"/>
    </row>
    <row r="62930" spans="2:2">
      <c r="B62930" s="202"/>
    </row>
    <row r="62931" spans="2:2">
      <c r="B62931" s="202"/>
    </row>
    <row r="62932" spans="2:2">
      <c r="B62932" s="202"/>
    </row>
    <row r="62933" spans="2:2">
      <c r="B62933" s="202"/>
    </row>
    <row r="62934" spans="2:2">
      <c r="B62934" s="202"/>
    </row>
    <row r="62935" spans="2:2">
      <c r="B62935" s="202"/>
    </row>
    <row r="62936" spans="2:2">
      <c r="B62936" s="202"/>
    </row>
    <row r="62937" spans="2:2">
      <c r="B62937" s="202"/>
    </row>
    <row r="62938" spans="2:2">
      <c r="B62938" s="202"/>
    </row>
    <row r="62939" spans="2:2">
      <c r="B62939" s="202"/>
    </row>
    <row r="62940" spans="2:2">
      <c r="B62940" s="202"/>
    </row>
    <row r="62941" spans="2:2">
      <c r="B62941" s="202"/>
    </row>
    <row r="62942" spans="2:2">
      <c r="B62942" s="202"/>
    </row>
    <row r="62943" spans="2:2">
      <c r="B62943" s="202"/>
    </row>
    <row r="62944" spans="2:2">
      <c r="B62944" s="202"/>
    </row>
    <row r="62945" spans="2:2">
      <c r="B62945" s="202"/>
    </row>
    <row r="62946" spans="2:2">
      <c r="B62946" s="202"/>
    </row>
    <row r="62947" spans="2:2">
      <c r="B62947" s="202"/>
    </row>
    <row r="62948" spans="2:2">
      <c r="B62948" s="202"/>
    </row>
    <row r="62949" spans="2:2">
      <c r="B62949" s="202"/>
    </row>
    <row r="62950" spans="2:2">
      <c r="B62950" s="202"/>
    </row>
    <row r="62951" spans="2:2">
      <c r="B62951" s="202"/>
    </row>
    <row r="62952" spans="2:2">
      <c r="B62952" s="202"/>
    </row>
    <row r="62953" spans="2:2">
      <c r="B62953" s="202"/>
    </row>
    <row r="62954" spans="2:2">
      <c r="B62954" s="202"/>
    </row>
    <row r="62955" spans="2:2">
      <c r="B62955" s="202"/>
    </row>
    <row r="62956" spans="2:2">
      <c r="B62956" s="202"/>
    </row>
    <row r="62957" spans="2:2">
      <c r="B62957" s="202"/>
    </row>
    <row r="62958" spans="2:2">
      <c r="B62958" s="202"/>
    </row>
    <row r="62959" spans="2:2">
      <c r="B62959" s="202"/>
    </row>
    <row r="62960" spans="2:2">
      <c r="B62960" s="202"/>
    </row>
    <row r="62961" spans="2:2">
      <c r="B62961" s="202"/>
    </row>
    <row r="62962" spans="2:2">
      <c r="B62962" s="202"/>
    </row>
    <row r="62963" spans="2:2">
      <c r="B62963" s="202"/>
    </row>
    <row r="62964" spans="2:2">
      <c r="B62964" s="202"/>
    </row>
    <row r="62965" spans="2:2">
      <c r="B62965" s="202"/>
    </row>
    <row r="62966" spans="2:2">
      <c r="B62966" s="202"/>
    </row>
    <row r="62967" spans="2:2">
      <c r="B62967" s="202"/>
    </row>
    <row r="62968" spans="2:2">
      <c r="B62968" s="202"/>
    </row>
    <row r="62969" spans="2:2">
      <c r="B62969" s="202"/>
    </row>
    <row r="62970" spans="2:2">
      <c r="B62970" s="202"/>
    </row>
    <row r="62971" spans="2:2">
      <c r="B62971" s="202"/>
    </row>
    <row r="62972" spans="2:2">
      <c r="B62972" s="202"/>
    </row>
    <row r="62973" spans="2:2">
      <c r="B62973" s="202"/>
    </row>
    <row r="62974" spans="2:2">
      <c r="B62974" s="202"/>
    </row>
    <row r="62975" spans="2:2">
      <c r="B62975" s="202"/>
    </row>
    <row r="62976" spans="2:2">
      <c r="B62976" s="202"/>
    </row>
    <row r="62977" spans="2:2">
      <c r="B62977" s="202"/>
    </row>
    <row r="62978" spans="2:2">
      <c r="B62978" s="202"/>
    </row>
    <row r="62979" spans="2:2">
      <c r="B62979" s="202"/>
    </row>
    <row r="62980" spans="2:2">
      <c r="B62980" s="202"/>
    </row>
    <row r="62981" spans="2:2">
      <c r="B62981" s="202"/>
    </row>
    <row r="62982" spans="2:2">
      <c r="B62982" s="202"/>
    </row>
    <row r="62983" spans="2:2">
      <c r="B62983" s="202"/>
    </row>
    <row r="62984" spans="2:2">
      <c r="B62984" s="202"/>
    </row>
    <row r="62985" spans="2:2">
      <c r="B62985" s="202"/>
    </row>
    <row r="62986" spans="2:2">
      <c r="B62986" s="202"/>
    </row>
    <row r="62987" spans="2:2">
      <c r="B62987" s="202"/>
    </row>
    <row r="62988" spans="2:2">
      <c r="B62988" s="202"/>
    </row>
    <row r="62989" spans="2:2">
      <c r="B62989" s="202"/>
    </row>
    <row r="62990" spans="2:2">
      <c r="B62990" s="202"/>
    </row>
    <row r="62991" spans="2:2">
      <c r="B62991" s="202"/>
    </row>
    <row r="62992" spans="2:2">
      <c r="B62992" s="202"/>
    </row>
    <row r="62993" spans="2:2">
      <c r="B62993" s="202"/>
    </row>
    <row r="62994" spans="2:2">
      <c r="B62994" s="202"/>
    </row>
    <row r="62995" spans="2:2">
      <c r="B62995" s="202"/>
    </row>
    <row r="62996" spans="2:2">
      <c r="B62996" s="202"/>
    </row>
    <row r="62997" spans="2:2">
      <c r="B62997" s="202"/>
    </row>
    <row r="62998" spans="2:2">
      <c r="B62998" s="202"/>
    </row>
    <row r="62999" spans="2:2">
      <c r="B62999" s="202"/>
    </row>
    <row r="63000" spans="2:2">
      <c r="B63000" s="202"/>
    </row>
    <row r="63001" spans="2:2">
      <c r="B63001" s="202"/>
    </row>
    <row r="63002" spans="2:2">
      <c r="B63002" s="202"/>
    </row>
    <row r="63003" spans="2:2">
      <c r="B63003" s="202"/>
    </row>
    <row r="63004" spans="2:2">
      <c r="B63004" s="202"/>
    </row>
    <row r="63005" spans="2:2">
      <c r="B63005" s="202"/>
    </row>
    <row r="63006" spans="2:2">
      <c r="B63006" s="202"/>
    </row>
    <row r="63007" spans="2:2">
      <c r="B63007" s="202"/>
    </row>
    <row r="63008" spans="2:2">
      <c r="B63008" s="202"/>
    </row>
    <row r="63009" spans="2:2">
      <c r="B63009" s="202"/>
    </row>
    <row r="63010" spans="2:2">
      <c r="B63010" s="202"/>
    </row>
    <row r="63011" spans="2:2">
      <c r="B63011" s="202"/>
    </row>
    <row r="63012" spans="2:2">
      <c r="B63012" s="202"/>
    </row>
    <row r="63013" spans="2:2">
      <c r="B63013" s="202"/>
    </row>
    <row r="63014" spans="2:2">
      <c r="B63014" s="202"/>
    </row>
    <row r="63015" spans="2:2">
      <c r="B63015" s="202"/>
    </row>
    <row r="63016" spans="2:2">
      <c r="B63016" s="202"/>
    </row>
    <row r="63017" spans="2:2">
      <c r="B63017" s="202"/>
    </row>
    <row r="63018" spans="2:2">
      <c r="B63018" s="202"/>
    </row>
    <row r="63019" spans="2:2">
      <c r="B63019" s="202"/>
    </row>
    <row r="63020" spans="2:2">
      <c r="B63020" s="202"/>
    </row>
    <row r="63021" spans="2:2">
      <c r="B63021" s="202"/>
    </row>
    <row r="63022" spans="2:2">
      <c r="B63022" s="202"/>
    </row>
    <row r="63023" spans="2:2">
      <c r="B63023" s="202"/>
    </row>
    <row r="63024" spans="2:2">
      <c r="B63024" s="202"/>
    </row>
    <row r="63025" spans="2:2">
      <c r="B63025" s="202"/>
    </row>
    <row r="63026" spans="2:2">
      <c r="B63026" s="202"/>
    </row>
    <row r="63027" spans="2:2">
      <c r="B63027" s="202"/>
    </row>
    <row r="63028" spans="2:2">
      <c r="B63028" s="202"/>
    </row>
    <row r="63029" spans="2:2">
      <c r="B63029" s="202"/>
    </row>
    <row r="63030" spans="2:2">
      <c r="B63030" s="202"/>
    </row>
    <row r="63031" spans="2:2">
      <c r="B63031" s="202"/>
    </row>
    <row r="63032" spans="2:2">
      <c r="B63032" s="202"/>
    </row>
    <row r="63033" spans="2:2">
      <c r="B63033" s="202"/>
    </row>
    <row r="63034" spans="2:2">
      <c r="B63034" s="202"/>
    </row>
    <row r="63035" spans="2:2">
      <c r="B63035" s="202"/>
    </row>
    <row r="63036" spans="2:2">
      <c r="B63036" s="202"/>
    </row>
    <row r="63037" spans="2:2">
      <c r="B63037" s="202"/>
    </row>
    <row r="63038" spans="2:2">
      <c r="B63038" s="202"/>
    </row>
    <row r="63039" spans="2:2">
      <c r="B63039" s="202"/>
    </row>
    <row r="63040" spans="2:2">
      <c r="B63040" s="202"/>
    </row>
    <row r="63041" spans="2:2">
      <c r="B63041" s="202"/>
    </row>
    <row r="63042" spans="2:2">
      <c r="B63042" s="202"/>
    </row>
    <row r="63043" spans="2:2">
      <c r="B63043" s="202"/>
    </row>
    <row r="63044" spans="2:2">
      <c r="B63044" s="202"/>
    </row>
    <row r="63045" spans="2:2">
      <c r="B63045" s="202"/>
    </row>
    <row r="63046" spans="2:2">
      <c r="B63046" s="202"/>
    </row>
    <row r="63047" spans="2:2">
      <c r="B63047" s="202"/>
    </row>
    <row r="63048" spans="2:2">
      <c r="B63048" s="202"/>
    </row>
    <row r="63049" spans="2:2">
      <c r="B63049" s="202"/>
    </row>
    <row r="63050" spans="2:2">
      <c r="B63050" s="202"/>
    </row>
    <row r="63051" spans="2:2">
      <c r="B63051" s="202"/>
    </row>
    <row r="63052" spans="2:2">
      <c r="B63052" s="202"/>
    </row>
    <row r="63053" spans="2:2">
      <c r="B63053" s="202"/>
    </row>
    <row r="63054" spans="2:2">
      <c r="B63054" s="202"/>
    </row>
    <row r="63055" spans="2:2">
      <c r="B63055" s="202"/>
    </row>
    <row r="63056" spans="2:2">
      <c r="B63056" s="202"/>
    </row>
    <row r="63057" spans="2:2">
      <c r="B63057" s="202"/>
    </row>
    <row r="63058" spans="2:2">
      <c r="B63058" s="202"/>
    </row>
    <row r="63059" spans="2:2">
      <c r="B63059" s="202"/>
    </row>
    <row r="63060" spans="2:2">
      <c r="B63060" s="202"/>
    </row>
    <row r="63061" spans="2:2">
      <c r="B63061" s="202"/>
    </row>
    <row r="63062" spans="2:2">
      <c r="B63062" s="202"/>
    </row>
    <row r="63063" spans="2:2">
      <c r="B63063" s="202"/>
    </row>
    <row r="63064" spans="2:2">
      <c r="B63064" s="202"/>
    </row>
    <row r="63065" spans="2:2">
      <c r="B63065" s="202"/>
    </row>
    <row r="63066" spans="2:2">
      <c r="B63066" s="202"/>
    </row>
    <row r="63067" spans="2:2">
      <c r="B63067" s="202"/>
    </row>
    <row r="63068" spans="2:2">
      <c r="B63068" s="202"/>
    </row>
    <row r="63069" spans="2:2">
      <c r="B63069" s="202"/>
    </row>
    <row r="63070" spans="2:2">
      <c r="B63070" s="202"/>
    </row>
    <row r="63071" spans="2:2">
      <c r="B63071" s="202"/>
    </row>
    <row r="63072" spans="2:2">
      <c r="B63072" s="202"/>
    </row>
    <row r="63073" spans="2:2">
      <c r="B63073" s="202"/>
    </row>
    <row r="63074" spans="2:2">
      <c r="B63074" s="202"/>
    </row>
    <row r="63075" spans="2:2">
      <c r="B63075" s="202"/>
    </row>
    <row r="63076" spans="2:2">
      <c r="B63076" s="202"/>
    </row>
    <row r="63077" spans="2:2">
      <c r="B63077" s="202"/>
    </row>
    <row r="63078" spans="2:2">
      <c r="B63078" s="202"/>
    </row>
    <row r="63079" spans="2:2">
      <c r="B63079" s="202"/>
    </row>
    <row r="63080" spans="2:2">
      <c r="B63080" s="202"/>
    </row>
    <row r="63081" spans="2:2">
      <c r="B63081" s="202"/>
    </row>
    <row r="63082" spans="2:2">
      <c r="B63082" s="202"/>
    </row>
    <row r="63083" spans="2:2">
      <c r="B63083" s="202"/>
    </row>
    <row r="63084" spans="2:2">
      <c r="B63084" s="202"/>
    </row>
    <row r="63085" spans="2:2">
      <c r="B63085" s="202"/>
    </row>
    <row r="63086" spans="2:2">
      <c r="B63086" s="202"/>
    </row>
    <row r="63087" spans="2:2">
      <c r="B63087" s="202"/>
    </row>
    <row r="63088" spans="2:2">
      <c r="B63088" s="202"/>
    </row>
    <row r="63089" spans="2:2">
      <c r="B63089" s="202"/>
    </row>
    <row r="63090" spans="2:2">
      <c r="B63090" s="202"/>
    </row>
    <row r="63091" spans="2:2">
      <c r="B63091" s="202"/>
    </row>
    <row r="63092" spans="2:2">
      <c r="B63092" s="202"/>
    </row>
    <row r="63093" spans="2:2">
      <c r="B63093" s="202"/>
    </row>
    <row r="63094" spans="2:2">
      <c r="B63094" s="202"/>
    </row>
    <row r="63095" spans="2:2">
      <c r="B63095" s="202"/>
    </row>
    <row r="63096" spans="2:2">
      <c r="B63096" s="202"/>
    </row>
    <row r="63097" spans="2:2">
      <c r="B63097" s="202"/>
    </row>
    <row r="63098" spans="2:2">
      <c r="B63098" s="202"/>
    </row>
    <row r="63099" spans="2:2">
      <c r="B63099" s="202"/>
    </row>
    <row r="63100" spans="2:2">
      <c r="B63100" s="202"/>
    </row>
    <row r="63101" spans="2:2">
      <c r="B63101" s="202"/>
    </row>
    <row r="63102" spans="2:2">
      <c r="B63102" s="202"/>
    </row>
    <row r="63103" spans="2:2">
      <c r="B63103" s="202"/>
    </row>
    <row r="63104" spans="2:2">
      <c r="B63104" s="202"/>
    </row>
    <row r="63105" spans="2:2">
      <c r="B63105" s="202"/>
    </row>
    <row r="63106" spans="2:2">
      <c r="B63106" s="202"/>
    </row>
    <row r="63107" spans="2:2">
      <c r="B63107" s="202"/>
    </row>
    <row r="63108" spans="2:2">
      <c r="B63108" s="202"/>
    </row>
    <row r="63109" spans="2:2">
      <c r="B63109" s="202"/>
    </row>
    <row r="63110" spans="2:2">
      <c r="B63110" s="202"/>
    </row>
    <row r="63111" spans="2:2">
      <c r="B63111" s="202"/>
    </row>
    <row r="63112" spans="2:2">
      <c r="B63112" s="202"/>
    </row>
    <row r="63113" spans="2:2">
      <c r="B63113" s="202"/>
    </row>
    <row r="63114" spans="2:2">
      <c r="B63114" s="202"/>
    </row>
    <row r="63115" spans="2:2">
      <c r="B63115" s="202"/>
    </row>
    <row r="63116" spans="2:2">
      <c r="B63116" s="202"/>
    </row>
    <row r="63117" spans="2:2">
      <c r="B63117" s="202"/>
    </row>
    <row r="63118" spans="2:2">
      <c r="B63118" s="202"/>
    </row>
    <row r="63119" spans="2:2">
      <c r="B63119" s="202"/>
    </row>
    <row r="63120" spans="2:2">
      <c r="B63120" s="202"/>
    </row>
    <row r="63121" spans="2:2">
      <c r="B63121" s="202"/>
    </row>
    <row r="63122" spans="2:2">
      <c r="B63122" s="202"/>
    </row>
    <row r="63123" spans="2:2">
      <c r="B63123" s="202"/>
    </row>
    <row r="63124" spans="2:2">
      <c r="B63124" s="202"/>
    </row>
    <row r="63125" spans="2:2">
      <c r="B63125" s="202"/>
    </row>
    <row r="63126" spans="2:2">
      <c r="B63126" s="202"/>
    </row>
    <row r="63127" spans="2:2">
      <c r="B63127" s="202"/>
    </row>
    <row r="63128" spans="2:2">
      <c r="B63128" s="202"/>
    </row>
    <row r="63129" spans="2:2">
      <c r="B63129" s="202"/>
    </row>
    <row r="63130" spans="2:2">
      <c r="B63130" s="202"/>
    </row>
    <row r="63131" spans="2:2">
      <c r="B63131" s="202"/>
    </row>
    <row r="63132" spans="2:2">
      <c r="B63132" s="202"/>
    </row>
    <row r="63133" spans="2:2">
      <c r="B63133" s="202"/>
    </row>
    <row r="63134" spans="2:2">
      <c r="B63134" s="202"/>
    </row>
    <row r="63135" spans="2:2">
      <c r="B63135" s="202"/>
    </row>
    <row r="63136" spans="2:2">
      <c r="B63136" s="202"/>
    </row>
    <row r="63137" spans="2:2">
      <c r="B63137" s="202"/>
    </row>
    <row r="63138" spans="2:2">
      <c r="B63138" s="202"/>
    </row>
    <row r="63139" spans="2:2">
      <c r="B63139" s="202"/>
    </row>
    <row r="63140" spans="2:2">
      <c r="B63140" s="202"/>
    </row>
    <row r="63141" spans="2:2">
      <c r="B63141" s="202"/>
    </row>
    <row r="63142" spans="2:2">
      <c r="B63142" s="202"/>
    </row>
    <row r="63143" spans="2:2">
      <c r="B63143" s="202"/>
    </row>
    <row r="63144" spans="2:2">
      <c r="B63144" s="202"/>
    </row>
    <row r="63145" spans="2:2">
      <c r="B63145" s="202"/>
    </row>
    <row r="63146" spans="2:2">
      <c r="B63146" s="202"/>
    </row>
    <row r="63147" spans="2:2">
      <c r="B63147" s="202"/>
    </row>
    <row r="63148" spans="2:2">
      <c r="B63148" s="202"/>
    </row>
    <row r="63149" spans="2:2">
      <c r="B63149" s="202"/>
    </row>
    <row r="63150" spans="2:2">
      <c r="B63150" s="202"/>
    </row>
    <row r="63151" spans="2:2">
      <c r="B63151" s="202"/>
    </row>
    <row r="63152" spans="2:2">
      <c r="B63152" s="202"/>
    </row>
    <row r="63153" spans="2:2">
      <c r="B63153" s="202"/>
    </row>
    <row r="63154" spans="2:2">
      <c r="B63154" s="202"/>
    </row>
    <row r="63155" spans="2:2">
      <c r="B63155" s="202"/>
    </row>
    <row r="63156" spans="2:2">
      <c r="B63156" s="202"/>
    </row>
    <row r="63157" spans="2:2">
      <c r="B63157" s="202"/>
    </row>
    <row r="63158" spans="2:2">
      <c r="B63158" s="202"/>
    </row>
    <row r="63159" spans="2:2">
      <c r="B63159" s="202"/>
    </row>
    <row r="63160" spans="2:2">
      <c r="B63160" s="202"/>
    </row>
    <row r="63161" spans="2:2">
      <c r="B63161" s="202"/>
    </row>
    <row r="63162" spans="2:2">
      <c r="B63162" s="202"/>
    </row>
    <row r="63163" spans="2:2">
      <c r="B63163" s="202"/>
    </row>
    <row r="63164" spans="2:2">
      <c r="B63164" s="202"/>
    </row>
    <row r="63165" spans="2:2">
      <c r="B63165" s="202"/>
    </row>
    <row r="63166" spans="2:2">
      <c r="B63166" s="202"/>
    </row>
    <row r="63167" spans="2:2">
      <c r="B63167" s="202"/>
    </row>
    <row r="63168" spans="2:2">
      <c r="B63168" s="202"/>
    </row>
    <row r="63169" spans="2:2">
      <c r="B63169" s="202"/>
    </row>
    <row r="63170" spans="2:2">
      <c r="B63170" s="202"/>
    </row>
    <row r="63171" spans="2:2">
      <c r="B63171" s="202"/>
    </row>
    <row r="63172" spans="2:2">
      <c r="B63172" s="202"/>
    </row>
    <row r="63173" spans="2:2">
      <c r="B63173" s="202"/>
    </row>
    <row r="63174" spans="2:2">
      <c r="B63174" s="202"/>
    </row>
    <row r="63175" spans="2:2">
      <c r="B63175" s="202"/>
    </row>
    <row r="63176" spans="2:2">
      <c r="B63176" s="202"/>
    </row>
    <row r="63177" spans="2:2">
      <c r="B63177" s="202"/>
    </row>
    <row r="63178" spans="2:2">
      <c r="B63178" s="202"/>
    </row>
    <row r="63179" spans="2:2">
      <c r="B63179" s="202"/>
    </row>
    <row r="63180" spans="2:2">
      <c r="B63180" s="202"/>
    </row>
    <row r="63181" spans="2:2">
      <c r="B63181" s="202"/>
    </row>
    <row r="63182" spans="2:2">
      <c r="B63182" s="202"/>
    </row>
    <row r="63183" spans="2:2">
      <c r="B63183" s="202"/>
    </row>
    <row r="63184" spans="2:2">
      <c r="B63184" s="202"/>
    </row>
    <row r="63185" spans="2:2">
      <c r="B63185" s="202"/>
    </row>
    <row r="63186" spans="2:2">
      <c r="B63186" s="202"/>
    </row>
    <row r="63187" spans="2:2">
      <c r="B63187" s="202"/>
    </row>
    <row r="63188" spans="2:2">
      <c r="B63188" s="202"/>
    </row>
    <row r="63189" spans="2:2">
      <c r="B63189" s="202"/>
    </row>
    <row r="63190" spans="2:2">
      <c r="B63190" s="202"/>
    </row>
    <row r="63191" spans="2:2">
      <c r="B63191" s="202"/>
    </row>
    <row r="63192" spans="2:2">
      <c r="B63192" s="202"/>
    </row>
    <row r="63193" spans="2:2">
      <c r="B63193" s="202"/>
    </row>
    <row r="63194" spans="2:2">
      <c r="B63194" s="202"/>
    </row>
    <row r="63195" spans="2:2">
      <c r="B63195" s="202"/>
    </row>
    <row r="63196" spans="2:2">
      <c r="B63196" s="202"/>
    </row>
    <row r="63197" spans="2:2">
      <c r="B63197" s="202"/>
    </row>
    <row r="63198" spans="2:2">
      <c r="B63198" s="202"/>
    </row>
    <row r="63199" spans="2:2">
      <c r="B63199" s="202"/>
    </row>
    <row r="63200" spans="2:2">
      <c r="B63200" s="202"/>
    </row>
    <row r="63201" spans="2:2">
      <c r="B63201" s="202"/>
    </row>
    <row r="63202" spans="2:2">
      <c r="B63202" s="202"/>
    </row>
    <row r="63203" spans="2:2">
      <c r="B63203" s="202"/>
    </row>
    <row r="63204" spans="2:2">
      <c r="B63204" s="202"/>
    </row>
    <row r="63205" spans="2:2">
      <c r="B63205" s="202"/>
    </row>
    <row r="63206" spans="2:2">
      <c r="B63206" s="202"/>
    </row>
    <row r="63207" spans="2:2">
      <c r="B63207" s="202"/>
    </row>
    <row r="63208" spans="2:2">
      <c r="B63208" s="202"/>
    </row>
    <row r="63209" spans="2:2">
      <c r="B63209" s="202"/>
    </row>
    <row r="63210" spans="2:2">
      <c r="B63210" s="202"/>
    </row>
    <row r="63211" spans="2:2">
      <c r="B63211" s="202"/>
    </row>
    <row r="63212" spans="2:2">
      <c r="B63212" s="202"/>
    </row>
    <row r="63213" spans="2:2">
      <c r="B63213" s="202"/>
    </row>
    <row r="63214" spans="2:2">
      <c r="B63214" s="202"/>
    </row>
    <row r="63215" spans="2:2">
      <c r="B63215" s="202"/>
    </row>
    <row r="63216" spans="2:2">
      <c r="B63216" s="202"/>
    </row>
    <row r="63217" spans="2:2">
      <c r="B63217" s="202"/>
    </row>
    <row r="63218" spans="2:2">
      <c r="B63218" s="202"/>
    </row>
    <row r="63219" spans="2:2">
      <c r="B63219" s="202"/>
    </row>
    <row r="63220" spans="2:2">
      <c r="B63220" s="202"/>
    </row>
    <row r="63221" spans="2:2">
      <c r="B63221" s="202"/>
    </row>
    <row r="63222" spans="2:2">
      <c r="B63222" s="202"/>
    </row>
    <row r="63223" spans="2:2">
      <c r="B63223" s="202"/>
    </row>
    <row r="63224" spans="2:2">
      <c r="B63224" s="202"/>
    </row>
    <row r="63225" spans="2:2">
      <c r="B63225" s="202"/>
    </row>
    <row r="63226" spans="2:2">
      <c r="B63226" s="202"/>
    </row>
    <row r="63227" spans="2:2">
      <c r="B63227" s="202"/>
    </row>
    <row r="63228" spans="2:2">
      <c r="B63228" s="202"/>
    </row>
    <row r="63229" spans="2:2">
      <c r="B63229" s="202"/>
    </row>
    <row r="63230" spans="2:2">
      <c r="B63230" s="202"/>
    </row>
    <row r="63231" spans="2:2">
      <c r="B63231" s="202"/>
    </row>
    <row r="63232" spans="2:2">
      <c r="B63232" s="202"/>
    </row>
    <row r="63233" spans="2:2">
      <c r="B63233" s="202"/>
    </row>
    <row r="63234" spans="2:2">
      <c r="B63234" s="202"/>
    </row>
    <row r="63235" spans="2:2">
      <c r="B63235" s="202"/>
    </row>
    <row r="63236" spans="2:2">
      <c r="B63236" s="202"/>
    </row>
    <row r="63237" spans="2:2">
      <c r="B63237" s="202"/>
    </row>
    <row r="63238" spans="2:2">
      <c r="B63238" s="202"/>
    </row>
    <row r="63239" spans="2:2">
      <c r="B63239" s="202"/>
    </row>
    <row r="63240" spans="2:2">
      <c r="B63240" s="202"/>
    </row>
    <row r="63241" spans="2:2">
      <c r="B63241" s="202"/>
    </row>
    <row r="63242" spans="2:2">
      <c r="B63242" s="202"/>
    </row>
    <row r="63243" spans="2:2">
      <c r="B63243" s="202"/>
    </row>
    <row r="63244" spans="2:2">
      <c r="B63244" s="202"/>
    </row>
    <row r="63245" spans="2:2">
      <c r="B63245" s="202"/>
    </row>
    <row r="63246" spans="2:2">
      <c r="B63246" s="202"/>
    </row>
    <row r="63247" spans="2:2">
      <c r="B63247" s="202"/>
    </row>
    <row r="63248" spans="2:2">
      <c r="B63248" s="202"/>
    </row>
    <row r="63249" spans="2:2">
      <c r="B63249" s="202"/>
    </row>
    <row r="63250" spans="2:2">
      <c r="B63250" s="202"/>
    </row>
    <row r="63251" spans="2:2">
      <c r="B63251" s="202"/>
    </row>
    <row r="63252" spans="2:2">
      <c r="B63252" s="202"/>
    </row>
    <row r="63253" spans="2:2">
      <c r="B63253" s="202"/>
    </row>
    <row r="63254" spans="2:2">
      <c r="B63254" s="202"/>
    </row>
    <row r="63255" spans="2:2">
      <c r="B63255" s="202"/>
    </row>
    <row r="63256" spans="2:2">
      <c r="B63256" s="202"/>
    </row>
    <row r="63257" spans="2:2">
      <c r="B63257" s="202"/>
    </row>
    <row r="63258" spans="2:2">
      <c r="B63258" s="202"/>
    </row>
    <row r="63259" spans="2:2">
      <c r="B63259" s="202"/>
    </row>
    <row r="63260" spans="2:2">
      <c r="B63260" s="202"/>
    </row>
    <row r="63261" spans="2:2">
      <c r="B63261" s="202"/>
    </row>
    <row r="63262" spans="2:2">
      <c r="B63262" s="202"/>
    </row>
    <row r="63263" spans="2:2">
      <c r="B63263" s="202"/>
    </row>
    <row r="63264" spans="2:2">
      <c r="B63264" s="202"/>
    </row>
    <row r="63265" spans="2:2">
      <c r="B63265" s="202"/>
    </row>
    <row r="63266" spans="2:2">
      <c r="B63266" s="202"/>
    </row>
    <row r="63267" spans="2:2">
      <c r="B63267" s="202"/>
    </row>
    <row r="63268" spans="2:2">
      <c r="B63268" s="202"/>
    </row>
    <row r="63269" spans="2:2">
      <c r="B63269" s="202"/>
    </row>
    <row r="63270" spans="2:2">
      <c r="B63270" s="202"/>
    </row>
    <row r="63271" spans="2:2">
      <c r="B63271" s="202"/>
    </row>
    <row r="63272" spans="2:2">
      <c r="B63272" s="202"/>
    </row>
    <row r="63273" spans="2:2">
      <c r="B63273" s="202"/>
    </row>
    <row r="63274" spans="2:2">
      <c r="B63274" s="202"/>
    </row>
    <row r="63275" spans="2:2">
      <c r="B63275" s="202"/>
    </row>
    <row r="63276" spans="2:2">
      <c r="B63276" s="202"/>
    </row>
    <row r="63277" spans="2:2">
      <c r="B63277" s="202"/>
    </row>
    <row r="63278" spans="2:2">
      <c r="B63278" s="202"/>
    </row>
    <row r="63279" spans="2:2">
      <c r="B63279" s="202"/>
    </row>
    <row r="63280" spans="2:2">
      <c r="B63280" s="202"/>
    </row>
    <row r="63281" spans="2:2">
      <c r="B63281" s="202"/>
    </row>
    <row r="63282" spans="2:2">
      <c r="B63282" s="202"/>
    </row>
    <row r="63283" spans="2:2">
      <c r="B63283" s="202"/>
    </row>
    <row r="63284" spans="2:2">
      <c r="B63284" s="202"/>
    </row>
    <row r="63285" spans="2:2">
      <c r="B63285" s="202"/>
    </row>
    <row r="63286" spans="2:2">
      <c r="B63286" s="202"/>
    </row>
    <row r="63287" spans="2:2">
      <c r="B63287" s="202"/>
    </row>
    <row r="63288" spans="2:2">
      <c r="B63288" s="202"/>
    </row>
    <row r="63289" spans="2:2">
      <c r="B63289" s="202"/>
    </row>
    <row r="63290" spans="2:2">
      <c r="B63290" s="202"/>
    </row>
    <row r="63291" spans="2:2">
      <c r="B63291" s="202"/>
    </row>
    <row r="63292" spans="2:2">
      <c r="B63292" s="202"/>
    </row>
    <row r="63293" spans="2:2">
      <c r="B63293" s="202"/>
    </row>
    <row r="63294" spans="2:2">
      <c r="B63294" s="202"/>
    </row>
    <row r="63295" spans="2:2">
      <c r="B63295" s="202"/>
    </row>
    <row r="63296" spans="2:2">
      <c r="B63296" s="202"/>
    </row>
    <row r="63297" spans="2:2">
      <c r="B63297" s="202"/>
    </row>
    <row r="63298" spans="2:2">
      <c r="B63298" s="202"/>
    </row>
    <row r="63299" spans="2:2">
      <c r="B63299" s="202"/>
    </row>
    <row r="63300" spans="2:2">
      <c r="B63300" s="202"/>
    </row>
    <row r="63301" spans="2:2">
      <c r="B63301" s="202"/>
    </row>
    <row r="63302" spans="2:2">
      <c r="B63302" s="202"/>
    </row>
    <row r="63303" spans="2:2">
      <c r="B63303" s="202"/>
    </row>
    <row r="63304" spans="2:2">
      <c r="B63304" s="202"/>
    </row>
    <row r="63305" spans="2:2">
      <c r="B63305" s="202"/>
    </row>
    <row r="63306" spans="2:2">
      <c r="B63306" s="202"/>
    </row>
    <row r="63307" spans="2:2">
      <c r="B63307" s="202"/>
    </row>
    <row r="63308" spans="2:2">
      <c r="B63308" s="202"/>
    </row>
    <row r="63309" spans="2:2">
      <c r="B63309" s="202"/>
    </row>
    <row r="63310" spans="2:2">
      <c r="B63310" s="202"/>
    </row>
    <row r="63311" spans="2:2">
      <c r="B63311" s="202"/>
    </row>
    <row r="63312" spans="2:2">
      <c r="B63312" s="202"/>
    </row>
    <row r="63313" spans="2:2">
      <c r="B63313" s="202"/>
    </row>
    <row r="63314" spans="2:2">
      <c r="B63314" s="202"/>
    </row>
    <row r="63315" spans="2:2">
      <c r="B63315" s="202"/>
    </row>
    <row r="63316" spans="2:2">
      <c r="B63316" s="202"/>
    </row>
    <row r="63317" spans="2:2">
      <c r="B63317" s="202"/>
    </row>
    <row r="63318" spans="2:2">
      <c r="B63318" s="202"/>
    </row>
    <row r="63319" spans="2:2">
      <c r="B63319" s="202"/>
    </row>
    <row r="63320" spans="2:2">
      <c r="B63320" s="202"/>
    </row>
    <row r="63321" spans="2:2">
      <c r="B63321" s="202"/>
    </row>
    <row r="63322" spans="2:2">
      <c r="B63322" s="202"/>
    </row>
    <row r="63323" spans="2:2">
      <c r="B63323" s="202"/>
    </row>
    <row r="63324" spans="2:2">
      <c r="B63324" s="202"/>
    </row>
    <row r="63325" spans="2:2">
      <c r="B63325" s="202"/>
    </row>
    <row r="63326" spans="2:2">
      <c r="B63326" s="202"/>
    </row>
    <row r="63327" spans="2:2">
      <c r="B63327" s="202"/>
    </row>
    <row r="63328" spans="2:2">
      <c r="B63328" s="202"/>
    </row>
    <row r="63329" spans="2:2">
      <c r="B63329" s="202"/>
    </row>
    <row r="63330" spans="2:2">
      <c r="B63330" s="202"/>
    </row>
    <row r="63331" spans="2:2">
      <c r="B63331" s="202"/>
    </row>
    <row r="63332" spans="2:2">
      <c r="B63332" s="202"/>
    </row>
    <row r="63333" spans="2:2">
      <c r="B63333" s="202"/>
    </row>
    <row r="63334" spans="2:2">
      <c r="B63334" s="202"/>
    </row>
    <row r="63335" spans="2:2">
      <c r="B63335" s="202"/>
    </row>
    <row r="63336" spans="2:2">
      <c r="B63336" s="202"/>
    </row>
    <row r="63337" spans="2:2">
      <c r="B63337" s="202"/>
    </row>
    <row r="63338" spans="2:2">
      <c r="B63338" s="202"/>
    </row>
    <row r="63339" spans="2:2">
      <c r="B63339" s="202"/>
    </row>
    <row r="63340" spans="2:2">
      <c r="B63340" s="202"/>
    </row>
    <row r="63341" spans="2:2">
      <c r="B63341" s="202"/>
    </row>
    <row r="63342" spans="2:2">
      <c r="B63342" s="202"/>
    </row>
    <row r="63343" spans="2:2">
      <c r="B63343" s="202"/>
    </row>
    <row r="63344" spans="2:2">
      <c r="B63344" s="202"/>
    </row>
    <row r="63345" spans="2:2">
      <c r="B63345" s="202"/>
    </row>
    <row r="63346" spans="2:2">
      <c r="B63346" s="202"/>
    </row>
    <row r="63347" spans="2:2">
      <c r="B63347" s="202"/>
    </row>
    <row r="63348" spans="2:2">
      <c r="B63348" s="202"/>
    </row>
    <row r="63349" spans="2:2">
      <c r="B63349" s="202"/>
    </row>
    <row r="63350" spans="2:2">
      <c r="B63350" s="202"/>
    </row>
    <row r="63351" spans="2:2">
      <c r="B63351" s="202"/>
    </row>
    <row r="63352" spans="2:2">
      <c r="B63352" s="202"/>
    </row>
    <row r="63353" spans="2:2">
      <c r="B63353" s="202"/>
    </row>
    <row r="63354" spans="2:2">
      <c r="B63354" s="202"/>
    </row>
    <row r="63355" spans="2:2">
      <c r="B63355" s="202"/>
    </row>
    <row r="63356" spans="2:2">
      <c r="B63356" s="202"/>
    </row>
    <row r="63357" spans="2:2">
      <c r="B63357" s="202"/>
    </row>
    <row r="63358" spans="2:2">
      <c r="B63358" s="202"/>
    </row>
    <row r="63359" spans="2:2">
      <c r="B63359" s="202"/>
    </row>
    <row r="63360" spans="2:2">
      <c r="B63360" s="202"/>
    </row>
    <row r="63361" spans="2:2">
      <c r="B63361" s="202"/>
    </row>
    <row r="63362" spans="2:2">
      <c r="B63362" s="202"/>
    </row>
    <row r="63363" spans="2:2">
      <c r="B63363" s="202"/>
    </row>
    <row r="63364" spans="2:2">
      <c r="B63364" s="202"/>
    </row>
    <row r="63365" spans="2:2">
      <c r="B63365" s="202"/>
    </row>
    <row r="63366" spans="2:2">
      <c r="B63366" s="202"/>
    </row>
    <row r="63367" spans="2:2">
      <c r="B63367" s="202"/>
    </row>
    <row r="63368" spans="2:2">
      <c r="B63368" s="202"/>
    </row>
    <row r="63369" spans="2:2">
      <c r="B63369" s="202"/>
    </row>
    <row r="63370" spans="2:2">
      <c r="B63370" s="202"/>
    </row>
    <row r="63371" spans="2:2">
      <c r="B63371" s="202"/>
    </row>
    <row r="63372" spans="2:2">
      <c r="B63372" s="202"/>
    </row>
    <row r="63373" spans="2:2">
      <c r="B63373" s="202"/>
    </row>
    <row r="63374" spans="2:2">
      <c r="B63374" s="202"/>
    </row>
    <row r="63375" spans="2:2">
      <c r="B63375" s="202"/>
    </row>
    <row r="63376" spans="2:2">
      <c r="B63376" s="202"/>
    </row>
    <row r="63377" spans="2:2">
      <c r="B63377" s="202"/>
    </row>
    <row r="63378" spans="2:2">
      <c r="B63378" s="202"/>
    </row>
    <row r="63379" spans="2:2">
      <c r="B63379" s="202"/>
    </row>
    <row r="63380" spans="2:2">
      <c r="B63380" s="202"/>
    </row>
    <row r="63381" spans="2:2">
      <c r="B63381" s="202"/>
    </row>
    <row r="63382" spans="2:2">
      <c r="B63382" s="202"/>
    </row>
    <row r="63383" spans="2:2">
      <c r="B63383" s="202"/>
    </row>
    <row r="63384" spans="2:2">
      <c r="B63384" s="202"/>
    </row>
    <row r="63385" spans="2:2">
      <c r="B63385" s="202"/>
    </row>
    <row r="63386" spans="2:2">
      <c r="B63386" s="202"/>
    </row>
    <row r="63387" spans="2:2">
      <c r="B63387" s="202"/>
    </row>
    <row r="63388" spans="2:2">
      <c r="B63388" s="202"/>
    </row>
    <row r="63389" spans="2:2">
      <c r="B63389" s="202"/>
    </row>
    <row r="63390" spans="2:2">
      <c r="B63390" s="202"/>
    </row>
    <row r="63391" spans="2:2">
      <c r="B63391" s="202"/>
    </row>
    <row r="63392" spans="2:2">
      <c r="B63392" s="202"/>
    </row>
    <row r="63393" spans="2:2">
      <c r="B63393" s="202"/>
    </row>
    <row r="63394" spans="2:2">
      <c r="B63394" s="202"/>
    </row>
    <row r="63395" spans="2:2">
      <c r="B63395" s="202"/>
    </row>
    <row r="63396" spans="2:2">
      <c r="B63396" s="202"/>
    </row>
    <row r="63397" spans="2:2">
      <c r="B63397" s="202"/>
    </row>
    <row r="63398" spans="2:2">
      <c r="B63398" s="202"/>
    </row>
    <row r="63399" spans="2:2">
      <c r="B63399" s="202"/>
    </row>
    <row r="63400" spans="2:2">
      <c r="B63400" s="202"/>
    </row>
    <row r="63401" spans="2:2">
      <c r="B63401" s="202"/>
    </row>
    <row r="63402" spans="2:2">
      <c r="B63402" s="202"/>
    </row>
    <row r="63403" spans="2:2">
      <c r="B63403" s="202"/>
    </row>
    <row r="63404" spans="2:2">
      <c r="B63404" s="202"/>
    </row>
    <row r="63405" spans="2:2">
      <c r="B63405" s="202"/>
    </row>
    <row r="63406" spans="2:2">
      <c r="B63406" s="202"/>
    </row>
    <row r="63407" spans="2:2">
      <c r="B63407" s="202"/>
    </row>
    <row r="63408" spans="2:2">
      <c r="B63408" s="202"/>
    </row>
    <row r="63409" spans="2:2">
      <c r="B63409" s="202"/>
    </row>
    <row r="63410" spans="2:2">
      <c r="B63410" s="202"/>
    </row>
    <row r="63411" spans="2:2">
      <c r="B63411" s="202"/>
    </row>
    <row r="63412" spans="2:2">
      <c r="B63412" s="202"/>
    </row>
    <row r="63413" spans="2:2">
      <c r="B63413" s="202"/>
    </row>
    <row r="63414" spans="2:2">
      <c r="B63414" s="202"/>
    </row>
    <row r="63415" spans="2:2">
      <c r="B63415" s="202"/>
    </row>
    <row r="63416" spans="2:2">
      <c r="B63416" s="202"/>
    </row>
    <row r="63417" spans="2:2">
      <c r="B63417" s="202"/>
    </row>
    <row r="63418" spans="2:2">
      <c r="B63418" s="202"/>
    </row>
    <row r="63419" spans="2:2">
      <c r="B63419" s="202"/>
    </row>
    <row r="63420" spans="2:2">
      <c r="B63420" s="202"/>
    </row>
    <row r="63421" spans="2:2">
      <c r="B63421" s="202"/>
    </row>
    <row r="63422" spans="2:2">
      <c r="B63422" s="202"/>
    </row>
    <row r="63423" spans="2:2">
      <c r="B63423" s="202"/>
    </row>
    <row r="63424" spans="2:2">
      <c r="B63424" s="202"/>
    </row>
    <row r="63425" spans="2:2">
      <c r="B63425" s="202"/>
    </row>
    <row r="63426" spans="2:2">
      <c r="B63426" s="202"/>
    </row>
    <row r="63427" spans="2:2">
      <c r="B63427" s="202"/>
    </row>
    <row r="63428" spans="2:2">
      <c r="B63428" s="202"/>
    </row>
    <row r="63429" spans="2:2">
      <c r="B63429" s="202"/>
    </row>
    <row r="63430" spans="2:2">
      <c r="B63430" s="202"/>
    </row>
    <row r="63431" spans="2:2">
      <c r="B63431" s="202"/>
    </row>
    <row r="63432" spans="2:2">
      <c r="B63432" s="202"/>
    </row>
    <row r="63433" spans="2:2">
      <c r="B63433" s="202"/>
    </row>
    <row r="63434" spans="2:2">
      <c r="B63434" s="202"/>
    </row>
    <row r="63435" spans="2:2">
      <c r="B63435" s="202"/>
    </row>
    <row r="63436" spans="2:2">
      <c r="B63436" s="202"/>
    </row>
    <row r="63437" spans="2:2">
      <c r="B63437" s="202"/>
    </row>
    <row r="63438" spans="2:2">
      <c r="B63438" s="202"/>
    </row>
    <row r="63439" spans="2:2">
      <c r="B63439" s="202"/>
    </row>
    <row r="63440" spans="2:2">
      <c r="B63440" s="202"/>
    </row>
    <row r="63441" spans="2:2">
      <c r="B63441" s="202"/>
    </row>
    <row r="63442" spans="2:2">
      <c r="B63442" s="202"/>
    </row>
    <row r="63443" spans="2:2">
      <c r="B63443" s="202"/>
    </row>
    <row r="63444" spans="2:2">
      <c r="B63444" s="202"/>
    </row>
    <row r="63445" spans="2:2">
      <c r="B63445" s="202"/>
    </row>
    <row r="63446" spans="2:2">
      <c r="B63446" s="202"/>
    </row>
    <row r="63447" spans="2:2">
      <c r="B63447" s="202"/>
    </row>
    <row r="63448" spans="2:2">
      <c r="B63448" s="202"/>
    </row>
    <row r="63449" spans="2:2">
      <c r="B63449" s="202"/>
    </row>
    <row r="63450" spans="2:2">
      <c r="B63450" s="202"/>
    </row>
    <row r="63451" spans="2:2">
      <c r="B63451" s="202"/>
    </row>
    <row r="63452" spans="2:2">
      <c r="B63452" s="202"/>
    </row>
    <row r="63453" spans="2:2">
      <c r="B63453" s="202"/>
    </row>
    <row r="63454" spans="2:2">
      <c r="B63454" s="202"/>
    </row>
    <row r="63455" spans="2:2">
      <c r="B63455" s="202"/>
    </row>
    <row r="63456" spans="2:2">
      <c r="B63456" s="202"/>
    </row>
    <row r="63457" spans="2:2">
      <c r="B63457" s="202"/>
    </row>
    <row r="63458" spans="2:2">
      <c r="B63458" s="202"/>
    </row>
    <row r="63459" spans="2:2">
      <c r="B63459" s="202"/>
    </row>
    <row r="63460" spans="2:2">
      <c r="B63460" s="202"/>
    </row>
    <row r="63461" spans="2:2">
      <c r="B63461" s="202"/>
    </row>
    <row r="63462" spans="2:2">
      <c r="B63462" s="202"/>
    </row>
    <row r="63463" spans="2:2">
      <c r="B63463" s="202"/>
    </row>
    <row r="63464" spans="2:2">
      <c r="B63464" s="202"/>
    </row>
    <row r="63465" spans="2:2">
      <c r="B63465" s="202"/>
    </row>
    <row r="63466" spans="2:2">
      <c r="B63466" s="202"/>
    </row>
    <row r="63467" spans="2:2">
      <c r="B63467" s="202"/>
    </row>
    <row r="63468" spans="2:2">
      <c r="B63468" s="202"/>
    </row>
    <row r="63469" spans="2:2">
      <c r="B63469" s="202"/>
    </row>
    <row r="63470" spans="2:2">
      <c r="B63470" s="202"/>
    </row>
    <row r="63471" spans="2:2">
      <c r="B63471" s="202"/>
    </row>
    <row r="63472" spans="2:2">
      <c r="B63472" s="202"/>
    </row>
    <row r="63473" spans="2:2">
      <c r="B63473" s="202"/>
    </row>
    <row r="63474" spans="2:2">
      <c r="B63474" s="202"/>
    </row>
    <row r="63475" spans="2:2">
      <c r="B63475" s="202"/>
    </row>
    <row r="63476" spans="2:2">
      <c r="B63476" s="202"/>
    </row>
    <row r="63477" spans="2:2">
      <c r="B63477" s="202"/>
    </row>
    <row r="63478" spans="2:2">
      <c r="B63478" s="202"/>
    </row>
    <row r="63479" spans="2:2">
      <c r="B63479" s="202"/>
    </row>
    <row r="63480" spans="2:2">
      <c r="B63480" s="202"/>
    </row>
    <row r="63481" spans="2:2">
      <c r="B63481" s="202"/>
    </row>
    <row r="63482" spans="2:2">
      <c r="B63482" s="202"/>
    </row>
    <row r="63483" spans="2:2">
      <c r="B63483" s="202"/>
    </row>
    <row r="63484" spans="2:2">
      <c r="B63484" s="202"/>
    </row>
    <row r="63485" spans="2:2">
      <c r="B63485" s="202"/>
    </row>
    <row r="63486" spans="2:2">
      <c r="B63486" s="202"/>
    </row>
    <row r="63487" spans="2:2">
      <c r="B63487" s="202"/>
    </row>
    <row r="63488" spans="2:2">
      <c r="B63488" s="202"/>
    </row>
    <row r="63489" spans="2:2">
      <c r="B63489" s="202"/>
    </row>
    <row r="63490" spans="2:2">
      <c r="B63490" s="202"/>
    </row>
    <row r="63491" spans="2:2">
      <c r="B63491" s="202"/>
    </row>
    <row r="63492" spans="2:2">
      <c r="B63492" s="202"/>
    </row>
    <row r="63493" spans="2:2">
      <c r="B63493" s="202"/>
    </row>
    <row r="63494" spans="2:2">
      <c r="B63494" s="202"/>
    </row>
    <row r="63495" spans="2:2">
      <c r="B63495" s="202"/>
    </row>
    <row r="63496" spans="2:2">
      <c r="B63496" s="202"/>
    </row>
    <row r="63497" spans="2:2">
      <c r="B63497" s="202"/>
    </row>
    <row r="63498" spans="2:2">
      <c r="B63498" s="202"/>
    </row>
    <row r="63499" spans="2:2">
      <c r="B63499" s="202"/>
    </row>
    <row r="63500" spans="2:2">
      <c r="B63500" s="202"/>
    </row>
    <row r="63501" spans="2:2">
      <c r="B63501" s="202"/>
    </row>
    <row r="63502" spans="2:2">
      <c r="B63502" s="202"/>
    </row>
    <row r="63503" spans="2:2">
      <c r="B63503" s="202"/>
    </row>
    <row r="63504" spans="2:2">
      <c r="B63504" s="202"/>
    </row>
    <row r="63505" spans="2:2">
      <c r="B63505" s="202"/>
    </row>
    <row r="63506" spans="2:2">
      <c r="B63506" s="202"/>
    </row>
    <row r="63507" spans="2:2">
      <c r="B63507" s="202"/>
    </row>
    <row r="63508" spans="2:2">
      <c r="B63508" s="202"/>
    </row>
    <row r="63509" spans="2:2">
      <c r="B63509" s="202"/>
    </row>
    <row r="63510" spans="2:2">
      <c r="B63510" s="202"/>
    </row>
    <row r="63511" spans="2:2">
      <c r="B63511" s="202"/>
    </row>
    <row r="63512" spans="2:2">
      <c r="B63512" s="202"/>
    </row>
    <row r="63513" spans="2:2">
      <c r="B63513" s="202"/>
    </row>
    <row r="63514" spans="2:2">
      <c r="B63514" s="202"/>
    </row>
    <row r="63515" spans="2:2">
      <c r="B63515" s="202"/>
    </row>
    <row r="63516" spans="2:2">
      <c r="B63516" s="202"/>
    </row>
    <row r="63517" spans="2:2">
      <c r="B63517" s="202"/>
    </row>
    <row r="63518" spans="2:2">
      <c r="B63518" s="202"/>
    </row>
    <row r="63519" spans="2:2">
      <c r="B63519" s="202"/>
    </row>
    <row r="63520" spans="2:2">
      <c r="B63520" s="202"/>
    </row>
    <row r="63521" spans="2:2">
      <c r="B63521" s="202"/>
    </row>
    <row r="63522" spans="2:2">
      <c r="B63522" s="202"/>
    </row>
    <row r="63523" spans="2:2">
      <c r="B63523" s="202"/>
    </row>
    <row r="63524" spans="2:2">
      <c r="B63524" s="202"/>
    </row>
    <row r="63525" spans="2:2">
      <c r="B63525" s="202"/>
    </row>
    <row r="63526" spans="2:2">
      <c r="B63526" s="202"/>
    </row>
    <row r="63527" spans="2:2">
      <c r="B63527" s="202"/>
    </row>
    <row r="63528" spans="2:2">
      <c r="B63528" s="202"/>
    </row>
    <row r="63529" spans="2:2">
      <c r="B63529" s="202"/>
    </row>
    <row r="63530" spans="2:2">
      <c r="B63530" s="202"/>
    </row>
    <row r="63531" spans="2:2">
      <c r="B63531" s="202"/>
    </row>
    <row r="63532" spans="2:2">
      <c r="B63532" s="202"/>
    </row>
    <row r="63533" spans="2:2">
      <c r="B63533" s="202"/>
    </row>
    <row r="63534" spans="2:2">
      <c r="B63534" s="202"/>
    </row>
    <row r="63535" spans="2:2">
      <c r="B63535" s="202"/>
    </row>
    <row r="63536" spans="2:2">
      <c r="B63536" s="202"/>
    </row>
    <row r="63537" spans="2:2">
      <c r="B63537" s="202"/>
    </row>
    <row r="63538" spans="2:2">
      <c r="B63538" s="202"/>
    </row>
    <row r="63539" spans="2:2">
      <c r="B63539" s="202"/>
    </row>
    <row r="63540" spans="2:2">
      <c r="B63540" s="202"/>
    </row>
    <row r="63541" spans="2:2">
      <c r="B63541" s="202"/>
    </row>
    <row r="63542" spans="2:2">
      <c r="B63542" s="202"/>
    </row>
    <row r="63543" spans="2:2">
      <c r="B63543" s="202"/>
    </row>
    <row r="63544" spans="2:2">
      <c r="B63544" s="202"/>
    </row>
    <row r="63545" spans="2:2">
      <c r="B63545" s="202"/>
    </row>
    <row r="63546" spans="2:2">
      <c r="B63546" s="202"/>
    </row>
    <row r="63547" spans="2:2">
      <c r="B63547" s="202"/>
    </row>
    <row r="63548" spans="2:2">
      <c r="B63548" s="202"/>
    </row>
    <row r="63549" spans="2:2">
      <c r="B63549" s="202"/>
    </row>
    <row r="63550" spans="2:2">
      <c r="B63550" s="202"/>
    </row>
    <row r="63551" spans="2:2">
      <c r="B63551" s="202"/>
    </row>
    <row r="63552" spans="2:2">
      <c r="B63552" s="202"/>
    </row>
    <row r="63553" spans="2:2">
      <c r="B63553" s="202"/>
    </row>
    <row r="63554" spans="2:2">
      <c r="B63554" s="202"/>
    </row>
    <row r="63555" spans="2:2">
      <c r="B63555" s="202"/>
    </row>
    <row r="63556" spans="2:2">
      <c r="B63556" s="202"/>
    </row>
    <row r="63557" spans="2:2">
      <c r="B63557" s="202"/>
    </row>
    <row r="63558" spans="2:2">
      <c r="B63558" s="202"/>
    </row>
    <row r="63559" spans="2:2">
      <c r="B63559" s="202"/>
    </row>
    <row r="63560" spans="2:2">
      <c r="B63560" s="202"/>
    </row>
    <row r="63561" spans="2:2">
      <c r="B63561" s="202"/>
    </row>
    <row r="63562" spans="2:2">
      <c r="B63562" s="202"/>
    </row>
    <row r="63563" spans="2:2">
      <c r="B63563" s="202"/>
    </row>
    <row r="63564" spans="2:2">
      <c r="B63564" s="202"/>
    </row>
    <row r="63565" spans="2:2">
      <c r="B63565" s="202"/>
    </row>
    <row r="63566" spans="2:2">
      <c r="B63566" s="202"/>
    </row>
    <row r="63567" spans="2:2">
      <c r="B63567" s="202"/>
    </row>
    <row r="63568" spans="2:2">
      <c r="B63568" s="202"/>
    </row>
    <row r="63569" spans="2:2">
      <c r="B63569" s="202"/>
    </row>
    <row r="63570" spans="2:2">
      <c r="B63570" s="202"/>
    </row>
    <row r="63571" spans="2:2">
      <c r="B63571" s="202"/>
    </row>
    <row r="63572" spans="2:2">
      <c r="B63572" s="202"/>
    </row>
    <row r="63573" spans="2:2">
      <c r="B63573" s="202"/>
    </row>
    <row r="63574" spans="2:2">
      <c r="B63574" s="202"/>
    </row>
    <row r="63575" spans="2:2">
      <c r="B63575" s="202"/>
    </row>
    <row r="63576" spans="2:2">
      <c r="B63576" s="202"/>
    </row>
    <row r="63577" spans="2:2">
      <c r="B63577" s="202"/>
    </row>
    <row r="63578" spans="2:2">
      <c r="B63578" s="202"/>
    </row>
    <row r="63579" spans="2:2">
      <c r="B63579" s="202"/>
    </row>
    <row r="63580" spans="2:2">
      <c r="B63580" s="202"/>
    </row>
    <row r="63581" spans="2:2">
      <c r="B63581" s="202"/>
    </row>
    <row r="63582" spans="2:2">
      <c r="B63582" s="202"/>
    </row>
    <row r="63583" spans="2:2">
      <c r="B63583" s="202"/>
    </row>
    <row r="63584" spans="2:2">
      <c r="B63584" s="202"/>
    </row>
    <row r="63585" spans="2:2">
      <c r="B63585" s="202"/>
    </row>
    <row r="63586" spans="2:2">
      <c r="B63586" s="202"/>
    </row>
    <row r="63587" spans="2:2">
      <c r="B63587" s="202"/>
    </row>
    <row r="63588" spans="2:2">
      <c r="B63588" s="202"/>
    </row>
    <row r="63589" spans="2:2">
      <c r="B63589" s="202"/>
    </row>
    <row r="63590" spans="2:2">
      <c r="B63590" s="202"/>
    </row>
    <row r="63591" spans="2:2">
      <c r="B63591" s="202"/>
    </row>
    <row r="63592" spans="2:2">
      <c r="B63592" s="202"/>
    </row>
    <row r="63593" spans="2:2">
      <c r="B63593" s="202"/>
    </row>
    <row r="63594" spans="2:2">
      <c r="B63594" s="202"/>
    </row>
    <row r="63595" spans="2:2">
      <c r="B63595" s="202"/>
    </row>
    <row r="63596" spans="2:2">
      <c r="B63596" s="202"/>
    </row>
    <row r="63597" spans="2:2">
      <c r="B63597" s="202"/>
    </row>
    <row r="63598" spans="2:2">
      <c r="B63598" s="202"/>
    </row>
    <row r="63599" spans="2:2">
      <c r="B63599" s="202"/>
    </row>
    <row r="63600" spans="2:2">
      <c r="B63600" s="202"/>
    </row>
    <row r="63601" spans="2:2">
      <c r="B63601" s="202"/>
    </row>
    <row r="63602" spans="2:2">
      <c r="B63602" s="202"/>
    </row>
    <row r="63603" spans="2:2">
      <c r="B63603" s="202"/>
    </row>
    <row r="63604" spans="2:2">
      <c r="B63604" s="202"/>
    </row>
    <row r="63605" spans="2:2">
      <c r="B63605" s="202"/>
    </row>
    <row r="63606" spans="2:2">
      <c r="B63606" s="202"/>
    </row>
    <row r="63607" spans="2:2">
      <c r="B63607" s="202"/>
    </row>
    <row r="63608" spans="2:2">
      <c r="B63608" s="202"/>
    </row>
    <row r="63609" spans="2:2">
      <c r="B63609" s="202"/>
    </row>
    <row r="63610" spans="2:2">
      <c r="B63610" s="202"/>
    </row>
    <row r="63611" spans="2:2">
      <c r="B63611" s="202"/>
    </row>
    <row r="63612" spans="2:2">
      <c r="B63612" s="202"/>
    </row>
    <row r="63613" spans="2:2">
      <c r="B63613" s="202"/>
    </row>
    <row r="63614" spans="2:2">
      <c r="B63614" s="202"/>
    </row>
    <row r="63615" spans="2:2">
      <c r="B63615" s="202"/>
    </row>
    <row r="63616" spans="2:2">
      <c r="B63616" s="202"/>
    </row>
    <row r="63617" spans="2:2">
      <c r="B63617" s="202"/>
    </row>
    <row r="63618" spans="2:2">
      <c r="B63618" s="202"/>
    </row>
    <row r="63619" spans="2:2">
      <c r="B63619" s="202"/>
    </row>
    <row r="63620" spans="2:2">
      <c r="B63620" s="202"/>
    </row>
    <row r="63621" spans="2:2">
      <c r="B63621" s="202"/>
    </row>
    <row r="63622" spans="2:2">
      <c r="B63622" s="202"/>
    </row>
    <row r="63623" spans="2:2">
      <c r="B63623" s="202"/>
    </row>
    <row r="63624" spans="2:2">
      <c r="B63624" s="202"/>
    </row>
    <row r="63625" spans="2:2">
      <c r="B63625" s="202"/>
    </row>
    <row r="63626" spans="2:2">
      <c r="B63626" s="202"/>
    </row>
    <row r="63627" spans="2:2">
      <c r="B63627" s="202"/>
    </row>
    <row r="63628" spans="2:2">
      <c r="B63628" s="202"/>
    </row>
    <row r="63629" spans="2:2">
      <c r="B63629" s="202"/>
    </row>
    <row r="63630" spans="2:2">
      <c r="B63630" s="202"/>
    </row>
    <row r="63631" spans="2:2">
      <c r="B63631" s="202"/>
    </row>
    <row r="63632" spans="2:2">
      <c r="B63632" s="202"/>
    </row>
    <row r="63633" spans="2:2">
      <c r="B63633" s="202"/>
    </row>
    <row r="63634" spans="2:2">
      <c r="B63634" s="202"/>
    </row>
    <row r="63635" spans="2:2">
      <c r="B63635" s="202"/>
    </row>
    <row r="63636" spans="2:2">
      <c r="B63636" s="202"/>
    </row>
    <row r="63637" spans="2:2">
      <c r="B63637" s="202"/>
    </row>
    <row r="63638" spans="2:2">
      <c r="B63638" s="202"/>
    </row>
    <row r="63639" spans="2:2">
      <c r="B63639" s="202"/>
    </row>
    <row r="63640" spans="2:2">
      <c r="B63640" s="202"/>
    </row>
    <row r="63641" spans="2:2">
      <c r="B63641" s="202"/>
    </row>
    <row r="63642" spans="2:2">
      <c r="B63642" s="202"/>
    </row>
    <row r="63643" spans="2:2">
      <c r="B63643" s="202"/>
    </row>
    <row r="63644" spans="2:2">
      <c r="B63644" s="202"/>
    </row>
    <row r="63645" spans="2:2">
      <c r="B63645" s="202"/>
    </row>
    <row r="63646" spans="2:2">
      <c r="B63646" s="202"/>
    </row>
    <row r="63647" spans="2:2">
      <c r="B63647" s="202"/>
    </row>
    <row r="63648" spans="2:2">
      <c r="B63648" s="202"/>
    </row>
    <row r="63649" spans="2:2">
      <c r="B63649" s="202"/>
    </row>
    <row r="63650" spans="2:2">
      <c r="B63650" s="202"/>
    </row>
    <row r="63651" spans="2:2">
      <c r="B63651" s="202"/>
    </row>
    <row r="63652" spans="2:2">
      <c r="B63652" s="202"/>
    </row>
    <row r="63653" spans="2:2">
      <c r="B63653" s="202"/>
    </row>
    <row r="63654" spans="2:2">
      <c r="B63654" s="202"/>
    </row>
    <row r="63655" spans="2:2">
      <c r="B63655" s="202"/>
    </row>
    <row r="63656" spans="2:2">
      <c r="B63656" s="202"/>
    </row>
    <row r="63657" spans="2:2">
      <c r="B63657" s="202"/>
    </row>
    <row r="63658" spans="2:2">
      <c r="B63658" s="202"/>
    </row>
    <row r="63659" spans="2:2">
      <c r="B63659" s="202"/>
    </row>
    <row r="63660" spans="2:2">
      <c r="B63660" s="202"/>
    </row>
    <row r="63661" spans="2:2">
      <c r="B63661" s="202"/>
    </row>
    <row r="63662" spans="2:2">
      <c r="B63662" s="202"/>
    </row>
    <row r="63663" spans="2:2">
      <c r="B63663" s="202"/>
    </row>
    <row r="63664" spans="2:2">
      <c r="B63664" s="202"/>
    </row>
    <row r="63665" spans="2:2">
      <c r="B63665" s="202"/>
    </row>
    <row r="63666" spans="2:2">
      <c r="B63666" s="202"/>
    </row>
    <row r="63667" spans="2:2">
      <c r="B63667" s="202"/>
    </row>
    <row r="63668" spans="2:2">
      <c r="B63668" s="202"/>
    </row>
    <row r="63669" spans="2:2">
      <c r="B63669" s="202"/>
    </row>
    <row r="63670" spans="2:2">
      <c r="B63670" s="202"/>
    </row>
    <row r="63671" spans="2:2">
      <c r="B63671" s="202"/>
    </row>
    <row r="63672" spans="2:2">
      <c r="B63672" s="202"/>
    </row>
    <row r="63673" spans="2:2">
      <c r="B63673" s="202"/>
    </row>
    <row r="63674" spans="2:2">
      <c r="B63674" s="202"/>
    </row>
    <row r="63675" spans="2:2">
      <c r="B63675" s="202"/>
    </row>
    <row r="63676" spans="2:2">
      <c r="B63676" s="202"/>
    </row>
    <row r="63677" spans="2:2">
      <c r="B63677" s="202"/>
    </row>
    <row r="63678" spans="2:2">
      <c r="B63678" s="202"/>
    </row>
    <row r="63679" spans="2:2">
      <c r="B63679" s="202"/>
    </row>
    <row r="63680" spans="2:2">
      <c r="B63680" s="202"/>
    </row>
    <row r="63681" spans="2:2">
      <c r="B63681" s="202"/>
    </row>
    <row r="63682" spans="2:2">
      <c r="B63682" s="202"/>
    </row>
    <row r="63683" spans="2:2">
      <c r="B63683" s="202"/>
    </row>
    <row r="63684" spans="2:2">
      <c r="B63684" s="202"/>
    </row>
    <row r="63685" spans="2:2">
      <c r="B63685" s="202"/>
    </row>
    <row r="63686" spans="2:2">
      <c r="B63686" s="202"/>
    </row>
    <row r="63687" spans="2:2">
      <c r="B63687" s="202"/>
    </row>
    <row r="63688" spans="2:2">
      <c r="B63688" s="202"/>
    </row>
    <row r="63689" spans="2:2">
      <c r="B63689" s="202"/>
    </row>
    <row r="63690" spans="2:2">
      <c r="B63690" s="202"/>
    </row>
    <row r="63691" spans="2:2">
      <c r="B63691" s="202"/>
    </row>
    <row r="63692" spans="2:2">
      <c r="B63692" s="202"/>
    </row>
    <row r="63693" spans="2:2">
      <c r="B63693" s="202"/>
    </row>
    <row r="63694" spans="2:2">
      <c r="B63694" s="202"/>
    </row>
    <row r="63695" spans="2:2">
      <c r="B63695" s="202"/>
    </row>
    <row r="63696" spans="2:2">
      <c r="B63696" s="202"/>
    </row>
    <row r="63697" spans="2:2">
      <c r="B63697" s="202"/>
    </row>
    <row r="63698" spans="2:2">
      <c r="B63698" s="202"/>
    </row>
    <row r="63699" spans="2:2">
      <c r="B63699" s="202"/>
    </row>
    <row r="63700" spans="2:2">
      <c r="B63700" s="202"/>
    </row>
    <row r="63701" spans="2:2">
      <c r="B63701" s="202"/>
    </row>
    <row r="63702" spans="2:2">
      <c r="B63702" s="202"/>
    </row>
    <row r="63703" spans="2:2">
      <c r="B63703" s="202"/>
    </row>
    <row r="63704" spans="2:2">
      <c r="B63704" s="202"/>
    </row>
    <row r="63705" spans="2:2">
      <c r="B63705" s="202"/>
    </row>
    <row r="63706" spans="2:2">
      <c r="B63706" s="202"/>
    </row>
    <row r="63707" spans="2:2">
      <c r="B63707" s="202"/>
    </row>
    <row r="63708" spans="2:2">
      <c r="B63708" s="202"/>
    </row>
    <row r="63709" spans="2:2">
      <c r="B63709" s="202"/>
    </row>
    <row r="63710" spans="2:2">
      <c r="B63710" s="202"/>
    </row>
    <row r="63711" spans="2:2">
      <c r="B63711" s="202"/>
    </row>
    <row r="63712" spans="2:2">
      <c r="B63712" s="202"/>
    </row>
    <row r="63713" spans="2:2">
      <c r="B63713" s="202"/>
    </row>
    <row r="63714" spans="2:2">
      <c r="B63714" s="202"/>
    </row>
    <row r="63715" spans="2:2">
      <c r="B63715" s="202"/>
    </row>
    <row r="63716" spans="2:2">
      <c r="B63716" s="202"/>
    </row>
    <row r="63717" spans="2:2">
      <c r="B63717" s="202"/>
    </row>
    <row r="63718" spans="2:2">
      <c r="B63718" s="202"/>
    </row>
    <row r="63719" spans="2:2">
      <c r="B63719" s="202"/>
    </row>
    <row r="63720" spans="2:2">
      <c r="B63720" s="202"/>
    </row>
    <row r="63721" spans="2:2">
      <c r="B63721" s="202"/>
    </row>
    <row r="63722" spans="2:2">
      <c r="B63722" s="202"/>
    </row>
    <row r="63723" spans="2:2">
      <c r="B63723" s="202"/>
    </row>
    <row r="63724" spans="2:2">
      <c r="B63724" s="202"/>
    </row>
    <row r="63725" spans="2:2">
      <c r="B63725" s="202"/>
    </row>
    <row r="63726" spans="2:2">
      <c r="B63726" s="202"/>
    </row>
    <row r="63727" spans="2:2">
      <c r="B63727" s="202"/>
    </row>
    <row r="63728" spans="2:2">
      <c r="B63728" s="202"/>
    </row>
    <row r="63729" spans="2:2">
      <c r="B63729" s="202"/>
    </row>
    <row r="63730" spans="2:2">
      <c r="B63730" s="202"/>
    </row>
    <row r="63731" spans="2:2">
      <c r="B63731" s="202"/>
    </row>
    <row r="63732" spans="2:2">
      <c r="B63732" s="202"/>
    </row>
    <row r="63733" spans="2:2">
      <c r="B63733" s="202"/>
    </row>
    <row r="63734" spans="2:2">
      <c r="B63734" s="202"/>
    </row>
    <row r="63735" spans="2:2">
      <c r="B63735" s="202"/>
    </row>
    <row r="63736" spans="2:2">
      <c r="B63736" s="202"/>
    </row>
    <row r="63737" spans="2:2">
      <c r="B63737" s="202"/>
    </row>
    <row r="63738" spans="2:2">
      <c r="B63738" s="202"/>
    </row>
    <row r="63739" spans="2:2">
      <c r="B63739" s="202"/>
    </row>
    <row r="63740" spans="2:2">
      <c r="B63740" s="202"/>
    </row>
    <row r="63741" spans="2:2">
      <c r="B63741" s="202"/>
    </row>
    <row r="63742" spans="2:2">
      <c r="B63742" s="202"/>
    </row>
    <row r="63743" spans="2:2">
      <c r="B63743" s="202"/>
    </row>
    <row r="63744" spans="2:2">
      <c r="B63744" s="202"/>
    </row>
    <row r="63745" spans="2:2">
      <c r="B63745" s="202"/>
    </row>
    <row r="63746" spans="2:2">
      <c r="B63746" s="202"/>
    </row>
    <row r="63747" spans="2:2">
      <c r="B63747" s="202"/>
    </row>
    <row r="63748" spans="2:2">
      <c r="B63748" s="202"/>
    </row>
    <row r="63749" spans="2:2">
      <c r="B63749" s="202"/>
    </row>
    <row r="63750" spans="2:2">
      <c r="B63750" s="202"/>
    </row>
    <row r="63751" spans="2:2">
      <c r="B63751" s="202"/>
    </row>
    <row r="63752" spans="2:2">
      <c r="B63752" s="202"/>
    </row>
    <row r="63753" spans="2:2">
      <c r="B63753" s="202"/>
    </row>
    <row r="63754" spans="2:2">
      <c r="B63754" s="202"/>
    </row>
    <row r="63755" spans="2:2">
      <c r="B63755" s="202"/>
    </row>
    <row r="63756" spans="2:2">
      <c r="B63756" s="202"/>
    </row>
    <row r="63757" spans="2:2">
      <c r="B63757" s="202"/>
    </row>
    <row r="63758" spans="2:2">
      <c r="B63758" s="202"/>
    </row>
    <row r="63759" spans="2:2">
      <c r="B63759" s="202"/>
    </row>
    <row r="63760" spans="2:2">
      <c r="B63760" s="202"/>
    </row>
    <row r="63761" spans="2:2">
      <c r="B63761" s="202"/>
    </row>
    <row r="63762" spans="2:2">
      <c r="B63762" s="202"/>
    </row>
    <row r="63763" spans="2:2">
      <c r="B63763" s="202"/>
    </row>
    <row r="63764" spans="2:2">
      <c r="B63764" s="202"/>
    </row>
    <row r="63765" spans="2:2">
      <c r="B63765" s="202"/>
    </row>
    <row r="63766" spans="2:2">
      <c r="B63766" s="202"/>
    </row>
    <row r="63767" spans="2:2">
      <c r="B63767" s="202"/>
    </row>
    <row r="63768" spans="2:2">
      <c r="B63768" s="202"/>
    </row>
    <row r="63769" spans="2:2">
      <c r="B63769" s="202"/>
    </row>
    <row r="63770" spans="2:2">
      <c r="B63770" s="202"/>
    </row>
    <row r="63771" spans="2:2">
      <c r="B63771" s="202"/>
    </row>
    <row r="63772" spans="2:2">
      <c r="B63772" s="202"/>
    </row>
    <row r="63773" spans="2:2">
      <c r="B63773" s="202"/>
    </row>
    <row r="63774" spans="2:2">
      <c r="B63774" s="202"/>
    </row>
    <row r="63775" spans="2:2">
      <c r="B63775" s="202"/>
    </row>
    <row r="63776" spans="2:2">
      <c r="B63776" s="202"/>
    </row>
    <row r="63777" spans="2:2">
      <c r="B63777" s="202"/>
    </row>
    <row r="63778" spans="2:2">
      <c r="B63778" s="202"/>
    </row>
    <row r="63779" spans="2:2">
      <c r="B63779" s="202"/>
    </row>
    <row r="63780" spans="2:2">
      <c r="B63780" s="202"/>
    </row>
    <row r="63781" spans="2:2">
      <c r="B63781" s="202"/>
    </row>
    <row r="63782" spans="2:2">
      <c r="B63782" s="202"/>
    </row>
    <row r="63783" spans="2:2">
      <c r="B63783" s="202"/>
    </row>
    <row r="63784" spans="2:2">
      <c r="B63784" s="202"/>
    </row>
    <row r="63785" spans="2:2">
      <c r="B63785" s="202"/>
    </row>
    <row r="63786" spans="2:2">
      <c r="B63786" s="202"/>
    </row>
    <row r="63787" spans="2:2">
      <c r="B63787" s="202"/>
    </row>
    <row r="63788" spans="2:2">
      <c r="B63788" s="202"/>
    </row>
    <row r="63789" spans="2:2">
      <c r="B63789" s="202"/>
    </row>
    <row r="63790" spans="2:2">
      <c r="B63790" s="202"/>
    </row>
    <row r="63791" spans="2:2">
      <c r="B63791" s="202"/>
    </row>
    <row r="63792" spans="2:2">
      <c r="B63792" s="202"/>
    </row>
    <row r="63793" spans="2:2">
      <c r="B63793" s="202"/>
    </row>
    <row r="63794" spans="2:2">
      <c r="B63794" s="202"/>
    </row>
    <row r="63795" spans="2:2">
      <c r="B63795" s="202"/>
    </row>
    <row r="63796" spans="2:2">
      <c r="B63796" s="202"/>
    </row>
    <row r="63797" spans="2:2">
      <c r="B63797" s="202"/>
    </row>
    <row r="63798" spans="2:2">
      <c r="B63798" s="202"/>
    </row>
    <row r="63799" spans="2:2">
      <c r="B63799" s="202"/>
    </row>
    <row r="63800" spans="2:2">
      <c r="B63800" s="202"/>
    </row>
    <row r="63801" spans="2:2">
      <c r="B63801" s="202"/>
    </row>
    <row r="63802" spans="2:2">
      <c r="B63802" s="202"/>
    </row>
    <row r="63803" spans="2:2">
      <c r="B63803" s="202"/>
    </row>
    <row r="63804" spans="2:2">
      <c r="B63804" s="202"/>
    </row>
    <row r="63805" spans="2:2">
      <c r="B63805" s="202"/>
    </row>
    <row r="63806" spans="2:2">
      <c r="B63806" s="202"/>
    </row>
    <row r="63807" spans="2:2">
      <c r="B63807" s="202"/>
    </row>
    <row r="63808" spans="2:2">
      <c r="B63808" s="202"/>
    </row>
    <row r="63809" spans="2:2">
      <c r="B63809" s="202"/>
    </row>
    <row r="63810" spans="2:2">
      <c r="B63810" s="202"/>
    </row>
    <row r="63811" spans="2:2">
      <c r="B63811" s="202"/>
    </row>
    <row r="63812" spans="2:2">
      <c r="B63812" s="202"/>
    </row>
    <row r="63813" spans="2:2">
      <c r="B63813" s="202"/>
    </row>
    <row r="63814" spans="2:2">
      <c r="B63814" s="202"/>
    </row>
    <row r="63815" spans="2:2">
      <c r="B63815" s="202"/>
    </row>
    <row r="63816" spans="2:2">
      <c r="B63816" s="202"/>
    </row>
    <row r="63817" spans="2:2">
      <c r="B63817" s="202"/>
    </row>
    <row r="63818" spans="2:2">
      <c r="B63818" s="202"/>
    </row>
    <row r="63819" spans="2:2">
      <c r="B63819" s="202"/>
    </row>
    <row r="63820" spans="2:2">
      <c r="B63820" s="202"/>
    </row>
    <row r="63821" spans="2:2">
      <c r="B63821" s="202"/>
    </row>
    <row r="63822" spans="2:2">
      <c r="B63822" s="202"/>
    </row>
    <row r="63823" spans="2:2">
      <c r="B63823" s="202"/>
    </row>
    <row r="63824" spans="2:2">
      <c r="B63824" s="202"/>
    </row>
    <row r="63825" spans="2:2">
      <c r="B63825" s="202"/>
    </row>
    <row r="63826" spans="2:2">
      <c r="B63826" s="202"/>
    </row>
    <row r="63827" spans="2:2">
      <c r="B63827" s="202"/>
    </row>
    <row r="63828" spans="2:2">
      <c r="B63828" s="202"/>
    </row>
    <row r="63829" spans="2:2">
      <c r="B63829" s="202"/>
    </row>
    <row r="63830" spans="2:2">
      <c r="B63830" s="202"/>
    </row>
    <row r="63831" spans="2:2">
      <c r="B63831" s="202"/>
    </row>
    <row r="63832" spans="2:2">
      <c r="B63832" s="202"/>
    </row>
    <row r="63833" spans="2:2">
      <c r="B63833" s="202"/>
    </row>
    <row r="63834" spans="2:2">
      <c r="B63834" s="202"/>
    </row>
    <row r="63835" spans="2:2">
      <c r="B63835" s="202"/>
    </row>
    <row r="63836" spans="2:2">
      <c r="B63836" s="202"/>
    </row>
    <row r="63837" spans="2:2">
      <c r="B63837" s="202"/>
    </row>
    <row r="63838" spans="2:2">
      <c r="B63838" s="202"/>
    </row>
    <row r="63839" spans="2:2">
      <c r="B63839" s="202"/>
    </row>
    <row r="63840" spans="2:2">
      <c r="B63840" s="202"/>
    </row>
    <row r="63841" spans="2:2">
      <c r="B63841" s="202"/>
    </row>
    <row r="63842" spans="2:2">
      <c r="B63842" s="202"/>
    </row>
    <row r="63843" spans="2:2">
      <c r="B63843" s="202"/>
    </row>
    <row r="63844" spans="2:2">
      <c r="B63844" s="202"/>
    </row>
    <row r="63845" spans="2:2">
      <c r="B63845" s="202"/>
    </row>
    <row r="63846" spans="2:2">
      <c r="B63846" s="202"/>
    </row>
    <row r="63847" spans="2:2">
      <c r="B63847" s="202"/>
    </row>
    <row r="63848" spans="2:2">
      <c r="B63848" s="202"/>
    </row>
    <row r="63849" spans="2:2">
      <c r="B63849" s="202"/>
    </row>
    <row r="63850" spans="2:2">
      <c r="B63850" s="202"/>
    </row>
    <row r="63851" spans="2:2">
      <c r="B63851" s="202"/>
    </row>
    <row r="63852" spans="2:2">
      <c r="B63852" s="202"/>
    </row>
    <row r="63853" spans="2:2">
      <c r="B63853" s="202"/>
    </row>
    <row r="63854" spans="2:2">
      <c r="B63854" s="202"/>
    </row>
    <row r="63855" spans="2:2">
      <c r="B63855" s="202"/>
    </row>
    <row r="63856" spans="2:2">
      <c r="B63856" s="202"/>
    </row>
    <row r="63857" spans="2:2">
      <c r="B63857" s="202"/>
    </row>
    <row r="63858" spans="2:2">
      <c r="B63858" s="202"/>
    </row>
    <row r="63859" spans="2:2">
      <c r="B63859" s="202"/>
    </row>
    <row r="63860" spans="2:2">
      <c r="B63860" s="202"/>
    </row>
    <row r="63861" spans="2:2">
      <c r="B63861" s="202"/>
    </row>
    <row r="63862" spans="2:2">
      <c r="B63862" s="202"/>
    </row>
    <row r="63863" spans="2:2">
      <c r="B63863" s="202"/>
    </row>
    <row r="63864" spans="2:2">
      <c r="B63864" s="202"/>
    </row>
    <row r="63865" spans="2:2">
      <c r="B63865" s="202"/>
    </row>
    <row r="63866" spans="2:2">
      <c r="B63866" s="202"/>
    </row>
    <row r="63867" spans="2:2">
      <c r="B63867" s="202"/>
    </row>
    <row r="63868" spans="2:2">
      <c r="B63868" s="202"/>
    </row>
    <row r="63869" spans="2:2">
      <c r="B63869" s="202"/>
    </row>
    <row r="63870" spans="2:2">
      <c r="B63870" s="202"/>
    </row>
    <row r="63871" spans="2:2">
      <c r="B63871" s="202"/>
    </row>
    <row r="63872" spans="2:2">
      <c r="B63872" s="202"/>
    </row>
    <row r="63873" spans="2:2">
      <c r="B63873" s="202"/>
    </row>
    <row r="63874" spans="2:2">
      <c r="B63874" s="202"/>
    </row>
    <row r="63875" spans="2:2">
      <c r="B63875" s="202"/>
    </row>
    <row r="63876" spans="2:2">
      <c r="B63876" s="202"/>
    </row>
    <row r="63877" spans="2:2">
      <c r="B63877" s="202"/>
    </row>
    <row r="63878" spans="2:2">
      <c r="B63878" s="202"/>
    </row>
    <row r="63879" spans="2:2">
      <c r="B63879" s="202"/>
    </row>
    <row r="63880" spans="2:2">
      <c r="B63880" s="202"/>
    </row>
    <row r="63881" spans="2:2">
      <c r="B63881" s="202"/>
    </row>
    <row r="63882" spans="2:2">
      <c r="B63882" s="202"/>
    </row>
    <row r="63883" spans="2:2">
      <c r="B63883" s="202"/>
    </row>
    <row r="63884" spans="2:2">
      <c r="B63884" s="202"/>
    </row>
    <row r="63885" spans="2:2">
      <c r="B63885" s="202"/>
    </row>
    <row r="63886" spans="2:2">
      <c r="B63886" s="202"/>
    </row>
    <row r="63887" spans="2:2">
      <c r="B63887" s="202"/>
    </row>
    <row r="63888" spans="2:2">
      <c r="B63888" s="202"/>
    </row>
    <row r="63889" spans="2:2">
      <c r="B63889" s="202"/>
    </row>
    <row r="63890" spans="2:2">
      <c r="B63890" s="202"/>
    </row>
    <row r="63891" spans="2:2">
      <c r="B63891" s="202"/>
    </row>
    <row r="63892" spans="2:2">
      <c r="B63892" s="202"/>
    </row>
    <row r="63893" spans="2:2">
      <c r="B63893" s="202"/>
    </row>
    <row r="63894" spans="2:2">
      <c r="B63894" s="202"/>
    </row>
    <row r="63895" spans="2:2">
      <c r="B63895" s="202"/>
    </row>
    <row r="63896" spans="2:2">
      <c r="B63896" s="202"/>
    </row>
    <row r="63897" spans="2:2">
      <c r="B63897" s="202"/>
    </row>
    <row r="63898" spans="2:2">
      <c r="B63898" s="202"/>
    </row>
    <row r="63899" spans="2:2">
      <c r="B63899" s="202"/>
    </row>
    <row r="63900" spans="2:2">
      <c r="B63900" s="202"/>
    </row>
    <row r="63901" spans="2:2">
      <c r="B63901" s="202"/>
    </row>
    <row r="63902" spans="2:2">
      <c r="B63902" s="202"/>
    </row>
    <row r="63903" spans="2:2">
      <c r="B63903" s="202"/>
    </row>
    <row r="63904" spans="2:2">
      <c r="B63904" s="202"/>
    </row>
    <row r="63905" spans="2:2">
      <c r="B63905" s="202"/>
    </row>
    <row r="63906" spans="2:2">
      <c r="B63906" s="202"/>
    </row>
    <row r="63907" spans="2:2">
      <c r="B63907" s="202"/>
    </row>
    <row r="63908" spans="2:2">
      <c r="B63908" s="202"/>
    </row>
    <row r="63909" spans="2:2">
      <c r="B63909" s="202"/>
    </row>
    <row r="63910" spans="2:2">
      <c r="B63910" s="202"/>
    </row>
    <row r="63911" spans="2:2">
      <c r="B63911" s="202"/>
    </row>
    <row r="63912" spans="2:2">
      <c r="B63912" s="202"/>
    </row>
    <row r="63913" spans="2:2">
      <c r="B63913" s="202"/>
    </row>
    <row r="63914" spans="2:2">
      <c r="B63914" s="202"/>
    </row>
    <row r="63915" spans="2:2">
      <c r="B63915" s="202"/>
    </row>
    <row r="63916" spans="2:2">
      <c r="B63916" s="202"/>
    </row>
    <row r="63917" spans="2:2">
      <c r="B63917" s="202"/>
    </row>
    <row r="63918" spans="2:2">
      <c r="B63918" s="202"/>
    </row>
    <row r="63919" spans="2:2">
      <c r="B63919" s="202"/>
    </row>
    <row r="63920" spans="2:2">
      <c r="B63920" s="202"/>
    </row>
    <row r="63921" spans="2:2">
      <c r="B63921" s="202"/>
    </row>
    <row r="63922" spans="2:2">
      <c r="B63922" s="202"/>
    </row>
    <row r="63923" spans="2:2">
      <c r="B63923" s="202"/>
    </row>
    <row r="63924" spans="2:2">
      <c r="B63924" s="202"/>
    </row>
    <row r="63925" spans="2:2">
      <c r="B63925" s="202"/>
    </row>
    <row r="63926" spans="2:2">
      <c r="B63926" s="202"/>
    </row>
    <row r="63927" spans="2:2">
      <c r="B63927" s="202"/>
    </row>
    <row r="63928" spans="2:2">
      <c r="B63928" s="202"/>
    </row>
    <row r="63929" spans="2:2">
      <c r="B63929" s="202"/>
    </row>
    <row r="63930" spans="2:2">
      <c r="B63930" s="202"/>
    </row>
    <row r="63931" spans="2:2">
      <c r="B63931" s="202"/>
    </row>
    <row r="63932" spans="2:2">
      <c r="B63932" s="202"/>
    </row>
    <row r="63933" spans="2:2">
      <c r="B63933" s="202"/>
    </row>
    <row r="63934" spans="2:2">
      <c r="B63934" s="202"/>
    </row>
    <row r="63935" spans="2:2">
      <c r="B63935" s="202"/>
    </row>
    <row r="63936" spans="2:2">
      <c r="B63936" s="202"/>
    </row>
    <row r="63937" spans="2:2">
      <c r="B63937" s="202"/>
    </row>
    <row r="63938" spans="2:2">
      <c r="B63938" s="202"/>
    </row>
    <row r="63939" spans="2:2">
      <c r="B63939" s="202"/>
    </row>
    <row r="63940" spans="2:2">
      <c r="B63940" s="202"/>
    </row>
    <row r="63941" spans="2:2">
      <c r="B63941" s="202"/>
    </row>
    <row r="63942" spans="2:2">
      <c r="B63942" s="202"/>
    </row>
    <row r="63943" spans="2:2">
      <c r="B63943" s="202"/>
    </row>
    <row r="63944" spans="2:2">
      <c r="B63944" s="202"/>
    </row>
    <row r="63945" spans="2:2">
      <c r="B63945" s="202"/>
    </row>
    <row r="63946" spans="2:2">
      <c r="B63946" s="202"/>
    </row>
    <row r="63947" spans="2:2">
      <c r="B63947" s="202"/>
    </row>
    <row r="63948" spans="2:2">
      <c r="B63948" s="202"/>
    </row>
    <row r="63949" spans="2:2">
      <c r="B63949" s="202"/>
    </row>
    <row r="63950" spans="2:2">
      <c r="B63950" s="202"/>
    </row>
    <row r="63951" spans="2:2">
      <c r="B63951" s="202"/>
    </row>
    <row r="63952" spans="2:2">
      <c r="B63952" s="202"/>
    </row>
    <row r="63953" spans="2:2">
      <c r="B63953" s="202"/>
    </row>
    <row r="63954" spans="2:2">
      <c r="B63954" s="202"/>
    </row>
    <row r="63955" spans="2:2">
      <c r="B63955" s="202"/>
    </row>
    <row r="63956" spans="2:2">
      <c r="B63956" s="202"/>
    </row>
    <row r="63957" spans="2:2">
      <c r="B63957" s="202"/>
    </row>
    <row r="63958" spans="2:2">
      <c r="B63958" s="202"/>
    </row>
    <row r="63959" spans="2:2">
      <c r="B63959" s="202"/>
    </row>
    <row r="63960" spans="2:2">
      <c r="B63960" s="202"/>
    </row>
    <row r="63961" spans="2:2">
      <c r="B63961" s="202"/>
    </row>
    <row r="63962" spans="2:2">
      <c r="B63962" s="202"/>
    </row>
    <row r="63963" spans="2:2">
      <c r="B63963" s="202"/>
    </row>
    <row r="63964" spans="2:2">
      <c r="B63964" s="202"/>
    </row>
    <row r="63965" spans="2:2">
      <c r="B63965" s="202"/>
    </row>
    <row r="63966" spans="2:2">
      <c r="B63966" s="202"/>
    </row>
    <row r="63967" spans="2:2">
      <c r="B63967" s="202"/>
    </row>
    <row r="63968" spans="2:2">
      <c r="B63968" s="202"/>
    </row>
    <row r="63969" spans="2:2">
      <c r="B63969" s="202"/>
    </row>
    <row r="63970" spans="2:2">
      <c r="B63970" s="202"/>
    </row>
    <row r="63971" spans="2:2">
      <c r="B63971" s="202"/>
    </row>
    <row r="63972" spans="2:2">
      <c r="B63972" s="202"/>
    </row>
    <row r="63973" spans="2:2">
      <c r="B63973" s="202"/>
    </row>
    <row r="63974" spans="2:2">
      <c r="B63974" s="202"/>
    </row>
    <row r="63975" spans="2:2">
      <c r="B63975" s="202"/>
    </row>
    <row r="63976" spans="2:2">
      <c r="B63976" s="202"/>
    </row>
    <row r="63977" spans="2:2">
      <c r="B63977" s="202"/>
    </row>
    <row r="63978" spans="2:2">
      <c r="B63978" s="202"/>
    </row>
    <row r="63979" spans="2:2">
      <c r="B63979" s="202"/>
    </row>
    <row r="63980" spans="2:2">
      <c r="B63980" s="202"/>
    </row>
    <row r="63981" spans="2:2">
      <c r="B63981" s="202"/>
    </row>
    <row r="63982" spans="2:2">
      <c r="B63982" s="202"/>
    </row>
    <row r="63983" spans="2:2">
      <c r="B63983" s="202"/>
    </row>
    <row r="63984" spans="2:2">
      <c r="B63984" s="202"/>
    </row>
    <row r="63985" spans="2:2">
      <c r="B63985" s="202"/>
    </row>
    <row r="63986" spans="2:2">
      <c r="B63986" s="202"/>
    </row>
    <row r="63987" spans="2:2">
      <c r="B63987" s="202"/>
    </row>
    <row r="63988" spans="2:2">
      <c r="B63988" s="202"/>
    </row>
    <row r="63989" spans="2:2">
      <c r="B63989" s="202"/>
    </row>
    <row r="63990" spans="2:2">
      <c r="B63990" s="202"/>
    </row>
    <row r="63991" spans="2:2">
      <c r="B63991" s="202"/>
    </row>
    <row r="63992" spans="2:2">
      <c r="B63992" s="202"/>
    </row>
    <row r="63993" spans="2:2">
      <c r="B63993" s="202"/>
    </row>
    <row r="63994" spans="2:2">
      <c r="B63994" s="202"/>
    </row>
    <row r="63995" spans="2:2">
      <c r="B63995" s="202"/>
    </row>
    <row r="63996" spans="2:2">
      <c r="B63996" s="202"/>
    </row>
    <row r="63997" spans="2:2">
      <c r="B63997" s="202"/>
    </row>
    <row r="63998" spans="2:2">
      <c r="B63998" s="202"/>
    </row>
    <row r="63999" spans="2:2">
      <c r="B63999" s="202"/>
    </row>
    <row r="64000" spans="2:2">
      <c r="B64000" s="202"/>
    </row>
    <row r="64001" spans="2:2">
      <c r="B64001" s="202"/>
    </row>
    <row r="64002" spans="2:2">
      <c r="B64002" s="202"/>
    </row>
    <row r="64003" spans="2:2">
      <c r="B64003" s="202"/>
    </row>
    <row r="64004" spans="2:2">
      <c r="B64004" s="202"/>
    </row>
    <row r="64005" spans="2:2">
      <c r="B64005" s="202"/>
    </row>
    <row r="64006" spans="2:2">
      <c r="B64006" s="202"/>
    </row>
    <row r="64007" spans="2:2">
      <c r="B64007" s="202"/>
    </row>
    <row r="64008" spans="2:2">
      <c r="B64008" s="202"/>
    </row>
    <row r="64009" spans="2:2">
      <c r="B64009" s="202"/>
    </row>
    <row r="64010" spans="2:2">
      <c r="B64010" s="202"/>
    </row>
    <row r="64011" spans="2:2">
      <c r="B64011" s="202"/>
    </row>
    <row r="64012" spans="2:2">
      <c r="B64012" s="202"/>
    </row>
    <row r="64013" spans="2:2">
      <c r="B64013" s="202"/>
    </row>
    <row r="64014" spans="2:2">
      <c r="B64014" s="202"/>
    </row>
    <row r="64015" spans="2:2">
      <c r="B64015" s="202"/>
    </row>
    <row r="64016" spans="2:2">
      <c r="B64016" s="202"/>
    </row>
    <row r="64017" spans="2:2">
      <c r="B64017" s="202"/>
    </row>
    <row r="64018" spans="2:2">
      <c r="B64018" s="202"/>
    </row>
    <row r="64019" spans="2:2">
      <c r="B64019" s="202"/>
    </row>
    <row r="64020" spans="2:2">
      <c r="B64020" s="202"/>
    </row>
    <row r="64021" spans="2:2">
      <c r="B64021" s="202"/>
    </row>
    <row r="64022" spans="2:2">
      <c r="B64022" s="202"/>
    </row>
    <row r="64023" spans="2:2">
      <c r="B64023" s="202"/>
    </row>
    <row r="64024" spans="2:2">
      <c r="B64024" s="202"/>
    </row>
    <row r="64025" spans="2:2">
      <c r="B64025" s="202"/>
    </row>
    <row r="64026" spans="2:2">
      <c r="B64026" s="202"/>
    </row>
    <row r="64027" spans="2:2">
      <c r="B64027" s="202"/>
    </row>
    <row r="64028" spans="2:2">
      <c r="B64028" s="202"/>
    </row>
    <row r="64029" spans="2:2">
      <c r="B64029" s="202"/>
    </row>
    <row r="64030" spans="2:2">
      <c r="B64030" s="202"/>
    </row>
    <row r="64031" spans="2:2">
      <c r="B64031" s="202"/>
    </row>
    <row r="64032" spans="2:2">
      <c r="B64032" s="202"/>
    </row>
    <row r="64033" spans="2:2">
      <c r="B64033" s="202"/>
    </row>
    <row r="64034" spans="2:2">
      <c r="B64034" s="202"/>
    </row>
    <row r="64035" spans="2:2">
      <c r="B64035" s="202"/>
    </row>
    <row r="64036" spans="2:2">
      <c r="B64036" s="202"/>
    </row>
    <row r="64037" spans="2:2">
      <c r="B64037" s="202"/>
    </row>
    <row r="64038" spans="2:2">
      <c r="B64038" s="202"/>
    </row>
    <row r="64039" spans="2:2">
      <c r="B64039" s="202"/>
    </row>
    <row r="64040" spans="2:2">
      <c r="B64040" s="202"/>
    </row>
    <row r="64041" spans="2:2">
      <c r="B64041" s="202"/>
    </row>
    <row r="64042" spans="2:2">
      <c r="B64042" s="202"/>
    </row>
    <row r="64043" spans="2:2">
      <c r="B64043" s="202"/>
    </row>
    <row r="64044" spans="2:2">
      <c r="B64044" s="202"/>
    </row>
    <row r="64045" spans="2:2">
      <c r="B64045" s="202"/>
    </row>
    <row r="64046" spans="2:2">
      <c r="B64046" s="202"/>
    </row>
    <row r="64047" spans="2:2">
      <c r="B64047" s="202"/>
    </row>
    <row r="64048" spans="2:2">
      <c r="B64048" s="202"/>
    </row>
    <row r="64049" spans="2:2">
      <c r="B64049" s="202"/>
    </row>
    <row r="64050" spans="2:2">
      <c r="B64050" s="202"/>
    </row>
    <row r="64051" spans="2:2">
      <c r="B64051" s="202"/>
    </row>
    <row r="64052" spans="2:2">
      <c r="B64052" s="202"/>
    </row>
    <row r="64053" spans="2:2">
      <c r="B64053" s="202"/>
    </row>
    <row r="64054" spans="2:2">
      <c r="B64054" s="202"/>
    </row>
    <row r="64055" spans="2:2">
      <c r="B64055" s="202"/>
    </row>
    <row r="64056" spans="2:2">
      <c r="B64056" s="202"/>
    </row>
    <row r="64057" spans="2:2">
      <c r="B64057" s="202"/>
    </row>
    <row r="64058" spans="2:2">
      <c r="B64058" s="202"/>
    </row>
    <row r="64059" spans="2:2">
      <c r="B64059" s="202"/>
    </row>
    <row r="64060" spans="2:2">
      <c r="B64060" s="202"/>
    </row>
    <row r="64061" spans="2:2">
      <c r="B64061" s="202"/>
    </row>
    <row r="64062" spans="2:2">
      <c r="B64062" s="202"/>
    </row>
    <row r="64063" spans="2:2">
      <c r="B64063" s="202"/>
    </row>
    <row r="64064" spans="2:2">
      <c r="B64064" s="202"/>
    </row>
    <row r="64065" spans="2:2">
      <c r="B64065" s="202"/>
    </row>
    <row r="64066" spans="2:2">
      <c r="B64066" s="202"/>
    </row>
    <row r="64067" spans="2:2">
      <c r="B64067" s="202"/>
    </row>
    <row r="64068" spans="2:2">
      <c r="B64068" s="202"/>
    </row>
    <row r="64069" spans="2:2">
      <c r="B64069" s="202"/>
    </row>
    <row r="64070" spans="2:2">
      <c r="B64070" s="202"/>
    </row>
    <row r="64071" spans="2:2">
      <c r="B64071" s="202"/>
    </row>
    <row r="64072" spans="2:2">
      <c r="B64072" s="202"/>
    </row>
    <row r="64073" spans="2:2">
      <c r="B64073" s="202"/>
    </row>
    <row r="64074" spans="2:2">
      <c r="B64074" s="202"/>
    </row>
    <row r="64075" spans="2:2">
      <c r="B64075" s="202"/>
    </row>
    <row r="64076" spans="2:2">
      <c r="B64076" s="202"/>
    </row>
    <row r="64077" spans="2:2">
      <c r="B64077" s="202"/>
    </row>
    <row r="64078" spans="2:2">
      <c r="B64078" s="202"/>
    </row>
    <row r="64079" spans="2:2">
      <c r="B64079" s="202"/>
    </row>
    <row r="64080" spans="2:2">
      <c r="B64080" s="202"/>
    </row>
    <row r="64081" spans="2:2">
      <c r="B64081" s="202"/>
    </row>
    <row r="64082" spans="2:2">
      <c r="B64082" s="202"/>
    </row>
    <row r="64083" spans="2:2">
      <c r="B64083" s="202"/>
    </row>
    <row r="64084" spans="2:2">
      <c r="B64084" s="202"/>
    </row>
    <row r="64085" spans="2:2">
      <c r="B64085" s="202"/>
    </row>
    <row r="64086" spans="2:2">
      <c r="B64086" s="202"/>
    </row>
    <row r="64087" spans="2:2">
      <c r="B64087" s="202"/>
    </row>
    <row r="64088" spans="2:2">
      <c r="B64088" s="202"/>
    </row>
    <row r="64089" spans="2:2">
      <c r="B64089" s="202"/>
    </row>
    <row r="64090" spans="2:2">
      <c r="B64090" s="202"/>
    </row>
    <row r="64091" spans="2:2">
      <c r="B64091" s="202"/>
    </row>
    <row r="64092" spans="2:2">
      <c r="B64092" s="202"/>
    </row>
    <row r="64093" spans="2:2">
      <c r="B64093" s="202"/>
    </row>
    <row r="64094" spans="2:2">
      <c r="B64094" s="202"/>
    </row>
    <row r="64095" spans="2:2">
      <c r="B64095" s="202"/>
    </row>
    <row r="64096" spans="2:2">
      <c r="B64096" s="202"/>
    </row>
    <row r="64097" spans="2:2">
      <c r="B64097" s="202"/>
    </row>
    <row r="64098" spans="2:2">
      <c r="B64098" s="202"/>
    </row>
    <row r="64099" spans="2:2">
      <c r="B64099" s="202"/>
    </row>
    <row r="64100" spans="2:2">
      <c r="B64100" s="202"/>
    </row>
    <row r="64101" spans="2:2">
      <c r="B64101" s="202"/>
    </row>
    <row r="64102" spans="2:2">
      <c r="B64102" s="202"/>
    </row>
    <row r="64103" spans="2:2">
      <c r="B64103" s="202"/>
    </row>
    <row r="64104" spans="2:2">
      <c r="B64104" s="202"/>
    </row>
    <row r="64105" spans="2:2">
      <c r="B64105" s="202"/>
    </row>
    <row r="64106" spans="2:2">
      <c r="B64106" s="202"/>
    </row>
    <row r="64107" spans="2:2">
      <c r="B64107" s="202"/>
    </row>
    <row r="64108" spans="2:2">
      <c r="B64108" s="202"/>
    </row>
    <row r="64109" spans="2:2">
      <c r="B64109" s="202"/>
    </row>
    <row r="64110" spans="2:2">
      <c r="B64110" s="202"/>
    </row>
    <row r="64111" spans="2:2">
      <c r="B64111" s="202"/>
    </row>
    <row r="64112" spans="2:2">
      <c r="B64112" s="202"/>
    </row>
    <row r="64113" spans="2:2">
      <c r="B64113" s="202"/>
    </row>
    <row r="64114" spans="2:2">
      <c r="B64114" s="202"/>
    </row>
    <row r="64115" spans="2:2">
      <c r="B64115" s="202"/>
    </row>
    <row r="64116" spans="2:2">
      <c r="B64116" s="202"/>
    </row>
    <row r="64117" spans="2:2">
      <c r="B64117" s="202"/>
    </row>
    <row r="64118" spans="2:2">
      <c r="B64118" s="202"/>
    </row>
    <row r="64119" spans="2:2">
      <c r="B64119" s="202"/>
    </row>
    <row r="64120" spans="2:2">
      <c r="B64120" s="202"/>
    </row>
    <row r="64121" spans="2:2">
      <c r="B64121" s="202"/>
    </row>
    <row r="64122" spans="2:2">
      <c r="B64122" s="202"/>
    </row>
    <row r="64123" spans="2:2">
      <c r="B64123" s="202"/>
    </row>
    <row r="64124" spans="2:2">
      <c r="B64124" s="202"/>
    </row>
    <row r="64125" spans="2:2">
      <c r="B64125" s="202"/>
    </row>
    <row r="64126" spans="2:2">
      <c r="B64126" s="202"/>
    </row>
    <row r="64127" spans="2:2">
      <c r="B64127" s="202"/>
    </row>
    <row r="64128" spans="2:2">
      <c r="B64128" s="202"/>
    </row>
    <row r="64129" spans="2:2">
      <c r="B64129" s="202"/>
    </row>
    <row r="64130" spans="2:2">
      <c r="B64130" s="202"/>
    </row>
    <row r="64131" spans="2:2">
      <c r="B64131" s="202"/>
    </row>
    <row r="64132" spans="2:2">
      <c r="B64132" s="202"/>
    </row>
    <row r="64133" spans="2:2">
      <c r="B64133" s="202"/>
    </row>
    <row r="64134" spans="2:2">
      <c r="B64134" s="202"/>
    </row>
    <row r="64135" spans="2:2">
      <c r="B64135" s="202"/>
    </row>
    <row r="64136" spans="2:2">
      <c r="B64136" s="202"/>
    </row>
    <row r="64137" spans="2:2">
      <c r="B64137" s="202"/>
    </row>
    <row r="64138" spans="2:2">
      <c r="B64138" s="202"/>
    </row>
    <row r="64139" spans="2:2">
      <c r="B64139" s="202"/>
    </row>
    <row r="64140" spans="2:2">
      <c r="B64140" s="202"/>
    </row>
    <row r="64141" spans="2:2">
      <c r="B64141" s="202"/>
    </row>
    <row r="64142" spans="2:2">
      <c r="B64142" s="202"/>
    </row>
    <row r="64143" spans="2:2">
      <c r="B64143" s="202"/>
    </row>
    <row r="64144" spans="2:2">
      <c r="B64144" s="202"/>
    </row>
    <row r="64145" spans="2:2">
      <c r="B64145" s="202"/>
    </row>
    <row r="64146" spans="2:2">
      <c r="B64146" s="202"/>
    </row>
    <row r="64147" spans="2:2">
      <c r="B64147" s="202"/>
    </row>
    <row r="64148" spans="2:2">
      <c r="B64148" s="202"/>
    </row>
    <row r="64149" spans="2:2">
      <c r="B64149" s="202"/>
    </row>
    <row r="64150" spans="2:2">
      <c r="B64150" s="202"/>
    </row>
    <row r="64151" spans="2:2">
      <c r="B64151" s="202"/>
    </row>
    <row r="64152" spans="2:2">
      <c r="B64152" s="202"/>
    </row>
    <row r="64153" spans="2:2">
      <c r="B64153" s="202"/>
    </row>
    <row r="64154" spans="2:2">
      <c r="B64154" s="202"/>
    </row>
    <row r="64155" spans="2:2">
      <c r="B64155" s="202"/>
    </row>
    <row r="64156" spans="2:2">
      <c r="B64156" s="202"/>
    </row>
    <row r="64157" spans="2:2">
      <c r="B64157" s="202"/>
    </row>
    <row r="64158" spans="2:2">
      <c r="B64158" s="202"/>
    </row>
    <row r="64159" spans="2:2">
      <c r="B64159" s="202"/>
    </row>
    <row r="64160" spans="2:2">
      <c r="B64160" s="202"/>
    </row>
    <row r="64161" spans="2:2">
      <c r="B64161" s="202"/>
    </row>
    <row r="64162" spans="2:2">
      <c r="B64162" s="202"/>
    </row>
    <row r="64163" spans="2:2">
      <c r="B64163" s="202"/>
    </row>
    <row r="64164" spans="2:2">
      <c r="B64164" s="202"/>
    </row>
    <row r="64165" spans="2:2">
      <c r="B64165" s="202"/>
    </row>
    <row r="64166" spans="2:2">
      <c r="B64166" s="202"/>
    </row>
    <row r="64167" spans="2:2">
      <c r="B64167" s="202"/>
    </row>
    <row r="64168" spans="2:2">
      <c r="B64168" s="202"/>
    </row>
    <row r="64169" spans="2:2">
      <c r="B64169" s="202"/>
    </row>
    <row r="64170" spans="2:2">
      <c r="B64170" s="202"/>
    </row>
    <row r="64171" spans="2:2">
      <c r="B64171" s="202"/>
    </row>
    <row r="64172" spans="2:2">
      <c r="B64172" s="202"/>
    </row>
    <row r="64173" spans="2:2">
      <c r="B64173" s="202"/>
    </row>
    <row r="64174" spans="2:2">
      <c r="B64174" s="202"/>
    </row>
    <row r="64175" spans="2:2">
      <c r="B64175" s="202"/>
    </row>
    <row r="64176" spans="2:2">
      <c r="B64176" s="202"/>
    </row>
    <row r="64177" spans="2:2">
      <c r="B64177" s="202"/>
    </row>
    <row r="64178" spans="2:2">
      <c r="B64178" s="202"/>
    </row>
    <row r="64179" spans="2:2">
      <c r="B64179" s="202"/>
    </row>
    <row r="64180" spans="2:2">
      <c r="B64180" s="202"/>
    </row>
    <row r="64181" spans="2:2">
      <c r="B64181" s="202"/>
    </row>
    <row r="64182" spans="2:2">
      <c r="B64182" s="202"/>
    </row>
    <row r="64183" spans="2:2">
      <c r="B64183" s="202"/>
    </row>
    <row r="64184" spans="2:2">
      <c r="B64184" s="202"/>
    </row>
    <row r="64185" spans="2:2">
      <c r="B64185" s="202"/>
    </row>
    <row r="64186" spans="2:2">
      <c r="B64186" s="202"/>
    </row>
    <row r="64187" spans="2:2">
      <c r="B64187" s="202"/>
    </row>
    <row r="64188" spans="2:2">
      <c r="B64188" s="202"/>
    </row>
    <row r="64189" spans="2:2">
      <c r="B64189" s="202"/>
    </row>
    <row r="64190" spans="2:2">
      <c r="B64190" s="202"/>
    </row>
    <row r="64191" spans="2:2">
      <c r="B64191" s="202"/>
    </row>
    <row r="64192" spans="2:2">
      <c r="B64192" s="202"/>
    </row>
    <row r="64193" spans="2:2">
      <c r="B64193" s="202"/>
    </row>
    <row r="64194" spans="2:2">
      <c r="B64194" s="202"/>
    </row>
    <row r="64195" spans="2:2">
      <c r="B64195" s="202"/>
    </row>
    <row r="64196" spans="2:2">
      <c r="B64196" s="202"/>
    </row>
    <row r="64197" spans="2:2">
      <c r="B64197" s="202"/>
    </row>
    <row r="64198" spans="2:2">
      <c r="B64198" s="202"/>
    </row>
    <row r="64199" spans="2:2">
      <c r="B64199" s="202"/>
    </row>
    <row r="64200" spans="2:2">
      <c r="B64200" s="202"/>
    </row>
    <row r="64201" spans="2:2">
      <c r="B64201" s="202"/>
    </row>
    <row r="64202" spans="2:2">
      <c r="B64202" s="202"/>
    </row>
    <row r="64203" spans="2:2">
      <c r="B64203" s="202"/>
    </row>
    <row r="64204" spans="2:2">
      <c r="B64204" s="202"/>
    </row>
    <row r="64205" spans="2:2">
      <c r="B64205" s="202"/>
    </row>
    <row r="64206" spans="2:2">
      <c r="B64206" s="202"/>
    </row>
    <row r="64207" spans="2:2">
      <c r="B64207" s="202"/>
    </row>
    <row r="64208" spans="2:2">
      <c r="B64208" s="202"/>
    </row>
    <row r="64209" spans="2:2">
      <c r="B64209" s="202"/>
    </row>
    <row r="64210" spans="2:2">
      <c r="B64210" s="202"/>
    </row>
    <row r="64211" spans="2:2">
      <c r="B64211" s="202"/>
    </row>
    <row r="64212" spans="2:2">
      <c r="B64212" s="202"/>
    </row>
    <row r="64213" spans="2:2">
      <c r="B64213" s="202"/>
    </row>
    <row r="64214" spans="2:2">
      <c r="B64214" s="202"/>
    </row>
    <row r="64215" spans="2:2">
      <c r="B64215" s="202"/>
    </row>
    <row r="64216" spans="2:2">
      <c r="B64216" s="202"/>
    </row>
    <row r="64217" spans="2:2">
      <c r="B64217" s="202"/>
    </row>
    <row r="64218" spans="2:2">
      <c r="B64218" s="202"/>
    </row>
    <row r="64219" spans="2:2">
      <c r="B64219" s="202"/>
    </row>
    <row r="64220" spans="2:2">
      <c r="B64220" s="202"/>
    </row>
    <row r="64221" spans="2:2">
      <c r="B64221" s="202"/>
    </row>
    <row r="64222" spans="2:2">
      <c r="B64222" s="202"/>
    </row>
    <row r="64223" spans="2:2">
      <c r="B64223" s="202"/>
    </row>
    <row r="64224" spans="2:2">
      <c r="B64224" s="202"/>
    </row>
    <row r="64225" spans="2:2">
      <c r="B64225" s="202"/>
    </row>
    <row r="64226" spans="2:2">
      <c r="B64226" s="202"/>
    </row>
    <row r="64227" spans="2:2">
      <c r="B64227" s="202"/>
    </row>
    <row r="64228" spans="2:2">
      <c r="B64228" s="202"/>
    </row>
    <row r="64229" spans="2:2">
      <c r="B64229" s="202"/>
    </row>
    <row r="64230" spans="2:2">
      <c r="B64230" s="202"/>
    </row>
    <row r="64231" spans="2:2">
      <c r="B64231" s="202"/>
    </row>
    <row r="64232" spans="2:2">
      <c r="B64232" s="202"/>
    </row>
    <row r="64233" spans="2:2">
      <c r="B64233" s="202"/>
    </row>
    <row r="64234" spans="2:2">
      <c r="B64234" s="202"/>
    </row>
    <row r="64235" spans="2:2">
      <c r="B64235" s="202"/>
    </row>
    <row r="64236" spans="2:2">
      <c r="B64236" s="202"/>
    </row>
    <row r="64237" spans="2:2">
      <c r="B64237" s="202"/>
    </row>
    <row r="64238" spans="2:2">
      <c r="B64238" s="202"/>
    </row>
    <row r="64239" spans="2:2">
      <c r="B64239" s="202"/>
    </row>
    <row r="64240" spans="2:2">
      <c r="B64240" s="202"/>
    </row>
    <row r="64241" spans="2:2">
      <c r="B64241" s="202"/>
    </row>
    <row r="64242" spans="2:2">
      <c r="B64242" s="202"/>
    </row>
    <row r="64243" spans="2:2">
      <c r="B64243" s="202"/>
    </row>
    <row r="64244" spans="2:2">
      <c r="B64244" s="202"/>
    </row>
    <row r="64245" spans="2:2">
      <c r="B64245" s="202"/>
    </row>
    <row r="64246" spans="2:2">
      <c r="B64246" s="202"/>
    </row>
    <row r="64247" spans="2:2">
      <c r="B64247" s="202"/>
    </row>
    <row r="64248" spans="2:2">
      <c r="B64248" s="202"/>
    </row>
    <row r="64249" spans="2:2">
      <c r="B64249" s="202"/>
    </row>
    <row r="64250" spans="2:2">
      <c r="B64250" s="202"/>
    </row>
    <row r="64251" spans="2:2">
      <c r="B64251" s="202"/>
    </row>
    <row r="64252" spans="2:2">
      <c r="B64252" s="202"/>
    </row>
    <row r="64253" spans="2:2">
      <c r="B64253" s="202"/>
    </row>
    <row r="64254" spans="2:2">
      <c r="B64254" s="202"/>
    </row>
    <row r="64255" spans="2:2">
      <c r="B64255" s="202"/>
    </row>
    <row r="64256" spans="2:2">
      <c r="B64256" s="202"/>
    </row>
    <row r="64257" spans="2:2">
      <c r="B64257" s="202"/>
    </row>
    <row r="64258" spans="2:2">
      <c r="B64258" s="202"/>
    </row>
    <row r="64259" spans="2:2">
      <c r="B64259" s="202"/>
    </row>
    <row r="64260" spans="2:2">
      <c r="B64260" s="202"/>
    </row>
    <row r="64261" spans="2:2">
      <c r="B64261" s="202"/>
    </row>
    <row r="64262" spans="2:2">
      <c r="B64262" s="202"/>
    </row>
    <row r="64263" spans="2:2">
      <c r="B64263" s="202"/>
    </row>
    <row r="64264" spans="2:2">
      <c r="B64264" s="202"/>
    </row>
    <row r="64265" spans="2:2">
      <c r="B64265" s="202"/>
    </row>
    <row r="64266" spans="2:2">
      <c r="B64266" s="202"/>
    </row>
    <row r="64267" spans="2:2">
      <c r="B64267" s="202"/>
    </row>
    <row r="64268" spans="2:2">
      <c r="B64268" s="202"/>
    </row>
    <row r="64269" spans="2:2">
      <c r="B64269" s="202"/>
    </row>
    <row r="64270" spans="2:2">
      <c r="B64270" s="202"/>
    </row>
    <row r="64271" spans="2:2">
      <c r="B64271" s="202"/>
    </row>
    <row r="64272" spans="2:2">
      <c r="B64272" s="202"/>
    </row>
    <row r="64273" spans="2:2">
      <c r="B64273" s="202"/>
    </row>
    <row r="64274" spans="2:2">
      <c r="B64274" s="202"/>
    </row>
    <row r="64275" spans="2:2">
      <c r="B64275" s="202"/>
    </row>
    <row r="64276" spans="2:2">
      <c r="B64276" s="202"/>
    </row>
    <row r="64277" spans="2:2">
      <c r="B64277" s="202"/>
    </row>
    <row r="64278" spans="2:2">
      <c r="B64278" s="202"/>
    </row>
    <row r="64279" spans="2:2">
      <c r="B64279" s="202"/>
    </row>
    <row r="64280" spans="2:2">
      <c r="B64280" s="202"/>
    </row>
    <row r="64281" spans="2:2">
      <c r="B64281" s="202"/>
    </row>
    <row r="64282" spans="2:2">
      <c r="B64282" s="202"/>
    </row>
    <row r="64283" spans="2:2">
      <c r="B64283" s="202"/>
    </row>
    <row r="64284" spans="2:2">
      <c r="B64284" s="202"/>
    </row>
    <row r="64285" spans="2:2">
      <c r="B64285" s="202"/>
    </row>
    <row r="64286" spans="2:2">
      <c r="B64286" s="202"/>
    </row>
    <row r="64287" spans="2:2">
      <c r="B64287" s="202"/>
    </row>
    <row r="64288" spans="2:2">
      <c r="B64288" s="202"/>
    </row>
    <row r="64289" spans="2:2">
      <c r="B64289" s="202"/>
    </row>
    <row r="64290" spans="2:2">
      <c r="B64290" s="202"/>
    </row>
    <row r="64291" spans="2:2">
      <c r="B64291" s="202"/>
    </row>
    <row r="64292" spans="2:2">
      <c r="B64292" s="202"/>
    </row>
    <row r="64293" spans="2:2">
      <c r="B64293" s="202"/>
    </row>
    <row r="64294" spans="2:2">
      <c r="B64294" s="202"/>
    </row>
    <row r="64295" spans="2:2">
      <c r="B64295" s="202"/>
    </row>
    <row r="64296" spans="2:2">
      <c r="B64296" s="202"/>
    </row>
    <row r="64297" spans="2:2">
      <c r="B64297" s="202"/>
    </row>
    <row r="64298" spans="2:2">
      <c r="B64298" s="202"/>
    </row>
    <row r="64299" spans="2:2">
      <c r="B64299" s="202"/>
    </row>
    <row r="64300" spans="2:2">
      <c r="B64300" s="202"/>
    </row>
    <row r="64301" spans="2:2">
      <c r="B64301" s="202"/>
    </row>
    <row r="64302" spans="2:2">
      <c r="B64302" s="202"/>
    </row>
    <row r="64303" spans="2:2">
      <c r="B64303" s="202"/>
    </row>
    <row r="64304" spans="2:2">
      <c r="B64304" s="202"/>
    </row>
    <row r="64305" spans="2:2">
      <c r="B64305" s="202"/>
    </row>
    <row r="64306" spans="2:2">
      <c r="B64306" s="202"/>
    </row>
    <row r="64307" spans="2:2">
      <c r="B64307" s="202"/>
    </row>
    <row r="64308" spans="2:2">
      <c r="B64308" s="202"/>
    </row>
    <row r="64309" spans="2:2">
      <c r="B64309" s="202"/>
    </row>
    <row r="64310" spans="2:2">
      <c r="B64310" s="202"/>
    </row>
    <row r="64311" spans="2:2">
      <c r="B64311" s="202"/>
    </row>
    <row r="64312" spans="2:2">
      <c r="B64312" s="202"/>
    </row>
    <row r="64313" spans="2:2">
      <c r="B64313" s="202"/>
    </row>
    <row r="64314" spans="2:2">
      <c r="B64314" s="202"/>
    </row>
    <row r="64315" spans="2:2">
      <c r="B64315" s="202"/>
    </row>
    <row r="64316" spans="2:2">
      <c r="B64316" s="202"/>
    </row>
    <row r="64317" spans="2:2">
      <c r="B64317" s="202"/>
    </row>
    <row r="64318" spans="2:2">
      <c r="B64318" s="202"/>
    </row>
    <row r="64319" spans="2:2">
      <c r="B64319" s="202"/>
    </row>
    <row r="64320" spans="2:2">
      <c r="B64320" s="202"/>
    </row>
    <row r="64321" spans="2:2">
      <c r="B64321" s="202"/>
    </row>
    <row r="64322" spans="2:2">
      <c r="B64322" s="202"/>
    </row>
    <row r="64323" spans="2:2">
      <c r="B64323" s="202"/>
    </row>
    <row r="64324" spans="2:2">
      <c r="B64324" s="202"/>
    </row>
    <row r="64325" spans="2:2">
      <c r="B64325" s="202"/>
    </row>
    <row r="64326" spans="2:2">
      <c r="B64326" s="202"/>
    </row>
    <row r="64327" spans="2:2">
      <c r="B64327" s="202"/>
    </row>
    <row r="64328" spans="2:2">
      <c r="B64328" s="202"/>
    </row>
    <row r="64329" spans="2:2">
      <c r="B64329" s="202"/>
    </row>
    <row r="64330" spans="2:2">
      <c r="B64330" s="202"/>
    </row>
    <row r="64331" spans="2:2">
      <c r="B64331" s="202"/>
    </row>
    <row r="64332" spans="2:2">
      <c r="B64332" s="202"/>
    </row>
    <row r="64333" spans="2:2">
      <c r="B64333" s="202"/>
    </row>
    <row r="64334" spans="2:2">
      <c r="B64334" s="202"/>
    </row>
    <row r="64335" spans="2:2">
      <c r="B64335" s="202"/>
    </row>
    <row r="64336" spans="2:2">
      <c r="B64336" s="202"/>
    </row>
    <row r="64337" spans="2:2">
      <c r="B64337" s="202"/>
    </row>
    <row r="64338" spans="2:2">
      <c r="B64338" s="202"/>
    </row>
    <row r="64339" spans="2:2">
      <c r="B64339" s="202"/>
    </row>
    <row r="64340" spans="2:2">
      <c r="B64340" s="202"/>
    </row>
    <row r="64341" spans="2:2">
      <c r="B64341" s="202"/>
    </row>
    <row r="64342" spans="2:2">
      <c r="B64342" s="202"/>
    </row>
    <row r="64343" spans="2:2">
      <c r="B64343" s="202"/>
    </row>
    <row r="64344" spans="2:2">
      <c r="B64344" s="202"/>
    </row>
    <row r="64345" spans="2:2">
      <c r="B64345" s="202"/>
    </row>
    <row r="64346" spans="2:2">
      <c r="B64346" s="202"/>
    </row>
    <row r="64347" spans="2:2">
      <c r="B64347" s="202"/>
    </row>
    <row r="64348" spans="2:2">
      <c r="B64348" s="202"/>
    </row>
    <row r="64349" spans="2:2">
      <c r="B64349" s="202"/>
    </row>
    <row r="64350" spans="2:2">
      <c r="B64350" s="202"/>
    </row>
    <row r="64351" spans="2:2">
      <c r="B64351" s="202"/>
    </row>
    <row r="64352" spans="2:2">
      <c r="B64352" s="202"/>
    </row>
    <row r="64353" spans="2:2">
      <c r="B64353" s="202"/>
    </row>
    <row r="64354" spans="2:2">
      <c r="B64354" s="202"/>
    </row>
    <row r="64355" spans="2:2">
      <c r="B64355" s="202"/>
    </row>
    <row r="64356" spans="2:2">
      <c r="B64356" s="202"/>
    </row>
    <row r="64357" spans="2:2">
      <c r="B64357" s="202"/>
    </row>
    <row r="64358" spans="2:2">
      <c r="B64358" s="202"/>
    </row>
    <row r="64359" spans="2:2">
      <c r="B64359" s="202"/>
    </row>
    <row r="64360" spans="2:2">
      <c r="B64360" s="202"/>
    </row>
    <row r="64361" spans="2:2">
      <c r="B64361" s="202"/>
    </row>
    <row r="64362" spans="2:2">
      <c r="B64362" s="202"/>
    </row>
    <row r="64363" spans="2:2">
      <c r="B64363" s="202"/>
    </row>
    <row r="64364" spans="2:2">
      <c r="B64364" s="202"/>
    </row>
    <row r="64365" spans="2:2">
      <c r="B64365" s="202"/>
    </row>
    <row r="64366" spans="2:2">
      <c r="B64366" s="202"/>
    </row>
    <row r="64367" spans="2:2">
      <c r="B64367" s="202"/>
    </row>
    <row r="64368" spans="2:2">
      <c r="B64368" s="202"/>
    </row>
    <row r="64369" spans="2:2">
      <c r="B64369" s="202"/>
    </row>
    <row r="64370" spans="2:2">
      <c r="B64370" s="202"/>
    </row>
    <row r="64371" spans="2:2">
      <c r="B64371" s="202"/>
    </row>
    <row r="64372" spans="2:2">
      <c r="B64372" s="202"/>
    </row>
    <row r="64373" spans="2:2">
      <c r="B64373" s="202"/>
    </row>
    <row r="64374" spans="2:2">
      <c r="B64374" s="202"/>
    </row>
    <row r="64375" spans="2:2">
      <c r="B64375" s="202"/>
    </row>
    <row r="64376" spans="2:2">
      <c r="B64376" s="202"/>
    </row>
    <row r="64377" spans="2:2">
      <c r="B64377" s="202"/>
    </row>
    <row r="64378" spans="2:2">
      <c r="B64378" s="202"/>
    </row>
    <row r="64379" spans="2:2">
      <c r="B64379" s="202"/>
    </row>
    <row r="64380" spans="2:2">
      <c r="B64380" s="202"/>
    </row>
    <row r="64381" spans="2:2">
      <c r="B64381" s="202"/>
    </row>
    <row r="64382" spans="2:2">
      <c r="B64382" s="202"/>
    </row>
    <row r="64383" spans="2:2">
      <c r="B64383" s="202"/>
    </row>
    <row r="64384" spans="2:2">
      <c r="B64384" s="202"/>
    </row>
    <row r="64385" spans="2:2">
      <c r="B64385" s="202"/>
    </row>
    <row r="64386" spans="2:2">
      <c r="B64386" s="202"/>
    </row>
    <row r="64387" spans="2:2">
      <c r="B64387" s="202"/>
    </row>
    <row r="64388" spans="2:2">
      <c r="B64388" s="202"/>
    </row>
    <row r="64389" spans="2:2">
      <c r="B64389" s="202"/>
    </row>
    <row r="64390" spans="2:2">
      <c r="B64390" s="202"/>
    </row>
    <row r="64391" spans="2:2">
      <c r="B64391" s="202"/>
    </row>
    <row r="64392" spans="2:2">
      <c r="B64392" s="202"/>
    </row>
    <row r="64393" spans="2:2">
      <c r="B64393" s="202"/>
    </row>
    <row r="64394" spans="2:2">
      <c r="B64394" s="202"/>
    </row>
    <row r="64395" spans="2:2">
      <c r="B64395" s="202"/>
    </row>
    <row r="64396" spans="2:2">
      <c r="B64396" s="202"/>
    </row>
    <row r="64397" spans="2:2">
      <c r="B64397" s="202"/>
    </row>
    <row r="64398" spans="2:2">
      <c r="B64398" s="202"/>
    </row>
    <row r="64399" spans="2:2">
      <c r="B64399" s="202"/>
    </row>
    <row r="64400" spans="2:2">
      <c r="B64400" s="202"/>
    </row>
    <row r="64401" spans="2:2">
      <c r="B64401" s="202"/>
    </row>
    <row r="64402" spans="2:2">
      <c r="B64402" s="202"/>
    </row>
    <row r="64403" spans="2:2">
      <c r="B64403" s="202"/>
    </row>
    <row r="64404" spans="2:2">
      <c r="B64404" s="202"/>
    </row>
    <row r="64405" spans="2:2">
      <c r="B64405" s="202"/>
    </row>
    <row r="64406" spans="2:2">
      <c r="B64406" s="202"/>
    </row>
    <row r="64407" spans="2:2">
      <c r="B64407" s="202"/>
    </row>
    <row r="64408" spans="2:2">
      <c r="B64408" s="202"/>
    </row>
    <row r="64409" spans="2:2">
      <c r="B64409" s="202"/>
    </row>
    <row r="64410" spans="2:2">
      <c r="B64410" s="202"/>
    </row>
    <row r="64411" spans="2:2">
      <c r="B64411" s="202"/>
    </row>
    <row r="64412" spans="2:2">
      <c r="B64412" s="202"/>
    </row>
    <row r="64413" spans="2:2">
      <c r="B64413" s="202"/>
    </row>
    <row r="64414" spans="2:2">
      <c r="B64414" s="202"/>
    </row>
    <row r="64415" spans="2:2">
      <c r="B64415" s="202"/>
    </row>
    <row r="64416" spans="2:2">
      <c r="B64416" s="202"/>
    </row>
    <row r="64417" spans="2:2">
      <c r="B64417" s="202"/>
    </row>
    <row r="64418" spans="2:2">
      <c r="B64418" s="202"/>
    </row>
    <row r="64419" spans="2:2">
      <c r="B64419" s="202"/>
    </row>
    <row r="64420" spans="2:2">
      <c r="B64420" s="202"/>
    </row>
    <row r="64421" spans="2:2">
      <c r="B64421" s="202"/>
    </row>
    <row r="64422" spans="2:2">
      <c r="B64422" s="202"/>
    </row>
    <row r="64423" spans="2:2">
      <c r="B64423" s="202"/>
    </row>
    <row r="64424" spans="2:2">
      <c r="B64424" s="202"/>
    </row>
    <row r="64425" spans="2:2">
      <c r="B64425" s="202"/>
    </row>
    <row r="64426" spans="2:2">
      <c r="B64426" s="202"/>
    </row>
    <row r="64427" spans="2:2">
      <c r="B64427" s="202"/>
    </row>
    <row r="64428" spans="2:2">
      <c r="B64428" s="202"/>
    </row>
    <row r="64429" spans="2:2">
      <c r="B64429" s="202"/>
    </row>
    <row r="64430" spans="2:2">
      <c r="B64430" s="202"/>
    </row>
    <row r="64431" spans="2:2">
      <c r="B64431" s="202"/>
    </row>
    <row r="64432" spans="2:2">
      <c r="B64432" s="202"/>
    </row>
    <row r="64433" spans="2:2">
      <c r="B64433" s="202"/>
    </row>
    <row r="64434" spans="2:2">
      <c r="B64434" s="202"/>
    </row>
    <row r="64435" spans="2:2">
      <c r="B64435" s="202"/>
    </row>
    <row r="64436" spans="2:2">
      <c r="B64436" s="202"/>
    </row>
    <row r="64437" spans="2:2">
      <c r="B64437" s="202"/>
    </row>
    <row r="64438" spans="2:2">
      <c r="B64438" s="202"/>
    </row>
    <row r="64439" spans="2:2">
      <c r="B64439" s="202"/>
    </row>
    <row r="64440" spans="2:2">
      <c r="B64440" s="202"/>
    </row>
    <row r="64441" spans="2:2">
      <c r="B64441" s="202"/>
    </row>
    <row r="64442" spans="2:2">
      <c r="B64442" s="202"/>
    </row>
    <row r="64443" spans="2:2">
      <c r="B64443" s="202"/>
    </row>
    <row r="64444" spans="2:2">
      <c r="B64444" s="202"/>
    </row>
    <row r="64445" spans="2:2">
      <c r="B64445" s="202"/>
    </row>
    <row r="64446" spans="2:2">
      <c r="B64446" s="202"/>
    </row>
    <row r="64447" spans="2:2">
      <c r="B64447" s="202"/>
    </row>
    <row r="64448" spans="2:2">
      <c r="B64448" s="202"/>
    </row>
    <row r="64449" spans="2:2">
      <c r="B64449" s="202"/>
    </row>
    <row r="64450" spans="2:2">
      <c r="B64450" s="202"/>
    </row>
    <row r="64451" spans="2:2">
      <c r="B64451" s="202"/>
    </row>
    <row r="64452" spans="2:2">
      <c r="B64452" s="202"/>
    </row>
    <row r="64453" spans="2:2">
      <c r="B64453" s="202"/>
    </row>
    <row r="64454" spans="2:2">
      <c r="B64454" s="202"/>
    </row>
    <row r="64455" spans="2:2">
      <c r="B64455" s="202"/>
    </row>
    <row r="64456" spans="2:2">
      <c r="B64456" s="202"/>
    </row>
    <row r="64457" spans="2:2">
      <c r="B64457" s="202"/>
    </row>
    <row r="64458" spans="2:2">
      <c r="B64458" s="202"/>
    </row>
    <row r="64459" spans="2:2">
      <c r="B64459" s="202"/>
    </row>
    <row r="64460" spans="2:2">
      <c r="B64460" s="202"/>
    </row>
    <row r="64461" spans="2:2">
      <c r="B64461" s="202"/>
    </row>
    <row r="64462" spans="2:2">
      <c r="B64462" s="202"/>
    </row>
    <row r="64463" spans="2:2">
      <c r="B64463" s="202"/>
    </row>
    <row r="64464" spans="2:2">
      <c r="B64464" s="202"/>
    </row>
    <row r="64465" spans="2:2">
      <c r="B64465" s="202"/>
    </row>
    <row r="64466" spans="2:2">
      <c r="B64466" s="202"/>
    </row>
    <row r="64467" spans="2:2">
      <c r="B64467" s="202"/>
    </row>
    <row r="64468" spans="2:2">
      <c r="B64468" s="202"/>
    </row>
    <row r="64469" spans="2:2">
      <c r="B64469" s="202"/>
    </row>
    <row r="64470" spans="2:2">
      <c r="B64470" s="202"/>
    </row>
    <row r="64471" spans="2:2">
      <c r="B64471" s="202"/>
    </row>
    <row r="64472" spans="2:2">
      <c r="B64472" s="202"/>
    </row>
    <row r="64473" spans="2:2">
      <c r="B64473" s="202"/>
    </row>
    <row r="64474" spans="2:2">
      <c r="B64474" s="202"/>
    </row>
    <row r="64475" spans="2:2">
      <c r="B64475" s="202"/>
    </row>
    <row r="64476" spans="2:2">
      <c r="B64476" s="202"/>
    </row>
    <row r="64477" spans="2:2">
      <c r="B64477" s="202"/>
    </row>
    <row r="64478" spans="2:2">
      <c r="B64478" s="202"/>
    </row>
    <row r="64479" spans="2:2">
      <c r="B64479" s="202"/>
    </row>
    <row r="64480" spans="2:2">
      <c r="B64480" s="202"/>
    </row>
    <row r="64481" spans="2:2">
      <c r="B64481" s="202"/>
    </row>
    <row r="64482" spans="2:2">
      <c r="B64482" s="202"/>
    </row>
    <row r="64483" spans="2:2">
      <c r="B64483" s="202"/>
    </row>
    <row r="64484" spans="2:2">
      <c r="B64484" s="202"/>
    </row>
    <row r="64485" spans="2:2">
      <c r="B64485" s="202"/>
    </row>
    <row r="64486" spans="2:2">
      <c r="B64486" s="202"/>
    </row>
    <row r="64487" spans="2:2">
      <c r="B64487" s="202"/>
    </row>
    <row r="64488" spans="2:2">
      <c r="B64488" s="202"/>
    </row>
    <row r="64489" spans="2:2">
      <c r="B64489" s="202"/>
    </row>
    <row r="64490" spans="2:2">
      <c r="B64490" s="202"/>
    </row>
    <row r="64491" spans="2:2">
      <c r="B64491" s="202"/>
    </row>
    <row r="64492" spans="2:2">
      <c r="B64492" s="202"/>
    </row>
    <row r="64493" spans="2:2">
      <c r="B64493" s="202"/>
    </row>
    <row r="64494" spans="2:2">
      <c r="B64494" s="202"/>
    </row>
    <row r="64495" spans="2:2">
      <c r="B64495" s="202"/>
    </row>
    <row r="64496" spans="2:2">
      <c r="B64496" s="202"/>
    </row>
    <row r="64497" spans="2:2">
      <c r="B64497" s="202"/>
    </row>
    <row r="64498" spans="2:2">
      <c r="B64498" s="202"/>
    </row>
    <row r="64499" spans="2:2">
      <c r="B64499" s="202"/>
    </row>
    <row r="64500" spans="2:2">
      <c r="B64500" s="202"/>
    </row>
    <row r="64501" spans="2:2">
      <c r="B64501" s="202"/>
    </row>
    <row r="64502" spans="2:2">
      <c r="B64502" s="202"/>
    </row>
    <row r="64503" spans="2:2">
      <c r="B64503" s="202"/>
    </row>
    <row r="64504" spans="2:2">
      <c r="B64504" s="202"/>
    </row>
    <row r="64505" spans="2:2">
      <c r="B64505" s="202"/>
    </row>
    <row r="64506" spans="2:2">
      <c r="B64506" s="202"/>
    </row>
    <row r="64507" spans="2:2">
      <c r="B64507" s="202"/>
    </row>
    <row r="64508" spans="2:2">
      <c r="B64508" s="202"/>
    </row>
    <row r="64509" spans="2:2">
      <c r="B64509" s="202"/>
    </row>
    <row r="64510" spans="2:2">
      <c r="B64510" s="202"/>
    </row>
    <row r="64511" spans="2:2">
      <c r="B64511" s="202"/>
    </row>
    <row r="64512" spans="2:2">
      <c r="B64512" s="202"/>
    </row>
    <row r="64513" spans="2:2">
      <c r="B64513" s="202"/>
    </row>
    <row r="64514" spans="2:2">
      <c r="B64514" s="202"/>
    </row>
    <row r="64515" spans="2:2">
      <c r="B64515" s="202"/>
    </row>
    <row r="64516" spans="2:2">
      <c r="B64516" s="202"/>
    </row>
    <row r="64517" spans="2:2">
      <c r="B64517" s="202"/>
    </row>
    <row r="64518" spans="2:2">
      <c r="B64518" s="202"/>
    </row>
    <row r="64519" spans="2:2">
      <c r="B64519" s="202"/>
    </row>
    <row r="64520" spans="2:2">
      <c r="B64520" s="202"/>
    </row>
    <row r="64521" spans="2:2">
      <c r="B64521" s="202"/>
    </row>
    <row r="64522" spans="2:2">
      <c r="B64522" s="202"/>
    </row>
    <row r="64523" spans="2:2">
      <c r="B64523" s="202"/>
    </row>
    <row r="64524" spans="2:2">
      <c r="B64524" s="202"/>
    </row>
    <row r="64525" spans="2:2">
      <c r="B64525" s="202"/>
    </row>
    <row r="64526" spans="2:2">
      <c r="B64526" s="202"/>
    </row>
    <row r="64527" spans="2:2">
      <c r="B64527" s="202"/>
    </row>
    <row r="64528" spans="2:2">
      <c r="B64528" s="202"/>
    </row>
    <row r="64529" spans="2:2">
      <c r="B64529" s="202"/>
    </row>
    <row r="64530" spans="2:2">
      <c r="B64530" s="202"/>
    </row>
    <row r="64531" spans="2:2">
      <c r="B64531" s="202"/>
    </row>
    <row r="64532" spans="2:2">
      <c r="B64532" s="202"/>
    </row>
    <row r="64533" spans="2:2">
      <c r="B64533" s="202"/>
    </row>
    <row r="64534" spans="2:2">
      <c r="B64534" s="202"/>
    </row>
    <row r="64535" spans="2:2">
      <c r="B64535" s="202"/>
    </row>
    <row r="64536" spans="2:2">
      <c r="B64536" s="202"/>
    </row>
    <row r="64537" spans="2:2">
      <c r="B64537" s="202"/>
    </row>
    <row r="64538" spans="2:2">
      <c r="B64538" s="202"/>
    </row>
    <row r="64539" spans="2:2">
      <c r="B64539" s="202"/>
    </row>
    <row r="64540" spans="2:2">
      <c r="B64540" s="202"/>
    </row>
    <row r="64541" spans="2:2">
      <c r="B64541" s="202"/>
    </row>
    <row r="64542" spans="2:2">
      <c r="B64542" s="202"/>
    </row>
    <row r="64543" spans="2:2">
      <c r="B64543" s="202"/>
    </row>
    <row r="64544" spans="2:2">
      <c r="B64544" s="202"/>
    </row>
    <row r="64545" spans="2:2">
      <c r="B64545" s="202"/>
    </row>
    <row r="64546" spans="2:2">
      <c r="B64546" s="202"/>
    </row>
    <row r="64547" spans="2:2">
      <c r="B64547" s="202"/>
    </row>
    <row r="64548" spans="2:2">
      <c r="B64548" s="202"/>
    </row>
    <row r="64549" spans="2:2">
      <c r="B64549" s="202"/>
    </row>
    <row r="64550" spans="2:2">
      <c r="B64550" s="202"/>
    </row>
    <row r="64551" spans="2:2">
      <c r="B64551" s="202"/>
    </row>
    <row r="64552" spans="2:2">
      <c r="B64552" s="202"/>
    </row>
    <row r="64553" spans="2:2">
      <c r="B64553" s="202"/>
    </row>
    <row r="64554" spans="2:2">
      <c r="B64554" s="202"/>
    </row>
    <row r="64555" spans="2:2">
      <c r="B64555" s="202"/>
    </row>
    <row r="64556" spans="2:2">
      <c r="B64556" s="202"/>
    </row>
    <row r="64557" spans="2:2">
      <c r="B64557" s="202"/>
    </row>
    <row r="64558" spans="2:2">
      <c r="B64558" s="202"/>
    </row>
    <row r="64559" spans="2:2">
      <c r="B64559" s="202"/>
    </row>
    <row r="64560" spans="2:2">
      <c r="B64560" s="202"/>
    </row>
    <row r="64561" spans="2:2">
      <c r="B64561" s="202"/>
    </row>
    <row r="64562" spans="2:2">
      <c r="B64562" s="202"/>
    </row>
    <row r="64563" spans="2:2">
      <c r="B64563" s="202"/>
    </row>
    <row r="64564" spans="2:2">
      <c r="B64564" s="202"/>
    </row>
    <row r="64565" spans="2:2">
      <c r="B64565" s="202"/>
    </row>
    <row r="64566" spans="2:2">
      <c r="B64566" s="202"/>
    </row>
    <row r="64567" spans="2:2">
      <c r="B64567" s="202"/>
    </row>
    <row r="64568" spans="2:2">
      <c r="B64568" s="202"/>
    </row>
    <row r="64569" spans="2:2">
      <c r="B64569" s="202"/>
    </row>
    <row r="64570" spans="2:2">
      <c r="B64570" s="202"/>
    </row>
    <row r="64571" spans="2:2">
      <c r="B64571" s="202"/>
    </row>
    <row r="64572" spans="2:2">
      <c r="B64572" s="202"/>
    </row>
    <row r="64573" spans="2:2">
      <c r="B64573" s="202"/>
    </row>
    <row r="64574" spans="2:2">
      <c r="B64574" s="202"/>
    </row>
    <row r="64575" spans="2:2">
      <c r="B64575" s="202"/>
    </row>
    <row r="64576" spans="2:2">
      <c r="B64576" s="202"/>
    </row>
    <row r="64577" spans="2:2">
      <c r="B64577" s="202"/>
    </row>
    <row r="64578" spans="2:2">
      <c r="B64578" s="202"/>
    </row>
    <row r="64579" spans="2:2">
      <c r="B64579" s="202"/>
    </row>
    <row r="64580" spans="2:2">
      <c r="B64580" s="202"/>
    </row>
    <row r="64581" spans="2:2">
      <c r="B64581" s="202"/>
    </row>
    <row r="64582" spans="2:2">
      <c r="B64582" s="202"/>
    </row>
    <row r="64583" spans="2:2">
      <c r="B64583" s="202"/>
    </row>
    <row r="64584" spans="2:2">
      <c r="B64584" s="202"/>
    </row>
    <row r="64585" spans="2:2">
      <c r="B64585" s="202"/>
    </row>
    <row r="64586" spans="2:2">
      <c r="B64586" s="202"/>
    </row>
    <row r="64587" spans="2:2">
      <c r="B64587" s="202"/>
    </row>
    <row r="64588" spans="2:2">
      <c r="B64588" s="202"/>
    </row>
    <row r="64589" spans="2:2">
      <c r="B64589" s="202"/>
    </row>
    <row r="64590" spans="2:2">
      <c r="B64590" s="202"/>
    </row>
    <row r="64591" spans="2:2">
      <c r="B64591" s="202"/>
    </row>
    <row r="64592" spans="2:2">
      <c r="B64592" s="202"/>
    </row>
    <row r="64593" spans="2:2">
      <c r="B64593" s="202"/>
    </row>
    <row r="64594" spans="2:2">
      <c r="B64594" s="202"/>
    </row>
    <row r="64595" spans="2:2">
      <c r="B64595" s="202"/>
    </row>
    <row r="64596" spans="2:2">
      <c r="B64596" s="202"/>
    </row>
    <row r="64597" spans="2:2">
      <c r="B64597" s="202"/>
    </row>
    <row r="64598" spans="2:2">
      <c r="B64598" s="202"/>
    </row>
    <row r="64599" spans="2:2">
      <c r="B64599" s="202"/>
    </row>
    <row r="64600" spans="2:2">
      <c r="B64600" s="202"/>
    </row>
    <row r="64601" spans="2:2">
      <c r="B64601" s="202"/>
    </row>
    <row r="64602" spans="2:2">
      <c r="B64602" s="202"/>
    </row>
    <row r="64603" spans="2:2">
      <c r="B64603" s="202"/>
    </row>
    <row r="64604" spans="2:2">
      <c r="B64604" s="202"/>
    </row>
    <row r="64605" spans="2:2">
      <c r="B64605" s="202"/>
    </row>
    <row r="64606" spans="2:2">
      <c r="B64606" s="202"/>
    </row>
    <row r="64607" spans="2:2">
      <c r="B64607" s="202"/>
    </row>
    <row r="64608" spans="2:2">
      <c r="B64608" s="202"/>
    </row>
    <row r="64609" spans="2:2">
      <c r="B64609" s="202"/>
    </row>
    <row r="64610" spans="2:2">
      <c r="B64610" s="202"/>
    </row>
    <row r="64611" spans="2:2">
      <c r="B64611" s="202"/>
    </row>
    <row r="64612" spans="2:2">
      <c r="B64612" s="202"/>
    </row>
    <row r="64613" spans="2:2">
      <c r="B64613" s="202"/>
    </row>
    <row r="64614" spans="2:2">
      <c r="B64614" s="202"/>
    </row>
    <row r="64615" spans="2:2">
      <c r="B64615" s="202"/>
    </row>
    <row r="64616" spans="2:2">
      <c r="B64616" s="202"/>
    </row>
    <row r="64617" spans="2:2">
      <c r="B64617" s="202"/>
    </row>
    <row r="64618" spans="2:2">
      <c r="B64618" s="202"/>
    </row>
    <row r="64619" spans="2:2">
      <c r="B64619" s="202"/>
    </row>
    <row r="64620" spans="2:2">
      <c r="B64620" s="202"/>
    </row>
    <row r="64621" spans="2:2">
      <c r="B64621" s="202"/>
    </row>
    <row r="64622" spans="2:2">
      <c r="B64622" s="202"/>
    </row>
    <row r="64623" spans="2:2">
      <c r="B64623" s="202"/>
    </row>
    <row r="64624" spans="2:2">
      <c r="B64624" s="202"/>
    </row>
    <row r="64625" spans="2:2">
      <c r="B64625" s="202"/>
    </row>
    <row r="64626" spans="2:2">
      <c r="B64626" s="202"/>
    </row>
    <row r="64627" spans="2:2">
      <c r="B64627" s="202"/>
    </row>
    <row r="64628" spans="2:2">
      <c r="B64628" s="202"/>
    </row>
    <row r="64629" spans="2:2">
      <c r="B64629" s="202"/>
    </row>
    <row r="64630" spans="2:2">
      <c r="B64630" s="202"/>
    </row>
    <row r="64631" spans="2:2">
      <c r="B64631" s="202"/>
    </row>
    <row r="64632" spans="2:2">
      <c r="B64632" s="202"/>
    </row>
    <row r="64633" spans="2:2">
      <c r="B64633" s="202"/>
    </row>
    <row r="64634" spans="2:2">
      <c r="B64634" s="202"/>
    </row>
    <row r="64635" spans="2:2">
      <c r="B64635" s="202"/>
    </row>
    <row r="64636" spans="2:2">
      <c r="B64636" s="202"/>
    </row>
    <row r="64637" spans="2:2">
      <c r="B64637" s="202"/>
    </row>
    <row r="64638" spans="2:2">
      <c r="B64638" s="202"/>
    </row>
    <row r="64639" spans="2:2">
      <c r="B64639" s="202"/>
    </row>
    <row r="64640" spans="2:2">
      <c r="B64640" s="202"/>
    </row>
    <row r="64641" spans="2:2">
      <c r="B64641" s="202"/>
    </row>
    <row r="64642" spans="2:2">
      <c r="B64642" s="202"/>
    </row>
    <row r="64643" spans="2:2">
      <c r="B64643" s="202"/>
    </row>
    <row r="64644" spans="2:2">
      <c r="B64644" s="202"/>
    </row>
    <row r="64645" spans="2:2">
      <c r="B64645" s="202"/>
    </row>
    <row r="64646" spans="2:2">
      <c r="B64646" s="202"/>
    </row>
    <row r="64647" spans="2:2">
      <c r="B64647" s="202"/>
    </row>
    <row r="64648" spans="2:2">
      <c r="B64648" s="202"/>
    </row>
    <row r="64649" spans="2:2">
      <c r="B64649" s="202"/>
    </row>
    <row r="64650" spans="2:2">
      <c r="B64650" s="202"/>
    </row>
    <row r="64651" spans="2:2">
      <c r="B64651" s="202"/>
    </row>
    <row r="64652" spans="2:2">
      <c r="B64652" s="202"/>
    </row>
    <row r="64653" spans="2:2">
      <c r="B64653" s="202"/>
    </row>
    <row r="64654" spans="2:2">
      <c r="B64654" s="202"/>
    </row>
    <row r="64655" spans="2:2">
      <c r="B64655" s="202"/>
    </row>
    <row r="64656" spans="2:2">
      <c r="B64656" s="202"/>
    </row>
    <row r="64657" spans="2:2">
      <c r="B64657" s="202"/>
    </row>
    <row r="64658" spans="2:2">
      <c r="B64658" s="202"/>
    </row>
    <row r="64659" spans="2:2">
      <c r="B64659" s="202"/>
    </row>
    <row r="64660" spans="2:2">
      <c r="B64660" s="202"/>
    </row>
    <row r="64661" spans="2:2">
      <c r="B64661" s="202"/>
    </row>
    <row r="64662" spans="2:2">
      <c r="B64662" s="202"/>
    </row>
    <row r="64663" spans="2:2">
      <c r="B64663" s="202"/>
    </row>
    <row r="64664" spans="2:2">
      <c r="B64664" s="202"/>
    </row>
    <row r="64665" spans="2:2">
      <c r="B64665" s="202"/>
    </row>
    <row r="64666" spans="2:2">
      <c r="B64666" s="202"/>
    </row>
    <row r="64667" spans="2:2">
      <c r="B64667" s="202"/>
    </row>
    <row r="64668" spans="2:2">
      <c r="B64668" s="202"/>
    </row>
    <row r="64669" spans="2:2">
      <c r="B64669" s="202"/>
    </row>
    <row r="64670" spans="2:2">
      <c r="B64670" s="202"/>
    </row>
    <row r="64671" spans="2:2">
      <c r="B64671" s="202"/>
    </row>
    <row r="64672" spans="2:2">
      <c r="B64672" s="202"/>
    </row>
    <row r="64673" spans="2:2">
      <c r="B64673" s="202"/>
    </row>
    <row r="64674" spans="2:2">
      <c r="B64674" s="202"/>
    </row>
    <row r="64675" spans="2:2">
      <c r="B64675" s="202"/>
    </row>
    <row r="64676" spans="2:2">
      <c r="B64676" s="202"/>
    </row>
    <row r="64677" spans="2:2">
      <c r="B64677" s="202"/>
    </row>
    <row r="64678" spans="2:2">
      <c r="B64678" s="202"/>
    </row>
    <row r="64679" spans="2:2">
      <c r="B64679" s="202"/>
    </row>
    <row r="64680" spans="2:2">
      <c r="B64680" s="202"/>
    </row>
    <row r="64681" spans="2:2">
      <c r="B64681" s="202"/>
    </row>
    <row r="64682" spans="2:2">
      <c r="B64682" s="202"/>
    </row>
    <row r="64683" spans="2:2">
      <c r="B64683" s="202"/>
    </row>
    <row r="64684" spans="2:2">
      <c r="B64684" s="202"/>
    </row>
    <row r="64685" spans="2:2">
      <c r="B64685" s="202"/>
    </row>
    <row r="64686" spans="2:2">
      <c r="B64686" s="202"/>
    </row>
    <row r="64687" spans="2:2">
      <c r="B64687" s="202"/>
    </row>
    <row r="64688" spans="2:2">
      <c r="B64688" s="202"/>
    </row>
    <row r="64689" spans="2:2">
      <c r="B64689" s="202"/>
    </row>
    <row r="64690" spans="2:2">
      <c r="B64690" s="202"/>
    </row>
    <row r="64691" spans="2:2">
      <c r="B64691" s="202"/>
    </row>
    <row r="64692" spans="2:2">
      <c r="B64692" s="202"/>
    </row>
    <row r="64693" spans="2:2">
      <c r="B64693" s="202"/>
    </row>
    <row r="64694" spans="2:2">
      <c r="B64694" s="202"/>
    </row>
    <row r="64695" spans="2:2">
      <c r="B64695" s="202"/>
    </row>
    <row r="64696" spans="2:2">
      <c r="B64696" s="202"/>
    </row>
    <row r="64697" spans="2:2">
      <c r="B64697" s="202"/>
    </row>
    <row r="64698" spans="2:2">
      <c r="B64698" s="202"/>
    </row>
    <row r="64699" spans="2:2">
      <c r="B64699" s="202"/>
    </row>
    <row r="64700" spans="2:2">
      <c r="B64700" s="202"/>
    </row>
    <row r="64701" spans="2:2">
      <c r="B64701" s="202"/>
    </row>
    <row r="64702" spans="2:2">
      <c r="B64702" s="202"/>
    </row>
    <row r="64703" spans="2:2">
      <c r="B64703" s="202"/>
    </row>
    <row r="64704" spans="2:2">
      <c r="B64704" s="202"/>
    </row>
    <row r="64705" spans="2:2">
      <c r="B64705" s="202"/>
    </row>
    <row r="64706" spans="2:2">
      <c r="B64706" s="202"/>
    </row>
    <row r="64707" spans="2:2">
      <c r="B64707" s="202"/>
    </row>
    <row r="64708" spans="2:2">
      <c r="B64708" s="202"/>
    </row>
    <row r="64709" spans="2:2">
      <c r="B64709" s="202"/>
    </row>
    <row r="64710" spans="2:2">
      <c r="B64710" s="202"/>
    </row>
    <row r="64711" spans="2:2">
      <c r="B64711" s="202"/>
    </row>
    <row r="64712" spans="2:2">
      <c r="B64712" s="202"/>
    </row>
    <row r="64713" spans="2:2">
      <c r="B64713" s="202"/>
    </row>
    <row r="64714" spans="2:2">
      <c r="B64714" s="202"/>
    </row>
    <row r="64715" spans="2:2">
      <c r="B64715" s="202"/>
    </row>
    <row r="64716" spans="2:2">
      <c r="B64716" s="202"/>
    </row>
    <row r="64717" spans="2:2">
      <c r="B64717" s="202"/>
    </row>
    <row r="64718" spans="2:2">
      <c r="B64718" s="202"/>
    </row>
    <row r="64719" spans="2:2">
      <c r="B64719" s="202"/>
    </row>
    <row r="64720" spans="2:2">
      <c r="B64720" s="202"/>
    </row>
    <row r="64721" spans="2:2">
      <c r="B64721" s="202"/>
    </row>
    <row r="64722" spans="2:2">
      <c r="B64722" s="202"/>
    </row>
    <row r="64723" spans="2:2">
      <c r="B64723" s="202"/>
    </row>
    <row r="64724" spans="2:2">
      <c r="B64724" s="202"/>
    </row>
    <row r="64725" spans="2:2">
      <c r="B64725" s="202"/>
    </row>
    <row r="64726" spans="2:2">
      <c r="B64726" s="202"/>
    </row>
    <row r="64727" spans="2:2">
      <c r="B64727" s="202"/>
    </row>
    <row r="64728" spans="2:2">
      <c r="B64728" s="202"/>
    </row>
    <row r="64729" spans="2:2">
      <c r="B64729" s="202"/>
    </row>
    <row r="64730" spans="2:2">
      <c r="B64730" s="202"/>
    </row>
    <row r="64731" spans="2:2">
      <c r="B64731" s="202"/>
    </row>
    <row r="64732" spans="2:2">
      <c r="B64732" s="202"/>
    </row>
    <row r="64733" spans="2:2">
      <c r="B64733" s="202"/>
    </row>
    <row r="64734" spans="2:2">
      <c r="B64734" s="202"/>
    </row>
    <row r="64735" spans="2:2">
      <c r="B64735" s="202"/>
    </row>
    <row r="64736" spans="2:2">
      <c r="B64736" s="202"/>
    </row>
    <row r="64737" spans="2:2">
      <c r="B64737" s="202"/>
    </row>
    <row r="64738" spans="2:2">
      <c r="B64738" s="202"/>
    </row>
    <row r="64739" spans="2:2">
      <c r="B64739" s="202"/>
    </row>
    <row r="64740" spans="2:2">
      <c r="B64740" s="202"/>
    </row>
    <row r="64741" spans="2:2">
      <c r="B64741" s="202"/>
    </row>
    <row r="64742" spans="2:2">
      <c r="B64742" s="202"/>
    </row>
    <row r="64743" spans="2:2">
      <c r="B64743" s="202"/>
    </row>
    <row r="64744" spans="2:2">
      <c r="B64744" s="202"/>
    </row>
    <row r="64745" spans="2:2">
      <c r="B64745" s="202"/>
    </row>
    <row r="64746" spans="2:2">
      <c r="B64746" s="202"/>
    </row>
    <row r="64747" spans="2:2">
      <c r="B64747" s="202"/>
    </row>
    <row r="64748" spans="2:2">
      <c r="B64748" s="202"/>
    </row>
    <row r="64749" spans="2:2">
      <c r="B64749" s="202"/>
    </row>
    <row r="64750" spans="2:2">
      <c r="B64750" s="202"/>
    </row>
    <row r="64751" spans="2:2">
      <c r="B64751" s="202"/>
    </row>
    <row r="64752" spans="2:2">
      <c r="B64752" s="202"/>
    </row>
    <row r="64753" spans="2:2">
      <c r="B64753" s="202"/>
    </row>
    <row r="64754" spans="2:2">
      <c r="B64754" s="202"/>
    </row>
    <row r="64755" spans="2:2">
      <c r="B64755" s="202"/>
    </row>
    <row r="64756" spans="2:2">
      <c r="B64756" s="202"/>
    </row>
    <row r="64757" spans="2:2">
      <c r="B64757" s="202"/>
    </row>
    <row r="64758" spans="2:2">
      <c r="B64758" s="202"/>
    </row>
    <row r="64759" spans="2:2">
      <c r="B64759" s="202"/>
    </row>
    <row r="64760" spans="2:2">
      <c r="B64760" s="202"/>
    </row>
    <row r="64761" spans="2:2">
      <c r="B64761" s="202"/>
    </row>
    <row r="64762" spans="2:2">
      <c r="B64762" s="202"/>
    </row>
    <row r="64763" spans="2:2">
      <c r="B64763" s="202"/>
    </row>
    <row r="64764" spans="2:2">
      <c r="B64764" s="202"/>
    </row>
    <row r="64765" spans="2:2">
      <c r="B64765" s="202"/>
    </row>
    <row r="64766" spans="2:2">
      <c r="B64766" s="202"/>
    </row>
    <row r="64767" spans="2:2">
      <c r="B64767" s="202"/>
    </row>
    <row r="64768" spans="2:2">
      <c r="B64768" s="202"/>
    </row>
    <row r="64769" spans="2:2">
      <c r="B64769" s="202"/>
    </row>
    <row r="64770" spans="2:2">
      <c r="B64770" s="202"/>
    </row>
    <row r="64771" spans="2:2">
      <c r="B64771" s="202"/>
    </row>
    <row r="64772" spans="2:2">
      <c r="B64772" s="202"/>
    </row>
    <row r="64773" spans="2:2">
      <c r="B64773" s="202"/>
    </row>
    <row r="64774" spans="2:2">
      <c r="B64774" s="202"/>
    </row>
    <row r="64775" spans="2:2">
      <c r="B64775" s="202"/>
    </row>
    <row r="64776" spans="2:2">
      <c r="B64776" s="202"/>
    </row>
    <row r="64777" spans="2:2">
      <c r="B64777" s="202"/>
    </row>
    <row r="64778" spans="2:2">
      <c r="B64778" s="202"/>
    </row>
    <row r="64779" spans="2:2">
      <c r="B64779" s="202"/>
    </row>
    <row r="64780" spans="2:2">
      <c r="B64780" s="202"/>
    </row>
    <row r="64781" spans="2:2">
      <c r="B64781" s="202"/>
    </row>
    <row r="64782" spans="2:2">
      <c r="B64782" s="202"/>
    </row>
    <row r="64783" spans="2:2">
      <c r="B64783" s="202"/>
    </row>
    <row r="64784" spans="2:2">
      <c r="B64784" s="202"/>
    </row>
    <row r="64785" spans="2:2">
      <c r="B64785" s="202"/>
    </row>
    <row r="64786" spans="2:2">
      <c r="B64786" s="202"/>
    </row>
    <row r="64787" spans="2:2">
      <c r="B64787" s="202"/>
    </row>
    <row r="64788" spans="2:2">
      <c r="B64788" s="202"/>
    </row>
    <row r="64789" spans="2:2">
      <c r="B64789" s="202"/>
    </row>
    <row r="64790" spans="2:2">
      <c r="B64790" s="202"/>
    </row>
    <row r="64791" spans="2:2">
      <c r="B64791" s="202"/>
    </row>
    <row r="64792" spans="2:2">
      <c r="B64792" s="202"/>
    </row>
    <row r="64793" spans="2:2">
      <c r="B64793" s="202"/>
    </row>
    <row r="64794" spans="2:2">
      <c r="B64794" s="202"/>
    </row>
    <row r="64795" spans="2:2">
      <c r="B64795" s="202"/>
    </row>
    <row r="64796" spans="2:2">
      <c r="B64796" s="202"/>
    </row>
    <row r="64797" spans="2:2">
      <c r="B64797" s="202"/>
    </row>
    <row r="64798" spans="2:2">
      <c r="B64798" s="202"/>
    </row>
    <row r="64799" spans="2:2">
      <c r="B64799" s="202"/>
    </row>
    <row r="64800" spans="2:2">
      <c r="B64800" s="202"/>
    </row>
    <row r="64801" spans="2:2">
      <c r="B64801" s="202"/>
    </row>
    <row r="64802" spans="2:2">
      <c r="B64802" s="202"/>
    </row>
    <row r="64803" spans="2:2">
      <c r="B64803" s="202"/>
    </row>
    <row r="64804" spans="2:2">
      <c r="B64804" s="202"/>
    </row>
    <row r="64805" spans="2:2">
      <c r="B64805" s="202"/>
    </row>
    <row r="64806" spans="2:2">
      <c r="B64806" s="202"/>
    </row>
    <row r="64807" spans="2:2">
      <c r="B64807" s="202"/>
    </row>
    <row r="64808" spans="2:2">
      <c r="B64808" s="202"/>
    </row>
    <row r="64809" spans="2:2">
      <c r="B64809" s="202"/>
    </row>
    <row r="64810" spans="2:2">
      <c r="B64810" s="202"/>
    </row>
    <row r="64811" spans="2:2">
      <c r="B64811" s="202"/>
    </row>
    <row r="64812" spans="2:2">
      <c r="B64812" s="202"/>
    </row>
    <row r="64813" spans="2:2">
      <c r="B64813" s="202"/>
    </row>
    <row r="64814" spans="2:2">
      <c r="B64814" s="202"/>
    </row>
    <row r="64815" spans="2:2">
      <c r="B64815" s="202"/>
    </row>
    <row r="64816" spans="2:2">
      <c r="B64816" s="202"/>
    </row>
    <row r="64817" spans="2:2">
      <c r="B64817" s="202"/>
    </row>
    <row r="64818" spans="2:2">
      <c r="B64818" s="202"/>
    </row>
    <row r="64819" spans="2:2">
      <c r="B64819" s="202"/>
    </row>
    <row r="64820" spans="2:2">
      <c r="B64820" s="202"/>
    </row>
    <row r="64821" spans="2:2">
      <c r="B64821" s="202"/>
    </row>
    <row r="64822" spans="2:2">
      <c r="B64822" s="202"/>
    </row>
    <row r="64823" spans="2:2">
      <c r="B64823" s="202"/>
    </row>
    <row r="64824" spans="2:2">
      <c r="B64824" s="202"/>
    </row>
    <row r="64825" spans="2:2">
      <c r="B64825" s="202"/>
    </row>
    <row r="64826" spans="2:2">
      <c r="B64826" s="202"/>
    </row>
    <row r="64827" spans="2:2">
      <c r="B64827" s="202"/>
    </row>
    <row r="64828" spans="2:2">
      <c r="B64828" s="202"/>
    </row>
    <row r="64829" spans="2:2">
      <c r="B64829" s="202"/>
    </row>
    <row r="64830" spans="2:2">
      <c r="B64830" s="202"/>
    </row>
    <row r="64831" spans="2:2">
      <c r="B64831" s="202"/>
    </row>
    <row r="64832" spans="2:2">
      <c r="B64832" s="202"/>
    </row>
    <row r="64833" spans="2:2">
      <c r="B64833" s="202"/>
    </row>
    <row r="64834" spans="2:2">
      <c r="B64834" s="202"/>
    </row>
    <row r="64835" spans="2:2">
      <c r="B64835" s="202"/>
    </row>
    <row r="64836" spans="2:2">
      <c r="B64836" s="202"/>
    </row>
    <row r="64837" spans="2:2">
      <c r="B64837" s="202"/>
    </row>
    <row r="64838" spans="2:2">
      <c r="B64838" s="202"/>
    </row>
    <row r="64839" spans="2:2">
      <c r="B64839" s="202"/>
    </row>
    <row r="64840" spans="2:2">
      <c r="B64840" s="202"/>
    </row>
    <row r="64841" spans="2:2">
      <c r="B64841" s="202"/>
    </row>
    <row r="64842" spans="2:2">
      <c r="B64842" s="202"/>
    </row>
    <row r="64843" spans="2:2">
      <c r="B64843" s="202"/>
    </row>
    <row r="64844" spans="2:2">
      <c r="B64844" s="202"/>
    </row>
    <row r="64845" spans="2:2">
      <c r="B64845" s="202"/>
    </row>
    <row r="64846" spans="2:2">
      <c r="B64846" s="202"/>
    </row>
    <row r="64847" spans="2:2">
      <c r="B64847" s="202"/>
    </row>
    <row r="64848" spans="2:2">
      <c r="B64848" s="202"/>
    </row>
    <row r="64849" spans="2:2">
      <c r="B64849" s="202"/>
    </row>
    <row r="64850" spans="2:2">
      <c r="B64850" s="202"/>
    </row>
    <row r="64851" spans="2:2">
      <c r="B64851" s="202"/>
    </row>
    <row r="64852" spans="2:2">
      <c r="B64852" s="202"/>
    </row>
    <row r="64853" spans="2:2">
      <c r="B64853" s="202"/>
    </row>
    <row r="64854" spans="2:2">
      <c r="B64854" s="202"/>
    </row>
    <row r="64855" spans="2:2">
      <c r="B64855" s="202"/>
    </row>
    <row r="64856" spans="2:2">
      <c r="B64856" s="202"/>
    </row>
    <row r="64857" spans="2:2">
      <c r="B64857" s="202"/>
    </row>
    <row r="64858" spans="2:2">
      <c r="B64858" s="202"/>
    </row>
    <row r="64859" spans="2:2">
      <c r="B64859" s="202"/>
    </row>
    <row r="64860" spans="2:2">
      <c r="B64860" s="202"/>
    </row>
    <row r="64861" spans="2:2">
      <c r="B64861" s="202"/>
    </row>
    <row r="64862" spans="2:2">
      <c r="B64862" s="202"/>
    </row>
    <row r="64863" spans="2:2">
      <c r="B64863" s="202"/>
    </row>
    <row r="64864" spans="2:2">
      <c r="B64864" s="202"/>
    </row>
    <row r="64865" spans="2:2">
      <c r="B64865" s="202"/>
    </row>
    <row r="64866" spans="2:2">
      <c r="B64866" s="202"/>
    </row>
    <row r="64867" spans="2:2">
      <c r="B64867" s="202"/>
    </row>
    <row r="64868" spans="2:2">
      <c r="B64868" s="202"/>
    </row>
    <row r="64869" spans="2:2">
      <c r="B64869" s="202"/>
    </row>
    <row r="64870" spans="2:2">
      <c r="B64870" s="202"/>
    </row>
    <row r="64871" spans="2:2">
      <c r="B64871" s="202"/>
    </row>
    <row r="64872" spans="2:2">
      <c r="B64872" s="202"/>
    </row>
    <row r="64873" spans="2:2">
      <c r="B64873" s="202"/>
    </row>
    <row r="64874" spans="2:2">
      <c r="B64874" s="202"/>
    </row>
    <row r="64875" spans="2:2">
      <c r="B64875" s="202"/>
    </row>
    <row r="64876" spans="2:2">
      <c r="B64876" s="202"/>
    </row>
    <row r="64877" spans="2:2">
      <c r="B64877" s="202"/>
    </row>
    <row r="64878" spans="2:2">
      <c r="B64878" s="202"/>
    </row>
    <row r="64879" spans="2:2">
      <c r="B64879" s="202"/>
    </row>
    <row r="64880" spans="2:2">
      <c r="B64880" s="202"/>
    </row>
    <row r="64881" spans="2:2">
      <c r="B64881" s="202"/>
    </row>
    <row r="64882" spans="2:2">
      <c r="B64882" s="202"/>
    </row>
    <row r="64883" spans="2:2">
      <c r="B64883" s="202"/>
    </row>
    <row r="64884" spans="2:2">
      <c r="B64884" s="202"/>
    </row>
    <row r="64885" spans="2:2">
      <c r="B64885" s="202"/>
    </row>
    <row r="64886" spans="2:2">
      <c r="B64886" s="202"/>
    </row>
    <row r="64887" spans="2:2">
      <c r="B64887" s="202"/>
    </row>
    <row r="64888" spans="2:2">
      <c r="B64888" s="202"/>
    </row>
    <row r="64889" spans="2:2">
      <c r="B64889" s="202"/>
    </row>
    <row r="64890" spans="2:2">
      <c r="B64890" s="202"/>
    </row>
    <row r="64891" spans="2:2">
      <c r="B64891" s="202"/>
    </row>
    <row r="64892" spans="2:2">
      <c r="B64892" s="202"/>
    </row>
    <row r="64893" spans="2:2">
      <c r="B64893" s="202"/>
    </row>
    <row r="64894" spans="2:2">
      <c r="B64894" s="202"/>
    </row>
    <row r="64895" spans="2:2">
      <c r="B64895" s="202"/>
    </row>
    <row r="64896" spans="2:2">
      <c r="B64896" s="202"/>
    </row>
    <row r="64897" spans="2:2">
      <c r="B64897" s="202"/>
    </row>
    <row r="64898" spans="2:2">
      <c r="B64898" s="202"/>
    </row>
    <row r="64899" spans="2:2">
      <c r="B64899" s="202"/>
    </row>
    <row r="64900" spans="2:2">
      <c r="B64900" s="202"/>
    </row>
    <row r="64901" spans="2:2">
      <c r="B64901" s="202"/>
    </row>
    <row r="64902" spans="2:2">
      <c r="B64902" s="202"/>
    </row>
    <row r="64903" spans="2:2">
      <c r="B64903" s="202"/>
    </row>
    <row r="64904" spans="2:2">
      <c r="B64904" s="202"/>
    </row>
    <row r="64905" spans="2:2">
      <c r="B64905" s="202"/>
    </row>
    <row r="64906" spans="2:2">
      <c r="B64906" s="202"/>
    </row>
    <row r="64907" spans="2:2">
      <c r="B64907" s="202"/>
    </row>
    <row r="64908" spans="2:2">
      <c r="B64908" s="202"/>
    </row>
    <row r="64909" spans="2:2">
      <c r="B64909" s="202"/>
    </row>
    <row r="64910" spans="2:2">
      <c r="B64910" s="202"/>
    </row>
    <row r="64911" spans="2:2">
      <c r="B64911" s="202"/>
    </row>
    <row r="64912" spans="2:2">
      <c r="B64912" s="202"/>
    </row>
    <row r="64913" spans="2:2">
      <c r="B64913" s="202"/>
    </row>
    <row r="64914" spans="2:2">
      <c r="B64914" s="202"/>
    </row>
    <row r="64915" spans="2:2">
      <c r="B64915" s="202"/>
    </row>
    <row r="64916" spans="2:2">
      <c r="B64916" s="202"/>
    </row>
    <row r="64917" spans="2:2">
      <c r="B64917" s="202"/>
    </row>
    <row r="64918" spans="2:2">
      <c r="B64918" s="202"/>
    </row>
    <row r="64919" spans="2:2">
      <c r="B64919" s="202"/>
    </row>
    <row r="64920" spans="2:2">
      <c r="B64920" s="202"/>
    </row>
    <row r="64921" spans="2:2">
      <c r="B64921" s="202"/>
    </row>
    <row r="64922" spans="2:2">
      <c r="B64922" s="202"/>
    </row>
    <row r="64923" spans="2:2">
      <c r="B64923" s="202"/>
    </row>
    <row r="64924" spans="2:2">
      <c r="B64924" s="202"/>
    </row>
    <row r="64925" spans="2:2">
      <c r="B64925" s="202"/>
    </row>
    <row r="64926" spans="2:2">
      <c r="B64926" s="202"/>
    </row>
    <row r="64927" spans="2:2">
      <c r="B64927" s="202"/>
    </row>
    <row r="64928" spans="2:2">
      <c r="B64928" s="202"/>
    </row>
    <row r="64929" spans="2:2">
      <c r="B64929" s="202"/>
    </row>
    <row r="64930" spans="2:2">
      <c r="B64930" s="202"/>
    </row>
    <row r="64931" spans="2:2">
      <c r="B64931" s="202"/>
    </row>
    <row r="64932" spans="2:2">
      <c r="B64932" s="202"/>
    </row>
    <row r="64933" spans="2:2">
      <c r="B64933" s="202"/>
    </row>
    <row r="64934" spans="2:2">
      <c r="B64934" s="202"/>
    </row>
    <row r="64935" spans="2:2">
      <c r="B64935" s="202"/>
    </row>
    <row r="64936" spans="2:2">
      <c r="B64936" s="202"/>
    </row>
    <row r="64937" spans="2:2">
      <c r="B64937" s="202"/>
    </row>
    <row r="64938" spans="2:2">
      <c r="B64938" s="202"/>
    </row>
    <row r="64939" spans="2:2">
      <c r="B64939" s="202"/>
    </row>
    <row r="64940" spans="2:2">
      <c r="B64940" s="202"/>
    </row>
    <row r="64941" spans="2:2">
      <c r="B64941" s="202"/>
    </row>
    <row r="64942" spans="2:2">
      <c r="B64942" s="202"/>
    </row>
    <row r="64943" spans="2:2">
      <c r="B64943" s="202"/>
    </row>
    <row r="64944" spans="2:2">
      <c r="B64944" s="202"/>
    </row>
    <row r="64945" spans="2:2">
      <c r="B64945" s="202"/>
    </row>
    <row r="64946" spans="2:2">
      <c r="B64946" s="202"/>
    </row>
    <row r="64947" spans="2:2">
      <c r="B64947" s="202"/>
    </row>
    <row r="64948" spans="2:2">
      <c r="B64948" s="202"/>
    </row>
    <row r="64949" spans="2:2">
      <c r="B64949" s="202"/>
    </row>
    <row r="64950" spans="2:2">
      <c r="B64950" s="202"/>
    </row>
    <row r="64951" spans="2:2">
      <c r="B64951" s="202"/>
    </row>
    <row r="64952" spans="2:2">
      <c r="B64952" s="202"/>
    </row>
    <row r="64953" spans="2:2">
      <c r="B64953" s="202"/>
    </row>
    <row r="64954" spans="2:2">
      <c r="B64954" s="202"/>
    </row>
    <row r="64955" spans="2:2">
      <c r="B64955" s="202"/>
    </row>
    <row r="64956" spans="2:2">
      <c r="B64956" s="202"/>
    </row>
    <row r="64957" spans="2:2">
      <c r="B64957" s="202"/>
    </row>
    <row r="64958" spans="2:2">
      <c r="B64958" s="202"/>
    </row>
    <row r="64959" spans="2:2">
      <c r="B64959" s="202"/>
    </row>
    <row r="64960" spans="2:2">
      <c r="B64960" s="202"/>
    </row>
    <row r="64961" spans="2:2">
      <c r="B64961" s="202"/>
    </row>
    <row r="64962" spans="2:2">
      <c r="B64962" s="202"/>
    </row>
    <row r="64963" spans="2:2">
      <c r="B64963" s="202"/>
    </row>
    <row r="64964" spans="2:2">
      <c r="B64964" s="202"/>
    </row>
    <row r="64965" spans="2:2">
      <c r="B64965" s="202"/>
    </row>
    <row r="64966" spans="2:2">
      <c r="B64966" s="202"/>
    </row>
    <row r="64967" spans="2:2">
      <c r="B64967" s="202"/>
    </row>
    <row r="64968" spans="2:2">
      <c r="B64968" s="202"/>
    </row>
    <row r="64969" spans="2:2">
      <c r="B64969" s="202"/>
    </row>
    <row r="64970" spans="2:2">
      <c r="B64970" s="202"/>
    </row>
    <row r="64971" spans="2:2">
      <c r="B64971" s="202"/>
    </row>
    <row r="64972" spans="2:2">
      <c r="B64972" s="202"/>
    </row>
    <row r="64973" spans="2:2">
      <c r="B64973" s="202"/>
    </row>
    <row r="64974" spans="2:2">
      <c r="B64974" s="202"/>
    </row>
    <row r="64975" spans="2:2">
      <c r="B64975" s="202"/>
    </row>
    <row r="64976" spans="2:2">
      <c r="B64976" s="202"/>
    </row>
    <row r="64977" spans="2:2">
      <c r="B64977" s="202"/>
    </row>
    <row r="64978" spans="2:2">
      <c r="B64978" s="202"/>
    </row>
    <row r="64979" spans="2:2">
      <c r="B64979" s="202"/>
    </row>
    <row r="64980" spans="2:2">
      <c r="B64980" s="202"/>
    </row>
    <row r="64981" spans="2:2">
      <c r="B64981" s="202"/>
    </row>
    <row r="64982" spans="2:2">
      <c r="B64982" s="202"/>
    </row>
    <row r="64983" spans="2:2">
      <c r="B64983" s="202"/>
    </row>
    <row r="64984" spans="2:2">
      <c r="B64984" s="202"/>
    </row>
    <row r="64985" spans="2:2">
      <c r="B64985" s="202"/>
    </row>
    <row r="64986" spans="2:2">
      <c r="B64986" s="202"/>
    </row>
    <row r="64987" spans="2:2">
      <c r="B64987" s="202"/>
    </row>
    <row r="64988" spans="2:2">
      <c r="B64988" s="202"/>
    </row>
    <row r="64989" spans="2:2">
      <c r="B64989" s="202"/>
    </row>
    <row r="64990" spans="2:2">
      <c r="B64990" s="202"/>
    </row>
    <row r="64991" spans="2:2">
      <c r="B64991" s="202"/>
    </row>
    <row r="64992" spans="2:2">
      <c r="B64992" s="202"/>
    </row>
    <row r="64993" spans="2:2">
      <c r="B64993" s="202"/>
    </row>
    <row r="64994" spans="2:2">
      <c r="B64994" s="202"/>
    </row>
    <row r="64995" spans="2:2">
      <c r="B64995" s="202"/>
    </row>
    <row r="64996" spans="2:2">
      <c r="B64996" s="202"/>
    </row>
    <row r="64997" spans="2:2">
      <c r="B64997" s="202"/>
    </row>
    <row r="64998" spans="2:2">
      <c r="B64998" s="202"/>
    </row>
    <row r="64999" spans="2:2">
      <c r="B64999" s="202"/>
    </row>
    <row r="65000" spans="2:2">
      <c r="B65000" s="202"/>
    </row>
    <row r="65001" spans="2:2">
      <c r="B65001" s="202"/>
    </row>
    <row r="65002" spans="2:2">
      <c r="B65002" s="202"/>
    </row>
    <row r="65003" spans="2:2">
      <c r="B65003" s="202"/>
    </row>
    <row r="65004" spans="2:2">
      <c r="B65004" s="202"/>
    </row>
    <row r="65005" spans="2:2">
      <c r="B65005" s="202"/>
    </row>
    <row r="65006" spans="2:2">
      <c r="B65006" s="202"/>
    </row>
    <row r="65007" spans="2:2">
      <c r="B65007" s="202"/>
    </row>
    <row r="65008" spans="2:2">
      <c r="B65008" s="202"/>
    </row>
    <row r="65009" spans="2:2">
      <c r="B65009" s="202"/>
    </row>
    <row r="65010" spans="2:2">
      <c r="B65010" s="202"/>
    </row>
    <row r="65011" spans="2:2">
      <c r="B65011" s="202"/>
    </row>
    <row r="65012" spans="2:2">
      <c r="B65012" s="202"/>
    </row>
    <row r="65013" spans="2:2">
      <c r="B65013" s="202"/>
    </row>
    <row r="65014" spans="2:2">
      <c r="B65014" s="202"/>
    </row>
    <row r="65015" spans="2:2">
      <c r="B65015" s="202"/>
    </row>
    <row r="65016" spans="2:2">
      <c r="B65016" s="202"/>
    </row>
    <row r="65017" spans="2:2">
      <c r="B65017" s="202"/>
    </row>
    <row r="65018" spans="2:2">
      <c r="B65018" s="202"/>
    </row>
    <row r="65019" spans="2:2">
      <c r="B65019" s="202"/>
    </row>
    <row r="65020" spans="2:2">
      <c r="B65020" s="202"/>
    </row>
    <row r="65021" spans="2:2">
      <c r="B65021" s="202"/>
    </row>
    <row r="65022" spans="2:2">
      <c r="B65022" s="202"/>
    </row>
    <row r="65023" spans="2:2">
      <c r="B65023" s="202"/>
    </row>
    <row r="65024" spans="2:2">
      <c r="B65024" s="202"/>
    </row>
    <row r="65025" spans="2:2">
      <c r="B65025" s="202"/>
    </row>
    <row r="65026" spans="2:2">
      <c r="B65026" s="202"/>
    </row>
    <row r="65027" spans="2:2">
      <c r="B65027" s="202"/>
    </row>
    <row r="65028" spans="2:2">
      <c r="B65028" s="202"/>
    </row>
    <row r="65029" spans="2:2">
      <c r="B65029" s="202"/>
    </row>
    <row r="65030" spans="2:2">
      <c r="B65030" s="202"/>
    </row>
    <row r="65031" spans="2:2">
      <c r="B65031" s="202"/>
    </row>
    <row r="65032" spans="2:2">
      <c r="B65032" s="202"/>
    </row>
    <row r="65033" spans="2:2">
      <c r="B65033" s="202"/>
    </row>
    <row r="65034" spans="2:2">
      <c r="B65034" s="202"/>
    </row>
    <row r="65035" spans="2:2">
      <c r="B65035" s="202"/>
    </row>
    <row r="65036" spans="2:2">
      <c r="B65036" s="202"/>
    </row>
    <row r="65037" spans="2:2">
      <c r="B65037" s="202"/>
    </row>
    <row r="65038" spans="2:2">
      <c r="B65038" s="202"/>
    </row>
    <row r="65039" spans="2:2">
      <c r="B65039" s="202"/>
    </row>
    <row r="65040" spans="2:2">
      <c r="B65040" s="202"/>
    </row>
    <row r="65041" spans="2:2">
      <c r="B65041" s="202"/>
    </row>
    <row r="65042" spans="2:2">
      <c r="B65042" s="202"/>
    </row>
    <row r="65043" spans="2:2">
      <c r="B65043" s="202"/>
    </row>
    <row r="65044" spans="2:2">
      <c r="B65044" s="202"/>
    </row>
    <row r="65045" spans="2:2">
      <c r="B65045" s="202"/>
    </row>
    <row r="65046" spans="2:2">
      <c r="B65046" s="202"/>
    </row>
    <row r="65047" spans="2:2">
      <c r="B65047" s="202"/>
    </row>
    <row r="65048" spans="2:2">
      <c r="B65048" s="202"/>
    </row>
    <row r="65049" spans="2:2">
      <c r="B65049" s="202"/>
    </row>
    <row r="65050" spans="2:2">
      <c r="B65050" s="202"/>
    </row>
    <row r="65051" spans="2:2">
      <c r="B65051" s="202"/>
    </row>
    <row r="65052" spans="2:2">
      <c r="B65052" s="202"/>
    </row>
    <row r="65053" spans="2:2">
      <c r="B65053" s="202"/>
    </row>
    <row r="65054" spans="2:2">
      <c r="B65054" s="202"/>
    </row>
    <row r="65055" spans="2:2">
      <c r="B65055" s="202"/>
    </row>
    <row r="65056" spans="2:2">
      <c r="B65056" s="202"/>
    </row>
    <row r="65057" spans="2:2">
      <c r="B65057" s="202"/>
    </row>
    <row r="65058" spans="2:2">
      <c r="B65058" s="202"/>
    </row>
    <row r="65059" spans="2:2">
      <c r="B65059" s="202"/>
    </row>
    <row r="65060" spans="2:2">
      <c r="B65060" s="202"/>
    </row>
    <row r="65061" spans="2:2">
      <c r="B65061" s="202"/>
    </row>
    <row r="65062" spans="2:2">
      <c r="B65062" s="202"/>
    </row>
    <row r="65063" spans="2:2">
      <c r="B65063" s="202"/>
    </row>
    <row r="65064" spans="2:2">
      <c r="B65064" s="202"/>
    </row>
    <row r="65065" spans="2:2">
      <c r="B65065" s="202"/>
    </row>
    <row r="65066" spans="2:2">
      <c r="B65066" s="202"/>
    </row>
    <row r="65067" spans="2:2">
      <c r="B65067" s="202"/>
    </row>
    <row r="65068" spans="2:2">
      <c r="B65068" s="202"/>
    </row>
    <row r="65069" spans="2:2">
      <c r="B65069" s="202"/>
    </row>
    <row r="65070" spans="2:2">
      <c r="B65070" s="202"/>
    </row>
    <row r="65071" spans="2:2">
      <c r="B65071" s="202"/>
    </row>
    <row r="65072" spans="2:2">
      <c r="B65072" s="202"/>
    </row>
    <row r="65073" spans="2:2">
      <c r="B65073" s="202"/>
    </row>
    <row r="65074" spans="2:2">
      <c r="B65074" s="202"/>
    </row>
    <row r="65075" spans="2:2">
      <c r="B65075" s="202"/>
    </row>
    <row r="65076" spans="2:2">
      <c r="B65076" s="202"/>
    </row>
    <row r="65077" spans="2:2">
      <c r="B65077" s="202"/>
    </row>
    <row r="65078" spans="2:2">
      <c r="B65078" s="202"/>
    </row>
    <row r="65079" spans="2:2">
      <c r="B65079" s="202"/>
    </row>
    <row r="65080" spans="2:2">
      <c r="B65080" s="202"/>
    </row>
    <row r="65081" spans="2:2">
      <c r="B65081" s="202"/>
    </row>
    <row r="65082" spans="2:2">
      <c r="B65082" s="202"/>
    </row>
    <row r="65083" spans="2:2">
      <c r="B65083" s="202"/>
    </row>
    <row r="65084" spans="2:2">
      <c r="B65084" s="202"/>
    </row>
    <row r="65085" spans="2:2">
      <c r="B65085" s="202"/>
    </row>
    <row r="65086" spans="2:2">
      <c r="B65086" s="202"/>
    </row>
    <row r="65087" spans="2:2">
      <c r="B65087" s="202"/>
    </row>
    <row r="65088" spans="2:2">
      <c r="B65088" s="202"/>
    </row>
    <row r="65089" spans="2:2">
      <c r="B65089" s="202"/>
    </row>
    <row r="65090" spans="2:2">
      <c r="B65090" s="202"/>
    </row>
    <row r="65091" spans="2:2">
      <c r="B65091" s="202"/>
    </row>
    <row r="65092" spans="2:2">
      <c r="B65092" s="202"/>
    </row>
    <row r="65093" spans="2:2">
      <c r="B65093" s="202"/>
    </row>
    <row r="65094" spans="2:2">
      <c r="B65094" s="202"/>
    </row>
    <row r="65095" spans="2:2">
      <c r="B65095" s="202"/>
    </row>
    <row r="65096" spans="2:2">
      <c r="B65096" s="202"/>
    </row>
    <row r="65097" spans="2:2">
      <c r="B65097" s="202"/>
    </row>
    <row r="65098" spans="2:2">
      <c r="B65098" s="202"/>
    </row>
    <row r="65099" spans="2:2">
      <c r="B65099" s="202"/>
    </row>
    <row r="65100" spans="2:2">
      <c r="B65100" s="202"/>
    </row>
    <row r="65101" spans="2:2">
      <c r="B65101" s="202"/>
    </row>
    <row r="65102" spans="2:2">
      <c r="B65102" s="202"/>
    </row>
    <row r="65103" spans="2:2">
      <c r="B65103" s="202"/>
    </row>
    <row r="65104" spans="2:2">
      <c r="B65104" s="202"/>
    </row>
    <row r="65105" spans="2:2">
      <c r="B65105" s="202"/>
    </row>
    <row r="65106" spans="2:2">
      <c r="B65106" s="202"/>
    </row>
    <row r="65107" spans="2:2">
      <c r="B65107" s="202"/>
    </row>
    <row r="65108" spans="2:2">
      <c r="B65108" s="202"/>
    </row>
    <row r="65109" spans="2:2">
      <c r="B65109" s="202"/>
    </row>
    <row r="65110" spans="2:2">
      <c r="B65110" s="202"/>
    </row>
    <row r="65111" spans="2:2">
      <c r="B65111" s="202"/>
    </row>
    <row r="65112" spans="2:2">
      <c r="B65112" s="202"/>
    </row>
    <row r="65113" spans="2:2">
      <c r="B65113" s="202"/>
    </row>
    <row r="65114" spans="2:2">
      <c r="B65114" s="202"/>
    </row>
    <row r="65115" spans="2:2">
      <c r="B65115" s="202"/>
    </row>
    <row r="65116" spans="2:2">
      <c r="B65116" s="202"/>
    </row>
    <row r="65117" spans="2:2">
      <c r="B65117" s="202"/>
    </row>
    <row r="65118" spans="2:2">
      <c r="B65118" s="202"/>
    </row>
    <row r="65119" spans="2:2">
      <c r="B65119" s="202"/>
    </row>
    <row r="65120" spans="2:2">
      <c r="B65120" s="202"/>
    </row>
    <row r="65121" spans="2:2">
      <c r="B65121" s="202"/>
    </row>
    <row r="65122" spans="2:2">
      <c r="B65122" s="202"/>
    </row>
    <row r="65123" spans="2:2">
      <c r="B65123" s="202"/>
    </row>
    <row r="65124" spans="2:2">
      <c r="B65124" s="202"/>
    </row>
    <row r="65125" spans="2:2">
      <c r="B65125" s="202"/>
    </row>
    <row r="65126" spans="2:2">
      <c r="B65126" s="202"/>
    </row>
    <row r="65127" spans="2:2">
      <c r="B65127" s="202"/>
    </row>
    <row r="65128" spans="2:2">
      <c r="B65128" s="202"/>
    </row>
    <row r="65129" spans="2:2">
      <c r="B65129" s="202"/>
    </row>
    <row r="65130" spans="2:2">
      <c r="B65130" s="202"/>
    </row>
    <row r="65131" spans="2:2">
      <c r="B65131" s="202"/>
    </row>
    <row r="65132" spans="2:2">
      <c r="B65132" s="202"/>
    </row>
    <row r="65133" spans="2:2">
      <c r="B65133" s="202"/>
    </row>
    <row r="65134" spans="2:2">
      <c r="B65134" s="202"/>
    </row>
    <row r="65135" spans="2:2">
      <c r="B65135" s="202"/>
    </row>
    <row r="65136" spans="2:2">
      <c r="B65136" s="202"/>
    </row>
    <row r="65137" spans="2:2">
      <c r="B65137" s="202"/>
    </row>
    <row r="65138" spans="2:2">
      <c r="B65138" s="202"/>
    </row>
    <row r="65139" spans="2:2">
      <c r="B65139" s="202"/>
    </row>
    <row r="65140" spans="2:2">
      <c r="B65140" s="202"/>
    </row>
    <row r="65141" spans="2:2">
      <c r="B65141" s="202"/>
    </row>
    <row r="65142" spans="2:2">
      <c r="B65142" s="202"/>
    </row>
    <row r="65143" spans="2:2">
      <c r="B65143" s="202"/>
    </row>
    <row r="65144" spans="2:2">
      <c r="B65144" s="202"/>
    </row>
    <row r="65145" spans="2:2">
      <c r="B65145" s="202"/>
    </row>
    <row r="65146" spans="2:2">
      <c r="B65146" s="202"/>
    </row>
    <row r="65147" spans="2:2">
      <c r="B65147" s="202"/>
    </row>
    <row r="65148" spans="2:2">
      <c r="B65148" s="202"/>
    </row>
    <row r="65149" spans="2:2">
      <c r="B65149" s="202"/>
    </row>
    <row r="65150" spans="2:2">
      <c r="B65150" s="202"/>
    </row>
    <row r="65151" spans="2:2">
      <c r="B65151" s="202"/>
    </row>
    <row r="65152" spans="2:2">
      <c r="B65152" s="202"/>
    </row>
    <row r="65153" spans="2:2">
      <c r="B65153" s="202"/>
    </row>
    <row r="65154" spans="2:2">
      <c r="B65154" s="202"/>
    </row>
    <row r="65155" spans="2:2">
      <c r="B65155" s="202"/>
    </row>
    <row r="65156" spans="2:2">
      <c r="B65156" s="202"/>
    </row>
    <row r="65157" spans="2:2">
      <c r="B65157" s="202"/>
    </row>
    <row r="65158" spans="2:2">
      <c r="B65158" s="202"/>
    </row>
    <row r="65159" spans="2:2">
      <c r="B65159" s="202"/>
    </row>
    <row r="65160" spans="2:2">
      <c r="B65160" s="202"/>
    </row>
    <row r="65161" spans="2:2">
      <c r="B65161" s="202"/>
    </row>
    <row r="65162" spans="2:2">
      <c r="B65162" s="202"/>
    </row>
    <row r="65163" spans="2:2">
      <c r="B65163" s="202"/>
    </row>
    <row r="65164" spans="2:2">
      <c r="B65164" s="202"/>
    </row>
    <row r="65165" spans="2:2">
      <c r="B65165" s="202"/>
    </row>
    <row r="65166" spans="2:2">
      <c r="B65166" s="202"/>
    </row>
    <row r="65167" spans="2:2">
      <c r="B65167" s="202"/>
    </row>
    <row r="65168" spans="2:2">
      <c r="B65168" s="202"/>
    </row>
    <row r="65169" spans="2:2">
      <c r="B65169" s="202"/>
    </row>
    <row r="65170" spans="2:2">
      <c r="B65170" s="202"/>
    </row>
    <row r="65171" spans="2:2">
      <c r="B65171" s="202"/>
    </row>
    <row r="65172" spans="2:2">
      <c r="B65172" s="202"/>
    </row>
    <row r="65173" spans="2:2">
      <c r="B65173" s="202"/>
    </row>
    <row r="65174" spans="2:2">
      <c r="B65174" s="202"/>
    </row>
    <row r="65175" spans="2:2">
      <c r="B65175" s="202"/>
    </row>
    <row r="65176" spans="2:2">
      <c r="B65176" s="202"/>
    </row>
    <row r="65177" spans="2:2">
      <c r="B65177" s="202"/>
    </row>
    <row r="65178" spans="2:2">
      <c r="B65178" s="202"/>
    </row>
    <row r="65179" spans="2:2">
      <c r="B65179" s="202"/>
    </row>
    <row r="65180" spans="2:2">
      <c r="B65180" s="202"/>
    </row>
    <row r="65181" spans="2:2">
      <c r="B65181" s="202"/>
    </row>
    <row r="65182" spans="2:2">
      <c r="B65182" s="202"/>
    </row>
    <row r="65183" spans="2:2">
      <c r="B65183" s="202"/>
    </row>
    <row r="65184" spans="2:2">
      <c r="B65184" s="202"/>
    </row>
    <row r="65185" spans="2:2">
      <c r="B65185" s="202"/>
    </row>
    <row r="65186" spans="2:2">
      <c r="B65186" s="202"/>
    </row>
    <row r="65187" spans="2:2">
      <c r="B65187" s="202"/>
    </row>
    <row r="65188" spans="2:2">
      <c r="B65188" s="202"/>
    </row>
    <row r="65189" spans="2:2">
      <c r="B65189" s="202"/>
    </row>
    <row r="65190" spans="2:2">
      <c r="B65190" s="202"/>
    </row>
    <row r="65191" spans="2:2">
      <c r="B65191" s="202"/>
    </row>
    <row r="65192" spans="2:2">
      <c r="B65192" s="202"/>
    </row>
    <row r="65193" spans="2:2">
      <c r="B65193" s="202"/>
    </row>
    <row r="65194" spans="2:2">
      <c r="B65194" s="202"/>
    </row>
    <row r="65195" spans="2:2">
      <c r="B65195" s="202"/>
    </row>
    <row r="65196" spans="2:2">
      <c r="B65196" s="202"/>
    </row>
    <row r="65197" spans="2:2">
      <c r="B65197" s="202"/>
    </row>
    <row r="65198" spans="2:2">
      <c r="B65198" s="202"/>
    </row>
    <row r="65199" spans="2:2">
      <c r="B65199" s="202"/>
    </row>
    <row r="65200" spans="2:2">
      <c r="B65200" s="202"/>
    </row>
    <row r="65201" spans="2:2">
      <c r="B65201" s="202"/>
    </row>
    <row r="65202" spans="2:2">
      <c r="B65202" s="202"/>
    </row>
    <row r="65203" spans="2:2">
      <c r="B65203" s="202"/>
    </row>
    <row r="65204" spans="2:2">
      <c r="B65204" s="202"/>
    </row>
    <row r="65205" spans="2:2">
      <c r="B65205" s="202"/>
    </row>
    <row r="65206" spans="2:2">
      <c r="B65206" s="202"/>
    </row>
    <row r="65207" spans="2:2">
      <c r="B65207" s="202"/>
    </row>
    <row r="65208" spans="2:2">
      <c r="B65208" s="202"/>
    </row>
    <row r="65209" spans="2:2">
      <c r="B65209" s="202"/>
    </row>
    <row r="65210" spans="2:2">
      <c r="B65210" s="202"/>
    </row>
    <row r="65211" spans="2:2">
      <c r="B65211" s="202"/>
    </row>
    <row r="65212" spans="2:2">
      <c r="B65212" s="202"/>
    </row>
    <row r="65213" spans="2:2">
      <c r="B65213" s="202"/>
    </row>
    <row r="65214" spans="2:2">
      <c r="B65214" s="202"/>
    </row>
    <row r="65215" spans="2:2">
      <c r="B65215" s="202"/>
    </row>
    <row r="65216" spans="2:2">
      <c r="B65216" s="202"/>
    </row>
    <row r="65217" spans="2:2">
      <c r="B65217" s="202"/>
    </row>
    <row r="65218" spans="2:2">
      <c r="B65218" s="202"/>
    </row>
    <row r="65219" spans="2:2">
      <c r="B65219" s="202"/>
    </row>
    <row r="65220" spans="2:2">
      <c r="B65220" s="202"/>
    </row>
    <row r="65221" spans="2:2">
      <c r="B65221" s="202"/>
    </row>
    <row r="65222" spans="2:2">
      <c r="B65222" s="202"/>
    </row>
    <row r="65223" spans="2:2">
      <c r="B65223" s="202"/>
    </row>
    <row r="65224" spans="2:2">
      <c r="B65224" s="202"/>
    </row>
    <row r="65225" spans="2:2">
      <c r="B65225" s="202"/>
    </row>
    <row r="65226" spans="2:2">
      <c r="B65226" s="202"/>
    </row>
    <row r="65227" spans="2:2">
      <c r="B65227" s="202"/>
    </row>
    <row r="65228" spans="2:2">
      <c r="B65228" s="202"/>
    </row>
    <row r="65229" spans="2:2">
      <c r="B65229" s="202"/>
    </row>
    <row r="65230" spans="2:2">
      <c r="B65230" s="202"/>
    </row>
    <row r="65231" spans="2:2">
      <c r="B65231" s="202"/>
    </row>
    <row r="65232" spans="2:2">
      <c r="B65232" s="202"/>
    </row>
    <row r="65233" spans="2:2">
      <c r="B65233" s="202"/>
    </row>
    <row r="65234" spans="2:2">
      <c r="B65234" s="202"/>
    </row>
    <row r="65235" spans="2:2">
      <c r="B65235" s="202"/>
    </row>
    <row r="65236" spans="2:2">
      <c r="B65236" s="202"/>
    </row>
    <row r="65237" spans="2:2">
      <c r="B65237" s="202"/>
    </row>
    <row r="65238" spans="2:2">
      <c r="B65238" s="202"/>
    </row>
    <row r="65239" spans="2:2">
      <c r="B65239" s="202"/>
    </row>
    <row r="65240" spans="2:2">
      <c r="B65240" s="202"/>
    </row>
    <row r="65241" spans="2:2">
      <c r="B65241" s="202"/>
    </row>
    <row r="65242" spans="2:2">
      <c r="B65242" s="202"/>
    </row>
    <row r="65243" spans="2:2">
      <c r="B65243" s="202"/>
    </row>
    <row r="65244" spans="2:2">
      <c r="B65244" s="202"/>
    </row>
    <row r="65245" spans="2:2">
      <c r="B65245" s="202"/>
    </row>
    <row r="65246" spans="2:2">
      <c r="B65246" s="202"/>
    </row>
    <row r="65247" spans="2:2">
      <c r="B65247" s="202"/>
    </row>
    <row r="65248" spans="2:2">
      <c r="B65248" s="202"/>
    </row>
    <row r="65249" spans="2:2">
      <c r="B65249" s="202"/>
    </row>
    <row r="65250" spans="2:2">
      <c r="B65250" s="202"/>
    </row>
    <row r="65251" spans="2:2">
      <c r="B65251" s="202"/>
    </row>
    <row r="65252" spans="2:2">
      <c r="B65252" s="202"/>
    </row>
    <row r="65253" spans="2:2">
      <c r="B65253" s="202"/>
    </row>
    <row r="65254" spans="2:2">
      <c r="B65254" s="202"/>
    </row>
    <row r="65255" spans="2:2">
      <c r="B65255" s="202"/>
    </row>
    <row r="65256" spans="2:2">
      <c r="B65256" s="202"/>
    </row>
    <row r="65257" spans="2:2">
      <c r="B65257" s="202"/>
    </row>
    <row r="65258" spans="2:2">
      <c r="B65258" s="202"/>
    </row>
    <row r="65259" spans="2:2">
      <c r="B65259" s="202"/>
    </row>
    <row r="65260" spans="2:2">
      <c r="B65260" s="202"/>
    </row>
    <row r="65261" spans="2:2">
      <c r="B65261" s="202"/>
    </row>
    <row r="65262" spans="2:2">
      <c r="B65262" s="202"/>
    </row>
    <row r="65263" spans="2:2">
      <c r="B65263" s="202"/>
    </row>
    <row r="65264" spans="2:2">
      <c r="B65264" s="202"/>
    </row>
    <row r="65265" spans="2:2">
      <c r="B65265" s="202"/>
    </row>
    <row r="65266" spans="2:2">
      <c r="B65266" s="202"/>
    </row>
    <row r="65267" spans="2:2">
      <c r="B65267" s="202"/>
    </row>
    <row r="65268" spans="2:2">
      <c r="B65268" s="202"/>
    </row>
    <row r="65269" spans="2:2">
      <c r="B65269" s="202"/>
    </row>
    <row r="65270" spans="2:2">
      <c r="B65270" s="202"/>
    </row>
    <row r="65271" spans="2:2">
      <c r="B65271" s="202"/>
    </row>
    <row r="65272" spans="2:2">
      <c r="B65272" s="202"/>
    </row>
    <row r="65273" spans="2:2">
      <c r="B65273" s="202"/>
    </row>
    <row r="65274" spans="2:2">
      <c r="B65274" s="202"/>
    </row>
    <row r="65275" spans="2:2">
      <c r="B65275" s="202"/>
    </row>
    <row r="65276" spans="2:2">
      <c r="B65276" s="202"/>
    </row>
    <row r="65277" spans="2:2">
      <c r="B65277" s="202"/>
    </row>
    <row r="65278" spans="2:2">
      <c r="B65278" s="202"/>
    </row>
    <row r="65279" spans="2:2">
      <c r="B65279" s="202"/>
    </row>
    <row r="65280" spans="2:2">
      <c r="B65280" s="202"/>
    </row>
    <row r="65281" spans="2:2">
      <c r="B65281" s="202"/>
    </row>
    <row r="65282" spans="2:2">
      <c r="B65282" s="202"/>
    </row>
    <row r="65283" spans="2:2">
      <c r="B65283" s="202"/>
    </row>
    <row r="65284" spans="2:2">
      <c r="B65284" s="202"/>
    </row>
    <row r="65285" spans="2:2">
      <c r="B65285" s="202"/>
    </row>
    <row r="65286" spans="2:2">
      <c r="B65286" s="202"/>
    </row>
    <row r="65287" spans="2:2">
      <c r="B65287" s="202"/>
    </row>
    <row r="65288" spans="2:2">
      <c r="B65288" s="202"/>
    </row>
    <row r="65289" spans="2:2">
      <c r="B65289" s="202"/>
    </row>
    <row r="65290" spans="2:2">
      <c r="B65290" s="202"/>
    </row>
    <row r="65291" spans="2:2">
      <c r="B65291" s="202"/>
    </row>
    <row r="65292" spans="2:2">
      <c r="B65292" s="202"/>
    </row>
    <row r="65293" spans="2:2">
      <c r="B65293" s="202"/>
    </row>
    <row r="65294" spans="2:2">
      <c r="B65294" s="202"/>
    </row>
    <row r="65295" spans="2:2">
      <c r="B65295" s="202"/>
    </row>
    <row r="65296" spans="2:2">
      <c r="B65296" s="202"/>
    </row>
    <row r="65297" spans="2:2">
      <c r="B65297" s="202"/>
    </row>
    <row r="65298" spans="2:2">
      <c r="B65298" s="202"/>
    </row>
    <row r="65299" spans="2:2">
      <c r="B65299" s="202"/>
    </row>
    <row r="65300" spans="2:2">
      <c r="B65300" s="202"/>
    </row>
    <row r="65301" spans="2:2">
      <c r="B65301" s="202"/>
    </row>
    <row r="65302" spans="2:2">
      <c r="B65302" s="202"/>
    </row>
    <row r="65303" spans="2:2">
      <c r="B65303" s="202"/>
    </row>
    <row r="65304" spans="2:2">
      <c r="B65304" s="202"/>
    </row>
    <row r="65305" spans="2:2">
      <c r="B65305" s="202"/>
    </row>
    <row r="65306" spans="2:2">
      <c r="B65306" s="202"/>
    </row>
    <row r="65307" spans="2:2">
      <c r="B65307" s="202"/>
    </row>
    <row r="65308" spans="2:2">
      <c r="B65308" s="202"/>
    </row>
    <row r="65309" spans="2:2">
      <c r="B65309" s="202"/>
    </row>
    <row r="65310" spans="2:2">
      <c r="B65310" s="202"/>
    </row>
    <row r="65311" spans="2:2">
      <c r="B65311" s="202"/>
    </row>
    <row r="65312" spans="2:2">
      <c r="B65312" s="202"/>
    </row>
    <row r="65313" spans="2:2">
      <c r="B65313" s="202"/>
    </row>
    <row r="65314" spans="2:2">
      <c r="B65314" s="202"/>
    </row>
    <row r="65315" spans="2:2">
      <c r="B65315" s="202"/>
    </row>
    <row r="65316" spans="2:2">
      <c r="B65316" s="202"/>
    </row>
    <row r="65317" spans="2:2">
      <c r="B65317" s="202"/>
    </row>
    <row r="65318" spans="2:2">
      <c r="B65318" s="202"/>
    </row>
    <row r="65319" spans="2:2">
      <c r="B65319" s="202"/>
    </row>
    <row r="65320" spans="2:2">
      <c r="B65320" s="202"/>
    </row>
    <row r="65321" spans="2:2">
      <c r="B65321" s="202"/>
    </row>
    <row r="65322" spans="2:2">
      <c r="B65322" s="202"/>
    </row>
    <row r="65323" spans="2:2">
      <c r="B65323" s="202"/>
    </row>
    <row r="65324" spans="2:2">
      <c r="B65324" s="202"/>
    </row>
    <row r="65325" spans="2:2">
      <c r="B65325" s="202"/>
    </row>
    <row r="65326" spans="2:2">
      <c r="B65326" s="202"/>
    </row>
    <row r="65327" spans="2:2">
      <c r="B65327" s="202"/>
    </row>
    <row r="65328" spans="2:2">
      <c r="B65328" s="202"/>
    </row>
    <row r="65329" spans="2:2">
      <c r="B65329" s="202"/>
    </row>
    <row r="65330" spans="2:2">
      <c r="B65330" s="202"/>
    </row>
    <row r="65331" spans="2:2">
      <c r="B65331" s="202"/>
    </row>
    <row r="65332" spans="2:2">
      <c r="B65332" s="202"/>
    </row>
    <row r="65333" spans="2:2">
      <c r="B65333" s="202"/>
    </row>
    <row r="65334" spans="2:2">
      <c r="B65334" s="202"/>
    </row>
    <row r="65335" spans="2:2">
      <c r="B65335" s="202"/>
    </row>
    <row r="65336" spans="2:2">
      <c r="B65336" s="202"/>
    </row>
    <row r="65337" spans="2:2">
      <c r="B65337" s="202"/>
    </row>
    <row r="65338" spans="2:2">
      <c r="B65338" s="202"/>
    </row>
    <row r="65339" spans="2:2">
      <c r="B65339" s="202"/>
    </row>
    <row r="65340" spans="2:2">
      <c r="B65340" s="202"/>
    </row>
    <row r="65341" spans="2:2">
      <c r="B65341" s="202"/>
    </row>
    <row r="65342" spans="2:2">
      <c r="B65342" s="202"/>
    </row>
    <row r="65343" spans="2:2">
      <c r="B65343" s="202"/>
    </row>
    <row r="65344" spans="2:2">
      <c r="B65344" s="202"/>
    </row>
    <row r="65345" spans="2:2">
      <c r="B65345" s="202"/>
    </row>
    <row r="65346" spans="2:2">
      <c r="B65346" s="202"/>
    </row>
    <row r="65347" spans="2:2">
      <c r="B65347" s="202"/>
    </row>
    <row r="65348" spans="2:2">
      <c r="B65348" s="202"/>
    </row>
    <row r="65349" spans="2:2">
      <c r="B65349" s="202"/>
    </row>
    <row r="65350" spans="2:2">
      <c r="B65350" s="202"/>
    </row>
    <row r="65351" spans="2:2">
      <c r="B65351" s="202"/>
    </row>
    <row r="65352" spans="2:2">
      <c r="B65352" s="202"/>
    </row>
    <row r="65353" spans="2:2">
      <c r="B65353" s="202"/>
    </row>
    <row r="65354" spans="2:2">
      <c r="B65354" s="202"/>
    </row>
    <row r="65355" spans="2:2">
      <c r="B65355" s="202"/>
    </row>
    <row r="65356" spans="2:2">
      <c r="B65356" s="202"/>
    </row>
    <row r="65357" spans="2:2">
      <c r="B65357" s="202"/>
    </row>
    <row r="65358" spans="2:2">
      <c r="B65358" s="202"/>
    </row>
    <row r="65359" spans="2:2">
      <c r="B65359" s="202"/>
    </row>
    <row r="65360" spans="2:2">
      <c r="B65360" s="202"/>
    </row>
    <row r="65361" spans="2:2">
      <c r="B65361" s="202"/>
    </row>
    <row r="65362" spans="2:2">
      <c r="B65362" s="202"/>
    </row>
    <row r="65363" spans="2:2">
      <c r="B65363" s="202"/>
    </row>
    <row r="65364" spans="2:2">
      <c r="B65364" s="202"/>
    </row>
    <row r="65365" spans="2:2">
      <c r="B65365" s="202"/>
    </row>
    <row r="65366" spans="2:2">
      <c r="B65366" s="202"/>
    </row>
    <row r="65367" spans="2:2">
      <c r="B65367" s="202"/>
    </row>
    <row r="65368" spans="2:2">
      <c r="B65368" s="202"/>
    </row>
    <row r="65369" spans="2:2">
      <c r="B65369" s="202"/>
    </row>
    <row r="65370" spans="2:2">
      <c r="B65370" s="202"/>
    </row>
    <row r="65371" spans="2:2">
      <c r="B65371" s="202"/>
    </row>
    <row r="65372" spans="2:2">
      <c r="B65372" s="202"/>
    </row>
    <row r="65373" spans="2:2">
      <c r="B65373" s="202"/>
    </row>
    <row r="65374" spans="2:2">
      <c r="B65374" s="202"/>
    </row>
    <row r="65375" spans="2:2">
      <c r="B65375" s="202"/>
    </row>
    <row r="65376" spans="2:2">
      <c r="B65376" s="202"/>
    </row>
    <row r="65377" spans="2:2">
      <c r="B65377" s="202"/>
    </row>
    <row r="65378" spans="2:2">
      <c r="B65378" s="202"/>
    </row>
    <row r="65379" spans="2:2">
      <c r="B65379" s="202"/>
    </row>
    <row r="65380" spans="2:2">
      <c r="B65380" s="202"/>
    </row>
    <row r="65381" spans="2:2">
      <c r="B65381" s="202"/>
    </row>
    <row r="65382" spans="2:2">
      <c r="B65382" s="202"/>
    </row>
    <row r="65383" spans="2:2">
      <c r="B65383" s="202"/>
    </row>
    <row r="65384" spans="2:2">
      <c r="B65384" s="202"/>
    </row>
    <row r="65385" spans="2:2">
      <c r="B65385" s="202"/>
    </row>
    <row r="65386" spans="2:2">
      <c r="B65386" s="202"/>
    </row>
    <row r="65387" spans="2:2">
      <c r="B65387" s="202"/>
    </row>
    <row r="65388" spans="2:2">
      <c r="B65388" s="202"/>
    </row>
    <row r="65389" spans="2:2">
      <c r="B65389" s="202"/>
    </row>
    <row r="65390" spans="2:2">
      <c r="B65390" s="202"/>
    </row>
    <row r="65391" spans="2:2">
      <c r="B65391" s="202"/>
    </row>
    <row r="65392" spans="2:2">
      <c r="B65392" s="202"/>
    </row>
    <row r="65393" spans="2:2">
      <c r="B65393" s="202"/>
    </row>
    <row r="65394" spans="2:2">
      <c r="B65394" s="202"/>
    </row>
    <row r="65395" spans="2:2">
      <c r="B65395" s="202"/>
    </row>
    <row r="65396" spans="2:2">
      <c r="B65396" s="202"/>
    </row>
    <row r="65397" spans="2:2">
      <c r="B65397" s="202"/>
    </row>
    <row r="65398" spans="2:2">
      <c r="B65398" s="202"/>
    </row>
    <row r="65399" spans="2:2">
      <c r="B65399" s="202"/>
    </row>
    <row r="65400" spans="2:2">
      <c r="B65400" s="202"/>
    </row>
    <row r="65401" spans="2:2">
      <c r="B65401" s="202"/>
    </row>
    <row r="65402" spans="2:2">
      <c r="B65402" s="202"/>
    </row>
    <row r="65403" spans="2:2">
      <c r="B65403" s="202"/>
    </row>
    <row r="65404" spans="2:2">
      <c r="B65404" s="202"/>
    </row>
    <row r="65405" spans="2:2">
      <c r="B65405" s="202"/>
    </row>
    <row r="65406" spans="2:2">
      <c r="B65406" s="202"/>
    </row>
    <row r="65407" spans="2:2">
      <c r="B65407" s="202"/>
    </row>
    <row r="65408" spans="2:2">
      <c r="B65408" s="202"/>
    </row>
    <row r="65409" spans="2:2">
      <c r="B65409" s="202"/>
    </row>
    <row r="65410" spans="2:2">
      <c r="B65410" s="202"/>
    </row>
    <row r="65411" spans="2:2">
      <c r="B65411" s="202"/>
    </row>
    <row r="65412" spans="2:2">
      <c r="B65412" s="202"/>
    </row>
    <row r="65413" spans="2:2">
      <c r="B65413" s="202"/>
    </row>
    <row r="65414" spans="2:2">
      <c r="B65414" s="202"/>
    </row>
    <row r="65415" spans="2:2">
      <c r="B65415" s="202"/>
    </row>
    <row r="65416" spans="2:2">
      <c r="B65416" s="202"/>
    </row>
    <row r="65417" spans="2:2">
      <c r="B65417" s="202"/>
    </row>
    <row r="65418" spans="2:2">
      <c r="B65418" s="202"/>
    </row>
    <row r="65419" spans="2:2">
      <c r="B65419" s="202"/>
    </row>
    <row r="65420" spans="2:2">
      <c r="B65420" s="202"/>
    </row>
    <row r="65421" spans="2:2">
      <c r="B65421" s="202"/>
    </row>
    <row r="65422" spans="2:2">
      <c r="B65422" s="202"/>
    </row>
    <row r="65423" spans="2:2">
      <c r="B65423" s="202"/>
    </row>
    <row r="65424" spans="2:2">
      <c r="B65424" s="202"/>
    </row>
    <row r="65425" spans="2:2">
      <c r="B65425" s="202"/>
    </row>
    <row r="65426" spans="2:2">
      <c r="B65426" s="202"/>
    </row>
    <row r="65427" spans="2:2">
      <c r="B65427" s="202"/>
    </row>
    <row r="65428" spans="2:2">
      <c r="B65428" s="202"/>
    </row>
    <row r="65429" spans="2:2">
      <c r="B65429" s="202"/>
    </row>
    <row r="65430" spans="2:2">
      <c r="B65430" s="202"/>
    </row>
    <row r="65431" spans="2:2">
      <c r="B65431" s="202"/>
    </row>
    <row r="65432" spans="2:2">
      <c r="B65432" s="202"/>
    </row>
    <row r="65433" spans="2:2">
      <c r="B65433" s="202"/>
    </row>
    <row r="65434" spans="2:2">
      <c r="B65434" s="202"/>
    </row>
    <row r="65435" spans="2:2">
      <c r="B65435" s="202"/>
    </row>
    <row r="65436" spans="2:2">
      <c r="B65436" s="202"/>
    </row>
    <row r="65437" spans="2:2">
      <c r="B65437" s="202"/>
    </row>
    <row r="65438" spans="2:2">
      <c r="B65438" s="202"/>
    </row>
    <row r="65439" spans="2:2">
      <c r="B65439" s="202"/>
    </row>
    <row r="65440" spans="2:2">
      <c r="B65440" s="202"/>
    </row>
    <row r="65441" spans="2:2">
      <c r="B65441" s="202"/>
    </row>
    <row r="65442" spans="2:2">
      <c r="B65442" s="202"/>
    </row>
    <row r="65443" spans="2:2">
      <c r="B65443" s="202"/>
    </row>
    <row r="65444" spans="2:2">
      <c r="B65444" s="202"/>
    </row>
    <row r="65445" spans="2:2">
      <c r="B65445" s="202"/>
    </row>
    <row r="65446" spans="2:2">
      <c r="B65446" s="202"/>
    </row>
    <row r="65447" spans="2:2">
      <c r="B65447" s="202"/>
    </row>
    <row r="65448" spans="2:2">
      <c r="B65448" s="202"/>
    </row>
    <row r="65449" spans="2:2">
      <c r="B65449" s="202"/>
    </row>
    <row r="65450" spans="2:2">
      <c r="B65450" s="202"/>
    </row>
    <row r="65451" spans="2:2">
      <c r="B65451" s="202"/>
    </row>
    <row r="65452" spans="2:2">
      <c r="B65452" s="202"/>
    </row>
    <row r="65453" spans="2:2">
      <c r="B65453" s="202"/>
    </row>
    <row r="65454" spans="2:2">
      <c r="B65454" s="202"/>
    </row>
    <row r="65455" spans="2:2">
      <c r="B65455" s="202"/>
    </row>
    <row r="65456" spans="2:2">
      <c r="B65456" s="202"/>
    </row>
    <row r="65457" spans="2:2">
      <c r="B65457" s="202"/>
    </row>
    <row r="65458" spans="2:2">
      <c r="B65458" s="202"/>
    </row>
    <row r="65459" spans="2:2">
      <c r="B65459" s="202"/>
    </row>
    <row r="65460" spans="2:2">
      <c r="B65460" s="202"/>
    </row>
    <row r="65461" spans="2:2">
      <c r="B65461" s="202"/>
    </row>
    <row r="65462" spans="2:2">
      <c r="B65462" s="202"/>
    </row>
    <row r="65463" spans="2:2">
      <c r="B65463" s="202"/>
    </row>
    <row r="65464" spans="2:2">
      <c r="B65464" s="202"/>
    </row>
    <row r="65465" spans="2:2">
      <c r="B65465" s="202"/>
    </row>
    <row r="65466" spans="2:2">
      <c r="B65466" s="202"/>
    </row>
    <row r="65467" spans="2:2">
      <c r="B65467" s="202"/>
    </row>
    <row r="65468" spans="2:2">
      <c r="B65468" s="202"/>
    </row>
    <row r="65469" spans="2:2">
      <c r="B65469" s="202"/>
    </row>
    <row r="65470" spans="2:2">
      <c r="B65470" s="202"/>
    </row>
    <row r="65471" spans="2:2">
      <c r="B65471" s="202"/>
    </row>
    <row r="65472" spans="2:2">
      <c r="B65472" s="202"/>
    </row>
    <row r="65473" spans="2:2">
      <c r="B65473" s="202"/>
    </row>
    <row r="65474" spans="2:2">
      <c r="B65474" s="202"/>
    </row>
    <row r="65475" spans="2:2">
      <c r="B65475" s="202"/>
    </row>
    <row r="65476" spans="2:2">
      <c r="B65476" s="202"/>
    </row>
    <row r="65477" spans="2:2">
      <c r="B65477" s="202"/>
    </row>
    <row r="65478" spans="2:2">
      <c r="B65478" s="202"/>
    </row>
    <row r="65479" spans="2:2">
      <c r="B65479" s="202"/>
    </row>
    <row r="65480" spans="2:2">
      <c r="B65480" s="202"/>
    </row>
    <row r="65481" spans="2:2">
      <c r="B65481" s="202"/>
    </row>
    <row r="65482" spans="2:2">
      <c r="B65482" s="202"/>
    </row>
    <row r="65483" spans="2:2">
      <c r="B65483" s="202"/>
    </row>
    <row r="65484" spans="2:2">
      <c r="B65484" s="202"/>
    </row>
    <row r="65485" spans="2:2">
      <c r="B65485" s="202"/>
    </row>
    <row r="65486" spans="2:2">
      <c r="B65486" s="202"/>
    </row>
    <row r="65487" spans="2:2">
      <c r="B65487" s="202"/>
    </row>
    <row r="65488" spans="2:2">
      <c r="B65488" s="202"/>
    </row>
    <row r="65489" spans="2:2">
      <c r="B65489" s="202"/>
    </row>
    <row r="65490" spans="2:2">
      <c r="B65490" s="202"/>
    </row>
    <row r="65491" spans="2:2">
      <c r="B65491" s="202"/>
    </row>
    <row r="65492" spans="2:2">
      <c r="B65492" s="202"/>
    </row>
    <row r="65493" spans="2:2">
      <c r="B65493" s="202"/>
    </row>
    <row r="65494" spans="2:2">
      <c r="B65494" s="202"/>
    </row>
    <row r="65495" spans="2:2">
      <c r="B65495" s="202"/>
    </row>
    <row r="65496" spans="2:2">
      <c r="B65496" s="202"/>
    </row>
    <row r="65497" spans="2:2">
      <c r="B65497" s="202"/>
    </row>
    <row r="65498" spans="2:2">
      <c r="B65498" s="202"/>
    </row>
    <row r="65499" spans="2:2">
      <c r="B65499" s="202"/>
    </row>
    <row r="65500" spans="2:2">
      <c r="B65500" s="202"/>
    </row>
    <row r="65501" spans="2:2">
      <c r="B65501" s="202"/>
    </row>
    <row r="65502" spans="2:2">
      <c r="B65502" s="202"/>
    </row>
    <row r="65503" spans="2:2">
      <c r="B65503" s="202"/>
    </row>
    <row r="65504" spans="2:2">
      <c r="B65504" s="202"/>
    </row>
    <row r="65505" spans="2:2">
      <c r="B65505" s="202"/>
    </row>
    <row r="65506" spans="2:2">
      <c r="B65506" s="202"/>
    </row>
    <row r="65507" spans="2:2">
      <c r="B65507" s="202"/>
    </row>
    <row r="65508" spans="2:2">
      <c r="B65508" s="202"/>
    </row>
    <row r="65509" spans="2:2">
      <c r="B65509" s="202"/>
    </row>
    <row r="65510" spans="2:2">
      <c r="B65510" s="202"/>
    </row>
    <row r="65511" spans="2:2">
      <c r="B65511" s="202"/>
    </row>
    <row r="65512" spans="2:2">
      <c r="B65512" s="202"/>
    </row>
    <row r="65513" spans="2:2">
      <c r="B65513" s="202"/>
    </row>
    <row r="65514" spans="2:2">
      <c r="B65514" s="202"/>
    </row>
    <row r="65515" spans="2:2">
      <c r="B65515" s="202"/>
    </row>
    <row r="65516" spans="2:2">
      <c r="B65516" s="202"/>
    </row>
    <row r="65517" spans="2:2">
      <c r="B65517" s="202"/>
    </row>
    <row r="65518" spans="2:2">
      <c r="B65518" s="202"/>
    </row>
    <row r="65519" spans="2:2">
      <c r="B65519" s="202"/>
    </row>
    <row r="65520" spans="2:2">
      <c r="B65520" s="202"/>
    </row>
    <row r="65521" spans="2:2">
      <c r="B65521" s="202"/>
    </row>
    <row r="65522" spans="2:2">
      <c r="B65522" s="202"/>
    </row>
    <row r="65523" spans="2:2">
      <c r="B65523" s="202"/>
    </row>
    <row r="65524" spans="2:2">
      <c r="B65524" s="202"/>
    </row>
    <row r="65525" spans="2:2">
      <c r="B65525" s="202"/>
    </row>
    <row r="65526" spans="2:2">
      <c r="B65526" s="202"/>
    </row>
    <row r="65527" spans="2:2">
      <c r="B65527" s="202"/>
    </row>
    <row r="65528" spans="2:2">
      <c r="B65528" s="202"/>
    </row>
    <row r="65529" spans="2:2">
      <c r="B65529" s="202"/>
    </row>
    <row r="65530" spans="2:2">
      <c r="B65530" s="202"/>
    </row>
    <row r="65531" spans="2:2">
      <c r="B65531" s="202"/>
    </row>
    <row r="65532" spans="2:2">
      <c r="B65532" s="202"/>
    </row>
    <row r="65533" spans="2:2">
      <c r="B65533" s="202"/>
    </row>
    <row r="65534" spans="2:2">
      <c r="B65534" s="202"/>
    </row>
    <row r="65535" spans="2:2">
      <c r="B65535" s="202"/>
    </row>
    <row r="65536" spans="2:2">
      <c r="B65536" s="202"/>
    </row>
    <row r="65537" spans="2:2">
      <c r="B65537" s="202"/>
    </row>
    <row r="65538" spans="2:2">
      <c r="B65538" s="202"/>
    </row>
    <row r="65539" spans="2:2">
      <c r="B65539" s="202"/>
    </row>
    <row r="65540" spans="2:2">
      <c r="B65540" s="202"/>
    </row>
    <row r="65541" spans="2:2">
      <c r="B65541" s="202"/>
    </row>
    <row r="65542" spans="2:2">
      <c r="B65542" s="202"/>
    </row>
    <row r="65543" spans="2:2">
      <c r="B65543" s="202"/>
    </row>
    <row r="65544" spans="2:2">
      <c r="B65544" s="202"/>
    </row>
    <row r="65545" spans="2:2">
      <c r="B65545" s="202"/>
    </row>
    <row r="65546" spans="2:2">
      <c r="B65546" s="202"/>
    </row>
    <row r="65547" spans="2:2">
      <c r="B65547" s="202"/>
    </row>
    <row r="65548" spans="2:2">
      <c r="B65548" s="202"/>
    </row>
    <row r="65549" spans="2:2">
      <c r="B65549" s="202"/>
    </row>
    <row r="65550" spans="2:2">
      <c r="B65550" s="202"/>
    </row>
    <row r="65551" spans="2:2">
      <c r="B65551" s="202"/>
    </row>
    <row r="65552" spans="2:2">
      <c r="B65552" s="202"/>
    </row>
    <row r="65553" spans="2:2">
      <c r="B65553" s="202"/>
    </row>
    <row r="65554" spans="2:2">
      <c r="B65554" s="202"/>
    </row>
    <row r="65555" spans="2:2">
      <c r="B65555" s="202"/>
    </row>
    <row r="65556" spans="2:2">
      <c r="B65556" s="202"/>
    </row>
    <row r="65557" spans="2:2">
      <c r="B65557" s="202"/>
    </row>
    <row r="65558" spans="2:2">
      <c r="B65558" s="202"/>
    </row>
    <row r="65559" spans="2:2">
      <c r="B65559" s="202"/>
    </row>
    <row r="65560" spans="2:2">
      <c r="B65560" s="202"/>
    </row>
    <row r="65561" spans="2:2">
      <c r="B65561" s="202"/>
    </row>
    <row r="65562" spans="2:2">
      <c r="B65562" s="202"/>
    </row>
    <row r="65563" spans="2:2">
      <c r="B65563" s="202"/>
    </row>
    <row r="65564" spans="2:2">
      <c r="B65564" s="202"/>
    </row>
    <row r="65565" spans="2:2">
      <c r="B65565" s="202"/>
    </row>
    <row r="65566" spans="2:2">
      <c r="B65566" s="202"/>
    </row>
    <row r="65567" spans="2:2">
      <c r="B65567" s="202"/>
    </row>
    <row r="65568" spans="2:2">
      <c r="B65568" s="202"/>
    </row>
    <row r="65569" spans="2:2">
      <c r="B65569" s="202"/>
    </row>
    <row r="65570" spans="2:2">
      <c r="B65570" s="202"/>
    </row>
    <row r="65571" spans="2:2">
      <c r="B65571" s="202"/>
    </row>
    <row r="65572" spans="2:2">
      <c r="B65572" s="202"/>
    </row>
    <row r="65573" spans="2:2">
      <c r="B65573" s="202"/>
    </row>
    <row r="65574" spans="2:2">
      <c r="B65574" s="202"/>
    </row>
    <row r="65575" spans="2:2">
      <c r="B65575" s="202"/>
    </row>
    <row r="65576" spans="2:2">
      <c r="B65576" s="202"/>
    </row>
    <row r="65577" spans="2:2">
      <c r="B65577" s="202"/>
    </row>
    <row r="65578" spans="2:2">
      <c r="B65578" s="202"/>
    </row>
    <row r="65579" spans="2:2">
      <c r="B65579" s="202"/>
    </row>
    <row r="65580" spans="2:2">
      <c r="B65580" s="202"/>
    </row>
    <row r="65581" spans="2:2">
      <c r="B65581" s="202"/>
    </row>
    <row r="65582" spans="2:2">
      <c r="B65582" s="202"/>
    </row>
    <row r="65583" spans="2:2">
      <c r="B65583" s="202"/>
    </row>
    <row r="65584" spans="2:2">
      <c r="B65584" s="202"/>
    </row>
    <row r="65585" spans="2:2">
      <c r="B65585" s="202"/>
    </row>
    <row r="65586" spans="2:2">
      <c r="B65586" s="202"/>
    </row>
    <row r="65587" spans="2:2">
      <c r="B65587" s="202"/>
    </row>
    <row r="65588" spans="2:2">
      <c r="B65588" s="202"/>
    </row>
    <row r="65589" spans="2:2">
      <c r="B65589" s="202"/>
    </row>
    <row r="65590" spans="2:2">
      <c r="B65590" s="202"/>
    </row>
    <row r="65591" spans="2:2">
      <c r="B65591" s="202"/>
    </row>
    <row r="65592" spans="2:2">
      <c r="B65592" s="202"/>
    </row>
    <row r="65593" spans="2:2">
      <c r="B65593" s="202"/>
    </row>
    <row r="65594" spans="2:2">
      <c r="B65594" s="202"/>
    </row>
    <row r="65595" spans="2:2">
      <c r="B65595" s="202"/>
    </row>
    <row r="65596" spans="2:2">
      <c r="B65596" s="202"/>
    </row>
    <row r="65597" spans="2:2">
      <c r="B65597" s="202"/>
    </row>
    <row r="65598" spans="2:2">
      <c r="B65598" s="202"/>
    </row>
    <row r="65599" spans="2:2">
      <c r="B65599" s="202"/>
    </row>
    <row r="65600" spans="2:2">
      <c r="B65600" s="202"/>
    </row>
    <row r="65601" spans="2:2">
      <c r="B65601" s="202"/>
    </row>
    <row r="65602" spans="2:2">
      <c r="B65602" s="202"/>
    </row>
    <row r="65603" spans="2:2">
      <c r="B65603" s="202"/>
    </row>
    <row r="65604" spans="2:2">
      <c r="B65604" s="202"/>
    </row>
    <row r="65605" spans="2:2">
      <c r="B65605" s="202"/>
    </row>
    <row r="65606" spans="2:2">
      <c r="B65606" s="202"/>
    </row>
    <row r="65607" spans="2:2">
      <c r="B65607" s="202"/>
    </row>
    <row r="65608" spans="2:2">
      <c r="B65608" s="202"/>
    </row>
    <row r="65609" spans="2:2">
      <c r="B65609" s="202"/>
    </row>
    <row r="65610" spans="2:2">
      <c r="B65610" s="202"/>
    </row>
    <row r="65611" spans="2:2">
      <c r="B65611" s="202"/>
    </row>
    <row r="65612" spans="2:2">
      <c r="B65612" s="202"/>
    </row>
    <row r="65613" spans="2:2">
      <c r="B65613" s="202"/>
    </row>
    <row r="65614" spans="2:2">
      <c r="B65614" s="202"/>
    </row>
    <row r="65615" spans="2:2">
      <c r="B65615" s="202"/>
    </row>
    <row r="65616" spans="2:2">
      <c r="B65616" s="202"/>
    </row>
    <row r="65617" spans="2:2">
      <c r="B65617" s="202"/>
    </row>
    <row r="65618" spans="2:2">
      <c r="B65618" s="202"/>
    </row>
    <row r="65619" spans="2:2">
      <c r="B65619" s="202"/>
    </row>
    <row r="65620" spans="2:2">
      <c r="B65620" s="202"/>
    </row>
    <row r="65621" spans="2:2">
      <c r="B65621" s="202"/>
    </row>
    <row r="65622" spans="2:2">
      <c r="B65622" s="202"/>
    </row>
    <row r="65623" spans="2:2">
      <c r="B65623" s="202"/>
    </row>
    <row r="65624" spans="2:2">
      <c r="B65624" s="202"/>
    </row>
    <row r="65625" spans="2:2">
      <c r="B65625" s="202"/>
    </row>
    <row r="65626" spans="2:2">
      <c r="B65626" s="202"/>
    </row>
    <row r="65627" spans="2:2">
      <c r="B65627" s="202"/>
    </row>
    <row r="65628" spans="2:2">
      <c r="B65628" s="202"/>
    </row>
    <row r="65629" spans="2:2">
      <c r="B65629" s="202"/>
    </row>
    <row r="65630" spans="2:2">
      <c r="B65630" s="202"/>
    </row>
    <row r="65631" spans="2:2">
      <c r="B65631" s="202"/>
    </row>
    <row r="65632" spans="2:2">
      <c r="B65632" s="202"/>
    </row>
    <row r="65633" spans="2:2">
      <c r="B65633" s="202"/>
    </row>
    <row r="65634" spans="2:2">
      <c r="B65634" s="202"/>
    </row>
    <row r="65635" spans="2:2">
      <c r="B65635" s="202"/>
    </row>
    <row r="65636" spans="2:2">
      <c r="B65636" s="202"/>
    </row>
    <row r="65637" spans="2:2">
      <c r="B65637" s="202"/>
    </row>
    <row r="65638" spans="2:2">
      <c r="B65638" s="202"/>
    </row>
    <row r="65639" spans="2:2">
      <c r="B65639" s="202"/>
    </row>
    <row r="65640" spans="2:2">
      <c r="B65640" s="202"/>
    </row>
    <row r="65641" spans="2:2">
      <c r="B65641" s="202"/>
    </row>
    <row r="65642" spans="2:2">
      <c r="B65642" s="202"/>
    </row>
    <row r="65643" spans="2:2">
      <c r="B65643" s="202"/>
    </row>
    <row r="65644" spans="2:2">
      <c r="B65644" s="202"/>
    </row>
    <row r="65645" spans="2:2">
      <c r="B65645" s="202"/>
    </row>
    <row r="65646" spans="2:2">
      <c r="B65646" s="202"/>
    </row>
    <row r="65647" spans="2:2">
      <c r="B65647" s="202"/>
    </row>
    <row r="65648" spans="2:2">
      <c r="B65648" s="202"/>
    </row>
    <row r="65649" spans="2:2">
      <c r="B65649" s="202"/>
    </row>
    <row r="65650" spans="2:2">
      <c r="B65650" s="202"/>
    </row>
    <row r="65651" spans="2:2">
      <c r="B65651" s="202"/>
    </row>
    <row r="65652" spans="2:2">
      <c r="B65652" s="202"/>
    </row>
    <row r="65653" spans="2:2">
      <c r="B65653" s="202"/>
    </row>
    <row r="65654" spans="2:2">
      <c r="B65654" s="202"/>
    </row>
    <row r="65655" spans="2:2">
      <c r="B65655" s="202"/>
    </row>
    <row r="65656" spans="2:2">
      <c r="B65656" s="202"/>
    </row>
    <row r="65657" spans="2:2">
      <c r="B65657" s="202"/>
    </row>
    <row r="65658" spans="2:2">
      <c r="B65658" s="202"/>
    </row>
    <row r="65659" spans="2:2">
      <c r="B65659" s="202"/>
    </row>
    <row r="65660" spans="2:2">
      <c r="B65660" s="202"/>
    </row>
    <row r="65661" spans="2:2">
      <c r="B65661" s="202"/>
    </row>
    <row r="65662" spans="2:2">
      <c r="B65662" s="202"/>
    </row>
    <row r="65663" spans="2:2">
      <c r="B65663" s="202"/>
    </row>
    <row r="65664" spans="2:2">
      <c r="B65664" s="202"/>
    </row>
    <row r="65665" spans="2:2">
      <c r="B65665" s="202"/>
    </row>
    <row r="65666" spans="2:2">
      <c r="B65666" s="202"/>
    </row>
    <row r="65667" spans="2:2">
      <c r="B65667" s="202"/>
    </row>
    <row r="65668" spans="2:2">
      <c r="B65668" s="202"/>
    </row>
    <row r="65669" spans="2:2">
      <c r="B65669" s="202"/>
    </row>
    <row r="65670" spans="2:2">
      <c r="B65670" s="202"/>
    </row>
    <row r="65671" spans="2:2">
      <c r="B65671" s="202"/>
    </row>
    <row r="65672" spans="2:2">
      <c r="B65672" s="202"/>
    </row>
    <row r="65673" spans="2:2">
      <c r="B65673" s="202"/>
    </row>
    <row r="65674" spans="2:2">
      <c r="B65674" s="202"/>
    </row>
    <row r="65675" spans="2:2">
      <c r="B65675" s="202"/>
    </row>
    <row r="65676" spans="2:2">
      <c r="B65676" s="202"/>
    </row>
    <row r="65677" spans="2:2">
      <c r="B65677" s="202"/>
    </row>
    <row r="65678" spans="2:2">
      <c r="B65678" s="202"/>
    </row>
    <row r="65679" spans="2:2">
      <c r="B65679" s="202"/>
    </row>
    <row r="65680" spans="2:2">
      <c r="B65680" s="202"/>
    </row>
    <row r="65681" spans="2:2">
      <c r="B65681" s="202"/>
    </row>
    <row r="65682" spans="2:2">
      <c r="B65682" s="202"/>
    </row>
    <row r="65683" spans="2:2">
      <c r="B65683" s="202"/>
    </row>
    <row r="65684" spans="2:2">
      <c r="B65684" s="202"/>
    </row>
    <row r="65685" spans="2:2">
      <c r="B65685" s="202"/>
    </row>
    <row r="65686" spans="2:2">
      <c r="B65686" s="202"/>
    </row>
    <row r="65687" spans="2:2">
      <c r="B65687" s="202"/>
    </row>
    <row r="65688" spans="2:2">
      <c r="B65688" s="202"/>
    </row>
    <row r="65689" spans="2:2">
      <c r="B65689" s="202"/>
    </row>
    <row r="65690" spans="2:2">
      <c r="B65690" s="202"/>
    </row>
    <row r="65691" spans="2:2">
      <c r="B65691" s="202"/>
    </row>
    <row r="65692" spans="2:2">
      <c r="B65692" s="202"/>
    </row>
    <row r="65693" spans="2:2">
      <c r="B65693" s="202"/>
    </row>
    <row r="65694" spans="2:2">
      <c r="B65694" s="202"/>
    </row>
    <row r="65695" spans="2:2">
      <c r="B65695" s="202"/>
    </row>
    <row r="65696" spans="2:2">
      <c r="B65696" s="202"/>
    </row>
    <row r="65697" spans="2:2">
      <c r="B65697" s="202"/>
    </row>
    <row r="65698" spans="2:2">
      <c r="B65698" s="202"/>
    </row>
    <row r="65699" spans="2:2">
      <c r="B65699" s="202"/>
    </row>
    <row r="65700" spans="2:2">
      <c r="B65700" s="202"/>
    </row>
    <row r="65701" spans="2:2">
      <c r="B65701" s="202"/>
    </row>
    <row r="65702" spans="2:2">
      <c r="B65702" s="202"/>
    </row>
    <row r="65703" spans="2:2">
      <c r="B65703" s="202"/>
    </row>
    <row r="65704" spans="2:2">
      <c r="B65704" s="202"/>
    </row>
    <row r="65705" spans="2:2">
      <c r="B65705" s="202"/>
    </row>
    <row r="65706" spans="2:2">
      <c r="B65706" s="202"/>
    </row>
    <row r="65707" spans="2:2">
      <c r="B65707" s="202"/>
    </row>
    <row r="65708" spans="2:2">
      <c r="B65708" s="202"/>
    </row>
    <row r="65709" spans="2:2">
      <c r="B65709" s="202"/>
    </row>
    <row r="65710" spans="2:2">
      <c r="B65710" s="202"/>
    </row>
    <row r="65711" spans="2:2">
      <c r="B65711" s="202"/>
    </row>
    <row r="65712" spans="2:2">
      <c r="B65712" s="202"/>
    </row>
    <row r="65713" spans="2:2">
      <c r="B65713" s="202"/>
    </row>
    <row r="65714" spans="2:2">
      <c r="B65714" s="202"/>
    </row>
    <row r="65715" spans="2:2">
      <c r="B65715" s="202"/>
    </row>
    <row r="65716" spans="2:2">
      <c r="B65716" s="202"/>
    </row>
    <row r="65717" spans="2:2">
      <c r="B65717" s="202"/>
    </row>
    <row r="65718" spans="2:2">
      <c r="B65718" s="202"/>
    </row>
    <row r="65719" spans="2:2">
      <c r="B65719" s="202"/>
    </row>
    <row r="65720" spans="2:2">
      <c r="B65720" s="202"/>
    </row>
    <row r="65721" spans="2:2">
      <c r="B65721" s="202"/>
    </row>
    <row r="65722" spans="2:2">
      <c r="B65722" s="202"/>
    </row>
    <row r="65723" spans="2:2">
      <c r="B65723" s="202"/>
    </row>
    <row r="65724" spans="2:2">
      <c r="B65724" s="202"/>
    </row>
    <row r="65725" spans="2:2">
      <c r="B65725" s="202"/>
    </row>
    <row r="65726" spans="2:2">
      <c r="B65726" s="202"/>
    </row>
    <row r="65727" spans="2:2">
      <c r="B65727" s="202"/>
    </row>
    <row r="65728" spans="2:2">
      <c r="B65728" s="202"/>
    </row>
    <row r="65729" spans="2:2">
      <c r="B65729" s="202"/>
    </row>
    <row r="65730" spans="2:2">
      <c r="B65730" s="202"/>
    </row>
    <row r="65731" spans="2:2">
      <c r="B65731" s="202"/>
    </row>
    <row r="65732" spans="2:2">
      <c r="B65732" s="202"/>
    </row>
    <row r="65733" spans="2:2">
      <c r="B65733" s="202"/>
    </row>
    <row r="65734" spans="2:2">
      <c r="B65734" s="202"/>
    </row>
    <row r="65735" spans="2:2">
      <c r="B65735" s="202"/>
    </row>
    <row r="65736" spans="2:2">
      <c r="B65736" s="202"/>
    </row>
    <row r="65737" spans="2:2">
      <c r="B65737" s="202"/>
    </row>
    <row r="65738" spans="2:2">
      <c r="B65738" s="202"/>
    </row>
    <row r="65739" spans="2:2">
      <c r="B65739" s="202"/>
    </row>
    <row r="65740" spans="2:2">
      <c r="B65740" s="202"/>
    </row>
    <row r="65741" spans="2:2">
      <c r="B65741" s="202"/>
    </row>
    <row r="65742" spans="2:2">
      <c r="B65742" s="202"/>
    </row>
    <row r="65743" spans="2:2">
      <c r="B65743" s="202"/>
    </row>
    <row r="65744" spans="2:2">
      <c r="B65744" s="202"/>
    </row>
    <row r="65745" spans="2:2">
      <c r="B65745" s="202"/>
    </row>
    <row r="65746" spans="2:2">
      <c r="B65746" s="202"/>
    </row>
    <row r="65747" spans="2:2">
      <c r="B65747" s="202"/>
    </row>
    <row r="65748" spans="2:2">
      <c r="B65748" s="202"/>
    </row>
    <row r="65749" spans="2:2">
      <c r="B65749" s="202"/>
    </row>
    <row r="65750" spans="2:2">
      <c r="B65750" s="202"/>
    </row>
    <row r="65751" spans="2:2">
      <c r="B65751" s="202"/>
    </row>
    <row r="65752" spans="2:2">
      <c r="B65752" s="202"/>
    </row>
    <row r="65753" spans="2:2">
      <c r="B65753" s="202"/>
    </row>
    <row r="65754" spans="2:2">
      <c r="B65754" s="202"/>
    </row>
    <row r="65755" spans="2:2">
      <c r="B65755" s="202"/>
    </row>
    <row r="65756" spans="2:2">
      <c r="B65756" s="202"/>
    </row>
    <row r="65757" spans="2:2">
      <c r="B65757" s="202"/>
    </row>
    <row r="65758" spans="2:2">
      <c r="B65758" s="202"/>
    </row>
    <row r="65759" spans="2:2">
      <c r="B65759" s="202"/>
    </row>
    <row r="65760" spans="2:2">
      <c r="B65760" s="202"/>
    </row>
    <row r="65761" spans="2:2">
      <c r="B65761" s="202"/>
    </row>
    <row r="65762" spans="2:2">
      <c r="B65762" s="202"/>
    </row>
    <row r="65763" spans="2:2">
      <c r="B65763" s="202"/>
    </row>
    <row r="65764" spans="2:2">
      <c r="B65764" s="202"/>
    </row>
    <row r="65765" spans="2:2">
      <c r="B65765" s="202"/>
    </row>
    <row r="65766" spans="2:2">
      <c r="B65766" s="202"/>
    </row>
    <row r="65767" spans="2:2">
      <c r="B65767" s="202"/>
    </row>
    <row r="65768" spans="2:2">
      <c r="B65768" s="202"/>
    </row>
    <row r="65769" spans="2:2">
      <c r="B65769" s="202"/>
    </row>
    <row r="65770" spans="2:2">
      <c r="B65770" s="202"/>
    </row>
    <row r="65771" spans="2:2">
      <c r="B65771" s="202"/>
    </row>
    <row r="65772" spans="2:2">
      <c r="B65772" s="202"/>
    </row>
    <row r="65773" spans="2:2">
      <c r="B65773" s="202"/>
    </row>
    <row r="65774" spans="2:2">
      <c r="B65774" s="202"/>
    </row>
    <row r="65775" spans="2:2">
      <c r="B65775" s="202"/>
    </row>
    <row r="65776" spans="2:2">
      <c r="B65776" s="202"/>
    </row>
    <row r="65777" spans="2:2">
      <c r="B65777" s="202"/>
    </row>
    <row r="65778" spans="2:2">
      <c r="B65778" s="202"/>
    </row>
    <row r="65779" spans="2:2">
      <c r="B65779" s="202"/>
    </row>
    <row r="65780" spans="2:2">
      <c r="B65780" s="202"/>
    </row>
    <row r="65781" spans="2:2">
      <c r="B65781" s="202"/>
    </row>
    <row r="65782" spans="2:2">
      <c r="B65782" s="202"/>
    </row>
    <row r="65783" spans="2:2">
      <c r="B65783" s="202"/>
    </row>
    <row r="65784" spans="2:2">
      <c r="B65784" s="202"/>
    </row>
    <row r="65785" spans="2:2">
      <c r="B65785" s="202"/>
    </row>
    <row r="65786" spans="2:2">
      <c r="B65786" s="202"/>
    </row>
    <row r="65787" spans="2:2">
      <c r="B65787" s="202"/>
    </row>
    <row r="65788" spans="2:2">
      <c r="B65788" s="202"/>
    </row>
    <row r="65789" spans="2:2">
      <c r="B65789" s="202"/>
    </row>
    <row r="65790" spans="2:2">
      <c r="B65790" s="202"/>
    </row>
    <row r="65791" spans="2:2">
      <c r="B65791" s="202"/>
    </row>
    <row r="65792" spans="2:2">
      <c r="B65792" s="202"/>
    </row>
    <row r="65793" spans="2:2">
      <c r="B65793" s="202"/>
    </row>
    <row r="65794" spans="2:2">
      <c r="B65794" s="202"/>
    </row>
    <row r="65795" spans="2:2">
      <c r="B65795" s="202"/>
    </row>
    <row r="65796" spans="2:2">
      <c r="B65796" s="202"/>
    </row>
    <row r="65797" spans="2:2">
      <c r="B65797" s="202"/>
    </row>
    <row r="65798" spans="2:2">
      <c r="B65798" s="202"/>
    </row>
    <row r="65799" spans="2:2">
      <c r="B65799" s="202"/>
    </row>
    <row r="65800" spans="2:2">
      <c r="B65800" s="202"/>
    </row>
    <row r="65801" spans="2:2">
      <c r="B65801" s="202"/>
    </row>
    <row r="65802" spans="2:2">
      <c r="B65802" s="202"/>
    </row>
    <row r="65803" spans="2:2">
      <c r="B65803" s="202"/>
    </row>
    <row r="65804" spans="2:2">
      <c r="B65804" s="202"/>
    </row>
    <row r="65805" spans="2:2">
      <c r="B65805" s="202"/>
    </row>
    <row r="65806" spans="2:2">
      <c r="B65806" s="202"/>
    </row>
    <row r="65807" spans="2:2">
      <c r="B65807" s="202"/>
    </row>
    <row r="65808" spans="2:2">
      <c r="B65808" s="202"/>
    </row>
    <row r="65809" spans="2:2">
      <c r="B65809" s="202"/>
    </row>
    <row r="65810" spans="2:2">
      <c r="B65810" s="202"/>
    </row>
    <row r="65811" spans="2:2">
      <c r="B65811" s="202"/>
    </row>
    <row r="65812" spans="2:2">
      <c r="B65812" s="202"/>
    </row>
    <row r="65813" spans="2:2">
      <c r="B65813" s="202"/>
    </row>
    <row r="65814" spans="2:2">
      <c r="B65814" s="202"/>
    </row>
    <row r="65815" spans="2:2">
      <c r="B65815" s="202"/>
    </row>
    <row r="65816" spans="2:2">
      <c r="B65816" s="202"/>
    </row>
    <row r="65817" spans="2:2">
      <c r="B65817" s="202"/>
    </row>
    <row r="65818" spans="2:2">
      <c r="B65818" s="202"/>
    </row>
    <row r="65819" spans="2:2">
      <c r="B65819" s="202"/>
    </row>
    <row r="65820" spans="2:2">
      <c r="B65820" s="202"/>
    </row>
    <row r="65821" spans="2:2">
      <c r="B65821" s="202"/>
    </row>
    <row r="65822" spans="2:2">
      <c r="B65822" s="202"/>
    </row>
    <row r="65823" spans="2:2">
      <c r="B65823" s="202"/>
    </row>
    <row r="65824" spans="2:2">
      <c r="B65824" s="202"/>
    </row>
    <row r="65825" spans="2:2">
      <c r="B65825" s="202"/>
    </row>
    <row r="65826" spans="2:2">
      <c r="B65826" s="202"/>
    </row>
    <row r="65827" spans="2:2">
      <c r="B65827" s="202"/>
    </row>
    <row r="65828" spans="2:2">
      <c r="B65828" s="202"/>
    </row>
    <row r="65829" spans="2:2">
      <c r="B65829" s="202"/>
    </row>
    <row r="65830" spans="2:2">
      <c r="B65830" s="202"/>
    </row>
    <row r="65831" spans="2:2">
      <c r="B65831" s="202"/>
    </row>
    <row r="65832" spans="2:2">
      <c r="B65832" s="202"/>
    </row>
    <row r="65833" spans="2:2">
      <c r="B65833" s="202"/>
    </row>
    <row r="65834" spans="2:2">
      <c r="B65834" s="202"/>
    </row>
    <row r="65835" spans="2:2">
      <c r="B65835" s="202"/>
    </row>
    <row r="65836" spans="2:2">
      <c r="B65836" s="202"/>
    </row>
    <row r="65837" spans="2:2">
      <c r="B65837" s="202"/>
    </row>
    <row r="65838" spans="2:2">
      <c r="B65838" s="202"/>
    </row>
    <row r="65839" spans="2:2">
      <c r="B65839" s="202"/>
    </row>
    <row r="65840" spans="2:2">
      <c r="B65840" s="202"/>
    </row>
    <row r="65841" spans="2:2">
      <c r="B65841" s="202"/>
    </row>
    <row r="65842" spans="2:2">
      <c r="B65842" s="202"/>
    </row>
    <row r="65843" spans="2:2">
      <c r="B65843" s="202"/>
    </row>
    <row r="65844" spans="2:2">
      <c r="B65844" s="202"/>
    </row>
    <row r="65845" spans="2:2">
      <c r="B65845" s="202"/>
    </row>
    <row r="65846" spans="2:2">
      <c r="B65846" s="202"/>
    </row>
    <row r="65847" spans="2:2">
      <c r="B65847" s="202"/>
    </row>
    <row r="65848" spans="2:2">
      <c r="B65848" s="202"/>
    </row>
    <row r="65849" spans="2:2">
      <c r="B65849" s="202"/>
    </row>
    <row r="65850" spans="2:2">
      <c r="B65850" s="202"/>
    </row>
    <row r="65851" spans="2:2">
      <c r="B65851" s="202"/>
    </row>
    <row r="65852" spans="2:2">
      <c r="B65852" s="202"/>
    </row>
    <row r="65853" spans="2:2">
      <c r="B65853" s="202"/>
    </row>
    <row r="65854" spans="2:2">
      <c r="B65854" s="202"/>
    </row>
    <row r="65855" spans="2:2">
      <c r="B65855" s="202"/>
    </row>
    <row r="65856" spans="2:2">
      <c r="B65856" s="202"/>
    </row>
    <row r="65857" spans="2:2">
      <c r="B65857" s="202"/>
    </row>
    <row r="65858" spans="2:2">
      <c r="B65858" s="202"/>
    </row>
    <row r="65859" spans="2:2">
      <c r="B65859" s="202"/>
    </row>
    <row r="65860" spans="2:2">
      <c r="B65860" s="202"/>
    </row>
    <row r="65861" spans="2:2">
      <c r="B65861" s="202"/>
    </row>
    <row r="65862" spans="2:2">
      <c r="B65862" s="202"/>
    </row>
    <row r="65863" spans="2:2">
      <c r="B65863" s="202"/>
    </row>
    <row r="65864" spans="2:2">
      <c r="B65864" s="202"/>
    </row>
    <row r="65865" spans="2:2">
      <c r="B65865" s="202"/>
    </row>
    <row r="65866" spans="2:2">
      <c r="B65866" s="202"/>
    </row>
    <row r="65867" spans="2:2">
      <c r="B65867" s="202"/>
    </row>
    <row r="65868" spans="2:2">
      <c r="B65868" s="202"/>
    </row>
    <row r="65869" spans="2:2">
      <c r="B65869" s="202"/>
    </row>
    <row r="65870" spans="2:2">
      <c r="B65870" s="202"/>
    </row>
    <row r="65871" spans="2:2">
      <c r="B65871" s="202"/>
    </row>
    <row r="65872" spans="2:2">
      <c r="B65872" s="202"/>
    </row>
    <row r="65873" spans="2:2">
      <c r="B65873" s="202"/>
    </row>
    <row r="65874" spans="2:2">
      <c r="B65874" s="202"/>
    </row>
    <row r="65875" spans="2:2">
      <c r="B65875" s="202"/>
    </row>
    <row r="65876" spans="2:2">
      <c r="B65876" s="202"/>
    </row>
    <row r="65877" spans="2:2">
      <c r="B65877" s="202"/>
    </row>
    <row r="65878" spans="2:2">
      <c r="B65878" s="202"/>
    </row>
    <row r="65879" spans="2:2">
      <c r="B65879" s="202"/>
    </row>
    <row r="65880" spans="2:2">
      <c r="B65880" s="202"/>
    </row>
    <row r="65881" spans="2:2">
      <c r="B65881" s="202"/>
    </row>
    <row r="65882" spans="2:2">
      <c r="B65882" s="202"/>
    </row>
    <row r="65883" spans="2:2">
      <c r="B65883" s="202"/>
    </row>
    <row r="65884" spans="2:2">
      <c r="B65884" s="202"/>
    </row>
    <row r="65885" spans="2:2">
      <c r="B65885" s="202"/>
    </row>
    <row r="65886" spans="2:2">
      <c r="B65886" s="202"/>
    </row>
    <row r="65887" spans="2:2">
      <c r="B65887" s="202"/>
    </row>
    <row r="65888" spans="2:2">
      <c r="B65888" s="202"/>
    </row>
    <row r="65889" spans="2:2">
      <c r="B65889" s="202"/>
    </row>
    <row r="65890" spans="2:2">
      <c r="B65890" s="202"/>
    </row>
    <row r="65891" spans="2:2">
      <c r="B65891" s="202"/>
    </row>
    <row r="65892" spans="2:2">
      <c r="B65892" s="202"/>
    </row>
    <row r="65893" spans="2:2">
      <c r="B65893" s="202"/>
    </row>
    <row r="65894" spans="2:2">
      <c r="B65894" s="202"/>
    </row>
    <row r="65895" spans="2:2">
      <c r="B65895" s="202"/>
    </row>
    <row r="65896" spans="2:2">
      <c r="B65896" s="202"/>
    </row>
    <row r="65897" spans="2:2">
      <c r="B65897" s="202"/>
    </row>
    <row r="65898" spans="2:2">
      <c r="B65898" s="202"/>
    </row>
    <row r="65899" spans="2:2">
      <c r="B65899" s="202"/>
    </row>
    <row r="65900" spans="2:2">
      <c r="B65900" s="202"/>
    </row>
    <row r="65901" spans="2:2">
      <c r="B65901" s="202"/>
    </row>
    <row r="65902" spans="2:2">
      <c r="B65902" s="202"/>
    </row>
    <row r="65903" spans="2:2">
      <c r="B65903" s="202"/>
    </row>
    <row r="65904" spans="2:2">
      <c r="B65904" s="202"/>
    </row>
    <row r="65905" spans="2:2">
      <c r="B65905" s="202"/>
    </row>
    <row r="65906" spans="2:2">
      <c r="B65906" s="202"/>
    </row>
    <row r="65907" spans="2:2">
      <c r="B65907" s="202"/>
    </row>
    <row r="65908" spans="2:2">
      <c r="B65908" s="202"/>
    </row>
    <row r="65909" spans="2:2">
      <c r="B65909" s="202"/>
    </row>
    <row r="65910" spans="2:2">
      <c r="B65910" s="202"/>
    </row>
    <row r="65911" spans="2:2">
      <c r="B65911" s="202"/>
    </row>
    <row r="65912" spans="2:2">
      <c r="B65912" s="202"/>
    </row>
    <row r="65913" spans="2:2">
      <c r="B65913" s="202"/>
    </row>
    <row r="65914" spans="2:2">
      <c r="B65914" s="202"/>
    </row>
    <row r="65915" spans="2:2">
      <c r="B65915" s="202"/>
    </row>
    <row r="65916" spans="2:2">
      <c r="B65916" s="202"/>
    </row>
    <row r="65917" spans="2:2">
      <c r="B65917" s="202"/>
    </row>
    <row r="65918" spans="2:2">
      <c r="B65918" s="202"/>
    </row>
    <row r="65919" spans="2:2">
      <c r="B65919" s="202"/>
    </row>
    <row r="65920" spans="2:2">
      <c r="B65920" s="202"/>
    </row>
    <row r="65921" spans="2:2">
      <c r="B65921" s="202"/>
    </row>
    <row r="65922" spans="2:2">
      <c r="B65922" s="202"/>
    </row>
    <row r="65923" spans="2:2">
      <c r="B65923" s="202"/>
    </row>
    <row r="65924" spans="2:2">
      <c r="B65924" s="202"/>
    </row>
    <row r="65925" spans="2:2">
      <c r="B65925" s="202"/>
    </row>
    <row r="65926" spans="2:2">
      <c r="B65926" s="202"/>
    </row>
    <row r="65927" spans="2:2">
      <c r="B65927" s="202"/>
    </row>
    <row r="65928" spans="2:2">
      <c r="B65928" s="202"/>
    </row>
    <row r="65929" spans="2:2">
      <c r="B65929" s="202"/>
    </row>
    <row r="65930" spans="2:2">
      <c r="B65930" s="202"/>
    </row>
    <row r="65931" spans="2:2">
      <c r="B65931" s="202"/>
    </row>
    <row r="65932" spans="2:2">
      <c r="B65932" s="202"/>
    </row>
    <row r="65933" spans="2:2">
      <c r="B65933" s="202"/>
    </row>
    <row r="65934" spans="2:2">
      <c r="B65934" s="202"/>
    </row>
    <row r="65935" spans="2:2">
      <c r="B65935" s="202"/>
    </row>
    <row r="65936" spans="2:2">
      <c r="B65936" s="202"/>
    </row>
    <row r="65937" spans="2:2">
      <c r="B65937" s="202"/>
    </row>
    <row r="65938" spans="2:2">
      <c r="B65938" s="202"/>
    </row>
    <row r="65939" spans="2:2">
      <c r="B65939" s="202"/>
    </row>
    <row r="65940" spans="2:2">
      <c r="B65940" s="202"/>
    </row>
    <row r="65941" spans="2:2">
      <c r="B65941" s="202"/>
    </row>
    <row r="65942" spans="2:2">
      <c r="B65942" s="202"/>
    </row>
    <row r="65943" spans="2:2">
      <c r="B65943" s="202"/>
    </row>
    <row r="65944" spans="2:2">
      <c r="B65944" s="202"/>
    </row>
    <row r="65945" spans="2:2">
      <c r="B65945" s="202"/>
    </row>
    <row r="65946" spans="2:2">
      <c r="B65946" s="202"/>
    </row>
    <row r="65947" spans="2:2">
      <c r="B65947" s="202"/>
    </row>
    <row r="65948" spans="2:2">
      <c r="B65948" s="202"/>
    </row>
    <row r="65949" spans="2:2">
      <c r="B65949" s="202"/>
    </row>
    <row r="65950" spans="2:2">
      <c r="B65950" s="202"/>
    </row>
    <row r="65951" spans="2:2">
      <c r="B65951" s="202"/>
    </row>
    <row r="65952" spans="2:2">
      <c r="B65952" s="202"/>
    </row>
    <row r="65953" spans="2:2">
      <c r="B65953" s="202"/>
    </row>
    <row r="65954" spans="2:2">
      <c r="B65954" s="202"/>
    </row>
    <row r="65955" spans="2:2">
      <c r="B65955" s="202"/>
    </row>
    <row r="65956" spans="2:2">
      <c r="B65956" s="202"/>
    </row>
    <row r="65957" spans="2:2">
      <c r="B65957" s="202"/>
    </row>
    <row r="65958" spans="2:2">
      <c r="B65958" s="202"/>
    </row>
    <row r="65959" spans="2:2">
      <c r="B65959" s="202"/>
    </row>
    <row r="65960" spans="2:2">
      <c r="B65960" s="202"/>
    </row>
    <row r="65961" spans="2:2">
      <c r="B65961" s="202"/>
    </row>
    <row r="65962" spans="2:2">
      <c r="B65962" s="202"/>
    </row>
    <row r="65963" spans="2:2">
      <c r="B65963" s="202"/>
    </row>
    <row r="65964" spans="2:2">
      <c r="B65964" s="202"/>
    </row>
    <row r="65965" spans="2:2">
      <c r="B65965" s="202"/>
    </row>
    <row r="65966" spans="2:2">
      <c r="B65966" s="202"/>
    </row>
    <row r="65967" spans="2:2">
      <c r="B65967" s="202"/>
    </row>
    <row r="65968" spans="2:2">
      <c r="B65968" s="202"/>
    </row>
    <row r="65969" spans="2:2">
      <c r="B65969" s="202"/>
    </row>
    <row r="65970" spans="2:2">
      <c r="B65970" s="202"/>
    </row>
    <row r="65971" spans="2:2">
      <c r="B65971" s="202"/>
    </row>
    <row r="65972" spans="2:2">
      <c r="B65972" s="202"/>
    </row>
    <row r="65973" spans="2:2">
      <c r="B65973" s="202"/>
    </row>
    <row r="65974" spans="2:2">
      <c r="B65974" s="202"/>
    </row>
    <row r="65975" spans="2:2">
      <c r="B65975" s="202"/>
    </row>
    <row r="65976" spans="2:2">
      <c r="B65976" s="202"/>
    </row>
    <row r="65977" spans="2:2">
      <c r="B65977" s="202"/>
    </row>
    <row r="65978" spans="2:2">
      <c r="B65978" s="202"/>
    </row>
    <row r="65979" spans="2:2">
      <c r="B65979" s="202"/>
    </row>
    <row r="65980" spans="2:2">
      <c r="B65980" s="202"/>
    </row>
    <row r="65981" spans="2:2">
      <c r="B65981" s="202"/>
    </row>
    <row r="65982" spans="2:2">
      <c r="B65982" s="202"/>
    </row>
    <row r="65983" spans="2:2">
      <c r="B65983" s="202"/>
    </row>
    <row r="65984" spans="2:2">
      <c r="B65984" s="202"/>
    </row>
    <row r="65985" spans="2:2">
      <c r="B65985" s="202"/>
    </row>
    <row r="65986" spans="2:2">
      <c r="B65986" s="202"/>
    </row>
    <row r="65987" spans="2:2">
      <c r="B65987" s="202"/>
    </row>
    <row r="65988" spans="2:2">
      <c r="B65988" s="202"/>
    </row>
    <row r="65989" spans="2:2">
      <c r="B65989" s="202"/>
    </row>
    <row r="65990" spans="2:2">
      <c r="B65990" s="202"/>
    </row>
    <row r="65991" spans="2:2">
      <c r="B65991" s="202"/>
    </row>
    <row r="65992" spans="2:2">
      <c r="B65992" s="202"/>
    </row>
    <row r="65993" spans="2:2">
      <c r="B65993" s="202"/>
    </row>
    <row r="65994" spans="2:2">
      <c r="B65994" s="202"/>
    </row>
    <row r="65995" spans="2:2">
      <c r="B65995" s="202"/>
    </row>
    <row r="65996" spans="2:2">
      <c r="B65996" s="202"/>
    </row>
    <row r="65997" spans="2:2">
      <c r="B65997" s="202"/>
    </row>
    <row r="65998" spans="2:2">
      <c r="B65998" s="202"/>
    </row>
    <row r="65999" spans="2:2">
      <c r="B65999" s="202"/>
    </row>
    <row r="66000" spans="2:2">
      <c r="B66000" s="202"/>
    </row>
    <row r="66001" spans="2:2">
      <c r="B66001" s="202"/>
    </row>
    <row r="66002" spans="2:2">
      <c r="B66002" s="202"/>
    </row>
    <row r="66003" spans="2:2">
      <c r="B66003" s="202"/>
    </row>
    <row r="66004" spans="2:2">
      <c r="B66004" s="202"/>
    </row>
    <row r="66005" spans="2:2">
      <c r="B66005" s="202"/>
    </row>
    <row r="66006" spans="2:2">
      <c r="B66006" s="202"/>
    </row>
    <row r="66007" spans="2:2">
      <c r="B66007" s="202"/>
    </row>
    <row r="66008" spans="2:2">
      <c r="B66008" s="202"/>
    </row>
    <row r="66009" spans="2:2">
      <c r="B66009" s="202"/>
    </row>
    <row r="66010" spans="2:2">
      <c r="B66010" s="202"/>
    </row>
    <row r="66011" spans="2:2">
      <c r="B66011" s="202"/>
    </row>
    <row r="66012" spans="2:2">
      <c r="B66012" s="202"/>
    </row>
    <row r="66013" spans="2:2">
      <c r="B66013" s="202"/>
    </row>
    <row r="66014" spans="2:2">
      <c r="B66014" s="202"/>
    </row>
    <row r="66015" spans="2:2">
      <c r="B66015" s="202"/>
    </row>
    <row r="66016" spans="2:2">
      <c r="B66016" s="202"/>
    </row>
    <row r="66017" spans="2:2">
      <c r="B66017" s="202"/>
    </row>
    <row r="66018" spans="2:2">
      <c r="B66018" s="202"/>
    </row>
    <row r="66019" spans="2:2">
      <c r="B66019" s="202"/>
    </row>
    <row r="66020" spans="2:2">
      <c r="B66020" s="202"/>
    </row>
    <row r="66021" spans="2:2">
      <c r="B66021" s="202"/>
    </row>
    <row r="66022" spans="2:2">
      <c r="B66022" s="202"/>
    </row>
    <row r="66023" spans="2:2">
      <c r="B66023" s="202"/>
    </row>
    <row r="66024" spans="2:2">
      <c r="B66024" s="202"/>
    </row>
    <row r="66025" spans="2:2">
      <c r="B66025" s="202"/>
    </row>
    <row r="66026" spans="2:2">
      <c r="B66026" s="202"/>
    </row>
    <row r="66027" spans="2:2">
      <c r="B66027" s="202"/>
    </row>
    <row r="66028" spans="2:2">
      <c r="B66028" s="202"/>
    </row>
    <row r="66029" spans="2:2">
      <c r="B66029" s="202"/>
    </row>
    <row r="66030" spans="2:2">
      <c r="B66030" s="202"/>
    </row>
    <row r="66031" spans="2:2">
      <c r="B66031" s="202"/>
    </row>
    <row r="66032" spans="2:2">
      <c r="B66032" s="202"/>
    </row>
    <row r="66033" spans="2:2">
      <c r="B66033" s="202"/>
    </row>
    <row r="66034" spans="2:2">
      <c r="B66034" s="202"/>
    </row>
    <row r="66035" spans="2:2">
      <c r="B66035" s="202"/>
    </row>
    <row r="66036" spans="2:2">
      <c r="B66036" s="202"/>
    </row>
    <row r="66037" spans="2:2">
      <c r="B66037" s="202"/>
    </row>
    <row r="66038" spans="2:2">
      <c r="B66038" s="202"/>
    </row>
    <row r="66039" spans="2:2">
      <c r="B66039" s="202"/>
    </row>
    <row r="66040" spans="2:2">
      <c r="B66040" s="202"/>
    </row>
    <row r="66041" spans="2:2">
      <c r="B66041" s="202"/>
    </row>
    <row r="66042" spans="2:2">
      <c r="B66042" s="202"/>
    </row>
    <row r="66043" spans="2:2">
      <c r="B66043" s="202"/>
    </row>
    <row r="66044" spans="2:2">
      <c r="B66044" s="202"/>
    </row>
    <row r="66045" spans="2:2">
      <c r="B66045" s="202"/>
    </row>
    <row r="66046" spans="2:2">
      <c r="B66046" s="202"/>
    </row>
    <row r="66047" spans="2:2">
      <c r="B66047" s="202"/>
    </row>
    <row r="66048" spans="2:2">
      <c r="B66048" s="202"/>
    </row>
    <row r="66049" spans="2:2">
      <c r="B66049" s="202"/>
    </row>
    <row r="66050" spans="2:2">
      <c r="B66050" s="202"/>
    </row>
    <row r="66051" spans="2:2">
      <c r="B66051" s="202"/>
    </row>
    <row r="66052" spans="2:2">
      <c r="B66052" s="202"/>
    </row>
    <row r="66053" spans="2:2">
      <c r="B66053" s="202"/>
    </row>
    <row r="66054" spans="2:2">
      <c r="B66054" s="202"/>
    </row>
    <row r="66055" spans="2:2">
      <c r="B66055" s="202"/>
    </row>
    <row r="66056" spans="2:2">
      <c r="B66056" s="202"/>
    </row>
    <row r="66057" spans="2:2">
      <c r="B66057" s="202"/>
    </row>
    <row r="66058" spans="2:2">
      <c r="B66058" s="202"/>
    </row>
    <row r="66059" spans="2:2">
      <c r="B66059" s="202"/>
    </row>
    <row r="66060" spans="2:2">
      <c r="B66060" s="202"/>
    </row>
    <row r="66061" spans="2:2">
      <c r="B66061" s="202"/>
    </row>
    <row r="66062" spans="2:2">
      <c r="B66062" s="202"/>
    </row>
    <row r="66063" spans="2:2">
      <c r="B66063" s="202"/>
    </row>
    <row r="66064" spans="2:2">
      <c r="B66064" s="202"/>
    </row>
    <row r="66065" spans="2:2">
      <c r="B66065" s="202"/>
    </row>
    <row r="66066" spans="2:2">
      <c r="B66066" s="202"/>
    </row>
    <row r="66067" spans="2:2">
      <c r="B66067" s="202"/>
    </row>
    <row r="66068" spans="2:2">
      <c r="B66068" s="202"/>
    </row>
    <row r="66069" spans="2:2">
      <c r="B66069" s="202"/>
    </row>
    <row r="66070" spans="2:2">
      <c r="B66070" s="202"/>
    </row>
    <row r="66071" spans="2:2">
      <c r="B66071" s="202"/>
    </row>
    <row r="66072" spans="2:2">
      <c r="B66072" s="202"/>
    </row>
    <row r="66073" spans="2:2">
      <c r="B66073" s="202"/>
    </row>
    <row r="66074" spans="2:2">
      <c r="B66074" s="202"/>
    </row>
    <row r="66075" spans="2:2">
      <c r="B66075" s="202"/>
    </row>
    <row r="66076" spans="2:2">
      <c r="B66076" s="202"/>
    </row>
    <row r="66077" spans="2:2">
      <c r="B66077" s="202"/>
    </row>
    <row r="66078" spans="2:2">
      <c r="B66078" s="202"/>
    </row>
    <row r="66079" spans="2:2">
      <c r="B66079" s="202"/>
    </row>
    <row r="66080" spans="2:2">
      <c r="B66080" s="202"/>
    </row>
    <row r="66081" spans="2:2">
      <c r="B66081" s="202"/>
    </row>
    <row r="66082" spans="2:2">
      <c r="B66082" s="202"/>
    </row>
    <row r="66083" spans="2:2">
      <c r="B66083" s="202"/>
    </row>
    <row r="66084" spans="2:2">
      <c r="B66084" s="202"/>
    </row>
    <row r="66085" spans="2:2">
      <c r="B66085" s="202"/>
    </row>
    <row r="66086" spans="2:2">
      <c r="B66086" s="202"/>
    </row>
    <row r="66087" spans="2:2">
      <c r="B66087" s="202"/>
    </row>
    <row r="66088" spans="2:2">
      <c r="B66088" s="202"/>
    </row>
    <row r="66089" spans="2:2">
      <c r="B66089" s="202"/>
    </row>
    <row r="66090" spans="2:2">
      <c r="B66090" s="202"/>
    </row>
    <row r="66091" spans="2:2">
      <c r="B66091" s="202"/>
    </row>
    <row r="66092" spans="2:2">
      <c r="B66092" s="202"/>
    </row>
    <row r="66093" spans="2:2">
      <c r="B66093" s="202"/>
    </row>
    <row r="66094" spans="2:2">
      <c r="B66094" s="202"/>
    </row>
    <row r="66095" spans="2:2">
      <c r="B66095" s="202"/>
    </row>
    <row r="66096" spans="2:2">
      <c r="B66096" s="202"/>
    </row>
    <row r="66097" spans="2:2">
      <c r="B66097" s="202"/>
    </row>
    <row r="66098" spans="2:2">
      <c r="B66098" s="202"/>
    </row>
    <row r="66099" spans="2:2">
      <c r="B66099" s="202"/>
    </row>
    <row r="66100" spans="2:2">
      <c r="B66100" s="202"/>
    </row>
    <row r="66101" spans="2:2">
      <c r="B66101" s="202"/>
    </row>
    <row r="66102" spans="2:2">
      <c r="B66102" s="202"/>
    </row>
    <row r="66103" spans="2:2">
      <c r="B66103" s="202"/>
    </row>
    <row r="66104" spans="2:2">
      <c r="B66104" s="202"/>
    </row>
    <row r="66105" spans="2:2">
      <c r="B66105" s="202"/>
    </row>
    <row r="66106" spans="2:2">
      <c r="B66106" s="202"/>
    </row>
    <row r="66107" spans="2:2">
      <c r="B66107" s="202"/>
    </row>
    <row r="66108" spans="2:2">
      <c r="B66108" s="202"/>
    </row>
    <row r="66109" spans="2:2">
      <c r="B66109" s="202"/>
    </row>
    <row r="66110" spans="2:2">
      <c r="B66110" s="202"/>
    </row>
    <row r="66111" spans="2:2">
      <c r="B66111" s="202"/>
    </row>
    <row r="66112" spans="2:2">
      <c r="B66112" s="202"/>
    </row>
    <row r="66113" spans="2:2">
      <c r="B66113" s="202"/>
    </row>
    <row r="66114" spans="2:2">
      <c r="B66114" s="202"/>
    </row>
    <row r="66115" spans="2:2">
      <c r="B66115" s="202"/>
    </row>
    <row r="66116" spans="2:2">
      <c r="B66116" s="202"/>
    </row>
    <row r="66117" spans="2:2">
      <c r="B66117" s="202"/>
    </row>
    <row r="66118" spans="2:2">
      <c r="B66118" s="202"/>
    </row>
    <row r="66119" spans="2:2">
      <c r="B66119" s="202"/>
    </row>
    <row r="66120" spans="2:2">
      <c r="B66120" s="202"/>
    </row>
    <row r="66121" spans="2:2">
      <c r="B66121" s="202"/>
    </row>
    <row r="66122" spans="2:2">
      <c r="B66122" s="202"/>
    </row>
    <row r="66123" spans="2:2">
      <c r="B66123" s="202"/>
    </row>
    <row r="66124" spans="2:2">
      <c r="B66124" s="202"/>
    </row>
    <row r="66125" spans="2:2">
      <c r="B66125" s="202"/>
    </row>
    <row r="66126" spans="2:2">
      <c r="B66126" s="202"/>
    </row>
    <row r="66127" spans="2:2">
      <c r="B66127" s="202"/>
    </row>
    <row r="66128" spans="2:2">
      <c r="B66128" s="202"/>
    </row>
    <row r="66129" spans="2:2">
      <c r="B66129" s="202"/>
    </row>
    <row r="66130" spans="2:2">
      <c r="B66130" s="202"/>
    </row>
    <row r="66131" spans="2:2">
      <c r="B66131" s="202"/>
    </row>
    <row r="66132" spans="2:2">
      <c r="B66132" s="202"/>
    </row>
    <row r="66133" spans="2:2">
      <c r="B66133" s="202"/>
    </row>
    <row r="66134" spans="2:2">
      <c r="B66134" s="202"/>
    </row>
    <row r="66135" spans="2:2">
      <c r="B66135" s="202"/>
    </row>
    <row r="66136" spans="2:2">
      <c r="B66136" s="202"/>
    </row>
    <row r="66137" spans="2:2">
      <c r="B66137" s="202"/>
    </row>
    <row r="66138" spans="2:2">
      <c r="B66138" s="202"/>
    </row>
    <row r="66139" spans="2:2">
      <c r="B66139" s="202"/>
    </row>
    <row r="66140" spans="2:2">
      <c r="B66140" s="202"/>
    </row>
    <row r="66141" spans="2:2">
      <c r="B66141" s="202"/>
    </row>
    <row r="66142" spans="2:2">
      <c r="B66142" s="202"/>
    </row>
    <row r="66143" spans="2:2">
      <c r="B66143" s="202"/>
    </row>
    <row r="66144" spans="2:2">
      <c r="B66144" s="202"/>
    </row>
    <row r="66145" spans="2:2">
      <c r="B66145" s="202"/>
    </row>
    <row r="66146" spans="2:2">
      <c r="B66146" s="202"/>
    </row>
    <row r="66147" spans="2:2">
      <c r="B66147" s="202"/>
    </row>
    <row r="66148" spans="2:2">
      <c r="B66148" s="202"/>
    </row>
    <row r="66149" spans="2:2">
      <c r="B66149" s="202"/>
    </row>
    <row r="66150" spans="2:2">
      <c r="B66150" s="202"/>
    </row>
    <row r="66151" spans="2:2">
      <c r="B66151" s="202"/>
    </row>
    <row r="66152" spans="2:2">
      <c r="B66152" s="202"/>
    </row>
    <row r="66153" spans="2:2">
      <c r="B66153" s="202"/>
    </row>
    <row r="66154" spans="2:2">
      <c r="B66154" s="202"/>
    </row>
    <row r="66155" spans="2:2">
      <c r="B66155" s="202"/>
    </row>
    <row r="66156" spans="2:2">
      <c r="B66156" s="202"/>
    </row>
    <row r="66157" spans="2:2">
      <c r="B66157" s="202"/>
    </row>
    <row r="66158" spans="2:2">
      <c r="B66158" s="202"/>
    </row>
    <row r="66159" spans="2:2">
      <c r="B66159" s="202"/>
    </row>
    <row r="66160" spans="2:2">
      <c r="B66160" s="202"/>
    </row>
    <row r="66161" spans="2:2">
      <c r="B66161" s="202"/>
    </row>
    <row r="66162" spans="2:2">
      <c r="B66162" s="202"/>
    </row>
    <row r="66163" spans="2:2">
      <c r="B66163" s="202"/>
    </row>
    <row r="66164" spans="2:2">
      <c r="B66164" s="202"/>
    </row>
    <row r="66165" spans="2:2">
      <c r="B66165" s="202"/>
    </row>
    <row r="66166" spans="2:2">
      <c r="B66166" s="202"/>
    </row>
    <row r="66167" spans="2:2">
      <c r="B66167" s="202"/>
    </row>
    <row r="66168" spans="2:2">
      <c r="B66168" s="202"/>
    </row>
    <row r="66169" spans="2:2">
      <c r="B66169" s="202"/>
    </row>
    <row r="66170" spans="2:2">
      <c r="B66170" s="202"/>
    </row>
    <row r="66171" spans="2:2">
      <c r="B66171" s="202"/>
    </row>
    <row r="66172" spans="2:2">
      <c r="B66172" s="202"/>
    </row>
    <row r="66173" spans="2:2">
      <c r="B66173" s="202"/>
    </row>
    <row r="66174" spans="2:2">
      <c r="B66174" s="202"/>
    </row>
    <row r="66175" spans="2:2">
      <c r="B66175" s="202"/>
    </row>
    <row r="66176" spans="2:2">
      <c r="B66176" s="202"/>
    </row>
    <row r="66177" spans="2:2">
      <c r="B66177" s="202"/>
    </row>
    <row r="66178" spans="2:2">
      <c r="B66178" s="202"/>
    </row>
    <row r="66179" spans="2:2">
      <c r="B66179" s="202"/>
    </row>
    <row r="66180" spans="2:2">
      <c r="B66180" s="202"/>
    </row>
    <row r="66181" spans="2:2">
      <c r="B66181" s="202"/>
    </row>
    <row r="66182" spans="2:2">
      <c r="B66182" s="202"/>
    </row>
    <row r="66183" spans="2:2">
      <c r="B66183" s="202"/>
    </row>
    <row r="66184" spans="2:2">
      <c r="B66184" s="202"/>
    </row>
    <row r="66185" spans="2:2">
      <c r="B66185" s="202"/>
    </row>
    <row r="66186" spans="2:2">
      <c r="B66186" s="202"/>
    </row>
    <row r="66187" spans="2:2">
      <c r="B66187" s="202"/>
    </row>
    <row r="66188" spans="2:2">
      <c r="B66188" s="202"/>
    </row>
    <row r="66189" spans="2:2">
      <c r="B66189" s="202"/>
    </row>
    <row r="66190" spans="2:2">
      <c r="B66190" s="202"/>
    </row>
    <row r="66191" spans="2:2">
      <c r="B66191" s="202"/>
    </row>
    <row r="66192" spans="2:2">
      <c r="B66192" s="202"/>
    </row>
    <row r="66193" spans="2:2">
      <c r="B66193" s="202"/>
    </row>
    <row r="66194" spans="2:2">
      <c r="B66194" s="202"/>
    </row>
    <row r="66195" spans="2:2">
      <c r="B66195" s="202"/>
    </row>
    <row r="66196" spans="2:2">
      <c r="B66196" s="202"/>
    </row>
    <row r="66197" spans="2:2">
      <c r="B66197" s="202"/>
    </row>
    <row r="66198" spans="2:2">
      <c r="B66198" s="202"/>
    </row>
    <row r="66199" spans="2:2">
      <c r="B66199" s="202"/>
    </row>
    <row r="66200" spans="2:2">
      <c r="B66200" s="202"/>
    </row>
    <row r="66201" spans="2:2">
      <c r="B66201" s="202"/>
    </row>
    <row r="66202" spans="2:2">
      <c r="B66202" s="202"/>
    </row>
    <row r="66203" spans="2:2">
      <c r="B66203" s="202"/>
    </row>
    <row r="66204" spans="2:2">
      <c r="B66204" s="202"/>
    </row>
    <row r="66205" spans="2:2">
      <c r="B66205" s="202"/>
    </row>
    <row r="66206" spans="2:2">
      <c r="B66206" s="202"/>
    </row>
    <row r="66207" spans="2:2">
      <c r="B66207" s="202"/>
    </row>
    <row r="66208" spans="2:2">
      <c r="B66208" s="202"/>
    </row>
    <row r="66209" spans="2:2">
      <c r="B66209" s="202"/>
    </row>
    <row r="66210" spans="2:2">
      <c r="B66210" s="202"/>
    </row>
    <row r="66211" spans="2:2">
      <c r="B66211" s="202"/>
    </row>
    <row r="66212" spans="2:2">
      <c r="B66212" s="202"/>
    </row>
    <row r="66213" spans="2:2">
      <c r="B66213" s="202"/>
    </row>
    <row r="66214" spans="2:2">
      <c r="B66214" s="202"/>
    </row>
    <row r="66215" spans="2:2">
      <c r="B66215" s="202"/>
    </row>
    <row r="66216" spans="2:2">
      <c r="B66216" s="202"/>
    </row>
    <row r="66217" spans="2:2">
      <c r="B66217" s="202"/>
    </row>
    <row r="66218" spans="2:2">
      <c r="B66218" s="202"/>
    </row>
    <row r="66219" spans="2:2">
      <c r="B66219" s="202"/>
    </row>
    <row r="66220" spans="2:2">
      <c r="B66220" s="202"/>
    </row>
    <row r="66221" spans="2:2">
      <c r="B66221" s="202"/>
    </row>
    <row r="66222" spans="2:2">
      <c r="B66222" s="202"/>
    </row>
    <row r="66223" spans="2:2">
      <c r="B66223" s="202"/>
    </row>
    <row r="66224" spans="2:2">
      <c r="B66224" s="202"/>
    </row>
    <row r="66225" spans="2:2">
      <c r="B66225" s="202"/>
    </row>
    <row r="66226" spans="2:2">
      <c r="B66226" s="202"/>
    </row>
    <row r="66227" spans="2:2">
      <c r="B66227" s="202"/>
    </row>
    <row r="66228" spans="2:2">
      <c r="B66228" s="202"/>
    </row>
    <row r="66229" spans="2:2">
      <c r="B66229" s="202"/>
    </row>
    <row r="66230" spans="2:2">
      <c r="B66230" s="202"/>
    </row>
    <row r="66231" spans="2:2">
      <c r="B66231" s="202"/>
    </row>
    <row r="66232" spans="2:2">
      <c r="B66232" s="202"/>
    </row>
    <row r="66233" spans="2:2">
      <c r="B66233" s="202"/>
    </row>
    <row r="66234" spans="2:2">
      <c r="B66234" s="202"/>
    </row>
    <row r="66235" spans="2:2">
      <c r="B66235" s="202"/>
    </row>
    <row r="66236" spans="2:2">
      <c r="B66236" s="202"/>
    </row>
    <row r="66237" spans="2:2">
      <c r="B66237" s="202"/>
    </row>
    <row r="66238" spans="2:2">
      <c r="B66238" s="202"/>
    </row>
    <row r="66239" spans="2:2">
      <c r="B66239" s="202"/>
    </row>
    <row r="66240" spans="2:2">
      <c r="B66240" s="202"/>
    </row>
    <row r="66241" spans="2:2">
      <c r="B66241" s="202"/>
    </row>
    <row r="66242" spans="2:2">
      <c r="B66242" s="202"/>
    </row>
    <row r="66243" spans="2:2">
      <c r="B66243" s="202"/>
    </row>
    <row r="66244" spans="2:2">
      <c r="B66244" s="202"/>
    </row>
    <row r="66245" spans="2:2">
      <c r="B66245" s="202"/>
    </row>
    <row r="66246" spans="2:2">
      <c r="B66246" s="202"/>
    </row>
    <row r="66247" spans="2:2">
      <c r="B66247" s="202"/>
    </row>
    <row r="66248" spans="2:2">
      <c r="B66248" s="202"/>
    </row>
    <row r="66249" spans="2:2">
      <c r="B66249" s="202"/>
    </row>
    <row r="66250" spans="2:2">
      <c r="B66250" s="202"/>
    </row>
    <row r="66251" spans="2:2">
      <c r="B66251" s="202"/>
    </row>
    <row r="66252" spans="2:2">
      <c r="B66252" s="202"/>
    </row>
    <row r="66253" spans="2:2">
      <c r="B66253" s="202"/>
    </row>
    <row r="66254" spans="2:2">
      <c r="B66254" s="202"/>
    </row>
    <row r="66255" spans="2:2">
      <c r="B66255" s="202"/>
    </row>
    <row r="66256" spans="2:2">
      <c r="B66256" s="202"/>
    </row>
    <row r="66257" spans="2:2">
      <c r="B66257" s="202"/>
    </row>
    <row r="66258" spans="2:2">
      <c r="B66258" s="202"/>
    </row>
    <row r="66259" spans="2:2">
      <c r="B66259" s="202"/>
    </row>
    <row r="66260" spans="2:2">
      <c r="B66260" s="202"/>
    </row>
    <row r="66261" spans="2:2">
      <c r="B66261" s="202"/>
    </row>
    <row r="66262" spans="2:2">
      <c r="B66262" s="202"/>
    </row>
    <row r="66263" spans="2:2">
      <c r="B66263" s="202"/>
    </row>
    <row r="66264" spans="2:2">
      <c r="B66264" s="202"/>
    </row>
    <row r="66265" spans="2:2">
      <c r="B66265" s="202"/>
    </row>
    <row r="66266" spans="2:2">
      <c r="B66266" s="202"/>
    </row>
    <row r="66267" spans="2:2">
      <c r="B66267" s="202"/>
    </row>
    <row r="66268" spans="2:2">
      <c r="B66268" s="202"/>
    </row>
    <row r="66269" spans="2:2">
      <c r="B66269" s="202"/>
    </row>
    <row r="66270" spans="2:2">
      <c r="B66270" s="202"/>
    </row>
    <row r="66271" spans="2:2">
      <c r="B66271" s="202"/>
    </row>
    <row r="66272" spans="2:2">
      <c r="B66272" s="202"/>
    </row>
    <row r="66273" spans="2:2">
      <c r="B66273" s="202"/>
    </row>
    <row r="66274" spans="2:2">
      <c r="B66274" s="202"/>
    </row>
    <row r="66275" spans="2:2">
      <c r="B66275" s="202"/>
    </row>
    <row r="66276" spans="2:2">
      <c r="B66276" s="202"/>
    </row>
    <row r="66277" spans="2:2">
      <c r="B66277" s="202"/>
    </row>
    <row r="66278" spans="2:2">
      <c r="B66278" s="202"/>
    </row>
    <row r="66279" spans="2:2">
      <c r="B66279" s="202"/>
    </row>
    <row r="66280" spans="2:2">
      <c r="B66280" s="202"/>
    </row>
    <row r="66281" spans="2:2">
      <c r="B66281" s="202"/>
    </row>
    <row r="66282" spans="2:2">
      <c r="B66282" s="202"/>
    </row>
    <row r="66283" spans="2:2">
      <c r="B66283" s="202"/>
    </row>
    <row r="66284" spans="2:2">
      <c r="B66284" s="202"/>
    </row>
    <row r="66285" spans="2:2">
      <c r="B66285" s="202"/>
    </row>
    <row r="66286" spans="2:2">
      <c r="B66286" s="202"/>
    </row>
    <row r="66287" spans="2:2">
      <c r="B66287" s="202"/>
    </row>
    <row r="66288" spans="2:2">
      <c r="B66288" s="202"/>
    </row>
    <row r="66289" spans="2:2">
      <c r="B66289" s="202"/>
    </row>
    <row r="66290" spans="2:2">
      <c r="B66290" s="202"/>
    </row>
    <row r="66291" spans="2:2">
      <c r="B66291" s="202"/>
    </row>
    <row r="66292" spans="2:2">
      <c r="B66292" s="202"/>
    </row>
    <row r="66293" spans="2:2">
      <c r="B66293" s="202"/>
    </row>
    <row r="66294" spans="2:2">
      <c r="B66294" s="202"/>
    </row>
    <row r="66295" spans="2:2">
      <c r="B66295" s="202"/>
    </row>
    <row r="66296" spans="2:2">
      <c r="B66296" s="202"/>
    </row>
    <row r="66297" spans="2:2">
      <c r="B66297" s="202"/>
    </row>
    <row r="66298" spans="2:2">
      <c r="B66298" s="202"/>
    </row>
    <row r="66299" spans="2:2">
      <c r="B66299" s="202"/>
    </row>
    <row r="66300" spans="2:2">
      <c r="B66300" s="202"/>
    </row>
    <row r="66301" spans="2:2">
      <c r="B66301" s="202"/>
    </row>
    <row r="66302" spans="2:2">
      <c r="B66302" s="202"/>
    </row>
    <row r="66303" spans="2:2">
      <c r="B66303" s="202"/>
    </row>
    <row r="66304" spans="2:2">
      <c r="B66304" s="202"/>
    </row>
    <row r="66305" spans="2:2">
      <c r="B66305" s="202"/>
    </row>
    <row r="66306" spans="2:2">
      <c r="B66306" s="202"/>
    </row>
    <row r="66307" spans="2:2">
      <c r="B66307" s="202"/>
    </row>
    <row r="66308" spans="2:2">
      <c r="B66308" s="202"/>
    </row>
    <row r="66309" spans="2:2">
      <c r="B66309" s="202"/>
    </row>
    <row r="66310" spans="2:2">
      <c r="B66310" s="202"/>
    </row>
    <row r="66311" spans="2:2">
      <c r="B66311" s="202"/>
    </row>
    <row r="66312" spans="2:2">
      <c r="B66312" s="202"/>
    </row>
    <row r="66313" spans="2:2">
      <c r="B66313" s="202"/>
    </row>
    <row r="66314" spans="2:2">
      <c r="B66314" s="202"/>
    </row>
    <row r="66315" spans="2:2">
      <c r="B66315" s="202"/>
    </row>
    <row r="66316" spans="2:2">
      <c r="B66316" s="202"/>
    </row>
    <row r="66317" spans="2:2">
      <c r="B66317" s="202"/>
    </row>
    <row r="66318" spans="2:2">
      <c r="B66318" s="202"/>
    </row>
    <row r="66319" spans="2:2">
      <c r="B66319" s="202"/>
    </row>
    <row r="66320" spans="2:2">
      <c r="B66320" s="202"/>
    </row>
    <row r="66321" spans="2:2">
      <c r="B66321" s="202"/>
    </row>
    <row r="66322" spans="2:2">
      <c r="B66322" s="202"/>
    </row>
    <row r="66323" spans="2:2">
      <c r="B66323" s="202"/>
    </row>
    <row r="66324" spans="2:2">
      <c r="B66324" s="202"/>
    </row>
    <row r="66325" spans="2:2">
      <c r="B66325" s="202"/>
    </row>
    <row r="66326" spans="2:2">
      <c r="B66326" s="202"/>
    </row>
    <row r="66327" spans="2:2">
      <c r="B66327" s="202"/>
    </row>
    <row r="66328" spans="2:2">
      <c r="B66328" s="202"/>
    </row>
    <row r="66329" spans="2:2">
      <c r="B66329" s="202"/>
    </row>
    <row r="66330" spans="2:2">
      <c r="B66330" s="202"/>
    </row>
    <row r="66331" spans="2:2">
      <c r="B66331" s="202"/>
    </row>
    <row r="66332" spans="2:2">
      <c r="B66332" s="202"/>
    </row>
    <row r="66333" spans="2:2">
      <c r="B66333" s="202"/>
    </row>
    <row r="66334" spans="2:2">
      <c r="B66334" s="202"/>
    </row>
    <row r="66335" spans="2:2">
      <c r="B66335" s="202"/>
    </row>
    <row r="66336" spans="2:2">
      <c r="B66336" s="202"/>
    </row>
    <row r="66337" spans="2:2">
      <c r="B66337" s="202"/>
    </row>
    <row r="66338" spans="2:2">
      <c r="B66338" s="202"/>
    </row>
    <row r="66339" spans="2:2">
      <c r="B66339" s="202"/>
    </row>
    <row r="66340" spans="2:2">
      <c r="B66340" s="202"/>
    </row>
    <row r="66341" spans="2:2">
      <c r="B66341" s="202"/>
    </row>
    <row r="66342" spans="2:2">
      <c r="B66342" s="202"/>
    </row>
    <row r="66343" spans="2:2">
      <c r="B66343" s="202"/>
    </row>
    <row r="66344" spans="2:2">
      <c r="B66344" s="202"/>
    </row>
    <row r="66345" spans="2:2">
      <c r="B66345" s="202"/>
    </row>
    <row r="66346" spans="2:2">
      <c r="B66346" s="202"/>
    </row>
    <row r="66347" spans="2:2">
      <c r="B66347" s="202"/>
    </row>
    <row r="66348" spans="2:2">
      <c r="B66348" s="202"/>
    </row>
    <row r="66349" spans="2:2">
      <c r="B66349" s="202"/>
    </row>
    <row r="66350" spans="2:2">
      <c r="B66350" s="202"/>
    </row>
    <row r="66351" spans="2:2">
      <c r="B66351" s="202"/>
    </row>
    <row r="66352" spans="2:2">
      <c r="B66352" s="202"/>
    </row>
    <row r="66353" spans="2:2">
      <c r="B66353" s="202"/>
    </row>
    <row r="66354" spans="2:2">
      <c r="B66354" s="202"/>
    </row>
    <row r="66355" spans="2:2">
      <c r="B66355" s="202"/>
    </row>
    <row r="66356" spans="2:2">
      <c r="B66356" s="202"/>
    </row>
    <row r="66357" spans="2:2">
      <c r="B66357" s="202"/>
    </row>
    <row r="66358" spans="2:2">
      <c r="B66358" s="202"/>
    </row>
    <row r="66359" spans="2:2">
      <c r="B66359" s="202"/>
    </row>
    <row r="66360" spans="2:2">
      <c r="B66360" s="202"/>
    </row>
    <row r="66361" spans="2:2">
      <c r="B66361" s="202"/>
    </row>
    <row r="66362" spans="2:2">
      <c r="B66362" s="202"/>
    </row>
    <row r="66363" spans="2:2">
      <c r="B66363" s="202"/>
    </row>
    <row r="66364" spans="2:2">
      <c r="B66364" s="202"/>
    </row>
    <row r="66365" spans="2:2">
      <c r="B66365" s="202"/>
    </row>
    <row r="66366" spans="2:2">
      <c r="B66366" s="202"/>
    </row>
    <row r="66367" spans="2:2">
      <c r="B66367" s="202"/>
    </row>
    <row r="66368" spans="2:2">
      <c r="B66368" s="202"/>
    </row>
    <row r="66369" spans="2:2">
      <c r="B66369" s="202"/>
    </row>
    <row r="66370" spans="2:2">
      <c r="B66370" s="202"/>
    </row>
    <row r="66371" spans="2:2">
      <c r="B66371" s="202"/>
    </row>
    <row r="66372" spans="2:2">
      <c r="B66372" s="202"/>
    </row>
    <row r="66373" spans="2:2">
      <c r="B66373" s="202"/>
    </row>
    <row r="66374" spans="2:2">
      <c r="B66374" s="202"/>
    </row>
    <row r="66375" spans="2:2">
      <c r="B66375" s="202"/>
    </row>
    <row r="66376" spans="2:2">
      <c r="B66376" s="202"/>
    </row>
    <row r="66377" spans="2:2">
      <c r="B66377" s="202"/>
    </row>
    <row r="66378" spans="2:2">
      <c r="B66378" s="202"/>
    </row>
    <row r="66379" spans="2:2">
      <c r="B66379" s="202"/>
    </row>
    <row r="66380" spans="2:2">
      <c r="B66380" s="202"/>
    </row>
    <row r="66381" spans="2:2">
      <c r="B66381" s="202"/>
    </row>
    <row r="66382" spans="2:2">
      <c r="B66382" s="202"/>
    </row>
    <row r="66383" spans="2:2">
      <c r="B66383" s="202"/>
    </row>
    <row r="66384" spans="2:2">
      <c r="B66384" s="202"/>
    </row>
    <row r="66385" spans="2:2">
      <c r="B66385" s="202"/>
    </row>
    <row r="66386" spans="2:2">
      <c r="B66386" s="202"/>
    </row>
    <row r="66387" spans="2:2">
      <c r="B66387" s="202"/>
    </row>
    <row r="66388" spans="2:2">
      <c r="B66388" s="202"/>
    </row>
    <row r="66389" spans="2:2">
      <c r="B66389" s="202"/>
    </row>
    <row r="66390" spans="2:2">
      <c r="B66390" s="202"/>
    </row>
    <row r="66391" spans="2:2">
      <c r="B66391" s="202"/>
    </row>
    <row r="66392" spans="2:2">
      <c r="B66392" s="202"/>
    </row>
    <row r="66393" spans="2:2">
      <c r="B66393" s="202"/>
    </row>
    <row r="66394" spans="2:2">
      <c r="B66394" s="202"/>
    </row>
    <row r="66395" spans="2:2">
      <c r="B66395" s="202"/>
    </row>
    <row r="66396" spans="2:2">
      <c r="B66396" s="202"/>
    </row>
    <row r="66397" spans="2:2">
      <c r="B66397" s="202"/>
    </row>
    <row r="66398" spans="2:2">
      <c r="B66398" s="202"/>
    </row>
    <row r="66399" spans="2:2">
      <c r="B66399" s="202"/>
    </row>
    <row r="66400" spans="2:2">
      <c r="B66400" s="202"/>
    </row>
    <row r="66401" spans="2:2">
      <c r="B66401" s="202"/>
    </row>
    <row r="66402" spans="2:2">
      <c r="B66402" s="202"/>
    </row>
    <row r="66403" spans="2:2">
      <c r="B66403" s="202"/>
    </row>
    <row r="66404" spans="2:2">
      <c r="B66404" s="202"/>
    </row>
    <row r="66405" spans="2:2">
      <c r="B66405" s="202"/>
    </row>
    <row r="66406" spans="2:2">
      <c r="B66406" s="202"/>
    </row>
    <row r="66407" spans="2:2">
      <c r="B66407" s="202"/>
    </row>
    <row r="66408" spans="2:2">
      <c r="B66408" s="202"/>
    </row>
    <row r="66409" spans="2:2">
      <c r="B66409" s="202"/>
    </row>
    <row r="66410" spans="2:2">
      <c r="B66410" s="202"/>
    </row>
    <row r="66411" spans="2:2">
      <c r="B66411" s="202"/>
    </row>
    <row r="66412" spans="2:2">
      <c r="B66412" s="202"/>
    </row>
    <row r="66413" spans="2:2">
      <c r="B66413" s="202"/>
    </row>
    <row r="66414" spans="2:2">
      <c r="B66414" s="202"/>
    </row>
    <row r="66415" spans="2:2">
      <c r="B66415" s="202"/>
    </row>
    <row r="66416" spans="2:2">
      <c r="B66416" s="202"/>
    </row>
    <row r="66417" spans="2:2">
      <c r="B66417" s="202"/>
    </row>
    <row r="66418" spans="2:2">
      <c r="B66418" s="202"/>
    </row>
    <row r="66419" spans="2:2">
      <c r="B66419" s="202"/>
    </row>
    <row r="66420" spans="2:2">
      <c r="B66420" s="202"/>
    </row>
    <row r="66421" spans="2:2">
      <c r="B66421" s="202"/>
    </row>
    <row r="66422" spans="2:2">
      <c r="B66422" s="202"/>
    </row>
    <row r="66423" spans="2:2">
      <c r="B66423" s="202"/>
    </row>
    <row r="66424" spans="2:2">
      <c r="B66424" s="202"/>
    </row>
    <row r="66425" spans="2:2">
      <c r="B66425" s="202"/>
    </row>
    <row r="66426" spans="2:2">
      <c r="B66426" s="202"/>
    </row>
    <row r="66427" spans="2:2">
      <c r="B66427" s="202"/>
    </row>
    <row r="66428" spans="2:2">
      <c r="B66428" s="202"/>
    </row>
    <row r="66429" spans="2:2">
      <c r="B66429" s="202"/>
    </row>
    <row r="66430" spans="2:2">
      <c r="B66430" s="202"/>
    </row>
    <row r="66431" spans="2:2">
      <c r="B66431" s="202"/>
    </row>
    <row r="66432" spans="2:2">
      <c r="B66432" s="202"/>
    </row>
    <row r="66433" spans="2:2">
      <c r="B66433" s="202"/>
    </row>
    <row r="66434" spans="2:2">
      <c r="B66434" s="202"/>
    </row>
    <row r="66435" spans="2:2">
      <c r="B66435" s="202"/>
    </row>
    <row r="66436" spans="2:2">
      <c r="B66436" s="202"/>
    </row>
    <row r="66437" spans="2:2">
      <c r="B66437" s="202"/>
    </row>
    <row r="66438" spans="2:2">
      <c r="B66438" s="202"/>
    </row>
    <row r="66439" spans="2:2">
      <c r="B66439" s="202"/>
    </row>
    <row r="66440" spans="2:2">
      <c r="B66440" s="202"/>
    </row>
    <row r="66441" spans="2:2">
      <c r="B66441" s="202"/>
    </row>
    <row r="66442" spans="2:2">
      <c r="B66442" s="202"/>
    </row>
    <row r="66443" spans="2:2">
      <c r="B66443" s="202"/>
    </row>
    <row r="66444" spans="2:2">
      <c r="B66444" s="202"/>
    </row>
    <row r="66445" spans="2:2">
      <c r="B66445" s="202"/>
    </row>
    <row r="66446" spans="2:2">
      <c r="B66446" s="202"/>
    </row>
    <row r="66447" spans="2:2">
      <c r="B66447" s="202"/>
    </row>
    <row r="66448" spans="2:2">
      <c r="B66448" s="202"/>
    </row>
    <row r="66449" spans="2:2">
      <c r="B66449" s="202"/>
    </row>
    <row r="66450" spans="2:2">
      <c r="B66450" s="202"/>
    </row>
    <row r="66451" spans="2:2">
      <c r="B66451" s="202"/>
    </row>
    <row r="66452" spans="2:2">
      <c r="B66452" s="202"/>
    </row>
    <row r="66453" spans="2:2">
      <c r="B66453" s="202"/>
    </row>
    <row r="66454" spans="2:2">
      <c r="B66454" s="202"/>
    </row>
    <row r="66455" spans="2:2">
      <c r="B66455" s="202"/>
    </row>
    <row r="66456" spans="2:2">
      <c r="B66456" s="202"/>
    </row>
    <row r="66457" spans="2:2">
      <c r="B66457" s="202"/>
    </row>
    <row r="66458" spans="2:2">
      <c r="B66458" s="202"/>
    </row>
    <row r="66459" spans="2:2">
      <c r="B66459" s="202"/>
    </row>
    <row r="66460" spans="2:2">
      <c r="B66460" s="202"/>
    </row>
    <row r="66461" spans="2:2">
      <c r="B66461" s="202"/>
    </row>
    <row r="66462" spans="2:2">
      <c r="B66462" s="202"/>
    </row>
    <row r="66463" spans="2:2">
      <c r="B66463" s="202"/>
    </row>
    <row r="66464" spans="2:2">
      <c r="B66464" s="202"/>
    </row>
    <row r="66465" spans="2:2">
      <c r="B66465" s="202"/>
    </row>
    <row r="66466" spans="2:2">
      <c r="B66466" s="202"/>
    </row>
    <row r="66467" spans="2:2">
      <c r="B66467" s="202"/>
    </row>
    <row r="66468" spans="2:2">
      <c r="B66468" s="202"/>
    </row>
    <row r="66469" spans="2:2">
      <c r="B66469" s="202"/>
    </row>
    <row r="66470" spans="2:2">
      <c r="B66470" s="202"/>
    </row>
    <row r="66471" spans="2:2">
      <c r="B66471" s="202"/>
    </row>
    <row r="66472" spans="2:2">
      <c r="B66472" s="202"/>
    </row>
    <row r="66473" spans="2:2">
      <c r="B66473" s="202"/>
    </row>
    <row r="66474" spans="2:2">
      <c r="B66474" s="202"/>
    </row>
    <row r="66475" spans="2:2">
      <c r="B66475" s="202"/>
    </row>
    <row r="66476" spans="2:2">
      <c r="B66476" s="202"/>
    </row>
    <row r="66477" spans="2:2">
      <c r="B66477" s="202"/>
    </row>
    <row r="66478" spans="2:2">
      <c r="B66478" s="202"/>
    </row>
    <row r="66479" spans="2:2">
      <c r="B66479" s="202"/>
    </row>
    <row r="66480" spans="2:2">
      <c r="B66480" s="202"/>
    </row>
    <row r="66481" spans="2:2">
      <c r="B66481" s="202"/>
    </row>
    <row r="66482" spans="2:2">
      <c r="B66482" s="202"/>
    </row>
    <row r="66483" spans="2:2">
      <c r="B66483" s="202"/>
    </row>
    <row r="66484" spans="2:2">
      <c r="B66484" s="202"/>
    </row>
    <row r="66485" spans="2:2">
      <c r="B66485" s="202"/>
    </row>
    <row r="66486" spans="2:2">
      <c r="B66486" s="202"/>
    </row>
    <row r="66487" spans="2:2">
      <c r="B66487" s="202"/>
    </row>
    <row r="66488" spans="2:2">
      <c r="B66488" s="202"/>
    </row>
    <row r="66489" spans="2:2">
      <c r="B66489" s="202"/>
    </row>
    <row r="66490" spans="2:2">
      <c r="B66490" s="202"/>
    </row>
    <row r="66491" spans="2:2">
      <c r="B66491" s="202"/>
    </row>
    <row r="66492" spans="2:2">
      <c r="B66492" s="202"/>
    </row>
    <row r="66493" spans="2:2">
      <c r="B66493" s="202"/>
    </row>
    <row r="66494" spans="2:2">
      <c r="B66494" s="202"/>
    </row>
    <row r="66495" spans="2:2">
      <c r="B66495" s="202"/>
    </row>
    <row r="66496" spans="2:2">
      <c r="B66496" s="202"/>
    </row>
    <row r="66497" spans="2:2">
      <c r="B66497" s="202"/>
    </row>
    <row r="66498" spans="2:2">
      <c r="B66498" s="202"/>
    </row>
    <row r="66499" spans="2:2">
      <c r="B66499" s="202"/>
    </row>
    <row r="66500" spans="2:2">
      <c r="B66500" s="202"/>
    </row>
    <row r="66501" spans="2:2">
      <c r="B66501" s="202"/>
    </row>
    <row r="66502" spans="2:2">
      <c r="B66502" s="202"/>
    </row>
    <row r="66503" spans="2:2">
      <c r="B66503" s="202"/>
    </row>
    <row r="66504" spans="2:2">
      <c r="B66504" s="202"/>
    </row>
    <row r="66505" spans="2:2">
      <c r="B66505" s="202"/>
    </row>
    <row r="66506" spans="2:2">
      <c r="B66506" s="202"/>
    </row>
    <row r="66507" spans="2:2">
      <c r="B66507" s="202"/>
    </row>
    <row r="66508" spans="2:2">
      <c r="B66508" s="202"/>
    </row>
    <row r="66509" spans="2:2">
      <c r="B66509" s="202"/>
    </row>
    <row r="66510" spans="2:2">
      <c r="B66510" s="202"/>
    </row>
    <row r="66511" spans="2:2">
      <c r="B66511" s="202"/>
    </row>
    <row r="66512" spans="2:2">
      <c r="B66512" s="202"/>
    </row>
    <row r="66513" spans="2:2">
      <c r="B66513" s="202"/>
    </row>
    <row r="66514" spans="2:2">
      <c r="B66514" s="202"/>
    </row>
    <row r="66515" spans="2:2">
      <c r="B66515" s="202"/>
    </row>
    <row r="66516" spans="2:2">
      <c r="B66516" s="202"/>
    </row>
    <row r="66517" spans="2:2">
      <c r="B66517" s="202"/>
    </row>
    <row r="66518" spans="2:2">
      <c r="B66518" s="202"/>
    </row>
    <row r="66519" spans="2:2">
      <c r="B66519" s="202"/>
    </row>
    <row r="66520" spans="2:2">
      <c r="B66520" s="202"/>
    </row>
    <row r="66521" spans="2:2">
      <c r="B66521" s="202"/>
    </row>
    <row r="66522" spans="2:2">
      <c r="B66522" s="202"/>
    </row>
    <row r="66523" spans="2:2">
      <c r="B66523" s="202"/>
    </row>
    <row r="66524" spans="2:2">
      <c r="B66524" s="202"/>
    </row>
    <row r="66525" spans="2:2">
      <c r="B66525" s="202"/>
    </row>
    <row r="66526" spans="2:2">
      <c r="B66526" s="202"/>
    </row>
    <row r="66527" spans="2:2">
      <c r="B66527" s="202"/>
    </row>
    <row r="66528" spans="2:2">
      <c r="B66528" s="202"/>
    </row>
    <row r="66529" spans="2:2">
      <c r="B66529" s="202"/>
    </row>
    <row r="66530" spans="2:2">
      <c r="B66530" s="202"/>
    </row>
    <row r="66531" spans="2:2">
      <c r="B66531" s="202"/>
    </row>
    <row r="66532" spans="2:2">
      <c r="B66532" s="202"/>
    </row>
    <row r="66533" spans="2:2">
      <c r="B66533" s="202"/>
    </row>
    <row r="66534" spans="2:2">
      <c r="B66534" s="202"/>
    </row>
    <row r="66535" spans="2:2">
      <c r="B66535" s="202"/>
    </row>
    <row r="66536" spans="2:2">
      <c r="B66536" s="202"/>
    </row>
    <row r="66537" spans="2:2">
      <c r="B66537" s="202"/>
    </row>
    <row r="66538" spans="2:2">
      <c r="B66538" s="202"/>
    </row>
    <row r="66539" spans="2:2">
      <c r="B66539" s="202"/>
    </row>
    <row r="66540" spans="2:2">
      <c r="B66540" s="202"/>
    </row>
    <row r="66541" spans="2:2">
      <c r="B66541" s="202"/>
    </row>
    <row r="66542" spans="2:2">
      <c r="B66542" s="202"/>
    </row>
    <row r="66543" spans="2:2">
      <c r="B66543" s="202"/>
    </row>
    <row r="66544" spans="2:2">
      <c r="B66544" s="202"/>
    </row>
    <row r="66545" spans="2:2">
      <c r="B66545" s="202"/>
    </row>
    <row r="66546" spans="2:2">
      <c r="B66546" s="202"/>
    </row>
    <row r="66547" spans="2:2">
      <c r="B66547" s="202"/>
    </row>
    <row r="66548" spans="2:2">
      <c r="B66548" s="202"/>
    </row>
    <row r="66549" spans="2:2">
      <c r="B66549" s="202"/>
    </row>
    <row r="66550" spans="2:2">
      <c r="B66550" s="202"/>
    </row>
    <row r="66551" spans="2:2">
      <c r="B66551" s="202"/>
    </row>
    <row r="66552" spans="2:2">
      <c r="B66552" s="202"/>
    </row>
    <row r="66553" spans="2:2">
      <c r="B66553" s="202"/>
    </row>
    <row r="66554" spans="2:2">
      <c r="B66554" s="202"/>
    </row>
    <row r="66555" spans="2:2">
      <c r="B66555" s="202"/>
    </row>
    <row r="66556" spans="2:2">
      <c r="B66556" s="202"/>
    </row>
    <row r="66557" spans="2:2">
      <c r="B66557" s="202"/>
    </row>
    <row r="66558" spans="2:2">
      <c r="B66558" s="202"/>
    </row>
    <row r="66559" spans="2:2">
      <c r="B66559" s="202"/>
    </row>
    <row r="66560" spans="2:2">
      <c r="B66560" s="202"/>
    </row>
    <row r="66561" spans="2:2">
      <c r="B66561" s="202"/>
    </row>
    <row r="66562" spans="2:2">
      <c r="B66562" s="202"/>
    </row>
    <row r="66563" spans="2:2">
      <c r="B66563" s="202"/>
    </row>
    <row r="66564" spans="2:2">
      <c r="B66564" s="202"/>
    </row>
    <row r="66565" spans="2:2">
      <c r="B66565" s="202"/>
    </row>
    <row r="66566" spans="2:2">
      <c r="B66566" s="202"/>
    </row>
    <row r="66567" spans="2:2">
      <c r="B66567" s="202"/>
    </row>
    <row r="66568" spans="2:2">
      <c r="B66568" s="202"/>
    </row>
    <row r="66569" spans="2:2">
      <c r="B66569" s="202"/>
    </row>
    <row r="66570" spans="2:2">
      <c r="B66570" s="202"/>
    </row>
    <row r="66571" spans="2:2">
      <c r="B66571" s="202"/>
    </row>
    <row r="66572" spans="2:2">
      <c r="B66572" s="202"/>
    </row>
    <row r="66573" spans="2:2">
      <c r="B66573" s="202"/>
    </row>
    <row r="66574" spans="2:2">
      <c r="B66574" s="202"/>
    </row>
    <row r="66575" spans="2:2">
      <c r="B66575" s="202"/>
    </row>
    <row r="66576" spans="2:2">
      <c r="B66576" s="202"/>
    </row>
    <row r="66577" spans="2:2">
      <c r="B66577" s="202"/>
    </row>
    <row r="66578" spans="2:2">
      <c r="B66578" s="202"/>
    </row>
    <row r="66579" spans="2:2">
      <c r="B66579" s="202"/>
    </row>
    <row r="66580" spans="2:2">
      <c r="B66580" s="202"/>
    </row>
    <row r="66581" spans="2:2">
      <c r="B66581" s="202"/>
    </row>
    <row r="66582" spans="2:2">
      <c r="B66582" s="202"/>
    </row>
    <row r="66583" spans="2:2">
      <c r="B66583" s="202"/>
    </row>
    <row r="66584" spans="2:2">
      <c r="B66584" s="202"/>
    </row>
    <row r="66585" spans="2:2">
      <c r="B66585" s="202"/>
    </row>
    <row r="66586" spans="2:2">
      <c r="B66586" s="202"/>
    </row>
    <row r="66587" spans="2:2">
      <c r="B66587" s="202"/>
    </row>
    <row r="66588" spans="2:2">
      <c r="B66588" s="202"/>
    </row>
    <row r="66589" spans="2:2">
      <c r="B66589" s="202"/>
    </row>
    <row r="66590" spans="2:2">
      <c r="B66590" s="202"/>
    </row>
    <row r="66591" spans="2:2">
      <c r="B66591" s="202"/>
    </row>
    <row r="66592" spans="2:2">
      <c r="B66592" s="202"/>
    </row>
    <row r="66593" spans="2:2">
      <c r="B66593" s="202"/>
    </row>
    <row r="66594" spans="2:2">
      <c r="B66594" s="202"/>
    </row>
    <row r="66595" spans="2:2">
      <c r="B66595" s="202"/>
    </row>
    <row r="66596" spans="2:2">
      <c r="B66596" s="202"/>
    </row>
    <row r="66597" spans="2:2">
      <c r="B66597" s="202"/>
    </row>
    <row r="66598" spans="2:2">
      <c r="B66598" s="202"/>
    </row>
    <row r="66599" spans="2:2">
      <c r="B66599" s="202"/>
    </row>
    <row r="66600" spans="2:2">
      <c r="B66600" s="202"/>
    </row>
    <row r="66601" spans="2:2">
      <c r="B66601" s="202"/>
    </row>
    <row r="66602" spans="2:2">
      <c r="B66602" s="202"/>
    </row>
    <row r="66603" spans="2:2">
      <c r="B66603" s="202"/>
    </row>
    <row r="66604" spans="2:2">
      <c r="B66604" s="202"/>
    </row>
    <row r="66605" spans="2:2">
      <c r="B66605" s="202"/>
    </row>
    <row r="66606" spans="2:2">
      <c r="B66606" s="202"/>
    </row>
    <row r="66607" spans="2:2">
      <c r="B66607" s="202"/>
    </row>
    <row r="66608" spans="2:2">
      <c r="B66608" s="202"/>
    </row>
    <row r="66609" spans="2:2">
      <c r="B66609" s="202"/>
    </row>
    <row r="66610" spans="2:2">
      <c r="B66610" s="202"/>
    </row>
    <row r="66611" spans="2:2">
      <c r="B66611" s="202"/>
    </row>
    <row r="66612" spans="2:2">
      <c r="B66612" s="202"/>
    </row>
    <row r="66613" spans="2:2">
      <c r="B66613" s="202"/>
    </row>
    <row r="66614" spans="2:2">
      <c r="B66614" s="202"/>
    </row>
    <row r="66615" spans="2:2">
      <c r="B66615" s="202"/>
    </row>
    <row r="66616" spans="2:2">
      <c r="B66616" s="202"/>
    </row>
    <row r="66617" spans="2:2">
      <c r="B66617" s="202"/>
    </row>
    <row r="66618" spans="2:2">
      <c r="B66618" s="202"/>
    </row>
    <row r="66619" spans="2:2">
      <c r="B66619" s="202"/>
    </row>
    <row r="66620" spans="2:2">
      <c r="B66620" s="202"/>
    </row>
    <row r="66621" spans="2:2">
      <c r="B66621" s="202"/>
    </row>
    <row r="66622" spans="2:2">
      <c r="B66622" s="202"/>
    </row>
    <row r="66623" spans="2:2">
      <c r="B66623" s="202"/>
    </row>
    <row r="66624" spans="2:2">
      <c r="B66624" s="202"/>
    </row>
    <row r="66625" spans="2:2">
      <c r="B66625" s="202"/>
    </row>
    <row r="66626" spans="2:2">
      <c r="B66626" s="202"/>
    </row>
    <row r="66627" spans="2:2">
      <c r="B66627" s="202"/>
    </row>
    <row r="66628" spans="2:2">
      <c r="B66628" s="202"/>
    </row>
    <row r="66629" spans="2:2">
      <c r="B66629" s="202"/>
    </row>
    <row r="66630" spans="2:2">
      <c r="B66630" s="202"/>
    </row>
    <row r="66631" spans="2:2">
      <c r="B66631" s="202"/>
    </row>
    <row r="66632" spans="2:2">
      <c r="B66632" s="202"/>
    </row>
    <row r="66633" spans="2:2">
      <c r="B66633" s="202"/>
    </row>
    <row r="66634" spans="2:2">
      <c r="B66634" s="202"/>
    </row>
    <row r="66635" spans="2:2">
      <c r="B66635" s="202"/>
    </row>
    <row r="66636" spans="2:2">
      <c r="B66636" s="202"/>
    </row>
    <row r="66637" spans="2:2">
      <c r="B66637" s="202"/>
    </row>
    <row r="66638" spans="2:2">
      <c r="B66638" s="202"/>
    </row>
    <row r="66639" spans="2:2">
      <c r="B66639" s="202"/>
    </row>
    <row r="66640" spans="2:2">
      <c r="B66640" s="202"/>
    </row>
    <row r="66641" spans="2:2">
      <c r="B66641" s="202"/>
    </row>
    <row r="66642" spans="2:2">
      <c r="B66642" s="202"/>
    </row>
    <row r="66643" spans="2:2">
      <c r="B66643" s="202"/>
    </row>
    <row r="66644" spans="2:2">
      <c r="B66644" s="202"/>
    </row>
    <row r="66645" spans="2:2">
      <c r="B66645" s="202"/>
    </row>
    <row r="66646" spans="2:2">
      <c r="B66646" s="202"/>
    </row>
    <row r="66647" spans="2:2">
      <c r="B66647" s="202"/>
    </row>
    <row r="66648" spans="2:2">
      <c r="B66648" s="202"/>
    </row>
    <row r="66649" spans="2:2">
      <c r="B66649" s="202"/>
    </row>
    <row r="66650" spans="2:2">
      <c r="B66650" s="202"/>
    </row>
    <row r="66651" spans="2:2">
      <c r="B66651" s="202"/>
    </row>
    <row r="66652" spans="2:2">
      <c r="B66652" s="202"/>
    </row>
    <row r="66653" spans="2:2">
      <c r="B66653" s="202"/>
    </row>
    <row r="66654" spans="2:2">
      <c r="B66654" s="202"/>
    </row>
    <row r="66655" spans="2:2">
      <c r="B66655" s="202"/>
    </row>
    <row r="66656" spans="2:2">
      <c r="B66656" s="202"/>
    </row>
    <row r="66657" spans="2:2">
      <c r="B66657" s="202"/>
    </row>
    <row r="66658" spans="2:2">
      <c r="B66658" s="202"/>
    </row>
    <row r="66659" spans="2:2">
      <c r="B66659" s="202"/>
    </row>
    <row r="66660" spans="2:2">
      <c r="B66660" s="202"/>
    </row>
    <row r="66661" spans="2:2">
      <c r="B66661" s="202"/>
    </row>
    <row r="66662" spans="2:2">
      <c r="B66662" s="202"/>
    </row>
    <row r="66663" spans="2:2">
      <c r="B66663" s="202"/>
    </row>
    <row r="66664" spans="2:2">
      <c r="B66664" s="202"/>
    </row>
    <row r="66665" spans="2:2">
      <c r="B66665" s="202"/>
    </row>
    <row r="66666" spans="2:2">
      <c r="B66666" s="202"/>
    </row>
    <row r="66667" spans="2:2">
      <c r="B66667" s="202"/>
    </row>
    <row r="66668" spans="2:2">
      <c r="B66668" s="202"/>
    </row>
    <row r="66669" spans="2:2">
      <c r="B66669" s="202"/>
    </row>
    <row r="66670" spans="2:2">
      <c r="B66670" s="202"/>
    </row>
    <row r="66671" spans="2:2">
      <c r="B66671" s="202"/>
    </row>
    <row r="66672" spans="2:2">
      <c r="B66672" s="202"/>
    </row>
    <row r="66673" spans="2:2">
      <c r="B66673" s="202"/>
    </row>
    <row r="66674" spans="2:2">
      <c r="B66674" s="202"/>
    </row>
    <row r="66675" spans="2:2">
      <c r="B66675" s="202"/>
    </row>
    <row r="66676" spans="2:2">
      <c r="B66676" s="202"/>
    </row>
    <row r="66677" spans="2:2">
      <c r="B66677" s="202"/>
    </row>
    <row r="66678" spans="2:2">
      <c r="B66678" s="202"/>
    </row>
    <row r="66679" spans="2:2">
      <c r="B66679" s="202"/>
    </row>
    <row r="66680" spans="2:2">
      <c r="B66680" s="202"/>
    </row>
    <row r="66681" spans="2:2">
      <c r="B66681" s="202"/>
    </row>
    <row r="66682" spans="2:2">
      <c r="B66682" s="202"/>
    </row>
    <row r="66683" spans="2:2">
      <c r="B66683" s="202"/>
    </row>
    <row r="66684" spans="2:2">
      <c r="B66684" s="202"/>
    </row>
    <row r="66685" spans="2:2">
      <c r="B66685" s="202"/>
    </row>
    <row r="66686" spans="2:2">
      <c r="B66686" s="202"/>
    </row>
    <row r="66687" spans="2:2">
      <c r="B66687" s="202"/>
    </row>
    <row r="66688" spans="2:2">
      <c r="B66688" s="202"/>
    </row>
    <row r="66689" spans="2:2">
      <c r="B66689" s="202"/>
    </row>
    <row r="66690" spans="2:2">
      <c r="B66690" s="202"/>
    </row>
    <row r="66691" spans="2:2">
      <c r="B66691" s="202"/>
    </row>
    <row r="66692" spans="2:2">
      <c r="B66692" s="202"/>
    </row>
    <row r="66693" spans="2:2">
      <c r="B66693" s="202"/>
    </row>
    <row r="66694" spans="2:2">
      <c r="B66694" s="202"/>
    </row>
    <row r="66695" spans="2:2">
      <c r="B66695" s="202"/>
    </row>
    <row r="66696" spans="2:2">
      <c r="B66696" s="202"/>
    </row>
    <row r="66697" spans="2:2">
      <c r="B66697" s="202"/>
    </row>
    <row r="66698" spans="2:2">
      <c r="B66698" s="202"/>
    </row>
    <row r="66699" spans="2:2">
      <c r="B66699" s="202"/>
    </row>
    <row r="66700" spans="2:2">
      <c r="B66700" s="202"/>
    </row>
    <row r="66701" spans="2:2">
      <c r="B66701" s="202"/>
    </row>
    <row r="66702" spans="2:2">
      <c r="B66702" s="202"/>
    </row>
    <row r="66703" spans="2:2">
      <c r="B66703" s="202"/>
    </row>
    <row r="66704" spans="2:2">
      <c r="B66704" s="202"/>
    </row>
    <row r="66705" spans="2:2">
      <c r="B66705" s="202"/>
    </row>
    <row r="66706" spans="2:2">
      <c r="B66706" s="202"/>
    </row>
    <row r="66707" spans="2:2">
      <c r="B66707" s="202"/>
    </row>
    <row r="66708" spans="2:2">
      <c r="B66708" s="202"/>
    </row>
    <row r="66709" spans="2:2">
      <c r="B66709" s="202"/>
    </row>
    <row r="66710" spans="2:2">
      <c r="B66710" s="202"/>
    </row>
    <row r="66711" spans="2:2">
      <c r="B66711" s="202"/>
    </row>
    <row r="66712" spans="2:2">
      <c r="B66712" s="202"/>
    </row>
    <row r="66713" spans="2:2">
      <c r="B66713" s="202"/>
    </row>
    <row r="66714" spans="2:2">
      <c r="B66714" s="202"/>
    </row>
    <row r="66715" spans="2:2">
      <c r="B66715" s="202"/>
    </row>
    <row r="66716" spans="2:2">
      <c r="B66716" s="202"/>
    </row>
    <row r="66717" spans="2:2">
      <c r="B66717" s="202"/>
    </row>
    <row r="66718" spans="2:2">
      <c r="B66718" s="202"/>
    </row>
    <row r="66719" spans="2:2">
      <c r="B66719" s="202"/>
    </row>
    <row r="66720" spans="2:2">
      <c r="B66720" s="202"/>
    </row>
    <row r="66721" spans="2:2">
      <c r="B66721" s="202"/>
    </row>
    <row r="66722" spans="2:2">
      <c r="B66722" s="202"/>
    </row>
    <row r="66723" spans="2:2">
      <c r="B66723" s="202"/>
    </row>
    <row r="66724" spans="2:2">
      <c r="B66724" s="202"/>
    </row>
    <row r="66725" spans="2:2">
      <c r="B66725" s="202"/>
    </row>
    <row r="66726" spans="2:2">
      <c r="B66726" s="202"/>
    </row>
    <row r="66727" spans="2:2">
      <c r="B66727" s="202"/>
    </row>
    <row r="66728" spans="2:2">
      <c r="B66728" s="202"/>
    </row>
    <row r="66729" spans="2:2">
      <c r="B66729" s="202"/>
    </row>
    <row r="66730" spans="2:2">
      <c r="B66730" s="202"/>
    </row>
    <row r="66731" spans="2:2">
      <c r="B66731" s="202"/>
    </row>
    <row r="66732" spans="2:2">
      <c r="B66732" s="202"/>
    </row>
    <row r="66733" spans="2:2">
      <c r="B66733" s="202"/>
    </row>
    <row r="66734" spans="2:2">
      <c r="B66734" s="202"/>
    </row>
    <row r="66735" spans="2:2">
      <c r="B66735" s="202"/>
    </row>
    <row r="66736" spans="2:2">
      <c r="B66736" s="202"/>
    </row>
    <row r="66737" spans="2:2">
      <c r="B66737" s="202"/>
    </row>
    <row r="66738" spans="2:2">
      <c r="B66738" s="202"/>
    </row>
    <row r="66739" spans="2:2">
      <c r="B66739" s="202"/>
    </row>
    <row r="66740" spans="2:2">
      <c r="B66740" s="202"/>
    </row>
    <row r="66741" spans="2:2">
      <c r="B66741" s="202"/>
    </row>
    <row r="66742" spans="2:2">
      <c r="B66742" s="202"/>
    </row>
    <row r="66743" spans="2:2">
      <c r="B66743" s="202"/>
    </row>
    <row r="66744" spans="2:2">
      <c r="B66744" s="202"/>
    </row>
    <row r="66745" spans="2:2">
      <c r="B66745" s="202"/>
    </row>
    <row r="66746" spans="2:2">
      <c r="B66746" s="202"/>
    </row>
    <row r="66747" spans="2:2">
      <c r="B66747" s="202"/>
    </row>
    <row r="66748" spans="2:2">
      <c r="B66748" s="202"/>
    </row>
    <row r="66749" spans="2:2">
      <c r="B66749" s="202"/>
    </row>
    <row r="66750" spans="2:2">
      <c r="B66750" s="202"/>
    </row>
    <row r="66751" spans="2:2">
      <c r="B66751" s="202"/>
    </row>
    <row r="66752" spans="2:2">
      <c r="B66752" s="202"/>
    </row>
    <row r="66753" spans="2:2">
      <c r="B66753" s="202"/>
    </row>
    <row r="66754" spans="2:2">
      <c r="B66754" s="202"/>
    </row>
    <row r="66755" spans="2:2">
      <c r="B66755" s="202"/>
    </row>
    <row r="66756" spans="2:2">
      <c r="B66756" s="202"/>
    </row>
    <row r="66757" spans="2:2">
      <c r="B66757" s="202"/>
    </row>
    <row r="66758" spans="2:2">
      <c r="B66758" s="202"/>
    </row>
    <row r="66759" spans="2:2">
      <c r="B66759" s="202"/>
    </row>
    <row r="66760" spans="2:2">
      <c r="B66760" s="202"/>
    </row>
    <row r="66761" spans="2:2">
      <c r="B66761" s="202"/>
    </row>
    <row r="66762" spans="2:2">
      <c r="B66762" s="202"/>
    </row>
    <row r="66763" spans="2:2">
      <c r="B66763" s="202"/>
    </row>
    <row r="66764" spans="2:2">
      <c r="B66764" s="202"/>
    </row>
    <row r="66765" spans="2:2">
      <c r="B66765" s="202"/>
    </row>
    <row r="66766" spans="2:2">
      <c r="B66766" s="202"/>
    </row>
    <row r="66767" spans="2:2">
      <c r="B66767" s="202"/>
    </row>
    <row r="66768" spans="2:2">
      <c r="B66768" s="202"/>
    </row>
    <row r="66769" spans="2:2">
      <c r="B66769" s="202"/>
    </row>
    <row r="66770" spans="2:2">
      <c r="B66770" s="202"/>
    </row>
    <row r="66771" spans="2:2">
      <c r="B66771" s="202"/>
    </row>
    <row r="66772" spans="2:2">
      <c r="B66772" s="202"/>
    </row>
    <row r="66773" spans="2:2">
      <c r="B66773" s="202"/>
    </row>
    <row r="66774" spans="2:2">
      <c r="B66774" s="202"/>
    </row>
    <row r="66775" spans="2:2">
      <c r="B66775" s="202"/>
    </row>
    <row r="66776" spans="2:2">
      <c r="B66776" s="202"/>
    </row>
    <row r="66777" spans="2:2">
      <c r="B66777" s="202"/>
    </row>
    <row r="66778" spans="2:2">
      <c r="B66778" s="202"/>
    </row>
    <row r="66779" spans="2:2">
      <c r="B66779" s="202"/>
    </row>
    <row r="66780" spans="2:2">
      <c r="B66780" s="202"/>
    </row>
    <row r="66781" spans="2:2">
      <c r="B66781" s="202"/>
    </row>
    <row r="66782" spans="2:2">
      <c r="B66782" s="202"/>
    </row>
    <row r="66783" spans="2:2">
      <c r="B66783" s="202"/>
    </row>
    <row r="66784" spans="2:2">
      <c r="B66784" s="202"/>
    </row>
    <row r="66785" spans="2:2">
      <c r="B66785" s="202"/>
    </row>
    <row r="66786" spans="2:2">
      <c r="B66786" s="202"/>
    </row>
    <row r="66787" spans="2:2">
      <c r="B66787" s="202"/>
    </row>
    <row r="66788" spans="2:2">
      <c r="B66788" s="202"/>
    </row>
    <row r="66789" spans="2:2">
      <c r="B66789" s="202"/>
    </row>
    <row r="66790" spans="2:2">
      <c r="B66790" s="202"/>
    </row>
    <row r="66791" spans="2:2">
      <c r="B66791" s="202"/>
    </row>
    <row r="66792" spans="2:2">
      <c r="B66792" s="202"/>
    </row>
    <row r="66793" spans="2:2">
      <c r="B66793" s="202"/>
    </row>
    <row r="66794" spans="2:2">
      <c r="B66794" s="202"/>
    </row>
    <row r="66795" spans="2:2">
      <c r="B66795" s="202"/>
    </row>
    <row r="66796" spans="2:2">
      <c r="B66796" s="202"/>
    </row>
    <row r="66797" spans="2:2">
      <c r="B66797" s="202"/>
    </row>
    <row r="66798" spans="2:2">
      <c r="B66798" s="202"/>
    </row>
    <row r="66799" spans="2:2">
      <c r="B66799" s="202"/>
    </row>
    <row r="66800" spans="2:2">
      <c r="B66800" s="202"/>
    </row>
    <row r="66801" spans="2:2">
      <c r="B66801" s="202"/>
    </row>
    <row r="66802" spans="2:2">
      <c r="B66802" s="202"/>
    </row>
    <row r="66803" spans="2:2">
      <c r="B66803" s="202"/>
    </row>
    <row r="66804" spans="2:2">
      <c r="B66804" s="202"/>
    </row>
    <row r="66805" spans="2:2">
      <c r="B66805" s="202"/>
    </row>
    <row r="66806" spans="2:2">
      <c r="B66806" s="202"/>
    </row>
    <row r="66807" spans="2:2">
      <c r="B66807" s="202"/>
    </row>
    <row r="66808" spans="2:2">
      <c r="B66808" s="202"/>
    </row>
    <row r="66809" spans="2:2">
      <c r="B66809" s="202"/>
    </row>
    <row r="66810" spans="2:2">
      <c r="B66810" s="202"/>
    </row>
    <row r="66811" spans="2:2">
      <c r="B66811" s="202"/>
    </row>
    <row r="66812" spans="2:2">
      <c r="B66812" s="202"/>
    </row>
    <row r="66813" spans="2:2">
      <c r="B66813" s="202"/>
    </row>
    <row r="66814" spans="2:2">
      <c r="B66814" s="202"/>
    </row>
    <row r="66815" spans="2:2">
      <c r="B66815" s="202"/>
    </row>
    <row r="66816" spans="2:2">
      <c r="B66816" s="202"/>
    </row>
    <row r="66817" spans="2:2">
      <c r="B66817" s="202"/>
    </row>
    <row r="66818" spans="2:2">
      <c r="B66818" s="202"/>
    </row>
    <row r="66819" spans="2:2">
      <c r="B66819" s="202"/>
    </row>
    <row r="66820" spans="2:2">
      <c r="B66820" s="202"/>
    </row>
    <row r="66821" spans="2:2">
      <c r="B66821" s="202"/>
    </row>
    <row r="66822" spans="2:2">
      <c r="B66822" s="202"/>
    </row>
    <row r="66823" spans="2:2">
      <c r="B66823" s="202"/>
    </row>
    <row r="66824" spans="2:2">
      <c r="B66824" s="202"/>
    </row>
    <row r="66825" spans="2:2">
      <c r="B66825" s="202"/>
    </row>
    <row r="66826" spans="2:2">
      <c r="B66826" s="202"/>
    </row>
    <row r="66827" spans="2:2">
      <c r="B66827" s="202"/>
    </row>
    <row r="66828" spans="2:2">
      <c r="B66828" s="202"/>
    </row>
    <row r="66829" spans="2:2">
      <c r="B66829" s="202"/>
    </row>
    <row r="66830" spans="2:2">
      <c r="B66830" s="202"/>
    </row>
    <row r="66831" spans="2:2">
      <c r="B66831" s="202"/>
    </row>
    <row r="66832" spans="2:2">
      <c r="B66832" s="202"/>
    </row>
    <row r="66833" spans="2:2">
      <c r="B66833" s="202"/>
    </row>
    <row r="66834" spans="2:2">
      <c r="B66834" s="202"/>
    </row>
    <row r="66835" spans="2:2">
      <c r="B66835" s="202"/>
    </row>
    <row r="66836" spans="2:2">
      <c r="B66836" s="202"/>
    </row>
    <row r="66837" spans="2:2">
      <c r="B66837" s="202"/>
    </row>
    <row r="66838" spans="2:2">
      <c r="B66838" s="202"/>
    </row>
    <row r="66839" spans="2:2">
      <c r="B66839" s="202"/>
    </row>
    <row r="66840" spans="2:2">
      <c r="B66840" s="202"/>
    </row>
    <row r="66841" spans="2:2">
      <c r="B66841" s="202"/>
    </row>
    <row r="66842" spans="2:2">
      <c r="B66842" s="202"/>
    </row>
    <row r="66843" spans="2:2">
      <c r="B66843" s="202"/>
    </row>
    <row r="66844" spans="2:2">
      <c r="B66844" s="202"/>
    </row>
    <row r="66845" spans="2:2">
      <c r="B66845" s="202"/>
    </row>
    <row r="66846" spans="2:2">
      <c r="B66846" s="202"/>
    </row>
    <row r="66847" spans="2:2">
      <c r="B66847" s="202"/>
    </row>
    <row r="66848" spans="2:2">
      <c r="B66848" s="202"/>
    </row>
    <row r="66849" spans="2:2">
      <c r="B66849" s="202"/>
    </row>
    <row r="66850" spans="2:2">
      <c r="B66850" s="202"/>
    </row>
    <row r="66851" spans="2:2">
      <c r="B66851" s="202"/>
    </row>
    <row r="66852" spans="2:2">
      <c r="B66852" s="202"/>
    </row>
    <row r="66853" spans="2:2">
      <c r="B66853" s="202"/>
    </row>
    <row r="66854" spans="2:2">
      <c r="B66854" s="202"/>
    </row>
    <row r="66855" spans="2:2">
      <c r="B66855" s="202"/>
    </row>
    <row r="66856" spans="2:2">
      <c r="B66856" s="202"/>
    </row>
    <row r="66857" spans="2:2">
      <c r="B66857" s="202"/>
    </row>
    <row r="66858" spans="2:2">
      <c r="B66858" s="202"/>
    </row>
    <row r="66859" spans="2:2">
      <c r="B66859" s="202"/>
    </row>
    <row r="66860" spans="2:2">
      <c r="B66860" s="202"/>
    </row>
    <row r="66861" spans="2:2">
      <c r="B66861" s="202"/>
    </row>
    <row r="66862" spans="2:2">
      <c r="B66862" s="202"/>
    </row>
    <row r="66863" spans="2:2">
      <c r="B66863" s="202"/>
    </row>
    <row r="66864" spans="2:2">
      <c r="B66864" s="202"/>
    </row>
    <row r="66865" spans="2:2">
      <c r="B66865" s="202"/>
    </row>
    <row r="66866" spans="2:2">
      <c r="B66866" s="202"/>
    </row>
    <row r="66867" spans="2:2">
      <c r="B66867" s="202"/>
    </row>
    <row r="66868" spans="2:2">
      <c r="B66868" s="202"/>
    </row>
    <row r="66869" spans="2:2">
      <c r="B66869" s="202"/>
    </row>
    <row r="66870" spans="2:2">
      <c r="B66870" s="202"/>
    </row>
    <row r="66871" spans="2:2">
      <c r="B66871" s="202"/>
    </row>
    <row r="66872" spans="2:2">
      <c r="B66872" s="202"/>
    </row>
    <row r="66873" spans="2:2">
      <c r="B66873" s="202"/>
    </row>
    <row r="66874" spans="2:2">
      <c r="B66874" s="202"/>
    </row>
    <row r="66875" spans="2:2">
      <c r="B66875" s="202"/>
    </row>
    <row r="66876" spans="2:2">
      <c r="B66876" s="202"/>
    </row>
    <row r="66877" spans="2:2">
      <c r="B66877" s="202"/>
    </row>
    <row r="66878" spans="2:2">
      <c r="B66878" s="202"/>
    </row>
    <row r="66879" spans="2:2">
      <c r="B66879" s="202"/>
    </row>
    <row r="66880" spans="2:2">
      <c r="B66880" s="202"/>
    </row>
    <row r="66881" spans="2:2">
      <c r="B66881" s="202"/>
    </row>
    <row r="66882" spans="2:2">
      <c r="B66882" s="202"/>
    </row>
    <row r="66883" spans="2:2">
      <c r="B66883" s="202"/>
    </row>
    <row r="66884" spans="2:2">
      <c r="B66884" s="202"/>
    </row>
    <row r="66885" spans="2:2">
      <c r="B66885" s="202"/>
    </row>
    <row r="66886" spans="2:2">
      <c r="B66886" s="202"/>
    </row>
    <row r="66887" spans="2:2">
      <c r="B66887" s="202"/>
    </row>
    <row r="66888" spans="2:2">
      <c r="B66888" s="202"/>
    </row>
    <row r="66889" spans="2:2">
      <c r="B66889" s="202"/>
    </row>
    <row r="66890" spans="2:2">
      <c r="B66890" s="202"/>
    </row>
    <row r="66891" spans="2:2">
      <c r="B66891" s="202"/>
    </row>
    <row r="66892" spans="2:2">
      <c r="B66892" s="202"/>
    </row>
    <row r="66893" spans="2:2">
      <c r="B66893" s="202"/>
    </row>
    <row r="66894" spans="2:2">
      <c r="B66894" s="202"/>
    </row>
    <row r="66895" spans="2:2">
      <c r="B66895" s="202"/>
    </row>
    <row r="66896" spans="2:2">
      <c r="B66896" s="202"/>
    </row>
    <row r="66897" spans="2:2">
      <c r="B66897" s="202"/>
    </row>
    <row r="66898" spans="2:2">
      <c r="B66898" s="202"/>
    </row>
    <row r="66899" spans="2:2">
      <c r="B66899" s="202"/>
    </row>
    <row r="66900" spans="2:2">
      <c r="B66900" s="202"/>
    </row>
    <row r="66901" spans="2:2">
      <c r="B66901" s="202"/>
    </row>
    <row r="66902" spans="2:2">
      <c r="B66902" s="202"/>
    </row>
    <row r="66903" spans="2:2">
      <c r="B66903" s="202"/>
    </row>
    <row r="66904" spans="2:2">
      <c r="B66904" s="202"/>
    </row>
    <row r="66905" spans="2:2">
      <c r="B66905" s="202"/>
    </row>
    <row r="66906" spans="2:2">
      <c r="B66906" s="202"/>
    </row>
    <row r="66907" spans="2:2">
      <c r="B66907" s="202"/>
    </row>
    <row r="66908" spans="2:2">
      <c r="B66908" s="202"/>
    </row>
    <row r="66909" spans="2:2">
      <c r="B66909" s="202"/>
    </row>
    <row r="66910" spans="2:2">
      <c r="B66910" s="202"/>
    </row>
    <row r="66911" spans="2:2">
      <c r="B66911" s="202"/>
    </row>
    <row r="66912" spans="2:2">
      <c r="B66912" s="202"/>
    </row>
    <row r="66913" spans="2:2">
      <c r="B66913" s="202"/>
    </row>
    <row r="66914" spans="2:2">
      <c r="B66914" s="202"/>
    </row>
    <row r="66915" spans="2:2">
      <c r="B66915" s="202"/>
    </row>
    <row r="66916" spans="2:2">
      <c r="B66916" s="202"/>
    </row>
    <row r="66917" spans="2:2">
      <c r="B66917" s="202"/>
    </row>
    <row r="66918" spans="2:2">
      <c r="B66918" s="202"/>
    </row>
    <row r="66919" spans="2:2">
      <c r="B66919" s="202"/>
    </row>
    <row r="66920" spans="2:2">
      <c r="B66920" s="202"/>
    </row>
    <row r="66921" spans="2:2">
      <c r="B66921" s="202"/>
    </row>
    <row r="66922" spans="2:2">
      <c r="B66922" s="202"/>
    </row>
    <row r="66923" spans="2:2">
      <c r="B66923" s="202"/>
    </row>
    <row r="66924" spans="2:2">
      <c r="B66924" s="202"/>
    </row>
    <row r="66925" spans="2:2">
      <c r="B66925" s="202"/>
    </row>
    <row r="66926" spans="2:2">
      <c r="B66926" s="202"/>
    </row>
    <row r="66927" spans="2:2">
      <c r="B66927" s="202"/>
    </row>
    <row r="66928" spans="2:2">
      <c r="B66928" s="202"/>
    </row>
    <row r="66929" spans="2:2">
      <c r="B66929" s="202"/>
    </row>
    <row r="66930" spans="2:2">
      <c r="B66930" s="202"/>
    </row>
    <row r="66931" spans="2:2">
      <c r="B66931" s="202"/>
    </row>
    <row r="66932" spans="2:2">
      <c r="B66932" s="202"/>
    </row>
    <row r="66933" spans="2:2">
      <c r="B66933" s="202"/>
    </row>
    <row r="66934" spans="2:2">
      <c r="B66934" s="202"/>
    </row>
    <row r="66935" spans="2:2">
      <c r="B66935" s="202"/>
    </row>
    <row r="66936" spans="2:2">
      <c r="B66936" s="202"/>
    </row>
    <row r="66937" spans="2:2">
      <c r="B66937" s="202"/>
    </row>
    <row r="66938" spans="2:2">
      <c r="B66938" s="202"/>
    </row>
    <row r="66939" spans="2:2">
      <c r="B66939" s="202"/>
    </row>
    <row r="66940" spans="2:2">
      <c r="B66940" s="202"/>
    </row>
    <row r="66941" spans="2:2">
      <c r="B66941" s="202"/>
    </row>
    <row r="66942" spans="2:2">
      <c r="B66942" s="202"/>
    </row>
    <row r="66943" spans="2:2">
      <c r="B66943" s="202"/>
    </row>
    <row r="66944" spans="2:2">
      <c r="B66944" s="202"/>
    </row>
    <row r="66945" spans="2:2">
      <c r="B66945" s="202"/>
    </row>
    <row r="66946" spans="2:2">
      <c r="B66946" s="202"/>
    </row>
    <row r="66947" spans="2:2">
      <c r="B66947" s="202"/>
    </row>
    <row r="66948" spans="2:2">
      <c r="B66948" s="202"/>
    </row>
    <row r="66949" spans="2:2">
      <c r="B66949" s="202"/>
    </row>
    <row r="66950" spans="2:2">
      <c r="B66950" s="202"/>
    </row>
    <row r="66951" spans="2:2">
      <c r="B66951" s="202"/>
    </row>
    <row r="66952" spans="2:2">
      <c r="B66952" s="202"/>
    </row>
    <row r="66953" spans="2:2">
      <c r="B66953" s="202"/>
    </row>
    <row r="66954" spans="2:2">
      <c r="B66954" s="202"/>
    </row>
    <row r="66955" spans="2:2">
      <c r="B66955" s="202"/>
    </row>
    <row r="66956" spans="2:2">
      <c r="B66956" s="202"/>
    </row>
    <row r="66957" spans="2:2">
      <c r="B66957" s="202"/>
    </row>
    <row r="66958" spans="2:2">
      <c r="B66958" s="202"/>
    </row>
    <row r="66959" spans="2:2">
      <c r="B66959" s="202"/>
    </row>
    <row r="66960" spans="2:2">
      <c r="B66960" s="202"/>
    </row>
    <row r="66961" spans="2:2">
      <c r="B66961" s="202"/>
    </row>
    <row r="66962" spans="2:2">
      <c r="B66962" s="202"/>
    </row>
    <row r="66963" spans="2:2">
      <c r="B66963" s="202"/>
    </row>
    <row r="66964" spans="2:2">
      <c r="B66964" s="202"/>
    </row>
    <row r="66965" spans="2:2">
      <c r="B66965" s="202"/>
    </row>
    <row r="66966" spans="2:2">
      <c r="B66966" s="202"/>
    </row>
    <row r="66967" spans="2:2">
      <c r="B66967" s="202"/>
    </row>
    <row r="66968" spans="2:2">
      <c r="B66968" s="202"/>
    </row>
    <row r="66969" spans="2:2">
      <c r="B66969" s="202"/>
    </row>
    <row r="66970" spans="2:2">
      <c r="B66970" s="202"/>
    </row>
    <row r="66971" spans="2:2">
      <c r="B66971" s="202"/>
    </row>
    <row r="66972" spans="2:2">
      <c r="B66972" s="202"/>
    </row>
    <row r="66973" spans="2:2">
      <c r="B66973" s="202"/>
    </row>
    <row r="66974" spans="2:2">
      <c r="B66974" s="202"/>
    </row>
    <row r="66975" spans="2:2">
      <c r="B66975" s="202"/>
    </row>
    <row r="66976" spans="2:2">
      <c r="B66976" s="202"/>
    </row>
    <row r="66977" spans="2:2">
      <c r="B66977" s="202"/>
    </row>
    <row r="66978" spans="2:2">
      <c r="B66978" s="202"/>
    </row>
    <row r="66979" spans="2:2">
      <c r="B66979" s="202"/>
    </row>
    <row r="66980" spans="2:2">
      <c r="B66980" s="202"/>
    </row>
    <row r="66981" spans="2:2">
      <c r="B66981" s="202"/>
    </row>
    <row r="66982" spans="2:2">
      <c r="B66982" s="202"/>
    </row>
    <row r="66983" spans="2:2">
      <c r="B66983" s="202"/>
    </row>
    <row r="66984" spans="2:2">
      <c r="B66984" s="202"/>
    </row>
    <row r="66985" spans="2:2">
      <c r="B66985" s="202"/>
    </row>
    <row r="66986" spans="2:2">
      <c r="B66986" s="202"/>
    </row>
    <row r="66987" spans="2:2">
      <c r="B66987" s="202"/>
    </row>
    <row r="66988" spans="2:2">
      <c r="B66988" s="202"/>
    </row>
    <row r="66989" spans="2:2">
      <c r="B66989" s="202"/>
    </row>
    <row r="66990" spans="2:2">
      <c r="B66990" s="202"/>
    </row>
    <row r="66991" spans="2:2">
      <c r="B66991" s="202"/>
    </row>
    <row r="66992" spans="2:2">
      <c r="B66992" s="202"/>
    </row>
    <row r="66993" spans="2:2">
      <c r="B66993" s="202"/>
    </row>
    <row r="66994" spans="2:2">
      <c r="B66994" s="202"/>
    </row>
    <row r="66995" spans="2:2">
      <c r="B66995" s="202"/>
    </row>
    <row r="66996" spans="2:2">
      <c r="B66996" s="202"/>
    </row>
    <row r="66997" spans="2:2">
      <c r="B66997" s="202"/>
    </row>
    <row r="66998" spans="2:2">
      <c r="B66998" s="202"/>
    </row>
    <row r="66999" spans="2:2">
      <c r="B66999" s="202"/>
    </row>
    <row r="67000" spans="2:2">
      <c r="B67000" s="202"/>
    </row>
    <row r="67001" spans="2:2">
      <c r="B67001" s="202"/>
    </row>
    <row r="67002" spans="2:2">
      <c r="B67002" s="202"/>
    </row>
    <row r="67003" spans="2:2">
      <c r="B67003" s="202"/>
    </row>
    <row r="67004" spans="2:2">
      <c r="B67004" s="202"/>
    </row>
    <row r="67005" spans="2:2">
      <c r="B67005" s="202"/>
    </row>
    <row r="67006" spans="2:2">
      <c r="B67006" s="202"/>
    </row>
    <row r="67007" spans="2:2">
      <c r="B67007" s="202"/>
    </row>
    <row r="67008" spans="2:2">
      <c r="B67008" s="202"/>
    </row>
    <row r="67009" spans="2:2">
      <c r="B67009" s="202"/>
    </row>
    <row r="67010" spans="2:2">
      <c r="B67010" s="202"/>
    </row>
    <row r="67011" spans="2:2">
      <c r="B67011" s="202"/>
    </row>
    <row r="67012" spans="2:2">
      <c r="B67012" s="202"/>
    </row>
    <row r="67013" spans="2:2">
      <c r="B67013" s="202"/>
    </row>
    <row r="67014" spans="2:2">
      <c r="B67014" s="202"/>
    </row>
    <row r="67015" spans="2:2">
      <c r="B67015" s="202"/>
    </row>
    <row r="67016" spans="2:2">
      <c r="B67016" s="202"/>
    </row>
    <row r="67017" spans="2:2">
      <c r="B67017" s="202"/>
    </row>
    <row r="67018" spans="2:2">
      <c r="B67018" s="202"/>
    </row>
    <row r="67019" spans="2:2">
      <c r="B67019" s="202"/>
    </row>
    <row r="67020" spans="2:2">
      <c r="B67020" s="202"/>
    </row>
    <row r="67021" spans="2:2">
      <c r="B67021" s="202"/>
    </row>
    <row r="67022" spans="2:2">
      <c r="B67022" s="202"/>
    </row>
    <row r="67023" spans="2:2">
      <c r="B67023" s="202"/>
    </row>
    <row r="67024" spans="2:2">
      <c r="B67024" s="202"/>
    </row>
    <row r="67025" spans="2:2">
      <c r="B67025" s="202"/>
    </row>
    <row r="67026" spans="2:2">
      <c r="B67026" s="202"/>
    </row>
    <row r="67027" spans="2:2">
      <c r="B67027" s="202"/>
    </row>
    <row r="67028" spans="2:2">
      <c r="B67028" s="202"/>
    </row>
    <row r="67029" spans="2:2">
      <c r="B67029" s="202"/>
    </row>
    <row r="67030" spans="2:2">
      <c r="B67030" s="202"/>
    </row>
    <row r="67031" spans="2:2">
      <c r="B67031" s="202"/>
    </row>
    <row r="67032" spans="2:2">
      <c r="B67032" s="202"/>
    </row>
    <row r="67033" spans="2:2">
      <c r="B67033" s="202"/>
    </row>
    <row r="67034" spans="2:2">
      <c r="B67034" s="202"/>
    </row>
    <row r="67035" spans="2:2">
      <c r="B67035" s="202"/>
    </row>
    <row r="67036" spans="2:2">
      <c r="B67036" s="202"/>
    </row>
    <row r="67037" spans="2:2">
      <c r="B67037" s="202"/>
    </row>
    <row r="67038" spans="2:2">
      <c r="B67038" s="202"/>
    </row>
    <row r="67039" spans="2:2">
      <c r="B67039" s="202"/>
    </row>
    <row r="67040" spans="2:2">
      <c r="B67040" s="202"/>
    </row>
    <row r="67041" spans="2:2">
      <c r="B67041" s="202"/>
    </row>
    <row r="67042" spans="2:2">
      <c r="B67042" s="202"/>
    </row>
    <row r="67043" spans="2:2">
      <c r="B67043" s="202"/>
    </row>
    <row r="67044" spans="2:2">
      <c r="B67044" s="202"/>
    </row>
    <row r="67045" spans="2:2">
      <c r="B67045" s="202"/>
    </row>
    <row r="67046" spans="2:2">
      <c r="B67046" s="202"/>
    </row>
    <row r="67047" spans="2:2">
      <c r="B67047" s="202"/>
    </row>
    <row r="67048" spans="2:2">
      <c r="B67048" s="202"/>
    </row>
    <row r="67049" spans="2:2">
      <c r="B67049" s="202"/>
    </row>
    <row r="67050" spans="2:2">
      <c r="B67050" s="202"/>
    </row>
    <row r="67051" spans="2:2">
      <c r="B67051" s="202"/>
    </row>
    <row r="67052" spans="2:2">
      <c r="B67052" s="202"/>
    </row>
    <row r="67053" spans="2:2">
      <c r="B67053" s="202"/>
    </row>
    <row r="67054" spans="2:2">
      <c r="B67054" s="202"/>
    </row>
    <row r="67055" spans="2:2">
      <c r="B67055" s="202"/>
    </row>
    <row r="67056" spans="2:2">
      <c r="B67056" s="202"/>
    </row>
    <row r="67057" spans="2:2">
      <c r="B67057" s="202"/>
    </row>
    <row r="67058" spans="2:2">
      <c r="B67058" s="202"/>
    </row>
    <row r="67059" spans="2:2">
      <c r="B67059" s="202"/>
    </row>
    <row r="67060" spans="2:2">
      <c r="B67060" s="202"/>
    </row>
    <row r="67061" spans="2:2">
      <c r="B67061" s="202"/>
    </row>
    <row r="67062" spans="2:2">
      <c r="B67062" s="202"/>
    </row>
    <row r="67063" spans="2:2">
      <c r="B67063" s="202"/>
    </row>
    <row r="67064" spans="2:2">
      <c r="B67064" s="202"/>
    </row>
    <row r="67065" spans="2:2">
      <c r="B67065" s="202"/>
    </row>
    <row r="67066" spans="2:2">
      <c r="B67066" s="202"/>
    </row>
    <row r="67067" spans="2:2">
      <c r="B67067" s="202"/>
    </row>
    <row r="67068" spans="2:2">
      <c r="B67068" s="202"/>
    </row>
    <row r="67069" spans="2:2">
      <c r="B67069" s="202"/>
    </row>
    <row r="67070" spans="2:2">
      <c r="B67070" s="202"/>
    </row>
    <row r="67071" spans="2:2">
      <c r="B67071" s="202"/>
    </row>
    <row r="67072" spans="2:2">
      <c r="B67072" s="202"/>
    </row>
    <row r="67073" spans="2:2">
      <c r="B67073" s="202"/>
    </row>
    <row r="67074" spans="2:2">
      <c r="B67074" s="202"/>
    </row>
    <row r="67075" spans="2:2">
      <c r="B67075" s="202"/>
    </row>
    <row r="67076" spans="2:2">
      <c r="B67076" s="202"/>
    </row>
    <row r="67077" spans="2:2">
      <c r="B67077" s="202"/>
    </row>
    <row r="67078" spans="2:2">
      <c r="B67078" s="202"/>
    </row>
    <row r="67079" spans="2:2">
      <c r="B67079" s="202"/>
    </row>
    <row r="67080" spans="2:2">
      <c r="B67080" s="202"/>
    </row>
    <row r="67081" spans="2:2">
      <c r="B67081" s="202"/>
    </row>
    <row r="67082" spans="2:2">
      <c r="B67082" s="202"/>
    </row>
    <row r="67083" spans="2:2">
      <c r="B67083" s="202"/>
    </row>
    <row r="67084" spans="2:2">
      <c r="B67084" s="202"/>
    </row>
    <row r="67085" spans="2:2">
      <c r="B67085" s="202"/>
    </row>
    <row r="67086" spans="2:2">
      <c r="B67086" s="202"/>
    </row>
    <row r="67087" spans="2:2">
      <c r="B67087" s="202"/>
    </row>
    <row r="67088" spans="2:2">
      <c r="B67088" s="202"/>
    </row>
    <row r="67089" spans="2:2">
      <c r="B67089" s="202"/>
    </row>
    <row r="67090" spans="2:2">
      <c r="B67090" s="202"/>
    </row>
    <row r="67091" spans="2:2">
      <c r="B67091" s="202"/>
    </row>
    <row r="67092" spans="2:2">
      <c r="B67092" s="202"/>
    </row>
    <row r="67093" spans="2:2">
      <c r="B67093" s="202"/>
    </row>
    <row r="67094" spans="2:2">
      <c r="B67094" s="202"/>
    </row>
    <row r="67095" spans="2:2">
      <c r="B67095" s="202"/>
    </row>
    <row r="67096" spans="2:2">
      <c r="B67096" s="202"/>
    </row>
    <row r="67097" spans="2:2">
      <c r="B67097" s="202"/>
    </row>
    <row r="67098" spans="2:2">
      <c r="B67098" s="202"/>
    </row>
    <row r="67099" spans="2:2">
      <c r="B67099" s="202"/>
    </row>
    <row r="67100" spans="2:2">
      <c r="B67100" s="202"/>
    </row>
    <row r="67101" spans="2:2">
      <c r="B67101" s="202"/>
    </row>
    <row r="67102" spans="2:2">
      <c r="B67102" s="202"/>
    </row>
    <row r="67103" spans="2:2">
      <c r="B67103" s="202"/>
    </row>
    <row r="67104" spans="2:2">
      <c r="B67104" s="202"/>
    </row>
    <row r="67105" spans="2:2">
      <c r="B67105" s="202"/>
    </row>
    <row r="67106" spans="2:2">
      <c r="B67106" s="202"/>
    </row>
    <row r="67107" spans="2:2">
      <c r="B67107" s="202"/>
    </row>
    <row r="67108" spans="2:2">
      <c r="B67108" s="202"/>
    </row>
    <row r="67109" spans="2:2">
      <c r="B67109" s="202"/>
    </row>
    <row r="67110" spans="2:2">
      <c r="B67110" s="202"/>
    </row>
    <row r="67111" spans="2:2">
      <c r="B67111" s="202"/>
    </row>
    <row r="67112" spans="2:2">
      <c r="B67112" s="202"/>
    </row>
    <row r="67113" spans="2:2">
      <c r="B67113" s="202"/>
    </row>
    <row r="67114" spans="2:2">
      <c r="B67114" s="202"/>
    </row>
    <row r="67115" spans="2:2">
      <c r="B67115" s="202"/>
    </row>
    <row r="67116" spans="2:2">
      <c r="B67116" s="202"/>
    </row>
    <row r="67117" spans="2:2">
      <c r="B67117" s="202"/>
    </row>
    <row r="67118" spans="2:2">
      <c r="B67118" s="202"/>
    </row>
    <row r="67119" spans="2:2">
      <c r="B67119" s="202"/>
    </row>
    <row r="67120" spans="2:2">
      <c r="B67120" s="202"/>
    </row>
    <row r="67121" spans="2:2">
      <c r="B67121" s="202"/>
    </row>
    <row r="67122" spans="2:2">
      <c r="B67122" s="202"/>
    </row>
    <row r="67123" spans="2:2">
      <c r="B67123" s="202"/>
    </row>
    <row r="67124" spans="2:2">
      <c r="B67124" s="202"/>
    </row>
    <row r="67125" spans="2:2">
      <c r="B67125" s="202"/>
    </row>
    <row r="67126" spans="2:2">
      <c r="B67126" s="202"/>
    </row>
    <row r="67127" spans="2:2">
      <c r="B67127" s="202"/>
    </row>
    <row r="67128" spans="2:2">
      <c r="B67128" s="202"/>
    </row>
    <row r="67129" spans="2:2">
      <c r="B67129" s="202"/>
    </row>
    <row r="67130" spans="2:2">
      <c r="B67130" s="202"/>
    </row>
    <row r="67131" spans="2:2">
      <c r="B67131" s="202"/>
    </row>
    <row r="67132" spans="2:2">
      <c r="B67132" s="202"/>
    </row>
    <row r="67133" spans="2:2">
      <c r="B67133" s="202"/>
    </row>
    <row r="67134" spans="2:2">
      <c r="B67134" s="202"/>
    </row>
    <row r="67135" spans="2:2">
      <c r="B67135" s="202"/>
    </row>
    <row r="67136" spans="2:2">
      <c r="B67136" s="202"/>
    </row>
    <row r="67137" spans="2:2">
      <c r="B67137" s="202"/>
    </row>
    <row r="67138" spans="2:2">
      <c r="B67138" s="202"/>
    </row>
    <row r="67139" spans="2:2">
      <c r="B67139" s="202"/>
    </row>
    <row r="67140" spans="2:2">
      <c r="B67140" s="202"/>
    </row>
    <row r="67141" spans="2:2">
      <c r="B67141" s="202"/>
    </row>
    <row r="67142" spans="2:2">
      <c r="B67142" s="202"/>
    </row>
    <row r="67143" spans="2:2">
      <c r="B67143" s="202"/>
    </row>
    <row r="67144" spans="2:2">
      <c r="B67144" s="202"/>
    </row>
    <row r="67145" spans="2:2">
      <c r="B67145" s="202"/>
    </row>
    <row r="67146" spans="2:2">
      <c r="B67146" s="202"/>
    </row>
    <row r="67147" spans="2:2">
      <c r="B67147" s="202"/>
    </row>
    <row r="67148" spans="2:2">
      <c r="B67148" s="202"/>
    </row>
    <row r="67149" spans="2:2">
      <c r="B67149" s="202"/>
    </row>
    <row r="67150" spans="2:2">
      <c r="B67150" s="202"/>
    </row>
    <row r="67151" spans="2:2">
      <c r="B67151" s="202"/>
    </row>
    <row r="67152" spans="2:2">
      <c r="B67152" s="202"/>
    </row>
    <row r="67153" spans="2:2">
      <c r="B67153" s="202"/>
    </row>
    <row r="67154" spans="2:2">
      <c r="B67154" s="202"/>
    </row>
    <row r="67155" spans="2:2">
      <c r="B67155" s="202"/>
    </row>
    <row r="67156" spans="2:2">
      <c r="B67156" s="202"/>
    </row>
    <row r="67157" spans="2:2">
      <c r="B67157" s="202"/>
    </row>
    <row r="67158" spans="2:2">
      <c r="B67158" s="202"/>
    </row>
    <row r="67159" spans="2:2">
      <c r="B67159" s="202"/>
    </row>
    <row r="67160" spans="2:2">
      <c r="B67160" s="202"/>
    </row>
    <row r="67161" spans="2:2">
      <c r="B67161" s="202"/>
    </row>
    <row r="67162" spans="2:2">
      <c r="B67162" s="202"/>
    </row>
    <row r="67163" spans="2:2">
      <c r="B67163" s="202"/>
    </row>
    <row r="67164" spans="2:2">
      <c r="B67164" s="202"/>
    </row>
    <row r="67165" spans="2:2">
      <c r="B67165" s="202"/>
    </row>
    <row r="67166" spans="2:2">
      <c r="B67166" s="202"/>
    </row>
    <row r="67167" spans="2:2">
      <c r="B67167" s="202"/>
    </row>
    <row r="67168" spans="2:2">
      <c r="B67168" s="202"/>
    </row>
    <row r="67169" spans="2:2">
      <c r="B67169" s="202"/>
    </row>
    <row r="67170" spans="2:2">
      <c r="B67170" s="202"/>
    </row>
    <row r="67171" spans="2:2">
      <c r="B67171" s="202"/>
    </row>
    <row r="67172" spans="2:2">
      <c r="B67172" s="202"/>
    </row>
    <row r="67173" spans="2:2">
      <c r="B67173" s="202"/>
    </row>
    <row r="67174" spans="2:2">
      <c r="B67174" s="202"/>
    </row>
    <row r="67175" spans="2:2">
      <c r="B67175" s="202"/>
    </row>
    <row r="67176" spans="2:2">
      <c r="B67176" s="202"/>
    </row>
    <row r="67177" spans="2:2">
      <c r="B67177" s="202"/>
    </row>
    <row r="67178" spans="2:2">
      <c r="B67178" s="202"/>
    </row>
    <row r="67179" spans="2:2">
      <c r="B67179" s="202"/>
    </row>
    <row r="67180" spans="2:2">
      <c r="B67180" s="202"/>
    </row>
    <row r="67181" spans="2:2">
      <c r="B67181" s="202"/>
    </row>
    <row r="67182" spans="2:2">
      <c r="B67182" s="202"/>
    </row>
    <row r="67183" spans="2:2">
      <c r="B67183" s="202"/>
    </row>
    <row r="67184" spans="2:2">
      <c r="B67184" s="202"/>
    </row>
    <row r="67185" spans="2:2">
      <c r="B67185" s="202"/>
    </row>
    <row r="67186" spans="2:2">
      <c r="B67186" s="202"/>
    </row>
    <row r="67187" spans="2:2">
      <c r="B67187" s="202"/>
    </row>
    <row r="67188" spans="2:2">
      <c r="B67188" s="202"/>
    </row>
    <row r="67189" spans="2:2">
      <c r="B67189" s="202"/>
    </row>
    <row r="67190" spans="2:2">
      <c r="B67190" s="202"/>
    </row>
    <row r="67191" spans="2:2">
      <c r="B67191" s="202"/>
    </row>
    <row r="67192" spans="2:2">
      <c r="B67192" s="202"/>
    </row>
    <row r="67193" spans="2:2">
      <c r="B67193" s="202"/>
    </row>
    <row r="67194" spans="2:2">
      <c r="B67194" s="202"/>
    </row>
    <row r="67195" spans="2:2">
      <c r="B67195" s="202"/>
    </row>
    <row r="67196" spans="2:2">
      <c r="B67196" s="202"/>
    </row>
    <row r="67197" spans="2:2">
      <c r="B67197" s="202"/>
    </row>
    <row r="67198" spans="2:2">
      <c r="B67198" s="202"/>
    </row>
    <row r="67199" spans="2:2">
      <c r="B67199" s="202"/>
    </row>
    <row r="67200" spans="2:2">
      <c r="B67200" s="202"/>
    </row>
    <row r="67201" spans="2:2">
      <c r="B67201" s="202"/>
    </row>
    <row r="67202" spans="2:2">
      <c r="B67202" s="202"/>
    </row>
    <row r="67203" spans="2:2">
      <c r="B67203" s="202"/>
    </row>
    <row r="67204" spans="2:2">
      <c r="B67204" s="202"/>
    </row>
    <row r="67205" spans="2:2">
      <c r="B67205" s="202"/>
    </row>
    <row r="67206" spans="2:2">
      <c r="B67206" s="202"/>
    </row>
    <row r="67207" spans="2:2">
      <c r="B67207" s="202"/>
    </row>
    <row r="67208" spans="2:2">
      <c r="B67208" s="202"/>
    </row>
    <row r="67209" spans="2:2">
      <c r="B67209" s="202"/>
    </row>
    <row r="67210" spans="2:2">
      <c r="B67210" s="202"/>
    </row>
    <row r="67211" spans="2:2">
      <c r="B67211" s="202"/>
    </row>
    <row r="67212" spans="2:2">
      <c r="B67212" s="202"/>
    </row>
    <row r="67213" spans="2:2">
      <c r="B67213" s="202"/>
    </row>
    <row r="67214" spans="2:2">
      <c r="B67214" s="202"/>
    </row>
    <row r="67215" spans="2:2">
      <c r="B67215" s="202"/>
    </row>
    <row r="67216" spans="2:2">
      <c r="B67216" s="202"/>
    </row>
    <row r="67217" spans="2:2">
      <c r="B67217" s="202"/>
    </row>
    <row r="67218" spans="2:2">
      <c r="B67218" s="202"/>
    </row>
    <row r="67219" spans="2:2">
      <c r="B67219" s="202"/>
    </row>
    <row r="67220" spans="2:2">
      <c r="B67220" s="202"/>
    </row>
    <row r="67221" spans="2:2">
      <c r="B67221" s="202"/>
    </row>
    <row r="67222" spans="2:2">
      <c r="B67222" s="202"/>
    </row>
    <row r="67223" spans="2:2">
      <c r="B67223" s="202"/>
    </row>
    <row r="67224" spans="2:2">
      <c r="B67224" s="202"/>
    </row>
    <row r="67225" spans="2:2">
      <c r="B67225" s="202"/>
    </row>
    <row r="67226" spans="2:2">
      <c r="B67226" s="202"/>
    </row>
    <row r="67227" spans="2:2">
      <c r="B67227" s="202"/>
    </row>
    <row r="67228" spans="2:2">
      <c r="B67228" s="202"/>
    </row>
    <row r="67229" spans="2:2">
      <c r="B67229" s="202"/>
    </row>
    <row r="67230" spans="2:2">
      <c r="B67230" s="202"/>
    </row>
    <row r="67231" spans="2:2">
      <c r="B67231" s="202"/>
    </row>
    <row r="67232" spans="2:2">
      <c r="B67232" s="202"/>
    </row>
    <row r="67233" spans="2:2">
      <c r="B67233" s="202"/>
    </row>
    <row r="67234" spans="2:2">
      <c r="B67234" s="202"/>
    </row>
    <row r="67235" spans="2:2">
      <c r="B67235" s="202"/>
    </row>
    <row r="67236" spans="2:2">
      <c r="B67236" s="202"/>
    </row>
    <row r="67237" spans="2:2">
      <c r="B67237" s="202"/>
    </row>
    <row r="67238" spans="2:2">
      <c r="B67238" s="202"/>
    </row>
    <row r="67239" spans="2:2">
      <c r="B67239" s="202"/>
    </row>
    <row r="67240" spans="2:2">
      <c r="B67240" s="202"/>
    </row>
    <row r="67241" spans="2:2">
      <c r="B67241" s="202"/>
    </row>
    <row r="67242" spans="2:2">
      <c r="B67242" s="202"/>
    </row>
    <row r="67243" spans="2:2">
      <c r="B67243" s="202"/>
    </row>
    <row r="67244" spans="2:2">
      <c r="B67244" s="202"/>
    </row>
    <row r="67245" spans="2:2">
      <c r="B67245" s="202"/>
    </row>
    <row r="67246" spans="2:2">
      <c r="B67246" s="202"/>
    </row>
    <row r="67247" spans="2:2">
      <c r="B67247" s="202"/>
    </row>
    <row r="67248" spans="2:2">
      <c r="B67248" s="202"/>
    </row>
    <row r="67249" spans="2:2">
      <c r="B67249" s="202"/>
    </row>
    <row r="67250" spans="2:2">
      <c r="B67250" s="202"/>
    </row>
    <row r="67251" spans="2:2">
      <c r="B67251" s="202"/>
    </row>
    <row r="67252" spans="2:2">
      <c r="B67252" s="202"/>
    </row>
    <row r="67253" spans="2:2">
      <c r="B67253" s="202"/>
    </row>
    <row r="67254" spans="2:2">
      <c r="B67254" s="202"/>
    </row>
    <row r="67255" spans="2:2">
      <c r="B67255" s="202"/>
    </row>
    <row r="67256" spans="2:2">
      <c r="B67256" s="202"/>
    </row>
    <row r="67257" spans="2:2">
      <c r="B67257" s="202"/>
    </row>
    <row r="67258" spans="2:2">
      <c r="B67258" s="202"/>
    </row>
    <row r="67259" spans="2:2">
      <c r="B67259" s="202"/>
    </row>
    <row r="67260" spans="2:2">
      <c r="B67260" s="202"/>
    </row>
    <row r="67261" spans="2:2">
      <c r="B67261" s="202"/>
    </row>
    <row r="67262" spans="2:2">
      <c r="B67262" s="202"/>
    </row>
    <row r="67263" spans="2:2">
      <c r="B67263" s="202"/>
    </row>
    <row r="67264" spans="2:2">
      <c r="B67264" s="202"/>
    </row>
    <row r="67265" spans="2:2">
      <c r="B67265" s="202"/>
    </row>
    <row r="67266" spans="2:2">
      <c r="B67266" s="202"/>
    </row>
    <row r="67267" spans="2:2">
      <c r="B67267" s="202"/>
    </row>
    <row r="67268" spans="2:2">
      <c r="B67268" s="202"/>
    </row>
    <row r="67269" spans="2:2">
      <c r="B67269" s="202"/>
    </row>
    <row r="67270" spans="2:2">
      <c r="B67270" s="202"/>
    </row>
    <row r="67271" spans="2:2">
      <c r="B67271" s="202"/>
    </row>
    <row r="67272" spans="2:2">
      <c r="B67272" s="202"/>
    </row>
    <row r="67273" spans="2:2">
      <c r="B67273" s="202"/>
    </row>
    <row r="67274" spans="2:2">
      <c r="B67274" s="202"/>
    </row>
    <row r="67275" spans="2:2">
      <c r="B67275" s="202"/>
    </row>
    <row r="67276" spans="2:2">
      <c r="B67276" s="202"/>
    </row>
    <row r="67277" spans="2:2">
      <c r="B67277" s="202"/>
    </row>
    <row r="67278" spans="2:2">
      <c r="B67278" s="202"/>
    </row>
    <row r="67279" spans="2:2">
      <c r="B67279" s="202"/>
    </row>
    <row r="67280" spans="2:2">
      <c r="B67280" s="202"/>
    </row>
    <row r="67281" spans="2:2">
      <c r="B67281" s="202"/>
    </row>
    <row r="67282" spans="2:2">
      <c r="B67282" s="202"/>
    </row>
    <row r="67283" spans="2:2">
      <c r="B67283" s="202"/>
    </row>
    <row r="67284" spans="2:2">
      <c r="B67284" s="202"/>
    </row>
    <row r="67285" spans="2:2">
      <c r="B67285" s="202"/>
    </row>
    <row r="67286" spans="2:2">
      <c r="B67286" s="202"/>
    </row>
    <row r="67287" spans="2:2">
      <c r="B67287" s="202"/>
    </row>
    <row r="67288" spans="2:2">
      <c r="B67288" s="202"/>
    </row>
    <row r="67289" spans="2:2">
      <c r="B67289" s="202"/>
    </row>
    <row r="67290" spans="2:2">
      <c r="B67290" s="202"/>
    </row>
    <row r="67291" spans="2:2">
      <c r="B67291" s="202"/>
    </row>
    <row r="67292" spans="2:2">
      <c r="B67292" s="202"/>
    </row>
    <row r="67293" spans="2:2">
      <c r="B67293" s="202"/>
    </row>
    <row r="67294" spans="2:2">
      <c r="B67294" s="202"/>
    </row>
    <row r="67295" spans="2:2">
      <c r="B67295" s="202"/>
    </row>
    <row r="67296" spans="2:2">
      <c r="B67296" s="202"/>
    </row>
    <row r="67297" spans="2:2">
      <c r="B67297" s="202"/>
    </row>
    <row r="67298" spans="2:2">
      <c r="B67298" s="202"/>
    </row>
    <row r="67299" spans="2:2">
      <c r="B67299" s="202"/>
    </row>
    <row r="67300" spans="2:2">
      <c r="B67300" s="202"/>
    </row>
    <row r="67301" spans="2:2">
      <c r="B67301" s="202"/>
    </row>
    <row r="67302" spans="2:2">
      <c r="B67302" s="202"/>
    </row>
    <row r="67303" spans="2:2">
      <c r="B67303" s="202"/>
    </row>
    <row r="67304" spans="2:2">
      <c r="B67304" s="202"/>
    </row>
    <row r="67305" spans="2:2">
      <c r="B67305" s="202"/>
    </row>
    <row r="67306" spans="2:2">
      <c r="B67306" s="202"/>
    </row>
    <row r="67307" spans="2:2">
      <c r="B67307" s="202"/>
    </row>
    <row r="67308" spans="2:2">
      <c r="B67308" s="202"/>
    </row>
    <row r="67309" spans="2:2">
      <c r="B67309" s="202"/>
    </row>
    <row r="67310" spans="2:2">
      <c r="B67310" s="202"/>
    </row>
    <row r="67311" spans="2:2">
      <c r="B67311" s="202"/>
    </row>
    <row r="67312" spans="2:2">
      <c r="B67312" s="202"/>
    </row>
    <row r="67313" spans="2:2">
      <c r="B67313" s="202"/>
    </row>
    <row r="67314" spans="2:2">
      <c r="B67314" s="202"/>
    </row>
    <row r="67315" spans="2:2">
      <c r="B67315" s="202"/>
    </row>
    <row r="67316" spans="2:2">
      <c r="B67316" s="202"/>
    </row>
    <row r="67317" spans="2:2">
      <c r="B67317" s="202"/>
    </row>
    <row r="67318" spans="2:2">
      <c r="B67318" s="202"/>
    </row>
    <row r="67319" spans="2:2">
      <c r="B67319" s="202"/>
    </row>
    <row r="67320" spans="2:2">
      <c r="B67320" s="202"/>
    </row>
    <row r="67321" spans="2:2">
      <c r="B67321" s="202"/>
    </row>
    <row r="67322" spans="2:2">
      <c r="B67322" s="202"/>
    </row>
    <row r="67323" spans="2:2">
      <c r="B67323" s="202"/>
    </row>
    <row r="67324" spans="2:2">
      <c r="B67324" s="202"/>
    </row>
    <row r="67325" spans="2:2">
      <c r="B67325" s="202"/>
    </row>
    <row r="67326" spans="2:2">
      <c r="B67326" s="202"/>
    </row>
    <row r="67327" spans="2:2">
      <c r="B67327" s="202"/>
    </row>
    <row r="67328" spans="2:2">
      <c r="B67328" s="202"/>
    </row>
    <row r="67329" spans="2:2">
      <c r="B67329" s="202"/>
    </row>
    <row r="67330" spans="2:2">
      <c r="B67330" s="202"/>
    </row>
    <row r="67331" spans="2:2">
      <c r="B67331" s="202"/>
    </row>
    <row r="67332" spans="2:2">
      <c r="B67332" s="202"/>
    </row>
    <row r="67333" spans="2:2">
      <c r="B67333" s="202"/>
    </row>
    <row r="67334" spans="2:2">
      <c r="B67334" s="202"/>
    </row>
    <row r="67335" spans="2:2">
      <c r="B67335" s="202"/>
    </row>
    <row r="67336" spans="2:2">
      <c r="B67336" s="202"/>
    </row>
    <row r="67337" spans="2:2">
      <c r="B67337" s="202"/>
    </row>
    <row r="67338" spans="2:2">
      <c r="B67338" s="202"/>
    </row>
    <row r="67339" spans="2:2">
      <c r="B67339" s="202"/>
    </row>
    <row r="67340" spans="2:2">
      <c r="B67340" s="202"/>
    </row>
    <row r="67341" spans="2:2">
      <c r="B67341" s="202"/>
    </row>
    <row r="67342" spans="2:2">
      <c r="B67342" s="202"/>
    </row>
    <row r="67343" spans="2:2">
      <c r="B67343" s="202"/>
    </row>
    <row r="67344" spans="2:2">
      <c r="B67344" s="202"/>
    </row>
    <row r="67345" spans="2:2">
      <c r="B67345" s="202"/>
    </row>
    <row r="67346" spans="2:2">
      <c r="B67346" s="202"/>
    </row>
    <row r="67347" spans="2:2">
      <c r="B67347" s="202"/>
    </row>
    <row r="67348" spans="2:2">
      <c r="B67348" s="202"/>
    </row>
    <row r="67349" spans="2:2">
      <c r="B67349" s="202"/>
    </row>
    <row r="67350" spans="2:2">
      <c r="B67350" s="202"/>
    </row>
    <row r="67351" spans="2:2">
      <c r="B67351" s="202"/>
    </row>
    <row r="67352" spans="2:2">
      <c r="B67352" s="202"/>
    </row>
    <row r="67353" spans="2:2">
      <c r="B67353" s="202"/>
    </row>
    <row r="67354" spans="2:2">
      <c r="B67354" s="202"/>
    </row>
    <row r="67355" spans="2:2">
      <c r="B67355" s="202"/>
    </row>
    <row r="67356" spans="2:2">
      <c r="B67356" s="202"/>
    </row>
    <row r="67357" spans="2:2">
      <c r="B67357" s="202"/>
    </row>
    <row r="67358" spans="2:2">
      <c r="B67358" s="202"/>
    </row>
    <row r="67359" spans="2:2">
      <c r="B67359" s="202"/>
    </row>
    <row r="67360" spans="2:2">
      <c r="B67360" s="202"/>
    </row>
    <row r="67361" spans="2:2">
      <c r="B67361" s="202"/>
    </row>
    <row r="67362" spans="2:2">
      <c r="B67362" s="202"/>
    </row>
    <row r="67363" spans="2:2">
      <c r="B67363" s="202"/>
    </row>
    <row r="67364" spans="2:2">
      <c r="B67364" s="202"/>
    </row>
    <row r="67365" spans="2:2">
      <c r="B67365" s="202"/>
    </row>
    <row r="67366" spans="2:2">
      <c r="B67366" s="202"/>
    </row>
    <row r="67367" spans="2:2">
      <c r="B67367" s="202"/>
    </row>
    <row r="67368" spans="2:2">
      <c r="B67368" s="202"/>
    </row>
    <row r="67369" spans="2:2">
      <c r="B67369" s="202"/>
    </row>
    <row r="67370" spans="2:2">
      <c r="B67370" s="202"/>
    </row>
    <row r="67371" spans="2:2">
      <c r="B67371" s="202"/>
    </row>
    <row r="67372" spans="2:2">
      <c r="B67372" s="202"/>
    </row>
    <row r="67373" spans="2:2">
      <c r="B67373" s="202"/>
    </row>
    <row r="67374" spans="2:2">
      <c r="B67374" s="202"/>
    </row>
    <row r="67375" spans="2:2">
      <c r="B67375" s="202"/>
    </row>
    <row r="67376" spans="2:2">
      <c r="B67376" s="202"/>
    </row>
    <row r="67377" spans="2:2">
      <c r="B67377" s="202"/>
    </row>
    <row r="67378" spans="2:2">
      <c r="B67378" s="202"/>
    </row>
    <row r="67379" spans="2:2">
      <c r="B67379" s="202"/>
    </row>
    <row r="67380" spans="2:2">
      <c r="B67380" s="202"/>
    </row>
    <row r="67381" spans="2:2">
      <c r="B67381" s="202"/>
    </row>
    <row r="67382" spans="2:2">
      <c r="B67382" s="202"/>
    </row>
    <row r="67383" spans="2:2">
      <c r="B67383" s="202"/>
    </row>
    <row r="67384" spans="2:2">
      <c r="B67384" s="202"/>
    </row>
    <row r="67385" spans="2:2">
      <c r="B67385" s="202"/>
    </row>
    <row r="67386" spans="2:2">
      <c r="B67386" s="202"/>
    </row>
    <row r="67387" spans="2:2">
      <c r="B67387" s="202"/>
    </row>
    <row r="67388" spans="2:2">
      <c r="B67388" s="202"/>
    </row>
    <row r="67389" spans="2:2">
      <c r="B67389" s="202"/>
    </row>
    <row r="67390" spans="2:2">
      <c r="B67390" s="202"/>
    </row>
    <row r="67391" spans="2:2">
      <c r="B67391" s="202"/>
    </row>
    <row r="67392" spans="2:2">
      <c r="B67392" s="202"/>
    </row>
    <row r="67393" spans="2:2">
      <c r="B67393" s="202"/>
    </row>
    <row r="67394" spans="2:2">
      <c r="B67394" s="202"/>
    </row>
    <row r="67395" spans="2:2">
      <c r="B67395" s="202"/>
    </row>
    <row r="67396" spans="2:2">
      <c r="B67396" s="202"/>
    </row>
    <row r="67397" spans="2:2">
      <c r="B67397" s="202"/>
    </row>
    <row r="67398" spans="2:2">
      <c r="B67398" s="202"/>
    </row>
    <row r="67399" spans="2:2">
      <c r="B67399" s="202"/>
    </row>
    <row r="67400" spans="2:2">
      <c r="B67400" s="202"/>
    </row>
    <row r="67401" spans="2:2">
      <c r="B67401" s="202"/>
    </row>
    <row r="67402" spans="2:2">
      <c r="B67402" s="202"/>
    </row>
    <row r="67403" spans="2:2">
      <c r="B67403" s="202"/>
    </row>
    <row r="67404" spans="2:2">
      <c r="B67404" s="202"/>
    </row>
    <row r="67405" spans="2:2">
      <c r="B67405" s="202"/>
    </row>
    <row r="67406" spans="2:2">
      <c r="B67406" s="202"/>
    </row>
    <row r="67407" spans="2:2">
      <c r="B67407" s="202"/>
    </row>
    <row r="67408" spans="2:2">
      <c r="B67408" s="202"/>
    </row>
    <row r="67409" spans="2:2">
      <c r="B67409" s="202"/>
    </row>
    <row r="67410" spans="2:2">
      <c r="B67410" s="202"/>
    </row>
    <row r="67411" spans="2:2">
      <c r="B67411" s="202"/>
    </row>
    <row r="67412" spans="2:2">
      <c r="B67412" s="202"/>
    </row>
    <row r="67413" spans="2:2">
      <c r="B67413" s="202"/>
    </row>
    <row r="67414" spans="2:2">
      <c r="B67414" s="202"/>
    </row>
    <row r="67415" spans="2:2">
      <c r="B67415" s="202"/>
    </row>
    <row r="67416" spans="2:2">
      <c r="B67416" s="202"/>
    </row>
    <row r="67417" spans="2:2">
      <c r="B67417" s="202"/>
    </row>
    <row r="67418" spans="2:2">
      <c r="B67418" s="202"/>
    </row>
    <row r="67419" spans="2:2">
      <c r="B67419" s="202"/>
    </row>
    <row r="67420" spans="2:2">
      <c r="B67420" s="202"/>
    </row>
    <row r="67421" spans="2:2">
      <c r="B67421" s="202"/>
    </row>
    <row r="67422" spans="2:2">
      <c r="B67422" s="202"/>
    </row>
    <row r="67423" spans="2:2">
      <c r="B67423" s="202"/>
    </row>
    <row r="67424" spans="2:2">
      <c r="B67424" s="202"/>
    </row>
    <row r="67425" spans="2:2">
      <c r="B67425" s="202"/>
    </row>
    <row r="67426" spans="2:2">
      <c r="B67426" s="202"/>
    </row>
    <row r="67427" spans="2:2">
      <c r="B67427" s="202"/>
    </row>
    <row r="67428" spans="2:2">
      <c r="B67428" s="202"/>
    </row>
    <row r="67429" spans="2:2">
      <c r="B67429" s="202"/>
    </row>
    <row r="67430" spans="2:2">
      <c r="B67430" s="202"/>
    </row>
    <row r="67431" spans="2:2">
      <c r="B67431" s="202"/>
    </row>
    <row r="67432" spans="2:2">
      <c r="B67432" s="202"/>
    </row>
    <row r="67433" spans="2:2">
      <c r="B67433" s="202"/>
    </row>
    <row r="67434" spans="2:2">
      <c r="B67434" s="202"/>
    </row>
    <row r="67435" spans="2:2">
      <c r="B67435" s="202"/>
    </row>
    <row r="67436" spans="2:2">
      <c r="B67436" s="202"/>
    </row>
    <row r="67437" spans="2:2">
      <c r="B67437" s="202"/>
    </row>
    <row r="67438" spans="2:2">
      <c r="B67438" s="202"/>
    </row>
    <row r="67439" spans="2:2">
      <c r="B67439" s="202"/>
    </row>
    <row r="67440" spans="2:2">
      <c r="B67440" s="202"/>
    </row>
    <row r="67441" spans="2:2">
      <c r="B67441" s="202"/>
    </row>
    <row r="67442" spans="2:2">
      <c r="B67442" s="202"/>
    </row>
    <row r="67443" spans="2:2">
      <c r="B67443" s="202"/>
    </row>
    <row r="67444" spans="2:2">
      <c r="B67444" s="202"/>
    </row>
    <row r="67445" spans="2:2">
      <c r="B67445" s="202"/>
    </row>
    <row r="67446" spans="2:2">
      <c r="B67446" s="202"/>
    </row>
    <row r="67447" spans="2:2">
      <c r="B67447" s="202"/>
    </row>
    <row r="67448" spans="2:2">
      <c r="B67448" s="202"/>
    </row>
    <row r="67449" spans="2:2">
      <c r="B67449" s="202"/>
    </row>
    <row r="67450" spans="2:2">
      <c r="B67450" s="202"/>
    </row>
    <row r="67451" spans="2:2">
      <c r="B67451" s="202"/>
    </row>
    <row r="67452" spans="2:2">
      <c r="B67452" s="202"/>
    </row>
    <row r="67453" spans="2:2">
      <c r="B67453" s="202"/>
    </row>
    <row r="67454" spans="2:2">
      <c r="B67454" s="202"/>
    </row>
    <row r="67455" spans="2:2">
      <c r="B67455" s="202"/>
    </row>
    <row r="67456" spans="2:2">
      <c r="B67456" s="202"/>
    </row>
    <row r="67457" spans="2:2">
      <c r="B67457" s="202"/>
    </row>
    <row r="67458" spans="2:2">
      <c r="B67458" s="202"/>
    </row>
    <row r="67459" spans="2:2">
      <c r="B67459" s="202"/>
    </row>
    <row r="67460" spans="2:2">
      <c r="B67460" s="202"/>
    </row>
    <row r="67461" spans="2:2">
      <c r="B67461" s="202"/>
    </row>
    <row r="67462" spans="2:2">
      <c r="B67462" s="202"/>
    </row>
    <row r="67463" spans="2:2">
      <c r="B67463" s="202"/>
    </row>
    <row r="67464" spans="2:2">
      <c r="B67464" s="202"/>
    </row>
    <row r="67465" spans="2:2">
      <c r="B67465" s="202"/>
    </row>
    <row r="67466" spans="2:2">
      <c r="B67466" s="202"/>
    </row>
    <row r="67467" spans="2:2">
      <c r="B67467" s="202"/>
    </row>
    <row r="67468" spans="2:2">
      <c r="B67468" s="202"/>
    </row>
    <row r="67469" spans="2:2">
      <c r="B67469" s="202"/>
    </row>
    <row r="67470" spans="2:2">
      <c r="B67470" s="202"/>
    </row>
    <row r="67471" spans="2:2">
      <c r="B67471" s="202"/>
    </row>
    <row r="67472" spans="2:2">
      <c r="B67472" s="202"/>
    </row>
    <row r="67473" spans="2:2">
      <c r="B67473" s="202"/>
    </row>
    <row r="67474" spans="2:2">
      <c r="B67474" s="202"/>
    </row>
    <row r="67475" spans="2:2">
      <c r="B67475" s="202"/>
    </row>
    <row r="67476" spans="2:2">
      <c r="B67476" s="202"/>
    </row>
    <row r="67477" spans="2:2">
      <c r="B67477" s="202"/>
    </row>
    <row r="67478" spans="2:2">
      <c r="B67478" s="202"/>
    </row>
    <row r="67479" spans="2:2">
      <c r="B67479" s="202"/>
    </row>
    <row r="67480" spans="2:2">
      <c r="B67480" s="202"/>
    </row>
    <row r="67481" spans="2:2">
      <c r="B67481" s="202"/>
    </row>
    <row r="67482" spans="2:2">
      <c r="B67482" s="202"/>
    </row>
    <row r="67483" spans="2:2">
      <c r="B67483" s="202"/>
    </row>
    <row r="67484" spans="2:2">
      <c r="B67484" s="202"/>
    </row>
    <row r="67485" spans="2:2">
      <c r="B67485" s="202"/>
    </row>
    <row r="67486" spans="2:2">
      <c r="B67486" s="202"/>
    </row>
    <row r="67487" spans="2:2">
      <c r="B67487" s="202"/>
    </row>
    <row r="67488" spans="2:2">
      <c r="B67488" s="202"/>
    </row>
    <row r="67489" spans="2:2">
      <c r="B67489" s="202"/>
    </row>
    <row r="67490" spans="2:2">
      <c r="B67490" s="202"/>
    </row>
    <row r="67491" spans="2:2">
      <c r="B67491" s="202"/>
    </row>
    <row r="67492" spans="2:2">
      <c r="B67492" s="202"/>
    </row>
    <row r="67493" spans="2:2">
      <c r="B67493" s="202"/>
    </row>
    <row r="67494" spans="2:2">
      <c r="B67494" s="202"/>
    </row>
    <row r="67495" spans="2:2">
      <c r="B67495" s="202"/>
    </row>
    <row r="67496" spans="2:2">
      <c r="B67496" s="202"/>
    </row>
    <row r="67497" spans="2:2">
      <c r="B67497" s="202"/>
    </row>
    <row r="67498" spans="2:2">
      <c r="B67498" s="202"/>
    </row>
    <row r="67499" spans="2:2">
      <c r="B67499" s="202"/>
    </row>
    <row r="67500" spans="2:2">
      <c r="B67500" s="202"/>
    </row>
    <row r="67501" spans="2:2">
      <c r="B67501" s="202"/>
    </row>
    <row r="67502" spans="2:2">
      <c r="B67502" s="202"/>
    </row>
    <row r="67503" spans="2:2">
      <c r="B67503" s="202"/>
    </row>
    <row r="67504" spans="2:2">
      <c r="B67504" s="202"/>
    </row>
    <row r="67505" spans="2:2">
      <c r="B67505" s="202"/>
    </row>
    <row r="67506" spans="2:2">
      <c r="B67506" s="202"/>
    </row>
    <row r="67507" spans="2:2">
      <c r="B67507" s="202"/>
    </row>
    <row r="67508" spans="2:2">
      <c r="B67508" s="202"/>
    </row>
    <row r="67509" spans="2:2">
      <c r="B67509" s="202"/>
    </row>
    <row r="67510" spans="2:2">
      <c r="B67510" s="202"/>
    </row>
    <row r="67511" spans="2:2">
      <c r="B67511" s="202"/>
    </row>
    <row r="67512" spans="2:2">
      <c r="B67512" s="202"/>
    </row>
    <row r="67513" spans="2:2">
      <c r="B67513" s="202"/>
    </row>
    <row r="67514" spans="2:2">
      <c r="B67514" s="202"/>
    </row>
    <row r="67515" spans="2:2">
      <c r="B67515" s="202"/>
    </row>
    <row r="67516" spans="2:2">
      <c r="B67516" s="202"/>
    </row>
    <row r="67517" spans="2:2">
      <c r="B67517" s="202"/>
    </row>
    <row r="67518" spans="2:2">
      <c r="B67518" s="202"/>
    </row>
    <row r="67519" spans="2:2">
      <c r="B67519" s="202"/>
    </row>
    <row r="67520" spans="2:2">
      <c r="B67520" s="202"/>
    </row>
    <row r="67521" spans="2:2">
      <c r="B67521" s="202"/>
    </row>
    <row r="67522" spans="2:2">
      <c r="B67522" s="202"/>
    </row>
    <row r="67523" spans="2:2">
      <c r="B67523" s="202"/>
    </row>
    <row r="67524" spans="2:2">
      <c r="B67524" s="202"/>
    </row>
    <row r="67525" spans="2:2">
      <c r="B67525" s="202"/>
    </row>
    <row r="67526" spans="2:2">
      <c r="B67526" s="202"/>
    </row>
    <row r="67527" spans="2:2">
      <c r="B67527" s="202"/>
    </row>
    <row r="67528" spans="2:2">
      <c r="B67528" s="202"/>
    </row>
    <row r="67529" spans="2:2">
      <c r="B67529" s="202"/>
    </row>
    <row r="67530" spans="2:2">
      <c r="B67530" s="202"/>
    </row>
    <row r="67531" spans="2:2">
      <c r="B67531" s="202"/>
    </row>
    <row r="67532" spans="2:2">
      <c r="B67532" s="202"/>
    </row>
    <row r="67533" spans="2:2">
      <c r="B67533" s="202"/>
    </row>
    <row r="67534" spans="2:2">
      <c r="B67534" s="202"/>
    </row>
    <row r="67535" spans="2:2">
      <c r="B67535" s="202"/>
    </row>
    <row r="67536" spans="2:2">
      <c r="B67536" s="202"/>
    </row>
    <row r="67537" spans="2:2">
      <c r="B67537" s="202"/>
    </row>
    <row r="67538" spans="2:2">
      <c r="B67538" s="202"/>
    </row>
    <row r="67539" spans="2:2">
      <c r="B67539" s="202"/>
    </row>
    <row r="67540" spans="2:2">
      <c r="B67540" s="202"/>
    </row>
    <row r="67541" spans="2:2">
      <c r="B67541" s="202"/>
    </row>
    <row r="67542" spans="2:2">
      <c r="B67542" s="202"/>
    </row>
    <row r="67543" spans="2:2">
      <c r="B67543" s="202"/>
    </row>
    <row r="67544" spans="2:2">
      <c r="B67544" s="202"/>
    </row>
    <row r="67545" spans="2:2">
      <c r="B67545" s="202"/>
    </row>
    <row r="67546" spans="2:2">
      <c r="B67546" s="202"/>
    </row>
    <row r="67547" spans="2:2">
      <c r="B67547" s="202"/>
    </row>
    <row r="67548" spans="2:2">
      <c r="B67548" s="202"/>
    </row>
    <row r="67549" spans="2:2">
      <c r="B67549" s="202"/>
    </row>
    <row r="67550" spans="2:2">
      <c r="B67550" s="202"/>
    </row>
    <row r="67551" spans="2:2">
      <c r="B67551" s="202"/>
    </row>
    <row r="67552" spans="2:2">
      <c r="B67552" s="202"/>
    </row>
    <row r="67553" spans="2:2">
      <c r="B67553" s="202"/>
    </row>
    <row r="67554" spans="2:2">
      <c r="B67554" s="202"/>
    </row>
    <row r="67555" spans="2:2">
      <c r="B67555" s="202"/>
    </row>
    <row r="67556" spans="2:2">
      <c r="B67556" s="202"/>
    </row>
    <row r="67557" spans="2:2">
      <c r="B67557" s="202"/>
    </row>
    <row r="67558" spans="2:2">
      <c r="B67558" s="202"/>
    </row>
    <row r="67559" spans="2:2">
      <c r="B67559" s="202"/>
    </row>
    <row r="67560" spans="2:2">
      <c r="B67560" s="202"/>
    </row>
    <row r="67561" spans="2:2">
      <c r="B67561" s="202"/>
    </row>
    <row r="67562" spans="2:2">
      <c r="B67562" s="202"/>
    </row>
    <row r="67563" spans="2:2">
      <c r="B67563" s="202"/>
    </row>
    <row r="67564" spans="2:2">
      <c r="B67564" s="202"/>
    </row>
    <row r="67565" spans="2:2">
      <c r="B67565" s="202"/>
    </row>
    <row r="67566" spans="2:2">
      <c r="B67566" s="202"/>
    </row>
    <row r="67567" spans="2:2">
      <c r="B67567" s="202"/>
    </row>
    <row r="67568" spans="2:2">
      <c r="B67568" s="202"/>
    </row>
    <row r="67569" spans="2:2">
      <c r="B67569" s="202"/>
    </row>
    <row r="67570" spans="2:2">
      <c r="B67570" s="202"/>
    </row>
    <row r="67571" spans="2:2">
      <c r="B67571" s="202"/>
    </row>
    <row r="67572" spans="2:2">
      <c r="B67572" s="202"/>
    </row>
    <row r="67573" spans="2:2">
      <c r="B67573" s="202"/>
    </row>
    <row r="67574" spans="2:2">
      <c r="B67574" s="202"/>
    </row>
    <row r="67575" spans="2:2">
      <c r="B67575" s="202"/>
    </row>
    <row r="67576" spans="2:2">
      <c r="B67576" s="202"/>
    </row>
    <row r="67577" spans="2:2">
      <c r="B67577" s="202"/>
    </row>
    <row r="67578" spans="2:2">
      <c r="B67578" s="202"/>
    </row>
    <row r="67579" spans="2:2">
      <c r="B67579" s="202"/>
    </row>
    <row r="67580" spans="2:2">
      <c r="B67580" s="202"/>
    </row>
    <row r="67581" spans="2:2">
      <c r="B67581" s="202"/>
    </row>
    <row r="67582" spans="2:2">
      <c r="B67582" s="202"/>
    </row>
    <row r="67583" spans="2:2">
      <c r="B67583" s="202"/>
    </row>
    <row r="67584" spans="2:2">
      <c r="B67584" s="202"/>
    </row>
    <row r="67585" spans="2:2">
      <c r="B67585" s="202"/>
    </row>
    <row r="67586" spans="2:2">
      <c r="B67586" s="202"/>
    </row>
    <row r="67587" spans="2:2">
      <c r="B67587" s="202"/>
    </row>
    <row r="67588" spans="2:2">
      <c r="B67588" s="202"/>
    </row>
    <row r="67589" spans="2:2">
      <c r="B67589" s="202"/>
    </row>
    <row r="67590" spans="2:2">
      <c r="B67590" s="202"/>
    </row>
    <row r="67591" spans="2:2">
      <c r="B67591" s="202"/>
    </row>
    <row r="67592" spans="2:2">
      <c r="B67592" s="202"/>
    </row>
    <row r="67593" spans="2:2">
      <c r="B67593" s="202"/>
    </row>
    <row r="67594" spans="2:2">
      <c r="B67594" s="202"/>
    </row>
    <row r="67595" spans="2:2">
      <c r="B67595" s="202"/>
    </row>
    <row r="67596" spans="2:2">
      <c r="B67596" s="202"/>
    </row>
    <row r="67597" spans="2:2">
      <c r="B67597" s="202"/>
    </row>
    <row r="67598" spans="2:2">
      <c r="B67598" s="202"/>
    </row>
    <row r="67599" spans="2:2">
      <c r="B67599" s="202"/>
    </row>
    <row r="67600" spans="2:2">
      <c r="B67600" s="202"/>
    </row>
    <row r="67601" spans="2:2">
      <c r="B67601" s="202"/>
    </row>
    <row r="67602" spans="2:2">
      <c r="B67602" s="202"/>
    </row>
    <row r="67603" spans="2:2">
      <c r="B67603" s="202"/>
    </row>
    <row r="67604" spans="2:2">
      <c r="B67604" s="202"/>
    </row>
    <row r="67605" spans="2:2">
      <c r="B67605" s="202"/>
    </row>
    <row r="67606" spans="2:2">
      <c r="B67606" s="202"/>
    </row>
    <row r="67607" spans="2:2">
      <c r="B67607" s="202"/>
    </row>
    <row r="67608" spans="2:2">
      <c r="B67608" s="202"/>
    </row>
    <row r="67609" spans="2:2">
      <c r="B67609" s="202"/>
    </row>
    <row r="67610" spans="2:2">
      <c r="B67610" s="202"/>
    </row>
    <row r="67611" spans="2:2">
      <c r="B67611" s="202"/>
    </row>
    <row r="67612" spans="2:2">
      <c r="B67612" s="202"/>
    </row>
    <row r="67613" spans="2:2">
      <c r="B67613" s="202"/>
    </row>
    <row r="67614" spans="2:2">
      <c r="B67614" s="202"/>
    </row>
    <row r="67615" spans="2:2">
      <c r="B67615" s="202"/>
    </row>
    <row r="67616" spans="2:2">
      <c r="B67616" s="202"/>
    </row>
    <row r="67617" spans="2:2">
      <c r="B67617" s="202"/>
    </row>
    <row r="67618" spans="2:2">
      <c r="B67618" s="202"/>
    </row>
    <row r="67619" spans="2:2">
      <c r="B67619" s="202"/>
    </row>
    <row r="67620" spans="2:2">
      <c r="B67620" s="202"/>
    </row>
    <row r="67621" spans="2:2">
      <c r="B67621" s="202"/>
    </row>
    <row r="67622" spans="2:2">
      <c r="B67622" s="202"/>
    </row>
    <row r="67623" spans="2:2">
      <c r="B67623" s="202"/>
    </row>
    <row r="67624" spans="2:2">
      <c r="B67624" s="202"/>
    </row>
    <row r="67625" spans="2:2">
      <c r="B67625" s="202"/>
    </row>
    <row r="67626" spans="2:2">
      <c r="B67626" s="202"/>
    </row>
    <row r="67627" spans="2:2">
      <c r="B67627" s="202"/>
    </row>
    <row r="67628" spans="2:2">
      <c r="B67628" s="202"/>
    </row>
    <row r="67629" spans="2:2">
      <c r="B67629" s="202"/>
    </row>
    <row r="67630" spans="2:2">
      <c r="B67630" s="202"/>
    </row>
    <row r="67631" spans="2:2">
      <c r="B67631" s="202"/>
    </row>
    <row r="67632" spans="2:2">
      <c r="B67632" s="202"/>
    </row>
    <row r="67633" spans="2:2">
      <c r="B67633" s="202"/>
    </row>
    <row r="67634" spans="2:2">
      <c r="B67634" s="202"/>
    </row>
    <row r="67635" spans="2:2">
      <c r="B67635" s="202"/>
    </row>
    <row r="67636" spans="2:2">
      <c r="B67636" s="202"/>
    </row>
    <row r="67637" spans="2:2">
      <c r="B67637" s="202"/>
    </row>
    <row r="67638" spans="2:2">
      <c r="B67638" s="202"/>
    </row>
    <row r="67639" spans="2:2">
      <c r="B67639" s="202"/>
    </row>
    <row r="67640" spans="2:2">
      <c r="B67640" s="202"/>
    </row>
    <row r="67641" spans="2:2">
      <c r="B67641" s="202"/>
    </row>
    <row r="67642" spans="2:2">
      <c r="B67642" s="202"/>
    </row>
    <row r="67643" spans="2:2">
      <c r="B67643" s="202"/>
    </row>
    <row r="67644" spans="2:2">
      <c r="B67644" s="202"/>
    </row>
    <row r="67645" spans="2:2">
      <c r="B67645" s="202"/>
    </row>
    <row r="67646" spans="2:2">
      <c r="B67646" s="202"/>
    </row>
    <row r="67647" spans="2:2">
      <c r="B67647" s="202"/>
    </row>
    <row r="67648" spans="2:2">
      <c r="B67648" s="202"/>
    </row>
    <row r="67649" spans="2:2">
      <c r="B67649" s="202"/>
    </row>
    <row r="67650" spans="2:2">
      <c r="B67650" s="202"/>
    </row>
    <row r="67651" spans="2:2">
      <c r="B67651" s="202"/>
    </row>
    <row r="67652" spans="2:2">
      <c r="B67652" s="202"/>
    </row>
    <row r="67653" spans="2:2">
      <c r="B67653" s="202"/>
    </row>
    <row r="67654" spans="2:2">
      <c r="B67654" s="202"/>
    </row>
    <row r="67655" spans="2:2">
      <c r="B67655" s="202"/>
    </row>
    <row r="67656" spans="2:2">
      <c r="B67656" s="202"/>
    </row>
    <row r="67657" spans="2:2">
      <c r="B67657" s="202"/>
    </row>
    <row r="67658" spans="2:2">
      <c r="B67658" s="202"/>
    </row>
    <row r="67659" spans="2:2">
      <c r="B67659" s="202"/>
    </row>
    <row r="67660" spans="2:2">
      <c r="B67660" s="202"/>
    </row>
    <row r="67661" spans="2:2">
      <c r="B67661" s="202"/>
    </row>
    <row r="67662" spans="2:2">
      <c r="B67662" s="202"/>
    </row>
    <row r="67663" spans="2:2">
      <c r="B67663" s="202"/>
    </row>
    <row r="67664" spans="2:2">
      <c r="B67664" s="202"/>
    </row>
    <row r="67665" spans="2:2">
      <c r="B67665" s="202"/>
    </row>
    <row r="67666" spans="2:2">
      <c r="B67666" s="202"/>
    </row>
    <row r="67667" spans="2:2">
      <c r="B67667" s="202"/>
    </row>
    <row r="67668" spans="2:2">
      <c r="B67668" s="202"/>
    </row>
    <row r="67669" spans="2:2">
      <c r="B67669" s="202"/>
    </row>
    <row r="67670" spans="2:2">
      <c r="B67670" s="202"/>
    </row>
    <row r="67671" spans="2:2">
      <c r="B67671" s="202"/>
    </row>
    <row r="67672" spans="2:2">
      <c r="B67672" s="202"/>
    </row>
    <row r="67673" spans="2:2">
      <c r="B67673" s="202"/>
    </row>
    <row r="67674" spans="2:2">
      <c r="B67674" s="202"/>
    </row>
    <row r="67675" spans="2:2">
      <c r="B67675" s="202"/>
    </row>
    <row r="67676" spans="2:2">
      <c r="B67676" s="202"/>
    </row>
    <row r="67677" spans="2:2">
      <c r="B67677" s="202"/>
    </row>
    <row r="67678" spans="2:2">
      <c r="B67678" s="202"/>
    </row>
    <row r="67679" spans="2:2">
      <c r="B67679" s="202"/>
    </row>
    <row r="67680" spans="2:2">
      <c r="B67680" s="202"/>
    </row>
    <row r="67681" spans="2:2">
      <c r="B67681" s="202"/>
    </row>
    <row r="67682" spans="2:2">
      <c r="B67682" s="202"/>
    </row>
    <row r="67683" spans="2:2">
      <c r="B67683" s="202"/>
    </row>
    <row r="67684" spans="2:2">
      <c r="B67684" s="202"/>
    </row>
    <row r="67685" spans="2:2">
      <c r="B67685" s="202"/>
    </row>
    <row r="67686" spans="2:2">
      <c r="B67686" s="202"/>
    </row>
    <row r="67687" spans="2:2">
      <c r="B67687" s="202"/>
    </row>
    <row r="67688" spans="2:2">
      <c r="B67688" s="202"/>
    </row>
    <row r="67689" spans="2:2">
      <c r="B67689" s="202"/>
    </row>
    <row r="67690" spans="2:2">
      <c r="B67690" s="202"/>
    </row>
    <row r="67691" spans="2:2">
      <c r="B67691" s="202"/>
    </row>
    <row r="67692" spans="2:2">
      <c r="B67692" s="202"/>
    </row>
    <row r="67693" spans="2:2">
      <c r="B67693" s="202"/>
    </row>
    <row r="67694" spans="2:2">
      <c r="B67694" s="202"/>
    </row>
    <row r="67695" spans="2:2">
      <c r="B67695" s="202"/>
    </row>
    <row r="67696" spans="2:2">
      <c r="B67696" s="202"/>
    </row>
    <row r="67697" spans="2:2">
      <c r="B67697" s="202"/>
    </row>
    <row r="67698" spans="2:2">
      <c r="B67698" s="202"/>
    </row>
    <row r="67699" spans="2:2">
      <c r="B67699" s="202"/>
    </row>
    <row r="67700" spans="2:2">
      <c r="B67700" s="202"/>
    </row>
    <row r="67701" spans="2:2">
      <c r="B67701" s="202"/>
    </row>
    <row r="67702" spans="2:2">
      <c r="B67702" s="202"/>
    </row>
    <row r="67703" spans="2:2">
      <c r="B67703" s="202"/>
    </row>
    <row r="67704" spans="2:2">
      <c r="B67704" s="202"/>
    </row>
    <row r="67705" spans="2:2">
      <c r="B67705" s="202"/>
    </row>
    <row r="67706" spans="2:2">
      <c r="B67706" s="202"/>
    </row>
    <row r="67707" spans="2:2">
      <c r="B67707" s="202"/>
    </row>
    <row r="67708" spans="2:2">
      <c r="B67708" s="202"/>
    </row>
    <row r="67709" spans="2:2">
      <c r="B67709" s="202"/>
    </row>
    <row r="67710" spans="2:2">
      <c r="B67710" s="202"/>
    </row>
    <row r="67711" spans="2:2">
      <c r="B67711" s="202"/>
    </row>
    <row r="67712" spans="2:2">
      <c r="B67712" s="202"/>
    </row>
    <row r="67713" spans="2:2">
      <c r="B67713" s="202"/>
    </row>
    <row r="67714" spans="2:2">
      <c r="B67714" s="202"/>
    </row>
    <row r="67715" spans="2:2">
      <c r="B67715" s="202"/>
    </row>
    <row r="67716" spans="2:2">
      <c r="B67716" s="202"/>
    </row>
    <row r="67717" spans="2:2">
      <c r="B67717" s="202"/>
    </row>
    <row r="67718" spans="2:2">
      <c r="B67718" s="202"/>
    </row>
    <row r="67719" spans="2:2">
      <c r="B67719" s="202"/>
    </row>
    <row r="67720" spans="2:2">
      <c r="B67720" s="202"/>
    </row>
    <row r="67721" spans="2:2">
      <c r="B67721" s="202"/>
    </row>
    <row r="67722" spans="2:2">
      <c r="B67722" s="202"/>
    </row>
    <row r="67723" spans="2:2">
      <c r="B67723" s="202"/>
    </row>
    <row r="67724" spans="2:2">
      <c r="B67724" s="202"/>
    </row>
    <row r="67725" spans="2:2">
      <c r="B67725" s="202"/>
    </row>
    <row r="67726" spans="2:2">
      <c r="B67726" s="202"/>
    </row>
    <row r="67727" spans="2:2">
      <c r="B67727" s="202"/>
    </row>
    <row r="67728" spans="2:2">
      <c r="B67728" s="202"/>
    </row>
    <row r="67729" spans="2:2">
      <c r="B67729" s="202"/>
    </row>
    <row r="67730" spans="2:2">
      <c r="B67730" s="202"/>
    </row>
    <row r="67731" spans="2:2">
      <c r="B67731" s="202"/>
    </row>
    <row r="67732" spans="2:2">
      <c r="B67732" s="202"/>
    </row>
    <row r="67733" spans="2:2">
      <c r="B67733" s="202"/>
    </row>
    <row r="67734" spans="2:2">
      <c r="B67734" s="202"/>
    </row>
    <row r="67735" spans="2:2">
      <c r="B67735" s="202"/>
    </row>
    <row r="67736" spans="2:2">
      <c r="B67736" s="202"/>
    </row>
    <row r="67737" spans="2:2">
      <c r="B67737" s="202"/>
    </row>
    <row r="67738" spans="2:2">
      <c r="B67738" s="202"/>
    </row>
    <row r="67739" spans="2:2">
      <c r="B67739" s="202"/>
    </row>
    <row r="67740" spans="2:2">
      <c r="B67740" s="202"/>
    </row>
    <row r="67741" spans="2:2">
      <c r="B67741" s="202"/>
    </row>
    <row r="67742" spans="2:2">
      <c r="B67742" s="202"/>
    </row>
    <row r="67743" spans="2:2">
      <c r="B67743" s="202"/>
    </row>
    <row r="67744" spans="2:2">
      <c r="B67744" s="202"/>
    </row>
    <row r="67745" spans="2:2">
      <c r="B67745" s="202"/>
    </row>
    <row r="67746" spans="2:2">
      <c r="B67746" s="202"/>
    </row>
    <row r="67747" spans="2:2">
      <c r="B67747" s="202"/>
    </row>
    <row r="67748" spans="2:2">
      <c r="B67748" s="202"/>
    </row>
    <row r="67749" spans="2:2">
      <c r="B67749" s="202"/>
    </row>
    <row r="67750" spans="2:2">
      <c r="B67750" s="202"/>
    </row>
    <row r="67751" spans="2:2">
      <c r="B67751" s="202"/>
    </row>
    <row r="67752" spans="2:2">
      <c r="B67752" s="202"/>
    </row>
    <row r="67753" spans="2:2">
      <c r="B67753" s="202"/>
    </row>
    <row r="67754" spans="2:2">
      <c r="B67754" s="202"/>
    </row>
    <row r="67755" spans="2:2">
      <c r="B67755" s="202"/>
    </row>
    <row r="67756" spans="2:2">
      <c r="B67756" s="202"/>
    </row>
    <row r="67757" spans="2:2">
      <c r="B67757" s="202"/>
    </row>
    <row r="67758" spans="2:2">
      <c r="B67758" s="202"/>
    </row>
    <row r="67759" spans="2:2">
      <c r="B67759" s="202"/>
    </row>
    <row r="67760" spans="2:2">
      <c r="B67760" s="202"/>
    </row>
    <row r="67761" spans="2:2">
      <c r="B67761" s="202"/>
    </row>
    <row r="67762" spans="2:2">
      <c r="B67762" s="202"/>
    </row>
    <row r="67763" spans="2:2">
      <c r="B67763" s="202"/>
    </row>
    <row r="67764" spans="2:2">
      <c r="B67764" s="202"/>
    </row>
    <row r="67765" spans="2:2">
      <c r="B67765" s="202"/>
    </row>
    <row r="67766" spans="2:2">
      <c r="B67766" s="202"/>
    </row>
    <row r="67767" spans="2:2">
      <c r="B67767" s="202"/>
    </row>
    <row r="67768" spans="2:2">
      <c r="B67768" s="202"/>
    </row>
    <row r="67769" spans="2:2">
      <c r="B67769" s="202"/>
    </row>
    <row r="67770" spans="2:2">
      <c r="B67770" s="202"/>
    </row>
    <row r="67771" spans="2:2">
      <c r="B67771" s="202"/>
    </row>
    <row r="67772" spans="2:2">
      <c r="B67772" s="202"/>
    </row>
    <row r="67773" spans="2:2">
      <c r="B67773" s="202"/>
    </row>
    <row r="67774" spans="2:2">
      <c r="B67774" s="202"/>
    </row>
    <row r="67775" spans="2:2">
      <c r="B67775" s="202"/>
    </row>
    <row r="67776" spans="2:2">
      <c r="B67776" s="202"/>
    </row>
    <row r="67777" spans="2:2">
      <c r="B67777" s="202"/>
    </row>
    <row r="67778" spans="2:2">
      <c r="B67778" s="202"/>
    </row>
    <row r="67779" spans="2:2">
      <c r="B67779" s="202"/>
    </row>
    <row r="67780" spans="2:2">
      <c r="B67780" s="202"/>
    </row>
    <row r="67781" spans="2:2">
      <c r="B67781" s="202"/>
    </row>
    <row r="67782" spans="2:2">
      <c r="B67782" s="202"/>
    </row>
    <row r="67783" spans="2:2">
      <c r="B67783" s="202"/>
    </row>
    <row r="67784" spans="2:2">
      <c r="B67784" s="202"/>
    </row>
    <row r="67785" spans="2:2">
      <c r="B67785" s="202"/>
    </row>
    <row r="67786" spans="2:2">
      <c r="B67786" s="202"/>
    </row>
    <row r="67787" spans="2:2">
      <c r="B67787" s="202"/>
    </row>
    <row r="67788" spans="2:2">
      <c r="B67788" s="202"/>
    </row>
    <row r="67789" spans="2:2">
      <c r="B67789" s="202"/>
    </row>
    <row r="67790" spans="2:2">
      <c r="B67790" s="202"/>
    </row>
    <row r="67791" spans="2:2">
      <c r="B67791" s="202"/>
    </row>
    <row r="67792" spans="2:2">
      <c r="B67792" s="202"/>
    </row>
    <row r="67793" spans="2:2">
      <c r="B67793" s="202"/>
    </row>
    <row r="67794" spans="2:2">
      <c r="B67794" s="202"/>
    </row>
    <row r="67795" spans="2:2">
      <c r="B67795" s="202"/>
    </row>
    <row r="67796" spans="2:2">
      <c r="B67796" s="202"/>
    </row>
    <row r="67797" spans="2:2">
      <c r="B67797" s="202"/>
    </row>
    <row r="67798" spans="2:2">
      <c r="B67798" s="202"/>
    </row>
    <row r="67799" spans="2:2">
      <c r="B67799" s="202"/>
    </row>
    <row r="67800" spans="2:2">
      <c r="B67800" s="202"/>
    </row>
    <row r="67801" spans="2:2">
      <c r="B67801" s="202"/>
    </row>
    <row r="67802" spans="2:2">
      <c r="B67802" s="202"/>
    </row>
    <row r="67803" spans="2:2">
      <c r="B67803" s="202"/>
    </row>
    <row r="67804" spans="2:2">
      <c r="B67804" s="202"/>
    </row>
    <row r="67805" spans="2:2">
      <c r="B67805" s="202"/>
    </row>
    <row r="67806" spans="2:2">
      <c r="B67806" s="202"/>
    </row>
    <row r="67807" spans="2:2">
      <c r="B67807" s="202"/>
    </row>
    <row r="67808" spans="2:2">
      <c r="B67808" s="202"/>
    </row>
    <row r="67809" spans="2:2">
      <c r="B67809" s="202"/>
    </row>
    <row r="67810" spans="2:2">
      <c r="B67810" s="202"/>
    </row>
    <row r="67811" spans="2:2">
      <c r="B67811" s="202"/>
    </row>
    <row r="67812" spans="2:2">
      <c r="B67812" s="202"/>
    </row>
    <row r="67813" spans="2:2">
      <c r="B67813" s="202"/>
    </row>
    <row r="67814" spans="2:2">
      <c r="B67814" s="202"/>
    </row>
    <row r="67815" spans="2:2">
      <c r="B67815" s="202"/>
    </row>
    <row r="67816" spans="2:2">
      <c r="B67816" s="202"/>
    </row>
    <row r="67817" spans="2:2">
      <c r="B67817" s="202"/>
    </row>
    <row r="67818" spans="2:2">
      <c r="B67818" s="202"/>
    </row>
    <row r="67819" spans="2:2">
      <c r="B67819" s="202"/>
    </row>
    <row r="67820" spans="2:2">
      <c r="B67820" s="202"/>
    </row>
    <row r="67821" spans="2:2">
      <c r="B67821" s="202"/>
    </row>
    <row r="67822" spans="2:2">
      <c r="B67822" s="202"/>
    </row>
    <row r="67823" spans="2:2">
      <c r="B67823" s="202"/>
    </row>
    <row r="67824" spans="2:2">
      <c r="B67824" s="202"/>
    </row>
    <row r="67825" spans="2:2">
      <c r="B67825" s="202"/>
    </row>
    <row r="67826" spans="2:2">
      <c r="B67826" s="202"/>
    </row>
    <row r="67827" spans="2:2">
      <c r="B67827" s="202"/>
    </row>
    <row r="67828" spans="2:2">
      <c r="B67828" s="202"/>
    </row>
    <row r="67829" spans="2:2">
      <c r="B67829" s="202"/>
    </row>
    <row r="67830" spans="2:2">
      <c r="B67830" s="202"/>
    </row>
    <row r="67831" spans="2:2">
      <c r="B67831" s="202"/>
    </row>
    <row r="67832" spans="2:2">
      <c r="B67832" s="202"/>
    </row>
    <row r="67833" spans="2:2">
      <c r="B67833" s="202"/>
    </row>
    <row r="67834" spans="2:2">
      <c r="B67834" s="202"/>
    </row>
    <row r="67835" spans="2:2">
      <c r="B67835" s="202"/>
    </row>
    <row r="67836" spans="2:2">
      <c r="B67836" s="202"/>
    </row>
    <row r="67837" spans="2:2">
      <c r="B67837" s="202"/>
    </row>
    <row r="67838" spans="2:2">
      <c r="B67838" s="202"/>
    </row>
    <row r="67839" spans="2:2">
      <c r="B67839" s="202"/>
    </row>
    <row r="67840" spans="2:2">
      <c r="B67840" s="202"/>
    </row>
    <row r="67841" spans="2:2">
      <c r="B67841" s="202"/>
    </row>
    <row r="67842" spans="2:2">
      <c r="B67842" s="202"/>
    </row>
    <row r="67843" spans="2:2">
      <c r="B67843" s="202"/>
    </row>
    <row r="67844" spans="2:2">
      <c r="B67844" s="202"/>
    </row>
    <row r="67845" spans="2:2">
      <c r="B67845" s="202"/>
    </row>
    <row r="67846" spans="2:2">
      <c r="B67846" s="202"/>
    </row>
    <row r="67847" spans="2:2">
      <c r="B67847" s="202"/>
    </row>
    <row r="67848" spans="2:2">
      <c r="B67848" s="202"/>
    </row>
    <row r="67849" spans="2:2">
      <c r="B67849" s="202"/>
    </row>
    <row r="67850" spans="2:2">
      <c r="B67850" s="202"/>
    </row>
    <row r="67851" spans="2:2">
      <c r="B67851" s="202"/>
    </row>
    <row r="67852" spans="2:2">
      <c r="B67852" s="202"/>
    </row>
    <row r="67853" spans="2:2">
      <c r="B67853" s="202"/>
    </row>
    <row r="67854" spans="2:2">
      <c r="B67854" s="202"/>
    </row>
    <row r="67855" spans="2:2">
      <c r="B67855" s="202"/>
    </row>
    <row r="67856" spans="2:2">
      <c r="B67856" s="202"/>
    </row>
    <row r="67857" spans="2:2">
      <c r="B67857" s="202"/>
    </row>
    <row r="67858" spans="2:2">
      <c r="B67858" s="202"/>
    </row>
    <row r="67859" spans="2:2">
      <c r="B67859" s="202"/>
    </row>
    <row r="67860" spans="2:2">
      <c r="B67860" s="202"/>
    </row>
    <row r="67861" spans="2:2">
      <c r="B67861" s="202"/>
    </row>
    <row r="67862" spans="2:2">
      <c r="B67862" s="202"/>
    </row>
    <row r="67863" spans="2:2">
      <c r="B67863" s="202"/>
    </row>
    <row r="67864" spans="2:2">
      <c r="B67864" s="202"/>
    </row>
    <row r="67865" spans="2:2">
      <c r="B67865" s="202"/>
    </row>
    <row r="67866" spans="2:2">
      <c r="B67866" s="202"/>
    </row>
    <row r="67867" spans="2:2">
      <c r="B67867" s="202"/>
    </row>
    <row r="67868" spans="2:2">
      <c r="B67868" s="202"/>
    </row>
    <row r="67869" spans="2:2">
      <c r="B67869" s="202"/>
    </row>
    <row r="67870" spans="2:2">
      <c r="B67870" s="202"/>
    </row>
    <row r="67871" spans="2:2">
      <c r="B67871" s="202"/>
    </row>
    <row r="67872" spans="2:2">
      <c r="B67872" s="202"/>
    </row>
    <row r="67873" spans="2:2">
      <c r="B67873" s="202"/>
    </row>
    <row r="67874" spans="2:2">
      <c r="B67874" s="202"/>
    </row>
    <row r="67875" spans="2:2">
      <c r="B67875" s="202"/>
    </row>
    <row r="67876" spans="2:2">
      <c r="B67876" s="202"/>
    </row>
    <row r="67877" spans="2:2">
      <c r="B67877" s="202"/>
    </row>
    <row r="67878" spans="2:2">
      <c r="B67878" s="202"/>
    </row>
    <row r="67879" spans="2:2">
      <c r="B67879" s="202"/>
    </row>
    <row r="67880" spans="2:2">
      <c r="B67880" s="202"/>
    </row>
    <row r="67881" spans="2:2">
      <c r="B67881" s="202"/>
    </row>
    <row r="67882" spans="2:2">
      <c r="B67882" s="202"/>
    </row>
    <row r="67883" spans="2:2">
      <c r="B67883" s="202"/>
    </row>
    <row r="67884" spans="2:2">
      <c r="B67884" s="202"/>
    </row>
    <row r="67885" spans="2:2">
      <c r="B67885" s="202"/>
    </row>
    <row r="67886" spans="2:2">
      <c r="B67886" s="202"/>
    </row>
    <row r="67887" spans="2:2">
      <c r="B67887" s="202"/>
    </row>
    <row r="67888" spans="2:2">
      <c r="B67888" s="202"/>
    </row>
    <row r="67889" spans="2:2">
      <c r="B67889" s="202"/>
    </row>
    <row r="67890" spans="2:2">
      <c r="B67890" s="202"/>
    </row>
    <row r="67891" spans="2:2">
      <c r="B67891" s="202"/>
    </row>
    <row r="67892" spans="2:2">
      <c r="B67892" s="202"/>
    </row>
    <row r="67893" spans="2:2">
      <c r="B67893" s="202"/>
    </row>
    <row r="67894" spans="2:2">
      <c r="B67894" s="202"/>
    </row>
    <row r="67895" spans="2:2">
      <c r="B67895" s="202"/>
    </row>
    <row r="67896" spans="2:2">
      <c r="B67896" s="202"/>
    </row>
    <row r="67897" spans="2:2">
      <c r="B67897" s="202"/>
    </row>
    <row r="67898" spans="2:2">
      <c r="B67898" s="202"/>
    </row>
    <row r="67899" spans="2:2">
      <c r="B67899" s="202"/>
    </row>
    <row r="67900" spans="2:2">
      <c r="B67900" s="202"/>
    </row>
    <row r="67901" spans="2:2">
      <c r="B67901" s="202"/>
    </row>
    <row r="67902" spans="2:2">
      <c r="B67902" s="202"/>
    </row>
    <row r="67903" spans="2:2">
      <c r="B67903" s="202"/>
    </row>
    <row r="67904" spans="2:2">
      <c r="B67904" s="202"/>
    </row>
    <row r="67905" spans="2:2">
      <c r="B67905" s="202"/>
    </row>
    <row r="67906" spans="2:2">
      <c r="B67906" s="202"/>
    </row>
    <row r="67907" spans="2:2">
      <c r="B67907" s="202"/>
    </row>
    <row r="67908" spans="2:2">
      <c r="B67908" s="202"/>
    </row>
    <row r="67909" spans="2:2">
      <c r="B67909" s="202"/>
    </row>
    <row r="67910" spans="2:2">
      <c r="B67910" s="202"/>
    </row>
    <row r="67911" spans="2:2">
      <c r="B67911" s="202"/>
    </row>
    <row r="67912" spans="2:2">
      <c r="B67912" s="202"/>
    </row>
    <row r="67913" spans="2:2">
      <c r="B67913" s="202"/>
    </row>
    <row r="67914" spans="2:2">
      <c r="B67914" s="202"/>
    </row>
    <row r="67915" spans="2:2">
      <c r="B67915" s="202"/>
    </row>
    <row r="67916" spans="2:2">
      <c r="B67916" s="202"/>
    </row>
    <row r="67917" spans="2:2">
      <c r="B67917" s="202"/>
    </row>
    <row r="67918" spans="2:2">
      <c r="B67918" s="202"/>
    </row>
    <row r="67919" spans="2:2">
      <c r="B67919" s="202"/>
    </row>
    <row r="67920" spans="2:2">
      <c r="B67920" s="202"/>
    </row>
    <row r="67921" spans="2:2">
      <c r="B67921" s="202"/>
    </row>
    <row r="67922" spans="2:2">
      <c r="B67922" s="202"/>
    </row>
    <row r="67923" spans="2:2">
      <c r="B67923" s="202"/>
    </row>
    <row r="67924" spans="2:2">
      <c r="B67924" s="202"/>
    </row>
    <row r="67925" spans="2:2">
      <c r="B67925" s="202"/>
    </row>
    <row r="67926" spans="2:2">
      <c r="B67926" s="202"/>
    </row>
    <row r="67927" spans="2:2">
      <c r="B67927" s="202"/>
    </row>
    <row r="67928" spans="2:2">
      <c r="B67928" s="202"/>
    </row>
    <row r="67929" spans="2:2">
      <c r="B67929" s="202"/>
    </row>
    <row r="67930" spans="2:2">
      <c r="B67930" s="202"/>
    </row>
    <row r="67931" spans="2:2">
      <c r="B67931" s="202"/>
    </row>
    <row r="67932" spans="2:2">
      <c r="B67932" s="202"/>
    </row>
    <row r="67933" spans="2:2">
      <c r="B67933" s="202"/>
    </row>
    <row r="67934" spans="2:2">
      <c r="B67934" s="202"/>
    </row>
    <row r="67935" spans="2:2">
      <c r="B67935" s="202"/>
    </row>
    <row r="67936" spans="2:2">
      <c r="B67936" s="202"/>
    </row>
    <row r="67937" spans="2:2">
      <c r="B67937" s="202"/>
    </row>
    <row r="67938" spans="2:2">
      <c r="B67938" s="202"/>
    </row>
    <row r="67939" spans="2:2">
      <c r="B67939" s="202"/>
    </row>
    <row r="67940" spans="2:2">
      <c r="B67940" s="202"/>
    </row>
    <row r="67941" spans="2:2">
      <c r="B67941" s="202"/>
    </row>
    <row r="67942" spans="2:2">
      <c r="B67942" s="202"/>
    </row>
    <row r="67943" spans="2:2">
      <c r="B67943" s="202"/>
    </row>
    <row r="67944" spans="2:2">
      <c r="B67944" s="202"/>
    </row>
    <row r="67945" spans="2:2">
      <c r="B67945" s="202"/>
    </row>
    <row r="67946" spans="2:2">
      <c r="B67946" s="202"/>
    </row>
    <row r="67947" spans="2:2">
      <c r="B67947" s="202"/>
    </row>
    <row r="67948" spans="2:2">
      <c r="B67948" s="202"/>
    </row>
    <row r="67949" spans="2:2">
      <c r="B67949" s="202"/>
    </row>
    <row r="67950" spans="2:2">
      <c r="B67950" s="202"/>
    </row>
    <row r="67951" spans="2:2">
      <c r="B67951" s="202"/>
    </row>
    <row r="67952" spans="2:2">
      <c r="B67952" s="202"/>
    </row>
    <row r="67953" spans="2:2">
      <c r="B67953" s="202"/>
    </row>
    <row r="67954" spans="2:2">
      <c r="B67954" s="202"/>
    </row>
    <row r="67955" spans="2:2">
      <c r="B67955" s="202"/>
    </row>
    <row r="67956" spans="2:2">
      <c r="B67956" s="202"/>
    </row>
    <row r="67957" spans="2:2">
      <c r="B67957" s="202"/>
    </row>
    <row r="67958" spans="2:2">
      <c r="B67958" s="202"/>
    </row>
    <row r="67959" spans="2:2">
      <c r="B67959" s="202"/>
    </row>
    <row r="67960" spans="2:2">
      <c r="B67960" s="202"/>
    </row>
    <row r="67961" spans="2:2">
      <c r="B67961" s="202"/>
    </row>
    <row r="67962" spans="2:2">
      <c r="B67962" s="202"/>
    </row>
    <row r="67963" spans="2:2">
      <c r="B67963" s="202"/>
    </row>
    <row r="67964" spans="2:2">
      <c r="B67964" s="202"/>
    </row>
    <row r="67965" spans="2:2">
      <c r="B67965" s="202"/>
    </row>
    <row r="67966" spans="2:2">
      <c r="B67966" s="202"/>
    </row>
    <row r="67967" spans="2:2">
      <c r="B67967" s="202"/>
    </row>
    <row r="67968" spans="2:2">
      <c r="B67968" s="202"/>
    </row>
    <row r="67969" spans="2:2">
      <c r="B67969" s="202"/>
    </row>
    <row r="67970" spans="2:2">
      <c r="B67970" s="202"/>
    </row>
    <row r="67971" spans="2:2">
      <c r="B67971" s="202"/>
    </row>
    <row r="67972" spans="2:2">
      <c r="B67972" s="202"/>
    </row>
    <row r="67973" spans="2:2">
      <c r="B67973" s="202"/>
    </row>
    <row r="67974" spans="2:2">
      <c r="B67974" s="202"/>
    </row>
    <row r="67975" spans="2:2">
      <c r="B67975" s="202"/>
    </row>
    <row r="67976" spans="2:2">
      <c r="B67976" s="202"/>
    </row>
    <row r="67977" spans="2:2">
      <c r="B67977" s="202"/>
    </row>
    <row r="67978" spans="2:2">
      <c r="B67978" s="202"/>
    </row>
    <row r="67979" spans="2:2">
      <c r="B67979" s="202"/>
    </row>
    <row r="67980" spans="2:2">
      <c r="B67980" s="202"/>
    </row>
    <row r="67981" spans="2:2">
      <c r="B67981" s="202"/>
    </row>
    <row r="67982" spans="2:2">
      <c r="B67982" s="202"/>
    </row>
    <row r="67983" spans="2:2">
      <c r="B67983" s="202"/>
    </row>
    <row r="67984" spans="2:2">
      <c r="B67984" s="202"/>
    </row>
    <row r="67985" spans="2:2">
      <c r="B67985" s="202"/>
    </row>
    <row r="67986" spans="2:2">
      <c r="B67986" s="202"/>
    </row>
    <row r="67987" spans="2:2">
      <c r="B67987" s="202"/>
    </row>
    <row r="67988" spans="2:2">
      <c r="B67988" s="202"/>
    </row>
    <row r="67989" spans="2:2">
      <c r="B67989" s="202"/>
    </row>
    <row r="67990" spans="2:2">
      <c r="B67990" s="202"/>
    </row>
    <row r="67991" spans="2:2">
      <c r="B67991" s="202"/>
    </row>
    <row r="67992" spans="2:2">
      <c r="B67992" s="202"/>
    </row>
    <row r="67993" spans="2:2">
      <c r="B67993" s="202"/>
    </row>
    <row r="67994" spans="2:2">
      <c r="B67994" s="202"/>
    </row>
    <row r="67995" spans="2:2">
      <c r="B67995" s="202"/>
    </row>
    <row r="67996" spans="2:2">
      <c r="B67996" s="202"/>
    </row>
    <row r="67997" spans="2:2">
      <c r="B67997" s="202"/>
    </row>
    <row r="67998" spans="2:2">
      <c r="B67998" s="202"/>
    </row>
    <row r="67999" spans="2:2">
      <c r="B67999" s="202"/>
    </row>
    <row r="68000" spans="2:2">
      <c r="B68000" s="202"/>
    </row>
    <row r="68001" spans="2:2">
      <c r="B68001" s="202"/>
    </row>
    <row r="68002" spans="2:2">
      <c r="B68002" s="202"/>
    </row>
    <row r="68003" spans="2:2">
      <c r="B68003" s="202"/>
    </row>
    <row r="68004" spans="2:2">
      <c r="B68004" s="202"/>
    </row>
    <row r="68005" spans="2:2">
      <c r="B68005" s="202"/>
    </row>
    <row r="68006" spans="2:2">
      <c r="B68006" s="202"/>
    </row>
    <row r="68007" spans="2:2">
      <c r="B68007" s="202"/>
    </row>
    <row r="68008" spans="2:2">
      <c r="B68008" s="202"/>
    </row>
    <row r="68009" spans="2:2">
      <c r="B68009" s="202"/>
    </row>
    <row r="68010" spans="2:2">
      <c r="B68010" s="202"/>
    </row>
    <row r="68011" spans="2:2">
      <c r="B68011" s="202"/>
    </row>
    <row r="68012" spans="2:2">
      <c r="B68012" s="202"/>
    </row>
    <row r="68013" spans="2:2">
      <c r="B68013" s="202"/>
    </row>
    <row r="68014" spans="2:2">
      <c r="B68014" s="202"/>
    </row>
    <row r="68015" spans="2:2">
      <c r="B68015" s="202"/>
    </row>
    <row r="68016" spans="2:2">
      <c r="B68016" s="202"/>
    </row>
    <row r="68017" spans="2:2">
      <c r="B68017" s="202"/>
    </row>
    <row r="68018" spans="2:2">
      <c r="B68018" s="202"/>
    </row>
    <row r="68019" spans="2:2">
      <c r="B68019" s="202"/>
    </row>
    <row r="68020" spans="2:2">
      <c r="B68020" s="202"/>
    </row>
    <row r="68021" spans="2:2">
      <c r="B68021" s="202"/>
    </row>
    <row r="68022" spans="2:2">
      <c r="B68022" s="202"/>
    </row>
    <row r="68023" spans="2:2">
      <c r="B68023" s="202"/>
    </row>
    <row r="68024" spans="2:2">
      <c r="B68024" s="202"/>
    </row>
    <row r="68025" spans="2:2">
      <c r="B68025" s="202"/>
    </row>
    <row r="68026" spans="2:2">
      <c r="B68026" s="202"/>
    </row>
    <row r="68027" spans="2:2">
      <c r="B68027" s="202"/>
    </row>
    <row r="68028" spans="2:2">
      <c r="B68028" s="202"/>
    </row>
    <row r="68029" spans="2:2">
      <c r="B68029" s="202"/>
    </row>
    <row r="68030" spans="2:2">
      <c r="B68030" s="202"/>
    </row>
    <row r="68031" spans="2:2">
      <c r="B68031" s="202"/>
    </row>
    <row r="68032" spans="2:2">
      <c r="B68032" s="202"/>
    </row>
    <row r="68033" spans="2:2">
      <c r="B68033" s="202"/>
    </row>
    <row r="68034" spans="2:2">
      <c r="B68034" s="202"/>
    </row>
    <row r="68035" spans="2:2">
      <c r="B68035" s="202"/>
    </row>
    <row r="68036" spans="2:2">
      <c r="B68036" s="202"/>
    </row>
    <row r="68037" spans="2:2">
      <c r="B68037" s="202"/>
    </row>
    <row r="68038" spans="2:2">
      <c r="B68038" s="202"/>
    </row>
    <row r="68039" spans="2:2">
      <c r="B68039" s="202"/>
    </row>
    <row r="68040" spans="2:2">
      <c r="B68040" s="202"/>
    </row>
    <row r="68041" spans="2:2">
      <c r="B68041" s="202"/>
    </row>
    <row r="68042" spans="2:2">
      <c r="B68042" s="202"/>
    </row>
    <row r="68043" spans="2:2">
      <c r="B68043" s="202"/>
    </row>
    <row r="68044" spans="2:2">
      <c r="B68044" s="202"/>
    </row>
    <row r="68045" spans="2:2">
      <c r="B68045" s="202"/>
    </row>
    <row r="68046" spans="2:2">
      <c r="B68046" s="202"/>
    </row>
    <row r="68047" spans="2:2">
      <c r="B68047" s="202"/>
    </row>
    <row r="68048" spans="2:2">
      <c r="B68048" s="202"/>
    </row>
    <row r="68049" spans="2:2">
      <c r="B68049" s="202"/>
    </row>
    <row r="68050" spans="2:2">
      <c r="B68050" s="202"/>
    </row>
    <row r="68051" spans="2:2">
      <c r="B68051" s="202"/>
    </row>
    <row r="68052" spans="2:2">
      <c r="B68052" s="202"/>
    </row>
    <row r="68053" spans="2:2">
      <c r="B68053" s="202"/>
    </row>
    <row r="68054" spans="2:2">
      <c r="B68054" s="202"/>
    </row>
    <row r="68055" spans="2:2">
      <c r="B68055" s="202"/>
    </row>
    <row r="68056" spans="2:2">
      <c r="B68056" s="202"/>
    </row>
    <row r="68057" spans="2:2">
      <c r="B68057" s="202"/>
    </row>
    <row r="68058" spans="2:2">
      <c r="B68058" s="202"/>
    </row>
    <row r="68059" spans="2:2">
      <c r="B68059" s="202"/>
    </row>
    <row r="68060" spans="2:2">
      <c r="B68060" s="202"/>
    </row>
    <row r="68061" spans="2:2">
      <c r="B68061" s="202"/>
    </row>
    <row r="68062" spans="2:2">
      <c r="B68062" s="202"/>
    </row>
    <row r="68063" spans="2:2">
      <c r="B68063" s="202"/>
    </row>
    <row r="68064" spans="2:2">
      <c r="B68064" s="202"/>
    </row>
    <row r="68065" spans="2:2">
      <c r="B68065" s="202"/>
    </row>
    <row r="68066" spans="2:2">
      <c r="B68066" s="202"/>
    </row>
    <row r="68067" spans="2:2">
      <c r="B68067" s="202"/>
    </row>
    <row r="68068" spans="2:2">
      <c r="B68068" s="202"/>
    </row>
    <row r="68069" spans="2:2">
      <c r="B68069" s="202"/>
    </row>
    <row r="68070" spans="2:2">
      <c r="B68070" s="202"/>
    </row>
    <row r="68071" spans="2:2">
      <c r="B68071" s="202"/>
    </row>
    <row r="68072" spans="2:2">
      <c r="B68072" s="202"/>
    </row>
    <row r="68073" spans="2:2">
      <c r="B68073" s="202"/>
    </row>
    <row r="68074" spans="2:2">
      <c r="B68074" s="202"/>
    </row>
    <row r="68075" spans="2:2">
      <c r="B68075" s="202"/>
    </row>
    <row r="68076" spans="2:2">
      <c r="B68076" s="202"/>
    </row>
    <row r="68077" spans="2:2">
      <c r="B68077" s="202"/>
    </row>
    <row r="68078" spans="2:2">
      <c r="B68078" s="202"/>
    </row>
    <row r="68079" spans="2:2">
      <c r="B68079" s="202"/>
    </row>
    <row r="68080" spans="2:2">
      <c r="B68080" s="202"/>
    </row>
    <row r="68081" spans="2:2">
      <c r="B68081" s="202"/>
    </row>
    <row r="68082" spans="2:2">
      <c r="B68082" s="202"/>
    </row>
    <row r="68083" spans="2:2">
      <c r="B68083" s="202"/>
    </row>
    <row r="68084" spans="2:2">
      <c r="B68084" s="202"/>
    </row>
    <row r="68085" spans="2:2">
      <c r="B68085" s="202"/>
    </row>
    <row r="68086" spans="2:2">
      <c r="B68086" s="202"/>
    </row>
    <row r="68087" spans="2:2">
      <c r="B68087" s="202"/>
    </row>
    <row r="68088" spans="2:2">
      <c r="B68088" s="202"/>
    </row>
    <row r="68089" spans="2:2">
      <c r="B68089" s="202"/>
    </row>
    <row r="68090" spans="2:2">
      <c r="B68090" s="202"/>
    </row>
    <row r="68091" spans="2:2">
      <c r="B68091" s="202"/>
    </row>
    <row r="68092" spans="2:2">
      <c r="B68092" s="202"/>
    </row>
    <row r="68093" spans="2:2">
      <c r="B68093" s="202"/>
    </row>
    <row r="68094" spans="2:2">
      <c r="B68094" s="202"/>
    </row>
    <row r="68095" spans="2:2">
      <c r="B68095" s="202"/>
    </row>
    <row r="68096" spans="2:2">
      <c r="B68096" s="202"/>
    </row>
    <row r="68097" spans="2:2">
      <c r="B68097" s="202"/>
    </row>
    <row r="68098" spans="2:2">
      <c r="B68098" s="202"/>
    </row>
    <row r="68099" spans="2:2">
      <c r="B68099" s="202"/>
    </row>
    <row r="68100" spans="2:2">
      <c r="B68100" s="202"/>
    </row>
    <row r="68101" spans="2:2">
      <c r="B68101" s="202"/>
    </row>
    <row r="68102" spans="2:2">
      <c r="B68102" s="202"/>
    </row>
    <row r="68103" spans="2:2">
      <c r="B68103" s="202"/>
    </row>
    <row r="68104" spans="2:2">
      <c r="B68104" s="202"/>
    </row>
    <row r="68105" spans="2:2">
      <c r="B68105" s="202"/>
    </row>
    <row r="68106" spans="2:2">
      <c r="B68106" s="202"/>
    </row>
    <row r="68107" spans="2:2">
      <c r="B68107" s="202"/>
    </row>
    <row r="68108" spans="2:2">
      <c r="B68108" s="202"/>
    </row>
    <row r="68109" spans="2:2">
      <c r="B68109" s="202"/>
    </row>
    <row r="68110" spans="2:2">
      <c r="B68110" s="202"/>
    </row>
    <row r="68111" spans="2:2">
      <c r="B68111" s="202"/>
    </row>
    <row r="68112" spans="2:2">
      <c r="B68112" s="202"/>
    </row>
    <row r="68113" spans="2:2">
      <c r="B68113" s="202"/>
    </row>
    <row r="68114" spans="2:2">
      <c r="B68114" s="202"/>
    </row>
    <row r="68115" spans="2:2">
      <c r="B68115" s="202"/>
    </row>
    <row r="68116" spans="2:2">
      <c r="B68116" s="202"/>
    </row>
    <row r="68117" spans="2:2">
      <c r="B68117" s="202"/>
    </row>
    <row r="68118" spans="2:2">
      <c r="B68118" s="202"/>
    </row>
    <row r="68119" spans="2:2">
      <c r="B68119" s="202"/>
    </row>
    <row r="68120" spans="2:2">
      <c r="B68120" s="202"/>
    </row>
    <row r="68121" spans="2:2">
      <c r="B68121" s="202"/>
    </row>
    <row r="68122" spans="2:2">
      <c r="B68122" s="202"/>
    </row>
    <row r="68123" spans="2:2">
      <c r="B68123" s="202"/>
    </row>
    <row r="68124" spans="2:2">
      <c r="B68124" s="202"/>
    </row>
    <row r="68125" spans="2:2">
      <c r="B68125" s="202"/>
    </row>
    <row r="68126" spans="2:2">
      <c r="B68126" s="202"/>
    </row>
    <row r="68127" spans="2:2">
      <c r="B68127" s="202"/>
    </row>
    <row r="68128" spans="2:2">
      <c r="B68128" s="202"/>
    </row>
    <row r="68129" spans="2:2">
      <c r="B68129" s="202"/>
    </row>
    <row r="68130" spans="2:2">
      <c r="B68130" s="202"/>
    </row>
    <row r="68131" spans="2:2">
      <c r="B68131" s="202"/>
    </row>
    <row r="68132" spans="2:2">
      <c r="B68132" s="202"/>
    </row>
    <row r="68133" spans="2:2">
      <c r="B68133" s="202"/>
    </row>
    <row r="68134" spans="2:2">
      <c r="B68134" s="202"/>
    </row>
    <row r="68135" spans="2:2">
      <c r="B68135" s="202"/>
    </row>
    <row r="68136" spans="2:2">
      <c r="B68136" s="202"/>
    </row>
    <row r="68137" spans="2:2">
      <c r="B68137" s="202"/>
    </row>
    <row r="68138" spans="2:2">
      <c r="B68138" s="202"/>
    </row>
    <row r="68139" spans="2:2">
      <c r="B68139" s="202"/>
    </row>
    <row r="68140" spans="2:2">
      <c r="B68140" s="202"/>
    </row>
    <row r="68141" spans="2:2">
      <c r="B68141" s="202"/>
    </row>
    <row r="68142" spans="2:2">
      <c r="B68142" s="202"/>
    </row>
    <row r="68143" spans="2:2">
      <c r="B68143" s="202"/>
    </row>
    <row r="68144" spans="2:2">
      <c r="B68144" s="202"/>
    </row>
    <row r="68145" spans="2:2">
      <c r="B68145" s="202"/>
    </row>
    <row r="68146" spans="2:2">
      <c r="B68146" s="202"/>
    </row>
    <row r="68147" spans="2:2">
      <c r="B68147" s="202"/>
    </row>
    <row r="68148" spans="2:2">
      <c r="B68148" s="202"/>
    </row>
    <row r="68149" spans="2:2">
      <c r="B68149" s="202"/>
    </row>
    <row r="68150" spans="2:2">
      <c r="B68150" s="202"/>
    </row>
    <row r="68151" spans="2:2">
      <c r="B68151" s="202"/>
    </row>
    <row r="68152" spans="2:2">
      <c r="B68152" s="202"/>
    </row>
    <row r="68153" spans="2:2">
      <c r="B68153" s="202"/>
    </row>
    <row r="68154" spans="2:2">
      <c r="B68154" s="202"/>
    </row>
    <row r="68155" spans="2:2">
      <c r="B68155" s="202"/>
    </row>
    <row r="68156" spans="2:2">
      <c r="B68156" s="202"/>
    </row>
    <row r="68157" spans="2:2">
      <c r="B68157" s="202"/>
    </row>
    <row r="68158" spans="2:2">
      <c r="B68158" s="202"/>
    </row>
    <row r="68159" spans="2:2">
      <c r="B68159" s="202"/>
    </row>
    <row r="68160" spans="2:2">
      <c r="B68160" s="202"/>
    </row>
    <row r="68161" spans="2:2">
      <c r="B68161" s="202"/>
    </row>
    <row r="68162" spans="2:2">
      <c r="B68162" s="202"/>
    </row>
    <row r="68163" spans="2:2">
      <c r="B68163" s="202"/>
    </row>
    <row r="68164" spans="2:2">
      <c r="B68164" s="202"/>
    </row>
    <row r="68165" spans="2:2">
      <c r="B68165" s="202"/>
    </row>
    <row r="68166" spans="2:2">
      <c r="B68166" s="202"/>
    </row>
    <row r="68167" spans="2:2">
      <c r="B68167" s="202"/>
    </row>
    <row r="68168" spans="2:2">
      <c r="B68168" s="202"/>
    </row>
    <row r="68169" spans="2:2">
      <c r="B68169" s="202"/>
    </row>
    <row r="68170" spans="2:2">
      <c r="B68170" s="202"/>
    </row>
    <row r="68171" spans="2:2">
      <c r="B68171" s="202"/>
    </row>
    <row r="68172" spans="2:2">
      <c r="B68172" s="202"/>
    </row>
    <row r="68173" spans="2:2">
      <c r="B68173" s="202"/>
    </row>
    <row r="68174" spans="2:2">
      <c r="B68174" s="202"/>
    </row>
    <row r="68175" spans="2:2">
      <c r="B68175" s="202"/>
    </row>
    <row r="68176" spans="2:2">
      <c r="B68176" s="202"/>
    </row>
    <row r="68177" spans="2:2">
      <c r="B68177" s="202"/>
    </row>
    <row r="68178" spans="2:2">
      <c r="B68178" s="202"/>
    </row>
    <row r="68179" spans="2:2">
      <c r="B68179" s="202"/>
    </row>
    <row r="68180" spans="2:2">
      <c r="B68180" s="202"/>
    </row>
    <row r="68181" spans="2:2">
      <c r="B68181" s="202"/>
    </row>
    <row r="68182" spans="2:2">
      <c r="B68182" s="202"/>
    </row>
    <row r="68183" spans="2:2">
      <c r="B68183" s="202"/>
    </row>
    <row r="68184" spans="2:2">
      <c r="B68184" s="202"/>
    </row>
    <row r="68185" spans="2:2">
      <c r="B68185" s="202"/>
    </row>
    <row r="68186" spans="2:2">
      <c r="B68186" s="202"/>
    </row>
    <row r="68187" spans="2:2">
      <c r="B68187" s="202"/>
    </row>
    <row r="68188" spans="2:2">
      <c r="B68188" s="202"/>
    </row>
    <row r="68189" spans="2:2">
      <c r="B68189" s="202"/>
    </row>
    <row r="68190" spans="2:2">
      <c r="B68190" s="202"/>
    </row>
    <row r="68191" spans="2:2">
      <c r="B68191" s="202"/>
    </row>
    <row r="68192" spans="2:2">
      <c r="B68192" s="202"/>
    </row>
    <row r="68193" spans="2:2">
      <c r="B68193" s="202"/>
    </row>
    <row r="68194" spans="2:2">
      <c r="B68194" s="202"/>
    </row>
    <row r="68195" spans="2:2">
      <c r="B68195" s="202"/>
    </row>
    <row r="68196" spans="2:2">
      <c r="B68196" s="202"/>
    </row>
    <row r="68197" spans="2:2">
      <c r="B68197" s="202"/>
    </row>
    <row r="68198" spans="2:2">
      <c r="B68198" s="202"/>
    </row>
    <row r="68199" spans="2:2">
      <c r="B68199" s="202"/>
    </row>
    <row r="68200" spans="2:2">
      <c r="B68200" s="202"/>
    </row>
    <row r="68201" spans="2:2">
      <c r="B68201" s="202"/>
    </row>
    <row r="68202" spans="2:2">
      <c r="B68202" s="202"/>
    </row>
    <row r="68203" spans="2:2">
      <c r="B68203" s="202"/>
    </row>
    <row r="68204" spans="2:2">
      <c r="B68204" s="202"/>
    </row>
    <row r="68205" spans="2:2">
      <c r="B68205" s="202"/>
    </row>
    <row r="68206" spans="2:2">
      <c r="B68206" s="202"/>
    </row>
    <row r="68207" spans="2:2">
      <c r="B68207" s="202"/>
    </row>
    <row r="68208" spans="2:2">
      <c r="B68208" s="202"/>
    </row>
    <row r="68209" spans="2:2">
      <c r="B68209" s="202"/>
    </row>
    <row r="68210" spans="2:2">
      <c r="B68210" s="202"/>
    </row>
    <row r="68211" spans="2:2">
      <c r="B68211" s="202"/>
    </row>
    <row r="68212" spans="2:2">
      <c r="B68212" s="202"/>
    </row>
    <row r="68213" spans="2:2">
      <c r="B68213" s="202"/>
    </row>
    <row r="68214" spans="2:2">
      <c r="B68214" s="202"/>
    </row>
    <row r="68215" spans="2:2">
      <c r="B68215" s="202"/>
    </row>
    <row r="68216" spans="2:2">
      <c r="B68216" s="202"/>
    </row>
    <row r="68217" spans="2:2">
      <c r="B68217" s="202"/>
    </row>
    <row r="68218" spans="2:2">
      <c r="B68218" s="202"/>
    </row>
    <row r="68219" spans="2:2">
      <c r="B68219" s="202"/>
    </row>
    <row r="68220" spans="2:2">
      <c r="B68220" s="202"/>
    </row>
    <row r="68221" spans="2:2">
      <c r="B68221" s="202"/>
    </row>
    <row r="68222" spans="2:2">
      <c r="B68222" s="202"/>
    </row>
    <row r="68223" spans="2:2">
      <c r="B68223" s="202"/>
    </row>
    <row r="68224" spans="2:2">
      <c r="B68224" s="202"/>
    </row>
    <row r="68225" spans="2:2">
      <c r="B68225" s="202"/>
    </row>
    <row r="68226" spans="2:2">
      <c r="B68226" s="202"/>
    </row>
    <row r="68227" spans="2:2">
      <c r="B68227" s="202"/>
    </row>
    <row r="68228" spans="2:2">
      <c r="B68228" s="202"/>
    </row>
    <row r="68229" spans="2:2">
      <c r="B68229" s="202"/>
    </row>
    <row r="68230" spans="2:2">
      <c r="B68230" s="202"/>
    </row>
    <row r="68231" spans="2:2">
      <c r="B68231" s="202"/>
    </row>
    <row r="68232" spans="2:2">
      <c r="B68232" s="202"/>
    </row>
    <row r="68233" spans="2:2">
      <c r="B68233" s="202"/>
    </row>
    <row r="68234" spans="2:2">
      <c r="B68234" s="202"/>
    </row>
    <row r="68235" spans="2:2">
      <c r="B68235" s="202"/>
    </row>
    <row r="68236" spans="2:2">
      <c r="B68236" s="202"/>
    </row>
    <row r="68237" spans="2:2">
      <c r="B68237" s="202"/>
    </row>
    <row r="68238" spans="2:2">
      <c r="B68238" s="202"/>
    </row>
    <row r="68239" spans="2:2">
      <c r="B68239" s="202"/>
    </row>
    <row r="68240" spans="2:2">
      <c r="B68240" s="202"/>
    </row>
    <row r="68241" spans="2:2">
      <c r="B68241" s="202"/>
    </row>
    <row r="68242" spans="2:2">
      <c r="B68242" s="202"/>
    </row>
    <row r="68243" spans="2:2">
      <c r="B68243" s="202"/>
    </row>
    <row r="68244" spans="2:2">
      <c r="B68244" s="202"/>
    </row>
    <row r="68245" spans="2:2">
      <c r="B68245" s="202"/>
    </row>
    <row r="68246" spans="2:2">
      <c r="B68246" s="202"/>
    </row>
    <row r="68247" spans="2:2">
      <c r="B68247" s="202"/>
    </row>
    <row r="68248" spans="2:2">
      <c r="B68248" s="202"/>
    </row>
    <row r="68249" spans="2:2">
      <c r="B68249" s="202"/>
    </row>
    <row r="68250" spans="2:2">
      <c r="B68250" s="202"/>
    </row>
    <row r="68251" spans="2:2">
      <c r="B68251" s="202"/>
    </row>
    <row r="68252" spans="2:2">
      <c r="B68252" s="202"/>
    </row>
    <row r="68253" spans="2:2">
      <c r="B68253" s="202"/>
    </row>
    <row r="68254" spans="2:2">
      <c r="B68254" s="202"/>
    </row>
    <row r="68255" spans="2:2">
      <c r="B68255" s="202"/>
    </row>
    <row r="68256" spans="2:2">
      <c r="B68256" s="202"/>
    </row>
    <row r="68257" spans="2:2">
      <c r="B68257" s="202"/>
    </row>
    <row r="68258" spans="2:2">
      <c r="B68258" s="202"/>
    </row>
    <row r="68259" spans="2:2">
      <c r="B68259" s="202"/>
    </row>
    <row r="68260" spans="2:2">
      <c r="B68260" s="202"/>
    </row>
    <row r="68261" spans="2:2">
      <c r="B68261" s="202"/>
    </row>
    <row r="68262" spans="2:2">
      <c r="B68262" s="202"/>
    </row>
    <row r="68263" spans="2:2">
      <c r="B68263" s="202"/>
    </row>
    <row r="68264" spans="2:2">
      <c r="B68264" s="202"/>
    </row>
    <row r="68265" spans="2:2">
      <c r="B68265" s="202"/>
    </row>
    <row r="68266" spans="2:2">
      <c r="B68266" s="202"/>
    </row>
    <row r="68267" spans="2:2">
      <c r="B68267" s="202"/>
    </row>
    <row r="68268" spans="2:2">
      <c r="B68268" s="202"/>
    </row>
    <row r="68269" spans="2:2">
      <c r="B68269" s="202"/>
    </row>
    <row r="68270" spans="2:2">
      <c r="B68270" s="202"/>
    </row>
    <row r="68271" spans="2:2">
      <c r="B68271" s="202"/>
    </row>
    <row r="68272" spans="2:2">
      <c r="B68272" s="202"/>
    </row>
    <row r="68273" spans="2:2">
      <c r="B68273" s="202"/>
    </row>
    <row r="68274" spans="2:2">
      <c r="B68274" s="202"/>
    </row>
    <row r="68275" spans="2:2">
      <c r="B68275" s="202"/>
    </row>
    <row r="68276" spans="2:2">
      <c r="B68276" s="202"/>
    </row>
    <row r="68277" spans="2:2">
      <c r="B68277" s="202"/>
    </row>
    <row r="68278" spans="2:2">
      <c r="B68278" s="202"/>
    </row>
    <row r="68279" spans="2:2">
      <c r="B68279" s="202"/>
    </row>
    <row r="68280" spans="2:2">
      <c r="B68280" s="202"/>
    </row>
    <row r="68281" spans="2:2">
      <c r="B68281" s="202"/>
    </row>
    <row r="68282" spans="2:2">
      <c r="B68282" s="202"/>
    </row>
    <row r="68283" spans="2:2">
      <c r="B68283" s="202"/>
    </row>
    <row r="68284" spans="2:2">
      <c r="B68284" s="202"/>
    </row>
    <row r="68285" spans="2:2">
      <c r="B68285" s="202"/>
    </row>
    <row r="68286" spans="2:2">
      <c r="B68286" s="202"/>
    </row>
    <row r="68287" spans="2:2">
      <c r="B68287" s="202"/>
    </row>
    <row r="68288" spans="2:2">
      <c r="B68288" s="202"/>
    </row>
    <row r="68289" spans="2:2">
      <c r="B68289" s="202"/>
    </row>
    <row r="68290" spans="2:2">
      <c r="B68290" s="202"/>
    </row>
    <row r="68291" spans="2:2">
      <c r="B68291" s="202"/>
    </row>
    <row r="68292" spans="2:2">
      <c r="B68292" s="202"/>
    </row>
    <row r="68293" spans="2:2">
      <c r="B68293" s="202"/>
    </row>
    <row r="68294" spans="2:2">
      <c r="B68294" s="202"/>
    </row>
    <row r="68295" spans="2:2">
      <c r="B68295" s="202"/>
    </row>
    <row r="68296" spans="2:2">
      <c r="B68296" s="202"/>
    </row>
    <row r="68297" spans="2:2">
      <c r="B68297" s="202"/>
    </row>
    <row r="68298" spans="2:2">
      <c r="B68298" s="202"/>
    </row>
    <row r="68299" spans="2:2">
      <c r="B68299" s="202"/>
    </row>
    <row r="68300" spans="2:2">
      <c r="B68300" s="202"/>
    </row>
    <row r="68301" spans="2:2">
      <c r="B68301" s="202"/>
    </row>
    <row r="68302" spans="2:2">
      <c r="B68302" s="202"/>
    </row>
    <row r="68303" spans="2:2">
      <c r="B68303" s="202"/>
    </row>
    <row r="68304" spans="2:2">
      <c r="B68304" s="202"/>
    </row>
    <row r="68305" spans="2:2">
      <c r="B68305" s="202"/>
    </row>
    <row r="68306" spans="2:2">
      <c r="B68306" s="202"/>
    </row>
    <row r="68307" spans="2:2">
      <c r="B68307" s="202"/>
    </row>
    <row r="68308" spans="2:2">
      <c r="B68308" s="202"/>
    </row>
    <row r="68309" spans="2:2">
      <c r="B68309" s="202"/>
    </row>
    <row r="68310" spans="2:2">
      <c r="B68310" s="202"/>
    </row>
    <row r="68311" spans="2:2">
      <c r="B68311" s="202"/>
    </row>
    <row r="68312" spans="2:2">
      <c r="B68312" s="202"/>
    </row>
    <row r="68313" spans="2:2">
      <c r="B68313" s="202"/>
    </row>
    <row r="68314" spans="2:2">
      <c r="B68314" s="202"/>
    </row>
    <row r="68315" spans="2:2">
      <c r="B68315" s="202"/>
    </row>
    <row r="68316" spans="2:2">
      <c r="B68316" s="202"/>
    </row>
    <row r="68317" spans="2:2">
      <c r="B68317" s="202"/>
    </row>
    <row r="68318" spans="2:2">
      <c r="B68318" s="202"/>
    </row>
    <row r="68319" spans="2:2">
      <c r="B68319" s="202"/>
    </row>
    <row r="68320" spans="2:2">
      <c r="B68320" s="202"/>
    </row>
    <row r="68321" spans="2:2">
      <c r="B68321" s="202"/>
    </row>
    <row r="68322" spans="2:2">
      <c r="B68322" s="202"/>
    </row>
    <row r="68323" spans="2:2">
      <c r="B68323" s="202"/>
    </row>
    <row r="68324" spans="2:2">
      <c r="B68324" s="202"/>
    </row>
    <row r="68325" spans="2:2">
      <c r="B68325" s="202"/>
    </row>
    <row r="68326" spans="2:2">
      <c r="B68326" s="202"/>
    </row>
    <row r="68327" spans="2:2">
      <c r="B68327" s="202"/>
    </row>
    <row r="68328" spans="2:2">
      <c r="B68328" s="202"/>
    </row>
    <row r="68329" spans="2:2">
      <c r="B68329" s="202"/>
    </row>
    <row r="68330" spans="2:2">
      <c r="B68330" s="202"/>
    </row>
    <row r="68331" spans="2:2">
      <c r="B68331" s="202"/>
    </row>
    <row r="68332" spans="2:2">
      <c r="B68332" s="202"/>
    </row>
    <row r="68333" spans="2:2">
      <c r="B68333" s="202"/>
    </row>
    <row r="68334" spans="2:2">
      <c r="B68334" s="202"/>
    </row>
    <row r="68335" spans="2:2">
      <c r="B68335" s="202"/>
    </row>
    <row r="68336" spans="2:2">
      <c r="B68336" s="202"/>
    </row>
    <row r="68337" spans="2:2">
      <c r="B68337" s="202"/>
    </row>
    <row r="68338" spans="2:2">
      <c r="B68338" s="202"/>
    </row>
    <row r="68339" spans="2:2">
      <c r="B68339" s="202"/>
    </row>
    <row r="68340" spans="2:2">
      <c r="B68340" s="202"/>
    </row>
    <row r="68341" spans="2:2">
      <c r="B68341" s="202"/>
    </row>
    <row r="68342" spans="2:2">
      <c r="B68342" s="202"/>
    </row>
    <row r="68343" spans="2:2">
      <c r="B68343" s="202"/>
    </row>
    <row r="68344" spans="2:2">
      <c r="B68344" s="202"/>
    </row>
    <row r="68345" spans="2:2">
      <c r="B68345" s="202"/>
    </row>
    <row r="68346" spans="2:2">
      <c r="B68346" s="202"/>
    </row>
    <row r="68347" spans="2:2">
      <c r="B68347" s="202"/>
    </row>
    <row r="68348" spans="2:2">
      <c r="B68348" s="202"/>
    </row>
    <row r="68349" spans="2:2">
      <c r="B68349" s="202"/>
    </row>
    <row r="68350" spans="2:2">
      <c r="B68350" s="202"/>
    </row>
    <row r="68351" spans="2:2">
      <c r="B68351" s="202"/>
    </row>
    <row r="68352" spans="2:2">
      <c r="B68352" s="202"/>
    </row>
    <row r="68353" spans="2:2">
      <c r="B68353" s="202"/>
    </row>
    <row r="68354" spans="2:2">
      <c r="B68354" s="202"/>
    </row>
    <row r="68355" spans="2:2">
      <c r="B68355" s="202"/>
    </row>
    <row r="68356" spans="2:2">
      <c r="B68356" s="202"/>
    </row>
    <row r="68357" spans="2:2">
      <c r="B68357" s="202"/>
    </row>
    <row r="68358" spans="2:2">
      <c r="B68358" s="202"/>
    </row>
    <row r="68359" spans="2:2">
      <c r="B68359" s="202"/>
    </row>
    <row r="68360" spans="2:2">
      <c r="B68360" s="202"/>
    </row>
    <row r="68361" spans="2:2">
      <c r="B68361" s="202"/>
    </row>
    <row r="68362" spans="2:2">
      <c r="B68362" s="202"/>
    </row>
    <row r="68363" spans="2:2">
      <c r="B68363" s="202"/>
    </row>
    <row r="68364" spans="2:2">
      <c r="B68364" s="202"/>
    </row>
    <row r="68365" spans="2:2">
      <c r="B68365" s="202"/>
    </row>
    <row r="68366" spans="2:2">
      <c r="B68366" s="202"/>
    </row>
    <row r="68367" spans="2:2">
      <c r="B68367" s="202"/>
    </row>
    <row r="68368" spans="2:2">
      <c r="B68368" s="202"/>
    </row>
    <row r="68369" spans="2:2">
      <c r="B68369" s="202"/>
    </row>
    <row r="68370" spans="2:2">
      <c r="B68370" s="202"/>
    </row>
    <row r="68371" spans="2:2">
      <c r="B68371" s="202"/>
    </row>
    <row r="68372" spans="2:2">
      <c r="B68372" s="202"/>
    </row>
    <row r="68373" spans="2:2">
      <c r="B68373" s="202"/>
    </row>
    <row r="68374" spans="2:2">
      <c r="B68374" s="202"/>
    </row>
    <row r="68375" spans="2:2">
      <c r="B68375" s="202"/>
    </row>
    <row r="68376" spans="2:2">
      <c r="B68376" s="202"/>
    </row>
    <row r="68377" spans="2:2">
      <c r="B68377" s="202"/>
    </row>
    <row r="68378" spans="2:2">
      <c r="B68378" s="202"/>
    </row>
    <row r="68379" spans="2:2">
      <c r="B68379" s="202"/>
    </row>
    <row r="68380" spans="2:2">
      <c r="B68380" s="202"/>
    </row>
    <row r="68381" spans="2:2">
      <c r="B68381" s="202"/>
    </row>
    <row r="68382" spans="2:2">
      <c r="B68382" s="202"/>
    </row>
    <row r="68383" spans="2:2">
      <c r="B68383" s="202"/>
    </row>
    <row r="68384" spans="2:2">
      <c r="B68384" s="202"/>
    </row>
    <row r="68385" spans="2:2">
      <c r="B68385" s="202"/>
    </row>
    <row r="68386" spans="2:2">
      <c r="B68386" s="202"/>
    </row>
    <row r="68387" spans="2:2">
      <c r="B68387" s="202"/>
    </row>
    <row r="68388" spans="2:2">
      <c r="B68388" s="202"/>
    </row>
    <row r="68389" spans="2:2">
      <c r="B68389" s="202"/>
    </row>
    <row r="68390" spans="2:2">
      <c r="B68390" s="202"/>
    </row>
    <row r="68391" spans="2:2">
      <c r="B68391" s="202"/>
    </row>
    <row r="68392" spans="2:2">
      <c r="B68392" s="202"/>
    </row>
    <row r="68393" spans="2:2">
      <c r="B68393" s="202"/>
    </row>
    <row r="68394" spans="2:2">
      <c r="B68394" s="202"/>
    </row>
    <row r="68395" spans="2:2">
      <c r="B68395" s="202"/>
    </row>
    <row r="68396" spans="2:2">
      <c r="B68396" s="202"/>
    </row>
    <row r="68397" spans="2:2">
      <c r="B68397" s="202"/>
    </row>
    <row r="68398" spans="2:2">
      <c r="B68398" s="202"/>
    </row>
    <row r="68399" spans="2:2">
      <c r="B68399" s="202"/>
    </row>
    <row r="68400" spans="2:2">
      <c r="B68400" s="202"/>
    </row>
    <row r="68401" spans="2:2">
      <c r="B68401" s="202"/>
    </row>
    <row r="68402" spans="2:2">
      <c r="B68402" s="202"/>
    </row>
    <row r="68403" spans="2:2">
      <c r="B68403" s="202"/>
    </row>
    <row r="68404" spans="2:2">
      <c r="B68404" s="202"/>
    </row>
    <row r="68405" spans="2:2">
      <c r="B68405" s="202"/>
    </row>
    <row r="68406" spans="2:2">
      <c r="B68406" s="202"/>
    </row>
    <row r="68407" spans="2:2">
      <c r="B68407" s="202"/>
    </row>
    <row r="68408" spans="2:2">
      <c r="B68408" s="202"/>
    </row>
    <row r="68409" spans="2:2">
      <c r="B68409" s="202"/>
    </row>
    <row r="68410" spans="2:2">
      <c r="B68410" s="202"/>
    </row>
    <row r="68411" spans="2:2">
      <c r="B68411" s="202"/>
    </row>
    <row r="68412" spans="2:2">
      <c r="B68412" s="202"/>
    </row>
    <row r="68413" spans="2:2">
      <c r="B68413" s="202"/>
    </row>
    <row r="68414" spans="2:2">
      <c r="B68414" s="202"/>
    </row>
    <row r="68415" spans="2:2">
      <c r="B68415" s="202"/>
    </row>
    <row r="68416" spans="2:2">
      <c r="B68416" s="202"/>
    </row>
    <row r="68417" spans="2:2">
      <c r="B68417" s="202"/>
    </row>
    <row r="68418" spans="2:2">
      <c r="B68418" s="202"/>
    </row>
    <row r="68419" spans="2:2">
      <c r="B68419" s="202"/>
    </row>
    <row r="68420" spans="2:2">
      <c r="B68420" s="202"/>
    </row>
    <row r="68421" spans="2:2">
      <c r="B68421" s="202"/>
    </row>
    <row r="68422" spans="2:2">
      <c r="B68422" s="202"/>
    </row>
    <row r="68423" spans="2:2">
      <c r="B68423" s="202"/>
    </row>
    <row r="68424" spans="2:2">
      <c r="B68424" s="202"/>
    </row>
    <row r="68425" spans="2:2">
      <c r="B68425" s="202"/>
    </row>
    <row r="68426" spans="2:2">
      <c r="B68426" s="202"/>
    </row>
    <row r="68427" spans="2:2">
      <c r="B68427" s="202"/>
    </row>
    <row r="68428" spans="2:2">
      <c r="B68428" s="202"/>
    </row>
    <row r="68429" spans="2:2">
      <c r="B68429" s="202"/>
    </row>
    <row r="68430" spans="2:2">
      <c r="B68430" s="202"/>
    </row>
    <row r="68431" spans="2:2">
      <c r="B68431" s="202"/>
    </row>
    <row r="68432" spans="2:2">
      <c r="B68432" s="202"/>
    </row>
    <row r="68433" spans="2:2">
      <c r="B68433" s="202"/>
    </row>
    <row r="68434" spans="2:2">
      <c r="B68434" s="202"/>
    </row>
    <row r="68435" spans="2:2">
      <c r="B68435" s="202"/>
    </row>
    <row r="68436" spans="2:2">
      <c r="B68436" s="202"/>
    </row>
    <row r="68437" spans="2:2">
      <c r="B68437" s="202"/>
    </row>
    <row r="68438" spans="2:2">
      <c r="B68438" s="202"/>
    </row>
    <row r="68439" spans="2:2">
      <c r="B68439" s="202"/>
    </row>
    <row r="68440" spans="2:2">
      <c r="B68440" s="202"/>
    </row>
    <row r="68441" spans="2:2">
      <c r="B68441" s="202"/>
    </row>
    <row r="68442" spans="2:2">
      <c r="B68442" s="202"/>
    </row>
    <row r="68443" spans="2:2">
      <c r="B68443" s="202"/>
    </row>
    <row r="68444" spans="2:2">
      <c r="B68444" s="202"/>
    </row>
    <row r="68445" spans="2:2">
      <c r="B68445" s="202"/>
    </row>
    <row r="68446" spans="2:2">
      <c r="B68446" s="202"/>
    </row>
    <row r="68447" spans="2:2">
      <c r="B68447" s="202"/>
    </row>
    <row r="68448" spans="2:2">
      <c r="B68448" s="202"/>
    </row>
    <row r="68449" spans="2:2">
      <c r="B68449" s="202"/>
    </row>
    <row r="68450" spans="2:2">
      <c r="B68450" s="202"/>
    </row>
    <row r="68451" spans="2:2">
      <c r="B68451" s="202"/>
    </row>
    <row r="68452" spans="2:2">
      <c r="B68452" s="202"/>
    </row>
    <row r="68453" spans="2:2">
      <c r="B68453" s="202"/>
    </row>
    <row r="68454" spans="2:2">
      <c r="B68454" s="202"/>
    </row>
    <row r="68455" spans="2:2">
      <c r="B68455" s="202"/>
    </row>
    <row r="68456" spans="2:2">
      <c r="B68456" s="202"/>
    </row>
    <row r="68457" spans="2:2">
      <c r="B68457" s="202"/>
    </row>
    <row r="68458" spans="2:2">
      <c r="B68458" s="202"/>
    </row>
    <row r="68459" spans="2:2">
      <c r="B68459" s="202"/>
    </row>
    <row r="68460" spans="2:2">
      <c r="B68460" s="202"/>
    </row>
    <row r="68461" spans="2:2">
      <c r="B68461" s="202"/>
    </row>
    <row r="68462" spans="2:2">
      <c r="B68462" s="202"/>
    </row>
    <row r="68463" spans="2:2">
      <c r="B68463" s="202"/>
    </row>
    <row r="68464" spans="2:2">
      <c r="B68464" s="202"/>
    </row>
    <row r="68465" spans="2:2">
      <c r="B68465" s="202"/>
    </row>
    <row r="68466" spans="2:2">
      <c r="B68466" s="202"/>
    </row>
    <row r="68467" spans="2:2">
      <c r="B68467" s="202"/>
    </row>
    <row r="68468" spans="2:2">
      <c r="B68468" s="202"/>
    </row>
    <row r="68469" spans="2:2">
      <c r="B68469" s="202"/>
    </row>
    <row r="68470" spans="2:2">
      <c r="B68470" s="202"/>
    </row>
    <row r="68471" spans="2:2">
      <c r="B68471" s="202"/>
    </row>
    <row r="68472" spans="2:2">
      <c r="B68472" s="202"/>
    </row>
    <row r="68473" spans="2:2">
      <c r="B68473" s="202"/>
    </row>
    <row r="68474" spans="2:2">
      <c r="B68474" s="202"/>
    </row>
    <row r="68475" spans="2:2">
      <c r="B68475" s="202"/>
    </row>
    <row r="68476" spans="2:2">
      <c r="B68476" s="202"/>
    </row>
    <row r="68477" spans="2:2">
      <c r="B68477" s="202"/>
    </row>
    <row r="68478" spans="2:2">
      <c r="B68478" s="202"/>
    </row>
    <row r="68479" spans="2:2">
      <c r="B68479" s="202"/>
    </row>
    <row r="68480" spans="2:2">
      <c r="B68480" s="202"/>
    </row>
    <row r="68481" spans="2:2">
      <c r="B68481" s="202"/>
    </row>
    <row r="68482" spans="2:2">
      <c r="B68482" s="202"/>
    </row>
    <row r="68483" spans="2:2">
      <c r="B68483" s="202"/>
    </row>
    <row r="68484" spans="2:2">
      <c r="B68484" s="202"/>
    </row>
    <row r="68485" spans="2:2">
      <c r="B68485" s="202"/>
    </row>
    <row r="68486" spans="2:2">
      <c r="B68486" s="202"/>
    </row>
    <row r="68487" spans="2:2">
      <c r="B68487" s="202"/>
    </row>
    <row r="68488" spans="2:2">
      <c r="B68488" s="202"/>
    </row>
    <row r="68489" spans="2:2">
      <c r="B68489" s="202"/>
    </row>
    <row r="68490" spans="2:2">
      <c r="B68490" s="202"/>
    </row>
    <row r="68491" spans="2:2">
      <c r="B68491" s="202"/>
    </row>
    <row r="68492" spans="2:2">
      <c r="B68492" s="202"/>
    </row>
    <row r="68493" spans="2:2">
      <c r="B68493" s="202"/>
    </row>
    <row r="68494" spans="2:2">
      <c r="B68494" s="202"/>
    </row>
    <row r="68495" spans="2:2">
      <c r="B68495" s="202"/>
    </row>
    <row r="68496" spans="2:2">
      <c r="B68496" s="202"/>
    </row>
    <row r="68497" spans="2:2">
      <c r="B68497" s="202"/>
    </row>
    <row r="68498" spans="2:2">
      <c r="B68498" s="202"/>
    </row>
    <row r="68499" spans="2:2">
      <c r="B68499" s="202"/>
    </row>
    <row r="68500" spans="2:2">
      <c r="B68500" s="202"/>
    </row>
    <row r="68501" spans="2:2">
      <c r="B68501" s="202"/>
    </row>
    <row r="68502" spans="2:2">
      <c r="B68502" s="202"/>
    </row>
    <row r="68503" spans="2:2">
      <c r="B68503" s="202"/>
    </row>
    <row r="68504" spans="2:2">
      <c r="B68504" s="202"/>
    </row>
    <row r="68505" spans="2:2">
      <c r="B68505" s="202"/>
    </row>
    <row r="68506" spans="2:2">
      <c r="B68506" s="202"/>
    </row>
    <row r="68507" spans="2:2">
      <c r="B68507" s="202"/>
    </row>
    <row r="68508" spans="2:2">
      <c r="B68508" s="202"/>
    </row>
    <row r="68509" spans="2:2">
      <c r="B68509" s="202"/>
    </row>
    <row r="68510" spans="2:2">
      <c r="B68510" s="202"/>
    </row>
    <row r="68511" spans="2:2">
      <c r="B68511" s="202"/>
    </row>
    <row r="68512" spans="2:2">
      <c r="B68512" s="202"/>
    </row>
    <row r="68513" spans="2:2">
      <c r="B68513" s="202"/>
    </row>
    <row r="68514" spans="2:2">
      <c r="B68514" s="202"/>
    </row>
    <row r="68515" spans="2:2">
      <c r="B68515" s="202"/>
    </row>
    <row r="68516" spans="2:2">
      <c r="B68516" s="202"/>
    </row>
    <row r="68517" spans="2:2">
      <c r="B68517" s="202"/>
    </row>
    <row r="68518" spans="2:2">
      <c r="B68518" s="202"/>
    </row>
    <row r="68519" spans="2:2">
      <c r="B68519" s="202"/>
    </row>
    <row r="68520" spans="2:2">
      <c r="B68520" s="202"/>
    </row>
    <row r="68521" spans="2:2">
      <c r="B68521" s="202"/>
    </row>
    <row r="68522" spans="2:2">
      <c r="B68522" s="202"/>
    </row>
    <row r="68523" spans="2:2">
      <c r="B68523" s="202"/>
    </row>
    <row r="68524" spans="2:2">
      <c r="B68524" s="202"/>
    </row>
    <row r="68525" spans="2:2">
      <c r="B68525" s="202"/>
    </row>
    <row r="68526" spans="2:2">
      <c r="B68526" s="202"/>
    </row>
    <row r="68527" spans="2:2">
      <c r="B68527" s="202"/>
    </row>
    <row r="68528" spans="2:2">
      <c r="B68528" s="202"/>
    </row>
    <row r="68529" spans="2:2">
      <c r="B68529" s="202"/>
    </row>
    <row r="68530" spans="2:2">
      <c r="B68530" s="202"/>
    </row>
    <row r="68531" spans="2:2">
      <c r="B68531" s="202"/>
    </row>
    <row r="68532" spans="2:2">
      <c r="B68532" s="202"/>
    </row>
    <row r="68533" spans="2:2">
      <c r="B68533" s="202"/>
    </row>
    <row r="68534" spans="2:2">
      <c r="B68534" s="202"/>
    </row>
    <row r="68535" spans="2:2">
      <c r="B68535" s="202"/>
    </row>
    <row r="68536" spans="2:2">
      <c r="B68536" s="202"/>
    </row>
    <row r="68537" spans="2:2">
      <c r="B68537" s="202"/>
    </row>
    <row r="68538" spans="2:2">
      <c r="B68538" s="202"/>
    </row>
    <row r="68539" spans="2:2">
      <c r="B68539" s="202"/>
    </row>
    <row r="68540" spans="2:2">
      <c r="B68540" s="202"/>
    </row>
    <row r="68541" spans="2:2">
      <c r="B68541" s="202"/>
    </row>
    <row r="68542" spans="2:2">
      <c r="B68542" s="202"/>
    </row>
    <row r="68543" spans="2:2">
      <c r="B68543" s="202"/>
    </row>
    <row r="68544" spans="2:2">
      <c r="B68544" s="202"/>
    </row>
    <row r="68545" spans="2:2">
      <c r="B68545" s="202"/>
    </row>
    <row r="68546" spans="2:2">
      <c r="B68546" s="202"/>
    </row>
    <row r="68547" spans="2:2">
      <c r="B68547" s="202"/>
    </row>
    <row r="68548" spans="2:2">
      <c r="B68548" s="202"/>
    </row>
    <row r="68549" spans="2:2">
      <c r="B68549" s="202"/>
    </row>
    <row r="68550" spans="2:2">
      <c r="B68550" s="202"/>
    </row>
    <row r="68551" spans="2:2">
      <c r="B68551" s="202"/>
    </row>
    <row r="68552" spans="2:2">
      <c r="B68552" s="202"/>
    </row>
    <row r="68553" spans="2:2">
      <c r="B68553" s="202"/>
    </row>
    <row r="68554" spans="2:2">
      <c r="B68554" s="202"/>
    </row>
    <row r="68555" spans="2:2">
      <c r="B68555" s="202"/>
    </row>
    <row r="68556" spans="2:2">
      <c r="B68556" s="202"/>
    </row>
    <row r="68557" spans="2:2">
      <c r="B68557" s="202"/>
    </row>
    <row r="68558" spans="2:2">
      <c r="B68558" s="202"/>
    </row>
    <row r="68559" spans="2:2">
      <c r="B68559" s="202"/>
    </row>
    <row r="68560" spans="2:2">
      <c r="B68560" s="202"/>
    </row>
    <row r="68561" spans="2:2">
      <c r="B68561" s="202"/>
    </row>
    <row r="68562" spans="2:2">
      <c r="B68562" s="202"/>
    </row>
    <row r="68563" spans="2:2">
      <c r="B68563" s="202"/>
    </row>
    <row r="68564" spans="2:2">
      <c r="B68564" s="202"/>
    </row>
    <row r="68565" spans="2:2">
      <c r="B68565" s="202"/>
    </row>
    <row r="68566" spans="2:2">
      <c r="B68566" s="202"/>
    </row>
    <row r="68567" spans="2:2">
      <c r="B68567" s="202"/>
    </row>
    <row r="68568" spans="2:2">
      <c r="B68568" s="202"/>
    </row>
    <row r="68569" spans="2:2">
      <c r="B68569" s="202"/>
    </row>
    <row r="68570" spans="2:2">
      <c r="B68570" s="202"/>
    </row>
    <row r="68571" spans="2:2">
      <c r="B68571" s="202"/>
    </row>
    <row r="68572" spans="2:2">
      <c r="B68572" s="202"/>
    </row>
    <row r="68573" spans="2:2">
      <c r="B68573" s="202"/>
    </row>
    <row r="68574" spans="2:2">
      <c r="B68574" s="202"/>
    </row>
    <row r="68575" spans="2:2">
      <c r="B68575" s="202"/>
    </row>
    <row r="68576" spans="2:2">
      <c r="B68576" s="202"/>
    </row>
    <row r="68577" spans="2:2">
      <c r="B68577" s="202"/>
    </row>
    <row r="68578" spans="2:2">
      <c r="B68578" s="202"/>
    </row>
    <row r="68579" spans="2:2">
      <c r="B68579" s="202"/>
    </row>
    <row r="68580" spans="2:2">
      <c r="B68580" s="202"/>
    </row>
    <row r="68581" spans="2:2">
      <c r="B68581" s="202"/>
    </row>
    <row r="68582" spans="2:2">
      <c r="B68582" s="202"/>
    </row>
    <row r="68583" spans="2:2">
      <c r="B68583" s="202"/>
    </row>
    <row r="68584" spans="2:2">
      <c r="B68584" s="202"/>
    </row>
    <row r="68585" spans="2:2">
      <c r="B68585" s="202"/>
    </row>
    <row r="68586" spans="2:2">
      <c r="B68586" s="202"/>
    </row>
    <row r="68587" spans="2:2">
      <c r="B68587" s="202"/>
    </row>
    <row r="68588" spans="2:2">
      <c r="B68588" s="202"/>
    </row>
    <row r="68589" spans="2:2">
      <c r="B68589" s="202"/>
    </row>
    <row r="68590" spans="2:2">
      <c r="B68590" s="202"/>
    </row>
    <row r="68591" spans="2:2">
      <c r="B68591" s="202"/>
    </row>
    <row r="68592" spans="2:2">
      <c r="B68592" s="202"/>
    </row>
    <row r="68593" spans="2:2">
      <c r="B68593" s="202"/>
    </row>
    <row r="68594" spans="2:2">
      <c r="B68594" s="202"/>
    </row>
    <row r="68595" spans="2:2">
      <c r="B68595" s="202"/>
    </row>
    <row r="68596" spans="2:2">
      <c r="B68596" s="202"/>
    </row>
    <row r="68597" spans="2:2">
      <c r="B68597" s="202"/>
    </row>
    <row r="68598" spans="2:2">
      <c r="B68598" s="202"/>
    </row>
    <row r="68599" spans="2:2">
      <c r="B68599" s="202"/>
    </row>
    <row r="68600" spans="2:2">
      <c r="B68600" s="202"/>
    </row>
    <row r="68601" spans="2:2">
      <c r="B68601" s="202"/>
    </row>
    <row r="68602" spans="2:2">
      <c r="B68602" s="202"/>
    </row>
    <row r="68603" spans="2:2">
      <c r="B68603" s="202"/>
    </row>
    <row r="68604" spans="2:2">
      <c r="B68604" s="202"/>
    </row>
    <row r="68605" spans="2:2">
      <c r="B68605" s="202"/>
    </row>
    <row r="68606" spans="2:2">
      <c r="B68606" s="202"/>
    </row>
    <row r="68607" spans="2:2">
      <c r="B68607" s="202"/>
    </row>
    <row r="68608" spans="2:2">
      <c r="B68608" s="202"/>
    </row>
    <row r="68609" spans="2:2">
      <c r="B68609" s="202"/>
    </row>
    <row r="68610" spans="2:2">
      <c r="B68610" s="202"/>
    </row>
    <row r="68611" spans="2:2">
      <c r="B68611" s="202"/>
    </row>
    <row r="68612" spans="2:2">
      <c r="B68612" s="202"/>
    </row>
    <row r="68613" spans="2:2">
      <c r="B68613" s="202"/>
    </row>
    <row r="68614" spans="2:2">
      <c r="B68614" s="202"/>
    </row>
    <row r="68615" spans="2:2">
      <c r="B68615" s="202"/>
    </row>
    <row r="68616" spans="2:2">
      <c r="B68616" s="202"/>
    </row>
    <row r="68617" spans="2:2">
      <c r="B68617" s="202"/>
    </row>
    <row r="68618" spans="2:2">
      <c r="B68618" s="202"/>
    </row>
    <row r="68619" spans="2:2">
      <c r="B68619" s="202"/>
    </row>
    <row r="68620" spans="2:2">
      <c r="B68620" s="202"/>
    </row>
    <row r="68621" spans="2:2">
      <c r="B68621" s="202"/>
    </row>
    <row r="68622" spans="2:2">
      <c r="B68622" s="202"/>
    </row>
    <row r="68623" spans="2:2">
      <c r="B68623" s="202"/>
    </row>
    <row r="68624" spans="2:2">
      <c r="B68624" s="202"/>
    </row>
    <row r="68625" spans="2:2">
      <c r="B68625" s="202"/>
    </row>
    <row r="68626" spans="2:2">
      <c r="B68626" s="202"/>
    </row>
    <row r="68627" spans="2:2">
      <c r="B68627" s="202"/>
    </row>
    <row r="68628" spans="2:2">
      <c r="B68628" s="202"/>
    </row>
    <row r="68629" spans="2:2">
      <c r="B68629" s="202"/>
    </row>
    <row r="68630" spans="2:2">
      <c r="B68630" s="202"/>
    </row>
    <row r="68631" spans="2:2">
      <c r="B68631" s="202"/>
    </row>
    <row r="68632" spans="2:2">
      <c r="B68632" s="202"/>
    </row>
    <row r="68633" spans="2:2">
      <c r="B68633" s="202"/>
    </row>
    <row r="68634" spans="2:2">
      <c r="B68634" s="202"/>
    </row>
    <row r="68635" spans="2:2">
      <c r="B68635" s="202"/>
    </row>
    <row r="68636" spans="2:2">
      <c r="B68636" s="202"/>
    </row>
    <row r="68637" spans="2:2">
      <c r="B68637" s="202"/>
    </row>
    <row r="68638" spans="2:2">
      <c r="B68638" s="202"/>
    </row>
    <row r="68639" spans="2:2">
      <c r="B68639" s="202"/>
    </row>
    <row r="68640" spans="2:2">
      <c r="B68640" s="202"/>
    </row>
    <row r="68641" spans="2:2">
      <c r="B68641" s="202"/>
    </row>
    <row r="68642" spans="2:2">
      <c r="B68642" s="202"/>
    </row>
    <row r="68643" spans="2:2">
      <c r="B68643" s="202"/>
    </row>
    <row r="68644" spans="2:2">
      <c r="B68644" s="202"/>
    </row>
    <row r="68645" spans="2:2">
      <c r="B68645" s="202"/>
    </row>
    <row r="68646" spans="2:2">
      <c r="B68646" s="202"/>
    </row>
    <row r="68647" spans="2:2">
      <c r="B68647" s="202"/>
    </row>
    <row r="68648" spans="2:2">
      <c r="B68648" s="202"/>
    </row>
    <row r="68649" spans="2:2">
      <c r="B68649" s="202"/>
    </row>
    <row r="68650" spans="2:2">
      <c r="B68650" s="202"/>
    </row>
    <row r="68651" spans="2:2">
      <c r="B68651" s="202"/>
    </row>
    <row r="68652" spans="2:2">
      <c r="B68652" s="202"/>
    </row>
    <row r="68653" spans="2:2">
      <c r="B68653" s="202"/>
    </row>
    <row r="68654" spans="2:2">
      <c r="B68654" s="202"/>
    </row>
    <row r="68655" spans="2:2">
      <c r="B68655" s="202"/>
    </row>
    <row r="68656" spans="2:2">
      <c r="B68656" s="202"/>
    </row>
    <row r="68657" spans="2:2">
      <c r="B68657" s="202"/>
    </row>
    <row r="68658" spans="2:2">
      <c r="B68658" s="202"/>
    </row>
    <row r="68659" spans="2:2">
      <c r="B68659" s="202"/>
    </row>
    <row r="68660" spans="2:2">
      <c r="B68660" s="202"/>
    </row>
    <row r="68661" spans="2:2">
      <c r="B68661" s="202"/>
    </row>
    <row r="68662" spans="2:2">
      <c r="B68662" s="202"/>
    </row>
    <row r="68663" spans="2:2">
      <c r="B68663" s="202"/>
    </row>
    <row r="68664" spans="2:2">
      <c r="B68664" s="202"/>
    </row>
    <row r="68665" spans="2:2">
      <c r="B68665" s="202"/>
    </row>
    <row r="68666" spans="2:2">
      <c r="B68666" s="202"/>
    </row>
    <row r="68667" spans="2:2">
      <c r="B68667" s="202"/>
    </row>
    <row r="68668" spans="2:2">
      <c r="B68668" s="202"/>
    </row>
    <row r="68669" spans="2:2">
      <c r="B68669" s="202"/>
    </row>
    <row r="68670" spans="2:2">
      <c r="B68670" s="202"/>
    </row>
    <row r="68671" spans="2:2">
      <c r="B68671" s="202"/>
    </row>
    <row r="68672" spans="2:2">
      <c r="B68672" s="202"/>
    </row>
    <row r="68673" spans="2:2">
      <c r="B68673" s="202"/>
    </row>
    <row r="68674" spans="2:2">
      <c r="B68674" s="202"/>
    </row>
    <row r="68675" spans="2:2">
      <c r="B68675" s="202"/>
    </row>
    <row r="68676" spans="2:2">
      <c r="B68676" s="202"/>
    </row>
    <row r="68677" spans="2:2">
      <c r="B68677" s="202"/>
    </row>
    <row r="68678" spans="2:2">
      <c r="B68678" s="202"/>
    </row>
    <row r="68679" spans="2:2">
      <c r="B68679" s="202"/>
    </row>
    <row r="68680" spans="2:2">
      <c r="B68680" s="202"/>
    </row>
    <row r="68681" spans="2:2">
      <c r="B68681" s="202"/>
    </row>
    <row r="68682" spans="2:2">
      <c r="B68682" s="202"/>
    </row>
    <row r="68683" spans="2:2">
      <c r="B68683" s="202"/>
    </row>
    <row r="68684" spans="2:2">
      <c r="B68684" s="202"/>
    </row>
    <row r="68685" spans="2:2">
      <c r="B68685" s="202"/>
    </row>
    <row r="68686" spans="2:2">
      <c r="B68686" s="202"/>
    </row>
    <row r="68687" spans="2:2">
      <c r="B68687" s="202"/>
    </row>
    <row r="68688" spans="2:2">
      <c r="B68688" s="202"/>
    </row>
    <row r="68689" spans="2:2">
      <c r="B68689" s="202"/>
    </row>
    <row r="68690" spans="2:2">
      <c r="B68690" s="202"/>
    </row>
    <row r="68691" spans="2:2">
      <c r="B68691" s="202"/>
    </row>
    <row r="68692" spans="2:2">
      <c r="B68692" s="202"/>
    </row>
    <row r="68693" spans="2:2">
      <c r="B68693" s="202"/>
    </row>
    <row r="68694" spans="2:2">
      <c r="B68694" s="202"/>
    </row>
    <row r="68695" spans="2:2">
      <c r="B68695" s="202"/>
    </row>
    <row r="68696" spans="2:2">
      <c r="B68696" s="202"/>
    </row>
    <row r="68697" spans="2:2">
      <c r="B68697" s="202"/>
    </row>
    <row r="68698" spans="2:2">
      <c r="B68698" s="202"/>
    </row>
    <row r="68699" spans="2:2">
      <c r="B68699" s="202"/>
    </row>
    <row r="68700" spans="2:2">
      <c r="B68700" s="202"/>
    </row>
    <row r="68701" spans="2:2">
      <c r="B68701" s="202"/>
    </row>
    <row r="68702" spans="2:2">
      <c r="B68702" s="202"/>
    </row>
    <row r="68703" spans="2:2">
      <c r="B68703" s="202"/>
    </row>
    <row r="68704" spans="2:2">
      <c r="B68704" s="202"/>
    </row>
    <row r="68705" spans="2:2">
      <c r="B68705" s="202"/>
    </row>
    <row r="68706" spans="2:2">
      <c r="B68706" s="202"/>
    </row>
    <row r="68707" spans="2:2">
      <c r="B68707" s="202"/>
    </row>
    <row r="68708" spans="2:2">
      <c r="B68708" s="202"/>
    </row>
    <row r="68709" spans="2:2">
      <c r="B68709" s="202"/>
    </row>
    <row r="68710" spans="2:2">
      <c r="B68710" s="202"/>
    </row>
    <row r="68711" spans="2:2">
      <c r="B68711" s="202"/>
    </row>
    <row r="68712" spans="2:2">
      <c r="B68712" s="202"/>
    </row>
    <row r="68713" spans="2:2">
      <c r="B68713" s="202"/>
    </row>
    <row r="68714" spans="2:2">
      <c r="B68714" s="202"/>
    </row>
    <row r="68715" spans="2:2">
      <c r="B68715" s="202"/>
    </row>
    <row r="68716" spans="2:2">
      <c r="B68716" s="202"/>
    </row>
    <row r="68717" spans="2:2">
      <c r="B68717" s="202"/>
    </row>
    <row r="68718" spans="2:2">
      <c r="B68718" s="202"/>
    </row>
    <row r="68719" spans="2:2">
      <c r="B68719" s="202"/>
    </row>
    <row r="68720" spans="2:2">
      <c r="B68720" s="202"/>
    </row>
    <row r="68721" spans="2:2">
      <c r="B68721" s="202"/>
    </row>
    <row r="68722" spans="2:2">
      <c r="B68722" s="202"/>
    </row>
    <row r="68723" spans="2:2">
      <c r="B68723" s="202"/>
    </row>
    <row r="68724" spans="2:2">
      <c r="B68724" s="202"/>
    </row>
    <row r="68725" spans="2:2">
      <c r="B68725" s="202"/>
    </row>
    <row r="68726" spans="2:2">
      <c r="B68726" s="202"/>
    </row>
    <row r="68727" spans="2:2">
      <c r="B68727" s="202"/>
    </row>
    <row r="68728" spans="2:2">
      <c r="B68728" s="202"/>
    </row>
    <row r="68729" spans="2:2">
      <c r="B68729" s="202"/>
    </row>
    <row r="68730" spans="2:2">
      <c r="B68730" s="202"/>
    </row>
    <row r="68731" spans="2:2">
      <c r="B68731" s="202"/>
    </row>
    <row r="68732" spans="2:2">
      <c r="B68732" s="202"/>
    </row>
    <row r="68733" spans="2:2">
      <c r="B68733" s="202"/>
    </row>
    <row r="68734" spans="2:2">
      <c r="B68734" s="202"/>
    </row>
    <row r="68735" spans="2:2">
      <c r="B68735" s="202"/>
    </row>
    <row r="68736" spans="2:2">
      <c r="B68736" s="202"/>
    </row>
    <row r="68737" spans="2:2">
      <c r="B68737" s="202"/>
    </row>
    <row r="68738" spans="2:2">
      <c r="B68738" s="202"/>
    </row>
    <row r="68739" spans="2:2">
      <c r="B68739" s="202"/>
    </row>
    <row r="68740" spans="2:2">
      <c r="B68740" s="202"/>
    </row>
    <row r="68741" spans="2:2">
      <c r="B68741" s="202"/>
    </row>
    <row r="68742" spans="2:2">
      <c r="B68742" s="202"/>
    </row>
    <row r="68743" spans="2:2">
      <c r="B68743" s="202"/>
    </row>
    <row r="68744" spans="2:2">
      <c r="B68744" s="202"/>
    </row>
    <row r="68745" spans="2:2">
      <c r="B68745" s="202"/>
    </row>
    <row r="68746" spans="2:2">
      <c r="B68746" s="202"/>
    </row>
    <row r="68747" spans="2:2">
      <c r="B68747" s="202"/>
    </row>
    <row r="68748" spans="2:2">
      <c r="B68748" s="202"/>
    </row>
    <row r="68749" spans="2:2">
      <c r="B68749" s="202"/>
    </row>
    <row r="68750" spans="2:2">
      <c r="B68750" s="202"/>
    </row>
    <row r="68751" spans="2:2">
      <c r="B68751" s="202"/>
    </row>
    <row r="68752" spans="2:2">
      <c r="B68752" s="202"/>
    </row>
    <row r="68753" spans="2:2">
      <c r="B68753" s="202"/>
    </row>
    <row r="68754" spans="2:2">
      <c r="B68754" s="202"/>
    </row>
    <row r="68755" spans="2:2">
      <c r="B68755" s="202"/>
    </row>
    <row r="68756" spans="2:2">
      <c r="B68756" s="202"/>
    </row>
    <row r="68757" spans="2:2">
      <c r="B68757" s="202"/>
    </row>
    <row r="68758" spans="2:2">
      <c r="B68758" s="202"/>
    </row>
    <row r="68759" spans="2:2">
      <c r="B68759" s="202"/>
    </row>
    <row r="68760" spans="2:2">
      <c r="B68760" s="202"/>
    </row>
    <row r="68761" spans="2:2">
      <c r="B68761" s="202"/>
    </row>
    <row r="68762" spans="2:2">
      <c r="B68762" s="202"/>
    </row>
    <row r="68763" spans="2:2">
      <c r="B68763" s="202"/>
    </row>
    <row r="68764" spans="2:2">
      <c r="B68764" s="202"/>
    </row>
    <row r="68765" spans="2:2">
      <c r="B68765" s="202"/>
    </row>
    <row r="68766" spans="2:2">
      <c r="B68766" s="202"/>
    </row>
    <row r="68767" spans="2:2">
      <c r="B68767" s="202"/>
    </row>
    <row r="68768" spans="2:2">
      <c r="B68768" s="202"/>
    </row>
    <row r="68769" spans="2:2">
      <c r="B68769" s="202"/>
    </row>
    <row r="68770" spans="2:2">
      <c r="B68770" s="202"/>
    </row>
    <row r="68771" spans="2:2">
      <c r="B68771" s="202"/>
    </row>
    <row r="68772" spans="2:2">
      <c r="B68772" s="202"/>
    </row>
    <row r="68773" spans="2:2">
      <c r="B68773" s="202"/>
    </row>
    <row r="68774" spans="2:2">
      <c r="B68774" s="202"/>
    </row>
    <row r="68775" spans="2:2">
      <c r="B68775" s="202"/>
    </row>
    <row r="68776" spans="2:2">
      <c r="B68776" s="202"/>
    </row>
    <row r="68777" spans="2:2">
      <c r="B68777" s="202"/>
    </row>
    <row r="68778" spans="2:2">
      <c r="B68778" s="202"/>
    </row>
    <row r="68779" spans="2:2">
      <c r="B68779" s="202"/>
    </row>
    <row r="68780" spans="2:2">
      <c r="B68780" s="202"/>
    </row>
    <row r="68781" spans="2:2">
      <c r="B68781" s="202"/>
    </row>
    <row r="68782" spans="2:2">
      <c r="B68782" s="202"/>
    </row>
    <row r="68783" spans="2:2">
      <c r="B68783" s="202"/>
    </row>
    <row r="68784" spans="2:2">
      <c r="B68784" s="202"/>
    </row>
    <row r="68785" spans="2:2">
      <c r="B68785" s="202"/>
    </row>
    <row r="68786" spans="2:2">
      <c r="B68786" s="202"/>
    </row>
    <row r="68787" spans="2:2">
      <c r="B68787" s="202"/>
    </row>
    <row r="68788" spans="2:2">
      <c r="B68788" s="202"/>
    </row>
    <row r="68789" spans="2:2">
      <c r="B68789" s="202"/>
    </row>
    <row r="68790" spans="2:2">
      <c r="B68790" s="202"/>
    </row>
    <row r="68791" spans="2:2">
      <c r="B68791" s="202"/>
    </row>
    <row r="68792" spans="2:2">
      <c r="B68792" s="202"/>
    </row>
    <row r="68793" spans="2:2">
      <c r="B68793" s="202"/>
    </row>
    <row r="68794" spans="2:2">
      <c r="B68794" s="202"/>
    </row>
    <row r="68795" spans="2:2">
      <c r="B68795" s="202"/>
    </row>
    <row r="68796" spans="2:2">
      <c r="B68796" s="202"/>
    </row>
    <row r="68797" spans="2:2">
      <c r="B68797" s="202"/>
    </row>
    <row r="68798" spans="2:2">
      <c r="B68798" s="202"/>
    </row>
    <row r="68799" spans="2:2">
      <c r="B68799" s="202"/>
    </row>
    <row r="68800" spans="2:2">
      <c r="B68800" s="202"/>
    </row>
    <row r="68801" spans="2:2">
      <c r="B68801" s="202"/>
    </row>
    <row r="68802" spans="2:2">
      <c r="B68802" s="202"/>
    </row>
    <row r="68803" spans="2:2">
      <c r="B68803" s="202"/>
    </row>
    <row r="68804" spans="2:2">
      <c r="B68804" s="202"/>
    </row>
    <row r="68805" spans="2:2">
      <c r="B68805" s="202"/>
    </row>
    <row r="68806" spans="2:2">
      <c r="B68806" s="202"/>
    </row>
    <row r="68807" spans="2:2">
      <c r="B68807" s="202"/>
    </row>
    <row r="68808" spans="2:2">
      <c r="B68808" s="202"/>
    </row>
    <row r="68809" spans="2:2">
      <c r="B68809" s="202"/>
    </row>
    <row r="68810" spans="2:2">
      <c r="B68810" s="202"/>
    </row>
    <row r="68811" spans="2:2">
      <c r="B68811" s="202"/>
    </row>
    <row r="68812" spans="2:2">
      <c r="B68812" s="202"/>
    </row>
    <row r="68813" spans="2:2">
      <c r="B68813" s="202"/>
    </row>
    <row r="68814" spans="2:2">
      <c r="B68814" s="202"/>
    </row>
    <row r="68815" spans="2:2">
      <c r="B68815" s="202"/>
    </row>
    <row r="68816" spans="2:2">
      <c r="B68816" s="202"/>
    </row>
    <row r="68817" spans="2:2">
      <c r="B68817" s="202"/>
    </row>
    <row r="68818" spans="2:2">
      <c r="B68818" s="202"/>
    </row>
    <row r="68819" spans="2:2">
      <c r="B68819" s="202"/>
    </row>
    <row r="68820" spans="2:2">
      <c r="B68820" s="202"/>
    </row>
    <row r="68821" spans="2:2">
      <c r="B68821" s="202"/>
    </row>
    <row r="68822" spans="2:2">
      <c r="B68822" s="202"/>
    </row>
    <row r="68823" spans="2:2">
      <c r="B68823" s="202"/>
    </row>
    <row r="68824" spans="2:2">
      <c r="B68824" s="202"/>
    </row>
    <row r="68825" spans="2:2">
      <c r="B68825" s="202"/>
    </row>
    <row r="68826" spans="2:2">
      <c r="B68826" s="202"/>
    </row>
    <row r="68827" spans="2:2">
      <c r="B68827" s="202"/>
    </row>
    <row r="68828" spans="2:2">
      <c r="B68828" s="202"/>
    </row>
    <row r="68829" spans="2:2">
      <c r="B68829" s="202"/>
    </row>
    <row r="68830" spans="2:2">
      <c r="B68830" s="202"/>
    </row>
    <row r="68831" spans="2:2">
      <c r="B68831" s="202"/>
    </row>
    <row r="68832" spans="2:2">
      <c r="B68832" s="202"/>
    </row>
    <row r="68833" spans="2:2">
      <c r="B68833" s="202"/>
    </row>
    <row r="68834" spans="2:2">
      <c r="B68834" s="202"/>
    </row>
    <row r="68835" spans="2:2">
      <c r="B68835" s="202"/>
    </row>
    <row r="68836" spans="2:2">
      <c r="B68836" s="202"/>
    </row>
    <row r="68837" spans="2:2">
      <c r="B68837" s="202"/>
    </row>
    <row r="68838" spans="2:2">
      <c r="B68838" s="202"/>
    </row>
    <row r="68839" spans="2:2">
      <c r="B68839" s="202"/>
    </row>
    <row r="68840" spans="2:2">
      <c r="B68840" s="202"/>
    </row>
    <row r="68841" spans="2:2">
      <c r="B68841" s="202"/>
    </row>
    <row r="68842" spans="2:2">
      <c r="B68842" s="202"/>
    </row>
    <row r="68843" spans="2:2">
      <c r="B68843" s="202"/>
    </row>
    <row r="68844" spans="2:2">
      <c r="B68844" s="202"/>
    </row>
    <row r="68845" spans="2:2">
      <c r="B68845" s="202"/>
    </row>
    <row r="68846" spans="2:2">
      <c r="B68846" s="202"/>
    </row>
    <row r="68847" spans="2:2">
      <c r="B68847" s="202"/>
    </row>
    <row r="68848" spans="2:2">
      <c r="B68848" s="202"/>
    </row>
    <row r="68849" spans="2:2">
      <c r="B68849" s="202"/>
    </row>
    <row r="68850" spans="2:2">
      <c r="B68850" s="202"/>
    </row>
    <row r="68851" spans="2:2">
      <c r="B68851" s="202"/>
    </row>
    <row r="68852" spans="2:2">
      <c r="B68852" s="202"/>
    </row>
    <row r="68853" spans="2:2">
      <c r="B68853" s="202"/>
    </row>
    <row r="68854" spans="2:2">
      <c r="B68854" s="202"/>
    </row>
    <row r="68855" spans="2:2">
      <c r="B68855" s="202"/>
    </row>
    <row r="68856" spans="2:2">
      <c r="B68856" s="202"/>
    </row>
    <row r="68857" spans="2:2">
      <c r="B68857" s="202"/>
    </row>
    <row r="68858" spans="2:2">
      <c r="B68858" s="202"/>
    </row>
    <row r="68859" spans="2:2">
      <c r="B68859" s="202"/>
    </row>
    <row r="68860" spans="2:2">
      <c r="B68860" s="202"/>
    </row>
    <row r="68861" spans="2:2">
      <c r="B68861" s="202"/>
    </row>
    <row r="68862" spans="2:2">
      <c r="B68862" s="202"/>
    </row>
    <row r="68863" spans="2:2">
      <c r="B68863" s="202"/>
    </row>
    <row r="68864" spans="2:2">
      <c r="B68864" s="202"/>
    </row>
    <row r="68865" spans="2:2">
      <c r="B68865" s="202"/>
    </row>
    <row r="68866" spans="2:2">
      <c r="B68866" s="202"/>
    </row>
    <row r="68867" spans="2:2">
      <c r="B68867" s="202"/>
    </row>
    <row r="68868" spans="2:2">
      <c r="B68868" s="202"/>
    </row>
    <row r="68869" spans="2:2">
      <c r="B68869" s="202"/>
    </row>
    <row r="68870" spans="2:2">
      <c r="B68870" s="202"/>
    </row>
    <row r="68871" spans="2:2">
      <c r="B68871" s="202"/>
    </row>
    <row r="68872" spans="2:2">
      <c r="B68872" s="202"/>
    </row>
    <row r="68873" spans="2:2">
      <c r="B68873" s="202"/>
    </row>
    <row r="68874" spans="2:2">
      <c r="B68874" s="202"/>
    </row>
    <row r="68875" spans="2:2">
      <c r="B68875" s="202"/>
    </row>
    <row r="68876" spans="2:2">
      <c r="B68876" s="202"/>
    </row>
    <row r="68877" spans="2:2">
      <c r="B68877" s="202"/>
    </row>
    <row r="68878" spans="2:2">
      <c r="B68878" s="202"/>
    </row>
    <row r="68879" spans="2:2">
      <c r="B68879" s="202"/>
    </row>
    <row r="68880" spans="2:2">
      <c r="B68880" s="202"/>
    </row>
    <row r="68881" spans="2:2">
      <c r="B68881" s="202"/>
    </row>
    <row r="68882" spans="2:2">
      <c r="B68882" s="202"/>
    </row>
    <row r="68883" spans="2:2">
      <c r="B68883" s="202"/>
    </row>
    <row r="68884" spans="2:2">
      <c r="B68884" s="202"/>
    </row>
    <row r="68885" spans="2:2">
      <c r="B68885" s="202"/>
    </row>
    <row r="68886" spans="2:2">
      <c r="B68886" s="202"/>
    </row>
    <row r="68887" spans="2:2">
      <c r="B68887" s="202"/>
    </row>
    <row r="68888" spans="2:2">
      <c r="B68888" s="202"/>
    </row>
    <row r="68889" spans="2:2">
      <c r="B68889" s="202"/>
    </row>
    <row r="68890" spans="2:2">
      <c r="B68890" s="202"/>
    </row>
    <row r="68891" spans="2:2">
      <c r="B68891" s="202"/>
    </row>
    <row r="68892" spans="2:2">
      <c r="B68892" s="202"/>
    </row>
    <row r="68893" spans="2:2">
      <c r="B68893" s="202"/>
    </row>
    <row r="68894" spans="2:2">
      <c r="B68894" s="202"/>
    </row>
    <row r="68895" spans="2:2">
      <c r="B68895" s="202"/>
    </row>
    <row r="68896" spans="2:2">
      <c r="B68896" s="202"/>
    </row>
    <row r="68897" spans="2:2">
      <c r="B68897" s="202"/>
    </row>
    <row r="68898" spans="2:2">
      <c r="B68898" s="202"/>
    </row>
    <row r="68899" spans="2:2">
      <c r="B68899" s="202"/>
    </row>
    <row r="68900" spans="2:2">
      <c r="B68900" s="202"/>
    </row>
    <row r="68901" spans="2:2">
      <c r="B68901" s="202"/>
    </row>
    <row r="68902" spans="2:2">
      <c r="B68902" s="202"/>
    </row>
    <row r="68903" spans="2:2">
      <c r="B68903" s="202"/>
    </row>
    <row r="68904" spans="2:2">
      <c r="B68904" s="202"/>
    </row>
    <row r="68905" spans="2:2">
      <c r="B68905" s="202"/>
    </row>
    <row r="68906" spans="2:2">
      <c r="B68906" s="202"/>
    </row>
    <row r="68907" spans="2:2">
      <c r="B68907" s="202"/>
    </row>
    <row r="68908" spans="2:2">
      <c r="B68908" s="202"/>
    </row>
    <row r="68909" spans="2:2">
      <c r="B68909" s="202"/>
    </row>
    <row r="68910" spans="2:2">
      <c r="B68910" s="202"/>
    </row>
    <row r="68911" spans="2:2">
      <c r="B68911" s="202"/>
    </row>
    <row r="68912" spans="2:2">
      <c r="B68912" s="202"/>
    </row>
    <row r="68913" spans="2:2">
      <c r="B68913" s="202"/>
    </row>
    <row r="68914" spans="2:2">
      <c r="B68914" s="202"/>
    </row>
    <row r="68915" spans="2:2">
      <c r="B68915" s="202"/>
    </row>
    <row r="68916" spans="2:2">
      <c r="B68916" s="202"/>
    </row>
    <row r="68917" spans="2:2">
      <c r="B68917" s="202"/>
    </row>
    <row r="68918" spans="2:2">
      <c r="B68918" s="202"/>
    </row>
    <row r="68919" spans="2:2">
      <c r="B68919" s="202"/>
    </row>
    <row r="68920" spans="2:2">
      <c r="B68920" s="202"/>
    </row>
    <row r="68921" spans="2:2">
      <c r="B68921" s="202"/>
    </row>
    <row r="68922" spans="2:2">
      <c r="B68922" s="202"/>
    </row>
    <row r="68923" spans="2:2">
      <c r="B68923" s="202"/>
    </row>
    <row r="68924" spans="2:2">
      <c r="B68924" s="202"/>
    </row>
    <row r="68925" spans="2:2">
      <c r="B68925" s="202"/>
    </row>
    <row r="68926" spans="2:2">
      <c r="B68926" s="202"/>
    </row>
    <row r="68927" spans="2:2">
      <c r="B68927" s="202"/>
    </row>
    <row r="68928" spans="2:2">
      <c r="B68928" s="202"/>
    </row>
    <row r="68929" spans="2:2">
      <c r="B68929" s="202"/>
    </row>
    <row r="68930" spans="2:2">
      <c r="B68930" s="202"/>
    </row>
    <row r="68931" spans="2:2">
      <c r="B68931" s="202"/>
    </row>
    <row r="68932" spans="2:2">
      <c r="B68932" s="202"/>
    </row>
    <row r="68933" spans="2:2">
      <c r="B68933" s="202"/>
    </row>
    <row r="68934" spans="2:2">
      <c r="B68934" s="202"/>
    </row>
    <row r="68935" spans="2:2">
      <c r="B68935" s="202"/>
    </row>
    <row r="68936" spans="2:2">
      <c r="B68936" s="202"/>
    </row>
    <row r="68937" spans="2:2">
      <c r="B68937" s="202"/>
    </row>
    <row r="68938" spans="2:2">
      <c r="B68938" s="202"/>
    </row>
    <row r="68939" spans="2:2">
      <c r="B68939" s="202"/>
    </row>
    <row r="68940" spans="2:2">
      <c r="B68940" s="202"/>
    </row>
    <row r="68941" spans="2:2">
      <c r="B68941" s="202"/>
    </row>
    <row r="68942" spans="2:2">
      <c r="B68942" s="202"/>
    </row>
    <row r="68943" spans="2:2">
      <c r="B68943" s="202"/>
    </row>
    <row r="68944" spans="2:2">
      <c r="B68944" s="202"/>
    </row>
    <row r="68945" spans="2:2">
      <c r="B68945" s="202"/>
    </row>
    <row r="68946" spans="2:2">
      <c r="B68946" s="202"/>
    </row>
    <row r="68947" spans="2:2">
      <c r="B68947" s="202"/>
    </row>
    <row r="68948" spans="2:2">
      <c r="B68948" s="202"/>
    </row>
    <row r="68949" spans="2:2">
      <c r="B68949" s="202"/>
    </row>
    <row r="68950" spans="2:2">
      <c r="B68950" s="202"/>
    </row>
    <row r="68951" spans="2:2">
      <c r="B68951" s="202"/>
    </row>
    <row r="68952" spans="2:2">
      <c r="B68952" s="202"/>
    </row>
    <row r="68953" spans="2:2">
      <c r="B68953" s="202"/>
    </row>
    <row r="68954" spans="2:2">
      <c r="B68954" s="202"/>
    </row>
    <row r="68955" spans="2:2">
      <c r="B68955" s="202"/>
    </row>
    <row r="68956" spans="2:2">
      <c r="B68956" s="202"/>
    </row>
    <row r="68957" spans="2:2">
      <c r="B68957" s="202"/>
    </row>
    <row r="68958" spans="2:2">
      <c r="B68958" s="202"/>
    </row>
    <row r="68959" spans="2:2">
      <c r="B68959" s="202"/>
    </row>
    <row r="68960" spans="2:2">
      <c r="B68960" s="202"/>
    </row>
    <row r="68961" spans="2:2">
      <c r="B68961" s="202"/>
    </row>
    <row r="68962" spans="2:2">
      <c r="B68962" s="202"/>
    </row>
    <row r="68963" spans="2:2">
      <c r="B68963" s="202"/>
    </row>
    <row r="68964" spans="2:2">
      <c r="B68964" s="202"/>
    </row>
    <row r="68965" spans="2:2">
      <c r="B68965" s="202"/>
    </row>
    <row r="68966" spans="2:2">
      <c r="B68966" s="202"/>
    </row>
    <row r="68967" spans="2:2">
      <c r="B68967" s="202"/>
    </row>
    <row r="68968" spans="2:2">
      <c r="B68968" s="202"/>
    </row>
    <row r="68969" spans="2:2">
      <c r="B68969" s="202"/>
    </row>
    <row r="68970" spans="2:2">
      <c r="B68970" s="202"/>
    </row>
    <row r="68971" spans="2:2">
      <c r="B68971" s="202"/>
    </row>
    <row r="68972" spans="2:2">
      <c r="B68972" s="202"/>
    </row>
    <row r="68973" spans="2:2">
      <c r="B68973" s="202"/>
    </row>
    <row r="68974" spans="2:2">
      <c r="B68974" s="202"/>
    </row>
    <row r="68975" spans="2:2">
      <c r="B68975" s="202"/>
    </row>
    <row r="68976" spans="2:2">
      <c r="B68976" s="202"/>
    </row>
    <row r="68977" spans="2:2">
      <c r="B68977" s="202"/>
    </row>
    <row r="68978" spans="2:2">
      <c r="B68978" s="202"/>
    </row>
    <row r="68979" spans="2:2">
      <c r="B68979" s="202"/>
    </row>
    <row r="68980" spans="2:2">
      <c r="B68980" s="202"/>
    </row>
    <row r="68981" spans="2:2">
      <c r="B68981" s="202"/>
    </row>
    <row r="68982" spans="2:2">
      <c r="B68982" s="202"/>
    </row>
    <row r="68983" spans="2:2">
      <c r="B68983" s="202"/>
    </row>
    <row r="68984" spans="2:2">
      <c r="B68984" s="202"/>
    </row>
    <row r="68985" spans="2:2">
      <c r="B68985" s="202"/>
    </row>
    <row r="68986" spans="2:2">
      <c r="B68986" s="202"/>
    </row>
    <row r="68987" spans="2:2">
      <c r="B68987" s="202"/>
    </row>
    <row r="68988" spans="2:2">
      <c r="B68988" s="202"/>
    </row>
    <row r="68989" spans="2:2">
      <c r="B68989" s="202"/>
    </row>
    <row r="68990" spans="2:2">
      <c r="B68990" s="202"/>
    </row>
    <row r="68991" spans="2:2">
      <c r="B68991" s="202"/>
    </row>
    <row r="68992" spans="2:2">
      <c r="B68992" s="202"/>
    </row>
    <row r="68993" spans="2:2">
      <c r="B68993" s="202"/>
    </row>
    <row r="68994" spans="2:2">
      <c r="B68994" s="202"/>
    </row>
    <row r="68995" spans="2:2">
      <c r="B68995" s="202"/>
    </row>
    <row r="68996" spans="2:2">
      <c r="B68996" s="202"/>
    </row>
    <row r="68997" spans="2:2">
      <c r="B68997" s="202"/>
    </row>
    <row r="68998" spans="2:2">
      <c r="B68998" s="202"/>
    </row>
    <row r="68999" spans="2:2">
      <c r="B68999" s="202"/>
    </row>
    <row r="69000" spans="2:2">
      <c r="B69000" s="202"/>
    </row>
    <row r="69001" spans="2:2">
      <c r="B69001" s="202"/>
    </row>
    <row r="69002" spans="2:2">
      <c r="B69002" s="202"/>
    </row>
    <row r="69003" spans="2:2">
      <c r="B69003" s="202"/>
    </row>
    <row r="69004" spans="2:2">
      <c r="B69004" s="202"/>
    </row>
    <row r="69005" spans="2:2">
      <c r="B69005" s="202"/>
    </row>
    <row r="69006" spans="2:2">
      <c r="B69006" s="202"/>
    </row>
    <row r="69007" spans="2:2">
      <c r="B69007" s="202"/>
    </row>
    <row r="69008" spans="2:2">
      <c r="B69008" s="202"/>
    </row>
    <row r="69009" spans="2:2">
      <c r="B69009" s="202"/>
    </row>
    <row r="69010" spans="2:2">
      <c r="B69010" s="202"/>
    </row>
    <row r="69011" spans="2:2">
      <c r="B69011" s="202"/>
    </row>
    <row r="69012" spans="2:2">
      <c r="B69012" s="202"/>
    </row>
    <row r="69013" spans="2:2">
      <c r="B69013" s="202"/>
    </row>
    <row r="69014" spans="2:2">
      <c r="B69014" s="202"/>
    </row>
    <row r="69015" spans="2:2">
      <c r="B69015" s="202"/>
    </row>
    <row r="69016" spans="2:2">
      <c r="B69016" s="202"/>
    </row>
    <row r="69017" spans="2:2">
      <c r="B69017" s="202"/>
    </row>
    <row r="69018" spans="2:2">
      <c r="B69018" s="202"/>
    </row>
    <row r="69019" spans="2:2">
      <c r="B69019" s="202"/>
    </row>
    <row r="69020" spans="2:2">
      <c r="B69020" s="202"/>
    </row>
    <row r="69021" spans="2:2">
      <c r="B69021" s="202"/>
    </row>
    <row r="69022" spans="2:2">
      <c r="B69022" s="202"/>
    </row>
    <row r="69023" spans="2:2">
      <c r="B69023" s="202"/>
    </row>
    <row r="69024" spans="2:2">
      <c r="B69024" s="202"/>
    </row>
    <row r="69025" spans="2:2">
      <c r="B69025" s="202"/>
    </row>
    <row r="69026" spans="2:2">
      <c r="B69026" s="202"/>
    </row>
    <row r="69027" spans="2:2">
      <c r="B69027" s="202"/>
    </row>
    <row r="69028" spans="2:2">
      <c r="B69028" s="202"/>
    </row>
    <row r="69029" spans="2:2">
      <c r="B69029" s="202"/>
    </row>
    <row r="69030" spans="2:2">
      <c r="B69030" s="202"/>
    </row>
    <row r="69031" spans="2:2">
      <c r="B69031" s="202"/>
    </row>
    <row r="69032" spans="2:2">
      <c r="B69032" s="202"/>
    </row>
    <row r="69033" spans="2:2">
      <c r="B69033" s="202"/>
    </row>
    <row r="69034" spans="2:2">
      <c r="B69034" s="202"/>
    </row>
    <row r="69035" spans="2:2">
      <c r="B69035" s="202"/>
    </row>
    <row r="69036" spans="2:2">
      <c r="B69036" s="202"/>
    </row>
    <row r="69037" spans="2:2">
      <c r="B69037" s="202"/>
    </row>
    <row r="69038" spans="2:2">
      <c r="B69038" s="202"/>
    </row>
    <row r="69039" spans="2:2">
      <c r="B69039" s="202"/>
    </row>
    <row r="69040" spans="2:2">
      <c r="B69040" s="202"/>
    </row>
    <row r="69041" spans="2:2">
      <c r="B69041" s="202"/>
    </row>
    <row r="69042" spans="2:2">
      <c r="B69042" s="202"/>
    </row>
    <row r="69043" spans="2:2">
      <c r="B69043" s="202"/>
    </row>
    <row r="69044" spans="2:2">
      <c r="B69044" s="202"/>
    </row>
    <row r="69045" spans="2:2">
      <c r="B69045" s="202"/>
    </row>
    <row r="69046" spans="2:2">
      <c r="B69046" s="202"/>
    </row>
    <row r="69047" spans="2:2">
      <c r="B69047" s="202"/>
    </row>
    <row r="69048" spans="2:2">
      <c r="B69048" s="202"/>
    </row>
    <row r="69049" spans="2:2">
      <c r="B69049" s="202"/>
    </row>
    <row r="69050" spans="2:2">
      <c r="B69050" s="202"/>
    </row>
    <row r="69051" spans="2:2">
      <c r="B69051" s="202"/>
    </row>
    <row r="69052" spans="2:2">
      <c r="B69052" s="202"/>
    </row>
    <row r="69053" spans="2:2">
      <c r="B69053" s="202"/>
    </row>
    <row r="69054" spans="2:2">
      <c r="B69054" s="202"/>
    </row>
    <row r="69055" spans="2:2">
      <c r="B69055" s="202"/>
    </row>
    <row r="69056" spans="2:2">
      <c r="B69056" s="202"/>
    </row>
    <row r="69057" spans="2:2">
      <c r="B69057" s="202"/>
    </row>
    <row r="69058" spans="2:2">
      <c r="B69058" s="202"/>
    </row>
    <row r="69059" spans="2:2">
      <c r="B69059" s="202"/>
    </row>
    <row r="69060" spans="2:2">
      <c r="B69060" s="202"/>
    </row>
    <row r="69061" spans="2:2">
      <c r="B69061" s="202"/>
    </row>
    <row r="69062" spans="2:2">
      <c r="B69062" s="202"/>
    </row>
    <row r="69063" spans="2:2">
      <c r="B69063" s="202"/>
    </row>
    <row r="69064" spans="2:2">
      <c r="B69064" s="202"/>
    </row>
    <row r="69065" spans="2:2">
      <c r="B69065" s="202"/>
    </row>
    <row r="69066" spans="2:2">
      <c r="B69066" s="202"/>
    </row>
    <row r="69067" spans="2:2">
      <c r="B69067" s="202"/>
    </row>
    <row r="69068" spans="2:2">
      <c r="B69068" s="202"/>
    </row>
    <row r="69069" spans="2:2">
      <c r="B69069" s="202"/>
    </row>
    <row r="69070" spans="2:2">
      <c r="B69070" s="202"/>
    </row>
    <row r="69071" spans="2:2">
      <c r="B69071" s="202"/>
    </row>
    <row r="69072" spans="2:2">
      <c r="B69072" s="202"/>
    </row>
    <row r="69073" spans="2:2">
      <c r="B69073" s="202"/>
    </row>
    <row r="69074" spans="2:2">
      <c r="B69074" s="202"/>
    </row>
    <row r="69075" spans="2:2">
      <c r="B69075" s="202"/>
    </row>
    <row r="69076" spans="2:2">
      <c r="B69076" s="202"/>
    </row>
    <row r="69077" spans="2:2">
      <c r="B69077" s="202"/>
    </row>
    <row r="69078" spans="2:2">
      <c r="B69078" s="202"/>
    </row>
    <row r="69079" spans="2:2">
      <c r="B69079" s="202"/>
    </row>
    <row r="69080" spans="2:2">
      <c r="B69080" s="202"/>
    </row>
    <row r="69081" spans="2:2">
      <c r="B69081" s="202"/>
    </row>
    <row r="69082" spans="2:2">
      <c r="B69082" s="202"/>
    </row>
    <row r="69083" spans="2:2">
      <c r="B69083" s="202"/>
    </row>
    <row r="69084" spans="2:2">
      <c r="B69084" s="202"/>
    </row>
    <row r="69085" spans="2:2">
      <c r="B69085" s="202"/>
    </row>
    <row r="69086" spans="2:2">
      <c r="B69086" s="202"/>
    </row>
    <row r="69087" spans="2:2">
      <c r="B69087" s="202"/>
    </row>
    <row r="69088" spans="2:2">
      <c r="B69088" s="202"/>
    </row>
    <row r="69089" spans="2:2">
      <c r="B69089" s="202"/>
    </row>
    <row r="69090" spans="2:2">
      <c r="B69090" s="202"/>
    </row>
    <row r="69091" spans="2:2">
      <c r="B69091" s="202"/>
    </row>
    <row r="69092" spans="2:2">
      <c r="B69092" s="202"/>
    </row>
    <row r="69093" spans="2:2">
      <c r="B69093" s="202"/>
    </row>
    <row r="69094" spans="2:2">
      <c r="B69094" s="202"/>
    </row>
    <row r="69095" spans="2:2">
      <c r="B69095" s="202"/>
    </row>
    <row r="69096" spans="2:2">
      <c r="B69096" s="202"/>
    </row>
    <row r="69097" spans="2:2">
      <c r="B69097" s="202"/>
    </row>
    <row r="69098" spans="2:2">
      <c r="B69098" s="202"/>
    </row>
    <row r="69099" spans="2:2">
      <c r="B69099" s="202"/>
    </row>
    <row r="69100" spans="2:2">
      <c r="B69100" s="202"/>
    </row>
    <row r="69101" spans="2:2">
      <c r="B69101" s="202"/>
    </row>
    <row r="69102" spans="2:2">
      <c r="B69102" s="202"/>
    </row>
    <row r="69103" spans="2:2">
      <c r="B69103" s="202"/>
    </row>
    <row r="69104" spans="2:2">
      <c r="B69104" s="202"/>
    </row>
    <row r="69105" spans="2:2">
      <c r="B69105" s="202"/>
    </row>
    <row r="69106" spans="2:2">
      <c r="B69106" s="202"/>
    </row>
    <row r="69107" spans="2:2">
      <c r="B69107" s="202"/>
    </row>
    <row r="69108" spans="2:2">
      <c r="B69108" s="202"/>
    </row>
    <row r="69109" spans="2:2">
      <c r="B69109" s="202"/>
    </row>
    <row r="69110" spans="2:2">
      <c r="B69110" s="202"/>
    </row>
    <row r="69111" spans="2:2">
      <c r="B69111" s="202"/>
    </row>
    <row r="69112" spans="2:2">
      <c r="B69112" s="202"/>
    </row>
    <row r="69113" spans="2:2">
      <c r="B69113" s="202"/>
    </row>
    <row r="69114" spans="2:2">
      <c r="B69114" s="202"/>
    </row>
    <row r="69115" spans="2:2">
      <c r="B69115" s="202"/>
    </row>
    <row r="69116" spans="2:2">
      <c r="B69116" s="202"/>
    </row>
    <row r="69117" spans="2:2">
      <c r="B69117" s="202"/>
    </row>
    <row r="69118" spans="2:2">
      <c r="B69118" s="202"/>
    </row>
    <row r="69119" spans="2:2">
      <c r="B69119" s="202"/>
    </row>
    <row r="69120" spans="2:2">
      <c r="B69120" s="202"/>
    </row>
    <row r="69121" spans="2:2">
      <c r="B69121" s="202"/>
    </row>
    <row r="69122" spans="2:2">
      <c r="B69122" s="202"/>
    </row>
    <row r="69123" spans="2:2">
      <c r="B69123" s="202"/>
    </row>
    <row r="69124" spans="2:2">
      <c r="B69124" s="202"/>
    </row>
    <row r="69125" spans="2:2">
      <c r="B69125" s="202"/>
    </row>
    <row r="69126" spans="2:2">
      <c r="B69126" s="202"/>
    </row>
    <row r="69127" spans="2:2">
      <c r="B69127" s="202"/>
    </row>
    <row r="69128" spans="2:2">
      <c r="B69128" s="202"/>
    </row>
    <row r="69129" spans="2:2">
      <c r="B69129" s="202"/>
    </row>
    <row r="69130" spans="2:2">
      <c r="B69130" s="202"/>
    </row>
    <row r="69131" spans="2:2">
      <c r="B69131" s="202"/>
    </row>
    <row r="69132" spans="2:2">
      <c r="B69132" s="202"/>
    </row>
    <row r="69133" spans="2:2">
      <c r="B69133" s="202"/>
    </row>
    <row r="69134" spans="2:2">
      <c r="B69134" s="202"/>
    </row>
    <row r="69135" spans="2:2">
      <c r="B69135" s="202"/>
    </row>
    <row r="69136" spans="2:2">
      <c r="B69136" s="202"/>
    </row>
    <row r="69137" spans="2:2">
      <c r="B69137" s="202"/>
    </row>
    <row r="69138" spans="2:2">
      <c r="B69138" s="202"/>
    </row>
    <row r="69139" spans="2:2">
      <c r="B69139" s="202"/>
    </row>
    <row r="69140" spans="2:2">
      <c r="B69140" s="202"/>
    </row>
    <row r="69141" spans="2:2">
      <c r="B69141" s="202"/>
    </row>
    <row r="69142" spans="2:2">
      <c r="B69142" s="202"/>
    </row>
    <row r="69143" spans="2:2">
      <c r="B69143" s="202"/>
    </row>
    <row r="69144" spans="2:2">
      <c r="B69144" s="202"/>
    </row>
    <row r="69145" spans="2:2">
      <c r="B69145" s="202"/>
    </row>
    <row r="69146" spans="2:2">
      <c r="B69146" s="202"/>
    </row>
    <row r="69147" spans="2:2">
      <c r="B69147" s="202"/>
    </row>
    <row r="69148" spans="2:2">
      <c r="B69148" s="202"/>
    </row>
    <row r="69149" spans="2:2">
      <c r="B69149" s="202"/>
    </row>
    <row r="69150" spans="2:2">
      <c r="B69150" s="202"/>
    </row>
    <row r="69151" spans="2:2">
      <c r="B69151" s="202"/>
    </row>
    <row r="69152" spans="2:2">
      <c r="B69152" s="202"/>
    </row>
    <row r="69153" spans="2:2">
      <c r="B69153" s="202"/>
    </row>
    <row r="69154" spans="2:2">
      <c r="B69154" s="202"/>
    </row>
    <row r="69155" spans="2:2">
      <c r="B69155" s="202"/>
    </row>
    <row r="69156" spans="2:2">
      <c r="B69156" s="202"/>
    </row>
    <row r="69157" spans="2:2">
      <c r="B69157" s="202"/>
    </row>
    <row r="69158" spans="2:2">
      <c r="B69158" s="202"/>
    </row>
    <row r="69159" spans="2:2">
      <c r="B69159" s="202"/>
    </row>
    <row r="69160" spans="2:2">
      <c r="B69160" s="202"/>
    </row>
    <row r="69161" spans="2:2">
      <c r="B69161" s="202"/>
    </row>
    <row r="69162" spans="2:2">
      <c r="B69162" s="202"/>
    </row>
    <row r="69163" spans="2:2">
      <c r="B69163" s="202"/>
    </row>
    <row r="69164" spans="2:2">
      <c r="B69164" s="202"/>
    </row>
    <row r="69165" spans="2:2">
      <c r="B69165" s="202"/>
    </row>
    <row r="69166" spans="2:2">
      <c r="B69166" s="202"/>
    </row>
    <row r="69167" spans="2:2">
      <c r="B69167" s="202"/>
    </row>
    <row r="69168" spans="2:2">
      <c r="B69168" s="202"/>
    </row>
    <row r="69169" spans="2:2">
      <c r="B69169" s="202"/>
    </row>
    <row r="69170" spans="2:2">
      <c r="B69170" s="202"/>
    </row>
    <row r="69171" spans="2:2">
      <c r="B69171" s="202"/>
    </row>
    <row r="69172" spans="2:2">
      <c r="B69172" s="202"/>
    </row>
    <row r="69173" spans="2:2">
      <c r="B69173" s="202"/>
    </row>
    <row r="69174" spans="2:2">
      <c r="B69174" s="202"/>
    </row>
    <row r="69175" spans="2:2">
      <c r="B69175" s="202"/>
    </row>
    <row r="69176" spans="2:2">
      <c r="B69176" s="202"/>
    </row>
    <row r="69177" spans="2:2">
      <c r="B69177" s="202"/>
    </row>
    <row r="69178" spans="2:2">
      <c r="B69178" s="202"/>
    </row>
    <row r="69179" spans="2:2">
      <c r="B69179" s="202"/>
    </row>
    <row r="69180" spans="2:2">
      <c r="B69180" s="202"/>
    </row>
    <row r="69181" spans="2:2">
      <c r="B69181" s="202"/>
    </row>
    <row r="69182" spans="2:2">
      <c r="B69182" s="202"/>
    </row>
    <row r="69183" spans="2:2">
      <c r="B69183" s="202"/>
    </row>
    <row r="69184" spans="2:2">
      <c r="B69184" s="202"/>
    </row>
    <row r="69185" spans="2:2">
      <c r="B69185" s="202"/>
    </row>
    <row r="69186" spans="2:2">
      <c r="B69186" s="202"/>
    </row>
    <row r="69187" spans="2:2">
      <c r="B69187" s="202"/>
    </row>
    <row r="69188" spans="2:2">
      <c r="B69188" s="202"/>
    </row>
    <row r="69189" spans="2:2">
      <c r="B69189" s="202"/>
    </row>
    <row r="69190" spans="2:2">
      <c r="B69190" s="202"/>
    </row>
    <row r="69191" spans="2:2">
      <c r="B69191" s="202"/>
    </row>
    <row r="69192" spans="2:2">
      <c r="B69192" s="202"/>
    </row>
    <row r="69193" spans="2:2">
      <c r="B69193" s="202"/>
    </row>
    <row r="69194" spans="2:2">
      <c r="B69194" s="202"/>
    </row>
    <row r="69195" spans="2:2">
      <c r="B69195" s="202"/>
    </row>
    <row r="69196" spans="2:2">
      <c r="B69196" s="202"/>
    </row>
    <row r="69197" spans="2:2">
      <c r="B69197" s="202"/>
    </row>
    <row r="69198" spans="2:2">
      <c r="B69198" s="202"/>
    </row>
    <row r="69199" spans="2:2">
      <c r="B69199" s="202"/>
    </row>
    <row r="69200" spans="2:2">
      <c r="B69200" s="202"/>
    </row>
    <row r="69201" spans="2:2">
      <c r="B69201" s="202"/>
    </row>
    <row r="69202" spans="2:2">
      <c r="B69202" s="202"/>
    </row>
    <row r="69203" spans="2:2">
      <c r="B69203" s="202"/>
    </row>
    <row r="69204" spans="2:2">
      <c r="B69204" s="202"/>
    </row>
    <row r="69205" spans="2:2">
      <c r="B69205" s="202"/>
    </row>
    <row r="69206" spans="2:2">
      <c r="B69206" s="202"/>
    </row>
    <row r="69207" spans="2:2">
      <c r="B69207" s="202"/>
    </row>
    <row r="69208" spans="2:2">
      <c r="B69208" s="202"/>
    </row>
    <row r="69209" spans="2:2">
      <c r="B69209" s="202"/>
    </row>
    <row r="69210" spans="2:2">
      <c r="B69210" s="202"/>
    </row>
    <row r="69211" spans="2:2">
      <c r="B69211" s="202"/>
    </row>
    <row r="69212" spans="2:2">
      <c r="B69212" s="202"/>
    </row>
    <row r="69213" spans="2:2">
      <c r="B69213" s="202"/>
    </row>
    <row r="69214" spans="2:2">
      <c r="B69214" s="202"/>
    </row>
    <row r="69215" spans="2:2">
      <c r="B69215" s="202"/>
    </row>
    <row r="69216" spans="2:2">
      <c r="B69216" s="202"/>
    </row>
    <row r="69217" spans="2:2">
      <c r="B69217" s="202"/>
    </row>
    <row r="69218" spans="2:2">
      <c r="B69218" s="202"/>
    </row>
    <row r="69219" spans="2:2">
      <c r="B69219" s="202"/>
    </row>
    <row r="69220" spans="2:2">
      <c r="B69220" s="202"/>
    </row>
    <row r="69221" spans="2:2">
      <c r="B69221" s="202"/>
    </row>
    <row r="69222" spans="2:2">
      <c r="B69222" s="202"/>
    </row>
    <row r="69223" spans="2:2">
      <c r="B69223" s="202"/>
    </row>
    <row r="69224" spans="2:2">
      <c r="B69224" s="202"/>
    </row>
    <row r="69225" spans="2:2">
      <c r="B69225" s="202"/>
    </row>
    <row r="69226" spans="2:2">
      <c r="B69226" s="202"/>
    </row>
    <row r="69227" spans="2:2">
      <c r="B69227" s="202"/>
    </row>
    <row r="69228" spans="2:2">
      <c r="B69228" s="202"/>
    </row>
    <row r="69229" spans="2:2">
      <c r="B69229" s="202"/>
    </row>
    <row r="69230" spans="2:2">
      <c r="B69230" s="202"/>
    </row>
    <row r="69231" spans="2:2">
      <c r="B69231" s="202"/>
    </row>
    <row r="69232" spans="2:2">
      <c r="B69232" s="202"/>
    </row>
    <row r="69233" spans="2:2">
      <c r="B69233" s="202"/>
    </row>
    <row r="69234" spans="2:2">
      <c r="B69234" s="202"/>
    </row>
    <row r="69235" spans="2:2">
      <c r="B69235" s="202"/>
    </row>
    <row r="69236" spans="2:2">
      <c r="B69236" s="202"/>
    </row>
    <row r="69237" spans="2:2">
      <c r="B69237" s="202"/>
    </row>
    <row r="69238" spans="2:2">
      <c r="B69238" s="202"/>
    </row>
    <row r="69239" spans="2:2">
      <c r="B69239" s="202"/>
    </row>
    <row r="69240" spans="2:2">
      <c r="B69240" s="202"/>
    </row>
    <row r="69241" spans="2:2">
      <c r="B69241" s="202"/>
    </row>
    <row r="69242" spans="2:2">
      <c r="B69242" s="202"/>
    </row>
    <row r="69243" spans="2:2">
      <c r="B69243" s="202"/>
    </row>
    <row r="69244" spans="2:2">
      <c r="B69244" s="202"/>
    </row>
    <row r="69245" spans="2:2">
      <c r="B69245" s="202"/>
    </row>
    <row r="69246" spans="2:2">
      <c r="B69246" s="202"/>
    </row>
    <row r="69247" spans="2:2">
      <c r="B69247" s="202"/>
    </row>
    <row r="69248" spans="2:2">
      <c r="B69248" s="202"/>
    </row>
    <row r="69249" spans="2:2">
      <c r="B69249" s="202"/>
    </row>
    <row r="69250" spans="2:2">
      <c r="B69250" s="202"/>
    </row>
    <row r="69251" spans="2:2">
      <c r="B69251" s="202"/>
    </row>
    <row r="69252" spans="2:2">
      <c r="B69252" s="202"/>
    </row>
    <row r="69253" spans="2:2">
      <c r="B69253" s="202"/>
    </row>
    <row r="69254" spans="2:2">
      <c r="B69254" s="202"/>
    </row>
    <row r="69255" spans="2:2">
      <c r="B69255" s="202"/>
    </row>
    <row r="69256" spans="2:2">
      <c r="B69256" s="202"/>
    </row>
    <row r="69257" spans="2:2">
      <c r="B69257" s="202"/>
    </row>
    <row r="69258" spans="2:2">
      <c r="B69258" s="202"/>
    </row>
    <row r="69259" spans="2:2">
      <c r="B69259" s="202"/>
    </row>
    <row r="69260" spans="2:2">
      <c r="B69260" s="202"/>
    </row>
    <row r="69261" spans="2:2">
      <c r="B69261" s="202"/>
    </row>
    <row r="69262" spans="2:2">
      <c r="B69262" s="202"/>
    </row>
    <row r="69263" spans="2:2">
      <c r="B69263" s="202"/>
    </row>
    <row r="69264" spans="2:2">
      <c r="B69264" s="202"/>
    </row>
    <row r="69265" spans="2:2">
      <c r="B69265" s="202"/>
    </row>
    <row r="69266" spans="2:2">
      <c r="B69266" s="202"/>
    </row>
    <row r="69267" spans="2:2">
      <c r="B69267" s="202"/>
    </row>
    <row r="69268" spans="2:2">
      <c r="B69268" s="202"/>
    </row>
    <row r="69269" spans="2:2">
      <c r="B69269" s="202"/>
    </row>
    <row r="69270" spans="2:2">
      <c r="B69270" s="202"/>
    </row>
    <row r="69271" spans="2:2">
      <c r="B69271" s="202"/>
    </row>
    <row r="69272" spans="2:2">
      <c r="B69272" s="202"/>
    </row>
    <row r="69273" spans="2:2">
      <c r="B69273" s="202"/>
    </row>
    <row r="69274" spans="2:2">
      <c r="B69274" s="202"/>
    </row>
    <row r="69275" spans="2:2">
      <c r="B69275" s="202"/>
    </row>
    <row r="69276" spans="2:2">
      <c r="B69276" s="202"/>
    </row>
    <row r="69277" spans="2:2">
      <c r="B69277" s="202"/>
    </row>
    <row r="69278" spans="2:2">
      <c r="B69278" s="202"/>
    </row>
    <row r="69279" spans="2:2">
      <c r="B69279" s="202"/>
    </row>
    <row r="69280" spans="2:2">
      <c r="B69280" s="202"/>
    </row>
    <row r="69281" spans="2:2">
      <c r="B69281" s="202"/>
    </row>
    <row r="69282" spans="2:2">
      <c r="B69282" s="202"/>
    </row>
    <row r="69283" spans="2:2">
      <c r="B69283" s="202"/>
    </row>
    <row r="69284" spans="2:2">
      <c r="B69284" s="202"/>
    </row>
    <row r="69285" spans="2:2">
      <c r="B69285" s="202"/>
    </row>
    <row r="69286" spans="2:2">
      <c r="B69286" s="202"/>
    </row>
    <row r="69287" spans="2:2">
      <c r="B69287" s="202"/>
    </row>
    <row r="69288" spans="2:2">
      <c r="B69288" s="202"/>
    </row>
    <row r="69289" spans="2:2">
      <c r="B69289" s="202"/>
    </row>
    <row r="69290" spans="2:2">
      <c r="B69290" s="202"/>
    </row>
    <row r="69291" spans="2:2">
      <c r="B69291" s="202"/>
    </row>
    <row r="69292" spans="2:2">
      <c r="B69292" s="202"/>
    </row>
    <row r="69293" spans="2:2">
      <c r="B69293" s="202"/>
    </row>
    <row r="69294" spans="2:2">
      <c r="B69294" s="202"/>
    </row>
    <row r="69295" spans="2:2">
      <c r="B69295" s="202"/>
    </row>
    <row r="69296" spans="2:2">
      <c r="B69296" s="202"/>
    </row>
    <row r="69297" spans="2:2">
      <c r="B69297" s="202"/>
    </row>
    <row r="69298" spans="2:2">
      <c r="B69298" s="202"/>
    </row>
    <row r="69299" spans="2:2">
      <c r="B69299" s="202"/>
    </row>
    <row r="69300" spans="2:2">
      <c r="B69300" s="202"/>
    </row>
    <row r="69301" spans="2:2">
      <c r="B69301" s="202"/>
    </row>
    <row r="69302" spans="2:2">
      <c r="B69302" s="202"/>
    </row>
    <row r="69303" spans="2:2">
      <c r="B69303" s="202"/>
    </row>
    <row r="69304" spans="2:2">
      <c r="B69304" s="202"/>
    </row>
    <row r="69305" spans="2:2">
      <c r="B69305" s="202"/>
    </row>
    <row r="69306" spans="2:2">
      <c r="B69306" s="202"/>
    </row>
    <row r="69307" spans="2:2">
      <c r="B69307" s="202"/>
    </row>
    <row r="69308" spans="2:2">
      <c r="B69308" s="202"/>
    </row>
    <row r="69309" spans="2:2">
      <c r="B69309" s="202"/>
    </row>
    <row r="69310" spans="2:2">
      <c r="B69310" s="202"/>
    </row>
    <row r="69311" spans="2:2">
      <c r="B69311" s="202"/>
    </row>
    <row r="69312" spans="2:2">
      <c r="B69312" s="202"/>
    </row>
    <row r="69313" spans="2:2">
      <c r="B69313" s="202"/>
    </row>
    <row r="69314" spans="2:2">
      <c r="B69314" s="202"/>
    </row>
    <row r="69315" spans="2:2">
      <c r="B69315" s="202"/>
    </row>
    <row r="69316" spans="2:2">
      <c r="B69316" s="202"/>
    </row>
    <row r="69317" spans="2:2">
      <c r="B69317" s="202"/>
    </row>
    <row r="69318" spans="2:2">
      <c r="B69318" s="202"/>
    </row>
    <row r="69319" spans="2:2">
      <c r="B69319" s="202"/>
    </row>
    <row r="69320" spans="2:2">
      <c r="B69320" s="202"/>
    </row>
    <row r="69321" spans="2:2">
      <c r="B69321" s="202"/>
    </row>
    <row r="69322" spans="2:2">
      <c r="B69322" s="202"/>
    </row>
    <row r="69323" spans="2:2">
      <c r="B69323" s="202"/>
    </row>
    <row r="69324" spans="2:2">
      <c r="B69324" s="202"/>
    </row>
    <row r="69325" spans="2:2">
      <c r="B69325" s="202"/>
    </row>
    <row r="69326" spans="2:2">
      <c r="B69326" s="202"/>
    </row>
    <row r="69327" spans="2:2">
      <c r="B69327" s="202"/>
    </row>
    <row r="69328" spans="2:2">
      <c r="B69328" s="202"/>
    </row>
    <row r="69329" spans="2:2">
      <c r="B69329" s="202"/>
    </row>
    <row r="69330" spans="2:2">
      <c r="B69330" s="202"/>
    </row>
    <row r="69331" spans="2:2">
      <c r="B69331" s="202"/>
    </row>
    <row r="69332" spans="2:2">
      <c r="B69332" s="202"/>
    </row>
    <row r="69333" spans="2:2">
      <c r="B69333" s="202"/>
    </row>
    <row r="69334" spans="2:2">
      <c r="B69334" s="202"/>
    </row>
    <row r="69335" spans="2:2">
      <c r="B69335" s="202"/>
    </row>
    <row r="69336" spans="2:2">
      <c r="B69336" s="202"/>
    </row>
    <row r="69337" spans="2:2">
      <c r="B69337" s="202"/>
    </row>
    <row r="69338" spans="2:2">
      <c r="B69338" s="202"/>
    </row>
    <row r="69339" spans="2:2">
      <c r="B69339" s="202"/>
    </row>
    <row r="69340" spans="2:2">
      <c r="B69340" s="202"/>
    </row>
    <row r="69341" spans="2:2">
      <c r="B69341" s="202"/>
    </row>
    <row r="69342" spans="2:2">
      <c r="B69342" s="202"/>
    </row>
    <row r="69343" spans="2:2">
      <c r="B69343" s="202"/>
    </row>
    <row r="69344" spans="2:2">
      <c r="B69344" s="202"/>
    </row>
    <row r="69345" spans="2:2">
      <c r="B69345" s="202"/>
    </row>
    <row r="69346" spans="2:2">
      <c r="B69346" s="202"/>
    </row>
    <row r="69347" spans="2:2">
      <c r="B69347" s="202"/>
    </row>
    <row r="69348" spans="2:2">
      <c r="B69348" s="202"/>
    </row>
    <row r="69349" spans="2:2">
      <c r="B69349" s="202"/>
    </row>
    <row r="69350" spans="2:2">
      <c r="B69350" s="202"/>
    </row>
    <row r="69351" spans="2:2">
      <c r="B69351" s="202"/>
    </row>
    <row r="69352" spans="2:2">
      <c r="B69352" s="202"/>
    </row>
    <row r="69353" spans="2:2">
      <c r="B69353" s="202"/>
    </row>
    <row r="69354" spans="2:2">
      <c r="B69354" s="202"/>
    </row>
    <row r="69355" spans="2:2">
      <c r="B69355" s="202"/>
    </row>
    <row r="69356" spans="2:2">
      <c r="B69356" s="202"/>
    </row>
    <row r="69357" spans="2:2">
      <c r="B69357" s="202"/>
    </row>
    <row r="69358" spans="2:2">
      <c r="B69358" s="202"/>
    </row>
    <row r="69359" spans="2:2">
      <c r="B69359" s="202"/>
    </row>
    <row r="69360" spans="2:2">
      <c r="B69360" s="202"/>
    </row>
    <row r="69361" spans="2:2">
      <c r="B69361" s="202"/>
    </row>
    <row r="69362" spans="2:2">
      <c r="B69362" s="202"/>
    </row>
    <row r="69363" spans="2:2">
      <c r="B69363" s="202"/>
    </row>
    <row r="69364" spans="2:2">
      <c r="B69364" s="202"/>
    </row>
    <row r="69365" spans="2:2">
      <c r="B69365" s="202"/>
    </row>
    <row r="69366" spans="2:2">
      <c r="B69366" s="202"/>
    </row>
    <row r="69367" spans="2:2">
      <c r="B69367" s="202"/>
    </row>
    <row r="69368" spans="2:2">
      <c r="B69368" s="202"/>
    </row>
    <row r="69369" spans="2:2">
      <c r="B69369" s="202"/>
    </row>
    <row r="69370" spans="2:2">
      <c r="B69370" s="202"/>
    </row>
    <row r="69371" spans="2:2">
      <c r="B69371" s="202"/>
    </row>
    <row r="69372" spans="2:2">
      <c r="B69372" s="202"/>
    </row>
    <row r="69373" spans="2:2">
      <c r="B69373" s="202"/>
    </row>
    <row r="69374" spans="2:2">
      <c r="B69374" s="202"/>
    </row>
    <row r="69375" spans="2:2">
      <c r="B69375" s="202"/>
    </row>
    <row r="69376" spans="2:2">
      <c r="B69376" s="202"/>
    </row>
    <row r="69377" spans="2:2">
      <c r="B69377" s="202"/>
    </row>
    <row r="69378" spans="2:2">
      <c r="B69378" s="202"/>
    </row>
    <row r="69379" spans="2:2">
      <c r="B69379" s="202"/>
    </row>
    <row r="69380" spans="2:2">
      <c r="B69380" s="202"/>
    </row>
    <row r="69381" spans="2:2">
      <c r="B69381" s="202"/>
    </row>
    <row r="69382" spans="2:2">
      <c r="B69382" s="202"/>
    </row>
    <row r="69383" spans="2:2">
      <c r="B69383" s="202"/>
    </row>
    <row r="69384" spans="2:2">
      <c r="B69384" s="202"/>
    </row>
    <row r="69385" spans="2:2">
      <c r="B69385" s="202"/>
    </row>
    <row r="69386" spans="2:2">
      <c r="B69386" s="202"/>
    </row>
    <row r="69387" spans="2:2">
      <c r="B69387" s="202"/>
    </row>
    <row r="69388" spans="2:2">
      <c r="B69388" s="202"/>
    </row>
    <row r="69389" spans="2:2">
      <c r="B69389" s="202"/>
    </row>
    <row r="69390" spans="2:2">
      <c r="B69390" s="202"/>
    </row>
    <row r="69391" spans="2:2">
      <c r="B69391" s="202"/>
    </row>
    <row r="69392" spans="2:2">
      <c r="B69392" s="202"/>
    </row>
    <row r="69393" spans="2:2">
      <c r="B69393" s="202"/>
    </row>
    <row r="69394" spans="2:2">
      <c r="B69394" s="202"/>
    </row>
    <row r="69395" spans="2:2">
      <c r="B69395" s="202"/>
    </row>
    <row r="69396" spans="2:2">
      <c r="B69396" s="202"/>
    </row>
    <row r="69397" spans="2:2">
      <c r="B69397" s="202"/>
    </row>
    <row r="69398" spans="2:2">
      <c r="B69398" s="202"/>
    </row>
    <row r="69399" spans="2:2">
      <c r="B69399" s="202"/>
    </row>
    <row r="69400" spans="2:2">
      <c r="B69400" s="202"/>
    </row>
    <row r="69401" spans="2:2">
      <c r="B69401" s="202"/>
    </row>
    <row r="69402" spans="2:2">
      <c r="B69402" s="202"/>
    </row>
    <row r="69403" spans="2:2">
      <c r="B69403" s="202"/>
    </row>
    <row r="69404" spans="2:2">
      <c r="B69404" s="202"/>
    </row>
    <row r="69405" spans="2:2">
      <c r="B69405" s="202"/>
    </row>
    <row r="69406" spans="2:2">
      <c r="B69406" s="202"/>
    </row>
    <row r="69407" spans="2:2">
      <c r="B69407" s="202"/>
    </row>
    <row r="69408" spans="2:2">
      <c r="B69408" s="202"/>
    </row>
    <row r="69409" spans="2:2">
      <c r="B69409" s="202"/>
    </row>
    <row r="69410" spans="2:2">
      <c r="B69410" s="202"/>
    </row>
    <row r="69411" spans="2:2">
      <c r="B69411" s="202"/>
    </row>
    <row r="69412" spans="2:2">
      <c r="B69412" s="202"/>
    </row>
    <row r="69413" spans="2:2">
      <c r="B69413" s="202"/>
    </row>
    <row r="69414" spans="2:2">
      <c r="B69414" s="202"/>
    </row>
    <row r="69415" spans="2:2">
      <c r="B69415" s="202"/>
    </row>
    <row r="69416" spans="2:2">
      <c r="B69416" s="202"/>
    </row>
    <row r="69417" spans="2:2">
      <c r="B69417" s="202"/>
    </row>
    <row r="69418" spans="2:2">
      <c r="B69418" s="202"/>
    </row>
    <row r="69419" spans="2:2">
      <c r="B69419" s="202"/>
    </row>
    <row r="69420" spans="2:2">
      <c r="B69420" s="202"/>
    </row>
    <row r="69421" spans="2:2">
      <c r="B69421" s="202"/>
    </row>
    <row r="69422" spans="2:2">
      <c r="B69422" s="202"/>
    </row>
    <row r="69423" spans="2:2">
      <c r="B69423" s="202"/>
    </row>
    <row r="69424" spans="2:2">
      <c r="B69424" s="202"/>
    </row>
    <row r="69425" spans="2:2">
      <c r="B69425" s="202"/>
    </row>
    <row r="69426" spans="2:2">
      <c r="B69426" s="202"/>
    </row>
    <row r="69427" spans="2:2">
      <c r="B69427" s="202"/>
    </row>
    <row r="69428" spans="2:2">
      <c r="B69428" s="202"/>
    </row>
    <row r="69429" spans="2:2">
      <c r="B69429" s="202"/>
    </row>
    <row r="69430" spans="2:2">
      <c r="B69430" s="202"/>
    </row>
    <row r="69431" spans="2:2">
      <c r="B69431" s="202"/>
    </row>
    <row r="69432" spans="2:2">
      <c r="B69432" s="202"/>
    </row>
    <row r="69433" spans="2:2">
      <c r="B69433" s="202"/>
    </row>
    <row r="69434" spans="2:2">
      <c r="B69434" s="202"/>
    </row>
    <row r="69435" spans="2:2">
      <c r="B69435" s="202"/>
    </row>
    <row r="69436" spans="2:2">
      <c r="B69436" s="202"/>
    </row>
    <row r="69437" spans="2:2">
      <c r="B69437" s="202"/>
    </row>
    <row r="69438" spans="2:2">
      <c r="B69438" s="202"/>
    </row>
    <row r="69439" spans="2:2">
      <c r="B69439" s="202"/>
    </row>
    <row r="69440" spans="2:2">
      <c r="B69440" s="202"/>
    </row>
    <row r="69441" spans="2:2">
      <c r="B69441" s="202"/>
    </row>
    <row r="69442" spans="2:2">
      <c r="B69442" s="202"/>
    </row>
    <row r="69443" spans="2:2">
      <c r="B69443" s="202"/>
    </row>
    <row r="69444" spans="2:2">
      <c r="B69444" s="202"/>
    </row>
    <row r="69445" spans="2:2">
      <c r="B69445" s="202"/>
    </row>
    <row r="69446" spans="2:2">
      <c r="B69446" s="202"/>
    </row>
    <row r="69447" spans="2:2">
      <c r="B69447" s="202"/>
    </row>
    <row r="69448" spans="2:2">
      <c r="B69448" s="202"/>
    </row>
    <row r="69449" spans="2:2">
      <c r="B69449" s="202"/>
    </row>
    <row r="69450" spans="2:2">
      <c r="B69450" s="202"/>
    </row>
    <row r="69451" spans="2:2">
      <c r="B69451" s="202"/>
    </row>
    <row r="69452" spans="2:2">
      <c r="B69452" s="202"/>
    </row>
    <row r="69453" spans="2:2">
      <c r="B69453" s="202"/>
    </row>
    <row r="69454" spans="2:2">
      <c r="B69454" s="202"/>
    </row>
    <row r="69455" spans="2:2">
      <c r="B69455" s="202"/>
    </row>
    <row r="69456" spans="2:2">
      <c r="B69456" s="202"/>
    </row>
    <row r="69457" spans="2:2">
      <c r="B69457" s="202"/>
    </row>
    <row r="69458" spans="2:2">
      <c r="B69458" s="202"/>
    </row>
    <row r="69459" spans="2:2">
      <c r="B69459" s="202"/>
    </row>
    <row r="69460" spans="2:2">
      <c r="B69460" s="202"/>
    </row>
    <row r="69461" spans="2:2">
      <c r="B69461" s="202"/>
    </row>
    <row r="69462" spans="2:2">
      <c r="B69462" s="202"/>
    </row>
    <row r="69463" spans="2:2">
      <c r="B69463" s="202"/>
    </row>
    <row r="69464" spans="2:2">
      <c r="B69464" s="202"/>
    </row>
    <row r="69465" spans="2:2">
      <c r="B69465" s="202"/>
    </row>
    <row r="69466" spans="2:2">
      <c r="B69466" s="202"/>
    </row>
    <row r="69467" spans="2:2">
      <c r="B69467" s="202"/>
    </row>
    <row r="69468" spans="2:2">
      <c r="B69468" s="202"/>
    </row>
    <row r="69469" spans="2:2">
      <c r="B69469" s="202"/>
    </row>
    <row r="69470" spans="2:2">
      <c r="B69470" s="202"/>
    </row>
    <row r="69471" spans="2:2">
      <c r="B69471" s="202"/>
    </row>
    <row r="69472" spans="2:2">
      <c r="B69472" s="202"/>
    </row>
    <row r="69473" spans="2:2">
      <c r="B69473" s="202"/>
    </row>
    <row r="69474" spans="2:2">
      <c r="B69474" s="202"/>
    </row>
    <row r="69475" spans="2:2">
      <c r="B69475" s="202"/>
    </row>
    <row r="69476" spans="2:2">
      <c r="B69476" s="202"/>
    </row>
    <row r="69477" spans="2:2">
      <c r="B69477" s="202"/>
    </row>
    <row r="69478" spans="2:2">
      <c r="B69478" s="202"/>
    </row>
    <row r="69479" spans="2:2">
      <c r="B69479" s="202"/>
    </row>
    <row r="69480" spans="2:2">
      <c r="B69480" s="202"/>
    </row>
    <row r="69481" spans="2:2">
      <c r="B69481" s="202"/>
    </row>
    <row r="69482" spans="2:2">
      <c r="B69482" s="202"/>
    </row>
    <row r="69483" spans="2:2">
      <c r="B69483" s="202"/>
    </row>
    <row r="69484" spans="2:2">
      <c r="B69484" s="202"/>
    </row>
    <row r="69485" spans="2:2">
      <c r="B69485" s="202"/>
    </row>
    <row r="69486" spans="2:2">
      <c r="B69486" s="202"/>
    </row>
    <row r="69487" spans="2:2">
      <c r="B69487" s="202"/>
    </row>
    <row r="69488" spans="2:2">
      <c r="B69488" s="202"/>
    </row>
    <row r="69489" spans="2:2">
      <c r="B69489" s="202"/>
    </row>
    <row r="69490" spans="2:2">
      <c r="B69490" s="202"/>
    </row>
    <row r="69491" spans="2:2">
      <c r="B69491" s="202"/>
    </row>
    <row r="69492" spans="2:2">
      <c r="B69492" s="202"/>
    </row>
    <row r="69493" spans="2:2">
      <c r="B69493" s="202"/>
    </row>
    <row r="69494" spans="2:2">
      <c r="B69494" s="202"/>
    </row>
    <row r="69495" spans="2:2">
      <c r="B69495" s="202"/>
    </row>
    <row r="69496" spans="2:2">
      <c r="B69496" s="202"/>
    </row>
    <row r="69497" spans="2:2">
      <c r="B69497" s="202"/>
    </row>
    <row r="69498" spans="2:2">
      <c r="B69498" s="202"/>
    </row>
    <row r="69499" spans="2:2">
      <c r="B69499" s="202"/>
    </row>
    <row r="69500" spans="2:2">
      <c r="B69500" s="202"/>
    </row>
    <row r="69501" spans="2:2">
      <c r="B69501" s="202"/>
    </row>
    <row r="69502" spans="2:2">
      <c r="B69502" s="202"/>
    </row>
    <row r="69503" spans="2:2">
      <c r="B69503" s="202"/>
    </row>
    <row r="69504" spans="2:2">
      <c r="B69504" s="202"/>
    </row>
    <row r="69505" spans="2:2">
      <c r="B69505" s="202"/>
    </row>
    <row r="69506" spans="2:2">
      <c r="B69506" s="202"/>
    </row>
    <row r="69507" spans="2:2">
      <c r="B69507" s="202"/>
    </row>
    <row r="69508" spans="2:2">
      <c r="B69508" s="202"/>
    </row>
    <row r="69509" spans="2:2">
      <c r="B69509" s="202"/>
    </row>
    <row r="69510" spans="2:2">
      <c r="B69510" s="202"/>
    </row>
    <row r="69511" spans="2:2">
      <c r="B69511" s="202"/>
    </row>
    <row r="69512" spans="2:2">
      <c r="B69512" s="202"/>
    </row>
    <row r="69513" spans="2:2">
      <c r="B69513" s="202"/>
    </row>
    <row r="69514" spans="2:2">
      <c r="B69514" s="202"/>
    </row>
    <row r="69515" spans="2:2">
      <c r="B69515" s="202"/>
    </row>
    <row r="69516" spans="2:2">
      <c r="B69516" s="202"/>
    </row>
    <row r="69517" spans="2:2">
      <c r="B69517" s="202"/>
    </row>
    <row r="69518" spans="2:2">
      <c r="B69518" s="202"/>
    </row>
    <row r="69519" spans="2:2">
      <c r="B69519" s="202"/>
    </row>
    <row r="69520" spans="2:2">
      <c r="B69520" s="202"/>
    </row>
    <row r="69521" spans="2:2">
      <c r="B69521" s="202"/>
    </row>
    <row r="69522" spans="2:2">
      <c r="B69522" s="202"/>
    </row>
    <row r="69523" spans="2:2">
      <c r="B69523" s="202"/>
    </row>
    <row r="69524" spans="2:2">
      <c r="B69524" s="202"/>
    </row>
    <row r="69525" spans="2:2">
      <c r="B69525" s="202"/>
    </row>
    <row r="69526" spans="2:2">
      <c r="B69526" s="202"/>
    </row>
    <row r="69527" spans="2:2">
      <c r="B69527" s="202"/>
    </row>
    <row r="69528" spans="2:2">
      <c r="B69528" s="202"/>
    </row>
    <row r="69529" spans="2:2">
      <c r="B69529" s="202"/>
    </row>
    <row r="69530" spans="2:2">
      <c r="B69530" s="202"/>
    </row>
    <row r="69531" spans="2:2">
      <c r="B69531" s="202"/>
    </row>
    <row r="69532" spans="2:2">
      <c r="B69532" s="202"/>
    </row>
    <row r="69533" spans="2:2">
      <c r="B69533" s="202"/>
    </row>
    <row r="69534" spans="2:2">
      <c r="B69534" s="202"/>
    </row>
    <row r="69535" spans="2:2">
      <c r="B69535" s="202"/>
    </row>
    <row r="69536" spans="2:2">
      <c r="B69536" s="202"/>
    </row>
    <row r="69537" spans="2:2">
      <c r="B69537" s="202"/>
    </row>
    <row r="69538" spans="2:2">
      <c r="B69538" s="202"/>
    </row>
    <row r="69539" spans="2:2">
      <c r="B69539" s="202"/>
    </row>
    <row r="69540" spans="2:2">
      <c r="B69540" s="202"/>
    </row>
    <row r="69541" spans="2:2">
      <c r="B69541" s="202"/>
    </row>
    <row r="69542" spans="2:2">
      <c r="B69542" s="202"/>
    </row>
    <row r="69543" spans="2:2">
      <c r="B69543" s="202"/>
    </row>
    <row r="69544" spans="2:2">
      <c r="B69544" s="202"/>
    </row>
    <row r="69545" spans="2:2">
      <c r="B69545" s="202"/>
    </row>
    <row r="69546" spans="2:2">
      <c r="B69546" s="202"/>
    </row>
    <row r="69547" spans="2:2">
      <c r="B69547" s="202"/>
    </row>
    <row r="69548" spans="2:2">
      <c r="B69548" s="202"/>
    </row>
    <row r="69549" spans="2:2">
      <c r="B69549" s="202"/>
    </row>
    <row r="69550" spans="2:2">
      <c r="B69550" s="202"/>
    </row>
    <row r="69551" spans="2:2">
      <c r="B69551" s="202"/>
    </row>
    <row r="69552" spans="2:2">
      <c r="B69552" s="202"/>
    </row>
    <row r="69553" spans="2:2">
      <c r="B69553" s="202"/>
    </row>
    <row r="69554" spans="2:2">
      <c r="B69554" s="202"/>
    </row>
    <row r="69555" spans="2:2">
      <c r="B69555" s="202"/>
    </row>
    <row r="69556" spans="2:2">
      <c r="B69556" s="202"/>
    </row>
    <row r="69557" spans="2:2">
      <c r="B69557" s="202"/>
    </row>
    <row r="69558" spans="2:2">
      <c r="B69558" s="202"/>
    </row>
    <row r="69559" spans="2:2">
      <c r="B69559" s="202"/>
    </row>
    <row r="69560" spans="2:2">
      <c r="B69560" s="202"/>
    </row>
    <row r="69561" spans="2:2">
      <c r="B69561" s="202"/>
    </row>
    <row r="69562" spans="2:2">
      <c r="B69562" s="202"/>
    </row>
    <row r="69563" spans="2:2">
      <c r="B69563" s="202"/>
    </row>
    <row r="69564" spans="2:2">
      <c r="B69564" s="202"/>
    </row>
    <row r="69565" spans="2:2">
      <c r="B69565" s="202"/>
    </row>
    <row r="69566" spans="2:2">
      <c r="B69566" s="202"/>
    </row>
    <row r="69567" spans="2:2">
      <c r="B69567" s="202"/>
    </row>
    <row r="69568" spans="2:2">
      <c r="B69568" s="202"/>
    </row>
    <row r="69569" spans="2:2">
      <c r="B69569" s="202"/>
    </row>
    <row r="69570" spans="2:2">
      <c r="B69570" s="202"/>
    </row>
    <row r="69571" spans="2:2">
      <c r="B69571" s="202"/>
    </row>
    <row r="69572" spans="2:2">
      <c r="B69572" s="202"/>
    </row>
    <row r="69573" spans="2:2">
      <c r="B69573" s="202"/>
    </row>
    <row r="69574" spans="2:2">
      <c r="B69574" s="202"/>
    </row>
    <row r="69575" spans="2:2">
      <c r="B69575" s="202"/>
    </row>
    <row r="69576" spans="2:2">
      <c r="B69576" s="202"/>
    </row>
    <row r="69577" spans="2:2">
      <c r="B69577" s="202"/>
    </row>
    <row r="69578" spans="2:2">
      <c r="B69578" s="202"/>
    </row>
    <row r="69579" spans="2:2">
      <c r="B69579" s="202"/>
    </row>
    <row r="69580" spans="2:2">
      <c r="B69580" s="202"/>
    </row>
    <row r="69581" spans="2:2">
      <c r="B69581" s="202"/>
    </row>
    <row r="69582" spans="2:2">
      <c r="B69582" s="202"/>
    </row>
    <row r="69583" spans="2:2">
      <c r="B69583" s="202"/>
    </row>
    <row r="69584" spans="2:2">
      <c r="B69584" s="202"/>
    </row>
    <row r="69585" spans="2:2">
      <c r="B69585" s="202"/>
    </row>
    <row r="69586" spans="2:2">
      <c r="B69586" s="202"/>
    </row>
    <row r="69587" spans="2:2">
      <c r="B69587" s="202"/>
    </row>
    <row r="69588" spans="2:2">
      <c r="B69588" s="202"/>
    </row>
    <row r="69589" spans="2:2">
      <c r="B69589" s="202"/>
    </row>
    <row r="69590" spans="2:2">
      <c r="B69590" s="202"/>
    </row>
    <row r="69591" spans="2:2">
      <c r="B69591" s="202"/>
    </row>
    <row r="69592" spans="2:2">
      <c r="B69592" s="202"/>
    </row>
    <row r="69593" spans="2:2">
      <c r="B69593" s="202"/>
    </row>
    <row r="69594" spans="2:2">
      <c r="B69594" s="202"/>
    </row>
    <row r="69595" spans="2:2">
      <c r="B69595" s="202"/>
    </row>
    <row r="69596" spans="2:2">
      <c r="B69596" s="202"/>
    </row>
    <row r="69597" spans="2:2">
      <c r="B69597" s="202"/>
    </row>
    <row r="69598" spans="2:2">
      <c r="B69598" s="202"/>
    </row>
    <row r="69599" spans="2:2">
      <c r="B69599" s="202"/>
    </row>
    <row r="69600" spans="2:2">
      <c r="B69600" s="202"/>
    </row>
    <row r="69601" spans="2:2">
      <c r="B69601" s="202"/>
    </row>
    <row r="69602" spans="2:2">
      <c r="B69602" s="202"/>
    </row>
    <row r="69603" spans="2:2">
      <c r="B69603" s="202"/>
    </row>
    <row r="69604" spans="2:2">
      <c r="B69604" s="202"/>
    </row>
    <row r="69605" spans="2:2">
      <c r="B69605" s="202"/>
    </row>
    <row r="69606" spans="2:2">
      <c r="B69606" s="202"/>
    </row>
    <row r="69607" spans="2:2">
      <c r="B69607" s="202"/>
    </row>
    <row r="69608" spans="2:2">
      <c r="B69608" s="202"/>
    </row>
    <row r="69609" spans="2:2">
      <c r="B69609" s="202"/>
    </row>
    <row r="69610" spans="2:2">
      <c r="B69610" s="202"/>
    </row>
    <row r="69611" spans="2:2">
      <c r="B69611" s="202"/>
    </row>
    <row r="69612" spans="2:2">
      <c r="B69612" s="202"/>
    </row>
    <row r="69613" spans="2:2">
      <c r="B69613" s="202"/>
    </row>
    <row r="69614" spans="2:2">
      <c r="B69614" s="202"/>
    </row>
    <row r="69615" spans="2:2">
      <c r="B69615" s="202"/>
    </row>
    <row r="69616" spans="2:2">
      <c r="B69616" s="202"/>
    </row>
    <row r="69617" spans="2:2">
      <c r="B69617" s="202"/>
    </row>
    <row r="69618" spans="2:2">
      <c r="B69618" s="202"/>
    </row>
    <row r="69619" spans="2:2">
      <c r="B69619" s="202"/>
    </row>
    <row r="69620" spans="2:2">
      <c r="B69620" s="202"/>
    </row>
    <row r="69621" spans="2:2">
      <c r="B69621" s="202"/>
    </row>
    <row r="69622" spans="2:2">
      <c r="B69622" s="202"/>
    </row>
    <row r="69623" spans="2:2">
      <c r="B69623" s="202"/>
    </row>
    <row r="69624" spans="2:2">
      <c r="B69624" s="202"/>
    </row>
    <row r="69625" spans="2:2">
      <c r="B69625" s="202"/>
    </row>
    <row r="69626" spans="2:2">
      <c r="B69626" s="202"/>
    </row>
    <row r="69627" spans="2:2">
      <c r="B69627" s="202"/>
    </row>
    <row r="69628" spans="2:2">
      <c r="B69628" s="202"/>
    </row>
    <row r="69629" spans="2:2">
      <c r="B69629" s="202"/>
    </row>
    <row r="69630" spans="2:2">
      <c r="B69630" s="202"/>
    </row>
    <row r="69631" spans="2:2">
      <c r="B69631" s="202"/>
    </row>
    <row r="69632" spans="2:2">
      <c r="B69632" s="202"/>
    </row>
    <row r="69633" spans="2:2">
      <c r="B69633" s="202"/>
    </row>
    <row r="69634" spans="2:2">
      <c r="B69634" s="202"/>
    </row>
    <row r="69635" spans="2:2">
      <c r="B69635" s="202"/>
    </row>
    <row r="69636" spans="2:2">
      <c r="B69636" s="202"/>
    </row>
    <row r="69637" spans="2:2">
      <c r="B69637" s="202"/>
    </row>
    <row r="69638" spans="2:2">
      <c r="B69638" s="202"/>
    </row>
    <row r="69639" spans="2:2">
      <c r="B69639" s="202"/>
    </row>
    <row r="69640" spans="2:2">
      <c r="B69640" s="202"/>
    </row>
    <row r="69641" spans="2:2">
      <c r="B69641" s="202"/>
    </row>
    <row r="69642" spans="2:2">
      <c r="B69642" s="202"/>
    </row>
    <row r="69643" spans="2:2">
      <c r="B69643" s="202"/>
    </row>
    <row r="69644" spans="2:2">
      <c r="B69644" s="202"/>
    </row>
    <row r="69645" spans="2:2">
      <c r="B69645" s="202"/>
    </row>
    <row r="69646" spans="2:2">
      <c r="B69646" s="202"/>
    </row>
    <row r="69647" spans="2:2">
      <c r="B69647" s="202"/>
    </row>
    <row r="69648" spans="2:2">
      <c r="B69648" s="202"/>
    </row>
    <row r="69649" spans="2:2">
      <c r="B69649" s="202"/>
    </row>
    <row r="69650" spans="2:2">
      <c r="B69650" s="202"/>
    </row>
    <row r="69651" spans="2:2">
      <c r="B69651" s="202"/>
    </row>
    <row r="69652" spans="2:2">
      <c r="B69652" s="202"/>
    </row>
    <row r="69653" spans="2:2">
      <c r="B69653" s="202"/>
    </row>
    <row r="69654" spans="2:2">
      <c r="B69654" s="202"/>
    </row>
    <row r="69655" spans="2:2">
      <c r="B69655" s="202"/>
    </row>
    <row r="69656" spans="2:2">
      <c r="B69656" s="202"/>
    </row>
    <row r="69657" spans="2:2">
      <c r="B69657" s="202"/>
    </row>
    <row r="69658" spans="2:2">
      <c r="B69658" s="202"/>
    </row>
    <row r="69659" spans="2:2">
      <c r="B69659" s="202"/>
    </row>
    <row r="69660" spans="2:2">
      <c r="B69660" s="202"/>
    </row>
    <row r="69661" spans="2:2">
      <c r="B69661" s="202"/>
    </row>
    <row r="69662" spans="2:2">
      <c r="B69662" s="202"/>
    </row>
    <row r="69663" spans="2:2">
      <c r="B69663" s="202"/>
    </row>
    <row r="69664" spans="2:2">
      <c r="B69664" s="202"/>
    </row>
    <row r="69665" spans="2:2">
      <c r="B69665" s="202"/>
    </row>
    <row r="69666" spans="2:2">
      <c r="B69666" s="202"/>
    </row>
    <row r="69667" spans="2:2">
      <c r="B69667" s="202"/>
    </row>
    <row r="69668" spans="2:2">
      <c r="B69668" s="202"/>
    </row>
    <row r="69669" spans="2:2">
      <c r="B69669" s="202"/>
    </row>
    <row r="69670" spans="2:2">
      <c r="B69670" s="202"/>
    </row>
    <row r="69671" spans="2:2">
      <c r="B69671" s="202"/>
    </row>
    <row r="69672" spans="2:2">
      <c r="B69672" s="202"/>
    </row>
    <row r="69673" spans="2:2">
      <c r="B69673" s="202"/>
    </row>
    <row r="69674" spans="2:2">
      <c r="B69674" s="202"/>
    </row>
    <row r="69675" spans="2:2">
      <c r="B69675" s="202"/>
    </row>
    <row r="69676" spans="2:2">
      <c r="B69676" s="202"/>
    </row>
    <row r="69677" spans="2:2">
      <c r="B69677" s="202"/>
    </row>
    <row r="69678" spans="2:2">
      <c r="B69678" s="202"/>
    </row>
    <row r="69679" spans="2:2">
      <c r="B69679" s="202"/>
    </row>
    <row r="69680" spans="2:2">
      <c r="B69680" s="202"/>
    </row>
    <row r="69681" spans="2:2">
      <c r="B69681" s="202"/>
    </row>
    <row r="69682" spans="2:2">
      <c r="B69682" s="202"/>
    </row>
    <row r="69683" spans="2:2">
      <c r="B69683" s="202"/>
    </row>
    <row r="69684" spans="2:2">
      <c r="B69684" s="202"/>
    </row>
    <row r="69685" spans="2:2">
      <c r="B69685" s="202"/>
    </row>
    <row r="69686" spans="2:2">
      <c r="B69686" s="202"/>
    </row>
    <row r="69687" spans="2:2">
      <c r="B69687" s="202"/>
    </row>
    <row r="69688" spans="2:2">
      <c r="B69688" s="202"/>
    </row>
    <row r="69689" spans="2:2">
      <c r="B69689" s="202"/>
    </row>
    <row r="69690" spans="2:2">
      <c r="B69690" s="202"/>
    </row>
    <row r="69691" spans="2:2">
      <c r="B69691" s="202"/>
    </row>
    <row r="69692" spans="2:2">
      <c r="B69692" s="202"/>
    </row>
    <row r="69693" spans="2:2">
      <c r="B69693" s="202"/>
    </row>
    <row r="69694" spans="2:2">
      <c r="B69694" s="202"/>
    </row>
    <row r="69695" spans="2:2">
      <c r="B69695" s="202"/>
    </row>
    <row r="69696" spans="2:2">
      <c r="B69696" s="202"/>
    </row>
    <row r="69697" spans="2:2">
      <c r="B69697" s="202"/>
    </row>
    <row r="69698" spans="2:2">
      <c r="B69698" s="202"/>
    </row>
    <row r="69699" spans="2:2">
      <c r="B69699" s="202"/>
    </row>
    <row r="69700" spans="2:2">
      <c r="B69700" s="202"/>
    </row>
    <row r="69701" spans="2:2">
      <c r="B69701" s="202"/>
    </row>
    <row r="69702" spans="2:2">
      <c r="B69702" s="202"/>
    </row>
    <row r="69703" spans="2:2">
      <c r="B69703" s="202"/>
    </row>
    <row r="69704" spans="2:2">
      <c r="B69704" s="202"/>
    </row>
    <row r="69705" spans="2:2">
      <c r="B69705" s="202"/>
    </row>
    <row r="69706" spans="2:2">
      <c r="B69706" s="202"/>
    </row>
    <row r="69707" spans="2:2">
      <c r="B69707" s="202"/>
    </row>
    <row r="69708" spans="2:2">
      <c r="B69708" s="202"/>
    </row>
    <row r="69709" spans="2:2">
      <c r="B69709" s="202"/>
    </row>
    <row r="69710" spans="2:2">
      <c r="B69710" s="202"/>
    </row>
    <row r="69711" spans="2:2">
      <c r="B69711" s="202"/>
    </row>
    <row r="69712" spans="2:2">
      <c r="B69712" s="202"/>
    </row>
    <row r="69713" spans="2:2">
      <c r="B69713" s="202"/>
    </row>
    <row r="69714" spans="2:2">
      <c r="B69714" s="202"/>
    </row>
    <row r="69715" spans="2:2">
      <c r="B69715" s="202"/>
    </row>
    <row r="69716" spans="2:2">
      <c r="B69716" s="202"/>
    </row>
    <row r="69717" spans="2:2">
      <c r="B69717" s="202"/>
    </row>
    <row r="69718" spans="2:2">
      <c r="B69718" s="202"/>
    </row>
    <row r="69719" spans="2:2">
      <c r="B69719" s="202"/>
    </row>
    <row r="69720" spans="2:2">
      <c r="B69720" s="202"/>
    </row>
    <row r="69721" spans="2:2">
      <c r="B69721" s="202"/>
    </row>
    <row r="69722" spans="2:2">
      <c r="B69722" s="202"/>
    </row>
    <row r="69723" spans="2:2">
      <c r="B69723" s="202"/>
    </row>
    <row r="69724" spans="2:2">
      <c r="B69724" s="202"/>
    </row>
    <row r="69725" spans="2:2">
      <c r="B69725" s="202"/>
    </row>
    <row r="69726" spans="2:2">
      <c r="B69726" s="202"/>
    </row>
    <row r="69727" spans="2:2">
      <c r="B69727" s="202"/>
    </row>
    <row r="69728" spans="2:2">
      <c r="B69728" s="202"/>
    </row>
    <row r="69729" spans="2:2">
      <c r="B69729" s="202"/>
    </row>
    <row r="69730" spans="2:2">
      <c r="B69730" s="202"/>
    </row>
    <row r="69731" spans="2:2">
      <c r="B69731" s="202"/>
    </row>
    <row r="69732" spans="2:2">
      <c r="B69732" s="202"/>
    </row>
    <row r="69733" spans="2:2">
      <c r="B69733" s="202"/>
    </row>
    <row r="69734" spans="2:2">
      <c r="B69734" s="202"/>
    </row>
    <row r="69735" spans="2:2">
      <c r="B69735" s="202"/>
    </row>
    <row r="69736" spans="2:2">
      <c r="B69736" s="202"/>
    </row>
    <row r="69737" spans="2:2">
      <c r="B69737" s="202"/>
    </row>
    <row r="69738" spans="2:2">
      <c r="B69738" s="202"/>
    </row>
    <row r="69739" spans="2:2">
      <c r="B69739" s="202"/>
    </row>
    <row r="69740" spans="2:2">
      <c r="B69740" s="202"/>
    </row>
    <row r="69741" spans="2:2">
      <c r="B69741" s="202"/>
    </row>
    <row r="69742" spans="2:2">
      <c r="B69742" s="202"/>
    </row>
    <row r="69743" spans="2:2">
      <c r="B69743" s="202"/>
    </row>
    <row r="69744" spans="2:2">
      <c r="B69744" s="202"/>
    </row>
    <row r="69745" spans="2:2">
      <c r="B69745" s="202"/>
    </row>
    <row r="69746" spans="2:2">
      <c r="B69746" s="202"/>
    </row>
    <row r="69747" spans="2:2">
      <c r="B69747" s="202"/>
    </row>
    <row r="69748" spans="2:2">
      <c r="B69748" s="202"/>
    </row>
    <row r="69749" spans="2:2">
      <c r="B69749" s="202"/>
    </row>
    <row r="69750" spans="2:2">
      <c r="B69750" s="202"/>
    </row>
    <row r="69751" spans="2:2">
      <c r="B69751" s="202"/>
    </row>
    <row r="69752" spans="2:2">
      <c r="B69752" s="202"/>
    </row>
    <row r="69753" spans="2:2">
      <c r="B69753" s="202"/>
    </row>
    <row r="69754" spans="2:2">
      <c r="B69754" s="202"/>
    </row>
    <row r="69755" spans="2:2">
      <c r="B69755" s="202"/>
    </row>
    <row r="69756" spans="2:2">
      <c r="B69756" s="202"/>
    </row>
    <row r="69757" spans="2:2">
      <c r="B69757" s="202"/>
    </row>
    <row r="69758" spans="2:2">
      <c r="B69758" s="202"/>
    </row>
    <row r="69759" spans="2:2">
      <c r="B69759" s="202"/>
    </row>
    <row r="69760" spans="2:2">
      <c r="B69760" s="202"/>
    </row>
    <row r="69761" spans="2:2">
      <c r="B69761" s="202"/>
    </row>
    <row r="69762" spans="2:2">
      <c r="B69762" s="202"/>
    </row>
    <row r="69763" spans="2:2">
      <c r="B69763" s="202"/>
    </row>
    <row r="69764" spans="2:2">
      <c r="B69764" s="202"/>
    </row>
    <row r="69765" spans="2:2">
      <c r="B69765" s="202"/>
    </row>
    <row r="69766" spans="2:2">
      <c r="B69766" s="202"/>
    </row>
    <row r="69767" spans="2:2">
      <c r="B69767" s="202"/>
    </row>
    <row r="69768" spans="2:2">
      <c r="B69768" s="202"/>
    </row>
    <row r="69769" spans="2:2">
      <c r="B69769" s="202"/>
    </row>
    <row r="69770" spans="2:2">
      <c r="B69770" s="202"/>
    </row>
    <row r="69771" spans="2:2">
      <c r="B69771" s="202"/>
    </row>
    <row r="69772" spans="2:2">
      <c r="B69772" s="202"/>
    </row>
    <row r="69773" spans="2:2">
      <c r="B69773" s="202"/>
    </row>
    <row r="69774" spans="2:2">
      <c r="B69774" s="202"/>
    </row>
    <row r="69775" spans="2:2">
      <c r="B69775" s="202"/>
    </row>
    <row r="69776" spans="2:2">
      <c r="B69776" s="202"/>
    </row>
    <row r="69777" spans="2:2">
      <c r="B69777" s="202"/>
    </row>
    <row r="69778" spans="2:2">
      <c r="B69778" s="202"/>
    </row>
    <row r="69779" spans="2:2">
      <c r="B69779" s="202"/>
    </row>
    <row r="69780" spans="2:2">
      <c r="B69780" s="202"/>
    </row>
    <row r="69781" spans="2:2">
      <c r="B69781" s="202"/>
    </row>
    <row r="69782" spans="2:2">
      <c r="B69782" s="202"/>
    </row>
    <row r="69783" spans="2:2">
      <c r="B69783" s="202"/>
    </row>
    <row r="69784" spans="2:2">
      <c r="B69784" s="202"/>
    </row>
    <row r="69785" spans="2:2">
      <c r="B69785" s="202"/>
    </row>
    <row r="69786" spans="2:2">
      <c r="B69786" s="202"/>
    </row>
    <row r="69787" spans="2:2">
      <c r="B69787" s="202"/>
    </row>
    <row r="69788" spans="2:2">
      <c r="B69788" s="202"/>
    </row>
    <row r="69789" spans="2:2">
      <c r="B69789" s="202"/>
    </row>
    <row r="69790" spans="2:2">
      <c r="B69790" s="202"/>
    </row>
    <row r="69791" spans="2:2">
      <c r="B69791" s="202"/>
    </row>
    <row r="69792" spans="2:2">
      <c r="B69792" s="202"/>
    </row>
    <row r="69793" spans="2:2">
      <c r="B69793" s="202"/>
    </row>
    <row r="69794" spans="2:2">
      <c r="B69794" s="202"/>
    </row>
    <row r="69795" spans="2:2">
      <c r="B69795" s="202"/>
    </row>
    <row r="69796" spans="2:2">
      <c r="B69796" s="202"/>
    </row>
    <row r="69797" spans="2:2">
      <c r="B69797" s="202"/>
    </row>
    <row r="69798" spans="2:2">
      <c r="B69798" s="202"/>
    </row>
    <row r="69799" spans="2:2">
      <c r="B69799" s="202"/>
    </row>
    <row r="69800" spans="2:2">
      <c r="B69800" s="202"/>
    </row>
    <row r="69801" spans="2:2">
      <c r="B69801" s="202"/>
    </row>
    <row r="69802" spans="2:2">
      <c r="B69802" s="202"/>
    </row>
    <row r="69803" spans="2:2">
      <c r="B69803" s="202"/>
    </row>
    <row r="69804" spans="2:2">
      <c r="B69804" s="202"/>
    </row>
    <row r="69805" spans="2:2">
      <c r="B69805" s="202"/>
    </row>
    <row r="69806" spans="2:2">
      <c r="B69806" s="202"/>
    </row>
    <row r="69807" spans="2:2">
      <c r="B69807" s="202"/>
    </row>
    <row r="69808" spans="2:2">
      <c r="B69808" s="202"/>
    </row>
    <row r="69809" spans="2:2">
      <c r="B69809" s="202"/>
    </row>
    <row r="69810" spans="2:2">
      <c r="B69810" s="202"/>
    </row>
    <row r="69811" spans="2:2">
      <c r="B69811" s="202"/>
    </row>
    <row r="69812" spans="2:2">
      <c r="B69812" s="202"/>
    </row>
    <row r="69813" spans="2:2">
      <c r="B69813" s="202"/>
    </row>
    <row r="69814" spans="2:2">
      <c r="B69814" s="202"/>
    </row>
    <row r="69815" spans="2:2">
      <c r="B69815" s="202"/>
    </row>
    <row r="69816" spans="2:2">
      <c r="B69816" s="202"/>
    </row>
    <row r="69817" spans="2:2">
      <c r="B69817" s="202"/>
    </row>
    <row r="69818" spans="2:2">
      <c r="B69818" s="202"/>
    </row>
    <row r="69819" spans="2:2">
      <c r="B69819" s="202"/>
    </row>
    <row r="69820" spans="2:2">
      <c r="B69820" s="202"/>
    </row>
    <row r="69821" spans="2:2">
      <c r="B69821" s="202"/>
    </row>
    <row r="69822" spans="2:2">
      <c r="B69822" s="202"/>
    </row>
    <row r="69823" spans="2:2">
      <c r="B69823" s="202"/>
    </row>
    <row r="69824" spans="2:2">
      <c r="B69824" s="202"/>
    </row>
    <row r="69825" spans="2:2">
      <c r="B69825" s="202"/>
    </row>
    <row r="69826" spans="2:2">
      <c r="B69826" s="202"/>
    </row>
    <row r="69827" spans="2:2">
      <c r="B69827" s="202"/>
    </row>
    <row r="69828" spans="2:2">
      <c r="B69828" s="202"/>
    </row>
    <row r="69829" spans="2:2">
      <c r="B69829" s="202"/>
    </row>
    <row r="69830" spans="2:2">
      <c r="B69830" s="202"/>
    </row>
    <row r="69831" spans="2:2">
      <c r="B69831" s="202"/>
    </row>
    <row r="69832" spans="2:2">
      <c r="B69832" s="202"/>
    </row>
    <row r="69833" spans="2:2">
      <c r="B69833" s="202"/>
    </row>
    <row r="69834" spans="2:2">
      <c r="B69834" s="202"/>
    </row>
    <row r="69835" spans="2:2">
      <c r="B69835" s="202"/>
    </row>
    <row r="69836" spans="2:2">
      <c r="B69836" s="202"/>
    </row>
    <row r="69837" spans="2:2">
      <c r="B69837" s="202"/>
    </row>
    <row r="69838" spans="2:2">
      <c r="B69838" s="202"/>
    </row>
    <row r="69839" spans="2:2">
      <c r="B69839" s="202"/>
    </row>
    <row r="69840" spans="2:2">
      <c r="B69840" s="202"/>
    </row>
    <row r="69841" spans="2:2">
      <c r="B69841" s="202"/>
    </row>
    <row r="69842" spans="2:2">
      <c r="B69842" s="202"/>
    </row>
    <row r="69843" spans="2:2">
      <c r="B69843" s="202"/>
    </row>
    <row r="69844" spans="2:2">
      <c r="B69844" s="202"/>
    </row>
    <row r="69845" spans="2:2">
      <c r="B69845" s="202"/>
    </row>
    <row r="69846" spans="2:2">
      <c r="B69846" s="202"/>
    </row>
    <row r="69847" spans="2:2">
      <c r="B69847" s="202"/>
    </row>
    <row r="69848" spans="2:2">
      <c r="B69848" s="202"/>
    </row>
    <row r="69849" spans="2:2">
      <c r="B69849" s="202"/>
    </row>
    <row r="69850" spans="2:2">
      <c r="B69850" s="202"/>
    </row>
    <row r="69851" spans="2:2">
      <c r="B69851" s="202"/>
    </row>
    <row r="69852" spans="2:2">
      <c r="B69852" s="202"/>
    </row>
    <row r="69853" spans="2:2">
      <c r="B69853" s="202"/>
    </row>
    <row r="69854" spans="2:2">
      <c r="B69854" s="202"/>
    </row>
    <row r="69855" spans="2:2">
      <c r="B69855" s="202"/>
    </row>
    <row r="69856" spans="2:2">
      <c r="B69856" s="202"/>
    </row>
    <row r="69857" spans="2:2">
      <c r="B69857" s="202"/>
    </row>
    <row r="69858" spans="2:2">
      <c r="B69858" s="202"/>
    </row>
    <row r="69859" spans="2:2">
      <c r="B69859" s="202"/>
    </row>
    <row r="69860" spans="2:2">
      <c r="B69860" s="202"/>
    </row>
    <row r="69861" spans="2:2">
      <c r="B69861" s="202"/>
    </row>
    <row r="69862" spans="2:2">
      <c r="B69862" s="202"/>
    </row>
    <row r="69863" spans="2:2">
      <c r="B69863" s="202"/>
    </row>
    <row r="69864" spans="2:2">
      <c r="B69864" s="202"/>
    </row>
    <row r="69865" spans="2:2">
      <c r="B69865" s="202"/>
    </row>
    <row r="69866" spans="2:2">
      <c r="B69866" s="202"/>
    </row>
    <row r="69867" spans="2:2">
      <c r="B69867" s="202"/>
    </row>
    <row r="69868" spans="2:2">
      <c r="B69868" s="202"/>
    </row>
    <row r="69869" spans="2:2">
      <c r="B69869" s="202"/>
    </row>
    <row r="69870" spans="2:2">
      <c r="B69870" s="202"/>
    </row>
    <row r="69871" spans="2:2">
      <c r="B69871" s="202"/>
    </row>
    <row r="69872" spans="2:2">
      <c r="B69872" s="202"/>
    </row>
    <row r="69873" spans="2:2">
      <c r="B69873" s="202"/>
    </row>
    <row r="69874" spans="2:2">
      <c r="B69874" s="202"/>
    </row>
    <row r="69875" spans="2:2">
      <c r="B69875" s="202"/>
    </row>
    <row r="69876" spans="2:2">
      <c r="B69876" s="202"/>
    </row>
    <row r="69877" spans="2:2">
      <c r="B69877" s="202"/>
    </row>
    <row r="69878" spans="2:2">
      <c r="B69878" s="202"/>
    </row>
    <row r="69879" spans="2:2">
      <c r="B69879" s="202"/>
    </row>
    <row r="69880" spans="2:2">
      <c r="B69880" s="202"/>
    </row>
    <row r="69881" spans="2:2">
      <c r="B69881" s="202"/>
    </row>
    <row r="69882" spans="2:2">
      <c r="B69882" s="202"/>
    </row>
    <row r="69883" spans="2:2">
      <c r="B69883" s="202"/>
    </row>
    <row r="69884" spans="2:2">
      <c r="B69884" s="202"/>
    </row>
    <row r="69885" spans="2:2">
      <c r="B69885" s="202"/>
    </row>
    <row r="69886" spans="2:2">
      <c r="B69886" s="202"/>
    </row>
    <row r="69887" spans="2:2">
      <c r="B69887" s="202"/>
    </row>
    <row r="69888" spans="2:2">
      <c r="B69888" s="202"/>
    </row>
    <row r="69889" spans="2:2">
      <c r="B69889" s="202"/>
    </row>
    <row r="69890" spans="2:2">
      <c r="B69890" s="202"/>
    </row>
    <row r="69891" spans="2:2">
      <c r="B69891" s="202"/>
    </row>
    <row r="69892" spans="2:2">
      <c r="B69892" s="202"/>
    </row>
    <row r="69893" spans="2:2">
      <c r="B69893" s="202"/>
    </row>
    <row r="69894" spans="2:2">
      <c r="B69894" s="202"/>
    </row>
    <row r="69895" spans="2:2">
      <c r="B69895" s="202"/>
    </row>
    <row r="69896" spans="2:2">
      <c r="B69896" s="202"/>
    </row>
    <row r="69897" spans="2:2">
      <c r="B69897" s="202"/>
    </row>
    <row r="69898" spans="2:2">
      <c r="B69898" s="202"/>
    </row>
    <row r="69899" spans="2:2">
      <c r="B69899" s="202"/>
    </row>
    <row r="69900" spans="2:2">
      <c r="B69900" s="202"/>
    </row>
    <row r="69901" spans="2:2">
      <c r="B69901" s="202"/>
    </row>
    <row r="69902" spans="2:2">
      <c r="B69902" s="202"/>
    </row>
    <row r="69903" spans="2:2">
      <c r="B69903" s="202"/>
    </row>
    <row r="69904" spans="2:2">
      <c r="B69904" s="202"/>
    </row>
    <row r="69905" spans="2:2">
      <c r="B69905" s="202"/>
    </row>
    <row r="69906" spans="2:2">
      <c r="B69906" s="202"/>
    </row>
    <row r="69907" spans="2:2">
      <c r="B69907" s="202"/>
    </row>
    <row r="69908" spans="2:2">
      <c r="B69908" s="202"/>
    </row>
    <row r="69909" spans="2:2">
      <c r="B69909" s="202"/>
    </row>
    <row r="69910" spans="2:2">
      <c r="B69910" s="202"/>
    </row>
    <row r="69911" spans="2:2">
      <c r="B69911" s="202"/>
    </row>
    <row r="69912" spans="2:2">
      <c r="B69912" s="202"/>
    </row>
    <row r="69913" spans="2:2">
      <c r="B69913" s="202"/>
    </row>
    <row r="69914" spans="2:2">
      <c r="B69914" s="202"/>
    </row>
    <row r="69915" spans="2:2">
      <c r="B69915" s="202"/>
    </row>
    <row r="69916" spans="2:2">
      <c r="B69916" s="202"/>
    </row>
    <row r="69917" spans="2:2">
      <c r="B69917" s="202"/>
    </row>
    <row r="69918" spans="2:2">
      <c r="B69918" s="202"/>
    </row>
    <row r="69919" spans="2:2">
      <c r="B69919" s="202"/>
    </row>
    <row r="69920" spans="2:2">
      <c r="B69920" s="202"/>
    </row>
    <row r="69921" spans="2:2">
      <c r="B69921" s="202"/>
    </row>
    <row r="69922" spans="2:2">
      <c r="B69922" s="202"/>
    </row>
    <row r="69923" spans="2:2">
      <c r="B69923" s="202"/>
    </row>
    <row r="69924" spans="2:2">
      <c r="B69924" s="202"/>
    </row>
    <row r="69925" spans="2:2">
      <c r="B69925" s="202"/>
    </row>
    <row r="69926" spans="2:2">
      <c r="B69926" s="202"/>
    </row>
    <row r="69927" spans="2:2">
      <c r="B69927" s="202"/>
    </row>
    <row r="69928" spans="2:2">
      <c r="B69928" s="202"/>
    </row>
    <row r="69929" spans="2:2">
      <c r="B69929" s="202"/>
    </row>
    <row r="69930" spans="2:2">
      <c r="B69930" s="202"/>
    </row>
    <row r="69931" spans="2:2">
      <c r="B69931" s="202"/>
    </row>
    <row r="69932" spans="2:2">
      <c r="B69932" s="202"/>
    </row>
    <row r="69933" spans="2:2">
      <c r="B69933" s="202"/>
    </row>
    <row r="69934" spans="2:2">
      <c r="B69934" s="202"/>
    </row>
    <row r="69935" spans="2:2">
      <c r="B69935" s="202"/>
    </row>
    <row r="69936" spans="2:2">
      <c r="B69936" s="202"/>
    </row>
    <row r="69937" spans="2:2">
      <c r="B69937" s="202"/>
    </row>
    <row r="69938" spans="2:2">
      <c r="B69938" s="202"/>
    </row>
    <row r="69939" spans="2:2">
      <c r="B69939" s="202"/>
    </row>
    <row r="69940" spans="2:2">
      <c r="B69940" s="202"/>
    </row>
    <row r="69941" spans="2:2">
      <c r="B69941" s="202"/>
    </row>
    <row r="69942" spans="2:2">
      <c r="B69942" s="202"/>
    </row>
    <row r="69943" spans="2:2">
      <c r="B69943" s="202"/>
    </row>
    <row r="69944" spans="2:2">
      <c r="B69944" s="202"/>
    </row>
    <row r="69945" spans="2:2">
      <c r="B69945" s="202"/>
    </row>
    <row r="69946" spans="2:2">
      <c r="B69946" s="202"/>
    </row>
    <row r="69947" spans="2:2">
      <c r="B69947" s="202"/>
    </row>
    <row r="69948" spans="2:2">
      <c r="B69948" s="202"/>
    </row>
    <row r="69949" spans="2:2">
      <c r="B69949" s="202"/>
    </row>
    <row r="69950" spans="2:2">
      <c r="B69950" s="202"/>
    </row>
    <row r="69951" spans="2:2">
      <c r="B69951" s="202"/>
    </row>
    <row r="69952" spans="2:2">
      <c r="B69952" s="202"/>
    </row>
    <row r="69953" spans="2:2">
      <c r="B69953" s="202"/>
    </row>
    <row r="69954" spans="2:2">
      <c r="B69954" s="202"/>
    </row>
    <row r="69955" spans="2:2">
      <c r="B69955" s="202"/>
    </row>
    <row r="69956" spans="2:2">
      <c r="B69956" s="202"/>
    </row>
    <row r="69957" spans="2:2">
      <c r="B69957" s="202"/>
    </row>
    <row r="69958" spans="2:2">
      <c r="B69958" s="202"/>
    </row>
    <row r="69959" spans="2:2">
      <c r="B69959" s="202"/>
    </row>
    <row r="69960" spans="2:2">
      <c r="B69960" s="202"/>
    </row>
    <row r="69961" spans="2:2">
      <c r="B69961" s="202"/>
    </row>
    <row r="69962" spans="2:2">
      <c r="B69962" s="202"/>
    </row>
    <row r="69963" spans="2:2">
      <c r="B69963" s="202"/>
    </row>
    <row r="69964" spans="2:2">
      <c r="B69964" s="202"/>
    </row>
    <row r="69965" spans="2:2">
      <c r="B69965" s="202"/>
    </row>
    <row r="69966" spans="2:2">
      <c r="B69966" s="202"/>
    </row>
    <row r="69967" spans="2:2">
      <c r="B69967" s="202"/>
    </row>
    <row r="69968" spans="2:2">
      <c r="B69968" s="202"/>
    </row>
    <row r="69969" spans="2:2">
      <c r="B69969" s="202"/>
    </row>
    <row r="69970" spans="2:2">
      <c r="B69970" s="202"/>
    </row>
    <row r="69971" spans="2:2">
      <c r="B69971" s="202"/>
    </row>
    <row r="69972" spans="2:2">
      <c r="B69972" s="202"/>
    </row>
    <row r="69973" spans="2:2">
      <c r="B69973" s="202"/>
    </row>
    <row r="69974" spans="2:2">
      <c r="B69974" s="202"/>
    </row>
    <row r="69975" spans="2:2">
      <c r="B69975" s="202"/>
    </row>
    <row r="69976" spans="2:2">
      <c r="B69976" s="202"/>
    </row>
    <row r="69977" spans="2:2">
      <c r="B69977" s="202"/>
    </row>
    <row r="69978" spans="2:2">
      <c r="B69978" s="202"/>
    </row>
    <row r="69979" spans="2:2">
      <c r="B69979" s="202"/>
    </row>
    <row r="69980" spans="2:2">
      <c r="B69980" s="202"/>
    </row>
    <row r="69981" spans="2:2">
      <c r="B69981" s="202"/>
    </row>
    <row r="69982" spans="2:2">
      <c r="B69982" s="202"/>
    </row>
    <row r="69983" spans="2:2">
      <c r="B69983" s="202"/>
    </row>
    <row r="69984" spans="2:2">
      <c r="B69984" s="202"/>
    </row>
    <row r="69985" spans="2:2">
      <c r="B69985" s="202"/>
    </row>
    <row r="69986" spans="2:2">
      <c r="B69986" s="202"/>
    </row>
    <row r="69987" spans="2:2">
      <c r="B69987" s="202"/>
    </row>
    <row r="69988" spans="2:2">
      <c r="B69988" s="202"/>
    </row>
    <row r="69989" spans="2:2">
      <c r="B69989" s="202"/>
    </row>
    <row r="69990" spans="2:2">
      <c r="B69990" s="202"/>
    </row>
    <row r="69991" spans="2:2">
      <c r="B69991" s="202"/>
    </row>
    <row r="69992" spans="2:2">
      <c r="B69992" s="202"/>
    </row>
    <row r="69993" spans="2:2">
      <c r="B69993" s="202"/>
    </row>
    <row r="69994" spans="2:2">
      <c r="B69994" s="202"/>
    </row>
    <row r="69995" spans="2:2">
      <c r="B69995" s="202"/>
    </row>
    <row r="69996" spans="2:2">
      <c r="B69996" s="202"/>
    </row>
    <row r="69997" spans="2:2">
      <c r="B69997" s="202"/>
    </row>
    <row r="69998" spans="2:2">
      <c r="B69998" s="202"/>
    </row>
    <row r="69999" spans="2:2">
      <c r="B69999" s="202"/>
    </row>
    <row r="70000" spans="2:2">
      <c r="B70000" s="202"/>
    </row>
    <row r="70001" spans="2:2">
      <c r="B70001" s="202"/>
    </row>
    <row r="70002" spans="2:2">
      <c r="B70002" s="202"/>
    </row>
    <row r="70003" spans="2:2">
      <c r="B70003" s="202"/>
    </row>
    <row r="70004" spans="2:2">
      <c r="B70004" s="202"/>
    </row>
    <row r="70005" spans="2:2">
      <c r="B70005" s="202"/>
    </row>
    <row r="70006" spans="2:2">
      <c r="B70006" s="202"/>
    </row>
    <row r="70007" spans="2:2">
      <c r="B70007" s="202"/>
    </row>
    <row r="70008" spans="2:2">
      <c r="B70008" s="202"/>
    </row>
    <row r="70009" spans="2:2">
      <c r="B70009" s="202"/>
    </row>
    <row r="70010" spans="2:2">
      <c r="B70010" s="202"/>
    </row>
    <row r="70011" spans="2:2">
      <c r="B70011" s="202"/>
    </row>
    <row r="70012" spans="2:2">
      <c r="B70012" s="202"/>
    </row>
    <row r="70013" spans="2:2">
      <c r="B70013" s="202"/>
    </row>
    <row r="70014" spans="2:2">
      <c r="B70014" s="202"/>
    </row>
    <row r="70015" spans="2:2">
      <c r="B70015" s="202"/>
    </row>
    <row r="70016" spans="2:2">
      <c r="B70016" s="202"/>
    </row>
    <row r="70017" spans="2:2">
      <c r="B70017" s="202"/>
    </row>
    <row r="70018" spans="2:2">
      <c r="B70018" s="202"/>
    </row>
    <row r="70019" spans="2:2">
      <c r="B70019" s="202"/>
    </row>
    <row r="70020" spans="2:2">
      <c r="B70020" s="202"/>
    </row>
    <row r="70021" spans="2:2">
      <c r="B70021" s="202"/>
    </row>
    <row r="70022" spans="2:2">
      <c r="B70022" s="202"/>
    </row>
    <row r="70023" spans="2:2">
      <c r="B70023" s="202"/>
    </row>
    <row r="70024" spans="2:2">
      <c r="B70024" s="202"/>
    </row>
    <row r="70025" spans="2:2">
      <c r="B70025" s="202"/>
    </row>
    <row r="70026" spans="2:2">
      <c r="B70026" s="202"/>
    </row>
    <row r="70027" spans="2:2">
      <c r="B70027" s="202"/>
    </row>
    <row r="70028" spans="2:2">
      <c r="B70028" s="202"/>
    </row>
    <row r="70029" spans="2:2">
      <c r="B70029" s="202"/>
    </row>
    <row r="70030" spans="2:2">
      <c r="B70030" s="202"/>
    </row>
    <row r="70031" spans="2:2">
      <c r="B70031" s="202"/>
    </row>
    <row r="70032" spans="2:2">
      <c r="B70032" s="202"/>
    </row>
    <row r="70033" spans="2:2">
      <c r="B70033" s="202"/>
    </row>
    <row r="70034" spans="2:2">
      <c r="B70034" s="202"/>
    </row>
    <row r="70035" spans="2:2">
      <c r="B70035" s="202"/>
    </row>
    <row r="70036" spans="2:2">
      <c r="B70036" s="202"/>
    </row>
    <row r="70037" spans="2:2">
      <c r="B70037" s="202"/>
    </row>
    <row r="70038" spans="2:2">
      <c r="B70038" s="202"/>
    </row>
    <row r="70039" spans="2:2">
      <c r="B70039" s="202"/>
    </row>
    <row r="70040" spans="2:2">
      <c r="B70040" s="202"/>
    </row>
    <row r="70041" spans="2:2">
      <c r="B70041" s="202"/>
    </row>
    <row r="70042" spans="2:2">
      <c r="B70042" s="202"/>
    </row>
    <row r="70043" spans="2:2">
      <c r="B70043" s="202"/>
    </row>
    <row r="70044" spans="2:2">
      <c r="B70044" s="202"/>
    </row>
    <row r="70045" spans="2:2">
      <c r="B70045" s="202"/>
    </row>
    <row r="70046" spans="2:2">
      <c r="B70046" s="202"/>
    </row>
    <row r="70047" spans="2:2">
      <c r="B70047" s="202"/>
    </row>
    <row r="70048" spans="2:2">
      <c r="B70048" s="202"/>
    </row>
    <row r="70049" spans="2:2">
      <c r="B70049" s="202"/>
    </row>
    <row r="70050" spans="2:2">
      <c r="B70050" s="202"/>
    </row>
    <row r="70051" spans="2:2">
      <c r="B70051" s="202"/>
    </row>
    <row r="70052" spans="2:2">
      <c r="B70052" s="202"/>
    </row>
    <row r="70053" spans="2:2">
      <c r="B70053" s="202"/>
    </row>
    <row r="70054" spans="2:2">
      <c r="B70054" s="202"/>
    </row>
    <row r="70055" spans="2:2">
      <c r="B70055" s="202"/>
    </row>
    <row r="70056" spans="2:2">
      <c r="B70056" s="202"/>
    </row>
    <row r="70057" spans="2:2">
      <c r="B70057" s="202"/>
    </row>
    <row r="70058" spans="2:2">
      <c r="B70058" s="202"/>
    </row>
    <row r="70059" spans="2:2">
      <c r="B70059" s="202"/>
    </row>
    <row r="70060" spans="2:2">
      <c r="B70060" s="202"/>
    </row>
    <row r="70061" spans="2:2">
      <c r="B70061" s="202"/>
    </row>
    <row r="70062" spans="2:2">
      <c r="B70062" s="202"/>
    </row>
    <row r="70063" spans="2:2">
      <c r="B70063" s="202"/>
    </row>
    <row r="70064" spans="2:2">
      <c r="B70064" s="202"/>
    </row>
    <row r="70065" spans="2:2">
      <c r="B70065" s="202"/>
    </row>
    <row r="70066" spans="2:2">
      <c r="B70066" s="202"/>
    </row>
    <row r="70067" spans="2:2">
      <c r="B70067" s="202"/>
    </row>
    <row r="70068" spans="2:2">
      <c r="B70068" s="202"/>
    </row>
    <row r="70069" spans="2:2">
      <c r="B70069" s="202"/>
    </row>
    <row r="70070" spans="2:2">
      <c r="B70070" s="202"/>
    </row>
    <row r="70071" spans="2:2">
      <c r="B70071" s="202"/>
    </row>
    <row r="70072" spans="2:2">
      <c r="B70072" s="202"/>
    </row>
    <row r="70073" spans="2:2">
      <c r="B70073" s="202"/>
    </row>
    <row r="70074" spans="2:2">
      <c r="B70074" s="202"/>
    </row>
    <row r="70075" spans="2:2">
      <c r="B70075" s="202"/>
    </row>
    <row r="70076" spans="2:2">
      <c r="B70076" s="202"/>
    </row>
    <row r="70077" spans="2:2">
      <c r="B70077" s="202"/>
    </row>
    <row r="70078" spans="2:2">
      <c r="B70078" s="202"/>
    </row>
    <row r="70079" spans="2:2">
      <c r="B70079" s="202"/>
    </row>
    <row r="70080" spans="2:2">
      <c r="B70080" s="202"/>
    </row>
    <row r="70081" spans="2:2">
      <c r="B70081" s="202"/>
    </row>
    <row r="70082" spans="2:2">
      <c r="B70082" s="202"/>
    </row>
    <row r="70083" spans="2:2">
      <c r="B70083" s="202"/>
    </row>
    <row r="70084" spans="2:2">
      <c r="B70084" s="202"/>
    </row>
    <row r="70085" spans="2:2">
      <c r="B70085" s="202"/>
    </row>
    <row r="70086" spans="2:2">
      <c r="B70086" s="202"/>
    </row>
    <row r="70087" spans="2:2">
      <c r="B70087" s="202"/>
    </row>
    <row r="70088" spans="2:2">
      <c r="B70088" s="202"/>
    </row>
    <row r="70089" spans="2:2">
      <c r="B70089" s="202"/>
    </row>
    <row r="70090" spans="2:2">
      <c r="B70090" s="202"/>
    </row>
    <row r="70091" spans="2:2">
      <c r="B70091" s="202"/>
    </row>
    <row r="70092" spans="2:2">
      <c r="B70092" s="202"/>
    </row>
    <row r="70093" spans="2:2">
      <c r="B70093" s="202"/>
    </row>
    <row r="70094" spans="2:2">
      <c r="B70094" s="202"/>
    </row>
    <row r="70095" spans="2:2">
      <c r="B70095" s="202"/>
    </row>
    <row r="70096" spans="2:2">
      <c r="B70096" s="202"/>
    </row>
    <row r="70097" spans="2:2">
      <c r="B70097" s="202"/>
    </row>
    <row r="70098" spans="2:2">
      <c r="B70098" s="202"/>
    </row>
    <row r="70099" spans="2:2">
      <c r="B70099" s="202"/>
    </row>
    <row r="70100" spans="2:2">
      <c r="B70100" s="202"/>
    </row>
    <row r="70101" spans="2:2">
      <c r="B70101" s="202"/>
    </row>
    <row r="70102" spans="2:2">
      <c r="B70102" s="202"/>
    </row>
    <row r="70103" spans="2:2">
      <c r="B70103" s="202"/>
    </row>
    <row r="70104" spans="2:2">
      <c r="B70104" s="202"/>
    </row>
    <row r="70105" spans="2:2">
      <c r="B70105" s="202"/>
    </row>
    <row r="70106" spans="2:2">
      <c r="B70106" s="202"/>
    </row>
    <row r="70107" spans="2:2">
      <c r="B70107" s="202"/>
    </row>
    <row r="70108" spans="2:2">
      <c r="B70108" s="202"/>
    </row>
    <row r="70109" spans="2:2">
      <c r="B70109" s="202"/>
    </row>
    <row r="70110" spans="2:2">
      <c r="B70110" s="202"/>
    </row>
    <row r="70111" spans="2:2">
      <c r="B70111" s="202"/>
    </row>
    <row r="70112" spans="2:2">
      <c r="B70112" s="202"/>
    </row>
    <row r="70113" spans="2:2">
      <c r="B70113" s="202"/>
    </row>
    <row r="70114" spans="2:2">
      <c r="B70114" s="202"/>
    </row>
    <row r="70115" spans="2:2">
      <c r="B70115" s="202"/>
    </row>
    <row r="70116" spans="2:2">
      <c r="B70116" s="202"/>
    </row>
    <row r="70117" spans="2:2">
      <c r="B70117" s="202"/>
    </row>
    <row r="70118" spans="2:2">
      <c r="B70118" s="202"/>
    </row>
    <row r="70119" spans="2:2">
      <c r="B70119" s="202"/>
    </row>
    <row r="70120" spans="2:2">
      <c r="B70120" s="202"/>
    </row>
    <row r="70121" spans="2:2">
      <c r="B70121" s="202"/>
    </row>
    <row r="70122" spans="2:2">
      <c r="B70122" s="202"/>
    </row>
    <row r="70123" spans="2:2">
      <c r="B70123" s="202"/>
    </row>
    <row r="70124" spans="2:2">
      <c r="B70124" s="202"/>
    </row>
    <row r="70125" spans="2:2">
      <c r="B70125" s="202"/>
    </row>
    <row r="70126" spans="2:2">
      <c r="B70126" s="202"/>
    </row>
    <row r="70127" spans="2:2">
      <c r="B70127" s="202"/>
    </row>
    <row r="70128" spans="2:2">
      <c r="B70128" s="202"/>
    </row>
    <row r="70129" spans="2:2">
      <c r="B70129" s="202"/>
    </row>
    <row r="70130" spans="2:2">
      <c r="B70130" s="202"/>
    </row>
    <row r="70131" spans="2:2">
      <c r="B70131" s="202"/>
    </row>
    <row r="70132" spans="2:2">
      <c r="B70132" s="202"/>
    </row>
    <row r="70133" spans="2:2">
      <c r="B70133" s="202"/>
    </row>
    <row r="70134" spans="2:2">
      <c r="B70134" s="202"/>
    </row>
    <row r="70135" spans="2:2">
      <c r="B70135" s="202"/>
    </row>
    <row r="70136" spans="2:2">
      <c r="B70136" s="202"/>
    </row>
    <row r="70137" spans="2:2">
      <c r="B70137" s="202"/>
    </row>
    <row r="70138" spans="2:2">
      <c r="B70138" s="202"/>
    </row>
    <row r="70139" spans="2:2">
      <c r="B70139" s="202"/>
    </row>
    <row r="70140" spans="2:2">
      <c r="B70140" s="202"/>
    </row>
    <row r="70141" spans="2:2">
      <c r="B70141" s="202"/>
    </row>
    <row r="70142" spans="2:2">
      <c r="B70142" s="202"/>
    </row>
    <row r="70143" spans="2:2">
      <c r="B70143" s="202"/>
    </row>
    <row r="70144" spans="2:2">
      <c r="B70144" s="202"/>
    </row>
    <row r="70145" spans="2:2">
      <c r="B70145" s="202"/>
    </row>
    <row r="70146" spans="2:2">
      <c r="B70146" s="202"/>
    </row>
    <row r="70147" spans="2:2">
      <c r="B70147" s="202"/>
    </row>
    <row r="70148" spans="2:2">
      <c r="B70148" s="202"/>
    </row>
    <row r="70149" spans="2:2">
      <c r="B70149" s="202"/>
    </row>
    <row r="70150" spans="2:2">
      <c r="B70150" s="202"/>
    </row>
    <row r="70151" spans="2:2">
      <c r="B70151" s="202"/>
    </row>
    <row r="70152" spans="2:2">
      <c r="B70152" s="202"/>
    </row>
    <row r="70153" spans="2:2">
      <c r="B70153" s="202"/>
    </row>
    <row r="70154" spans="2:2">
      <c r="B70154" s="202"/>
    </row>
    <row r="70155" spans="2:2">
      <c r="B70155" s="202"/>
    </row>
    <row r="70156" spans="2:2">
      <c r="B70156" s="202"/>
    </row>
    <row r="70157" spans="2:2">
      <c r="B70157" s="202"/>
    </row>
    <row r="70158" spans="2:2">
      <c r="B70158" s="202"/>
    </row>
    <row r="70159" spans="2:2">
      <c r="B70159" s="202"/>
    </row>
    <row r="70160" spans="2:2">
      <c r="B70160" s="202"/>
    </row>
    <row r="70161" spans="2:2">
      <c r="B70161" s="202"/>
    </row>
    <row r="70162" spans="2:2">
      <c r="B70162" s="202"/>
    </row>
    <row r="70163" spans="2:2">
      <c r="B70163" s="202"/>
    </row>
    <row r="70164" spans="2:2">
      <c r="B70164" s="202"/>
    </row>
    <row r="70165" spans="2:2">
      <c r="B70165" s="202"/>
    </row>
    <row r="70166" spans="2:2">
      <c r="B70166" s="202"/>
    </row>
    <row r="70167" spans="2:2">
      <c r="B70167" s="202"/>
    </row>
    <row r="70168" spans="2:2">
      <c r="B70168" s="202"/>
    </row>
    <row r="70169" spans="2:2">
      <c r="B70169" s="202"/>
    </row>
    <row r="70170" spans="2:2">
      <c r="B70170" s="202"/>
    </row>
    <row r="70171" spans="2:2">
      <c r="B70171" s="202"/>
    </row>
    <row r="70172" spans="2:2">
      <c r="B70172" s="202"/>
    </row>
    <row r="70173" spans="2:2">
      <c r="B70173" s="202"/>
    </row>
    <row r="70174" spans="2:2">
      <c r="B70174" s="202"/>
    </row>
    <row r="70175" spans="2:2">
      <c r="B70175" s="202"/>
    </row>
    <row r="70176" spans="2:2">
      <c r="B70176" s="202"/>
    </row>
    <row r="70177" spans="2:2">
      <c r="B70177" s="202"/>
    </row>
    <row r="70178" spans="2:2">
      <c r="B70178" s="202"/>
    </row>
    <row r="70179" spans="2:2">
      <c r="B70179" s="202"/>
    </row>
    <row r="70180" spans="2:2">
      <c r="B70180" s="202"/>
    </row>
    <row r="70181" spans="2:2">
      <c r="B70181" s="202"/>
    </row>
    <row r="70182" spans="2:2">
      <c r="B70182" s="202"/>
    </row>
    <row r="70183" spans="2:2">
      <c r="B70183" s="202"/>
    </row>
    <row r="70184" spans="2:2">
      <c r="B70184" s="202"/>
    </row>
    <row r="70185" spans="2:2">
      <c r="B70185" s="202"/>
    </row>
    <row r="70186" spans="2:2">
      <c r="B70186" s="202"/>
    </row>
    <row r="70187" spans="2:2">
      <c r="B70187" s="202"/>
    </row>
    <row r="70188" spans="2:2">
      <c r="B70188" s="202"/>
    </row>
    <row r="70189" spans="2:2">
      <c r="B70189" s="202"/>
    </row>
    <row r="70190" spans="2:2">
      <c r="B70190" s="202"/>
    </row>
    <row r="70191" spans="2:2">
      <c r="B70191" s="202"/>
    </row>
    <row r="70192" spans="2:2">
      <c r="B70192" s="202"/>
    </row>
    <row r="70193" spans="2:2">
      <c r="B70193" s="202"/>
    </row>
    <row r="70194" spans="2:2">
      <c r="B70194" s="202"/>
    </row>
    <row r="70195" spans="2:2">
      <c r="B70195" s="202"/>
    </row>
    <row r="70196" spans="2:2">
      <c r="B70196" s="202"/>
    </row>
    <row r="70197" spans="2:2">
      <c r="B70197" s="202"/>
    </row>
    <row r="70198" spans="2:2">
      <c r="B70198" s="202"/>
    </row>
    <row r="70199" spans="2:2">
      <c r="B70199" s="202"/>
    </row>
    <row r="70200" spans="2:2">
      <c r="B70200" s="202"/>
    </row>
    <row r="70201" spans="2:2">
      <c r="B70201" s="202"/>
    </row>
    <row r="70202" spans="2:2">
      <c r="B70202" s="202"/>
    </row>
    <row r="70203" spans="2:2">
      <c r="B70203" s="202"/>
    </row>
    <row r="70204" spans="2:2">
      <c r="B70204" s="202"/>
    </row>
    <row r="70205" spans="2:2">
      <c r="B70205" s="202"/>
    </row>
    <row r="70206" spans="2:2">
      <c r="B70206" s="202"/>
    </row>
    <row r="70207" spans="2:2">
      <c r="B70207" s="202"/>
    </row>
    <row r="70208" spans="2:2">
      <c r="B70208" s="202"/>
    </row>
    <row r="70209" spans="2:2">
      <c r="B70209" s="202"/>
    </row>
    <row r="70210" spans="2:2">
      <c r="B70210" s="202"/>
    </row>
    <row r="70211" spans="2:2">
      <c r="B70211" s="202"/>
    </row>
    <row r="70212" spans="2:2">
      <c r="B70212" s="202"/>
    </row>
    <row r="70213" spans="2:2">
      <c r="B70213" s="202"/>
    </row>
    <row r="70214" spans="2:2">
      <c r="B70214" s="202"/>
    </row>
    <row r="70215" spans="2:2">
      <c r="B70215" s="202"/>
    </row>
    <row r="70216" spans="2:2">
      <c r="B70216" s="202"/>
    </row>
    <row r="70217" spans="2:2">
      <c r="B70217" s="202"/>
    </row>
    <row r="70218" spans="2:2">
      <c r="B70218" s="202"/>
    </row>
    <row r="70219" spans="2:2">
      <c r="B70219" s="202"/>
    </row>
    <row r="70220" spans="2:2">
      <c r="B70220" s="202"/>
    </row>
    <row r="70221" spans="2:2">
      <c r="B70221" s="202"/>
    </row>
    <row r="70222" spans="2:2">
      <c r="B70222" s="202"/>
    </row>
    <row r="70223" spans="2:2">
      <c r="B70223" s="202"/>
    </row>
    <row r="70224" spans="2:2">
      <c r="B70224" s="202"/>
    </row>
    <row r="70225" spans="2:2">
      <c r="B70225" s="202"/>
    </row>
    <row r="70226" spans="2:2">
      <c r="B70226" s="202"/>
    </row>
    <row r="70227" spans="2:2">
      <c r="B70227" s="202"/>
    </row>
    <row r="70228" spans="2:2">
      <c r="B70228" s="202"/>
    </row>
    <row r="70229" spans="2:2">
      <c r="B70229" s="202"/>
    </row>
    <row r="70230" spans="2:2">
      <c r="B70230" s="202"/>
    </row>
    <row r="70231" spans="2:2">
      <c r="B70231" s="202"/>
    </row>
    <row r="70232" spans="2:2">
      <c r="B70232" s="202"/>
    </row>
    <row r="70233" spans="2:2">
      <c r="B70233" s="202"/>
    </row>
    <row r="70234" spans="2:2">
      <c r="B70234" s="202"/>
    </row>
    <row r="70235" spans="2:2">
      <c r="B70235" s="202"/>
    </row>
    <row r="70236" spans="2:2">
      <c r="B70236" s="202"/>
    </row>
    <row r="70237" spans="2:2">
      <c r="B70237" s="202"/>
    </row>
    <row r="70238" spans="2:2">
      <c r="B70238" s="202"/>
    </row>
    <row r="70239" spans="2:2">
      <c r="B70239" s="202"/>
    </row>
    <row r="70240" spans="2:2">
      <c r="B70240" s="202"/>
    </row>
    <row r="70241" spans="2:2">
      <c r="B70241" s="202"/>
    </row>
    <row r="70242" spans="2:2">
      <c r="B70242" s="202"/>
    </row>
    <row r="70243" spans="2:2">
      <c r="B70243" s="202"/>
    </row>
    <row r="70244" spans="2:2">
      <c r="B70244" s="202"/>
    </row>
    <row r="70245" spans="2:2">
      <c r="B70245" s="202"/>
    </row>
    <row r="70246" spans="2:2">
      <c r="B70246" s="202"/>
    </row>
    <row r="70247" spans="2:2">
      <c r="B70247" s="202"/>
    </row>
    <row r="70248" spans="2:2">
      <c r="B70248" s="202"/>
    </row>
    <row r="70249" spans="2:2">
      <c r="B70249" s="202"/>
    </row>
    <row r="70250" spans="2:2">
      <c r="B70250" s="202"/>
    </row>
    <row r="70251" spans="2:2">
      <c r="B70251" s="202"/>
    </row>
    <row r="70252" spans="2:2">
      <c r="B70252" s="202"/>
    </row>
    <row r="70253" spans="2:2">
      <c r="B70253" s="202"/>
    </row>
    <row r="70254" spans="2:2">
      <c r="B70254" s="202"/>
    </row>
    <row r="70255" spans="2:2">
      <c r="B70255" s="202"/>
    </row>
    <row r="70256" spans="2:2">
      <c r="B70256" s="202"/>
    </row>
    <row r="70257" spans="2:2">
      <c r="B70257" s="202"/>
    </row>
    <row r="70258" spans="2:2">
      <c r="B70258" s="202"/>
    </row>
    <row r="70259" spans="2:2">
      <c r="B70259" s="202"/>
    </row>
    <row r="70260" spans="2:2">
      <c r="B70260" s="202"/>
    </row>
    <row r="70261" spans="2:2">
      <c r="B70261" s="202"/>
    </row>
    <row r="70262" spans="2:2">
      <c r="B70262" s="202"/>
    </row>
    <row r="70263" spans="2:2">
      <c r="B70263" s="202"/>
    </row>
    <row r="70264" spans="2:2">
      <c r="B70264" s="202"/>
    </row>
    <row r="70265" spans="2:2">
      <c r="B70265" s="202"/>
    </row>
    <row r="70266" spans="2:2">
      <c r="B70266" s="202"/>
    </row>
    <row r="70267" spans="2:2">
      <c r="B70267" s="202"/>
    </row>
    <row r="70268" spans="2:2">
      <c r="B70268" s="202"/>
    </row>
    <row r="70269" spans="2:2">
      <c r="B70269" s="202"/>
    </row>
    <row r="70270" spans="2:2">
      <c r="B70270" s="202"/>
    </row>
    <row r="70271" spans="2:2">
      <c r="B70271" s="202"/>
    </row>
    <row r="70272" spans="2:2">
      <c r="B70272" s="202"/>
    </row>
    <row r="70273" spans="2:2">
      <c r="B70273" s="202"/>
    </row>
    <row r="70274" spans="2:2">
      <c r="B70274" s="202"/>
    </row>
    <row r="70275" spans="2:2">
      <c r="B70275" s="202"/>
    </row>
    <row r="70276" spans="2:2">
      <c r="B70276" s="202"/>
    </row>
    <row r="70277" spans="2:2">
      <c r="B70277" s="202"/>
    </row>
    <row r="70278" spans="2:2">
      <c r="B70278" s="202"/>
    </row>
    <row r="70279" spans="2:2">
      <c r="B70279" s="202"/>
    </row>
    <row r="70280" spans="2:2">
      <c r="B70280" s="202"/>
    </row>
    <row r="70281" spans="2:2">
      <c r="B70281" s="202"/>
    </row>
    <row r="70282" spans="2:2">
      <c r="B70282" s="202"/>
    </row>
    <row r="70283" spans="2:2">
      <c r="B70283" s="202"/>
    </row>
    <row r="70284" spans="2:2">
      <c r="B70284" s="202"/>
    </row>
    <row r="70285" spans="2:2">
      <c r="B70285" s="202"/>
    </row>
    <row r="70286" spans="2:2">
      <c r="B70286" s="202"/>
    </row>
    <row r="70287" spans="2:2">
      <c r="B70287" s="202"/>
    </row>
    <row r="70288" spans="2:2">
      <c r="B70288" s="202"/>
    </row>
    <row r="70289" spans="2:2">
      <c r="B70289" s="202"/>
    </row>
    <row r="70290" spans="2:2">
      <c r="B70290" s="202"/>
    </row>
    <row r="70291" spans="2:2">
      <c r="B70291" s="202"/>
    </row>
    <row r="70292" spans="2:2">
      <c r="B70292" s="202"/>
    </row>
    <row r="70293" spans="2:2">
      <c r="B70293" s="202"/>
    </row>
    <row r="70294" spans="2:2">
      <c r="B70294" s="202"/>
    </row>
    <row r="70295" spans="2:2">
      <c r="B70295" s="202"/>
    </row>
    <row r="70296" spans="2:2">
      <c r="B70296" s="202"/>
    </row>
    <row r="70297" spans="2:2">
      <c r="B70297" s="202"/>
    </row>
    <row r="70298" spans="2:2">
      <c r="B70298" s="202"/>
    </row>
    <row r="70299" spans="2:2">
      <c r="B70299" s="202"/>
    </row>
    <row r="70300" spans="2:2">
      <c r="B70300" s="202"/>
    </row>
    <row r="70301" spans="2:2">
      <c r="B70301" s="202"/>
    </row>
    <row r="70302" spans="2:2">
      <c r="B70302" s="202"/>
    </row>
    <row r="70303" spans="2:2">
      <c r="B70303" s="202"/>
    </row>
    <row r="70304" spans="2:2">
      <c r="B70304" s="202"/>
    </row>
    <row r="70305" spans="2:2">
      <c r="B70305" s="202"/>
    </row>
    <row r="70306" spans="2:2">
      <c r="B70306" s="202"/>
    </row>
    <row r="70307" spans="2:2">
      <c r="B70307" s="202"/>
    </row>
    <row r="70308" spans="2:2">
      <c r="B70308" s="202"/>
    </row>
    <row r="70309" spans="2:2">
      <c r="B70309" s="202"/>
    </row>
    <row r="70310" spans="2:2">
      <c r="B70310" s="202"/>
    </row>
    <row r="70311" spans="2:2">
      <c r="B70311" s="202"/>
    </row>
    <row r="70312" spans="2:2">
      <c r="B70312" s="202"/>
    </row>
    <row r="70313" spans="2:2">
      <c r="B70313" s="202"/>
    </row>
    <row r="70314" spans="2:2">
      <c r="B70314" s="202"/>
    </row>
    <row r="70315" spans="2:2">
      <c r="B70315" s="202"/>
    </row>
    <row r="70316" spans="2:2">
      <c r="B70316" s="202"/>
    </row>
    <row r="70317" spans="2:2">
      <c r="B70317" s="202"/>
    </row>
    <row r="70318" spans="2:2">
      <c r="B70318" s="202"/>
    </row>
    <row r="70319" spans="2:2">
      <c r="B70319" s="202"/>
    </row>
    <row r="70320" spans="2:2">
      <c r="B70320" s="202"/>
    </row>
    <row r="70321" spans="2:2">
      <c r="B70321" s="202"/>
    </row>
    <row r="70322" spans="2:2">
      <c r="B70322" s="202"/>
    </row>
    <row r="70323" spans="2:2">
      <c r="B70323" s="202"/>
    </row>
    <row r="70324" spans="2:2">
      <c r="B70324" s="202"/>
    </row>
    <row r="70325" spans="2:2">
      <c r="B70325" s="202"/>
    </row>
    <row r="70326" spans="2:2">
      <c r="B70326" s="202"/>
    </row>
    <row r="70327" spans="2:2">
      <c r="B70327" s="202"/>
    </row>
    <row r="70328" spans="2:2">
      <c r="B70328" s="202"/>
    </row>
    <row r="70329" spans="2:2">
      <c r="B70329" s="202"/>
    </row>
    <row r="70330" spans="2:2">
      <c r="B70330" s="202"/>
    </row>
    <row r="70331" spans="2:2">
      <c r="B70331" s="202"/>
    </row>
    <row r="70332" spans="2:2">
      <c r="B70332" s="202"/>
    </row>
    <row r="70333" spans="2:2">
      <c r="B70333" s="202"/>
    </row>
    <row r="70334" spans="2:2">
      <c r="B70334" s="202"/>
    </row>
    <row r="70335" spans="2:2">
      <c r="B70335" s="202"/>
    </row>
    <row r="70336" spans="2:2">
      <c r="B70336" s="202"/>
    </row>
    <row r="70337" spans="2:2">
      <c r="B70337" s="202"/>
    </row>
    <row r="70338" spans="2:2">
      <c r="B70338" s="202"/>
    </row>
    <row r="70339" spans="2:2">
      <c r="B70339" s="202"/>
    </row>
    <row r="70340" spans="2:2">
      <c r="B70340" s="202"/>
    </row>
    <row r="70341" spans="2:2">
      <c r="B70341" s="202"/>
    </row>
    <row r="70342" spans="2:2">
      <c r="B70342" s="202"/>
    </row>
    <row r="70343" spans="2:2">
      <c r="B70343" s="202"/>
    </row>
    <row r="70344" spans="2:2">
      <c r="B70344" s="202"/>
    </row>
    <row r="70345" spans="2:2">
      <c r="B70345" s="202"/>
    </row>
    <row r="70346" spans="2:2">
      <c r="B70346" s="202"/>
    </row>
    <row r="70347" spans="2:2">
      <c r="B70347" s="202"/>
    </row>
    <row r="70348" spans="2:2">
      <c r="B70348" s="202"/>
    </row>
    <row r="70349" spans="2:2">
      <c r="B70349" s="202"/>
    </row>
    <row r="70350" spans="2:2">
      <c r="B70350" s="202"/>
    </row>
    <row r="70351" spans="2:2">
      <c r="B70351" s="202"/>
    </row>
    <row r="70352" spans="2:2">
      <c r="B70352" s="202"/>
    </row>
    <row r="70353" spans="2:2">
      <c r="B70353" s="202"/>
    </row>
    <row r="70354" spans="2:2">
      <c r="B70354" s="202"/>
    </row>
    <row r="70355" spans="2:2">
      <c r="B70355" s="202"/>
    </row>
    <row r="70356" spans="2:2">
      <c r="B70356" s="202"/>
    </row>
    <row r="70357" spans="2:2">
      <c r="B70357" s="202"/>
    </row>
    <row r="70358" spans="2:2">
      <c r="B70358" s="202"/>
    </row>
    <row r="70359" spans="2:2">
      <c r="B70359" s="202"/>
    </row>
    <row r="70360" spans="2:2">
      <c r="B70360" s="202"/>
    </row>
    <row r="70361" spans="2:2">
      <c r="B70361" s="202"/>
    </row>
    <row r="70362" spans="2:2">
      <c r="B70362" s="202"/>
    </row>
    <row r="70363" spans="2:2">
      <c r="B70363" s="202"/>
    </row>
    <row r="70364" spans="2:2">
      <c r="B70364" s="202"/>
    </row>
    <row r="70365" spans="2:2">
      <c r="B70365" s="202"/>
    </row>
    <row r="70366" spans="2:2">
      <c r="B70366" s="202"/>
    </row>
    <row r="70367" spans="2:2">
      <c r="B70367" s="202"/>
    </row>
    <row r="70368" spans="2:2">
      <c r="B70368" s="202"/>
    </row>
    <row r="70369" spans="2:2">
      <c r="B70369" s="202"/>
    </row>
    <row r="70370" spans="2:2">
      <c r="B70370" s="202"/>
    </row>
    <row r="70371" spans="2:2">
      <c r="B70371" s="202"/>
    </row>
    <row r="70372" spans="2:2">
      <c r="B70372" s="202"/>
    </row>
    <row r="70373" spans="2:2">
      <c r="B70373" s="202"/>
    </row>
    <row r="70374" spans="2:2">
      <c r="B70374" s="202"/>
    </row>
    <row r="70375" spans="2:2">
      <c r="B70375" s="202"/>
    </row>
    <row r="70376" spans="2:2">
      <c r="B70376" s="202"/>
    </row>
    <row r="70377" spans="2:2">
      <c r="B70377" s="202"/>
    </row>
    <row r="70378" spans="2:2">
      <c r="B70378" s="202"/>
    </row>
    <row r="70379" spans="2:2">
      <c r="B70379" s="202"/>
    </row>
    <row r="70380" spans="2:2">
      <c r="B70380" s="202"/>
    </row>
    <row r="70381" spans="2:2">
      <c r="B70381" s="202"/>
    </row>
    <row r="70382" spans="2:2">
      <c r="B70382" s="202"/>
    </row>
    <row r="70383" spans="2:2">
      <c r="B70383" s="202"/>
    </row>
    <row r="70384" spans="2:2">
      <c r="B70384" s="202"/>
    </row>
    <row r="70385" spans="2:2">
      <c r="B70385" s="202"/>
    </row>
    <row r="70386" spans="2:2">
      <c r="B70386" s="202"/>
    </row>
    <row r="70387" spans="2:2">
      <c r="B70387" s="202"/>
    </row>
    <row r="70388" spans="2:2">
      <c r="B70388" s="202"/>
    </row>
    <row r="70389" spans="2:2">
      <c r="B70389" s="202"/>
    </row>
    <row r="70390" spans="2:2">
      <c r="B70390" s="202"/>
    </row>
    <row r="70391" spans="2:2">
      <c r="B70391" s="202"/>
    </row>
    <row r="70392" spans="2:2">
      <c r="B70392" s="202"/>
    </row>
    <row r="70393" spans="2:2">
      <c r="B70393" s="202"/>
    </row>
    <row r="70394" spans="2:2">
      <c r="B70394" s="202"/>
    </row>
    <row r="70395" spans="2:2">
      <c r="B70395" s="202"/>
    </row>
    <row r="70396" spans="2:2">
      <c r="B70396" s="202"/>
    </row>
    <row r="70397" spans="2:2">
      <c r="B70397" s="202"/>
    </row>
    <row r="70398" spans="2:2">
      <c r="B70398" s="202"/>
    </row>
    <row r="70399" spans="2:2">
      <c r="B70399" s="202"/>
    </row>
    <row r="70400" spans="2:2">
      <c r="B70400" s="202"/>
    </row>
    <row r="70401" spans="2:2">
      <c r="B70401" s="202"/>
    </row>
    <row r="70402" spans="2:2">
      <c r="B70402" s="202"/>
    </row>
    <row r="70403" spans="2:2">
      <c r="B70403" s="202"/>
    </row>
    <row r="70404" spans="2:2">
      <c r="B70404" s="202"/>
    </row>
    <row r="70405" spans="2:2">
      <c r="B70405" s="202"/>
    </row>
    <row r="70406" spans="2:2">
      <c r="B70406" s="202"/>
    </row>
    <row r="70407" spans="2:2">
      <c r="B70407" s="202"/>
    </row>
    <row r="70408" spans="2:2">
      <c r="B70408" s="202"/>
    </row>
    <row r="70409" spans="2:2">
      <c r="B70409" s="202"/>
    </row>
    <row r="70410" spans="2:2">
      <c r="B70410" s="202"/>
    </row>
    <row r="70411" spans="2:2">
      <c r="B70411" s="202"/>
    </row>
    <row r="70412" spans="2:2">
      <c r="B70412" s="202"/>
    </row>
    <row r="70413" spans="2:2">
      <c r="B70413" s="202"/>
    </row>
    <row r="70414" spans="2:2">
      <c r="B70414" s="202"/>
    </row>
    <row r="70415" spans="2:2">
      <c r="B70415" s="202"/>
    </row>
    <row r="70416" spans="2:2">
      <c r="B70416" s="202"/>
    </row>
    <row r="70417" spans="2:2">
      <c r="B70417" s="202"/>
    </row>
    <row r="70418" spans="2:2">
      <c r="B70418" s="202"/>
    </row>
    <row r="70419" spans="2:2">
      <c r="B70419" s="202"/>
    </row>
    <row r="70420" spans="2:2">
      <c r="B70420" s="202"/>
    </row>
    <row r="70421" spans="2:2">
      <c r="B70421" s="202"/>
    </row>
    <row r="70422" spans="2:2">
      <c r="B70422" s="202"/>
    </row>
    <row r="70423" spans="2:2">
      <c r="B70423" s="202"/>
    </row>
    <row r="70424" spans="2:2">
      <c r="B70424" s="202"/>
    </row>
    <row r="70425" spans="2:2">
      <c r="B70425" s="202"/>
    </row>
    <row r="70426" spans="2:2">
      <c r="B70426" s="202"/>
    </row>
    <row r="70427" spans="2:2">
      <c r="B70427" s="202"/>
    </row>
    <row r="70428" spans="2:2">
      <c r="B70428" s="202"/>
    </row>
    <row r="70429" spans="2:2">
      <c r="B70429" s="202"/>
    </row>
    <row r="70430" spans="2:2">
      <c r="B70430" s="202"/>
    </row>
    <row r="70431" spans="2:2">
      <c r="B70431" s="202"/>
    </row>
    <row r="70432" spans="2:2">
      <c r="B70432" s="202"/>
    </row>
    <row r="70433" spans="2:2">
      <c r="B70433" s="202"/>
    </row>
    <row r="70434" spans="2:2">
      <c r="B70434" s="202"/>
    </row>
    <row r="70435" spans="2:2">
      <c r="B70435" s="202"/>
    </row>
    <row r="70436" spans="2:2">
      <c r="B70436" s="202"/>
    </row>
    <row r="70437" spans="2:2">
      <c r="B70437" s="202"/>
    </row>
    <row r="70438" spans="2:2">
      <c r="B70438" s="202"/>
    </row>
    <row r="70439" spans="2:2">
      <c r="B70439" s="202"/>
    </row>
    <row r="70440" spans="2:2">
      <c r="B70440" s="202"/>
    </row>
    <row r="70441" spans="2:2">
      <c r="B70441" s="202"/>
    </row>
    <row r="70442" spans="2:2">
      <c r="B70442" s="202"/>
    </row>
    <row r="70443" spans="2:2">
      <c r="B70443" s="202"/>
    </row>
    <row r="70444" spans="2:2">
      <c r="B70444" s="202"/>
    </row>
    <row r="70445" spans="2:2">
      <c r="B70445" s="202"/>
    </row>
    <row r="70446" spans="2:2">
      <c r="B70446" s="202"/>
    </row>
    <row r="70447" spans="2:2">
      <c r="B70447" s="202"/>
    </row>
    <row r="70448" spans="2:2">
      <c r="B70448" s="202"/>
    </row>
    <row r="70449" spans="2:2">
      <c r="B70449" s="202"/>
    </row>
    <row r="70450" spans="2:2">
      <c r="B70450" s="202"/>
    </row>
    <row r="70451" spans="2:2">
      <c r="B70451" s="202"/>
    </row>
    <row r="70452" spans="2:2">
      <c r="B70452" s="202"/>
    </row>
    <row r="70453" spans="2:2">
      <c r="B70453" s="202"/>
    </row>
    <row r="70454" spans="2:2">
      <c r="B70454" s="202"/>
    </row>
    <row r="70455" spans="2:2">
      <c r="B70455" s="202"/>
    </row>
    <row r="70456" spans="2:2">
      <c r="B70456" s="202"/>
    </row>
    <row r="70457" spans="2:2">
      <c r="B70457" s="202"/>
    </row>
    <row r="70458" spans="2:2">
      <c r="B70458" s="202"/>
    </row>
    <row r="70459" spans="2:2">
      <c r="B70459" s="202"/>
    </row>
    <row r="70460" spans="2:2">
      <c r="B70460" s="202"/>
    </row>
    <row r="70461" spans="2:2">
      <c r="B70461" s="202"/>
    </row>
    <row r="70462" spans="2:2">
      <c r="B70462" s="202"/>
    </row>
    <row r="70463" spans="2:2">
      <c r="B70463" s="202"/>
    </row>
    <row r="70464" spans="2:2">
      <c r="B70464" s="202"/>
    </row>
    <row r="70465" spans="2:2">
      <c r="B70465" s="202"/>
    </row>
    <row r="70466" spans="2:2">
      <c r="B70466" s="202"/>
    </row>
    <row r="70467" spans="2:2">
      <c r="B70467" s="202"/>
    </row>
    <row r="70468" spans="2:2">
      <c r="B70468" s="202"/>
    </row>
    <row r="70469" spans="2:2">
      <c r="B70469" s="202"/>
    </row>
    <row r="70470" spans="2:2">
      <c r="B70470" s="202"/>
    </row>
    <row r="70471" spans="2:2">
      <c r="B70471" s="202"/>
    </row>
    <row r="70472" spans="2:2">
      <c r="B70472" s="202"/>
    </row>
    <row r="70473" spans="2:2">
      <c r="B70473" s="202"/>
    </row>
    <row r="70474" spans="2:2">
      <c r="B70474" s="202"/>
    </row>
    <row r="70475" spans="2:2">
      <c r="B70475" s="202"/>
    </row>
    <row r="70476" spans="2:2">
      <c r="B70476" s="202"/>
    </row>
    <row r="70477" spans="2:2">
      <c r="B70477" s="202"/>
    </row>
    <row r="70478" spans="2:2">
      <c r="B70478" s="202"/>
    </row>
    <row r="70479" spans="2:2">
      <c r="B70479" s="202"/>
    </row>
    <row r="70480" spans="2:2">
      <c r="B70480" s="202"/>
    </row>
    <row r="70481" spans="2:2">
      <c r="B70481" s="202"/>
    </row>
    <row r="70482" spans="2:2">
      <c r="B70482" s="202"/>
    </row>
    <row r="70483" spans="2:2">
      <c r="B70483" s="202"/>
    </row>
    <row r="70484" spans="2:2">
      <c r="B70484" s="202"/>
    </row>
    <row r="70485" spans="2:2">
      <c r="B70485" s="202"/>
    </row>
    <row r="70486" spans="2:2">
      <c r="B70486" s="202"/>
    </row>
    <row r="70487" spans="2:2">
      <c r="B70487" s="202"/>
    </row>
    <row r="70488" spans="2:2">
      <c r="B70488" s="202"/>
    </row>
    <row r="70489" spans="2:2">
      <c r="B70489" s="202"/>
    </row>
    <row r="70490" spans="2:2">
      <c r="B70490" s="202"/>
    </row>
    <row r="70491" spans="2:2">
      <c r="B70491" s="202"/>
    </row>
    <row r="70492" spans="2:2">
      <c r="B70492" s="202"/>
    </row>
    <row r="70493" spans="2:2">
      <c r="B70493" s="202"/>
    </row>
    <row r="70494" spans="2:2">
      <c r="B70494" s="202"/>
    </row>
    <row r="70495" spans="2:2">
      <c r="B70495" s="202"/>
    </row>
    <row r="70496" spans="2:2">
      <c r="B70496" s="202"/>
    </row>
    <row r="70497" spans="2:2">
      <c r="B70497" s="202"/>
    </row>
    <row r="70498" spans="2:2">
      <c r="B70498" s="202"/>
    </row>
    <row r="70499" spans="2:2">
      <c r="B70499" s="202"/>
    </row>
    <row r="70500" spans="2:2">
      <c r="B70500" s="202"/>
    </row>
    <row r="70501" spans="2:2">
      <c r="B70501" s="202"/>
    </row>
    <row r="70502" spans="2:2">
      <c r="B70502" s="202"/>
    </row>
    <row r="70503" spans="2:2">
      <c r="B70503" s="202"/>
    </row>
    <row r="70504" spans="2:2">
      <c r="B70504" s="202"/>
    </row>
    <row r="70505" spans="2:2">
      <c r="B70505" s="202"/>
    </row>
    <row r="70506" spans="2:2">
      <c r="B70506" s="202"/>
    </row>
    <row r="70507" spans="2:2">
      <c r="B70507" s="202"/>
    </row>
    <row r="70508" spans="2:2">
      <c r="B70508" s="202"/>
    </row>
    <row r="70509" spans="2:2">
      <c r="B70509" s="202"/>
    </row>
    <row r="70510" spans="2:2">
      <c r="B70510" s="202"/>
    </row>
    <row r="70511" spans="2:2">
      <c r="B70511" s="202"/>
    </row>
    <row r="70512" spans="2:2">
      <c r="B70512" s="202"/>
    </row>
    <row r="70513" spans="2:2">
      <c r="B70513" s="202"/>
    </row>
    <row r="70514" spans="2:2">
      <c r="B70514" s="202"/>
    </row>
    <row r="70515" spans="2:2">
      <c r="B70515" s="202"/>
    </row>
    <row r="70516" spans="2:2">
      <c r="B70516" s="202"/>
    </row>
    <row r="70517" spans="2:2">
      <c r="B70517" s="202"/>
    </row>
    <row r="70518" spans="2:2">
      <c r="B70518" s="202"/>
    </row>
    <row r="70519" spans="2:2">
      <c r="B70519" s="202"/>
    </row>
    <row r="70520" spans="2:2">
      <c r="B70520" s="202"/>
    </row>
    <row r="70521" spans="2:2">
      <c r="B70521" s="202"/>
    </row>
    <row r="70522" spans="2:2">
      <c r="B70522" s="202"/>
    </row>
    <row r="70523" spans="2:2">
      <c r="B70523" s="202"/>
    </row>
    <row r="70524" spans="2:2">
      <c r="B70524" s="202"/>
    </row>
    <row r="70525" spans="2:2">
      <c r="B70525" s="202"/>
    </row>
    <row r="70526" spans="2:2">
      <c r="B70526" s="202"/>
    </row>
    <row r="70527" spans="2:2">
      <c r="B70527" s="202"/>
    </row>
    <row r="70528" spans="2:2">
      <c r="B70528" s="202"/>
    </row>
    <row r="70529" spans="2:2">
      <c r="B70529" s="202"/>
    </row>
    <row r="70530" spans="2:2">
      <c r="B70530" s="202"/>
    </row>
    <row r="70531" spans="2:2">
      <c r="B70531" s="202"/>
    </row>
    <row r="70532" spans="2:2">
      <c r="B70532" s="202"/>
    </row>
    <row r="70533" spans="2:2">
      <c r="B70533" s="202"/>
    </row>
    <row r="70534" spans="2:2">
      <c r="B70534" s="202"/>
    </row>
    <row r="70535" spans="2:2">
      <c r="B70535" s="202"/>
    </row>
    <row r="70536" spans="2:2">
      <c r="B70536" s="202"/>
    </row>
    <row r="70537" spans="2:2">
      <c r="B70537" s="202"/>
    </row>
    <row r="70538" spans="2:2">
      <c r="B70538" s="202"/>
    </row>
    <row r="70539" spans="2:2">
      <c r="B70539" s="202"/>
    </row>
    <row r="70540" spans="2:2">
      <c r="B70540" s="202"/>
    </row>
    <row r="70541" spans="2:2">
      <c r="B70541" s="202"/>
    </row>
    <row r="70542" spans="2:2">
      <c r="B70542" s="202"/>
    </row>
    <row r="70543" spans="2:2">
      <c r="B70543" s="202"/>
    </row>
    <row r="70544" spans="2:2">
      <c r="B70544" s="202"/>
    </row>
    <row r="70545" spans="2:2">
      <c r="B70545" s="202"/>
    </row>
    <row r="70546" spans="2:2">
      <c r="B70546" s="202"/>
    </row>
    <row r="70547" spans="2:2">
      <c r="B70547" s="202"/>
    </row>
    <row r="70548" spans="2:2">
      <c r="B70548" s="202"/>
    </row>
    <row r="70549" spans="2:2">
      <c r="B70549" s="202"/>
    </row>
    <row r="70550" spans="2:2">
      <c r="B70550" s="202"/>
    </row>
    <row r="70551" spans="2:2">
      <c r="B70551" s="202"/>
    </row>
    <row r="70552" spans="2:2">
      <c r="B70552" s="202"/>
    </row>
    <row r="70553" spans="2:2">
      <c r="B70553" s="202"/>
    </row>
    <row r="70554" spans="2:2">
      <c r="B70554" s="202"/>
    </row>
    <row r="70555" spans="2:2">
      <c r="B70555" s="202"/>
    </row>
    <row r="70556" spans="2:2">
      <c r="B70556" s="202"/>
    </row>
    <row r="70557" spans="2:2">
      <c r="B70557" s="202"/>
    </row>
    <row r="70558" spans="2:2">
      <c r="B70558" s="202"/>
    </row>
    <row r="70559" spans="2:2">
      <c r="B70559" s="202"/>
    </row>
    <row r="70560" spans="2:2">
      <c r="B70560" s="202"/>
    </row>
    <row r="70561" spans="2:2">
      <c r="B70561" s="202"/>
    </row>
    <row r="70562" spans="2:2">
      <c r="B70562" s="202"/>
    </row>
    <row r="70563" spans="2:2">
      <c r="B70563" s="202"/>
    </row>
    <row r="70564" spans="2:2">
      <c r="B70564" s="202"/>
    </row>
    <row r="70565" spans="2:2">
      <c r="B70565" s="202"/>
    </row>
    <row r="70566" spans="2:2">
      <c r="B70566" s="202"/>
    </row>
    <row r="70567" spans="2:2">
      <c r="B70567" s="202"/>
    </row>
    <row r="70568" spans="2:2">
      <c r="B70568" s="202"/>
    </row>
    <row r="70569" spans="2:2">
      <c r="B70569" s="202"/>
    </row>
    <row r="70570" spans="2:2">
      <c r="B70570" s="202"/>
    </row>
    <row r="70571" spans="2:2">
      <c r="B70571" s="202"/>
    </row>
    <row r="70572" spans="2:2">
      <c r="B70572" s="202"/>
    </row>
    <row r="70573" spans="2:2">
      <c r="B70573" s="202"/>
    </row>
    <row r="70574" spans="2:2">
      <c r="B70574" s="202"/>
    </row>
    <row r="70575" spans="2:2">
      <c r="B70575" s="202"/>
    </row>
    <row r="70576" spans="2:2">
      <c r="B70576" s="202"/>
    </row>
    <row r="70577" spans="2:2">
      <c r="B70577" s="202"/>
    </row>
    <row r="70578" spans="2:2">
      <c r="B70578" s="202"/>
    </row>
    <row r="70579" spans="2:2">
      <c r="B70579" s="202"/>
    </row>
    <row r="70580" spans="2:2">
      <c r="B70580" s="202"/>
    </row>
    <row r="70581" spans="2:2">
      <c r="B70581" s="202"/>
    </row>
    <row r="70582" spans="2:2">
      <c r="B70582" s="202"/>
    </row>
    <row r="70583" spans="2:2">
      <c r="B70583" s="202"/>
    </row>
    <row r="70584" spans="2:2">
      <c r="B70584" s="202"/>
    </row>
    <row r="70585" spans="2:2">
      <c r="B70585" s="202"/>
    </row>
    <row r="70586" spans="2:2">
      <c r="B70586" s="202"/>
    </row>
    <row r="70587" spans="2:2">
      <c r="B70587" s="202"/>
    </row>
    <row r="70588" spans="2:2">
      <c r="B70588" s="202"/>
    </row>
    <row r="70589" spans="2:2">
      <c r="B70589" s="202"/>
    </row>
    <row r="70590" spans="2:2">
      <c r="B70590" s="202"/>
    </row>
    <row r="70591" spans="2:2">
      <c r="B70591" s="202"/>
    </row>
    <row r="70592" spans="2:2">
      <c r="B70592" s="202"/>
    </row>
    <row r="70593" spans="2:2">
      <c r="B70593" s="202"/>
    </row>
    <row r="70594" spans="2:2">
      <c r="B70594" s="202"/>
    </row>
    <row r="70595" spans="2:2">
      <c r="B70595" s="202"/>
    </row>
    <row r="70596" spans="2:2">
      <c r="B70596" s="202"/>
    </row>
    <row r="70597" spans="2:2">
      <c r="B70597" s="202"/>
    </row>
    <row r="70598" spans="2:2">
      <c r="B70598" s="202"/>
    </row>
    <row r="70599" spans="2:2">
      <c r="B70599" s="202"/>
    </row>
    <row r="70600" spans="2:2">
      <c r="B70600" s="202"/>
    </row>
    <row r="70601" spans="2:2">
      <c r="B70601" s="202"/>
    </row>
    <row r="70602" spans="2:2">
      <c r="B70602" s="202"/>
    </row>
    <row r="70603" spans="2:2">
      <c r="B70603" s="202"/>
    </row>
    <row r="70604" spans="2:2">
      <c r="B70604" s="202"/>
    </row>
    <row r="70605" spans="2:2">
      <c r="B70605" s="202"/>
    </row>
    <row r="70606" spans="2:2">
      <c r="B70606" s="202"/>
    </row>
    <row r="70607" spans="2:2">
      <c r="B70607" s="202"/>
    </row>
    <row r="70608" spans="2:2">
      <c r="B70608" s="202"/>
    </row>
    <row r="70609" spans="2:2">
      <c r="B70609" s="202"/>
    </row>
    <row r="70610" spans="2:2">
      <c r="B70610" s="202"/>
    </row>
    <row r="70611" spans="2:2">
      <c r="B70611" s="202"/>
    </row>
    <row r="70612" spans="2:2">
      <c r="B70612" s="202"/>
    </row>
    <row r="70613" spans="2:2">
      <c r="B70613" s="202"/>
    </row>
    <row r="70614" spans="2:2">
      <c r="B70614" s="202"/>
    </row>
    <row r="70615" spans="2:2">
      <c r="B70615" s="202"/>
    </row>
    <row r="70616" spans="2:2">
      <c r="B70616" s="202"/>
    </row>
    <row r="70617" spans="2:2">
      <c r="B70617" s="202"/>
    </row>
    <row r="70618" spans="2:2">
      <c r="B70618" s="202"/>
    </row>
    <row r="70619" spans="2:2">
      <c r="B70619" s="202"/>
    </row>
    <row r="70620" spans="2:2">
      <c r="B70620" s="202"/>
    </row>
    <row r="70621" spans="2:2">
      <c r="B70621" s="202"/>
    </row>
    <row r="70622" spans="2:2">
      <c r="B70622" s="202"/>
    </row>
    <row r="70623" spans="2:2">
      <c r="B70623" s="202"/>
    </row>
    <row r="70624" spans="2:2">
      <c r="B70624" s="202"/>
    </row>
    <row r="70625" spans="2:2">
      <c r="B70625" s="202"/>
    </row>
    <row r="70626" spans="2:2">
      <c r="B70626" s="202"/>
    </row>
    <row r="70627" spans="2:2">
      <c r="B70627" s="202"/>
    </row>
    <row r="70628" spans="2:2">
      <c r="B70628" s="202"/>
    </row>
    <row r="70629" spans="2:2">
      <c r="B70629" s="202"/>
    </row>
    <row r="70630" spans="2:2">
      <c r="B70630" s="202"/>
    </row>
    <row r="70631" spans="2:2">
      <c r="B70631" s="202"/>
    </row>
    <row r="70632" spans="2:2">
      <c r="B70632" s="202"/>
    </row>
    <row r="70633" spans="2:2">
      <c r="B70633" s="202"/>
    </row>
    <row r="70634" spans="2:2">
      <c r="B70634" s="202"/>
    </row>
    <row r="70635" spans="2:2">
      <c r="B70635" s="202"/>
    </row>
    <row r="70636" spans="2:2">
      <c r="B70636" s="202"/>
    </row>
    <row r="70637" spans="2:2">
      <c r="B70637" s="202"/>
    </row>
    <row r="70638" spans="2:2">
      <c r="B70638" s="202"/>
    </row>
    <row r="70639" spans="2:2">
      <c r="B70639" s="202"/>
    </row>
    <row r="70640" spans="2:2">
      <c r="B70640" s="202"/>
    </row>
    <row r="70641" spans="2:2">
      <c r="B70641" s="202"/>
    </row>
    <row r="70642" spans="2:2">
      <c r="B70642" s="202"/>
    </row>
    <row r="70643" spans="2:2">
      <c r="B70643" s="202"/>
    </row>
    <row r="70644" spans="2:2">
      <c r="B70644" s="202"/>
    </row>
    <row r="70645" spans="2:2">
      <c r="B70645" s="202"/>
    </row>
    <row r="70646" spans="2:2">
      <c r="B70646" s="202"/>
    </row>
    <row r="70647" spans="2:2">
      <c r="B70647" s="202"/>
    </row>
    <row r="70648" spans="2:2">
      <c r="B70648" s="202"/>
    </row>
    <row r="70649" spans="2:2">
      <c r="B70649" s="202"/>
    </row>
    <row r="70650" spans="2:2">
      <c r="B70650" s="202"/>
    </row>
    <row r="70651" spans="2:2">
      <c r="B70651" s="202"/>
    </row>
    <row r="70652" spans="2:2">
      <c r="B70652" s="202"/>
    </row>
    <row r="70653" spans="2:2">
      <c r="B70653" s="202"/>
    </row>
    <row r="70654" spans="2:2">
      <c r="B70654" s="202"/>
    </row>
    <row r="70655" spans="2:2">
      <c r="B70655" s="202"/>
    </row>
    <row r="70656" spans="2:2">
      <c r="B70656" s="202"/>
    </row>
    <row r="70657" spans="2:2">
      <c r="B70657" s="202"/>
    </row>
    <row r="70658" spans="2:2">
      <c r="B70658" s="202"/>
    </row>
    <row r="70659" spans="2:2">
      <c r="B70659" s="202"/>
    </row>
    <row r="70660" spans="2:2">
      <c r="B70660" s="202"/>
    </row>
    <row r="70661" spans="2:2">
      <c r="B70661" s="202"/>
    </row>
    <row r="70662" spans="2:2">
      <c r="B70662" s="202"/>
    </row>
    <row r="70663" spans="2:2">
      <c r="B70663" s="202"/>
    </row>
    <row r="70664" spans="2:2">
      <c r="B70664" s="202"/>
    </row>
    <row r="70665" spans="2:2">
      <c r="B70665" s="202"/>
    </row>
    <row r="70666" spans="2:2">
      <c r="B70666" s="202"/>
    </row>
    <row r="70667" spans="2:2">
      <c r="B70667" s="202"/>
    </row>
    <row r="70668" spans="2:2">
      <c r="B70668" s="202"/>
    </row>
    <row r="70669" spans="2:2">
      <c r="B70669" s="202"/>
    </row>
    <row r="70670" spans="2:2">
      <c r="B70670" s="202"/>
    </row>
    <row r="70671" spans="2:2">
      <c r="B70671" s="202"/>
    </row>
    <row r="70672" spans="2:2">
      <c r="B70672" s="202"/>
    </row>
    <row r="70673" spans="2:2">
      <c r="B70673" s="202"/>
    </row>
    <row r="70674" spans="2:2">
      <c r="B70674" s="202"/>
    </row>
    <row r="70675" spans="2:2">
      <c r="B70675" s="202"/>
    </row>
    <row r="70676" spans="2:2">
      <c r="B70676" s="202"/>
    </row>
    <row r="70677" spans="2:2">
      <c r="B70677" s="202"/>
    </row>
    <row r="70678" spans="2:2">
      <c r="B70678" s="202"/>
    </row>
    <row r="70679" spans="2:2">
      <c r="B70679" s="202"/>
    </row>
    <row r="70680" spans="2:2">
      <c r="B70680" s="202"/>
    </row>
    <row r="70681" spans="2:2">
      <c r="B70681" s="202"/>
    </row>
    <row r="70682" spans="2:2">
      <c r="B70682" s="202"/>
    </row>
    <row r="70683" spans="2:2">
      <c r="B70683" s="202"/>
    </row>
    <row r="70684" spans="2:2">
      <c r="B70684" s="202"/>
    </row>
    <row r="70685" spans="2:2">
      <c r="B70685" s="202"/>
    </row>
    <row r="70686" spans="2:2">
      <c r="B70686" s="202"/>
    </row>
    <row r="70687" spans="2:2">
      <c r="B70687" s="202"/>
    </row>
    <row r="70688" spans="2:2">
      <c r="B70688" s="202"/>
    </row>
    <row r="70689" spans="2:2">
      <c r="B70689" s="202"/>
    </row>
    <row r="70690" spans="2:2">
      <c r="B70690" s="202"/>
    </row>
    <row r="70691" spans="2:2">
      <c r="B70691" s="202"/>
    </row>
    <row r="70692" spans="2:2">
      <c r="B70692" s="202"/>
    </row>
    <row r="70693" spans="2:2">
      <c r="B70693" s="202"/>
    </row>
    <row r="70694" spans="2:2">
      <c r="B70694" s="202"/>
    </row>
    <row r="70695" spans="2:2">
      <c r="B70695" s="202"/>
    </row>
    <row r="70696" spans="2:2">
      <c r="B70696" s="202"/>
    </row>
    <row r="70697" spans="2:2">
      <c r="B70697" s="202"/>
    </row>
    <row r="70698" spans="2:2">
      <c r="B70698" s="202"/>
    </row>
    <row r="70699" spans="2:2">
      <c r="B70699" s="202"/>
    </row>
    <row r="70700" spans="2:2">
      <c r="B70700" s="202"/>
    </row>
    <row r="70701" spans="2:2">
      <c r="B70701" s="202"/>
    </row>
    <row r="70702" spans="2:2">
      <c r="B70702" s="202"/>
    </row>
    <row r="70703" spans="2:2">
      <c r="B70703" s="202"/>
    </row>
    <row r="70704" spans="2:2">
      <c r="B70704" s="202"/>
    </row>
    <row r="70705" spans="2:2">
      <c r="B70705" s="202"/>
    </row>
    <row r="70706" spans="2:2">
      <c r="B70706" s="202"/>
    </row>
    <row r="70707" spans="2:2">
      <c r="B70707" s="202"/>
    </row>
    <row r="70708" spans="2:2">
      <c r="B70708" s="202"/>
    </row>
    <row r="70709" spans="2:2">
      <c r="B70709" s="202"/>
    </row>
    <row r="70710" spans="2:2">
      <c r="B70710" s="202"/>
    </row>
    <row r="70711" spans="2:2">
      <c r="B70711" s="202"/>
    </row>
    <row r="70712" spans="2:2">
      <c r="B70712" s="202"/>
    </row>
    <row r="70713" spans="2:2">
      <c r="B70713" s="202"/>
    </row>
    <row r="70714" spans="2:2">
      <c r="B70714" s="202"/>
    </row>
    <row r="70715" spans="2:2">
      <c r="B70715" s="202"/>
    </row>
    <row r="70716" spans="2:2">
      <c r="B70716" s="202"/>
    </row>
    <row r="70717" spans="2:2">
      <c r="B70717" s="202"/>
    </row>
    <row r="70718" spans="2:2">
      <c r="B70718" s="202"/>
    </row>
    <row r="70719" spans="2:2">
      <c r="B70719" s="202"/>
    </row>
    <row r="70720" spans="2:2">
      <c r="B70720" s="202"/>
    </row>
    <row r="70721" spans="2:2">
      <c r="B70721" s="202"/>
    </row>
    <row r="70722" spans="2:2">
      <c r="B70722" s="202"/>
    </row>
    <row r="70723" spans="2:2">
      <c r="B70723" s="202"/>
    </row>
    <row r="70724" spans="2:2">
      <c r="B70724" s="202"/>
    </row>
    <row r="70725" spans="2:2">
      <c r="B70725" s="202"/>
    </row>
    <row r="70726" spans="2:2">
      <c r="B70726" s="202"/>
    </row>
    <row r="70727" spans="2:2">
      <c r="B70727" s="202"/>
    </row>
    <row r="70728" spans="2:2">
      <c r="B70728" s="202"/>
    </row>
    <row r="70729" spans="2:2">
      <c r="B70729" s="202"/>
    </row>
    <row r="70730" spans="2:2">
      <c r="B70730" s="202"/>
    </row>
    <row r="70731" spans="2:2">
      <c r="B70731" s="202"/>
    </row>
    <row r="70732" spans="2:2">
      <c r="B70732" s="202"/>
    </row>
    <row r="70733" spans="2:2">
      <c r="B70733" s="202"/>
    </row>
    <row r="70734" spans="2:2">
      <c r="B70734" s="202"/>
    </row>
    <row r="70735" spans="2:2">
      <c r="B70735" s="202"/>
    </row>
    <row r="70736" spans="2:2">
      <c r="B70736" s="202"/>
    </row>
    <row r="70737" spans="2:2">
      <c r="B70737" s="202"/>
    </row>
    <row r="70738" spans="2:2">
      <c r="B70738" s="202"/>
    </row>
    <row r="70739" spans="2:2">
      <c r="B70739" s="202"/>
    </row>
    <row r="70740" spans="2:2">
      <c r="B70740" s="202"/>
    </row>
    <row r="70741" spans="2:2">
      <c r="B70741" s="202"/>
    </row>
    <row r="70742" spans="2:2">
      <c r="B70742" s="202"/>
    </row>
    <row r="70743" spans="2:2">
      <c r="B70743" s="202"/>
    </row>
    <row r="70744" spans="2:2">
      <c r="B70744" s="202"/>
    </row>
    <row r="70745" spans="2:2">
      <c r="B70745" s="202"/>
    </row>
    <row r="70746" spans="2:2">
      <c r="B70746" s="202"/>
    </row>
    <row r="70747" spans="2:2">
      <c r="B70747" s="202"/>
    </row>
    <row r="70748" spans="2:2">
      <c r="B70748" s="202"/>
    </row>
    <row r="70749" spans="2:2">
      <c r="B70749" s="202"/>
    </row>
    <row r="70750" spans="2:2">
      <c r="B70750" s="202"/>
    </row>
    <row r="70751" spans="2:2">
      <c r="B70751" s="202"/>
    </row>
    <row r="70752" spans="2:2">
      <c r="B70752" s="202"/>
    </row>
    <row r="70753" spans="2:2">
      <c r="B70753" s="202"/>
    </row>
    <row r="70754" spans="2:2">
      <c r="B70754" s="202"/>
    </row>
    <row r="70755" spans="2:2">
      <c r="B70755" s="202"/>
    </row>
    <row r="70756" spans="2:2">
      <c r="B70756" s="202"/>
    </row>
    <row r="70757" spans="2:2">
      <c r="B70757" s="202"/>
    </row>
    <row r="70758" spans="2:2">
      <c r="B70758" s="202"/>
    </row>
    <row r="70759" spans="2:2">
      <c r="B70759" s="202"/>
    </row>
    <row r="70760" spans="2:2">
      <c r="B70760" s="202"/>
    </row>
    <row r="70761" spans="2:2">
      <c r="B70761" s="202"/>
    </row>
    <row r="70762" spans="2:2">
      <c r="B70762" s="202"/>
    </row>
    <row r="70763" spans="2:2">
      <c r="B70763" s="202"/>
    </row>
    <row r="70764" spans="2:2">
      <c r="B70764" s="202"/>
    </row>
    <row r="70765" spans="2:2">
      <c r="B70765" s="202"/>
    </row>
    <row r="70766" spans="2:2">
      <c r="B70766" s="202"/>
    </row>
    <row r="70767" spans="2:2">
      <c r="B70767" s="202"/>
    </row>
    <row r="70768" spans="2:2">
      <c r="B70768" s="202"/>
    </row>
    <row r="70769" spans="2:2">
      <c r="B70769" s="202"/>
    </row>
    <row r="70770" spans="2:2">
      <c r="B70770" s="202"/>
    </row>
    <row r="70771" spans="2:2">
      <c r="B70771" s="202"/>
    </row>
    <row r="70772" spans="2:2">
      <c r="B70772" s="202"/>
    </row>
    <row r="70773" spans="2:2">
      <c r="B70773" s="202"/>
    </row>
    <row r="70774" spans="2:2">
      <c r="B70774" s="202"/>
    </row>
    <row r="70775" spans="2:2">
      <c r="B70775" s="202"/>
    </row>
    <row r="70776" spans="2:2">
      <c r="B70776" s="202"/>
    </row>
    <row r="70777" spans="2:2">
      <c r="B70777" s="202"/>
    </row>
    <row r="70778" spans="2:2">
      <c r="B70778" s="202"/>
    </row>
    <row r="70779" spans="2:2">
      <c r="B70779" s="202"/>
    </row>
    <row r="70780" spans="2:2">
      <c r="B70780" s="202"/>
    </row>
    <row r="70781" spans="2:2">
      <c r="B70781" s="202"/>
    </row>
    <row r="70782" spans="2:2">
      <c r="B70782" s="202"/>
    </row>
    <row r="70783" spans="2:2">
      <c r="B70783" s="202"/>
    </row>
    <row r="70784" spans="2:2">
      <c r="B70784" s="202"/>
    </row>
    <row r="70785" spans="2:2">
      <c r="B70785" s="202"/>
    </row>
    <row r="70786" spans="2:2">
      <c r="B70786" s="202"/>
    </row>
    <row r="70787" spans="2:2">
      <c r="B70787" s="202"/>
    </row>
    <row r="70788" spans="2:2">
      <c r="B70788" s="202"/>
    </row>
    <row r="70789" spans="2:2">
      <c r="B70789" s="202"/>
    </row>
    <row r="70790" spans="2:2">
      <c r="B70790" s="202"/>
    </row>
    <row r="70791" spans="2:2">
      <c r="B70791" s="202"/>
    </row>
    <row r="70792" spans="2:2">
      <c r="B70792" s="202"/>
    </row>
    <row r="70793" spans="2:2">
      <c r="B70793" s="202"/>
    </row>
    <row r="70794" spans="2:2">
      <c r="B70794" s="202"/>
    </row>
    <row r="70795" spans="2:2">
      <c r="B70795" s="202"/>
    </row>
    <row r="70796" spans="2:2">
      <c r="B70796" s="202"/>
    </row>
    <row r="70797" spans="2:2">
      <c r="B70797" s="202"/>
    </row>
    <row r="70798" spans="2:2">
      <c r="B70798" s="202"/>
    </row>
    <row r="70799" spans="2:2">
      <c r="B70799" s="202"/>
    </row>
    <row r="70800" spans="2:2">
      <c r="B70800" s="202"/>
    </row>
    <row r="70801" spans="2:2">
      <c r="B70801" s="202"/>
    </row>
    <row r="70802" spans="2:2">
      <c r="B70802" s="202"/>
    </row>
    <row r="70803" spans="2:2">
      <c r="B70803" s="202"/>
    </row>
    <row r="70804" spans="2:2">
      <c r="B70804" s="202"/>
    </row>
    <row r="70805" spans="2:2">
      <c r="B70805" s="202"/>
    </row>
    <row r="70806" spans="2:2">
      <c r="B70806" s="202"/>
    </row>
    <row r="70807" spans="2:2">
      <c r="B70807" s="202"/>
    </row>
    <row r="70808" spans="2:2">
      <c r="B70808" s="202"/>
    </row>
    <row r="70809" spans="2:2">
      <c r="B70809" s="202"/>
    </row>
    <row r="70810" spans="2:2">
      <c r="B70810" s="202"/>
    </row>
    <row r="70811" spans="2:2">
      <c r="B70811" s="202"/>
    </row>
    <row r="70812" spans="2:2">
      <c r="B70812" s="202"/>
    </row>
    <row r="70813" spans="2:2">
      <c r="B70813" s="202"/>
    </row>
    <row r="70814" spans="2:2">
      <c r="B70814" s="202"/>
    </row>
    <row r="70815" spans="2:2">
      <c r="B70815" s="202"/>
    </row>
    <row r="70816" spans="2:2">
      <c r="B70816" s="202"/>
    </row>
    <row r="70817" spans="2:2">
      <c r="B70817" s="202"/>
    </row>
    <row r="70818" spans="2:2">
      <c r="B70818" s="202"/>
    </row>
    <row r="70819" spans="2:2">
      <c r="B70819" s="202"/>
    </row>
    <row r="70820" spans="2:2">
      <c r="B70820" s="202"/>
    </row>
    <row r="70821" spans="2:2">
      <c r="B70821" s="202"/>
    </row>
    <row r="70822" spans="2:2">
      <c r="B70822" s="202"/>
    </row>
    <row r="70823" spans="2:2">
      <c r="B70823" s="202"/>
    </row>
    <row r="70824" spans="2:2">
      <c r="B70824" s="202"/>
    </row>
    <row r="70825" spans="2:2">
      <c r="B70825" s="202"/>
    </row>
    <row r="70826" spans="2:2">
      <c r="B70826" s="202"/>
    </row>
    <row r="70827" spans="2:2">
      <c r="B70827" s="202"/>
    </row>
    <row r="70828" spans="2:2">
      <c r="B70828" s="202"/>
    </row>
    <row r="70829" spans="2:2">
      <c r="B70829" s="202"/>
    </row>
    <row r="70830" spans="2:2">
      <c r="B70830" s="202"/>
    </row>
    <row r="70831" spans="2:2">
      <c r="B70831" s="202"/>
    </row>
    <row r="70832" spans="2:2">
      <c r="B70832" s="202"/>
    </row>
    <row r="70833" spans="2:2">
      <c r="B70833" s="202"/>
    </row>
    <row r="70834" spans="2:2">
      <c r="B70834" s="202"/>
    </row>
    <row r="70835" spans="2:2">
      <c r="B70835" s="202"/>
    </row>
    <row r="70836" spans="2:2">
      <c r="B70836" s="202"/>
    </row>
    <row r="70837" spans="2:2">
      <c r="B70837" s="202"/>
    </row>
    <row r="70838" spans="2:2">
      <c r="B70838" s="202"/>
    </row>
    <row r="70839" spans="2:2">
      <c r="B70839" s="202"/>
    </row>
    <row r="70840" spans="2:2">
      <c r="B70840" s="202"/>
    </row>
    <row r="70841" spans="2:2">
      <c r="B70841" s="202"/>
    </row>
    <row r="70842" spans="2:2">
      <c r="B70842" s="202"/>
    </row>
    <row r="70843" spans="2:2">
      <c r="B70843" s="202"/>
    </row>
    <row r="70844" spans="2:2">
      <c r="B70844" s="202"/>
    </row>
    <row r="70845" spans="2:2">
      <c r="B70845" s="202"/>
    </row>
    <row r="70846" spans="2:2">
      <c r="B70846" s="202"/>
    </row>
    <row r="70847" spans="2:2">
      <c r="B70847" s="202"/>
    </row>
    <row r="70848" spans="2:2">
      <c r="B70848" s="202"/>
    </row>
    <row r="70849" spans="2:2">
      <c r="B70849" s="202"/>
    </row>
    <row r="70850" spans="2:2">
      <c r="B70850" s="202"/>
    </row>
    <row r="70851" spans="2:2">
      <c r="B70851" s="202"/>
    </row>
    <row r="70852" spans="2:2">
      <c r="B70852" s="202"/>
    </row>
    <row r="70853" spans="2:2">
      <c r="B70853" s="202"/>
    </row>
    <row r="70854" spans="2:2">
      <c r="B70854" s="202"/>
    </row>
    <row r="70855" spans="2:2">
      <c r="B70855" s="202"/>
    </row>
    <row r="70856" spans="2:2">
      <c r="B70856" s="202"/>
    </row>
    <row r="70857" spans="2:2">
      <c r="B70857" s="202"/>
    </row>
    <row r="70858" spans="2:2">
      <c r="B70858" s="202"/>
    </row>
    <row r="70859" spans="2:2">
      <c r="B70859" s="202"/>
    </row>
    <row r="70860" spans="2:2">
      <c r="B70860" s="202"/>
    </row>
    <row r="70861" spans="2:2">
      <c r="B70861" s="202"/>
    </row>
    <row r="70862" spans="2:2">
      <c r="B70862" s="202"/>
    </row>
    <row r="70863" spans="2:2">
      <c r="B70863" s="202"/>
    </row>
    <row r="70864" spans="2:2">
      <c r="B70864" s="202"/>
    </row>
    <row r="70865" spans="2:2">
      <c r="B70865" s="202"/>
    </row>
    <row r="70866" spans="2:2">
      <c r="B70866" s="202"/>
    </row>
    <row r="70867" spans="2:2">
      <c r="B70867" s="202"/>
    </row>
    <row r="70868" spans="2:2">
      <c r="B70868" s="202"/>
    </row>
    <row r="70869" spans="2:2">
      <c r="B70869" s="202"/>
    </row>
    <row r="70870" spans="2:2">
      <c r="B70870" s="202"/>
    </row>
    <row r="70871" spans="2:2">
      <c r="B70871" s="202"/>
    </row>
    <row r="70872" spans="2:2">
      <c r="B70872" s="202"/>
    </row>
    <row r="70873" spans="2:2">
      <c r="B70873" s="202"/>
    </row>
    <row r="70874" spans="2:2">
      <c r="B70874" s="202"/>
    </row>
    <row r="70875" spans="2:2">
      <c r="B70875" s="202"/>
    </row>
    <row r="70876" spans="2:2">
      <c r="B70876" s="202"/>
    </row>
    <row r="70877" spans="2:2">
      <c r="B70877" s="202"/>
    </row>
    <row r="70878" spans="2:2">
      <c r="B70878" s="202"/>
    </row>
    <row r="70879" spans="2:2">
      <c r="B70879" s="202"/>
    </row>
    <row r="70880" spans="2:2">
      <c r="B70880" s="202"/>
    </row>
    <row r="70881" spans="2:2">
      <c r="B70881" s="202"/>
    </row>
    <row r="70882" spans="2:2">
      <c r="B70882" s="202"/>
    </row>
    <row r="70883" spans="2:2">
      <c r="B70883" s="202"/>
    </row>
    <row r="70884" spans="2:2">
      <c r="B70884" s="202"/>
    </row>
    <row r="70885" spans="2:2">
      <c r="B70885" s="202"/>
    </row>
    <row r="70886" spans="2:2">
      <c r="B70886" s="202"/>
    </row>
    <row r="70887" spans="2:2">
      <c r="B70887" s="202"/>
    </row>
    <row r="70888" spans="2:2">
      <c r="B70888" s="202"/>
    </row>
    <row r="70889" spans="2:2">
      <c r="B70889" s="202"/>
    </row>
    <row r="70890" spans="2:2">
      <c r="B70890" s="202"/>
    </row>
    <row r="70891" spans="2:2">
      <c r="B70891" s="202"/>
    </row>
    <row r="70892" spans="2:2">
      <c r="B70892" s="202"/>
    </row>
    <row r="70893" spans="2:2">
      <c r="B70893" s="202"/>
    </row>
    <row r="70894" spans="2:2">
      <c r="B70894" s="202"/>
    </row>
    <row r="70895" spans="2:2">
      <c r="B70895" s="202"/>
    </row>
    <row r="70896" spans="2:2">
      <c r="B70896" s="202"/>
    </row>
    <row r="70897" spans="2:2">
      <c r="B70897" s="202"/>
    </row>
    <row r="70898" spans="2:2">
      <c r="B70898" s="202"/>
    </row>
    <row r="70899" spans="2:2">
      <c r="B70899" s="202"/>
    </row>
    <row r="70900" spans="2:2">
      <c r="B70900" s="202"/>
    </row>
    <row r="70901" spans="2:2">
      <c r="B70901" s="202"/>
    </row>
    <row r="70902" spans="2:2">
      <c r="B70902" s="202"/>
    </row>
    <row r="70903" spans="2:2">
      <c r="B70903" s="202"/>
    </row>
    <row r="70904" spans="2:2">
      <c r="B70904" s="202"/>
    </row>
    <row r="70905" spans="2:2">
      <c r="B70905" s="202"/>
    </row>
    <row r="70906" spans="2:2">
      <c r="B70906" s="202"/>
    </row>
    <row r="70907" spans="2:2">
      <c r="B70907" s="202"/>
    </row>
    <row r="70908" spans="2:2">
      <c r="B70908" s="202"/>
    </row>
    <row r="70909" spans="2:2">
      <c r="B70909" s="202"/>
    </row>
    <row r="70910" spans="2:2">
      <c r="B70910" s="202"/>
    </row>
    <row r="70911" spans="2:2">
      <c r="B70911" s="202"/>
    </row>
    <row r="70912" spans="2:2">
      <c r="B70912" s="202"/>
    </row>
    <row r="70913" spans="2:2">
      <c r="B70913" s="202"/>
    </row>
    <row r="70914" spans="2:2">
      <c r="B70914" s="202"/>
    </row>
    <row r="70915" spans="2:2">
      <c r="B70915" s="202"/>
    </row>
    <row r="70916" spans="2:2">
      <c r="B70916" s="202"/>
    </row>
    <row r="70917" spans="2:2">
      <c r="B70917" s="202"/>
    </row>
    <row r="70918" spans="2:2">
      <c r="B70918" s="202"/>
    </row>
    <row r="70919" spans="2:2">
      <c r="B70919" s="202"/>
    </row>
    <row r="70920" spans="2:2">
      <c r="B70920" s="202"/>
    </row>
    <row r="70921" spans="2:2">
      <c r="B70921" s="202"/>
    </row>
    <row r="70922" spans="2:2">
      <c r="B70922" s="202"/>
    </row>
    <row r="70923" spans="2:2">
      <c r="B70923" s="202"/>
    </row>
    <row r="70924" spans="2:2">
      <c r="B70924" s="202"/>
    </row>
    <row r="70925" spans="2:2">
      <c r="B70925" s="202"/>
    </row>
    <row r="70926" spans="2:2">
      <c r="B70926" s="202"/>
    </row>
    <row r="70927" spans="2:2">
      <c r="B70927" s="202"/>
    </row>
    <row r="70928" spans="2:2">
      <c r="B70928" s="202"/>
    </row>
    <row r="70929" spans="2:2">
      <c r="B70929" s="202"/>
    </row>
    <row r="70930" spans="2:2">
      <c r="B70930" s="202"/>
    </row>
    <row r="70931" spans="2:2">
      <c r="B70931" s="202"/>
    </row>
    <row r="70932" spans="2:2">
      <c r="B70932" s="202"/>
    </row>
    <row r="70933" spans="2:2">
      <c r="B70933" s="202"/>
    </row>
    <row r="70934" spans="2:2">
      <c r="B70934" s="202"/>
    </row>
    <row r="70935" spans="2:2">
      <c r="B70935" s="202"/>
    </row>
    <row r="70936" spans="2:2">
      <c r="B70936" s="202"/>
    </row>
    <row r="70937" spans="2:2">
      <c r="B70937" s="202"/>
    </row>
    <row r="70938" spans="2:2">
      <c r="B70938" s="202"/>
    </row>
    <row r="70939" spans="2:2">
      <c r="B70939" s="202"/>
    </row>
    <row r="70940" spans="2:2">
      <c r="B70940" s="202"/>
    </row>
    <row r="70941" spans="2:2">
      <c r="B70941" s="202"/>
    </row>
    <row r="70942" spans="2:2">
      <c r="B70942" s="202"/>
    </row>
    <row r="70943" spans="2:2">
      <c r="B70943" s="202"/>
    </row>
    <row r="70944" spans="2:2">
      <c r="B70944" s="202"/>
    </row>
    <row r="70945" spans="2:2">
      <c r="B70945" s="202"/>
    </row>
    <row r="70946" spans="2:2">
      <c r="B70946" s="202"/>
    </row>
    <row r="70947" spans="2:2">
      <c r="B70947" s="202"/>
    </row>
    <row r="70948" spans="2:2">
      <c r="B70948" s="202"/>
    </row>
    <row r="70949" spans="2:2">
      <c r="B70949" s="202"/>
    </row>
    <row r="70950" spans="2:2">
      <c r="B70950" s="202"/>
    </row>
    <row r="70951" spans="2:2">
      <c r="B70951" s="202"/>
    </row>
    <row r="70952" spans="2:2">
      <c r="B70952" s="202"/>
    </row>
    <row r="70953" spans="2:2">
      <c r="B70953" s="202"/>
    </row>
    <row r="70954" spans="2:2">
      <c r="B70954" s="202"/>
    </row>
    <row r="70955" spans="2:2">
      <c r="B70955" s="202"/>
    </row>
    <row r="70956" spans="2:2">
      <c r="B70956" s="202"/>
    </row>
    <row r="70957" spans="2:2">
      <c r="B70957" s="202"/>
    </row>
    <row r="70958" spans="2:2">
      <c r="B70958" s="202"/>
    </row>
    <row r="70959" spans="2:2">
      <c r="B70959" s="202"/>
    </row>
    <row r="70960" spans="2:2">
      <c r="B70960" s="202"/>
    </row>
    <row r="70961" spans="2:2">
      <c r="B70961" s="202"/>
    </row>
    <row r="70962" spans="2:2">
      <c r="B70962" s="202"/>
    </row>
    <row r="70963" spans="2:2">
      <c r="B70963" s="202"/>
    </row>
    <row r="70964" spans="2:2">
      <c r="B70964" s="202"/>
    </row>
    <row r="70965" spans="2:2">
      <c r="B70965" s="202"/>
    </row>
    <row r="70966" spans="2:2">
      <c r="B70966" s="202"/>
    </row>
    <row r="70967" spans="2:2">
      <c r="B70967" s="202"/>
    </row>
    <row r="70968" spans="2:2">
      <c r="B70968" s="202"/>
    </row>
    <row r="70969" spans="2:2">
      <c r="B70969" s="202"/>
    </row>
    <row r="70970" spans="2:2">
      <c r="B70970" s="202"/>
    </row>
    <row r="70971" spans="2:2">
      <c r="B70971" s="202"/>
    </row>
    <row r="70972" spans="2:2">
      <c r="B70972" s="202"/>
    </row>
    <row r="70973" spans="2:2">
      <c r="B70973" s="202"/>
    </row>
    <row r="70974" spans="2:2">
      <c r="B70974" s="202"/>
    </row>
    <row r="70975" spans="2:2">
      <c r="B70975" s="202"/>
    </row>
    <row r="70976" spans="2:2">
      <c r="B70976" s="202"/>
    </row>
    <row r="70977" spans="2:2">
      <c r="B70977" s="202"/>
    </row>
    <row r="70978" spans="2:2">
      <c r="B70978" s="202"/>
    </row>
    <row r="70979" spans="2:2">
      <c r="B70979" s="202"/>
    </row>
    <row r="70980" spans="2:2">
      <c r="B70980" s="202"/>
    </row>
    <row r="70981" spans="2:2">
      <c r="B70981" s="202"/>
    </row>
    <row r="70982" spans="2:2">
      <c r="B70982" s="202"/>
    </row>
    <row r="70983" spans="2:2">
      <c r="B70983" s="202"/>
    </row>
    <row r="70984" spans="2:2">
      <c r="B70984" s="202"/>
    </row>
    <row r="70985" spans="2:2">
      <c r="B70985" s="202"/>
    </row>
    <row r="70986" spans="2:2">
      <c r="B70986" s="202"/>
    </row>
    <row r="70987" spans="2:2">
      <c r="B70987" s="202"/>
    </row>
    <row r="70988" spans="2:2">
      <c r="B70988" s="202"/>
    </row>
    <row r="70989" spans="2:2">
      <c r="B70989" s="202"/>
    </row>
    <row r="70990" spans="2:2">
      <c r="B70990" s="202"/>
    </row>
    <row r="70991" spans="2:2">
      <c r="B70991" s="202"/>
    </row>
    <row r="70992" spans="2:2">
      <c r="B70992" s="202"/>
    </row>
    <row r="70993" spans="2:2">
      <c r="B70993" s="202"/>
    </row>
    <row r="70994" spans="2:2">
      <c r="B70994" s="202"/>
    </row>
    <row r="70995" spans="2:2">
      <c r="B70995" s="202"/>
    </row>
    <row r="70996" spans="2:2">
      <c r="B70996" s="202"/>
    </row>
    <row r="70997" spans="2:2">
      <c r="B70997" s="202"/>
    </row>
    <row r="70998" spans="2:2">
      <c r="B70998" s="202"/>
    </row>
    <row r="70999" spans="2:2">
      <c r="B70999" s="202"/>
    </row>
    <row r="71000" spans="2:2">
      <c r="B71000" s="202"/>
    </row>
    <row r="71001" spans="2:2">
      <c r="B71001" s="202"/>
    </row>
    <row r="71002" spans="2:2">
      <c r="B71002" s="202"/>
    </row>
    <row r="71003" spans="2:2">
      <c r="B71003" s="202"/>
    </row>
    <row r="71004" spans="2:2">
      <c r="B71004" s="202"/>
    </row>
    <row r="71005" spans="2:2">
      <c r="B71005" s="202"/>
    </row>
    <row r="71006" spans="2:2">
      <c r="B71006" s="202"/>
    </row>
    <row r="71007" spans="2:2">
      <c r="B71007" s="202"/>
    </row>
    <row r="71008" spans="2:2">
      <c r="B71008" s="202"/>
    </row>
    <row r="71009" spans="2:2">
      <c r="B71009" s="202"/>
    </row>
    <row r="71010" spans="2:2">
      <c r="B71010" s="202"/>
    </row>
    <row r="71011" spans="2:2">
      <c r="B71011" s="202"/>
    </row>
    <row r="71012" spans="2:2">
      <c r="B71012" s="202"/>
    </row>
    <row r="71013" spans="2:2">
      <c r="B71013" s="202"/>
    </row>
    <row r="71014" spans="2:2">
      <c r="B71014" s="202"/>
    </row>
    <row r="71015" spans="2:2">
      <c r="B71015" s="202"/>
    </row>
    <row r="71016" spans="2:2">
      <c r="B71016" s="202"/>
    </row>
    <row r="71017" spans="2:2">
      <c r="B71017" s="202"/>
    </row>
    <row r="71018" spans="2:2">
      <c r="B71018" s="202"/>
    </row>
    <row r="71019" spans="2:2">
      <c r="B71019" s="202"/>
    </row>
    <row r="71020" spans="2:2">
      <c r="B71020" s="202"/>
    </row>
    <row r="71021" spans="2:2">
      <c r="B71021" s="202"/>
    </row>
    <row r="71022" spans="2:2">
      <c r="B71022" s="202"/>
    </row>
    <row r="71023" spans="2:2">
      <c r="B71023" s="202"/>
    </row>
    <row r="71024" spans="2:2">
      <c r="B71024" s="202"/>
    </row>
    <row r="71025" spans="2:2">
      <c r="B71025" s="202"/>
    </row>
    <row r="71026" spans="2:2">
      <c r="B71026" s="202"/>
    </row>
    <row r="71027" spans="2:2">
      <c r="B71027" s="202"/>
    </row>
    <row r="71028" spans="2:2">
      <c r="B71028" s="202"/>
    </row>
    <row r="71029" spans="2:2">
      <c r="B71029" s="202"/>
    </row>
    <row r="71030" spans="2:2">
      <c r="B71030" s="202"/>
    </row>
    <row r="71031" spans="2:2">
      <c r="B71031" s="202"/>
    </row>
    <row r="71032" spans="2:2">
      <c r="B71032" s="202"/>
    </row>
    <row r="71033" spans="2:2">
      <c r="B71033" s="202"/>
    </row>
    <row r="71034" spans="2:2">
      <c r="B71034" s="202"/>
    </row>
    <row r="71035" spans="2:2">
      <c r="B71035" s="202"/>
    </row>
    <row r="71036" spans="2:2">
      <c r="B71036" s="202"/>
    </row>
    <row r="71037" spans="2:2">
      <c r="B71037" s="202"/>
    </row>
    <row r="71038" spans="2:2">
      <c r="B71038" s="202"/>
    </row>
    <row r="71039" spans="2:2">
      <c r="B71039" s="202"/>
    </row>
    <row r="71040" spans="2:2">
      <c r="B71040" s="202"/>
    </row>
    <row r="71041" spans="2:2">
      <c r="B71041" s="202"/>
    </row>
    <row r="71042" spans="2:2">
      <c r="B71042" s="202"/>
    </row>
    <row r="71043" spans="2:2">
      <c r="B71043" s="202"/>
    </row>
    <row r="71044" spans="2:2">
      <c r="B71044" s="202"/>
    </row>
    <row r="71045" spans="2:2">
      <c r="B71045" s="202"/>
    </row>
    <row r="71046" spans="2:2">
      <c r="B71046" s="202"/>
    </row>
    <row r="71047" spans="2:2">
      <c r="B71047" s="202"/>
    </row>
    <row r="71048" spans="2:2">
      <c r="B71048" s="202"/>
    </row>
    <row r="71049" spans="2:2">
      <c r="B71049" s="202"/>
    </row>
    <row r="71050" spans="2:2">
      <c r="B71050" s="202"/>
    </row>
    <row r="71051" spans="2:2">
      <c r="B71051" s="202"/>
    </row>
    <row r="71052" spans="2:2">
      <c r="B71052" s="202"/>
    </row>
    <row r="71053" spans="2:2">
      <c r="B71053" s="202"/>
    </row>
    <row r="71054" spans="2:2">
      <c r="B71054" s="202"/>
    </row>
    <row r="71055" spans="2:2">
      <c r="B71055" s="202"/>
    </row>
    <row r="71056" spans="2:2">
      <c r="B71056" s="202"/>
    </row>
    <row r="71057" spans="2:2">
      <c r="B71057" s="202"/>
    </row>
    <row r="71058" spans="2:2">
      <c r="B71058" s="202"/>
    </row>
    <row r="71059" spans="2:2">
      <c r="B71059" s="202"/>
    </row>
    <row r="71060" spans="2:2">
      <c r="B71060" s="202"/>
    </row>
    <row r="71061" spans="2:2">
      <c r="B71061" s="202"/>
    </row>
    <row r="71062" spans="2:2">
      <c r="B71062" s="202"/>
    </row>
    <row r="71063" spans="2:2">
      <c r="B71063" s="202"/>
    </row>
    <row r="71064" spans="2:2">
      <c r="B71064" s="202"/>
    </row>
    <row r="71065" spans="2:2">
      <c r="B71065" s="202"/>
    </row>
    <row r="71066" spans="2:2">
      <c r="B71066" s="202"/>
    </row>
    <row r="71067" spans="2:2">
      <c r="B71067" s="202"/>
    </row>
    <row r="71068" spans="2:2">
      <c r="B71068" s="202"/>
    </row>
    <row r="71069" spans="2:2">
      <c r="B71069" s="202"/>
    </row>
    <row r="71070" spans="2:2">
      <c r="B71070" s="202"/>
    </row>
    <row r="71071" spans="2:2">
      <c r="B71071" s="202"/>
    </row>
    <row r="71072" spans="2:2">
      <c r="B71072" s="202"/>
    </row>
    <row r="71073" spans="2:2">
      <c r="B71073" s="202"/>
    </row>
    <row r="71074" spans="2:2">
      <c r="B71074" s="202"/>
    </row>
    <row r="71075" spans="2:2">
      <c r="B71075" s="202"/>
    </row>
    <row r="71076" spans="2:2">
      <c r="B71076" s="202"/>
    </row>
    <row r="71077" spans="2:2">
      <c r="B71077" s="202"/>
    </row>
    <row r="71078" spans="2:2">
      <c r="B71078" s="202"/>
    </row>
    <row r="71079" spans="2:2">
      <c r="B71079" s="202"/>
    </row>
    <row r="71080" spans="2:2">
      <c r="B71080" s="202"/>
    </row>
    <row r="71081" spans="2:2">
      <c r="B71081" s="202"/>
    </row>
    <row r="71082" spans="2:2">
      <c r="B71082" s="202"/>
    </row>
    <row r="71083" spans="2:2">
      <c r="B71083" s="202"/>
    </row>
    <row r="71084" spans="2:2">
      <c r="B71084" s="202"/>
    </row>
    <row r="71085" spans="2:2">
      <c r="B71085" s="202"/>
    </row>
    <row r="71086" spans="2:2">
      <c r="B71086" s="202"/>
    </row>
    <row r="71087" spans="2:2">
      <c r="B71087" s="202"/>
    </row>
    <row r="71088" spans="2:2">
      <c r="B71088" s="202"/>
    </row>
    <row r="71089" spans="2:2">
      <c r="B71089" s="202"/>
    </row>
    <row r="71090" spans="2:2">
      <c r="B71090" s="202"/>
    </row>
    <row r="71091" spans="2:2">
      <c r="B71091" s="202"/>
    </row>
    <row r="71092" spans="2:2">
      <c r="B71092" s="202"/>
    </row>
    <row r="71093" spans="2:2">
      <c r="B71093" s="202"/>
    </row>
    <row r="71094" spans="2:2">
      <c r="B71094" s="202"/>
    </row>
    <row r="71095" spans="2:2">
      <c r="B71095" s="202"/>
    </row>
    <row r="71096" spans="2:2">
      <c r="B71096" s="202"/>
    </row>
    <row r="71097" spans="2:2">
      <c r="B71097" s="202"/>
    </row>
    <row r="71098" spans="2:2">
      <c r="B71098" s="202"/>
    </row>
    <row r="71099" spans="2:2">
      <c r="B71099" s="202"/>
    </row>
    <row r="71100" spans="2:2">
      <c r="B71100" s="202"/>
    </row>
    <row r="71101" spans="2:2">
      <c r="B71101" s="202"/>
    </row>
    <row r="71102" spans="2:2">
      <c r="B71102" s="202"/>
    </row>
    <row r="71103" spans="2:2">
      <c r="B71103" s="202"/>
    </row>
    <row r="71104" spans="2:2">
      <c r="B71104" s="202"/>
    </row>
    <row r="71105" spans="2:2">
      <c r="B71105" s="202"/>
    </row>
    <row r="71106" spans="2:2">
      <c r="B71106" s="202"/>
    </row>
    <row r="71107" spans="2:2">
      <c r="B71107" s="202"/>
    </row>
    <row r="71108" spans="2:2">
      <c r="B71108" s="202"/>
    </row>
    <row r="71109" spans="2:2">
      <c r="B71109" s="202"/>
    </row>
    <row r="71110" spans="2:2">
      <c r="B71110" s="202"/>
    </row>
    <row r="71111" spans="2:2">
      <c r="B71111" s="202"/>
    </row>
    <row r="71112" spans="2:2">
      <c r="B71112" s="202"/>
    </row>
    <row r="71113" spans="2:2">
      <c r="B71113" s="202"/>
    </row>
    <row r="71114" spans="2:2">
      <c r="B71114" s="202"/>
    </row>
    <row r="71115" spans="2:2">
      <c r="B71115" s="202"/>
    </row>
    <row r="71116" spans="2:2">
      <c r="B71116" s="202"/>
    </row>
    <row r="71117" spans="2:2">
      <c r="B71117" s="202"/>
    </row>
    <row r="71118" spans="2:2">
      <c r="B71118" s="202"/>
    </row>
    <row r="71119" spans="2:2">
      <c r="B71119" s="202"/>
    </row>
    <row r="71120" spans="2:2">
      <c r="B71120" s="202"/>
    </row>
    <row r="71121" spans="2:2">
      <c r="B71121" s="202"/>
    </row>
    <row r="71122" spans="2:2">
      <c r="B71122" s="202"/>
    </row>
    <row r="71123" spans="2:2">
      <c r="B71123" s="202"/>
    </row>
    <row r="71124" spans="2:2">
      <c r="B71124" s="202"/>
    </row>
    <row r="71125" spans="2:2">
      <c r="B71125" s="202"/>
    </row>
    <row r="71126" spans="2:2">
      <c r="B71126" s="202"/>
    </row>
    <row r="71127" spans="2:2">
      <c r="B71127" s="202"/>
    </row>
    <row r="71128" spans="2:2">
      <c r="B71128" s="202"/>
    </row>
    <row r="71129" spans="2:2">
      <c r="B71129" s="202"/>
    </row>
    <row r="71130" spans="2:2">
      <c r="B71130" s="202"/>
    </row>
    <row r="71131" spans="2:2">
      <c r="B71131" s="202"/>
    </row>
    <row r="71132" spans="2:2">
      <c r="B71132" s="202"/>
    </row>
    <row r="71133" spans="2:2">
      <c r="B71133" s="202"/>
    </row>
    <row r="71134" spans="2:2">
      <c r="B71134" s="202"/>
    </row>
    <row r="71135" spans="2:2">
      <c r="B71135" s="202"/>
    </row>
    <row r="71136" spans="2:2">
      <c r="B71136" s="202"/>
    </row>
    <row r="71137" spans="2:2">
      <c r="B71137" s="202"/>
    </row>
    <row r="71138" spans="2:2">
      <c r="B71138" s="202"/>
    </row>
    <row r="71139" spans="2:2">
      <c r="B71139" s="202"/>
    </row>
    <row r="71140" spans="2:2">
      <c r="B71140" s="202"/>
    </row>
    <row r="71141" spans="2:2">
      <c r="B71141" s="202"/>
    </row>
    <row r="71142" spans="2:2">
      <c r="B71142" s="202"/>
    </row>
    <row r="71143" spans="2:2">
      <c r="B71143" s="202"/>
    </row>
    <row r="71144" spans="2:2">
      <c r="B71144" s="202"/>
    </row>
    <row r="71145" spans="2:2">
      <c r="B71145" s="202"/>
    </row>
    <row r="71146" spans="2:2">
      <c r="B71146" s="202"/>
    </row>
    <row r="71147" spans="2:2">
      <c r="B71147" s="202"/>
    </row>
    <row r="71148" spans="2:2">
      <c r="B71148" s="202"/>
    </row>
    <row r="71149" spans="2:2">
      <c r="B71149" s="202"/>
    </row>
    <row r="71150" spans="2:2">
      <c r="B71150" s="202"/>
    </row>
    <row r="71151" spans="2:2">
      <c r="B71151" s="202"/>
    </row>
    <row r="71152" spans="2:2">
      <c r="B71152" s="202"/>
    </row>
    <row r="71153" spans="2:2">
      <c r="B71153" s="202"/>
    </row>
    <row r="71154" spans="2:2">
      <c r="B71154" s="202"/>
    </row>
    <row r="71155" spans="2:2">
      <c r="B71155" s="202"/>
    </row>
    <row r="71156" spans="2:2">
      <c r="B71156" s="202"/>
    </row>
    <row r="71157" spans="2:2">
      <c r="B71157" s="202"/>
    </row>
    <row r="71158" spans="2:2">
      <c r="B71158" s="202"/>
    </row>
    <row r="71159" spans="2:2">
      <c r="B71159" s="202"/>
    </row>
    <row r="71160" spans="2:2">
      <c r="B71160" s="202"/>
    </row>
    <row r="71161" spans="2:2">
      <c r="B71161" s="202"/>
    </row>
    <row r="71162" spans="2:2">
      <c r="B71162" s="202"/>
    </row>
    <row r="71163" spans="2:2">
      <c r="B71163" s="202"/>
    </row>
    <row r="71164" spans="2:2">
      <c r="B71164" s="202"/>
    </row>
    <row r="71165" spans="2:2">
      <c r="B71165" s="202"/>
    </row>
    <row r="71166" spans="2:2">
      <c r="B71166" s="202"/>
    </row>
    <row r="71167" spans="2:2">
      <c r="B71167" s="202"/>
    </row>
    <row r="71168" spans="2:2">
      <c r="B71168" s="202"/>
    </row>
    <row r="71169" spans="2:2">
      <c r="B71169" s="202"/>
    </row>
    <row r="71170" spans="2:2">
      <c r="B71170" s="202"/>
    </row>
    <row r="71171" spans="2:2">
      <c r="B71171" s="202"/>
    </row>
    <row r="71172" spans="2:2">
      <c r="B71172" s="202"/>
    </row>
    <row r="71173" spans="2:2">
      <c r="B71173" s="202"/>
    </row>
    <row r="71174" spans="2:2">
      <c r="B71174" s="202"/>
    </row>
    <row r="71175" spans="2:2">
      <c r="B71175" s="202"/>
    </row>
    <row r="71176" spans="2:2">
      <c r="B71176" s="202"/>
    </row>
    <row r="71177" spans="2:2">
      <c r="B71177" s="202"/>
    </row>
    <row r="71178" spans="2:2">
      <c r="B71178" s="202"/>
    </row>
    <row r="71179" spans="2:2">
      <c r="B71179" s="202"/>
    </row>
    <row r="71180" spans="2:2">
      <c r="B71180" s="202"/>
    </row>
    <row r="71181" spans="2:2">
      <c r="B71181" s="202"/>
    </row>
    <row r="71182" spans="2:2">
      <c r="B71182" s="202"/>
    </row>
    <row r="71183" spans="2:2">
      <c r="B71183" s="202"/>
    </row>
    <row r="71184" spans="2:2">
      <c r="B71184" s="202"/>
    </row>
    <row r="71185" spans="2:2">
      <c r="B71185" s="202"/>
    </row>
    <row r="71186" spans="2:2">
      <c r="B71186" s="202"/>
    </row>
    <row r="71187" spans="2:2">
      <c r="B71187" s="202"/>
    </row>
    <row r="71188" spans="2:2">
      <c r="B71188" s="202"/>
    </row>
    <row r="71189" spans="2:2">
      <c r="B71189" s="202"/>
    </row>
    <row r="71190" spans="2:2">
      <c r="B71190" s="202"/>
    </row>
    <row r="71191" spans="2:2">
      <c r="B71191" s="202"/>
    </row>
    <row r="71192" spans="2:2">
      <c r="B71192" s="202"/>
    </row>
    <row r="71193" spans="2:2">
      <c r="B71193" s="202"/>
    </row>
    <row r="71194" spans="2:2">
      <c r="B71194" s="202"/>
    </row>
    <row r="71195" spans="2:2">
      <c r="B71195" s="202"/>
    </row>
    <row r="71196" spans="2:2">
      <c r="B71196" s="202"/>
    </row>
    <row r="71197" spans="2:2">
      <c r="B71197" s="202"/>
    </row>
    <row r="71198" spans="2:2">
      <c r="B71198" s="202"/>
    </row>
    <row r="71199" spans="2:2">
      <c r="B71199" s="202"/>
    </row>
    <row r="71200" spans="2:2">
      <c r="B71200" s="202"/>
    </row>
    <row r="71201" spans="2:2">
      <c r="B71201" s="202"/>
    </row>
    <row r="71202" spans="2:2">
      <c r="B71202" s="202"/>
    </row>
    <row r="71203" spans="2:2">
      <c r="B71203" s="202"/>
    </row>
    <row r="71204" spans="2:2">
      <c r="B71204" s="202"/>
    </row>
    <row r="71205" spans="2:2">
      <c r="B71205" s="202"/>
    </row>
    <row r="71206" spans="2:2">
      <c r="B71206" s="202"/>
    </row>
    <row r="71207" spans="2:2">
      <c r="B71207" s="202"/>
    </row>
    <row r="71208" spans="2:2">
      <c r="B71208" s="202"/>
    </row>
    <row r="71209" spans="2:2">
      <c r="B71209" s="202"/>
    </row>
    <row r="71210" spans="2:2">
      <c r="B71210" s="202"/>
    </row>
    <row r="71211" spans="2:2">
      <c r="B71211" s="202"/>
    </row>
    <row r="71212" spans="2:2">
      <c r="B71212" s="202"/>
    </row>
    <row r="71213" spans="2:2">
      <c r="B71213" s="202"/>
    </row>
    <row r="71214" spans="2:2">
      <c r="B71214" s="202"/>
    </row>
    <row r="71215" spans="2:2">
      <c r="B71215" s="202"/>
    </row>
    <row r="71216" spans="2:2">
      <c r="B71216" s="202"/>
    </row>
    <row r="71217" spans="2:2">
      <c r="B71217" s="202"/>
    </row>
    <row r="71218" spans="2:2">
      <c r="B71218" s="202"/>
    </row>
    <row r="71219" spans="2:2">
      <c r="B71219" s="202"/>
    </row>
    <row r="71220" spans="2:2">
      <c r="B71220" s="202"/>
    </row>
    <row r="71221" spans="2:2">
      <c r="B71221" s="202"/>
    </row>
    <row r="71222" spans="2:2">
      <c r="B71222" s="202"/>
    </row>
    <row r="71223" spans="2:2">
      <c r="B71223" s="202"/>
    </row>
    <row r="71224" spans="2:2">
      <c r="B71224" s="202"/>
    </row>
    <row r="71225" spans="2:2">
      <c r="B71225" s="202"/>
    </row>
    <row r="71226" spans="2:2">
      <c r="B71226" s="202"/>
    </row>
    <row r="71227" spans="2:2">
      <c r="B71227" s="202"/>
    </row>
    <row r="71228" spans="2:2">
      <c r="B71228" s="202"/>
    </row>
    <row r="71229" spans="2:2">
      <c r="B71229" s="202"/>
    </row>
    <row r="71230" spans="2:2">
      <c r="B71230" s="202"/>
    </row>
    <row r="71231" spans="2:2">
      <c r="B71231" s="202"/>
    </row>
    <row r="71232" spans="2:2">
      <c r="B71232" s="202"/>
    </row>
    <row r="71233" spans="2:2">
      <c r="B71233" s="202"/>
    </row>
    <row r="71234" spans="2:2">
      <c r="B71234" s="202"/>
    </row>
    <row r="71235" spans="2:2">
      <c r="B71235" s="202"/>
    </row>
    <row r="71236" spans="2:2">
      <c r="B71236" s="202"/>
    </row>
    <row r="71237" spans="2:2">
      <c r="B71237" s="202"/>
    </row>
    <row r="71238" spans="2:2">
      <c r="B71238" s="202"/>
    </row>
    <row r="71239" spans="2:2">
      <c r="B71239" s="202"/>
    </row>
    <row r="71240" spans="2:2">
      <c r="B71240" s="202"/>
    </row>
    <row r="71241" spans="2:2">
      <c r="B71241" s="202"/>
    </row>
    <row r="71242" spans="2:2">
      <c r="B71242" s="202"/>
    </row>
    <row r="71243" spans="2:2">
      <c r="B71243" s="202"/>
    </row>
    <row r="71244" spans="2:2">
      <c r="B71244" s="202"/>
    </row>
    <row r="71245" spans="2:2">
      <c r="B71245" s="202"/>
    </row>
    <row r="71246" spans="2:2">
      <c r="B71246" s="202"/>
    </row>
    <row r="71247" spans="2:2">
      <c r="B71247" s="202"/>
    </row>
    <row r="71248" spans="2:2">
      <c r="B71248" s="202"/>
    </row>
    <row r="71249" spans="2:2">
      <c r="B71249" s="202"/>
    </row>
    <row r="71250" spans="2:2">
      <c r="B71250" s="202"/>
    </row>
    <row r="71251" spans="2:2">
      <c r="B71251" s="202"/>
    </row>
    <row r="71252" spans="2:2">
      <c r="B71252" s="202"/>
    </row>
    <row r="71253" spans="2:2">
      <c r="B71253" s="202"/>
    </row>
    <row r="71254" spans="2:2">
      <c r="B71254" s="202"/>
    </row>
    <row r="71255" spans="2:2">
      <c r="B71255" s="202"/>
    </row>
    <row r="71256" spans="2:2">
      <c r="B71256" s="202"/>
    </row>
    <row r="71257" spans="2:2">
      <c r="B71257" s="202"/>
    </row>
    <row r="71258" spans="2:2">
      <c r="B71258" s="202"/>
    </row>
    <row r="71259" spans="2:2">
      <c r="B71259" s="202"/>
    </row>
    <row r="71260" spans="2:2">
      <c r="B71260" s="202"/>
    </row>
    <row r="71261" spans="2:2">
      <c r="B71261" s="202"/>
    </row>
    <row r="71262" spans="2:2">
      <c r="B71262" s="202"/>
    </row>
    <row r="71263" spans="2:2">
      <c r="B71263" s="202"/>
    </row>
    <row r="71264" spans="2:2">
      <c r="B71264" s="202"/>
    </row>
    <row r="71265" spans="2:2">
      <c r="B71265" s="202"/>
    </row>
    <row r="71266" spans="2:2">
      <c r="B71266" s="202"/>
    </row>
    <row r="71267" spans="2:2">
      <c r="B71267" s="202"/>
    </row>
    <row r="71268" spans="2:2">
      <c r="B71268" s="202"/>
    </row>
    <row r="71269" spans="2:2">
      <c r="B71269" s="202"/>
    </row>
    <row r="71270" spans="2:2">
      <c r="B71270" s="202"/>
    </row>
    <row r="71271" spans="2:2">
      <c r="B71271" s="202"/>
    </row>
    <row r="71272" spans="2:2">
      <c r="B71272" s="202"/>
    </row>
    <row r="71273" spans="2:2">
      <c r="B71273" s="202"/>
    </row>
    <row r="71274" spans="2:2">
      <c r="B71274" s="202"/>
    </row>
    <row r="71275" spans="2:2">
      <c r="B71275" s="202"/>
    </row>
    <row r="71276" spans="2:2">
      <c r="B71276" s="202"/>
    </row>
    <row r="71277" spans="2:2">
      <c r="B71277" s="202"/>
    </row>
    <row r="71278" spans="2:2">
      <c r="B71278" s="202"/>
    </row>
    <row r="71279" spans="2:2">
      <c r="B71279" s="202"/>
    </row>
    <row r="71280" spans="2:2">
      <c r="B71280" s="202"/>
    </row>
    <row r="71281" spans="2:2">
      <c r="B71281" s="202"/>
    </row>
    <row r="71282" spans="2:2">
      <c r="B71282" s="202"/>
    </row>
    <row r="71283" spans="2:2">
      <c r="B71283" s="202"/>
    </row>
    <row r="71284" spans="2:2">
      <c r="B71284" s="202"/>
    </row>
    <row r="71285" spans="2:2">
      <c r="B71285" s="202"/>
    </row>
    <row r="71286" spans="2:2">
      <c r="B71286" s="202"/>
    </row>
    <row r="71287" spans="2:2">
      <c r="B71287" s="202"/>
    </row>
    <row r="71288" spans="2:2">
      <c r="B71288" s="202"/>
    </row>
    <row r="71289" spans="2:2">
      <c r="B71289" s="202"/>
    </row>
    <row r="71290" spans="2:2">
      <c r="B71290" s="202"/>
    </row>
    <row r="71291" spans="2:2">
      <c r="B71291" s="202"/>
    </row>
    <row r="71292" spans="2:2">
      <c r="B71292" s="202"/>
    </row>
    <row r="71293" spans="2:2">
      <c r="B71293" s="202"/>
    </row>
    <row r="71294" spans="2:2">
      <c r="B71294" s="202"/>
    </row>
    <row r="71295" spans="2:2">
      <c r="B71295" s="202"/>
    </row>
    <row r="71296" spans="2:2">
      <c r="B71296" s="202"/>
    </row>
    <row r="71297" spans="2:2">
      <c r="B71297" s="202"/>
    </row>
    <row r="71298" spans="2:2">
      <c r="B71298" s="202"/>
    </row>
    <row r="71299" spans="2:2">
      <c r="B71299" s="202"/>
    </row>
    <row r="71300" spans="2:2">
      <c r="B71300" s="202"/>
    </row>
    <row r="71301" spans="2:2">
      <c r="B71301" s="202"/>
    </row>
    <row r="71302" spans="2:2">
      <c r="B71302" s="202"/>
    </row>
    <row r="71303" spans="2:2">
      <c r="B71303" s="202"/>
    </row>
    <row r="71304" spans="2:2">
      <c r="B71304" s="202"/>
    </row>
    <row r="71305" spans="2:2">
      <c r="B71305" s="202"/>
    </row>
    <row r="71306" spans="2:2">
      <c r="B71306" s="202"/>
    </row>
    <row r="71307" spans="2:2">
      <c r="B71307" s="202"/>
    </row>
    <row r="71308" spans="2:2">
      <c r="B71308" s="202"/>
    </row>
    <row r="71309" spans="2:2">
      <c r="B71309" s="202"/>
    </row>
    <row r="71310" spans="2:2">
      <c r="B71310" s="202"/>
    </row>
    <row r="71311" spans="2:2">
      <c r="B71311" s="202"/>
    </row>
    <row r="71312" spans="2:2">
      <c r="B71312" s="202"/>
    </row>
    <row r="71313" spans="2:2">
      <c r="B71313" s="202"/>
    </row>
    <row r="71314" spans="2:2">
      <c r="B71314" s="202"/>
    </row>
    <row r="71315" spans="2:2">
      <c r="B71315" s="202"/>
    </row>
    <row r="71316" spans="2:2">
      <c r="B71316" s="202"/>
    </row>
    <row r="71317" spans="2:2">
      <c r="B71317" s="202"/>
    </row>
    <row r="71318" spans="2:2">
      <c r="B71318" s="202"/>
    </row>
    <row r="71319" spans="2:2">
      <c r="B71319" s="202"/>
    </row>
    <row r="71320" spans="2:2">
      <c r="B71320" s="202"/>
    </row>
    <row r="71321" spans="2:2">
      <c r="B71321" s="202"/>
    </row>
    <row r="71322" spans="2:2">
      <c r="B71322" s="202"/>
    </row>
    <row r="71323" spans="2:2">
      <c r="B71323" s="202"/>
    </row>
    <row r="71324" spans="2:2">
      <c r="B71324" s="202"/>
    </row>
    <row r="71325" spans="2:2">
      <c r="B71325" s="202"/>
    </row>
    <row r="71326" spans="2:2">
      <c r="B71326" s="202"/>
    </row>
    <row r="71327" spans="2:2">
      <c r="B71327" s="202"/>
    </row>
    <row r="71328" spans="2:2">
      <c r="B71328" s="202"/>
    </row>
    <row r="71329" spans="2:2">
      <c r="B71329" s="202"/>
    </row>
    <row r="71330" spans="2:2">
      <c r="B71330" s="202"/>
    </row>
    <row r="71331" spans="2:2">
      <c r="B71331" s="202"/>
    </row>
    <row r="71332" spans="2:2">
      <c r="B71332" s="202"/>
    </row>
    <row r="71333" spans="2:2">
      <c r="B71333" s="202"/>
    </row>
    <row r="71334" spans="2:2">
      <c r="B71334" s="202"/>
    </row>
    <row r="71335" spans="2:2">
      <c r="B71335" s="202"/>
    </row>
    <row r="71336" spans="2:2">
      <c r="B71336" s="202"/>
    </row>
    <row r="71337" spans="2:2">
      <c r="B71337" s="202"/>
    </row>
    <row r="71338" spans="2:2">
      <c r="B71338" s="202"/>
    </row>
    <row r="71339" spans="2:2">
      <c r="B71339" s="202"/>
    </row>
    <row r="71340" spans="2:2">
      <c r="B71340" s="202"/>
    </row>
    <row r="71341" spans="2:2">
      <c r="B71341" s="202"/>
    </row>
    <row r="71342" spans="2:2">
      <c r="B71342" s="202"/>
    </row>
    <row r="71343" spans="2:2">
      <c r="B71343" s="202"/>
    </row>
    <row r="71344" spans="2:2">
      <c r="B71344" s="202"/>
    </row>
    <row r="71345" spans="2:2">
      <c r="B71345" s="202"/>
    </row>
    <row r="71346" spans="2:2">
      <c r="B71346" s="202"/>
    </row>
    <row r="71347" spans="2:2">
      <c r="B71347" s="202"/>
    </row>
    <row r="71348" spans="2:2">
      <c r="B71348" s="202"/>
    </row>
    <row r="71349" spans="2:2">
      <c r="B71349" s="202"/>
    </row>
    <row r="71350" spans="2:2">
      <c r="B71350" s="202"/>
    </row>
    <row r="71351" spans="2:2">
      <c r="B71351" s="202"/>
    </row>
    <row r="71352" spans="2:2">
      <c r="B71352" s="202"/>
    </row>
    <row r="71353" spans="2:2">
      <c r="B71353" s="202"/>
    </row>
    <row r="71354" spans="2:2">
      <c r="B71354" s="202"/>
    </row>
    <row r="71355" spans="2:2">
      <c r="B71355" s="202"/>
    </row>
    <row r="71356" spans="2:2">
      <c r="B71356" s="202"/>
    </row>
    <row r="71357" spans="2:2">
      <c r="B71357" s="202"/>
    </row>
    <row r="71358" spans="2:2">
      <c r="B71358" s="202"/>
    </row>
    <row r="71359" spans="2:2">
      <c r="B71359" s="202"/>
    </row>
    <row r="71360" spans="2:2">
      <c r="B71360" s="202"/>
    </row>
    <row r="71361" spans="2:2">
      <c r="B71361" s="202"/>
    </row>
    <row r="71362" spans="2:2">
      <c r="B71362" s="202"/>
    </row>
    <row r="71363" spans="2:2">
      <c r="B71363" s="202"/>
    </row>
    <row r="71364" spans="2:2">
      <c r="B71364" s="202"/>
    </row>
    <row r="71365" spans="2:2">
      <c r="B71365" s="202"/>
    </row>
    <row r="71366" spans="2:2">
      <c r="B71366" s="202"/>
    </row>
    <row r="71367" spans="2:2">
      <c r="B71367" s="202"/>
    </row>
    <row r="71368" spans="2:2">
      <c r="B71368" s="202"/>
    </row>
    <row r="71369" spans="2:2">
      <c r="B71369" s="202"/>
    </row>
    <row r="71370" spans="2:2">
      <c r="B71370" s="202"/>
    </row>
    <row r="71371" spans="2:2">
      <c r="B71371" s="202"/>
    </row>
    <row r="71372" spans="2:2">
      <c r="B71372" s="202"/>
    </row>
    <row r="71373" spans="2:2">
      <c r="B71373" s="202"/>
    </row>
    <row r="71374" spans="2:2">
      <c r="B71374" s="202"/>
    </row>
    <row r="71375" spans="2:2">
      <c r="B71375" s="202"/>
    </row>
    <row r="71376" spans="2:2">
      <c r="B71376" s="202"/>
    </row>
    <row r="71377" spans="2:2">
      <c r="B71377" s="202"/>
    </row>
    <row r="71378" spans="2:2">
      <c r="B71378" s="202"/>
    </row>
    <row r="71379" spans="2:2">
      <c r="B71379" s="202"/>
    </row>
    <row r="71380" spans="2:2">
      <c r="B71380" s="202"/>
    </row>
    <row r="71381" spans="2:2">
      <c r="B71381" s="202"/>
    </row>
    <row r="71382" spans="2:2">
      <c r="B71382" s="202"/>
    </row>
    <row r="71383" spans="2:2">
      <c r="B71383" s="202"/>
    </row>
    <row r="71384" spans="2:2">
      <c r="B71384" s="202"/>
    </row>
    <row r="71385" spans="2:2">
      <c r="B71385" s="202"/>
    </row>
    <row r="71386" spans="2:2">
      <c r="B71386" s="202"/>
    </row>
    <row r="71387" spans="2:2">
      <c r="B71387" s="202"/>
    </row>
    <row r="71388" spans="2:2">
      <c r="B71388" s="202"/>
    </row>
    <row r="71389" spans="2:2">
      <c r="B71389" s="202"/>
    </row>
    <row r="71390" spans="2:2">
      <c r="B71390" s="202"/>
    </row>
    <row r="71391" spans="2:2">
      <c r="B71391" s="202"/>
    </row>
    <row r="71392" spans="2:2">
      <c r="B71392" s="202"/>
    </row>
    <row r="71393" spans="2:2">
      <c r="B71393" s="202"/>
    </row>
    <row r="71394" spans="2:2">
      <c r="B71394" s="202"/>
    </row>
    <row r="71395" spans="2:2">
      <c r="B71395" s="202"/>
    </row>
    <row r="71396" spans="2:2">
      <c r="B71396" s="202"/>
    </row>
    <row r="71397" spans="2:2">
      <c r="B71397" s="202"/>
    </row>
    <row r="71398" spans="2:2">
      <c r="B71398" s="202"/>
    </row>
    <row r="71399" spans="2:2">
      <c r="B71399" s="202"/>
    </row>
    <row r="71400" spans="2:2">
      <c r="B71400" s="202"/>
    </row>
    <row r="71401" spans="2:2">
      <c r="B71401" s="202"/>
    </row>
    <row r="71402" spans="2:2">
      <c r="B71402" s="202"/>
    </row>
    <row r="71403" spans="2:2">
      <c r="B71403" s="202"/>
    </row>
    <row r="71404" spans="2:2">
      <c r="B71404" s="202"/>
    </row>
    <row r="71405" spans="2:2">
      <c r="B71405" s="202"/>
    </row>
    <row r="71406" spans="2:2">
      <c r="B71406" s="202"/>
    </row>
    <row r="71407" spans="2:2">
      <c r="B71407" s="202"/>
    </row>
    <row r="71408" spans="2:2">
      <c r="B71408" s="202"/>
    </row>
    <row r="71409" spans="2:2">
      <c r="B71409" s="202"/>
    </row>
    <row r="71410" spans="2:2">
      <c r="B71410" s="202"/>
    </row>
    <row r="71411" spans="2:2">
      <c r="B71411" s="202"/>
    </row>
    <row r="71412" spans="2:2">
      <c r="B71412" s="202"/>
    </row>
    <row r="71413" spans="2:2">
      <c r="B71413" s="202"/>
    </row>
    <row r="71414" spans="2:2">
      <c r="B71414" s="202"/>
    </row>
    <row r="71415" spans="2:2">
      <c r="B71415" s="202"/>
    </row>
    <row r="71416" spans="2:2">
      <c r="B71416" s="202"/>
    </row>
    <row r="71417" spans="2:2">
      <c r="B71417" s="202"/>
    </row>
    <row r="71418" spans="2:2">
      <c r="B71418" s="202"/>
    </row>
    <row r="71419" spans="2:2">
      <c r="B71419" s="202"/>
    </row>
    <row r="71420" spans="2:2">
      <c r="B71420" s="202"/>
    </row>
    <row r="71421" spans="2:2">
      <c r="B71421" s="202"/>
    </row>
    <row r="71422" spans="2:2">
      <c r="B71422" s="202"/>
    </row>
    <row r="71423" spans="2:2">
      <c r="B71423" s="202"/>
    </row>
    <row r="71424" spans="2:2">
      <c r="B71424" s="202"/>
    </row>
    <row r="71425" spans="2:2">
      <c r="B71425" s="202"/>
    </row>
    <row r="71426" spans="2:2">
      <c r="B71426" s="202"/>
    </row>
    <row r="71427" spans="2:2">
      <c r="B71427" s="202"/>
    </row>
    <row r="71428" spans="2:2">
      <c r="B71428" s="202"/>
    </row>
    <row r="71429" spans="2:2">
      <c r="B71429" s="202"/>
    </row>
    <row r="71430" spans="2:2">
      <c r="B71430" s="202"/>
    </row>
    <row r="71431" spans="2:2">
      <c r="B71431" s="202"/>
    </row>
    <row r="71432" spans="2:2">
      <c r="B71432" s="202"/>
    </row>
    <row r="71433" spans="2:2">
      <c r="B71433" s="202"/>
    </row>
    <row r="71434" spans="2:2">
      <c r="B71434" s="202"/>
    </row>
    <row r="71435" spans="2:2">
      <c r="B71435" s="202"/>
    </row>
    <row r="71436" spans="2:2">
      <c r="B71436" s="202"/>
    </row>
    <row r="71437" spans="2:2">
      <c r="B71437" s="202"/>
    </row>
    <row r="71438" spans="2:2">
      <c r="B71438" s="202"/>
    </row>
    <row r="71439" spans="2:2">
      <c r="B71439" s="202"/>
    </row>
    <row r="71440" spans="2:2">
      <c r="B71440" s="202"/>
    </row>
    <row r="71441" spans="2:2">
      <c r="B71441" s="202"/>
    </row>
    <row r="71442" spans="2:2">
      <c r="B71442" s="202"/>
    </row>
    <row r="71443" spans="2:2">
      <c r="B71443" s="202"/>
    </row>
    <row r="71444" spans="2:2">
      <c r="B71444" s="202"/>
    </row>
    <row r="71445" spans="2:2">
      <c r="B71445" s="202"/>
    </row>
    <row r="71446" spans="2:2">
      <c r="B71446" s="202"/>
    </row>
    <row r="71447" spans="2:2">
      <c r="B71447" s="202"/>
    </row>
    <row r="71448" spans="2:2">
      <c r="B71448" s="202"/>
    </row>
    <row r="71449" spans="2:2">
      <c r="B71449" s="202"/>
    </row>
    <row r="71450" spans="2:2">
      <c r="B71450" s="202"/>
    </row>
    <row r="71451" spans="2:2">
      <c r="B71451" s="202"/>
    </row>
    <row r="71452" spans="2:2">
      <c r="B71452" s="202"/>
    </row>
    <row r="71453" spans="2:2">
      <c r="B71453" s="202"/>
    </row>
    <row r="71454" spans="2:2">
      <c r="B71454" s="202"/>
    </row>
    <row r="71455" spans="2:2">
      <c r="B71455" s="202"/>
    </row>
    <row r="71456" spans="2:2">
      <c r="B71456" s="202"/>
    </row>
    <row r="71457" spans="2:2">
      <c r="B71457" s="202"/>
    </row>
    <row r="71458" spans="2:2">
      <c r="B71458" s="202"/>
    </row>
    <row r="71459" spans="2:2">
      <c r="B71459" s="202"/>
    </row>
    <row r="71460" spans="2:2">
      <c r="B71460" s="202"/>
    </row>
    <row r="71461" spans="2:2">
      <c r="B71461" s="202"/>
    </row>
    <row r="71462" spans="2:2">
      <c r="B71462" s="202"/>
    </row>
    <row r="71463" spans="2:2">
      <c r="B71463" s="202"/>
    </row>
    <row r="71464" spans="2:2">
      <c r="B71464" s="202"/>
    </row>
    <row r="71465" spans="2:2">
      <c r="B71465" s="202"/>
    </row>
    <row r="71466" spans="2:2">
      <c r="B71466" s="202"/>
    </row>
    <row r="71467" spans="2:2">
      <c r="B71467" s="202"/>
    </row>
    <row r="71468" spans="2:2">
      <c r="B71468" s="202"/>
    </row>
    <row r="71469" spans="2:2">
      <c r="B71469" s="202"/>
    </row>
    <row r="71470" spans="2:2">
      <c r="B71470" s="202"/>
    </row>
    <row r="71471" spans="2:2">
      <c r="B71471" s="202"/>
    </row>
    <row r="71472" spans="2:2">
      <c r="B71472" s="202"/>
    </row>
    <row r="71473" spans="2:2">
      <c r="B71473" s="202"/>
    </row>
    <row r="71474" spans="2:2">
      <c r="B71474" s="202"/>
    </row>
    <row r="71475" spans="2:2">
      <c r="B71475" s="202"/>
    </row>
    <row r="71476" spans="2:2">
      <c r="B71476" s="202"/>
    </row>
    <row r="71477" spans="2:2">
      <c r="B71477" s="202"/>
    </row>
    <row r="71478" spans="2:2">
      <c r="B71478" s="202"/>
    </row>
    <row r="71479" spans="2:2">
      <c r="B71479" s="202"/>
    </row>
    <row r="71480" spans="2:2">
      <c r="B71480" s="202"/>
    </row>
    <row r="71481" spans="2:2">
      <c r="B71481" s="202"/>
    </row>
    <row r="71482" spans="2:2">
      <c r="B71482" s="202"/>
    </row>
    <row r="71483" spans="2:2">
      <c r="B71483" s="202"/>
    </row>
    <row r="71484" spans="2:2">
      <c r="B71484" s="202"/>
    </row>
    <row r="71485" spans="2:2">
      <c r="B71485" s="202"/>
    </row>
    <row r="71486" spans="2:2">
      <c r="B71486" s="202"/>
    </row>
    <row r="71487" spans="2:2">
      <c r="B71487" s="202"/>
    </row>
    <row r="71488" spans="2:2">
      <c r="B71488" s="202"/>
    </row>
    <row r="71489" spans="2:2">
      <c r="B71489" s="202"/>
    </row>
    <row r="71490" spans="2:2">
      <c r="B71490" s="202"/>
    </row>
    <row r="71491" spans="2:2">
      <c r="B71491" s="202"/>
    </row>
    <row r="71492" spans="2:2">
      <c r="B71492" s="202"/>
    </row>
    <row r="71493" spans="2:2">
      <c r="B71493" s="202"/>
    </row>
    <row r="71494" spans="2:2">
      <c r="B71494" s="202"/>
    </row>
    <row r="71495" spans="2:2">
      <c r="B71495" s="202"/>
    </row>
    <row r="71496" spans="2:2">
      <c r="B71496" s="202"/>
    </row>
    <row r="71497" spans="2:2">
      <c r="B71497" s="202"/>
    </row>
    <row r="71498" spans="2:2">
      <c r="B71498" s="202"/>
    </row>
    <row r="71499" spans="2:2">
      <c r="B71499" s="202"/>
    </row>
    <row r="71500" spans="2:2">
      <c r="B71500" s="202"/>
    </row>
    <row r="71501" spans="2:2">
      <c r="B71501" s="202"/>
    </row>
    <row r="71502" spans="2:2">
      <c r="B71502" s="202"/>
    </row>
    <row r="71503" spans="2:2">
      <c r="B71503" s="202"/>
    </row>
    <row r="71504" spans="2:2">
      <c r="B71504" s="202"/>
    </row>
    <row r="71505" spans="2:2">
      <c r="B71505" s="202"/>
    </row>
    <row r="71506" spans="2:2">
      <c r="B71506" s="202"/>
    </row>
    <row r="71507" spans="2:2">
      <c r="B71507" s="202"/>
    </row>
    <row r="71508" spans="2:2">
      <c r="B71508" s="202"/>
    </row>
    <row r="71509" spans="2:2">
      <c r="B71509" s="202"/>
    </row>
    <row r="71510" spans="2:2">
      <c r="B71510" s="202"/>
    </row>
    <row r="71511" spans="2:2">
      <c r="B71511" s="202"/>
    </row>
    <row r="71512" spans="2:2">
      <c r="B71512" s="202"/>
    </row>
    <row r="71513" spans="2:2">
      <c r="B71513" s="202"/>
    </row>
    <row r="71514" spans="2:2">
      <c r="B71514" s="202"/>
    </row>
    <row r="71515" spans="2:2">
      <c r="B71515" s="202"/>
    </row>
    <row r="71516" spans="2:2">
      <c r="B71516" s="202"/>
    </row>
    <row r="71517" spans="2:2">
      <c r="B71517" s="202"/>
    </row>
    <row r="71518" spans="2:2">
      <c r="B71518" s="202"/>
    </row>
    <row r="71519" spans="2:2">
      <c r="B71519" s="202"/>
    </row>
    <row r="71520" spans="2:2">
      <c r="B71520" s="202"/>
    </row>
    <row r="71521" spans="2:2">
      <c r="B71521" s="202"/>
    </row>
    <row r="71522" spans="2:2">
      <c r="B71522" s="202"/>
    </row>
    <row r="71523" spans="2:2">
      <c r="B71523" s="202"/>
    </row>
    <row r="71524" spans="2:2">
      <c r="B71524" s="202"/>
    </row>
    <row r="71525" spans="2:2">
      <c r="B71525" s="202"/>
    </row>
    <row r="71526" spans="2:2">
      <c r="B71526" s="202"/>
    </row>
    <row r="71527" spans="2:2">
      <c r="B71527" s="202"/>
    </row>
    <row r="71528" spans="2:2">
      <c r="B71528" s="202"/>
    </row>
    <row r="71529" spans="2:2">
      <c r="B71529" s="202"/>
    </row>
    <row r="71530" spans="2:2">
      <c r="B71530" s="202"/>
    </row>
    <row r="71531" spans="2:2">
      <c r="B71531" s="202"/>
    </row>
    <row r="71532" spans="2:2">
      <c r="B71532" s="202"/>
    </row>
    <row r="71533" spans="2:2">
      <c r="B71533" s="202"/>
    </row>
    <row r="71534" spans="2:2">
      <c r="B71534" s="202"/>
    </row>
    <row r="71535" spans="2:2">
      <c r="B71535" s="202"/>
    </row>
    <row r="71536" spans="2:2">
      <c r="B71536" s="202"/>
    </row>
    <row r="71537" spans="2:2">
      <c r="B71537" s="202"/>
    </row>
    <row r="71538" spans="2:2">
      <c r="B71538" s="202"/>
    </row>
    <row r="71539" spans="2:2">
      <c r="B71539" s="202"/>
    </row>
    <row r="71540" spans="2:2">
      <c r="B71540" s="202"/>
    </row>
    <row r="71541" spans="2:2">
      <c r="B71541" s="202"/>
    </row>
    <row r="71542" spans="2:2">
      <c r="B71542" s="202"/>
    </row>
    <row r="71543" spans="2:2">
      <c r="B71543" s="202"/>
    </row>
    <row r="71544" spans="2:2">
      <c r="B71544" s="202"/>
    </row>
    <row r="71545" spans="2:2">
      <c r="B71545" s="202"/>
    </row>
    <row r="71546" spans="2:2">
      <c r="B71546" s="202"/>
    </row>
    <row r="71547" spans="2:2">
      <c r="B71547" s="202"/>
    </row>
    <row r="71548" spans="2:2">
      <c r="B71548" s="202"/>
    </row>
    <row r="71549" spans="2:2">
      <c r="B71549" s="202"/>
    </row>
    <row r="71550" spans="2:2">
      <c r="B71550" s="202"/>
    </row>
    <row r="71551" spans="2:2">
      <c r="B71551" s="202"/>
    </row>
    <row r="71552" spans="2:2">
      <c r="B71552" s="202"/>
    </row>
    <row r="71553" spans="2:2">
      <c r="B71553" s="202"/>
    </row>
    <row r="71554" spans="2:2">
      <c r="B71554" s="202"/>
    </row>
    <row r="71555" spans="2:2">
      <c r="B71555" s="202"/>
    </row>
    <row r="71556" spans="2:2">
      <c r="B71556" s="202"/>
    </row>
    <row r="71557" spans="2:2">
      <c r="B71557" s="202"/>
    </row>
    <row r="71558" spans="2:2">
      <c r="B71558" s="202"/>
    </row>
    <row r="71559" spans="2:2">
      <c r="B71559" s="202"/>
    </row>
    <row r="71560" spans="2:2">
      <c r="B71560" s="202"/>
    </row>
    <row r="71561" spans="2:2">
      <c r="B71561" s="202"/>
    </row>
    <row r="71562" spans="2:2">
      <c r="B71562" s="202"/>
    </row>
    <row r="71563" spans="2:2">
      <c r="B71563" s="202"/>
    </row>
    <row r="71564" spans="2:2">
      <c r="B71564" s="202"/>
    </row>
    <row r="71565" spans="2:2">
      <c r="B71565" s="202"/>
    </row>
    <row r="71566" spans="2:2">
      <c r="B71566" s="202"/>
    </row>
    <row r="71567" spans="2:2">
      <c r="B71567" s="202"/>
    </row>
    <row r="71568" spans="2:2">
      <c r="B71568" s="202"/>
    </row>
    <row r="71569" spans="2:2">
      <c r="B71569" s="202"/>
    </row>
    <row r="71570" spans="2:2">
      <c r="B71570" s="202"/>
    </row>
    <row r="71571" spans="2:2">
      <c r="B71571" s="202"/>
    </row>
    <row r="71572" spans="2:2">
      <c r="B71572" s="202"/>
    </row>
    <row r="71573" spans="2:2">
      <c r="B71573" s="202"/>
    </row>
    <row r="71574" spans="2:2">
      <c r="B71574" s="202"/>
    </row>
    <row r="71575" spans="2:2">
      <c r="B71575" s="202"/>
    </row>
    <row r="71576" spans="2:2">
      <c r="B71576" s="202"/>
    </row>
    <row r="71577" spans="2:2">
      <c r="B71577" s="202"/>
    </row>
    <row r="71578" spans="2:2">
      <c r="B71578" s="202"/>
    </row>
    <row r="71579" spans="2:2">
      <c r="B71579" s="202"/>
    </row>
    <row r="71580" spans="2:2">
      <c r="B71580" s="202"/>
    </row>
    <row r="71581" spans="2:2">
      <c r="B71581" s="202"/>
    </row>
    <row r="71582" spans="2:2">
      <c r="B71582" s="202"/>
    </row>
    <row r="71583" spans="2:2">
      <c r="B71583" s="202"/>
    </row>
    <row r="71584" spans="2:2">
      <c r="B71584" s="202"/>
    </row>
    <row r="71585" spans="2:2">
      <c r="B71585" s="202"/>
    </row>
    <row r="71586" spans="2:2">
      <c r="B71586" s="202"/>
    </row>
    <row r="71587" spans="2:2">
      <c r="B71587" s="202"/>
    </row>
    <row r="71588" spans="2:2">
      <c r="B71588" s="202"/>
    </row>
    <row r="71589" spans="2:2">
      <c r="B71589" s="202"/>
    </row>
    <row r="71590" spans="2:2">
      <c r="B71590" s="202"/>
    </row>
    <row r="71591" spans="2:2">
      <c r="B71591" s="202"/>
    </row>
    <row r="71592" spans="2:2">
      <c r="B71592" s="202"/>
    </row>
    <row r="71593" spans="2:2">
      <c r="B71593" s="202"/>
    </row>
    <row r="71594" spans="2:2">
      <c r="B71594" s="202"/>
    </row>
    <row r="71595" spans="2:2">
      <c r="B71595" s="202"/>
    </row>
    <row r="71596" spans="2:2">
      <c r="B71596" s="202"/>
    </row>
    <row r="71597" spans="2:2">
      <c r="B71597" s="202"/>
    </row>
    <row r="71598" spans="2:2">
      <c r="B71598" s="202"/>
    </row>
    <row r="71599" spans="2:2">
      <c r="B71599" s="202"/>
    </row>
    <row r="71600" spans="2:2">
      <c r="B71600" s="202"/>
    </row>
    <row r="71601" spans="2:2">
      <c r="B71601" s="202"/>
    </row>
    <row r="71602" spans="2:2">
      <c r="B71602" s="202"/>
    </row>
    <row r="71603" spans="2:2">
      <c r="B71603" s="202"/>
    </row>
    <row r="71604" spans="2:2">
      <c r="B71604" s="202"/>
    </row>
    <row r="71605" spans="2:2">
      <c r="B71605" s="202"/>
    </row>
    <row r="71606" spans="2:2">
      <c r="B71606" s="202"/>
    </row>
    <row r="71607" spans="2:2">
      <c r="B71607" s="202"/>
    </row>
    <row r="71608" spans="2:2">
      <c r="B71608" s="202"/>
    </row>
    <row r="71609" spans="2:2">
      <c r="B71609" s="202"/>
    </row>
    <row r="71610" spans="2:2">
      <c r="B71610" s="202"/>
    </row>
    <row r="71611" spans="2:2">
      <c r="B71611" s="202"/>
    </row>
    <row r="71612" spans="2:2">
      <c r="B71612" s="202"/>
    </row>
    <row r="71613" spans="2:2">
      <c r="B71613" s="202"/>
    </row>
    <row r="71614" spans="2:2">
      <c r="B71614" s="202"/>
    </row>
    <row r="71615" spans="2:2">
      <c r="B71615" s="202"/>
    </row>
    <row r="71616" spans="2:2">
      <c r="B71616" s="202"/>
    </row>
    <row r="71617" spans="2:2">
      <c r="B71617" s="202"/>
    </row>
    <row r="71618" spans="2:2">
      <c r="B71618" s="202"/>
    </row>
    <row r="71619" spans="2:2">
      <c r="B71619" s="202"/>
    </row>
    <row r="71620" spans="2:2">
      <c r="B71620" s="202"/>
    </row>
    <row r="71621" spans="2:2">
      <c r="B71621" s="202"/>
    </row>
    <row r="71622" spans="2:2">
      <c r="B71622" s="202"/>
    </row>
    <row r="71623" spans="2:2">
      <c r="B71623" s="202"/>
    </row>
    <row r="71624" spans="2:2">
      <c r="B71624" s="202"/>
    </row>
    <row r="71625" spans="2:2">
      <c r="B71625" s="202"/>
    </row>
    <row r="71626" spans="2:2">
      <c r="B71626" s="202"/>
    </row>
    <row r="71627" spans="2:2">
      <c r="B71627" s="202"/>
    </row>
    <row r="71628" spans="2:2">
      <c r="B71628" s="202"/>
    </row>
    <row r="71629" spans="2:2">
      <c r="B71629" s="202"/>
    </row>
    <row r="71630" spans="2:2">
      <c r="B71630" s="202"/>
    </row>
    <row r="71631" spans="2:2">
      <c r="B71631" s="202"/>
    </row>
    <row r="71632" spans="2:2">
      <c r="B71632" s="202"/>
    </row>
    <row r="71633" spans="2:2">
      <c r="B71633" s="202"/>
    </row>
    <row r="71634" spans="2:2">
      <c r="B71634" s="202"/>
    </row>
    <row r="71635" spans="2:2">
      <c r="B71635" s="202"/>
    </row>
    <row r="71636" spans="2:2">
      <c r="B71636" s="202"/>
    </row>
    <row r="71637" spans="2:2">
      <c r="B71637" s="202"/>
    </row>
    <row r="71638" spans="2:2">
      <c r="B71638" s="202"/>
    </row>
    <row r="71639" spans="2:2">
      <c r="B71639" s="202"/>
    </row>
    <row r="71640" spans="2:2">
      <c r="B71640" s="202"/>
    </row>
    <row r="71641" spans="2:2">
      <c r="B71641" s="202"/>
    </row>
    <row r="71642" spans="2:2">
      <c r="B71642" s="202"/>
    </row>
    <row r="71643" spans="2:2">
      <c r="B71643" s="202"/>
    </row>
    <row r="71644" spans="2:2">
      <c r="B71644" s="202"/>
    </row>
    <row r="71645" spans="2:2">
      <c r="B71645" s="202"/>
    </row>
    <row r="71646" spans="2:2">
      <c r="B71646" s="202"/>
    </row>
    <row r="71647" spans="2:2">
      <c r="B71647" s="202"/>
    </row>
    <row r="71648" spans="2:2">
      <c r="B71648" s="202"/>
    </row>
    <row r="71649" spans="2:2">
      <c r="B71649" s="202"/>
    </row>
    <row r="71650" spans="2:2">
      <c r="B71650" s="202"/>
    </row>
    <row r="71651" spans="2:2">
      <c r="B71651" s="202"/>
    </row>
    <row r="71652" spans="2:2">
      <c r="B71652" s="202"/>
    </row>
    <row r="71653" spans="2:2">
      <c r="B71653" s="202"/>
    </row>
    <row r="71654" spans="2:2">
      <c r="B71654" s="202"/>
    </row>
    <row r="71655" spans="2:2">
      <c r="B71655" s="202"/>
    </row>
    <row r="71656" spans="2:2">
      <c r="B71656" s="202"/>
    </row>
    <row r="71657" spans="2:2">
      <c r="B71657" s="202"/>
    </row>
    <row r="71658" spans="2:2">
      <c r="B71658" s="202"/>
    </row>
    <row r="71659" spans="2:2">
      <c r="B71659" s="202"/>
    </row>
    <row r="71660" spans="2:2">
      <c r="B71660" s="202"/>
    </row>
    <row r="71661" spans="2:2">
      <c r="B71661" s="202"/>
    </row>
    <row r="71662" spans="2:2">
      <c r="B71662" s="202"/>
    </row>
    <row r="71663" spans="2:2">
      <c r="B71663" s="202"/>
    </row>
    <row r="71664" spans="2:2">
      <c r="B71664" s="202"/>
    </row>
    <row r="71665" spans="2:2">
      <c r="B71665" s="202"/>
    </row>
    <row r="71666" spans="2:2">
      <c r="B71666" s="202"/>
    </row>
    <row r="71667" spans="2:2">
      <c r="B71667" s="202"/>
    </row>
    <row r="71668" spans="2:2">
      <c r="B71668" s="202"/>
    </row>
    <row r="71669" spans="2:2">
      <c r="B71669" s="202"/>
    </row>
    <row r="71670" spans="2:2">
      <c r="B71670" s="202"/>
    </row>
    <row r="71671" spans="2:2">
      <c r="B71671" s="202"/>
    </row>
    <row r="71672" spans="2:2">
      <c r="B71672" s="202"/>
    </row>
    <row r="71673" spans="2:2">
      <c r="B71673" s="202"/>
    </row>
    <row r="71674" spans="2:2">
      <c r="B71674" s="202"/>
    </row>
    <row r="71675" spans="2:2">
      <c r="B71675" s="202"/>
    </row>
    <row r="71676" spans="2:2">
      <c r="B71676" s="202"/>
    </row>
    <row r="71677" spans="2:2">
      <c r="B71677" s="202"/>
    </row>
    <row r="71678" spans="2:2">
      <c r="B71678" s="202"/>
    </row>
    <row r="71679" spans="2:2">
      <c r="B71679" s="202"/>
    </row>
    <row r="71680" spans="2:2">
      <c r="B71680" s="202"/>
    </row>
    <row r="71681" spans="2:2">
      <c r="B71681" s="202"/>
    </row>
    <row r="71682" spans="2:2">
      <c r="B71682" s="202"/>
    </row>
    <row r="71683" spans="2:2">
      <c r="B71683" s="202"/>
    </row>
    <row r="71684" spans="2:2">
      <c r="B71684" s="202"/>
    </row>
    <row r="71685" spans="2:2">
      <c r="B71685" s="202"/>
    </row>
    <row r="71686" spans="2:2">
      <c r="B71686" s="202"/>
    </row>
    <row r="71687" spans="2:2">
      <c r="B71687" s="202"/>
    </row>
    <row r="71688" spans="2:2">
      <c r="B71688" s="202"/>
    </row>
    <row r="71689" spans="2:2">
      <c r="B71689" s="202"/>
    </row>
    <row r="71690" spans="2:2">
      <c r="B71690" s="202"/>
    </row>
    <row r="71691" spans="2:2">
      <c r="B71691" s="202"/>
    </row>
    <row r="71692" spans="2:2">
      <c r="B71692" s="202"/>
    </row>
    <row r="71693" spans="2:2">
      <c r="B71693" s="202"/>
    </row>
    <row r="71694" spans="2:2">
      <c r="B71694" s="202"/>
    </row>
    <row r="71695" spans="2:2">
      <c r="B71695" s="202"/>
    </row>
    <row r="71696" spans="2:2">
      <c r="B71696" s="202"/>
    </row>
    <row r="71697" spans="2:2">
      <c r="B71697" s="202"/>
    </row>
    <row r="71698" spans="2:2">
      <c r="B71698" s="202"/>
    </row>
    <row r="71699" spans="2:2">
      <c r="B71699" s="202"/>
    </row>
    <row r="71700" spans="2:2">
      <c r="B71700" s="202"/>
    </row>
    <row r="71701" spans="2:2">
      <c r="B71701" s="202"/>
    </row>
    <row r="71702" spans="2:2">
      <c r="B71702" s="202"/>
    </row>
    <row r="71703" spans="2:2">
      <c r="B71703" s="202"/>
    </row>
    <row r="71704" spans="2:2">
      <c r="B71704" s="202"/>
    </row>
    <row r="71705" spans="2:2">
      <c r="B71705" s="202"/>
    </row>
    <row r="71706" spans="2:2">
      <c r="B71706" s="202"/>
    </row>
    <row r="71707" spans="2:2">
      <c r="B71707" s="202"/>
    </row>
    <row r="71708" spans="2:2">
      <c r="B71708" s="202"/>
    </row>
    <row r="71709" spans="2:2">
      <c r="B71709" s="202"/>
    </row>
    <row r="71710" spans="2:2">
      <c r="B71710" s="202"/>
    </row>
    <row r="71711" spans="2:2">
      <c r="B71711" s="202"/>
    </row>
    <row r="71712" spans="2:2">
      <c r="B71712" s="202"/>
    </row>
    <row r="71713" spans="2:2">
      <c r="B71713" s="202"/>
    </row>
    <row r="71714" spans="2:2">
      <c r="B71714" s="202"/>
    </row>
    <row r="71715" spans="2:2">
      <c r="B71715" s="202"/>
    </row>
    <row r="71716" spans="2:2">
      <c r="B71716" s="202"/>
    </row>
    <row r="71717" spans="2:2">
      <c r="B71717" s="202"/>
    </row>
    <row r="71718" spans="2:2">
      <c r="B71718" s="202"/>
    </row>
    <row r="71719" spans="2:2">
      <c r="B71719" s="202"/>
    </row>
    <row r="71720" spans="2:2">
      <c r="B71720" s="202"/>
    </row>
    <row r="71721" spans="2:2">
      <c r="B71721" s="202"/>
    </row>
    <row r="71722" spans="2:2">
      <c r="B71722" s="202"/>
    </row>
    <row r="71723" spans="2:2">
      <c r="B71723" s="202"/>
    </row>
    <row r="71724" spans="2:2">
      <c r="B71724" s="202"/>
    </row>
    <row r="71725" spans="2:2">
      <c r="B71725" s="202"/>
    </row>
    <row r="71726" spans="2:2">
      <c r="B71726" s="202"/>
    </row>
    <row r="71727" spans="2:2">
      <c r="B71727" s="202"/>
    </row>
    <row r="71728" spans="2:2">
      <c r="B71728" s="202"/>
    </row>
    <row r="71729" spans="2:2">
      <c r="B71729" s="202"/>
    </row>
    <row r="71730" spans="2:2">
      <c r="B71730" s="202"/>
    </row>
    <row r="71731" spans="2:2">
      <c r="B71731" s="202"/>
    </row>
    <row r="71732" spans="2:2">
      <c r="B71732" s="202"/>
    </row>
    <row r="71733" spans="2:2">
      <c r="B71733" s="202"/>
    </row>
    <row r="71734" spans="2:2">
      <c r="B71734" s="202"/>
    </row>
    <row r="71735" spans="2:2">
      <c r="B71735" s="202"/>
    </row>
    <row r="71736" spans="2:2">
      <c r="B71736" s="202"/>
    </row>
    <row r="71737" spans="2:2">
      <c r="B71737" s="202"/>
    </row>
    <row r="71738" spans="2:2">
      <c r="B71738" s="202"/>
    </row>
    <row r="71739" spans="2:2">
      <c r="B71739" s="202"/>
    </row>
    <row r="71740" spans="2:2">
      <c r="B71740" s="202"/>
    </row>
    <row r="71741" spans="2:2">
      <c r="B71741" s="202"/>
    </row>
    <row r="71742" spans="2:2">
      <c r="B71742" s="202"/>
    </row>
    <row r="71743" spans="2:2">
      <c r="B71743" s="202"/>
    </row>
    <row r="71744" spans="2:2">
      <c r="B71744" s="202"/>
    </row>
    <row r="71745" spans="2:2">
      <c r="B71745" s="202"/>
    </row>
    <row r="71746" spans="2:2">
      <c r="B71746" s="202"/>
    </row>
    <row r="71747" spans="2:2">
      <c r="B71747" s="202"/>
    </row>
    <row r="71748" spans="2:2">
      <c r="B71748" s="202"/>
    </row>
    <row r="71749" spans="2:2">
      <c r="B71749" s="202"/>
    </row>
    <row r="71750" spans="2:2">
      <c r="B71750" s="202"/>
    </row>
    <row r="71751" spans="2:2">
      <c r="B71751" s="202"/>
    </row>
    <row r="71752" spans="2:2">
      <c r="B71752" s="202"/>
    </row>
    <row r="71753" spans="2:2">
      <c r="B71753" s="202"/>
    </row>
    <row r="71754" spans="2:2">
      <c r="B71754" s="202"/>
    </row>
    <row r="71755" spans="2:2">
      <c r="B71755" s="202"/>
    </row>
    <row r="71756" spans="2:2">
      <c r="B71756" s="202"/>
    </row>
    <row r="71757" spans="2:2">
      <c r="B71757" s="202"/>
    </row>
    <row r="71758" spans="2:2">
      <c r="B71758" s="202"/>
    </row>
    <row r="71759" spans="2:2">
      <c r="B71759" s="202"/>
    </row>
    <row r="71760" spans="2:2">
      <c r="B71760" s="202"/>
    </row>
    <row r="71761" spans="2:2">
      <c r="B71761" s="202"/>
    </row>
    <row r="71762" spans="2:2">
      <c r="B71762" s="202"/>
    </row>
    <row r="71763" spans="2:2">
      <c r="B71763" s="202"/>
    </row>
    <row r="71764" spans="2:2">
      <c r="B71764" s="202"/>
    </row>
    <row r="71765" spans="2:2">
      <c r="B71765" s="202"/>
    </row>
    <row r="71766" spans="2:2">
      <c r="B71766" s="202"/>
    </row>
    <row r="71767" spans="2:2">
      <c r="B71767" s="202"/>
    </row>
    <row r="71768" spans="2:2">
      <c r="B71768" s="202"/>
    </row>
    <row r="71769" spans="2:2">
      <c r="B71769" s="202"/>
    </row>
    <row r="71770" spans="2:2">
      <c r="B71770" s="202"/>
    </row>
    <row r="71771" spans="2:2">
      <c r="B71771" s="202"/>
    </row>
    <row r="71772" spans="2:2">
      <c r="B71772" s="202"/>
    </row>
    <row r="71773" spans="2:2">
      <c r="B71773" s="202"/>
    </row>
    <row r="71774" spans="2:2">
      <c r="B71774" s="202"/>
    </row>
    <row r="71775" spans="2:2">
      <c r="B71775" s="202"/>
    </row>
    <row r="71776" spans="2:2">
      <c r="B71776" s="202"/>
    </row>
    <row r="71777" spans="2:2">
      <c r="B71777" s="202"/>
    </row>
    <row r="71778" spans="2:2">
      <c r="B71778" s="202"/>
    </row>
    <row r="71779" spans="2:2">
      <c r="B71779" s="202"/>
    </row>
    <row r="71780" spans="2:2">
      <c r="B71780" s="202"/>
    </row>
    <row r="71781" spans="2:2">
      <c r="B71781" s="202"/>
    </row>
    <row r="71782" spans="2:2">
      <c r="B71782" s="202"/>
    </row>
    <row r="71783" spans="2:2">
      <c r="B71783" s="202"/>
    </row>
    <row r="71784" spans="2:2">
      <c r="B71784" s="202"/>
    </row>
    <row r="71785" spans="2:2">
      <c r="B71785" s="202"/>
    </row>
    <row r="71786" spans="2:2">
      <c r="B71786" s="202"/>
    </row>
    <row r="71787" spans="2:2">
      <c r="B71787" s="202"/>
    </row>
    <row r="71788" spans="2:2">
      <c r="B71788" s="202"/>
    </row>
    <row r="71789" spans="2:2">
      <c r="B71789" s="202"/>
    </row>
    <row r="71790" spans="2:2">
      <c r="B71790" s="202"/>
    </row>
    <row r="71791" spans="2:2">
      <c r="B71791" s="202"/>
    </row>
    <row r="71792" spans="2:2">
      <c r="B71792" s="202"/>
    </row>
    <row r="71793" spans="2:2">
      <c r="B71793" s="202"/>
    </row>
    <row r="71794" spans="2:2">
      <c r="B71794" s="202"/>
    </row>
    <row r="71795" spans="2:2">
      <c r="B71795" s="202"/>
    </row>
    <row r="71796" spans="2:2">
      <c r="B71796" s="202"/>
    </row>
    <row r="71797" spans="2:2">
      <c r="B71797" s="202"/>
    </row>
    <row r="71798" spans="2:2">
      <c r="B71798" s="202"/>
    </row>
    <row r="71799" spans="2:2">
      <c r="B71799" s="202"/>
    </row>
    <row r="71800" spans="2:2">
      <c r="B71800" s="202"/>
    </row>
    <row r="71801" spans="2:2">
      <c r="B71801" s="202"/>
    </row>
    <row r="71802" spans="2:2">
      <c r="B71802" s="202"/>
    </row>
    <row r="71803" spans="2:2">
      <c r="B71803" s="202"/>
    </row>
    <row r="71804" spans="2:2">
      <c r="B71804" s="202"/>
    </row>
    <row r="71805" spans="2:2">
      <c r="B71805" s="202"/>
    </row>
    <row r="71806" spans="2:2">
      <c r="B71806" s="202"/>
    </row>
    <row r="71807" spans="2:2">
      <c r="B71807" s="202"/>
    </row>
    <row r="71808" spans="2:2">
      <c r="B71808" s="202"/>
    </row>
    <row r="71809" spans="2:2">
      <c r="B71809" s="202"/>
    </row>
    <row r="71810" spans="2:2">
      <c r="B71810" s="202"/>
    </row>
    <row r="71811" spans="2:2">
      <c r="B71811" s="202"/>
    </row>
    <row r="71812" spans="2:2">
      <c r="B71812" s="202"/>
    </row>
    <row r="71813" spans="2:2">
      <c r="B71813" s="202"/>
    </row>
    <row r="71814" spans="2:2">
      <c r="B71814" s="202"/>
    </row>
    <row r="71815" spans="2:2">
      <c r="B71815" s="202"/>
    </row>
    <row r="71816" spans="2:2">
      <c r="B71816" s="202"/>
    </row>
    <row r="71817" spans="2:2">
      <c r="B71817" s="202"/>
    </row>
    <row r="71818" spans="2:2">
      <c r="B71818" s="202"/>
    </row>
    <row r="71819" spans="2:2">
      <c r="B71819" s="202"/>
    </row>
    <row r="71820" spans="2:2">
      <c r="B71820" s="202"/>
    </row>
    <row r="71821" spans="2:2">
      <c r="B71821" s="202"/>
    </row>
    <row r="71822" spans="2:2">
      <c r="B71822" s="202"/>
    </row>
    <row r="71823" spans="2:2">
      <c r="B71823" s="202"/>
    </row>
    <row r="71824" spans="2:2">
      <c r="B71824" s="202"/>
    </row>
    <row r="71825" spans="2:2">
      <c r="B71825" s="202"/>
    </row>
    <row r="71826" spans="2:2">
      <c r="B71826" s="202"/>
    </row>
    <row r="71827" spans="2:2">
      <c r="B71827" s="202"/>
    </row>
    <row r="71828" spans="2:2">
      <c r="B71828" s="202"/>
    </row>
    <row r="71829" spans="2:2">
      <c r="B71829" s="202"/>
    </row>
    <row r="71830" spans="2:2">
      <c r="B71830" s="202"/>
    </row>
    <row r="71831" spans="2:2">
      <c r="B71831" s="202"/>
    </row>
    <row r="71832" spans="2:2">
      <c r="B71832" s="202"/>
    </row>
    <row r="71833" spans="2:2">
      <c r="B71833" s="202"/>
    </row>
    <row r="71834" spans="2:2">
      <c r="B71834" s="202"/>
    </row>
    <row r="71835" spans="2:2">
      <c r="B71835" s="202"/>
    </row>
    <row r="71836" spans="2:2">
      <c r="B71836" s="202"/>
    </row>
    <row r="71837" spans="2:2">
      <c r="B71837" s="202"/>
    </row>
    <row r="71838" spans="2:2">
      <c r="B71838" s="202"/>
    </row>
    <row r="71839" spans="2:2">
      <c r="B71839" s="202"/>
    </row>
    <row r="71840" spans="2:2">
      <c r="B71840" s="202"/>
    </row>
    <row r="71841" spans="2:2">
      <c r="B71841" s="202"/>
    </row>
    <row r="71842" spans="2:2">
      <c r="B71842" s="202"/>
    </row>
    <row r="71843" spans="2:2">
      <c r="B71843" s="202"/>
    </row>
    <row r="71844" spans="2:2">
      <c r="B71844" s="202"/>
    </row>
    <row r="71845" spans="2:2">
      <c r="B71845" s="202"/>
    </row>
    <row r="71846" spans="2:2">
      <c r="B71846" s="202"/>
    </row>
    <row r="71847" spans="2:2">
      <c r="B71847" s="202"/>
    </row>
    <row r="71848" spans="2:2">
      <c r="B71848" s="202"/>
    </row>
    <row r="71849" spans="2:2">
      <c r="B71849" s="202"/>
    </row>
    <row r="71850" spans="2:2">
      <c r="B71850" s="202"/>
    </row>
    <row r="71851" spans="2:2">
      <c r="B71851" s="202"/>
    </row>
    <row r="71852" spans="2:2">
      <c r="B71852" s="202"/>
    </row>
    <row r="71853" spans="2:2">
      <c r="B71853" s="202"/>
    </row>
    <row r="71854" spans="2:2">
      <c r="B71854" s="202"/>
    </row>
    <row r="71855" spans="2:2">
      <c r="B71855" s="202"/>
    </row>
    <row r="71856" spans="2:2">
      <c r="B71856" s="202"/>
    </row>
    <row r="71857" spans="2:2">
      <c r="B71857" s="202"/>
    </row>
    <row r="71858" spans="2:2">
      <c r="B71858" s="202"/>
    </row>
    <row r="71859" spans="2:2">
      <c r="B71859" s="202"/>
    </row>
    <row r="71860" spans="2:2">
      <c r="B71860" s="202"/>
    </row>
    <row r="71861" spans="2:2">
      <c r="B71861" s="202"/>
    </row>
    <row r="71862" spans="2:2">
      <c r="B71862" s="202"/>
    </row>
    <row r="71863" spans="2:2">
      <c r="B71863" s="202"/>
    </row>
    <row r="71864" spans="2:2">
      <c r="B71864" s="202"/>
    </row>
    <row r="71865" spans="2:2">
      <c r="B71865" s="202"/>
    </row>
    <row r="71866" spans="2:2">
      <c r="B71866" s="202"/>
    </row>
    <row r="71867" spans="2:2">
      <c r="B71867" s="202"/>
    </row>
    <row r="71868" spans="2:2">
      <c r="B71868" s="202"/>
    </row>
    <row r="71869" spans="2:2">
      <c r="B71869" s="202"/>
    </row>
    <row r="71870" spans="2:2">
      <c r="B71870" s="202"/>
    </row>
    <row r="71871" spans="2:2">
      <c r="B71871" s="202"/>
    </row>
    <row r="71872" spans="2:2">
      <c r="B71872" s="202"/>
    </row>
    <row r="71873" spans="2:2">
      <c r="B71873" s="202"/>
    </row>
    <row r="71874" spans="2:2">
      <c r="B71874" s="202"/>
    </row>
    <row r="71875" spans="2:2">
      <c r="B71875" s="202"/>
    </row>
    <row r="71876" spans="2:2">
      <c r="B71876" s="202"/>
    </row>
    <row r="71877" spans="2:2">
      <c r="B71877" s="202"/>
    </row>
    <row r="71878" spans="2:2">
      <c r="B71878" s="202"/>
    </row>
    <row r="71879" spans="2:2">
      <c r="B71879" s="202"/>
    </row>
    <row r="71880" spans="2:2">
      <c r="B71880" s="202"/>
    </row>
    <row r="71881" spans="2:2">
      <c r="B71881" s="202"/>
    </row>
    <row r="71882" spans="2:2">
      <c r="B71882" s="202"/>
    </row>
    <row r="71883" spans="2:2">
      <c r="B71883" s="202"/>
    </row>
    <row r="71884" spans="2:2">
      <c r="B71884" s="202"/>
    </row>
    <row r="71885" spans="2:2">
      <c r="B71885" s="202"/>
    </row>
    <row r="71886" spans="2:2">
      <c r="B71886" s="202"/>
    </row>
    <row r="71887" spans="2:2">
      <c r="B71887" s="202"/>
    </row>
    <row r="71888" spans="2:2">
      <c r="B71888" s="202"/>
    </row>
    <row r="71889" spans="2:2">
      <c r="B71889" s="202"/>
    </row>
    <row r="71890" spans="2:2">
      <c r="B71890" s="202"/>
    </row>
    <row r="71891" spans="2:2">
      <c r="B71891" s="202"/>
    </row>
    <row r="71892" spans="2:2">
      <c r="B71892" s="202"/>
    </row>
    <row r="71893" spans="2:2">
      <c r="B71893" s="202"/>
    </row>
    <row r="71894" spans="2:2">
      <c r="B71894" s="202"/>
    </row>
    <row r="71895" spans="2:2">
      <c r="B71895" s="202"/>
    </row>
    <row r="71896" spans="2:2">
      <c r="B71896" s="202"/>
    </row>
    <row r="71897" spans="2:2">
      <c r="B71897" s="202"/>
    </row>
    <row r="71898" spans="2:2">
      <c r="B71898" s="202"/>
    </row>
    <row r="71899" spans="2:2">
      <c r="B71899" s="202"/>
    </row>
    <row r="71900" spans="2:2">
      <c r="B71900" s="202"/>
    </row>
    <row r="71901" spans="2:2">
      <c r="B71901" s="202"/>
    </row>
    <row r="71902" spans="2:2">
      <c r="B71902" s="202"/>
    </row>
    <row r="71903" spans="2:2">
      <c r="B71903" s="202"/>
    </row>
    <row r="71904" spans="2:2">
      <c r="B71904" s="202"/>
    </row>
    <row r="71905" spans="2:2">
      <c r="B71905" s="202"/>
    </row>
    <row r="71906" spans="2:2">
      <c r="B71906" s="202"/>
    </row>
    <row r="71907" spans="2:2">
      <c r="B71907" s="202"/>
    </row>
    <row r="71908" spans="2:2">
      <c r="B71908" s="202"/>
    </row>
    <row r="71909" spans="2:2">
      <c r="B71909" s="202"/>
    </row>
    <row r="71910" spans="2:2">
      <c r="B71910" s="202"/>
    </row>
    <row r="71911" spans="2:2">
      <c r="B71911" s="202"/>
    </row>
    <row r="71912" spans="2:2">
      <c r="B71912" s="202"/>
    </row>
    <row r="71913" spans="2:2">
      <c r="B71913" s="202"/>
    </row>
    <row r="71914" spans="2:2">
      <c r="B71914" s="202"/>
    </row>
    <row r="71915" spans="2:2">
      <c r="B71915" s="202"/>
    </row>
    <row r="71916" spans="2:2">
      <c r="B71916" s="202"/>
    </row>
    <row r="71917" spans="2:2">
      <c r="B71917" s="202"/>
    </row>
    <row r="71918" spans="2:2">
      <c r="B71918" s="202"/>
    </row>
    <row r="71919" spans="2:2">
      <c r="B71919" s="202"/>
    </row>
    <row r="71920" spans="2:2">
      <c r="B71920" s="202"/>
    </row>
    <row r="71921" spans="2:2">
      <c r="B71921" s="202"/>
    </row>
    <row r="71922" spans="2:2">
      <c r="B71922" s="202"/>
    </row>
    <row r="71923" spans="2:2">
      <c r="B71923" s="202"/>
    </row>
    <row r="71924" spans="2:2">
      <c r="B71924" s="202"/>
    </row>
    <row r="71925" spans="2:2">
      <c r="B71925" s="202"/>
    </row>
    <row r="71926" spans="2:2">
      <c r="B71926" s="202"/>
    </row>
    <row r="71927" spans="2:2">
      <c r="B71927" s="202"/>
    </row>
    <row r="71928" spans="2:2">
      <c r="B71928" s="202"/>
    </row>
    <row r="71929" spans="2:2">
      <c r="B71929" s="202"/>
    </row>
    <row r="71930" spans="2:2">
      <c r="B71930" s="202"/>
    </row>
    <row r="71931" spans="2:2">
      <c r="B71931" s="202"/>
    </row>
    <row r="71932" spans="2:2">
      <c r="B71932" s="202"/>
    </row>
    <row r="71933" spans="2:2">
      <c r="B71933" s="202"/>
    </row>
    <row r="71934" spans="2:2">
      <c r="B71934" s="202"/>
    </row>
    <row r="71935" spans="2:2">
      <c r="B71935" s="202"/>
    </row>
    <row r="71936" spans="2:2">
      <c r="B71936" s="202"/>
    </row>
    <row r="71937" spans="2:2">
      <c r="B71937" s="202"/>
    </row>
    <row r="71938" spans="2:2">
      <c r="B71938" s="202"/>
    </row>
    <row r="71939" spans="2:2">
      <c r="B71939" s="202"/>
    </row>
    <row r="71940" spans="2:2">
      <c r="B71940" s="202"/>
    </row>
    <row r="71941" spans="2:2">
      <c r="B71941" s="202"/>
    </row>
    <row r="71942" spans="2:2">
      <c r="B71942" s="202"/>
    </row>
    <row r="71943" spans="2:2">
      <c r="B71943" s="202"/>
    </row>
    <row r="71944" spans="2:2">
      <c r="B71944" s="202"/>
    </row>
    <row r="71945" spans="2:2">
      <c r="B71945" s="202"/>
    </row>
    <row r="71946" spans="2:2">
      <c r="B71946" s="202"/>
    </row>
    <row r="71947" spans="2:2">
      <c r="B71947" s="202"/>
    </row>
    <row r="71948" spans="2:2">
      <c r="B71948" s="202"/>
    </row>
    <row r="71949" spans="2:2">
      <c r="B71949" s="202"/>
    </row>
    <row r="71950" spans="2:2">
      <c r="B71950" s="202"/>
    </row>
    <row r="71951" spans="2:2">
      <c r="B71951" s="202"/>
    </row>
    <row r="71952" spans="2:2">
      <c r="B71952" s="202"/>
    </row>
    <row r="71953" spans="2:2">
      <c r="B71953" s="202"/>
    </row>
    <row r="71954" spans="2:2">
      <c r="B71954" s="202"/>
    </row>
    <row r="71955" spans="2:2">
      <c r="B71955" s="202"/>
    </row>
    <row r="71956" spans="2:2">
      <c r="B71956" s="202"/>
    </row>
    <row r="71957" spans="2:2">
      <c r="B71957" s="202"/>
    </row>
    <row r="71958" spans="2:2">
      <c r="B71958" s="202"/>
    </row>
    <row r="71959" spans="2:2">
      <c r="B71959" s="202"/>
    </row>
    <row r="71960" spans="2:2">
      <c r="B71960" s="202"/>
    </row>
    <row r="71961" spans="2:2">
      <c r="B71961" s="202"/>
    </row>
    <row r="71962" spans="2:2">
      <c r="B71962" s="202"/>
    </row>
    <row r="71963" spans="2:2">
      <c r="B71963" s="202"/>
    </row>
    <row r="71964" spans="2:2">
      <c r="B71964" s="202"/>
    </row>
    <row r="71965" spans="2:2">
      <c r="B71965" s="202"/>
    </row>
    <row r="71966" spans="2:2">
      <c r="B71966" s="202"/>
    </row>
    <row r="71967" spans="2:2">
      <c r="B71967" s="202"/>
    </row>
    <row r="71968" spans="2:2">
      <c r="B71968" s="202"/>
    </row>
    <row r="71969" spans="2:2">
      <c r="B71969" s="202"/>
    </row>
    <row r="71970" spans="2:2">
      <c r="B71970" s="202"/>
    </row>
    <row r="71971" spans="2:2">
      <c r="B71971" s="202"/>
    </row>
    <row r="71972" spans="2:2">
      <c r="B71972" s="202"/>
    </row>
    <row r="71973" spans="2:2">
      <c r="B71973" s="202"/>
    </row>
    <row r="71974" spans="2:2">
      <c r="B71974" s="202"/>
    </row>
    <row r="71975" spans="2:2">
      <c r="B71975" s="202"/>
    </row>
    <row r="71976" spans="2:2">
      <c r="B71976" s="202"/>
    </row>
    <row r="71977" spans="2:2">
      <c r="B71977" s="202"/>
    </row>
    <row r="71978" spans="2:2">
      <c r="B71978" s="202"/>
    </row>
    <row r="71979" spans="2:2">
      <c r="B71979" s="202"/>
    </row>
    <row r="71980" spans="2:2">
      <c r="B71980" s="202"/>
    </row>
    <row r="71981" spans="2:2">
      <c r="B71981" s="202"/>
    </row>
    <row r="71982" spans="2:2">
      <c r="B71982" s="202"/>
    </row>
    <row r="71983" spans="2:2">
      <c r="B71983" s="202"/>
    </row>
    <row r="71984" spans="2:2">
      <c r="B71984" s="202"/>
    </row>
    <row r="71985" spans="2:2">
      <c r="B71985" s="202"/>
    </row>
    <row r="71986" spans="2:2">
      <c r="B71986" s="202"/>
    </row>
    <row r="71987" spans="2:2">
      <c r="B71987" s="202"/>
    </row>
    <row r="71988" spans="2:2">
      <c r="B71988" s="202"/>
    </row>
    <row r="71989" spans="2:2">
      <c r="B71989" s="202"/>
    </row>
    <row r="71990" spans="2:2">
      <c r="B71990" s="202"/>
    </row>
    <row r="71991" spans="2:2">
      <c r="B71991" s="202"/>
    </row>
    <row r="71992" spans="2:2">
      <c r="B71992" s="202"/>
    </row>
    <row r="71993" spans="2:2">
      <c r="B71993" s="202"/>
    </row>
    <row r="71994" spans="2:2">
      <c r="B71994" s="202"/>
    </row>
    <row r="71995" spans="2:2">
      <c r="B71995" s="202"/>
    </row>
    <row r="71996" spans="2:2">
      <c r="B71996" s="202"/>
    </row>
    <row r="71997" spans="2:2">
      <c r="B71997" s="202"/>
    </row>
    <row r="71998" spans="2:2">
      <c r="B71998" s="202"/>
    </row>
    <row r="71999" spans="2:2">
      <c r="B71999" s="202"/>
    </row>
    <row r="72000" spans="2:2">
      <c r="B72000" s="202"/>
    </row>
    <row r="72001" spans="2:2">
      <c r="B72001" s="202"/>
    </row>
    <row r="72002" spans="2:2">
      <c r="B72002" s="202"/>
    </row>
    <row r="72003" spans="2:2">
      <c r="B72003" s="202"/>
    </row>
    <row r="72004" spans="2:2">
      <c r="B72004" s="202"/>
    </row>
    <row r="72005" spans="2:2">
      <c r="B72005" s="202"/>
    </row>
    <row r="72006" spans="2:2">
      <c r="B72006" s="202"/>
    </row>
    <row r="72007" spans="2:2">
      <c r="B72007" s="202"/>
    </row>
    <row r="72008" spans="2:2">
      <c r="B72008" s="202"/>
    </row>
    <row r="72009" spans="2:2">
      <c r="B72009" s="202"/>
    </row>
    <row r="72010" spans="2:2">
      <c r="B72010" s="202"/>
    </row>
    <row r="72011" spans="2:2">
      <c r="B72011" s="202"/>
    </row>
    <row r="72012" spans="2:2">
      <c r="B72012" s="202"/>
    </row>
    <row r="72013" spans="2:2">
      <c r="B72013" s="202"/>
    </row>
    <row r="72014" spans="2:2">
      <c r="B72014" s="202"/>
    </row>
    <row r="72015" spans="2:2">
      <c r="B72015" s="202"/>
    </row>
    <row r="72016" spans="2:2">
      <c r="B72016" s="202"/>
    </row>
    <row r="72017" spans="2:2">
      <c r="B72017" s="202"/>
    </row>
    <row r="72018" spans="2:2">
      <c r="B72018" s="202"/>
    </row>
    <row r="72019" spans="2:2">
      <c r="B72019" s="202"/>
    </row>
    <row r="72020" spans="2:2">
      <c r="B72020" s="202"/>
    </row>
    <row r="72021" spans="2:2">
      <c r="B72021" s="202"/>
    </row>
    <row r="72022" spans="2:2">
      <c r="B72022" s="202"/>
    </row>
    <row r="72023" spans="2:2">
      <c r="B72023" s="202"/>
    </row>
    <row r="72024" spans="2:2">
      <c r="B72024" s="202"/>
    </row>
    <row r="72025" spans="2:2">
      <c r="B72025" s="202"/>
    </row>
    <row r="72026" spans="2:2">
      <c r="B72026" s="202"/>
    </row>
    <row r="72027" spans="2:2">
      <c r="B72027" s="202"/>
    </row>
    <row r="72028" spans="2:2">
      <c r="B72028" s="202"/>
    </row>
    <row r="72029" spans="2:2">
      <c r="B72029" s="202"/>
    </row>
    <row r="72030" spans="2:2">
      <c r="B72030" s="202"/>
    </row>
    <row r="72031" spans="2:2">
      <c r="B72031" s="202"/>
    </row>
    <row r="72032" spans="2:2">
      <c r="B72032" s="202"/>
    </row>
    <row r="72033" spans="2:2">
      <c r="B72033" s="202"/>
    </row>
    <row r="72034" spans="2:2">
      <c r="B72034" s="202"/>
    </row>
    <row r="72035" spans="2:2">
      <c r="B72035" s="202"/>
    </row>
    <row r="72036" spans="2:2">
      <c r="B72036" s="202"/>
    </row>
    <row r="72037" spans="2:2">
      <c r="B72037" s="202"/>
    </row>
    <row r="72038" spans="2:2">
      <c r="B72038" s="202"/>
    </row>
    <row r="72039" spans="2:2">
      <c r="B72039" s="202"/>
    </row>
    <row r="72040" spans="2:2">
      <c r="B72040" s="202"/>
    </row>
    <row r="72041" spans="2:2">
      <c r="B72041" s="202"/>
    </row>
    <row r="72042" spans="2:2">
      <c r="B72042" s="202"/>
    </row>
    <row r="72043" spans="2:2">
      <c r="B72043" s="202"/>
    </row>
    <row r="72044" spans="2:2">
      <c r="B72044" s="202"/>
    </row>
    <row r="72045" spans="2:2">
      <c r="B72045" s="202"/>
    </row>
    <row r="72046" spans="2:2">
      <c r="B72046" s="202"/>
    </row>
    <row r="72047" spans="2:2">
      <c r="B72047" s="202"/>
    </row>
    <row r="72048" spans="2:2">
      <c r="B72048" s="202"/>
    </row>
    <row r="72049" spans="2:2">
      <c r="B72049" s="202"/>
    </row>
    <row r="72050" spans="2:2">
      <c r="B72050" s="202"/>
    </row>
    <row r="72051" spans="2:2">
      <c r="B72051" s="202"/>
    </row>
    <row r="72052" spans="2:2">
      <c r="B72052" s="202"/>
    </row>
    <row r="72053" spans="2:2">
      <c r="B72053" s="202"/>
    </row>
    <row r="72054" spans="2:2">
      <c r="B72054" s="202"/>
    </row>
    <row r="72055" spans="2:2">
      <c r="B72055" s="202"/>
    </row>
    <row r="72056" spans="2:2">
      <c r="B72056" s="202"/>
    </row>
    <row r="72057" spans="2:2">
      <c r="B72057" s="202"/>
    </row>
    <row r="72058" spans="2:2">
      <c r="B72058" s="202"/>
    </row>
    <row r="72059" spans="2:2">
      <c r="B72059" s="202"/>
    </row>
    <row r="72060" spans="2:2">
      <c r="B72060" s="202"/>
    </row>
    <row r="72061" spans="2:2">
      <c r="B72061" s="202"/>
    </row>
    <row r="72062" spans="2:2">
      <c r="B72062" s="202"/>
    </row>
    <row r="72063" spans="2:2">
      <c r="B72063" s="202"/>
    </row>
    <row r="72064" spans="2:2">
      <c r="B72064" s="202"/>
    </row>
    <row r="72065" spans="2:2">
      <c r="B72065" s="202"/>
    </row>
    <row r="72066" spans="2:2">
      <c r="B72066" s="202"/>
    </row>
    <row r="72067" spans="2:2">
      <c r="B72067" s="202"/>
    </row>
    <row r="72068" spans="2:2">
      <c r="B72068" s="202"/>
    </row>
    <row r="72069" spans="2:2">
      <c r="B72069" s="202"/>
    </row>
    <row r="72070" spans="2:2">
      <c r="B72070" s="202"/>
    </row>
    <row r="72071" spans="2:2">
      <c r="B72071" s="202"/>
    </row>
    <row r="72072" spans="2:2">
      <c r="B72072" s="202"/>
    </row>
    <row r="72073" spans="2:2">
      <c r="B72073" s="202"/>
    </row>
    <row r="72074" spans="2:2">
      <c r="B72074" s="202"/>
    </row>
    <row r="72075" spans="2:2">
      <c r="B72075" s="202"/>
    </row>
    <row r="72076" spans="2:2">
      <c r="B72076" s="202"/>
    </row>
    <row r="72077" spans="2:2">
      <c r="B72077" s="202"/>
    </row>
    <row r="72078" spans="2:2">
      <c r="B72078" s="202"/>
    </row>
    <row r="72079" spans="2:2">
      <c r="B72079" s="202"/>
    </row>
    <row r="72080" spans="2:2">
      <c r="B72080" s="202"/>
    </row>
    <row r="72081" spans="2:2">
      <c r="B72081" s="202"/>
    </row>
    <row r="72082" spans="2:2">
      <c r="B72082" s="202"/>
    </row>
    <row r="72083" spans="2:2">
      <c r="B72083" s="202"/>
    </row>
    <row r="72084" spans="2:2">
      <c r="B72084" s="202"/>
    </row>
    <row r="72085" spans="2:2">
      <c r="B72085" s="202"/>
    </row>
    <row r="72086" spans="2:2">
      <c r="B72086" s="202"/>
    </row>
    <row r="72087" spans="2:2">
      <c r="B72087" s="202"/>
    </row>
    <row r="72088" spans="2:2">
      <c r="B72088" s="202"/>
    </row>
    <row r="72089" spans="2:2">
      <c r="B72089" s="202"/>
    </row>
    <row r="72090" spans="2:2">
      <c r="B72090" s="202"/>
    </row>
    <row r="72091" spans="2:2">
      <c r="B72091" s="202"/>
    </row>
    <row r="72092" spans="2:2">
      <c r="B72092" s="202"/>
    </row>
    <row r="72093" spans="2:2">
      <c r="B72093" s="202"/>
    </row>
    <row r="72094" spans="2:2">
      <c r="B72094" s="202"/>
    </row>
    <row r="72095" spans="2:2">
      <c r="B72095" s="202"/>
    </row>
    <row r="72096" spans="2:2">
      <c r="B72096" s="202"/>
    </row>
    <row r="72097" spans="2:2">
      <c r="B72097" s="202"/>
    </row>
    <row r="72098" spans="2:2">
      <c r="B72098" s="202"/>
    </row>
    <row r="72099" spans="2:2">
      <c r="B72099" s="202"/>
    </row>
    <row r="72100" spans="2:2">
      <c r="B72100" s="202"/>
    </row>
    <row r="72101" spans="2:2">
      <c r="B72101" s="202"/>
    </row>
    <row r="72102" spans="2:2">
      <c r="B72102" s="202"/>
    </row>
    <row r="72103" spans="2:2">
      <c r="B72103" s="202"/>
    </row>
    <row r="72104" spans="2:2">
      <c r="B72104" s="202"/>
    </row>
    <row r="72105" spans="2:2">
      <c r="B72105" s="202"/>
    </row>
    <row r="72106" spans="2:2">
      <c r="B72106" s="202"/>
    </row>
    <row r="72107" spans="2:2">
      <c r="B72107" s="202"/>
    </row>
    <row r="72108" spans="2:2">
      <c r="B72108" s="202"/>
    </row>
    <row r="72109" spans="2:2">
      <c r="B72109" s="202"/>
    </row>
    <row r="72110" spans="2:2">
      <c r="B72110" s="202"/>
    </row>
    <row r="72111" spans="2:2">
      <c r="B72111" s="202"/>
    </row>
    <row r="72112" spans="2:2">
      <c r="B72112" s="202"/>
    </row>
    <row r="72113" spans="2:2">
      <c r="B72113" s="202"/>
    </row>
    <row r="72114" spans="2:2">
      <c r="B72114" s="202"/>
    </row>
    <row r="72115" spans="2:2">
      <c r="B72115" s="202"/>
    </row>
    <row r="72116" spans="2:2">
      <c r="B72116" s="202"/>
    </row>
    <row r="72117" spans="2:2">
      <c r="B72117" s="202"/>
    </row>
    <row r="72118" spans="2:2">
      <c r="B72118" s="202"/>
    </row>
    <row r="72119" spans="2:2">
      <c r="B72119" s="202"/>
    </row>
    <row r="72120" spans="2:2">
      <c r="B72120" s="202"/>
    </row>
    <row r="72121" spans="2:2">
      <c r="B72121" s="202"/>
    </row>
    <row r="72122" spans="2:2">
      <c r="B72122" s="202"/>
    </row>
    <row r="72123" spans="2:2">
      <c r="B72123" s="202"/>
    </row>
    <row r="72124" spans="2:2">
      <c r="B72124" s="202"/>
    </row>
    <row r="72125" spans="2:2">
      <c r="B72125" s="202"/>
    </row>
    <row r="72126" spans="2:2">
      <c r="B72126" s="202"/>
    </row>
    <row r="72127" spans="2:2">
      <c r="B72127" s="202"/>
    </row>
    <row r="72128" spans="2:2">
      <c r="B72128" s="202"/>
    </row>
    <row r="72129" spans="2:2">
      <c r="B72129" s="202"/>
    </row>
    <row r="72130" spans="2:2">
      <c r="B72130" s="202"/>
    </row>
    <row r="72131" spans="2:2">
      <c r="B72131" s="202"/>
    </row>
    <row r="72132" spans="2:2">
      <c r="B72132" s="202"/>
    </row>
    <row r="72133" spans="2:2">
      <c r="B72133" s="202"/>
    </row>
    <row r="72134" spans="2:2">
      <c r="B72134" s="202"/>
    </row>
    <row r="72135" spans="2:2">
      <c r="B72135" s="202"/>
    </row>
    <row r="72136" spans="2:2">
      <c r="B72136" s="202"/>
    </row>
    <row r="72137" spans="2:2">
      <c r="B72137" s="202"/>
    </row>
    <row r="72138" spans="2:2">
      <c r="B72138" s="202"/>
    </row>
    <row r="72139" spans="2:2">
      <c r="B72139" s="202"/>
    </row>
    <row r="72140" spans="2:2">
      <c r="B72140" s="202"/>
    </row>
    <row r="72141" spans="2:2">
      <c r="B72141" s="202"/>
    </row>
    <row r="72142" spans="2:2">
      <c r="B72142" s="202"/>
    </row>
    <row r="72143" spans="2:2">
      <c r="B72143" s="202"/>
    </row>
    <row r="72144" spans="2:2">
      <c r="B72144" s="202"/>
    </row>
    <row r="72145" spans="2:2">
      <c r="B72145" s="202"/>
    </row>
    <row r="72146" spans="2:2">
      <c r="B72146" s="202"/>
    </row>
    <row r="72147" spans="2:2">
      <c r="B72147" s="202"/>
    </row>
    <row r="72148" spans="2:2">
      <c r="B72148" s="202"/>
    </row>
    <row r="72149" spans="2:2">
      <c r="B72149" s="202"/>
    </row>
    <row r="72150" spans="2:2">
      <c r="B72150" s="202"/>
    </row>
    <row r="72151" spans="2:2">
      <c r="B72151" s="202"/>
    </row>
    <row r="72152" spans="2:2">
      <c r="B72152" s="202"/>
    </row>
    <row r="72153" spans="2:2">
      <c r="B72153" s="202"/>
    </row>
    <row r="72154" spans="2:2">
      <c r="B72154" s="202"/>
    </row>
    <row r="72155" spans="2:2">
      <c r="B72155" s="202"/>
    </row>
    <row r="72156" spans="2:2">
      <c r="B72156" s="202"/>
    </row>
    <row r="72157" spans="2:2">
      <c r="B72157" s="202"/>
    </row>
    <row r="72158" spans="2:2">
      <c r="B72158" s="202"/>
    </row>
    <row r="72159" spans="2:2">
      <c r="B72159" s="202"/>
    </row>
    <row r="72160" spans="2:2">
      <c r="B72160" s="202"/>
    </row>
    <row r="72161" spans="2:2">
      <c r="B72161" s="202"/>
    </row>
    <row r="72162" spans="2:2">
      <c r="B72162" s="202"/>
    </row>
    <row r="72163" spans="2:2">
      <c r="B72163" s="202"/>
    </row>
    <row r="72164" spans="2:2">
      <c r="B72164" s="202"/>
    </row>
    <row r="72165" spans="2:2">
      <c r="B72165" s="202"/>
    </row>
    <row r="72166" spans="2:2">
      <c r="B72166" s="202"/>
    </row>
    <row r="72167" spans="2:2">
      <c r="B72167" s="202"/>
    </row>
    <row r="72168" spans="2:2">
      <c r="B72168" s="202"/>
    </row>
    <row r="72169" spans="2:2">
      <c r="B72169" s="202"/>
    </row>
    <row r="72170" spans="2:2">
      <c r="B72170" s="202"/>
    </row>
    <row r="72171" spans="2:2">
      <c r="B72171" s="202"/>
    </row>
    <row r="72172" spans="2:2">
      <c r="B72172" s="202"/>
    </row>
    <row r="72173" spans="2:2">
      <c r="B72173" s="202"/>
    </row>
    <row r="72174" spans="2:2">
      <c r="B72174" s="202"/>
    </row>
    <row r="72175" spans="2:2">
      <c r="B72175" s="202"/>
    </row>
    <row r="72176" spans="2:2">
      <c r="B72176" s="202"/>
    </row>
    <row r="72177" spans="2:2">
      <c r="B72177" s="202"/>
    </row>
    <row r="72178" spans="2:2">
      <c r="B72178" s="202"/>
    </row>
    <row r="72179" spans="2:2">
      <c r="B72179" s="202"/>
    </row>
    <row r="72180" spans="2:2">
      <c r="B72180" s="202"/>
    </row>
    <row r="72181" spans="2:2">
      <c r="B72181" s="202"/>
    </row>
    <row r="72182" spans="2:2">
      <c r="B72182" s="202"/>
    </row>
    <row r="72183" spans="2:2">
      <c r="B72183" s="202"/>
    </row>
    <row r="72184" spans="2:2">
      <c r="B72184" s="202"/>
    </row>
    <row r="72185" spans="2:2">
      <c r="B72185" s="202"/>
    </row>
    <row r="72186" spans="2:2">
      <c r="B72186" s="202"/>
    </row>
    <row r="72187" spans="2:2">
      <c r="B72187" s="202"/>
    </row>
    <row r="72188" spans="2:2">
      <c r="B72188" s="202"/>
    </row>
    <row r="72189" spans="2:2">
      <c r="B72189" s="202"/>
    </row>
    <row r="72190" spans="2:2">
      <c r="B72190" s="202"/>
    </row>
    <row r="72191" spans="2:2">
      <c r="B72191" s="202"/>
    </row>
    <row r="72192" spans="2:2">
      <c r="B72192" s="202"/>
    </row>
    <row r="72193" spans="2:2">
      <c r="B72193" s="202"/>
    </row>
    <row r="72194" spans="2:2">
      <c r="B72194" s="202"/>
    </row>
    <row r="72195" spans="2:2">
      <c r="B72195" s="202"/>
    </row>
    <row r="72196" spans="2:2">
      <c r="B72196" s="202"/>
    </row>
    <row r="72197" spans="2:2">
      <c r="B72197" s="202"/>
    </row>
    <row r="72198" spans="2:2">
      <c r="B72198" s="202"/>
    </row>
    <row r="72199" spans="2:2">
      <c r="B72199" s="202"/>
    </row>
    <row r="72200" spans="2:2">
      <c r="B72200" s="202"/>
    </row>
    <row r="72201" spans="2:2">
      <c r="B72201" s="202"/>
    </row>
    <row r="72202" spans="2:2">
      <c r="B72202" s="202"/>
    </row>
    <row r="72203" spans="2:2">
      <c r="B72203" s="202"/>
    </row>
    <row r="72204" spans="2:2">
      <c r="B72204" s="202"/>
    </row>
    <row r="72205" spans="2:2">
      <c r="B72205" s="202"/>
    </row>
    <row r="72206" spans="2:2">
      <c r="B72206" s="202"/>
    </row>
    <row r="72207" spans="2:2">
      <c r="B72207" s="202"/>
    </row>
    <row r="72208" spans="2:2">
      <c r="B72208" s="202"/>
    </row>
    <row r="72209" spans="2:2">
      <c r="B72209" s="202"/>
    </row>
    <row r="72210" spans="2:2">
      <c r="B72210" s="202"/>
    </row>
    <row r="72211" spans="2:2">
      <c r="B72211" s="202"/>
    </row>
    <row r="72212" spans="2:2">
      <c r="B72212" s="202"/>
    </row>
    <row r="72213" spans="2:2">
      <c r="B72213" s="202"/>
    </row>
    <row r="72214" spans="2:2">
      <c r="B72214" s="202"/>
    </row>
    <row r="72215" spans="2:2">
      <c r="B72215" s="202"/>
    </row>
    <row r="72216" spans="2:2">
      <c r="B72216" s="202"/>
    </row>
    <row r="72217" spans="2:2">
      <c r="B72217" s="202"/>
    </row>
    <row r="72218" spans="2:2">
      <c r="B72218" s="202"/>
    </row>
    <row r="72219" spans="2:2">
      <c r="B72219" s="202"/>
    </row>
    <row r="72220" spans="2:2">
      <c r="B72220" s="202"/>
    </row>
    <row r="72221" spans="2:2">
      <c r="B72221" s="202"/>
    </row>
    <row r="72222" spans="2:2">
      <c r="B72222" s="202"/>
    </row>
    <row r="72223" spans="2:2">
      <c r="B72223" s="202"/>
    </row>
    <row r="72224" spans="2:2">
      <c r="B72224" s="202"/>
    </row>
    <row r="72225" spans="2:2">
      <c r="B72225" s="202"/>
    </row>
    <row r="72226" spans="2:2">
      <c r="B72226" s="202"/>
    </row>
    <row r="72227" spans="2:2">
      <c r="B72227" s="202"/>
    </row>
    <row r="72228" spans="2:2">
      <c r="B72228" s="202"/>
    </row>
    <row r="72229" spans="2:2">
      <c r="B72229" s="202"/>
    </row>
    <row r="72230" spans="2:2">
      <c r="B72230" s="202"/>
    </row>
    <row r="72231" spans="2:2">
      <c r="B72231" s="202"/>
    </row>
    <row r="72232" spans="2:2">
      <c r="B72232" s="202"/>
    </row>
    <row r="72233" spans="2:2">
      <c r="B72233" s="202"/>
    </row>
    <row r="72234" spans="2:2">
      <c r="B72234" s="202"/>
    </row>
    <row r="72235" spans="2:2">
      <c r="B72235" s="202"/>
    </row>
    <row r="72236" spans="2:2">
      <c r="B72236" s="202"/>
    </row>
    <row r="72237" spans="2:2">
      <c r="B72237" s="202"/>
    </row>
    <row r="72238" spans="2:2">
      <c r="B72238" s="202"/>
    </row>
    <row r="72239" spans="2:2">
      <c r="B72239" s="202"/>
    </row>
    <row r="72240" spans="2:2">
      <c r="B72240" s="202"/>
    </row>
    <row r="72241" spans="2:2">
      <c r="B72241" s="202"/>
    </row>
    <row r="72242" spans="2:2">
      <c r="B72242" s="202"/>
    </row>
    <row r="72243" spans="2:2">
      <c r="B72243" s="202"/>
    </row>
    <row r="72244" spans="2:2">
      <c r="B72244" s="202"/>
    </row>
    <row r="72245" spans="2:2">
      <c r="B72245" s="202"/>
    </row>
    <row r="72246" spans="2:2">
      <c r="B72246" s="202"/>
    </row>
    <row r="72247" spans="2:2">
      <c r="B72247" s="202"/>
    </row>
    <row r="72248" spans="2:2">
      <c r="B72248" s="202"/>
    </row>
    <row r="72249" spans="2:2">
      <c r="B72249" s="202"/>
    </row>
    <row r="72250" spans="2:2">
      <c r="B72250" s="202"/>
    </row>
    <row r="72251" spans="2:2">
      <c r="B72251" s="202"/>
    </row>
    <row r="72252" spans="2:2">
      <c r="B72252" s="202"/>
    </row>
    <row r="72253" spans="2:2">
      <c r="B72253" s="202"/>
    </row>
    <row r="72254" spans="2:2">
      <c r="B72254" s="202"/>
    </row>
    <row r="72255" spans="2:2">
      <c r="B72255" s="202"/>
    </row>
    <row r="72256" spans="2:2">
      <c r="B72256" s="202"/>
    </row>
    <row r="72257" spans="2:2">
      <c r="B72257" s="202"/>
    </row>
    <row r="72258" spans="2:2">
      <c r="B72258" s="202"/>
    </row>
    <row r="72259" spans="2:2">
      <c r="B72259" s="202"/>
    </row>
    <row r="72260" spans="2:2">
      <c r="B72260" s="202"/>
    </row>
    <row r="72261" spans="2:2">
      <c r="B72261" s="202"/>
    </row>
    <row r="72262" spans="2:2">
      <c r="B72262" s="202"/>
    </row>
    <row r="72263" spans="2:2">
      <c r="B72263" s="202"/>
    </row>
    <row r="72264" spans="2:2">
      <c r="B72264" s="202"/>
    </row>
    <row r="72265" spans="2:2">
      <c r="B72265" s="202"/>
    </row>
    <row r="72266" spans="2:2">
      <c r="B72266" s="202"/>
    </row>
    <row r="72267" spans="2:2">
      <c r="B72267" s="202"/>
    </row>
    <row r="72268" spans="2:2">
      <c r="B72268" s="202"/>
    </row>
    <row r="72269" spans="2:2">
      <c r="B72269" s="202"/>
    </row>
    <row r="72270" spans="2:2">
      <c r="B72270" s="202"/>
    </row>
    <row r="72271" spans="2:2">
      <c r="B72271" s="202"/>
    </row>
    <row r="72272" spans="2:2">
      <c r="B72272" s="202"/>
    </row>
    <row r="72273" spans="2:2">
      <c r="B72273" s="202"/>
    </row>
    <row r="72274" spans="2:2">
      <c r="B72274" s="202"/>
    </row>
    <row r="72275" spans="2:2">
      <c r="B72275" s="202"/>
    </row>
    <row r="72276" spans="2:2">
      <c r="B72276" s="202"/>
    </row>
    <row r="72277" spans="2:2">
      <c r="B72277" s="202"/>
    </row>
    <row r="72278" spans="2:2">
      <c r="B72278" s="202"/>
    </row>
    <row r="72279" spans="2:2">
      <c r="B72279" s="202"/>
    </row>
    <row r="72280" spans="2:2">
      <c r="B72280" s="202"/>
    </row>
    <row r="72281" spans="2:2">
      <c r="B72281" s="202"/>
    </row>
    <row r="72282" spans="2:2">
      <c r="B72282" s="202"/>
    </row>
    <row r="72283" spans="2:2">
      <c r="B72283" s="202"/>
    </row>
    <row r="72284" spans="2:2">
      <c r="B72284" s="202"/>
    </row>
    <row r="72285" spans="2:2">
      <c r="B72285" s="202"/>
    </row>
    <row r="72286" spans="2:2">
      <c r="B72286" s="202"/>
    </row>
    <row r="72287" spans="2:2">
      <c r="B72287" s="202"/>
    </row>
    <row r="72288" spans="2:2">
      <c r="B72288" s="202"/>
    </row>
    <row r="72289" spans="2:2">
      <c r="B72289" s="202"/>
    </row>
    <row r="72290" spans="2:2">
      <c r="B72290" s="202"/>
    </row>
    <row r="72291" spans="2:2">
      <c r="B72291" s="202"/>
    </row>
    <row r="72292" spans="2:2">
      <c r="B72292" s="202"/>
    </row>
    <row r="72293" spans="2:2">
      <c r="B72293" s="202"/>
    </row>
    <row r="72294" spans="2:2">
      <c r="B72294" s="202"/>
    </row>
    <row r="72295" spans="2:2">
      <c r="B72295" s="202"/>
    </row>
    <row r="72296" spans="2:2">
      <c r="B72296" s="202"/>
    </row>
    <row r="72297" spans="2:2">
      <c r="B72297" s="202"/>
    </row>
    <row r="72298" spans="2:2">
      <c r="B72298" s="202"/>
    </row>
    <row r="72299" spans="2:2">
      <c r="B72299" s="202"/>
    </row>
    <row r="72300" spans="2:2">
      <c r="B72300" s="202"/>
    </row>
    <row r="72301" spans="2:2">
      <c r="B72301" s="202"/>
    </row>
    <row r="72302" spans="2:2">
      <c r="B72302" s="202"/>
    </row>
    <row r="72303" spans="2:2">
      <c r="B72303" s="202"/>
    </row>
    <row r="72304" spans="2:2">
      <c r="B72304" s="202"/>
    </row>
    <row r="72305" spans="2:2">
      <c r="B72305" s="202"/>
    </row>
    <row r="72306" spans="2:2">
      <c r="B72306" s="202"/>
    </row>
    <row r="72307" spans="2:2">
      <c r="B72307" s="202"/>
    </row>
    <row r="72308" spans="2:2">
      <c r="B72308" s="202"/>
    </row>
    <row r="72309" spans="2:2">
      <c r="B72309" s="202"/>
    </row>
    <row r="72310" spans="2:2">
      <c r="B72310" s="202"/>
    </row>
    <row r="72311" spans="2:2">
      <c r="B72311" s="202"/>
    </row>
    <row r="72312" spans="2:2">
      <c r="B72312" s="202"/>
    </row>
    <row r="72313" spans="2:2">
      <c r="B72313" s="202"/>
    </row>
    <row r="72314" spans="2:2">
      <c r="B72314" s="202"/>
    </row>
    <row r="72315" spans="2:2">
      <c r="B72315" s="202"/>
    </row>
    <row r="72316" spans="2:2">
      <c r="B72316" s="202"/>
    </row>
    <row r="72317" spans="2:2">
      <c r="B72317" s="202"/>
    </row>
    <row r="72318" spans="2:2">
      <c r="B72318" s="202"/>
    </row>
    <row r="72319" spans="2:2">
      <c r="B72319" s="202"/>
    </row>
    <row r="72320" spans="2:2">
      <c r="B72320" s="202"/>
    </row>
    <row r="72321" spans="2:2">
      <c r="B72321" s="202"/>
    </row>
    <row r="72322" spans="2:2">
      <c r="B72322" s="202"/>
    </row>
    <row r="72323" spans="2:2">
      <c r="B72323" s="202"/>
    </row>
    <row r="72324" spans="2:2">
      <c r="B72324" s="202"/>
    </row>
    <row r="72325" spans="2:2">
      <c r="B72325" s="202"/>
    </row>
    <row r="72326" spans="2:2">
      <c r="B72326" s="202"/>
    </row>
    <row r="72327" spans="2:2">
      <c r="B72327" s="202"/>
    </row>
    <row r="72328" spans="2:2">
      <c r="B72328" s="202"/>
    </row>
    <row r="72329" spans="2:2">
      <c r="B72329" s="202"/>
    </row>
    <row r="72330" spans="2:2">
      <c r="B72330" s="202"/>
    </row>
    <row r="72331" spans="2:2">
      <c r="B72331" s="202"/>
    </row>
    <row r="72332" spans="2:2">
      <c r="B72332" s="202"/>
    </row>
    <row r="72333" spans="2:2">
      <c r="B72333" s="202"/>
    </row>
    <row r="72334" spans="2:2">
      <c r="B72334" s="202"/>
    </row>
    <row r="72335" spans="2:2">
      <c r="B72335" s="202"/>
    </row>
    <row r="72336" spans="2:2">
      <c r="B72336" s="202"/>
    </row>
    <row r="72337" spans="2:2">
      <c r="B72337" s="202"/>
    </row>
    <row r="72338" spans="2:2">
      <c r="B72338" s="202"/>
    </row>
    <row r="72339" spans="2:2">
      <c r="B72339" s="202"/>
    </row>
    <row r="72340" spans="2:2">
      <c r="B72340" s="202"/>
    </row>
    <row r="72341" spans="2:2">
      <c r="B72341" s="202"/>
    </row>
    <row r="72342" spans="2:2">
      <c r="B72342" s="202"/>
    </row>
    <row r="72343" spans="2:2">
      <c r="B72343" s="202"/>
    </row>
    <row r="72344" spans="2:2">
      <c r="B72344" s="202"/>
    </row>
    <row r="72345" spans="2:2">
      <c r="B72345" s="202"/>
    </row>
    <row r="72346" spans="2:2">
      <c r="B72346" s="202"/>
    </row>
    <row r="72347" spans="2:2">
      <c r="B72347" s="202"/>
    </row>
    <row r="72348" spans="2:2">
      <c r="B72348" s="202"/>
    </row>
    <row r="72349" spans="2:2">
      <c r="B72349" s="202"/>
    </row>
    <row r="72350" spans="2:2">
      <c r="B72350" s="202"/>
    </row>
    <row r="72351" spans="2:2">
      <c r="B72351" s="202"/>
    </row>
    <row r="72352" spans="2:2">
      <c r="B72352" s="202"/>
    </row>
    <row r="72353" spans="2:2">
      <c r="B72353" s="202"/>
    </row>
    <row r="72354" spans="2:2">
      <c r="B72354" s="202"/>
    </row>
    <row r="72355" spans="2:2">
      <c r="B72355" s="202"/>
    </row>
    <row r="72356" spans="2:2">
      <c r="B72356" s="202"/>
    </row>
    <row r="72357" spans="2:2">
      <c r="B72357" s="202"/>
    </row>
    <row r="72358" spans="2:2">
      <c r="B72358" s="202"/>
    </row>
    <row r="72359" spans="2:2">
      <c r="B72359" s="202"/>
    </row>
    <row r="72360" spans="2:2">
      <c r="B72360" s="202"/>
    </row>
    <row r="72361" spans="2:2">
      <c r="B72361" s="202"/>
    </row>
    <row r="72362" spans="2:2">
      <c r="B72362" s="202"/>
    </row>
    <row r="72363" spans="2:2">
      <c r="B72363" s="202"/>
    </row>
    <row r="72364" spans="2:2">
      <c r="B72364" s="202"/>
    </row>
    <row r="72365" spans="2:2">
      <c r="B72365" s="202"/>
    </row>
    <row r="72366" spans="2:2">
      <c r="B72366" s="202"/>
    </row>
    <row r="72367" spans="2:2">
      <c r="B72367" s="202"/>
    </row>
    <row r="72368" spans="2:2">
      <c r="B72368" s="202"/>
    </row>
    <row r="72369" spans="2:2">
      <c r="B72369" s="202"/>
    </row>
    <row r="72370" spans="2:2">
      <c r="B72370" s="202"/>
    </row>
    <row r="72371" spans="2:2">
      <c r="B72371" s="202"/>
    </row>
    <row r="72372" spans="2:2">
      <c r="B72372" s="202"/>
    </row>
    <row r="72373" spans="2:2">
      <c r="B72373" s="202"/>
    </row>
    <row r="72374" spans="2:2">
      <c r="B72374" s="202"/>
    </row>
    <row r="72375" spans="2:2">
      <c r="B72375" s="202"/>
    </row>
    <row r="72376" spans="2:2">
      <c r="B72376" s="202"/>
    </row>
    <row r="72377" spans="2:2">
      <c r="B72377" s="202"/>
    </row>
    <row r="72378" spans="2:2">
      <c r="B72378" s="202"/>
    </row>
    <row r="72379" spans="2:2">
      <c r="B72379" s="202"/>
    </row>
    <row r="72380" spans="2:2">
      <c r="B72380" s="202"/>
    </row>
    <row r="72381" spans="2:2">
      <c r="B72381" s="202"/>
    </row>
    <row r="72382" spans="2:2">
      <c r="B72382" s="202"/>
    </row>
    <row r="72383" spans="2:2">
      <c r="B72383" s="202"/>
    </row>
    <row r="72384" spans="2:2">
      <c r="B72384" s="202"/>
    </row>
    <row r="72385" spans="2:2">
      <c r="B72385" s="202"/>
    </row>
    <row r="72386" spans="2:2">
      <c r="B72386" s="202"/>
    </row>
    <row r="72387" spans="2:2">
      <c r="B72387" s="202"/>
    </row>
    <row r="72388" spans="2:2">
      <c r="B72388" s="202"/>
    </row>
    <row r="72389" spans="2:2">
      <c r="B72389" s="202"/>
    </row>
    <row r="72390" spans="2:2">
      <c r="B72390" s="202"/>
    </row>
    <row r="72391" spans="2:2">
      <c r="B72391" s="202"/>
    </row>
    <row r="72392" spans="2:2">
      <c r="B72392" s="202"/>
    </row>
    <row r="72393" spans="2:2">
      <c r="B72393" s="202"/>
    </row>
    <row r="72394" spans="2:2">
      <c r="B72394" s="202"/>
    </row>
    <row r="72395" spans="2:2">
      <c r="B72395" s="202"/>
    </row>
    <row r="72396" spans="2:2">
      <c r="B72396" s="202"/>
    </row>
    <row r="72397" spans="2:2">
      <c r="B72397" s="202"/>
    </row>
    <row r="72398" spans="2:2">
      <c r="B72398" s="202"/>
    </row>
    <row r="72399" spans="2:2">
      <c r="B72399" s="202"/>
    </row>
    <row r="72400" spans="2:2">
      <c r="B72400" s="202"/>
    </row>
    <row r="72401" spans="2:2">
      <c r="B72401" s="202"/>
    </row>
    <row r="72402" spans="2:2">
      <c r="B72402" s="202"/>
    </row>
    <row r="72403" spans="2:2">
      <c r="B72403" s="202"/>
    </row>
    <row r="72404" spans="2:2">
      <c r="B72404" s="202"/>
    </row>
    <row r="72405" spans="2:2">
      <c r="B72405" s="202"/>
    </row>
    <row r="72406" spans="2:2">
      <c r="B72406" s="202"/>
    </row>
    <row r="72407" spans="2:2">
      <c r="B72407" s="202"/>
    </row>
    <row r="72408" spans="2:2">
      <c r="B72408" s="202"/>
    </row>
    <row r="72409" spans="2:2">
      <c r="B72409" s="202"/>
    </row>
    <row r="72410" spans="2:2">
      <c r="B72410" s="202"/>
    </row>
    <row r="72411" spans="2:2">
      <c r="B72411" s="202"/>
    </row>
    <row r="72412" spans="2:2">
      <c r="B72412" s="202"/>
    </row>
    <row r="72413" spans="2:2">
      <c r="B72413" s="202"/>
    </row>
    <row r="72414" spans="2:2">
      <c r="B72414" s="202"/>
    </row>
    <row r="72415" spans="2:2">
      <c r="B72415" s="202"/>
    </row>
    <row r="72416" spans="2:2">
      <c r="B72416" s="202"/>
    </row>
    <row r="72417" spans="2:2">
      <c r="B72417" s="202"/>
    </row>
    <row r="72418" spans="2:2">
      <c r="B72418" s="202"/>
    </row>
    <row r="72419" spans="2:2">
      <c r="B72419" s="202"/>
    </row>
    <row r="72420" spans="2:2">
      <c r="B72420" s="202"/>
    </row>
    <row r="72421" spans="2:2">
      <c r="B72421" s="202"/>
    </row>
    <row r="72422" spans="2:2">
      <c r="B72422" s="202"/>
    </row>
    <row r="72423" spans="2:2">
      <c r="B72423" s="202"/>
    </row>
    <row r="72424" spans="2:2">
      <c r="B72424" s="202"/>
    </row>
    <row r="72425" spans="2:2">
      <c r="B72425" s="202"/>
    </row>
    <row r="72426" spans="2:2">
      <c r="B72426" s="202"/>
    </row>
    <row r="72427" spans="2:2">
      <c r="B72427" s="202"/>
    </row>
    <row r="72428" spans="2:2">
      <c r="B72428" s="202"/>
    </row>
    <row r="72429" spans="2:2">
      <c r="B72429" s="202"/>
    </row>
    <row r="72430" spans="2:2">
      <c r="B72430" s="202"/>
    </row>
    <row r="72431" spans="2:2">
      <c r="B72431" s="202"/>
    </row>
    <row r="72432" spans="2:2">
      <c r="B72432" s="202"/>
    </row>
    <row r="72433" spans="2:2">
      <c r="B72433" s="202"/>
    </row>
    <row r="72434" spans="2:2">
      <c r="B72434" s="202"/>
    </row>
    <row r="72435" spans="2:2">
      <c r="B72435" s="202"/>
    </row>
    <row r="72436" spans="2:2">
      <c r="B72436" s="202"/>
    </row>
    <row r="72437" spans="2:2">
      <c r="B72437" s="202"/>
    </row>
    <row r="72438" spans="2:2">
      <c r="B72438" s="202"/>
    </row>
    <row r="72439" spans="2:2">
      <c r="B72439" s="202"/>
    </row>
    <row r="72440" spans="2:2">
      <c r="B72440" s="202"/>
    </row>
    <row r="72441" spans="2:2">
      <c r="B72441" s="202"/>
    </row>
    <row r="72442" spans="2:2">
      <c r="B72442" s="202"/>
    </row>
    <row r="72443" spans="2:2">
      <c r="B72443" s="202"/>
    </row>
    <row r="72444" spans="2:2">
      <c r="B72444" s="202"/>
    </row>
    <row r="72445" spans="2:2">
      <c r="B72445" s="202"/>
    </row>
    <row r="72446" spans="2:2">
      <c r="B72446" s="202"/>
    </row>
    <row r="72447" spans="2:2">
      <c r="B72447" s="202"/>
    </row>
    <row r="72448" spans="2:2">
      <c r="B72448" s="202"/>
    </row>
    <row r="72449" spans="2:2">
      <c r="B72449" s="202"/>
    </row>
    <row r="72450" spans="2:2">
      <c r="B72450" s="202"/>
    </row>
    <row r="72451" spans="2:2">
      <c r="B72451" s="202"/>
    </row>
    <row r="72452" spans="2:2">
      <c r="B72452" s="202"/>
    </row>
    <row r="72453" spans="2:2">
      <c r="B72453" s="202"/>
    </row>
    <row r="72454" spans="2:2">
      <c r="B72454" s="202"/>
    </row>
    <row r="72455" spans="2:2">
      <c r="B72455" s="202"/>
    </row>
    <row r="72456" spans="2:2">
      <c r="B72456" s="202"/>
    </row>
    <row r="72457" spans="2:2">
      <c r="B72457" s="202"/>
    </row>
    <row r="72458" spans="2:2">
      <c r="B72458" s="202"/>
    </row>
    <row r="72459" spans="2:2">
      <c r="B72459" s="202"/>
    </row>
    <row r="72460" spans="2:2">
      <c r="B72460" s="202"/>
    </row>
    <row r="72461" spans="2:2">
      <c r="B72461" s="202"/>
    </row>
    <row r="72462" spans="2:2">
      <c r="B72462" s="202"/>
    </row>
    <row r="72463" spans="2:2">
      <c r="B72463" s="202"/>
    </row>
    <row r="72464" spans="2:2">
      <c r="B72464" s="202"/>
    </row>
    <row r="72465" spans="2:2">
      <c r="B72465" s="202"/>
    </row>
    <row r="72466" spans="2:2">
      <c r="B72466" s="202"/>
    </row>
    <row r="72467" spans="2:2">
      <c r="B72467" s="202"/>
    </row>
    <row r="72468" spans="2:2">
      <c r="B72468" s="202"/>
    </row>
    <row r="72469" spans="2:2">
      <c r="B72469" s="202"/>
    </row>
    <row r="72470" spans="2:2">
      <c r="B72470" s="202"/>
    </row>
    <row r="72471" spans="2:2">
      <c r="B72471" s="202"/>
    </row>
    <row r="72472" spans="2:2">
      <c r="B72472" s="202"/>
    </row>
    <row r="72473" spans="2:2">
      <c r="B72473" s="202"/>
    </row>
    <row r="72474" spans="2:2">
      <c r="B72474" s="202"/>
    </row>
    <row r="72475" spans="2:2">
      <c r="B72475" s="202"/>
    </row>
    <row r="72476" spans="2:2">
      <c r="B72476" s="202"/>
    </row>
    <row r="72477" spans="2:2">
      <c r="B72477" s="202"/>
    </row>
    <row r="72478" spans="2:2">
      <c r="B72478" s="202"/>
    </row>
    <row r="72479" spans="2:2">
      <c r="B72479" s="202"/>
    </row>
    <row r="72480" spans="2:2">
      <c r="B72480" s="202"/>
    </row>
    <row r="72481" spans="2:2">
      <c r="B72481" s="202"/>
    </row>
    <row r="72482" spans="2:2">
      <c r="B72482" s="202"/>
    </row>
    <row r="72483" spans="2:2">
      <c r="B72483" s="202"/>
    </row>
    <row r="72484" spans="2:2">
      <c r="B72484" s="202"/>
    </row>
    <row r="72485" spans="2:2">
      <c r="B72485" s="202"/>
    </row>
    <row r="72486" spans="2:2">
      <c r="B72486" s="202"/>
    </row>
    <row r="72487" spans="2:2">
      <c r="B72487" s="202"/>
    </row>
    <row r="72488" spans="2:2">
      <c r="B72488" s="202"/>
    </row>
    <row r="72489" spans="2:2">
      <c r="B72489" s="202"/>
    </row>
    <row r="72490" spans="2:2">
      <c r="B72490" s="202"/>
    </row>
    <row r="72491" spans="2:2">
      <c r="B72491" s="202"/>
    </row>
    <row r="72492" spans="2:2">
      <c r="B72492" s="202"/>
    </row>
    <row r="72493" spans="2:2">
      <c r="B72493" s="202"/>
    </row>
    <row r="72494" spans="2:2">
      <c r="B72494" s="202"/>
    </row>
    <row r="72495" spans="2:2">
      <c r="B72495" s="202"/>
    </row>
    <row r="72496" spans="2:2">
      <c r="B72496" s="202"/>
    </row>
    <row r="72497" spans="2:2">
      <c r="B72497" s="202"/>
    </row>
    <row r="72498" spans="2:2">
      <c r="B72498" s="202"/>
    </row>
    <row r="72499" spans="2:2">
      <c r="B72499" s="202"/>
    </row>
    <row r="72500" spans="2:2">
      <c r="B72500" s="202"/>
    </row>
    <row r="72501" spans="2:2">
      <c r="B72501" s="202"/>
    </row>
    <row r="72502" spans="2:2">
      <c r="B72502" s="202"/>
    </row>
    <row r="72503" spans="2:2">
      <c r="B72503" s="202"/>
    </row>
    <row r="72504" spans="2:2">
      <c r="B72504" s="202"/>
    </row>
    <row r="72505" spans="2:2">
      <c r="B72505" s="202"/>
    </row>
    <row r="72506" spans="2:2">
      <c r="B72506" s="202"/>
    </row>
    <row r="72507" spans="2:2">
      <c r="B72507" s="202"/>
    </row>
    <row r="72508" spans="2:2">
      <c r="B72508" s="202"/>
    </row>
    <row r="72509" spans="2:2">
      <c r="B72509" s="202"/>
    </row>
    <row r="72510" spans="2:2">
      <c r="B72510" s="202"/>
    </row>
    <row r="72511" spans="2:2">
      <c r="B72511" s="202"/>
    </row>
    <row r="72512" spans="2:2">
      <c r="B72512" s="202"/>
    </row>
    <row r="72513" spans="2:2">
      <c r="B72513" s="202"/>
    </row>
    <row r="72514" spans="2:2">
      <c r="B72514" s="202"/>
    </row>
    <row r="72515" spans="2:2">
      <c r="B72515" s="202"/>
    </row>
    <row r="72516" spans="2:2">
      <c r="B72516" s="202"/>
    </row>
    <row r="72517" spans="2:2">
      <c r="B72517" s="202"/>
    </row>
    <row r="72518" spans="2:2">
      <c r="B72518" s="202"/>
    </row>
    <row r="72519" spans="2:2">
      <c r="B72519" s="202"/>
    </row>
    <row r="72520" spans="2:2">
      <c r="B72520" s="202"/>
    </row>
    <row r="72521" spans="2:2">
      <c r="B72521" s="202"/>
    </row>
    <row r="72522" spans="2:2">
      <c r="B72522" s="202"/>
    </row>
    <row r="72523" spans="2:2">
      <c r="B72523" s="202"/>
    </row>
    <row r="72524" spans="2:2">
      <c r="B72524" s="202"/>
    </row>
    <row r="72525" spans="2:2">
      <c r="B72525" s="202"/>
    </row>
    <row r="72526" spans="2:2">
      <c r="B72526" s="202"/>
    </row>
    <row r="72527" spans="2:2">
      <c r="B72527" s="202"/>
    </row>
    <row r="72528" spans="2:2">
      <c r="B72528" s="202"/>
    </row>
    <row r="72529" spans="2:2">
      <c r="B72529" s="202"/>
    </row>
    <row r="72530" spans="2:2">
      <c r="B72530" s="202"/>
    </row>
    <row r="72531" spans="2:2">
      <c r="B72531" s="202"/>
    </row>
    <row r="72532" spans="2:2">
      <c r="B72532" s="202"/>
    </row>
    <row r="72533" spans="2:2">
      <c r="B72533" s="202"/>
    </row>
    <row r="72534" spans="2:2">
      <c r="B72534" s="202"/>
    </row>
    <row r="72535" spans="2:2">
      <c r="B72535" s="202"/>
    </row>
    <row r="72536" spans="2:2">
      <c r="B72536" s="202"/>
    </row>
    <row r="72537" spans="2:2">
      <c r="B72537" s="202"/>
    </row>
    <row r="72538" spans="2:2">
      <c r="B72538" s="202"/>
    </row>
    <row r="72539" spans="2:2">
      <c r="B72539" s="202"/>
    </row>
    <row r="72540" spans="2:2">
      <c r="B72540" s="202"/>
    </row>
    <row r="72541" spans="2:2">
      <c r="B72541" s="202"/>
    </row>
    <row r="72542" spans="2:2">
      <c r="B72542" s="202"/>
    </row>
    <row r="72543" spans="2:2">
      <c r="B72543" s="202"/>
    </row>
    <row r="72544" spans="2:2">
      <c r="B72544" s="202"/>
    </row>
    <row r="72545" spans="2:2">
      <c r="B72545" s="202"/>
    </row>
    <row r="72546" spans="2:2">
      <c r="B72546" s="202"/>
    </row>
    <row r="72547" spans="2:2">
      <c r="B72547" s="202"/>
    </row>
    <row r="72548" spans="2:2">
      <c r="B72548" s="202"/>
    </row>
    <row r="72549" spans="2:2">
      <c r="B72549" s="202"/>
    </row>
    <row r="72550" spans="2:2">
      <c r="B72550" s="202"/>
    </row>
    <row r="72551" spans="2:2">
      <c r="B72551" s="202"/>
    </row>
    <row r="72552" spans="2:2">
      <c r="B72552" s="202"/>
    </row>
    <row r="72553" spans="2:2">
      <c r="B72553" s="202"/>
    </row>
    <row r="72554" spans="2:2">
      <c r="B72554" s="202"/>
    </row>
    <row r="72555" spans="2:2">
      <c r="B72555" s="202"/>
    </row>
    <row r="72556" spans="2:2">
      <c r="B72556" s="202"/>
    </row>
    <row r="72557" spans="2:2">
      <c r="B72557" s="202"/>
    </row>
    <row r="72558" spans="2:2">
      <c r="B72558" s="202"/>
    </row>
    <row r="72559" spans="2:2">
      <c r="B72559" s="202"/>
    </row>
    <row r="72560" spans="2:2">
      <c r="B72560" s="202"/>
    </row>
    <row r="72561" spans="2:2">
      <c r="B72561" s="202"/>
    </row>
    <row r="72562" spans="2:2">
      <c r="B72562" s="202"/>
    </row>
    <row r="72563" spans="2:2">
      <c r="B72563" s="202"/>
    </row>
    <row r="72564" spans="2:2">
      <c r="B72564" s="202"/>
    </row>
    <row r="72565" spans="2:2">
      <c r="B72565" s="202"/>
    </row>
    <row r="72566" spans="2:2">
      <c r="B72566" s="202"/>
    </row>
    <row r="72567" spans="2:2">
      <c r="B72567" s="202"/>
    </row>
    <row r="72568" spans="2:2">
      <c r="B72568" s="202"/>
    </row>
    <row r="72569" spans="2:2">
      <c r="B72569" s="202"/>
    </row>
    <row r="72570" spans="2:2">
      <c r="B72570" s="202"/>
    </row>
    <row r="72571" spans="2:2">
      <c r="B72571" s="202"/>
    </row>
    <row r="72572" spans="2:2">
      <c r="B72572" s="202"/>
    </row>
    <row r="72573" spans="2:2">
      <c r="B72573" s="202"/>
    </row>
    <row r="72574" spans="2:2">
      <c r="B72574" s="202"/>
    </row>
    <row r="72575" spans="2:2">
      <c r="B72575" s="202"/>
    </row>
    <row r="72576" spans="2:2">
      <c r="B72576" s="202"/>
    </row>
    <row r="72577" spans="2:2">
      <c r="B72577" s="202"/>
    </row>
    <row r="72578" spans="2:2">
      <c r="B72578" s="202"/>
    </row>
    <row r="72579" spans="2:2">
      <c r="B72579" s="202"/>
    </row>
    <row r="72580" spans="2:2">
      <c r="B72580" s="202"/>
    </row>
    <row r="72581" spans="2:2">
      <c r="B72581" s="202"/>
    </row>
    <row r="72582" spans="2:2">
      <c r="B72582" s="202"/>
    </row>
    <row r="72583" spans="2:2">
      <c r="B72583" s="202"/>
    </row>
    <row r="72584" spans="2:2">
      <c r="B72584" s="202"/>
    </row>
    <row r="72585" spans="2:2">
      <c r="B72585" s="202"/>
    </row>
    <row r="72586" spans="2:2">
      <c r="B72586" s="202"/>
    </row>
    <row r="72587" spans="2:2">
      <c r="B72587" s="202"/>
    </row>
    <row r="72588" spans="2:2">
      <c r="B72588" s="202"/>
    </row>
    <row r="72589" spans="2:2">
      <c r="B72589" s="202"/>
    </row>
    <row r="72590" spans="2:2">
      <c r="B72590" s="202"/>
    </row>
    <row r="72591" spans="2:2">
      <c r="B72591" s="202"/>
    </row>
    <row r="72592" spans="2:2">
      <c r="B72592" s="202"/>
    </row>
    <row r="72593" spans="2:2">
      <c r="B72593" s="202"/>
    </row>
    <row r="72594" spans="2:2">
      <c r="B72594" s="202"/>
    </row>
    <row r="72595" spans="2:2">
      <c r="B72595" s="202"/>
    </row>
    <row r="72596" spans="2:2">
      <c r="B72596" s="202"/>
    </row>
    <row r="72597" spans="2:2">
      <c r="B72597" s="202"/>
    </row>
    <row r="72598" spans="2:2">
      <c r="B72598" s="202"/>
    </row>
    <row r="72599" spans="2:2">
      <c r="B72599" s="202"/>
    </row>
    <row r="72600" spans="2:2">
      <c r="B72600" s="202"/>
    </row>
    <row r="72601" spans="2:2">
      <c r="B72601" s="202"/>
    </row>
    <row r="72602" spans="2:2">
      <c r="B72602" s="202"/>
    </row>
    <row r="72603" spans="2:2">
      <c r="B72603" s="202"/>
    </row>
    <row r="72604" spans="2:2">
      <c r="B72604" s="202"/>
    </row>
    <row r="72605" spans="2:2">
      <c r="B72605" s="202"/>
    </row>
    <row r="72606" spans="2:2">
      <c r="B72606" s="202"/>
    </row>
    <row r="72607" spans="2:2">
      <c r="B72607" s="202"/>
    </row>
    <row r="72608" spans="2:2">
      <c r="B72608" s="202"/>
    </row>
    <row r="72609" spans="2:2">
      <c r="B72609" s="202"/>
    </row>
    <row r="72610" spans="2:2">
      <c r="B72610" s="202"/>
    </row>
    <row r="72611" spans="2:2">
      <c r="B72611" s="202"/>
    </row>
    <row r="72612" spans="2:2">
      <c r="B72612" s="202"/>
    </row>
    <row r="72613" spans="2:2">
      <c r="B72613" s="202"/>
    </row>
    <row r="72614" spans="2:2">
      <c r="B72614" s="202"/>
    </row>
    <row r="72615" spans="2:2">
      <c r="B72615" s="202"/>
    </row>
    <row r="72616" spans="2:2">
      <c r="B72616" s="202"/>
    </row>
    <row r="72617" spans="2:2">
      <c r="B72617" s="202"/>
    </row>
    <row r="72618" spans="2:2">
      <c r="B72618" s="202"/>
    </row>
    <row r="72619" spans="2:2">
      <c r="B72619" s="202"/>
    </row>
    <row r="72620" spans="2:2">
      <c r="B72620" s="202"/>
    </row>
    <row r="72621" spans="2:2">
      <c r="B72621" s="202"/>
    </row>
    <row r="72622" spans="2:2">
      <c r="B72622" s="202"/>
    </row>
    <row r="72623" spans="2:2">
      <c r="B72623" s="202"/>
    </row>
    <row r="72624" spans="2:2">
      <c r="B72624" s="202"/>
    </row>
    <row r="72625" spans="2:2">
      <c r="B72625" s="202"/>
    </row>
    <row r="72626" spans="2:2">
      <c r="B72626" s="202"/>
    </row>
    <row r="72627" spans="2:2">
      <c r="B72627" s="202"/>
    </row>
    <row r="72628" spans="2:2">
      <c r="B72628" s="202"/>
    </row>
    <row r="72629" spans="2:2">
      <c r="B72629" s="202"/>
    </row>
    <row r="72630" spans="2:2">
      <c r="B72630" s="202"/>
    </row>
    <row r="72631" spans="2:2">
      <c r="B72631" s="202"/>
    </row>
    <row r="72632" spans="2:2">
      <c r="B72632" s="202"/>
    </row>
    <row r="72633" spans="2:2">
      <c r="B72633" s="202"/>
    </row>
    <row r="72634" spans="2:2">
      <c r="B72634" s="202"/>
    </row>
    <row r="72635" spans="2:2">
      <c r="B72635" s="202"/>
    </row>
    <row r="72636" spans="2:2">
      <c r="B72636" s="202"/>
    </row>
    <row r="72637" spans="2:2">
      <c r="B72637" s="202"/>
    </row>
    <row r="72638" spans="2:2">
      <c r="B72638" s="202"/>
    </row>
    <row r="72639" spans="2:2">
      <c r="B72639" s="202"/>
    </row>
    <row r="72640" spans="2:2">
      <c r="B72640" s="202"/>
    </row>
    <row r="72641" spans="2:2">
      <c r="B72641" s="202"/>
    </row>
    <row r="72642" spans="2:2">
      <c r="B72642" s="202"/>
    </row>
    <row r="72643" spans="2:2">
      <c r="B72643" s="202"/>
    </row>
    <row r="72644" spans="2:2">
      <c r="B72644" s="202"/>
    </row>
    <row r="72645" spans="2:2">
      <c r="B72645" s="202"/>
    </row>
    <row r="72646" spans="2:2">
      <c r="B72646" s="202"/>
    </row>
    <row r="72647" spans="2:2">
      <c r="B72647" s="202"/>
    </row>
    <row r="72648" spans="2:2">
      <c r="B72648" s="202"/>
    </row>
    <row r="72649" spans="2:2">
      <c r="B72649" s="202"/>
    </row>
    <row r="72650" spans="2:2">
      <c r="B72650" s="202"/>
    </row>
    <row r="72651" spans="2:2">
      <c r="B72651" s="202"/>
    </row>
    <row r="72652" spans="2:2">
      <c r="B72652" s="202"/>
    </row>
    <row r="72653" spans="2:2">
      <c r="B72653" s="202"/>
    </row>
    <row r="72654" spans="2:2">
      <c r="B72654" s="202"/>
    </row>
    <row r="72655" spans="2:2">
      <c r="B72655" s="202"/>
    </row>
    <row r="72656" spans="2:2">
      <c r="B72656" s="202"/>
    </row>
    <row r="72657" spans="2:2">
      <c r="B72657" s="202"/>
    </row>
    <row r="72658" spans="2:2">
      <c r="B72658" s="202"/>
    </row>
    <row r="72659" spans="2:2">
      <c r="B72659" s="202"/>
    </row>
    <row r="72660" spans="2:2">
      <c r="B72660" s="202"/>
    </row>
    <row r="72661" spans="2:2">
      <c r="B72661" s="202"/>
    </row>
    <row r="72662" spans="2:2">
      <c r="B72662" s="202"/>
    </row>
    <row r="72663" spans="2:2">
      <c r="B72663" s="202"/>
    </row>
    <row r="72664" spans="2:2">
      <c r="B72664" s="202"/>
    </row>
    <row r="72665" spans="2:2">
      <c r="B72665" s="202"/>
    </row>
    <row r="72666" spans="2:2">
      <c r="B72666" s="202"/>
    </row>
    <row r="72667" spans="2:2">
      <c r="B72667" s="202"/>
    </row>
    <row r="72668" spans="2:2">
      <c r="B72668" s="202"/>
    </row>
    <row r="72669" spans="2:2">
      <c r="B72669" s="202"/>
    </row>
    <row r="72670" spans="2:2">
      <c r="B72670" s="202"/>
    </row>
    <row r="72671" spans="2:2">
      <c r="B72671" s="202"/>
    </row>
    <row r="72672" spans="2:2">
      <c r="B72672" s="202"/>
    </row>
    <row r="72673" spans="2:2">
      <c r="B72673" s="202"/>
    </row>
    <row r="72674" spans="2:2">
      <c r="B72674" s="202"/>
    </row>
    <row r="72675" spans="2:2">
      <c r="B72675" s="202"/>
    </row>
    <row r="72676" spans="2:2">
      <c r="B72676" s="202"/>
    </row>
    <row r="72677" spans="2:2">
      <c r="B72677" s="202"/>
    </row>
    <row r="72678" spans="2:2">
      <c r="B72678" s="202"/>
    </row>
    <row r="72679" spans="2:2">
      <c r="B72679" s="202"/>
    </row>
    <row r="72680" spans="2:2">
      <c r="B72680" s="202"/>
    </row>
    <row r="72681" spans="2:2">
      <c r="B72681" s="202"/>
    </row>
    <row r="72682" spans="2:2">
      <c r="B72682" s="202"/>
    </row>
    <row r="72683" spans="2:2">
      <c r="B72683" s="202"/>
    </row>
    <row r="72684" spans="2:2">
      <c r="B72684" s="202"/>
    </row>
    <row r="72685" spans="2:2">
      <c r="B72685" s="202"/>
    </row>
    <row r="72686" spans="2:2">
      <c r="B72686" s="202"/>
    </row>
    <row r="72687" spans="2:2">
      <c r="B72687" s="202"/>
    </row>
    <row r="72688" spans="2:2">
      <c r="B72688" s="202"/>
    </row>
    <row r="72689" spans="2:2">
      <c r="B72689" s="202"/>
    </row>
    <row r="72690" spans="2:2">
      <c r="B72690" s="202"/>
    </row>
    <row r="72691" spans="2:2">
      <c r="B72691" s="202"/>
    </row>
    <row r="72692" spans="2:2">
      <c r="B72692" s="202"/>
    </row>
    <row r="72693" spans="2:2">
      <c r="B72693" s="202"/>
    </row>
    <row r="72694" spans="2:2">
      <c r="B72694" s="202"/>
    </row>
    <row r="72695" spans="2:2">
      <c r="B72695" s="202"/>
    </row>
    <row r="72696" spans="2:2">
      <c r="B72696" s="202"/>
    </row>
    <row r="72697" spans="2:2">
      <c r="B72697" s="202"/>
    </row>
    <row r="72698" spans="2:2">
      <c r="B72698" s="202"/>
    </row>
    <row r="72699" spans="2:2">
      <c r="B72699" s="202"/>
    </row>
    <row r="72700" spans="2:2">
      <c r="B72700" s="202"/>
    </row>
    <row r="72701" spans="2:2">
      <c r="B72701" s="202"/>
    </row>
    <row r="72702" spans="2:2">
      <c r="B72702" s="202"/>
    </row>
    <row r="72703" spans="2:2">
      <c r="B72703" s="202"/>
    </row>
    <row r="72704" spans="2:2">
      <c r="B72704" s="202"/>
    </row>
    <row r="72705" spans="2:2">
      <c r="B72705" s="202"/>
    </row>
    <row r="72706" spans="2:2">
      <c r="B72706" s="202"/>
    </row>
    <row r="72707" spans="2:2">
      <c r="B72707" s="202"/>
    </row>
    <row r="72708" spans="2:2">
      <c r="B72708" s="202"/>
    </row>
    <row r="72709" spans="2:2">
      <c r="B72709" s="202"/>
    </row>
    <row r="72710" spans="2:2">
      <c r="B72710" s="202"/>
    </row>
    <row r="72711" spans="2:2">
      <c r="B72711" s="202"/>
    </row>
    <row r="72712" spans="2:2">
      <c r="B72712" s="202"/>
    </row>
    <row r="72713" spans="2:2">
      <c r="B72713" s="202"/>
    </row>
    <row r="72714" spans="2:2">
      <c r="B72714" s="202"/>
    </row>
    <row r="72715" spans="2:2">
      <c r="B72715" s="202"/>
    </row>
    <row r="72716" spans="2:2">
      <c r="B72716" s="202"/>
    </row>
    <row r="72717" spans="2:2">
      <c r="B72717" s="202"/>
    </row>
    <row r="72718" spans="2:2">
      <c r="B72718" s="202"/>
    </row>
    <row r="72719" spans="2:2">
      <c r="B72719" s="202"/>
    </row>
    <row r="72720" spans="2:2">
      <c r="B72720" s="202"/>
    </row>
    <row r="72721" spans="2:2">
      <c r="B72721" s="202"/>
    </row>
    <row r="72722" spans="2:2">
      <c r="B72722" s="202"/>
    </row>
    <row r="72723" spans="2:2">
      <c r="B72723" s="202"/>
    </row>
    <row r="72724" spans="2:2">
      <c r="B72724" s="202"/>
    </row>
    <row r="72725" spans="2:2">
      <c r="B72725" s="202"/>
    </row>
    <row r="72726" spans="2:2">
      <c r="B72726" s="202"/>
    </row>
    <row r="72727" spans="2:2">
      <c r="B72727" s="202"/>
    </row>
    <row r="72728" spans="2:2">
      <c r="B72728" s="202"/>
    </row>
    <row r="72729" spans="2:2">
      <c r="B72729" s="202"/>
    </row>
    <row r="72730" spans="2:2">
      <c r="B72730" s="202"/>
    </row>
    <row r="72731" spans="2:2">
      <c r="B72731" s="202"/>
    </row>
    <row r="72732" spans="2:2">
      <c r="B72732" s="202"/>
    </row>
    <row r="72733" spans="2:2">
      <c r="B72733" s="202"/>
    </row>
    <row r="72734" spans="2:2">
      <c r="B72734" s="202"/>
    </row>
    <row r="72735" spans="2:2">
      <c r="B72735" s="202"/>
    </row>
    <row r="72736" spans="2:2">
      <c r="B72736" s="202"/>
    </row>
    <row r="72737" spans="2:2">
      <c r="B72737" s="202"/>
    </row>
    <row r="72738" spans="2:2">
      <c r="B72738" s="202"/>
    </row>
    <row r="72739" spans="2:2">
      <c r="B72739" s="202"/>
    </row>
    <row r="72740" spans="2:2">
      <c r="B72740" s="202"/>
    </row>
    <row r="72741" spans="2:2">
      <c r="B72741" s="202"/>
    </row>
    <row r="72742" spans="2:2">
      <c r="B72742" s="202"/>
    </row>
    <row r="72743" spans="2:2">
      <c r="B72743" s="202"/>
    </row>
    <row r="72744" spans="2:2">
      <c r="B72744" s="202"/>
    </row>
    <row r="72745" spans="2:2">
      <c r="B72745" s="202"/>
    </row>
    <row r="72746" spans="2:2">
      <c r="B72746" s="202"/>
    </row>
    <row r="72747" spans="2:2">
      <c r="B72747" s="202"/>
    </row>
    <row r="72748" spans="2:2">
      <c r="B72748" s="202"/>
    </row>
    <row r="72749" spans="2:2">
      <c r="B72749" s="202"/>
    </row>
    <row r="72750" spans="2:2">
      <c r="B72750" s="202"/>
    </row>
    <row r="72751" spans="2:2">
      <c r="B72751" s="202"/>
    </row>
    <row r="72752" spans="2:2">
      <c r="B72752" s="202"/>
    </row>
    <row r="72753" spans="2:2">
      <c r="B72753" s="202"/>
    </row>
    <row r="72754" spans="2:2">
      <c r="B72754" s="202"/>
    </row>
    <row r="72755" spans="2:2">
      <c r="B72755" s="202"/>
    </row>
    <row r="72756" spans="2:2">
      <c r="B72756" s="202"/>
    </row>
    <row r="72757" spans="2:2">
      <c r="B72757" s="202"/>
    </row>
    <row r="72758" spans="2:2">
      <c r="B72758" s="202"/>
    </row>
    <row r="72759" spans="2:2">
      <c r="B72759" s="202"/>
    </row>
    <row r="72760" spans="2:2">
      <c r="B72760" s="202"/>
    </row>
    <row r="72761" spans="2:2">
      <c r="B72761" s="202"/>
    </row>
    <row r="72762" spans="2:2">
      <c r="B72762" s="202"/>
    </row>
    <row r="72763" spans="2:2">
      <c r="B72763" s="202"/>
    </row>
    <row r="72764" spans="2:2">
      <c r="B72764" s="202"/>
    </row>
    <row r="72765" spans="2:2">
      <c r="B72765" s="202"/>
    </row>
    <row r="72766" spans="2:2">
      <c r="B72766" s="202"/>
    </row>
    <row r="72767" spans="2:2">
      <c r="B72767" s="202"/>
    </row>
    <row r="72768" spans="2:2">
      <c r="B72768" s="202"/>
    </row>
    <row r="72769" spans="2:2">
      <c r="B72769" s="202"/>
    </row>
    <row r="72770" spans="2:2">
      <c r="B72770" s="202"/>
    </row>
    <row r="72771" spans="2:2">
      <c r="B72771" s="202"/>
    </row>
    <row r="72772" spans="2:2">
      <c r="B72772" s="202"/>
    </row>
    <row r="72773" spans="2:2">
      <c r="B72773" s="202"/>
    </row>
    <row r="72774" spans="2:2">
      <c r="B72774" s="202"/>
    </row>
    <row r="72775" spans="2:2">
      <c r="B72775" s="202"/>
    </row>
    <row r="72776" spans="2:2">
      <c r="B72776" s="202"/>
    </row>
    <row r="72777" spans="2:2">
      <c r="B72777" s="202"/>
    </row>
    <row r="72778" spans="2:2">
      <c r="B72778" s="202"/>
    </row>
    <row r="72779" spans="2:2">
      <c r="B72779" s="202"/>
    </row>
    <row r="72780" spans="2:2">
      <c r="B72780" s="202"/>
    </row>
    <row r="72781" spans="2:2">
      <c r="B72781" s="202"/>
    </row>
    <row r="72782" spans="2:2">
      <c r="B72782" s="202"/>
    </row>
    <row r="72783" spans="2:2">
      <c r="B72783" s="202"/>
    </row>
    <row r="72784" spans="2:2">
      <c r="B72784" s="202"/>
    </row>
    <row r="72785" spans="2:2">
      <c r="B72785" s="202"/>
    </row>
    <row r="72786" spans="2:2">
      <c r="B72786" s="202"/>
    </row>
    <row r="72787" spans="2:2">
      <c r="B72787" s="202"/>
    </row>
    <row r="72788" spans="2:2">
      <c r="B72788" s="202"/>
    </row>
    <row r="72789" spans="2:2">
      <c r="B72789" s="202"/>
    </row>
    <row r="72790" spans="2:2">
      <c r="B72790" s="202"/>
    </row>
    <row r="72791" spans="2:2">
      <c r="B72791" s="202"/>
    </row>
    <row r="72792" spans="2:2">
      <c r="B72792" s="202"/>
    </row>
    <row r="72793" spans="2:2">
      <c r="B72793" s="202"/>
    </row>
    <row r="72794" spans="2:2">
      <c r="B72794" s="202"/>
    </row>
    <row r="72795" spans="2:2">
      <c r="B72795" s="202"/>
    </row>
    <row r="72796" spans="2:2">
      <c r="B72796" s="202"/>
    </row>
    <row r="72797" spans="2:2">
      <c r="B72797" s="202"/>
    </row>
    <row r="72798" spans="2:2">
      <c r="B72798" s="202"/>
    </row>
    <row r="72799" spans="2:2">
      <c r="B72799" s="202"/>
    </row>
    <row r="72800" spans="2:2">
      <c r="B72800" s="202"/>
    </row>
    <row r="72801" spans="2:2">
      <c r="B72801" s="202"/>
    </row>
    <row r="72802" spans="2:2">
      <c r="B72802" s="202"/>
    </row>
    <row r="72803" spans="2:2">
      <c r="B72803" s="202"/>
    </row>
    <row r="72804" spans="2:2">
      <c r="B72804" s="202"/>
    </row>
    <row r="72805" spans="2:2">
      <c r="B72805" s="202"/>
    </row>
    <row r="72806" spans="2:2">
      <c r="B72806" s="202"/>
    </row>
    <row r="72807" spans="2:2">
      <c r="B72807" s="202"/>
    </row>
    <row r="72808" spans="2:2">
      <c r="B72808" s="202"/>
    </row>
    <row r="72809" spans="2:2">
      <c r="B72809" s="202"/>
    </row>
    <row r="72810" spans="2:2">
      <c r="B72810" s="202"/>
    </row>
    <row r="72811" spans="2:2">
      <c r="B72811" s="202"/>
    </row>
    <row r="72812" spans="2:2">
      <c r="B72812" s="202"/>
    </row>
    <row r="72813" spans="2:2">
      <c r="B72813" s="202"/>
    </row>
    <row r="72814" spans="2:2">
      <c r="B72814" s="202"/>
    </row>
    <row r="72815" spans="2:2">
      <c r="B72815" s="202"/>
    </row>
    <row r="72816" spans="2:2">
      <c r="B72816" s="202"/>
    </row>
    <row r="72817" spans="2:2">
      <c r="B72817" s="202"/>
    </row>
    <row r="72818" spans="2:2">
      <c r="B72818" s="202"/>
    </row>
    <row r="72819" spans="2:2">
      <c r="B72819" s="202"/>
    </row>
    <row r="72820" spans="2:2">
      <c r="B72820" s="202"/>
    </row>
    <row r="72821" spans="2:2">
      <c r="B72821" s="202"/>
    </row>
    <row r="72822" spans="2:2">
      <c r="B72822" s="202"/>
    </row>
    <row r="72823" spans="2:2">
      <c r="B72823" s="202"/>
    </row>
    <row r="72824" spans="2:2">
      <c r="B72824" s="202"/>
    </row>
    <row r="72825" spans="2:2">
      <c r="B72825" s="202"/>
    </row>
    <row r="72826" spans="2:2">
      <c r="B72826" s="202"/>
    </row>
    <row r="72827" spans="2:2">
      <c r="B72827" s="202"/>
    </row>
    <row r="72828" spans="2:2">
      <c r="B72828" s="202"/>
    </row>
    <row r="72829" spans="2:2">
      <c r="B72829" s="202"/>
    </row>
    <row r="72830" spans="2:2">
      <c r="B72830" s="202"/>
    </row>
    <row r="72831" spans="2:2">
      <c r="B72831" s="202"/>
    </row>
    <row r="72832" spans="2:2">
      <c r="B72832" s="202"/>
    </row>
    <row r="72833" spans="2:2">
      <c r="B72833" s="202"/>
    </row>
    <row r="72834" spans="2:2">
      <c r="B72834" s="202"/>
    </row>
    <row r="72835" spans="2:2">
      <c r="B72835" s="202"/>
    </row>
    <row r="72836" spans="2:2">
      <c r="B72836" s="202"/>
    </row>
    <row r="72837" spans="2:2">
      <c r="B72837" s="202"/>
    </row>
    <row r="72838" spans="2:2">
      <c r="B72838" s="202"/>
    </row>
    <row r="72839" spans="2:2">
      <c r="B72839" s="202"/>
    </row>
    <row r="72840" spans="2:2">
      <c r="B72840" s="202"/>
    </row>
    <row r="72841" spans="2:2">
      <c r="B72841" s="202"/>
    </row>
    <row r="72842" spans="2:2">
      <c r="B72842" s="202"/>
    </row>
    <row r="72843" spans="2:2">
      <c r="B72843" s="202"/>
    </row>
    <row r="72844" spans="2:2">
      <c r="B72844" s="202"/>
    </row>
    <row r="72845" spans="2:2">
      <c r="B72845" s="202"/>
    </row>
    <row r="72846" spans="2:2">
      <c r="B72846" s="202"/>
    </row>
    <row r="72847" spans="2:2">
      <c r="B72847" s="202"/>
    </row>
    <row r="72848" spans="2:2">
      <c r="B72848" s="202"/>
    </row>
    <row r="72849" spans="2:2">
      <c r="B72849" s="202"/>
    </row>
    <row r="72850" spans="2:2">
      <c r="B72850" s="202"/>
    </row>
    <row r="72851" spans="2:2">
      <c r="B72851" s="202"/>
    </row>
    <row r="72852" spans="2:2">
      <c r="B72852" s="202"/>
    </row>
    <row r="72853" spans="2:2">
      <c r="B72853" s="202"/>
    </row>
    <row r="72854" spans="2:2">
      <c r="B72854" s="202"/>
    </row>
    <row r="72855" spans="2:2">
      <c r="B72855" s="202"/>
    </row>
    <row r="72856" spans="2:2">
      <c r="B72856" s="202"/>
    </row>
    <row r="72857" spans="2:2">
      <c r="B72857" s="202"/>
    </row>
    <row r="72858" spans="2:2">
      <c r="B72858" s="202"/>
    </row>
    <row r="72859" spans="2:2">
      <c r="B72859" s="202"/>
    </row>
    <row r="72860" spans="2:2">
      <c r="B72860" s="202"/>
    </row>
    <row r="72861" spans="2:2">
      <c r="B72861" s="202"/>
    </row>
    <row r="72862" spans="2:2">
      <c r="B72862" s="202"/>
    </row>
    <row r="72863" spans="2:2">
      <c r="B72863" s="202"/>
    </row>
    <row r="72864" spans="2:2">
      <c r="B72864" s="202"/>
    </row>
    <row r="72865" spans="2:2">
      <c r="B72865" s="202"/>
    </row>
    <row r="72866" spans="2:2">
      <c r="B72866" s="202"/>
    </row>
    <row r="72867" spans="2:2">
      <c r="B72867" s="202"/>
    </row>
    <row r="72868" spans="2:2">
      <c r="B72868" s="202"/>
    </row>
    <row r="72869" spans="2:2">
      <c r="B72869" s="202"/>
    </row>
    <row r="72870" spans="2:2">
      <c r="B72870" s="202"/>
    </row>
    <row r="72871" spans="2:2">
      <c r="B72871" s="202"/>
    </row>
    <row r="72872" spans="2:2">
      <c r="B72872" s="202"/>
    </row>
    <row r="72873" spans="2:2">
      <c r="B72873" s="202"/>
    </row>
    <row r="72874" spans="2:2">
      <c r="B72874" s="202"/>
    </row>
    <row r="72875" spans="2:2">
      <c r="B72875" s="202"/>
    </row>
    <row r="72876" spans="2:2">
      <c r="B72876" s="202"/>
    </row>
    <row r="72877" spans="2:2">
      <c r="B72877" s="202"/>
    </row>
    <row r="72878" spans="2:2">
      <c r="B72878" s="202"/>
    </row>
    <row r="72879" spans="2:2">
      <c r="B72879" s="202"/>
    </row>
    <row r="72880" spans="2:2">
      <c r="B72880" s="202"/>
    </row>
    <row r="72881" spans="2:2">
      <c r="B72881" s="202"/>
    </row>
    <row r="72882" spans="2:2">
      <c r="B72882" s="202"/>
    </row>
    <row r="72883" spans="2:2">
      <c r="B72883" s="202"/>
    </row>
    <row r="72884" spans="2:2">
      <c r="B72884" s="202"/>
    </row>
    <row r="72885" spans="2:2">
      <c r="B72885" s="202"/>
    </row>
    <row r="72886" spans="2:2">
      <c r="B72886" s="202"/>
    </row>
    <row r="72887" spans="2:2">
      <c r="B72887" s="202"/>
    </row>
    <row r="72888" spans="2:2">
      <c r="B72888" s="202"/>
    </row>
    <row r="72889" spans="2:2">
      <c r="B72889" s="202"/>
    </row>
    <row r="72890" spans="2:2">
      <c r="B72890" s="202"/>
    </row>
    <row r="72891" spans="2:2">
      <c r="B72891" s="202"/>
    </row>
    <row r="72892" spans="2:2">
      <c r="B72892" s="202"/>
    </row>
    <row r="72893" spans="2:2">
      <c r="B72893" s="202"/>
    </row>
    <row r="72894" spans="2:2">
      <c r="B72894" s="202"/>
    </row>
    <row r="72895" spans="2:2">
      <c r="B72895" s="202"/>
    </row>
    <row r="72896" spans="2:2">
      <c r="B72896" s="202"/>
    </row>
    <row r="72897" spans="2:2">
      <c r="B72897" s="202"/>
    </row>
    <row r="72898" spans="2:2">
      <c r="B72898" s="202"/>
    </row>
    <row r="72899" spans="2:2">
      <c r="B72899" s="202"/>
    </row>
    <row r="72900" spans="2:2">
      <c r="B72900" s="202"/>
    </row>
    <row r="72901" spans="2:2">
      <c r="B72901" s="202"/>
    </row>
    <row r="72902" spans="2:2">
      <c r="B72902" s="202"/>
    </row>
    <row r="72903" spans="2:2">
      <c r="B72903" s="202"/>
    </row>
    <row r="72904" spans="2:2">
      <c r="B72904" s="202"/>
    </row>
    <row r="72905" spans="2:2">
      <c r="B72905" s="202"/>
    </row>
    <row r="72906" spans="2:2">
      <c r="B72906" s="202"/>
    </row>
    <row r="72907" spans="2:2">
      <c r="B72907" s="202"/>
    </row>
    <row r="72908" spans="2:2">
      <c r="B72908" s="202"/>
    </row>
    <row r="72909" spans="2:2">
      <c r="B72909" s="202"/>
    </row>
    <row r="72910" spans="2:2">
      <c r="B72910" s="202"/>
    </row>
    <row r="72911" spans="2:2">
      <c r="B72911" s="202"/>
    </row>
    <row r="72912" spans="2:2">
      <c r="B72912" s="202"/>
    </row>
    <row r="72913" spans="2:2">
      <c r="B72913" s="202"/>
    </row>
    <row r="72914" spans="2:2">
      <c r="B72914" s="202"/>
    </row>
    <row r="72915" spans="2:2">
      <c r="B72915" s="202"/>
    </row>
    <row r="72916" spans="2:2">
      <c r="B72916" s="202"/>
    </row>
    <row r="72917" spans="2:2">
      <c r="B72917" s="202"/>
    </row>
    <row r="72918" spans="2:2">
      <c r="B72918" s="202"/>
    </row>
    <row r="72919" spans="2:2">
      <c r="B72919" s="202"/>
    </row>
    <row r="72920" spans="2:2">
      <c r="B72920" s="202"/>
    </row>
    <row r="72921" spans="2:2">
      <c r="B72921" s="202"/>
    </row>
    <row r="72922" spans="2:2">
      <c r="B72922" s="202"/>
    </row>
    <row r="72923" spans="2:2">
      <c r="B72923" s="202"/>
    </row>
    <row r="72924" spans="2:2">
      <c r="B72924" s="202"/>
    </row>
    <row r="72925" spans="2:2">
      <c r="B72925" s="202"/>
    </row>
    <row r="72926" spans="2:2">
      <c r="B72926" s="202"/>
    </row>
    <row r="72927" spans="2:2">
      <c r="B72927" s="202"/>
    </row>
    <row r="72928" spans="2:2">
      <c r="B72928" s="202"/>
    </row>
    <row r="72929" spans="2:2">
      <c r="B72929" s="202"/>
    </row>
    <row r="72930" spans="2:2">
      <c r="B72930" s="202"/>
    </row>
    <row r="72931" spans="2:2">
      <c r="B72931" s="202"/>
    </row>
    <row r="72932" spans="2:2">
      <c r="B72932" s="202"/>
    </row>
    <row r="72933" spans="2:2">
      <c r="B72933" s="202"/>
    </row>
    <row r="72934" spans="2:2">
      <c r="B72934" s="202"/>
    </row>
    <row r="72935" spans="2:2">
      <c r="B72935" s="202"/>
    </row>
    <row r="72936" spans="2:2">
      <c r="B72936" s="202"/>
    </row>
    <row r="72937" spans="2:2">
      <c r="B72937" s="202"/>
    </row>
    <row r="72938" spans="2:2">
      <c r="B72938" s="202"/>
    </row>
    <row r="72939" spans="2:2">
      <c r="B72939" s="202"/>
    </row>
    <row r="72940" spans="2:2">
      <c r="B72940" s="202"/>
    </row>
    <row r="72941" spans="2:2">
      <c r="B72941" s="202"/>
    </row>
    <row r="72942" spans="2:2">
      <c r="B72942" s="202"/>
    </row>
    <row r="72943" spans="2:2">
      <c r="B72943" s="202"/>
    </row>
    <row r="72944" spans="2:2">
      <c r="B72944" s="202"/>
    </row>
    <row r="72945" spans="2:2">
      <c r="B72945" s="202"/>
    </row>
    <row r="72946" spans="2:2">
      <c r="B72946" s="202"/>
    </row>
    <row r="72947" spans="2:2">
      <c r="B72947" s="202"/>
    </row>
    <row r="72948" spans="2:2">
      <c r="B72948" s="202"/>
    </row>
    <row r="72949" spans="2:2">
      <c r="B72949" s="202"/>
    </row>
    <row r="72950" spans="2:2">
      <c r="B72950" s="202"/>
    </row>
    <row r="72951" spans="2:2">
      <c r="B72951" s="202"/>
    </row>
    <row r="72952" spans="2:2">
      <c r="B72952" s="202"/>
    </row>
    <row r="72953" spans="2:2">
      <c r="B72953" s="202"/>
    </row>
    <row r="72954" spans="2:2">
      <c r="B72954" s="202"/>
    </row>
    <row r="72955" spans="2:2">
      <c r="B72955" s="202"/>
    </row>
    <row r="72956" spans="2:2">
      <c r="B72956" s="202"/>
    </row>
    <row r="72957" spans="2:2">
      <c r="B72957" s="202"/>
    </row>
    <row r="72958" spans="2:2">
      <c r="B72958" s="202"/>
    </row>
    <row r="72959" spans="2:2">
      <c r="B72959" s="202"/>
    </row>
    <row r="72960" spans="2:2">
      <c r="B72960" s="202"/>
    </row>
    <row r="72961" spans="2:2">
      <c r="B72961" s="202"/>
    </row>
    <row r="72962" spans="2:2">
      <c r="B72962" s="202"/>
    </row>
    <row r="72963" spans="2:2">
      <c r="B72963" s="202"/>
    </row>
    <row r="72964" spans="2:2">
      <c r="B72964" s="202"/>
    </row>
    <row r="72965" spans="2:2">
      <c r="B72965" s="202"/>
    </row>
    <row r="72966" spans="2:2">
      <c r="B72966" s="202"/>
    </row>
    <row r="72967" spans="2:2">
      <c r="B72967" s="202"/>
    </row>
    <row r="72968" spans="2:2">
      <c r="B72968" s="202"/>
    </row>
    <row r="72969" spans="2:2">
      <c r="B72969" s="202"/>
    </row>
    <row r="72970" spans="2:2">
      <c r="B72970" s="202"/>
    </row>
    <row r="72971" spans="2:2">
      <c r="B72971" s="202"/>
    </row>
    <row r="72972" spans="2:2">
      <c r="B72972" s="202"/>
    </row>
    <row r="72973" spans="2:2">
      <c r="B72973" s="202"/>
    </row>
    <row r="72974" spans="2:2">
      <c r="B72974" s="202"/>
    </row>
    <row r="72975" spans="2:2">
      <c r="B72975" s="202"/>
    </row>
    <row r="72976" spans="2:2">
      <c r="B72976" s="202"/>
    </row>
    <row r="72977" spans="2:2">
      <c r="B72977" s="202"/>
    </row>
    <row r="72978" spans="2:2">
      <c r="B72978" s="202"/>
    </row>
    <row r="72979" spans="2:2">
      <c r="B72979" s="202"/>
    </row>
    <row r="72980" spans="2:2">
      <c r="B72980" s="202"/>
    </row>
    <row r="72981" spans="2:2">
      <c r="B72981" s="202"/>
    </row>
    <row r="72982" spans="2:2">
      <c r="B72982" s="202"/>
    </row>
    <row r="72983" spans="2:2">
      <c r="B72983" s="202"/>
    </row>
    <row r="72984" spans="2:2">
      <c r="B72984" s="202"/>
    </row>
    <row r="72985" spans="2:2">
      <c r="B72985" s="202"/>
    </row>
    <row r="72986" spans="2:2">
      <c r="B72986" s="202"/>
    </row>
    <row r="72987" spans="2:2">
      <c r="B72987" s="202"/>
    </row>
    <row r="72988" spans="2:2">
      <c r="B72988" s="202"/>
    </row>
    <row r="72989" spans="2:2">
      <c r="B72989" s="202"/>
    </row>
    <row r="72990" spans="2:2">
      <c r="B72990" s="202"/>
    </row>
    <row r="72991" spans="2:2">
      <c r="B72991" s="202"/>
    </row>
    <row r="72992" spans="2:2">
      <c r="B72992" s="202"/>
    </row>
    <row r="72993" spans="2:2">
      <c r="B72993" s="202"/>
    </row>
    <row r="72994" spans="2:2">
      <c r="B72994" s="202"/>
    </row>
    <row r="72995" spans="2:2">
      <c r="B72995" s="202"/>
    </row>
    <row r="72996" spans="2:2">
      <c r="B72996" s="202"/>
    </row>
    <row r="72997" spans="2:2">
      <c r="B72997" s="202"/>
    </row>
    <row r="72998" spans="2:2">
      <c r="B72998" s="202"/>
    </row>
    <row r="72999" spans="2:2">
      <c r="B72999" s="202"/>
    </row>
    <row r="73000" spans="2:2">
      <c r="B73000" s="202"/>
    </row>
    <row r="73001" spans="2:2">
      <c r="B73001" s="202"/>
    </row>
    <row r="73002" spans="2:2">
      <c r="B73002" s="202"/>
    </row>
    <row r="73003" spans="2:2">
      <c r="B73003" s="202"/>
    </row>
    <row r="73004" spans="2:2">
      <c r="B73004" s="202"/>
    </row>
    <row r="73005" spans="2:2">
      <c r="B73005" s="202"/>
    </row>
    <row r="73006" spans="2:2">
      <c r="B73006" s="202"/>
    </row>
    <row r="73007" spans="2:2">
      <c r="B73007" s="202"/>
    </row>
    <row r="73008" spans="2:2">
      <c r="B73008" s="202"/>
    </row>
    <row r="73009" spans="2:2">
      <c r="B73009" s="202"/>
    </row>
    <row r="73010" spans="2:2">
      <c r="B73010" s="202"/>
    </row>
    <row r="73011" spans="2:2">
      <c r="B73011" s="202"/>
    </row>
    <row r="73012" spans="2:2">
      <c r="B73012" s="202"/>
    </row>
    <row r="73013" spans="2:2">
      <c r="B73013" s="202"/>
    </row>
    <row r="73014" spans="2:2">
      <c r="B73014" s="202"/>
    </row>
    <row r="73015" spans="2:2">
      <c r="B73015" s="202"/>
    </row>
    <row r="73016" spans="2:2">
      <c r="B73016" s="202"/>
    </row>
    <row r="73017" spans="2:2">
      <c r="B73017" s="202"/>
    </row>
    <row r="73018" spans="2:2">
      <c r="B73018" s="202"/>
    </row>
    <row r="73019" spans="2:2">
      <c r="B73019" s="202"/>
    </row>
    <row r="73020" spans="2:2">
      <c r="B73020" s="202"/>
    </row>
    <row r="73021" spans="2:2">
      <c r="B73021" s="202"/>
    </row>
    <row r="73022" spans="2:2">
      <c r="B73022" s="202"/>
    </row>
    <row r="73023" spans="2:2">
      <c r="B73023" s="202"/>
    </row>
    <row r="73024" spans="2:2">
      <c r="B73024" s="202"/>
    </row>
    <row r="73025" spans="2:2">
      <c r="B73025" s="202"/>
    </row>
    <row r="73026" spans="2:2">
      <c r="B73026" s="202"/>
    </row>
    <row r="73027" spans="2:2">
      <c r="B73027" s="202"/>
    </row>
    <row r="73028" spans="2:2">
      <c r="B73028" s="202"/>
    </row>
    <row r="73029" spans="2:2">
      <c r="B73029" s="202"/>
    </row>
    <row r="73030" spans="2:2">
      <c r="B73030" s="202"/>
    </row>
    <row r="73031" spans="2:2">
      <c r="B73031" s="202"/>
    </row>
    <row r="73032" spans="2:2">
      <c r="B73032" s="202"/>
    </row>
    <row r="73033" spans="2:2">
      <c r="B73033" s="202"/>
    </row>
    <row r="73034" spans="2:2">
      <c r="B73034" s="202"/>
    </row>
    <row r="73035" spans="2:2">
      <c r="B73035" s="202"/>
    </row>
    <row r="73036" spans="2:2">
      <c r="B73036" s="202"/>
    </row>
    <row r="73037" spans="2:2">
      <c r="B73037" s="202"/>
    </row>
    <row r="73038" spans="2:2">
      <c r="B73038" s="202"/>
    </row>
    <row r="73039" spans="2:2">
      <c r="B73039" s="202"/>
    </row>
    <row r="73040" spans="2:2">
      <c r="B73040" s="202"/>
    </row>
    <row r="73041" spans="2:2">
      <c r="B73041" s="202"/>
    </row>
    <row r="73042" spans="2:2">
      <c r="B73042" s="202"/>
    </row>
    <row r="73043" spans="2:2">
      <c r="B73043" s="202"/>
    </row>
    <row r="73044" spans="2:2">
      <c r="B73044" s="202"/>
    </row>
    <row r="73045" spans="2:2">
      <c r="B73045" s="202"/>
    </row>
    <row r="73046" spans="2:2">
      <c r="B73046" s="202"/>
    </row>
    <row r="73047" spans="2:2">
      <c r="B73047" s="202"/>
    </row>
    <row r="73048" spans="2:2">
      <c r="B73048" s="202"/>
    </row>
    <row r="73049" spans="2:2">
      <c r="B73049" s="202"/>
    </row>
    <row r="73050" spans="2:2">
      <c r="B73050" s="202"/>
    </row>
    <row r="73051" spans="2:2">
      <c r="B73051" s="202"/>
    </row>
    <row r="73052" spans="2:2">
      <c r="B73052" s="202"/>
    </row>
    <row r="73053" spans="2:2">
      <c r="B73053" s="202"/>
    </row>
    <row r="73054" spans="2:2">
      <c r="B73054" s="202"/>
    </row>
    <row r="73055" spans="2:2">
      <c r="B73055" s="202"/>
    </row>
    <row r="73056" spans="2:2">
      <c r="B73056" s="202"/>
    </row>
    <row r="73057" spans="2:2">
      <c r="B73057" s="202"/>
    </row>
    <row r="73058" spans="2:2">
      <c r="B73058" s="202"/>
    </row>
    <row r="73059" spans="2:2">
      <c r="B73059" s="202"/>
    </row>
    <row r="73060" spans="2:2">
      <c r="B73060" s="202"/>
    </row>
    <row r="73061" spans="2:2">
      <c r="B73061" s="202"/>
    </row>
    <row r="73062" spans="2:2">
      <c r="B73062" s="202"/>
    </row>
    <row r="73063" spans="2:2">
      <c r="B73063" s="202"/>
    </row>
    <row r="73064" spans="2:2">
      <c r="B73064" s="202"/>
    </row>
    <row r="73065" spans="2:2">
      <c r="B73065" s="202"/>
    </row>
    <row r="73066" spans="2:2">
      <c r="B73066" s="202"/>
    </row>
    <row r="73067" spans="2:2">
      <c r="B73067" s="202"/>
    </row>
    <row r="73068" spans="2:2">
      <c r="B73068" s="202"/>
    </row>
    <row r="73069" spans="2:2">
      <c r="B73069" s="202"/>
    </row>
    <row r="73070" spans="2:2">
      <c r="B73070" s="202"/>
    </row>
    <row r="73071" spans="2:2">
      <c r="B73071" s="202"/>
    </row>
    <row r="73072" spans="2:2">
      <c r="B73072" s="202"/>
    </row>
    <row r="73073" spans="2:2">
      <c r="B73073" s="202"/>
    </row>
    <row r="73074" spans="2:2">
      <c r="B73074" s="202"/>
    </row>
    <row r="73075" spans="2:2">
      <c r="B73075" s="202"/>
    </row>
    <row r="73076" spans="2:2">
      <c r="B73076" s="202"/>
    </row>
    <row r="73077" spans="2:2">
      <c r="B73077" s="202"/>
    </row>
    <row r="73078" spans="2:2">
      <c r="B73078" s="202"/>
    </row>
    <row r="73079" spans="2:2">
      <c r="B73079" s="202"/>
    </row>
    <row r="73080" spans="2:2">
      <c r="B73080" s="202"/>
    </row>
    <row r="73081" spans="2:2">
      <c r="B73081" s="202"/>
    </row>
    <row r="73082" spans="2:2">
      <c r="B73082" s="202"/>
    </row>
    <row r="73083" spans="2:2">
      <c r="B73083" s="202"/>
    </row>
    <row r="73084" spans="2:2">
      <c r="B73084" s="202"/>
    </row>
    <row r="73085" spans="2:2">
      <c r="B73085" s="202"/>
    </row>
    <row r="73086" spans="2:2">
      <c r="B73086" s="202"/>
    </row>
    <row r="73087" spans="2:2">
      <c r="B73087" s="202"/>
    </row>
    <row r="73088" spans="2:2">
      <c r="B73088" s="202"/>
    </row>
    <row r="73089" spans="2:2">
      <c r="B73089" s="202"/>
    </row>
    <row r="73090" spans="2:2">
      <c r="B73090" s="202"/>
    </row>
    <row r="73091" spans="2:2">
      <c r="B73091" s="202"/>
    </row>
    <row r="73092" spans="2:2">
      <c r="B73092" s="202"/>
    </row>
    <row r="73093" spans="2:2">
      <c r="B73093" s="202"/>
    </row>
    <row r="73094" spans="2:2">
      <c r="B73094" s="202"/>
    </row>
    <row r="73095" spans="2:2">
      <c r="B73095" s="202"/>
    </row>
    <row r="73096" spans="2:2">
      <c r="B73096" s="202"/>
    </row>
    <row r="73097" spans="2:2">
      <c r="B73097" s="202"/>
    </row>
    <row r="73098" spans="2:2">
      <c r="B73098" s="202"/>
    </row>
    <row r="73099" spans="2:2">
      <c r="B73099" s="202"/>
    </row>
    <row r="73100" spans="2:2">
      <c r="B73100" s="202"/>
    </row>
    <row r="73101" spans="2:2">
      <c r="B73101" s="202"/>
    </row>
    <row r="73102" spans="2:2">
      <c r="B73102" s="202"/>
    </row>
    <row r="73103" spans="2:2">
      <c r="B73103" s="202"/>
    </row>
    <row r="73104" spans="2:2">
      <c r="B73104" s="202"/>
    </row>
    <row r="73105" spans="2:2">
      <c r="B73105" s="202"/>
    </row>
    <row r="73106" spans="2:2">
      <c r="B73106" s="202"/>
    </row>
    <row r="73107" spans="2:2">
      <c r="B73107" s="202"/>
    </row>
    <row r="73108" spans="2:2">
      <c r="B73108" s="202"/>
    </row>
    <row r="73109" spans="2:2">
      <c r="B73109" s="202"/>
    </row>
    <row r="73110" spans="2:2">
      <c r="B73110" s="202"/>
    </row>
    <row r="73111" spans="2:2">
      <c r="B73111" s="202"/>
    </row>
    <row r="73112" spans="2:2">
      <c r="B73112" s="202"/>
    </row>
    <row r="73113" spans="2:2">
      <c r="B73113" s="202"/>
    </row>
    <row r="73114" spans="2:2">
      <c r="B73114" s="202"/>
    </row>
    <row r="73115" spans="2:2">
      <c r="B73115" s="202"/>
    </row>
    <row r="73116" spans="2:2">
      <c r="B73116" s="202"/>
    </row>
    <row r="73117" spans="2:2">
      <c r="B73117" s="202"/>
    </row>
    <row r="73118" spans="2:2">
      <c r="B73118" s="202"/>
    </row>
    <row r="73119" spans="2:2">
      <c r="B73119" s="202"/>
    </row>
    <row r="73120" spans="2:2">
      <c r="B73120" s="202"/>
    </row>
    <row r="73121" spans="2:2">
      <c r="B73121" s="202"/>
    </row>
    <row r="73122" spans="2:2">
      <c r="B73122" s="202"/>
    </row>
    <row r="73123" spans="2:2">
      <c r="B73123" s="202"/>
    </row>
    <row r="73124" spans="2:2">
      <c r="B73124" s="202"/>
    </row>
    <row r="73125" spans="2:2">
      <c r="B73125" s="202"/>
    </row>
    <row r="73126" spans="2:2">
      <c r="B73126" s="202"/>
    </row>
    <row r="73127" spans="2:2">
      <c r="B73127" s="202"/>
    </row>
    <row r="73128" spans="2:2">
      <c r="B73128" s="202"/>
    </row>
    <row r="73129" spans="2:2">
      <c r="B73129" s="202"/>
    </row>
    <row r="73130" spans="2:2">
      <c r="B73130" s="202"/>
    </row>
    <row r="73131" spans="2:2">
      <c r="B73131" s="202"/>
    </row>
    <row r="73132" spans="2:2">
      <c r="B73132" s="202"/>
    </row>
    <row r="73133" spans="2:2">
      <c r="B73133" s="202"/>
    </row>
    <row r="73134" spans="2:2">
      <c r="B73134" s="202"/>
    </row>
    <row r="73135" spans="2:2">
      <c r="B73135" s="202"/>
    </row>
    <row r="73136" spans="2:2">
      <c r="B73136" s="202"/>
    </row>
    <row r="73137" spans="2:2">
      <c r="B73137" s="202"/>
    </row>
    <row r="73138" spans="2:2">
      <c r="B73138" s="202"/>
    </row>
    <row r="73139" spans="2:2">
      <c r="B73139" s="202"/>
    </row>
    <row r="73140" spans="2:2">
      <c r="B73140" s="202"/>
    </row>
    <row r="73141" spans="2:2">
      <c r="B73141" s="202"/>
    </row>
    <row r="73142" spans="2:2">
      <c r="B73142" s="202"/>
    </row>
    <row r="73143" spans="2:2">
      <c r="B73143" s="202"/>
    </row>
    <row r="73144" spans="2:2">
      <c r="B73144" s="202"/>
    </row>
    <row r="73145" spans="2:2">
      <c r="B73145" s="202"/>
    </row>
    <row r="73146" spans="2:2">
      <c r="B73146" s="202"/>
    </row>
    <row r="73147" spans="2:2">
      <c r="B73147" s="202"/>
    </row>
    <row r="73148" spans="2:2">
      <c r="B73148" s="202"/>
    </row>
    <row r="73149" spans="2:2">
      <c r="B73149" s="202"/>
    </row>
    <row r="73150" spans="2:2">
      <c r="B73150" s="202"/>
    </row>
    <row r="73151" spans="2:2">
      <c r="B73151" s="202"/>
    </row>
    <row r="73152" spans="2:2">
      <c r="B73152" s="202"/>
    </row>
    <row r="73153" spans="2:2">
      <c r="B73153" s="202"/>
    </row>
    <row r="73154" spans="2:2">
      <c r="B73154" s="202"/>
    </row>
    <row r="73155" spans="2:2">
      <c r="B73155" s="202"/>
    </row>
    <row r="73156" spans="2:2">
      <c r="B73156" s="202"/>
    </row>
    <row r="73157" spans="2:2">
      <c r="B73157" s="202"/>
    </row>
    <row r="73158" spans="2:2">
      <c r="B73158" s="202"/>
    </row>
    <row r="73159" spans="2:2">
      <c r="B73159" s="202"/>
    </row>
    <row r="73160" spans="2:2">
      <c r="B73160" s="202"/>
    </row>
    <row r="73161" spans="2:2">
      <c r="B73161" s="202"/>
    </row>
    <row r="73162" spans="2:2">
      <c r="B73162" s="202"/>
    </row>
    <row r="73163" spans="2:2">
      <c r="B73163" s="202"/>
    </row>
    <row r="73164" spans="2:2">
      <c r="B73164" s="202"/>
    </row>
    <row r="73165" spans="2:2">
      <c r="B73165" s="202"/>
    </row>
    <row r="73166" spans="2:2">
      <c r="B73166" s="202"/>
    </row>
    <row r="73167" spans="2:2">
      <c r="B73167" s="202"/>
    </row>
    <row r="73168" spans="2:2">
      <c r="B73168" s="202"/>
    </row>
    <row r="73169" spans="2:2">
      <c r="B73169" s="202"/>
    </row>
    <row r="73170" spans="2:2">
      <c r="B73170" s="202"/>
    </row>
    <row r="73171" spans="2:2">
      <c r="B73171" s="202"/>
    </row>
    <row r="73172" spans="2:2">
      <c r="B73172" s="202"/>
    </row>
    <row r="73173" spans="2:2">
      <c r="B73173" s="202"/>
    </row>
    <row r="73174" spans="2:2">
      <c r="B73174" s="202"/>
    </row>
    <row r="73175" spans="2:2">
      <c r="B73175" s="202"/>
    </row>
    <row r="73176" spans="2:2">
      <c r="B73176" s="202"/>
    </row>
    <row r="73177" spans="2:2">
      <c r="B73177" s="202"/>
    </row>
    <row r="73178" spans="2:2">
      <c r="B73178" s="202"/>
    </row>
    <row r="73179" spans="2:2">
      <c r="B73179" s="202"/>
    </row>
    <row r="73180" spans="2:2">
      <c r="B73180" s="202"/>
    </row>
    <row r="73181" spans="2:2">
      <c r="B73181" s="202"/>
    </row>
    <row r="73182" spans="2:2">
      <c r="B73182" s="202"/>
    </row>
    <row r="73183" spans="2:2">
      <c r="B73183" s="202"/>
    </row>
    <row r="73184" spans="2:2">
      <c r="B73184" s="202"/>
    </row>
    <row r="73185" spans="2:2">
      <c r="B73185" s="202"/>
    </row>
    <row r="73186" spans="2:2">
      <c r="B73186" s="202"/>
    </row>
    <row r="73187" spans="2:2">
      <c r="B73187" s="202"/>
    </row>
    <row r="73188" spans="2:2">
      <c r="B73188" s="202"/>
    </row>
    <row r="73189" spans="2:2">
      <c r="B73189" s="202"/>
    </row>
    <row r="73190" spans="2:2">
      <c r="B73190" s="202"/>
    </row>
    <row r="73191" spans="2:2">
      <c r="B73191" s="202"/>
    </row>
    <row r="73192" spans="2:2">
      <c r="B73192" s="202"/>
    </row>
    <row r="73193" spans="2:2">
      <c r="B73193" s="202"/>
    </row>
    <row r="73194" spans="2:2">
      <c r="B73194" s="202"/>
    </row>
    <row r="73195" spans="2:2">
      <c r="B73195" s="202"/>
    </row>
    <row r="73196" spans="2:2">
      <c r="B73196" s="202"/>
    </row>
    <row r="73197" spans="2:2">
      <c r="B73197" s="202"/>
    </row>
    <row r="73198" spans="2:2">
      <c r="B73198" s="202"/>
    </row>
    <row r="73199" spans="2:2">
      <c r="B73199" s="202"/>
    </row>
    <row r="73200" spans="2:2">
      <c r="B73200" s="202"/>
    </row>
    <row r="73201" spans="2:2">
      <c r="B73201" s="202"/>
    </row>
    <row r="73202" spans="2:2">
      <c r="B73202" s="202"/>
    </row>
    <row r="73203" spans="2:2">
      <c r="B73203" s="202"/>
    </row>
    <row r="73204" spans="2:2">
      <c r="B73204" s="202"/>
    </row>
    <row r="73205" spans="2:2">
      <c r="B73205" s="202"/>
    </row>
    <row r="73206" spans="2:2">
      <c r="B73206" s="202"/>
    </row>
    <row r="73207" spans="2:2">
      <c r="B73207" s="202"/>
    </row>
    <row r="73208" spans="2:2">
      <c r="B73208" s="202"/>
    </row>
    <row r="73209" spans="2:2">
      <c r="B73209" s="202"/>
    </row>
    <row r="73210" spans="2:2">
      <c r="B73210" s="202"/>
    </row>
    <row r="73211" spans="2:2">
      <c r="B73211" s="202"/>
    </row>
    <row r="73212" spans="2:2">
      <c r="B73212" s="202"/>
    </row>
    <row r="73213" spans="2:2">
      <c r="B73213" s="202"/>
    </row>
    <row r="73214" spans="2:2">
      <c r="B73214" s="202"/>
    </row>
    <row r="73215" spans="2:2">
      <c r="B73215" s="202"/>
    </row>
    <row r="73216" spans="2:2">
      <c r="B73216" s="202"/>
    </row>
    <row r="73217" spans="2:2">
      <c r="B73217" s="202"/>
    </row>
    <row r="73218" spans="2:2">
      <c r="B73218" s="202"/>
    </row>
    <row r="73219" spans="2:2">
      <c r="B73219" s="202"/>
    </row>
    <row r="73220" spans="2:2">
      <c r="B73220" s="202"/>
    </row>
    <row r="73221" spans="2:2">
      <c r="B73221" s="202"/>
    </row>
    <row r="73222" spans="2:2">
      <c r="B73222" s="202"/>
    </row>
    <row r="73223" spans="2:2">
      <c r="B73223" s="202"/>
    </row>
    <row r="73224" spans="2:2">
      <c r="B73224" s="202"/>
    </row>
    <row r="73225" spans="2:2">
      <c r="B73225" s="202"/>
    </row>
    <row r="73226" spans="2:2">
      <c r="B73226" s="202"/>
    </row>
    <row r="73227" spans="2:2">
      <c r="B73227" s="202"/>
    </row>
    <row r="73228" spans="2:2">
      <c r="B73228" s="202"/>
    </row>
    <row r="73229" spans="2:2">
      <c r="B73229" s="202"/>
    </row>
    <row r="73230" spans="2:2">
      <c r="B73230" s="202"/>
    </row>
    <row r="73231" spans="2:2">
      <c r="B73231" s="202"/>
    </row>
    <row r="73232" spans="2:2">
      <c r="B73232" s="202"/>
    </row>
    <row r="73233" spans="2:2">
      <c r="B73233" s="202"/>
    </row>
    <row r="73234" spans="2:2">
      <c r="B73234" s="202"/>
    </row>
    <row r="73235" spans="2:2">
      <c r="B73235" s="202"/>
    </row>
    <row r="73236" spans="2:2">
      <c r="B73236" s="202"/>
    </row>
    <row r="73237" spans="2:2">
      <c r="B73237" s="202"/>
    </row>
    <row r="73238" spans="2:2">
      <c r="B73238" s="202"/>
    </row>
    <row r="73239" spans="2:2">
      <c r="B73239" s="202"/>
    </row>
    <row r="73240" spans="2:2">
      <c r="B73240" s="202"/>
    </row>
    <row r="73241" spans="2:2">
      <c r="B73241" s="202"/>
    </row>
    <row r="73242" spans="2:2">
      <c r="B73242" s="202"/>
    </row>
    <row r="73243" spans="2:2">
      <c r="B73243" s="202"/>
    </row>
    <row r="73244" spans="2:2">
      <c r="B73244" s="202"/>
    </row>
    <row r="73245" spans="2:2">
      <c r="B73245" s="202"/>
    </row>
    <row r="73246" spans="2:2">
      <c r="B73246" s="202"/>
    </row>
    <row r="73247" spans="2:2">
      <c r="B73247" s="202"/>
    </row>
    <row r="73248" spans="2:2">
      <c r="B73248" s="202"/>
    </row>
    <row r="73249" spans="2:2">
      <c r="B73249" s="202"/>
    </row>
    <row r="73250" spans="2:2">
      <c r="B73250" s="202"/>
    </row>
    <row r="73251" spans="2:2">
      <c r="B73251" s="202"/>
    </row>
    <row r="73252" spans="2:2">
      <c r="B73252" s="202"/>
    </row>
    <row r="73253" spans="2:2">
      <c r="B73253" s="202"/>
    </row>
    <row r="73254" spans="2:2">
      <c r="B73254" s="202"/>
    </row>
    <row r="73255" spans="2:2">
      <c r="B73255" s="202"/>
    </row>
    <row r="73256" spans="2:2">
      <c r="B73256" s="202"/>
    </row>
    <row r="73257" spans="2:2">
      <c r="B73257" s="202"/>
    </row>
    <row r="73258" spans="2:2">
      <c r="B73258" s="202"/>
    </row>
    <row r="73259" spans="2:2">
      <c r="B73259" s="202"/>
    </row>
    <row r="73260" spans="2:2">
      <c r="B73260" s="202"/>
    </row>
    <row r="73261" spans="2:2">
      <c r="B73261" s="202"/>
    </row>
    <row r="73262" spans="2:2">
      <c r="B73262" s="202"/>
    </row>
    <row r="73263" spans="2:2">
      <c r="B73263" s="202"/>
    </row>
    <row r="73264" spans="2:2">
      <c r="B73264" s="202"/>
    </row>
    <row r="73265" spans="2:2">
      <c r="B73265" s="202"/>
    </row>
    <row r="73266" spans="2:2">
      <c r="B73266" s="202"/>
    </row>
    <row r="73267" spans="2:2">
      <c r="B73267" s="202"/>
    </row>
    <row r="73268" spans="2:2">
      <c r="B73268" s="202"/>
    </row>
    <row r="73269" spans="2:2">
      <c r="B73269" s="202"/>
    </row>
    <row r="73270" spans="2:2">
      <c r="B73270" s="202"/>
    </row>
    <row r="73271" spans="2:2">
      <c r="B73271" s="202"/>
    </row>
    <row r="73272" spans="2:2">
      <c r="B73272" s="202"/>
    </row>
    <row r="73273" spans="2:2">
      <c r="B73273" s="202"/>
    </row>
    <row r="73274" spans="2:2">
      <c r="B73274" s="202"/>
    </row>
    <row r="73275" spans="2:2">
      <c r="B73275" s="202"/>
    </row>
    <row r="73276" spans="2:2">
      <c r="B73276" s="202"/>
    </row>
    <row r="73277" spans="2:2">
      <c r="B73277" s="202"/>
    </row>
    <row r="73278" spans="2:2">
      <c r="B73278" s="202"/>
    </row>
    <row r="73279" spans="2:2">
      <c r="B73279" s="202"/>
    </row>
    <row r="73280" spans="2:2">
      <c r="B73280" s="202"/>
    </row>
    <row r="73281" spans="2:2">
      <c r="B73281" s="202"/>
    </row>
    <row r="73282" spans="2:2">
      <c r="B73282" s="202"/>
    </row>
    <row r="73283" spans="2:2">
      <c r="B73283" s="202"/>
    </row>
    <row r="73284" spans="2:2">
      <c r="B73284" s="202"/>
    </row>
    <row r="73285" spans="2:2">
      <c r="B73285" s="202"/>
    </row>
    <row r="73286" spans="2:2">
      <c r="B73286" s="202"/>
    </row>
    <row r="73287" spans="2:2">
      <c r="B73287" s="202"/>
    </row>
    <row r="73288" spans="2:2">
      <c r="B73288" s="202"/>
    </row>
    <row r="73289" spans="2:2">
      <c r="B73289" s="202"/>
    </row>
    <row r="73290" spans="2:2">
      <c r="B73290" s="202"/>
    </row>
    <row r="73291" spans="2:2">
      <c r="B73291" s="202"/>
    </row>
    <row r="73292" spans="2:2">
      <c r="B73292" s="202"/>
    </row>
    <row r="73293" spans="2:2">
      <c r="B73293" s="202"/>
    </row>
    <row r="73294" spans="2:2">
      <c r="B73294" s="202"/>
    </row>
    <row r="73295" spans="2:2">
      <c r="B73295" s="202"/>
    </row>
    <row r="73296" spans="2:2">
      <c r="B73296" s="202"/>
    </row>
    <row r="73297" spans="2:2">
      <c r="B73297" s="202"/>
    </row>
    <row r="73298" spans="2:2">
      <c r="B73298" s="202"/>
    </row>
    <row r="73299" spans="2:2">
      <c r="B73299" s="202"/>
    </row>
    <row r="73300" spans="2:2">
      <c r="B73300" s="202"/>
    </row>
    <row r="73301" spans="2:2">
      <c r="B73301" s="202"/>
    </row>
    <row r="73302" spans="2:2">
      <c r="B73302" s="202"/>
    </row>
    <row r="73303" spans="2:2">
      <c r="B73303" s="202"/>
    </row>
    <row r="73304" spans="2:2">
      <c r="B73304" s="202"/>
    </row>
    <row r="73305" spans="2:2">
      <c r="B73305" s="202"/>
    </row>
    <row r="73306" spans="2:2">
      <c r="B73306" s="202"/>
    </row>
    <row r="73307" spans="2:2">
      <c r="B73307" s="202"/>
    </row>
    <row r="73308" spans="2:2">
      <c r="B73308" s="202"/>
    </row>
    <row r="73309" spans="2:2">
      <c r="B73309" s="202"/>
    </row>
    <row r="73310" spans="2:2">
      <c r="B73310" s="202"/>
    </row>
    <row r="73311" spans="2:2">
      <c r="B73311" s="202"/>
    </row>
    <row r="73312" spans="2:2">
      <c r="B73312" s="202"/>
    </row>
    <row r="73313" spans="2:2">
      <c r="B73313" s="202"/>
    </row>
    <row r="73314" spans="2:2">
      <c r="B73314" s="202"/>
    </row>
    <row r="73315" spans="2:2">
      <c r="B73315" s="202"/>
    </row>
    <row r="73316" spans="2:2">
      <c r="B73316" s="202"/>
    </row>
    <row r="73317" spans="2:2">
      <c r="B73317" s="202"/>
    </row>
    <row r="73318" spans="2:2">
      <c r="B73318" s="202"/>
    </row>
    <row r="73319" spans="2:2">
      <c r="B73319" s="202"/>
    </row>
    <row r="73320" spans="2:2">
      <c r="B73320" s="202"/>
    </row>
    <row r="73321" spans="2:2">
      <c r="B73321" s="202"/>
    </row>
    <row r="73322" spans="2:2">
      <c r="B73322" s="202"/>
    </row>
    <row r="73323" spans="2:2">
      <c r="B73323" s="202"/>
    </row>
    <row r="73324" spans="2:2">
      <c r="B73324" s="202"/>
    </row>
    <row r="73325" spans="2:2">
      <c r="B73325" s="202"/>
    </row>
    <row r="73326" spans="2:2">
      <c r="B73326" s="202"/>
    </row>
    <row r="73327" spans="2:2">
      <c r="B73327" s="202"/>
    </row>
    <row r="73328" spans="2:2">
      <c r="B73328" s="202"/>
    </row>
    <row r="73329" spans="2:2">
      <c r="B73329" s="202"/>
    </row>
    <row r="73330" spans="2:2">
      <c r="B73330" s="202"/>
    </row>
    <row r="73331" spans="2:2">
      <c r="B73331" s="202"/>
    </row>
    <row r="73332" spans="2:2">
      <c r="B73332" s="202"/>
    </row>
    <row r="73333" spans="2:2">
      <c r="B73333" s="202"/>
    </row>
    <row r="73334" spans="2:2">
      <c r="B73334" s="202"/>
    </row>
    <row r="73335" spans="2:2">
      <c r="B73335" s="202"/>
    </row>
    <row r="73336" spans="2:2">
      <c r="B73336" s="202"/>
    </row>
    <row r="73337" spans="2:2">
      <c r="B73337" s="202"/>
    </row>
    <row r="73338" spans="2:2">
      <c r="B73338" s="202"/>
    </row>
    <row r="73339" spans="2:2">
      <c r="B73339" s="202"/>
    </row>
    <row r="73340" spans="2:2">
      <c r="B73340" s="202"/>
    </row>
    <row r="73341" spans="2:2">
      <c r="B73341" s="202"/>
    </row>
    <row r="73342" spans="2:2">
      <c r="B73342" s="202"/>
    </row>
    <row r="73343" spans="2:2">
      <c r="B73343" s="202"/>
    </row>
    <row r="73344" spans="2:2">
      <c r="B73344" s="202"/>
    </row>
    <row r="73345" spans="2:2">
      <c r="B73345" s="202"/>
    </row>
    <row r="73346" spans="2:2">
      <c r="B73346" s="202"/>
    </row>
    <row r="73347" spans="2:2">
      <c r="B73347" s="202"/>
    </row>
    <row r="73348" spans="2:2">
      <c r="B73348" s="202"/>
    </row>
    <row r="73349" spans="2:2">
      <c r="B73349" s="202"/>
    </row>
    <row r="73350" spans="2:2">
      <c r="B73350" s="202"/>
    </row>
    <row r="73351" spans="2:2">
      <c r="B73351" s="202"/>
    </row>
    <row r="73352" spans="2:2">
      <c r="B73352" s="202"/>
    </row>
    <row r="73353" spans="2:2">
      <c r="B73353" s="202"/>
    </row>
    <row r="73354" spans="2:2">
      <c r="B73354" s="202"/>
    </row>
    <row r="73355" spans="2:2">
      <c r="B73355" s="202"/>
    </row>
    <row r="73356" spans="2:2">
      <c r="B73356" s="202"/>
    </row>
    <row r="73357" spans="2:2">
      <c r="B73357" s="202"/>
    </row>
    <row r="73358" spans="2:2">
      <c r="B73358" s="202"/>
    </row>
    <row r="73359" spans="2:2">
      <c r="B73359" s="202"/>
    </row>
    <row r="73360" spans="2:2">
      <c r="B73360" s="202"/>
    </row>
    <row r="73361" spans="2:2">
      <c r="B73361" s="202"/>
    </row>
    <row r="73362" spans="2:2">
      <c r="B73362" s="202"/>
    </row>
    <row r="73363" spans="2:2">
      <c r="B73363" s="202"/>
    </row>
    <row r="73364" spans="2:2">
      <c r="B73364" s="202"/>
    </row>
    <row r="73365" spans="2:2">
      <c r="B73365" s="202"/>
    </row>
    <row r="73366" spans="2:2">
      <c r="B73366" s="202"/>
    </row>
    <row r="73367" spans="2:2">
      <c r="B73367" s="202"/>
    </row>
    <row r="73368" spans="2:2">
      <c r="B73368" s="202"/>
    </row>
    <row r="73369" spans="2:2">
      <c r="B73369" s="202"/>
    </row>
    <row r="73370" spans="2:2">
      <c r="B73370" s="202"/>
    </row>
    <row r="73371" spans="2:2">
      <c r="B73371" s="202"/>
    </row>
    <row r="73372" spans="2:2">
      <c r="B73372" s="202"/>
    </row>
    <row r="73373" spans="2:2">
      <c r="B73373" s="202"/>
    </row>
    <row r="73374" spans="2:2">
      <c r="B73374" s="202"/>
    </row>
    <row r="73375" spans="2:2">
      <c r="B73375" s="202"/>
    </row>
    <row r="73376" spans="2:2">
      <c r="B73376" s="202"/>
    </row>
    <row r="73377" spans="2:2">
      <c r="B73377" s="202"/>
    </row>
    <row r="73378" spans="2:2">
      <c r="B73378" s="202"/>
    </row>
    <row r="73379" spans="2:2">
      <c r="B73379" s="202"/>
    </row>
    <row r="73380" spans="2:2">
      <c r="B73380" s="202"/>
    </row>
    <row r="73381" spans="2:2">
      <c r="B73381" s="202"/>
    </row>
    <row r="73382" spans="2:2">
      <c r="B73382" s="202"/>
    </row>
    <row r="73383" spans="2:2">
      <c r="B73383" s="202"/>
    </row>
    <row r="73384" spans="2:2">
      <c r="B73384" s="202"/>
    </row>
    <row r="73385" spans="2:2">
      <c r="B73385" s="202"/>
    </row>
    <row r="73386" spans="2:2">
      <c r="B73386" s="202"/>
    </row>
    <row r="73387" spans="2:2">
      <c r="B73387" s="202"/>
    </row>
    <row r="73388" spans="2:2">
      <c r="B73388" s="202"/>
    </row>
    <row r="73389" spans="2:2">
      <c r="B73389" s="202"/>
    </row>
    <row r="73390" spans="2:2">
      <c r="B73390" s="202"/>
    </row>
    <row r="73391" spans="2:2">
      <c r="B73391" s="202"/>
    </row>
    <row r="73392" spans="2:2">
      <c r="B73392" s="202"/>
    </row>
    <row r="73393" spans="2:2">
      <c r="B73393" s="202"/>
    </row>
    <row r="73394" spans="2:2">
      <c r="B73394" s="202"/>
    </row>
    <row r="73395" spans="2:2">
      <c r="B73395" s="202"/>
    </row>
    <row r="73396" spans="2:2">
      <c r="B73396" s="202"/>
    </row>
    <row r="73397" spans="2:2">
      <c r="B73397" s="202"/>
    </row>
    <row r="73398" spans="2:2">
      <c r="B73398" s="202"/>
    </row>
    <row r="73399" spans="2:2">
      <c r="B73399" s="202"/>
    </row>
    <row r="73400" spans="2:2">
      <c r="B73400" s="202"/>
    </row>
    <row r="73401" spans="2:2">
      <c r="B73401" s="202"/>
    </row>
    <row r="73402" spans="2:2">
      <c r="B73402" s="202"/>
    </row>
    <row r="73403" spans="2:2">
      <c r="B73403" s="202"/>
    </row>
    <row r="73404" spans="2:2">
      <c r="B73404" s="202"/>
    </row>
    <row r="73405" spans="2:2">
      <c r="B73405" s="202"/>
    </row>
    <row r="73406" spans="2:2">
      <c r="B73406" s="202"/>
    </row>
    <row r="73407" spans="2:2">
      <c r="B73407" s="202"/>
    </row>
    <row r="73408" spans="2:2">
      <c r="B73408" s="202"/>
    </row>
    <row r="73409" spans="2:2">
      <c r="B73409" s="202"/>
    </row>
    <row r="73410" spans="2:2">
      <c r="B73410" s="202"/>
    </row>
    <row r="73411" spans="2:2">
      <c r="B73411" s="202"/>
    </row>
    <row r="73412" spans="2:2">
      <c r="B73412" s="202"/>
    </row>
    <row r="73413" spans="2:2">
      <c r="B73413" s="202"/>
    </row>
    <row r="73414" spans="2:2">
      <c r="B73414" s="202"/>
    </row>
    <row r="73415" spans="2:2">
      <c r="B73415" s="202"/>
    </row>
    <row r="73416" spans="2:2">
      <c r="B73416" s="202"/>
    </row>
    <row r="73417" spans="2:2">
      <c r="B73417" s="202"/>
    </row>
    <row r="73418" spans="2:2">
      <c r="B73418" s="202"/>
    </row>
    <row r="73419" spans="2:2">
      <c r="B73419" s="202"/>
    </row>
    <row r="73420" spans="2:2">
      <c r="B73420" s="202"/>
    </row>
    <row r="73421" spans="2:2">
      <c r="B73421" s="202"/>
    </row>
    <row r="73422" spans="2:2">
      <c r="B73422" s="202"/>
    </row>
    <row r="73423" spans="2:2">
      <c r="B73423" s="202"/>
    </row>
    <row r="73424" spans="2:2">
      <c r="B73424" s="202"/>
    </row>
    <row r="73425" spans="2:2">
      <c r="B73425" s="202"/>
    </row>
    <row r="73426" spans="2:2">
      <c r="B73426" s="202"/>
    </row>
    <row r="73427" spans="2:2">
      <c r="B73427" s="202"/>
    </row>
    <row r="73428" spans="2:2">
      <c r="B73428" s="202"/>
    </row>
    <row r="73429" spans="2:2">
      <c r="B73429" s="202"/>
    </row>
    <row r="73430" spans="2:2">
      <c r="B73430" s="202"/>
    </row>
    <row r="73431" spans="2:2">
      <c r="B73431" s="202"/>
    </row>
    <row r="73432" spans="2:2">
      <c r="B73432" s="202"/>
    </row>
    <row r="73433" spans="2:2">
      <c r="B73433" s="202"/>
    </row>
    <row r="73434" spans="2:2">
      <c r="B73434" s="202"/>
    </row>
    <row r="73435" spans="2:2">
      <c r="B73435" s="202"/>
    </row>
    <row r="73436" spans="2:2">
      <c r="B73436" s="202"/>
    </row>
    <row r="73437" spans="2:2">
      <c r="B73437" s="202"/>
    </row>
    <row r="73438" spans="2:2">
      <c r="B73438" s="202"/>
    </row>
    <row r="73439" spans="2:2">
      <c r="B73439" s="202"/>
    </row>
    <row r="73440" spans="2:2">
      <c r="B73440" s="202"/>
    </row>
    <row r="73441" spans="2:2">
      <c r="B73441" s="202"/>
    </row>
    <row r="73442" spans="2:2">
      <c r="B73442" s="202"/>
    </row>
    <row r="73443" spans="2:2">
      <c r="B73443" s="202"/>
    </row>
    <row r="73444" spans="2:2">
      <c r="B73444" s="202"/>
    </row>
    <row r="73445" spans="2:2">
      <c r="B73445" s="202"/>
    </row>
    <row r="73446" spans="2:2">
      <c r="B73446" s="202"/>
    </row>
    <row r="73447" spans="2:2">
      <c r="B73447" s="202"/>
    </row>
    <row r="73448" spans="2:2">
      <c r="B73448" s="202"/>
    </row>
    <row r="73449" spans="2:2">
      <c r="B73449" s="202"/>
    </row>
    <row r="73450" spans="2:2">
      <c r="B73450" s="202"/>
    </row>
    <row r="73451" spans="2:2">
      <c r="B73451" s="202"/>
    </row>
    <row r="73452" spans="2:2">
      <c r="B73452" s="202"/>
    </row>
    <row r="73453" spans="2:2">
      <c r="B73453" s="202"/>
    </row>
    <row r="73454" spans="2:2">
      <c r="B73454" s="202"/>
    </row>
    <row r="73455" spans="2:2">
      <c r="B73455" s="202"/>
    </row>
    <row r="73456" spans="2:2">
      <c r="B73456" s="202"/>
    </row>
    <row r="73457" spans="2:2">
      <c r="B73457" s="202"/>
    </row>
    <row r="73458" spans="2:2">
      <c r="B73458" s="202"/>
    </row>
    <row r="73459" spans="2:2">
      <c r="B73459" s="202"/>
    </row>
    <row r="73460" spans="2:2">
      <c r="B73460" s="202"/>
    </row>
    <row r="73461" spans="2:2">
      <c r="B73461" s="202"/>
    </row>
    <row r="73462" spans="2:2">
      <c r="B73462" s="202"/>
    </row>
    <row r="73463" spans="2:2">
      <c r="B73463" s="202"/>
    </row>
    <row r="73464" spans="2:2">
      <c r="B73464" s="202"/>
    </row>
    <row r="73465" spans="2:2">
      <c r="B73465" s="202"/>
    </row>
    <row r="73466" spans="2:2">
      <c r="B73466" s="202"/>
    </row>
    <row r="73467" spans="2:2">
      <c r="B73467" s="202"/>
    </row>
    <row r="73468" spans="2:2">
      <c r="B73468" s="202"/>
    </row>
    <row r="73469" spans="2:2">
      <c r="B73469" s="202"/>
    </row>
    <row r="73470" spans="2:2">
      <c r="B73470" s="202"/>
    </row>
    <row r="73471" spans="2:2">
      <c r="B73471" s="202"/>
    </row>
    <row r="73472" spans="2:2">
      <c r="B73472" s="202"/>
    </row>
    <row r="73473" spans="2:2">
      <c r="B73473" s="202"/>
    </row>
    <row r="73474" spans="2:2">
      <c r="B73474" s="202"/>
    </row>
    <row r="73475" spans="2:2">
      <c r="B73475" s="202"/>
    </row>
    <row r="73476" spans="2:2">
      <c r="B73476" s="202"/>
    </row>
    <row r="73477" spans="2:2">
      <c r="B73477" s="202"/>
    </row>
    <row r="73478" spans="2:2">
      <c r="B73478" s="202"/>
    </row>
    <row r="73479" spans="2:2">
      <c r="B73479" s="202"/>
    </row>
    <row r="73480" spans="2:2">
      <c r="B73480" s="202"/>
    </row>
    <row r="73481" spans="2:2">
      <c r="B73481" s="202"/>
    </row>
    <row r="73482" spans="2:2">
      <c r="B73482" s="202"/>
    </row>
    <row r="73483" spans="2:2">
      <c r="B73483" s="202"/>
    </row>
    <row r="73484" spans="2:2">
      <c r="B73484" s="202"/>
    </row>
    <row r="73485" spans="2:2">
      <c r="B73485" s="202"/>
    </row>
    <row r="73486" spans="2:2">
      <c r="B73486" s="202"/>
    </row>
    <row r="73487" spans="2:2">
      <c r="B73487" s="202"/>
    </row>
    <row r="73488" spans="2:2">
      <c r="B73488" s="202"/>
    </row>
    <row r="73489" spans="2:2">
      <c r="B73489" s="202"/>
    </row>
    <row r="73490" spans="2:2">
      <c r="B73490" s="202"/>
    </row>
    <row r="73491" spans="2:2">
      <c r="B73491" s="202"/>
    </row>
    <row r="73492" spans="2:2">
      <c r="B73492" s="202"/>
    </row>
    <row r="73493" spans="2:2">
      <c r="B73493" s="202"/>
    </row>
    <row r="73494" spans="2:2">
      <c r="B73494" s="202"/>
    </row>
    <row r="73495" spans="2:2">
      <c r="B73495" s="202"/>
    </row>
    <row r="73496" spans="2:2">
      <c r="B73496" s="202"/>
    </row>
    <row r="73497" spans="2:2">
      <c r="B73497" s="202"/>
    </row>
    <row r="73498" spans="2:2">
      <c r="B73498" s="202"/>
    </row>
    <row r="73499" spans="2:2">
      <c r="B73499" s="202"/>
    </row>
    <row r="73500" spans="2:2">
      <c r="B73500" s="202"/>
    </row>
    <row r="73501" spans="2:2">
      <c r="B73501" s="202"/>
    </row>
    <row r="73502" spans="2:2">
      <c r="B73502" s="202"/>
    </row>
    <row r="73503" spans="2:2">
      <c r="B73503" s="202"/>
    </row>
    <row r="73504" spans="2:2">
      <c r="B73504" s="202"/>
    </row>
    <row r="73505" spans="2:2">
      <c r="B73505" s="202"/>
    </row>
    <row r="73506" spans="2:2">
      <c r="B73506" s="202"/>
    </row>
    <row r="73507" spans="2:2">
      <c r="B73507" s="202"/>
    </row>
    <row r="73508" spans="2:2">
      <c r="B73508" s="202"/>
    </row>
    <row r="73509" spans="2:2">
      <c r="B73509" s="202"/>
    </row>
    <row r="73510" spans="2:2">
      <c r="B73510" s="202"/>
    </row>
    <row r="73511" spans="2:2">
      <c r="B73511" s="202"/>
    </row>
    <row r="73512" spans="2:2">
      <c r="B73512" s="202"/>
    </row>
    <row r="73513" spans="2:2">
      <c r="B73513" s="202"/>
    </row>
    <row r="73514" spans="2:2">
      <c r="B73514" s="202"/>
    </row>
    <row r="73515" spans="2:2">
      <c r="B73515" s="202"/>
    </row>
    <row r="73516" spans="2:2">
      <c r="B73516" s="202"/>
    </row>
    <row r="73517" spans="2:2">
      <c r="B73517" s="202"/>
    </row>
    <row r="73518" spans="2:2">
      <c r="B73518" s="202"/>
    </row>
    <row r="73519" spans="2:2">
      <c r="B73519" s="202"/>
    </row>
    <row r="73520" spans="2:2">
      <c r="B73520" s="202"/>
    </row>
    <row r="73521" spans="2:2">
      <c r="B73521" s="202"/>
    </row>
    <row r="73522" spans="2:2">
      <c r="B73522" s="202"/>
    </row>
    <row r="73523" spans="2:2">
      <c r="B73523" s="202"/>
    </row>
    <row r="73524" spans="2:2">
      <c r="B73524" s="202"/>
    </row>
    <row r="73525" spans="2:2">
      <c r="B73525" s="202"/>
    </row>
    <row r="73526" spans="2:2">
      <c r="B73526" s="202"/>
    </row>
    <row r="73527" spans="2:2">
      <c r="B73527" s="202"/>
    </row>
    <row r="73528" spans="2:2">
      <c r="B73528" s="202"/>
    </row>
    <row r="73529" spans="2:2">
      <c r="B73529" s="202"/>
    </row>
    <row r="73530" spans="2:2">
      <c r="B73530" s="202"/>
    </row>
    <row r="73531" spans="2:2">
      <c r="B73531" s="202"/>
    </row>
    <row r="73532" spans="2:2">
      <c r="B73532" s="202"/>
    </row>
    <row r="73533" spans="2:2">
      <c r="B73533" s="202"/>
    </row>
    <row r="73534" spans="2:2">
      <c r="B73534" s="202"/>
    </row>
    <row r="73535" spans="2:2">
      <c r="B73535" s="202"/>
    </row>
    <row r="73536" spans="2:2">
      <c r="B73536" s="202"/>
    </row>
    <row r="73537" spans="2:2">
      <c r="B73537" s="202"/>
    </row>
    <row r="73538" spans="2:2">
      <c r="B73538" s="202"/>
    </row>
    <row r="73539" spans="2:2">
      <c r="B73539" s="202"/>
    </row>
    <row r="73540" spans="2:2">
      <c r="B73540" s="202"/>
    </row>
    <row r="73541" spans="2:2">
      <c r="B73541" s="202"/>
    </row>
    <row r="73542" spans="2:2">
      <c r="B73542" s="202"/>
    </row>
    <row r="73543" spans="2:2">
      <c r="B73543" s="202"/>
    </row>
    <row r="73544" spans="2:2">
      <c r="B73544" s="202"/>
    </row>
    <row r="73545" spans="2:2">
      <c r="B73545" s="202"/>
    </row>
    <row r="73546" spans="2:2">
      <c r="B73546" s="202"/>
    </row>
    <row r="73547" spans="2:2">
      <c r="B73547" s="202"/>
    </row>
    <row r="73548" spans="2:2">
      <c r="B73548" s="202"/>
    </row>
    <row r="73549" spans="2:2">
      <c r="B73549" s="202"/>
    </row>
    <row r="73550" spans="2:2">
      <c r="B73550" s="202"/>
    </row>
    <row r="73551" spans="2:2">
      <c r="B73551" s="202"/>
    </row>
    <row r="73552" spans="2:2">
      <c r="B73552" s="202"/>
    </row>
    <row r="73553" spans="2:2">
      <c r="B73553" s="202"/>
    </row>
    <row r="73554" spans="2:2">
      <c r="B73554" s="202"/>
    </row>
    <row r="73555" spans="2:2">
      <c r="B73555" s="202"/>
    </row>
    <row r="73556" spans="2:2">
      <c r="B73556" s="202"/>
    </row>
    <row r="73557" spans="2:2">
      <c r="B73557" s="202"/>
    </row>
    <row r="73558" spans="2:2">
      <c r="B73558" s="202"/>
    </row>
    <row r="73559" spans="2:2">
      <c r="B73559" s="202"/>
    </row>
    <row r="73560" spans="2:2">
      <c r="B73560" s="202"/>
    </row>
    <row r="73561" spans="2:2">
      <c r="B73561" s="202"/>
    </row>
    <row r="73562" spans="2:2">
      <c r="B73562" s="202"/>
    </row>
    <row r="73563" spans="2:2">
      <c r="B73563" s="202"/>
    </row>
    <row r="73564" spans="2:2">
      <c r="B73564" s="202"/>
    </row>
    <row r="73565" spans="2:2">
      <c r="B73565" s="202"/>
    </row>
    <row r="73566" spans="2:2">
      <c r="B73566" s="202"/>
    </row>
    <row r="73567" spans="2:2">
      <c r="B73567" s="202"/>
    </row>
    <row r="73568" spans="2:2">
      <c r="B73568" s="202"/>
    </row>
    <row r="73569" spans="2:2">
      <c r="B73569" s="202"/>
    </row>
    <row r="73570" spans="2:2">
      <c r="B73570" s="202"/>
    </row>
    <row r="73571" spans="2:2">
      <c r="B73571" s="202"/>
    </row>
    <row r="73572" spans="2:2">
      <c r="B73572" s="202"/>
    </row>
    <row r="73573" spans="2:2">
      <c r="B73573" s="202"/>
    </row>
    <row r="73574" spans="2:2">
      <c r="B73574" s="202"/>
    </row>
    <row r="73575" spans="2:2">
      <c r="B73575" s="202"/>
    </row>
    <row r="73576" spans="2:2">
      <c r="B73576" s="202"/>
    </row>
    <row r="73577" spans="2:2">
      <c r="B73577" s="202"/>
    </row>
    <row r="73578" spans="2:2">
      <c r="B73578" s="202"/>
    </row>
    <row r="73579" spans="2:2">
      <c r="B73579" s="202"/>
    </row>
    <row r="73580" spans="2:2">
      <c r="B73580" s="202"/>
    </row>
    <row r="73581" spans="2:2">
      <c r="B73581" s="202"/>
    </row>
    <row r="73582" spans="2:2">
      <c r="B73582" s="202"/>
    </row>
    <row r="73583" spans="2:2">
      <c r="B73583" s="202"/>
    </row>
    <row r="73584" spans="2:2">
      <c r="B73584" s="202"/>
    </row>
    <row r="73585" spans="2:2">
      <c r="B73585" s="202"/>
    </row>
    <row r="73586" spans="2:2">
      <c r="B73586" s="202"/>
    </row>
    <row r="73587" spans="2:2">
      <c r="B73587" s="202"/>
    </row>
    <row r="73588" spans="2:2">
      <c r="B73588" s="202"/>
    </row>
    <row r="73589" spans="2:2">
      <c r="B73589" s="202"/>
    </row>
    <row r="73590" spans="2:2">
      <c r="B73590" s="202"/>
    </row>
    <row r="73591" spans="2:2">
      <c r="B73591" s="202"/>
    </row>
    <row r="73592" spans="2:2">
      <c r="B73592" s="202"/>
    </row>
    <row r="73593" spans="2:2">
      <c r="B73593" s="202"/>
    </row>
    <row r="73594" spans="2:2">
      <c r="B73594" s="202"/>
    </row>
    <row r="73595" spans="2:2">
      <c r="B73595" s="202"/>
    </row>
    <row r="73596" spans="2:2">
      <c r="B73596" s="202"/>
    </row>
    <row r="73597" spans="2:2">
      <c r="B73597" s="202"/>
    </row>
    <row r="73598" spans="2:2">
      <c r="B73598" s="202"/>
    </row>
    <row r="73599" spans="2:2">
      <c r="B73599" s="202"/>
    </row>
    <row r="73600" spans="2:2">
      <c r="B73600" s="202"/>
    </row>
    <row r="73601" spans="2:2">
      <c r="B73601" s="202"/>
    </row>
    <row r="73602" spans="2:2">
      <c r="B73602" s="202"/>
    </row>
    <row r="73603" spans="2:2">
      <c r="B73603" s="202"/>
    </row>
    <row r="73604" spans="2:2">
      <c r="B73604" s="202"/>
    </row>
    <row r="73605" spans="2:2">
      <c r="B73605" s="202"/>
    </row>
    <row r="73606" spans="2:2">
      <c r="B73606" s="202"/>
    </row>
    <row r="73607" spans="2:2">
      <c r="B73607" s="202"/>
    </row>
    <row r="73608" spans="2:2">
      <c r="B73608" s="202"/>
    </row>
    <row r="73609" spans="2:2">
      <c r="B73609" s="202"/>
    </row>
    <row r="73610" spans="2:2">
      <c r="B73610" s="202"/>
    </row>
    <row r="73611" spans="2:2">
      <c r="B73611" s="202"/>
    </row>
    <row r="73612" spans="2:2">
      <c r="B73612" s="202"/>
    </row>
    <row r="73613" spans="2:2">
      <c r="B73613" s="202"/>
    </row>
    <row r="73614" spans="2:2">
      <c r="B73614" s="202"/>
    </row>
    <row r="73615" spans="2:2">
      <c r="B73615" s="202"/>
    </row>
    <row r="73616" spans="2:2">
      <c r="B73616" s="202"/>
    </row>
    <row r="73617" spans="2:2">
      <c r="B73617" s="202"/>
    </row>
    <row r="73618" spans="2:2">
      <c r="B73618" s="202"/>
    </row>
    <row r="73619" spans="2:2">
      <c r="B73619" s="202"/>
    </row>
    <row r="73620" spans="2:2">
      <c r="B73620" s="202"/>
    </row>
    <row r="73621" spans="2:2">
      <c r="B73621" s="202"/>
    </row>
    <row r="73622" spans="2:2">
      <c r="B73622" s="202"/>
    </row>
    <row r="73623" spans="2:2">
      <c r="B73623" s="202"/>
    </row>
    <row r="73624" spans="2:2">
      <c r="B73624" s="202"/>
    </row>
    <row r="73625" spans="2:2">
      <c r="B73625" s="202"/>
    </row>
    <row r="73626" spans="2:2">
      <c r="B73626" s="202"/>
    </row>
    <row r="73627" spans="2:2">
      <c r="B73627" s="202"/>
    </row>
    <row r="73628" spans="2:2">
      <c r="B73628" s="202"/>
    </row>
    <row r="73629" spans="2:2">
      <c r="B73629" s="202"/>
    </row>
    <row r="73630" spans="2:2">
      <c r="B73630" s="202"/>
    </row>
    <row r="73631" spans="2:2">
      <c r="B73631" s="202"/>
    </row>
    <row r="73632" spans="2:2">
      <c r="B73632" s="202"/>
    </row>
    <row r="73633" spans="2:2">
      <c r="B73633" s="202"/>
    </row>
    <row r="73634" spans="2:2">
      <c r="B73634" s="202"/>
    </row>
    <row r="73635" spans="2:2">
      <c r="B73635" s="202"/>
    </row>
    <row r="73636" spans="2:2">
      <c r="B73636" s="202"/>
    </row>
    <row r="73637" spans="2:2">
      <c r="B73637" s="202"/>
    </row>
    <row r="73638" spans="2:2">
      <c r="B73638" s="202"/>
    </row>
    <row r="73639" spans="2:2">
      <c r="B73639" s="202"/>
    </row>
    <row r="73640" spans="2:2">
      <c r="B73640" s="202"/>
    </row>
    <row r="73641" spans="2:2">
      <c r="B73641" s="202"/>
    </row>
    <row r="73642" spans="2:2">
      <c r="B73642" s="202"/>
    </row>
    <row r="73643" spans="2:2">
      <c r="B73643" s="202"/>
    </row>
    <row r="73644" spans="2:2">
      <c r="B73644" s="202"/>
    </row>
    <row r="73645" spans="2:2">
      <c r="B73645" s="202"/>
    </row>
    <row r="73646" spans="2:2">
      <c r="B73646" s="202"/>
    </row>
    <row r="73647" spans="2:2">
      <c r="B73647" s="202"/>
    </row>
    <row r="73648" spans="2:2">
      <c r="B73648" s="202"/>
    </row>
    <row r="73649" spans="2:2">
      <c r="B73649" s="202"/>
    </row>
    <row r="73650" spans="2:2">
      <c r="B73650" s="202"/>
    </row>
    <row r="73651" spans="2:2">
      <c r="B73651" s="202"/>
    </row>
    <row r="73652" spans="2:2">
      <c r="B73652" s="202"/>
    </row>
    <row r="73653" spans="2:2">
      <c r="B73653" s="202"/>
    </row>
    <row r="73654" spans="2:2">
      <c r="B73654" s="202"/>
    </row>
    <row r="73655" spans="2:2">
      <c r="B73655" s="202"/>
    </row>
    <row r="73656" spans="2:2">
      <c r="B73656" s="202"/>
    </row>
    <row r="73657" spans="2:2">
      <c r="B73657" s="202"/>
    </row>
    <row r="73658" spans="2:2">
      <c r="B73658" s="202"/>
    </row>
    <row r="73659" spans="2:2">
      <c r="B73659" s="202"/>
    </row>
    <row r="73660" spans="2:2">
      <c r="B73660" s="202"/>
    </row>
    <row r="73661" spans="2:2">
      <c r="B73661" s="202"/>
    </row>
    <row r="73662" spans="2:2">
      <c r="B73662" s="202"/>
    </row>
    <row r="73663" spans="2:2">
      <c r="B73663" s="202"/>
    </row>
    <row r="73664" spans="2:2">
      <c r="B73664" s="202"/>
    </row>
    <row r="73665" spans="2:2">
      <c r="B73665" s="202"/>
    </row>
    <row r="73666" spans="2:2">
      <c r="B73666" s="202"/>
    </row>
    <row r="73667" spans="2:2">
      <c r="B73667" s="202"/>
    </row>
    <row r="73668" spans="2:2">
      <c r="B73668" s="202"/>
    </row>
    <row r="73669" spans="2:2">
      <c r="B73669" s="202"/>
    </row>
    <row r="73670" spans="2:2">
      <c r="B73670" s="202"/>
    </row>
    <row r="73671" spans="2:2">
      <c r="B73671" s="202"/>
    </row>
    <row r="73672" spans="2:2">
      <c r="B73672" s="202"/>
    </row>
    <row r="73673" spans="2:2">
      <c r="B73673" s="202"/>
    </row>
    <row r="73674" spans="2:2">
      <c r="B73674" s="202"/>
    </row>
    <row r="73675" spans="2:2">
      <c r="B73675" s="202"/>
    </row>
    <row r="73676" spans="2:2">
      <c r="B73676" s="202"/>
    </row>
    <row r="73677" spans="2:2">
      <c r="B73677" s="202"/>
    </row>
    <row r="73678" spans="2:2">
      <c r="B73678" s="202"/>
    </row>
    <row r="73679" spans="2:2">
      <c r="B73679" s="202"/>
    </row>
    <row r="73680" spans="2:2">
      <c r="B73680" s="202"/>
    </row>
    <row r="73681" spans="2:2">
      <c r="B73681" s="202"/>
    </row>
    <row r="73682" spans="2:2">
      <c r="B73682" s="202"/>
    </row>
    <row r="73683" spans="2:2">
      <c r="B73683" s="202"/>
    </row>
    <row r="73684" spans="2:2">
      <c r="B73684" s="202"/>
    </row>
    <row r="73685" spans="2:2">
      <c r="B73685" s="202"/>
    </row>
    <row r="73686" spans="2:2">
      <c r="B73686" s="202"/>
    </row>
    <row r="73687" spans="2:2">
      <c r="B73687" s="202"/>
    </row>
    <row r="73688" spans="2:2">
      <c r="B73688" s="202"/>
    </row>
    <row r="73689" spans="2:2">
      <c r="B73689" s="202"/>
    </row>
    <row r="73690" spans="2:2">
      <c r="B73690" s="202"/>
    </row>
    <row r="73691" spans="2:2">
      <c r="B73691" s="202"/>
    </row>
    <row r="73692" spans="2:2">
      <c r="B73692" s="202"/>
    </row>
    <row r="73693" spans="2:2">
      <c r="B73693" s="202"/>
    </row>
    <row r="73694" spans="2:2">
      <c r="B73694" s="202"/>
    </row>
    <row r="73695" spans="2:2">
      <c r="B73695" s="202"/>
    </row>
    <row r="73696" spans="2:2">
      <c r="B73696" s="202"/>
    </row>
    <row r="73697" spans="2:2">
      <c r="B73697" s="202"/>
    </row>
    <row r="73698" spans="2:2">
      <c r="B73698" s="202"/>
    </row>
    <row r="73699" spans="2:2">
      <c r="B73699" s="202"/>
    </row>
    <row r="73700" spans="2:2">
      <c r="B73700" s="202"/>
    </row>
    <row r="73701" spans="2:2">
      <c r="B73701" s="202"/>
    </row>
    <row r="73702" spans="2:2">
      <c r="B73702" s="202"/>
    </row>
    <row r="73703" spans="2:2">
      <c r="B73703" s="202"/>
    </row>
    <row r="73704" spans="2:2">
      <c r="B73704" s="202"/>
    </row>
    <row r="73705" spans="2:2">
      <c r="B73705" s="202"/>
    </row>
    <row r="73706" spans="2:2">
      <c r="B73706" s="202"/>
    </row>
    <row r="73707" spans="2:2">
      <c r="B73707" s="202"/>
    </row>
    <row r="73708" spans="2:2">
      <c r="B73708" s="202"/>
    </row>
    <row r="73709" spans="2:2">
      <c r="B73709" s="202"/>
    </row>
    <row r="73710" spans="2:2">
      <c r="B73710" s="202"/>
    </row>
    <row r="73711" spans="2:2">
      <c r="B73711" s="202"/>
    </row>
    <row r="73712" spans="2:2">
      <c r="B73712" s="202"/>
    </row>
    <row r="73713" spans="2:2">
      <c r="B73713" s="202"/>
    </row>
    <row r="73714" spans="2:2">
      <c r="B73714" s="202"/>
    </row>
    <row r="73715" spans="2:2">
      <c r="B73715" s="202"/>
    </row>
    <row r="73716" spans="2:2">
      <c r="B73716" s="202"/>
    </row>
    <row r="73717" spans="2:2">
      <c r="B73717" s="202"/>
    </row>
    <row r="73718" spans="2:2">
      <c r="B73718" s="202"/>
    </row>
    <row r="73719" spans="2:2">
      <c r="B73719" s="202"/>
    </row>
    <row r="73720" spans="2:2">
      <c r="B73720" s="202"/>
    </row>
    <row r="73721" spans="2:2">
      <c r="B73721" s="202"/>
    </row>
    <row r="73722" spans="2:2">
      <c r="B73722" s="202"/>
    </row>
    <row r="73723" spans="2:2">
      <c r="B73723" s="202"/>
    </row>
    <row r="73724" spans="2:2">
      <c r="B73724" s="202"/>
    </row>
    <row r="73725" spans="2:2">
      <c r="B73725" s="202"/>
    </row>
    <row r="73726" spans="2:2">
      <c r="B73726" s="202"/>
    </row>
    <row r="73727" spans="2:2">
      <c r="B73727" s="202"/>
    </row>
    <row r="73728" spans="2:2">
      <c r="B73728" s="202"/>
    </row>
    <row r="73729" spans="2:2">
      <c r="B73729" s="202"/>
    </row>
    <row r="73730" spans="2:2">
      <c r="B73730" s="202"/>
    </row>
    <row r="73731" spans="2:2">
      <c r="B73731" s="202"/>
    </row>
    <row r="73732" spans="2:2">
      <c r="B73732" s="202"/>
    </row>
    <row r="73733" spans="2:2">
      <c r="B73733" s="202"/>
    </row>
    <row r="73734" spans="2:2">
      <c r="B73734" s="202"/>
    </row>
    <row r="73735" spans="2:2">
      <c r="B73735" s="202"/>
    </row>
    <row r="73736" spans="2:2">
      <c r="B73736" s="202"/>
    </row>
    <row r="73737" spans="2:2">
      <c r="B73737" s="202"/>
    </row>
    <row r="73738" spans="2:2">
      <c r="B73738" s="202"/>
    </row>
    <row r="73739" spans="2:2">
      <c r="B73739" s="202"/>
    </row>
    <row r="73740" spans="2:2">
      <c r="B73740" s="202"/>
    </row>
    <row r="73741" spans="2:2">
      <c r="B73741" s="202"/>
    </row>
    <row r="73742" spans="2:2">
      <c r="B73742" s="202"/>
    </row>
    <row r="73743" spans="2:2">
      <c r="B73743" s="202"/>
    </row>
    <row r="73744" spans="2:2">
      <c r="B73744" s="202"/>
    </row>
    <row r="73745" spans="2:2">
      <c r="B73745" s="202"/>
    </row>
    <row r="73746" spans="2:2">
      <c r="B73746" s="202"/>
    </row>
    <row r="73747" spans="2:2">
      <c r="B73747" s="202"/>
    </row>
    <row r="73748" spans="2:2">
      <c r="B73748" s="202"/>
    </row>
    <row r="73749" spans="2:2">
      <c r="B73749" s="202"/>
    </row>
    <row r="73750" spans="2:2">
      <c r="B73750" s="202"/>
    </row>
    <row r="73751" spans="2:2">
      <c r="B73751" s="202"/>
    </row>
    <row r="73752" spans="2:2">
      <c r="B73752" s="202"/>
    </row>
    <row r="73753" spans="2:2">
      <c r="B73753" s="202"/>
    </row>
    <row r="73754" spans="2:2">
      <c r="B73754" s="202"/>
    </row>
    <row r="73755" spans="2:2">
      <c r="B73755" s="202"/>
    </row>
    <row r="73756" spans="2:2">
      <c r="B73756" s="202"/>
    </row>
    <row r="73757" spans="2:2">
      <c r="B73757" s="202"/>
    </row>
    <row r="73758" spans="2:2">
      <c r="B73758" s="202"/>
    </row>
    <row r="73759" spans="2:2">
      <c r="B73759" s="202"/>
    </row>
    <row r="73760" spans="2:2">
      <c r="B73760" s="202"/>
    </row>
    <row r="73761" spans="2:2">
      <c r="B73761" s="202"/>
    </row>
    <row r="73762" spans="2:2">
      <c r="B73762" s="202"/>
    </row>
    <row r="73763" spans="2:2">
      <c r="B73763" s="202"/>
    </row>
    <row r="73764" spans="2:2">
      <c r="B73764" s="202"/>
    </row>
    <row r="73765" spans="2:2">
      <c r="B73765" s="202"/>
    </row>
    <row r="73766" spans="2:2">
      <c r="B73766" s="202"/>
    </row>
    <row r="73767" spans="2:2">
      <c r="B73767" s="202"/>
    </row>
    <row r="73768" spans="2:2">
      <c r="B73768" s="202"/>
    </row>
    <row r="73769" spans="2:2">
      <c r="B73769" s="202"/>
    </row>
    <row r="73770" spans="2:2">
      <c r="B73770" s="202"/>
    </row>
    <row r="73771" spans="2:2">
      <c r="B73771" s="202"/>
    </row>
    <row r="73772" spans="2:2">
      <c r="B73772" s="202"/>
    </row>
    <row r="73773" spans="2:2">
      <c r="B73773" s="202"/>
    </row>
    <row r="73774" spans="2:2">
      <c r="B73774" s="202"/>
    </row>
    <row r="73775" spans="2:2">
      <c r="B73775" s="202"/>
    </row>
    <row r="73776" spans="2:2">
      <c r="B73776" s="202"/>
    </row>
    <row r="73777" spans="2:2">
      <c r="B73777" s="202"/>
    </row>
    <row r="73778" spans="2:2">
      <c r="B73778" s="202"/>
    </row>
    <row r="73779" spans="2:2">
      <c r="B73779" s="202"/>
    </row>
    <row r="73780" spans="2:2">
      <c r="B73780" s="202"/>
    </row>
    <row r="73781" spans="2:2">
      <c r="B73781" s="202"/>
    </row>
    <row r="73782" spans="2:2">
      <c r="B73782" s="202"/>
    </row>
    <row r="73783" spans="2:2">
      <c r="B73783" s="202"/>
    </row>
    <row r="73784" spans="2:2">
      <c r="B73784" s="202"/>
    </row>
    <row r="73785" spans="2:2">
      <c r="B73785" s="202"/>
    </row>
    <row r="73786" spans="2:2">
      <c r="B73786" s="202"/>
    </row>
    <row r="73787" spans="2:2">
      <c r="B73787" s="202"/>
    </row>
    <row r="73788" spans="2:2">
      <c r="B73788" s="202"/>
    </row>
    <row r="73789" spans="2:2">
      <c r="B73789" s="202"/>
    </row>
    <row r="73790" spans="2:2">
      <c r="B73790" s="202"/>
    </row>
    <row r="73791" spans="2:2">
      <c r="B73791" s="202"/>
    </row>
    <row r="73792" spans="2:2">
      <c r="B73792" s="202"/>
    </row>
    <row r="73793" spans="2:2">
      <c r="B73793" s="202"/>
    </row>
    <row r="73794" spans="2:2">
      <c r="B73794" s="202"/>
    </row>
    <row r="73795" spans="2:2">
      <c r="B73795" s="202"/>
    </row>
    <row r="73796" spans="2:2">
      <c r="B73796" s="202"/>
    </row>
    <row r="73797" spans="2:2">
      <c r="B73797" s="202"/>
    </row>
    <row r="73798" spans="2:2">
      <c r="B73798" s="202"/>
    </row>
    <row r="73799" spans="2:2">
      <c r="B73799" s="202"/>
    </row>
    <row r="73800" spans="2:2">
      <c r="B73800" s="202"/>
    </row>
    <row r="73801" spans="2:2">
      <c r="B73801" s="202"/>
    </row>
    <row r="73802" spans="2:2">
      <c r="B73802" s="202"/>
    </row>
    <row r="73803" spans="2:2">
      <c r="B73803" s="202"/>
    </row>
    <row r="73804" spans="2:2">
      <c r="B73804" s="202"/>
    </row>
    <row r="73805" spans="2:2">
      <c r="B73805" s="202"/>
    </row>
    <row r="73806" spans="2:2">
      <c r="B73806" s="202"/>
    </row>
    <row r="73807" spans="2:2">
      <c r="B73807" s="202"/>
    </row>
    <row r="73808" spans="2:2">
      <c r="B73808" s="202"/>
    </row>
    <row r="73809" spans="2:2">
      <c r="B73809" s="202"/>
    </row>
    <row r="73810" spans="2:2">
      <c r="B73810" s="202"/>
    </row>
    <row r="73811" spans="2:2">
      <c r="B73811" s="202"/>
    </row>
    <row r="73812" spans="2:2">
      <c r="B73812" s="202"/>
    </row>
    <row r="73813" spans="2:2">
      <c r="B73813" s="202"/>
    </row>
    <row r="73814" spans="2:2">
      <c r="B73814" s="202"/>
    </row>
    <row r="73815" spans="2:2">
      <c r="B73815" s="202"/>
    </row>
    <row r="73816" spans="2:2">
      <c r="B73816" s="202"/>
    </row>
    <row r="73817" spans="2:2">
      <c r="B73817" s="202"/>
    </row>
    <row r="73818" spans="2:2">
      <c r="B73818" s="202"/>
    </row>
    <row r="73819" spans="2:2">
      <c r="B73819" s="202"/>
    </row>
    <row r="73820" spans="2:2">
      <c r="B73820" s="202"/>
    </row>
    <row r="73821" spans="2:2">
      <c r="B73821" s="202"/>
    </row>
    <row r="73822" spans="2:2">
      <c r="B73822" s="202"/>
    </row>
    <row r="73823" spans="2:2">
      <c r="B73823" s="202"/>
    </row>
    <row r="73824" spans="2:2">
      <c r="B73824" s="202"/>
    </row>
    <row r="73825" spans="2:2">
      <c r="B73825" s="202"/>
    </row>
    <row r="73826" spans="2:2">
      <c r="B73826" s="202"/>
    </row>
    <row r="73827" spans="2:2">
      <c r="B73827" s="202"/>
    </row>
    <row r="73828" spans="2:2">
      <c r="B73828" s="202"/>
    </row>
    <row r="73829" spans="2:2">
      <c r="B73829" s="202"/>
    </row>
    <row r="73830" spans="2:2">
      <c r="B73830" s="202"/>
    </row>
    <row r="73831" spans="2:2">
      <c r="B73831" s="202"/>
    </row>
    <row r="73832" spans="2:2">
      <c r="B73832" s="202"/>
    </row>
    <row r="73833" spans="2:2">
      <c r="B73833" s="202"/>
    </row>
    <row r="73834" spans="2:2">
      <c r="B73834" s="202"/>
    </row>
    <row r="73835" spans="2:2">
      <c r="B73835" s="202"/>
    </row>
    <row r="73836" spans="2:2">
      <c r="B73836" s="202"/>
    </row>
    <row r="73837" spans="2:2">
      <c r="B73837" s="202"/>
    </row>
    <row r="73838" spans="2:2">
      <c r="B73838" s="202"/>
    </row>
    <row r="73839" spans="2:2">
      <c r="B73839" s="202"/>
    </row>
    <row r="73840" spans="2:2">
      <c r="B73840" s="202"/>
    </row>
    <row r="73841" spans="2:2">
      <c r="B73841" s="202"/>
    </row>
    <row r="73842" spans="2:2">
      <c r="B73842" s="202"/>
    </row>
    <row r="73843" spans="2:2">
      <c r="B73843" s="202"/>
    </row>
    <row r="73844" spans="2:2">
      <c r="B73844" s="202"/>
    </row>
    <row r="73845" spans="2:2">
      <c r="B73845" s="202"/>
    </row>
    <row r="73846" spans="2:2">
      <c r="B73846" s="202"/>
    </row>
    <row r="73847" spans="2:2">
      <c r="B73847" s="202"/>
    </row>
    <row r="73848" spans="2:2">
      <c r="B73848" s="202"/>
    </row>
    <row r="73849" spans="2:2">
      <c r="B73849" s="202"/>
    </row>
    <row r="73850" spans="2:2">
      <c r="B73850" s="202"/>
    </row>
    <row r="73851" spans="2:2">
      <c r="B73851" s="202"/>
    </row>
    <row r="73852" spans="2:2">
      <c r="B73852" s="202"/>
    </row>
    <row r="73853" spans="2:2">
      <c r="B73853" s="202"/>
    </row>
    <row r="73854" spans="2:2">
      <c r="B73854" s="202"/>
    </row>
    <row r="73855" spans="2:2">
      <c r="B73855" s="202"/>
    </row>
    <row r="73856" spans="2:2">
      <c r="B73856" s="202"/>
    </row>
    <row r="73857" spans="2:2">
      <c r="B73857" s="202"/>
    </row>
    <row r="73858" spans="2:2">
      <c r="B73858" s="202"/>
    </row>
    <row r="73859" spans="2:2">
      <c r="B73859" s="202"/>
    </row>
    <row r="73860" spans="2:2">
      <c r="B73860" s="202"/>
    </row>
    <row r="73861" spans="2:2">
      <c r="B73861" s="202"/>
    </row>
    <row r="73862" spans="2:2">
      <c r="B73862" s="202"/>
    </row>
    <row r="73863" spans="2:2">
      <c r="B73863" s="202"/>
    </row>
    <row r="73864" spans="2:2">
      <c r="B73864" s="202"/>
    </row>
    <row r="73865" spans="2:2">
      <c r="B73865" s="202"/>
    </row>
    <row r="73866" spans="2:2">
      <c r="B73866" s="202"/>
    </row>
    <row r="73867" spans="2:2">
      <c r="B73867" s="202"/>
    </row>
    <row r="73868" spans="2:2">
      <c r="B73868" s="202"/>
    </row>
    <row r="73869" spans="2:2">
      <c r="B73869" s="202"/>
    </row>
    <row r="73870" spans="2:2">
      <c r="B73870" s="202"/>
    </row>
    <row r="73871" spans="2:2">
      <c r="B73871" s="202"/>
    </row>
    <row r="73872" spans="2:2">
      <c r="B73872" s="202"/>
    </row>
    <row r="73873" spans="2:2">
      <c r="B73873" s="202"/>
    </row>
    <row r="73874" spans="2:2">
      <c r="B73874" s="202"/>
    </row>
    <row r="73875" spans="2:2">
      <c r="B73875" s="202"/>
    </row>
    <row r="73876" spans="2:2">
      <c r="B73876" s="202"/>
    </row>
    <row r="73877" spans="2:2">
      <c r="B73877" s="202"/>
    </row>
    <row r="73878" spans="2:2">
      <c r="B73878" s="202"/>
    </row>
    <row r="73879" spans="2:2">
      <c r="B73879" s="202"/>
    </row>
    <row r="73880" spans="2:2">
      <c r="B73880" s="202"/>
    </row>
    <row r="73881" spans="2:2">
      <c r="B73881" s="202"/>
    </row>
    <row r="73882" spans="2:2">
      <c r="B73882" s="202"/>
    </row>
    <row r="73883" spans="2:2">
      <c r="B73883" s="202"/>
    </row>
    <row r="73884" spans="2:2">
      <c r="B73884" s="202"/>
    </row>
    <row r="73885" spans="2:2">
      <c r="B73885" s="202"/>
    </row>
    <row r="73886" spans="2:2">
      <c r="B73886" s="202"/>
    </row>
    <row r="73887" spans="2:2">
      <c r="B73887" s="202"/>
    </row>
    <row r="73888" spans="2:2">
      <c r="B73888" s="202"/>
    </row>
    <row r="73889" spans="2:2">
      <c r="B73889" s="202"/>
    </row>
    <row r="73890" spans="2:2">
      <c r="B73890" s="202"/>
    </row>
    <row r="73891" spans="2:2">
      <c r="B73891" s="202"/>
    </row>
    <row r="73892" spans="2:2">
      <c r="B73892" s="202"/>
    </row>
    <row r="73893" spans="2:2">
      <c r="B73893" s="202"/>
    </row>
    <row r="73894" spans="2:2">
      <c r="B73894" s="202"/>
    </row>
    <row r="73895" spans="2:2">
      <c r="B73895" s="202"/>
    </row>
    <row r="73896" spans="2:2">
      <c r="B73896" s="202"/>
    </row>
    <row r="73897" spans="2:2">
      <c r="B73897" s="202"/>
    </row>
    <row r="73898" spans="2:2">
      <c r="B73898" s="202"/>
    </row>
    <row r="73899" spans="2:2">
      <c r="B73899" s="202"/>
    </row>
    <row r="73900" spans="2:2">
      <c r="B73900" s="202"/>
    </row>
    <row r="73901" spans="2:2">
      <c r="B73901" s="202"/>
    </row>
    <row r="73902" spans="2:2">
      <c r="B73902" s="202"/>
    </row>
    <row r="73903" spans="2:2">
      <c r="B73903" s="202"/>
    </row>
    <row r="73904" spans="2:2">
      <c r="B73904" s="202"/>
    </row>
    <row r="73905" spans="2:2">
      <c r="B73905" s="202"/>
    </row>
    <row r="73906" spans="2:2">
      <c r="B73906" s="202"/>
    </row>
    <row r="73907" spans="2:2">
      <c r="B73907" s="202"/>
    </row>
    <row r="73908" spans="2:2">
      <c r="B73908" s="202"/>
    </row>
    <row r="73909" spans="2:2">
      <c r="B73909" s="202"/>
    </row>
    <row r="73910" spans="2:2">
      <c r="B73910" s="202"/>
    </row>
    <row r="73911" spans="2:2">
      <c r="B73911" s="202"/>
    </row>
    <row r="73912" spans="2:2">
      <c r="B73912" s="202"/>
    </row>
    <row r="73913" spans="2:2">
      <c r="B73913" s="202"/>
    </row>
    <row r="73914" spans="2:2">
      <c r="B73914" s="202"/>
    </row>
    <row r="73915" spans="2:2">
      <c r="B73915" s="202"/>
    </row>
    <row r="73916" spans="2:2">
      <c r="B73916" s="202"/>
    </row>
    <row r="73917" spans="2:2">
      <c r="B73917" s="202"/>
    </row>
    <row r="73918" spans="2:2">
      <c r="B73918" s="202"/>
    </row>
    <row r="73919" spans="2:2">
      <c r="B73919" s="202"/>
    </row>
    <row r="73920" spans="2:2">
      <c r="B73920" s="202"/>
    </row>
    <row r="73921" spans="2:2">
      <c r="B73921" s="202"/>
    </row>
    <row r="73922" spans="2:2">
      <c r="B73922" s="202"/>
    </row>
    <row r="73923" spans="2:2">
      <c r="B73923" s="202"/>
    </row>
    <row r="73924" spans="2:2">
      <c r="B73924" s="202"/>
    </row>
    <row r="73925" spans="2:2">
      <c r="B73925" s="202"/>
    </row>
    <row r="73926" spans="2:2">
      <c r="B73926" s="202"/>
    </row>
    <row r="73927" spans="2:2">
      <c r="B73927" s="202"/>
    </row>
    <row r="73928" spans="2:2">
      <c r="B73928" s="202"/>
    </row>
    <row r="73929" spans="2:2">
      <c r="B73929" s="202"/>
    </row>
    <row r="73930" spans="2:2">
      <c r="B73930" s="202"/>
    </row>
    <row r="73931" spans="2:2">
      <c r="B73931" s="202"/>
    </row>
    <row r="73932" spans="2:2">
      <c r="B73932" s="202"/>
    </row>
    <row r="73933" spans="2:2">
      <c r="B73933" s="202"/>
    </row>
    <row r="73934" spans="2:2">
      <c r="B73934" s="202"/>
    </row>
    <row r="73935" spans="2:2">
      <c r="B73935" s="202"/>
    </row>
    <row r="73936" spans="2:2">
      <c r="B73936" s="202"/>
    </row>
    <row r="73937" spans="2:2">
      <c r="B73937" s="202"/>
    </row>
    <row r="73938" spans="2:2">
      <c r="B73938" s="202"/>
    </row>
    <row r="73939" spans="2:2">
      <c r="B73939" s="202"/>
    </row>
    <row r="73940" spans="2:2">
      <c r="B73940" s="202"/>
    </row>
    <row r="73941" spans="2:2">
      <c r="B73941" s="202"/>
    </row>
    <row r="73942" spans="2:2">
      <c r="B73942" s="202"/>
    </row>
    <row r="73943" spans="2:2">
      <c r="B73943" s="202"/>
    </row>
    <row r="73944" spans="2:2">
      <c r="B73944" s="202"/>
    </row>
    <row r="73945" spans="2:2">
      <c r="B73945" s="202"/>
    </row>
    <row r="73946" spans="2:2">
      <c r="B73946" s="202"/>
    </row>
    <row r="73947" spans="2:2">
      <c r="B73947" s="202"/>
    </row>
    <row r="73948" spans="2:2">
      <c r="B73948" s="202"/>
    </row>
    <row r="73949" spans="2:2">
      <c r="B73949" s="202"/>
    </row>
    <row r="73950" spans="2:2">
      <c r="B73950" s="202"/>
    </row>
    <row r="73951" spans="2:2">
      <c r="B73951" s="202"/>
    </row>
    <row r="73952" spans="2:2">
      <c r="B73952" s="202"/>
    </row>
    <row r="73953" spans="2:2">
      <c r="B73953" s="202"/>
    </row>
    <row r="73954" spans="2:2">
      <c r="B73954" s="202"/>
    </row>
    <row r="73955" spans="2:2">
      <c r="B73955" s="202"/>
    </row>
    <row r="73956" spans="2:2">
      <c r="B73956" s="202"/>
    </row>
    <row r="73957" spans="2:2">
      <c r="B73957" s="202"/>
    </row>
    <row r="73958" spans="2:2">
      <c r="B73958" s="202"/>
    </row>
    <row r="73959" spans="2:2">
      <c r="B73959" s="202"/>
    </row>
    <row r="73960" spans="2:2">
      <c r="B73960" s="202"/>
    </row>
    <row r="73961" spans="2:2">
      <c r="B73961" s="202"/>
    </row>
    <row r="73962" spans="2:2">
      <c r="B73962" s="202"/>
    </row>
    <row r="73963" spans="2:2">
      <c r="B73963" s="202"/>
    </row>
    <row r="73964" spans="2:2">
      <c r="B73964" s="202"/>
    </row>
    <row r="73965" spans="2:2">
      <c r="B73965" s="202"/>
    </row>
    <row r="73966" spans="2:2">
      <c r="B73966" s="202"/>
    </row>
    <row r="73967" spans="2:2">
      <c r="B73967" s="202"/>
    </row>
    <row r="73968" spans="2:2">
      <c r="B73968" s="202"/>
    </row>
    <row r="73969" spans="2:2">
      <c r="B73969" s="202"/>
    </row>
    <row r="73970" spans="2:2">
      <c r="B73970" s="202"/>
    </row>
    <row r="73971" spans="2:2">
      <c r="B73971" s="202"/>
    </row>
    <row r="73972" spans="2:2">
      <c r="B73972" s="202"/>
    </row>
    <row r="73973" spans="2:2">
      <c r="B73973" s="202"/>
    </row>
    <row r="73974" spans="2:2">
      <c r="B73974" s="202"/>
    </row>
    <row r="73975" spans="2:2">
      <c r="B73975" s="202"/>
    </row>
    <row r="73976" spans="2:2">
      <c r="B73976" s="202"/>
    </row>
    <row r="73977" spans="2:2">
      <c r="B73977" s="202"/>
    </row>
    <row r="73978" spans="2:2">
      <c r="B73978" s="202"/>
    </row>
    <row r="73979" spans="2:2">
      <c r="B73979" s="202"/>
    </row>
    <row r="73980" spans="2:2">
      <c r="B73980" s="202"/>
    </row>
    <row r="73981" spans="2:2">
      <c r="B73981" s="202"/>
    </row>
    <row r="73982" spans="2:2">
      <c r="B73982" s="202"/>
    </row>
    <row r="73983" spans="2:2">
      <c r="B73983" s="202"/>
    </row>
    <row r="73984" spans="2:2">
      <c r="B73984" s="202"/>
    </row>
    <row r="73985" spans="2:2">
      <c r="B73985" s="202"/>
    </row>
    <row r="73986" spans="2:2">
      <c r="B73986" s="202"/>
    </row>
    <row r="73987" spans="2:2">
      <c r="B73987" s="202"/>
    </row>
    <row r="73988" spans="2:2">
      <c r="B73988" s="202"/>
    </row>
    <row r="73989" spans="2:2">
      <c r="B73989" s="202"/>
    </row>
    <row r="73990" spans="2:2">
      <c r="B73990" s="202"/>
    </row>
    <row r="73991" spans="2:2">
      <c r="B73991" s="202"/>
    </row>
    <row r="73992" spans="2:2">
      <c r="B73992" s="202"/>
    </row>
    <row r="73993" spans="2:2">
      <c r="B73993" s="202"/>
    </row>
    <row r="73994" spans="2:2">
      <c r="B73994" s="202"/>
    </row>
    <row r="73995" spans="2:2">
      <c r="B73995" s="202"/>
    </row>
    <row r="73996" spans="2:2">
      <c r="B73996" s="202"/>
    </row>
    <row r="73997" spans="2:2">
      <c r="B73997" s="202"/>
    </row>
    <row r="73998" spans="2:2">
      <c r="B73998" s="202"/>
    </row>
    <row r="73999" spans="2:2">
      <c r="B73999" s="202"/>
    </row>
    <row r="74000" spans="2:2">
      <c r="B74000" s="202"/>
    </row>
    <row r="74001" spans="2:2">
      <c r="B74001" s="202"/>
    </row>
    <row r="74002" spans="2:2">
      <c r="B74002" s="202"/>
    </row>
    <row r="74003" spans="2:2">
      <c r="B74003" s="202"/>
    </row>
    <row r="74004" spans="2:2">
      <c r="B74004" s="202"/>
    </row>
    <row r="74005" spans="2:2">
      <c r="B74005" s="202"/>
    </row>
    <row r="74006" spans="2:2">
      <c r="B74006" s="202"/>
    </row>
    <row r="74007" spans="2:2">
      <c r="B74007" s="202"/>
    </row>
    <row r="74008" spans="2:2">
      <c r="B74008" s="202"/>
    </row>
    <row r="74009" spans="2:2">
      <c r="B74009" s="202"/>
    </row>
    <row r="74010" spans="2:2">
      <c r="B74010" s="202"/>
    </row>
    <row r="74011" spans="2:2">
      <c r="B74011" s="202"/>
    </row>
    <row r="74012" spans="2:2">
      <c r="B74012" s="202"/>
    </row>
    <row r="74013" spans="2:2">
      <c r="B74013" s="202"/>
    </row>
    <row r="74014" spans="2:2">
      <c r="B74014" s="202"/>
    </row>
    <row r="74015" spans="2:2">
      <c r="B74015" s="202"/>
    </row>
    <row r="74016" spans="2:2">
      <c r="B74016" s="202"/>
    </row>
    <row r="74017" spans="2:2">
      <c r="B74017" s="202"/>
    </row>
    <row r="74018" spans="2:2">
      <c r="B74018" s="202"/>
    </row>
    <row r="74019" spans="2:2">
      <c r="B74019" s="202"/>
    </row>
    <row r="74020" spans="2:2">
      <c r="B74020" s="202"/>
    </row>
    <row r="74021" spans="2:2">
      <c r="B74021" s="202"/>
    </row>
    <row r="74022" spans="2:2">
      <c r="B74022" s="202"/>
    </row>
    <row r="74023" spans="2:2">
      <c r="B74023" s="202"/>
    </row>
    <row r="74024" spans="2:2">
      <c r="B74024" s="202"/>
    </row>
    <row r="74025" spans="2:2">
      <c r="B74025" s="202"/>
    </row>
    <row r="74026" spans="2:2">
      <c r="B74026" s="202"/>
    </row>
    <row r="74027" spans="2:2">
      <c r="B74027" s="202"/>
    </row>
    <row r="74028" spans="2:2">
      <c r="B74028" s="202"/>
    </row>
    <row r="74029" spans="2:2">
      <c r="B74029" s="202"/>
    </row>
    <row r="74030" spans="2:2">
      <c r="B74030" s="202"/>
    </row>
    <row r="74031" spans="2:2">
      <c r="B74031" s="202"/>
    </row>
    <row r="74032" spans="2:2">
      <c r="B74032" s="202"/>
    </row>
    <row r="74033" spans="2:2">
      <c r="B74033" s="202"/>
    </row>
    <row r="74034" spans="2:2">
      <c r="B74034" s="202"/>
    </row>
    <row r="74035" spans="2:2">
      <c r="B74035" s="202"/>
    </row>
    <row r="74036" spans="2:2">
      <c r="B74036" s="202"/>
    </row>
    <row r="74037" spans="2:2">
      <c r="B74037" s="202"/>
    </row>
    <row r="74038" spans="2:2">
      <c r="B74038" s="202"/>
    </row>
    <row r="74039" spans="2:2">
      <c r="B74039" s="202"/>
    </row>
    <row r="74040" spans="2:2">
      <c r="B74040" s="202"/>
    </row>
    <row r="74041" spans="2:2">
      <c r="B74041" s="202"/>
    </row>
    <row r="74042" spans="2:2">
      <c r="B74042" s="202"/>
    </row>
    <row r="74043" spans="2:2">
      <c r="B74043" s="202"/>
    </row>
    <row r="74044" spans="2:2">
      <c r="B74044" s="202"/>
    </row>
    <row r="74045" spans="2:2">
      <c r="B74045" s="202"/>
    </row>
    <row r="74046" spans="2:2">
      <c r="B74046" s="202"/>
    </row>
    <row r="74047" spans="2:2">
      <c r="B74047" s="202"/>
    </row>
    <row r="74048" spans="2:2">
      <c r="B74048" s="202"/>
    </row>
    <row r="74049" spans="2:2">
      <c r="B74049" s="202"/>
    </row>
    <row r="74050" spans="2:2">
      <c r="B74050" s="202"/>
    </row>
    <row r="74051" spans="2:2">
      <c r="B74051" s="202"/>
    </row>
    <row r="74052" spans="2:2">
      <c r="B74052" s="202"/>
    </row>
    <row r="74053" spans="2:2">
      <c r="B74053" s="202"/>
    </row>
    <row r="74054" spans="2:2">
      <c r="B74054" s="202"/>
    </row>
    <row r="74055" spans="2:2">
      <c r="B74055" s="202"/>
    </row>
    <row r="74056" spans="2:2">
      <c r="B74056" s="202"/>
    </row>
    <row r="74057" spans="2:2">
      <c r="B74057" s="202"/>
    </row>
    <row r="74058" spans="2:2">
      <c r="B74058" s="202"/>
    </row>
    <row r="74059" spans="2:2">
      <c r="B74059" s="202"/>
    </row>
    <row r="74060" spans="2:2">
      <c r="B74060" s="202"/>
    </row>
    <row r="74061" spans="2:2">
      <c r="B74061" s="202"/>
    </row>
    <row r="74062" spans="2:2">
      <c r="B74062" s="202"/>
    </row>
    <row r="74063" spans="2:2">
      <c r="B74063" s="202"/>
    </row>
    <row r="74064" spans="2:2">
      <c r="B74064" s="202"/>
    </row>
    <row r="74065" spans="2:2">
      <c r="B74065" s="202"/>
    </row>
    <row r="74066" spans="2:2">
      <c r="B74066" s="202"/>
    </row>
    <row r="74067" spans="2:2">
      <c r="B74067" s="202"/>
    </row>
    <row r="74068" spans="2:2">
      <c r="B74068" s="202"/>
    </row>
    <row r="74069" spans="2:2">
      <c r="B74069" s="202"/>
    </row>
    <row r="74070" spans="2:2">
      <c r="B74070" s="202"/>
    </row>
    <row r="74071" spans="2:2">
      <c r="B74071" s="202"/>
    </row>
    <row r="74072" spans="2:2">
      <c r="B74072" s="202"/>
    </row>
    <row r="74073" spans="2:2">
      <c r="B74073" s="202"/>
    </row>
    <row r="74074" spans="2:2">
      <c r="B74074" s="202"/>
    </row>
    <row r="74075" spans="2:2">
      <c r="B74075" s="202"/>
    </row>
    <row r="74076" spans="2:2">
      <c r="B74076" s="202"/>
    </row>
    <row r="74077" spans="2:2">
      <c r="B74077" s="202"/>
    </row>
    <row r="74078" spans="2:2">
      <c r="B74078" s="202"/>
    </row>
    <row r="74079" spans="2:2">
      <c r="B74079" s="202"/>
    </row>
    <row r="74080" spans="2:2">
      <c r="B74080" s="202"/>
    </row>
    <row r="74081" spans="2:2">
      <c r="B74081" s="202"/>
    </row>
    <row r="74082" spans="2:2">
      <c r="B74082" s="202"/>
    </row>
    <row r="74083" spans="2:2">
      <c r="B74083" s="202"/>
    </row>
    <row r="74084" spans="2:2">
      <c r="B74084" s="202"/>
    </row>
    <row r="74085" spans="2:2">
      <c r="B74085" s="202"/>
    </row>
    <row r="74086" spans="2:2">
      <c r="B74086" s="202"/>
    </row>
    <row r="74087" spans="2:2">
      <c r="B74087" s="202"/>
    </row>
    <row r="74088" spans="2:2">
      <c r="B74088" s="202"/>
    </row>
    <row r="74089" spans="2:2">
      <c r="B74089" s="202"/>
    </row>
    <row r="74090" spans="2:2">
      <c r="B74090" s="202"/>
    </row>
    <row r="74091" spans="2:2">
      <c r="B74091" s="202"/>
    </row>
    <row r="74092" spans="2:2">
      <c r="B74092" s="202"/>
    </row>
    <row r="74093" spans="2:2">
      <c r="B74093" s="202"/>
    </row>
    <row r="74094" spans="2:2">
      <c r="B74094" s="202"/>
    </row>
    <row r="74095" spans="2:2">
      <c r="B74095" s="202"/>
    </row>
    <row r="74096" spans="2:2">
      <c r="B74096" s="202"/>
    </row>
    <row r="74097" spans="2:2">
      <c r="B74097" s="202"/>
    </row>
    <row r="74098" spans="2:2">
      <c r="B74098" s="202"/>
    </row>
    <row r="74099" spans="2:2">
      <c r="B74099" s="202"/>
    </row>
    <row r="74100" spans="2:2">
      <c r="B74100" s="202"/>
    </row>
    <row r="74101" spans="2:2">
      <c r="B74101" s="202"/>
    </row>
    <row r="74102" spans="2:2">
      <c r="B74102" s="202"/>
    </row>
    <row r="74103" spans="2:2">
      <c r="B74103" s="202"/>
    </row>
    <row r="74104" spans="2:2">
      <c r="B74104" s="202"/>
    </row>
    <row r="74105" spans="2:2">
      <c r="B74105" s="202"/>
    </row>
    <row r="74106" spans="2:2">
      <c r="B74106" s="202"/>
    </row>
    <row r="74107" spans="2:2">
      <c r="B74107" s="202"/>
    </row>
    <row r="74108" spans="2:2">
      <c r="B74108" s="202"/>
    </row>
    <row r="74109" spans="2:2">
      <c r="B74109" s="202"/>
    </row>
    <row r="74110" spans="2:2">
      <c r="B74110" s="202"/>
    </row>
    <row r="74111" spans="2:2">
      <c r="B74111" s="202"/>
    </row>
    <row r="74112" spans="2:2">
      <c r="B74112" s="202"/>
    </row>
    <row r="74113" spans="2:2">
      <c r="B74113" s="202"/>
    </row>
    <row r="74114" spans="2:2">
      <c r="B74114" s="202"/>
    </row>
    <row r="74115" spans="2:2">
      <c r="B74115" s="202"/>
    </row>
    <row r="74116" spans="2:2">
      <c r="B74116" s="202"/>
    </row>
    <row r="74117" spans="2:2">
      <c r="B74117" s="202"/>
    </row>
    <row r="74118" spans="2:2">
      <c r="B74118" s="202"/>
    </row>
    <row r="74119" spans="2:2">
      <c r="B74119" s="202"/>
    </row>
    <row r="74120" spans="2:2">
      <c r="B74120" s="202"/>
    </row>
    <row r="74121" spans="2:2">
      <c r="B74121" s="202"/>
    </row>
    <row r="74122" spans="2:2">
      <c r="B74122" s="202"/>
    </row>
    <row r="74123" spans="2:2">
      <c r="B74123" s="202"/>
    </row>
    <row r="74124" spans="2:2">
      <c r="B74124" s="202"/>
    </row>
    <row r="74125" spans="2:2">
      <c r="B74125" s="202"/>
    </row>
    <row r="74126" spans="2:2">
      <c r="B74126" s="202"/>
    </row>
    <row r="74127" spans="2:2">
      <c r="B74127" s="202"/>
    </row>
    <row r="74128" spans="2:2">
      <c r="B74128" s="202"/>
    </row>
    <row r="74129" spans="2:2">
      <c r="B74129" s="202"/>
    </row>
    <row r="74130" spans="2:2">
      <c r="B74130" s="202"/>
    </row>
    <row r="74131" spans="2:2">
      <c r="B74131" s="202"/>
    </row>
    <row r="74132" spans="2:2">
      <c r="B74132" s="202"/>
    </row>
    <row r="74133" spans="2:2">
      <c r="B74133" s="202"/>
    </row>
    <row r="74134" spans="2:2">
      <c r="B74134" s="202"/>
    </row>
    <row r="74135" spans="2:2">
      <c r="B74135" s="202"/>
    </row>
    <row r="74136" spans="2:2">
      <c r="B74136" s="202"/>
    </row>
    <row r="74137" spans="2:2">
      <c r="B74137" s="202"/>
    </row>
    <row r="74138" spans="2:2">
      <c r="B74138" s="202"/>
    </row>
    <row r="74139" spans="2:2">
      <c r="B74139" s="202"/>
    </row>
    <row r="74140" spans="2:2">
      <c r="B74140" s="202"/>
    </row>
    <row r="74141" spans="2:2">
      <c r="B74141" s="202"/>
    </row>
    <row r="74142" spans="2:2">
      <c r="B74142" s="202"/>
    </row>
    <row r="74143" spans="2:2">
      <c r="B74143" s="202"/>
    </row>
    <row r="74144" spans="2:2">
      <c r="B74144" s="202"/>
    </row>
    <row r="74145" spans="2:2">
      <c r="B74145" s="202"/>
    </row>
    <row r="74146" spans="2:2">
      <c r="B74146" s="202"/>
    </row>
    <row r="74147" spans="2:2">
      <c r="B74147" s="202"/>
    </row>
    <row r="74148" spans="2:2">
      <c r="B74148" s="202"/>
    </row>
    <row r="74149" spans="2:2">
      <c r="B74149" s="202"/>
    </row>
    <row r="74150" spans="2:2">
      <c r="B74150" s="202"/>
    </row>
    <row r="74151" spans="2:2">
      <c r="B74151" s="202"/>
    </row>
    <row r="74152" spans="2:2">
      <c r="B74152" s="202"/>
    </row>
    <row r="74153" spans="2:2">
      <c r="B74153" s="202"/>
    </row>
    <row r="74154" spans="2:2">
      <c r="B74154" s="202"/>
    </row>
    <row r="74155" spans="2:2">
      <c r="B74155" s="202"/>
    </row>
    <row r="74156" spans="2:2">
      <c r="B74156" s="202"/>
    </row>
    <row r="74157" spans="2:2">
      <c r="B74157" s="202"/>
    </row>
    <row r="74158" spans="2:2">
      <c r="B74158" s="202"/>
    </row>
    <row r="74159" spans="2:2">
      <c r="B74159" s="202"/>
    </row>
    <row r="74160" spans="2:2">
      <c r="B74160" s="202"/>
    </row>
    <row r="74161" spans="2:2">
      <c r="B74161" s="202"/>
    </row>
    <row r="74162" spans="2:2">
      <c r="B74162" s="202"/>
    </row>
    <row r="74163" spans="2:2">
      <c r="B74163" s="202"/>
    </row>
    <row r="74164" spans="2:2">
      <c r="B74164" s="202"/>
    </row>
    <row r="74165" spans="2:2">
      <c r="B74165" s="202"/>
    </row>
    <row r="74166" spans="2:2">
      <c r="B74166" s="202"/>
    </row>
    <row r="74167" spans="2:2">
      <c r="B74167" s="202"/>
    </row>
    <row r="74168" spans="2:2">
      <c r="B74168" s="202"/>
    </row>
    <row r="74169" spans="2:2">
      <c r="B74169" s="202"/>
    </row>
    <row r="74170" spans="2:2">
      <c r="B74170" s="202"/>
    </row>
    <row r="74171" spans="2:2">
      <c r="B74171" s="202"/>
    </row>
    <row r="74172" spans="2:2">
      <c r="B74172" s="202"/>
    </row>
    <row r="74173" spans="2:2">
      <c r="B74173" s="202"/>
    </row>
    <row r="74174" spans="2:2">
      <c r="B74174" s="202"/>
    </row>
    <row r="74175" spans="2:2">
      <c r="B74175" s="202"/>
    </row>
    <row r="74176" spans="2:2">
      <c r="B74176" s="202"/>
    </row>
    <row r="74177" spans="2:2">
      <c r="B74177" s="202"/>
    </row>
    <row r="74178" spans="2:2">
      <c r="B74178" s="202"/>
    </row>
    <row r="74179" spans="2:2">
      <c r="B74179" s="202"/>
    </row>
    <row r="74180" spans="2:2">
      <c r="B74180" s="202"/>
    </row>
    <row r="74181" spans="2:2">
      <c r="B74181" s="202"/>
    </row>
    <row r="74182" spans="2:2">
      <c r="B74182" s="202"/>
    </row>
    <row r="74183" spans="2:2">
      <c r="B74183" s="202"/>
    </row>
    <row r="74184" spans="2:2">
      <c r="B74184" s="202"/>
    </row>
    <row r="74185" spans="2:2">
      <c r="B74185" s="202"/>
    </row>
    <row r="74186" spans="2:2">
      <c r="B74186" s="202"/>
    </row>
    <row r="74187" spans="2:2">
      <c r="B74187" s="202"/>
    </row>
    <row r="74188" spans="2:2">
      <c r="B74188" s="202"/>
    </row>
    <row r="74189" spans="2:2">
      <c r="B74189" s="202"/>
    </row>
    <row r="74190" spans="2:2">
      <c r="B74190" s="202"/>
    </row>
    <row r="74191" spans="2:2">
      <c r="B74191" s="202"/>
    </row>
    <row r="74192" spans="2:2">
      <c r="B74192" s="202"/>
    </row>
    <row r="74193" spans="2:2">
      <c r="B74193" s="202"/>
    </row>
    <row r="74194" spans="2:2">
      <c r="B74194" s="202"/>
    </row>
    <row r="74195" spans="2:2">
      <c r="B74195" s="202"/>
    </row>
    <row r="74196" spans="2:2">
      <c r="B74196" s="202"/>
    </row>
    <row r="74197" spans="2:2">
      <c r="B74197" s="202"/>
    </row>
    <row r="74198" spans="2:2">
      <c r="B74198" s="202"/>
    </row>
    <row r="74199" spans="2:2">
      <c r="B74199" s="202"/>
    </row>
    <row r="74200" spans="2:2">
      <c r="B74200" s="202"/>
    </row>
    <row r="74201" spans="2:2">
      <c r="B74201" s="202"/>
    </row>
    <row r="74202" spans="2:2">
      <c r="B74202" s="202"/>
    </row>
    <row r="74203" spans="2:2">
      <c r="B74203" s="202"/>
    </row>
    <row r="74204" spans="2:2">
      <c r="B74204" s="202"/>
    </row>
    <row r="74205" spans="2:2">
      <c r="B74205" s="202"/>
    </row>
    <row r="74206" spans="2:2">
      <c r="B74206" s="202"/>
    </row>
    <row r="74207" spans="2:2">
      <c r="B74207" s="202"/>
    </row>
    <row r="74208" spans="2:2">
      <c r="B74208" s="202"/>
    </row>
    <row r="74209" spans="2:2">
      <c r="B74209" s="202"/>
    </row>
    <row r="74210" spans="2:2">
      <c r="B74210" s="202"/>
    </row>
    <row r="74211" spans="2:2">
      <c r="B74211" s="202"/>
    </row>
    <row r="74212" spans="2:2">
      <c r="B74212" s="202"/>
    </row>
    <row r="74213" spans="2:2">
      <c r="B74213" s="202"/>
    </row>
    <row r="74214" spans="2:2">
      <c r="B74214" s="202"/>
    </row>
    <row r="74215" spans="2:2">
      <c r="B74215" s="202"/>
    </row>
    <row r="74216" spans="2:2">
      <c r="B74216" s="202"/>
    </row>
    <row r="74217" spans="2:2">
      <c r="B74217" s="202"/>
    </row>
    <row r="74218" spans="2:2">
      <c r="B74218" s="202"/>
    </row>
    <row r="74219" spans="2:2">
      <c r="B74219" s="202"/>
    </row>
    <row r="74220" spans="2:2">
      <c r="B74220" s="202"/>
    </row>
    <row r="74221" spans="2:2">
      <c r="B74221" s="202"/>
    </row>
    <row r="74222" spans="2:2">
      <c r="B74222" s="202"/>
    </row>
    <row r="74223" spans="2:2">
      <c r="B74223" s="202"/>
    </row>
    <row r="74224" spans="2:2">
      <c r="B74224" s="202"/>
    </row>
    <row r="74225" spans="2:2">
      <c r="B74225" s="202"/>
    </row>
    <row r="74226" spans="2:2">
      <c r="B74226" s="202"/>
    </row>
    <row r="74227" spans="2:2">
      <c r="B74227" s="202"/>
    </row>
    <row r="74228" spans="2:2">
      <c r="B74228" s="202"/>
    </row>
    <row r="74229" spans="2:2">
      <c r="B74229" s="202"/>
    </row>
    <row r="74230" spans="2:2">
      <c r="B74230" s="202"/>
    </row>
    <row r="74231" spans="2:2">
      <c r="B74231" s="202"/>
    </row>
    <row r="74232" spans="2:2">
      <c r="B74232" s="202"/>
    </row>
    <row r="74233" spans="2:2">
      <c r="B74233" s="202"/>
    </row>
    <row r="74234" spans="2:2">
      <c r="B74234" s="202"/>
    </row>
    <row r="74235" spans="2:2">
      <c r="B74235" s="202"/>
    </row>
    <row r="74236" spans="2:2">
      <c r="B74236" s="202"/>
    </row>
    <row r="74237" spans="2:2">
      <c r="B74237" s="202"/>
    </row>
    <row r="74238" spans="2:2">
      <c r="B74238" s="202"/>
    </row>
    <row r="74239" spans="2:2">
      <c r="B74239" s="202"/>
    </row>
    <row r="74240" spans="2:2">
      <c r="B74240" s="202"/>
    </row>
    <row r="74241" spans="2:2">
      <c r="B74241" s="202"/>
    </row>
    <row r="74242" spans="2:2">
      <c r="B74242" s="202"/>
    </row>
    <row r="74243" spans="2:2">
      <c r="B74243" s="202"/>
    </row>
    <row r="74244" spans="2:2">
      <c r="B74244" s="202"/>
    </row>
    <row r="74245" spans="2:2">
      <c r="B74245" s="202"/>
    </row>
    <row r="74246" spans="2:2">
      <c r="B74246" s="202"/>
    </row>
    <row r="74247" spans="2:2">
      <c r="B74247" s="202"/>
    </row>
    <row r="74248" spans="2:2">
      <c r="B74248" s="202"/>
    </row>
    <row r="74249" spans="2:2">
      <c r="B74249" s="202"/>
    </row>
    <row r="74250" spans="2:2">
      <c r="B74250" s="202"/>
    </row>
    <row r="74251" spans="2:2">
      <c r="B74251" s="202"/>
    </row>
    <row r="74252" spans="2:2">
      <c r="B74252" s="202"/>
    </row>
    <row r="74253" spans="2:2">
      <c r="B74253" s="202"/>
    </row>
    <row r="74254" spans="2:2">
      <c r="B74254" s="202"/>
    </row>
    <row r="74255" spans="2:2">
      <c r="B74255" s="202"/>
    </row>
    <row r="74256" spans="2:2">
      <c r="B74256" s="202"/>
    </row>
    <row r="74257" spans="2:2">
      <c r="B74257" s="202"/>
    </row>
    <row r="74258" spans="2:2">
      <c r="B74258" s="202"/>
    </row>
    <row r="74259" spans="2:2">
      <c r="B74259" s="202"/>
    </row>
    <row r="74260" spans="2:2">
      <c r="B74260" s="202"/>
    </row>
    <row r="74261" spans="2:2">
      <c r="B74261" s="202"/>
    </row>
    <row r="74262" spans="2:2">
      <c r="B74262" s="202"/>
    </row>
    <row r="74263" spans="2:2">
      <c r="B74263" s="202"/>
    </row>
    <row r="74264" spans="2:2">
      <c r="B74264" s="202"/>
    </row>
    <row r="74265" spans="2:2">
      <c r="B74265" s="202"/>
    </row>
    <row r="74266" spans="2:2">
      <c r="B74266" s="202"/>
    </row>
    <row r="74267" spans="2:2">
      <c r="B74267" s="202"/>
    </row>
    <row r="74268" spans="2:2">
      <c r="B74268" s="202"/>
    </row>
    <row r="74269" spans="2:2">
      <c r="B74269" s="202"/>
    </row>
    <row r="74270" spans="2:2">
      <c r="B74270" s="202"/>
    </row>
    <row r="74271" spans="2:2">
      <c r="B74271" s="202"/>
    </row>
    <row r="74272" spans="2:2">
      <c r="B74272" s="202"/>
    </row>
    <row r="74273" spans="2:2">
      <c r="B74273" s="202"/>
    </row>
    <row r="74274" spans="2:2">
      <c r="B74274" s="202"/>
    </row>
    <row r="74275" spans="2:2">
      <c r="B74275" s="202"/>
    </row>
    <row r="74276" spans="2:2">
      <c r="B74276" s="202"/>
    </row>
    <row r="74277" spans="2:2">
      <c r="B74277" s="202"/>
    </row>
    <row r="74278" spans="2:2">
      <c r="B74278" s="202"/>
    </row>
    <row r="74279" spans="2:2">
      <c r="B74279" s="202"/>
    </row>
    <row r="74280" spans="2:2">
      <c r="B74280" s="202"/>
    </row>
    <row r="74281" spans="2:2">
      <c r="B74281" s="202"/>
    </row>
    <row r="74282" spans="2:2">
      <c r="B74282" s="202"/>
    </row>
    <row r="74283" spans="2:2">
      <c r="B74283" s="202"/>
    </row>
    <row r="74284" spans="2:2">
      <c r="B74284" s="202"/>
    </row>
    <row r="74285" spans="2:2">
      <c r="B74285" s="202"/>
    </row>
    <row r="74286" spans="2:2">
      <c r="B74286" s="202"/>
    </row>
    <row r="74287" spans="2:2">
      <c r="B74287" s="202"/>
    </row>
    <row r="74288" spans="2:2">
      <c r="B74288" s="202"/>
    </row>
    <row r="74289" spans="2:2">
      <c r="B74289" s="202"/>
    </row>
    <row r="74290" spans="2:2">
      <c r="B74290" s="202"/>
    </row>
    <row r="74291" spans="2:2">
      <c r="B74291" s="202"/>
    </row>
    <row r="74292" spans="2:2">
      <c r="B74292" s="202"/>
    </row>
    <row r="74293" spans="2:2">
      <c r="B74293" s="202"/>
    </row>
    <row r="74294" spans="2:2">
      <c r="B74294" s="202"/>
    </row>
    <row r="74295" spans="2:2">
      <c r="B74295" s="202"/>
    </row>
    <row r="74296" spans="2:2">
      <c r="B74296" s="202"/>
    </row>
    <row r="74297" spans="2:2">
      <c r="B74297" s="202"/>
    </row>
    <row r="74298" spans="2:2">
      <c r="B74298" s="202"/>
    </row>
    <row r="74299" spans="2:2">
      <c r="B74299" s="202"/>
    </row>
    <row r="74300" spans="2:2">
      <c r="B74300" s="202"/>
    </row>
    <row r="74301" spans="2:2">
      <c r="B74301" s="202"/>
    </row>
    <row r="74302" spans="2:2">
      <c r="B74302" s="202"/>
    </row>
    <row r="74303" spans="2:2">
      <c r="B74303" s="202"/>
    </row>
    <row r="74304" spans="2:2">
      <c r="B74304" s="202"/>
    </row>
    <row r="74305" spans="2:2">
      <c r="B74305" s="202"/>
    </row>
    <row r="74306" spans="2:2">
      <c r="B74306" s="202"/>
    </row>
    <row r="74307" spans="2:2">
      <c r="B74307" s="202"/>
    </row>
    <row r="74308" spans="2:2">
      <c r="B74308" s="202"/>
    </row>
    <row r="74309" spans="2:2">
      <c r="B74309" s="202"/>
    </row>
    <row r="74310" spans="2:2">
      <c r="B74310" s="202"/>
    </row>
    <row r="74311" spans="2:2">
      <c r="B74311" s="202"/>
    </row>
    <row r="74312" spans="2:2">
      <c r="B74312" s="202"/>
    </row>
    <row r="74313" spans="2:2">
      <c r="B74313" s="202"/>
    </row>
    <row r="74314" spans="2:2">
      <c r="B74314" s="202"/>
    </row>
    <row r="74315" spans="2:2">
      <c r="B74315" s="202"/>
    </row>
    <row r="74316" spans="2:2">
      <c r="B74316" s="202"/>
    </row>
    <row r="74317" spans="2:2">
      <c r="B74317" s="202"/>
    </row>
    <row r="74318" spans="2:2">
      <c r="B74318" s="202"/>
    </row>
    <row r="74319" spans="2:2">
      <c r="B74319" s="202"/>
    </row>
    <row r="74320" spans="2:2">
      <c r="B74320" s="202"/>
    </row>
    <row r="74321" spans="2:2">
      <c r="B74321" s="202"/>
    </row>
    <row r="74322" spans="2:2">
      <c r="B74322" s="202"/>
    </row>
    <row r="74323" spans="2:2">
      <c r="B74323" s="202"/>
    </row>
    <row r="74324" spans="2:2">
      <c r="B74324" s="202"/>
    </row>
    <row r="74325" spans="2:2">
      <c r="B74325" s="202"/>
    </row>
    <row r="74326" spans="2:2">
      <c r="B74326" s="202"/>
    </row>
    <row r="74327" spans="2:2">
      <c r="B74327" s="202"/>
    </row>
    <row r="74328" spans="2:2">
      <c r="B74328" s="202"/>
    </row>
    <row r="74329" spans="2:2">
      <c r="B74329" s="202"/>
    </row>
    <row r="74330" spans="2:2">
      <c r="B74330" s="202"/>
    </row>
    <row r="74331" spans="2:2">
      <c r="B74331" s="202"/>
    </row>
    <row r="74332" spans="2:2">
      <c r="B74332" s="202"/>
    </row>
    <row r="74333" spans="2:2">
      <c r="B74333" s="202"/>
    </row>
    <row r="74334" spans="2:2">
      <c r="B74334" s="202"/>
    </row>
    <row r="74335" spans="2:2">
      <c r="B74335" s="202"/>
    </row>
    <row r="74336" spans="2:2">
      <c r="B74336" s="202"/>
    </row>
    <row r="74337" spans="2:2">
      <c r="B74337" s="202"/>
    </row>
    <row r="74338" spans="2:2">
      <c r="B74338" s="202"/>
    </row>
    <row r="74339" spans="2:2">
      <c r="B74339" s="202"/>
    </row>
    <row r="74340" spans="2:2">
      <c r="B74340" s="202"/>
    </row>
    <row r="74341" spans="2:2">
      <c r="B74341" s="202"/>
    </row>
    <row r="74342" spans="2:2">
      <c r="B74342" s="202"/>
    </row>
    <row r="74343" spans="2:2">
      <c r="B74343" s="202"/>
    </row>
    <row r="74344" spans="2:2">
      <c r="B74344" s="202"/>
    </row>
    <row r="74345" spans="2:2">
      <c r="B74345" s="202"/>
    </row>
    <row r="74346" spans="2:2">
      <c r="B74346" s="202"/>
    </row>
    <row r="74347" spans="2:2">
      <c r="B74347" s="202"/>
    </row>
    <row r="74348" spans="2:2">
      <c r="B74348" s="202"/>
    </row>
    <row r="74349" spans="2:2">
      <c r="B74349" s="202"/>
    </row>
    <row r="74350" spans="2:2">
      <c r="B74350" s="202"/>
    </row>
    <row r="74351" spans="2:2">
      <c r="B74351" s="202"/>
    </row>
    <row r="74352" spans="2:2">
      <c r="B74352" s="202"/>
    </row>
    <row r="74353" spans="2:2">
      <c r="B74353" s="202"/>
    </row>
    <row r="74354" spans="2:2">
      <c r="B74354" s="202"/>
    </row>
    <row r="74355" spans="2:2">
      <c r="B74355" s="202"/>
    </row>
    <row r="74356" spans="2:2">
      <c r="B74356" s="202"/>
    </row>
    <row r="74357" spans="2:2">
      <c r="B74357" s="202"/>
    </row>
    <row r="74358" spans="2:2">
      <c r="B74358" s="202"/>
    </row>
    <row r="74359" spans="2:2">
      <c r="B74359" s="202"/>
    </row>
    <row r="74360" spans="2:2">
      <c r="B74360" s="202"/>
    </row>
    <row r="74361" spans="2:2">
      <c r="B74361" s="202"/>
    </row>
    <row r="74362" spans="2:2">
      <c r="B74362" s="202"/>
    </row>
    <row r="74363" spans="2:2">
      <c r="B74363" s="202"/>
    </row>
    <row r="74364" spans="2:2">
      <c r="B74364" s="202"/>
    </row>
    <row r="74365" spans="2:2">
      <c r="B74365" s="202"/>
    </row>
    <row r="74366" spans="2:2">
      <c r="B74366" s="202"/>
    </row>
    <row r="74367" spans="2:2">
      <c r="B74367" s="202"/>
    </row>
    <row r="74368" spans="2:2">
      <c r="B74368" s="202"/>
    </row>
    <row r="74369" spans="2:2">
      <c r="B74369" s="202"/>
    </row>
    <row r="74370" spans="2:2">
      <c r="B74370" s="202"/>
    </row>
    <row r="74371" spans="2:2">
      <c r="B74371" s="202"/>
    </row>
    <row r="74372" spans="2:2">
      <c r="B74372" s="202"/>
    </row>
    <row r="74373" spans="2:2">
      <c r="B74373" s="202"/>
    </row>
    <row r="74374" spans="2:2">
      <c r="B74374" s="202"/>
    </row>
    <row r="74375" spans="2:2">
      <c r="B74375" s="202"/>
    </row>
    <row r="74376" spans="2:2">
      <c r="B74376" s="202"/>
    </row>
    <row r="74377" spans="2:2">
      <c r="B74377" s="202"/>
    </row>
    <row r="74378" spans="2:2">
      <c r="B74378" s="202"/>
    </row>
    <row r="74379" spans="2:2">
      <c r="B74379" s="202"/>
    </row>
    <row r="74380" spans="2:2">
      <c r="B74380" s="202"/>
    </row>
    <row r="74381" spans="2:2">
      <c r="B74381" s="202"/>
    </row>
    <row r="74382" spans="2:2">
      <c r="B74382" s="202"/>
    </row>
    <row r="74383" spans="2:2">
      <c r="B74383" s="202"/>
    </row>
    <row r="74384" spans="2:2">
      <c r="B74384" s="202"/>
    </row>
    <row r="74385" spans="2:2">
      <c r="B74385" s="202"/>
    </row>
    <row r="74386" spans="2:2">
      <c r="B74386" s="202"/>
    </row>
    <row r="74387" spans="2:2">
      <c r="B74387" s="202"/>
    </row>
    <row r="74388" spans="2:2">
      <c r="B74388" s="202"/>
    </row>
    <row r="74389" spans="2:2">
      <c r="B74389" s="202"/>
    </row>
    <row r="74390" spans="2:2">
      <c r="B74390" s="202"/>
    </row>
    <row r="74391" spans="2:2">
      <c r="B74391" s="202"/>
    </row>
    <row r="74392" spans="2:2">
      <c r="B74392" s="202"/>
    </row>
    <row r="74393" spans="2:2">
      <c r="B74393" s="202"/>
    </row>
    <row r="74394" spans="2:2">
      <c r="B74394" s="202"/>
    </row>
    <row r="74395" spans="2:2">
      <c r="B74395" s="202"/>
    </row>
    <row r="74396" spans="2:2">
      <c r="B74396" s="202"/>
    </row>
    <row r="74397" spans="2:2">
      <c r="B74397" s="202"/>
    </row>
    <row r="74398" spans="2:2">
      <c r="B74398" s="202"/>
    </row>
    <row r="74399" spans="2:2">
      <c r="B74399" s="202"/>
    </row>
    <row r="74400" spans="2:2">
      <c r="B74400" s="202"/>
    </row>
    <row r="74401" spans="2:2">
      <c r="B74401" s="202"/>
    </row>
    <row r="74402" spans="2:2">
      <c r="B74402" s="202"/>
    </row>
    <row r="74403" spans="2:2">
      <c r="B74403" s="202"/>
    </row>
    <row r="74404" spans="2:2">
      <c r="B74404" s="202"/>
    </row>
    <row r="74405" spans="2:2">
      <c r="B74405" s="202"/>
    </row>
    <row r="74406" spans="2:2">
      <c r="B74406" s="202"/>
    </row>
    <row r="74407" spans="2:2">
      <c r="B74407" s="202"/>
    </row>
    <row r="74408" spans="2:2">
      <c r="B74408" s="202"/>
    </row>
    <row r="74409" spans="2:2">
      <c r="B74409" s="202"/>
    </row>
    <row r="74410" spans="2:2">
      <c r="B74410" s="202"/>
    </row>
    <row r="74411" spans="2:2">
      <c r="B74411" s="202"/>
    </row>
    <row r="74412" spans="2:2">
      <c r="B74412" s="202"/>
    </row>
    <row r="74413" spans="2:2">
      <c r="B74413" s="202"/>
    </row>
    <row r="74414" spans="2:2">
      <c r="B74414" s="202"/>
    </row>
    <row r="74415" spans="2:2">
      <c r="B74415" s="202"/>
    </row>
    <row r="74416" spans="2:2">
      <c r="B74416" s="202"/>
    </row>
    <row r="74417" spans="2:2">
      <c r="B74417" s="202"/>
    </row>
    <row r="74418" spans="2:2">
      <c r="B74418" s="202"/>
    </row>
    <row r="74419" spans="2:2">
      <c r="B74419" s="202"/>
    </row>
    <row r="74420" spans="2:2">
      <c r="B74420" s="202"/>
    </row>
    <row r="74421" spans="2:2">
      <c r="B74421" s="202"/>
    </row>
    <row r="74422" spans="2:2">
      <c r="B74422" s="202"/>
    </row>
    <row r="74423" spans="2:2">
      <c r="B74423" s="202"/>
    </row>
    <row r="74424" spans="2:2">
      <c r="B74424" s="202"/>
    </row>
    <row r="74425" spans="2:2">
      <c r="B74425" s="202"/>
    </row>
    <row r="74426" spans="2:2">
      <c r="B74426" s="202"/>
    </row>
    <row r="74427" spans="2:2">
      <c r="B74427" s="202"/>
    </row>
    <row r="74428" spans="2:2">
      <c r="B74428" s="202"/>
    </row>
    <row r="74429" spans="2:2">
      <c r="B74429" s="202"/>
    </row>
    <row r="74430" spans="2:2">
      <c r="B74430" s="202"/>
    </row>
    <row r="74431" spans="2:2">
      <c r="B74431" s="202"/>
    </row>
    <row r="74432" spans="2:2">
      <c r="B74432" s="202"/>
    </row>
    <row r="74433" spans="2:2">
      <c r="B74433" s="202"/>
    </row>
    <row r="74434" spans="2:2">
      <c r="B74434" s="202"/>
    </row>
    <row r="74435" spans="2:2">
      <c r="B74435" s="202"/>
    </row>
    <row r="74436" spans="2:2">
      <c r="B74436" s="202"/>
    </row>
    <row r="74437" spans="2:2">
      <c r="B74437" s="202"/>
    </row>
    <row r="74438" spans="2:2">
      <c r="B74438" s="202"/>
    </row>
    <row r="74439" spans="2:2">
      <c r="B74439" s="202"/>
    </row>
    <row r="74440" spans="2:2">
      <c r="B74440" s="202"/>
    </row>
    <row r="74441" spans="2:2">
      <c r="B74441" s="202"/>
    </row>
    <row r="74442" spans="2:2">
      <c r="B74442" s="202"/>
    </row>
    <row r="74443" spans="2:2">
      <c r="B74443" s="202"/>
    </row>
    <row r="74444" spans="2:2">
      <c r="B74444" s="202"/>
    </row>
    <row r="74445" spans="2:2">
      <c r="B74445" s="202"/>
    </row>
    <row r="74446" spans="2:2">
      <c r="B74446" s="202"/>
    </row>
    <row r="74447" spans="2:2">
      <c r="B74447" s="202"/>
    </row>
    <row r="74448" spans="2:2">
      <c r="B74448" s="202"/>
    </row>
    <row r="74449" spans="2:2">
      <c r="B74449" s="202"/>
    </row>
    <row r="74450" spans="2:2">
      <c r="B74450" s="202"/>
    </row>
    <row r="74451" spans="2:2">
      <c r="B74451" s="202"/>
    </row>
    <row r="74452" spans="2:2">
      <c r="B74452" s="202"/>
    </row>
    <row r="74453" spans="2:2">
      <c r="B74453" s="202"/>
    </row>
    <row r="74454" spans="2:2">
      <c r="B74454" s="202"/>
    </row>
    <row r="74455" spans="2:2">
      <c r="B74455" s="202"/>
    </row>
    <row r="74456" spans="2:2">
      <c r="B74456" s="202"/>
    </row>
    <row r="74457" spans="2:2">
      <c r="B74457" s="202"/>
    </row>
    <row r="74458" spans="2:2">
      <c r="B74458" s="202"/>
    </row>
    <row r="74459" spans="2:2">
      <c r="B74459" s="202"/>
    </row>
    <row r="74460" spans="2:2">
      <c r="B74460" s="202"/>
    </row>
    <row r="74461" spans="2:2">
      <c r="B74461" s="202"/>
    </row>
    <row r="74462" spans="2:2">
      <c r="B74462" s="202"/>
    </row>
    <row r="74463" spans="2:2">
      <c r="B74463" s="202"/>
    </row>
    <row r="74464" spans="2:2">
      <c r="B74464" s="202"/>
    </row>
    <row r="74465" spans="2:2">
      <c r="B74465" s="202"/>
    </row>
    <row r="74466" spans="2:2">
      <c r="B74466" s="202"/>
    </row>
    <row r="74467" spans="2:2">
      <c r="B74467" s="202"/>
    </row>
    <row r="74468" spans="2:2">
      <c r="B74468" s="202"/>
    </row>
    <row r="74469" spans="2:2">
      <c r="B74469" s="202"/>
    </row>
    <row r="74470" spans="2:2">
      <c r="B74470" s="202"/>
    </row>
    <row r="74471" spans="2:2">
      <c r="B74471" s="202"/>
    </row>
    <row r="74472" spans="2:2">
      <c r="B74472" s="202"/>
    </row>
    <row r="74473" spans="2:2">
      <c r="B74473" s="202"/>
    </row>
    <row r="74474" spans="2:2">
      <c r="B74474" s="202"/>
    </row>
    <row r="74475" spans="2:2">
      <c r="B74475" s="202"/>
    </row>
    <row r="74476" spans="2:2">
      <c r="B74476" s="202"/>
    </row>
    <row r="74477" spans="2:2">
      <c r="B74477" s="202"/>
    </row>
    <row r="74478" spans="2:2">
      <c r="B74478" s="202"/>
    </row>
    <row r="74479" spans="2:2">
      <c r="B74479" s="202"/>
    </row>
    <row r="74480" spans="2:2">
      <c r="B74480" s="202"/>
    </row>
    <row r="74481" spans="2:2">
      <c r="B74481" s="202"/>
    </row>
    <row r="74482" spans="2:2">
      <c r="B74482" s="202"/>
    </row>
    <row r="74483" spans="2:2">
      <c r="B74483" s="202"/>
    </row>
    <row r="74484" spans="2:2">
      <c r="B74484" s="202"/>
    </row>
    <row r="74485" spans="2:2">
      <c r="B74485" s="202"/>
    </row>
    <row r="74486" spans="2:2">
      <c r="B74486" s="202"/>
    </row>
    <row r="74487" spans="2:2">
      <c r="B74487" s="202"/>
    </row>
    <row r="74488" spans="2:2">
      <c r="B74488" s="202"/>
    </row>
    <row r="74489" spans="2:2">
      <c r="B74489" s="202"/>
    </row>
    <row r="74490" spans="2:2">
      <c r="B74490" s="202"/>
    </row>
    <row r="74491" spans="2:2">
      <c r="B74491" s="202"/>
    </row>
    <row r="74492" spans="2:2">
      <c r="B74492" s="202"/>
    </row>
    <row r="74493" spans="2:2">
      <c r="B74493" s="202"/>
    </row>
    <row r="74494" spans="2:2">
      <c r="B74494" s="202"/>
    </row>
    <row r="74495" spans="2:2">
      <c r="B74495" s="202"/>
    </row>
    <row r="74496" spans="2:2">
      <c r="B74496" s="202"/>
    </row>
    <row r="74497" spans="2:2">
      <c r="B74497" s="202"/>
    </row>
    <row r="74498" spans="2:2">
      <c r="B74498" s="202"/>
    </row>
    <row r="74499" spans="2:2">
      <c r="B74499" s="202"/>
    </row>
    <row r="74500" spans="2:2">
      <c r="B74500" s="202"/>
    </row>
    <row r="74501" spans="2:2">
      <c r="B74501" s="202"/>
    </row>
    <row r="74502" spans="2:2">
      <c r="B74502" s="202"/>
    </row>
    <row r="74503" spans="2:2">
      <c r="B74503" s="202"/>
    </row>
    <row r="74504" spans="2:2">
      <c r="B74504" s="202"/>
    </row>
    <row r="74505" spans="2:2">
      <c r="B74505" s="202"/>
    </row>
    <row r="74506" spans="2:2">
      <c r="B74506" s="202"/>
    </row>
    <row r="74507" spans="2:2">
      <c r="B74507" s="202"/>
    </row>
    <row r="74508" spans="2:2">
      <c r="B74508" s="202"/>
    </row>
    <row r="74509" spans="2:2">
      <c r="B74509" s="202"/>
    </row>
    <row r="74510" spans="2:2">
      <c r="B74510" s="202"/>
    </row>
    <row r="74511" spans="2:2">
      <c r="B74511" s="202"/>
    </row>
    <row r="74512" spans="2:2">
      <c r="B74512" s="202"/>
    </row>
    <row r="74513" spans="2:2">
      <c r="B74513" s="202"/>
    </row>
    <row r="74514" spans="2:2">
      <c r="B74514" s="202"/>
    </row>
    <row r="74515" spans="2:2">
      <c r="B74515" s="202"/>
    </row>
    <row r="74516" spans="2:2">
      <c r="B74516" s="202"/>
    </row>
    <row r="74517" spans="2:2">
      <c r="B74517" s="202"/>
    </row>
    <row r="74518" spans="2:2">
      <c r="B74518" s="202"/>
    </row>
    <row r="74519" spans="2:2">
      <c r="B74519" s="202"/>
    </row>
    <row r="74520" spans="2:2">
      <c r="B74520" s="202"/>
    </row>
    <row r="74521" spans="2:2">
      <c r="B74521" s="202"/>
    </row>
    <row r="74522" spans="2:2">
      <c r="B74522" s="202"/>
    </row>
    <row r="74523" spans="2:2">
      <c r="B74523" s="202"/>
    </row>
    <row r="74524" spans="2:2">
      <c r="B74524" s="202"/>
    </row>
    <row r="74525" spans="2:2">
      <c r="B74525" s="202"/>
    </row>
    <row r="74526" spans="2:2">
      <c r="B74526" s="202"/>
    </row>
    <row r="74527" spans="2:2">
      <c r="B74527" s="202"/>
    </row>
    <row r="74528" spans="2:2">
      <c r="B74528" s="202"/>
    </row>
    <row r="74529" spans="2:2">
      <c r="B74529" s="202"/>
    </row>
    <row r="74530" spans="2:2">
      <c r="B74530" s="202"/>
    </row>
    <row r="74531" spans="2:2">
      <c r="B74531" s="202"/>
    </row>
    <row r="74532" spans="2:2">
      <c r="B74532" s="202"/>
    </row>
    <row r="74533" spans="2:2">
      <c r="B74533" s="202"/>
    </row>
    <row r="74534" spans="2:2">
      <c r="B74534" s="202"/>
    </row>
    <row r="74535" spans="2:2">
      <c r="B74535" s="202"/>
    </row>
    <row r="74536" spans="2:2">
      <c r="B74536" s="202"/>
    </row>
    <row r="74537" spans="2:2">
      <c r="B74537" s="202"/>
    </row>
    <row r="74538" spans="2:2">
      <c r="B74538" s="202"/>
    </row>
    <row r="74539" spans="2:2">
      <c r="B74539" s="202"/>
    </row>
    <row r="74540" spans="2:2">
      <c r="B74540" s="202"/>
    </row>
    <row r="74541" spans="2:2">
      <c r="B74541" s="202"/>
    </row>
    <row r="74542" spans="2:2">
      <c r="B74542" s="202"/>
    </row>
    <row r="74543" spans="2:2">
      <c r="B74543" s="202"/>
    </row>
    <row r="74544" spans="2:2">
      <c r="B74544" s="202"/>
    </row>
    <row r="74545" spans="2:2">
      <c r="B74545" s="202"/>
    </row>
    <row r="74546" spans="2:2">
      <c r="B74546" s="202"/>
    </row>
    <row r="74547" spans="2:2">
      <c r="B74547" s="202"/>
    </row>
    <row r="74548" spans="2:2">
      <c r="B74548" s="202"/>
    </row>
    <row r="74549" spans="2:2">
      <c r="B74549" s="202"/>
    </row>
    <row r="74550" spans="2:2">
      <c r="B74550" s="202"/>
    </row>
    <row r="74551" spans="2:2">
      <c r="B74551" s="202"/>
    </row>
    <row r="74552" spans="2:2">
      <c r="B74552" s="202"/>
    </row>
    <row r="74553" spans="2:2">
      <c r="B74553" s="202"/>
    </row>
    <row r="74554" spans="2:2">
      <c r="B74554" s="202"/>
    </row>
    <row r="74555" spans="2:2">
      <c r="B74555" s="202"/>
    </row>
    <row r="74556" spans="2:2">
      <c r="B74556" s="202"/>
    </row>
    <row r="74557" spans="2:2">
      <c r="B74557" s="202"/>
    </row>
    <row r="74558" spans="2:2">
      <c r="B74558" s="202"/>
    </row>
    <row r="74559" spans="2:2">
      <c r="B74559" s="202"/>
    </row>
    <row r="74560" spans="2:2">
      <c r="B74560" s="202"/>
    </row>
    <row r="74561" spans="2:2">
      <c r="B74561" s="202"/>
    </row>
    <row r="74562" spans="2:2">
      <c r="B74562" s="202"/>
    </row>
    <row r="74563" spans="2:2">
      <c r="B74563" s="202"/>
    </row>
    <row r="74564" spans="2:2">
      <c r="B74564" s="202"/>
    </row>
    <row r="74565" spans="2:2">
      <c r="B74565" s="202"/>
    </row>
    <row r="74566" spans="2:2">
      <c r="B74566" s="202"/>
    </row>
    <row r="74567" spans="2:2">
      <c r="B74567" s="202"/>
    </row>
    <row r="74568" spans="2:2">
      <c r="B74568" s="202"/>
    </row>
    <row r="74569" spans="2:2">
      <c r="B74569" s="202"/>
    </row>
    <row r="74570" spans="2:2">
      <c r="B74570" s="202"/>
    </row>
    <row r="74571" spans="2:2">
      <c r="B74571" s="202"/>
    </row>
    <row r="74572" spans="2:2">
      <c r="B74572" s="202"/>
    </row>
    <row r="74573" spans="2:2">
      <c r="B74573" s="202"/>
    </row>
    <row r="74574" spans="2:2">
      <c r="B74574" s="202"/>
    </row>
    <row r="74575" spans="2:2">
      <c r="B74575" s="202"/>
    </row>
    <row r="74576" spans="2:2">
      <c r="B74576" s="202"/>
    </row>
    <row r="74577" spans="2:2">
      <c r="B74577" s="202"/>
    </row>
    <row r="74578" spans="2:2">
      <c r="B74578" s="202"/>
    </row>
    <row r="74579" spans="2:2">
      <c r="B74579" s="202"/>
    </row>
    <row r="74580" spans="2:2">
      <c r="B74580" s="202"/>
    </row>
    <row r="74581" spans="2:2">
      <c r="B74581" s="202"/>
    </row>
    <row r="74582" spans="2:2">
      <c r="B74582" s="202"/>
    </row>
    <row r="74583" spans="2:2">
      <c r="B74583" s="202"/>
    </row>
    <row r="74584" spans="2:2">
      <c r="B74584" s="202"/>
    </row>
    <row r="74585" spans="2:2">
      <c r="B74585" s="202"/>
    </row>
    <row r="74586" spans="2:2">
      <c r="B74586" s="202"/>
    </row>
    <row r="74587" spans="2:2">
      <c r="B74587" s="202"/>
    </row>
    <row r="74588" spans="2:2">
      <c r="B74588" s="202"/>
    </row>
    <row r="74589" spans="2:2">
      <c r="B74589" s="202"/>
    </row>
    <row r="74590" spans="2:2">
      <c r="B74590" s="202"/>
    </row>
    <row r="74591" spans="2:2">
      <c r="B74591" s="202"/>
    </row>
    <row r="74592" spans="2:2">
      <c r="B74592" s="202"/>
    </row>
    <row r="74593" spans="2:2">
      <c r="B74593" s="202"/>
    </row>
    <row r="74594" spans="2:2">
      <c r="B74594" s="202"/>
    </row>
    <row r="74595" spans="2:2">
      <c r="B74595" s="202"/>
    </row>
    <row r="74596" spans="2:2">
      <c r="B74596" s="202"/>
    </row>
    <row r="74597" spans="2:2">
      <c r="B74597" s="202"/>
    </row>
    <row r="74598" spans="2:2">
      <c r="B74598" s="202"/>
    </row>
    <row r="74599" spans="2:2">
      <c r="B74599" s="202"/>
    </row>
    <row r="74600" spans="2:2">
      <c r="B74600" s="202"/>
    </row>
    <row r="74601" spans="2:2">
      <c r="B74601" s="202"/>
    </row>
    <row r="74602" spans="2:2">
      <c r="B74602" s="202"/>
    </row>
    <row r="74603" spans="2:2">
      <c r="B74603" s="202"/>
    </row>
    <row r="74604" spans="2:2">
      <c r="B74604" s="202"/>
    </row>
    <row r="74605" spans="2:2">
      <c r="B74605" s="202"/>
    </row>
    <row r="74606" spans="2:2">
      <c r="B74606" s="202"/>
    </row>
    <row r="74607" spans="2:2">
      <c r="B74607" s="202"/>
    </row>
    <row r="74608" spans="2:2">
      <c r="B74608" s="202"/>
    </row>
    <row r="74609" spans="2:2">
      <c r="B74609" s="202"/>
    </row>
    <row r="74610" spans="2:2">
      <c r="B74610" s="202"/>
    </row>
    <row r="74611" spans="2:2">
      <c r="B74611" s="202"/>
    </row>
    <row r="74612" spans="2:2">
      <c r="B74612" s="202"/>
    </row>
    <row r="74613" spans="2:2">
      <c r="B74613" s="202"/>
    </row>
    <row r="74614" spans="2:2">
      <c r="B74614" s="202"/>
    </row>
    <row r="74615" spans="2:2">
      <c r="B74615" s="202"/>
    </row>
    <row r="74616" spans="2:2">
      <c r="B74616" s="202"/>
    </row>
    <row r="74617" spans="2:2">
      <c r="B74617" s="202"/>
    </row>
    <row r="74618" spans="2:2">
      <c r="B74618" s="202"/>
    </row>
    <row r="74619" spans="2:2">
      <c r="B74619" s="202"/>
    </row>
    <row r="74620" spans="2:2">
      <c r="B74620" s="202"/>
    </row>
    <row r="74621" spans="2:2">
      <c r="B74621" s="202"/>
    </row>
    <row r="74622" spans="2:2">
      <c r="B74622" s="202"/>
    </row>
    <row r="74623" spans="2:2">
      <c r="B74623" s="202"/>
    </row>
    <row r="74624" spans="2:2">
      <c r="B74624" s="202"/>
    </row>
    <row r="74625" spans="2:2">
      <c r="B74625" s="202"/>
    </row>
    <row r="74626" spans="2:2">
      <c r="B74626" s="202"/>
    </row>
    <row r="74627" spans="2:2">
      <c r="B74627" s="202"/>
    </row>
    <row r="74628" spans="2:2">
      <c r="B74628" s="202"/>
    </row>
    <row r="74629" spans="2:2">
      <c r="B74629" s="202"/>
    </row>
    <row r="74630" spans="2:2">
      <c r="B74630" s="202"/>
    </row>
    <row r="74631" spans="2:2">
      <c r="B74631" s="202"/>
    </row>
    <row r="74632" spans="2:2">
      <c r="B74632" s="202"/>
    </row>
    <row r="74633" spans="2:2">
      <c r="B74633" s="202"/>
    </row>
    <row r="74634" spans="2:2">
      <c r="B74634" s="202"/>
    </row>
    <row r="74635" spans="2:2">
      <c r="B74635" s="202"/>
    </row>
    <row r="74636" spans="2:2">
      <c r="B74636" s="202"/>
    </row>
    <row r="74637" spans="2:2">
      <c r="B74637" s="202"/>
    </row>
    <row r="74638" spans="2:2">
      <c r="B74638" s="202"/>
    </row>
    <row r="74639" spans="2:2">
      <c r="B74639" s="202"/>
    </row>
    <row r="74640" spans="2:2">
      <c r="B74640" s="202"/>
    </row>
    <row r="74641" spans="2:2">
      <c r="B74641" s="202"/>
    </row>
    <row r="74642" spans="2:2">
      <c r="B74642" s="202"/>
    </row>
    <row r="74643" spans="2:2">
      <c r="B74643" s="202"/>
    </row>
    <row r="74644" spans="2:2">
      <c r="B74644" s="202"/>
    </row>
    <row r="74645" spans="2:2">
      <c r="B74645" s="202"/>
    </row>
    <row r="74646" spans="2:2">
      <c r="B74646" s="202"/>
    </row>
    <row r="74647" spans="2:2">
      <c r="B74647" s="202"/>
    </row>
    <row r="74648" spans="2:2">
      <c r="B74648" s="202"/>
    </row>
    <row r="74649" spans="2:2">
      <c r="B74649" s="202"/>
    </row>
    <row r="74650" spans="2:2">
      <c r="B74650" s="202"/>
    </row>
    <row r="74651" spans="2:2">
      <c r="B74651" s="202"/>
    </row>
    <row r="74652" spans="2:2">
      <c r="B74652" s="202"/>
    </row>
    <row r="74653" spans="2:2">
      <c r="B74653" s="202"/>
    </row>
    <row r="74654" spans="2:2">
      <c r="B74654" s="202"/>
    </row>
    <row r="74655" spans="2:2">
      <c r="B74655" s="202"/>
    </row>
    <row r="74656" spans="2:2">
      <c r="B74656" s="202"/>
    </row>
    <row r="74657" spans="2:2">
      <c r="B74657" s="202"/>
    </row>
    <row r="74658" spans="2:2">
      <c r="B74658" s="202"/>
    </row>
    <row r="74659" spans="2:2">
      <c r="B74659" s="202"/>
    </row>
    <row r="74660" spans="2:2">
      <c r="B74660" s="202"/>
    </row>
    <row r="74661" spans="2:2">
      <c r="B74661" s="202"/>
    </row>
    <row r="74662" spans="2:2">
      <c r="B74662" s="202"/>
    </row>
    <row r="74663" spans="2:2">
      <c r="B74663" s="202"/>
    </row>
    <row r="74664" spans="2:2">
      <c r="B74664" s="202"/>
    </row>
    <row r="74665" spans="2:2">
      <c r="B74665" s="202"/>
    </row>
    <row r="74666" spans="2:2">
      <c r="B74666" s="202"/>
    </row>
    <row r="74667" spans="2:2">
      <c r="B74667" s="202"/>
    </row>
    <row r="74668" spans="2:2">
      <c r="B74668" s="202"/>
    </row>
    <row r="74669" spans="2:2">
      <c r="B74669" s="202"/>
    </row>
    <row r="74670" spans="2:2">
      <c r="B74670" s="202"/>
    </row>
    <row r="74671" spans="2:2">
      <c r="B74671" s="202"/>
    </row>
    <row r="74672" spans="2:2">
      <c r="B74672" s="202"/>
    </row>
    <row r="74673" spans="2:2">
      <c r="B74673" s="202"/>
    </row>
    <row r="74674" spans="2:2">
      <c r="B74674" s="202"/>
    </row>
    <row r="74675" spans="2:2">
      <c r="B74675" s="202"/>
    </row>
    <row r="74676" spans="2:2">
      <c r="B74676" s="202"/>
    </row>
    <row r="74677" spans="2:2">
      <c r="B74677" s="202"/>
    </row>
    <row r="74678" spans="2:2">
      <c r="B74678" s="202"/>
    </row>
    <row r="74679" spans="2:2">
      <c r="B74679" s="202"/>
    </row>
    <row r="74680" spans="2:2">
      <c r="B74680" s="202"/>
    </row>
    <row r="74681" spans="2:2">
      <c r="B74681" s="202"/>
    </row>
    <row r="74682" spans="2:2">
      <c r="B74682" s="202"/>
    </row>
    <row r="74683" spans="2:2">
      <c r="B74683" s="202"/>
    </row>
    <row r="74684" spans="2:2">
      <c r="B74684" s="202"/>
    </row>
    <row r="74685" spans="2:2">
      <c r="B74685" s="202"/>
    </row>
    <row r="74686" spans="2:2">
      <c r="B74686" s="202"/>
    </row>
    <row r="74687" spans="2:2">
      <c r="B74687" s="202"/>
    </row>
    <row r="74688" spans="2:2">
      <c r="B74688" s="202"/>
    </row>
    <row r="74689" spans="2:2">
      <c r="B74689" s="202"/>
    </row>
    <row r="74690" spans="2:2">
      <c r="B74690" s="202"/>
    </row>
    <row r="74691" spans="2:2">
      <c r="B74691" s="202"/>
    </row>
    <row r="74692" spans="2:2">
      <c r="B74692" s="202"/>
    </row>
    <row r="74693" spans="2:2">
      <c r="B74693" s="202"/>
    </row>
    <row r="74694" spans="2:2">
      <c r="B74694" s="202"/>
    </row>
    <row r="74695" spans="2:2">
      <c r="B74695" s="202"/>
    </row>
    <row r="74696" spans="2:2">
      <c r="B74696" s="202"/>
    </row>
    <row r="74697" spans="2:2">
      <c r="B74697" s="202"/>
    </row>
    <row r="74698" spans="2:2">
      <c r="B74698" s="202"/>
    </row>
    <row r="74699" spans="2:2">
      <c r="B74699" s="202"/>
    </row>
    <row r="74700" spans="2:2">
      <c r="B74700" s="202"/>
    </row>
    <row r="74701" spans="2:2">
      <c r="B74701" s="202"/>
    </row>
    <row r="74702" spans="2:2">
      <c r="B74702" s="202"/>
    </row>
    <row r="74703" spans="2:2">
      <c r="B74703" s="202"/>
    </row>
    <row r="74704" spans="2:2">
      <c r="B74704" s="202"/>
    </row>
    <row r="74705" spans="2:2">
      <c r="B74705" s="202"/>
    </row>
    <row r="74706" spans="2:2">
      <c r="B74706" s="202"/>
    </row>
    <row r="74707" spans="2:2">
      <c r="B74707" s="202"/>
    </row>
    <row r="74708" spans="2:2">
      <c r="B74708" s="202"/>
    </row>
    <row r="74709" spans="2:2">
      <c r="B74709" s="202"/>
    </row>
    <row r="74710" spans="2:2">
      <c r="B74710" s="202"/>
    </row>
    <row r="74711" spans="2:2">
      <c r="B74711" s="202"/>
    </row>
    <row r="74712" spans="2:2">
      <c r="B74712" s="202"/>
    </row>
    <row r="74713" spans="2:2">
      <c r="B74713" s="202"/>
    </row>
    <row r="74714" spans="2:2">
      <c r="B74714" s="202"/>
    </row>
    <row r="74715" spans="2:2">
      <c r="B74715" s="202"/>
    </row>
    <row r="74716" spans="2:2">
      <c r="B74716" s="202"/>
    </row>
    <row r="74717" spans="2:2">
      <c r="B74717" s="202"/>
    </row>
    <row r="74718" spans="2:2">
      <c r="B74718" s="202"/>
    </row>
    <row r="74719" spans="2:2">
      <c r="B74719" s="202"/>
    </row>
    <row r="74720" spans="2:2">
      <c r="B74720" s="202"/>
    </row>
    <row r="74721" spans="2:2">
      <c r="B74721" s="202"/>
    </row>
    <row r="74722" spans="2:2">
      <c r="B74722" s="202"/>
    </row>
    <row r="74723" spans="2:2">
      <c r="B74723" s="202"/>
    </row>
    <row r="74724" spans="2:2">
      <c r="B74724" s="202"/>
    </row>
    <row r="74725" spans="2:2">
      <c r="B74725" s="202"/>
    </row>
    <row r="74726" spans="2:2">
      <c r="B74726" s="202"/>
    </row>
    <row r="74727" spans="2:2">
      <c r="B74727" s="202"/>
    </row>
    <row r="74728" spans="2:2">
      <c r="B74728" s="202"/>
    </row>
    <row r="74729" spans="2:2">
      <c r="B74729" s="202"/>
    </row>
    <row r="74730" spans="2:2">
      <c r="B74730" s="202"/>
    </row>
    <row r="74731" spans="2:2">
      <c r="B74731" s="202"/>
    </row>
    <row r="74732" spans="2:2">
      <c r="B74732" s="202"/>
    </row>
    <row r="74733" spans="2:2">
      <c r="B74733" s="202"/>
    </row>
    <row r="74734" spans="2:2">
      <c r="B74734" s="202"/>
    </row>
    <row r="74735" spans="2:2">
      <c r="B74735" s="202"/>
    </row>
    <row r="74736" spans="2:2">
      <c r="B74736" s="202"/>
    </row>
    <row r="74737" spans="2:2">
      <c r="B74737" s="202"/>
    </row>
    <row r="74738" spans="2:2">
      <c r="B74738" s="202"/>
    </row>
    <row r="74739" spans="2:2">
      <c r="B74739" s="202"/>
    </row>
    <row r="74740" spans="2:2">
      <c r="B74740" s="202"/>
    </row>
    <row r="74741" spans="2:2">
      <c r="B74741" s="202"/>
    </row>
    <row r="74742" spans="2:2">
      <c r="B74742" s="202"/>
    </row>
    <row r="74743" spans="2:2">
      <c r="B74743" s="202"/>
    </row>
    <row r="74744" spans="2:2">
      <c r="B74744" s="202"/>
    </row>
    <row r="74745" spans="2:2">
      <c r="B74745" s="202"/>
    </row>
    <row r="74746" spans="2:2">
      <c r="B74746" s="202"/>
    </row>
    <row r="74747" spans="2:2">
      <c r="B74747" s="202"/>
    </row>
    <row r="74748" spans="2:2">
      <c r="B74748" s="202"/>
    </row>
    <row r="74749" spans="2:2">
      <c r="B74749" s="202"/>
    </row>
    <row r="74750" spans="2:2">
      <c r="B74750" s="202"/>
    </row>
    <row r="74751" spans="2:2">
      <c r="B74751" s="202"/>
    </row>
    <row r="74752" spans="2:2">
      <c r="B74752" s="202"/>
    </row>
    <row r="74753" spans="2:2">
      <c r="B74753" s="202"/>
    </row>
    <row r="74754" spans="2:2">
      <c r="B74754" s="202"/>
    </row>
    <row r="74755" spans="2:2">
      <c r="B74755" s="202"/>
    </row>
    <row r="74756" spans="2:2">
      <c r="B74756" s="202"/>
    </row>
    <row r="74757" spans="2:2">
      <c r="B74757" s="202"/>
    </row>
    <row r="74758" spans="2:2">
      <c r="B74758" s="202"/>
    </row>
    <row r="74759" spans="2:2">
      <c r="B74759" s="202"/>
    </row>
    <row r="74760" spans="2:2">
      <c r="B74760" s="202"/>
    </row>
    <row r="74761" spans="2:2">
      <c r="B74761" s="202"/>
    </row>
    <row r="74762" spans="2:2">
      <c r="B74762" s="202"/>
    </row>
    <row r="74763" spans="2:2">
      <c r="B74763" s="202"/>
    </row>
    <row r="74764" spans="2:2">
      <c r="B74764" s="202"/>
    </row>
    <row r="74765" spans="2:2">
      <c r="B74765" s="202"/>
    </row>
    <row r="74766" spans="2:2">
      <c r="B74766" s="202"/>
    </row>
    <row r="74767" spans="2:2">
      <c r="B74767" s="202"/>
    </row>
    <row r="74768" spans="2:2">
      <c r="B74768" s="202"/>
    </row>
    <row r="74769" spans="2:2">
      <c r="B74769" s="202"/>
    </row>
    <row r="74770" spans="2:2">
      <c r="B74770" s="202"/>
    </row>
    <row r="74771" spans="2:2">
      <c r="B74771" s="202"/>
    </row>
    <row r="74772" spans="2:2">
      <c r="B74772" s="202"/>
    </row>
    <row r="74773" spans="2:2">
      <c r="B74773" s="202"/>
    </row>
    <row r="74774" spans="2:2">
      <c r="B74774" s="202"/>
    </row>
    <row r="74775" spans="2:2">
      <c r="B74775" s="202"/>
    </row>
    <row r="74776" spans="2:2">
      <c r="B74776" s="202"/>
    </row>
    <row r="74777" spans="2:2">
      <c r="B74777" s="202"/>
    </row>
    <row r="74778" spans="2:2">
      <c r="B74778" s="202"/>
    </row>
    <row r="74779" spans="2:2">
      <c r="B74779" s="202"/>
    </row>
    <row r="74780" spans="2:2">
      <c r="B74780" s="202"/>
    </row>
    <row r="74781" spans="2:2">
      <c r="B74781" s="202"/>
    </row>
    <row r="74782" spans="2:2">
      <c r="B74782" s="202"/>
    </row>
    <row r="74783" spans="2:2">
      <c r="B74783" s="202"/>
    </row>
    <row r="74784" spans="2:2">
      <c r="B74784" s="202"/>
    </row>
    <row r="74785" spans="2:2">
      <c r="B74785" s="202"/>
    </row>
    <row r="74786" spans="2:2">
      <c r="B74786" s="202"/>
    </row>
    <row r="74787" spans="2:2">
      <c r="B74787" s="202"/>
    </row>
    <row r="74788" spans="2:2">
      <c r="B74788" s="202"/>
    </row>
    <row r="74789" spans="2:2">
      <c r="B74789" s="202"/>
    </row>
    <row r="74790" spans="2:2">
      <c r="B74790" s="202"/>
    </row>
    <row r="74791" spans="2:2">
      <c r="B74791" s="202"/>
    </row>
    <row r="74792" spans="2:2">
      <c r="B74792" s="202"/>
    </row>
    <row r="74793" spans="2:2">
      <c r="B74793" s="202"/>
    </row>
    <row r="74794" spans="2:2">
      <c r="B74794" s="202"/>
    </row>
    <row r="74795" spans="2:2">
      <c r="B74795" s="202"/>
    </row>
    <row r="74796" spans="2:2">
      <c r="B74796" s="202"/>
    </row>
    <row r="74797" spans="2:2">
      <c r="B74797" s="202"/>
    </row>
    <row r="74798" spans="2:2">
      <c r="B74798" s="202"/>
    </row>
    <row r="74799" spans="2:2">
      <c r="B74799" s="202"/>
    </row>
    <row r="74800" spans="2:2">
      <c r="B74800" s="202"/>
    </row>
    <row r="74801" spans="2:2">
      <c r="B74801" s="202"/>
    </row>
    <row r="74802" spans="2:2">
      <c r="B74802" s="202"/>
    </row>
    <row r="74803" spans="2:2">
      <c r="B74803" s="202"/>
    </row>
    <row r="74804" spans="2:2">
      <c r="B74804" s="202"/>
    </row>
    <row r="74805" spans="2:2">
      <c r="B74805" s="202"/>
    </row>
    <row r="74806" spans="2:2">
      <c r="B74806" s="202"/>
    </row>
    <row r="74807" spans="2:2">
      <c r="B74807" s="202"/>
    </row>
    <row r="74808" spans="2:2">
      <c r="B74808" s="202"/>
    </row>
    <row r="74809" spans="2:2">
      <c r="B74809" s="202"/>
    </row>
    <row r="74810" spans="2:2">
      <c r="B74810" s="202"/>
    </row>
    <row r="74811" spans="2:2">
      <c r="B74811" s="202"/>
    </row>
    <row r="74812" spans="2:2">
      <c r="B74812" s="202"/>
    </row>
    <row r="74813" spans="2:2">
      <c r="B74813" s="202"/>
    </row>
    <row r="74814" spans="2:2">
      <c r="B74814" s="202"/>
    </row>
    <row r="74815" spans="2:2">
      <c r="B74815" s="202"/>
    </row>
    <row r="74816" spans="2:2">
      <c r="B74816" s="202"/>
    </row>
    <row r="74817" spans="2:2">
      <c r="B74817" s="202"/>
    </row>
    <row r="74818" spans="2:2">
      <c r="B74818" s="202"/>
    </row>
    <row r="74819" spans="2:2">
      <c r="B74819" s="202"/>
    </row>
    <row r="74820" spans="2:2">
      <c r="B74820" s="202"/>
    </row>
    <row r="74821" spans="2:2">
      <c r="B74821" s="202"/>
    </row>
    <row r="74822" spans="2:2">
      <c r="B74822" s="202"/>
    </row>
    <row r="74823" spans="2:2">
      <c r="B74823" s="202"/>
    </row>
    <row r="74824" spans="2:2">
      <c r="B74824" s="202"/>
    </row>
    <row r="74825" spans="2:2">
      <c r="B74825" s="202"/>
    </row>
    <row r="74826" spans="2:2">
      <c r="B74826" s="202"/>
    </row>
    <row r="74827" spans="2:2">
      <c r="B74827" s="202"/>
    </row>
    <row r="74828" spans="2:2">
      <c r="B74828" s="202"/>
    </row>
    <row r="74829" spans="2:2">
      <c r="B74829" s="202"/>
    </row>
    <row r="74830" spans="2:2">
      <c r="B74830" s="202"/>
    </row>
    <row r="74831" spans="2:2">
      <c r="B74831" s="202"/>
    </row>
    <row r="74832" spans="2:2">
      <c r="B74832" s="202"/>
    </row>
    <row r="74833" spans="2:2">
      <c r="B74833" s="202"/>
    </row>
    <row r="74834" spans="2:2">
      <c r="B74834" s="202"/>
    </row>
    <row r="74835" spans="2:2">
      <c r="B74835" s="202"/>
    </row>
    <row r="74836" spans="2:2">
      <c r="B74836" s="202"/>
    </row>
    <row r="74837" spans="2:2">
      <c r="B74837" s="202"/>
    </row>
    <row r="74838" spans="2:2">
      <c r="B74838" s="202"/>
    </row>
    <row r="74839" spans="2:2">
      <c r="B74839" s="202"/>
    </row>
    <row r="74840" spans="2:2">
      <c r="B74840" s="202"/>
    </row>
    <row r="74841" spans="2:2">
      <c r="B74841" s="202"/>
    </row>
    <row r="74842" spans="2:2">
      <c r="B74842" s="202"/>
    </row>
    <row r="74843" spans="2:2">
      <c r="B74843" s="202"/>
    </row>
    <row r="74844" spans="2:2">
      <c r="B74844" s="202"/>
    </row>
    <row r="74845" spans="2:2">
      <c r="B74845" s="202"/>
    </row>
    <row r="74846" spans="2:2">
      <c r="B74846" s="202"/>
    </row>
    <row r="74847" spans="2:2">
      <c r="B74847" s="202"/>
    </row>
    <row r="74848" spans="2:2">
      <c r="B74848" s="202"/>
    </row>
    <row r="74849" spans="2:2">
      <c r="B74849" s="202"/>
    </row>
    <row r="74850" spans="2:2">
      <c r="B74850" s="202"/>
    </row>
    <row r="74851" spans="2:2">
      <c r="B74851" s="202"/>
    </row>
    <row r="74852" spans="2:2">
      <c r="B74852" s="202"/>
    </row>
    <row r="74853" spans="2:2">
      <c r="B74853" s="202"/>
    </row>
    <row r="74854" spans="2:2">
      <c r="B74854" s="202"/>
    </row>
    <row r="74855" spans="2:2">
      <c r="B74855" s="202"/>
    </row>
    <row r="74856" spans="2:2">
      <c r="B74856" s="202"/>
    </row>
    <row r="74857" spans="2:2">
      <c r="B74857" s="202"/>
    </row>
    <row r="74858" spans="2:2">
      <c r="B74858" s="202"/>
    </row>
    <row r="74859" spans="2:2">
      <c r="B74859" s="202"/>
    </row>
    <row r="74860" spans="2:2">
      <c r="B74860" s="202"/>
    </row>
    <row r="74861" spans="2:2">
      <c r="B74861" s="202"/>
    </row>
    <row r="74862" spans="2:2">
      <c r="B74862" s="202"/>
    </row>
    <row r="74863" spans="2:2">
      <c r="B74863" s="202"/>
    </row>
    <row r="74864" spans="2:2">
      <c r="B74864" s="202"/>
    </row>
    <row r="74865" spans="2:2">
      <c r="B74865" s="202"/>
    </row>
    <row r="74866" spans="2:2">
      <c r="B74866" s="202"/>
    </row>
    <row r="74867" spans="2:2">
      <c r="B74867" s="202"/>
    </row>
    <row r="74868" spans="2:2">
      <c r="B74868" s="202"/>
    </row>
    <row r="74869" spans="2:2">
      <c r="B74869" s="202"/>
    </row>
    <row r="74870" spans="2:2">
      <c r="B74870" s="202"/>
    </row>
    <row r="74871" spans="2:2">
      <c r="B74871" s="202"/>
    </row>
    <row r="74872" spans="2:2">
      <c r="B74872" s="202"/>
    </row>
    <row r="74873" spans="2:2">
      <c r="B74873" s="202"/>
    </row>
    <row r="74874" spans="2:2">
      <c r="B74874" s="202"/>
    </row>
    <row r="74875" spans="2:2">
      <c r="B74875" s="202"/>
    </row>
    <row r="74876" spans="2:2">
      <c r="B74876" s="202"/>
    </row>
    <row r="74877" spans="2:2">
      <c r="B74877" s="202"/>
    </row>
    <row r="74878" spans="2:2">
      <c r="B74878" s="202"/>
    </row>
    <row r="74879" spans="2:2">
      <c r="B74879" s="202"/>
    </row>
    <row r="74880" spans="2:2">
      <c r="B74880" s="202"/>
    </row>
    <row r="74881" spans="2:2">
      <c r="B74881" s="202"/>
    </row>
    <row r="74882" spans="2:2">
      <c r="B74882" s="202"/>
    </row>
    <row r="74883" spans="2:2">
      <c r="B74883" s="202"/>
    </row>
    <row r="74884" spans="2:2">
      <c r="B74884" s="202"/>
    </row>
    <row r="74885" spans="2:2">
      <c r="B74885" s="202"/>
    </row>
    <row r="74886" spans="2:2">
      <c r="B74886" s="202"/>
    </row>
    <row r="74887" spans="2:2">
      <c r="B74887" s="202"/>
    </row>
    <row r="74888" spans="2:2">
      <c r="B74888" s="202"/>
    </row>
    <row r="74889" spans="2:2">
      <c r="B74889" s="202"/>
    </row>
    <row r="74890" spans="2:2">
      <c r="B74890" s="202"/>
    </row>
    <row r="74891" spans="2:2">
      <c r="B74891" s="202"/>
    </row>
    <row r="74892" spans="2:2">
      <c r="B74892" s="202"/>
    </row>
    <row r="74893" spans="2:2">
      <c r="B74893" s="202"/>
    </row>
    <row r="74894" spans="2:2">
      <c r="B74894" s="202"/>
    </row>
    <row r="74895" spans="2:2">
      <c r="B74895" s="202"/>
    </row>
    <row r="74896" spans="2:2">
      <c r="B74896" s="202"/>
    </row>
    <row r="74897" spans="2:2">
      <c r="B74897" s="202"/>
    </row>
    <row r="74898" spans="2:2">
      <c r="B74898" s="202"/>
    </row>
    <row r="74899" spans="2:2">
      <c r="B74899" s="202"/>
    </row>
    <row r="74900" spans="2:2">
      <c r="B74900" s="202"/>
    </row>
    <row r="74901" spans="2:2">
      <c r="B74901" s="202"/>
    </row>
    <row r="74902" spans="2:2">
      <c r="B74902" s="202"/>
    </row>
    <row r="74903" spans="2:2">
      <c r="B74903" s="202"/>
    </row>
    <row r="74904" spans="2:2">
      <c r="B74904" s="202"/>
    </row>
    <row r="74905" spans="2:2">
      <c r="B74905" s="202"/>
    </row>
    <row r="74906" spans="2:2">
      <c r="B74906" s="202"/>
    </row>
    <row r="74907" spans="2:2">
      <c r="B74907" s="202"/>
    </row>
    <row r="74908" spans="2:2">
      <c r="B74908" s="202"/>
    </row>
    <row r="74909" spans="2:2">
      <c r="B74909" s="202"/>
    </row>
    <row r="74910" spans="2:2">
      <c r="B74910" s="202"/>
    </row>
    <row r="74911" spans="2:2">
      <c r="B74911" s="202"/>
    </row>
    <row r="74912" spans="2:2">
      <c r="B74912" s="202"/>
    </row>
    <row r="74913" spans="2:2">
      <c r="B74913" s="202"/>
    </row>
    <row r="74914" spans="2:2">
      <c r="B74914" s="202"/>
    </row>
    <row r="74915" spans="2:2">
      <c r="B74915" s="202"/>
    </row>
    <row r="74916" spans="2:2">
      <c r="B74916" s="202"/>
    </row>
    <row r="74917" spans="2:2">
      <c r="B74917" s="202"/>
    </row>
    <row r="74918" spans="2:2">
      <c r="B74918" s="202"/>
    </row>
    <row r="74919" spans="2:2">
      <c r="B74919" s="202"/>
    </row>
    <row r="74920" spans="2:2">
      <c r="B74920" s="202"/>
    </row>
    <row r="74921" spans="2:2">
      <c r="B74921" s="202"/>
    </row>
    <row r="74922" spans="2:2">
      <c r="B74922" s="202"/>
    </row>
    <row r="74923" spans="2:2">
      <c r="B74923" s="202"/>
    </row>
    <row r="74924" spans="2:2">
      <c r="B74924" s="202"/>
    </row>
    <row r="74925" spans="2:2">
      <c r="B74925" s="202"/>
    </row>
    <row r="74926" spans="2:2">
      <c r="B74926" s="202"/>
    </row>
    <row r="74927" spans="2:2">
      <c r="B74927" s="202"/>
    </row>
    <row r="74928" spans="2:2">
      <c r="B74928" s="202"/>
    </row>
    <row r="74929" spans="2:2">
      <c r="B74929" s="202"/>
    </row>
    <row r="74930" spans="2:2">
      <c r="B74930" s="202"/>
    </row>
    <row r="74931" spans="2:2">
      <c r="B74931" s="202"/>
    </row>
    <row r="74932" spans="2:2">
      <c r="B74932" s="202"/>
    </row>
    <row r="74933" spans="2:2">
      <c r="B74933" s="202"/>
    </row>
    <row r="74934" spans="2:2">
      <c r="B74934" s="202"/>
    </row>
    <row r="74935" spans="2:2">
      <c r="B74935" s="202"/>
    </row>
    <row r="74936" spans="2:2">
      <c r="B74936" s="202"/>
    </row>
    <row r="74937" spans="2:2">
      <c r="B74937" s="202"/>
    </row>
    <row r="74938" spans="2:2">
      <c r="B74938" s="202"/>
    </row>
    <row r="74939" spans="2:2">
      <c r="B74939" s="202"/>
    </row>
    <row r="74940" spans="2:2">
      <c r="B74940" s="202"/>
    </row>
    <row r="74941" spans="2:2">
      <c r="B74941" s="202"/>
    </row>
    <row r="74942" spans="2:2">
      <c r="B74942" s="202"/>
    </row>
    <row r="74943" spans="2:2">
      <c r="B74943" s="202"/>
    </row>
    <row r="74944" spans="2:2">
      <c r="B74944" s="202"/>
    </row>
    <row r="74945" spans="2:2">
      <c r="B74945" s="202"/>
    </row>
    <row r="74946" spans="2:2">
      <c r="B74946" s="202"/>
    </row>
    <row r="74947" spans="2:2">
      <c r="B74947" s="202"/>
    </row>
    <row r="74948" spans="2:2">
      <c r="B74948" s="202"/>
    </row>
    <row r="74949" spans="2:2">
      <c r="B74949" s="202"/>
    </row>
    <row r="74950" spans="2:2">
      <c r="B74950" s="202"/>
    </row>
    <row r="74951" spans="2:2">
      <c r="B74951" s="202"/>
    </row>
    <row r="74952" spans="2:2">
      <c r="B74952" s="202"/>
    </row>
    <row r="74953" spans="2:2">
      <c r="B74953" s="202"/>
    </row>
    <row r="74954" spans="2:2">
      <c r="B74954" s="202"/>
    </row>
    <row r="74955" spans="2:2">
      <c r="B74955" s="202"/>
    </row>
    <row r="74956" spans="2:2">
      <c r="B74956" s="202"/>
    </row>
    <row r="74957" spans="2:2">
      <c r="B74957" s="202"/>
    </row>
    <row r="74958" spans="2:2">
      <c r="B74958" s="202"/>
    </row>
    <row r="74959" spans="2:2">
      <c r="B74959" s="202"/>
    </row>
    <row r="74960" spans="2:2">
      <c r="B74960" s="202"/>
    </row>
    <row r="74961" spans="2:2">
      <c r="B74961" s="202"/>
    </row>
    <row r="74962" spans="2:2">
      <c r="B74962" s="202"/>
    </row>
    <row r="74963" spans="2:2">
      <c r="B74963" s="202"/>
    </row>
    <row r="74964" spans="2:2">
      <c r="B74964" s="202"/>
    </row>
    <row r="74965" spans="2:2">
      <c r="B74965" s="202"/>
    </row>
    <row r="74966" spans="2:2">
      <c r="B74966" s="202"/>
    </row>
    <row r="74967" spans="2:2">
      <c r="B74967" s="202"/>
    </row>
    <row r="74968" spans="2:2">
      <c r="B74968" s="202"/>
    </row>
    <row r="74969" spans="2:2">
      <c r="B74969" s="202"/>
    </row>
    <row r="74970" spans="2:2">
      <c r="B74970" s="202"/>
    </row>
    <row r="74971" spans="2:2">
      <c r="B74971" s="202"/>
    </row>
    <row r="74972" spans="2:2">
      <c r="B74972" s="202"/>
    </row>
    <row r="74973" spans="2:2">
      <c r="B74973" s="202"/>
    </row>
    <row r="74974" spans="2:2">
      <c r="B74974" s="202"/>
    </row>
    <row r="74975" spans="2:2">
      <c r="B74975" s="202"/>
    </row>
    <row r="74976" spans="2:2">
      <c r="B74976" s="202"/>
    </row>
    <row r="74977" spans="2:2">
      <c r="B74977" s="202"/>
    </row>
    <row r="74978" spans="2:2">
      <c r="B74978" s="202"/>
    </row>
    <row r="74979" spans="2:2">
      <c r="B74979" s="202"/>
    </row>
    <row r="74980" spans="2:2">
      <c r="B74980" s="202"/>
    </row>
    <row r="74981" spans="2:2">
      <c r="B74981" s="202"/>
    </row>
    <row r="74982" spans="2:2">
      <c r="B74982" s="202"/>
    </row>
    <row r="74983" spans="2:2">
      <c r="B74983" s="202"/>
    </row>
    <row r="74984" spans="2:2">
      <c r="B74984" s="202"/>
    </row>
    <row r="74985" spans="2:2">
      <c r="B74985" s="202"/>
    </row>
    <row r="74986" spans="2:2">
      <c r="B74986" s="202"/>
    </row>
    <row r="74987" spans="2:2">
      <c r="B74987" s="202"/>
    </row>
    <row r="74988" spans="2:2">
      <c r="B74988" s="202"/>
    </row>
    <row r="74989" spans="2:2">
      <c r="B74989" s="202"/>
    </row>
    <row r="74990" spans="2:2">
      <c r="B74990" s="202"/>
    </row>
    <row r="74991" spans="2:2">
      <c r="B74991" s="202"/>
    </row>
    <row r="74992" spans="2:2">
      <c r="B74992" s="202"/>
    </row>
    <row r="74993" spans="2:2">
      <c r="B74993" s="202"/>
    </row>
    <row r="74994" spans="2:2">
      <c r="B74994" s="202"/>
    </row>
    <row r="74995" spans="2:2">
      <c r="B74995" s="202"/>
    </row>
    <row r="74996" spans="2:2">
      <c r="B74996" s="202"/>
    </row>
    <row r="74997" spans="2:2">
      <c r="B74997" s="202"/>
    </row>
    <row r="74998" spans="2:2">
      <c r="B74998" s="202"/>
    </row>
    <row r="74999" spans="2:2">
      <c r="B74999" s="202"/>
    </row>
    <row r="75000" spans="2:2">
      <c r="B75000" s="202"/>
    </row>
    <row r="75001" spans="2:2">
      <c r="B75001" s="202"/>
    </row>
    <row r="75002" spans="2:2">
      <c r="B75002" s="202"/>
    </row>
    <row r="75003" spans="2:2">
      <c r="B75003" s="202"/>
    </row>
    <row r="75004" spans="2:2">
      <c r="B75004" s="202"/>
    </row>
    <row r="75005" spans="2:2">
      <c r="B75005" s="202"/>
    </row>
    <row r="75006" spans="2:2">
      <c r="B75006" s="202"/>
    </row>
    <row r="75007" spans="2:2">
      <c r="B75007" s="202"/>
    </row>
    <row r="75008" spans="2:2">
      <c r="B75008" s="202"/>
    </row>
    <row r="75009" spans="2:2">
      <c r="B75009" s="202"/>
    </row>
    <row r="75010" spans="2:2">
      <c r="B75010" s="202"/>
    </row>
    <row r="75011" spans="2:2">
      <c r="B75011" s="202"/>
    </row>
    <row r="75012" spans="2:2">
      <c r="B75012" s="202"/>
    </row>
    <row r="75013" spans="2:2">
      <c r="B75013" s="202"/>
    </row>
    <row r="75014" spans="2:2">
      <c r="B75014" s="202"/>
    </row>
    <row r="75015" spans="2:2">
      <c r="B75015" s="202"/>
    </row>
    <row r="75016" spans="2:2">
      <c r="B75016" s="202"/>
    </row>
    <row r="75017" spans="2:2">
      <c r="B75017" s="202"/>
    </row>
    <row r="75018" spans="2:2">
      <c r="B75018" s="202"/>
    </row>
    <row r="75019" spans="2:2">
      <c r="B75019" s="202"/>
    </row>
    <row r="75020" spans="2:2">
      <c r="B75020" s="202"/>
    </row>
    <row r="75021" spans="2:2">
      <c r="B75021" s="202"/>
    </row>
    <row r="75022" spans="2:2">
      <c r="B75022" s="202"/>
    </row>
    <row r="75023" spans="2:2">
      <c r="B75023" s="202"/>
    </row>
    <row r="75024" spans="2:2">
      <c r="B75024" s="202"/>
    </row>
    <row r="75025" spans="2:2">
      <c r="B75025" s="202"/>
    </row>
    <row r="75026" spans="2:2">
      <c r="B75026" s="202"/>
    </row>
    <row r="75027" spans="2:2">
      <c r="B75027" s="202"/>
    </row>
    <row r="75028" spans="2:2">
      <c r="B75028" s="202"/>
    </row>
    <row r="75029" spans="2:2">
      <c r="B75029" s="202"/>
    </row>
    <row r="75030" spans="2:2">
      <c r="B75030" s="202"/>
    </row>
    <row r="75031" spans="2:2">
      <c r="B75031" s="202"/>
    </row>
    <row r="75032" spans="2:2">
      <c r="B75032" s="202"/>
    </row>
    <row r="75033" spans="2:2">
      <c r="B75033" s="202"/>
    </row>
    <row r="75034" spans="2:2">
      <c r="B75034" s="202"/>
    </row>
    <row r="75035" spans="2:2">
      <c r="B75035" s="202"/>
    </row>
    <row r="75036" spans="2:2">
      <c r="B75036" s="202"/>
    </row>
    <row r="75037" spans="2:2">
      <c r="B75037" s="202"/>
    </row>
    <row r="75038" spans="2:2">
      <c r="B75038" s="202"/>
    </row>
    <row r="75039" spans="2:2">
      <c r="B75039" s="202"/>
    </row>
    <row r="75040" spans="2:2">
      <c r="B75040" s="202"/>
    </row>
    <row r="75041" spans="2:2">
      <c r="B75041" s="202"/>
    </row>
    <row r="75042" spans="2:2">
      <c r="B75042" s="202"/>
    </row>
    <row r="75043" spans="2:2">
      <c r="B75043" s="202"/>
    </row>
    <row r="75044" spans="2:2">
      <c r="B75044" s="202"/>
    </row>
    <row r="75045" spans="2:2">
      <c r="B75045" s="202"/>
    </row>
    <row r="75046" spans="2:2">
      <c r="B75046" s="202"/>
    </row>
    <row r="75047" spans="2:2">
      <c r="B75047" s="202"/>
    </row>
    <row r="75048" spans="2:2">
      <c r="B75048" s="202"/>
    </row>
    <row r="75049" spans="2:2">
      <c r="B75049" s="202"/>
    </row>
    <row r="75050" spans="2:2">
      <c r="B75050" s="202"/>
    </row>
    <row r="75051" spans="2:2">
      <c r="B75051" s="202"/>
    </row>
    <row r="75052" spans="2:2">
      <c r="B75052" s="202"/>
    </row>
    <row r="75053" spans="2:2">
      <c r="B75053" s="202"/>
    </row>
    <row r="75054" spans="2:2">
      <c r="B75054" s="202"/>
    </row>
    <row r="75055" spans="2:2">
      <c r="B75055" s="202"/>
    </row>
    <row r="75056" spans="2:2">
      <c r="B75056" s="202"/>
    </row>
    <row r="75057" spans="2:2">
      <c r="B75057" s="202"/>
    </row>
    <row r="75058" spans="2:2">
      <c r="B75058" s="202"/>
    </row>
    <row r="75059" spans="2:2">
      <c r="B75059" s="202"/>
    </row>
    <row r="75060" spans="2:2">
      <c r="B75060" s="202"/>
    </row>
    <row r="75061" spans="2:2">
      <c r="B75061" s="202"/>
    </row>
    <row r="75062" spans="2:2">
      <c r="B75062" s="202"/>
    </row>
    <row r="75063" spans="2:2">
      <c r="B75063" s="202"/>
    </row>
    <row r="75064" spans="2:2">
      <c r="B75064" s="202"/>
    </row>
    <row r="75065" spans="2:2">
      <c r="B75065" s="202"/>
    </row>
    <row r="75066" spans="2:2">
      <c r="B75066" s="202"/>
    </row>
    <row r="75067" spans="2:2">
      <c r="B75067" s="202"/>
    </row>
    <row r="75068" spans="2:2">
      <c r="B75068" s="202"/>
    </row>
    <row r="75069" spans="2:2">
      <c r="B75069" s="202"/>
    </row>
    <row r="75070" spans="2:2">
      <c r="B75070" s="202"/>
    </row>
    <row r="75071" spans="2:2">
      <c r="B75071" s="202"/>
    </row>
    <row r="75072" spans="2:2">
      <c r="B75072" s="202"/>
    </row>
    <row r="75073" spans="2:2">
      <c r="B75073" s="202"/>
    </row>
    <row r="75074" spans="2:2">
      <c r="B75074" s="202"/>
    </row>
    <row r="75075" spans="2:2">
      <c r="B75075" s="202"/>
    </row>
    <row r="75076" spans="2:2">
      <c r="B75076" s="202"/>
    </row>
    <row r="75077" spans="2:2">
      <c r="B75077" s="202"/>
    </row>
    <row r="75078" spans="2:2">
      <c r="B75078" s="202"/>
    </row>
    <row r="75079" spans="2:2">
      <c r="B75079" s="202"/>
    </row>
    <row r="75080" spans="2:2">
      <c r="B75080" s="202"/>
    </row>
    <row r="75081" spans="2:2">
      <c r="B75081" s="202"/>
    </row>
    <row r="75082" spans="2:2">
      <c r="B75082" s="202"/>
    </row>
    <row r="75083" spans="2:2">
      <c r="B75083" s="202"/>
    </row>
    <row r="75084" spans="2:2">
      <c r="B75084" s="202"/>
    </row>
    <row r="75085" spans="2:2">
      <c r="B75085" s="202"/>
    </row>
    <row r="75086" spans="2:2">
      <c r="B75086" s="202"/>
    </row>
    <row r="75087" spans="2:2">
      <c r="B75087" s="202"/>
    </row>
    <row r="75088" spans="2:2">
      <c r="B75088" s="202"/>
    </row>
    <row r="75089" spans="2:2">
      <c r="B75089" s="202"/>
    </row>
    <row r="75090" spans="2:2">
      <c r="B75090" s="202"/>
    </row>
    <row r="75091" spans="2:2">
      <c r="B75091" s="202"/>
    </row>
    <row r="75092" spans="2:2">
      <c r="B75092" s="202"/>
    </row>
    <row r="75093" spans="2:2">
      <c r="B75093" s="202"/>
    </row>
    <row r="75094" spans="2:2">
      <c r="B75094" s="202"/>
    </row>
    <row r="75095" spans="2:2">
      <c r="B75095" s="202"/>
    </row>
    <row r="75096" spans="2:2">
      <c r="B75096" s="202"/>
    </row>
    <row r="75097" spans="2:2">
      <c r="B75097" s="202"/>
    </row>
    <row r="75098" spans="2:2">
      <c r="B75098" s="202"/>
    </row>
    <row r="75099" spans="2:2">
      <c r="B75099" s="202"/>
    </row>
    <row r="75100" spans="2:2">
      <c r="B75100" s="202"/>
    </row>
    <row r="75101" spans="2:2">
      <c r="B75101" s="202"/>
    </row>
    <row r="75102" spans="2:2">
      <c r="B75102" s="202"/>
    </row>
    <row r="75103" spans="2:2">
      <c r="B75103" s="202"/>
    </row>
    <row r="75104" spans="2:2">
      <c r="B75104" s="202"/>
    </row>
    <row r="75105" spans="2:2">
      <c r="B75105" s="202"/>
    </row>
    <row r="75106" spans="2:2">
      <c r="B75106" s="202"/>
    </row>
    <row r="75107" spans="2:2">
      <c r="B75107" s="202"/>
    </row>
    <row r="75108" spans="2:2">
      <c r="B75108" s="202"/>
    </row>
    <row r="75109" spans="2:2">
      <c r="B75109" s="202"/>
    </row>
    <row r="75110" spans="2:2">
      <c r="B75110" s="202"/>
    </row>
    <row r="75111" spans="2:2">
      <c r="B75111" s="202"/>
    </row>
    <row r="75112" spans="2:2">
      <c r="B75112" s="202"/>
    </row>
    <row r="75113" spans="2:2">
      <c r="B75113" s="202"/>
    </row>
    <row r="75114" spans="2:2">
      <c r="B75114" s="202"/>
    </row>
    <row r="75115" spans="2:2">
      <c r="B75115" s="202"/>
    </row>
    <row r="75116" spans="2:2">
      <c r="B75116" s="202"/>
    </row>
    <row r="75117" spans="2:2">
      <c r="B75117" s="202"/>
    </row>
    <row r="75118" spans="2:2">
      <c r="B75118" s="202"/>
    </row>
    <row r="75119" spans="2:2">
      <c r="B75119" s="202"/>
    </row>
    <row r="75120" spans="2:2">
      <c r="B75120" s="202"/>
    </row>
    <row r="75121" spans="2:2">
      <c r="B75121" s="202"/>
    </row>
    <row r="75122" spans="2:2">
      <c r="B75122" s="202"/>
    </row>
    <row r="75123" spans="2:2">
      <c r="B75123" s="202"/>
    </row>
    <row r="75124" spans="2:2">
      <c r="B75124" s="202"/>
    </row>
    <row r="75125" spans="2:2">
      <c r="B75125" s="202"/>
    </row>
    <row r="75126" spans="2:2">
      <c r="B75126" s="202"/>
    </row>
    <row r="75127" spans="2:2">
      <c r="B75127" s="202"/>
    </row>
    <row r="75128" spans="2:2">
      <c r="B75128" s="202"/>
    </row>
    <row r="75129" spans="2:2">
      <c r="B75129" s="202"/>
    </row>
    <row r="75130" spans="2:2">
      <c r="B75130" s="202"/>
    </row>
    <row r="75131" spans="2:2">
      <c r="B75131" s="202"/>
    </row>
    <row r="75132" spans="2:2">
      <c r="B75132" s="202"/>
    </row>
    <row r="75133" spans="2:2">
      <c r="B75133" s="202"/>
    </row>
    <row r="75134" spans="2:2">
      <c r="B75134" s="202"/>
    </row>
    <row r="75135" spans="2:2">
      <c r="B75135" s="202"/>
    </row>
    <row r="75136" spans="2:2">
      <c r="B75136" s="202"/>
    </row>
    <row r="75137" spans="2:2">
      <c r="B75137" s="202"/>
    </row>
    <row r="75138" spans="2:2">
      <c r="B75138" s="202"/>
    </row>
    <row r="75139" spans="2:2">
      <c r="B75139" s="202"/>
    </row>
    <row r="75140" spans="2:2">
      <c r="B75140" s="202"/>
    </row>
    <row r="75141" spans="2:2">
      <c r="B75141" s="202"/>
    </row>
    <row r="75142" spans="2:2">
      <c r="B75142" s="202"/>
    </row>
    <row r="75143" spans="2:2">
      <c r="B75143" s="202"/>
    </row>
    <row r="75144" spans="2:2">
      <c r="B75144" s="202"/>
    </row>
    <row r="75145" spans="2:2">
      <c r="B75145" s="202"/>
    </row>
    <row r="75146" spans="2:2">
      <c r="B75146" s="202"/>
    </row>
    <row r="75147" spans="2:2">
      <c r="B75147" s="202"/>
    </row>
    <row r="75148" spans="2:2">
      <c r="B75148" s="202"/>
    </row>
    <row r="75149" spans="2:2">
      <c r="B75149" s="202"/>
    </row>
    <row r="75150" spans="2:2">
      <c r="B75150" s="202"/>
    </row>
    <row r="75151" spans="2:2">
      <c r="B75151" s="202"/>
    </row>
    <row r="75152" spans="2:2">
      <c r="B75152" s="202"/>
    </row>
    <row r="75153" spans="2:2">
      <c r="B75153" s="202"/>
    </row>
    <row r="75154" spans="2:2">
      <c r="B75154" s="202"/>
    </row>
    <row r="75155" spans="2:2">
      <c r="B75155" s="202"/>
    </row>
    <row r="75156" spans="2:2">
      <c r="B75156" s="202"/>
    </row>
    <row r="75157" spans="2:2">
      <c r="B75157" s="202"/>
    </row>
    <row r="75158" spans="2:2">
      <c r="B75158" s="202"/>
    </row>
    <row r="75159" spans="2:2">
      <c r="B75159" s="202"/>
    </row>
    <row r="75160" spans="2:2">
      <c r="B75160" s="202"/>
    </row>
    <row r="75161" spans="2:2">
      <c r="B75161" s="202"/>
    </row>
    <row r="75162" spans="2:2">
      <c r="B75162" s="202"/>
    </row>
    <row r="75163" spans="2:2">
      <c r="B75163" s="202"/>
    </row>
    <row r="75164" spans="2:2">
      <c r="B75164" s="202"/>
    </row>
    <row r="75165" spans="2:2">
      <c r="B75165" s="202"/>
    </row>
    <row r="75166" spans="2:2">
      <c r="B75166" s="202"/>
    </row>
    <row r="75167" spans="2:2">
      <c r="B75167" s="202"/>
    </row>
    <row r="75168" spans="2:2">
      <c r="B75168" s="202"/>
    </row>
    <row r="75169" spans="2:2">
      <c r="B75169" s="202"/>
    </row>
    <row r="75170" spans="2:2">
      <c r="B75170" s="202"/>
    </row>
    <row r="75171" spans="2:2">
      <c r="B75171" s="202"/>
    </row>
    <row r="75172" spans="2:2">
      <c r="B75172" s="202"/>
    </row>
    <row r="75173" spans="2:2">
      <c r="B75173" s="202"/>
    </row>
    <row r="75174" spans="2:2">
      <c r="B75174" s="202"/>
    </row>
    <row r="75175" spans="2:2">
      <c r="B75175" s="202"/>
    </row>
    <row r="75176" spans="2:2">
      <c r="B75176" s="202"/>
    </row>
    <row r="75177" spans="2:2">
      <c r="B75177" s="202"/>
    </row>
    <row r="75178" spans="2:2">
      <c r="B75178" s="202"/>
    </row>
    <row r="75179" spans="2:2">
      <c r="B75179" s="202"/>
    </row>
    <row r="75180" spans="2:2">
      <c r="B75180" s="202"/>
    </row>
    <row r="75181" spans="2:2">
      <c r="B75181" s="202"/>
    </row>
    <row r="75182" spans="2:2">
      <c r="B75182" s="202"/>
    </row>
    <row r="75183" spans="2:2">
      <c r="B75183" s="202"/>
    </row>
    <row r="75184" spans="2:2">
      <c r="B75184" s="202"/>
    </row>
    <row r="75185" spans="2:2">
      <c r="B75185" s="202"/>
    </row>
    <row r="75186" spans="2:2">
      <c r="B75186" s="202"/>
    </row>
    <row r="75187" spans="2:2">
      <c r="B75187" s="202"/>
    </row>
    <row r="75188" spans="2:2">
      <c r="B75188" s="202"/>
    </row>
    <row r="75189" spans="2:2">
      <c r="B75189" s="202"/>
    </row>
    <row r="75190" spans="2:2">
      <c r="B75190" s="202"/>
    </row>
    <row r="75191" spans="2:2">
      <c r="B75191" s="202"/>
    </row>
    <row r="75192" spans="2:2">
      <c r="B75192" s="202"/>
    </row>
    <row r="75193" spans="2:2">
      <c r="B75193" s="202"/>
    </row>
    <row r="75194" spans="2:2">
      <c r="B75194" s="202"/>
    </row>
    <row r="75195" spans="2:2">
      <c r="B75195" s="202"/>
    </row>
    <row r="75196" spans="2:2">
      <c r="B75196" s="202"/>
    </row>
    <row r="75197" spans="2:2">
      <c r="B75197" s="202"/>
    </row>
    <row r="75198" spans="2:2">
      <c r="B75198" s="202"/>
    </row>
    <row r="75199" spans="2:2">
      <c r="B75199" s="202"/>
    </row>
    <row r="75200" spans="2:2">
      <c r="B75200" s="202"/>
    </row>
    <row r="75201" spans="2:2">
      <c r="B75201" s="202"/>
    </row>
    <row r="75202" spans="2:2">
      <c r="B75202" s="202"/>
    </row>
    <row r="75203" spans="2:2">
      <c r="B75203" s="202"/>
    </row>
    <row r="75204" spans="2:2">
      <c r="B75204" s="202"/>
    </row>
    <row r="75205" spans="2:2">
      <c r="B75205" s="202"/>
    </row>
    <row r="75206" spans="2:2">
      <c r="B75206" s="202"/>
    </row>
    <row r="75207" spans="2:2">
      <c r="B75207" s="202"/>
    </row>
    <row r="75208" spans="2:2">
      <c r="B75208" s="202"/>
    </row>
    <row r="75209" spans="2:2">
      <c r="B75209" s="202"/>
    </row>
    <row r="75210" spans="2:2">
      <c r="B75210" s="202"/>
    </row>
    <row r="75211" spans="2:2">
      <c r="B75211" s="202"/>
    </row>
    <row r="75212" spans="2:2">
      <c r="B75212" s="202"/>
    </row>
    <row r="75213" spans="2:2">
      <c r="B75213" s="202"/>
    </row>
    <row r="75214" spans="2:2">
      <c r="B75214" s="202"/>
    </row>
    <row r="75215" spans="2:2">
      <c r="B75215" s="202"/>
    </row>
    <row r="75216" spans="2:2">
      <c r="B75216" s="202"/>
    </row>
    <row r="75217" spans="2:2">
      <c r="B75217" s="202"/>
    </row>
    <row r="75218" spans="2:2">
      <c r="B75218" s="202"/>
    </row>
    <row r="75219" spans="2:2">
      <c r="B75219" s="202"/>
    </row>
    <row r="75220" spans="2:2">
      <c r="B75220" s="202"/>
    </row>
    <row r="75221" spans="2:2">
      <c r="B75221" s="202"/>
    </row>
    <row r="75222" spans="2:2">
      <c r="B75222" s="202"/>
    </row>
    <row r="75223" spans="2:2">
      <c r="B75223" s="202"/>
    </row>
    <row r="75224" spans="2:2">
      <c r="B75224" s="202"/>
    </row>
    <row r="75225" spans="2:2">
      <c r="B75225" s="202"/>
    </row>
    <row r="75226" spans="2:2">
      <c r="B75226" s="202"/>
    </row>
    <row r="75227" spans="2:2">
      <c r="B75227" s="202"/>
    </row>
    <row r="75228" spans="2:2">
      <c r="B75228" s="202"/>
    </row>
    <row r="75229" spans="2:2">
      <c r="B75229" s="202"/>
    </row>
    <row r="75230" spans="2:2">
      <c r="B75230" s="202"/>
    </row>
    <row r="75231" spans="2:2">
      <c r="B75231" s="202"/>
    </row>
    <row r="75232" spans="2:2">
      <c r="B75232" s="202"/>
    </row>
    <row r="75233" spans="2:2">
      <c r="B75233" s="202"/>
    </row>
    <row r="75234" spans="2:2">
      <c r="B75234" s="202"/>
    </row>
    <row r="75235" spans="2:2">
      <c r="B75235" s="202"/>
    </row>
    <row r="75236" spans="2:2">
      <c r="B75236" s="202"/>
    </row>
    <row r="75237" spans="2:2">
      <c r="B75237" s="202"/>
    </row>
    <row r="75238" spans="2:2">
      <c r="B75238" s="202"/>
    </row>
    <row r="75239" spans="2:2">
      <c r="B75239" s="202"/>
    </row>
    <row r="75240" spans="2:2">
      <c r="B75240" s="202"/>
    </row>
    <row r="75241" spans="2:2">
      <c r="B75241" s="202"/>
    </row>
    <row r="75242" spans="2:2">
      <c r="B75242" s="202"/>
    </row>
    <row r="75243" spans="2:2">
      <c r="B75243" s="202"/>
    </row>
    <row r="75244" spans="2:2">
      <c r="B75244" s="202"/>
    </row>
    <row r="75245" spans="2:2">
      <c r="B75245" s="202"/>
    </row>
    <row r="75246" spans="2:2">
      <c r="B75246" s="202"/>
    </row>
    <row r="75247" spans="2:2">
      <c r="B75247" s="202"/>
    </row>
    <row r="75248" spans="2:2">
      <c r="B75248" s="202"/>
    </row>
    <row r="75249" spans="2:2">
      <c r="B75249" s="202"/>
    </row>
    <row r="75250" spans="2:2">
      <c r="B75250" s="202"/>
    </row>
    <row r="75251" spans="2:2">
      <c r="B75251" s="202"/>
    </row>
    <row r="75252" spans="2:2">
      <c r="B75252" s="202"/>
    </row>
    <row r="75253" spans="2:2">
      <c r="B75253" s="202"/>
    </row>
    <row r="75254" spans="2:2">
      <c r="B75254" s="202"/>
    </row>
    <row r="75255" spans="2:2">
      <c r="B75255" s="202"/>
    </row>
    <row r="75256" spans="2:2">
      <c r="B75256" s="202"/>
    </row>
    <row r="75257" spans="2:2">
      <c r="B75257" s="202"/>
    </row>
    <row r="75258" spans="2:2">
      <c r="B75258" s="202"/>
    </row>
    <row r="75259" spans="2:2">
      <c r="B75259" s="202"/>
    </row>
    <row r="75260" spans="2:2">
      <c r="B75260" s="202"/>
    </row>
    <row r="75261" spans="2:2">
      <c r="B75261" s="202"/>
    </row>
    <row r="75262" spans="2:2">
      <c r="B75262" s="202"/>
    </row>
    <row r="75263" spans="2:2">
      <c r="B75263" s="202"/>
    </row>
    <row r="75264" spans="2:2">
      <c r="B75264" s="202"/>
    </row>
    <row r="75265" spans="2:2">
      <c r="B75265" s="202"/>
    </row>
    <row r="75266" spans="2:2">
      <c r="B75266" s="202"/>
    </row>
    <row r="75267" spans="2:2">
      <c r="B75267" s="202"/>
    </row>
    <row r="75268" spans="2:2">
      <c r="B75268" s="202"/>
    </row>
    <row r="75269" spans="2:2">
      <c r="B75269" s="202"/>
    </row>
    <row r="75270" spans="2:2">
      <c r="B75270" s="202"/>
    </row>
    <row r="75271" spans="2:2">
      <c r="B75271" s="202"/>
    </row>
    <row r="75272" spans="2:2">
      <c r="B75272" s="202"/>
    </row>
    <row r="75273" spans="2:2">
      <c r="B75273" s="202"/>
    </row>
    <row r="75274" spans="2:2">
      <c r="B75274" s="202"/>
    </row>
    <row r="75275" spans="2:2">
      <c r="B75275" s="202"/>
    </row>
    <row r="75276" spans="2:2">
      <c r="B75276" s="202"/>
    </row>
    <row r="75277" spans="2:2">
      <c r="B75277" s="202"/>
    </row>
    <row r="75278" spans="2:2">
      <c r="B75278" s="202"/>
    </row>
    <row r="75279" spans="2:2">
      <c r="B75279" s="202"/>
    </row>
    <row r="75280" spans="2:2">
      <c r="B75280" s="202"/>
    </row>
    <row r="75281" spans="2:2">
      <c r="B75281" s="202"/>
    </row>
    <row r="75282" spans="2:2">
      <c r="B75282" s="202"/>
    </row>
    <row r="75283" spans="2:2">
      <c r="B75283" s="202"/>
    </row>
    <row r="75284" spans="2:2">
      <c r="B75284" s="202"/>
    </row>
    <row r="75285" spans="2:2">
      <c r="B75285" s="202"/>
    </row>
    <row r="75286" spans="2:2">
      <c r="B75286" s="202"/>
    </row>
    <row r="75287" spans="2:2">
      <c r="B75287" s="202"/>
    </row>
    <row r="75288" spans="2:2">
      <c r="B75288" s="202"/>
    </row>
    <row r="75289" spans="2:2">
      <c r="B75289" s="202"/>
    </row>
    <row r="75290" spans="2:2">
      <c r="B75290" s="202"/>
    </row>
    <row r="75291" spans="2:2">
      <c r="B75291" s="202"/>
    </row>
    <row r="75292" spans="2:2">
      <c r="B75292" s="202"/>
    </row>
    <row r="75293" spans="2:2">
      <c r="B75293" s="202"/>
    </row>
    <row r="75294" spans="2:2">
      <c r="B75294" s="202"/>
    </row>
    <row r="75295" spans="2:2">
      <c r="B75295" s="202"/>
    </row>
    <row r="75296" spans="2:2">
      <c r="B75296" s="202"/>
    </row>
    <row r="75297" spans="2:2">
      <c r="B75297" s="202"/>
    </row>
    <row r="75298" spans="2:2">
      <c r="B75298" s="202"/>
    </row>
    <row r="75299" spans="2:2">
      <c r="B75299" s="202"/>
    </row>
    <row r="75300" spans="2:2">
      <c r="B75300" s="202"/>
    </row>
    <row r="75301" spans="2:2">
      <c r="B75301" s="202"/>
    </row>
    <row r="75302" spans="2:2">
      <c r="B75302" s="202"/>
    </row>
    <row r="75303" spans="2:2">
      <c r="B75303" s="202"/>
    </row>
    <row r="75304" spans="2:2">
      <c r="B75304" s="202"/>
    </row>
    <row r="75305" spans="2:2">
      <c r="B75305" s="202"/>
    </row>
    <row r="75306" spans="2:2">
      <c r="B75306" s="202"/>
    </row>
    <row r="75307" spans="2:2">
      <c r="B75307" s="202"/>
    </row>
    <row r="75308" spans="2:2">
      <c r="B75308" s="202"/>
    </row>
    <row r="75309" spans="2:2">
      <c r="B75309" s="202"/>
    </row>
    <row r="75310" spans="2:2">
      <c r="B75310" s="202"/>
    </row>
    <row r="75311" spans="2:2">
      <c r="B75311" s="202"/>
    </row>
    <row r="75312" spans="2:2">
      <c r="B75312" s="202"/>
    </row>
    <row r="75313" spans="2:2">
      <c r="B75313" s="202"/>
    </row>
    <row r="75314" spans="2:2">
      <c r="B75314" s="202"/>
    </row>
    <row r="75315" spans="2:2">
      <c r="B75315" s="202"/>
    </row>
    <row r="75316" spans="2:2">
      <c r="B75316" s="202"/>
    </row>
    <row r="75317" spans="2:2">
      <c r="B75317" s="202"/>
    </row>
    <row r="75318" spans="2:2">
      <c r="B75318" s="202"/>
    </row>
    <row r="75319" spans="2:2">
      <c r="B75319" s="202"/>
    </row>
    <row r="75320" spans="2:2">
      <c r="B75320" s="202"/>
    </row>
    <row r="75321" spans="2:2">
      <c r="B75321" s="202"/>
    </row>
    <row r="75322" spans="2:2">
      <c r="B75322" s="202"/>
    </row>
    <row r="75323" spans="2:2">
      <c r="B75323" s="202"/>
    </row>
    <row r="75324" spans="2:2">
      <c r="B75324" s="202"/>
    </row>
    <row r="75325" spans="2:2">
      <c r="B75325" s="202"/>
    </row>
    <row r="75326" spans="2:2">
      <c r="B75326" s="202"/>
    </row>
    <row r="75327" spans="2:2">
      <c r="B75327" s="202"/>
    </row>
    <row r="75328" spans="2:2">
      <c r="B75328" s="202"/>
    </row>
    <row r="75329" spans="2:2">
      <c r="B75329" s="202"/>
    </row>
    <row r="75330" spans="2:2">
      <c r="B75330" s="202"/>
    </row>
    <row r="75331" spans="2:2">
      <c r="B75331" s="202"/>
    </row>
    <row r="75332" spans="2:2">
      <c r="B75332" s="202"/>
    </row>
    <row r="75333" spans="2:2">
      <c r="B75333" s="202"/>
    </row>
    <row r="75334" spans="2:2">
      <c r="B75334" s="202"/>
    </row>
    <row r="75335" spans="2:2">
      <c r="B75335" s="202"/>
    </row>
    <row r="75336" spans="2:2">
      <c r="B75336" s="202"/>
    </row>
    <row r="75337" spans="2:2">
      <c r="B75337" s="202"/>
    </row>
    <row r="75338" spans="2:2">
      <c r="B75338" s="202"/>
    </row>
    <row r="75339" spans="2:2">
      <c r="B75339" s="202"/>
    </row>
    <row r="75340" spans="2:2">
      <c r="B75340" s="202"/>
    </row>
    <row r="75341" spans="2:2">
      <c r="B75341" s="202"/>
    </row>
    <row r="75342" spans="2:2">
      <c r="B75342" s="202"/>
    </row>
    <row r="75343" spans="2:2">
      <c r="B75343" s="202"/>
    </row>
    <row r="75344" spans="2:2">
      <c r="B75344" s="202"/>
    </row>
    <row r="75345" spans="2:2">
      <c r="B75345" s="202"/>
    </row>
    <row r="75346" spans="2:2">
      <c r="B75346" s="202"/>
    </row>
    <row r="75347" spans="2:2">
      <c r="B75347" s="202"/>
    </row>
    <row r="75348" spans="2:2">
      <c r="B75348" s="202"/>
    </row>
    <row r="75349" spans="2:2">
      <c r="B75349" s="202"/>
    </row>
    <row r="75350" spans="2:2">
      <c r="B75350" s="202"/>
    </row>
    <row r="75351" spans="2:2">
      <c r="B75351" s="202"/>
    </row>
    <row r="75352" spans="2:2">
      <c r="B75352" s="202"/>
    </row>
    <row r="75353" spans="2:2">
      <c r="B75353" s="202"/>
    </row>
    <row r="75354" spans="2:2">
      <c r="B75354" s="202"/>
    </row>
    <row r="75355" spans="2:2">
      <c r="B75355" s="202"/>
    </row>
    <row r="75356" spans="2:2">
      <c r="B75356" s="202"/>
    </row>
    <row r="75357" spans="2:2">
      <c r="B75357" s="202"/>
    </row>
    <row r="75358" spans="2:2">
      <c r="B75358" s="202"/>
    </row>
    <row r="75359" spans="2:2">
      <c r="B75359" s="202"/>
    </row>
    <row r="75360" spans="2:2">
      <c r="B75360" s="202"/>
    </row>
    <row r="75361" spans="2:2">
      <c r="B75361" s="202"/>
    </row>
    <row r="75362" spans="2:2">
      <c r="B75362" s="202"/>
    </row>
    <row r="75363" spans="2:2">
      <c r="B75363" s="202"/>
    </row>
    <row r="75364" spans="2:2">
      <c r="B75364" s="202"/>
    </row>
    <row r="75365" spans="2:2">
      <c r="B75365" s="202"/>
    </row>
    <row r="75366" spans="2:2">
      <c r="B75366" s="202"/>
    </row>
    <row r="75367" spans="2:2">
      <c r="B75367" s="202"/>
    </row>
    <row r="75368" spans="2:2">
      <c r="B75368" s="202"/>
    </row>
    <row r="75369" spans="2:2">
      <c r="B75369" s="202"/>
    </row>
    <row r="75370" spans="2:2">
      <c r="B75370" s="202"/>
    </row>
    <row r="75371" spans="2:2">
      <c r="B75371" s="202"/>
    </row>
    <row r="75372" spans="2:2">
      <c r="B75372" s="202"/>
    </row>
    <row r="75373" spans="2:2">
      <c r="B75373" s="202"/>
    </row>
    <row r="75374" spans="2:2">
      <c r="B75374" s="202"/>
    </row>
    <row r="75375" spans="2:2">
      <c r="B75375" s="202"/>
    </row>
    <row r="75376" spans="2:2">
      <c r="B75376" s="202"/>
    </row>
    <row r="75377" spans="2:2">
      <c r="B75377" s="202"/>
    </row>
    <row r="75378" spans="2:2">
      <c r="B75378" s="202"/>
    </row>
    <row r="75379" spans="2:2">
      <c r="B75379" s="202"/>
    </row>
    <row r="75380" spans="2:2">
      <c r="B75380" s="202"/>
    </row>
    <row r="75381" spans="2:2">
      <c r="B75381" s="202"/>
    </row>
    <row r="75382" spans="2:2">
      <c r="B75382" s="202"/>
    </row>
    <row r="75383" spans="2:2">
      <c r="B75383" s="202"/>
    </row>
    <row r="75384" spans="2:2">
      <c r="B75384" s="202"/>
    </row>
    <row r="75385" spans="2:2">
      <c r="B75385" s="202"/>
    </row>
    <row r="75386" spans="2:2">
      <c r="B75386" s="202"/>
    </row>
    <row r="75387" spans="2:2">
      <c r="B75387" s="202"/>
    </row>
    <row r="75388" spans="2:2">
      <c r="B75388" s="202"/>
    </row>
    <row r="75389" spans="2:2">
      <c r="B75389" s="202"/>
    </row>
    <row r="75390" spans="2:2">
      <c r="B75390" s="202"/>
    </row>
    <row r="75391" spans="2:2">
      <c r="B75391" s="202"/>
    </row>
    <row r="75392" spans="2:2">
      <c r="B75392" s="202"/>
    </row>
    <row r="75393" spans="2:2">
      <c r="B75393" s="202"/>
    </row>
    <row r="75394" spans="2:2">
      <c r="B75394" s="202"/>
    </row>
    <row r="75395" spans="2:2">
      <c r="B75395" s="202"/>
    </row>
    <row r="75396" spans="2:2">
      <c r="B75396" s="202"/>
    </row>
    <row r="75397" spans="2:2">
      <c r="B75397" s="202"/>
    </row>
    <row r="75398" spans="2:2">
      <c r="B75398" s="202"/>
    </row>
    <row r="75399" spans="2:2">
      <c r="B75399" s="202"/>
    </row>
    <row r="75400" spans="2:2">
      <c r="B75400" s="202"/>
    </row>
    <row r="75401" spans="2:2">
      <c r="B75401" s="202"/>
    </row>
    <row r="75402" spans="2:2">
      <c r="B75402" s="202"/>
    </row>
    <row r="75403" spans="2:2">
      <c r="B75403" s="202"/>
    </row>
    <row r="75404" spans="2:2">
      <c r="B75404" s="202"/>
    </row>
    <row r="75405" spans="2:2">
      <c r="B75405" s="202"/>
    </row>
    <row r="75406" spans="2:2">
      <c r="B75406" s="202"/>
    </row>
    <row r="75407" spans="2:2">
      <c r="B75407" s="202"/>
    </row>
    <row r="75408" spans="2:2">
      <c r="B75408" s="202"/>
    </row>
    <row r="75409" spans="2:2">
      <c r="B75409" s="202"/>
    </row>
    <row r="75410" spans="2:2">
      <c r="B75410" s="202"/>
    </row>
    <row r="75411" spans="2:2">
      <c r="B75411" s="202"/>
    </row>
    <row r="75412" spans="2:2">
      <c r="B75412" s="202"/>
    </row>
    <row r="75413" spans="2:2">
      <c r="B75413" s="202"/>
    </row>
    <row r="75414" spans="2:2">
      <c r="B75414" s="202"/>
    </row>
    <row r="75415" spans="2:2">
      <c r="B75415" s="202"/>
    </row>
    <row r="75416" spans="2:2">
      <c r="B75416" s="202"/>
    </row>
    <row r="75417" spans="2:2">
      <c r="B75417" s="202"/>
    </row>
    <row r="75418" spans="2:2">
      <c r="B75418" s="202"/>
    </row>
    <row r="75419" spans="2:2">
      <c r="B75419" s="202"/>
    </row>
    <row r="75420" spans="2:2">
      <c r="B75420" s="202"/>
    </row>
    <row r="75421" spans="2:2">
      <c r="B75421" s="202"/>
    </row>
    <row r="75422" spans="2:2">
      <c r="B75422" s="202"/>
    </row>
    <row r="75423" spans="2:2">
      <c r="B75423" s="202"/>
    </row>
    <row r="75424" spans="2:2">
      <c r="B75424" s="202"/>
    </row>
    <row r="75425" spans="2:2">
      <c r="B75425" s="202"/>
    </row>
    <row r="75426" spans="2:2">
      <c r="B75426" s="202"/>
    </row>
    <row r="75427" spans="2:2">
      <c r="B75427" s="202"/>
    </row>
    <row r="75428" spans="2:2">
      <c r="B75428" s="202"/>
    </row>
    <row r="75429" spans="2:2">
      <c r="B75429" s="202"/>
    </row>
    <row r="75430" spans="2:2">
      <c r="B75430" s="202"/>
    </row>
    <row r="75431" spans="2:2">
      <c r="B75431" s="202"/>
    </row>
    <row r="75432" spans="2:2">
      <c r="B75432" s="202"/>
    </row>
    <row r="75433" spans="2:2">
      <c r="B75433" s="202"/>
    </row>
    <row r="75434" spans="2:2">
      <c r="B75434" s="202"/>
    </row>
    <row r="75435" spans="2:2">
      <c r="B75435" s="202"/>
    </row>
    <row r="75436" spans="2:2">
      <c r="B75436" s="202"/>
    </row>
    <row r="75437" spans="2:2">
      <c r="B75437" s="202"/>
    </row>
    <row r="75438" spans="2:2">
      <c r="B75438" s="202"/>
    </row>
    <row r="75439" spans="2:2">
      <c r="B75439" s="202"/>
    </row>
    <row r="75440" spans="2:2">
      <c r="B75440" s="202"/>
    </row>
    <row r="75441" spans="2:2">
      <c r="B75441" s="202"/>
    </row>
    <row r="75442" spans="2:2">
      <c r="B75442" s="202"/>
    </row>
    <row r="75443" spans="2:2">
      <c r="B75443" s="202"/>
    </row>
    <row r="75444" spans="2:2">
      <c r="B75444" s="202"/>
    </row>
    <row r="75445" spans="2:2">
      <c r="B75445" s="202"/>
    </row>
    <row r="75446" spans="2:2">
      <c r="B75446" s="202"/>
    </row>
    <row r="75447" spans="2:2">
      <c r="B75447" s="202"/>
    </row>
    <row r="75448" spans="2:2">
      <c r="B75448" s="202"/>
    </row>
    <row r="75449" spans="2:2">
      <c r="B75449" s="202"/>
    </row>
    <row r="75450" spans="2:2">
      <c r="B75450" s="202"/>
    </row>
    <row r="75451" spans="2:2">
      <c r="B75451" s="202"/>
    </row>
    <row r="75452" spans="2:2">
      <c r="B75452" s="202"/>
    </row>
    <row r="75453" spans="2:2">
      <c r="B75453" s="202"/>
    </row>
    <row r="75454" spans="2:2">
      <c r="B75454" s="202"/>
    </row>
    <row r="75455" spans="2:2">
      <c r="B75455" s="202"/>
    </row>
    <row r="75456" spans="2:2">
      <c r="B75456" s="202"/>
    </row>
    <row r="75457" spans="2:2">
      <c r="B75457" s="202"/>
    </row>
    <row r="75458" spans="2:2">
      <c r="B75458" s="202"/>
    </row>
    <row r="75459" spans="2:2">
      <c r="B75459" s="202"/>
    </row>
    <row r="75460" spans="2:2">
      <c r="B75460" s="202"/>
    </row>
    <row r="75461" spans="2:2">
      <c r="B75461" s="202"/>
    </row>
    <row r="75462" spans="2:2">
      <c r="B75462" s="202"/>
    </row>
    <row r="75463" spans="2:2">
      <c r="B75463" s="202"/>
    </row>
    <row r="75464" spans="2:2">
      <c r="B75464" s="202"/>
    </row>
    <row r="75465" spans="2:2">
      <c r="B75465" s="202"/>
    </row>
    <row r="75466" spans="2:2">
      <c r="B75466" s="202"/>
    </row>
    <row r="75467" spans="2:2">
      <c r="B75467" s="202"/>
    </row>
    <row r="75468" spans="2:2">
      <c r="B75468" s="202"/>
    </row>
    <row r="75469" spans="2:2">
      <c r="B75469" s="202"/>
    </row>
    <row r="75470" spans="2:2">
      <c r="B75470" s="202"/>
    </row>
    <row r="75471" spans="2:2">
      <c r="B75471" s="202"/>
    </row>
    <row r="75472" spans="2:2">
      <c r="B75472" s="202"/>
    </row>
    <row r="75473" spans="2:2">
      <c r="B75473" s="202"/>
    </row>
    <row r="75474" spans="2:2">
      <c r="B75474" s="202"/>
    </row>
    <row r="75475" spans="2:2">
      <c r="B75475" s="202"/>
    </row>
    <row r="75476" spans="2:2">
      <c r="B75476" s="202"/>
    </row>
    <row r="75477" spans="2:2">
      <c r="B75477" s="202"/>
    </row>
    <row r="75478" spans="2:2">
      <c r="B75478" s="202"/>
    </row>
    <row r="75479" spans="2:2">
      <c r="B75479" s="202"/>
    </row>
    <row r="75480" spans="2:2">
      <c r="B75480" s="202"/>
    </row>
    <row r="75481" spans="2:2">
      <c r="B75481" s="202"/>
    </row>
    <row r="75482" spans="2:2">
      <c r="B75482" s="202"/>
    </row>
    <row r="75483" spans="2:2">
      <c r="B75483" s="202"/>
    </row>
    <row r="75484" spans="2:2">
      <c r="B75484" s="202"/>
    </row>
    <row r="75485" spans="2:2">
      <c r="B75485" s="202"/>
    </row>
    <row r="75486" spans="2:2">
      <c r="B75486" s="202"/>
    </row>
    <row r="75487" spans="2:2">
      <c r="B75487" s="202"/>
    </row>
    <row r="75488" spans="2:2">
      <c r="B75488" s="202"/>
    </row>
    <row r="75489" spans="2:2">
      <c r="B75489" s="202"/>
    </row>
    <row r="75490" spans="2:2">
      <c r="B75490" s="202"/>
    </row>
    <row r="75491" spans="2:2">
      <c r="B75491" s="202"/>
    </row>
    <row r="75492" spans="2:2">
      <c r="B75492" s="202"/>
    </row>
    <row r="75493" spans="2:2">
      <c r="B75493" s="202"/>
    </row>
    <row r="75494" spans="2:2">
      <c r="B75494" s="202"/>
    </row>
    <row r="75495" spans="2:2">
      <c r="B75495" s="202"/>
    </row>
    <row r="75496" spans="2:2">
      <c r="B75496" s="202"/>
    </row>
    <row r="75497" spans="2:2">
      <c r="B75497" s="202"/>
    </row>
    <row r="75498" spans="2:2">
      <c r="B75498" s="202"/>
    </row>
    <row r="75499" spans="2:2">
      <c r="B75499" s="202"/>
    </row>
    <row r="75500" spans="2:2">
      <c r="B75500" s="202"/>
    </row>
    <row r="75501" spans="2:2">
      <c r="B75501" s="202"/>
    </row>
    <row r="75502" spans="2:2">
      <c r="B75502" s="202"/>
    </row>
    <row r="75503" spans="2:2">
      <c r="B75503" s="202"/>
    </row>
    <row r="75504" spans="2:2">
      <c r="B75504" s="202"/>
    </row>
    <row r="75505" spans="2:2">
      <c r="B75505" s="202"/>
    </row>
    <row r="75506" spans="2:2">
      <c r="B75506" s="202"/>
    </row>
    <row r="75507" spans="2:2">
      <c r="B75507" s="202"/>
    </row>
    <row r="75508" spans="2:2">
      <c r="B75508" s="202"/>
    </row>
    <row r="75509" spans="2:2">
      <c r="B75509" s="202"/>
    </row>
    <row r="75510" spans="2:2">
      <c r="B75510" s="202"/>
    </row>
    <row r="75511" spans="2:2">
      <c r="B75511" s="202"/>
    </row>
    <row r="75512" spans="2:2">
      <c r="B75512" s="202"/>
    </row>
    <row r="75513" spans="2:2">
      <c r="B75513" s="202"/>
    </row>
    <row r="75514" spans="2:2">
      <c r="B75514" s="202"/>
    </row>
    <row r="75515" spans="2:2">
      <c r="B75515" s="202"/>
    </row>
    <row r="75516" spans="2:2">
      <c r="B75516" s="202"/>
    </row>
    <row r="75517" spans="2:2">
      <c r="B75517" s="202"/>
    </row>
    <row r="75518" spans="2:2">
      <c r="B75518" s="202"/>
    </row>
    <row r="75519" spans="2:2">
      <c r="B75519" s="202"/>
    </row>
    <row r="75520" spans="2:2">
      <c r="B75520" s="202"/>
    </row>
    <row r="75521" spans="2:2">
      <c r="B75521" s="202"/>
    </row>
    <row r="75522" spans="2:2">
      <c r="B75522" s="202"/>
    </row>
    <row r="75523" spans="2:2">
      <c r="B75523" s="202"/>
    </row>
    <row r="75524" spans="2:2">
      <c r="B75524" s="202"/>
    </row>
    <row r="75525" spans="2:2">
      <c r="B75525" s="202"/>
    </row>
    <row r="75526" spans="2:2">
      <c r="B75526" s="202"/>
    </row>
    <row r="75527" spans="2:2">
      <c r="B75527" s="202"/>
    </row>
    <row r="75528" spans="2:2">
      <c r="B75528" s="202"/>
    </row>
    <row r="75529" spans="2:2">
      <c r="B75529" s="202"/>
    </row>
    <row r="75530" spans="2:2">
      <c r="B75530" s="202"/>
    </row>
    <row r="75531" spans="2:2">
      <c r="B75531" s="202"/>
    </row>
    <row r="75532" spans="2:2">
      <c r="B75532" s="202"/>
    </row>
    <row r="75533" spans="2:2">
      <c r="B75533" s="202"/>
    </row>
    <row r="75534" spans="2:2">
      <c r="B75534" s="202"/>
    </row>
    <row r="75535" spans="2:2">
      <c r="B75535" s="202"/>
    </row>
    <row r="75536" spans="2:2">
      <c r="B75536" s="202"/>
    </row>
    <row r="75537" spans="2:2">
      <c r="B75537" s="202"/>
    </row>
    <row r="75538" spans="2:2">
      <c r="B75538" s="202"/>
    </row>
    <row r="75539" spans="2:2">
      <c r="B75539" s="202"/>
    </row>
    <row r="75540" spans="2:2">
      <c r="B75540" s="202"/>
    </row>
    <row r="75541" spans="2:2">
      <c r="B75541" s="202"/>
    </row>
    <row r="75542" spans="2:2">
      <c r="B75542" s="202"/>
    </row>
    <row r="75543" spans="2:2">
      <c r="B75543" s="202"/>
    </row>
    <row r="75544" spans="2:2">
      <c r="B75544" s="202"/>
    </row>
    <row r="75545" spans="2:2">
      <c r="B75545" s="202"/>
    </row>
    <row r="75546" spans="2:2">
      <c r="B75546" s="202"/>
    </row>
    <row r="75547" spans="2:2">
      <c r="B75547" s="202"/>
    </row>
    <row r="75548" spans="2:2">
      <c r="B75548" s="202"/>
    </row>
    <row r="75549" spans="2:2">
      <c r="B75549" s="202"/>
    </row>
    <row r="75550" spans="2:2">
      <c r="B75550" s="202"/>
    </row>
    <row r="75551" spans="2:2">
      <c r="B75551" s="202"/>
    </row>
    <row r="75552" spans="2:2">
      <c r="B75552" s="202"/>
    </row>
    <row r="75553" spans="2:2">
      <c r="B75553" s="202"/>
    </row>
    <row r="75554" spans="2:2">
      <c r="B75554" s="202"/>
    </row>
    <row r="75555" spans="2:2">
      <c r="B75555" s="202"/>
    </row>
    <row r="75556" spans="2:2">
      <c r="B75556" s="202"/>
    </row>
    <row r="75557" spans="2:2">
      <c r="B75557" s="202"/>
    </row>
    <row r="75558" spans="2:2">
      <c r="B75558" s="202"/>
    </row>
    <row r="75559" spans="2:2">
      <c r="B75559" s="202"/>
    </row>
    <row r="75560" spans="2:2">
      <c r="B75560" s="202"/>
    </row>
    <row r="75561" spans="2:2">
      <c r="B75561" s="202"/>
    </row>
    <row r="75562" spans="2:2">
      <c r="B75562" s="202"/>
    </row>
    <row r="75563" spans="2:2">
      <c r="B75563" s="202"/>
    </row>
    <row r="75564" spans="2:2">
      <c r="B75564" s="202"/>
    </row>
    <row r="75565" spans="2:2">
      <c r="B75565" s="202"/>
    </row>
    <row r="75566" spans="2:2">
      <c r="B75566" s="202"/>
    </row>
    <row r="75567" spans="2:2">
      <c r="B75567" s="202"/>
    </row>
    <row r="75568" spans="2:2">
      <c r="B75568" s="202"/>
    </row>
    <row r="75569" spans="2:2">
      <c r="B75569" s="202"/>
    </row>
    <row r="75570" spans="2:2">
      <c r="B75570" s="202"/>
    </row>
    <row r="75571" spans="2:2">
      <c r="B75571" s="202"/>
    </row>
    <row r="75572" spans="2:2">
      <c r="B75572" s="202"/>
    </row>
    <row r="75573" spans="2:2">
      <c r="B75573" s="202"/>
    </row>
    <row r="75574" spans="2:2">
      <c r="B75574" s="202"/>
    </row>
    <row r="75575" spans="2:2">
      <c r="B75575" s="202"/>
    </row>
    <row r="75576" spans="2:2">
      <c r="B75576" s="202"/>
    </row>
    <row r="75577" spans="2:2">
      <c r="B75577" s="202"/>
    </row>
    <row r="75578" spans="2:2">
      <c r="B75578" s="202"/>
    </row>
    <row r="75579" spans="2:2">
      <c r="B75579" s="202"/>
    </row>
    <row r="75580" spans="2:2">
      <c r="B75580" s="202"/>
    </row>
    <row r="75581" spans="2:2">
      <c r="B75581" s="202"/>
    </row>
    <row r="75582" spans="2:2">
      <c r="B75582" s="202"/>
    </row>
    <row r="75583" spans="2:2">
      <c r="B75583" s="202"/>
    </row>
    <row r="75584" spans="2:2">
      <c r="B75584" s="202"/>
    </row>
    <row r="75585" spans="2:2">
      <c r="B75585" s="202"/>
    </row>
    <row r="75586" spans="2:2">
      <c r="B75586" s="202"/>
    </row>
    <row r="75587" spans="2:2">
      <c r="B75587" s="202"/>
    </row>
    <row r="75588" spans="2:2">
      <c r="B75588" s="202"/>
    </row>
    <row r="75589" spans="2:2">
      <c r="B75589" s="202"/>
    </row>
    <row r="75590" spans="2:2">
      <c r="B75590" s="202"/>
    </row>
    <row r="75591" spans="2:2">
      <c r="B75591" s="202"/>
    </row>
    <row r="75592" spans="2:2">
      <c r="B75592" s="202"/>
    </row>
    <row r="75593" spans="2:2">
      <c r="B75593" s="202"/>
    </row>
    <row r="75594" spans="2:2">
      <c r="B75594" s="202"/>
    </row>
    <row r="75595" spans="2:2">
      <c r="B75595" s="202"/>
    </row>
    <row r="75596" spans="2:2">
      <c r="B75596" s="202"/>
    </row>
    <row r="75597" spans="2:2">
      <c r="B75597" s="202"/>
    </row>
    <row r="75598" spans="2:2">
      <c r="B75598" s="202"/>
    </row>
    <row r="75599" spans="2:2">
      <c r="B75599" s="202"/>
    </row>
    <row r="75600" spans="2:2">
      <c r="B75600" s="202"/>
    </row>
    <row r="75601" spans="2:2">
      <c r="B75601" s="202"/>
    </row>
    <row r="75602" spans="2:2">
      <c r="B75602" s="202"/>
    </row>
    <row r="75603" spans="2:2">
      <c r="B75603" s="202"/>
    </row>
    <row r="75604" spans="2:2">
      <c r="B75604" s="202"/>
    </row>
    <row r="75605" spans="2:2">
      <c r="B75605" s="202"/>
    </row>
    <row r="75606" spans="2:2">
      <c r="B75606" s="202"/>
    </row>
    <row r="75607" spans="2:2">
      <c r="B75607" s="202"/>
    </row>
    <row r="75608" spans="2:2">
      <c r="B75608" s="202"/>
    </row>
    <row r="75609" spans="2:2">
      <c r="B75609" s="202"/>
    </row>
    <row r="75610" spans="2:2">
      <c r="B75610" s="202"/>
    </row>
    <row r="75611" spans="2:2">
      <c r="B75611" s="202"/>
    </row>
    <row r="75612" spans="2:2">
      <c r="B75612" s="202"/>
    </row>
    <row r="75613" spans="2:2">
      <c r="B75613" s="202"/>
    </row>
    <row r="75614" spans="2:2">
      <c r="B75614" s="202"/>
    </row>
    <row r="75615" spans="2:2">
      <c r="B75615" s="202"/>
    </row>
    <row r="75616" spans="2:2">
      <c r="B75616" s="202"/>
    </row>
    <row r="75617" spans="2:2">
      <c r="B75617" s="202"/>
    </row>
    <row r="75618" spans="2:2">
      <c r="B75618" s="202"/>
    </row>
    <row r="75619" spans="2:2">
      <c r="B75619" s="202"/>
    </row>
    <row r="75620" spans="2:2">
      <c r="B75620" s="202"/>
    </row>
    <row r="75621" spans="2:2">
      <c r="B75621" s="202"/>
    </row>
    <row r="75622" spans="2:2">
      <c r="B75622" s="202"/>
    </row>
    <row r="75623" spans="2:2">
      <c r="B75623" s="202"/>
    </row>
    <row r="75624" spans="2:2">
      <c r="B75624" s="202"/>
    </row>
    <row r="75625" spans="2:2">
      <c r="B75625" s="202"/>
    </row>
    <row r="75626" spans="2:2">
      <c r="B75626" s="202"/>
    </row>
    <row r="75627" spans="2:2">
      <c r="B75627" s="202"/>
    </row>
    <row r="75628" spans="2:2">
      <c r="B75628" s="202"/>
    </row>
    <row r="75629" spans="2:2">
      <c r="B75629" s="202"/>
    </row>
    <row r="75630" spans="2:2">
      <c r="B75630" s="202"/>
    </row>
    <row r="75631" spans="2:2">
      <c r="B75631" s="202"/>
    </row>
    <row r="75632" spans="2:2">
      <c r="B75632" s="202"/>
    </row>
    <row r="75633" spans="2:2">
      <c r="B75633" s="202"/>
    </row>
    <row r="75634" spans="2:2">
      <c r="B75634" s="202"/>
    </row>
    <row r="75635" spans="2:2">
      <c r="B75635" s="202"/>
    </row>
    <row r="75636" spans="2:2">
      <c r="B75636" s="202"/>
    </row>
    <row r="75637" spans="2:2">
      <c r="B75637" s="202"/>
    </row>
    <row r="75638" spans="2:2">
      <c r="B75638" s="202"/>
    </row>
    <row r="75639" spans="2:2">
      <c r="B75639" s="202"/>
    </row>
    <row r="75640" spans="2:2">
      <c r="B75640" s="202"/>
    </row>
    <row r="75641" spans="2:2">
      <c r="B75641" s="202"/>
    </row>
    <row r="75642" spans="2:2">
      <c r="B75642" s="202"/>
    </row>
    <row r="75643" spans="2:2">
      <c r="B75643" s="202"/>
    </row>
    <row r="75644" spans="2:2">
      <c r="B75644" s="202"/>
    </row>
    <row r="75645" spans="2:2">
      <c r="B75645" s="202"/>
    </row>
    <row r="75646" spans="2:2">
      <c r="B75646" s="202"/>
    </row>
    <row r="75647" spans="2:2">
      <c r="B75647" s="202"/>
    </row>
    <row r="75648" spans="2:2">
      <c r="B75648" s="202"/>
    </row>
    <row r="75649" spans="2:2">
      <c r="B75649" s="202"/>
    </row>
    <row r="75650" spans="2:2">
      <c r="B75650" s="202"/>
    </row>
    <row r="75651" spans="2:2">
      <c r="B75651" s="202"/>
    </row>
    <row r="75652" spans="2:2">
      <c r="B75652" s="202"/>
    </row>
    <row r="75653" spans="2:2">
      <c r="B75653" s="202"/>
    </row>
    <row r="75654" spans="2:2">
      <c r="B75654" s="202"/>
    </row>
    <row r="75655" spans="2:2">
      <c r="B75655" s="202"/>
    </row>
    <row r="75656" spans="2:2">
      <c r="B75656" s="202"/>
    </row>
    <row r="75657" spans="2:2">
      <c r="B75657" s="202"/>
    </row>
    <row r="75658" spans="2:2">
      <c r="B75658" s="202"/>
    </row>
    <row r="75659" spans="2:2">
      <c r="B75659" s="202"/>
    </row>
    <row r="75660" spans="2:2">
      <c r="B75660" s="202"/>
    </row>
    <row r="75661" spans="2:2">
      <c r="B75661" s="202"/>
    </row>
    <row r="75662" spans="2:2">
      <c r="B75662" s="202"/>
    </row>
    <row r="75663" spans="2:2">
      <c r="B75663" s="202"/>
    </row>
    <row r="75664" spans="2:2">
      <c r="B75664" s="202"/>
    </row>
    <row r="75665" spans="2:2">
      <c r="B75665" s="202"/>
    </row>
    <row r="75666" spans="2:2">
      <c r="B75666" s="202"/>
    </row>
    <row r="75667" spans="2:2">
      <c r="B75667" s="202"/>
    </row>
    <row r="75668" spans="2:2">
      <c r="B75668" s="202"/>
    </row>
    <row r="75669" spans="2:2">
      <c r="B75669" s="202"/>
    </row>
    <row r="75670" spans="2:2">
      <c r="B75670" s="202"/>
    </row>
    <row r="75671" spans="2:2">
      <c r="B75671" s="202"/>
    </row>
    <row r="75672" spans="2:2">
      <c r="B75672" s="202"/>
    </row>
    <row r="75673" spans="2:2">
      <c r="B75673" s="202"/>
    </row>
    <row r="75674" spans="2:2">
      <c r="B75674" s="202"/>
    </row>
    <row r="75675" spans="2:2">
      <c r="B75675" s="202"/>
    </row>
    <row r="75676" spans="2:2">
      <c r="B75676" s="202"/>
    </row>
    <row r="75677" spans="2:2">
      <c r="B75677" s="202"/>
    </row>
    <row r="75678" spans="2:2">
      <c r="B75678" s="202"/>
    </row>
    <row r="75679" spans="2:2">
      <c r="B75679" s="202"/>
    </row>
    <row r="75680" spans="2:2">
      <c r="B75680" s="202"/>
    </row>
    <row r="75681" spans="2:2">
      <c r="B75681" s="202"/>
    </row>
    <row r="75682" spans="2:2">
      <c r="B75682" s="202"/>
    </row>
    <row r="75683" spans="2:2">
      <c r="B75683" s="202"/>
    </row>
    <row r="75684" spans="2:2">
      <c r="B75684" s="202"/>
    </row>
    <row r="75685" spans="2:2">
      <c r="B75685" s="202"/>
    </row>
    <row r="75686" spans="2:2">
      <c r="B75686" s="202"/>
    </row>
    <row r="75687" spans="2:2">
      <c r="B75687" s="202"/>
    </row>
    <row r="75688" spans="2:2">
      <c r="B75688" s="202"/>
    </row>
    <row r="75689" spans="2:2">
      <c r="B75689" s="202"/>
    </row>
    <row r="75690" spans="2:2">
      <c r="B75690" s="202"/>
    </row>
    <row r="75691" spans="2:2">
      <c r="B75691" s="202"/>
    </row>
    <row r="75692" spans="2:2">
      <c r="B75692" s="202"/>
    </row>
    <row r="75693" spans="2:2">
      <c r="B75693" s="202"/>
    </row>
    <row r="75694" spans="2:2">
      <c r="B75694" s="202"/>
    </row>
    <row r="75695" spans="2:2">
      <c r="B75695" s="202"/>
    </row>
    <row r="75696" spans="2:2">
      <c r="B75696" s="202"/>
    </row>
    <row r="75697" spans="2:2">
      <c r="B75697" s="202"/>
    </row>
    <row r="75698" spans="2:2">
      <c r="B75698" s="202"/>
    </row>
    <row r="75699" spans="2:2">
      <c r="B75699" s="202"/>
    </row>
    <row r="75700" spans="2:2">
      <c r="B75700" s="202"/>
    </row>
    <row r="75701" spans="2:2">
      <c r="B75701" s="202"/>
    </row>
    <row r="75702" spans="2:2">
      <c r="B75702" s="202"/>
    </row>
    <row r="75703" spans="2:2">
      <c r="B75703" s="202"/>
    </row>
    <row r="75704" spans="2:2">
      <c r="B75704" s="202"/>
    </row>
    <row r="75705" spans="2:2">
      <c r="B75705" s="202"/>
    </row>
    <row r="75706" spans="2:2">
      <c r="B75706" s="202"/>
    </row>
    <row r="75707" spans="2:2">
      <c r="B75707" s="202"/>
    </row>
    <row r="75708" spans="2:2">
      <c r="B75708" s="202"/>
    </row>
    <row r="75709" spans="2:2">
      <c r="B75709" s="202"/>
    </row>
    <row r="75710" spans="2:2">
      <c r="B75710" s="202"/>
    </row>
    <row r="75711" spans="2:2">
      <c r="B75711" s="202"/>
    </row>
    <row r="75712" spans="2:2">
      <c r="B75712" s="202"/>
    </row>
    <row r="75713" spans="2:2">
      <c r="B75713" s="202"/>
    </row>
    <row r="75714" spans="2:2">
      <c r="B75714" s="202"/>
    </row>
    <row r="75715" spans="2:2">
      <c r="B75715" s="202"/>
    </row>
    <row r="75716" spans="2:2">
      <c r="B75716" s="202"/>
    </row>
    <row r="75717" spans="2:2">
      <c r="B75717" s="202"/>
    </row>
    <row r="75718" spans="2:2">
      <c r="B75718" s="202"/>
    </row>
    <row r="75719" spans="2:2">
      <c r="B75719" s="202"/>
    </row>
    <row r="75720" spans="2:2">
      <c r="B75720" s="202"/>
    </row>
    <row r="75721" spans="2:2">
      <c r="B75721" s="202"/>
    </row>
    <row r="75722" spans="2:2">
      <c r="B75722" s="202"/>
    </row>
    <row r="75723" spans="2:2">
      <c r="B75723" s="202"/>
    </row>
    <row r="75724" spans="2:2">
      <c r="B75724" s="202"/>
    </row>
    <row r="75725" spans="2:2">
      <c r="B75725" s="202"/>
    </row>
    <row r="75726" spans="2:2">
      <c r="B75726" s="202"/>
    </row>
    <row r="75727" spans="2:2">
      <c r="B75727" s="202"/>
    </row>
    <row r="75728" spans="2:2">
      <c r="B75728" s="202"/>
    </row>
    <row r="75729" spans="2:2">
      <c r="B75729" s="202"/>
    </row>
    <row r="75730" spans="2:2">
      <c r="B75730" s="202"/>
    </row>
    <row r="75731" spans="2:2">
      <c r="B75731" s="202"/>
    </row>
    <row r="75732" spans="2:2">
      <c r="B75732" s="202"/>
    </row>
    <row r="75733" spans="2:2">
      <c r="B75733" s="202"/>
    </row>
    <row r="75734" spans="2:2">
      <c r="B75734" s="202"/>
    </row>
    <row r="75735" spans="2:2">
      <c r="B75735" s="202"/>
    </row>
    <row r="75736" spans="2:2">
      <c r="B75736" s="202"/>
    </row>
    <row r="75737" spans="2:2">
      <c r="B75737" s="202"/>
    </row>
    <row r="75738" spans="2:2">
      <c r="B75738" s="202"/>
    </row>
    <row r="75739" spans="2:2">
      <c r="B75739" s="202"/>
    </row>
    <row r="75740" spans="2:2">
      <c r="B75740" s="202"/>
    </row>
    <row r="75741" spans="2:2">
      <c r="B75741" s="202"/>
    </row>
    <row r="75742" spans="2:2">
      <c r="B75742" s="202"/>
    </row>
    <row r="75743" spans="2:2">
      <c r="B75743" s="202"/>
    </row>
    <row r="75744" spans="2:2">
      <c r="B75744" s="202"/>
    </row>
    <row r="75745" spans="2:2">
      <c r="B75745" s="202"/>
    </row>
    <row r="75746" spans="2:2">
      <c r="B75746" s="202"/>
    </row>
    <row r="75747" spans="2:2">
      <c r="B75747" s="202"/>
    </row>
    <row r="75748" spans="2:2">
      <c r="B75748" s="202"/>
    </row>
    <row r="75749" spans="2:2">
      <c r="B75749" s="202"/>
    </row>
    <row r="75750" spans="2:2">
      <c r="B75750" s="202"/>
    </row>
    <row r="75751" spans="2:2">
      <c r="B75751" s="202"/>
    </row>
    <row r="75752" spans="2:2">
      <c r="B75752" s="202"/>
    </row>
    <row r="75753" spans="2:2">
      <c r="B75753" s="202"/>
    </row>
    <row r="75754" spans="2:2">
      <c r="B75754" s="202"/>
    </row>
    <row r="75755" spans="2:2">
      <c r="B75755" s="202"/>
    </row>
    <row r="75756" spans="2:2">
      <c r="B75756" s="202"/>
    </row>
    <row r="75757" spans="2:2">
      <c r="B75757" s="202"/>
    </row>
    <row r="75758" spans="2:2">
      <c r="B75758" s="202"/>
    </row>
    <row r="75759" spans="2:2">
      <c r="B75759" s="202"/>
    </row>
    <row r="75760" spans="2:2">
      <c r="B75760" s="202"/>
    </row>
    <row r="75761" spans="2:2">
      <c r="B75761" s="202"/>
    </row>
    <row r="75762" spans="2:2">
      <c r="B75762" s="202"/>
    </row>
    <row r="75763" spans="2:2">
      <c r="B75763" s="202"/>
    </row>
    <row r="75764" spans="2:2">
      <c r="B75764" s="202"/>
    </row>
    <row r="75765" spans="2:2">
      <c r="B75765" s="202"/>
    </row>
    <row r="75766" spans="2:2">
      <c r="B75766" s="202"/>
    </row>
    <row r="75767" spans="2:2">
      <c r="B75767" s="202"/>
    </row>
    <row r="75768" spans="2:2">
      <c r="B75768" s="202"/>
    </row>
    <row r="75769" spans="2:2">
      <c r="B75769" s="202"/>
    </row>
    <row r="75770" spans="2:2">
      <c r="B75770" s="202"/>
    </row>
    <row r="75771" spans="2:2">
      <c r="B75771" s="202"/>
    </row>
    <row r="75772" spans="2:2">
      <c r="B75772" s="202"/>
    </row>
    <row r="75773" spans="2:2">
      <c r="B75773" s="202"/>
    </row>
    <row r="75774" spans="2:2">
      <c r="B75774" s="202"/>
    </row>
    <row r="75775" spans="2:2">
      <c r="B75775" s="202"/>
    </row>
    <row r="75776" spans="2:2">
      <c r="B75776" s="202"/>
    </row>
    <row r="75777" spans="2:2">
      <c r="B75777" s="202"/>
    </row>
    <row r="75778" spans="2:2">
      <c r="B75778" s="202"/>
    </row>
    <row r="75779" spans="2:2">
      <c r="B75779" s="202"/>
    </row>
    <row r="75780" spans="2:2">
      <c r="B75780" s="202"/>
    </row>
    <row r="75781" spans="2:2">
      <c r="B75781" s="202"/>
    </row>
    <row r="75782" spans="2:2">
      <c r="B75782" s="202"/>
    </row>
    <row r="75783" spans="2:2">
      <c r="B75783" s="202"/>
    </row>
    <row r="75784" spans="2:2">
      <c r="B75784" s="202"/>
    </row>
    <row r="75785" spans="2:2">
      <c r="B75785" s="202"/>
    </row>
    <row r="75786" spans="2:2">
      <c r="B75786" s="202"/>
    </row>
    <row r="75787" spans="2:2">
      <c r="B75787" s="202"/>
    </row>
    <row r="75788" spans="2:2">
      <c r="B75788" s="202"/>
    </row>
    <row r="75789" spans="2:2">
      <c r="B75789" s="202"/>
    </row>
    <row r="75790" spans="2:2">
      <c r="B75790" s="202"/>
    </row>
    <row r="75791" spans="2:2">
      <c r="B75791" s="202"/>
    </row>
    <row r="75792" spans="2:2">
      <c r="B75792" s="202"/>
    </row>
    <row r="75793" spans="2:2">
      <c r="B75793" s="202"/>
    </row>
    <row r="75794" spans="2:2">
      <c r="B75794" s="202"/>
    </row>
    <row r="75795" spans="2:2">
      <c r="B75795" s="202"/>
    </row>
    <row r="75796" spans="2:2">
      <c r="B75796" s="202"/>
    </row>
    <row r="75797" spans="2:2">
      <c r="B75797" s="202"/>
    </row>
    <row r="75798" spans="2:2">
      <c r="B75798" s="202"/>
    </row>
    <row r="75799" spans="2:2">
      <c r="B75799" s="202"/>
    </row>
    <row r="75800" spans="2:2">
      <c r="B75800" s="202"/>
    </row>
    <row r="75801" spans="2:2">
      <c r="B75801" s="202"/>
    </row>
    <row r="75802" spans="2:2">
      <c r="B75802" s="202"/>
    </row>
    <row r="75803" spans="2:2">
      <c r="B75803" s="202"/>
    </row>
    <row r="75804" spans="2:2">
      <c r="B75804" s="202"/>
    </row>
    <row r="75805" spans="2:2">
      <c r="B75805" s="202"/>
    </row>
    <row r="75806" spans="2:2">
      <c r="B75806" s="202"/>
    </row>
    <row r="75807" spans="2:2">
      <c r="B75807" s="202"/>
    </row>
    <row r="75808" spans="2:2">
      <c r="B75808" s="202"/>
    </row>
    <row r="75809" spans="2:2">
      <c r="B75809" s="202"/>
    </row>
    <row r="75810" spans="2:2">
      <c r="B75810" s="202"/>
    </row>
    <row r="75811" spans="2:2">
      <c r="B75811" s="202"/>
    </row>
    <row r="75812" spans="2:2">
      <c r="B75812" s="202"/>
    </row>
    <row r="75813" spans="2:2">
      <c r="B75813" s="202"/>
    </row>
    <row r="75814" spans="2:2">
      <c r="B75814" s="202"/>
    </row>
    <row r="75815" spans="2:2">
      <c r="B75815" s="202"/>
    </row>
    <row r="75816" spans="2:2">
      <c r="B75816" s="202"/>
    </row>
    <row r="75817" spans="2:2">
      <c r="B75817" s="202"/>
    </row>
    <row r="75818" spans="2:2">
      <c r="B75818" s="202"/>
    </row>
    <row r="75819" spans="2:2">
      <c r="B75819" s="202"/>
    </row>
    <row r="75820" spans="2:2">
      <c r="B75820" s="202"/>
    </row>
    <row r="75821" spans="2:2">
      <c r="B75821" s="202"/>
    </row>
    <row r="75822" spans="2:2">
      <c r="B75822" s="202"/>
    </row>
    <row r="75823" spans="2:2">
      <c r="B75823" s="202"/>
    </row>
    <row r="75824" spans="2:2">
      <c r="B75824" s="202"/>
    </row>
    <row r="75825" spans="2:2">
      <c r="B75825" s="202"/>
    </row>
    <row r="75826" spans="2:2">
      <c r="B75826" s="202"/>
    </row>
    <row r="75827" spans="2:2">
      <c r="B75827" s="202"/>
    </row>
    <row r="75828" spans="2:2">
      <c r="B75828" s="202"/>
    </row>
    <row r="75829" spans="2:2">
      <c r="B75829" s="202"/>
    </row>
    <row r="75830" spans="2:2">
      <c r="B75830" s="202"/>
    </row>
    <row r="75831" spans="2:2">
      <c r="B75831" s="202"/>
    </row>
    <row r="75832" spans="2:2">
      <c r="B75832" s="202"/>
    </row>
    <row r="75833" spans="2:2">
      <c r="B75833" s="202"/>
    </row>
    <row r="75834" spans="2:2">
      <c r="B75834" s="202"/>
    </row>
    <row r="75835" spans="2:2">
      <c r="B75835" s="202"/>
    </row>
    <row r="75836" spans="2:2">
      <c r="B75836" s="202"/>
    </row>
    <row r="75837" spans="2:2">
      <c r="B75837" s="202"/>
    </row>
    <row r="75838" spans="2:2">
      <c r="B75838" s="202"/>
    </row>
    <row r="75839" spans="2:2">
      <c r="B75839" s="202"/>
    </row>
    <row r="75840" spans="2:2">
      <c r="B75840" s="202"/>
    </row>
    <row r="75841" spans="2:2">
      <c r="B75841" s="202"/>
    </row>
    <row r="75842" spans="2:2">
      <c r="B75842" s="202"/>
    </row>
    <row r="75843" spans="2:2">
      <c r="B75843" s="202"/>
    </row>
    <row r="75844" spans="2:2">
      <c r="B75844" s="202"/>
    </row>
    <row r="75845" spans="2:2">
      <c r="B75845" s="202"/>
    </row>
    <row r="75846" spans="2:2">
      <c r="B75846" s="202"/>
    </row>
    <row r="75847" spans="2:2">
      <c r="B75847" s="202"/>
    </row>
    <row r="75848" spans="2:2">
      <c r="B75848" s="202"/>
    </row>
    <row r="75849" spans="2:2">
      <c r="B75849" s="202"/>
    </row>
    <row r="75850" spans="2:2">
      <c r="B75850" s="202"/>
    </row>
    <row r="75851" spans="2:2">
      <c r="B75851" s="202"/>
    </row>
    <row r="75852" spans="2:2">
      <c r="B75852" s="202"/>
    </row>
    <row r="75853" spans="2:2">
      <c r="B75853" s="202"/>
    </row>
    <row r="75854" spans="2:2">
      <c r="B75854" s="202"/>
    </row>
    <row r="75855" spans="2:2">
      <c r="B75855" s="202"/>
    </row>
    <row r="75856" spans="2:2">
      <c r="B75856" s="202"/>
    </row>
    <row r="75857" spans="2:2">
      <c r="B75857" s="202"/>
    </row>
    <row r="75858" spans="2:2">
      <c r="B75858" s="202"/>
    </row>
    <row r="75859" spans="2:2">
      <c r="B75859" s="202"/>
    </row>
    <row r="75860" spans="2:2">
      <c r="B75860" s="202"/>
    </row>
    <row r="75861" spans="2:2">
      <c r="B75861" s="202"/>
    </row>
    <row r="75862" spans="2:2">
      <c r="B75862" s="202"/>
    </row>
    <row r="75863" spans="2:2">
      <c r="B75863" s="202"/>
    </row>
    <row r="75864" spans="2:2">
      <c r="B75864" s="202"/>
    </row>
    <row r="75865" spans="2:2">
      <c r="B75865" s="202"/>
    </row>
    <row r="75866" spans="2:2">
      <c r="B75866" s="202"/>
    </row>
    <row r="75867" spans="2:2">
      <c r="B75867" s="202"/>
    </row>
    <row r="75868" spans="2:2">
      <c r="B75868" s="202"/>
    </row>
    <row r="75869" spans="2:2">
      <c r="B75869" s="202"/>
    </row>
    <row r="75870" spans="2:2">
      <c r="B75870" s="202"/>
    </row>
    <row r="75871" spans="2:2">
      <c r="B75871" s="202"/>
    </row>
    <row r="75872" spans="2:2">
      <c r="B75872" s="202"/>
    </row>
    <row r="75873" spans="2:2">
      <c r="B75873" s="202"/>
    </row>
    <row r="75874" spans="2:2">
      <c r="B75874" s="202"/>
    </row>
    <row r="75875" spans="2:2">
      <c r="B75875" s="202"/>
    </row>
    <row r="75876" spans="2:2">
      <c r="B75876" s="202"/>
    </row>
    <row r="75877" spans="2:2">
      <c r="B75877" s="202"/>
    </row>
    <row r="75878" spans="2:2">
      <c r="B75878" s="202"/>
    </row>
    <row r="75879" spans="2:2">
      <c r="B75879" s="202"/>
    </row>
    <row r="75880" spans="2:2">
      <c r="B75880" s="202"/>
    </row>
    <row r="75881" spans="2:2">
      <c r="B75881" s="202"/>
    </row>
    <row r="75882" spans="2:2">
      <c r="B75882" s="202"/>
    </row>
    <row r="75883" spans="2:2">
      <c r="B75883" s="202"/>
    </row>
    <row r="75884" spans="2:2">
      <c r="B75884" s="202"/>
    </row>
    <row r="75885" spans="2:2">
      <c r="B75885" s="202"/>
    </row>
    <row r="75886" spans="2:2">
      <c r="B75886" s="202"/>
    </row>
    <row r="75887" spans="2:2">
      <c r="B75887" s="202"/>
    </row>
    <row r="75888" spans="2:2">
      <c r="B75888" s="202"/>
    </row>
    <row r="75889" spans="2:2">
      <c r="B75889" s="202"/>
    </row>
    <row r="75890" spans="2:2">
      <c r="B75890" s="202"/>
    </row>
    <row r="75891" spans="2:2">
      <c r="B75891" s="202"/>
    </row>
    <row r="75892" spans="2:2">
      <c r="B75892" s="202"/>
    </row>
    <row r="75893" spans="2:2">
      <c r="B75893" s="202"/>
    </row>
    <row r="75894" spans="2:2">
      <c r="B75894" s="202"/>
    </row>
    <row r="75895" spans="2:2">
      <c r="B75895" s="202"/>
    </row>
    <row r="75896" spans="2:2">
      <c r="B75896" s="202"/>
    </row>
    <row r="75897" spans="2:2">
      <c r="B75897" s="202"/>
    </row>
    <row r="75898" spans="2:2">
      <c r="B75898" s="202"/>
    </row>
    <row r="75899" spans="2:2">
      <c r="B75899" s="202"/>
    </row>
    <row r="75900" spans="2:2">
      <c r="B75900" s="202"/>
    </row>
    <row r="75901" spans="2:2">
      <c r="B75901" s="202"/>
    </row>
    <row r="75902" spans="2:2">
      <c r="B75902" s="202"/>
    </row>
    <row r="75903" spans="2:2">
      <c r="B75903" s="202"/>
    </row>
    <row r="75904" spans="2:2">
      <c r="B75904" s="202"/>
    </row>
    <row r="75905" spans="2:2">
      <c r="B75905" s="202"/>
    </row>
    <row r="75906" spans="2:2">
      <c r="B75906" s="202"/>
    </row>
    <row r="75907" spans="2:2">
      <c r="B75907" s="202"/>
    </row>
    <row r="75908" spans="2:2">
      <c r="B75908" s="202"/>
    </row>
    <row r="75909" spans="2:2">
      <c r="B75909" s="202"/>
    </row>
    <row r="75910" spans="2:2">
      <c r="B75910" s="202"/>
    </row>
    <row r="75911" spans="2:2">
      <c r="B75911" s="202"/>
    </row>
    <row r="75912" spans="2:2">
      <c r="B75912" s="202"/>
    </row>
    <row r="75913" spans="2:2">
      <c r="B75913" s="202"/>
    </row>
    <row r="75914" spans="2:2">
      <c r="B75914" s="202"/>
    </row>
    <row r="75915" spans="2:2">
      <c r="B75915" s="202"/>
    </row>
    <row r="75916" spans="2:2">
      <c r="B75916" s="202"/>
    </row>
    <row r="75917" spans="2:2">
      <c r="B75917" s="202"/>
    </row>
    <row r="75918" spans="2:2">
      <c r="B75918" s="202"/>
    </row>
    <row r="75919" spans="2:2">
      <c r="B75919" s="202"/>
    </row>
    <row r="75920" spans="2:2">
      <c r="B75920" s="202"/>
    </row>
    <row r="75921" spans="2:2">
      <c r="B75921" s="202"/>
    </row>
    <row r="75922" spans="2:2">
      <c r="B75922" s="202"/>
    </row>
    <row r="75923" spans="2:2">
      <c r="B75923" s="202"/>
    </row>
    <row r="75924" spans="2:2">
      <c r="B75924" s="202"/>
    </row>
    <row r="75925" spans="2:2">
      <c r="B75925" s="202"/>
    </row>
    <row r="75926" spans="2:2">
      <c r="B75926" s="202"/>
    </row>
    <row r="75927" spans="2:2">
      <c r="B75927" s="202"/>
    </row>
    <row r="75928" spans="2:2">
      <c r="B75928" s="202"/>
    </row>
    <row r="75929" spans="2:2">
      <c r="B75929" s="202"/>
    </row>
    <row r="75930" spans="2:2">
      <c r="B75930" s="202"/>
    </row>
    <row r="75931" spans="2:2">
      <c r="B75931" s="202"/>
    </row>
    <row r="75932" spans="2:2">
      <c r="B75932" s="202"/>
    </row>
    <row r="75933" spans="2:2">
      <c r="B75933" s="202"/>
    </row>
    <row r="75934" spans="2:2">
      <c r="B75934" s="202"/>
    </row>
    <row r="75935" spans="2:2">
      <c r="B75935" s="202"/>
    </row>
    <row r="75936" spans="2:2">
      <c r="B75936" s="202"/>
    </row>
    <row r="75937" spans="2:2">
      <c r="B75937" s="202"/>
    </row>
    <row r="75938" spans="2:2">
      <c r="B75938" s="202"/>
    </row>
    <row r="75939" spans="2:2">
      <c r="B75939" s="202"/>
    </row>
    <row r="75940" spans="2:2">
      <c r="B75940" s="202"/>
    </row>
    <row r="75941" spans="2:2">
      <c r="B75941" s="202"/>
    </row>
    <row r="75942" spans="2:2">
      <c r="B75942" s="202"/>
    </row>
    <row r="75943" spans="2:2">
      <c r="B75943" s="202"/>
    </row>
    <row r="75944" spans="2:2">
      <c r="B75944" s="202"/>
    </row>
    <row r="75945" spans="2:2">
      <c r="B75945" s="202"/>
    </row>
    <row r="75946" spans="2:2">
      <c r="B75946" s="202"/>
    </row>
    <row r="75947" spans="2:2">
      <c r="B75947" s="202"/>
    </row>
    <row r="75948" spans="2:2">
      <c r="B75948" s="202"/>
    </row>
    <row r="75949" spans="2:2">
      <c r="B75949" s="202"/>
    </row>
    <row r="75950" spans="2:2">
      <c r="B75950" s="202"/>
    </row>
    <row r="75951" spans="2:2">
      <c r="B75951" s="202"/>
    </row>
    <row r="75952" spans="2:2">
      <c r="B75952" s="202"/>
    </row>
    <row r="75953" spans="2:2">
      <c r="B75953" s="202"/>
    </row>
    <row r="75954" spans="2:2">
      <c r="B75954" s="202"/>
    </row>
    <row r="75955" spans="2:2">
      <c r="B75955" s="202"/>
    </row>
    <row r="75956" spans="2:2">
      <c r="B75956" s="202"/>
    </row>
    <row r="75957" spans="2:2">
      <c r="B75957" s="202"/>
    </row>
    <row r="75958" spans="2:2">
      <c r="B75958" s="202"/>
    </row>
    <row r="75959" spans="2:2">
      <c r="B75959" s="202"/>
    </row>
    <row r="75960" spans="2:2">
      <c r="B75960" s="202"/>
    </row>
    <row r="75961" spans="2:2">
      <c r="B75961" s="202"/>
    </row>
    <row r="75962" spans="2:2">
      <c r="B75962" s="202"/>
    </row>
    <row r="75963" spans="2:2">
      <c r="B75963" s="202"/>
    </row>
    <row r="75964" spans="2:2">
      <c r="B75964" s="202"/>
    </row>
    <row r="75965" spans="2:2">
      <c r="B75965" s="202"/>
    </row>
    <row r="75966" spans="2:2">
      <c r="B75966" s="202"/>
    </row>
    <row r="75967" spans="2:2">
      <c r="B75967" s="202"/>
    </row>
    <row r="75968" spans="2:2">
      <c r="B75968" s="202"/>
    </row>
    <row r="75969" spans="2:2">
      <c r="B75969" s="202"/>
    </row>
    <row r="75970" spans="2:2">
      <c r="B75970" s="202"/>
    </row>
    <row r="75971" spans="2:2">
      <c r="B75971" s="202"/>
    </row>
    <row r="75972" spans="2:2">
      <c r="B75972" s="202"/>
    </row>
    <row r="75973" spans="2:2">
      <c r="B75973" s="202"/>
    </row>
    <row r="75974" spans="2:2">
      <c r="B75974" s="202"/>
    </row>
    <row r="75975" spans="2:2">
      <c r="B75975" s="202"/>
    </row>
    <row r="75976" spans="2:2">
      <c r="B75976" s="202"/>
    </row>
    <row r="75977" spans="2:2">
      <c r="B75977" s="202"/>
    </row>
    <row r="75978" spans="2:2">
      <c r="B75978" s="202"/>
    </row>
    <row r="75979" spans="2:2">
      <c r="B75979" s="202"/>
    </row>
    <row r="75980" spans="2:2">
      <c r="B75980" s="202"/>
    </row>
    <row r="75981" spans="2:2">
      <c r="B75981" s="202"/>
    </row>
    <row r="75982" spans="2:2">
      <c r="B75982" s="202"/>
    </row>
    <row r="75983" spans="2:2">
      <c r="B75983" s="202"/>
    </row>
    <row r="75984" spans="2:2">
      <c r="B75984" s="202"/>
    </row>
    <row r="75985" spans="2:2">
      <c r="B75985" s="202"/>
    </row>
    <row r="75986" spans="2:2">
      <c r="B75986" s="202"/>
    </row>
    <row r="75987" spans="2:2">
      <c r="B75987" s="202"/>
    </row>
    <row r="75988" spans="2:2">
      <c r="B75988" s="202"/>
    </row>
    <row r="75989" spans="2:2">
      <c r="B75989" s="202"/>
    </row>
    <row r="75990" spans="2:2">
      <c r="B75990" s="202"/>
    </row>
    <row r="75991" spans="2:2">
      <c r="B75991" s="202"/>
    </row>
    <row r="75992" spans="2:2">
      <c r="B75992" s="202"/>
    </row>
    <row r="75993" spans="2:2">
      <c r="B75993" s="202"/>
    </row>
    <row r="75994" spans="2:2">
      <c r="B75994" s="202"/>
    </row>
    <row r="75995" spans="2:2">
      <c r="B75995" s="202"/>
    </row>
    <row r="75996" spans="2:2">
      <c r="B75996" s="202"/>
    </row>
    <row r="75997" spans="2:2">
      <c r="B75997" s="202"/>
    </row>
    <row r="75998" spans="2:2">
      <c r="B75998" s="202"/>
    </row>
    <row r="75999" spans="2:2">
      <c r="B75999" s="202"/>
    </row>
    <row r="76000" spans="2:2">
      <c r="B76000" s="202"/>
    </row>
    <row r="76001" spans="2:2">
      <c r="B76001" s="202"/>
    </row>
    <row r="76002" spans="2:2">
      <c r="B76002" s="202"/>
    </row>
    <row r="76003" spans="2:2">
      <c r="B76003" s="202"/>
    </row>
    <row r="76004" spans="2:2">
      <c r="B76004" s="202"/>
    </row>
    <row r="76005" spans="2:2">
      <c r="B76005" s="202"/>
    </row>
    <row r="76006" spans="2:2">
      <c r="B76006" s="202"/>
    </row>
    <row r="76007" spans="2:2">
      <c r="B76007" s="202"/>
    </row>
    <row r="76008" spans="2:2">
      <c r="B76008" s="202"/>
    </row>
    <row r="76009" spans="2:2">
      <c r="B76009" s="202"/>
    </row>
    <row r="76010" spans="2:2">
      <c r="B76010" s="202"/>
    </row>
    <row r="76011" spans="2:2">
      <c r="B76011" s="202"/>
    </row>
    <row r="76012" spans="2:2">
      <c r="B76012" s="202"/>
    </row>
    <row r="76013" spans="2:2">
      <c r="B76013" s="202"/>
    </row>
    <row r="76014" spans="2:2">
      <c r="B76014" s="202"/>
    </row>
    <row r="76015" spans="2:2">
      <c r="B76015" s="202"/>
    </row>
    <row r="76016" spans="2:2">
      <c r="B76016" s="202"/>
    </row>
    <row r="76017" spans="2:2">
      <c r="B76017" s="202"/>
    </row>
    <row r="76018" spans="2:2">
      <c r="B76018" s="202"/>
    </row>
    <row r="76019" spans="2:2">
      <c r="B76019" s="202"/>
    </row>
    <row r="76020" spans="2:2">
      <c r="B76020" s="202"/>
    </row>
    <row r="76021" spans="2:2">
      <c r="B76021" s="202"/>
    </row>
    <row r="76022" spans="2:2">
      <c r="B76022" s="202"/>
    </row>
    <row r="76023" spans="2:2">
      <c r="B76023" s="202"/>
    </row>
    <row r="76024" spans="2:2">
      <c r="B76024" s="202"/>
    </row>
    <row r="76025" spans="2:2">
      <c r="B76025" s="202"/>
    </row>
    <row r="76026" spans="2:2">
      <c r="B76026" s="202"/>
    </row>
    <row r="76027" spans="2:2">
      <c r="B76027" s="202"/>
    </row>
    <row r="76028" spans="2:2">
      <c r="B76028" s="202"/>
    </row>
    <row r="76029" spans="2:2">
      <c r="B76029" s="202"/>
    </row>
    <row r="76030" spans="2:2">
      <c r="B76030" s="202"/>
    </row>
    <row r="76031" spans="2:2">
      <c r="B76031" s="202"/>
    </row>
    <row r="76032" spans="2:2">
      <c r="B76032" s="202"/>
    </row>
    <row r="76033" spans="2:2">
      <c r="B76033" s="202"/>
    </row>
    <row r="76034" spans="2:2">
      <c r="B76034" s="202"/>
    </row>
    <row r="76035" spans="2:2">
      <c r="B76035" s="202"/>
    </row>
    <row r="76036" spans="2:2">
      <c r="B76036" s="202"/>
    </row>
    <row r="76037" spans="2:2">
      <c r="B76037" s="202"/>
    </row>
    <row r="76038" spans="2:2">
      <c r="B76038" s="202"/>
    </row>
    <row r="76039" spans="2:2">
      <c r="B76039" s="202"/>
    </row>
    <row r="76040" spans="2:2">
      <c r="B76040" s="202"/>
    </row>
    <row r="76041" spans="2:2">
      <c r="B76041" s="202"/>
    </row>
    <row r="76042" spans="2:2">
      <c r="B76042" s="202"/>
    </row>
    <row r="76043" spans="2:2">
      <c r="B76043" s="202"/>
    </row>
    <row r="76044" spans="2:2">
      <c r="B76044" s="202"/>
    </row>
    <row r="76045" spans="2:2">
      <c r="B76045" s="202"/>
    </row>
    <row r="76046" spans="2:2">
      <c r="B76046" s="202"/>
    </row>
    <row r="76047" spans="2:2">
      <c r="B76047" s="202"/>
    </row>
    <row r="76048" spans="2:2">
      <c r="B76048" s="202"/>
    </row>
    <row r="76049" spans="2:2">
      <c r="B76049" s="202"/>
    </row>
    <row r="76050" spans="2:2">
      <c r="B76050" s="202"/>
    </row>
    <row r="76051" spans="2:2">
      <c r="B76051" s="202"/>
    </row>
    <row r="76052" spans="2:2">
      <c r="B76052" s="202"/>
    </row>
    <row r="76053" spans="2:2">
      <c r="B76053" s="202"/>
    </row>
    <row r="76054" spans="2:2">
      <c r="B76054" s="202"/>
    </row>
    <row r="76055" spans="2:2">
      <c r="B76055" s="202"/>
    </row>
    <row r="76056" spans="2:2">
      <c r="B76056" s="202"/>
    </row>
    <row r="76057" spans="2:2">
      <c r="B76057" s="202"/>
    </row>
    <row r="76058" spans="2:2">
      <c r="B76058" s="202"/>
    </row>
    <row r="76059" spans="2:2">
      <c r="B76059" s="202"/>
    </row>
    <row r="76060" spans="2:2">
      <c r="B76060" s="202"/>
    </row>
    <row r="76061" spans="2:2">
      <c r="B76061" s="202"/>
    </row>
    <row r="76062" spans="2:2">
      <c r="B76062" s="202"/>
    </row>
    <row r="76063" spans="2:2">
      <c r="B76063" s="202"/>
    </row>
    <row r="76064" spans="2:2">
      <c r="B76064" s="202"/>
    </row>
    <row r="76065" spans="2:2">
      <c r="B76065" s="202"/>
    </row>
    <row r="76066" spans="2:2">
      <c r="B76066" s="202"/>
    </row>
    <row r="76067" spans="2:2">
      <c r="B76067" s="202"/>
    </row>
    <row r="76068" spans="2:2">
      <c r="B76068" s="202"/>
    </row>
    <row r="76069" spans="2:2">
      <c r="B76069" s="202"/>
    </row>
    <row r="76070" spans="2:2">
      <c r="B76070" s="202"/>
    </row>
    <row r="76071" spans="2:2">
      <c r="B76071" s="202"/>
    </row>
    <row r="76072" spans="2:2">
      <c r="B76072" s="202"/>
    </row>
    <row r="76073" spans="2:2">
      <c r="B76073" s="202"/>
    </row>
    <row r="76074" spans="2:2">
      <c r="B76074" s="202"/>
    </row>
    <row r="76075" spans="2:2">
      <c r="B76075" s="202"/>
    </row>
    <row r="76076" spans="2:2">
      <c r="B76076" s="202"/>
    </row>
    <row r="76077" spans="2:2">
      <c r="B76077" s="202"/>
    </row>
    <row r="76078" spans="2:2">
      <c r="B76078" s="202"/>
    </row>
    <row r="76079" spans="2:2">
      <c r="B76079" s="202"/>
    </row>
    <row r="76080" spans="2:2">
      <c r="B76080" s="202"/>
    </row>
    <row r="76081" spans="2:2">
      <c r="B76081" s="202"/>
    </row>
    <row r="76082" spans="2:2">
      <c r="B76082" s="202"/>
    </row>
    <row r="76083" spans="2:2">
      <c r="B76083" s="202"/>
    </row>
    <row r="76084" spans="2:2">
      <c r="B76084" s="202"/>
    </row>
    <row r="76085" spans="2:2">
      <c r="B76085" s="202"/>
    </row>
    <row r="76086" spans="2:2">
      <c r="B76086" s="202"/>
    </row>
    <row r="76087" spans="2:2">
      <c r="B76087" s="202"/>
    </row>
    <row r="76088" spans="2:2">
      <c r="B76088" s="202"/>
    </row>
    <row r="76089" spans="2:2">
      <c r="B76089" s="202"/>
    </row>
    <row r="76090" spans="2:2">
      <c r="B76090" s="202"/>
    </row>
    <row r="76091" spans="2:2">
      <c r="B76091" s="202"/>
    </row>
    <row r="76092" spans="2:2">
      <c r="B76092" s="202"/>
    </row>
    <row r="76093" spans="2:2">
      <c r="B76093" s="202"/>
    </row>
    <row r="76094" spans="2:2">
      <c r="B76094" s="202"/>
    </row>
    <row r="76095" spans="2:2">
      <c r="B76095" s="202"/>
    </row>
    <row r="76096" spans="2:2">
      <c r="B76096" s="202"/>
    </row>
    <row r="76097" spans="2:2">
      <c r="B76097" s="202"/>
    </row>
    <row r="76098" spans="2:2">
      <c r="B76098" s="202"/>
    </row>
    <row r="76099" spans="2:2">
      <c r="B76099" s="202"/>
    </row>
    <row r="76100" spans="2:2">
      <c r="B76100" s="202"/>
    </row>
    <row r="76101" spans="2:2">
      <c r="B76101" s="202"/>
    </row>
    <row r="76102" spans="2:2">
      <c r="B76102" s="202"/>
    </row>
    <row r="76103" spans="2:2">
      <c r="B76103" s="202"/>
    </row>
    <row r="76104" spans="2:2">
      <c r="B76104" s="202"/>
    </row>
    <row r="76105" spans="2:2">
      <c r="B76105" s="202"/>
    </row>
    <row r="76106" spans="2:2">
      <c r="B76106" s="202"/>
    </row>
    <row r="76107" spans="2:2">
      <c r="B76107" s="202"/>
    </row>
    <row r="76108" spans="2:2">
      <c r="B76108" s="202"/>
    </row>
    <row r="76109" spans="2:2">
      <c r="B76109" s="202"/>
    </row>
    <row r="76110" spans="2:2">
      <c r="B76110" s="202"/>
    </row>
    <row r="76111" spans="2:2">
      <c r="B76111" s="202"/>
    </row>
    <row r="76112" spans="2:2">
      <c r="B76112" s="202"/>
    </row>
    <row r="76113" spans="2:2">
      <c r="B76113" s="202"/>
    </row>
    <row r="76114" spans="2:2">
      <c r="B76114" s="202"/>
    </row>
    <row r="76115" spans="2:2">
      <c r="B76115" s="202"/>
    </row>
    <row r="76116" spans="2:2">
      <c r="B76116" s="202"/>
    </row>
    <row r="76117" spans="2:2">
      <c r="B76117" s="202"/>
    </row>
    <row r="76118" spans="2:2">
      <c r="B76118" s="202"/>
    </row>
    <row r="76119" spans="2:2">
      <c r="B76119" s="202"/>
    </row>
    <row r="76120" spans="2:2">
      <c r="B76120" s="202"/>
    </row>
    <row r="76121" spans="2:2">
      <c r="B76121" s="202"/>
    </row>
    <row r="76122" spans="2:2">
      <c r="B76122" s="202"/>
    </row>
    <row r="76123" spans="2:2">
      <c r="B76123" s="202"/>
    </row>
    <row r="76124" spans="2:2">
      <c r="B76124" s="202"/>
    </row>
    <row r="76125" spans="2:2">
      <c r="B76125" s="202"/>
    </row>
    <row r="76126" spans="2:2">
      <c r="B76126" s="202"/>
    </row>
    <row r="76127" spans="2:2">
      <c r="B76127" s="202"/>
    </row>
    <row r="76128" spans="2:2">
      <c r="B76128" s="202"/>
    </row>
    <row r="76129" spans="2:2">
      <c r="B76129" s="202"/>
    </row>
    <row r="76130" spans="2:2">
      <c r="B76130" s="202"/>
    </row>
    <row r="76131" spans="2:2">
      <c r="B76131" s="202"/>
    </row>
    <row r="76132" spans="2:2">
      <c r="B76132" s="202"/>
    </row>
    <row r="76133" spans="2:2">
      <c r="B76133" s="202"/>
    </row>
    <row r="76134" spans="2:2">
      <c r="B76134" s="202"/>
    </row>
    <row r="76135" spans="2:2">
      <c r="B76135" s="202"/>
    </row>
    <row r="76136" spans="2:2">
      <c r="B76136" s="202"/>
    </row>
    <row r="76137" spans="2:2">
      <c r="B76137" s="202"/>
    </row>
    <row r="76138" spans="2:2">
      <c r="B76138" s="202"/>
    </row>
    <row r="76139" spans="2:2">
      <c r="B76139" s="202"/>
    </row>
    <row r="76140" spans="2:2">
      <c r="B76140" s="202"/>
    </row>
    <row r="76141" spans="2:2">
      <c r="B76141" s="202"/>
    </row>
    <row r="76142" spans="2:2">
      <c r="B76142" s="202"/>
    </row>
    <row r="76143" spans="2:2">
      <c r="B76143" s="202"/>
    </row>
    <row r="76144" spans="2:2">
      <c r="B76144" s="202"/>
    </row>
    <row r="76145" spans="2:2">
      <c r="B76145" s="202"/>
    </row>
    <row r="76146" spans="2:2">
      <c r="B76146" s="202"/>
    </row>
    <row r="76147" spans="2:2">
      <c r="B76147" s="202"/>
    </row>
    <row r="76148" spans="2:2">
      <c r="B76148" s="202"/>
    </row>
    <row r="76149" spans="2:2">
      <c r="B76149" s="202"/>
    </row>
    <row r="76150" spans="2:2">
      <c r="B76150" s="202"/>
    </row>
    <row r="76151" spans="2:2">
      <c r="B76151" s="202"/>
    </row>
    <row r="76152" spans="2:2">
      <c r="B76152" s="202"/>
    </row>
    <row r="76153" spans="2:2">
      <c r="B76153" s="202"/>
    </row>
    <row r="76154" spans="2:2">
      <c r="B76154" s="202"/>
    </row>
    <row r="76155" spans="2:2">
      <c r="B76155" s="202"/>
    </row>
    <row r="76156" spans="2:2">
      <c r="B76156" s="202"/>
    </row>
    <row r="76157" spans="2:2">
      <c r="B76157" s="202"/>
    </row>
    <row r="76158" spans="2:2">
      <c r="B76158" s="202"/>
    </row>
    <row r="76159" spans="2:2">
      <c r="B76159" s="202"/>
    </row>
    <row r="76160" spans="2:2">
      <c r="B76160" s="202"/>
    </row>
    <row r="76161" spans="2:2">
      <c r="B76161" s="202"/>
    </row>
    <row r="76162" spans="2:2">
      <c r="B76162" s="202"/>
    </row>
    <row r="76163" spans="2:2">
      <c r="B76163" s="202"/>
    </row>
    <row r="76164" spans="2:2">
      <c r="B76164" s="202"/>
    </row>
    <row r="76165" spans="2:2">
      <c r="B76165" s="202"/>
    </row>
    <row r="76166" spans="2:2">
      <c r="B76166" s="202"/>
    </row>
    <row r="76167" spans="2:2">
      <c r="B76167" s="202"/>
    </row>
    <row r="76168" spans="2:2">
      <c r="B76168" s="202"/>
    </row>
    <row r="76169" spans="2:2">
      <c r="B76169" s="202"/>
    </row>
    <row r="76170" spans="2:2">
      <c r="B76170" s="202"/>
    </row>
    <row r="76171" spans="2:2">
      <c r="B76171" s="202"/>
    </row>
    <row r="76172" spans="2:2">
      <c r="B76172" s="202"/>
    </row>
    <row r="76173" spans="2:2">
      <c r="B76173" s="202"/>
    </row>
    <row r="76174" spans="2:2">
      <c r="B76174" s="202"/>
    </row>
    <row r="76175" spans="2:2">
      <c r="B76175" s="202"/>
    </row>
    <row r="76176" spans="2:2">
      <c r="B76176" s="202"/>
    </row>
    <row r="76177" spans="2:2">
      <c r="B76177" s="202"/>
    </row>
    <row r="76178" spans="2:2">
      <c r="B76178" s="202"/>
    </row>
    <row r="76179" spans="2:2">
      <c r="B76179" s="202"/>
    </row>
    <row r="76180" spans="2:2">
      <c r="B76180" s="202"/>
    </row>
    <row r="76181" spans="2:2">
      <c r="B76181" s="202"/>
    </row>
    <row r="76182" spans="2:2">
      <c r="B76182" s="202"/>
    </row>
    <row r="76183" spans="2:2">
      <c r="B76183" s="202"/>
    </row>
    <row r="76184" spans="2:2">
      <c r="B76184" s="202"/>
    </row>
    <row r="76185" spans="2:2">
      <c r="B76185" s="202"/>
    </row>
    <row r="76186" spans="2:2">
      <c r="B76186" s="202"/>
    </row>
    <row r="76187" spans="2:2">
      <c r="B76187" s="202"/>
    </row>
    <row r="76188" spans="2:2">
      <c r="B76188" s="202"/>
    </row>
    <row r="76189" spans="2:2">
      <c r="B76189" s="202"/>
    </row>
    <row r="76190" spans="2:2">
      <c r="B76190" s="202"/>
    </row>
    <row r="76191" spans="2:2">
      <c r="B76191" s="202"/>
    </row>
    <row r="76192" spans="2:2">
      <c r="B76192" s="202"/>
    </row>
    <row r="76193" spans="2:2">
      <c r="B76193" s="202"/>
    </row>
    <row r="76194" spans="2:2">
      <c r="B76194" s="202"/>
    </row>
    <row r="76195" spans="2:2">
      <c r="B76195" s="202"/>
    </row>
    <row r="76196" spans="2:2">
      <c r="B76196" s="202"/>
    </row>
    <row r="76197" spans="2:2">
      <c r="B76197" s="202"/>
    </row>
    <row r="76198" spans="2:2">
      <c r="B76198" s="202"/>
    </row>
    <row r="76199" spans="2:2">
      <c r="B76199" s="202"/>
    </row>
    <row r="76200" spans="2:2">
      <c r="B76200" s="202"/>
    </row>
    <row r="76201" spans="2:2">
      <c r="B76201" s="202"/>
    </row>
    <row r="76202" spans="2:2">
      <c r="B76202" s="202"/>
    </row>
    <row r="76203" spans="2:2">
      <c r="B76203" s="202"/>
    </row>
    <row r="76204" spans="2:2">
      <c r="B76204" s="202"/>
    </row>
    <row r="76205" spans="2:2">
      <c r="B76205" s="202"/>
    </row>
    <row r="76206" spans="2:2">
      <c r="B76206" s="202"/>
    </row>
    <row r="76207" spans="2:2">
      <c r="B76207" s="202"/>
    </row>
    <row r="76208" spans="2:2">
      <c r="B76208" s="202"/>
    </row>
    <row r="76209" spans="2:2">
      <c r="B76209" s="202"/>
    </row>
    <row r="76210" spans="2:2">
      <c r="B76210" s="202"/>
    </row>
    <row r="76211" spans="2:2">
      <c r="B76211" s="202"/>
    </row>
    <row r="76212" spans="2:2">
      <c r="B76212" s="202"/>
    </row>
    <row r="76213" spans="2:2">
      <c r="B76213" s="202"/>
    </row>
    <row r="76214" spans="2:2">
      <c r="B76214" s="202"/>
    </row>
    <row r="76215" spans="2:2">
      <c r="B76215" s="202"/>
    </row>
    <row r="76216" spans="2:2">
      <c r="B76216" s="202"/>
    </row>
    <row r="76217" spans="2:2">
      <c r="B76217" s="202"/>
    </row>
    <row r="76218" spans="2:2">
      <c r="B76218" s="202"/>
    </row>
    <row r="76219" spans="2:2">
      <c r="B76219" s="202"/>
    </row>
    <row r="76220" spans="2:2">
      <c r="B76220" s="202"/>
    </row>
    <row r="76221" spans="2:2">
      <c r="B76221" s="202"/>
    </row>
    <row r="76222" spans="2:2">
      <c r="B76222" s="202"/>
    </row>
    <row r="76223" spans="2:2">
      <c r="B76223" s="202"/>
    </row>
    <row r="76224" spans="2:2">
      <c r="B76224" s="202"/>
    </row>
    <row r="76225" spans="2:2">
      <c r="B76225" s="202"/>
    </row>
    <row r="76226" spans="2:2">
      <c r="B76226" s="202"/>
    </row>
    <row r="76227" spans="2:2">
      <c r="B76227" s="202"/>
    </row>
    <row r="76228" spans="2:2">
      <c r="B76228" s="202"/>
    </row>
    <row r="76229" spans="2:2">
      <c r="B76229" s="202"/>
    </row>
    <row r="76230" spans="2:2">
      <c r="B76230" s="202"/>
    </row>
    <row r="76231" spans="2:2">
      <c r="B76231" s="202"/>
    </row>
    <row r="76232" spans="2:2">
      <c r="B76232" s="202"/>
    </row>
    <row r="76233" spans="2:2">
      <c r="B76233" s="202"/>
    </row>
    <row r="76234" spans="2:2">
      <c r="B76234" s="202"/>
    </row>
    <row r="76235" spans="2:2">
      <c r="B76235" s="202"/>
    </row>
    <row r="76236" spans="2:2">
      <c r="B76236" s="202"/>
    </row>
    <row r="76237" spans="2:2">
      <c r="B76237" s="202"/>
    </row>
    <row r="76238" spans="2:2">
      <c r="B76238" s="202"/>
    </row>
    <row r="76239" spans="2:2">
      <c r="B76239" s="202"/>
    </row>
    <row r="76240" spans="2:2">
      <c r="B76240" s="202"/>
    </row>
    <row r="76241" spans="2:2">
      <c r="B76241" s="202"/>
    </row>
    <row r="76242" spans="2:2">
      <c r="B76242" s="202"/>
    </row>
    <row r="76243" spans="2:2">
      <c r="B76243" s="202"/>
    </row>
    <row r="76244" spans="2:2">
      <c r="B76244" s="202"/>
    </row>
    <row r="76245" spans="2:2">
      <c r="B76245" s="202"/>
    </row>
    <row r="76246" spans="2:2">
      <c r="B76246" s="202"/>
    </row>
    <row r="76247" spans="2:2">
      <c r="B76247" s="202"/>
    </row>
    <row r="76248" spans="2:2">
      <c r="B76248" s="202"/>
    </row>
    <row r="76249" spans="2:2">
      <c r="B76249" s="202"/>
    </row>
    <row r="76250" spans="2:2">
      <c r="B76250" s="202"/>
    </row>
    <row r="76251" spans="2:2">
      <c r="B76251" s="202"/>
    </row>
    <row r="76252" spans="2:2">
      <c r="B76252" s="202"/>
    </row>
    <row r="76253" spans="2:2">
      <c r="B76253" s="202"/>
    </row>
    <row r="76254" spans="2:2">
      <c r="B76254" s="202"/>
    </row>
    <row r="76255" spans="2:2">
      <c r="B76255" s="202"/>
    </row>
    <row r="76256" spans="2:2">
      <c r="B76256" s="202"/>
    </row>
    <row r="76257" spans="2:2">
      <c r="B76257" s="202"/>
    </row>
    <row r="76258" spans="2:2">
      <c r="B76258" s="202"/>
    </row>
    <row r="76259" spans="2:2">
      <c r="B76259" s="202"/>
    </row>
    <row r="76260" spans="2:2">
      <c r="B76260" s="202"/>
    </row>
    <row r="76261" spans="2:2">
      <c r="B76261" s="202"/>
    </row>
    <row r="76262" spans="2:2">
      <c r="B76262" s="202"/>
    </row>
    <row r="76263" spans="2:2">
      <c r="B76263" s="202"/>
    </row>
    <row r="76264" spans="2:2">
      <c r="B76264" s="202"/>
    </row>
    <row r="76265" spans="2:2">
      <c r="B76265" s="202"/>
    </row>
    <row r="76266" spans="2:2">
      <c r="B76266" s="202"/>
    </row>
    <row r="76267" spans="2:2">
      <c r="B76267" s="202"/>
    </row>
    <row r="76268" spans="2:2">
      <c r="B76268" s="202"/>
    </row>
    <row r="76269" spans="2:2">
      <c r="B76269" s="202"/>
    </row>
    <row r="76270" spans="2:2">
      <c r="B76270" s="202"/>
    </row>
    <row r="76271" spans="2:2">
      <c r="B76271" s="202"/>
    </row>
    <row r="76272" spans="2:2">
      <c r="B76272" s="202"/>
    </row>
    <row r="76273" spans="2:2">
      <c r="B76273" s="202"/>
    </row>
    <row r="76274" spans="2:2">
      <c r="B76274" s="202"/>
    </row>
    <row r="76275" spans="2:2">
      <c r="B76275" s="202"/>
    </row>
    <row r="76276" spans="2:2">
      <c r="B76276" s="202"/>
    </row>
    <row r="76277" spans="2:2">
      <c r="B76277" s="202"/>
    </row>
    <row r="76278" spans="2:2">
      <c r="B76278" s="202"/>
    </row>
    <row r="76279" spans="2:2">
      <c r="B76279" s="202"/>
    </row>
    <row r="76280" spans="2:2">
      <c r="B76280" s="202"/>
    </row>
    <row r="76281" spans="2:2">
      <c r="B76281" s="202"/>
    </row>
    <row r="76282" spans="2:2">
      <c r="B76282" s="202"/>
    </row>
    <row r="76283" spans="2:2">
      <c r="B76283" s="202"/>
    </row>
    <row r="76284" spans="2:2">
      <c r="B76284" s="202"/>
    </row>
    <row r="76285" spans="2:2">
      <c r="B76285" s="202"/>
    </row>
    <row r="76286" spans="2:2">
      <c r="B76286" s="202"/>
    </row>
    <row r="76287" spans="2:2">
      <c r="B76287" s="202"/>
    </row>
    <row r="76288" spans="2:2">
      <c r="B76288" s="202"/>
    </row>
    <row r="76289" spans="2:2">
      <c r="B76289" s="202"/>
    </row>
    <row r="76290" spans="2:2">
      <c r="B76290" s="202"/>
    </row>
    <row r="76291" spans="2:2">
      <c r="B76291" s="202"/>
    </row>
    <row r="76292" spans="2:2">
      <c r="B76292" s="202"/>
    </row>
    <row r="76293" spans="2:2">
      <c r="B76293" s="202"/>
    </row>
    <row r="76294" spans="2:2">
      <c r="B76294" s="202"/>
    </row>
    <row r="76295" spans="2:2">
      <c r="B76295" s="202"/>
    </row>
    <row r="76296" spans="2:2">
      <c r="B76296" s="202"/>
    </row>
    <row r="76297" spans="2:2">
      <c r="B76297" s="202"/>
    </row>
    <row r="76298" spans="2:2">
      <c r="B76298" s="202"/>
    </row>
    <row r="76299" spans="2:2">
      <c r="B76299" s="202"/>
    </row>
    <row r="76300" spans="2:2">
      <c r="B76300" s="202"/>
    </row>
    <row r="76301" spans="2:2">
      <c r="B76301" s="202"/>
    </row>
    <row r="76302" spans="2:2">
      <c r="B76302" s="202"/>
    </row>
    <row r="76303" spans="2:2">
      <c r="B76303" s="202"/>
    </row>
    <row r="76304" spans="2:2">
      <c r="B76304" s="202"/>
    </row>
    <row r="76305" spans="2:2">
      <c r="B76305" s="202"/>
    </row>
    <row r="76306" spans="2:2">
      <c r="B76306" s="202"/>
    </row>
    <row r="76307" spans="2:2">
      <c r="B76307" s="202"/>
    </row>
    <row r="76308" spans="2:2">
      <c r="B76308" s="202"/>
    </row>
    <row r="76309" spans="2:2">
      <c r="B76309" s="202"/>
    </row>
    <row r="76310" spans="2:2">
      <c r="B76310" s="202"/>
    </row>
    <row r="76311" spans="2:2">
      <c r="B76311" s="202"/>
    </row>
    <row r="76312" spans="2:2">
      <c r="B76312" s="202"/>
    </row>
    <row r="76313" spans="2:2">
      <c r="B76313" s="202"/>
    </row>
    <row r="76314" spans="2:2">
      <c r="B76314" s="202"/>
    </row>
    <row r="76315" spans="2:2">
      <c r="B76315" s="202"/>
    </row>
    <row r="76316" spans="2:2">
      <c r="B76316" s="202"/>
    </row>
    <row r="76317" spans="2:2">
      <c r="B76317" s="202"/>
    </row>
    <row r="76318" spans="2:2">
      <c r="B76318" s="202"/>
    </row>
    <row r="76319" spans="2:2">
      <c r="B76319" s="202"/>
    </row>
    <row r="76320" spans="2:2">
      <c r="B76320" s="202"/>
    </row>
    <row r="76321" spans="2:2">
      <c r="B76321" s="202"/>
    </row>
    <row r="76322" spans="2:2">
      <c r="B76322" s="202"/>
    </row>
    <row r="76323" spans="2:2">
      <c r="B76323" s="202"/>
    </row>
    <row r="76324" spans="2:2">
      <c r="B76324" s="202"/>
    </row>
    <row r="76325" spans="2:2">
      <c r="B76325" s="202"/>
    </row>
    <row r="76326" spans="2:2">
      <c r="B76326" s="202"/>
    </row>
    <row r="76327" spans="2:2">
      <c r="B76327" s="202"/>
    </row>
    <row r="76328" spans="2:2">
      <c r="B76328" s="202"/>
    </row>
    <row r="76329" spans="2:2">
      <c r="B76329" s="202"/>
    </row>
    <row r="76330" spans="2:2">
      <c r="B76330" s="202"/>
    </row>
    <row r="76331" spans="2:2">
      <c r="B76331" s="202"/>
    </row>
    <row r="76332" spans="2:2">
      <c r="B76332" s="202"/>
    </row>
    <row r="76333" spans="2:2">
      <c r="B76333" s="202"/>
    </row>
    <row r="76334" spans="2:2">
      <c r="B76334" s="202"/>
    </row>
    <row r="76335" spans="2:2">
      <c r="B76335" s="202"/>
    </row>
    <row r="76336" spans="2:2">
      <c r="B76336" s="202"/>
    </row>
    <row r="76337" spans="2:2">
      <c r="B76337" s="202"/>
    </row>
    <row r="76338" spans="2:2">
      <c r="B76338" s="202"/>
    </row>
    <row r="76339" spans="2:2">
      <c r="B76339" s="202"/>
    </row>
    <row r="76340" spans="2:2">
      <c r="B76340" s="202"/>
    </row>
    <row r="76341" spans="2:2">
      <c r="B76341" s="202"/>
    </row>
    <row r="76342" spans="2:2">
      <c r="B76342" s="202"/>
    </row>
    <row r="76343" spans="2:2">
      <c r="B76343" s="202"/>
    </row>
    <row r="76344" spans="2:2">
      <c r="B76344" s="202"/>
    </row>
    <row r="76345" spans="2:2">
      <c r="B76345" s="202"/>
    </row>
    <row r="76346" spans="2:2">
      <c r="B76346" s="202"/>
    </row>
    <row r="76347" spans="2:2">
      <c r="B76347" s="202"/>
    </row>
    <row r="76348" spans="2:2">
      <c r="B76348" s="202"/>
    </row>
    <row r="76349" spans="2:2">
      <c r="B76349" s="202"/>
    </row>
    <row r="76350" spans="2:2">
      <c r="B76350" s="202"/>
    </row>
    <row r="76351" spans="2:2">
      <c r="B76351" s="202"/>
    </row>
    <row r="76352" spans="2:2">
      <c r="B76352" s="202"/>
    </row>
    <row r="76353" spans="2:2">
      <c r="B76353" s="202"/>
    </row>
    <row r="76354" spans="2:2">
      <c r="B76354" s="202"/>
    </row>
    <row r="76355" spans="2:2">
      <c r="B76355" s="202"/>
    </row>
    <row r="76356" spans="2:2">
      <c r="B76356" s="202"/>
    </row>
    <row r="76357" spans="2:2">
      <c r="B76357" s="202"/>
    </row>
    <row r="76358" spans="2:2">
      <c r="B76358" s="202"/>
    </row>
    <row r="76359" spans="2:2">
      <c r="B76359" s="202"/>
    </row>
    <row r="76360" spans="2:2">
      <c r="B76360" s="202"/>
    </row>
    <row r="76361" spans="2:2">
      <c r="B76361" s="202"/>
    </row>
    <row r="76362" spans="2:2">
      <c r="B76362" s="202"/>
    </row>
    <row r="76363" spans="2:2">
      <c r="B76363" s="202"/>
    </row>
    <row r="76364" spans="2:2">
      <c r="B76364" s="202"/>
    </row>
    <row r="76365" spans="2:2">
      <c r="B76365" s="202"/>
    </row>
    <row r="76366" spans="2:2">
      <c r="B76366" s="202"/>
    </row>
    <row r="76367" spans="2:2">
      <c r="B76367" s="202"/>
    </row>
    <row r="76368" spans="2:2">
      <c r="B76368" s="202"/>
    </row>
    <row r="76369" spans="2:2">
      <c r="B76369" s="202"/>
    </row>
    <row r="76370" spans="2:2">
      <c r="B76370" s="202"/>
    </row>
    <row r="76371" spans="2:2">
      <c r="B76371" s="202"/>
    </row>
    <row r="76372" spans="2:2">
      <c r="B76372" s="202"/>
    </row>
    <row r="76373" spans="2:2">
      <c r="B76373" s="202"/>
    </row>
    <row r="76374" spans="2:2">
      <c r="B76374" s="202"/>
    </row>
    <row r="76375" spans="2:2">
      <c r="B76375" s="202"/>
    </row>
    <row r="76376" spans="2:2">
      <c r="B76376" s="202"/>
    </row>
    <row r="76377" spans="2:2">
      <c r="B76377" s="202"/>
    </row>
    <row r="76378" spans="2:2">
      <c r="B76378" s="202"/>
    </row>
    <row r="76379" spans="2:2">
      <c r="B76379" s="202"/>
    </row>
    <row r="76380" spans="2:2">
      <c r="B76380" s="202"/>
    </row>
    <row r="76381" spans="2:2">
      <c r="B76381" s="202"/>
    </row>
    <row r="76382" spans="2:2">
      <c r="B76382" s="202"/>
    </row>
    <row r="76383" spans="2:2">
      <c r="B76383" s="202"/>
    </row>
    <row r="76384" spans="2:2">
      <c r="B76384" s="202"/>
    </row>
    <row r="76385" spans="2:2">
      <c r="B76385" s="202"/>
    </row>
    <row r="76386" spans="2:2">
      <c r="B76386" s="202"/>
    </row>
    <row r="76387" spans="2:2">
      <c r="B76387" s="202"/>
    </row>
    <row r="76388" spans="2:2">
      <c r="B76388" s="202"/>
    </row>
    <row r="76389" spans="2:2">
      <c r="B76389" s="202"/>
    </row>
    <row r="76390" spans="2:2">
      <c r="B76390" s="202"/>
    </row>
    <row r="76391" spans="2:2">
      <c r="B76391" s="202"/>
    </row>
    <row r="76392" spans="2:2">
      <c r="B76392" s="202"/>
    </row>
    <row r="76393" spans="2:2">
      <c r="B76393" s="202"/>
    </row>
    <row r="76394" spans="2:2">
      <c r="B76394" s="202"/>
    </row>
    <row r="76395" spans="2:2">
      <c r="B76395" s="202"/>
    </row>
    <row r="76396" spans="2:2">
      <c r="B76396" s="202"/>
    </row>
    <row r="76397" spans="2:2">
      <c r="B76397" s="202"/>
    </row>
    <row r="76398" spans="2:2">
      <c r="B76398" s="202"/>
    </row>
    <row r="76399" spans="2:2">
      <c r="B76399" s="202"/>
    </row>
    <row r="76400" spans="2:2">
      <c r="B76400" s="202"/>
    </row>
    <row r="76401" spans="2:2">
      <c r="B76401" s="202"/>
    </row>
    <row r="76402" spans="2:2">
      <c r="B76402" s="202"/>
    </row>
    <row r="76403" spans="2:2">
      <c r="B76403" s="202"/>
    </row>
    <row r="76404" spans="2:2">
      <c r="B76404" s="202"/>
    </row>
    <row r="76405" spans="2:2">
      <c r="B76405" s="202"/>
    </row>
    <row r="76406" spans="2:2">
      <c r="B76406" s="202"/>
    </row>
    <row r="76407" spans="2:2">
      <c r="B76407" s="202"/>
    </row>
    <row r="76408" spans="2:2">
      <c r="B76408" s="202"/>
    </row>
    <row r="76409" spans="2:2">
      <c r="B76409" s="202"/>
    </row>
    <row r="76410" spans="2:2">
      <c r="B76410" s="202"/>
    </row>
    <row r="76411" spans="2:2">
      <c r="B76411" s="202"/>
    </row>
    <row r="76412" spans="2:2">
      <c r="B76412" s="202"/>
    </row>
    <row r="76413" spans="2:2">
      <c r="B76413" s="202"/>
    </row>
    <row r="76414" spans="2:2">
      <c r="B76414" s="202"/>
    </row>
    <row r="76415" spans="2:2">
      <c r="B76415" s="202"/>
    </row>
    <row r="76416" spans="2:2">
      <c r="B76416" s="202"/>
    </row>
    <row r="76417" spans="2:2">
      <c r="B76417" s="202"/>
    </row>
    <row r="76418" spans="2:2">
      <c r="B76418" s="202"/>
    </row>
    <row r="76419" spans="2:2">
      <c r="B76419" s="202"/>
    </row>
    <row r="76420" spans="2:2">
      <c r="B76420" s="202"/>
    </row>
    <row r="76421" spans="2:2">
      <c r="B76421" s="202"/>
    </row>
    <row r="76422" spans="2:2">
      <c r="B76422" s="202"/>
    </row>
    <row r="76423" spans="2:2">
      <c r="B76423" s="202"/>
    </row>
    <row r="76424" spans="2:2">
      <c r="B76424" s="202"/>
    </row>
    <row r="76425" spans="2:2">
      <c r="B76425" s="202"/>
    </row>
    <row r="76426" spans="2:2">
      <c r="B76426" s="202"/>
    </row>
    <row r="76427" spans="2:2">
      <c r="B76427" s="202"/>
    </row>
    <row r="76428" spans="2:2">
      <c r="B76428" s="202"/>
    </row>
    <row r="76429" spans="2:2">
      <c r="B76429" s="202"/>
    </row>
    <row r="76430" spans="2:2">
      <c r="B76430" s="202"/>
    </row>
    <row r="76431" spans="2:2">
      <c r="B76431" s="202"/>
    </row>
    <row r="76432" spans="2:2">
      <c r="B76432" s="202"/>
    </row>
    <row r="76433" spans="2:2">
      <c r="B76433" s="202"/>
    </row>
    <row r="76434" spans="2:2">
      <c r="B76434" s="202"/>
    </row>
    <row r="76435" spans="2:2">
      <c r="B76435" s="202"/>
    </row>
    <row r="76436" spans="2:2">
      <c r="B76436" s="202"/>
    </row>
    <row r="76437" spans="2:2">
      <c r="B76437" s="202"/>
    </row>
    <row r="76438" spans="2:2">
      <c r="B76438" s="202"/>
    </row>
    <row r="76439" spans="2:2">
      <c r="B76439" s="202"/>
    </row>
    <row r="76440" spans="2:2">
      <c r="B76440" s="202"/>
    </row>
    <row r="76441" spans="2:2">
      <c r="B76441" s="202"/>
    </row>
    <row r="76442" spans="2:2">
      <c r="B76442" s="202"/>
    </row>
    <row r="76443" spans="2:2">
      <c r="B76443" s="202"/>
    </row>
    <row r="76444" spans="2:2">
      <c r="B76444" s="202"/>
    </row>
    <row r="76445" spans="2:2">
      <c r="B76445" s="202"/>
    </row>
    <row r="76446" spans="2:2">
      <c r="B76446" s="202"/>
    </row>
    <row r="76447" spans="2:2">
      <c r="B76447" s="202"/>
    </row>
    <row r="76448" spans="2:2">
      <c r="B76448" s="202"/>
    </row>
    <row r="76449" spans="2:2">
      <c r="B76449" s="202"/>
    </row>
    <row r="76450" spans="2:2">
      <c r="B76450" s="202"/>
    </row>
    <row r="76451" spans="2:2">
      <c r="B76451" s="202"/>
    </row>
    <row r="76452" spans="2:2">
      <c r="B76452" s="202"/>
    </row>
    <row r="76453" spans="2:2">
      <c r="B76453" s="202"/>
    </row>
    <row r="76454" spans="2:2">
      <c r="B76454" s="202"/>
    </row>
    <row r="76455" spans="2:2">
      <c r="B76455" s="202"/>
    </row>
    <row r="76456" spans="2:2">
      <c r="B76456" s="202"/>
    </row>
    <row r="76457" spans="2:2">
      <c r="B76457" s="202"/>
    </row>
    <row r="76458" spans="2:2">
      <c r="B76458" s="202"/>
    </row>
    <row r="76459" spans="2:2">
      <c r="B76459" s="202"/>
    </row>
    <row r="76460" spans="2:2">
      <c r="B76460" s="202"/>
    </row>
    <row r="76461" spans="2:2">
      <c r="B76461" s="202"/>
    </row>
    <row r="76462" spans="2:2">
      <c r="B76462" s="202"/>
    </row>
    <row r="76463" spans="2:2">
      <c r="B76463" s="202"/>
    </row>
    <row r="76464" spans="2:2">
      <c r="B76464" s="202"/>
    </row>
    <row r="76465" spans="2:2">
      <c r="B76465" s="202"/>
    </row>
    <row r="76466" spans="2:2">
      <c r="B76466" s="202"/>
    </row>
    <row r="76467" spans="2:2">
      <c r="B76467" s="202"/>
    </row>
    <row r="76468" spans="2:2">
      <c r="B76468" s="202"/>
    </row>
    <row r="76469" spans="2:2">
      <c r="B76469" s="202"/>
    </row>
    <row r="76470" spans="2:2">
      <c r="B76470" s="202"/>
    </row>
    <row r="76471" spans="2:2">
      <c r="B76471" s="202"/>
    </row>
    <row r="76472" spans="2:2">
      <c r="B76472" s="202"/>
    </row>
    <row r="76473" spans="2:2">
      <c r="B76473" s="202"/>
    </row>
    <row r="76474" spans="2:2">
      <c r="B76474" s="202"/>
    </row>
    <row r="76475" spans="2:2">
      <c r="B76475" s="202"/>
    </row>
    <row r="76476" spans="2:2">
      <c r="B76476" s="202"/>
    </row>
    <row r="76477" spans="2:2">
      <c r="B76477" s="202"/>
    </row>
    <row r="76478" spans="2:2">
      <c r="B76478" s="202"/>
    </row>
    <row r="76479" spans="2:2">
      <c r="B76479" s="202"/>
    </row>
    <row r="76480" spans="2:2">
      <c r="B76480" s="202"/>
    </row>
    <row r="76481" spans="2:2">
      <c r="B76481" s="202"/>
    </row>
    <row r="76482" spans="2:2">
      <c r="B76482" s="202"/>
    </row>
    <row r="76483" spans="2:2">
      <c r="B76483" s="202"/>
    </row>
    <row r="76484" spans="2:2">
      <c r="B76484" s="202"/>
    </row>
    <row r="76485" spans="2:2">
      <c r="B76485" s="202"/>
    </row>
    <row r="76486" spans="2:2">
      <c r="B76486" s="202"/>
    </row>
    <row r="76487" spans="2:2">
      <c r="B76487" s="202"/>
    </row>
    <row r="76488" spans="2:2">
      <c r="B76488" s="202"/>
    </row>
    <row r="76489" spans="2:2">
      <c r="B76489" s="202"/>
    </row>
    <row r="76490" spans="2:2">
      <c r="B76490" s="202"/>
    </row>
    <row r="76491" spans="2:2">
      <c r="B76491" s="202"/>
    </row>
    <row r="76492" spans="2:2">
      <c r="B76492" s="202"/>
    </row>
    <row r="76493" spans="2:2">
      <c r="B76493" s="202"/>
    </row>
    <row r="76494" spans="2:2">
      <c r="B76494" s="202"/>
    </row>
    <row r="76495" spans="2:2">
      <c r="B76495" s="202"/>
    </row>
    <row r="76496" spans="2:2">
      <c r="B76496" s="202"/>
    </row>
    <row r="76497" spans="2:2">
      <c r="B76497" s="202"/>
    </row>
    <row r="76498" spans="2:2">
      <c r="B76498" s="202"/>
    </row>
    <row r="76499" spans="2:2">
      <c r="B76499" s="202"/>
    </row>
    <row r="76500" spans="2:2">
      <c r="B76500" s="202"/>
    </row>
    <row r="76501" spans="2:2">
      <c r="B76501" s="202"/>
    </row>
    <row r="76502" spans="2:2">
      <c r="B76502" s="202"/>
    </row>
    <row r="76503" spans="2:2">
      <c r="B76503" s="202"/>
    </row>
    <row r="76504" spans="2:2">
      <c r="B76504" s="202"/>
    </row>
    <row r="76505" spans="2:2">
      <c r="B76505" s="202"/>
    </row>
    <row r="76506" spans="2:2">
      <c r="B76506" s="202"/>
    </row>
    <row r="76507" spans="2:2">
      <c r="B76507" s="202"/>
    </row>
    <row r="76508" spans="2:2">
      <c r="B76508" s="202"/>
    </row>
    <row r="76509" spans="2:2">
      <c r="B76509" s="202"/>
    </row>
    <row r="76510" spans="2:2">
      <c r="B76510" s="202"/>
    </row>
    <row r="76511" spans="2:2">
      <c r="B76511" s="202"/>
    </row>
    <row r="76512" spans="2:2">
      <c r="B76512" s="202"/>
    </row>
    <row r="76513" spans="2:2">
      <c r="B76513" s="202"/>
    </row>
    <row r="76514" spans="2:2">
      <c r="B76514" s="202"/>
    </row>
    <row r="76515" spans="2:2">
      <c r="B76515" s="202"/>
    </row>
    <row r="76516" spans="2:2">
      <c r="B76516" s="202"/>
    </row>
    <row r="76517" spans="2:2">
      <c r="B76517" s="202"/>
    </row>
    <row r="76518" spans="2:2">
      <c r="B76518" s="202"/>
    </row>
    <row r="76519" spans="2:2">
      <c r="B76519" s="202"/>
    </row>
    <row r="76520" spans="2:2">
      <c r="B76520" s="202"/>
    </row>
    <row r="76521" spans="2:2">
      <c r="B76521" s="202"/>
    </row>
    <row r="76522" spans="2:2">
      <c r="B76522" s="202"/>
    </row>
    <row r="76523" spans="2:2">
      <c r="B76523" s="202"/>
    </row>
    <row r="76524" spans="2:2">
      <c r="B76524" s="202"/>
    </row>
    <row r="76525" spans="2:2">
      <c r="B76525" s="202"/>
    </row>
    <row r="76526" spans="2:2">
      <c r="B76526" s="202"/>
    </row>
    <row r="76527" spans="2:2">
      <c r="B76527" s="202"/>
    </row>
    <row r="76528" spans="2:2">
      <c r="B76528" s="202"/>
    </row>
    <row r="76529" spans="2:2">
      <c r="B76529" s="202"/>
    </row>
    <row r="76530" spans="2:2">
      <c r="B76530" s="202"/>
    </row>
    <row r="76531" spans="2:2">
      <c r="B76531" s="202"/>
    </row>
    <row r="76532" spans="2:2">
      <c r="B76532" s="202"/>
    </row>
    <row r="76533" spans="2:2">
      <c r="B76533" s="202"/>
    </row>
    <row r="76534" spans="2:2">
      <c r="B76534" s="202"/>
    </row>
    <row r="76535" spans="2:2">
      <c r="B76535" s="202"/>
    </row>
    <row r="76536" spans="2:2">
      <c r="B76536" s="202"/>
    </row>
    <row r="76537" spans="2:2">
      <c r="B76537" s="202"/>
    </row>
    <row r="76538" spans="2:2">
      <c r="B76538" s="202"/>
    </row>
    <row r="76539" spans="2:2">
      <c r="B76539" s="202"/>
    </row>
    <row r="76540" spans="2:2">
      <c r="B76540" s="202"/>
    </row>
    <row r="76541" spans="2:2">
      <c r="B76541" s="202"/>
    </row>
    <row r="76542" spans="2:2">
      <c r="B76542" s="202"/>
    </row>
    <row r="76543" spans="2:2">
      <c r="B76543" s="202"/>
    </row>
    <row r="76544" spans="2:2">
      <c r="B76544" s="202"/>
    </row>
    <row r="76545" spans="2:2">
      <c r="B76545" s="202"/>
    </row>
    <row r="76546" spans="2:2">
      <c r="B76546" s="202"/>
    </row>
    <row r="76547" spans="2:2">
      <c r="B76547" s="202"/>
    </row>
    <row r="76548" spans="2:2">
      <c r="B76548" s="202"/>
    </row>
    <row r="76549" spans="2:2">
      <c r="B76549" s="202"/>
    </row>
    <row r="76550" spans="2:2">
      <c r="B76550" s="202"/>
    </row>
    <row r="76551" spans="2:2">
      <c r="B76551" s="202"/>
    </row>
    <row r="76552" spans="2:2">
      <c r="B76552" s="202"/>
    </row>
    <row r="76553" spans="2:2">
      <c r="B76553" s="202"/>
    </row>
    <row r="76554" spans="2:2">
      <c r="B76554" s="202"/>
    </row>
    <row r="76555" spans="2:2">
      <c r="B76555" s="202"/>
    </row>
    <row r="76556" spans="2:2">
      <c r="B76556" s="202"/>
    </row>
    <row r="76557" spans="2:2">
      <c r="B76557" s="202"/>
    </row>
    <row r="76558" spans="2:2">
      <c r="B76558" s="202"/>
    </row>
    <row r="76559" spans="2:2">
      <c r="B76559" s="202"/>
    </row>
    <row r="76560" spans="2:2">
      <c r="B76560" s="202"/>
    </row>
    <row r="76561" spans="2:2">
      <c r="B76561" s="202"/>
    </row>
    <row r="76562" spans="2:2">
      <c r="B76562" s="202"/>
    </row>
    <row r="76563" spans="2:2">
      <c r="B76563" s="202"/>
    </row>
    <row r="76564" spans="2:2">
      <c r="B76564" s="202"/>
    </row>
    <row r="76565" spans="2:2">
      <c r="B76565" s="202"/>
    </row>
    <row r="76566" spans="2:2">
      <c r="B76566" s="202"/>
    </row>
    <row r="76567" spans="2:2">
      <c r="B76567" s="202"/>
    </row>
    <row r="76568" spans="2:2">
      <c r="B76568" s="202"/>
    </row>
    <row r="76569" spans="2:2">
      <c r="B76569" s="202"/>
    </row>
    <row r="76570" spans="2:2">
      <c r="B76570" s="202"/>
    </row>
    <row r="76571" spans="2:2">
      <c r="B76571" s="202"/>
    </row>
    <row r="76572" spans="2:2">
      <c r="B76572" s="202"/>
    </row>
    <row r="76573" spans="2:2">
      <c r="B76573" s="202"/>
    </row>
    <row r="76574" spans="2:2">
      <c r="B76574" s="202"/>
    </row>
    <row r="76575" spans="2:2">
      <c r="B76575" s="202"/>
    </row>
    <row r="76576" spans="2:2">
      <c r="B76576" s="202"/>
    </row>
    <row r="76577" spans="2:2">
      <c r="B76577" s="202"/>
    </row>
    <row r="76578" spans="2:2">
      <c r="B76578" s="202"/>
    </row>
    <row r="76579" spans="2:2">
      <c r="B76579" s="202"/>
    </row>
    <row r="76580" spans="2:2">
      <c r="B76580" s="202"/>
    </row>
    <row r="76581" spans="2:2">
      <c r="B76581" s="202"/>
    </row>
    <row r="76582" spans="2:2">
      <c r="B76582" s="202"/>
    </row>
    <row r="76583" spans="2:2">
      <c r="B76583" s="202"/>
    </row>
    <row r="76584" spans="2:2">
      <c r="B76584" s="202"/>
    </row>
    <row r="76585" spans="2:2">
      <c r="B76585" s="202"/>
    </row>
    <row r="76586" spans="2:2">
      <c r="B76586" s="202"/>
    </row>
    <row r="76587" spans="2:2">
      <c r="B76587" s="202"/>
    </row>
    <row r="76588" spans="2:2">
      <c r="B76588" s="202"/>
    </row>
    <row r="76589" spans="2:2">
      <c r="B76589" s="202"/>
    </row>
    <row r="76590" spans="2:2">
      <c r="B76590" s="202"/>
    </row>
    <row r="76591" spans="2:2">
      <c r="B76591" s="202"/>
    </row>
    <row r="76592" spans="2:2">
      <c r="B76592" s="202"/>
    </row>
    <row r="76593" spans="2:2">
      <c r="B76593" s="202"/>
    </row>
    <row r="76594" spans="2:2">
      <c r="B76594" s="202"/>
    </row>
    <row r="76595" spans="2:2">
      <c r="B76595" s="202"/>
    </row>
    <row r="76596" spans="2:2">
      <c r="B76596" s="202"/>
    </row>
    <row r="76597" spans="2:2">
      <c r="B76597" s="202"/>
    </row>
    <row r="76598" spans="2:2">
      <c r="B76598" s="202"/>
    </row>
    <row r="76599" spans="2:2">
      <c r="B76599" s="202"/>
    </row>
    <row r="76600" spans="2:2">
      <c r="B76600" s="202"/>
    </row>
    <row r="76601" spans="2:2">
      <c r="B76601" s="202"/>
    </row>
    <row r="76602" spans="2:2">
      <c r="B76602" s="202"/>
    </row>
    <row r="76603" spans="2:2">
      <c r="B76603" s="202"/>
    </row>
    <row r="76604" spans="2:2">
      <c r="B76604" s="202"/>
    </row>
    <row r="76605" spans="2:2">
      <c r="B76605" s="202"/>
    </row>
    <row r="76606" spans="2:2">
      <c r="B76606" s="202"/>
    </row>
    <row r="76607" spans="2:2">
      <c r="B76607" s="202"/>
    </row>
    <row r="76608" spans="2:2">
      <c r="B76608" s="202"/>
    </row>
    <row r="76609" spans="2:2">
      <c r="B76609" s="202"/>
    </row>
    <row r="76610" spans="2:2">
      <c r="B76610" s="202"/>
    </row>
    <row r="76611" spans="2:2">
      <c r="B76611" s="202"/>
    </row>
    <row r="76612" spans="2:2">
      <c r="B76612" s="202"/>
    </row>
    <row r="76613" spans="2:2">
      <c r="B76613" s="202"/>
    </row>
    <row r="76614" spans="2:2">
      <c r="B76614" s="202"/>
    </row>
    <row r="76615" spans="2:2">
      <c r="B76615" s="202"/>
    </row>
    <row r="76616" spans="2:2">
      <c r="B76616" s="202"/>
    </row>
    <row r="76617" spans="2:2">
      <c r="B76617" s="202"/>
    </row>
    <row r="76618" spans="2:2">
      <c r="B76618" s="202"/>
    </row>
    <row r="76619" spans="2:2">
      <c r="B76619" s="202"/>
    </row>
    <row r="76620" spans="2:2">
      <c r="B76620" s="202"/>
    </row>
    <row r="76621" spans="2:2">
      <c r="B76621" s="202"/>
    </row>
    <row r="76622" spans="2:2">
      <c r="B76622" s="202"/>
    </row>
    <row r="76623" spans="2:2">
      <c r="B76623" s="202"/>
    </row>
    <row r="76624" spans="2:2">
      <c r="B76624" s="202"/>
    </row>
    <row r="76625" spans="2:2">
      <c r="B76625" s="202"/>
    </row>
    <row r="76626" spans="2:2">
      <c r="B76626" s="202"/>
    </row>
    <row r="76627" spans="2:2">
      <c r="B76627" s="202"/>
    </row>
    <row r="76628" spans="2:2">
      <c r="B76628" s="202"/>
    </row>
    <row r="76629" spans="2:2">
      <c r="B76629" s="202"/>
    </row>
    <row r="76630" spans="2:2">
      <c r="B76630" s="202"/>
    </row>
    <row r="76631" spans="2:2">
      <c r="B76631" s="202"/>
    </row>
    <row r="76632" spans="2:2">
      <c r="B76632" s="202"/>
    </row>
    <row r="76633" spans="2:2">
      <c r="B76633" s="202"/>
    </row>
    <row r="76634" spans="2:2">
      <c r="B76634" s="202"/>
    </row>
    <row r="76635" spans="2:2">
      <c r="B76635" s="202"/>
    </row>
    <row r="76636" spans="2:2">
      <c r="B76636" s="202"/>
    </row>
    <row r="76637" spans="2:2">
      <c r="B76637" s="202"/>
    </row>
    <row r="76638" spans="2:2">
      <c r="B76638" s="202"/>
    </row>
    <row r="76639" spans="2:2">
      <c r="B76639" s="202"/>
    </row>
    <row r="76640" spans="2:2">
      <c r="B76640" s="202"/>
    </row>
    <row r="76641" spans="2:2">
      <c r="B76641" s="202"/>
    </row>
    <row r="76642" spans="2:2">
      <c r="B76642" s="202"/>
    </row>
    <row r="76643" spans="2:2">
      <c r="B76643" s="202"/>
    </row>
    <row r="76644" spans="2:2">
      <c r="B76644" s="202"/>
    </row>
    <row r="76645" spans="2:2">
      <c r="B76645" s="202"/>
    </row>
    <row r="76646" spans="2:2">
      <c r="B76646" s="202"/>
    </row>
    <row r="76647" spans="2:2">
      <c r="B76647" s="202"/>
    </row>
    <row r="76648" spans="2:2">
      <c r="B76648" s="202"/>
    </row>
    <row r="76649" spans="2:2">
      <c r="B76649" s="202"/>
    </row>
    <row r="76650" spans="2:2">
      <c r="B76650" s="202"/>
    </row>
    <row r="76651" spans="2:2">
      <c r="B76651" s="202"/>
    </row>
    <row r="76652" spans="2:2">
      <c r="B76652" s="202"/>
    </row>
    <row r="76653" spans="2:2">
      <c r="B76653" s="202"/>
    </row>
    <row r="76654" spans="2:2">
      <c r="B76654" s="202"/>
    </row>
    <row r="76655" spans="2:2">
      <c r="B76655" s="202"/>
    </row>
    <row r="76656" spans="2:2">
      <c r="B76656" s="202"/>
    </row>
    <row r="76657" spans="2:2">
      <c r="B76657" s="202"/>
    </row>
    <row r="76658" spans="2:2">
      <c r="B76658" s="202"/>
    </row>
    <row r="76659" spans="2:2">
      <c r="B76659" s="202"/>
    </row>
    <row r="76660" spans="2:2">
      <c r="B76660" s="202"/>
    </row>
    <row r="76661" spans="2:2">
      <c r="B76661" s="202"/>
    </row>
    <row r="76662" spans="2:2">
      <c r="B76662" s="202"/>
    </row>
    <row r="76663" spans="2:2">
      <c r="B76663" s="202"/>
    </row>
    <row r="76664" spans="2:2">
      <c r="B76664" s="202"/>
    </row>
    <row r="76665" spans="2:2">
      <c r="B76665" s="202"/>
    </row>
    <row r="76666" spans="2:2">
      <c r="B76666" s="202"/>
    </row>
    <row r="76667" spans="2:2">
      <c r="B76667" s="202"/>
    </row>
    <row r="76668" spans="2:2">
      <c r="B76668" s="202"/>
    </row>
    <row r="76669" spans="2:2">
      <c r="B76669" s="202"/>
    </row>
    <row r="76670" spans="2:2">
      <c r="B76670" s="202"/>
    </row>
    <row r="76671" spans="2:2">
      <c r="B76671" s="202"/>
    </row>
    <row r="76672" spans="2:2">
      <c r="B76672" s="202"/>
    </row>
    <row r="76673" spans="2:2">
      <c r="B76673" s="202"/>
    </row>
    <row r="76674" spans="2:2">
      <c r="B76674" s="202"/>
    </row>
    <row r="76675" spans="2:2">
      <c r="B76675" s="202"/>
    </row>
    <row r="76676" spans="2:2">
      <c r="B76676" s="202"/>
    </row>
    <row r="76677" spans="2:2">
      <c r="B76677" s="202"/>
    </row>
    <row r="76678" spans="2:2">
      <c r="B76678" s="202"/>
    </row>
    <row r="76679" spans="2:2">
      <c r="B76679" s="202"/>
    </row>
    <row r="76680" spans="2:2">
      <c r="B76680" s="202"/>
    </row>
    <row r="76681" spans="2:2">
      <c r="B76681" s="202"/>
    </row>
    <row r="76682" spans="2:2">
      <c r="B76682" s="202"/>
    </row>
    <row r="76683" spans="2:2">
      <c r="B76683" s="202"/>
    </row>
    <row r="76684" spans="2:2">
      <c r="B76684" s="202"/>
    </row>
    <row r="76685" spans="2:2">
      <c r="B76685" s="202"/>
    </row>
    <row r="76686" spans="2:2">
      <c r="B76686" s="202"/>
    </row>
    <row r="76687" spans="2:2">
      <c r="B76687" s="202"/>
    </row>
    <row r="76688" spans="2:2">
      <c r="B76688" s="202"/>
    </row>
    <row r="76689" spans="2:2">
      <c r="B76689" s="202"/>
    </row>
    <row r="76690" spans="2:2">
      <c r="B76690" s="202"/>
    </row>
    <row r="76691" spans="2:2">
      <c r="B76691" s="202"/>
    </row>
    <row r="76692" spans="2:2">
      <c r="B76692" s="202"/>
    </row>
    <row r="76693" spans="2:2">
      <c r="B76693" s="202"/>
    </row>
    <row r="76694" spans="2:2">
      <c r="B76694" s="202"/>
    </row>
    <row r="76695" spans="2:2">
      <c r="B76695" s="202"/>
    </row>
    <row r="76696" spans="2:2">
      <c r="B76696" s="202"/>
    </row>
    <row r="76697" spans="2:2">
      <c r="B76697" s="202"/>
    </row>
    <row r="76698" spans="2:2">
      <c r="B76698" s="202"/>
    </row>
    <row r="76699" spans="2:2">
      <c r="B76699" s="202"/>
    </row>
    <row r="76700" spans="2:2">
      <c r="B76700" s="202"/>
    </row>
    <row r="76701" spans="2:2">
      <c r="B76701" s="202"/>
    </row>
    <row r="76702" spans="2:2">
      <c r="B76702" s="202"/>
    </row>
    <row r="76703" spans="2:2">
      <c r="B76703" s="202"/>
    </row>
    <row r="76704" spans="2:2">
      <c r="B76704" s="202"/>
    </row>
    <row r="76705" spans="2:2">
      <c r="B76705" s="202"/>
    </row>
    <row r="76706" spans="2:2">
      <c r="B76706" s="202"/>
    </row>
    <row r="76707" spans="2:2">
      <c r="B76707" s="202"/>
    </row>
    <row r="76708" spans="2:2">
      <c r="B76708" s="202"/>
    </row>
    <row r="76709" spans="2:2">
      <c r="B76709" s="202"/>
    </row>
    <row r="76710" spans="2:2">
      <c r="B76710" s="202"/>
    </row>
    <row r="76711" spans="2:2">
      <c r="B76711" s="202"/>
    </row>
    <row r="76712" spans="2:2">
      <c r="B76712" s="202"/>
    </row>
    <row r="76713" spans="2:2">
      <c r="B76713" s="202"/>
    </row>
    <row r="76714" spans="2:2">
      <c r="B76714" s="202"/>
    </row>
    <row r="76715" spans="2:2">
      <c r="B76715" s="202"/>
    </row>
    <row r="76716" spans="2:2">
      <c r="B76716" s="202"/>
    </row>
    <row r="76717" spans="2:2">
      <c r="B76717" s="202"/>
    </row>
    <row r="76718" spans="2:2">
      <c r="B76718" s="202"/>
    </row>
    <row r="76719" spans="2:2">
      <c r="B76719" s="202"/>
    </row>
    <row r="76720" spans="2:2">
      <c r="B76720" s="202"/>
    </row>
    <row r="76721" spans="2:2">
      <c r="B76721" s="202"/>
    </row>
    <row r="76722" spans="2:2">
      <c r="B76722" s="202"/>
    </row>
    <row r="76723" spans="2:2">
      <c r="B76723" s="202"/>
    </row>
    <row r="76724" spans="2:2">
      <c r="B76724" s="202"/>
    </row>
    <row r="76725" spans="2:2">
      <c r="B76725" s="202"/>
    </row>
    <row r="76726" spans="2:2">
      <c r="B76726" s="202"/>
    </row>
    <row r="76727" spans="2:2">
      <c r="B76727" s="202"/>
    </row>
    <row r="76728" spans="2:2">
      <c r="B76728" s="202"/>
    </row>
    <row r="76729" spans="2:2">
      <c r="B76729" s="202"/>
    </row>
    <row r="76730" spans="2:2">
      <c r="B76730" s="202"/>
    </row>
    <row r="76731" spans="2:2">
      <c r="B76731" s="202"/>
    </row>
    <row r="76732" spans="2:2">
      <c r="B76732" s="202"/>
    </row>
    <row r="76733" spans="2:2">
      <c r="B76733" s="202"/>
    </row>
    <row r="76734" spans="2:2">
      <c r="B76734" s="202"/>
    </row>
    <row r="76735" spans="2:2">
      <c r="B76735" s="202"/>
    </row>
    <row r="76736" spans="2:2">
      <c r="B76736" s="202"/>
    </row>
    <row r="76737" spans="2:2">
      <c r="B76737" s="202"/>
    </row>
    <row r="76738" spans="2:2">
      <c r="B76738" s="202"/>
    </row>
    <row r="76739" spans="2:2">
      <c r="B76739" s="202"/>
    </row>
    <row r="76740" spans="2:2">
      <c r="B76740" s="202"/>
    </row>
    <row r="76741" spans="2:2">
      <c r="B76741" s="202"/>
    </row>
    <row r="76742" spans="2:2">
      <c r="B76742" s="202"/>
    </row>
    <row r="76743" spans="2:2">
      <c r="B76743" s="202"/>
    </row>
    <row r="76744" spans="2:2">
      <c r="B76744" s="202"/>
    </row>
    <row r="76745" spans="2:2">
      <c r="B76745" s="202"/>
    </row>
    <row r="76746" spans="2:2">
      <c r="B76746" s="202"/>
    </row>
    <row r="76747" spans="2:2">
      <c r="B76747" s="202"/>
    </row>
    <row r="76748" spans="2:2">
      <c r="B76748" s="202"/>
    </row>
    <row r="76749" spans="2:2">
      <c r="B76749" s="202"/>
    </row>
    <row r="76750" spans="2:2">
      <c r="B76750" s="202"/>
    </row>
    <row r="76751" spans="2:2">
      <c r="B76751" s="202"/>
    </row>
    <row r="76752" spans="2:2">
      <c r="B76752" s="202"/>
    </row>
    <row r="76753" spans="2:2">
      <c r="B76753" s="202"/>
    </row>
    <row r="76754" spans="2:2">
      <c r="B76754" s="202"/>
    </row>
    <row r="76755" spans="2:2">
      <c r="B76755" s="202"/>
    </row>
    <row r="76756" spans="2:2">
      <c r="B76756" s="202"/>
    </row>
    <row r="76757" spans="2:2">
      <c r="B76757" s="202"/>
    </row>
    <row r="76758" spans="2:2">
      <c r="B76758" s="202"/>
    </row>
    <row r="76759" spans="2:2">
      <c r="B76759" s="202"/>
    </row>
    <row r="76760" spans="2:2">
      <c r="B76760" s="202"/>
    </row>
    <row r="76761" spans="2:2">
      <c r="B76761" s="202"/>
    </row>
    <row r="76762" spans="2:2">
      <c r="B76762" s="202"/>
    </row>
    <row r="76763" spans="2:2">
      <c r="B76763" s="202"/>
    </row>
    <row r="76764" spans="2:2">
      <c r="B76764" s="202"/>
    </row>
    <row r="76765" spans="2:2">
      <c r="B76765" s="202"/>
    </row>
    <row r="76766" spans="2:2">
      <c r="B76766" s="202"/>
    </row>
    <row r="76767" spans="2:2">
      <c r="B76767" s="202"/>
    </row>
    <row r="76768" spans="2:2">
      <c r="B76768" s="202"/>
    </row>
    <row r="76769" spans="2:2">
      <c r="B76769" s="202"/>
    </row>
    <row r="76770" spans="2:2">
      <c r="B76770" s="202"/>
    </row>
    <row r="76771" spans="2:2">
      <c r="B76771" s="202"/>
    </row>
    <row r="76772" spans="2:2">
      <c r="B76772" s="202"/>
    </row>
    <row r="76773" spans="2:2">
      <c r="B76773" s="202"/>
    </row>
    <row r="76774" spans="2:2">
      <c r="B76774" s="202"/>
    </row>
    <row r="76775" spans="2:2">
      <c r="B76775" s="202"/>
    </row>
    <row r="76776" spans="2:2">
      <c r="B76776" s="202"/>
    </row>
    <row r="76777" spans="2:2">
      <c r="B76777" s="202"/>
    </row>
    <row r="76778" spans="2:2">
      <c r="B76778" s="202"/>
    </row>
    <row r="76779" spans="2:2">
      <c r="B76779" s="202"/>
    </row>
    <row r="76780" spans="2:2">
      <c r="B76780" s="202"/>
    </row>
    <row r="76781" spans="2:2">
      <c r="B76781" s="202"/>
    </row>
    <row r="76782" spans="2:2">
      <c r="B76782" s="202"/>
    </row>
    <row r="76783" spans="2:2">
      <c r="B76783" s="202"/>
    </row>
    <row r="76784" spans="2:2">
      <c r="B76784" s="202"/>
    </row>
    <row r="76785" spans="2:2">
      <c r="B76785" s="202"/>
    </row>
    <row r="76786" spans="2:2">
      <c r="B76786" s="202"/>
    </row>
    <row r="76787" spans="2:2">
      <c r="B76787" s="202"/>
    </row>
    <row r="76788" spans="2:2">
      <c r="B76788" s="202"/>
    </row>
    <row r="76789" spans="2:2">
      <c r="B76789" s="202"/>
    </row>
    <row r="76790" spans="2:2">
      <c r="B76790" s="202"/>
    </row>
    <row r="76791" spans="2:2">
      <c r="B76791" s="202"/>
    </row>
    <row r="76792" spans="2:2">
      <c r="B76792" s="202"/>
    </row>
    <row r="76793" spans="2:2">
      <c r="B76793" s="202"/>
    </row>
    <row r="76794" spans="2:2">
      <c r="B76794" s="202"/>
    </row>
    <row r="76795" spans="2:2">
      <c r="B76795" s="202"/>
    </row>
    <row r="76796" spans="2:2">
      <c r="B76796" s="202"/>
    </row>
    <row r="76797" spans="2:2">
      <c r="B76797" s="202"/>
    </row>
    <row r="76798" spans="2:2">
      <c r="B76798" s="202"/>
    </row>
    <row r="76799" spans="2:2">
      <c r="B76799" s="202"/>
    </row>
    <row r="76800" spans="2:2">
      <c r="B76800" s="202"/>
    </row>
    <row r="76801" spans="2:2">
      <c r="B76801" s="202"/>
    </row>
    <row r="76802" spans="2:2">
      <c r="B76802" s="202"/>
    </row>
    <row r="76803" spans="2:2">
      <c r="B76803" s="202"/>
    </row>
    <row r="76804" spans="2:2">
      <c r="B76804" s="202"/>
    </row>
    <row r="76805" spans="2:2">
      <c r="B76805" s="202"/>
    </row>
    <row r="76806" spans="2:2">
      <c r="B76806" s="202"/>
    </row>
    <row r="76807" spans="2:2">
      <c r="B76807" s="202"/>
    </row>
    <row r="76808" spans="2:2">
      <c r="B76808" s="202"/>
    </row>
    <row r="76809" spans="2:2">
      <c r="B76809" s="202"/>
    </row>
    <row r="76810" spans="2:2">
      <c r="B76810" s="202"/>
    </row>
    <row r="76811" spans="2:2">
      <c r="B76811" s="202"/>
    </row>
    <row r="76812" spans="2:2">
      <c r="B76812" s="202"/>
    </row>
    <row r="76813" spans="2:2">
      <c r="B76813" s="202"/>
    </row>
    <row r="76814" spans="2:2">
      <c r="B76814" s="202"/>
    </row>
    <row r="76815" spans="2:2">
      <c r="B76815" s="202"/>
    </row>
    <row r="76816" spans="2:2">
      <c r="B76816" s="202"/>
    </row>
    <row r="76817" spans="2:2">
      <c r="B76817" s="202"/>
    </row>
    <row r="76818" spans="2:2">
      <c r="B76818" s="202"/>
    </row>
    <row r="76819" spans="2:2">
      <c r="B76819" s="202"/>
    </row>
    <row r="76820" spans="2:2">
      <c r="B76820" s="202"/>
    </row>
    <row r="76821" spans="2:2">
      <c r="B76821" s="202"/>
    </row>
    <row r="76822" spans="2:2">
      <c r="B76822" s="202"/>
    </row>
    <row r="76823" spans="2:2">
      <c r="B76823" s="202"/>
    </row>
    <row r="76824" spans="2:2">
      <c r="B76824" s="202"/>
    </row>
    <row r="76825" spans="2:2">
      <c r="B76825" s="202"/>
    </row>
    <row r="76826" spans="2:2">
      <c r="B76826" s="202"/>
    </row>
    <row r="76827" spans="2:2">
      <c r="B76827" s="202"/>
    </row>
    <row r="76828" spans="2:2">
      <c r="B76828" s="202"/>
    </row>
    <row r="76829" spans="2:2">
      <c r="B76829" s="202"/>
    </row>
    <row r="76830" spans="2:2">
      <c r="B76830" s="202"/>
    </row>
    <row r="76831" spans="2:2">
      <c r="B76831" s="202"/>
    </row>
    <row r="76832" spans="2:2">
      <c r="B76832" s="202"/>
    </row>
    <row r="76833" spans="2:2">
      <c r="B76833" s="202"/>
    </row>
    <row r="76834" spans="2:2">
      <c r="B76834" s="202"/>
    </row>
    <row r="76835" spans="2:2">
      <c r="B76835" s="202"/>
    </row>
    <row r="76836" spans="2:2">
      <c r="B76836" s="202"/>
    </row>
    <row r="76837" spans="2:2">
      <c r="B76837" s="202"/>
    </row>
    <row r="76838" spans="2:2">
      <c r="B76838" s="202"/>
    </row>
    <row r="76839" spans="2:2">
      <c r="B76839" s="202"/>
    </row>
    <row r="76840" spans="2:2">
      <c r="B76840" s="202"/>
    </row>
    <row r="76841" spans="2:2">
      <c r="B76841" s="202"/>
    </row>
    <row r="76842" spans="2:2">
      <c r="B76842" s="202"/>
    </row>
    <row r="76843" spans="2:2">
      <c r="B76843" s="202"/>
    </row>
    <row r="76844" spans="2:2">
      <c r="B76844" s="202"/>
    </row>
    <row r="76845" spans="2:2">
      <c r="B76845" s="202"/>
    </row>
    <row r="76846" spans="2:2">
      <c r="B76846" s="202"/>
    </row>
    <row r="76847" spans="2:2">
      <c r="B76847" s="202"/>
    </row>
    <row r="76848" spans="2:2">
      <c r="B76848" s="202"/>
    </row>
    <row r="76849" spans="2:2">
      <c r="B76849" s="202"/>
    </row>
    <row r="76850" spans="2:2">
      <c r="B76850" s="202"/>
    </row>
    <row r="76851" spans="2:2">
      <c r="B76851" s="202"/>
    </row>
    <row r="76852" spans="2:2">
      <c r="B76852" s="202"/>
    </row>
    <row r="76853" spans="2:2">
      <c r="B76853" s="202"/>
    </row>
    <row r="76854" spans="2:2">
      <c r="B76854" s="202"/>
    </row>
    <row r="76855" spans="2:2">
      <c r="B76855" s="202"/>
    </row>
    <row r="76856" spans="2:2">
      <c r="B76856" s="202"/>
    </row>
    <row r="76857" spans="2:2">
      <c r="B76857" s="202"/>
    </row>
    <row r="76858" spans="2:2">
      <c r="B76858" s="202"/>
    </row>
    <row r="76859" spans="2:2">
      <c r="B76859" s="202"/>
    </row>
    <row r="76860" spans="2:2">
      <c r="B76860" s="202"/>
    </row>
    <row r="76861" spans="2:2">
      <c r="B76861" s="202"/>
    </row>
    <row r="76862" spans="2:2">
      <c r="B76862" s="202"/>
    </row>
    <row r="76863" spans="2:2">
      <c r="B76863" s="202"/>
    </row>
    <row r="76864" spans="2:2">
      <c r="B76864" s="202"/>
    </row>
    <row r="76865" spans="2:2">
      <c r="B76865" s="202"/>
    </row>
    <row r="76866" spans="2:2">
      <c r="B76866" s="202"/>
    </row>
    <row r="76867" spans="2:2">
      <c r="B76867" s="202"/>
    </row>
    <row r="76868" spans="2:2">
      <c r="B76868" s="202"/>
    </row>
    <row r="76869" spans="2:2">
      <c r="B76869" s="202"/>
    </row>
    <row r="76870" spans="2:2">
      <c r="B76870" s="202"/>
    </row>
    <row r="76871" spans="2:2">
      <c r="B76871" s="202"/>
    </row>
    <row r="76872" spans="2:2">
      <c r="B76872" s="202"/>
    </row>
    <row r="76873" spans="2:2">
      <c r="B76873" s="202"/>
    </row>
    <row r="76874" spans="2:2">
      <c r="B76874" s="202"/>
    </row>
    <row r="76875" spans="2:2">
      <c r="B76875" s="202"/>
    </row>
    <row r="76876" spans="2:2">
      <c r="B76876" s="202"/>
    </row>
    <row r="76877" spans="2:2">
      <c r="B76877" s="202"/>
    </row>
    <row r="76878" spans="2:2">
      <c r="B76878" s="202"/>
    </row>
    <row r="76879" spans="2:2">
      <c r="B76879" s="202"/>
    </row>
    <row r="76880" spans="2:2">
      <c r="B76880" s="202"/>
    </row>
    <row r="76881" spans="2:2">
      <c r="B76881" s="202"/>
    </row>
    <row r="76882" spans="2:2">
      <c r="B76882" s="202"/>
    </row>
    <row r="76883" spans="2:2">
      <c r="B76883" s="202"/>
    </row>
    <row r="76884" spans="2:2">
      <c r="B76884" s="202"/>
    </row>
    <row r="76885" spans="2:2">
      <c r="B76885" s="202"/>
    </row>
    <row r="76886" spans="2:2">
      <c r="B76886" s="202"/>
    </row>
    <row r="76887" spans="2:2">
      <c r="B76887" s="202"/>
    </row>
    <row r="76888" spans="2:2">
      <c r="B76888" s="202"/>
    </row>
    <row r="76889" spans="2:2">
      <c r="B76889" s="202"/>
    </row>
    <row r="76890" spans="2:2">
      <c r="B76890" s="202"/>
    </row>
    <row r="76891" spans="2:2">
      <c r="B76891" s="202"/>
    </row>
    <row r="76892" spans="2:2">
      <c r="B76892" s="202"/>
    </row>
    <row r="76893" spans="2:2">
      <c r="B76893" s="202"/>
    </row>
    <row r="76894" spans="2:2">
      <c r="B76894" s="202"/>
    </row>
    <row r="76895" spans="2:2">
      <c r="B76895" s="202"/>
    </row>
    <row r="76896" spans="2:2">
      <c r="B76896" s="202"/>
    </row>
    <row r="76897" spans="2:2">
      <c r="B76897" s="202"/>
    </row>
    <row r="76898" spans="2:2">
      <c r="B76898" s="202"/>
    </row>
    <row r="76899" spans="2:2">
      <c r="B76899" s="202"/>
    </row>
    <row r="76900" spans="2:2">
      <c r="B76900" s="202"/>
    </row>
    <row r="76901" spans="2:2">
      <c r="B76901" s="202"/>
    </row>
    <row r="76902" spans="2:2">
      <c r="B76902" s="202"/>
    </row>
    <row r="76903" spans="2:2">
      <c r="B76903" s="202"/>
    </row>
    <row r="76904" spans="2:2">
      <c r="B76904" s="202"/>
    </row>
    <row r="76905" spans="2:2">
      <c r="B76905" s="202"/>
    </row>
    <row r="76906" spans="2:2">
      <c r="B76906" s="202"/>
    </row>
    <row r="76907" spans="2:2">
      <c r="B76907" s="202"/>
    </row>
    <row r="76908" spans="2:2">
      <c r="B76908" s="202"/>
    </row>
    <row r="76909" spans="2:2">
      <c r="B76909" s="202"/>
    </row>
    <row r="76910" spans="2:2">
      <c r="B76910" s="202"/>
    </row>
    <row r="76911" spans="2:2">
      <c r="B76911" s="202"/>
    </row>
    <row r="76912" spans="2:2">
      <c r="B76912" s="202"/>
    </row>
    <row r="76913" spans="2:2">
      <c r="B76913" s="202"/>
    </row>
    <row r="76914" spans="2:2">
      <c r="B76914" s="202"/>
    </row>
    <row r="76915" spans="2:2">
      <c r="B76915" s="202"/>
    </row>
    <row r="76916" spans="2:2">
      <c r="B76916" s="202"/>
    </row>
    <row r="76917" spans="2:2">
      <c r="B76917" s="202"/>
    </row>
    <row r="76918" spans="2:2">
      <c r="B76918" s="202"/>
    </row>
    <row r="76919" spans="2:2">
      <c r="B76919" s="202"/>
    </row>
    <row r="76920" spans="2:2">
      <c r="B76920" s="202"/>
    </row>
    <row r="76921" spans="2:2">
      <c r="B76921" s="202"/>
    </row>
    <row r="76922" spans="2:2">
      <c r="B76922" s="202"/>
    </row>
    <row r="76923" spans="2:2">
      <c r="B76923" s="202"/>
    </row>
    <row r="76924" spans="2:2">
      <c r="B76924" s="202"/>
    </row>
    <row r="76925" spans="2:2">
      <c r="B76925" s="202"/>
    </row>
    <row r="76926" spans="2:2">
      <c r="B76926" s="202"/>
    </row>
    <row r="76927" spans="2:2">
      <c r="B76927" s="202"/>
    </row>
    <row r="76928" spans="2:2">
      <c r="B76928" s="202"/>
    </row>
    <row r="76929" spans="2:2">
      <c r="B76929" s="202"/>
    </row>
    <row r="76930" spans="2:2">
      <c r="B76930" s="202"/>
    </row>
    <row r="76931" spans="2:2">
      <c r="B76931" s="202"/>
    </row>
    <row r="76932" spans="2:2">
      <c r="B76932" s="202"/>
    </row>
    <row r="76933" spans="2:2">
      <c r="B76933" s="202"/>
    </row>
    <row r="76934" spans="2:2">
      <c r="B76934" s="202"/>
    </row>
    <row r="76935" spans="2:2">
      <c r="B76935" s="202"/>
    </row>
    <row r="76936" spans="2:2">
      <c r="B76936" s="202"/>
    </row>
    <row r="76937" spans="2:2">
      <c r="B76937" s="202"/>
    </row>
    <row r="76938" spans="2:2">
      <c r="B76938" s="202"/>
    </row>
    <row r="76939" spans="2:2">
      <c r="B76939" s="202"/>
    </row>
    <row r="76940" spans="2:2">
      <c r="B76940" s="202"/>
    </row>
    <row r="76941" spans="2:2">
      <c r="B76941" s="202"/>
    </row>
    <row r="76942" spans="2:2">
      <c r="B76942" s="202"/>
    </row>
    <row r="76943" spans="2:2">
      <c r="B76943" s="202"/>
    </row>
    <row r="76944" spans="2:2">
      <c r="B76944" s="202"/>
    </row>
    <row r="76945" spans="2:2">
      <c r="B76945" s="202"/>
    </row>
    <row r="76946" spans="2:2">
      <c r="B76946" s="202"/>
    </row>
    <row r="76947" spans="2:2">
      <c r="B76947" s="202"/>
    </row>
    <row r="76948" spans="2:2">
      <c r="B76948" s="202"/>
    </row>
    <row r="76949" spans="2:2">
      <c r="B76949" s="202"/>
    </row>
    <row r="76950" spans="2:2">
      <c r="B76950" s="202"/>
    </row>
    <row r="76951" spans="2:2">
      <c r="B76951" s="202"/>
    </row>
    <row r="76952" spans="2:2">
      <c r="B76952" s="202"/>
    </row>
    <row r="76953" spans="2:2">
      <c r="B76953" s="202"/>
    </row>
    <row r="76954" spans="2:2">
      <c r="B76954" s="202"/>
    </row>
    <row r="76955" spans="2:2">
      <c r="B76955" s="202"/>
    </row>
    <row r="76956" spans="2:2">
      <c r="B76956" s="202"/>
    </row>
    <row r="76957" spans="2:2">
      <c r="B76957" s="202"/>
    </row>
    <row r="76958" spans="2:2">
      <c r="B76958" s="202"/>
    </row>
    <row r="76959" spans="2:2">
      <c r="B76959" s="202"/>
    </row>
    <row r="76960" spans="2:2">
      <c r="B76960" s="202"/>
    </row>
    <row r="76961" spans="2:2">
      <c r="B76961" s="202"/>
    </row>
    <row r="76962" spans="2:2">
      <c r="B76962" s="202"/>
    </row>
    <row r="76963" spans="2:2">
      <c r="B76963" s="202"/>
    </row>
    <row r="76964" spans="2:2">
      <c r="B76964" s="202"/>
    </row>
    <row r="76965" spans="2:2">
      <c r="B76965" s="202"/>
    </row>
    <row r="76966" spans="2:2">
      <c r="B76966" s="202"/>
    </row>
    <row r="76967" spans="2:2">
      <c r="B76967" s="202"/>
    </row>
    <row r="76968" spans="2:2">
      <c r="B76968" s="202"/>
    </row>
    <row r="76969" spans="2:2">
      <c r="B76969" s="202"/>
    </row>
    <row r="76970" spans="2:2">
      <c r="B76970" s="202"/>
    </row>
    <row r="76971" spans="2:2">
      <c r="B76971" s="202"/>
    </row>
    <row r="76972" spans="2:2">
      <c r="B76972" s="202"/>
    </row>
    <row r="76973" spans="2:2">
      <c r="B76973" s="202"/>
    </row>
    <row r="76974" spans="2:2">
      <c r="B76974" s="202"/>
    </row>
    <row r="76975" spans="2:2">
      <c r="B76975" s="202"/>
    </row>
    <row r="76976" spans="2:2">
      <c r="B76976" s="202"/>
    </row>
    <row r="76977" spans="2:2">
      <c r="B76977" s="202"/>
    </row>
    <row r="76978" spans="2:2">
      <c r="B76978" s="202"/>
    </row>
    <row r="76979" spans="2:2">
      <c r="B76979" s="202"/>
    </row>
    <row r="76980" spans="2:2">
      <c r="B76980" s="202"/>
    </row>
    <row r="76981" spans="2:2">
      <c r="B76981" s="202"/>
    </row>
    <row r="76982" spans="2:2">
      <c r="B76982" s="202"/>
    </row>
    <row r="76983" spans="2:2">
      <c r="B76983" s="202"/>
    </row>
    <row r="76984" spans="2:2">
      <c r="B76984" s="202"/>
    </row>
    <row r="76985" spans="2:2">
      <c r="B76985" s="202"/>
    </row>
    <row r="76986" spans="2:2">
      <c r="B76986" s="202"/>
    </row>
    <row r="76987" spans="2:2">
      <c r="B76987" s="202"/>
    </row>
    <row r="76988" spans="2:2">
      <c r="B76988" s="202"/>
    </row>
    <row r="76989" spans="2:2">
      <c r="B76989" s="202"/>
    </row>
    <row r="76990" spans="2:2">
      <c r="B76990" s="202"/>
    </row>
    <row r="76991" spans="2:2">
      <c r="B76991" s="202"/>
    </row>
    <row r="76992" spans="2:2">
      <c r="B76992" s="202"/>
    </row>
    <row r="76993" spans="2:2">
      <c r="B76993" s="202"/>
    </row>
    <row r="76994" spans="2:2">
      <c r="B76994" s="202"/>
    </row>
    <row r="76995" spans="2:2">
      <c r="B76995" s="202"/>
    </row>
    <row r="76996" spans="2:2">
      <c r="B76996" s="202"/>
    </row>
    <row r="76997" spans="2:2">
      <c r="B76997" s="202"/>
    </row>
    <row r="76998" spans="2:2">
      <c r="B76998" s="202"/>
    </row>
    <row r="76999" spans="2:2">
      <c r="B76999" s="202"/>
    </row>
    <row r="77000" spans="2:2">
      <c r="B77000" s="202"/>
    </row>
    <row r="77001" spans="2:2">
      <c r="B77001" s="202"/>
    </row>
    <row r="77002" spans="2:2">
      <c r="B77002" s="202"/>
    </row>
    <row r="77003" spans="2:2">
      <c r="B77003" s="202"/>
    </row>
    <row r="77004" spans="2:2">
      <c r="B77004" s="202"/>
    </row>
    <row r="77005" spans="2:2">
      <c r="B77005" s="202"/>
    </row>
    <row r="77006" spans="2:2">
      <c r="B77006" s="202"/>
    </row>
    <row r="77007" spans="2:2">
      <c r="B77007" s="202"/>
    </row>
    <row r="77008" spans="2:2">
      <c r="B77008" s="202"/>
    </row>
    <row r="77009" spans="2:2">
      <c r="B77009" s="202"/>
    </row>
    <row r="77010" spans="2:2">
      <c r="B77010" s="202"/>
    </row>
    <row r="77011" spans="2:2">
      <c r="B77011" s="202"/>
    </row>
    <row r="77012" spans="2:2">
      <c r="B77012" s="202"/>
    </row>
    <row r="77013" spans="2:2">
      <c r="B77013" s="202"/>
    </row>
    <row r="77014" spans="2:2">
      <c r="B77014" s="202"/>
    </row>
    <row r="77015" spans="2:2">
      <c r="B77015" s="202"/>
    </row>
    <row r="77016" spans="2:2">
      <c r="B77016" s="202"/>
    </row>
    <row r="77017" spans="2:2">
      <c r="B77017" s="202"/>
    </row>
    <row r="77018" spans="2:2">
      <c r="B77018" s="202"/>
    </row>
    <row r="77019" spans="2:2">
      <c r="B77019" s="202"/>
    </row>
    <row r="77020" spans="2:2">
      <c r="B77020" s="202"/>
    </row>
    <row r="77021" spans="2:2">
      <c r="B77021" s="202"/>
    </row>
    <row r="77022" spans="2:2">
      <c r="B77022" s="202"/>
    </row>
    <row r="77023" spans="2:2">
      <c r="B77023" s="202"/>
    </row>
    <row r="77024" spans="2:2">
      <c r="B77024" s="202"/>
    </row>
    <row r="77025" spans="2:2">
      <c r="B77025" s="202"/>
    </row>
    <row r="77026" spans="2:2">
      <c r="B77026" s="202"/>
    </row>
    <row r="77027" spans="2:2">
      <c r="B77027" s="202"/>
    </row>
    <row r="77028" spans="2:2">
      <c r="B77028" s="202"/>
    </row>
    <row r="77029" spans="2:2">
      <c r="B77029" s="202"/>
    </row>
    <row r="77030" spans="2:2">
      <c r="B77030" s="202"/>
    </row>
    <row r="77031" spans="2:2">
      <c r="B77031" s="202"/>
    </row>
    <row r="77032" spans="2:2">
      <c r="B77032" s="202"/>
    </row>
    <row r="77033" spans="2:2">
      <c r="B77033" s="202"/>
    </row>
    <row r="77034" spans="2:2">
      <c r="B77034" s="202"/>
    </row>
    <row r="77035" spans="2:2">
      <c r="B77035" s="202"/>
    </row>
    <row r="77036" spans="2:2">
      <c r="B77036" s="202"/>
    </row>
    <row r="77037" spans="2:2">
      <c r="B77037" s="202"/>
    </row>
    <row r="77038" spans="2:2">
      <c r="B77038" s="202"/>
    </row>
    <row r="77039" spans="2:2">
      <c r="B77039" s="202"/>
    </row>
    <row r="77040" spans="2:2">
      <c r="B77040" s="202"/>
    </row>
    <row r="77041" spans="2:2">
      <c r="B77041" s="202"/>
    </row>
    <row r="77042" spans="2:2">
      <c r="B77042" s="202"/>
    </row>
    <row r="77043" spans="2:2">
      <c r="B77043" s="202"/>
    </row>
    <row r="77044" spans="2:2">
      <c r="B77044" s="202"/>
    </row>
    <row r="77045" spans="2:2">
      <c r="B77045" s="202"/>
    </row>
    <row r="77046" spans="2:2">
      <c r="B77046" s="202"/>
    </row>
    <row r="77047" spans="2:2">
      <c r="B77047" s="202"/>
    </row>
    <row r="77048" spans="2:2">
      <c r="B77048" s="202"/>
    </row>
    <row r="77049" spans="2:2">
      <c r="B77049" s="202"/>
    </row>
    <row r="77050" spans="2:2">
      <c r="B77050" s="202"/>
    </row>
    <row r="77051" spans="2:2">
      <c r="B77051" s="202"/>
    </row>
    <row r="77052" spans="2:2">
      <c r="B77052" s="202"/>
    </row>
    <row r="77053" spans="2:2">
      <c r="B77053" s="202"/>
    </row>
    <row r="77054" spans="2:2">
      <c r="B77054" s="202"/>
    </row>
    <row r="77055" spans="2:2">
      <c r="B77055" s="202"/>
    </row>
    <row r="77056" spans="2:2">
      <c r="B77056" s="202"/>
    </row>
    <row r="77057" spans="2:2">
      <c r="B77057" s="202"/>
    </row>
    <row r="77058" spans="2:2">
      <c r="B77058" s="202"/>
    </row>
    <row r="77059" spans="2:2">
      <c r="B77059" s="202"/>
    </row>
    <row r="77060" spans="2:2">
      <c r="B77060" s="202"/>
    </row>
    <row r="77061" spans="2:2">
      <c r="B77061" s="202"/>
    </row>
    <row r="77062" spans="2:2">
      <c r="B77062" s="202"/>
    </row>
    <row r="77063" spans="2:2">
      <c r="B77063" s="202"/>
    </row>
    <row r="77064" spans="2:2">
      <c r="B77064" s="202"/>
    </row>
    <row r="77065" spans="2:2">
      <c r="B77065" s="202"/>
    </row>
    <row r="77066" spans="2:2">
      <c r="B77066" s="202"/>
    </row>
    <row r="77067" spans="2:2">
      <c r="B77067" s="202"/>
    </row>
    <row r="77068" spans="2:2">
      <c r="B77068" s="202"/>
    </row>
    <row r="77069" spans="2:2">
      <c r="B77069" s="202"/>
    </row>
    <row r="77070" spans="2:2">
      <c r="B77070" s="202"/>
    </row>
    <row r="77071" spans="2:2">
      <c r="B77071" s="202"/>
    </row>
    <row r="77072" spans="2:2">
      <c r="B77072" s="202"/>
    </row>
    <row r="77073" spans="2:2">
      <c r="B77073" s="202"/>
    </row>
    <row r="77074" spans="2:2">
      <c r="B77074" s="202"/>
    </row>
    <row r="77075" spans="2:2">
      <c r="B77075" s="202"/>
    </row>
    <row r="77076" spans="2:2">
      <c r="B77076" s="202"/>
    </row>
    <row r="77077" spans="2:2">
      <c r="B77077" s="202"/>
    </row>
    <row r="77078" spans="2:2">
      <c r="B77078" s="202"/>
    </row>
    <row r="77079" spans="2:2">
      <c r="B77079" s="202"/>
    </row>
    <row r="77080" spans="2:2">
      <c r="B77080" s="202"/>
    </row>
    <row r="77081" spans="2:2">
      <c r="B77081" s="202"/>
    </row>
    <row r="77082" spans="2:2">
      <c r="B77082" s="202"/>
    </row>
    <row r="77083" spans="2:2">
      <c r="B77083" s="202"/>
    </row>
    <row r="77084" spans="2:2">
      <c r="B77084" s="202"/>
    </row>
    <row r="77085" spans="2:2">
      <c r="B77085" s="202"/>
    </row>
    <row r="77086" spans="2:2">
      <c r="B77086" s="202"/>
    </row>
    <row r="77087" spans="2:2">
      <c r="B77087" s="202"/>
    </row>
    <row r="77088" spans="2:2">
      <c r="B77088" s="202"/>
    </row>
    <row r="77089" spans="2:2">
      <c r="B77089" s="202"/>
    </row>
    <row r="77090" spans="2:2">
      <c r="B77090" s="202"/>
    </row>
    <row r="77091" spans="2:2">
      <c r="B77091" s="202"/>
    </row>
    <row r="77092" spans="2:2">
      <c r="B77092" s="202"/>
    </row>
    <row r="77093" spans="2:2">
      <c r="B77093" s="202"/>
    </row>
    <row r="77094" spans="2:2">
      <c r="B77094" s="202"/>
    </row>
    <row r="77095" spans="2:2">
      <c r="B77095" s="202"/>
    </row>
    <row r="77096" spans="2:2">
      <c r="B77096" s="202"/>
    </row>
    <row r="77097" spans="2:2">
      <c r="B77097" s="202"/>
    </row>
    <row r="77098" spans="2:2">
      <c r="B77098" s="202"/>
    </row>
    <row r="77099" spans="2:2">
      <c r="B77099" s="202"/>
    </row>
    <row r="77100" spans="2:2">
      <c r="B77100" s="202"/>
    </row>
    <row r="77101" spans="2:2">
      <c r="B77101" s="202"/>
    </row>
    <row r="77102" spans="2:2">
      <c r="B77102" s="202"/>
    </row>
    <row r="77103" spans="2:2">
      <c r="B77103" s="202"/>
    </row>
    <row r="77104" spans="2:2">
      <c r="B77104" s="202"/>
    </row>
    <row r="77105" spans="2:2">
      <c r="B77105" s="202"/>
    </row>
    <row r="77106" spans="2:2">
      <c r="B77106" s="202"/>
    </row>
    <row r="77107" spans="2:2">
      <c r="B77107" s="202"/>
    </row>
    <row r="77108" spans="2:2">
      <c r="B77108" s="202"/>
    </row>
    <row r="77109" spans="2:2">
      <c r="B77109" s="202"/>
    </row>
    <row r="77110" spans="2:2">
      <c r="B77110" s="202"/>
    </row>
    <row r="77111" spans="2:2">
      <c r="B77111" s="202"/>
    </row>
    <row r="77112" spans="2:2">
      <c r="B77112" s="202"/>
    </row>
    <row r="77113" spans="2:2">
      <c r="B77113" s="202"/>
    </row>
    <row r="77114" spans="2:2">
      <c r="B77114" s="202"/>
    </row>
    <row r="77115" spans="2:2">
      <c r="B77115" s="202"/>
    </row>
    <row r="77116" spans="2:2">
      <c r="B77116" s="202"/>
    </row>
    <row r="77117" spans="2:2">
      <c r="B77117" s="202"/>
    </row>
    <row r="77118" spans="2:2">
      <c r="B77118" s="202"/>
    </row>
    <row r="77119" spans="2:2">
      <c r="B77119" s="202"/>
    </row>
    <row r="77120" spans="2:2">
      <c r="B77120" s="202"/>
    </row>
    <row r="77121" spans="2:2">
      <c r="B77121" s="202"/>
    </row>
    <row r="77122" spans="2:2">
      <c r="B77122" s="202"/>
    </row>
    <row r="77123" spans="2:2">
      <c r="B77123" s="202"/>
    </row>
    <row r="77124" spans="2:2">
      <c r="B77124" s="202"/>
    </row>
    <row r="77125" spans="2:2">
      <c r="B77125" s="202"/>
    </row>
    <row r="77126" spans="2:2">
      <c r="B77126" s="202"/>
    </row>
    <row r="77127" spans="2:2">
      <c r="B77127" s="202"/>
    </row>
    <row r="77128" spans="2:2">
      <c r="B77128" s="202"/>
    </row>
    <row r="77129" spans="2:2">
      <c r="B77129" s="202"/>
    </row>
    <row r="77130" spans="2:2">
      <c r="B77130" s="202"/>
    </row>
    <row r="77131" spans="2:2">
      <c r="B77131" s="202"/>
    </row>
    <row r="77132" spans="2:2">
      <c r="B77132" s="202"/>
    </row>
    <row r="77133" spans="2:2">
      <c r="B77133" s="202"/>
    </row>
    <row r="77134" spans="2:2">
      <c r="B77134" s="202"/>
    </row>
    <row r="77135" spans="2:2">
      <c r="B77135" s="202"/>
    </row>
    <row r="77136" spans="2:2">
      <c r="B77136" s="202"/>
    </row>
    <row r="77137" spans="2:2">
      <c r="B77137" s="202"/>
    </row>
    <row r="77138" spans="2:2">
      <c r="B77138" s="202"/>
    </row>
    <row r="77139" spans="2:2">
      <c r="B77139" s="202"/>
    </row>
    <row r="77140" spans="2:2">
      <c r="B77140" s="202"/>
    </row>
    <row r="77141" spans="2:2">
      <c r="B77141" s="202"/>
    </row>
    <row r="77142" spans="2:2">
      <c r="B77142" s="202"/>
    </row>
    <row r="77143" spans="2:2">
      <c r="B77143" s="202"/>
    </row>
    <row r="77144" spans="2:2">
      <c r="B77144" s="202"/>
    </row>
    <row r="77145" spans="2:2">
      <c r="B77145" s="202"/>
    </row>
    <row r="77146" spans="2:2">
      <c r="B77146" s="202"/>
    </row>
    <row r="77147" spans="2:2">
      <c r="B77147" s="202"/>
    </row>
    <row r="77148" spans="2:2">
      <c r="B77148" s="202"/>
    </row>
    <row r="77149" spans="2:2">
      <c r="B77149" s="202"/>
    </row>
    <row r="77150" spans="2:2">
      <c r="B77150" s="202"/>
    </row>
    <row r="77151" spans="2:2">
      <c r="B77151" s="202"/>
    </row>
    <row r="77152" spans="2:2">
      <c r="B77152" s="202"/>
    </row>
    <row r="77153" spans="2:2">
      <c r="B77153" s="202"/>
    </row>
    <row r="77154" spans="2:2">
      <c r="B77154" s="202"/>
    </row>
    <row r="77155" spans="2:2">
      <c r="B77155" s="202"/>
    </row>
    <row r="77156" spans="2:2">
      <c r="B77156" s="202"/>
    </row>
    <row r="77157" spans="2:2">
      <c r="B77157" s="202"/>
    </row>
    <row r="77158" spans="2:2">
      <c r="B77158" s="202"/>
    </row>
    <row r="77159" spans="2:2">
      <c r="B77159" s="202"/>
    </row>
    <row r="77160" spans="2:2">
      <c r="B77160" s="202"/>
    </row>
    <row r="77161" spans="2:2">
      <c r="B77161" s="202"/>
    </row>
    <row r="77162" spans="2:2">
      <c r="B77162" s="202"/>
    </row>
    <row r="77163" spans="2:2">
      <c r="B77163" s="202"/>
    </row>
    <row r="77164" spans="2:2">
      <c r="B77164" s="202"/>
    </row>
    <row r="77165" spans="2:2">
      <c r="B77165" s="202"/>
    </row>
    <row r="77166" spans="2:2">
      <c r="B77166" s="202"/>
    </row>
    <row r="77167" spans="2:2">
      <c r="B77167" s="202"/>
    </row>
    <row r="77168" spans="2:2">
      <c r="B77168" s="202"/>
    </row>
    <row r="77169" spans="2:2">
      <c r="B77169" s="202"/>
    </row>
    <row r="77170" spans="2:2">
      <c r="B77170" s="202"/>
    </row>
    <row r="77171" spans="2:2">
      <c r="B77171" s="202"/>
    </row>
    <row r="77172" spans="2:2">
      <c r="B77172" s="202"/>
    </row>
    <row r="77173" spans="2:2">
      <c r="B77173" s="202"/>
    </row>
    <row r="77174" spans="2:2">
      <c r="B77174" s="202"/>
    </row>
    <row r="77175" spans="2:2">
      <c r="B77175" s="202"/>
    </row>
    <row r="77176" spans="2:2">
      <c r="B77176" s="202"/>
    </row>
    <row r="77177" spans="2:2">
      <c r="B77177" s="202"/>
    </row>
    <row r="77178" spans="2:2">
      <c r="B77178" s="202"/>
    </row>
    <row r="77179" spans="2:2">
      <c r="B77179" s="202"/>
    </row>
    <row r="77180" spans="2:2">
      <c r="B77180" s="202"/>
    </row>
    <row r="77181" spans="2:2">
      <c r="B77181" s="202"/>
    </row>
    <row r="77182" spans="2:2">
      <c r="B77182" s="202"/>
    </row>
    <row r="77183" spans="2:2">
      <c r="B77183" s="202"/>
    </row>
    <row r="77184" spans="2:2">
      <c r="B77184" s="202"/>
    </row>
    <row r="77185" spans="2:2">
      <c r="B77185" s="202"/>
    </row>
    <row r="77186" spans="2:2">
      <c r="B77186" s="202"/>
    </row>
    <row r="77187" spans="2:2">
      <c r="B77187" s="202"/>
    </row>
    <row r="77188" spans="2:2">
      <c r="B77188" s="202"/>
    </row>
    <row r="77189" spans="2:2">
      <c r="B77189" s="202"/>
    </row>
    <row r="77190" spans="2:2">
      <c r="B77190" s="202"/>
    </row>
    <row r="77191" spans="2:2">
      <c r="B77191" s="202"/>
    </row>
    <row r="77192" spans="2:2">
      <c r="B77192" s="202"/>
    </row>
    <row r="77193" spans="2:2">
      <c r="B77193" s="202"/>
    </row>
    <row r="77194" spans="2:2">
      <c r="B77194" s="202"/>
    </row>
    <row r="77195" spans="2:2">
      <c r="B77195" s="202"/>
    </row>
    <row r="77196" spans="2:2">
      <c r="B77196" s="202"/>
    </row>
    <row r="77197" spans="2:2">
      <c r="B77197" s="202"/>
    </row>
    <row r="77198" spans="2:2">
      <c r="B77198" s="202"/>
    </row>
    <row r="77199" spans="2:2">
      <c r="B77199" s="202"/>
    </row>
    <row r="77200" spans="2:2">
      <c r="B77200" s="202"/>
    </row>
    <row r="77201" spans="2:2">
      <c r="B77201" s="202"/>
    </row>
    <row r="77202" spans="2:2">
      <c r="B77202" s="202"/>
    </row>
    <row r="77203" spans="2:2">
      <c r="B77203" s="202"/>
    </row>
    <row r="77204" spans="2:2">
      <c r="B77204" s="202"/>
    </row>
    <row r="77205" spans="2:2">
      <c r="B77205" s="202"/>
    </row>
    <row r="77206" spans="2:2">
      <c r="B77206" s="202"/>
    </row>
    <row r="77207" spans="2:2">
      <c r="B77207" s="202"/>
    </row>
    <row r="77208" spans="2:2">
      <c r="B77208" s="202"/>
    </row>
    <row r="77209" spans="2:2">
      <c r="B77209" s="202"/>
    </row>
    <row r="77210" spans="2:2">
      <c r="B77210" s="202"/>
    </row>
    <row r="77211" spans="2:2">
      <c r="B77211" s="202"/>
    </row>
    <row r="77212" spans="2:2">
      <c r="B77212" s="202"/>
    </row>
    <row r="77213" spans="2:2">
      <c r="B77213" s="202"/>
    </row>
    <row r="77214" spans="2:2">
      <c r="B77214" s="202"/>
    </row>
    <row r="77215" spans="2:2">
      <c r="B77215" s="202"/>
    </row>
    <row r="77216" spans="2:2">
      <c r="B77216" s="202"/>
    </row>
    <row r="77217" spans="2:2">
      <c r="B77217" s="202"/>
    </row>
    <row r="77218" spans="2:2">
      <c r="B77218" s="202"/>
    </row>
    <row r="77219" spans="2:2">
      <c r="B77219" s="202"/>
    </row>
    <row r="77220" spans="2:2">
      <c r="B77220" s="202"/>
    </row>
    <row r="77221" spans="2:2">
      <c r="B77221" s="202"/>
    </row>
    <row r="77222" spans="2:2">
      <c r="B77222" s="202"/>
    </row>
    <row r="77223" spans="2:2">
      <c r="B77223" s="202"/>
    </row>
    <row r="77224" spans="2:2">
      <c r="B77224" s="202"/>
    </row>
    <row r="77225" spans="2:2">
      <c r="B77225" s="202"/>
    </row>
    <row r="77226" spans="2:2">
      <c r="B77226" s="202"/>
    </row>
    <row r="77227" spans="2:2">
      <c r="B77227" s="202"/>
    </row>
    <row r="77228" spans="2:2">
      <c r="B77228" s="202"/>
    </row>
    <row r="77229" spans="2:2">
      <c r="B77229" s="202"/>
    </row>
    <row r="77230" spans="2:2">
      <c r="B77230" s="202"/>
    </row>
    <row r="77231" spans="2:2">
      <c r="B77231" s="202"/>
    </row>
    <row r="77232" spans="2:2">
      <c r="B77232" s="202"/>
    </row>
    <row r="77233" spans="2:2">
      <c r="B77233" s="202"/>
    </row>
    <row r="77234" spans="2:2">
      <c r="B77234" s="202"/>
    </row>
    <row r="77235" spans="2:2">
      <c r="B77235" s="202"/>
    </row>
    <row r="77236" spans="2:2">
      <c r="B77236" s="202"/>
    </row>
    <row r="77237" spans="2:2">
      <c r="B77237" s="202"/>
    </row>
    <row r="77238" spans="2:2">
      <c r="B77238" s="202"/>
    </row>
    <row r="77239" spans="2:2">
      <c r="B77239" s="202"/>
    </row>
    <row r="77240" spans="2:2">
      <c r="B77240" s="202"/>
    </row>
    <row r="77241" spans="2:2">
      <c r="B77241" s="202"/>
    </row>
    <row r="77242" spans="2:2">
      <c r="B77242" s="202"/>
    </row>
    <row r="77243" spans="2:2">
      <c r="B77243" s="202"/>
    </row>
    <row r="77244" spans="2:2">
      <c r="B77244" s="202"/>
    </row>
    <row r="77245" spans="2:2">
      <c r="B77245" s="202"/>
    </row>
    <row r="77246" spans="2:2">
      <c r="B77246" s="202"/>
    </row>
    <row r="77247" spans="2:2">
      <c r="B77247" s="202"/>
    </row>
    <row r="77248" spans="2:2">
      <c r="B77248" s="202"/>
    </row>
    <row r="77249" spans="2:2">
      <c r="B77249" s="202"/>
    </row>
    <row r="77250" spans="2:2">
      <c r="B77250" s="202"/>
    </row>
    <row r="77251" spans="2:2">
      <c r="B77251" s="202"/>
    </row>
    <row r="77252" spans="2:2">
      <c r="B77252" s="202"/>
    </row>
    <row r="77253" spans="2:2">
      <c r="B77253" s="202"/>
    </row>
    <row r="77254" spans="2:2">
      <c r="B77254" s="202"/>
    </row>
    <row r="77255" spans="2:2">
      <c r="B77255" s="202"/>
    </row>
    <row r="77256" spans="2:2">
      <c r="B77256" s="202"/>
    </row>
    <row r="77257" spans="2:2">
      <c r="B77257" s="202"/>
    </row>
    <row r="77258" spans="2:2">
      <c r="B77258" s="202"/>
    </row>
    <row r="77259" spans="2:2">
      <c r="B77259" s="202"/>
    </row>
    <row r="77260" spans="2:2">
      <c r="B77260" s="202"/>
    </row>
    <row r="77261" spans="2:2">
      <c r="B77261" s="202"/>
    </row>
    <row r="77262" spans="2:2">
      <c r="B77262" s="202"/>
    </row>
    <row r="77263" spans="2:2">
      <c r="B77263" s="202"/>
    </row>
    <row r="77264" spans="2:2">
      <c r="B77264" s="202"/>
    </row>
    <row r="77265" spans="2:2">
      <c r="B77265" s="202"/>
    </row>
    <row r="77266" spans="2:2">
      <c r="B77266" s="202"/>
    </row>
    <row r="77267" spans="2:2">
      <c r="B77267" s="202"/>
    </row>
    <row r="77268" spans="2:2">
      <c r="B77268" s="202"/>
    </row>
    <row r="77269" spans="2:2">
      <c r="B77269" s="202"/>
    </row>
    <row r="77270" spans="2:2">
      <c r="B77270" s="202"/>
    </row>
    <row r="77271" spans="2:2">
      <c r="B77271" s="202"/>
    </row>
    <row r="77272" spans="2:2">
      <c r="B77272" s="202"/>
    </row>
    <row r="77273" spans="2:2">
      <c r="B77273" s="202"/>
    </row>
    <row r="77274" spans="2:2">
      <c r="B77274" s="202"/>
    </row>
    <row r="77275" spans="2:2">
      <c r="B77275" s="202"/>
    </row>
    <row r="77276" spans="2:2">
      <c r="B77276" s="202"/>
    </row>
    <row r="77277" spans="2:2">
      <c r="B77277" s="202"/>
    </row>
    <row r="77278" spans="2:2">
      <c r="B77278" s="202"/>
    </row>
    <row r="77279" spans="2:2">
      <c r="B77279" s="202"/>
    </row>
    <row r="77280" spans="2:2">
      <c r="B77280" s="202"/>
    </row>
    <row r="77281" spans="2:2">
      <c r="B77281" s="202"/>
    </row>
    <row r="77282" spans="2:2">
      <c r="B77282" s="202"/>
    </row>
    <row r="77283" spans="2:2">
      <c r="B77283" s="202"/>
    </row>
    <row r="77284" spans="2:2">
      <c r="B77284" s="202"/>
    </row>
    <row r="77285" spans="2:2">
      <c r="B77285" s="202"/>
    </row>
    <row r="77286" spans="2:2">
      <c r="B77286" s="202"/>
    </row>
    <row r="77287" spans="2:2">
      <c r="B77287" s="202"/>
    </row>
    <row r="77288" spans="2:2">
      <c r="B77288" s="202"/>
    </row>
    <row r="77289" spans="2:2">
      <c r="B77289" s="202"/>
    </row>
    <row r="77290" spans="2:2">
      <c r="B77290" s="202"/>
    </row>
    <row r="77291" spans="2:2">
      <c r="B77291" s="202"/>
    </row>
    <row r="77292" spans="2:2">
      <c r="B77292" s="202"/>
    </row>
    <row r="77293" spans="2:2">
      <c r="B77293" s="202"/>
    </row>
    <row r="77294" spans="2:2">
      <c r="B77294" s="202"/>
    </row>
    <row r="77295" spans="2:2">
      <c r="B77295" s="202"/>
    </row>
    <row r="77296" spans="2:2">
      <c r="B77296" s="202"/>
    </row>
    <row r="77297" spans="2:2">
      <c r="B77297" s="202"/>
    </row>
    <row r="77298" spans="2:2">
      <c r="B77298" s="202"/>
    </row>
    <row r="77299" spans="2:2">
      <c r="B77299" s="202"/>
    </row>
    <row r="77300" spans="2:2">
      <c r="B77300" s="202"/>
    </row>
    <row r="77301" spans="2:2">
      <c r="B77301" s="202"/>
    </row>
    <row r="77302" spans="2:2">
      <c r="B77302" s="202"/>
    </row>
    <row r="77303" spans="2:2">
      <c r="B77303" s="202"/>
    </row>
    <row r="77304" spans="2:2">
      <c r="B77304" s="202"/>
    </row>
    <row r="77305" spans="2:2">
      <c r="B77305" s="202"/>
    </row>
    <row r="77306" spans="2:2">
      <c r="B77306" s="202"/>
    </row>
    <row r="77307" spans="2:2">
      <c r="B77307" s="202"/>
    </row>
    <row r="77308" spans="2:2">
      <c r="B77308" s="202"/>
    </row>
    <row r="77309" spans="2:2">
      <c r="B77309" s="202"/>
    </row>
    <row r="77310" spans="2:2">
      <c r="B77310" s="202"/>
    </row>
    <row r="77311" spans="2:2">
      <c r="B77311" s="202"/>
    </row>
    <row r="77312" spans="2:2">
      <c r="B77312" s="202"/>
    </row>
    <row r="77313" spans="2:2">
      <c r="B77313" s="202"/>
    </row>
    <row r="77314" spans="2:2">
      <c r="B77314" s="202"/>
    </row>
    <row r="77315" spans="2:2">
      <c r="B77315" s="202"/>
    </row>
    <row r="77316" spans="2:2">
      <c r="B77316" s="202"/>
    </row>
    <row r="77317" spans="2:2">
      <c r="B77317" s="202"/>
    </row>
    <row r="77318" spans="2:2">
      <c r="B77318" s="202"/>
    </row>
    <row r="77319" spans="2:2">
      <c r="B77319" s="202"/>
    </row>
    <row r="77320" spans="2:2">
      <c r="B77320" s="202"/>
    </row>
    <row r="77321" spans="2:2">
      <c r="B77321" s="202"/>
    </row>
    <row r="77322" spans="2:2">
      <c r="B77322" s="202"/>
    </row>
    <row r="77323" spans="2:2">
      <c r="B77323" s="202"/>
    </row>
    <row r="77324" spans="2:2">
      <c r="B77324" s="202"/>
    </row>
    <row r="77325" spans="2:2">
      <c r="B77325" s="202"/>
    </row>
    <row r="77326" spans="2:2">
      <c r="B77326" s="202"/>
    </row>
    <row r="77327" spans="2:2">
      <c r="B77327" s="202"/>
    </row>
    <row r="77328" spans="2:2">
      <c r="B77328" s="202"/>
    </row>
    <row r="77329" spans="2:2">
      <c r="B77329" s="202"/>
    </row>
    <row r="77330" spans="2:2">
      <c r="B77330" s="202"/>
    </row>
    <row r="77331" spans="2:2">
      <c r="B77331" s="202"/>
    </row>
    <row r="77332" spans="2:2">
      <c r="B77332" s="202"/>
    </row>
    <row r="77333" spans="2:2">
      <c r="B77333" s="202"/>
    </row>
    <row r="77334" spans="2:2">
      <c r="B77334" s="202"/>
    </row>
    <row r="77335" spans="2:2">
      <c r="B77335" s="202"/>
    </row>
    <row r="77336" spans="2:2">
      <c r="B77336" s="202"/>
    </row>
    <row r="77337" spans="2:2">
      <c r="B77337" s="202"/>
    </row>
    <row r="77338" spans="2:2">
      <c r="B77338" s="202"/>
    </row>
    <row r="77339" spans="2:2">
      <c r="B77339" s="202"/>
    </row>
    <row r="77340" spans="2:2">
      <c r="B77340" s="202"/>
    </row>
    <row r="77341" spans="2:2">
      <c r="B77341" s="202"/>
    </row>
    <row r="77342" spans="2:2">
      <c r="B77342" s="202"/>
    </row>
    <row r="77343" spans="2:2">
      <c r="B77343" s="202"/>
    </row>
    <row r="77344" spans="2:2">
      <c r="B77344" s="202"/>
    </row>
    <row r="77345" spans="2:2">
      <c r="B77345" s="202"/>
    </row>
    <row r="77346" spans="2:2">
      <c r="B77346" s="202"/>
    </row>
    <row r="77347" spans="2:2">
      <c r="B77347" s="202"/>
    </row>
    <row r="77348" spans="2:2">
      <c r="B77348" s="202"/>
    </row>
    <row r="77349" spans="2:2">
      <c r="B77349" s="202"/>
    </row>
    <row r="77350" spans="2:2">
      <c r="B77350" s="202"/>
    </row>
    <row r="77351" spans="2:2">
      <c r="B77351" s="202"/>
    </row>
    <row r="77352" spans="2:2">
      <c r="B77352" s="202"/>
    </row>
    <row r="77353" spans="2:2">
      <c r="B77353" s="202"/>
    </row>
    <row r="77354" spans="2:2">
      <c r="B77354" s="202"/>
    </row>
    <row r="77355" spans="2:2">
      <c r="B77355" s="202"/>
    </row>
    <row r="77356" spans="2:2">
      <c r="B77356" s="202"/>
    </row>
    <row r="77357" spans="2:2">
      <c r="B77357" s="202"/>
    </row>
    <row r="77358" spans="2:2">
      <c r="B77358" s="202"/>
    </row>
    <row r="77359" spans="2:2">
      <c r="B77359" s="202"/>
    </row>
    <row r="77360" spans="2:2">
      <c r="B77360" s="202"/>
    </row>
    <row r="77361" spans="2:2">
      <c r="B77361" s="202"/>
    </row>
    <row r="77362" spans="2:2">
      <c r="B77362" s="202"/>
    </row>
    <row r="77363" spans="2:2">
      <c r="B77363" s="202"/>
    </row>
    <row r="77364" spans="2:2">
      <c r="B77364" s="202"/>
    </row>
    <row r="77365" spans="2:2">
      <c r="B77365" s="202"/>
    </row>
    <row r="77366" spans="2:2">
      <c r="B77366" s="202"/>
    </row>
    <row r="77367" spans="2:2">
      <c r="B77367" s="202"/>
    </row>
    <row r="77368" spans="2:2">
      <c r="B77368" s="202"/>
    </row>
    <row r="77369" spans="2:2">
      <c r="B77369" s="202"/>
    </row>
    <row r="77370" spans="2:2">
      <c r="B77370" s="202"/>
    </row>
    <row r="77371" spans="2:2">
      <c r="B77371" s="202"/>
    </row>
    <row r="77372" spans="2:2">
      <c r="B77372" s="202"/>
    </row>
    <row r="77373" spans="2:2">
      <c r="B77373" s="202"/>
    </row>
    <row r="77374" spans="2:2">
      <c r="B77374" s="202"/>
    </row>
    <row r="77375" spans="2:2">
      <c r="B77375" s="202"/>
    </row>
    <row r="77376" spans="2:2">
      <c r="B77376" s="202"/>
    </row>
    <row r="77377" spans="2:2">
      <c r="B77377" s="202"/>
    </row>
    <row r="77378" spans="2:2">
      <c r="B77378" s="202"/>
    </row>
    <row r="77379" spans="2:2">
      <c r="B77379" s="202"/>
    </row>
    <row r="77380" spans="2:2">
      <c r="B77380" s="202"/>
    </row>
    <row r="77381" spans="2:2">
      <c r="B77381" s="202"/>
    </row>
    <row r="77382" spans="2:2">
      <c r="B77382" s="202"/>
    </row>
    <row r="77383" spans="2:2">
      <c r="B77383" s="202"/>
    </row>
    <row r="77384" spans="2:2">
      <c r="B77384" s="202"/>
    </row>
    <row r="77385" spans="2:2">
      <c r="B77385" s="202"/>
    </row>
    <row r="77386" spans="2:2">
      <c r="B77386" s="202"/>
    </row>
    <row r="77387" spans="2:2">
      <c r="B77387" s="202"/>
    </row>
    <row r="77388" spans="2:2">
      <c r="B77388" s="202"/>
    </row>
    <row r="77389" spans="2:2">
      <c r="B77389" s="202"/>
    </row>
    <row r="77390" spans="2:2">
      <c r="B77390" s="202"/>
    </row>
    <row r="77391" spans="2:2">
      <c r="B77391" s="202"/>
    </row>
    <row r="77392" spans="2:2">
      <c r="B77392" s="202"/>
    </row>
    <row r="77393" spans="2:2">
      <c r="B77393" s="202"/>
    </row>
    <row r="77394" spans="2:2">
      <c r="B77394" s="202"/>
    </row>
    <row r="77395" spans="2:2">
      <c r="B77395" s="202"/>
    </row>
    <row r="77396" spans="2:2">
      <c r="B77396" s="202"/>
    </row>
    <row r="77397" spans="2:2">
      <c r="B77397" s="202"/>
    </row>
    <row r="77398" spans="2:2">
      <c r="B77398" s="202"/>
    </row>
    <row r="77399" spans="2:2">
      <c r="B77399" s="202"/>
    </row>
    <row r="77400" spans="2:2">
      <c r="B77400" s="202"/>
    </row>
    <row r="77401" spans="2:2">
      <c r="B77401" s="202"/>
    </row>
    <row r="77402" spans="2:2">
      <c r="B77402" s="202"/>
    </row>
    <row r="77403" spans="2:2">
      <c r="B77403" s="202"/>
    </row>
    <row r="77404" spans="2:2">
      <c r="B77404" s="202"/>
    </row>
    <row r="77405" spans="2:2">
      <c r="B77405" s="202"/>
    </row>
    <row r="77406" spans="2:2">
      <c r="B77406" s="202"/>
    </row>
    <row r="77407" spans="2:2">
      <c r="B77407" s="202"/>
    </row>
    <row r="77408" spans="2:2">
      <c r="B77408" s="202"/>
    </row>
    <row r="77409" spans="2:2">
      <c r="B77409" s="202"/>
    </row>
    <row r="77410" spans="2:2">
      <c r="B77410" s="202"/>
    </row>
    <row r="77411" spans="2:2">
      <c r="B77411" s="202"/>
    </row>
    <row r="77412" spans="2:2">
      <c r="B77412" s="202"/>
    </row>
    <row r="77413" spans="2:2">
      <c r="B77413" s="202"/>
    </row>
    <row r="77414" spans="2:2">
      <c r="B77414" s="202"/>
    </row>
    <row r="77415" spans="2:2">
      <c r="B77415" s="202"/>
    </row>
    <row r="77416" spans="2:2">
      <c r="B77416" s="202"/>
    </row>
    <row r="77417" spans="2:2">
      <c r="B77417" s="202"/>
    </row>
    <row r="77418" spans="2:2">
      <c r="B77418" s="202"/>
    </row>
    <row r="77419" spans="2:2">
      <c r="B77419" s="202"/>
    </row>
    <row r="77420" spans="2:2">
      <c r="B77420" s="202"/>
    </row>
    <row r="77421" spans="2:2">
      <c r="B77421" s="202"/>
    </row>
    <row r="77422" spans="2:2">
      <c r="B77422" s="202"/>
    </row>
    <row r="77423" spans="2:2">
      <c r="B77423" s="202"/>
    </row>
    <row r="77424" spans="2:2">
      <c r="B77424" s="202"/>
    </row>
    <row r="77425" spans="2:2">
      <c r="B77425" s="202"/>
    </row>
    <row r="77426" spans="2:2">
      <c r="B77426" s="202"/>
    </row>
    <row r="77427" spans="2:2">
      <c r="B77427" s="202"/>
    </row>
    <row r="77428" spans="2:2">
      <c r="B77428" s="202"/>
    </row>
    <row r="77429" spans="2:2">
      <c r="B77429" s="202"/>
    </row>
    <row r="77430" spans="2:2">
      <c r="B77430" s="202"/>
    </row>
    <row r="77431" spans="2:2">
      <c r="B77431" s="202"/>
    </row>
    <row r="77432" spans="2:2">
      <c r="B77432" s="202"/>
    </row>
    <row r="77433" spans="2:2">
      <c r="B77433" s="202"/>
    </row>
    <row r="77434" spans="2:2">
      <c r="B77434" s="202"/>
    </row>
    <row r="77435" spans="2:2">
      <c r="B77435" s="202"/>
    </row>
    <row r="77436" spans="2:2">
      <c r="B77436" s="202"/>
    </row>
    <row r="77437" spans="2:2">
      <c r="B77437" s="202"/>
    </row>
    <row r="77438" spans="2:2">
      <c r="B77438" s="202"/>
    </row>
    <row r="77439" spans="2:2">
      <c r="B77439" s="202"/>
    </row>
    <row r="77440" spans="2:2">
      <c r="B77440" s="202"/>
    </row>
    <row r="77441" spans="2:2">
      <c r="B77441" s="202"/>
    </row>
    <row r="77442" spans="2:2">
      <c r="B77442" s="202"/>
    </row>
    <row r="77443" spans="2:2">
      <c r="B77443" s="202"/>
    </row>
    <row r="77444" spans="2:2">
      <c r="B77444" s="202"/>
    </row>
    <row r="77445" spans="2:2">
      <c r="B77445" s="202"/>
    </row>
    <row r="77446" spans="2:2">
      <c r="B77446" s="202"/>
    </row>
    <row r="77447" spans="2:2">
      <c r="B77447" s="202"/>
    </row>
    <row r="77448" spans="2:2">
      <c r="B77448" s="202"/>
    </row>
    <row r="77449" spans="2:2">
      <c r="B77449" s="202"/>
    </row>
    <row r="77450" spans="2:2">
      <c r="B77450" s="202"/>
    </row>
    <row r="77451" spans="2:2">
      <c r="B77451" s="202"/>
    </row>
    <row r="77452" spans="2:2">
      <c r="B77452" s="202"/>
    </row>
    <row r="77453" spans="2:2">
      <c r="B77453" s="202"/>
    </row>
    <row r="77454" spans="2:2">
      <c r="B77454" s="202"/>
    </row>
    <row r="77455" spans="2:2">
      <c r="B77455" s="202"/>
    </row>
    <row r="77456" spans="2:2">
      <c r="B77456" s="202"/>
    </row>
    <row r="77457" spans="2:2">
      <c r="B77457" s="202"/>
    </row>
    <row r="77458" spans="2:2">
      <c r="B77458" s="202"/>
    </row>
    <row r="77459" spans="2:2">
      <c r="B77459" s="202"/>
    </row>
    <row r="77460" spans="2:2">
      <c r="B77460" s="202"/>
    </row>
    <row r="77461" spans="2:2">
      <c r="B77461" s="202"/>
    </row>
    <row r="77462" spans="2:2">
      <c r="B77462" s="202"/>
    </row>
    <row r="77463" spans="2:2">
      <c r="B77463" s="202"/>
    </row>
    <row r="77464" spans="2:2">
      <c r="B77464" s="202"/>
    </row>
    <row r="77465" spans="2:2">
      <c r="B77465" s="202"/>
    </row>
    <row r="77466" spans="2:2">
      <c r="B77466" s="202"/>
    </row>
    <row r="77467" spans="2:2">
      <c r="B77467" s="202"/>
    </row>
    <row r="77468" spans="2:2">
      <c r="B77468" s="202"/>
    </row>
    <row r="77469" spans="2:2">
      <c r="B77469" s="202"/>
    </row>
    <row r="77470" spans="2:2">
      <c r="B77470" s="202"/>
    </row>
    <row r="77471" spans="2:2">
      <c r="B77471" s="202"/>
    </row>
    <row r="77472" spans="2:2">
      <c r="B77472" s="202"/>
    </row>
    <row r="77473" spans="2:2">
      <c r="B77473" s="202"/>
    </row>
    <row r="77474" spans="2:2">
      <c r="B77474" s="202"/>
    </row>
    <row r="77475" spans="2:2">
      <c r="B77475" s="202"/>
    </row>
    <row r="77476" spans="2:2">
      <c r="B77476" s="202"/>
    </row>
    <row r="77477" spans="2:2">
      <c r="B77477" s="202"/>
    </row>
    <row r="77478" spans="2:2">
      <c r="B77478" s="202"/>
    </row>
    <row r="77479" spans="2:2">
      <c r="B77479" s="202"/>
    </row>
    <row r="77480" spans="2:2">
      <c r="B77480" s="202"/>
    </row>
    <row r="77481" spans="2:2">
      <c r="B77481" s="202"/>
    </row>
    <row r="77482" spans="2:2">
      <c r="B77482" s="202"/>
    </row>
    <row r="77483" spans="2:2">
      <c r="B77483" s="202"/>
    </row>
    <row r="77484" spans="2:2">
      <c r="B77484" s="202"/>
    </row>
    <row r="77485" spans="2:2">
      <c r="B77485" s="202"/>
    </row>
    <row r="77486" spans="2:2">
      <c r="B77486" s="202"/>
    </row>
    <row r="77487" spans="2:2">
      <c r="B77487" s="202"/>
    </row>
    <row r="77488" spans="2:2">
      <c r="B77488" s="202"/>
    </row>
    <row r="77489" spans="2:2">
      <c r="B77489" s="202"/>
    </row>
    <row r="77490" spans="2:2">
      <c r="B77490" s="202"/>
    </row>
    <row r="77491" spans="2:2">
      <c r="B77491" s="202"/>
    </row>
    <row r="77492" spans="2:2">
      <c r="B77492" s="202"/>
    </row>
    <row r="77493" spans="2:2">
      <c r="B77493" s="202"/>
    </row>
    <row r="77494" spans="2:2">
      <c r="B77494" s="202"/>
    </row>
    <row r="77495" spans="2:2">
      <c r="B77495" s="202"/>
    </row>
    <row r="77496" spans="2:2">
      <c r="B77496" s="202"/>
    </row>
    <row r="77497" spans="2:2">
      <c r="B77497" s="202"/>
    </row>
    <row r="77498" spans="2:2">
      <c r="B77498" s="202"/>
    </row>
    <row r="77499" spans="2:2">
      <c r="B77499" s="202"/>
    </row>
    <row r="77500" spans="2:2">
      <c r="B77500" s="202"/>
    </row>
    <row r="77501" spans="2:2">
      <c r="B77501" s="202"/>
    </row>
    <row r="77502" spans="2:2">
      <c r="B77502" s="202"/>
    </row>
    <row r="77503" spans="2:2">
      <c r="B77503" s="202"/>
    </row>
    <row r="77504" spans="2:2">
      <c r="B77504" s="202"/>
    </row>
    <row r="77505" spans="2:2">
      <c r="B77505" s="202"/>
    </row>
    <row r="77506" spans="2:2">
      <c r="B77506" s="202"/>
    </row>
    <row r="77507" spans="2:2">
      <c r="B77507" s="202"/>
    </row>
    <row r="77508" spans="2:2">
      <c r="B77508" s="202"/>
    </row>
    <row r="77509" spans="2:2">
      <c r="B77509" s="202"/>
    </row>
    <row r="77510" spans="2:2">
      <c r="B77510" s="202"/>
    </row>
    <row r="77511" spans="2:2">
      <c r="B77511" s="202"/>
    </row>
    <row r="77512" spans="2:2">
      <c r="B77512" s="202"/>
    </row>
    <row r="77513" spans="2:2">
      <c r="B77513" s="202"/>
    </row>
    <row r="77514" spans="2:2">
      <c r="B77514" s="202"/>
    </row>
    <row r="77515" spans="2:2">
      <c r="B77515" s="202"/>
    </row>
    <row r="77516" spans="2:2">
      <c r="B77516" s="202"/>
    </row>
    <row r="77517" spans="2:2">
      <c r="B77517" s="202"/>
    </row>
    <row r="77518" spans="2:2">
      <c r="B77518" s="202"/>
    </row>
    <row r="77519" spans="2:2">
      <c r="B77519" s="202"/>
    </row>
    <row r="77520" spans="2:2">
      <c r="B77520" s="202"/>
    </row>
    <row r="77521" spans="2:2">
      <c r="B77521" s="202"/>
    </row>
    <row r="77522" spans="2:2">
      <c r="B77522" s="202"/>
    </row>
    <row r="77523" spans="2:2">
      <c r="B77523" s="202"/>
    </row>
    <row r="77524" spans="2:2">
      <c r="B77524" s="202"/>
    </row>
    <row r="77525" spans="2:2">
      <c r="B77525" s="202"/>
    </row>
    <row r="77526" spans="2:2">
      <c r="B77526" s="202"/>
    </row>
    <row r="77527" spans="2:2">
      <c r="B77527" s="202"/>
    </row>
    <row r="77528" spans="2:2">
      <c r="B77528" s="202"/>
    </row>
    <row r="77529" spans="2:2">
      <c r="B77529" s="202"/>
    </row>
    <row r="77530" spans="2:2">
      <c r="B77530" s="202"/>
    </row>
    <row r="77531" spans="2:2">
      <c r="B77531" s="202"/>
    </row>
    <row r="77532" spans="2:2">
      <c r="B77532" s="202"/>
    </row>
    <row r="77533" spans="2:2">
      <c r="B77533" s="202"/>
    </row>
    <row r="77534" spans="2:2">
      <c r="B77534" s="202"/>
    </row>
    <row r="77535" spans="2:2">
      <c r="B77535" s="202"/>
    </row>
    <row r="77536" spans="2:2">
      <c r="B77536" s="202"/>
    </row>
    <row r="77537" spans="2:2">
      <c r="B77537" s="202"/>
    </row>
    <row r="77538" spans="2:2">
      <c r="B77538" s="202"/>
    </row>
    <row r="77539" spans="2:2">
      <c r="B77539" s="202"/>
    </row>
    <row r="77540" spans="2:2">
      <c r="B77540" s="202"/>
    </row>
    <row r="77541" spans="2:2">
      <c r="B77541" s="202"/>
    </row>
    <row r="77542" spans="2:2">
      <c r="B77542" s="202"/>
    </row>
    <row r="77543" spans="2:2">
      <c r="B77543" s="202"/>
    </row>
    <row r="77544" spans="2:2">
      <c r="B77544" s="202"/>
    </row>
    <row r="77545" spans="2:2">
      <c r="B77545" s="202"/>
    </row>
    <row r="77546" spans="2:2">
      <c r="B77546" s="202"/>
    </row>
    <row r="77547" spans="2:2">
      <c r="B77547" s="202"/>
    </row>
    <row r="77548" spans="2:2">
      <c r="B77548" s="202"/>
    </row>
    <row r="77549" spans="2:2">
      <c r="B77549" s="202"/>
    </row>
    <row r="77550" spans="2:2">
      <c r="B77550" s="202"/>
    </row>
    <row r="77551" spans="2:2">
      <c r="B77551" s="202"/>
    </row>
    <row r="77552" spans="2:2">
      <c r="B77552" s="202"/>
    </row>
    <row r="77553" spans="2:2">
      <c r="B77553" s="202"/>
    </row>
    <row r="77554" spans="2:2">
      <c r="B77554" s="202"/>
    </row>
    <row r="77555" spans="2:2">
      <c r="B77555" s="202"/>
    </row>
    <row r="77556" spans="2:2">
      <c r="B77556" s="202"/>
    </row>
    <row r="77557" spans="2:2">
      <c r="B77557" s="202"/>
    </row>
    <row r="77558" spans="2:2">
      <c r="B77558" s="202"/>
    </row>
    <row r="77559" spans="2:2">
      <c r="B77559" s="202"/>
    </row>
    <row r="77560" spans="2:2">
      <c r="B77560" s="202"/>
    </row>
    <row r="77561" spans="2:2">
      <c r="B77561" s="202"/>
    </row>
    <row r="77562" spans="2:2">
      <c r="B77562" s="202"/>
    </row>
    <row r="77563" spans="2:2">
      <c r="B77563" s="202"/>
    </row>
    <row r="77564" spans="2:2">
      <c r="B77564" s="202"/>
    </row>
    <row r="77565" spans="2:2">
      <c r="B77565" s="202"/>
    </row>
    <row r="77566" spans="2:2">
      <c r="B77566" s="202"/>
    </row>
    <row r="77567" spans="2:2">
      <c r="B77567" s="202"/>
    </row>
    <row r="77568" spans="2:2">
      <c r="B77568" s="202"/>
    </row>
    <row r="77569" spans="2:2">
      <c r="B77569" s="202"/>
    </row>
    <row r="77570" spans="2:2">
      <c r="B77570" s="202"/>
    </row>
    <row r="77571" spans="2:2">
      <c r="B77571" s="202"/>
    </row>
    <row r="77572" spans="2:2">
      <c r="B77572" s="202"/>
    </row>
    <row r="77573" spans="2:2">
      <c r="B77573" s="202"/>
    </row>
    <row r="77574" spans="2:2">
      <c r="B77574" s="202"/>
    </row>
    <row r="77575" spans="2:2">
      <c r="B77575" s="202"/>
    </row>
    <row r="77576" spans="2:2">
      <c r="B77576" s="202"/>
    </row>
    <row r="77577" spans="2:2">
      <c r="B77577" s="202"/>
    </row>
    <row r="77578" spans="2:2">
      <c r="B77578" s="202"/>
    </row>
    <row r="77579" spans="2:2">
      <c r="B77579" s="202"/>
    </row>
    <row r="77580" spans="2:2">
      <c r="B77580" s="202"/>
    </row>
    <row r="77581" spans="2:2">
      <c r="B77581" s="202"/>
    </row>
    <row r="77582" spans="2:2">
      <c r="B77582" s="202"/>
    </row>
    <row r="77583" spans="2:2">
      <c r="B77583" s="202"/>
    </row>
    <row r="77584" spans="2:2">
      <c r="B77584" s="202"/>
    </row>
    <row r="77585" spans="2:2">
      <c r="B77585" s="202"/>
    </row>
    <row r="77586" spans="2:2">
      <c r="B77586" s="202"/>
    </row>
    <row r="77587" spans="2:2">
      <c r="B77587" s="202"/>
    </row>
    <row r="77588" spans="2:2">
      <c r="B77588" s="202"/>
    </row>
    <row r="77589" spans="2:2">
      <c r="B77589" s="202"/>
    </row>
    <row r="77590" spans="2:2">
      <c r="B77590" s="202"/>
    </row>
    <row r="77591" spans="2:2">
      <c r="B77591" s="202"/>
    </row>
    <row r="77592" spans="2:2">
      <c r="B77592" s="202"/>
    </row>
    <row r="77593" spans="2:2">
      <c r="B77593" s="202"/>
    </row>
    <row r="77594" spans="2:2">
      <c r="B77594" s="202"/>
    </row>
    <row r="77595" spans="2:2">
      <c r="B77595" s="202"/>
    </row>
    <row r="77596" spans="2:2">
      <c r="B77596" s="202"/>
    </row>
    <row r="77597" spans="2:2">
      <c r="B77597" s="202"/>
    </row>
    <row r="77598" spans="2:2">
      <c r="B77598" s="202"/>
    </row>
    <row r="77599" spans="2:2">
      <c r="B77599" s="202"/>
    </row>
    <row r="77600" spans="2:2">
      <c r="B77600" s="202"/>
    </row>
    <row r="77601" spans="2:2">
      <c r="B77601" s="202"/>
    </row>
    <row r="77602" spans="2:2">
      <c r="B77602" s="202"/>
    </row>
    <row r="77603" spans="2:2">
      <c r="B77603" s="202"/>
    </row>
    <row r="77604" spans="2:2">
      <c r="B77604" s="202"/>
    </row>
    <row r="77605" spans="2:2">
      <c r="B77605" s="202"/>
    </row>
    <row r="77606" spans="2:2">
      <c r="B77606" s="202"/>
    </row>
    <row r="77607" spans="2:2">
      <c r="B77607" s="202"/>
    </row>
    <row r="77608" spans="2:2">
      <c r="B77608" s="202"/>
    </row>
    <row r="77609" spans="2:2">
      <c r="B77609" s="202"/>
    </row>
    <row r="77610" spans="2:2">
      <c r="B77610" s="202"/>
    </row>
    <row r="77611" spans="2:2">
      <c r="B77611" s="202"/>
    </row>
    <row r="77612" spans="2:2">
      <c r="B77612" s="202"/>
    </row>
    <row r="77613" spans="2:2">
      <c r="B77613" s="202"/>
    </row>
    <row r="77614" spans="2:2">
      <c r="B77614" s="202"/>
    </row>
    <row r="77615" spans="2:2">
      <c r="B77615" s="202"/>
    </row>
    <row r="77616" spans="2:2">
      <c r="B77616" s="202"/>
    </row>
    <row r="77617" spans="2:2">
      <c r="B77617" s="202"/>
    </row>
    <row r="77618" spans="2:2">
      <c r="B77618" s="202"/>
    </row>
    <row r="77619" spans="2:2">
      <c r="B77619" s="202"/>
    </row>
    <row r="77620" spans="2:2">
      <c r="B77620" s="202"/>
    </row>
    <row r="77621" spans="2:2">
      <c r="B77621" s="202"/>
    </row>
    <row r="77622" spans="2:2">
      <c r="B77622" s="202"/>
    </row>
    <row r="77623" spans="2:2">
      <c r="B77623" s="202"/>
    </row>
    <row r="77624" spans="2:2">
      <c r="B77624" s="202"/>
    </row>
    <row r="77625" spans="2:2">
      <c r="B77625" s="202"/>
    </row>
    <row r="77626" spans="2:2">
      <c r="B77626" s="202"/>
    </row>
    <row r="77627" spans="2:2">
      <c r="B77627" s="202"/>
    </row>
    <row r="77628" spans="2:2">
      <c r="B77628" s="202"/>
    </row>
    <row r="77629" spans="2:2">
      <c r="B77629" s="202"/>
    </row>
    <row r="77630" spans="2:2">
      <c r="B77630" s="202"/>
    </row>
    <row r="77631" spans="2:2">
      <c r="B77631" s="202"/>
    </row>
    <row r="77632" spans="2:2">
      <c r="B77632" s="202"/>
    </row>
    <row r="77633" spans="2:2">
      <c r="B77633" s="202"/>
    </row>
    <row r="77634" spans="2:2">
      <c r="B77634" s="202"/>
    </row>
    <row r="77635" spans="2:2">
      <c r="B77635" s="202"/>
    </row>
    <row r="77636" spans="2:2">
      <c r="B77636" s="202"/>
    </row>
    <row r="77637" spans="2:2">
      <c r="B77637" s="202"/>
    </row>
    <row r="77638" spans="2:2">
      <c r="B77638" s="202"/>
    </row>
    <row r="77639" spans="2:2">
      <c r="B77639" s="202"/>
    </row>
    <row r="77640" spans="2:2">
      <c r="B77640" s="202"/>
    </row>
    <row r="77641" spans="2:2">
      <c r="B77641" s="202"/>
    </row>
    <row r="77642" spans="2:2">
      <c r="B77642" s="202"/>
    </row>
    <row r="77643" spans="2:2">
      <c r="B77643" s="202"/>
    </row>
    <row r="77644" spans="2:2">
      <c r="B77644" s="202"/>
    </row>
    <row r="77645" spans="2:2">
      <c r="B77645" s="202"/>
    </row>
    <row r="77646" spans="2:2">
      <c r="B77646" s="202"/>
    </row>
    <row r="77647" spans="2:2">
      <c r="B77647" s="202"/>
    </row>
    <row r="77648" spans="2:2">
      <c r="B77648" s="202"/>
    </row>
    <row r="77649" spans="2:2">
      <c r="B77649" s="202"/>
    </row>
    <row r="77650" spans="2:2">
      <c r="B77650" s="202"/>
    </row>
    <row r="77651" spans="2:2">
      <c r="B77651" s="202"/>
    </row>
    <row r="77652" spans="2:2">
      <c r="B77652" s="202"/>
    </row>
    <row r="77653" spans="2:2">
      <c r="B77653" s="202"/>
    </row>
    <row r="77654" spans="2:2">
      <c r="B77654" s="202"/>
    </row>
    <row r="77655" spans="2:2">
      <c r="B77655" s="202"/>
    </row>
    <row r="77656" spans="2:2">
      <c r="B77656" s="202"/>
    </row>
    <row r="77657" spans="2:2">
      <c r="B77657" s="202"/>
    </row>
    <row r="77658" spans="2:2">
      <c r="B77658" s="202"/>
    </row>
    <row r="77659" spans="2:2">
      <c r="B77659" s="202"/>
    </row>
    <row r="77660" spans="2:2">
      <c r="B77660" s="202"/>
    </row>
    <row r="77661" spans="2:2">
      <c r="B77661" s="202"/>
    </row>
    <row r="77662" spans="2:2">
      <c r="B77662" s="202"/>
    </row>
    <row r="77663" spans="2:2">
      <c r="B77663" s="202"/>
    </row>
    <row r="77664" spans="2:2">
      <c r="B77664" s="202"/>
    </row>
    <row r="77665" spans="2:2">
      <c r="B77665" s="202"/>
    </row>
    <row r="77666" spans="2:2">
      <c r="B77666" s="202"/>
    </row>
    <row r="77667" spans="2:2">
      <c r="B77667" s="202"/>
    </row>
    <row r="77668" spans="2:2">
      <c r="B77668" s="202"/>
    </row>
    <row r="77669" spans="2:2">
      <c r="B77669" s="202"/>
    </row>
    <row r="77670" spans="2:2">
      <c r="B77670" s="202"/>
    </row>
    <row r="77671" spans="2:2">
      <c r="B77671" s="202"/>
    </row>
    <row r="77672" spans="2:2">
      <c r="B77672" s="202"/>
    </row>
    <row r="77673" spans="2:2">
      <c r="B77673" s="202"/>
    </row>
    <row r="77674" spans="2:2">
      <c r="B77674" s="202"/>
    </row>
    <row r="77675" spans="2:2">
      <c r="B77675" s="202"/>
    </row>
    <row r="77676" spans="2:2">
      <c r="B77676" s="202"/>
    </row>
    <row r="77677" spans="2:2">
      <c r="B77677" s="202"/>
    </row>
    <row r="77678" spans="2:2">
      <c r="B77678" s="202"/>
    </row>
    <row r="77679" spans="2:2">
      <c r="B77679" s="202"/>
    </row>
    <row r="77680" spans="2:2">
      <c r="B77680" s="202"/>
    </row>
    <row r="77681" spans="2:2">
      <c r="B77681" s="202"/>
    </row>
    <row r="77682" spans="2:2">
      <c r="B77682" s="202"/>
    </row>
    <row r="77683" spans="2:2">
      <c r="B77683" s="202"/>
    </row>
    <row r="77684" spans="2:2">
      <c r="B77684" s="202"/>
    </row>
    <row r="77685" spans="2:2">
      <c r="B77685" s="202"/>
    </row>
    <row r="77686" spans="2:2">
      <c r="B77686" s="202"/>
    </row>
    <row r="77687" spans="2:2">
      <c r="B77687" s="202"/>
    </row>
    <row r="77688" spans="2:2">
      <c r="B77688" s="202"/>
    </row>
    <row r="77689" spans="2:2">
      <c r="B77689" s="202"/>
    </row>
    <row r="77690" spans="2:2">
      <c r="B77690" s="202"/>
    </row>
    <row r="77691" spans="2:2">
      <c r="B77691" s="202"/>
    </row>
    <row r="77692" spans="2:2">
      <c r="B77692" s="202"/>
    </row>
    <row r="77693" spans="2:2">
      <c r="B77693" s="202"/>
    </row>
    <row r="77694" spans="2:2">
      <c r="B77694" s="202"/>
    </row>
    <row r="77695" spans="2:2">
      <c r="B77695" s="202"/>
    </row>
    <row r="77696" spans="2:2">
      <c r="B77696" s="202"/>
    </row>
    <row r="77697" spans="2:2">
      <c r="B77697" s="202"/>
    </row>
    <row r="77698" spans="2:2">
      <c r="B77698" s="202"/>
    </row>
    <row r="77699" spans="2:2">
      <c r="B77699" s="202"/>
    </row>
    <row r="77700" spans="2:2">
      <c r="B77700" s="202"/>
    </row>
    <row r="77701" spans="2:2">
      <c r="B77701" s="202"/>
    </row>
    <row r="77702" spans="2:2">
      <c r="B77702" s="202"/>
    </row>
    <row r="77703" spans="2:2">
      <c r="B77703" s="202"/>
    </row>
    <row r="77704" spans="2:2">
      <c r="B77704" s="202"/>
    </row>
    <row r="77705" spans="2:2">
      <c r="B77705" s="202"/>
    </row>
    <row r="77706" spans="2:2">
      <c r="B77706" s="202"/>
    </row>
    <row r="77707" spans="2:2">
      <c r="B77707" s="202"/>
    </row>
    <row r="77708" spans="2:2">
      <c r="B77708" s="202"/>
    </row>
    <row r="77709" spans="2:2">
      <c r="B77709" s="202"/>
    </row>
    <row r="77710" spans="2:2">
      <c r="B77710" s="202"/>
    </row>
    <row r="77711" spans="2:2">
      <c r="B77711" s="202"/>
    </row>
    <row r="77712" spans="2:2">
      <c r="B77712" s="202"/>
    </row>
    <row r="77713" spans="2:2">
      <c r="B77713" s="202"/>
    </row>
    <row r="77714" spans="2:2">
      <c r="B77714" s="202"/>
    </row>
    <row r="77715" spans="2:2">
      <c r="B77715" s="202"/>
    </row>
    <row r="77716" spans="2:2">
      <c r="B77716" s="202"/>
    </row>
    <row r="77717" spans="2:2">
      <c r="B77717" s="202"/>
    </row>
    <row r="77718" spans="2:2">
      <c r="B77718" s="202"/>
    </row>
    <row r="77719" spans="2:2">
      <c r="B77719" s="202"/>
    </row>
    <row r="77720" spans="2:2">
      <c r="B77720" s="202"/>
    </row>
    <row r="77721" spans="2:2">
      <c r="B77721" s="202"/>
    </row>
    <row r="77722" spans="2:2">
      <c r="B77722" s="202"/>
    </row>
    <row r="77723" spans="2:2">
      <c r="B77723" s="202"/>
    </row>
    <row r="77724" spans="2:2">
      <c r="B77724" s="202"/>
    </row>
    <row r="77725" spans="2:2">
      <c r="B77725" s="202"/>
    </row>
    <row r="77726" spans="2:2">
      <c r="B77726" s="202"/>
    </row>
    <row r="77727" spans="2:2">
      <c r="B77727" s="202"/>
    </row>
    <row r="77728" spans="2:2">
      <c r="B77728" s="202"/>
    </row>
    <row r="77729" spans="2:2">
      <c r="B77729" s="202"/>
    </row>
    <row r="77730" spans="2:2">
      <c r="B77730" s="202"/>
    </row>
    <row r="77731" spans="2:2">
      <c r="B77731" s="202"/>
    </row>
    <row r="77732" spans="2:2">
      <c r="B77732" s="202"/>
    </row>
    <row r="77733" spans="2:2">
      <c r="B77733" s="202"/>
    </row>
    <row r="77734" spans="2:2">
      <c r="B77734" s="202"/>
    </row>
    <row r="77735" spans="2:2">
      <c r="B77735" s="202"/>
    </row>
    <row r="77736" spans="2:2">
      <c r="B77736" s="202"/>
    </row>
    <row r="77737" spans="2:2">
      <c r="B77737" s="202"/>
    </row>
    <row r="77738" spans="2:2">
      <c r="B77738" s="202"/>
    </row>
    <row r="77739" spans="2:2">
      <c r="B77739" s="202"/>
    </row>
    <row r="77740" spans="2:2">
      <c r="B77740" s="202"/>
    </row>
    <row r="77741" spans="2:2">
      <c r="B77741" s="202"/>
    </row>
    <row r="77742" spans="2:2">
      <c r="B77742" s="202"/>
    </row>
    <row r="77743" spans="2:2">
      <c r="B77743" s="202"/>
    </row>
    <row r="77744" spans="2:2">
      <c r="B77744" s="202"/>
    </row>
    <row r="77745" spans="2:2">
      <c r="B77745" s="202"/>
    </row>
    <row r="77746" spans="2:2">
      <c r="B77746" s="202"/>
    </row>
    <row r="77747" spans="2:2">
      <c r="B77747" s="202"/>
    </row>
    <row r="77748" spans="2:2">
      <c r="B77748" s="202"/>
    </row>
    <row r="77749" spans="2:2">
      <c r="B77749" s="202"/>
    </row>
    <row r="77750" spans="2:2">
      <c r="B77750" s="202"/>
    </row>
    <row r="77751" spans="2:2">
      <c r="B77751" s="202"/>
    </row>
    <row r="77752" spans="2:2">
      <c r="B77752" s="202"/>
    </row>
    <row r="77753" spans="2:2">
      <c r="B77753" s="202"/>
    </row>
    <row r="77754" spans="2:2">
      <c r="B77754" s="202"/>
    </row>
    <row r="77755" spans="2:2">
      <c r="B77755" s="202"/>
    </row>
    <row r="77756" spans="2:2">
      <c r="B77756" s="202"/>
    </row>
    <row r="77757" spans="2:2">
      <c r="B77757" s="202"/>
    </row>
    <row r="77758" spans="2:2">
      <c r="B77758" s="202"/>
    </row>
    <row r="77759" spans="2:2">
      <c r="B77759" s="202"/>
    </row>
    <row r="77760" spans="2:2">
      <c r="B77760" s="202"/>
    </row>
    <row r="77761" spans="2:2">
      <c r="B77761" s="202"/>
    </row>
    <row r="77762" spans="2:2">
      <c r="B77762" s="202"/>
    </row>
    <row r="77763" spans="2:2">
      <c r="B77763" s="202"/>
    </row>
    <row r="77764" spans="2:2">
      <c r="B77764" s="202"/>
    </row>
    <row r="77765" spans="2:2">
      <c r="B77765" s="202"/>
    </row>
    <row r="77766" spans="2:2">
      <c r="B77766" s="202"/>
    </row>
    <row r="77767" spans="2:2">
      <c r="B77767" s="202"/>
    </row>
    <row r="77768" spans="2:2">
      <c r="B77768" s="202"/>
    </row>
    <row r="77769" spans="2:2">
      <c r="B77769" s="202"/>
    </row>
    <row r="77770" spans="2:2">
      <c r="B77770" s="202"/>
    </row>
    <row r="77771" spans="2:2">
      <c r="B77771" s="202"/>
    </row>
    <row r="77772" spans="2:2">
      <c r="B77772" s="202"/>
    </row>
    <row r="77773" spans="2:2">
      <c r="B77773" s="202"/>
    </row>
    <row r="77774" spans="2:2">
      <c r="B77774" s="202"/>
    </row>
    <row r="77775" spans="2:2">
      <c r="B77775" s="202"/>
    </row>
    <row r="77776" spans="2:2">
      <c r="B77776" s="202"/>
    </row>
    <row r="77777" spans="2:2">
      <c r="B77777" s="202"/>
    </row>
    <row r="77778" spans="2:2">
      <c r="B77778" s="202"/>
    </row>
    <row r="77779" spans="2:2">
      <c r="B77779" s="202"/>
    </row>
    <row r="77780" spans="2:2">
      <c r="B77780" s="202"/>
    </row>
    <row r="77781" spans="2:2">
      <c r="B77781" s="202"/>
    </row>
    <row r="77782" spans="2:2">
      <c r="B77782" s="202"/>
    </row>
    <row r="77783" spans="2:2">
      <c r="B77783" s="202"/>
    </row>
    <row r="77784" spans="2:2">
      <c r="B77784" s="202"/>
    </row>
    <row r="77785" spans="2:2">
      <c r="B77785" s="202"/>
    </row>
    <row r="77786" spans="2:2">
      <c r="B77786" s="202"/>
    </row>
    <row r="77787" spans="2:2">
      <c r="B77787" s="202"/>
    </row>
    <row r="77788" spans="2:2">
      <c r="B77788" s="202"/>
    </row>
    <row r="77789" spans="2:2">
      <c r="B77789" s="202"/>
    </row>
    <row r="77790" spans="2:2">
      <c r="B77790" s="202"/>
    </row>
    <row r="77791" spans="2:2">
      <c r="B77791" s="202"/>
    </row>
    <row r="77792" spans="2:2">
      <c r="B77792" s="202"/>
    </row>
    <row r="77793" spans="2:2">
      <c r="B77793" s="202"/>
    </row>
    <row r="77794" spans="2:2">
      <c r="B77794" s="202"/>
    </row>
    <row r="77795" spans="2:2">
      <c r="B77795" s="202"/>
    </row>
    <row r="77796" spans="2:2">
      <c r="B77796" s="202"/>
    </row>
    <row r="77797" spans="2:2">
      <c r="B77797" s="202"/>
    </row>
    <row r="77798" spans="2:2">
      <c r="B77798" s="202"/>
    </row>
    <row r="77799" spans="2:2">
      <c r="B77799" s="202"/>
    </row>
    <row r="77800" spans="2:2">
      <c r="B77800" s="202"/>
    </row>
    <row r="77801" spans="2:2">
      <c r="B77801" s="202"/>
    </row>
    <row r="77802" spans="2:2">
      <c r="B77802" s="202"/>
    </row>
    <row r="77803" spans="2:2">
      <c r="B77803" s="202"/>
    </row>
    <row r="77804" spans="2:2">
      <c r="B77804" s="202"/>
    </row>
    <row r="77805" spans="2:2">
      <c r="B77805" s="202"/>
    </row>
    <row r="77806" spans="2:2">
      <c r="B77806" s="202"/>
    </row>
    <row r="77807" spans="2:2">
      <c r="B77807" s="202"/>
    </row>
    <row r="77808" spans="2:2">
      <c r="B77808" s="202"/>
    </row>
    <row r="77809" spans="2:2">
      <c r="B77809" s="202"/>
    </row>
    <row r="77810" spans="2:2">
      <c r="B77810" s="202"/>
    </row>
    <row r="77811" spans="2:2">
      <c r="B77811" s="202"/>
    </row>
    <row r="77812" spans="2:2">
      <c r="B77812" s="202"/>
    </row>
    <row r="77813" spans="2:2">
      <c r="B77813" s="202"/>
    </row>
    <row r="77814" spans="2:2">
      <c r="B77814" s="202"/>
    </row>
    <row r="77815" spans="2:2">
      <c r="B77815" s="202"/>
    </row>
    <row r="77816" spans="2:2">
      <c r="B77816" s="202"/>
    </row>
    <row r="77817" spans="2:2">
      <c r="B77817" s="202"/>
    </row>
    <row r="77818" spans="2:2">
      <c r="B77818" s="202"/>
    </row>
    <row r="77819" spans="2:2">
      <c r="B77819" s="202"/>
    </row>
    <row r="77820" spans="2:2">
      <c r="B77820" s="202"/>
    </row>
    <row r="77821" spans="2:2">
      <c r="B77821" s="202"/>
    </row>
    <row r="77822" spans="2:2">
      <c r="B77822" s="202"/>
    </row>
    <row r="77823" spans="2:2">
      <c r="B77823" s="202"/>
    </row>
    <row r="77824" spans="2:2">
      <c r="B77824" s="202"/>
    </row>
    <row r="77825" spans="2:2">
      <c r="B77825" s="202"/>
    </row>
    <row r="77826" spans="2:2">
      <c r="B77826" s="202"/>
    </row>
    <row r="77827" spans="2:2">
      <c r="B77827" s="202"/>
    </row>
    <row r="77828" spans="2:2">
      <c r="B77828" s="202"/>
    </row>
    <row r="77829" spans="2:2">
      <c r="B77829" s="202"/>
    </row>
    <row r="77830" spans="2:2">
      <c r="B77830" s="202"/>
    </row>
    <row r="77831" spans="2:2">
      <c r="B77831" s="202"/>
    </row>
    <row r="77832" spans="2:2">
      <c r="B77832" s="202"/>
    </row>
    <row r="77833" spans="2:2">
      <c r="B77833" s="202"/>
    </row>
    <row r="77834" spans="2:2">
      <c r="B77834" s="202"/>
    </row>
    <row r="77835" spans="2:2">
      <c r="B77835" s="202"/>
    </row>
    <row r="77836" spans="2:2">
      <c r="B77836" s="202"/>
    </row>
    <row r="77837" spans="2:2">
      <c r="B77837" s="202"/>
    </row>
    <row r="77838" spans="2:2">
      <c r="B77838" s="202"/>
    </row>
    <row r="77839" spans="2:2">
      <c r="B77839" s="202"/>
    </row>
    <row r="77840" spans="2:2">
      <c r="B77840" s="202"/>
    </row>
    <row r="77841" spans="2:2">
      <c r="B77841" s="202"/>
    </row>
    <row r="77842" spans="2:2">
      <c r="B77842" s="202"/>
    </row>
    <row r="77843" spans="2:2">
      <c r="B77843" s="202"/>
    </row>
    <row r="77844" spans="2:2">
      <c r="B77844" s="202"/>
    </row>
    <row r="77845" spans="2:2">
      <c r="B77845" s="202"/>
    </row>
    <row r="77846" spans="2:2">
      <c r="B77846" s="202"/>
    </row>
    <row r="77847" spans="2:2">
      <c r="B77847" s="202"/>
    </row>
    <row r="77848" spans="2:2">
      <c r="B77848" s="202"/>
    </row>
    <row r="77849" spans="2:2">
      <c r="B77849" s="202"/>
    </row>
    <row r="77850" spans="2:2">
      <c r="B77850" s="202"/>
    </row>
    <row r="77851" spans="2:2">
      <c r="B77851" s="202"/>
    </row>
    <row r="77852" spans="2:2">
      <c r="B77852" s="202"/>
    </row>
    <row r="77853" spans="2:2">
      <c r="B77853" s="202"/>
    </row>
    <row r="77854" spans="2:2">
      <c r="B77854" s="202"/>
    </row>
    <row r="77855" spans="2:2">
      <c r="B77855" s="202"/>
    </row>
    <row r="77856" spans="2:2">
      <c r="B77856" s="202"/>
    </row>
    <row r="77857" spans="2:2">
      <c r="B77857" s="202"/>
    </row>
    <row r="77858" spans="2:2">
      <c r="B77858" s="202"/>
    </row>
    <row r="77859" spans="2:2">
      <c r="B77859" s="202"/>
    </row>
    <row r="77860" spans="2:2">
      <c r="B77860" s="202"/>
    </row>
    <row r="77861" spans="2:2">
      <c r="B77861" s="202"/>
    </row>
    <row r="77862" spans="2:2">
      <c r="B77862" s="202"/>
    </row>
    <row r="77863" spans="2:2">
      <c r="B77863" s="202"/>
    </row>
    <row r="77864" spans="2:2">
      <c r="B77864" s="202"/>
    </row>
    <row r="77865" spans="2:2">
      <c r="B77865" s="202"/>
    </row>
    <row r="77866" spans="2:2">
      <c r="B77866" s="202"/>
    </row>
    <row r="77867" spans="2:2">
      <c r="B77867" s="202"/>
    </row>
    <row r="77868" spans="2:2">
      <c r="B77868" s="202"/>
    </row>
    <row r="77869" spans="2:2">
      <c r="B77869" s="202"/>
    </row>
    <row r="77870" spans="2:2">
      <c r="B77870" s="202"/>
    </row>
    <row r="77871" spans="2:2">
      <c r="B77871" s="202"/>
    </row>
    <row r="77872" spans="2:2">
      <c r="B77872" s="202"/>
    </row>
    <row r="77873" spans="2:2">
      <c r="B77873" s="202"/>
    </row>
    <row r="77874" spans="2:2">
      <c r="B77874" s="202"/>
    </row>
    <row r="77875" spans="2:2">
      <c r="B77875" s="202"/>
    </row>
    <row r="77876" spans="2:2">
      <c r="B77876" s="202"/>
    </row>
    <row r="77877" spans="2:2">
      <c r="B77877" s="202"/>
    </row>
    <row r="77878" spans="2:2">
      <c r="B77878" s="202"/>
    </row>
    <row r="77879" spans="2:2">
      <c r="B77879" s="202"/>
    </row>
    <row r="77880" spans="2:2">
      <c r="B77880" s="202"/>
    </row>
    <row r="77881" spans="2:2">
      <c r="B77881" s="202"/>
    </row>
    <row r="77882" spans="2:2">
      <c r="B77882" s="202"/>
    </row>
    <row r="77883" spans="2:2">
      <c r="B77883" s="202"/>
    </row>
    <row r="77884" spans="2:2">
      <c r="B77884" s="202"/>
    </row>
    <row r="77885" spans="2:2">
      <c r="B77885" s="202"/>
    </row>
    <row r="77886" spans="2:2">
      <c r="B77886" s="202"/>
    </row>
    <row r="77887" spans="2:2">
      <c r="B77887" s="202"/>
    </row>
    <row r="77888" spans="2:2">
      <c r="B77888" s="202"/>
    </row>
    <row r="77889" spans="2:2">
      <c r="B77889" s="202"/>
    </row>
    <row r="77890" spans="2:2">
      <c r="B77890" s="202"/>
    </row>
    <row r="77891" spans="2:2">
      <c r="B77891" s="202"/>
    </row>
    <row r="77892" spans="2:2">
      <c r="B77892" s="202"/>
    </row>
    <row r="77893" spans="2:2">
      <c r="B77893" s="202"/>
    </row>
    <row r="77894" spans="2:2">
      <c r="B77894" s="202"/>
    </row>
    <row r="77895" spans="2:2">
      <c r="B77895" s="202"/>
    </row>
    <row r="77896" spans="2:2">
      <c r="B77896" s="202"/>
    </row>
    <row r="77897" spans="2:2">
      <c r="B77897" s="202"/>
    </row>
    <row r="77898" spans="2:2">
      <c r="B77898" s="202"/>
    </row>
    <row r="77899" spans="2:2">
      <c r="B77899" s="202"/>
    </row>
    <row r="77900" spans="2:2">
      <c r="B77900" s="202"/>
    </row>
    <row r="77901" spans="2:2">
      <c r="B77901" s="202"/>
    </row>
    <row r="77902" spans="2:2">
      <c r="B77902" s="202"/>
    </row>
    <row r="77903" spans="2:2">
      <c r="B77903" s="202"/>
    </row>
    <row r="77904" spans="2:2">
      <c r="B77904" s="202"/>
    </row>
    <row r="77905" spans="2:2">
      <c r="B77905" s="202"/>
    </row>
    <row r="77906" spans="2:2">
      <c r="B77906" s="202"/>
    </row>
    <row r="77907" spans="2:2">
      <c r="B77907" s="202"/>
    </row>
    <row r="77908" spans="2:2">
      <c r="B77908" s="202"/>
    </row>
    <row r="77909" spans="2:2">
      <c r="B77909" s="202"/>
    </row>
    <row r="77910" spans="2:2">
      <c r="B77910" s="202"/>
    </row>
    <row r="77911" spans="2:2">
      <c r="B77911" s="202"/>
    </row>
    <row r="77912" spans="2:2">
      <c r="B77912" s="202"/>
    </row>
    <row r="77913" spans="2:2">
      <c r="B77913" s="202"/>
    </row>
    <row r="77914" spans="2:2">
      <c r="B77914" s="202"/>
    </row>
    <row r="77915" spans="2:2">
      <c r="B77915" s="202"/>
    </row>
    <row r="77916" spans="2:2">
      <c r="B77916" s="202"/>
    </row>
    <row r="77917" spans="2:2">
      <c r="B77917" s="202"/>
    </row>
    <row r="77918" spans="2:2">
      <c r="B77918" s="202"/>
    </row>
    <row r="77919" spans="2:2">
      <c r="B77919" s="202"/>
    </row>
    <row r="77920" spans="2:2">
      <c r="B77920" s="202"/>
    </row>
    <row r="77921" spans="2:2">
      <c r="B77921" s="202"/>
    </row>
    <row r="77922" spans="2:2">
      <c r="B77922" s="202"/>
    </row>
    <row r="77923" spans="2:2">
      <c r="B77923" s="202"/>
    </row>
    <row r="77924" spans="2:2">
      <c r="B77924" s="202"/>
    </row>
    <row r="77925" spans="2:2">
      <c r="B77925" s="202"/>
    </row>
    <row r="77926" spans="2:2">
      <c r="B77926" s="202"/>
    </row>
    <row r="77927" spans="2:2">
      <c r="B77927" s="202"/>
    </row>
    <row r="77928" spans="2:2">
      <c r="B77928" s="202"/>
    </row>
    <row r="77929" spans="2:2">
      <c r="B77929" s="202"/>
    </row>
    <row r="77930" spans="2:2">
      <c r="B77930" s="202"/>
    </row>
    <row r="77931" spans="2:2">
      <c r="B77931" s="202"/>
    </row>
    <row r="77932" spans="2:2">
      <c r="B77932" s="202"/>
    </row>
    <row r="77933" spans="2:2">
      <c r="B77933" s="202"/>
    </row>
    <row r="77934" spans="2:2">
      <c r="B77934" s="202"/>
    </row>
    <row r="77935" spans="2:2">
      <c r="B77935" s="202"/>
    </row>
    <row r="77936" spans="2:2">
      <c r="B77936" s="202"/>
    </row>
    <row r="77937" spans="2:2">
      <c r="B77937" s="202"/>
    </row>
    <row r="77938" spans="2:2">
      <c r="B77938" s="202"/>
    </row>
    <row r="77939" spans="2:2">
      <c r="B77939" s="202"/>
    </row>
    <row r="77940" spans="2:2">
      <c r="B77940" s="202"/>
    </row>
    <row r="77941" spans="2:2">
      <c r="B77941" s="202"/>
    </row>
    <row r="77942" spans="2:2">
      <c r="B77942" s="202"/>
    </row>
    <row r="77943" spans="2:2">
      <c r="B77943" s="202"/>
    </row>
    <row r="77944" spans="2:2">
      <c r="B77944" s="202"/>
    </row>
    <row r="77945" spans="2:2">
      <c r="B77945" s="202"/>
    </row>
    <row r="77946" spans="2:2">
      <c r="B77946" s="202"/>
    </row>
    <row r="77947" spans="2:2">
      <c r="B77947" s="202"/>
    </row>
    <row r="77948" spans="2:2">
      <c r="B77948" s="202"/>
    </row>
    <row r="77949" spans="2:2">
      <c r="B77949" s="202"/>
    </row>
    <row r="77950" spans="2:2">
      <c r="B77950" s="202"/>
    </row>
    <row r="77951" spans="2:2">
      <c r="B77951" s="202"/>
    </row>
    <row r="77952" spans="2:2">
      <c r="B77952" s="202"/>
    </row>
    <row r="77953" spans="2:2">
      <c r="B77953" s="202"/>
    </row>
    <row r="77954" spans="2:2">
      <c r="B77954" s="202"/>
    </row>
    <row r="77955" spans="2:2">
      <c r="B77955" s="202"/>
    </row>
    <row r="77956" spans="2:2">
      <c r="B77956" s="202"/>
    </row>
    <row r="77957" spans="2:2">
      <c r="B77957" s="202"/>
    </row>
    <row r="77958" spans="2:2">
      <c r="B77958" s="202"/>
    </row>
    <row r="77959" spans="2:2">
      <c r="B77959" s="202"/>
    </row>
    <row r="77960" spans="2:2">
      <c r="B77960" s="202"/>
    </row>
    <row r="77961" spans="2:2">
      <c r="B77961" s="202"/>
    </row>
    <row r="77962" spans="2:2">
      <c r="B77962" s="202"/>
    </row>
    <row r="77963" spans="2:2">
      <c r="B77963" s="202"/>
    </row>
    <row r="77964" spans="2:2">
      <c r="B77964" s="202"/>
    </row>
    <row r="77965" spans="2:2">
      <c r="B77965" s="202"/>
    </row>
    <row r="77966" spans="2:2">
      <c r="B77966" s="202"/>
    </row>
    <row r="77967" spans="2:2">
      <c r="B77967" s="202"/>
    </row>
    <row r="77968" spans="2:2">
      <c r="B77968" s="202"/>
    </row>
    <row r="77969" spans="2:2">
      <c r="B77969" s="202"/>
    </row>
    <row r="77970" spans="2:2">
      <c r="B77970" s="202"/>
    </row>
    <row r="77971" spans="2:2">
      <c r="B77971" s="202"/>
    </row>
    <row r="77972" spans="2:2">
      <c r="B77972" s="202"/>
    </row>
    <row r="77973" spans="2:2">
      <c r="B77973" s="202"/>
    </row>
    <row r="77974" spans="2:2">
      <c r="B77974" s="202"/>
    </row>
    <row r="77975" spans="2:2">
      <c r="B77975" s="202"/>
    </row>
    <row r="77976" spans="2:2">
      <c r="B77976" s="202"/>
    </row>
    <row r="77977" spans="2:2">
      <c r="B77977" s="202"/>
    </row>
    <row r="77978" spans="2:2">
      <c r="B77978" s="202"/>
    </row>
    <row r="77979" spans="2:2">
      <c r="B77979" s="202"/>
    </row>
    <row r="77980" spans="2:2">
      <c r="B77980" s="202"/>
    </row>
    <row r="77981" spans="2:2">
      <c r="B77981" s="202"/>
    </row>
    <row r="77982" spans="2:2">
      <c r="B77982" s="202"/>
    </row>
    <row r="77983" spans="2:2">
      <c r="B77983" s="202"/>
    </row>
    <row r="77984" spans="2:2">
      <c r="B77984" s="202"/>
    </row>
    <row r="77985" spans="2:2">
      <c r="B77985" s="202"/>
    </row>
    <row r="77986" spans="2:2">
      <c r="B77986" s="202"/>
    </row>
    <row r="77987" spans="2:2">
      <c r="B77987" s="202"/>
    </row>
    <row r="77988" spans="2:2">
      <c r="B77988" s="202"/>
    </row>
    <row r="77989" spans="2:2">
      <c r="B77989" s="202"/>
    </row>
    <row r="77990" spans="2:2">
      <c r="B77990" s="202"/>
    </row>
    <row r="77991" spans="2:2">
      <c r="B77991" s="202"/>
    </row>
    <row r="77992" spans="2:2">
      <c r="B77992" s="202"/>
    </row>
    <row r="77993" spans="2:2">
      <c r="B77993" s="202"/>
    </row>
    <row r="77994" spans="2:2">
      <c r="B77994" s="202"/>
    </row>
    <row r="77995" spans="2:2">
      <c r="B77995" s="202"/>
    </row>
    <row r="77996" spans="2:2">
      <c r="B77996" s="202"/>
    </row>
    <row r="77997" spans="2:2">
      <c r="B77997" s="202"/>
    </row>
    <row r="77998" spans="2:2">
      <c r="B77998" s="202"/>
    </row>
    <row r="77999" spans="2:2">
      <c r="B77999" s="202"/>
    </row>
    <row r="78000" spans="2:2">
      <c r="B78000" s="202"/>
    </row>
    <row r="78001" spans="2:2">
      <c r="B78001" s="202"/>
    </row>
    <row r="78002" spans="2:2">
      <c r="B78002" s="202"/>
    </row>
    <row r="78003" spans="2:2">
      <c r="B78003" s="202"/>
    </row>
    <row r="78004" spans="2:2">
      <c r="B78004" s="202"/>
    </row>
    <row r="78005" spans="2:2">
      <c r="B78005" s="202"/>
    </row>
    <row r="78006" spans="2:2">
      <c r="B78006" s="202"/>
    </row>
    <row r="78007" spans="2:2">
      <c r="B78007" s="202"/>
    </row>
    <row r="78008" spans="2:2">
      <c r="B78008" s="202"/>
    </row>
    <row r="78009" spans="2:2">
      <c r="B78009" s="202"/>
    </row>
    <row r="78010" spans="2:2">
      <c r="B78010" s="202"/>
    </row>
    <row r="78011" spans="2:2">
      <c r="B78011" s="202"/>
    </row>
    <row r="78012" spans="2:2">
      <c r="B78012" s="202"/>
    </row>
    <row r="78013" spans="2:2">
      <c r="B78013" s="202"/>
    </row>
    <row r="78014" spans="2:2">
      <c r="B78014" s="202"/>
    </row>
    <row r="78015" spans="2:2">
      <c r="B78015" s="202"/>
    </row>
    <row r="78016" spans="2:2">
      <c r="B78016" s="202"/>
    </row>
    <row r="78017" spans="2:2">
      <c r="B78017" s="202"/>
    </row>
    <row r="78018" spans="2:2">
      <c r="B78018" s="202"/>
    </row>
    <row r="78019" spans="2:2">
      <c r="B78019" s="202"/>
    </row>
    <row r="78020" spans="2:2">
      <c r="B78020" s="202"/>
    </row>
    <row r="78021" spans="2:2">
      <c r="B78021" s="202"/>
    </row>
    <row r="78022" spans="2:2">
      <c r="B78022" s="202"/>
    </row>
    <row r="78023" spans="2:2">
      <c r="B78023" s="202"/>
    </row>
    <row r="78024" spans="2:2">
      <c r="B78024" s="202"/>
    </row>
    <row r="78025" spans="2:2">
      <c r="B78025" s="202"/>
    </row>
    <row r="78026" spans="2:2">
      <c r="B78026" s="202"/>
    </row>
    <row r="78027" spans="2:2">
      <c r="B78027" s="202"/>
    </row>
    <row r="78028" spans="2:2">
      <c r="B78028" s="202"/>
    </row>
    <row r="78029" spans="2:2">
      <c r="B78029" s="202"/>
    </row>
    <row r="78030" spans="2:2">
      <c r="B78030" s="202"/>
    </row>
    <row r="78031" spans="2:2">
      <c r="B78031" s="202"/>
    </row>
    <row r="78032" spans="2:2">
      <c r="B78032" s="202"/>
    </row>
    <row r="78033" spans="2:2">
      <c r="B78033" s="202"/>
    </row>
    <row r="78034" spans="2:2">
      <c r="B78034" s="202"/>
    </row>
    <row r="78035" spans="2:2">
      <c r="B78035" s="202"/>
    </row>
    <row r="78036" spans="2:2">
      <c r="B78036" s="202"/>
    </row>
    <row r="78037" spans="2:2">
      <c r="B78037" s="202"/>
    </row>
    <row r="78038" spans="2:2">
      <c r="B78038" s="202"/>
    </row>
    <row r="78039" spans="2:2">
      <c r="B78039" s="202"/>
    </row>
    <row r="78040" spans="2:2">
      <c r="B78040" s="202"/>
    </row>
    <row r="78041" spans="2:2">
      <c r="B78041" s="202"/>
    </row>
    <row r="78042" spans="2:2">
      <c r="B78042" s="202"/>
    </row>
    <row r="78043" spans="2:2">
      <c r="B78043" s="202"/>
    </row>
    <row r="78044" spans="2:2">
      <c r="B78044" s="202"/>
    </row>
    <row r="78045" spans="2:2">
      <c r="B78045" s="202"/>
    </row>
    <row r="78046" spans="2:2">
      <c r="B78046" s="202"/>
    </row>
    <row r="78047" spans="2:2">
      <c r="B78047" s="202"/>
    </row>
    <row r="78048" spans="2:2">
      <c r="B78048" s="202"/>
    </row>
    <row r="78049" spans="2:2">
      <c r="B78049" s="202"/>
    </row>
    <row r="78050" spans="2:2">
      <c r="B78050" s="202"/>
    </row>
    <row r="78051" spans="2:2">
      <c r="B78051" s="202"/>
    </row>
    <row r="78052" spans="2:2">
      <c r="B78052" s="202"/>
    </row>
    <row r="78053" spans="2:2">
      <c r="B78053" s="202"/>
    </row>
    <row r="78054" spans="2:2">
      <c r="B78054" s="202"/>
    </row>
    <row r="78055" spans="2:2">
      <c r="B78055" s="202"/>
    </row>
    <row r="78056" spans="2:2">
      <c r="B78056" s="202"/>
    </row>
    <row r="78057" spans="2:2">
      <c r="B78057" s="202"/>
    </row>
    <row r="78058" spans="2:2">
      <c r="B78058" s="202"/>
    </row>
    <row r="78059" spans="2:2">
      <c r="B78059" s="202"/>
    </row>
    <row r="78060" spans="2:2">
      <c r="B78060" s="202"/>
    </row>
    <row r="78061" spans="2:2">
      <c r="B78061" s="202"/>
    </row>
    <row r="78062" spans="2:2">
      <c r="B78062" s="202"/>
    </row>
    <row r="78063" spans="2:2">
      <c r="B78063" s="202"/>
    </row>
    <row r="78064" spans="2:2">
      <c r="B78064" s="202"/>
    </row>
    <row r="78065" spans="2:2">
      <c r="B78065" s="202"/>
    </row>
    <row r="78066" spans="2:2">
      <c r="B78066" s="202"/>
    </row>
    <row r="78067" spans="2:2">
      <c r="B78067" s="202"/>
    </row>
    <row r="78068" spans="2:2">
      <c r="B78068" s="202"/>
    </row>
    <row r="78069" spans="2:2">
      <c r="B78069" s="202"/>
    </row>
    <row r="78070" spans="2:2">
      <c r="B78070" s="202"/>
    </row>
    <row r="78071" spans="2:2">
      <c r="B78071" s="202"/>
    </row>
    <row r="78072" spans="2:2">
      <c r="B78072" s="202"/>
    </row>
    <row r="78073" spans="2:2">
      <c r="B78073" s="202"/>
    </row>
    <row r="78074" spans="2:2">
      <c r="B78074" s="202"/>
    </row>
    <row r="78075" spans="2:2">
      <c r="B78075" s="202"/>
    </row>
    <row r="78076" spans="2:2">
      <c r="B78076" s="202"/>
    </row>
    <row r="78077" spans="2:2">
      <c r="B78077" s="202"/>
    </row>
    <row r="78078" spans="2:2">
      <c r="B78078" s="202"/>
    </row>
    <row r="78079" spans="2:2">
      <c r="B78079" s="202"/>
    </row>
    <row r="78080" spans="2:2">
      <c r="B78080" s="202"/>
    </row>
    <row r="78081" spans="2:2">
      <c r="B78081" s="202"/>
    </row>
    <row r="78082" spans="2:2">
      <c r="B78082" s="202"/>
    </row>
    <row r="78083" spans="2:2">
      <c r="B78083" s="202"/>
    </row>
    <row r="78084" spans="2:2">
      <c r="B78084" s="202"/>
    </row>
    <row r="78085" spans="2:2">
      <c r="B78085" s="202"/>
    </row>
    <row r="78086" spans="2:2">
      <c r="B78086" s="202"/>
    </row>
    <row r="78087" spans="2:2">
      <c r="B78087" s="202"/>
    </row>
    <row r="78088" spans="2:2">
      <c r="B78088" s="202"/>
    </row>
    <row r="78089" spans="2:2">
      <c r="B78089" s="202"/>
    </row>
    <row r="78090" spans="2:2">
      <c r="B78090" s="202"/>
    </row>
    <row r="78091" spans="2:2">
      <c r="B78091" s="202"/>
    </row>
    <row r="78092" spans="2:2">
      <c r="B78092" s="202"/>
    </row>
    <row r="78093" spans="2:2">
      <c r="B78093" s="202"/>
    </row>
    <row r="78094" spans="2:2">
      <c r="B78094" s="202"/>
    </row>
    <row r="78095" spans="2:2">
      <c r="B78095" s="202"/>
    </row>
    <row r="78096" spans="2:2">
      <c r="B78096" s="202"/>
    </row>
    <row r="78097" spans="2:2">
      <c r="B78097" s="202"/>
    </row>
    <row r="78098" spans="2:2">
      <c r="B78098" s="202"/>
    </row>
    <row r="78099" spans="2:2">
      <c r="B78099" s="202"/>
    </row>
    <row r="78100" spans="2:2">
      <c r="B78100" s="202"/>
    </row>
    <row r="78101" spans="2:2">
      <c r="B78101" s="202"/>
    </row>
    <row r="78102" spans="2:2">
      <c r="B78102" s="202"/>
    </row>
    <row r="78103" spans="2:2">
      <c r="B78103" s="202"/>
    </row>
    <row r="78104" spans="2:2">
      <c r="B78104" s="202"/>
    </row>
    <row r="78105" spans="2:2">
      <c r="B78105" s="202"/>
    </row>
    <row r="78106" spans="2:2">
      <c r="B78106" s="202"/>
    </row>
    <row r="78107" spans="2:2">
      <c r="B78107" s="202"/>
    </row>
    <row r="78108" spans="2:2">
      <c r="B78108" s="202"/>
    </row>
    <row r="78109" spans="2:2">
      <c r="B78109" s="202"/>
    </row>
    <row r="78110" spans="2:2">
      <c r="B78110" s="202"/>
    </row>
    <row r="78111" spans="2:2">
      <c r="B78111" s="202"/>
    </row>
    <row r="78112" spans="2:2">
      <c r="B78112" s="202"/>
    </row>
    <row r="78113" spans="2:2">
      <c r="B78113" s="202"/>
    </row>
    <row r="78114" spans="2:2">
      <c r="B78114" s="202"/>
    </row>
    <row r="78115" spans="2:2">
      <c r="B78115" s="202"/>
    </row>
    <row r="78116" spans="2:2">
      <c r="B78116" s="202"/>
    </row>
    <row r="78117" spans="2:2">
      <c r="B78117" s="202"/>
    </row>
    <row r="78118" spans="2:2">
      <c r="B78118" s="202"/>
    </row>
    <row r="78119" spans="2:2">
      <c r="B78119" s="202"/>
    </row>
    <row r="78120" spans="2:2">
      <c r="B78120" s="202"/>
    </row>
    <row r="78121" spans="2:2">
      <c r="B78121" s="202"/>
    </row>
    <row r="78122" spans="2:2">
      <c r="B78122" s="202"/>
    </row>
    <row r="78123" spans="2:2">
      <c r="B78123" s="202"/>
    </row>
    <row r="78124" spans="2:2">
      <c r="B78124" s="202"/>
    </row>
    <row r="78125" spans="2:2">
      <c r="B78125" s="202"/>
    </row>
    <row r="78126" spans="2:2">
      <c r="B78126" s="202"/>
    </row>
    <row r="78127" spans="2:2">
      <c r="B78127" s="202"/>
    </row>
    <row r="78128" spans="2:2">
      <c r="B78128" s="202"/>
    </row>
    <row r="78129" spans="2:2">
      <c r="B78129" s="202"/>
    </row>
    <row r="78130" spans="2:2">
      <c r="B78130" s="202"/>
    </row>
    <row r="78131" spans="2:2">
      <c r="B78131" s="202"/>
    </row>
    <row r="78132" spans="2:2">
      <c r="B78132" s="202"/>
    </row>
    <row r="78133" spans="2:2">
      <c r="B78133" s="202"/>
    </row>
    <row r="78134" spans="2:2">
      <c r="B78134" s="202"/>
    </row>
    <row r="78135" spans="2:2">
      <c r="B78135" s="202"/>
    </row>
    <row r="78136" spans="2:2">
      <c r="B78136" s="202"/>
    </row>
    <row r="78137" spans="2:2">
      <c r="B78137" s="202"/>
    </row>
    <row r="78138" spans="2:2">
      <c r="B78138" s="202"/>
    </row>
    <row r="78139" spans="2:2">
      <c r="B78139" s="202"/>
    </row>
    <row r="78140" spans="2:2">
      <c r="B78140" s="202"/>
    </row>
    <row r="78141" spans="2:2">
      <c r="B78141" s="202"/>
    </row>
    <row r="78142" spans="2:2">
      <c r="B78142" s="202"/>
    </row>
    <row r="78143" spans="2:2">
      <c r="B78143" s="202"/>
    </row>
    <row r="78144" spans="2:2">
      <c r="B78144" s="202"/>
    </row>
    <row r="78145" spans="2:2">
      <c r="B78145" s="202"/>
    </row>
    <row r="78146" spans="2:2">
      <c r="B78146" s="202"/>
    </row>
    <row r="78147" spans="2:2">
      <c r="B78147" s="202"/>
    </row>
    <row r="78148" spans="2:2">
      <c r="B78148" s="202"/>
    </row>
    <row r="78149" spans="2:2">
      <c r="B78149" s="202"/>
    </row>
    <row r="78150" spans="2:2">
      <c r="B78150" s="202"/>
    </row>
    <row r="78151" spans="2:2">
      <c r="B78151" s="202"/>
    </row>
    <row r="78152" spans="2:2">
      <c r="B78152" s="202"/>
    </row>
    <row r="78153" spans="2:2">
      <c r="B78153" s="202"/>
    </row>
    <row r="78154" spans="2:2">
      <c r="B78154" s="202"/>
    </row>
    <row r="78155" spans="2:2">
      <c r="B78155" s="202"/>
    </row>
    <row r="78156" spans="2:2">
      <c r="B78156" s="202"/>
    </row>
    <row r="78157" spans="2:2">
      <c r="B78157" s="202"/>
    </row>
    <row r="78158" spans="2:2">
      <c r="B78158" s="202"/>
    </row>
    <row r="78159" spans="2:2">
      <c r="B78159" s="202"/>
    </row>
    <row r="78160" spans="2:2">
      <c r="B78160" s="202"/>
    </row>
    <row r="78161" spans="2:2">
      <c r="B78161" s="202"/>
    </row>
    <row r="78162" spans="2:2">
      <c r="B78162" s="202"/>
    </row>
    <row r="78163" spans="2:2">
      <c r="B78163" s="202"/>
    </row>
    <row r="78164" spans="2:2">
      <c r="B78164" s="202"/>
    </row>
    <row r="78165" spans="2:2">
      <c r="B78165" s="202"/>
    </row>
    <row r="78166" spans="2:2">
      <c r="B78166" s="202"/>
    </row>
    <row r="78167" spans="2:2">
      <c r="B78167" s="202"/>
    </row>
    <row r="78168" spans="2:2">
      <c r="B78168" s="202"/>
    </row>
    <row r="78169" spans="2:2">
      <c r="B78169" s="202"/>
    </row>
    <row r="78170" spans="2:2">
      <c r="B78170" s="202"/>
    </row>
    <row r="78171" spans="2:2">
      <c r="B78171" s="202"/>
    </row>
    <row r="78172" spans="2:2">
      <c r="B78172" s="202"/>
    </row>
    <row r="78173" spans="2:2">
      <c r="B78173" s="202"/>
    </row>
    <row r="78174" spans="2:2">
      <c r="B78174" s="202"/>
    </row>
    <row r="78175" spans="2:2">
      <c r="B78175" s="202"/>
    </row>
    <row r="78176" spans="2:2">
      <c r="B78176" s="202"/>
    </row>
    <row r="78177" spans="2:2">
      <c r="B78177" s="202"/>
    </row>
    <row r="78178" spans="2:2">
      <c r="B78178" s="202"/>
    </row>
    <row r="78179" spans="2:2">
      <c r="B78179" s="202"/>
    </row>
    <row r="78180" spans="2:2">
      <c r="B78180" s="202"/>
    </row>
    <row r="78181" spans="2:2">
      <c r="B78181" s="202"/>
    </row>
    <row r="78182" spans="2:2">
      <c r="B78182" s="202"/>
    </row>
    <row r="78183" spans="2:2">
      <c r="B78183" s="202"/>
    </row>
    <row r="78184" spans="2:2">
      <c r="B78184" s="202"/>
    </row>
    <row r="78185" spans="2:2">
      <c r="B78185" s="202"/>
    </row>
    <row r="78186" spans="2:2">
      <c r="B78186" s="202"/>
    </row>
    <row r="78187" spans="2:2">
      <c r="B78187" s="202"/>
    </row>
    <row r="78188" spans="2:2">
      <c r="B78188" s="202"/>
    </row>
    <row r="78189" spans="2:2">
      <c r="B78189" s="202"/>
    </row>
    <row r="78190" spans="2:2">
      <c r="B78190" s="202"/>
    </row>
    <row r="78191" spans="2:2">
      <c r="B78191" s="202"/>
    </row>
    <row r="78192" spans="2:2">
      <c r="B78192" s="202"/>
    </row>
    <row r="78193" spans="2:2">
      <c r="B78193" s="202"/>
    </row>
    <row r="78194" spans="2:2">
      <c r="B78194" s="202"/>
    </row>
    <row r="78195" spans="2:2">
      <c r="B78195" s="202"/>
    </row>
    <row r="78196" spans="2:2">
      <c r="B78196" s="202"/>
    </row>
    <row r="78197" spans="2:2">
      <c r="B78197" s="202"/>
    </row>
    <row r="78198" spans="2:2">
      <c r="B78198" s="202"/>
    </row>
    <row r="78199" spans="2:2">
      <c r="B78199" s="202"/>
    </row>
    <row r="78200" spans="2:2">
      <c r="B78200" s="202"/>
    </row>
    <row r="78201" spans="2:2">
      <c r="B78201" s="202"/>
    </row>
    <row r="78202" spans="2:2">
      <c r="B78202" s="202"/>
    </row>
    <row r="78203" spans="2:2">
      <c r="B78203" s="202"/>
    </row>
    <row r="78204" spans="2:2">
      <c r="B78204" s="202"/>
    </row>
    <row r="78205" spans="2:2">
      <c r="B78205" s="202"/>
    </row>
    <row r="78206" spans="2:2">
      <c r="B78206" s="202"/>
    </row>
    <row r="78207" spans="2:2">
      <c r="B78207" s="202"/>
    </row>
    <row r="78208" spans="2:2">
      <c r="B78208" s="202"/>
    </row>
    <row r="78209" spans="2:2">
      <c r="B78209" s="202"/>
    </row>
    <row r="78210" spans="2:2">
      <c r="B78210" s="202"/>
    </row>
    <row r="78211" spans="2:2">
      <c r="B78211" s="202"/>
    </row>
    <row r="78212" spans="2:2">
      <c r="B78212" s="202"/>
    </row>
    <row r="78213" spans="2:2">
      <c r="B78213" s="202"/>
    </row>
    <row r="78214" spans="2:2">
      <c r="B78214" s="202"/>
    </row>
    <row r="78215" spans="2:2">
      <c r="B78215" s="202"/>
    </row>
    <row r="78216" spans="2:2">
      <c r="B78216" s="202"/>
    </row>
    <row r="78217" spans="2:2">
      <c r="B78217" s="202"/>
    </row>
    <row r="78218" spans="2:2">
      <c r="B78218" s="202"/>
    </row>
    <row r="78219" spans="2:2">
      <c r="B78219" s="202"/>
    </row>
    <row r="78220" spans="2:2">
      <c r="B78220" s="202"/>
    </row>
    <row r="78221" spans="2:2">
      <c r="B78221" s="202"/>
    </row>
    <row r="78222" spans="2:2">
      <c r="B78222" s="202"/>
    </row>
    <row r="78223" spans="2:2">
      <c r="B78223" s="202"/>
    </row>
    <row r="78224" spans="2:2">
      <c r="B78224" s="202"/>
    </row>
    <row r="78225" spans="2:2">
      <c r="B78225" s="202"/>
    </row>
    <row r="78226" spans="2:2">
      <c r="B78226" s="202"/>
    </row>
    <row r="78227" spans="2:2">
      <c r="B78227" s="202"/>
    </row>
    <row r="78228" spans="2:2">
      <c r="B78228" s="202"/>
    </row>
    <row r="78229" spans="2:2">
      <c r="B78229" s="202"/>
    </row>
    <row r="78230" spans="2:2">
      <c r="B78230" s="202"/>
    </row>
    <row r="78231" spans="2:2">
      <c r="B78231" s="202"/>
    </row>
    <row r="78232" spans="2:2">
      <c r="B78232" s="202"/>
    </row>
    <row r="78233" spans="2:2">
      <c r="B78233" s="202"/>
    </row>
    <row r="78234" spans="2:2">
      <c r="B78234" s="202"/>
    </row>
    <row r="78235" spans="2:2">
      <c r="B78235" s="202"/>
    </row>
    <row r="78236" spans="2:2">
      <c r="B78236" s="202"/>
    </row>
    <row r="78237" spans="2:2">
      <c r="B78237" s="202"/>
    </row>
    <row r="78238" spans="2:2">
      <c r="B78238" s="202"/>
    </row>
    <row r="78239" spans="2:2">
      <c r="B78239" s="202"/>
    </row>
    <row r="78240" spans="2:2">
      <c r="B78240" s="202"/>
    </row>
    <row r="78241" spans="2:2">
      <c r="B78241" s="202"/>
    </row>
    <row r="78242" spans="2:2">
      <c r="B78242" s="202"/>
    </row>
    <row r="78243" spans="2:2">
      <c r="B78243" s="202"/>
    </row>
    <row r="78244" spans="2:2">
      <c r="B78244" s="202"/>
    </row>
    <row r="78245" spans="2:2">
      <c r="B78245" s="202"/>
    </row>
    <row r="78246" spans="2:2">
      <c r="B78246" s="202"/>
    </row>
    <row r="78247" spans="2:2">
      <c r="B78247" s="202"/>
    </row>
    <row r="78248" spans="2:2">
      <c r="B78248" s="202"/>
    </row>
    <row r="78249" spans="2:2">
      <c r="B78249" s="202"/>
    </row>
    <row r="78250" spans="2:2">
      <c r="B78250" s="202"/>
    </row>
    <row r="78251" spans="2:2">
      <c r="B78251" s="202"/>
    </row>
    <row r="78252" spans="2:2">
      <c r="B78252" s="202"/>
    </row>
    <row r="78253" spans="2:2">
      <c r="B78253" s="202"/>
    </row>
    <row r="78254" spans="2:2">
      <c r="B78254" s="202"/>
    </row>
    <row r="78255" spans="2:2">
      <c r="B78255" s="202"/>
    </row>
    <row r="78256" spans="2:2">
      <c r="B78256" s="202"/>
    </row>
    <row r="78257" spans="2:2">
      <c r="B78257" s="202"/>
    </row>
    <row r="78258" spans="2:2">
      <c r="B78258" s="202"/>
    </row>
    <row r="78259" spans="2:2">
      <c r="B78259" s="202"/>
    </row>
    <row r="78260" spans="2:2">
      <c r="B78260" s="202"/>
    </row>
    <row r="78261" spans="2:2">
      <c r="B78261" s="202"/>
    </row>
    <row r="78262" spans="2:2">
      <c r="B78262" s="202"/>
    </row>
    <row r="78263" spans="2:2">
      <c r="B78263" s="202"/>
    </row>
    <row r="78264" spans="2:2">
      <c r="B78264" s="202"/>
    </row>
    <row r="78265" spans="2:2">
      <c r="B78265" s="202"/>
    </row>
    <row r="78266" spans="2:2">
      <c r="B78266" s="202"/>
    </row>
    <row r="78267" spans="2:2">
      <c r="B78267" s="202"/>
    </row>
    <row r="78268" spans="2:2">
      <c r="B78268" s="202"/>
    </row>
    <row r="78269" spans="2:2">
      <c r="B78269" s="202"/>
    </row>
    <row r="78270" spans="2:2">
      <c r="B78270" s="202"/>
    </row>
    <row r="78271" spans="2:2">
      <c r="B78271" s="202"/>
    </row>
    <row r="78272" spans="2:2">
      <c r="B78272" s="202"/>
    </row>
    <row r="78273" spans="2:2">
      <c r="B78273" s="202"/>
    </row>
    <row r="78274" spans="2:2">
      <c r="B78274" s="202"/>
    </row>
    <row r="78275" spans="2:2">
      <c r="B78275" s="202"/>
    </row>
    <row r="78276" spans="2:2">
      <c r="B78276" s="202"/>
    </row>
    <row r="78277" spans="2:2">
      <c r="B78277" s="202"/>
    </row>
    <row r="78278" spans="2:2">
      <c r="B78278" s="202"/>
    </row>
    <row r="78279" spans="2:2">
      <c r="B78279" s="202"/>
    </row>
    <row r="78280" spans="2:2">
      <c r="B78280" s="202"/>
    </row>
    <row r="78281" spans="2:2">
      <c r="B78281" s="202"/>
    </row>
    <row r="78282" spans="2:2">
      <c r="B78282" s="202"/>
    </row>
    <row r="78283" spans="2:2">
      <c r="B78283" s="202"/>
    </row>
    <row r="78284" spans="2:2">
      <c r="B78284" s="202"/>
    </row>
    <row r="78285" spans="2:2">
      <c r="B78285" s="202"/>
    </row>
    <row r="78286" spans="2:2">
      <c r="B78286" s="202"/>
    </row>
    <row r="78287" spans="2:2">
      <c r="B78287" s="202"/>
    </row>
    <row r="78288" spans="2:2">
      <c r="B78288" s="202"/>
    </row>
    <row r="78289" spans="2:2">
      <c r="B78289" s="202"/>
    </row>
    <row r="78290" spans="2:2">
      <c r="B78290" s="202"/>
    </row>
    <row r="78291" spans="2:2">
      <c r="B78291" s="202"/>
    </row>
    <row r="78292" spans="2:2">
      <c r="B78292" s="202"/>
    </row>
    <row r="78293" spans="2:2">
      <c r="B78293" s="202"/>
    </row>
    <row r="78294" spans="2:2">
      <c r="B78294" s="202"/>
    </row>
    <row r="78295" spans="2:2">
      <c r="B78295" s="202"/>
    </row>
    <row r="78296" spans="2:2">
      <c r="B78296" s="202"/>
    </row>
    <row r="78297" spans="2:2">
      <c r="B78297" s="202"/>
    </row>
    <row r="78298" spans="2:2">
      <c r="B78298" s="202"/>
    </row>
    <row r="78299" spans="2:2">
      <c r="B78299" s="202"/>
    </row>
    <row r="78300" spans="2:2">
      <c r="B78300" s="202"/>
    </row>
    <row r="78301" spans="2:2">
      <c r="B78301" s="202"/>
    </row>
    <row r="78302" spans="2:2">
      <c r="B78302" s="202"/>
    </row>
    <row r="78303" spans="2:2">
      <c r="B78303" s="202"/>
    </row>
    <row r="78304" spans="2:2">
      <c r="B78304" s="202"/>
    </row>
    <row r="78305" spans="2:2">
      <c r="B78305" s="202"/>
    </row>
    <row r="78306" spans="2:2">
      <c r="B78306" s="202"/>
    </row>
    <row r="78307" spans="2:2">
      <c r="B78307" s="202"/>
    </row>
    <row r="78308" spans="2:2">
      <c r="B78308" s="202"/>
    </row>
    <row r="78309" spans="2:2">
      <c r="B78309" s="202"/>
    </row>
    <row r="78310" spans="2:2">
      <c r="B78310" s="202"/>
    </row>
    <row r="78311" spans="2:2">
      <c r="B78311" s="202"/>
    </row>
    <row r="78312" spans="2:2">
      <c r="B78312" s="202"/>
    </row>
    <row r="78313" spans="2:2">
      <c r="B78313" s="202"/>
    </row>
    <row r="78314" spans="2:2">
      <c r="B78314" s="202"/>
    </row>
    <row r="78315" spans="2:2">
      <c r="B78315" s="202"/>
    </row>
    <row r="78316" spans="2:2">
      <c r="B78316" s="202"/>
    </row>
    <row r="78317" spans="2:2">
      <c r="B78317" s="202"/>
    </row>
    <row r="78318" spans="2:2">
      <c r="B78318" s="202"/>
    </row>
    <row r="78319" spans="2:2">
      <c r="B78319" s="202"/>
    </row>
    <row r="78320" spans="2:2">
      <c r="B78320" s="202"/>
    </row>
    <row r="78321" spans="2:2">
      <c r="B78321" s="202"/>
    </row>
    <row r="78322" spans="2:2">
      <c r="B78322" s="202"/>
    </row>
    <row r="78323" spans="2:2">
      <c r="B78323" s="202"/>
    </row>
    <row r="78324" spans="2:2">
      <c r="B78324" s="202"/>
    </row>
    <row r="78325" spans="2:2">
      <c r="B78325" s="202"/>
    </row>
    <row r="78326" spans="2:2">
      <c r="B78326" s="202"/>
    </row>
    <row r="78327" spans="2:2">
      <c r="B78327" s="202"/>
    </row>
    <row r="78328" spans="2:2">
      <c r="B78328" s="202"/>
    </row>
    <row r="78329" spans="2:2">
      <c r="B78329" s="202"/>
    </row>
    <row r="78330" spans="2:2">
      <c r="B78330" s="202"/>
    </row>
    <row r="78331" spans="2:2">
      <c r="B78331" s="202"/>
    </row>
    <row r="78332" spans="2:2">
      <c r="B78332" s="202"/>
    </row>
    <row r="78333" spans="2:2">
      <c r="B78333" s="202"/>
    </row>
    <row r="78334" spans="2:2">
      <c r="B78334" s="202"/>
    </row>
    <row r="78335" spans="2:2">
      <c r="B78335" s="202"/>
    </row>
    <row r="78336" spans="2:2">
      <c r="B78336" s="202"/>
    </row>
    <row r="78337" spans="2:2">
      <c r="B78337" s="202"/>
    </row>
    <row r="78338" spans="2:2">
      <c r="B78338" s="202"/>
    </row>
    <row r="78339" spans="2:2">
      <c r="B78339" s="202"/>
    </row>
    <row r="78340" spans="2:2">
      <c r="B78340" s="202"/>
    </row>
    <row r="78341" spans="2:2">
      <c r="B78341" s="202"/>
    </row>
    <row r="78342" spans="2:2">
      <c r="B78342" s="202"/>
    </row>
    <row r="78343" spans="2:2">
      <c r="B78343" s="202"/>
    </row>
    <row r="78344" spans="2:2">
      <c r="B78344" s="202"/>
    </row>
    <row r="78345" spans="2:2">
      <c r="B78345" s="202"/>
    </row>
    <row r="78346" spans="2:2">
      <c r="B78346" s="202"/>
    </row>
    <row r="78347" spans="2:2">
      <c r="B78347" s="202"/>
    </row>
    <row r="78348" spans="2:2">
      <c r="B78348" s="202"/>
    </row>
    <row r="78349" spans="2:2">
      <c r="B78349" s="202"/>
    </row>
    <row r="78350" spans="2:2">
      <c r="B78350" s="202"/>
    </row>
    <row r="78351" spans="2:2">
      <c r="B78351" s="202"/>
    </row>
    <row r="78352" spans="2:2">
      <c r="B78352" s="202"/>
    </row>
    <row r="78353" spans="2:2">
      <c r="B78353" s="202"/>
    </row>
    <row r="78354" spans="2:2">
      <c r="B78354" s="202"/>
    </row>
    <row r="78355" spans="2:2">
      <c r="B78355" s="202"/>
    </row>
    <row r="78356" spans="2:2">
      <c r="B78356" s="202"/>
    </row>
    <row r="78357" spans="2:2">
      <c r="B78357" s="202"/>
    </row>
    <row r="78358" spans="2:2">
      <c r="B78358" s="202"/>
    </row>
    <row r="78359" spans="2:2">
      <c r="B78359" s="202"/>
    </row>
    <row r="78360" spans="2:2">
      <c r="B78360" s="202"/>
    </row>
    <row r="78361" spans="2:2">
      <c r="B78361" s="202"/>
    </row>
    <row r="78362" spans="2:2">
      <c r="B78362" s="202"/>
    </row>
    <row r="78363" spans="2:2">
      <c r="B78363" s="202"/>
    </row>
    <row r="78364" spans="2:2">
      <c r="B78364" s="202"/>
    </row>
    <row r="78365" spans="2:2">
      <c r="B78365" s="202"/>
    </row>
    <row r="78366" spans="2:2">
      <c r="B78366" s="202"/>
    </row>
    <row r="78367" spans="2:2">
      <c r="B78367" s="202"/>
    </row>
    <row r="78368" spans="2:2">
      <c r="B78368" s="202"/>
    </row>
    <row r="78369" spans="2:2">
      <c r="B78369" s="202"/>
    </row>
    <row r="78370" spans="2:2">
      <c r="B78370" s="202"/>
    </row>
    <row r="78371" spans="2:2">
      <c r="B78371" s="202"/>
    </row>
    <row r="78372" spans="2:2">
      <c r="B78372" s="202"/>
    </row>
    <row r="78373" spans="2:2">
      <c r="B78373" s="202"/>
    </row>
    <row r="78374" spans="2:2">
      <c r="B78374" s="202"/>
    </row>
    <row r="78375" spans="2:2">
      <c r="B78375" s="202"/>
    </row>
    <row r="78376" spans="2:2">
      <c r="B78376" s="202"/>
    </row>
    <row r="78377" spans="2:2">
      <c r="B78377" s="202"/>
    </row>
    <row r="78378" spans="2:2">
      <c r="B78378" s="202"/>
    </row>
    <row r="78379" spans="2:2">
      <c r="B78379" s="202"/>
    </row>
    <row r="78380" spans="2:2">
      <c r="B78380" s="202"/>
    </row>
    <row r="78381" spans="2:2">
      <c r="B78381" s="202"/>
    </row>
    <row r="78382" spans="2:2">
      <c r="B78382" s="202"/>
    </row>
    <row r="78383" spans="2:2">
      <c r="B78383" s="202"/>
    </row>
    <row r="78384" spans="2:2">
      <c r="B78384" s="202"/>
    </row>
    <row r="78385" spans="2:2">
      <c r="B78385" s="202"/>
    </row>
    <row r="78386" spans="2:2">
      <c r="B78386" s="202"/>
    </row>
    <row r="78387" spans="2:2">
      <c r="B78387" s="202"/>
    </row>
    <row r="78388" spans="2:2">
      <c r="B78388" s="202"/>
    </row>
    <row r="78389" spans="2:2">
      <c r="B78389" s="202"/>
    </row>
    <row r="78390" spans="2:2">
      <c r="B78390" s="202"/>
    </row>
    <row r="78391" spans="2:2">
      <c r="B78391" s="202"/>
    </row>
    <row r="78392" spans="2:2">
      <c r="B78392" s="202"/>
    </row>
    <row r="78393" spans="2:2">
      <c r="B78393" s="202"/>
    </row>
    <row r="78394" spans="2:2">
      <c r="B78394" s="202"/>
    </row>
    <row r="78395" spans="2:2">
      <c r="B78395" s="202"/>
    </row>
    <row r="78396" spans="2:2">
      <c r="B78396" s="202"/>
    </row>
    <row r="78397" spans="2:2">
      <c r="B78397" s="202"/>
    </row>
    <row r="78398" spans="2:2">
      <c r="B78398" s="202"/>
    </row>
    <row r="78399" spans="2:2">
      <c r="B78399" s="202"/>
    </row>
    <row r="78400" spans="2:2">
      <c r="B78400" s="202"/>
    </row>
    <row r="78401" spans="2:2">
      <c r="B78401" s="202"/>
    </row>
    <row r="78402" spans="2:2">
      <c r="B78402" s="202"/>
    </row>
    <row r="78403" spans="2:2">
      <c r="B78403" s="202"/>
    </row>
    <row r="78404" spans="2:2">
      <c r="B78404" s="202"/>
    </row>
    <row r="78405" spans="2:2">
      <c r="B78405" s="202"/>
    </row>
    <row r="78406" spans="2:2">
      <c r="B78406" s="202"/>
    </row>
    <row r="78407" spans="2:2">
      <c r="B78407" s="202"/>
    </row>
    <row r="78408" spans="2:2">
      <c r="B78408" s="202"/>
    </row>
    <row r="78409" spans="2:2">
      <c r="B78409" s="202"/>
    </row>
    <row r="78410" spans="2:2">
      <c r="B78410" s="202"/>
    </row>
    <row r="78411" spans="2:2">
      <c r="B78411" s="202"/>
    </row>
    <row r="78412" spans="2:2">
      <c r="B78412" s="202"/>
    </row>
    <row r="78413" spans="2:2">
      <c r="B78413" s="202"/>
    </row>
    <row r="78414" spans="2:2">
      <c r="B78414" s="202"/>
    </row>
    <row r="78415" spans="2:2">
      <c r="B78415" s="202"/>
    </row>
    <row r="78416" spans="2:2">
      <c r="B78416" s="202"/>
    </row>
    <row r="78417" spans="2:2">
      <c r="B78417" s="202"/>
    </row>
    <row r="78418" spans="2:2">
      <c r="B78418" s="202"/>
    </row>
    <row r="78419" spans="2:2">
      <c r="B78419" s="202"/>
    </row>
    <row r="78420" spans="2:2">
      <c r="B78420" s="202"/>
    </row>
    <row r="78421" spans="2:2">
      <c r="B78421" s="202"/>
    </row>
    <row r="78422" spans="2:2">
      <c r="B78422" s="202"/>
    </row>
    <row r="78423" spans="2:2">
      <c r="B78423" s="202"/>
    </row>
    <row r="78424" spans="2:2">
      <c r="B78424" s="202"/>
    </row>
    <row r="78425" spans="2:2">
      <c r="B78425" s="202"/>
    </row>
    <row r="78426" spans="2:2">
      <c r="B78426" s="202"/>
    </row>
    <row r="78427" spans="2:2">
      <c r="B78427" s="202"/>
    </row>
    <row r="78428" spans="2:2">
      <c r="B78428" s="202"/>
    </row>
    <row r="78429" spans="2:2">
      <c r="B78429" s="202"/>
    </row>
    <row r="78430" spans="2:2">
      <c r="B78430" s="202"/>
    </row>
    <row r="78431" spans="2:2">
      <c r="B78431" s="202"/>
    </row>
    <row r="78432" spans="2:2">
      <c r="B78432" s="202"/>
    </row>
    <row r="78433" spans="2:2">
      <c r="B78433" s="202"/>
    </row>
    <row r="78434" spans="2:2">
      <c r="B78434" s="202"/>
    </row>
    <row r="78435" spans="2:2">
      <c r="B78435" s="202"/>
    </row>
    <row r="78436" spans="2:2">
      <c r="B78436" s="202"/>
    </row>
    <row r="78437" spans="2:2">
      <c r="B78437" s="202"/>
    </row>
    <row r="78438" spans="2:2">
      <c r="B78438" s="202"/>
    </row>
    <row r="78439" spans="2:2">
      <c r="B78439" s="202"/>
    </row>
    <row r="78440" spans="2:2">
      <c r="B78440" s="202"/>
    </row>
    <row r="78441" spans="2:2">
      <c r="B78441" s="202"/>
    </row>
    <row r="78442" spans="2:2">
      <c r="B78442" s="202"/>
    </row>
    <row r="78443" spans="2:2">
      <c r="B78443" s="202"/>
    </row>
    <row r="78444" spans="2:2">
      <c r="B78444" s="202"/>
    </row>
    <row r="78445" spans="2:2">
      <c r="B78445" s="202"/>
    </row>
    <row r="78446" spans="2:2">
      <c r="B78446" s="202"/>
    </row>
    <row r="78447" spans="2:2">
      <c r="B78447" s="202"/>
    </row>
    <row r="78448" spans="2:2">
      <c r="B78448" s="202"/>
    </row>
    <row r="78449" spans="2:2">
      <c r="B78449" s="202"/>
    </row>
    <row r="78450" spans="2:2">
      <c r="B78450" s="202"/>
    </row>
    <row r="78451" spans="2:2">
      <c r="B78451" s="202"/>
    </row>
    <row r="78452" spans="2:2">
      <c r="B78452" s="202"/>
    </row>
    <row r="78453" spans="2:2">
      <c r="B78453" s="202"/>
    </row>
    <row r="78454" spans="2:2">
      <c r="B78454" s="202"/>
    </row>
    <row r="78455" spans="2:2">
      <c r="B78455" s="202"/>
    </row>
    <row r="78456" spans="2:2">
      <c r="B78456" s="202"/>
    </row>
    <row r="78457" spans="2:2">
      <c r="B78457" s="202"/>
    </row>
    <row r="78458" spans="2:2">
      <c r="B78458" s="202"/>
    </row>
    <row r="78459" spans="2:2">
      <c r="B78459" s="202"/>
    </row>
    <row r="78460" spans="2:2">
      <c r="B78460" s="202"/>
    </row>
    <row r="78461" spans="2:2">
      <c r="B78461" s="202"/>
    </row>
    <row r="78462" spans="2:2">
      <c r="B78462" s="202"/>
    </row>
    <row r="78463" spans="2:2">
      <c r="B78463" s="202"/>
    </row>
    <row r="78464" spans="2:2">
      <c r="B78464" s="202"/>
    </row>
    <row r="78465" spans="2:2">
      <c r="B78465" s="202"/>
    </row>
    <row r="78466" spans="2:2">
      <c r="B78466" s="202"/>
    </row>
    <row r="78467" spans="2:2">
      <c r="B78467" s="202"/>
    </row>
    <row r="78468" spans="2:2">
      <c r="B78468" s="202"/>
    </row>
    <row r="78469" spans="2:2">
      <c r="B78469" s="202"/>
    </row>
    <row r="78470" spans="2:2">
      <c r="B78470" s="202"/>
    </row>
    <row r="78471" spans="2:2">
      <c r="B78471" s="202"/>
    </row>
    <row r="78472" spans="2:2">
      <c r="B78472" s="202"/>
    </row>
    <row r="78473" spans="2:2">
      <c r="B78473" s="202"/>
    </row>
    <row r="78474" spans="2:2">
      <c r="B78474" s="202"/>
    </row>
    <row r="78475" spans="2:2">
      <c r="B78475" s="202"/>
    </row>
    <row r="78476" spans="2:2">
      <c r="B78476" s="202"/>
    </row>
    <row r="78477" spans="2:2">
      <c r="B78477" s="202"/>
    </row>
    <row r="78478" spans="2:2">
      <c r="B78478" s="202"/>
    </row>
    <row r="78479" spans="2:2">
      <c r="B78479" s="202"/>
    </row>
    <row r="78480" spans="2:2">
      <c r="B78480" s="202"/>
    </row>
    <row r="78481" spans="2:2">
      <c r="B78481" s="202"/>
    </row>
    <row r="78482" spans="2:2">
      <c r="B78482" s="202"/>
    </row>
    <row r="78483" spans="2:2">
      <c r="B78483" s="202"/>
    </row>
    <row r="78484" spans="2:2">
      <c r="B78484" s="202"/>
    </row>
    <row r="78485" spans="2:2">
      <c r="B78485" s="202"/>
    </row>
    <row r="78486" spans="2:2">
      <c r="B78486" s="202"/>
    </row>
    <row r="78487" spans="2:2">
      <c r="B78487" s="202"/>
    </row>
    <row r="78488" spans="2:2">
      <c r="B78488" s="202"/>
    </row>
    <row r="78489" spans="2:2">
      <c r="B78489" s="202"/>
    </row>
    <row r="78490" spans="2:2">
      <c r="B78490" s="202"/>
    </row>
    <row r="78491" spans="2:2">
      <c r="B78491" s="202"/>
    </row>
    <row r="78492" spans="2:2">
      <c r="B78492" s="202"/>
    </row>
    <row r="78493" spans="2:2">
      <c r="B78493" s="202"/>
    </row>
    <row r="78494" spans="2:2">
      <c r="B78494" s="202"/>
    </row>
    <row r="78495" spans="2:2">
      <c r="B78495" s="202"/>
    </row>
    <row r="78496" spans="2:2">
      <c r="B78496" s="202"/>
    </row>
    <row r="78497" spans="2:2">
      <c r="B78497" s="202"/>
    </row>
    <row r="78498" spans="2:2">
      <c r="B78498" s="202"/>
    </row>
    <row r="78499" spans="2:2">
      <c r="B78499" s="202"/>
    </row>
    <row r="78500" spans="2:2">
      <c r="B78500" s="202"/>
    </row>
    <row r="78501" spans="2:2">
      <c r="B78501" s="202"/>
    </row>
    <row r="78502" spans="2:2">
      <c r="B78502" s="202"/>
    </row>
    <row r="78503" spans="2:2">
      <c r="B78503" s="202"/>
    </row>
    <row r="78504" spans="2:2">
      <c r="B78504" s="202"/>
    </row>
    <row r="78505" spans="2:2">
      <c r="B78505" s="202"/>
    </row>
    <row r="78506" spans="2:2">
      <c r="B78506" s="202"/>
    </row>
    <row r="78507" spans="2:2">
      <c r="B78507" s="202"/>
    </row>
    <row r="78508" spans="2:2">
      <c r="B78508" s="202"/>
    </row>
    <row r="78509" spans="2:2">
      <c r="B78509" s="202"/>
    </row>
    <row r="78510" spans="2:2">
      <c r="B78510" s="202"/>
    </row>
    <row r="78511" spans="2:2">
      <c r="B78511" s="202"/>
    </row>
    <row r="78512" spans="2:2">
      <c r="B78512" s="202"/>
    </row>
    <row r="78513" spans="2:2">
      <c r="B78513" s="202"/>
    </row>
    <row r="78514" spans="2:2">
      <c r="B78514" s="202"/>
    </row>
    <row r="78515" spans="2:2">
      <c r="B78515" s="202"/>
    </row>
    <row r="78516" spans="2:2">
      <c r="B78516" s="202"/>
    </row>
    <row r="78517" spans="2:2">
      <c r="B78517" s="202"/>
    </row>
    <row r="78518" spans="2:2">
      <c r="B78518" s="202"/>
    </row>
    <row r="78519" spans="2:2">
      <c r="B78519" s="202"/>
    </row>
    <row r="78520" spans="2:2">
      <c r="B78520" s="202"/>
    </row>
    <row r="78521" spans="2:2">
      <c r="B78521" s="202"/>
    </row>
    <row r="78522" spans="2:2">
      <c r="B78522" s="202"/>
    </row>
    <row r="78523" spans="2:2">
      <c r="B78523" s="202"/>
    </row>
    <row r="78524" spans="2:2">
      <c r="B78524" s="202"/>
    </row>
    <row r="78525" spans="2:2">
      <c r="B78525" s="202"/>
    </row>
    <row r="78526" spans="2:2">
      <c r="B78526" s="202"/>
    </row>
    <row r="78527" spans="2:2">
      <c r="B78527" s="202"/>
    </row>
    <row r="78528" spans="2:2">
      <c r="B78528" s="202"/>
    </row>
    <row r="78529" spans="2:2">
      <c r="B78529" s="202"/>
    </row>
    <row r="78530" spans="2:2">
      <c r="B78530" s="202"/>
    </row>
    <row r="78531" spans="2:2">
      <c r="B78531" s="202"/>
    </row>
    <row r="78532" spans="2:2">
      <c r="B78532" s="202"/>
    </row>
    <row r="78533" spans="2:2">
      <c r="B78533" s="202"/>
    </row>
    <row r="78534" spans="2:2">
      <c r="B78534" s="202"/>
    </row>
    <row r="78535" spans="2:2">
      <c r="B78535" s="202"/>
    </row>
    <row r="78536" spans="2:2">
      <c r="B78536" s="202"/>
    </row>
    <row r="78537" spans="2:2">
      <c r="B78537" s="202"/>
    </row>
    <row r="78538" spans="2:2">
      <c r="B78538" s="202"/>
    </row>
    <row r="78539" spans="2:2">
      <c r="B78539" s="202"/>
    </row>
    <row r="78540" spans="2:2">
      <c r="B78540" s="202"/>
    </row>
    <row r="78541" spans="2:2">
      <c r="B78541" s="202"/>
    </row>
    <row r="78542" spans="2:2">
      <c r="B78542" s="202"/>
    </row>
    <row r="78543" spans="2:2">
      <c r="B78543" s="202"/>
    </row>
    <row r="78544" spans="2:2">
      <c r="B78544" s="202"/>
    </row>
    <row r="78545" spans="2:2">
      <c r="B78545" s="202"/>
    </row>
    <row r="78546" spans="2:2">
      <c r="B78546" s="202"/>
    </row>
    <row r="78547" spans="2:2">
      <c r="B78547" s="202"/>
    </row>
    <row r="78548" spans="2:2">
      <c r="B78548" s="202"/>
    </row>
    <row r="78549" spans="2:2">
      <c r="B78549" s="202"/>
    </row>
    <row r="78550" spans="2:2">
      <c r="B78550" s="202"/>
    </row>
    <row r="78551" spans="2:2">
      <c r="B78551" s="202"/>
    </row>
    <row r="78552" spans="2:2">
      <c r="B78552" s="202"/>
    </row>
    <row r="78553" spans="2:2">
      <c r="B78553" s="202"/>
    </row>
    <row r="78554" spans="2:2">
      <c r="B78554" s="202"/>
    </row>
    <row r="78555" spans="2:2">
      <c r="B78555" s="202"/>
    </row>
    <row r="78556" spans="2:2">
      <c r="B78556" s="202"/>
    </row>
    <row r="78557" spans="2:2">
      <c r="B78557" s="202"/>
    </row>
    <row r="78558" spans="2:2">
      <c r="B78558" s="202"/>
    </row>
    <row r="78559" spans="2:2">
      <c r="B78559" s="202"/>
    </row>
    <row r="78560" spans="2:2">
      <c r="B78560" s="202"/>
    </row>
    <row r="78561" spans="2:2">
      <c r="B78561" s="202"/>
    </row>
    <row r="78562" spans="2:2">
      <c r="B78562" s="202"/>
    </row>
    <row r="78563" spans="2:2">
      <c r="B78563" s="202"/>
    </row>
    <row r="78564" spans="2:2">
      <c r="B78564" s="202"/>
    </row>
    <row r="78565" spans="2:2">
      <c r="B78565" s="202"/>
    </row>
    <row r="78566" spans="2:2">
      <c r="B78566" s="202"/>
    </row>
    <row r="78567" spans="2:2">
      <c r="B78567" s="202"/>
    </row>
    <row r="78568" spans="2:2">
      <c r="B78568" s="202"/>
    </row>
    <row r="78569" spans="2:2">
      <c r="B78569" s="202"/>
    </row>
    <row r="78570" spans="2:2">
      <c r="B78570" s="202"/>
    </row>
    <row r="78571" spans="2:2">
      <c r="B78571" s="202"/>
    </row>
    <row r="78572" spans="2:2">
      <c r="B78572" s="202"/>
    </row>
    <row r="78573" spans="2:2">
      <c r="B78573" s="202"/>
    </row>
    <row r="78574" spans="2:2">
      <c r="B78574" s="202"/>
    </row>
    <row r="78575" spans="2:2">
      <c r="B78575" s="202"/>
    </row>
    <row r="78576" spans="2:2">
      <c r="B78576" s="202"/>
    </row>
    <row r="78577" spans="2:2">
      <c r="B78577" s="202"/>
    </row>
    <row r="78578" spans="2:2">
      <c r="B78578" s="202"/>
    </row>
    <row r="78579" spans="2:2">
      <c r="B78579" s="202"/>
    </row>
    <row r="78580" spans="2:2">
      <c r="B78580" s="202"/>
    </row>
    <row r="78581" spans="2:2">
      <c r="B78581" s="202"/>
    </row>
    <row r="78582" spans="2:2">
      <c r="B78582" s="202"/>
    </row>
    <row r="78583" spans="2:2">
      <c r="B78583" s="202"/>
    </row>
    <row r="78584" spans="2:2">
      <c r="B78584" s="202"/>
    </row>
    <row r="78585" spans="2:2">
      <c r="B78585" s="202"/>
    </row>
    <row r="78586" spans="2:2">
      <c r="B78586" s="202"/>
    </row>
    <row r="78587" spans="2:2">
      <c r="B78587" s="202"/>
    </row>
    <row r="78588" spans="2:2">
      <c r="B78588" s="202"/>
    </row>
    <row r="78589" spans="2:2">
      <c r="B78589" s="202"/>
    </row>
    <row r="78590" spans="2:2">
      <c r="B78590" s="202"/>
    </row>
    <row r="78591" spans="2:2">
      <c r="B78591" s="202"/>
    </row>
    <row r="78592" spans="2:2">
      <c r="B78592" s="202"/>
    </row>
    <row r="78593" spans="2:2">
      <c r="B78593" s="202"/>
    </row>
    <row r="78594" spans="2:2">
      <c r="B78594" s="202"/>
    </row>
    <row r="78595" spans="2:2">
      <c r="B78595" s="202"/>
    </row>
    <row r="78596" spans="2:2">
      <c r="B78596" s="202"/>
    </row>
    <row r="78597" spans="2:2">
      <c r="B78597" s="202"/>
    </row>
    <row r="78598" spans="2:2">
      <c r="B78598" s="202"/>
    </row>
    <row r="78599" spans="2:2">
      <c r="B78599" s="202"/>
    </row>
    <row r="78600" spans="2:2">
      <c r="B78600" s="202"/>
    </row>
    <row r="78601" spans="2:2">
      <c r="B78601" s="202"/>
    </row>
    <row r="78602" spans="2:2">
      <c r="B78602" s="202"/>
    </row>
    <row r="78603" spans="2:2">
      <c r="B78603" s="202"/>
    </row>
    <row r="78604" spans="2:2">
      <c r="B78604" s="202"/>
    </row>
    <row r="78605" spans="2:2">
      <c r="B78605" s="202"/>
    </row>
    <row r="78606" spans="2:2">
      <c r="B78606" s="202"/>
    </row>
    <row r="78607" spans="2:2">
      <c r="B78607" s="202"/>
    </row>
    <row r="78608" spans="2:2">
      <c r="B78608" s="202"/>
    </row>
    <row r="78609" spans="2:2">
      <c r="B78609" s="202"/>
    </row>
    <row r="78610" spans="2:2">
      <c r="B78610" s="202"/>
    </row>
    <row r="78611" spans="2:2">
      <c r="B78611" s="202"/>
    </row>
    <row r="78612" spans="2:2">
      <c r="B78612" s="202"/>
    </row>
    <row r="78613" spans="2:2">
      <c r="B78613" s="202"/>
    </row>
    <row r="78614" spans="2:2">
      <c r="B78614" s="202"/>
    </row>
    <row r="78615" spans="2:2">
      <c r="B78615" s="202"/>
    </row>
    <row r="78616" spans="2:2">
      <c r="B78616" s="202"/>
    </row>
    <row r="78617" spans="2:2">
      <c r="B78617" s="202"/>
    </row>
    <row r="78618" spans="2:2">
      <c r="B78618" s="202"/>
    </row>
    <row r="78619" spans="2:2">
      <c r="B78619" s="202"/>
    </row>
    <row r="78620" spans="2:2">
      <c r="B78620" s="202"/>
    </row>
    <row r="78621" spans="2:2">
      <c r="B78621" s="202"/>
    </row>
    <row r="78622" spans="2:2">
      <c r="B78622" s="202"/>
    </row>
    <row r="78623" spans="2:2">
      <c r="B78623" s="202"/>
    </row>
    <row r="78624" spans="2:2">
      <c r="B78624" s="202"/>
    </row>
    <row r="78625" spans="2:2">
      <c r="B78625" s="202"/>
    </row>
    <row r="78626" spans="2:2">
      <c r="B78626" s="202"/>
    </row>
    <row r="78627" spans="2:2">
      <c r="B78627" s="202"/>
    </row>
    <row r="78628" spans="2:2">
      <c r="B78628" s="202"/>
    </row>
    <row r="78629" spans="2:2">
      <c r="B78629" s="202"/>
    </row>
    <row r="78630" spans="2:2">
      <c r="B78630" s="202"/>
    </row>
    <row r="78631" spans="2:2">
      <c r="B78631" s="202"/>
    </row>
    <row r="78632" spans="2:2">
      <c r="B78632" s="202"/>
    </row>
    <row r="78633" spans="2:2">
      <c r="B78633" s="202"/>
    </row>
    <row r="78634" spans="2:2">
      <c r="B78634" s="202"/>
    </row>
    <row r="78635" spans="2:2">
      <c r="B78635" s="202"/>
    </row>
    <row r="78636" spans="2:2">
      <c r="B78636" s="202"/>
    </row>
    <row r="78637" spans="2:2">
      <c r="B78637" s="202"/>
    </row>
    <row r="78638" spans="2:2">
      <c r="B78638" s="202"/>
    </row>
    <row r="78639" spans="2:2">
      <c r="B78639" s="202"/>
    </row>
    <row r="78640" spans="2:2">
      <c r="B78640" s="202"/>
    </row>
    <row r="78641" spans="2:2">
      <c r="B78641" s="202"/>
    </row>
    <row r="78642" spans="2:2">
      <c r="B78642" s="202"/>
    </row>
    <row r="78643" spans="2:2">
      <c r="B78643" s="202"/>
    </row>
    <row r="78644" spans="2:2">
      <c r="B78644" s="202"/>
    </row>
    <row r="78645" spans="2:2">
      <c r="B78645" s="202"/>
    </row>
    <row r="78646" spans="2:2">
      <c r="B78646" s="202"/>
    </row>
    <row r="78647" spans="2:2">
      <c r="B78647" s="202"/>
    </row>
    <row r="78648" spans="2:2">
      <c r="B78648" s="202"/>
    </row>
    <row r="78649" spans="2:2">
      <c r="B78649" s="202"/>
    </row>
    <row r="78650" spans="2:2">
      <c r="B78650" s="202"/>
    </row>
    <row r="78651" spans="2:2">
      <c r="B78651" s="202"/>
    </row>
    <row r="78652" spans="2:2">
      <c r="B78652" s="202"/>
    </row>
    <row r="78653" spans="2:2">
      <c r="B78653" s="202"/>
    </row>
    <row r="78654" spans="2:2">
      <c r="B78654" s="202"/>
    </row>
    <row r="78655" spans="2:2">
      <c r="B78655" s="202"/>
    </row>
    <row r="78656" spans="2:2">
      <c r="B78656" s="202"/>
    </row>
    <row r="78657" spans="2:2">
      <c r="B78657" s="202"/>
    </row>
    <row r="78658" spans="2:2">
      <c r="B78658" s="202"/>
    </row>
    <row r="78659" spans="2:2">
      <c r="B78659" s="202"/>
    </row>
    <row r="78660" spans="2:2">
      <c r="B78660" s="202"/>
    </row>
    <row r="78661" spans="2:2">
      <c r="B78661" s="202"/>
    </row>
    <row r="78662" spans="2:2">
      <c r="B78662" s="202"/>
    </row>
    <row r="78663" spans="2:2">
      <c r="B78663" s="202"/>
    </row>
    <row r="78664" spans="2:2">
      <c r="B78664" s="202"/>
    </row>
    <row r="78665" spans="2:2">
      <c r="B78665" s="202"/>
    </row>
    <row r="78666" spans="2:2">
      <c r="B78666" s="202"/>
    </row>
    <row r="78667" spans="2:2">
      <c r="B78667" s="202"/>
    </row>
    <row r="78668" spans="2:2">
      <c r="B78668" s="202"/>
    </row>
    <row r="78669" spans="2:2">
      <c r="B78669" s="202"/>
    </row>
    <row r="78670" spans="2:2">
      <c r="B78670" s="202"/>
    </row>
    <row r="78671" spans="2:2">
      <c r="B78671" s="202"/>
    </row>
    <row r="78672" spans="2:2">
      <c r="B78672" s="202"/>
    </row>
    <row r="78673" spans="2:2">
      <c r="B78673" s="202"/>
    </row>
    <row r="78674" spans="2:2">
      <c r="B78674" s="202"/>
    </row>
    <row r="78675" spans="2:2">
      <c r="B78675" s="202"/>
    </row>
    <row r="78676" spans="2:2">
      <c r="B78676" s="202"/>
    </row>
    <row r="78677" spans="2:2">
      <c r="B78677" s="202"/>
    </row>
    <row r="78678" spans="2:2">
      <c r="B78678" s="202"/>
    </row>
    <row r="78679" spans="2:2">
      <c r="B78679" s="202"/>
    </row>
    <row r="78680" spans="2:2">
      <c r="B78680" s="202"/>
    </row>
    <row r="78681" spans="2:2">
      <c r="B78681" s="202"/>
    </row>
    <row r="78682" spans="2:2">
      <c r="B78682" s="202"/>
    </row>
    <row r="78683" spans="2:2">
      <c r="B78683" s="202"/>
    </row>
    <row r="78684" spans="2:2">
      <c r="B78684" s="202"/>
    </row>
    <row r="78685" spans="2:2">
      <c r="B78685" s="202"/>
    </row>
    <row r="78686" spans="2:2">
      <c r="B78686" s="202"/>
    </row>
    <row r="78687" spans="2:2">
      <c r="B78687" s="202"/>
    </row>
    <row r="78688" spans="2:2">
      <c r="B78688" s="202"/>
    </row>
    <row r="78689" spans="2:2">
      <c r="B78689" s="202"/>
    </row>
    <row r="78690" spans="2:2">
      <c r="B78690" s="202"/>
    </row>
    <row r="78691" spans="2:2">
      <c r="B78691" s="202"/>
    </row>
    <row r="78692" spans="2:2">
      <c r="B78692" s="202"/>
    </row>
    <row r="78693" spans="2:2">
      <c r="B78693" s="202"/>
    </row>
    <row r="78694" spans="2:2">
      <c r="B78694" s="202"/>
    </row>
    <row r="78695" spans="2:2">
      <c r="B78695" s="202"/>
    </row>
    <row r="78696" spans="2:2">
      <c r="B78696" s="202"/>
    </row>
    <row r="78697" spans="2:2">
      <c r="B78697" s="202"/>
    </row>
    <row r="78698" spans="2:2">
      <c r="B78698" s="202"/>
    </row>
    <row r="78699" spans="2:2">
      <c r="B78699" s="202"/>
    </row>
    <row r="78700" spans="2:2">
      <c r="B78700" s="202"/>
    </row>
    <row r="78701" spans="2:2">
      <c r="B78701" s="202"/>
    </row>
    <row r="78702" spans="2:2">
      <c r="B78702" s="202"/>
    </row>
    <row r="78703" spans="2:2">
      <c r="B78703" s="202"/>
    </row>
    <row r="78704" spans="2:2">
      <c r="B78704" s="202"/>
    </row>
    <row r="78705" spans="2:2">
      <c r="B78705" s="202"/>
    </row>
    <row r="78706" spans="2:2">
      <c r="B78706" s="202"/>
    </row>
    <row r="78707" spans="2:2">
      <c r="B78707" s="202"/>
    </row>
    <row r="78708" spans="2:2">
      <c r="B78708" s="202"/>
    </row>
    <row r="78709" spans="2:2">
      <c r="B78709" s="202"/>
    </row>
    <row r="78710" spans="2:2">
      <c r="B78710" s="202"/>
    </row>
    <row r="78711" spans="2:2">
      <c r="B78711" s="202"/>
    </row>
    <row r="78712" spans="2:2">
      <c r="B78712" s="202"/>
    </row>
    <row r="78713" spans="2:2">
      <c r="B78713" s="202"/>
    </row>
    <row r="78714" spans="2:2">
      <c r="B78714" s="202"/>
    </row>
    <row r="78715" spans="2:2">
      <c r="B78715" s="202"/>
    </row>
    <row r="78716" spans="2:2">
      <c r="B78716" s="202"/>
    </row>
    <row r="78717" spans="2:2">
      <c r="B78717" s="202"/>
    </row>
    <row r="78718" spans="2:2">
      <c r="B78718" s="202"/>
    </row>
    <row r="78719" spans="2:2">
      <c r="B78719" s="202"/>
    </row>
    <row r="78720" spans="2:2">
      <c r="B78720" s="202"/>
    </row>
    <row r="78721" spans="2:2">
      <c r="B78721" s="202"/>
    </row>
    <row r="78722" spans="2:2">
      <c r="B78722" s="202"/>
    </row>
    <row r="78723" spans="2:2">
      <c r="B78723" s="202"/>
    </row>
    <row r="78724" spans="2:2">
      <c r="B78724" s="202"/>
    </row>
    <row r="78725" spans="2:2">
      <c r="B78725" s="202"/>
    </row>
    <row r="78726" spans="2:2">
      <c r="B78726" s="202"/>
    </row>
    <row r="78727" spans="2:2">
      <c r="B78727" s="202"/>
    </row>
    <row r="78728" spans="2:2">
      <c r="B78728" s="202"/>
    </row>
    <row r="78729" spans="2:2">
      <c r="B78729" s="202"/>
    </row>
    <row r="78730" spans="2:2">
      <c r="B78730" s="202"/>
    </row>
    <row r="78731" spans="2:2">
      <c r="B78731" s="202"/>
    </row>
    <row r="78732" spans="2:2">
      <c r="B78732" s="202"/>
    </row>
    <row r="78733" spans="2:2">
      <c r="B78733" s="202"/>
    </row>
    <row r="78734" spans="2:2">
      <c r="B78734" s="202"/>
    </row>
    <row r="78735" spans="2:2">
      <c r="B78735" s="202"/>
    </row>
    <row r="78736" spans="2:2">
      <c r="B78736" s="202"/>
    </row>
    <row r="78737" spans="2:2">
      <c r="B78737" s="202"/>
    </row>
    <row r="78738" spans="2:2">
      <c r="B78738" s="202"/>
    </row>
    <row r="78739" spans="2:2">
      <c r="B78739" s="202"/>
    </row>
    <row r="78740" spans="2:2">
      <c r="B78740" s="202"/>
    </row>
    <row r="78741" spans="2:2">
      <c r="B78741" s="202"/>
    </row>
    <row r="78742" spans="2:2">
      <c r="B78742" s="202"/>
    </row>
    <row r="78743" spans="2:2">
      <c r="B78743" s="202"/>
    </row>
    <row r="78744" spans="2:2">
      <c r="B78744" s="202"/>
    </row>
    <row r="78745" spans="2:2">
      <c r="B78745" s="202"/>
    </row>
    <row r="78746" spans="2:2">
      <c r="B78746" s="202"/>
    </row>
    <row r="78747" spans="2:2">
      <c r="B78747" s="202"/>
    </row>
    <row r="78748" spans="2:2">
      <c r="B78748" s="202"/>
    </row>
    <row r="78749" spans="2:2">
      <c r="B78749" s="202"/>
    </row>
    <row r="78750" spans="2:2">
      <c r="B78750" s="202"/>
    </row>
    <row r="78751" spans="2:2">
      <c r="B78751" s="202"/>
    </row>
    <row r="78752" spans="2:2">
      <c r="B78752" s="202"/>
    </row>
    <row r="78753" spans="2:2">
      <c r="B78753" s="202"/>
    </row>
    <row r="78754" spans="2:2">
      <c r="B78754" s="202"/>
    </row>
    <row r="78755" spans="2:2">
      <c r="B78755" s="202"/>
    </row>
    <row r="78756" spans="2:2">
      <c r="B78756" s="202"/>
    </row>
    <row r="78757" spans="2:2">
      <c r="B78757" s="202"/>
    </row>
    <row r="78758" spans="2:2">
      <c r="B78758" s="202"/>
    </row>
    <row r="78759" spans="2:2">
      <c r="B78759" s="202"/>
    </row>
    <row r="78760" spans="2:2">
      <c r="B78760" s="202"/>
    </row>
    <row r="78761" spans="2:2">
      <c r="B78761" s="202"/>
    </row>
    <row r="78762" spans="2:2">
      <c r="B78762" s="202"/>
    </row>
    <row r="78763" spans="2:2">
      <c r="B78763" s="202"/>
    </row>
    <row r="78764" spans="2:2">
      <c r="B78764" s="202"/>
    </row>
    <row r="78765" spans="2:2">
      <c r="B78765" s="202"/>
    </row>
    <row r="78766" spans="2:2">
      <c r="B78766" s="202"/>
    </row>
    <row r="78767" spans="2:2">
      <c r="B78767" s="202"/>
    </row>
    <row r="78768" spans="2:2">
      <c r="B78768" s="202"/>
    </row>
    <row r="78769" spans="2:2">
      <c r="B78769" s="202"/>
    </row>
    <row r="78770" spans="2:2">
      <c r="B78770" s="202"/>
    </row>
    <row r="78771" spans="2:2">
      <c r="B78771" s="202"/>
    </row>
    <row r="78772" spans="2:2">
      <c r="B78772" s="202"/>
    </row>
    <row r="78773" spans="2:2">
      <c r="B78773" s="202"/>
    </row>
    <row r="78774" spans="2:2">
      <c r="B78774" s="202"/>
    </row>
    <row r="78775" spans="2:2">
      <c r="B78775" s="202"/>
    </row>
    <row r="78776" spans="2:2">
      <c r="B78776" s="202"/>
    </row>
    <row r="78777" spans="2:2">
      <c r="B78777" s="202"/>
    </row>
    <row r="78778" spans="2:2">
      <c r="B78778" s="202"/>
    </row>
    <row r="78779" spans="2:2">
      <c r="B78779" s="202"/>
    </row>
    <row r="78780" spans="2:2">
      <c r="B78780" s="202"/>
    </row>
    <row r="78781" spans="2:2">
      <c r="B78781" s="202"/>
    </row>
    <row r="78782" spans="2:2">
      <c r="B78782" s="202"/>
    </row>
    <row r="78783" spans="2:2">
      <c r="B78783" s="202"/>
    </row>
    <row r="78784" spans="2:2">
      <c r="B78784" s="202"/>
    </row>
    <row r="78785" spans="2:2">
      <c r="B78785" s="202"/>
    </row>
    <row r="78786" spans="2:2">
      <c r="B78786" s="202"/>
    </row>
    <row r="78787" spans="2:2">
      <c r="B78787" s="202"/>
    </row>
    <row r="78788" spans="2:2">
      <c r="B78788" s="202"/>
    </row>
    <row r="78789" spans="2:2">
      <c r="B78789" s="202"/>
    </row>
    <row r="78790" spans="2:2">
      <c r="B78790" s="202"/>
    </row>
    <row r="78791" spans="2:2">
      <c r="B78791" s="202"/>
    </row>
    <row r="78792" spans="2:2">
      <c r="B78792" s="202"/>
    </row>
    <row r="78793" spans="2:2">
      <c r="B78793" s="202"/>
    </row>
    <row r="78794" spans="2:2">
      <c r="B78794" s="202"/>
    </row>
    <row r="78795" spans="2:2">
      <c r="B78795" s="202"/>
    </row>
    <row r="78796" spans="2:2">
      <c r="B78796" s="202"/>
    </row>
    <row r="78797" spans="2:2">
      <c r="B78797" s="202"/>
    </row>
    <row r="78798" spans="2:2">
      <c r="B78798" s="202"/>
    </row>
    <row r="78799" spans="2:2">
      <c r="B78799" s="202"/>
    </row>
    <row r="78800" spans="2:2">
      <c r="B78800" s="202"/>
    </row>
    <row r="78801" spans="2:2">
      <c r="B78801" s="202"/>
    </row>
    <row r="78802" spans="2:2">
      <c r="B78802" s="202"/>
    </row>
    <row r="78803" spans="2:2">
      <c r="B78803" s="202"/>
    </row>
    <row r="78804" spans="2:2">
      <c r="B78804" s="202"/>
    </row>
    <row r="78805" spans="2:2">
      <c r="B78805" s="202"/>
    </row>
    <row r="78806" spans="2:2">
      <c r="B78806" s="202"/>
    </row>
    <row r="78807" spans="2:2">
      <c r="B78807" s="202"/>
    </row>
    <row r="78808" spans="2:2">
      <c r="B78808" s="202"/>
    </row>
    <row r="78809" spans="2:2">
      <c r="B78809" s="202"/>
    </row>
    <row r="78810" spans="2:2">
      <c r="B78810" s="202"/>
    </row>
    <row r="78811" spans="2:2">
      <c r="B78811" s="202"/>
    </row>
    <row r="78812" spans="2:2">
      <c r="B78812" s="202"/>
    </row>
    <row r="78813" spans="2:2">
      <c r="B78813" s="202"/>
    </row>
    <row r="78814" spans="2:2">
      <c r="B78814" s="202"/>
    </row>
    <row r="78815" spans="2:2">
      <c r="B78815" s="202"/>
    </row>
    <row r="78816" spans="2:2">
      <c r="B78816" s="202"/>
    </row>
    <row r="78817" spans="2:2">
      <c r="B78817" s="202"/>
    </row>
    <row r="78818" spans="2:2">
      <c r="B78818" s="202"/>
    </row>
    <row r="78819" spans="2:2">
      <c r="B78819" s="202"/>
    </row>
    <row r="78820" spans="2:2">
      <c r="B78820" s="202"/>
    </row>
    <row r="78821" spans="2:2">
      <c r="B78821" s="202"/>
    </row>
    <row r="78822" spans="2:2">
      <c r="B78822" s="202"/>
    </row>
    <row r="78823" spans="2:2">
      <c r="B78823" s="202"/>
    </row>
    <row r="78824" spans="2:2">
      <c r="B78824" s="202"/>
    </row>
    <row r="78825" spans="2:2">
      <c r="B78825" s="202"/>
    </row>
    <row r="78826" spans="2:2">
      <c r="B78826" s="202"/>
    </row>
    <row r="78827" spans="2:2">
      <c r="B78827" s="202"/>
    </row>
    <row r="78828" spans="2:2">
      <c r="B78828" s="202"/>
    </row>
    <row r="78829" spans="2:2">
      <c r="B78829" s="202"/>
    </row>
    <row r="78830" spans="2:2">
      <c r="B78830" s="202"/>
    </row>
    <row r="78831" spans="2:2">
      <c r="B78831" s="202"/>
    </row>
    <row r="78832" spans="2:2">
      <c r="B78832" s="202"/>
    </row>
    <row r="78833" spans="2:2">
      <c r="B78833" s="202"/>
    </row>
    <row r="78834" spans="2:2">
      <c r="B78834" s="202"/>
    </row>
    <row r="78835" spans="2:2">
      <c r="B78835" s="202"/>
    </row>
    <row r="78836" spans="2:2">
      <c r="B78836" s="202"/>
    </row>
    <row r="78837" spans="2:2">
      <c r="B78837" s="202"/>
    </row>
    <row r="78838" spans="2:2">
      <c r="B78838" s="202"/>
    </row>
    <row r="78839" spans="2:2">
      <c r="B78839" s="202"/>
    </row>
    <row r="78840" spans="2:2">
      <c r="B78840" s="202"/>
    </row>
    <row r="78841" spans="2:2">
      <c r="B78841" s="202"/>
    </row>
    <row r="78842" spans="2:2">
      <c r="B78842" s="202"/>
    </row>
    <row r="78843" spans="2:2">
      <c r="B78843" s="202"/>
    </row>
    <row r="78844" spans="2:2">
      <c r="B78844" s="202"/>
    </row>
    <row r="78845" spans="2:2">
      <c r="B78845" s="202"/>
    </row>
    <row r="78846" spans="2:2">
      <c r="B78846" s="202"/>
    </row>
    <row r="78847" spans="2:2">
      <c r="B78847" s="202"/>
    </row>
    <row r="78848" spans="2:2">
      <c r="B78848" s="202"/>
    </row>
    <row r="78849" spans="2:2">
      <c r="B78849" s="202"/>
    </row>
    <row r="78850" spans="2:2">
      <c r="B78850" s="202"/>
    </row>
    <row r="78851" spans="2:2">
      <c r="B78851" s="202"/>
    </row>
    <row r="78852" spans="2:2">
      <c r="B78852" s="202"/>
    </row>
    <row r="78853" spans="2:2">
      <c r="B78853" s="202"/>
    </row>
    <row r="78854" spans="2:2">
      <c r="B78854" s="202"/>
    </row>
    <row r="78855" spans="2:2">
      <c r="B78855" s="202"/>
    </row>
    <row r="78856" spans="2:2">
      <c r="B78856" s="202"/>
    </row>
    <row r="78857" spans="2:2">
      <c r="B78857" s="202"/>
    </row>
    <row r="78858" spans="2:2">
      <c r="B78858" s="202"/>
    </row>
    <row r="78859" spans="2:2">
      <c r="B78859" s="202"/>
    </row>
    <row r="78860" spans="2:2">
      <c r="B78860" s="202"/>
    </row>
    <row r="78861" spans="2:2">
      <c r="B78861" s="202"/>
    </row>
    <row r="78862" spans="2:2">
      <c r="B78862" s="202"/>
    </row>
    <row r="78863" spans="2:2">
      <c r="B78863" s="202"/>
    </row>
    <row r="78864" spans="2:2">
      <c r="B78864" s="202"/>
    </row>
    <row r="78865" spans="2:2">
      <c r="B78865" s="202"/>
    </row>
    <row r="78866" spans="2:2">
      <c r="B78866" s="202"/>
    </row>
    <row r="78867" spans="2:2">
      <c r="B78867" s="202"/>
    </row>
    <row r="78868" spans="2:2">
      <c r="B78868" s="202"/>
    </row>
    <row r="78869" spans="2:2">
      <c r="B78869" s="202"/>
    </row>
    <row r="78870" spans="2:2">
      <c r="B78870" s="202"/>
    </row>
    <row r="78871" spans="2:2">
      <c r="B78871" s="202"/>
    </row>
    <row r="78872" spans="2:2">
      <c r="B78872" s="202"/>
    </row>
    <row r="78873" spans="2:2">
      <c r="B78873" s="202"/>
    </row>
    <row r="78874" spans="2:2">
      <c r="B78874" s="202"/>
    </row>
    <row r="78875" spans="2:2">
      <c r="B78875" s="202"/>
    </row>
    <row r="78876" spans="2:2">
      <c r="B78876" s="202"/>
    </row>
    <row r="78877" spans="2:2">
      <c r="B78877" s="202"/>
    </row>
    <row r="78878" spans="2:2">
      <c r="B78878" s="202"/>
    </row>
    <row r="78879" spans="2:2">
      <c r="B78879" s="202"/>
    </row>
    <row r="78880" spans="2:2">
      <c r="B78880" s="202"/>
    </row>
    <row r="78881" spans="2:2">
      <c r="B78881" s="202"/>
    </row>
    <row r="78882" spans="2:2">
      <c r="B78882" s="202"/>
    </row>
    <row r="78883" spans="2:2">
      <c r="B78883" s="202"/>
    </row>
    <row r="78884" spans="2:2">
      <c r="B78884" s="202"/>
    </row>
    <row r="78885" spans="2:2">
      <c r="B78885" s="202"/>
    </row>
    <row r="78886" spans="2:2">
      <c r="B78886" s="202"/>
    </row>
    <row r="78887" spans="2:2">
      <c r="B78887" s="202"/>
    </row>
    <row r="78888" spans="2:2">
      <c r="B78888" s="202"/>
    </row>
    <row r="78889" spans="2:2">
      <c r="B78889" s="202"/>
    </row>
    <row r="78890" spans="2:2">
      <c r="B78890" s="202"/>
    </row>
    <row r="78891" spans="2:2">
      <c r="B78891" s="202"/>
    </row>
    <row r="78892" spans="2:2">
      <c r="B78892" s="202"/>
    </row>
    <row r="78893" spans="2:2">
      <c r="B78893" s="202"/>
    </row>
    <row r="78894" spans="2:2">
      <c r="B78894" s="202"/>
    </row>
    <row r="78895" spans="2:2">
      <c r="B78895" s="202"/>
    </row>
    <row r="78896" spans="2:2">
      <c r="B78896" s="202"/>
    </row>
    <row r="78897" spans="2:2">
      <c r="B78897" s="202"/>
    </row>
    <row r="78898" spans="2:2">
      <c r="B78898" s="202"/>
    </row>
    <row r="78899" spans="2:2">
      <c r="B78899" s="202"/>
    </row>
    <row r="78900" spans="2:2">
      <c r="B78900" s="202"/>
    </row>
    <row r="78901" spans="2:2">
      <c r="B78901" s="202"/>
    </row>
    <row r="78902" spans="2:2">
      <c r="B78902" s="202"/>
    </row>
    <row r="78903" spans="2:2">
      <c r="B78903" s="202"/>
    </row>
    <row r="78904" spans="2:2">
      <c r="B78904" s="202"/>
    </row>
    <row r="78905" spans="2:2">
      <c r="B78905" s="202"/>
    </row>
    <row r="78906" spans="2:2">
      <c r="B78906" s="202"/>
    </row>
    <row r="78907" spans="2:2">
      <c r="B78907" s="202"/>
    </row>
    <row r="78908" spans="2:2">
      <c r="B78908" s="202"/>
    </row>
    <row r="78909" spans="2:2">
      <c r="B78909" s="202"/>
    </row>
    <row r="78910" spans="2:2">
      <c r="B78910" s="202"/>
    </row>
    <row r="78911" spans="2:2">
      <c r="B78911" s="202"/>
    </row>
    <row r="78912" spans="2:2">
      <c r="B78912" s="202"/>
    </row>
    <row r="78913" spans="2:2">
      <c r="B78913" s="202"/>
    </row>
    <row r="78914" spans="2:2">
      <c r="B78914" s="202"/>
    </row>
    <row r="78915" spans="2:2">
      <c r="B78915" s="202"/>
    </row>
    <row r="78916" spans="2:2">
      <c r="B78916" s="202"/>
    </row>
    <row r="78917" spans="2:2">
      <c r="B78917" s="202"/>
    </row>
    <row r="78918" spans="2:2">
      <c r="B78918" s="202"/>
    </row>
    <row r="78919" spans="2:2">
      <c r="B78919" s="202"/>
    </row>
    <row r="78920" spans="2:2">
      <c r="B78920" s="202"/>
    </row>
    <row r="78921" spans="2:2">
      <c r="B78921" s="202"/>
    </row>
    <row r="78922" spans="2:2">
      <c r="B78922" s="202"/>
    </row>
    <row r="78923" spans="2:2">
      <c r="B78923" s="202"/>
    </row>
    <row r="78924" spans="2:2">
      <c r="B78924" s="202"/>
    </row>
    <row r="78925" spans="2:2">
      <c r="B78925" s="202"/>
    </row>
    <row r="78926" spans="2:2">
      <c r="B78926" s="202"/>
    </row>
    <row r="78927" spans="2:2">
      <c r="B78927" s="202"/>
    </row>
    <row r="78928" spans="2:2">
      <c r="B78928" s="202"/>
    </row>
    <row r="78929" spans="2:2">
      <c r="B78929" s="202"/>
    </row>
    <row r="78930" spans="2:2">
      <c r="B78930" s="202"/>
    </row>
    <row r="78931" spans="2:2">
      <c r="B78931" s="202"/>
    </row>
    <row r="78932" spans="2:2">
      <c r="B78932" s="202"/>
    </row>
    <row r="78933" spans="2:2">
      <c r="B78933" s="202"/>
    </row>
    <row r="78934" spans="2:2">
      <c r="B78934" s="202"/>
    </row>
    <row r="78935" spans="2:2">
      <c r="B78935" s="202"/>
    </row>
    <row r="78936" spans="2:2">
      <c r="B78936" s="202"/>
    </row>
    <row r="78937" spans="2:2">
      <c r="B78937" s="202"/>
    </row>
    <row r="78938" spans="2:2">
      <c r="B78938" s="202"/>
    </row>
    <row r="78939" spans="2:2">
      <c r="B78939" s="202"/>
    </row>
    <row r="78940" spans="2:2">
      <c r="B78940" s="202"/>
    </row>
    <row r="78941" spans="2:2">
      <c r="B78941" s="202"/>
    </row>
    <row r="78942" spans="2:2">
      <c r="B78942" s="202"/>
    </row>
    <row r="78943" spans="2:2">
      <c r="B78943" s="202"/>
    </row>
    <row r="78944" spans="2:2">
      <c r="B78944" s="202"/>
    </row>
    <row r="78945" spans="2:2">
      <c r="B78945" s="202"/>
    </row>
    <row r="78946" spans="2:2">
      <c r="B78946" s="202"/>
    </row>
    <row r="78947" spans="2:2">
      <c r="B78947" s="202"/>
    </row>
    <row r="78948" spans="2:2">
      <c r="B78948" s="202"/>
    </row>
    <row r="78949" spans="2:2">
      <c r="B78949" s="202"/>
    </row>
    <row r="78950" spans="2:2">
      <c r="B78950" s="202"/>
    </row>
    <row r="78951" spans="2:2">
      <c r="B78951" s="202"/>
    </row>
    <row r="78952" spans="2:2">
      <c r="B78952" s="202"/>
    </row>
    <row r="78953" spans="2:2">
      <c r="B78953" s="202"/>
    </row>
    <row r="78954" spans="2:2">
      <c r="B78954" s="202"/>
    </row>
    <row r="78955" spans="2:2">
      <c r="B78955" s="202"/>
    </row>
    <row r="78956" spans="2:2">
      <c r="B78956" s="202"/>
    </row>
    <row r="78957" spans="2:2">
      <c r="B78957" s="202"/>
    </row>
    <row r="78958" spans="2:2">
      <c r="B78958" s="202"/>
    </row>
    <row r="78959" spans="2:2">
      <c r="B78959" s="202"/>
    </row>
    <row r="78960" spans="2:2">
      <c r="B78960" s="202"/>
    </row>
    <row r="78961" spans="2:2">
      <c r="B78961" s="202"/>
    </row>
    <row r="78962" spans="2:2">
      <c r="B78962" s="202"/>
    </row>
    <row r="78963" spans="2:2">
      <c r="B78963" s="202"/>
    </row>
    <row r="78964" spans="2:2">
      <c r="B78964" s="202"/>
    </row>
    <row r="78965" spans="2:2">
      <c r="B78965" s="202"/>
    </row>
    <row r="78966" spans="2:2">
      <c r="B78966" s="202"/>
    </row>
    <row r="78967" spans="2:2">
      <c r="B78967" s="202"/>
    </row>
    <row r="78968" spans="2:2">
      <c r="B78968" s="202"/>
    </row>
    <row r="78969" spans="2:2">
      <c r="B78969" s="202"/>
    </row>
    <row r="78970" spans="2:2">
      <c r="B78970" s="202"/>
    </row>
    <row r="78971" spans="2:2">
      <c r="B78971" s="202"/>
    </row>
    <row r="78972" spans="2:2">
      <c r="B78972" s="202"/>
    </row>
    <row r="78973" spans="2:2">
      <c r="B78973" s="202"/>
    </row>
    <row r="78974" spans="2:2">
      <c r="B78974" s="202"/>
    </row>
    <row r="78975" spans="2:2">
      <c r="B78975" s="202"/>
    </row>
    <row r="78976" spans="2:2">
      <c r="B78976" s="202"/>
    </row>
    <row r="78977" spans="2:2">
      <c r="B78977" s="202"/>
    </row>
    <row r="78978" spans="2:2">
      <c r="B78978" s="202"/>
    </row>
    <row r="78979" spans="2:2">
      <c r="B78979" s="202"/>
    </row>
    <row r="78980" spans="2:2">
      <c r="B78980" s="202"/>
    </row>
    <row r="78981" spans="2:2">
      <c r="B78981" s="202"/>
    </row>
    <row r="78982" spans="2:2">
      <c r="B78982" s="202"/>
    </row>
    <row r="78983" spans="2:2">
      <c r="B78983" s="202"/>
    </row>
    <row r="78984" spans="2:2">
      <c r="B78984" s="202"/>
    </row>
    <row r="78985" spans="2:2">
      <c r="B78985" s="202"/>
    </row>
    <row r="78986" spans="2:2">
      <c r="B78986" s="202"/>
    </row>
    <row r="78987" spans="2:2">
      <c r="B78987" s="202"/>
    </row>
    <row r="78988" spans="2:2">
      <c r="B78988" s="202"/>
    </row>
    <row r="78989" spans="2:2">
      <c r="B78989" s="202"/>
    </row>
    <row r="78990" spans="2:2">
      <c r="B78990" s="202"/>
    </row>
    <row r="78991" spans="2:2">
      <c r="B78991" s="202"/>
    </row>
    <row r="78992" spans="2:2">
      <c r="B78992" s="202"/>
    </row>
    <row r="78993" spans="2:2">
      <c r="B78993" s="202"/>
    </row>
    <row r="78994" spans="2:2">
      <c r="B78994" s="202"/>
    </row>
    <row r="78995" spans="2:2">
      <c r="B78995" s="202"/>
    </row>
    <row r="78996" spans="2:2">
      <c r="B78996" s="202"/>
    </row>
    <row r="78997" spans="2:2">
      <c r="B78997" s="202"/>
    </row>
    <row r="78998" spans="2:2">
      <c r="B78998" s="202"/>
    </row>
    <row r="78999" spans="2:2">
      <c r="B78999" s="202"/>
    </row>
    <row r="79000" spans="2:2">
      <c r="B79000" s="202"/>
    </row>
    <row r="79001" spans="2:2">
      <c r="B79001" s="202"/>
    </row>
    <row r="79002" spans="2:2">
      <c r="B79002" s="202"/>
    </row>
    <row r="79003" spans="2:2">
      <c r="B79003" s="202"/>
    </row>
    <row r="79004" spans="2:2">
      <c r="B79004" s="202"/>
    </row>
    <row r="79005" spans="2:2">
      <c r="B79005" s="202"/>
    </row>
    <row r="79006" spans="2:2">
      <c r="B79006" s="202"/>
    </row>
    <row r="79007" spans="2:2">
      <c r="B79007" s="202"/>
    </row>
    <row r="79008" spans="2:2">
      <c r="B79008" s="202"/>
    </row>
    <row r="79009" spans="2:2">
      <c r="B79009" s="202"/>
    </row>
    <row r="79010" spans="2:2">
      <c r="B79010" s="202"/>
    </row>
    <row r="79011" spans="2:2">
      <c r="B79011" s="202"/>
    </row>
    <row r="79012" spans="2:2">
      <c r="B79012" s="202"/>
    </row>
    <row r="79013" spans="2:2">
      <c r="B79013" s="202"/>
    </row>
    <row r="79014" spans="2:2">
      <c r="B79014" s="202"/>
    </row>
    <row r="79015" spans="2:2">
      <c r="B79015" s="202"/>
    </row>
    <row r="79016" spans="2:2">
      <c r="B79016" s="202"/>
    </row>
    <row r="79017" spans="2:2">
      <c r="B79017" s="202"/>
    </row>
    <row r="79018" spans="2:2">
      <c r="B79018" s="202"/>
    </row>
    <row r="79019" spans="2:2">
      <c r="B79019" s="202"/>
    </row>
    <row r="79020" spans="2:2">
      <c r="B79020" s="202"/>
    </row>
    <row r="79021" spans="2:2">
      <c r="B79021" s="202"/>
    </row>
    <row r="79022" spans="2:2">
      <c r="B79022" s="202"/>
    </row>
    <row r="79023" spans="2:2">
      <c r="B79023" s="202"/>
    </row>
    <row r="79024" spans="2:2">
      <c r="B79024" s="202"/>
    </row>
    <row r="79025" spans="2:2">
      <c r="B79025" s="202"/>
    </row>
    <row r="79026" spans="2:2">
      <c r="B79026" s="202"/>
    </row>
    <row r="79027" spans="2:2">
      <c r="B79027" s="202"/>
    </row>
    <row r="79028" spans="2:2">
      <c r="B79028" s="202"/>
    </row>
    <row r="79029" spans="2:2">
      <c r="B79029" s="202"/>
    </row>
    <row r="79030" spans="2:2">
      <c r="B79030" s="202"/>
    </row>
    <row r="79031" spans="2:2">
      <c r="B79031" s="202"/>
    </row>
    <row r="79032" spans="2:2">
      <c r="B79032" s="202"/>
    </row>
    <row r="79033" spans="2:2">
      <c r="B79033" s="202"/>
    </row>
    <row r="79034" spans="2:2">
      <c r="B79034" s="202"/>
    </row>
    <row r="79035" spans="2:2">
      <c r="B79035" s="202"/>
    </row>
    <row r="79036" spans="2:2">
      <c r="B79036" s="202"/>
    </row>
    <row r="79037" spans="2:2">
      <c r="B79037" s="202"/>
    </row>
    <row r="79038" spans="2:2">
      <c r="B79038" s="202"/>
    </row>
    <row r="79039" spans="2:2">
      <c r="B79039" s="202"/>
    </row>
    <row r="79040" spans="2:2">
      <c r="B79040" s="202"/>
    </row>
    <row r="79041" spans="2:2">
      <c r="B79041" s="202"/>
    </row>
    <row r="79042" spans="2:2">
      <c r="B79042" s="202"/>
    </row>
    <row r="79043" spans="2:2">
      <c r="B79043" s="202"/>
    </row>
    <row r="79044" spans="2:2">
      <c r="B79044" s="202"/>
    </row>
    <row r="79045" spans="2:2">
      <c r="B79045" s="202"/>
    </row>
    <row r="79046" spans="2:2">
      <c r="B79046" s="202"/>
    </row>
    <row r="79047" spans="2:2">
      <c r="B79047" s="202"/>
    </row>
    <row r="79048" spans="2:2">
      <c r="B79048" s="202"/>
    </row>
    <row r="79049" spans="2:2">
      <c r="B79049" s="202"/>
    </row>
    <row r="79050" spans="2:2">
      <c r="B79050" s="202"/>
    </row>
    <row r="79051" spans="2:2">
      <c r="B79051" s="202"/>
    </row>
    <row r="79052" spans="2:2">
      <c r="B79052" s="202"/>
    </row>
    <row r="79053" spans="2:2">
      <c r="B79053" s="202"/>
    </row>
    <row r="79054" spans="2:2">
      <c r="B79054" s="202"/>
    </row>
    <row r="79055" spans="2:2">
      <c r="B79055" s="202"/>
    </row>
    <row r="79056" spans="2:2">
      <c r="B79056" s="202"/>
    </row>
    <row r="79057" spans="2:2">
      <c r="B79057" s="202"/>
    </row>
    <row r="79058" spans="2:2">
      <c r="B79058" s="202"/>
    </row>
    <row r="79059" spans="2:2">
      <c r="B79059" s="202"/>
    </row>
    <row r="79060" spans="2:2">
      <c r="B79060" s="202"/>
    </row>
    <row r="79061" spans="2:2">
      <c r="B79061" s="202"/>
    </row>
    <row r="79062" spans="2:2">
      <c r="B79062" s="202"/>
    </row>
    <row r="79063" spans="2:2">
      <c r="B79063" s="202"/>
    </row>
    <row r="79064" spans="2:2">
      <c r="B79064" s="202"/>
    </row>
    <row r="79065" spans="2:2">
      <c r="B79065" s="202"/>
    </row>
    <row r="79066" spans="2:2">
      <c r="B79066" s="202"/>
    </row>
    <row r="79067" spans="2:2">
      <c r="B79067" s="202"/>
    </row>
    <row r="79068" spans="2:2">
      <c r="B79068" s="202"/>
    </row>
    <row r="79069" spans="2:2">
      <c r="B79069" s="202"/>
    </row>
    <row r="79070" spans="2:2">
      <c r="B79070" s="202"/>
    </row>
    <row r="79071" spans="2:2">
      <c r="B79071" s="202"/>
    </row>
    <row r="79072" spans="2:2">
      <c r="B79072" s="202"/>
    </row>
    <row r="79073" spans="2:2">
      <c r="B79073" s="202"/>
    </row>
    <row r="79074" spans="2:2">
      <c r="B79074" s="202"/>
    </row>
    <row r="79075" spans="2:2">
      <c r="B79075" s="202"/>
    </row>
    <row r="79076" spans="2:2">
      <c r="B79076" s="202"/>
    </row>
    <row r="79077" spans="2:2">
      <c r="B79077" s="202"/>
    </row>
    <row r="79078" spans="2:2">
      <c r="B79078" s="202"/>
    </row>
    <row r="79079" spans="2:2">
      <c r="B79079" s="202"/>
    </row>
    <row r="79080" spans="2:2">
      <c r="B79080" s="202"/>
    </row>
    <row r="79081" spans="2:2">
      <c r="B79081" s="202"/>
    </row>
    <row r="79082" spans="2:2">
      <c r="B79082" s="202"/>
    </row>
    <row r="79083" spans="2:2">
      <c r="B79083" s="202"/>
    </row>
    <row r="79084" spans="2:2">
      <c r="B79084" s="202"/>
    </row>
    <row r="79085" spans="2:2">
      <c r="B79085" s="202"/>
    </row>
    <row r="79086" spans="2:2">
      <c r="B79086" s="202"/>
    </row>
    <row r="79087" spans="2:2">
      <c r="B79087" s="202"/>
    </row>
    <row r="79088" spans="2:2">
      <c r="B79088" s="202"/>
    </row>
    <row r="79089" spans="2:2">
      <c r="B79089" s="202"/>
    </row>
    <row r="79090" spans="2:2">
      <c r="B79090" s="202"/>
    </row>
    <row r="79091" spans="2:2">
      <c r="B79091" s="202"/>
    </row>
    <row r="79092" spans="2:2">
      <c r="B79092" s="202"/>
    </row>
    <row r="79093" spans="2:2">
      <c r="B79093" s="202"/>
    </row>
    <row r="79094" spans="2:2">
      <c r="B79094" s="202"/>
    </row>
    <row r="79095" spans="2:2">
      <c r="B79095" s="202"/>
    </row>
    <row r="79096" spans="2:2">
      <c r="B79096" s="202"/>
    </row>
    <row r="79097" spans="2:2">
      <c r="B79097" s="202"/>
    </row>
    <row r="79098" spans="2:2">
      <c r="B79098" s="202"/>
    </row>
    <row r="79099" spans="2:2">
      <c r="B79099" s="202"/>
    </row>
    <row r="79100" spans="2:2">
      <c r="B79100" s="202"/>
    </row>
    <row r="79101" spans="2:2">
      <c r="B79101" s="202"/>
    </row>
    <row r="79102" spans="2:2">
      <c r="B79102" s="202"/>
    </row>
    <row r="79103" spans="2:2">
      <c r="B79103" s="202"/>
    </row>
    <row r="79104" spans="2:2">
      <c r="B79104" s="202"/>
    </row>
    <row r="79105" spans="2:2">
      <c r="B79105" s="202"/>
    </row>
    <row r="79106" spans="2:2">
      <c r="B79106" s="202"/>
    </row>
    <row r="79107" spans="2:2">
      <c r="B79107" s="202"/>
    </row>
    <row r="79108" spans="2:2">
      <c r="B79108" s="202"/>
    </row>
    <row r="79109" spans="2:2">
      <c r="B79109" s="202"/>
    </row>
    <row r="79110" spans="2:2">
      <c r="B79110" s="202"/>
    </row>
    <row r="79111" spans="2:2">
      <c r="B79111" s="202"/>
    </row>
    <row r="79112" spans="2:2">
      <c r="B79112" s="202"/>
    </row>
    <row r="79113" spans="2:2">
      <c r="B79113" s="202"/>
    </row>
    <row r="79114" spans="2:2">
      <c r="B79114" s="202"/>
    </row>
    <row r="79115" spans="2:2">
      <c r="B79115" s="202"/>
    </row>
    <row r="79116" spans="2:2">
      <c r="B79116" s="202"/>
    </row>
    <row r="79117" spans="2:2">
      <c r="B79117" s="202"/>
    </row>
    <row r="79118" spans="2:2">
      <c r="B79118" s="202"/>
    </row>
    <row r="79119" spans="2:2">
      <c r="B79119" s="202"/>
    </row>
    <row r="79120" spans="2:2">
      <c r="B79120" s="202"/>
    </row>
    <row r="79121" spans="2:2">
      <c r="B79121" s="202"/>
    </row>
    <row r="79122" spans="2:2">
      <c r="B79122" s="202"/>
    </row>
    <row r="79123" spans="2:2">
      <c r="B79123" s="202"/>
    </row>
    <row r="79124" spans="2:2">
      <c r="B79124" s="202"/>
    </row>
    <row r="79125" spans="2:2">
      <c r="B79125" s="202"/>
    </row>
    <row r="79126" spans="2:2">
      <c r="B79126" s="202"/>
    </row>
    <row r="79127" spans="2:2">
      <c r="B79127" s="202"/>
    </row>
    <row r="79128" spans="2:2">
      <c r="B79128" s="202"/>
    </row>
    <row r="79129" spans="2:2">
      <c r="B79129" s="202"/>
    </row>
    <row r="79130" spans="2:2">
      <c r="B79130" s="202"/>
    </row>
    <row r="79131" spans="2:2">
      <c r="B79131" s="202"/>
    </row>
    <row r="79132" spans="2:2">
      <c r="B79132" s="202"/>
    </row>
    <row r="79133" spans="2:2">
      <c r="B79133" s="202"/>
    </row>
    <row r="79134" spans="2:2">
      <c r="B79134" s="202"/>
    </row>
    <row r="79135" spans="2:2">
      <c r="B79135" s="202"/>
    </row>
    <row r="79136" spans="2:2">
      <c r="B79136" s="202"/>
    </row>
    <row r="79137" spans="2:2">
      <c r="B79137" s="202"/>
    </row>
    <row r="79138" spans="2:2">
      <c r="B79138" s="202"/>
    </row>
    <row r="79139" spans="2:2">
      <c r="B79139" s="202"/>
    </row>
    <row r="79140" spans="2:2">
      <c r="B79140" s="202"/>
    </row>
    <row r="79141" spans="2:2">
      <c r="B79141" s="202"/>
    </row>
    <row r="79142" spans="2:2">
      <c r="B79142" s="202"/>
    </row>
    <row r="79143" spans="2:2">
      <c r="B79143" s="202"/>
    </row>
    <row r="79144" spans="2:2">
      <c r="B79144" s="202"/>
    </row>
    <row r="79145" spans="2:2">
      <c r="B79145" s="202"/>
    </row>
    <row r="79146" spans="2:2">
      <c r="B79146" s="202"/>
    </row>
    <row r="79147" spans="2:2">
      <c r="B79147" s="202"/>
    </row>
    <row r="79148" spans="2:2">
      <c r="B79148" s="202"/>
    </row>
    <row r="79149" spans="2:2">
      <c r="B79149" s="202"/>
    </row>
    <row r="79150" spans="2:2">
      <c r="B79150" s="202"/>
    </row>
    <row r="79151" spans="2:2">
      <c r="B79151" s="202"/>
    </row>
    <row r="79152" spans="2:2">
      <c r="B79152" s="202"/>
    </row>
    <row r="79153" spans="2:2">
      <c r="B79153" s="202"/>
    </row>
    <row r="79154" spans="2:2">
      <c r="B79154" s="202"/>
    </row>
    <row r="79155" spans="2:2">
      <c r="B79155" s="202"/>
    </row>
    <row r="79156" spans="2:2">
      <c r="B79156" s="202"/>
    </row>
    <row r="79157" spans="2:2">
      <c r="B79157" s="202"/>
    </row>
    <row r="79158" spans="2:2">
      <c r="B79158" s="202"/>
    </row>
    <row r="79159" spans="2:2">
      <c r="B79159" s="202"/>
    </row>
    <row r="79160" spans="2:2">
      <c r="B79160" s="202"/>
    </row>
    <row r="79161" spans="2:2">
      <c r="B79161" s="202"/>
    </row>
    <row r="79162" spans="2:2">
      <c r="B79162" s="202"/>
    </row>
    <row r="79163" spans="2:2">
      <c r="B79163" s="202"/>
    </row>
    <row r="79164" spans="2:2">
      <c r="B79164" s="202"/>
    </row>
    <row r="79165" spans="2:2">
      <c r="B79165" s="202"/>
    </row>
    <row r="79166" spans="2:2">
      <c r="B79166" s="202"/>
    </row>
    <row r="79167" spans="2:2">
      <c r="B79167" s="202"/>
    </row>
    <row r="79168" spans="2:2">
      <c r="B79168" s="202"/>
    </row>
    <row r="79169" spans="2:2">
      <c r="B79169" s="202"/>
    </row>
    <row r="79170" spans="2:2">
      <c r="B79170" s="202"/>
    </row>
    <row r="79171" spans="2:2">
      <c r="B79171" s="202"/>
    </row>
    <row r="79172" spans="2:2">
      <c r="B79172" s="202"/>
    </row>
    <row r="79173" spans="2:2">
      <c r="B79173" s="202"/>
    </row>
    <row r="79174" spans="2:2">
      <c r="B79174" s="202"/>
    </row>
    <row r="79175" spans="2:2">
      <c r="B79175" s="202"/>
    </row>
    <row r="79176" spans="2:2">
      <c r="B79176" s="202"/>
    </row>
    <row r="79177" spans="2:2">
      <c r="B79177" s="202"/>
    </row>
    <row r="79178" spans="2:2">
      <c r="B79178" s="202"/>
    </row>
    <row r="79179" spans="2:2">
      <c r="B79179" s="202"/>
    </row>
    <row r="79180" spans="2:2">
      <c r="B79180" s="202"/>
    </row>
    <row r="79181" spans="2:2">
      <c r="B79181" s="202"/>
    </row>
    <row r="79182" spans="2:2">
      <c r="B79182" s="202"/>
    </row>
    <row r="79183" spans="2:2">
      <c r="B79183" s="202"/>
    </row>
    <row r="79184" spans="2:2">
      <c r="B79184" s="202"/>
    </row>
    <row r="79185" spans="2:2">
      <c r="B79185" s="202"/>
    </row>
    <row r="79186" spans="2:2">
      <c r="B79186" s="202"/>
    </row>
    <row r="79187" spans="2:2">
      <c r="B79187" s="202"/>
    </row>
    <row r="79188" spans="2:2">
      <c r="B79188" s="202"/>
    </row>
    <row r="79189" spans="2:2">
      <c r="B79189" s="202"/>
    </row>
    <row r="79190" spans="2:2">
      <c r="B79190" s="202"/>
    </row>
    <row r="79191" spans="2:2">
      <c r="B79191" s="202"/>
    </row>
    <row r="79192" spans="2:2">
      <c r="B79192" s="202"/>
    </row>
    <row r="79193" spans="2:2">
      <c r="B79193" s="202"/>
    </row>
    <row r="79194" spans="2:2">
      <c r="B79194" s="202"/>
    </row>
    <row r="79195" spans="2:2">
      <c r="B79195" s="202"/>
    </row>
    <row r="79196" spans="2:2">
      <c r="B79196" s="202"/>
    </row>
    <row r="79197" spans="2:2">
      <c r="B79197" s="202"/>
    </row>
    <row r="79198" spans="2:2">
      <c r="B79198" s="202"/>
    </row>
    <row r="79199" spans="2:2">
      <c r="B79199" s="202"/>
    </row>
    <row r="79200" spans="2:2">
      <c r="B79200" s="202"/>
    </row>
    <row r="79201" spans="2:2">
      <c r="B79201" s="202"/>
    </row>
    <row r="79202" spans="2:2">
      <c r="B79202" s="202"/>
    </row>
    <row r="79203" spans="2:2">
      <c r="B79203" s="202"/>
    </row>
    <row r="79204" spans="2:2">
      <c r="B79204" s="202"/>
    </row>
    <row r="79205" spans="2:2">
      <c r="B79205" s="202"/>
    </row>
    <row r="79206" spans="2:2">
      <c r="B79206" s="202"/>
    </row>
    <row r="79207" spans="2:2">
      <c r="B79207" s="202"/>
    </row>
    <row r="79208" spans="2:2">
      <c r="B79208" s="202"/>
    </row>
    <row r="79209" spans="2:2">
      <c r="B79209" s="202"/>
    </row>
    <row r="79210" spans="2:2">
      <c r="B79210" s="202"/>
    </row>
    <row r="79211" spans="2:2">
      <c r="B79211" s="202"/>
    </row>
    <row r="79212" spans="2:2">
      <c r="B79212" s="202"/>
    </row>
    <row r="79213" spans="2:2">
      <c r="B79213" s="202"/>
    </row>
    <row r="79214" spans="2:2">
      <c r="B79214" s="202"/>
    </row>
    <row r="79215" spans="2:2">
      <c r="B79215" s="202"/>
    </row>
    <row r="79216" spans="2:2">
      <c r="B79216" s="202"/>
    </row>
    <row r="79217" spans="2:2">
      <c r="B79217" s="202"/>
    </row>
    <row r="79218" spans="2:2">
      <c r="B79218" s="202"/>
    </row>
    <row r="79219" spans="2:2">
      <c r="B79219" s="202"/>
    </row>
    <row r="79220" spans="2:2">
      <c r="B79220" s="202"/>
    </row>
    <row r="79221" spans="2:2">
      <c r="B79221" s="202"/>
    </row>
    <row r="79222" spans="2:2">
      <c r="B79222" s="202"/>
    </row>
    <row r="79223" spans="2:2">
      <c r="B79223" s="202"/>
    </row>
    <row r="79224" spans="2:2">
      <c r="B79224" s="202"/>
    </row>
    <row r="79225" spans="2:2">
      <c r="B79225" s="202"/>
    </row>
    <row r="79226" spans="2:2">
      <c r="B79226" s="202"/>
    </row>
    <row r="79227" spans="2:2">
      <c r="B79227" s="202"/>
    </row>
    <row r="79228" spans="2:2">
      <c r="B79228" s="202"/>
    </row>
    <row r="79229" spans="2:2">
      <c r="B79229" s="202"/>
    </row>
    <row r="79230" spans="2:2">
      <c r="B79230" s="202"/>
    </row>
    <row r="79231" spans="2:2">
      <c r="B79231" s="202"/>
    </row>
    <row r="79232" spans="2:2">
      <c r="B79232" s="202"/>
    </row>
    <row r="79233" spans="2:2">
      <c r="B79233" s="202"/>
    </row>
    <row r="79234" spans="2:2">
      <c r="B79234" s="202"/>
    </row>
    <row r="79235" spans="2:2">
      <c r="B79235" s="202"/>
    </row>
    <row r="79236" spans="2:2">
      <c r="B79236" s="202"/>
    </row>
    <row r="79237" spans="2:2">
      <c r="B79237" s="202"/>
    </row>
    <row r="79238" spans="2:2">
      <c r="B79238" s="202"/>
    </row>
    <row r="79239" spans="2:2">
      <c r="B79239" s="202"/>
    </row>
    <row r="79240" spans="2:2">
      <c r="B79240" s="202"/>
    </row>
    <row r="79241" spans="2:2">
      <c r="B79241" s="202"/>
    </row>
    <row r="79242" spans="2:2">
      <c r="B79242" s="202"/>
    </row>
    <row r="79243" spans="2:2">
      <c r="B79243" s="202"/>
    </row>
    <row r="79244" spans="2:2">
      <c r="B79244" s="202"/>
    </row>
    <row r="79245" spans="2:2">
      <c r="B79245" s="202"/>
    </row>
    <row r="79246" spans="2:2">
      <c r="B79246" s="202"/>
    </row>
    <row r="79247" spans="2:2">
      <c r="B79247" s="202"/>
    </row>
    <row r="79248" spans="2:2">
      <c r="B79248" s="202"/>
    </row>
    <row r="79249" spans="2:2">
      <c r="B79249" s="202"/>
    </row>
    <row r="79250" spans="2:2">
      <c r="B79250" s="202"/>
    </row>
    <row r="79251" spans="2:2">
      <c r="B79251" s="202"/>
    </row>
    <row r="79252" spans="2:2">
      <c r="B79252" s="202"/>
    </row>
    <row r="79253" spans="2:2">
      <c r="B79253" s="202"/>
    </row>
    <row r="79254" spans="2:2">
      <c r="B79254" s="202"/>
    </row>
    <row r="79255" spans="2:2">
      <c r="B79255" s="202"/>
    </row>
    <row r="79256" spans="2:2">
      <c r="B79256" s="202"/>
    </row>
    <row r="79257" spans="2:2">
      <c r="B79257" s="202"/>
    </row>
    <row r="79258" spans="2:2">
      <c r="B79258" s="202"/>
    </row>
    <row r="79259" spans="2:2">
      <c r="B79259" s="202"/>
    </row>
    <row r="79260" spans="2:2">
      <c r="B79260" s="202"/>
    </row>
    <row r="79261" spans="2:2">
      <c r="B79261" s="202"/>
    </row>
    <row r="79262" spans="2:2">
      <c r="B79262" s="202"/>
    </row>
    <row r="79263" spans="2:2">
      <c r="B79263" s="202"/>
    </row>
    <row r="79264" spans="2:2">
      <c r="B79264" s="202"/>
    </row>
    <row r="79265" spans="2:2">
      <c r="B79265" s="202"/>
    </row>
    <row r="79266" spans="2:2">
      <c r="B79266" s="202"/>
    </row>
    <row r="79267" spans="2:2">
      <c r="B79267" s="202"/>
    </row>
    <row r="79268" spans="2:2">
      <c r="B79268" s="202"/>
    </row>
    <row r="79269" spans="2:2">
      <c r="B79269" s="202"/>
    </row>
    <row r="79270" spans="2:2">
      <c r="B79270" s="202"/>
    </row>
    <row r="79271" spans="2:2">
      <c r="B79271" s="202"/>
    </row>
    <row r="79272" spans="2:2">
      <c r="B79272" s="202"/>
    </row>
    <row r="79273" spans="2:2">
      <c r="B79273" s="202"/>
    </row>
    <row r="79274" spans="2:2">
      <c r="B79274" s="202"/>
    </row>
    <row r="79275" spans="2:2">
      <c r="B79275" s="202"/>
    </row>
    <row r="79276" spans="2:2">
      <c r="B79276" s="202"/>
    </row>
    <row r="79277" spans="2:2">
      <c r="B79277" s="202"/>
    </row>
    <row r="79278" spans="2:2">
      <c r="B79278" s="202"/>
    </row>
    <row r="79279" spans="2:2">
      <c r="B79279" s="202"/>
    </row>
    <row r="79280" spans="2:2">
      <c r="B79280" s="202"/>
    </row>
    <row r="79281" spans="2:2">
      <c r="B79281" s="202"/>
    </row>
    <row r="79282" spans="2:2">
      <c r="B79282" s="202"/>
    </row>
    <row r="79283" spans="2:2">
      <c r="B79283" s="202"/>
    </row>
    <row r="79284" spans="2:2">
      <c r="B79284" s="202"/>
    </row>
    <row r="79285" spans="2:2">
      <c r="B79285" s="202"/>
    </row>
    <row r="79286" spans="2:2">
      <c r="B79286" s="202"/>
    </row>
    <row r="79287" spans="2:2">
      <c r="B79287" s="202"/>
    </row>
    <row r="79288" spans="2:2">
      <c r="B79288" s="202"/>
    </row>
    <row r="79289" spans="2:2">
      <c r="B79289" s="202"/>
    </row>
    <row r="79290" spans="2:2">
      <c r="B79290" s="202"/>
    </row>
    <row r="79291" spans="2:2">
      <c r="B79291" s="202"/>
    </row>
    <row r="79292" spans="2:2">
      <c r="B79292" s="202"/>
    </row>
    <row r="79293" spans="2:2">
      <c r="B79293" s="202"/>
    </row>
    <row r="79294" spans="2:2">
      <c r="B79294" s="202"/>
    </row>
    <row r="79295" spans="2:2">
      <c r="B79295" s="202"/>
    </row>
    <row r="79296" spans="2:2">
      <c r="B79296" s="202"/>
    </row>
    <row r="79297" spans="2:2">
      <c r="B79297" s="202"/>
    </row>
    <row r="79298" spans="2:2">
      <c r="B79298" s="202"/>
    </row>
    <row r="79299" spans="2:2">
      <c r="B79299" s="202"/>
    </row>
    <row r="79300" spans="2:2">
      <c r="B79300" s="202"/>
    </row>
    <row r="79301" spans="2:2">
      <c r="B79301" s="202"/>
    </row>
    <row r="79302" spans="2:2">
      <c r="B79302" s="202"/>
    </row>
    <row r="79303" spans="2:2">
      <c r="B79303" s="202"/>
    </row>
    <row r="79304" spans="2:2">
      <c r="B79304" s="202"/>
    </row>
    <row r="79305" spans="2:2">
      <c r="B79305" s="202"/>
    </row>
    <row r="79306" spans="2:2">
      <c r="B79306" s="202"/>
    </row>
    <row r="79307" spans="2:2">
      <c r="B79307" s="202"/>
    </row>
    <row r="79308" spans="2:2">
      <c r="B79308" s="202"/>
    </row>
    <row r="79309" spans="2:2">
      <c r="B79309" s="202"/>
    </row>
    <row r="79310" spans="2:2">
      <c r="B79310" s="202"/>
    </row>
    <row r="79311" spans="2:2">
      <c r="B79311" s="202"/>
    </row>
    <row r="79312" spans="2:2">
      <c r="B79312" s="202"/>
    </row>
    <row r="79313" spans="2:2">
      <c r="B79313" s="202"/>
    </row>
    <row r="79314" spans="2:2">
      <c r="B79314" s="202"/>
    </row>
    <row r="79315" spans="2:2">
      <c r="B79315" s="202"/>
    </row>
    <row r="79316" spans="2:2">
      <c r="B79316" s="202"/>
    </row>
    <row r="79317" spans="2:2">
      <c r="B79317" s="202"/>
    </row>
    <row r="79318" spans="2:2">
      <c r="B79318" s="202"/>
    </row>
    <row r="79319" spans="2:2">
      <c r="B79319" s="202"/>
    </row>
    <row r="79320" spans="2:2">
      <c r="B79320" s="202"/>
    </row>
    <row r="79321" spans="2:2">
      <c r="B79321" s="202"/>
    </row>
    <row r="79322" spans="2:2">
      <c r="B79322" s="202"/>
    </row>
    <row r="79323" spans="2:2">
      <c r="B79323" s="202"/>
    </row>
    <row r="79324" spans="2:2">
      <c r="B79324" s="202"/>
    </row>
    <row r="79325" spans="2:2">
      <c r="B79325" s="202"/>
    </row>
    <row r="79326" spans="2:2">
      <c r="B79326" s="202"/>
    </row>
    <row r="79327" spans="2:2">
      <c r="B79327" s="202"/>
    </row>
    <row r="79328" spans="2:2">
      <c r="B79328" s="202"/>
    </row>
    <row r="79329" spans="2:2">
      <c r="B79329" s="202"/>
    </row>
    <row r="79330" spans="2:2">
      <c r="B79330" s="202"/>
    </row>
    <row r="79331" spans="2:2">
      <c r="B79331" s="202"/>
    </row>
    <row r="79332" spans="2:2">
      <c r="B79332" s="202"/>
    </row>
    <row r="79333" spans="2:2">
      <c r="B79333" s="202"/>
    </row>
    <row r="79334" spans="2:2">
      <c r="B79334" s="202"/>
    </row>
    <row r="79335" spans="2:2">
      <c r="B79335" s="202"/>
    </row>
    <row r="79336" spans="2:2">
      <c r="B79336" s="202"/>
    </row>
    <row r="79337" spans="2:2">
      <c r="B79337" s="202"/>
    </row>
    <row r="79338" spans="2:2">
      <c r="B79338" s="202"/>
    </row>
    <row r="79339" spans="2:2">
      <c r="B79339" s="202"/>
    </row>
    <row r="79340" spans="2:2">
      <c r="B79340" s="202"/>
    </row>
    <row r="79341" spans="2:2">
      <c r="B79341" s="202"/>
    </row>
    <row r="79342" spans="2:2">
      <c r="B79342" s="202"/>
    </row>
    <row r="79343" spans="2:2">
      <c r="B79343" s="202"/>
    </row>
    <row r="79344" spans="2:2">
      <c r="B79344" s="202"/>
    </row>
    <row r="79345" spans="2:2">
      <c r="B79345" s="202"/>
    </row>
    <row r="79346" spans="2:2">
      <c r="B79346" s="202"/>
    </row>
    <row r="79347" spans="2:2">
      <c r="B79347" s="202"/>
    </row>
    <row r="79348" spans="2:2">
      <c r="B79348" s="202"/>
    </row>
    <row r="79349" spans="2:2">
      <c r="B79349" s="202"/>
    </row>
    <row r="79350" spans="2:2">
      <c r="B79350" s="202"/>
    </row>
    <row r="79351" spans="2:2">
      <c r="B79351" s="202"/>
    </row>
    <row r="79352" spans="2:2">
      <c r="B79352" s="202"/>
    </row>
    <row r="79353" spans="2:2">
      <c r="B79353" s="202"/>
    </row>
    <row r="79354" spans="2:2">
      <c r="B79354" s="202"/>
    </row>
    <row r="79355" spans="2:2">
      <c r="B79355" s="202"/>
    </row>
    <row r="79356" spans="2:2">
      <c r="B79356" s="202"/>
    </row>
    <row r="79357" spans="2:2">
      <c r="B79357" s="202"/>
    </row>
    <row r="79358" spans="2:2">
      <c r="B79358" s="202"/>
    </row>
    <row r="79359" spans="2:2">
      <c r="B79359" s="202"/>
    </row>
    <row r="79360" spans="2:2">
      <c r="B79360" s="202"/>
    </row>
    <row r="79361" spans="2:2">
      <c r="B79361" s="202"/>
    </row>
    <row r="79362" spans="2:2">
      <c r="B79362" s="202"/>
    </row>
    <row r="79363" spans="2:2">
      <c r="B79363" s="202"/>
    </row>
    <row r="79364" spans="2:2">
      <c r="B79364" s="202"/>
    </row>
    <row r="79365" spans="2:2">
      <c r="B79365" s="202"/>
    </row>
    <row r="79366" spans="2:2">
      <c r="B79366" s="202"/>
    </row>
    <row r="79367" spans="2:2">
      <c r="B79367" s="202"/>
    </row>
    <row r="79368" spans="2:2">
      <c r="B79368" s="202"/>
    </row>
    <row r="79369" spans="2:2">
      <c r="B79369" s="202"/>
    </row>
    <row r="79370" spans="2:2">
      <c r="B79370" s="202"/>
    </row>
    <row r="79371" spans="2:2">
      <c r="B79371" s="202"/>
    </row>
    <row r="79372" spans="2:2">
      <c r="B79372" s="202"/>
    </row>
    <row r="79373" spans="2:2">
      <c r="B79373" s="202"/>
    </row>
    <row r="79374" spans="2:2">
      <c r="B79374" s="202"/>
    </row>
    <row r="79375" spans="2:2">
      <c r="B79375" s="202"/>
    </row>
    <row r="79376" spans="2:2">
      <c r="B79376" s="202"/>
    </row>
    <row r="79377" spans="2:2">
      <c r="B79377" s="202"/>
    </row>
    <row r="79378" spans="2:2">
      <c r="B79378" s="202"/>
    </row>
    <row r="79379" spans="2:2">
      <c r="B79379" s="202"/>
    </row>
    <row r="79380" spans="2:2">
      <c r="B79380" s="202"/>
    </row>
    <row r="79381" spans="2:2">
      <c r="B79381" s="202"/>
    </row>
    <row r="79382" spans="2:2">
      <c r="B79382" s="202"/>
    </row>
    <row r="79383" spans="2:2">
      <c r="B79383" s="202"/>
    </row>
    <row r="79384" spans="2:2">
      <c r="B79384" s="202"/>
    </row>
    <row r="79385" spans="2:2">
      <c r="B79385" s="202"/>
    </row>
    <row r="79386" spans="2:2">
      <c r="B79386" s="202"/>
    </row>
    <row r="79387" spans="2:2">
      <c r="B79387" s="202"/>
    </row>
    <row r="79388" spans="2:2">
      <c r="B79388" s="202"/>
    </row>
    <row r="79389" spans="2:2">
      <c r="B79389" s="202"/>
    </row>
    <row r="79390" spans="2:2">
      <c r="B79390" s="202"/>
    </row>
    <row r="79391" spans="2:2">
      <c r="B79391" s="202"/>
    </row>
    <row r="79392" spans="2:2">
      <c r="B79392" s="202"/>
    </row>
    <row r="79393" spans="2:2">
      <c r="B79393" s="202"/>
    </row>
    <row r="79394" spans="2:2">
      <c r="B79394" s="202"/>
    </row>
    <row r="79395" spans="2:2">
      <c r="B79395" s="202"/>
    </row>
    <row r="79396" spans="2:2">
      <c r="B79396" s="202"/>
    </row>
    <row r="79397" spans="2:2">
      <c r="B79397" s="202"/>
    </row>
    <row r="79398" spans="2:2">
      <c r="B79398" s="202"/>
    </row>
    <row r="79399" spans="2:2">
      <c r="B79399" s="202"/>
    </row>
    <row r="79400" spans="2:2">
      <c r="B79400" s="202"/>
    </row>
    <row r="79401" spans="2:2">
      <c r="B79401" s="202"/>
    </row>
    <row r="79402" spans="2:2">
      <c r="B79402" s="202"/>
    </row>
    <row r="79403" spans="2:2">
      <c r="B79403" s="202"/>
    </row>
    <row r="79404" spans="2:2">
      <c r="B79404" s="202"/>
    </row>
    <row r="79405" spans="2:2">
      <c r="B79405" s="202"/>
    </row>
    <row r="79406" spans="2:2">
      <c r="B79406" s="202"/>
    </row>
    <row r="79407" spans="2:2">
      <c r="B79407" s="202"/>
    </row>
    <row r="79408" spans="2:2">
      <c r="B79408" s="202"/>
    </row>
    <row r="79409" spans="2:2">
      <c r="B79409" s="202"/>
    </row>
    <row r="79410" spans="2:2">
      <c r="B79410" s="202"/>
    </row>
    <row r="79411" spans="2:2">
      <c r="B79411" s="202"/>
    </row>
    <row r="79412" spans="2:2">
      <c r="B79412" s="202"/>
    </row>
    <row r="79413" spans="2:2">
      <c r="B79413" s="202"/>
    </row>
    <row r="79414" spans="2:2">
      <c r="B79414" s="202"/>
    </row>
    <row r="79415" spans="2:2">
      <c r="B79415" s="202"/>
    </row>
    <row r="79416" spans="2:2">
      <c r="B79416" s="202"/>
    </row>
    <row r="79417" spans="2:2">
      <c r="B79417" s="202"/>
    </row>
    <row r="79418" spans="2:2">
      <c r="B79418" s="202"/>
    </row>
    <row r="79419" spans="2:2">
      <c r="B79419" s="202"/>
    </row>
    <row r="79420" spans="2:2">
      <c r="B79420" s="202"/>
    </row>
    <row r="79421" spans="2:2">
      <c r="B79421" s="202"/>
    </row>
    <row r="79422" spans="2:2">
      <c r="B79422" s="202"/>
    </row>
    <row r="79423" spans="2:2">
      <c r="B79423" s="202"/>
    </row>
    <row r="79424" spans="2:2">
      <c r="B79424" s="202"/>
    </row>
    <row r="79425" spans="2:2">
      <c r="B79425" s="202"/>
    </row>
    <row r="79426" spans="2:2">
      <c r="B79426" s="202"/>
    </row>
    <row r="79427" spans="2:2">
      <c r="B79427" s="202"/>
    </row>
    <row r="79428" spans="2:2">
      <c r="B79428" s="202"/>
    </row>
    <row r="79429" spans="2:2">
      <c r="B79429" s="202"/>
    </row>
    <row r="79430" spans="2:2">
      <c r="B79430" s="202"/>
    </row>
    <row r="79431" spans="2:2">
      <c r="B79431" s="202"/>
    </row>
    <row r="79432" spans="2:2">
      <c r="B79432" s="202"/>
    </row>
    <row r="79433" spans="2:2">
      <c r="B79433" s="202"/>
    </row>
    <row r="79434" spans="2:2">
      <c r="B79434" s="202"/>
    </row>
    <row r="79435" spans="2:2">
      <c r="B79435" s="202"/>
    </row>
    <row r="79436" spans="2:2">
      <c r="B79436" s="202"/>
    </row>
    <row r="79437" spans="2:2">
      <c r="B79437" s="202"/>
    </row>
    <row r="79438" spans="2:2">
      <c r="B79438" s="202"/>
    </row>
    <row r="79439" spans="2:2">
      <c r="B79439" s="202"/>
    </row>
    <row r="79440" spans="2:2">
      <c r="B79440" s="202"/>
    </row>
    <row r="79441" spans="2:2">
      <c r="B79441" s="202"/>
    </row>
    <row r="79442" spans="2:2">
      <c r="B79442" s="202"/>
    </row>
    <row r="79443" spans="2:2">
      <c r="B79443" s="202"/>
    </row>
    <row r="79444" spans="2:2">
      <c r="B79444" s="202"/>
    </row>
    <row r="79445" spans="2:2">
      <c r="B79445" s="202"/>
    </row>
    <row r="79446" spans="2:2">
      <c r="B79446" s="202"/>
    </row>
    <row r="79447" spans="2:2">
      <c r="B79447" s="202"/>
    </row>
    <row r="79448" spans="2:2">
      <c r="B79448" s="202"/>
    </row>
    <row r="79449" spans="2:2">
      <c r="B79449" s="202"/>
    </row>
    <row r="79450" spans="2:2">
      <c r="B79450" s="202"/>
    </row>
    <row r="79451" spans="2:2">
      <c r="B79451" s="202"/>
    </row>
    <row r="79452" spans="2:2">
      <c r="B79452" s="202"/>
    </row>
    <row r="79453" spans="2:2">
      <c r="B79453" s="202"/>
    </row>
    <row r="79454" spans="2:2">
      <c r="B79454" s="202"/>
    </row>
    <row r="79455" spans="2:2">
      <c r="B79455" s="202"/>
    </row>
    <row r="79456" spans="2:2">
      <c r="B79456" s="202"/>
    </row>
    <row r="79457" spans="2:2">
      <c r="B79457" s="202"/>
    </row>
    <row r="79458" spans="2:2">
      <c r="B79458" s="202"/>
    </row>
    <row r="79459" spans="2:2">
      <c r="B79459" s="202"/>
    </row>
    <row r="79460" spans="2:2">
      <c r="B79460" s="202"/>
    </row>
    <row r="79461" spans="2:2">
      <c r="B79461" s="202"/>
    </row>
    <row r="79462" spans="2:2">
      <c r="B79462" s="202"/>
    </row>
    <row r="79463" spans="2:2">
      <c r="B79463" s="202"/>
    </row>
    <row r="79464" spans="2:2">
      <c r="B79464" s="202"/>
    </row>
    <row r="79465" spans="2:2">
      <c r="B79465" s="202"/>
    </row>
    <row r="79466" spans="2:2">
      <c r="B79466" s="202"/>
    </row>
    <row r="79467" spans="2:2">
      <c r="B79467" s="202"/>
    </row>
    <row r="79468" spans="2:2">
      <c r="B79468" s="202"/>
    </row>
    <row r="79469" spans="2:2">
      <c r="B79469" s="202"/>
    </row>
    <row r="79470" spans="2:2">
      <c r="B79470" s="202"/>
    </row>
    <row r="79471" spans="2:2">
      <c r="B79471" s="202"/>
    </row>
    <row r="79472" spans="2:2">
      <c r="B79472" s="202"/>
    </row>
    <row r="79473" spans="2:2">
      <c r="B79473" s="202"/>
    </row>
    <row r="79474" spans="2:2">
      <c r="B79474" s="202"/>
    </row>
    <row r="79475" spans="2:2">
      <c r="B79475" s="202"/>
    </row>
    <row r="79476" spans="2:2">
      <c r="B79476" s="202"/>
    </row>
    <row r="79477" spans="2:2">
      <c r="B79477" s="202"/>
    </row>
    <row r="79478" spans="2:2">
      <c r="B79478" s="202"/>
    </row>
    <row r="79479" spans="2:2">
      <c r="B79479" s="202"/>
    </row>
    <row r="79480" spans="2:2">
      <c r="B79480" s="202"/>
    </row>
    <row r="79481" spans="2:2">
      <c r="B79481" s="202"/>
    </row>
    <row r="79482" spans="2:2">
      <c r="B79482" s="202"/>
    </row>
    <row r="79483" spans="2:2">
      <c r="B79483" s="202"/>
    </row>
    <row r="79484" spans="2:2">
      <c r="B79484" s="202"/>
    </row>
    <row r="79485" spans="2:2">
      <c r="B79485" s="202"/>
    </row>
    <row r="79486" spans="2:2">
      <c r="B79486" s="202"/>
    </row>
    <row r="79487" spans="2:2">
      <c r="B79487" s="202"/>
    </row>
    <row r="79488" spans="2:2">
      <c r="B79488" s="202"/>
    </row>
    <row r="79489" spans="2:2">
      <c r="B79489" s="202"/>
    </row>
    <row r="79490" spans="2:2">
      <c r="B79490" s="202"/>
    </row>
    <row r="79491" spans="2:2">
      <c r="B79491" s="202"/>
    </row>
    <row r="79492" spans="2:2">
      <c r="B79492" s="202"/>
    </row>
    <row r="79493" spans="2:2">
      <c r="B79493" s="202"/>
    </row>
    <row r="79494" spans="2:2">
      <c r="B79494" s="202"/>
    </row>
    <row r="79495" spans="2:2">
      <c r="B79495" s="202"/>
    </row>
    <row r="79496" spans="2:2">
      <c r="B79496" s="202"/>
    </row>
    <row r="79497" spans="2:2">
      <c r="B79497" s="202"/>
    </row>
    <row r="79498" spans="2:2">
      <c r="B79498" s="202"/>
    </row>
    <row r="79499" spans="2:2">
      <c r="B79499" s="202"/>
    </row>
    <row r="79500" spans="2:2">
      <c r="B79500" s="202"/>
    </row>
    <row r="79501" spans="2:2">
      <c r="B79501" s="202"/>
    </row>
    <row r="79502" spans="2:2">
      <c r="B79502" s="202"/>
    </row>
    <row r="79503" spans="2:2">
      <c r="B79503" s="202"/>
    </row>
    <row r="79504" spans="2:2">
      <c r="B79504" s="202"/>
    </row>
    <row r="79505" spans="2:2">
      <c r="B79505" s="202"/>
    </row>
    <row r="79506" spans="2:2">
      <c r="B79506" s="202"/>
    </row>
    <row r="79507" spans="2:2">
      <c r="B79507" s="202"/>
    </row>
    <row r="79508" spans="2:2">
      <c r="B79508" s="202"/>
    </row>
    <row r="79509" spans="2:2">
      <c r="B79509" s="202"/>
    </row>
    <row r="79510" spans="2:2">
      <c r="B79510" s="202"/>
    </row>
    <row r="79511" spans="2:2">
      <c r="B79511" s="202"/>
    </row>
    <row r="79512" spans="2:2">
      <c r="B79512" s="202"/>
    </row>
    <row r="79513" spans="2:2">
      <c r="B79513" s="202"/>
    </row>
    <row r="79514" spans="2:2">
      <c r="B79514" s="202"/>
    </row>
    <row r="79515" spans="2:2">
      <c r="B79515" s="202"/>
    </row>
    <row r="79516" spans="2:2">
      <c r="B79516" s="202"/>
    </row>
    <row r="79517" spans="2:2">
      <c r="B79517" s="202"/>
    </row>
    <row r="79518" spans="2:2">
      <c r="B79518" s="202"/>
    </row>
    <row r="79519" spans="2:2">
      <c r="B79519" s="202"/>
    </row>
    <row r="79520" spans="2:2">
      <c r="B79520" s="202"/>
    </row>
    <row r="79521" spans="2:2">
      <c r="B79521" s="202"/>
    </row>
    <row r="79522" spans="2:2">
      <c r="B79522" s="202"/>
    </row>
    <row r="79523" spans="2:2">
      <c r="B79523" s="202"/>
    </row>
    <row r="79524" spans="2:2">
      <c r="B79524" s="202"/>
    </row>
    <row r="79525" spans="2:2">
      <c r="B79525" s="202"/>
    </row>
    <row r="79526" spans="2:2">
      <c r="B79526" s="202"/>
    </row>
    <row r="79527" spans="2:2">
      <c r="B79527" s="202"/>
    </row>
    <row r="79528" spans="2:2">
      <c r="B79528" s="202"/>
    </row>
    <row r="79529" spans="2:2">
      <c r="B79529" s="202"/>
    </row>
    <row r="79530" spans="2:2">
      <c r="B79530" s="202"/>
    </row>
    <row r="79531" spans="2:2">
      <c r="B79531" s="202"/>
    </row>
    <row r="79532" spans="2:2">
      <c r="B79532" s="202"/>
    </row>
    <row r="79533" spans="2:2">
      <c r="B79533" s="202"/>
    </row>
    <row r="79534" spans="2:2">
      <c r="B79534" s="202"/>
    </row>
    <row r="79535" spans="2:2">
      <c r="B79535" s="202"/>
    </row>
    <row r="79536" spans="2:2">
      <c r="B79536" s="202"/>
    </row>
    <row r="79537" spans="2:2">
      <c r="B79537" s="202"/>
    </row>
    <row r="79538" spans="2:2">
      <c r="B79538" s="202"/>
    </row>
    <row r="79539" spans="2:2">
      <c r="B79539" s="202"/>
    </row>
    <row r="79540" spans="2:2">
      <c r="B79540" s="202"/>
    </row>
    <row r="79541" spans="2:2">
      <c r="B79541" s="202"/>
    </row>
    <row r="79542" spans="2:2">
      <c r="B79542" s="202"/>
    </row>
    <row r="79543" spans="2:2">
      <c r="B79543" s="202"/>
    </row>
    <row r="79544" spans="2:2">
      <c r="B79544" s="202"/>
    </row>
    <row r="79545" spans="2:2">
      <c r="B79545" s="202"/>
    </row>
    <row r="79546" spans="2:2">
      <c r="B79546" s="202"/>
    </row>
    <row r="79547" spans="2:2">
      <c r="B79547" s="202"/>
    </row>
    <row r="79548" spans="2:2">
      <c r="B79548" s="202"/>
    </row>
    <row r="79549" spans="2:2">
      <c r="B79549" s="202"/>
    </row>
    <row r="79550" spans="2:2">
      <c r="B79550" s="202"/>
    </row>
    <row r="79551" spans="2:2">
      <c r="B79551" s="202"/>
    </row>
    <row r="79552" spans="2:2">
      <c r="B79552" s="202"/>
    </row>
    <row r="79553" spans="2:2">
      <c r="B79553" s="202"/>
    </row>
    <row r="79554" spans="2:2">
      <c r="B79554" s="202"/>
    </row>
    <row r="79555" spans="2:2">
      <c r="B79555" s="202"/>
    </row>
    <row r="79556" spans="2:2">
      <c r="B79556" s="202"/>
    </row>
    <row r="79557" spans="2:2">
      <c r="B79557" s="202"/>
    </row>
    <row r="79558" spans="2:2">
      <c r="B79558" s="202"/>
    </row>
    <row r="79559" spans="2:2">
      <c r="B79559" s="202"/>
    </row>
    <row r="79560" spans="2:2">
      <c r="B79560" s="202"/>
    </row>
    <row r="79561" spans="2:2">
      <c r="B79561" s="202"/>
    </row>
    <row r="79562" spans="2:2">
      <c r="B79562" s="202"/>
    </row>
    <row r="79563" spans="2:2">
      <c r="B79563" s="202"/>
    </row>
    <row r="79564" spans="2:2">
      <c r="B79564" s="202"/>
    </row>
    <row r="79565" spans="2:2">
      <c r="B79565" s="202"/>
    </row>
    <row r="79566" spans="2:2">
      <c r="B79566" s="202"/>
    </row>
    <row r="79567" spans="2:2">
      <c r="B79567" s="202"/>
    </row>
    <row r="79568" spans="2:2">
      <c r="B79568" s="202"/>
    </row>
    <row r="79569" spans="2:2">
      <c r="B79569" s="202"/>
    </row>
    <row r="79570" spans="2:2">
      <c r="B79570" s="202"/>
    </row>
    <row r="79571" spans="2:2">
      <c r="B79571" s="202"/>
    </row>
    <row r="79572" spans="2:2">
      <c r="B79572" s="202"/>
    </row>
    <row r="79573" spans="2:2">
      <c r="B79573" s="202"/>
    </row>
    <row r="79574" spans="2:2">
      <c r="B79574" s="202"/>
    </row>
    <row r="79575" spans="2:2">
      <c r="B79575" s="202"/>
    </row>
    <row r="79576" spans="2:2">
      <c r="B79576" s="202"/>
    </row>
    <row r="79577" spans="2:2">
      <c r="B79577" s="202"/>
    </row>
    <row r="79578" spans="2:2">
      <c r="B79578" s="202"/>
    </row>
    <row r="79579" spans="2:2">
      <c r="B79579" s="202"/>
    </row>
    <row r="79580" spans="2:2">
      <c r="B79580" s="202"/>
    </row>
    <row r="79581" spans="2:2">
      <c r="B79581" s="202"/>
    </row>
    <row r="79582" spans="2:2">
      <c r="B79582" s="202"/>
    </row>
    <row r="79583" spans="2:2">
      <c r="B79583" s="202"/>
    </row>
    <row r="79584" spans="2:2">
      <c r="B79584" s="202"/>
    </row>
    <row r="79585" spans="2:2">
      <c r="B79585" s="202"/>
    </row>
    <row r="79586" spans="2:2">
      <c r="B79586" s="202"/>
    </row>
    <row r="79587" spans="2:2">
      <c r="B79587" s="202"/>
    </row>
    <row r="79588" spans="2:2">
      <c r="B79588" s="202"/>
    </row>
    <row r="79589" spans="2:2">
      <c r="B79589" s="202"/>
    </row>
    <row r="79590" spans="2:2">
      <c r="B79590" s="202"/>
    </row>
    <row r="79591" spans="2:2">
      <c r="B79591" s="202"/>
    </row>
    <row r="79592" spans="2:2">
      <c r="B79592" s="202"/>
    </row>
    <row r="79593" spans="2:2">
      <c r="B79593" s="202"/>
    </row>
    <row r="79594" spans="2:2">
      <c r="B79594" s="202"/>
    </row>
    <row r="79595" spans="2:2">
      <c r="B79595" s="202"/>
    </row>
    <row r="79596" spans="2:2">
      <c r="B79596" s="202"/>
    </row>
    <row r="79597" spans="2:2">
      <c r="B79597" s="202"/>
    </row>
    <row r="79598" spans="2:2">
      <c r="B79598" s="202"/>
    </row>
    <row r="79599" spans="2:2">
      <c r="B79599" s="202"/>
    </row>
    <row r="79600" spans="2:2">
      <c r="B79600" s="202"/>
    </row>
    <row r="79601" spans="2:2">
      <c r="B79601" s="202"/>
    </row>
    <row r="79602" spans="2:2">
      <c r="B79602" s="202"/>
    </row>
    <row r="79603" spans="2:2">
      <c r="B79603" s="202"/>
    </row>
    <row r="79604" spans="2:2">
      <c r="B79604" s="202"/>
    </row>
    <row r="79605" spans="2:2">
      <c r="B79605" s="202"/>
    </row>
    <row r="79606" spans="2:2">
      <c r="B79606" s="202"/>
    </row>
    <row r="79607" spans="2:2">
      <c r="B79607" s="202"/>
    </row>
    <row r="79608" spans="2:2">
      <c r="B79608" s="202"/>
    </row>
    <row r="79609" spans="2:2">
      <c r="B79609" s="202"/>
    </row>
    <row r="79610" spans="2:2">
      <c r="B79610" s="202"/>
    </row>
    <row r="79611" spans="2:2">
      <c r="B79611" s="202"/>
    </row>
    <row r="79612" spans="2:2">
      <c r="B79612" s="202"/>
    </row>
    <row r="79613" spans="2:2">
      <c r="B79613" s="202"/>
    </row>
    <row r="79614" spans="2:2">
      <c r="B79614" s="202"/>
    </row>
    <row r="79615" spans="2:2">
      <c r="B79615" s="202"/>
    </row>
    <row r="79616" spans="2:2">
      <c r="B79616" s="202"/>
    </row>
    <row r="79617" spans="2:2">
      <c r="B79617" s="202"/>
    </row>
    <row r="79618" spans="2:2">
      <c r="B79618" s="202"/>
    </row>
    <row r="79619" spans="2:2">
      <c r="B79619" s="202"/>
    </row>
    <row r="79620" spans="2:2">
      <c r="B79620" s="202"/>
    </row>
    <row r="79621" spans="2:2">
      <c r="B79621" s="202"/>
    </row>
    <row r="79622" spans="2:2">
      <c r="B79622" s="202"/>
    </row>
    <row r="79623" spans="2:2">
      <c r="B79623" s="202"/>
    </row>
    <row r="79624" spans="2:2">
      <c r="B79624" s="202"/>
    </row>
    <row r="79625" spans="2:2">
      <c r="B79625" s="202"/>
    </row>
    <row r="79626" spans="2:2">
      <c r="B79626" s="202"/>
    </row>
    <row r="79627" spans="2:2">
      <c r="B79627" s="202"/>
    </row>
    <row r="79628" spans="2:2">
      <c r="B79628" s="202"/>
    </row>
    <row r="79629" spans="2:2">
      <c r="B79629" s="202"/>
    </row>
    <row r="79630" spans="2:2">
      <c r="B79630" s="202"/>
    </row>
    <row r="79631" spans="2:2">
      <c r="B79631" s="202"/>
    </row>
    <row r="79632" spans="2:2">
      <c r="B79632" s="202"/>
    </row>
    <row r="79633" spans="2:2">
      <c r="B79633" s="202"/>
    </row>
    <row r="79634" spans="2:2">
      <c r="B79634" s="202"/>
    </row>
    <row r="79635" spans="2:2">
      <c r="B79635" s="202"/>
    </row>
    <row r="79636" spans="2:2">
      <c r="B79636" s="202"/>
    </row>
    <row r="79637" spans="2:2">
      <c r="B79637" s="202"/>
    </row>
    <row r="79638" spans="2:2">
      <c r="B79638" s="202"/>
    </row>
    <row r="79639" spans="2:2">
      <c r="B79639" s="202"/>
    </row>
    <row r="79640" spans="2:2">
      <c r="B79640" s="202"/>
    </row>
    <row r="79641" spans="2:2">
      <c r="B79641" s="202"/>
    </row>
    <row r="79642" spans="2:2">
      <c r="B79642" s="202"/>
    </row>
    <row r="79643" spans="2:2">
      <c r="B79643" s="202"/>
    </row>
    <row r="79644" spans="2:2">
      <c r="B79644" s="202"/>
    </row>
    <row r="79645" spans="2:2">
      <c r="B79645" s="202"/>
    </row>
    <row r="79646" spans="2:2">
      <c r="B79646" s="202"/>
    </row>
    <row r="79647" spans="2:2">
      <c r="B79647" s="202"/>
    </row>
    <row r="79648" spans="2:2">
      <c r="B79648" s="202"/>
    </row>
    <row r="79649" spans="2:2">
      <c r="B79649" s="202"/>
    </row>
    <row r="79650" spans="2:2">
      <c r="B79650" s="202"/>
    </row>
    <row r="79651" spans="2:2">
      <c r="B79651" s="202"/>
    </row>
    <row r="79652" spans="2:2">
      <c r="B79652" s="202"/>
    </row>
    <row r="79653" spans="2:2">
      <c r="B79653" s="202"/>
    </row>
    <row r="79654" spans="2:2">
      <c r="B79654" s="202"/>
    </row>
    <row r="79655" spans="2:2">
      <c r="B79655" s="202"/>
    </row>
    <row r="79656" spans="2:2">
      <c r="B79656" s="202"/>
    </row>
    <row r="79657" spans="2:2">
      <c r="B79657" s="202"/>
    </row>
    <row r="79658" spans="2:2">
      <c r="B79658" s="202"/>
    </row>
    <row r="79659" spans="2:2">
      <c r="B79659" s="202"/>
    </row>
    <row r="79660" spans="2:2">
      <c r="B79660" s="202"/>
    </row>
    <row r="79661" spans="2:2">
      <c r="B79661" s="202"/>
    </row>
    <row r="79662" spans="2:2">
      <c r="B79662" s="202"/>
    </row>
    <row r="79663" spans="2:2">
      <c r="B79663" s="202"/>
    </row>
    <row r="79664" spans="2:2">
      <c r="B79664" s="202"/>
    </row>
    <row r="79665" spans="2:2">
      <c r="B79665" s="202"/>
    </row>
    <row r="79666" spans="2:2">
      <c r="B79666" s="202"/>
    </row>
    <row r="79667" spans="2:2">
      <c r="B79667" s="202"/>
    </row>
    <row r="79668" spans="2:2">
      <c r="B79668" s="202"/>
    </row>
    <row r="79669" spans="2:2">
      <c r="B79669" s="202"/>
    </row>
    <row r="79670" spans="2:2">
      <c r="B79670" s="202"/>
    </row>
    <row r="79671" spans="2:2">
      <c r="B79671" s="202"/>
    </row>
    <row r="79672" spans="2:2">
      <c r="B79672" s="202"/>
    </row>
    <row r="79673" spans="2:2">
      <c r="B79673" s="202"/>
    </row>
    <row r="79674" spans="2:2">
      <c r="B79674" s="202"/>
    </row>
    <row r="79675" spans="2:2">
      <c r="B79675" s="202"/>
    </row>
    <row r="79676" spans="2:2">
      <c r="B79676" s="202"/>
    </row>
    <row r="79677" spans="2:2">
      <c r="B79677" s="202"/>
    </row>
    <row r="79678" spans="2:2">
      <c r="B79678" s="202"/>
    </row>
    <row r="79679" spans="2:2">
      <c r="B79679" s="202"/>
    </row>
    <row r="79680" spans="2:2">
      <c r="B79680" s="202"/>
    </row>
    <row r="79681" spans="2:2">
      <c r="B79681" s="202"/>
    </row>
    <row r="79682" spans="2:2">
      <c r="B79682" s="202"/>
    </row>
    <row r="79683" spans="2:2">
      <c r="B79683" s="202"/>
    </row>
    <row r="79684" spans="2:2">
      <c r="B79684" s="202"/>
    </row>
    <row r="79685" spans="2:2">
      <c r="B79685" s="202"/>
    </row>
    <row r="79686" spans="2:2">
      <c r="B79686" s="202"/>
    </row>
    <row r="79687" spans="2:2">
      <c r="B79687" s="202"/>
    </row>
    <row r="79688" spans="2:2">
      <c r="B79688" s="202"/>
    </row>
    <row r="79689" spans="2:2">
      <c r="B79689" s="202"/>
    </row>
    <row r="79690" spans="2:2">
      <c r="B79690" s="202"/>
    </row>
    <row r="79691" spans="2:2">
      <c r="B79691" s="202"/>
    </row>
    <row r="79692" spans="2:2">
      <c r="B79692" s="202"/>
    </row>
    <row r="79693" spans="2:2">
      <c r="B79693" s="202"/>
    </row>
    <row r="79694" spans="2:2">
      <c r="B79694" s="202"/>
    </row>
    <row r="79695" spans="2:2">
      <c r="B79695" s="202"/>
    </row>
    <row r="79696" spans="2:2">
      <c r="B79696" s="202"/>
    </row>
    <row r="79697" spans="2:2">
      <c r="B79697" s="202"/>
    </row>
    <row r="79698" spans="2:2">
      <c r="B79698" s="202"/>
    </row>
    <row r="79699" spans="2:2">
      <c r="B79699" s="202"/>
    </row>
    <row r="79700" spans="2:2">
      <c r="B79700" s="202"/>
    </row>
    <row r="79701" spans="2:2">
      <c r="B79701" s="202"/>
    </row>
    <row r="79702" spans="2:2">
      <c r="B79702" s="202"/>
    </row>
    <row r="79703" spans="2:2">
      <c r="B79703" s="202"/>
    </row>
    <row r="79704" spans="2:2">
      <c r="B79704" s="202"/>
    </row>
    <row r="79705" spans="2:2">
      <c r="B79705" s="202"/>
    </row>
    <row r="79706" spans="2:2">
      <c r="B79706" s="202"/>
    </row>
    <row r="79707" spans="2:2">
      <c r="B79707" s="202"/>
    </row>
    <row r="79708" spans="2:2">
      <c r="B79708" s="202"/>
    </row>
    <row r="79709" spans="2:2">
      <c r="B79709" s="202"/>
    </row>
    <row r="79710" spans="2:2">
      <c r="B79710" s="202"/>
    </row>
    <row r="79711" spans="2:2">
      <c r="B79711" s="202"/>
    </row>
    <row r="79712" spans="2:2">
      <c r="B79712" s="202"/>
    </row>
    <row r="79713" spans="2:2">
      <c r="B79713" s="202"/>
    </row>
    <row r="79714" spans="2:2">
      <c r="B79714" s="202"/>
    </row>
    <row r="79715" spans="2:2">
      <c r="B79715" s="202"/>
    </row>
    <row r="79716" spans="2:2">
      <c r="B79716" s="202"/>
    </row>
    <row r="79717" spans="2:2">
      <c r="B79717" s="202"/>
    </row>
    <row r="79718" spans="2:2">
      <c r="B79718" s="202"/>
    </row>
    <row r="79719" spans="2:2">
      <c r="B79719" s="202"/>
    </row>
    <row r="79720" spans="2:2">
      <c r="B79720" s="202"/>
    </row>
    <row r="79721" spans="2:2">
      <c r="B79721" s="202"/>
    </row>
    <row r="79722" spans="2:2">
      <c r="B79722" s="202"/>
    </row>
    <row r="79723" spans="2:2">
      <c r="B79723" s="202"/>
    </row>
    <row r="79724" spans="2:2">
      <c r="B79724" s="202"/>
    </row>
    <row r="79725" spans="2:2">
      <c r="B79725" s="202"/>
    </row>
    <row r="79726" spans="2:2">
      <c r="B79726" s="202"/>
    </row>
    <row r="79727" spans="2:2">
      <c r="B79727" s="202"/>
    </row>
    <row r="79728" spans="2:2">
      <c r="B79728" s="202"/>
    </row>
    <row r="79729" spans="2:2">
      <c r="B79729" s="202"/>
    </row>
    <row r="79730" spans="2:2">
      <c r="B79730" s="202"/>
    </row>
    <row r="79731" spans="2:2">
      <c r="B79731" s="202"/>
    </row>
    <row r="79732" spans="2:2">
      <c r="B79732" s="202"/>
    </row>
    <row r="79733" spans="2:2">
      <c r="B79733" s="202"/>
    </row>
    <row r="79734" spans="2:2">
      <c r="B79734" s="202"/>
    </row>
    <row r="79735" spans="2:2">
      <c r="B79735" s="202"/>
    </row>
    <row r="79736" spans="2:2">
      <c r="B79736" s="202"/>
    </row>
    <row r="79737" spans="2:2">
      <c r="B79737" s="202"/>
    </row>
    <row r="79738" spans="2:2">
      <c r="B79738" s="202"/>
    </row>
    <row r="79739" spans="2:2">
      <c r="B79739" s="202"/>
    </row>
    <row r="79740" spans="2:2">
      <c r="B79740" s="202"/>
    </row>
    <row r="79741" spans="2:2">
      <c r="B79741" s="202"/>
    </row>
    <row r="79742" spans="2:2">
      <c r="B79742" s="202"/>
    </row>
    <row r="79743" spans="2:2">
      <c r="B79743" s="202"/>
    </row>
    <row r="79744" spans="2:2">
      <c r="B79744" s="202"/>
    </row>
    <row r="79745" spans="2:2">
      <c r="B79745" s="202"/>
    </row>
    <row r="79746" spans="2:2">
      <c r="B79746" s="202"/>
    </row>
    <row r="79747" spans="2:2">
      <c r="B79747" s="202"/>
    </row>
    <row r="79748" spans="2:2">
      <c r="B79748" s="202"/>
    </row>
    <row r="79749" spans="2:2">
      <c r="B79749" s="202"/>
    </row>
    <row r="79750" spans="2:2">
      <c r="B79750" s="202"/>
    </row>
    <row r="79751" spans="2:2">
      <c r="B79751" s="202"/>
    </row>
    <row r="79752" spans="2:2">
      <c r="B79752" s="202"/>
    </row>
    <row r="79753" spans="2:2">
      <c r="B79753" s="202"/>
    </row>
    <row r="79754" spans="2:2">
      <c r="B79754" s="202"/>
    </row>
    <row r="79755" spans="2:2">
      <c r="B79755" s="202"/>
    </row>
    <row r="79756" spans="2:2">
      <c r="B79756" s="202"/>
    </row>
    <row r="79757" spans="2:2">
      <c r="B79757" s="202"/>
    </row>
    <row r="79758" spans="2:2">
      <c r="B79758" s="202"/>
    </row>
    <row r="79759" spans="2:2">
      <c r="B79759" s="202"/>
    </row>
    <row r="79760" spans="2:2">
      <c r="B79760" s="202"/>
    </row>
    <row r="79761" spans="2:2">
      <c r="B79761" s="202"/>
    </row>
    <row r="79762" spans="2:2">
      <c r="B79762" s="202"/>
    </row>
    <row r="79763" spans="2:2">
      <c r="B79763" s="202"/>
    </row>
    <row r="79764" spans="2:2">
      <c r="B79764" s="202"/>
    </row>
    <row r="79765" spans="2:2">
      <c r="B79765" s="202"/>
    </row>
    <row r="79766" spans="2:2">
      <c r="B79766" s="202"/>
    </row>
    <row r="79767" spans="2:2">
      <c r="B79767" s="202"/>
    </row>
    <row r="79768" spans="2:2">
      <c r="B79768" s="202"/>
    </row>
    <row r="79769" spans="2:2">
      <c r="B79769" s="202"/>
    </row>
    <row r="79770" spans="2:2">
      <c r="B79770" s="202"/>
    </row>
    <row r="79771" spans="2:2">
      <c r="B79771" s="202"/>
    </row>
    <row r="79772" spans="2:2">
      <c r="B79772" s="202"/>
    </row>
    <row r="79773" spans="2:2">
      <c r="B79773" s="202"/>
    </row>
    <row r="79774" spans="2:2">
      <c r="B79774" s="202"/>
    </row>
    <row r="79775" spans="2:2">
      <c r="B79775" s="202"/>
    </row>
    <row r="79776" spans="2:2">
      <c r="B79776" s="202"/>
    </row>
    <row r="79777" spans="2:2">
      <c r="B79777" s="202"/>
    </row>
    <row r="79778" spans="2:2">
      <c r="B79778" s="202"/>
    </row>
    <row r="79779" spans="2:2">
      <c r="B79779" s="202"/>
    </row>
    <row r="79780" spans="2:2">
      <c r="B79780" s="202"/>
    </row>
    <row r="79781" spans="2:2">
      <c r="B79781" s="202"/>
    </row>
    <row r="79782" spans="2:2">
      <c r="B79782" s="202"/>
    </row>
    <row r="79783" spans="2:2">
      <c r="B79783" s="202"/>
    </row>
    <row r="79784" spans="2:2">
      <c r="B79784" s="202"/>
    </row>
    <row r="79785" spans="2:2">
      <c r="B79785" s="202"/>
    </row>
    <row r="79786" spans="2:2">
      <c r="B79786" s="202"/>
    </row>
    <row r="79787" spans="2:2">
      <c r="B79787" s="202"/>
    </row>
    <row r="79788" spans="2:2">
      <c r="B79788" s="202"/>
    </row>
    <row r="79789" spans="2:2">
      <c r="B79789" s="202"/>
    </row>
    <row r="79790" spans="2:2">
      <c r="B79790" s="202"/>
    </row>
    <row r="79791" spans="2:2">
      <c r="B79791" s="202"/>
    </row>
    <row r="79792" spans="2:2">
      <c r="B79792" s="202"/>
    </row>
    <row r="79793" spans="2:2">
      <c r="B79793" s="202"/>
    </row>
    <row r="79794" spans="2:2">
      <c r="B79794" s="202"/>
    </row>
    <row r="79795" spans="2:2">
      <c r="B79795" s="202"/>
    </row>
    <row r="79796" spans="2:2">
      <c r="B79796" s="202"/>
    </row>
    <row r="79797" spans="2:2">
      <c r="B79797" s="202"/>
    </row>
    <row r="79798" spans="2:2">
      <c r="B79798" s="202"/>
    </row>
    <row r="79799" spans="2:2">
      <c r="B79799" s="202"/>
    </row>
    <row r="79800" spans="2:2">
      <c r="B79800" s="202"/>
    </row>
    <row r="79801" spans="2:2">
      <c r="B79801" s="202"/>
    </row>
    <row r="79802" spans="2:2">
      <c r="B79802" s="202"/>
    </row>
    <row r="79803" spans="2:2">
      <c r="B79803" s="202"/>
    </row>
    <row r="79804" spans="2:2">
      <c r="B79804" s="202"/>
    </row>
    <row r="79805" spans="2:2">
      <c r="B79805" s="202"/>
    </row>
    <row r="79806" spans="2:2">
      <c r="B79806" s="202"/>
    </row>
    <row r="79807" spans="2:2">
      <c r="B79807" s="202"/>
    </row>
    <row r="79808" spans="2:2">
      <c r="B79808" s="202"/>
    </row>
    <row r="79809" spans="2:2">
      <c r="B79809" s="202"/>
    </row>
    <row r="79810" spans="2:2">
      <c r="B79810" s="202"/>
    </row>
    <row r="79811" spans="2:2">
      <c r="B79811" s="202"/>
    </row>
    <row r="79812" spans="2:2">
      <c r="B79812" s="202"/>
    </row>
    <row r="79813" spans="2:2">
      <c r="B79813" s="202"/>
    </row>
    <row r="79814" spans="2:2">
      <c r="B79814" s="202"/>
    </row>
    <row r="79815" spans="2:2">
      <c r="B79815" s="202"/>
    </row>
    <row r="79816" spans="2:2">
      <c r="B79816" s="202"/>
    </row>
    <row r="79817" spans="2:2">
      <c r="B79817" s="202"/>
    </row>
    <row r="79818" spans="2:2">
      <c r="B79818" s="202"/>
    </row>
    <row r="79819" spans="2:2">
      <c r="B79819" s="202"/>
    </row>
    <row r="79820" spans="2:2">
      <c r="B79820" s="202"/>
    </row>
    <row r="79821" spans="2:2">
      <c r="B79821" s="202"/>
    </row>
    <row r="79822" spans="2:2">
      <c r="B79822" s="202"/>
    </row>
    <row r="79823" spans="2:2">
      <c r="B79823" s="202"/>
    </row>
    <row r="79824" spans="2:2">
      <c r="B79824" s="202"/>
    </row>
    <row r="79825" spans="2:2">
      <c r="B79825" s="202"/>
    </row>
    <row r="79826" spans="2:2">
      <c r="B79826" s="202"/>
    </row>
    <row r="79827" spans="2:2">
      <c r="B79827" s="202"/>
    </row>
    <row r="79828" spans="2:2">
      <c r="B79828" s="202"/>
    </row>
    <row r="79829" spans="2:2">
      <c r="B79829" s="202"/>
    </row>
    <row r="79830" spans="2:2">
      <c r="B79830" s="202"/>
    </row>
    <row r="79831" spans="2:2">
      <c r="B79831" s="202"/>
    </row>
    <row r="79832" spans="2:2">
      <c r="B79832" s="202"/>
    </row>
    <row r="79833" spans="2:2">
      <c r="B79833" s="202"/>
    </row>
    <row r="79834" spans="2:2">
      <c r="B79834" s="202"/>
    </row>
    <row r="79835" spans="2:2">
      <c r="B79835" s="202"/>
    </row>
    <row r="79836" spans="2:2">
      <c r="B79836" s="202"/>
    </row>
    <row r="79837" spans="2:2">
      <c r="B79837" s="202"/>
    </row>
    <row r="79838" spans="2:2">
      <c r="B79838" s="202"/>
    </row>
    <row r="79839" spans="2:2">
      <c r="B79839" s="202"/>
    </row>
    <row r="79840" spans="2:2">
      <c r="B79840" s="202"/>
    </row>
    <row r="79841" spans="2:2">
      <c r="B79841" s="202"/>
    </row>
    <row r="79842" spans="2:2">
      <c r="B79842" s="202"/>
    </row>
    <row r="79843" spans="2:2">
      <c r="B79843" s="202"/>
    </row>
    <row r="79844" spans="2:2">
      <c r="B79844" s="202"/>
    </row>
    <row r="79845" spans="2:2">
      <c r="B79845" s="202"/>
    </row>
    <row r="79846" spans="2:2">
      <c r="B79846" s="202"/>
    </row>
    <row r="79847" spans="2:2">
      <c r="B79847" s="202"/>
    </row>
    <row r="79848" spans="2:2">
      <c r="B79848" s="202"/>
    </row>
    <row r="79849" spans="2:2">
      <c r="B79849" s="202"/>
    </row>
    <row r="79850" spans="2:2">
      <c r="B79850" s="202"/>
    </row>
    <row r="79851" spans="2:2">
      <c r="B79851" s="202"/>
    </row>
    <row r="79852" spans="2:2">
      <c r="B79852" s="202"/>
    </row>
    <row r="79853" spans="2:2">
      <c r="B79853" s="202"/>
    </row>
    <row r="79854" spans="2:2">
      <c r="B79854" s="202"/>
    </row>
    <row r="79855" spans="2:2">
      <c r="B79855" s="202"/>
    </row>
    <row r="79856" spans="2:2">
      <c r="B79856" s="202"/>
    </row>
    <row r="79857" spans="2:2">
      <c r="B79857" s="202"/>
    </row>
    <row r="79858" spans="2:2">
      <c r="B79858" s="202"/>
    </row>
    <row r="79859" spans="2:2">
      <c r="B79859" s="202"/>
    </row>
    <row r="79860" spans="2:2">
      <c r="B79860" s="202"/>
    </row>
    <row r="79861" spans="2:2">
      <c r="B79861" s="202"/>
    </row>
    <row r="79862" spans="2:2">
      <c r="B79862" s="202"/>
    </row>
    <row r="79863" spans="2:2">
      <c r="B79863" s="202"/>
    </row>
    <row r="79864" spans="2:2">
      <c r="B79864" s="202"/>
    </row>
    <row r="79865" spans="2:2">
      <c r="B79865" s="202"/>
    </row>
    <row r="79866" spans="2:2">
      <c r="B79866" s="202"/>
    </row>
    <row r="79867" spans="2:2">
      <c r="B79867" s="202"/>
    </row>
    <row r="79868" spans="2:2">
      <c r="B79868" s="202"/>
    </row>
    <row r="79869" spans="2:2">
      <c r="B79869" s="202"/>
    </row>
    <row r="79870" spans="2:2">
      <c r="B79870" s="202"/>
    </row>
    <row r="79871" spans="2:2">
      <c r="B79871" s="202"/>
    </row>
    <row r="79872" spans="2:2">
      <c r="B79872" s="202"/>
    </row>
    <row r="79873" spans="2:2">
      <c r="B79873" s="202"/>
    </row>
    <row r="79874" spans="2:2">
      <c r="B79874" s="202"/>
    </row>
    <row r="79875" spans="2:2">
      <c r="B79875" s="202"/>
    </row>
    <row r="79876" spans="2:2">
      <c r="B79876" s="202"/>
    </row>
    <row r="79877" spans="2:2">
      <c r="B79877" s="202"/>
    </row>
    <row r="79878" spans="2:2">
      <c r="B79878" s="202"/>
    </row>
    <row r="79879" spans="2:2">
      <c r="B79879" s="202"/>
    </row>
    <row r="79880" spans="2:2">
      <c r="B79880" s="202"/>
    </row>
    <row r="79881" spans="2:2">
      <c r="B79881" s="202"/>
    </row>
    <row r="79882" spans="2:2">
      <c r="B79882" s="202"/>
    </row>
    <row r="79883" spans="2:2">
      <c r="B79883" s="202"/>
    </row>
    <row r="79884" spans="2:2">
      <c r="B79884" s="202"/>
    </row>
    <row r="79885" spans="2:2">
      <c r="B79885" s="202"/>
    </row>
    <row r="79886" spans="2:2">
      <c r="B79886" s="202"/>
    </row>
    <row r="79887" spans="2:2">
      <c r="B79887" s="202"/>
    </row>
    <row r="79888" spans="2:2">
      <c r="B79888" s="202"/>
    </row>
    <row r="79889" spans="2:2">
      <c r="B79889" s="202"/>
    </row>
    <row r="79890" spans="2:2">
      <c r="B79890" s="202"/>
    </row>
    <row r="79891" spans="2:2">
      <c r="B79891" s="202"/>
    </row>
    <row r="79892" spans="2:2">
      <c r="B79892" s="202"/>
    </row>
    <row r="79893" spans="2:2">
      <c r="B79893" s="202"/>
    </row>
    <row r="79894" spans="2:2">
      <c r="B79894" s="202"/>
    </row>
    <row r="79895" spans="2:2">
      <c r="B79895" s="202"/>
    </row>
    <row r="79896" spans="2:2">
      <c r="B79896" s="202"/>
    </row>
    <row r="79897" spans="2:2">
      <c r="B79897" s="202"/>
    </row>
    <row r="79898" spans="2:2">
      <c r="B79898" s="202"/>
    </row>
    <row r="79899" spans="2:2">
      <c r="B79899" s="202"/>
    </row>
    <row r="79900" spans="2:2">
      <c r="B79900" s="202"/>
    </row>
    <row r="79901" spans="2:2">
      <c r="B79901" s="202"/>
    </row>
    <row r="79902" spans="2:2">
      <c r="B79902" s="202"/>
    </row>
    <row r="79903" spans="2:2">
      <c r="B79903" s="202"/>
    </row>
    <row r="79904" spans="2:2">
      <c r="B79904" s="202"/>
    </row>
    <row r="79905" spans="2:2">
      <c r="B79905" s="202"/>
    </row>
    <row r="79906" spans="2:2">
      <c r="B79906" s="202"/>
    </row>
    <row r="79907" spans="2:2">
      <c r="B79907" s="202"/>
    </row>
    <row r="79908" spans="2:2">
      <c r="B79908" s="202"/>
    </row>
    <row r="79909" spans="2:2">
      <c r="B79909" s="202"/>
    </row>
    <row r="79910" spans="2:2">
      <c r="B79910" s="202"/>
    </row>
    <row r="79911" spans="2:2">
      <c r="B79911" s="202"/>
    </row>
    <row r="79912" spans="2:2">
      <c r="B79912" s="202"/>
    </row>
    <row r="79913" spans="2:2">
      <c r="B79913" s="202"/>
    </row>
    <row r="79914" spans="2:2">
      <c r="B79914" s="202"/>
    </row>
    <row r="79915" spans="2:2">
      <c r="B79915" s="202"/>
    </row>
    <row r="79916" spans="2:2">
      <c r="B79916" s="202"/>
    </row>
    <row r="79917" spans="2:2">
      <c r="B79917" s="202"/>
    </row>
    <row r="79918" spans="2:2">
      <c r="B79918" s="202"/>
    </row>
    <row r="79919" spans="2:2">
      <c r="B79919" s="202"/>
    </row>
    <row r="79920" spans="2:2">
      <c r="B79920" s="202"/>
    </row>
    <row r="79921" spans="2:2">
      <c r="B79921" s="202"/>
    </row>
    <row r="79922" spans="2:2">
      <c r="B79922" s="202"/>
    </row>
    <row r="79923" spans="2:2">
      <c r="B79923" s="202"/>
    </row>
    <row r="79924" spans="2:2">
      <c r="B79924" s="202"/>
    </row>
    <row r="79925" spans="2:2">
      <c r="B79925" s="202"/>
    </row>
    <row r="79926" spans="2:2">
      <c r="B79926" s="202"/>
    </row>
    <row r="79927" spans="2:2">
      <c r="B79927" s="202"/>
    </row>
    <row r="79928" spans="2:2">
      <c r="B79928" s="202"/>
    </row>
    <row r="79929" spans="2:2">
      <c r="B79929" s="202"/>
    </row>
    <row r="79930" spans="2:2">
      <c r="B79930" s="202"/>
    </row>
    <row r="79931" spans="2:2">
      <c r="B79931" s="202"/>
    </row>
    <row r="79932" spans="2:2">
      <c r="B79932" s="202"/>
    </row>
    <row r="79933" spans="2:2">
      <c r="B79933" s="202"/>
    </row>
    <row r="79934" spans="2:2">
      <c r="B79934" s="202"/>
    </row>
    <row r="79935" spans="2:2">
      <c r="B79935" s="202"/>
    </row>
    <row r="79936" spans="2:2">
      <c r="B79936" s="202"/>
    </row>
    <row r="79937" spans="2:2">
      <c r="B79937" s="202"/>
    </row>
    <row r="79938" spans="2:2">
      <c r="B79938" s="202"/>
    </row>
    <row r="79939" spans="2:2">
      <c r="B79939" s="202"/>
    </row>
    <row r="79940" spans="2:2">
      <c r="B79940" s="202"/>
    </row>
    <row r="79941" spans="2:2">
      <c r="B79941" s="202"/>
    </row>
    <row r="79942" spans="2:2">
      <c r="B79942" s="202"/>
    </row>
    <row r="79943" spans="2:2">
      <c r="B79943" s="202"/>
    </row>
    <row r="79944" spans="2:2">
      <c r="B79944" s="202"/>
    </row>
    <row r="79945" spans="2:2">
      <c r="B79945" s="202"/>
    </row>
    <row r="79946" spans="2:2">
      <c r="B79946" s="202"/>
    </row>
    <row r="79947" spans="2:2">
      <c r="B79947" s="202"/>
    </row>
    <row r="79948" spans="2:2">
      <c r="B79948" s="202"/>
    </row>
    <row r="79949" spans="2:2">
      <c r="B79949" s="202"/>
    </row>
    <row r="79950" spans="2:2">
      <c r="B79950" s="202"/>
    </row>
    <row r="79951" spans="2:2">
      <c r="B79951" s="202"/>
    </row>
    <row r="79952" spans="2:2">
      <c r="B79952" s="202"/>
    </row>
    <row r="79953" spans="2:2">
      <c r="B79953" s="202"/>
    </row>
    <row r="79954" spans="2:2">
      <c r="B79954" s="202"/>
    </row>
    <row r="79955" spans="2:2">
      <c r="B79955" s="202"/>
    </row>
    <row r="79956" spans="2:2">
      <c r="B79956" s="202"/>
    </row>
    <row r="79957" spans="2:2">
      <c r="B79957" s="202"/>
    </row>
    <row r="79958" spans="2:2">
      <c r="B79958" s="202"/>
    </row>
    <row r="79959" spans="2:2">
      <c r="B79959" s="202"/>
    </row>
    <row r="79960" spans="2:2">
      <c r="B79960" s="202"/>
    </row>
    <row r="79961" spans="2:2">
      <c r="B79961" s="202"/>
    </row>
    <row r="79962" spans="2:2">
      <c r="B79962" s="202"/>
    </row>
    <row r="79963" spans="2:2">
      <c r="B79963" s="202"/>
    </row>
    <row r="79964" spans="2:2">
      <c r="B79964" s="202"/>
    </row>
    <row r="79965" spans="2:2">
      <c r="B79965" s="202"/>
    </row>
    <row r="79966" spans="2:2">
      <c r="B79966" s="202"/>
    </row>
    <row r="79967" spans="2:2">
      <c r="B79967" s="202"/>
    </row>
    <row r="79968" spans="2:2">
      <c r="B79968" s="202"/>
    </row>
    <row r="79969" spans="2:2">
      <c r="B79969" s="202"/>
    </row>
    <row r="79970" spans="2:2">
      <c r="B79970" s="202"/>
    </row>
    <row r="79971" spans="2:2">
      <c r="B79971" s="202"/>
    </row>
    <row r="79972" spans="2:2">
      <c r="B79972" s="202"/>
    </row>
    <row r="79973" spans="2:2">
      <c r="B79973" s="202"/>
    </row>
    <row r="79974" spans="2:2">
      <c r="B79974" s="202"/>
    </row>
    <row r="79975" spans="2:2">
      <c r="B79975" s="202"/>
    </row>
    <row r="79976" spans="2:2">
      <c r="B79976" s="202"/>
    </row>
    <row r="79977" spans="2:2">
      <c r="B79977" s="202"/>
    </row>
    <row r="79978" spans="2:2">
      <c r="B79978" s="202"/>
    </row>
    <row r="79979" spans="2:2">
      <c r="B79979" s="202"/>
    </row>
    <row r="79980" spans="2:2">
      <c r="B79980" s="202"/>
    </row>
    <row r="79981" spans="2:2">
      <c r="B79981" s="202"/>
    </row>
    <row r="79982" spans="2:2">
      <c r="B79982" s="202"/>
    </row>
    <row r="79983" spans="2:2">
      <c r="B79983" s="202"/>
    </row>
    <row r="79984" spans="2:2">
      <c r="B79984" s="202"/>
    </row>
    <row r="79985" spans="2:2">
      <c r="B79985" s="202"/>
    </row>
    <row r="79986" spans="2:2">
      <c r="B79986" s="202"/>
    </row>
    <row r="79987" spans="2:2">
      <c r="B79987" s="202"/>
    </row>
    <row r="79988" spans="2:2">
      <c r="B79988" s="202"/>
    </row>
    <row r="79989" spans="2:2">
      <c r="B79989" s="202"/>
    </row>
    <row r="79990" spans="2:2">
      <c r="B79990" s="202"/>
    </row>
    <row r="79991" spans="2:2">
      <c r="B79991" s="202"/>
    </row>
    <row r="79992" spans="2:2">
      <c r="B79992" s="202"/>
    </row>
    <row r="79993" spans="2:2">
      <c r="B79993" s="202"/>
    </row>
    <row r="79994" spans="2:2">
      <c r="B79994" s="202"/>
    </row>
    <row r="79995" spans="2:2">
      <c r="B79995" s="202"/>
    </row>
    <row r="79996" spans="2:2">
      <c r="B79996" s="202"/>
    </row>
    <row r="79997" spans="2:2">
      <c r="B79997" s="202"/>
    </row>
    <row r="79998" spans="2:2">
      <c r="B79998" s="202"/>
    </row>
    <row r="79999" spans="2:2">
      <c r="B79999" s="202"/>
    </row>
    <row r="80000" spans="2:2">
      <c r="B80000" s="202"/>
    </row>
    <row r="80001" spans="2:2">
      <c r="B80001" s="202"/>
    </row>
    <row r="80002" spans="2:2">
      <c r="B80002" s="202"/>
    </row>
    <row r="80003" spans="2:2">
      <c r="B80003" s="202"/>
    </row>
    <row r="80004" spans="2:2">
      <c r="B80004" s="202"/>
    </row>
    <row r="80005" spans="2:2">
      <c r="B80005" s="202"/>
    </row>
    <row r="80006" spans="2:2">
      <c r="B80006" s="202"/>
    </row>
    <row r="80007" spans="2:2">
      <c r="B80007" s="202"/>
    </row>
    <row r="80008" spans="2:2">
      <c r="B80008" s="202"/>
    </row>
    <row r="80009" spans="2:2">
      <c r="B80009" s="202"/>
    </row>
    <row r="80010" spans="2:2">
      <c r="B80010" s="202"/>
    </row>
    <row r="80011" spans="2:2">
      <c r="B80011" s="202"/>
    </row>
    <row r="80012" spans="2:2">
      <c r="B80012" s="202"/>
    </row>
    <row r="80013" spans="2:2">
      <c r="B80013" s="202"/>
    </row>
    <row r="80014" spans="2:2">
      <c r="B80014" s="202"/>
    </row>
    <row r="80015" spans="2:2">
      <c r="B80015" s="202"/>
    </row>
    <row r="80016" spans="2:2">
      <c r="B80016" s="202"/>
    </row>
    <row r="80017" spans="2:2">
      <c r="B80017" s="202"/>
    </row>
    <row r="80018" spans="2:2">
      <c r="B80018" s="202"/>
    </row>
    <row r="80019" spans="2:2">
      <c r="B80019" s="202"/>
    </row>
    <row r="80020" spans="2:2">
      <c r="B80020" s="202"/>
    </row>
    <row r="80021" spans="2:2">
      <c r="B80021" s="202"/>
    </row>
    <row r="80022" spans="2:2">
      <c r="B80022" s="202"/>
    </row>
    <row r="80023" spans="2:2">
      <c r="B80023" s="202"/>
    </row>
    <row r="80024" spans="2:2">
      <c r="B80024" s="202"/>
    </row>
    <row r="80025" spans="2:2">
      <c r="B80025" s="202"/>
    </row>
    <row r="80026" spans="2:2">
      <c r="B80026" s="202"/>
    </row>
    <row r="80027" spans="2:2">
      <c r="B80027" s="202"/>
    </row>
    <row r="80028" spans="2:2">
      <c r="B80028" s="202"/>
    </row>
    <row r="80029" spans="2:2">
      <c r="B80029" s="202"/>
    </row>
    <row r="80030" spans="2:2">
      <c r="B80030" s="202"/>
    </row>
    <row r="80031" spans="2:2">
      <c r="B80031" s="202"/>
    </row>
    <row r="80032" spans="2:2">
      <c r="B80032" s="202"/>
    </row>
    <row r="80033" spans="2:2">
      <c r="B80033" s="202"/>
    </row>
    <row r="80034" spans="2:2">
      <c r="B80034" s="202"/>
    </row>
    <row r="80035" spans="2:2">
      <c r="B80035" s="202"/>
    </row>
    <row r="80036" spans="2:2">
      <c r="B80036" s="202"/>
    </row>
    <row r="80037" spans="2:2">
      <c r="B80037" s="202"/>
    </row>
    <row r="80038" spans="2:2">
      <c r="B80038" s="202"/>
    </row>
    <row r="80039" spans="2:2">
      <c r="B80039" s="202"/>
    </row>
    <row r="80040" spans="2:2">
      <c r="B80040" s="202"/>
    </row>
    <row r="80041" spans="2:2">
      <c r="B80041" s="202"/>
    </row>
    <row r="80042" spans="2:2">
      <c r="B80042" s="202"/>
    </row>
    <row r="80043" spans="2:2">
      <c r="B80043" s="202"/>
    </row>
    <row r="80044" spans="2:2">
      <c r="B80044" s="202"/>
    </row>
    <row r="80045" spans="2:2">
      <c r="B80045" s="202"/>
    </row>
    <row r="80046" spans="2:2">
      <c r="B80046" s="202"/>
    </row>
    <row r="80047" spans="2:2">
      <c r="B80047" s="202"/>
    </row>
    <row r="80048" spans="2:2">
      <c r="B80048" s="202"/>
    </row>
    <row r="80049" spans="2:2">
      <c r="B80049" s="202"/>
    </row>
    <row r="80050" spans="2:2">
      <c r="B80050" s="202"/>
    </row>
    <row r="80051" spans="2:2">
      <c r="B80051" s="202"/>
    </row>
    <row r="80052" spans="2:2">
      <c r="B80052" s="202"/>
    </row>
    <row r="80053" spans="2:2">
      <c r="B80053" s="202"/>
    </row>
    <row r="80054" spans="2:2">
      <c r="B80054" s="202"/>
    </row>
    <row r="80055" spans="2:2">
      <c r="B80055" s="202"/>
    </row>
    <row r="80056" spans="2:2">
      <c r="B80056" s="202"/>
    </row>
    <row r="80057" spans="2:2">
      <c r="B80057" s="202"/>
    </row>
    <row r="80058" spans="2:2">
      <c r="B80058" s="202"/>
    </row>
    <row r="80059" spans="2:2">
      <c r="B80059" s="202"/>
    </row>
    <row r="80060" spans="2:2">
      <c r="B80060" s="202"/>
    </row>
    <row r="80061" spans="2:2">
      <c r="B80061" s="202"/>
    </row>
    <row r="80062" spans="2:2">
      <c r="B80062" s="202"/>
    </row>
    <row r="80063" spans="2:2">
      <c r="B80063" s="202"/>
    </row>
    <row r="80064" spans="2:2">
      <c r="B80064" s="202"/>
    </row>
    <row r="80065" spans="2:2">
      <c r="B80065" s="202"/>
    </row>
    <row r="80066" spans="2:2">
      <c r="B80066" s="202"/>
    </row>
    <row r="80067" spans="2:2">
      <c r="B80067" s="202"/>
    </row>
    <row r="80068" spans="2:2">
      <c r="B80068" s="202"/>
    </row>
    <row r="80069" spans="2:2">
      <c r="B80069" s="202"/>
    </row>
    <row r="80070" spans="2:2">
      <c r="B80070" s="202"/>
    </row>
    <row r="80071" spans="2:2">
      <c r="B80071" s="202"/>
    </row>
    <row r="80072" spans="2:2">
      <c r="B80072" s="202"/>
    </row>
    <row r="80073" spans="2:2">
      <c r="B80073" s="202"/>
    </row>
    <row r="80074" spans="2:2">
      <c r="B80074" s="202"/>
    </row>
    <row r="80075" spans="2:2">
      <c r="B80075" s="202"/>
    </row>
    <row r="80076" spans="2:2">
      <c r="B80076" s="202"/>
    </row>
    <row r="80077" spans="2:2">
      <c r="B80077" s="202"/>
    </row>
    <row r="80078" spans="2:2">
      <c r="B80078" s="202"/>
    </row>
    <row r="80079" spans="2:2">
      <c r="B80079" s="202"/>
    </row>
    <row r="80080" spans="2:2">
      <c r="B80080" s="202"/>
    </row>
    <row r="80081" spans="2:2">
      <c r="B80081" s="202"/>
    </row>
    <row r="80082" spans="2:2">
      <c r="B80082" s="202"/>
    </row>
    <row r="80083" spans="2:2">
      <c r="B80083" s="202"/>
    </row>
    <row r="80084" spans="2:2">
      <c r="B80084" s="202"/>
    </row>
    <row r="80085" spans="2:2">
      <c r="B80085" s="202"/>
    </row>
    <row r="80086" spans="2:2">
      <c r="B80086" s="202"/>
    </row>
    <row r="80087" spans="2:2">
      <c r="B80087" s="202"/>
    </row>
    <row r="80088" spans="2:2">
      <c r="B80088" s="202"/>
    </row>
    <row r="80089" spans="2:2">
      <c r="B80089" s="202"/>
    </row>
    <row r="80090" spans="2:2">
      <c r="B80090" s="202"/>
    </row>
    <row r="80091" spans="2:2">
      <c r="B80091" s="202"/>
    </row>
    <row r="80092" spans="2:2">
      <c r="B80092" s="202"/>
    </row>
    <row r="80093" spans="2:2">
      <c r="B80093" s="202"/>
    </row>
    <row r="80094" spans="2:2">
      <c r="B80094" s="202"/>
    </row>
    <row r="80095" spans="2:2">
      <c r="B80095" s="202"/>
    </row>
    <row r="80096" spans="2:2">
      <c r="B80096" s="202"/>
    </row>
    <row r="80097" spans="2:2">
      <c r="B80097" s="202"/>
    </row>
    <row r="80098" spans="2:2">
      <c r="B80098" s="202"/>
    </row>
    <row r="80099" spans="2:2">
      <c r="B80099" s="202"/>
    </row>
    <row r="80100" spans="2:2">
      <c r="B80100" s="202"/>
    </row>
    <row r="80101" spans="2:2">
      <c r="B80101" s="202"/>
    </row>
    <row r="80102" spans="2:2">
      <c r="B80102" s="202"/>
    </row>
    <row r="80103" spans="2:2">
      <c r="B80103" s="202"/>
    </row>
    <row r="80104" spans="2:2">
      <c r="B80104" s="202"/>
    </row>
    <row r="80105" spans="2:2">
      <c r="B80105" s="202"/>
    </row>
    <row r="80106" spans="2:2">
      <c r="B80106" s="202"/>
    </row>
    <row r="80107" spans="2:2">
      <c r="B80107" s="202"/>
    </row>
    <row r="80108" spans="2:2">
      <c r="B80108" s="202"/>
    </row>
    <row r="80109" spans="2:2">
      <c r="B80109" s="202"/>
    </row>
    <row r="80110" spans="2:2">
      <c r="B80110" s="202"/>
    </row>
    <row r="80111" spans="2:2">
      <c r="B80111" s="202"/>
    </row>
    <row r="80112" spans="2:2">
      <c r="B80112" s="202"/>
    </row>
    <row r="80113" spans="2:2">
      <c r="B80113" s="202"/>
    </row>
    <row r="80114" spans="2:2">
      <c r="B80114" s="202"/>
    </row>
    <row r="80115" spans="2:2">
      <c r="B80115" s="202"/>
    </row>
    <row r="80116" spans="2:2">
      <c r="B80116" s="202"/>
    </row>
    <row r="80117" spans="2:2">
      <c r="B80117" s="202"/>
    </row>
    <row r="80118" spans="2:2">
      <c r="B80118" s="202"/>
    </row>
    <row r="80119" spans="2:2">
      <c r="B80119" s="202"/>
    </row>
    <row r="80120" spans="2:2">
      <c r="B80120" s="202"/>
    </row>
    <row r="80121" spans="2:2">
      <c r="B80121" s="202"/>
    </row>
    <row r="80122" spans="2:2">
      <c r="B80122" s="202"/>
    </row>
    <row r="80123" spans="2:2">
      <c r="B80123" s="202"/>
    </row>
    <row r="80124" spans="2:2">
      <c r="B80124" s="202"/>
    </row>
    <row r="80125" spans="2:2">
      <c r="B80125" s="202"/>
    </row>
    <row r="80126" spans="2:2">
      <c r="B80126" s="202"/>
    </row>
    <row r="80127" spans="2:2">
      <c r="B80127" s="202"/>
    </row>
    <row r="80128" spans="2:2">
      <c r="B80128" s="202"/>
    </row>
    <row r="80129" spans="2:2">
      <c r="B80129" s="202"/>
    </row>
    <row r="80130" spans="2:2">
      <c r="B80130" s="202"/>
    </row>
    <row r="80131" spans="2:2">
      <c r="B80131" s="202"/>
    </row>
    <row r="80132" spans="2:2">
      <c r="B80132" s="202"/>
    </row>
    <row r="80133" spans="2:2">
      <c r="B80133" s="202"/>
    </row>
    <row r="80134" spans="2:2">
      <c r="B80134" s="202"/>
    </row>
    <row r="80135" spans="2:2">
      <c r="B80135" s="202"/>
    </row>
    <row r="80136" spans="2:2">
      <c r="B80136" s="202"/>
    </row>
    <row r="80137" spans="2:2">
      <c r="B80137" s="202"/>
    </row>
    <row r="80138" spans="2:2">
      <c r="B80138" s="202"/>
    </row>
    <row r="80139" spans="2:2">
      <c r="B80139" s="202"/>
    </row>
    <row r="80140" spans="2:2">
      <c r="B80140" s="202"/>
    </row>
    <row r="80141" spans="2:2">
      <c r="B80141" s="202"/>
    </row>
    <row r="80142" spans="2:2">
      <c r="B80142" s="202"/>
    </row>
    <row r="80143" spans="2:2">
      <c r="B80143" s="202"/>
    </row>
    <row r="80144" spans="2:2">
      <c r="B80144" s="202"/>
    </row>
    <row r="80145" spans="2:2">
      <c r="B80145" s="202"/>
    </row>
    <row r="80146" spans="2:2">
      <c r="B80146" s="202"/>
    </row>
    <row r="80147" spans="2:2">
      <c r="B80147" s="202"/>
    </row>
    <row r="80148" spans="2:2">
      <c r="B80148" s="202"/>
    </row>
    <row r="80149" spans="2:2">
      <c r="B80149" s="202"/>
    </row>
    <row r="80150" spans="2:2">
      <c r="B80150" s="202"/>
    </row>
    <row r="80151" spans="2:2">
      <c r="B80151" s="202"/>
    </row>
    <row r="80152" spans="2:2">
      <c r="B80152" s="202"/>
    </row>
    <row r="80153" spans="2:2">
      <c r="B80153" s="202"/>
    </row>
    <row r="80154" spans="2:2">
      <c r="B80154" s="202"/>
    </row>
    <row r="80155" spans="2:2">
      <c r="B80155" s="202"/>
    </row>
    <row r="80156" spans="2:2">
      <c r="B80156" s="202"/>
    </row>
    <row r="80157" spans="2:2">
      <c r="B80157" s="202"/>
    </row>
    <row r="80158" spans="2:2">
      <c r="B80158" s="202"/>
    </row>
    <row r="80159" spans="2:2">
      <c r="B80159" s="202"/>
    </row>
    <row r="80160" spans="2:2">
      <c r="B80160" s="202"/>
    </row>
    <row r="80161" spans="2:2">
      <c r="B80161" s="202"/>
    </row>
    <row r="80162" spans="2:2">
      <c r="B80162" s="202"/>
    </row>
    <row r="80163" spans="2:2">
      <c r="B80163" s="202"/>
    </row>
    <row r="80164" spans="2:2">
      <c r="B80164" s="202"/>
    </row>
    <row r="80165" spans="2:2">
      <c r="B80165" s="202"/>
    </row>
    <row r="80166" spans="2:2">
      <c r="B80166" s="202"/>
    </row>
    <row r="80167" spans="2:2">
      <c r="B80167" s="202"/>
    </row>
    <row r="80168" spans="2:2">
      <c r="B80168" s="202"/>
    </row>
    <row r="80169" spans="2:2">
      <c r="B80169" s="202"/>
    </row>
    <row r="80170" spans="2:2">
      <c r="B80170" s="202"/>
    </row>
    <row r="80171" spans="2:2">
      <c r="B80171" s="202"/>
    </row>
    <row r="80172" spans="2:2">
      <c r="B80172" s="202"/>
    </row>
    <row r="80173" spans="2:2">
      <c r="B80173" s="202"/>
    </row>
    <row r="80174" spans="2:2">
      <c r="B80174" s="202"/>
    </row>
    <row r="80175" spans="2:2">
      <c r="B80175" s="202"/>
    </row>
    <row r="80176" spans="2:2">
      <c r="B80176" s="202"/>
    </row>
    <row r="80177" spans="2:2">
      <c r="B80177" s="202"/>
    </row>
    <row r="80178" spans="2:2">
      <c r="B80178" s="202"/>
    </row>
    <row r="80179" spans="2:2">
      <c r="B80179" s="202"/>
    </row>
    <row r="80180" spans="2:2">
      <c r="B80180" s="202"/>
    </row>
    <row r="80181" spans="2:2">
      <c r="B80181" s="202"/>
    </row>
    <row r="80182" spans="2:2">
      <c r="B80182" s="202"/>
    </row>
    <row r="80183" spans="2:2">
      <c r="B80183" s="202"/>
    </row>
    <row r="80184" spans="2:2">
      <c r="B80184" s="202"/>
    </row>
    <row r="80185" spans="2:2">
      <c r="B80185" s="202"/>
    </row>
    <row r="80186" spans="2:2">
      <c r="B80186" s="202"/>
    </row>
    <row r="80187" spans="2:2">
      <c r="B80187" s="202"/>
    </row>
    <row r="80188" spans="2:2">
      <c r="B80188" s="202"/>
    </row>
    <row r="80189" spans="2:2">
      <c r="B80189" s="202"/>
    </row>
    <row r="80190" spans="2:2">
      <c r="B80190" s="202"/>
    </row>
    <row r="80191" spans="2:2">
      <c r="B80191" s="202"/>
    </row>
    <row r="80192" spans="2:2">
      <c r="B80192" s="202"/>
    </row>
    <row r="80193" spans="2:2">
      <c r="B80193" s="202"/>
    </row>
    <row r="80194" spans="2:2">
      <c r="B80194" s="202"/>
    </row>
    <row r="80195" spans="2:2">
      <c r="B80195" s="202"/>
    </row>
    <row r="80196" spans="2:2">
      <c r="B80196" s="202"/>
    </row>
    <row r="80197" spans="2:2">
      <c r="B80197" s="202"/>
    </row>
    <row r="80198" spans="2:2">
      <c r="B80198" s="202"/>
    </row>
    <row r="80199" spans="2:2">
      <c r="B80199" s="202"/>
    </row>
    <row r="80200" spans="2:2">
      <c r="B80200" s="202"/>
    </row>
    <row r="80201" spans="2:2">
      <c r="B80201" s="202"/>
    </row>
    <row r="80202" spans="2:2">
      <c r="B80202" s="202"/>
    </row>
    <row r="80203" spans="2:2">
      <c r="B80203" s="202"/>
    </row>
    <row r="80204" spans="2:2">
      <c r="B80204" s="202"/>
    </row>
    <row r="80205" spans="2:2">
      <c r="B80205" s="202"/>
    </row>
    <row r="80206" spans="2:2">
      <c r="B80206" s="202"/>
    </row>
    <row r="80207" spans="2:2">
      <c r="B80207" s="202"/>
    </row>
    <row r="80208" spans="2:2">
      <c r="B80208" s="202"/>
    </row>
    <row r="80209" spans="2:2">
      <c r="B80209" s="202"/>
    </row>
    <row r="80210" spans="2:2">
      <c r="B80210" s="202"/>
    </row>
    <row r="80211" spans="2:2">
      <c r="B80211" s="202"/>
    </row>
    <row r="80212" spans="2:2">
      <c r="B80212" s="202"/>
    </row>
    <row r="80213" spans="2:2">
      <c r="B80213" s="202"/>
    </row>
    <row r="80214" spans="2:2">
      <c r="B80214" s="202"/>
    </row>
    <row r="80215" spans="2:2">
      <c r="B80215" s="202"/>
    </row>
    <row r="80216" spans="2:2">
      <c r="B80216" s="202"/>
    </row>
    <row r="80217" spans="2:2">
      <c r="B80217" s="202"/>
    </row>
    <row r="80218" spans="2:2">
      <c r="B80218" s="202"/>
    </row>
    <row r="80219" spans="2:2">
      <c r="B80219" s="202"/>
    </row>
    <row r="80220" spans="2:2">
      <c r="B80220" s="202"/>
    </row>
    <row r="80221" spans="2:2">
      <c r="B80221" s="202"/>
    </row>
    <row r="80222" spans="2:2">
      <c r="B80222" s="202"/>
    </row>
    <row r="80223" spans="2:2">
      <c r="B80223" s="202"/>
    </row>
    <row r="80224" spans="2:2">
      <c r="B80224" s="202"/>
    </row>
    <row r="80225" spans="2:2">
      <c r="B80225" s="202"/>
    </row>
    <row r="80226" spans="2:2">
      <c r="B80226" s="202"/>
    </row>
    <row r="80227" spans="2:2">
      <c r="B80227" s="202"/>
    </row>
    <row r="80228" spans="2:2">
      <c r="B80228" s="202"/>
    </row>
    <row r="80229" spans="2:2">
      <c r="B80229" s="202"/>
    </row>
    <row r="80230" spans="2:2">
      <c r="B80230" s="202"/>
    </row>
    <row r="80231" spans="2:2">
      <c r="B80231" s="202"/>
    </row>
    <row r="80232" spans="2:2">
      <c r="B80232" s="202"/>
    </row>
    <row r="80233" spans="2:2">
      <c r="B80233" s="202"/>
    </row>
    <row r="80234" spans="2:2">
      <c r="B80234" s="202"/>
    </row>
    <row r="80235" spans="2:2">
      <c r="B80235" s="202"/>
    </row>
    <row r="80236" spans="2:2">
      <c r="B80236" s="202"/>
    </row>
    <row r="80237" spans="2:2">
      <c r="B80237" s="202"/>
    </row>
    <row r="80238" spans="2:2">
      <c r="B80238" s="202"/>
    </row>
    <row r="80239" spans="2:2">
      <c r="B80239" s="202"/>
    </row>
    <row r="80240" spans="2:2">
      <c r="B80240" s="202"/>
    </row>
    <row r="80241" spans="2:2">
      <c r="B80241" s="202"/>
    </row>
    <row r="80242" spans="2:2">
      <c r="B80242" s="202"/>
    </row>
    <row r="80243" spans="2:2">
      <c r="B80243" s="202"/>
    </row>
    <row r="80244" spans="2:2">
      <c r="B80244" s="202"/>
    </row>
    <row r="80245" spans="2:2">
      <c r="B80245" s="202"/>
    </row>
    <row r="80246" spans="2:2">
      <c r="B80246" s="202"/>
    </row>
    <row r="80247" spans="2:2">
      <c r="B80247" s="202"/>
    </row>
    <row r="80248" spans="2:2">
      <c r="B80248" s="202"/>
    </row>
    <row r="80249" spans="2:2">
      <c r="B80249" s="202"/>
    </row>
    <row r="80250" spans="2:2">
      <c r="B80250" s="202"/>
    </row>
    <row r="80251" spans="2:2">
      <c r="B80251" s="202"/>
    </row>
    <row r="80252" spans="2:2">
      <c r="B80252" s="202"/>
    </row>
    <row r="80253" spans="2:2">
      <c r="B80253" s="202"/>
    </row>
    <row r="80254" spans="2:2">
      <c r="B80254" s="202"/>
    </row>
    <row r="80255" spans="2:2">
      <c r="B80255" s="202"/>
    </row>
    <row r="80256" spans="2:2">
      <c r="B80256" s="202"/>
    </row>
    <row r="80257" spans="2:2">
      <c r="B80257" s="202"/>
    </row>
    <row r="80258" spans="2:2">
      <c r="B80258" s="202"/>
    </row>
    <row r="80259" spans="2:2">
      <c r="B80259" s="202"/>
    </row>
    <row r="80260" spans="2:2">
      <c r="B80260" s="202"/>
    </row>
    <row r="80261" spans="2:2">
      <c r="B80261" s="202"/>
    </row>
    <row r="80262" spans="2:2">
      <c r="B80262" s="202"/>
    </row>
    <row r="80263" spans="2:2">
      <c r="B80263" s="202"/>
    </row>
    <row r="80264" spans="2:2">
      <c r="B80264" s="202"/>
    </row>
    <row r="80265" spans="2:2">
      <c r="B80265" s="202"/>
    </row>
    <row r="80266" spans="2:2">
      <c r="B80266" s="202"/>
    </row>
    <row r="80267" spans="2:2">
      <c r="B80267" s="202"/>
    </row>
    <row r="80268" spans="2:2">
      <c r="B80268" s="202"/>
    </row>
    <row r="80269" spans="2:2">
      <c r="B80269" s="202"/>
    </row>
    <row r="80270" spans="2:2">
      <c r="B80270" s="202"/>
    </row>
    <row r="80271" spans="2:2">
      <c r="B80271" s="202"/>
    </row>
    <row r="80272" spans="2:2">
      <c r="B80272" s="202"/>
    </row>
    <row r="80273" spans="2:2">
      <c r="B80273" s="202"/>
    </row>
    <row r="80274" spans="2:2">
      <c r="B80274" s="202"/>
    </row>
    <row r="80275" spans="2:2">
      <c r="B80275" s="202"/>
    </row>
    <row r="80276" spans="2:2">
      <c r="B80276" s="202"/>
    </row>
    <row r="80277" spans="2:2">
      <c r="B80277" s="202"/>
    </row>
    <row r="80278" spans="2:2">
      <c r="B80278" s="202"/>
    </row>
    <row r="80279" spans="2:2">
      <c r="B80279" s="202"/>
    </row>
    <row r="80280" spans="2:2">
      <c r="B80280" s="202"/>
    </row>
    <row r="80281" spans="2:2">
      <c r="B80281" s="202"/>
    </row>
    <row r="80282" spans="2:2">
      <c r="B80282" s="202"/>
    </row>
    <row r="80283" spans="2:2">
      <c r="B80283" s="202"/>
    </row>
    <row r="80284" spans="2:2">
      <c r="B80284" s="202"/>
    </row>
    <row r="80285" spans="2:2">
      <c r="B80285" s="202"/>
    </row>
    <row r="80286" spans="2:2">
      <c r="B80286" s="202"/>
    </row>
    <row r="80287" spans="2:2">
      <c r="B80287" s="202"/>
    </row>
    <row r="80288" spans="2:2">
      <c r="B80288" s="202"/>
    </row>
    <row r="80289" spans="2:2">
      <c r="B80289" s="202"/>
    </row>
    <row r="80290" spans="2:2">
      <c r="B80290" s="202"/>
    </row>
    <row r="80291" spans="2:2">
      <c r="B80291" s="202"/>
    </row>
    <row r="80292" spans="2:2">
      <c r="B80292" s="202"/>
    </row>
    <row r="80293" spans="2:2">
      <c r="B80293" s="202"/>
    </row>
    <row r="80294" spans="2:2">
      <c r="B80294" s="202"/>
    </row>
    <row r="80295" spans="2:2">
      <c r="B80295" s="202"/>
    </row>
    <row r="80296" spans="2:2">
      <c r="B80296" s="202"/>
    </row>
    <row r="80297" spans="2:2">
      <c r="B80297" s="202"/>
    </row>
    <row r="80298" spans="2:2">
      <c r="B80298" s="202"/>
    </row>
    <row r="80299" spans="2:2">
      <c r="B80299" s="202"/>
    </row>
    <row r="80300" spans="2:2">
      <c r="B80300" s="202"/>
    </row>
    <row r="80301" spans="2:2">
      <c r="B80301" s="202"/>
    </row>
    <row r="80302" spans="2:2">
      <c r="B80302" s="202"/>
    </row>
    <row r="80303" spans="2:2">
      <c r="B80303" s="202"/>
    </row>
    <row r="80304" spans="2:2">
      <c r="B80304" s="202"/>
    </row>
    <row r="80305" spans="2:2">
      <c r="B80305" s="202"/>
    </row>
    <row r="80306" spans="2:2">
      <c r="B80306" s="202"/>
    </row>
    <row r="80307" spans="2:2">
      <c r="B80307" s="202"/>
    </row>
    <row r="80308" spans="2:2">
      <c r="B80308" s="202"/>
    </row>
    <row r="80309" spans="2:2">
      <c r="B80309" s="202"/>
    </row>
    <row r="80310" spans="2:2">
      <c r="B80310" s="202"/>
    </row>
    <row r="80311" spans="2:2">
      <c r="B80311" s="202"/>
    </row>
    <row r="80312" spans="2:2">
      <c r="B80312" s="202"/>
    </row>
    <row r="80313" spans="2:2">
      <c r="B80313" s="202"/>
    </row>
    <row r="80314" spans="2:2">
      <c r="B80314" s="202"/>
    </row>
    <row r="80315" spans="2:2">
      <c r="B80315" s="202"/>
    </row>
    <row r="80316" spans="2:2">
      <c r="B80316" s="202"/>
    </row>
    <row r="80317" spans="2:2">
      <c r="B80317" s="202"/>
    </row>
    <row r="80318" spans="2:2">
      <c r="B80318" s="202"/>
    </row>
    <row r="80319" spans="2:2">
      <c r="B80319" s="202"/>
    </row>
    <row r="80320" spans="2:2">
      <c r="B80320" s="202"/>
    </row>
    <row r="80321" spans="2:2">
      <c r="B80321" s="202"/>
    </row>
    <row r="80322" spans="2:2">
      <c r="B80322" s="202"/>
    </row>
    <row r="80323" spans="2:2">
      <c r="B80323" s="202"/>
    </row>
    <row r="80324" spans="2:2">
      <c r="B80324" s="202"/>
    </row>
    <row r="80325" spans="2:2">
      <c r="B80325" s="202"/>
    </row>
    <row r="80326" spans="2:2">
      <c r="B80326" s="202"/>
    </row>
    <row r="80327" spans="2:2">
      <c r="B80327" s="202"/>
    </row>
    <row r="80328" spans="2:2">
      <c r="B80328" s="202"/>
    </row>
    <row r="80329" spans="2:2">
      <c r="B80329" s="202"/>
    </row>
    <row r="80330" spans="2:2">
      <c r="B80330" s="202"/>
    </row>
    <row r="80331" spans="2:2">
      <c r="B80331" s="202"/>
    </row>
    <row r="80332" spans="2:2">
      <c r="B80332" s="202"/>
    </row>
    <row r="80333" spans="2:2">
      <c r="B80333" s="202"/>
    </row>
    <row r="80334" spans="2:2">
      <c r="B80334" s="202"/>
    </row>
    <row r="80335" spans="2:2">
      <c r="B80335" s="202"/>
    </row>
    <row r="80336" spans="2:2">
      <c r="B80336" s="202"/>
    </row>
    <row r="80337" spans="2:2">
      <c r="B80337" s="202"/>
    </row>
    <row r="80338" spans="2:2">
      <c r="B80338" s="202"/>
    </row>
    <row r="80339" spans="2:2">
      <c r="B80339" s="202"/>
    </row>
    <row r="80340" spans="2:2">
      <c r="B80340" s="202"/>
    </row>
    <row r="80341" spans="2:2">
      <c r="B80341" s="202"/>
    </row>
    <row r="80342" spans="2:2">
      <c r="B80342" s="202"/>
    </row>
    <row r="80343" spans="2:2">
      <c r="B80343" s="202"/>
    </row>
    <row r="80344" spans="2:2">
      <c r="B80344" s="202"/>
    </row>
    <row r="80345" spans="2:2">
      <c r="B80345" s="202"/>
    </row>
    <row r="80346" spans="2:2">
      <c r="B80346" s="202"/>
    </row>
    <row r="80347" spans="2:2">
      <c r="B80347" s="202"/>
    </row>
    <row r="80348" spans="2:2">
      <c r="B80348" s="202"/>
    </row>
    <row r="80349" spans="2:2">
      <c r="B80349" s="202"/>
    </row>
    <row r="80350" spans="2:2">
      <c r="B80350" s="202"/>
    </row>
    <row r="80351" spans="2:2">
      <c r="B80351" s="202"/>
    </row>
    <row r="80352" spans="2:2">
      <c r="B80352" s="202"/>
    </row>
    <row r="80353" spans="2:2">
      <c r="B80353" s="202"/>
    </row>
    <row r="80354" spans="2:2">
      <c r="B80354" s="202"/>
    </row>
    <row r="80355" spans="2:2">
      <c r="B80355" s="202"/>
    </row>
    <row r="80356" spans="2:2">
      <c r="B80356" s="202"/>
    </row>
    <row r="80357" spans="2:2">
      <c r="B80357" s="202"/>
    </row>
    <row r="80358" spans="2:2">
      <c r="B80358" s="202"/>
    </row>
    <row r="80359" spans="2:2">
      <c r="B80359" s="202"/>
    </row>
    <row r="80360" spans="2:2">
      <c r="B80360" s="202"/>
    </row>
    <row r="80361" spans="2:2">
      <c r="B80361" s="202"/>
    </row>
    <row r="80362" spans="2:2">
      <c r="B80362" s="202"/>
    </row>
    <row r="80363" spans="2:2">
      <c r="B80363" s="202"/>
    </row>
    <row r="80364" spans="2:2">
      <c r="B80364" s="202"/>
    </row>
    <row r="80365" spans="2:2">
      <c r="B80365" s="202"/>
    </row>
    <row r="80366" spans="2:2">
      <c r="B80366" s="202"/>
    </row>
    <row r="80367" spans="2:2">
      <c r="B80367" s="202"/>
    </row>
    <row r="80368" spans="2:2">
      <c r="B80368" s="202"/>
    </row>
    <row r="80369" spans="2:2">
      <c r="B80369" s="202"/>
    </row>
    <row r="80370" spans="2:2">
      <c r="B80370" s="202"/>
    </row>
    <row r="80371" spans="2:2">
      <c r="B80371" s="202"/>
    </row>
    <row r="80372" spans="2:2">
      <c r="B80372" s="202"/>
    </row>
    <row r="80373" spans="2:2">
      <c r="B80373" s="202"/>
    </row>
    <row r="80374" spans="2:2">
      <c r="B80374" s="202"/>
    </row>
    <row r="80375" spans="2:2">
      <c r="B80375" s="202"/>
    </row>
    <row r="80376" spans="2:2">
      <c r="B80376" s="202"/>
    </row>
    <row r="80377" spans="2:2">
      <c r="B80377" s="202"/>
    </row>
    <row r="80378" spans="2:2">
      <c r="B80378" s="202"/>
    </row>
    <row r="80379" spans="2:2">
      <c r="B80379" s="202"/>
    </row>
    <row r="80380" spans="2:2">
      <c r="B80380" s="202"/>
    </row>
    <row r="80381" spans="2:2">
      <c r="B80381" s="202"/>
    </row>
    <row r="80382" spans="2:2">
      <c r="B80382" s="202"/>
    </row>
    <row r="80383" spans="2:2">
      <c r="B80383" s="202"/>
    </row>
    <row r="80384" spans="2:2">
      <c r="B80384" s="202"/>
    </row>
    <row r="80385" spans="2:2">
      <c r="B80385" s="202"/>
    </row>
    <row r="80386" spans="2:2">
      <c r="B80386" s="202"/>
    </row>
    <row r="80387" spans="2:2">
      <c r="B80387" s="202"/>
    </row>
    <row r="80388" spans="2:2">
      <c r="B80388" s="202"/>
    </row>
    <row r="80389" spans="2:2">
      <c r="B80389" s="202"/>
    </row>
    <row r="80390" spans="2:2">
      <c r="B80390" s="202"/>
    </row>
    <row r="80391" spans="2:2">
      <c r="B80391" s="202"/>
    </row>
    <row r="80392" spans="2:2">
      <c r="B80392" s="202"/>
    </row>
    <row r="80393" spans="2:2">
      <c r="B80393" s="202"/>
    </row>
    <row r="80394" spans="2:2">
      <c r="B80394" s="202"/>
    </row>
    <row r="80395" spans="2:2">
      <c r="B80395" s="202"/>
    </row>
    <row r="80396" spans="2:2">
      <c r="B80396" s="202"/>
    </row>
    <row r="80397" spans="2:2">
      <c r="B80397" s="202"/>
    </row>
    <row r="80398" spans="2:2">
      <c r="B80398" s="202"/>
    </row>
    <row r="80399" spans="2:2">
      <c r="B80399" s="202"/>
    </row>
    <row r="80400" spans="2:2">
      <c r="B80400" s="202"/>
    </row>
    <row r="80401" spans="2:2">
      <c r="B80401" s="202"/>
    </row>
    <row r="80402" spans="2:2">
      <c r="B80402" s="202"/>
    </row>
    <row r="80403" spans="2:2">
      <c r="B80403" s="202"/>
    </row>
    <row r="80404" spans="2:2">
      <c r="B80404" s="202"/>
    </row>
    <row r="80405" spans="2:2">
      <c r="B80405" s="202"/>
    </row>
    <row r="80406" spans="2:2">
      <c r="B80406" s="202"/>
    </row>
    <row r="80407" spans="2:2">
      <c r="B80407" s="202"/>
    </row>
    <row r="80408" spans="2:2">
      <c r="B80408" s="202"/>
    </row>
    <row r="80409" spans="2:2">
      <c r="B80409" s="202"/>
    </row>
    <row r="80410" spans="2:2">
      <c r="B80410" s="202"/>
    </row>
    <row r="80411" spans="2:2">
      <c r="B80411" s="202"/>
    </row>
    <row r="80412" spans="2:2">
      <c r="B80412" s="202"/>
    </row>
    <row r="80413" spans="2:2">
      <c r="B80413" s="202"/>
    </row>
    <row r="80414" spans="2:2">
      <c r="B80414" s="202"/>
    </row>
    <row r="80415" spans="2:2">
      <c r="B80415" s="202"/>
    </row>
    <row r="80416" spans="2:2">
      <c r="B80416" s="202"/>
    </row>
    <row r="80417" spans="2:2">
      <c r="B80417" s="202"/>
    </row>
    <row r="80418" spans="2:2">
      <c r="B80418" s="202"/>
    </row>
    <row r="80419" spans="2:2">
      <c r="B80419" s="202"/>
    </row>
    <row r="80420" spans="2:2">
      <c r="B80420" s="202"/>
    </row>
    <row r="80421" spans="2:2">
      <c r="B80421" s="202"/>
    </row>
    <row r="80422" spans="2:2">
      <c r="B80422" s="202"/>
    </row>
    <row r="80423" spans="2:2">
      <c r="B80423" s="202"/>
    </row>
    <row r="80424" spans="2:2">
      <c r="B80424" s="202"/>
    </row>
    <row r="80425" spans="2:2">
      <c r="B80425" s="202"/>
    </row>
    <row r="80426" spans="2:2">
      <c r="B80426" s="202"/>
    </row>
    <row r="80427" spans="2:2">
      <c r="B80427" s="202"/>
    </row>
    <row r="80428" spans="2:2">
      <c r="B80428" s="202"/>
    </row>
    <row r="80429" spans="2:2">
      <c r="B80429" s="202"/>
    </row>
    <row r="80430" spans="2:2">
      <c r="B80430" s="202"/>
    </row>
    <row r="80431" spans="2:2">
      <c r="B80431" s="202"/>
    </row>
    <row r="80432" spans="2:2">
      <c r="B80432" s="202"/>
    </row>
    <row r="80433" spans="2:2">
      <c r="B80433" s="202"/>
    </row>
    <row r="80434" spans="2:2">
      <c r="B80434" s="202"/>
    </row>
    <row r="80435" spans="2:2">
      <c r="B80435" s="202"/>
    </row>
    <row r="80436" spans="2:2">
      <c r="B80436" s="202"/>
    </row>
    <row r="80437" spans="2:2">
      <c r="B80437" s="202"/>
    </row>
    <row r="80438" spans="2:2">
      <c r="B80438" s="202"/>
    </row>
    <row r="80439" spans="2:2">
      <c r="B80439" s="202"/>
    </row>
    <row r="80440" spans="2:2">
      <c r="B80440" s="202"/>
    </row>
    <row r="80441" spans="2:2">
      <c r="B80441" s="202"/>
    </row>
    <row r="80442" spans="2:2">
      <c r="B80442" s="202"/>
    </row>
    <row r="80443" spans="2:2">
      <c r="B80443" s="202"/>
    </row>
    <row r="80444" spans="2:2">
      <c r="B80444" s="202"/>
    </row>
    <row r="80445" spans="2:2">
      <c r="B80445" s="202"/>
    </row>
    <row r="80446" spans="2:2">
      <c r="B80446" s="202"/>
    </row>
    <row r="80447" spans="2:2">
      <c r="B80447" s="202"/>
    </row>
    <row r="80448" spans="2:2">
      <c r="B80448" s="202"/>
    </row>
    <row r="80449" spans="2:2">
      <c r="B80449" s="202"/>
    </row>
    <row r="80450" spans="2:2">
      <c r="B80450" s="202"/>
    </row>
    <row r="80451" spans="2:2">
      <c r="B80451" s="202"/>
    </row>
    <row r="80452" spans="2:2">
      <c r="B80452" s="202"/>
    </row>
    <row r="80453" spans="2:2">
      <c r="B80453" s="202"/>
    </row>
    <row r="80454" spans="2:2">
      <c r="B80454" s="202"/>
    </row>
    <row r="80455" spans="2:2">
      <c r="B80455" s="202"/>
    </row>
    <row r="80456" spans="2:2">
      <c r="B80456" s="202"/>
    </row>
    <row r="80457" spans="2:2">
      <c r="B80457" s="202"/>
    </row>
    <row r="80458" spans="2:2">
      <c r="B80458" s="202"/>
    </row>
    <row r="80459" spans="2:2">
      <c r="B80459" s="202"/>
    </row>
    <row r="80460" spans="2:2">
      <c r="B80460" s="202"/>
    </row>
    <row r="80461" spans="2:2">
      <c r="B80461" s="202"/>
    </row>
    <row r="80462" spans="2:2">
      <c r="B80462" s="202"/>
    </row>
    <row r="80463" spans="2:2">
      <c r="B80463" s="202"/>
    </row>
    <row r="80464" spans="2:2">
      <c r="B80464" s="202"/>
    </row>
    <row r="80465" spans="2:2">
      <c r="B80465" s="202"/>
    </row>
    <row r="80466" spans="2:2">
      <c r="B80466" s="202"/>
    </row>
    <row r="80467" spans="2:2">
      <c r="B80467" s="202"/>
    </row>
    <row r="80468" spans="2:2">
      <c r="B80468" s="202"/>
    </row>
    <row r="80469" spans="2:2">
      <c r="B80469" s="202"/>
    </row>
    <row r="80470" spans="2:2">
      <c r="B80470" s="202"/>
    </row>
    <row r="80471" spans="2:2">
      <c r="B80471" s="202"/>
    </row>
    <row r="80472" spans="2:2">
      <c r="B80472" s="202"/>
    </row>
    <row r="80473" spans="2:2">
      <c r="B80473" s="202"/>
    </row>
    <row r="80474" spans="2:2">
      <c r="B80474" s="202"/>
    </row>
    <row r="80475" spans="2:2">
      <c r="B80475" s="202"/>
    </row>
    <row r="80476" spans="2:2">
      <c r="B80476" s="202"/>
    </row>
    <row r="80477" spans="2:2">
      <c r="B80477" s="202"/>
    </row>
    <row r="80478" spans="2:2">
      <c r="B80478" s="202"/>
    </row>
    <row r="80479" spans="2:2">
      <c r="B80479" s="202"/>
    </row>
    <row r="80480" spans="2:2">
      <c r="B80480" s="202"/>
    </row>
    <row r="80481" spans="2:2">
      <c r="B80481" s="202"/>
    </row>
    <row r="80482" spans="2:2">
      <c r="B80482" s="202"/>
    </row>
    <row r="80483" spans="2:2">
      <c r="B80483" s="202"/>
    </row>
    <row r="80484" spans="2:2">
      <c r="B80484" s="202"/>
    </row>
    <row r="80485" spans="2:2">
      <c r="B80485" s="202"/>
    </row>
    <row r="80486" spans="2:2">
      <c r="B80486" s="202"/>
    </row>
    <row r="80487" spans="2:2">
      <c r="B80487" s="202"/>
    </row>
    <row r="80488" spans="2:2">
      <c r="B80488" s="202"/>
    </row>
    <row r="80489" spans="2:2">
      <c r="B80489" s="202"/>
    </row>
    <row r="80490" spans="2:2">
      <c r="B80490" s="202"/>
    </row>
    <row r="80491" spans="2:2">
      <c r="B80491" s="202"/>
    </row>
    <row r="80492" spans="2:2">
      <c r="B80492" s="202"/>
    </row>
    <row r="80493" spans="2:2">
      <c r="B80493" s="202"/>
    </row>
    <row r="80494" spans="2:2">
      <c r="B80494" s="202"/>
    </row>
    <row r="80495" spans="2:2">
      <c r="B80495" s="202"/>
    </row>
    <row r="80496" spans="2:2">
      <c r="B80496" s="202"/>
    </row>
    <row r="80497" spans="2:2">
      <c r="B80497" s="202"/>
    </row>
    <row r="80498" spans="2:2">
      <c r="B80498" s="202"/>
    </row>
    <row r="80499" spans="2:2">
      <c r="B80499" s="202"/>
    </row>
    <row r="80500" spans="2:2">
      <c r="B80500" s="202"/>
    </row>
    <row r="80501" spans="2:2">
      <c r="B80501" s="202"/>
    </row>
    <row r="80502" spans="2:2">
      <c r="B80502" s="202"/>
    </row>
    <row r="80503" spans="2:2">
      <c r="B80503" s="202"/>
    </row>
    <row r="80504" spans="2:2">
      <c r="B80504" s="202"/>
    </row>
    <row r="80505" spans="2:2">
      <c r="B80505" s="202"/>
    </row>
    <row r="80506" spans="2:2">
      <c r="B80506" s="202"/>
    </row>
    <row r="80507" spans="2:2">
      <c r="B80507" s="202"/>
    </row>
    <row r="80508" spans="2:2">
      <c r="B80508" s="202"/>
    </row>
    <row r="80509" spans="2:2">
      <c r="B80509" s="202"/>
    </row>
    <row r="80510" spans="2:2">
      <c r="B80510" s="202"/>
    </row>
    <row r="80511" spans="2:2">
      <c r="B80511" s="202"/>
    </row>
    <row r="80512" spans="2:2">
      <c r="B80512" s="202"/>
    </row>
    <row r="80513" spans="2:2">
      <c r="B80513" s="202"/>
    </row>
    <row r="80514" spans="2:2">
      <c r="B80514" s="202"/>
    </row>
    <row r="80515" spans="2:2">
      <c r="B80515" s="202"/>
    </row>
    <row r="80516" spans="2:2">
      <c r="B80516" s="202"/>
    </row>
    <row r="80517" spans="2:2">
      <c r="B80517" s="202"/>
    </row>
    <row r="80518" spans="2:2">
      <c r="B80518" s="202"/>
    </row>
    <row r="80519" spans="2:2">
      <c r="B80519" s="202"/>
    </row>
    <row r="80520" spans="2:2">
      <c r="B80520" s="202"/>
    </row>
    <row r="80521" spans="2:2">
      <c r="B80521" s="202"/>
    </row>
    <row r="80522" spans="2:2">
      <c r="B80522" s="202"/>
    </row>
    <row r="80523" spans="2:2">
      <c r="B80523" s="202"/>
    </row>
    <row r="80524" spans="2:2">
      <c r="B80524" s="202"/>
    </row>
    <row r="80525" spans="2:2">
      <c r="B80525" s="202"/>
    </row>
    <row r="80526" spans="2:2">
      <c r="B80526" s="202"/>
    </row>
    <row r="80527" spans="2:2">
      <c r="B80527" s="202"/>
    </row>
    <row r="80528" spans="2:2">
      <c r="B80528" s="202"/>
    </row>
    <row r="80529" spans="2:2">
      <c r="B80529" s="202"/>
    </row>
    <row r="80530" spans="2:2">
      <c r="B80530" s="202"/>
    </row>
    <row r="80531" spans="2:2">
      <c r="B80531" s="202"/>
    </row>
    <row r="80532" spans="2:2">
      <c r="B80532" s="202"/>
    </row>
    <row r="80533" spans="2:2">
      <c r="B80533" s="202"/>
    </row>
    <row r="80534" spans="2:2">
      <c r="B80534" s="202"/>
    </row>
    <row r="80535" spans="2:2">
      <c r="B80535" s="202"/>
    </row>
    <row r="80536" spans="2:2">
      <c r="B80536" s="202"/>
    </row>
    <row r="80537" spans="2:2">
      <c r="B80537" s="202"/>
    </row>
    <row r="80538" spans="2:2">
      <c r="B80538" s="202"/>
    </row>
    <row r="80539" spans="2:2">
      <c r="B80539" s="202"/>
    </row>
    <row r="80540" spans="2:2">
      <c r="B80540" s="202"/>
    </row>
    <row r="80541" spans="2:2">
      <c r="B80541" s="202"/>
    </row>
    <row r="80542" spans="2:2">
      <c r="B80542" s="202"/>
    </row>
    <row r="80543" spans="2:2">
      <c r="B80543" s="202"/>
    </row>
    <row r="80544" spans="2:2">
      <c r="B80544" s="202"/>
    </row>
    <row r="80545" spans="2:2">
      <c r="B80545" s="202"/>
    </row>
    <row r="80546" spans="2:2">
      <c r="B80546" s="202"/>
    </row>
    <row r="80547" spans="2:2">
      <c r="B80547" s="202"/>
    </row>
    <row r="80548" spans="2:2">
      <c r="B80548" s="202"/>
    </row>
    <row r="80549" spans="2:2">
      <c r="B80549" s="202"/>
    </row>
    <row r="80550" spans="2:2">
      <c r="B80550" s="202"/>
    </row>
    <row r="80551" spans="2:2">
      <c r="B80551" s="202"/>
    </row>
    <row r="80552" spans="2:2">
      <c r="B80552" s="202"/>
    </row>
    <row r="80553" spans="2:2">
      <c r="B80553" s="202"/>
    </row>
    <row r="80554" spans="2:2">
      <c r="B80554" s="202"/>
    </row>
    <row r="80555" spans="2:2">
      <c r="B80555" s="202"/>
    </row>
    <row r="80556" spans="2:2">
      <c r="B80556" s="202"/>
    </row>
    <row r="80557" spans="2:2">
      <c r="B80557" s="202"/>
    </row>
    <row r="80558" spans="2:2">
      <c r="B80558" s="202"/>
    </row>
    <row r="80559" spans="2:2">
      <c r="B80559" s="202"/>
    </row>
    <row r="80560" spans="2:2">
      <c r="B80560" s="202"/>
    </row>
    <row r="80561" spans="2:2">
      <c r="B80561" s="202"/>
    </row>
    <row r="80562" spans="2:2">
      <c r="B80562" s="202"/>
    </row>
    <row r="80563" spans="2:2">
      <c r="B80563" s="202"/>
    </row>
    <row r="80564" spans="2:2">
      <c r="B80564" s="202"/>
    </row>
    <row r="80565" spans="2:2">
      <c r="B80565" s="202"/>
    </row>
    <row r="80566" spans="2:2">
      <c r="B80566" s="202"/>
    </row>
    <row r="80567" spans="2:2">
      <c r="B80567" s="202"/>
    </row>
    <row r="80568" spans="2:2">
      <c r="B80568" s="202"/>
    </row>
    <row r="80569" spans="2:2">
      <c r="B80569" s="202"/>
    </row>
    <row r="80570" spans="2:2">
      <c r="B80570" s="202"/>
    </row>
    <row r="80571" spans="2:2">
      <c r="B80571" s="202"/>
    </row>
    <row r="80572" spans="2:2">
      <c r="B80572" s="202"/>
    </row>
    <row r="80573" spans="2:2">
      <c r="B80573" s="202"/>
    </row>
    <row r="80574" spans="2:2">
      <c r="B80574" s="202"/>
    </row>
    <row r="80575" spans="2:2">
      <c r="B80575" s="202"/>
    </row>
    <row r="80576" spans="2:2">
      <c r="B80576" s="202"/>
    </row>
    <row r="80577" spans="2:2">
      <c r="B80577" s="202"/>
    </row>
    <row r="80578" spans="2:2">
      <c r="B80578" s="202"/>
    </row>
    <row r="80579" spans="2:2">
      <c r="B80579" s="202"/>
    </row>
    <row r="80580" spans="2:2">
      <c r="B80580" s="202"/>
    </row>
    <row r="80581" spans="2:2">
      <c r="B80581" s="202"/>
    </row>
    <row r="80582" spans="2:2">
      <c r="B80582" s="202"/>
    </row>
    <row r="80583" spans="2:2">
      <c r="B80583" s="202"/>
    </row>
    <row r="80584" spans="2:2">
      <c r="B80584" s="202"/>
    </row>
    <row r="80585" spans="2:2">
      <c r="B80585" s="202"/>
    </row>
    <row r="80586" spans="2:2">
      <c r="B80586" s="202"/>
    </row>
    <row r="80587" spans="2:2">
      <c r="B80587" s="202"/>
    </row>
    <row r="80588" spans="2:2">
      <c r="B80588" s="202"/>
    </row>
    <row r="80589" spans="2:2">
      <c r="B80589" s="202"/>
    </row>
    <row r="80590" spans="2:2">
      <c r="B80590" s="202"/>
    </row>
    <row r="80591" spans="2:2">
      <c r="B80591" s="202"/>
    </row>
    <row r="80592" spans="2:2">
      <c r="B80592" s="202"/>
    </row>
    <row r="80593" spans="2:2">
      <c r="B80593" s="202"/>
    </row>
    <row r="80594" spans="2:2">
      <c r="B80594" s="202"/>
    </row>
    <row r="80595" spans="2:2">
      <c r="B80595" s="202"/>
    </row>
    <row r="80596" spans="2:2">
      <c r="B80596" s="202"/>
    </row>
    <row r="80597" spans="2:2">
      <c r="B80597" s="202"/>
    </row>
    <row r="80598" spans="2:2">
      <c r="B80598" s="202"/>
    </row>
    <row r="80599" spans="2:2">
      <c r="B80599" s="202"/>
    </row>
    <row r="80600" spans="2:2">
      <c r="B80600" s="202"/>
    </row>
    <row r="80601" spans="2:2">
      <c r="B80601" s="202"/>
    </row>
    <row r="80602" spans="2:2">
      <c r="B80602" s="202"/>
    </row>
    <row r="80603" spans="2:2">
      <c r="B80603" s="202"/>
    </row>
    <row r="80604" spans="2:2">
      <c r="B80604" s="202"/>
    </row>
    <row r="80605" spans="2:2">
      <c r="B80605" s="202"/>
    </row>
    <row r="80606" spans="2:2">
      <c r="B80606" s="202"/>
    </row>
    <row r="80607" spans="2:2">
      <c r="B80607" s="202"/>
    </row>
    <row r="80608" spans="2:2">
      <c r="B80608" s="202"/>
    </row>
    <row r="80609" spans="2:2">
      <c r="B80609" s="202"/>
    </row>
    <row r="80610" spans="2:2">
      <c r="B80610" s="202"/>
    </row>
    <row r="80611" spans="2:2">
      <c r="B80611" s="202"/>
    </row>
    <row r="80612" spans="2:2">
      <c r="B80612" s="202"/>
    </row>
    <row r="80613" spans="2:2">
      <c r="B80613" s="202"/>
    </row>
    <row r="80614" spans="2:2">
      <c r="B80614" s="202"/>
    </row>
    <row r="80615" spans="2:2">
      <c r="B80615" s="202"/>
    </row>
    <row r="80616" spans="2:2">
      <c r="B80616" s="202"/>
    </row>
    <row r="80617" spans="2:2">
      <c r="B80617" s="202"/>
    </row>
    <row r="80618" spans="2:2">
      <c r="B80618" s="202"/>
    </row>
    <row r="80619" spans="2:2">
      <c r="B80619" s="202"/>
    </row>
    <row r="80620" spans="2:2">
      <c r="B80620" s="202"/>
    </row>
    <row r="80621" spans="2:2">
      <c r="B80621" s="202"/>
    </row>
    <row r="80622" spans="2:2">
      <c r="B80622" s="202"/>
    </row>
    <row r="80623" spans="2:2">
      <c r="B80623" s="202"/>
    </row>
    <row r="80624" spans="2:2">
      <c r="B80624" s="202"/>
    </row>
    <row r="80625" spans="2:2">
      <c r="B80625" s="202"/>
    </row>
    <row r="80626" spans="2:2">
      <c r="B80626" s="202"/>
    </row>
    <row r="80627" spans="2:2">
      <c r="B80627" s="202"/>
    </row>
    <row r="80628" spans="2:2">
      <c r="B80628" s="202"/>
    </row>
    <row r="80629" spans="2:2">
      <c r="B80629" s="202"/>
    </row>
    <row r="80630" spans="2:2">
      <c r="B80630" s="202"/>
    </row>
    <row r="80631" spans="2:2">
      <c r="B80631" s="202"/>
    </row>
    <row r="80632" spans="2:2">
      <c r="B80632" s="202"/>
    </row>
    <row r="80633" spans="2:2">
      <c r="B80633" s="202"/>
    </row>
    <row r="80634" spans="2:2">
      <c r="B80634" s="202"/>
    </row>
    <row r="80635" spans="2:2">
      <c r="B80635" s="202"/>
    </row>
    <row r="80636" spans="2:2">
      <c r="B80636" s="202"/>
    </row>
    <row r="80637" spans="2:2">
      <c r="B80637" s="202"/>
    </row>
    <row r="80638" spans="2:2">
      <c r="B80638" s="202"/>
    </row>
    <row r="80639" spans="2:2">
      <c r="B80639" s="202"/>
    </row>
    <row r="80640" spans="2:2">
      <c r="B80640" s="202"/>
    </row>
    <row r="80641" spans="2:2">
      <c r="B80641" s="202"/>
    </row>
    <row r="80642" spans="2:2">
      <c r="B80642" s="202"/>
    </row>
    <row r="80643" spans="2:2">
      <c r="B80643" s="202"/>
    </row>
    <row r="80644" spans="2:2">
      <c r="B80644" s="202"/>
    </row>
    <row r="80645" spans="2:2">
      <c r="B80645" s="202"/>
    </row>
    <row r="80646" spans="2:2">
      <c r="B80646" s="202"/>
    </row>
    <row r="80647" spans="2:2">
      <c r="B80647" s="202"/>
    </row>
    <row r="80648" spans="2:2">
      <c r="B80648" s="202"/>
    </row>
    <row r="80649" spans="2:2">
      <c r="B80649" s="202"/>
    </row>
    <row r="80650" spans="2:2">
      <c r="B80650" s="202"/>
    </row>
    <row r="80651" spans="2:2">
      <c r="B80651" s="202"/>
    </row>
    <row r="80652" spans="2:2">
      <c r="B80652" s="202"/>
    </row>
    <row r="80653" spans="2:2">
      <c r="B80653" s="202"/>
    </row>
    <row r="80654" spans="2:2">
      <c r="B80654" s="202"/>
    </row>
    <row r="80655" spans="2:2">
      <c r="B80655" s="202"/>
    </row>
    <row r="80656" spans="2:2">
      <c r="B80656" s="202"/>
    </row>
    <row r="80657" spans="2:2">
      <c r="B80657" s="202"/>
    </row>
    <row r="80658" spans="2:2">
      <c r="B80658" s="202"/>
    </row>
    <row r="80659" spans="2:2">
      <c r="B80659" s="202"/>
    </row>
    <row r="80660" spans="2:2">
      <c r="B80660" s="202"/>
    </row>
    <row r="80661" spans="2:2">
      <c r="B80661" s="202"/>
    </row>
    <row r="80662" spans="2:2">
      <c r="B80662" s="202"/>
    </row>
    <row r="80663" spans="2:2">
      <c r="B80663" s="202"/>
    </row>
    <row r="80664" spans="2:2">
      <c r="B80664" s="202"/>
    </row>
    <row r="80665" spans="2:2">
      <c r="B80665" s="202"/>
    </row>
    <row r="80666" spans="2:2">
      <c r="B80666" s="202"/>
    </row>
    <row r="80667" spans="2:2">
      <c r="B80667" s="202"/>
    </row>
    <row r="80668" spans="2:2">
      <c r="B80668" s="202"/>
    </row>
    <row r="80669" spans="2:2">
      <c r="B80669" s="202"/>
    </row>
    <row r="80670" spans="2:2">
      <c r="B80670" s="202"/>
    </row>
    <row r="80671" spans="2:2">
      <c r="B80671" s="202"/>
    </row>
    <row r="80672" spans="2:2">
      <c r="B80672" s="202"/>
    </row>
    <row r="80673" spans="2:2">
      <c r="B80673" s="202"/>
    </row>
    <row r="80674" spans="2:2">
      <c r="B80674" s="202"/>
    </row>
    <row r="80675" spans="2:2">
      <c r="B80675" s="202"/>
    </row>
    <row r="80676" spans="2:2">
      <c r="B80676" s="202"/>
    </row>
    <row r="80677" spans="2:2">
      <c r="B80677" s="202"/>
    </row>
    <row r="80678" spans="2:2">
      <c r="B80678" s="202"/>
    </row>
    <row r="80679" spans="2:2">
      <c r="B80679" s="202"/>
    </row>
    <row r="80680" spans="2:2">
      <c r="B80680" s="202"/>
    </row>
    <row r="80681" spans="2:2">
      <c r="B80681" s="202"/>
    </row>
    <row r="80682" spans="2:2">
      <c r="B80682" s="202"/>
    </row>
    <row r="80683" spans="2:2">
      <c r="B80683" s="202"/>
    </row>
    <row r="80684" spans="2:2">
      <c r="B80684" s="202"/>
    </row>
    <row r="80685" spans="2:2">
      <c r="B80685" s="202"/>
    </row>
    <row r="80686" spans="2:2">
      <c r="B80686" s="202"/>
    </row>
    <row r="80687" spans="2:2">
      <c r="B80687" s="202"/>
    </row>
    <row r="80688" spans="2:2">
      <c r="B80688" s="202"/>
    </row>
    <row r="80689" spans="2:2">
      <c r="B80689" s="202"/>
    </row>
    <row r="80690" spans="2:2">
      <c r="B80690" s="202"/>
    </row>
    <row r="80691" spans="2:2">
      <c r="B80691" s="202"/>
    </row>
    <row r="80692" spans="2:2">
      <c r="B80692" s="202"/>
    </row>
    <row r="80693" spans="2:2">
      <c r="B80693" s="202"/>
    </row>
    <row r="80694" spans="2:2">
      <c r="B80694" s="202"/>
    </row>
    <row r="80695" spans="2:2">
      <c r="B80695" s="202"/>
    </row>
    <row r="80696" spans="2:2">
      <c r="B80696" s="202"/>
    </row>
    <row r="80697" spans="2:2">
      <c r="B80697" s="202"/>
    </row>
    <row r="80698" spans="2:2">
      <c r="B80698" s="202"/>
    </row>
    <row r="80699" spans="2:2">
      <c r="B80699" s="202"/>
    </row>
    <row r="80700" spans="2:2">
      <c r="B80700" s="202"/>
    </row>
    <row r="80701" spans="2:2">
      <c r="B80701" s="202"/>
    </row>
    <row r="80702" spans="2:2">
      <c r="B80702" s="202"/>
    </row>
    <row r="80703" spans="2:2">
      <c r="B80703" s="202"/>
    </row>
    <row r="80704" spans="2:2">
      <c r="B80704" s="202"/>
    </row>
    <row r="80705" spans="2:2">
      <c r="B80705" s="202"/>
    </row>
    <row r="80706" spans="2:2">
      <c r="B80706" s="202"/>
    </row>
    <row r="80707" spans="2:2">
      <c r="B80707" s="202"/>
    </row>
    <row r="80708" spans="2:2">
      <c r="B80708" s="202"/>
    </row>
    <row r="80709" spans="2:2">
      <c r="B80709" s="202"/>
    </row>
    <row r="80710" spans="2:2">
      <c r="B80710" s="202"/>
    </row>
    <row r="80711" spans="2:2">
      <c r="B80711" s="202"/>
    </row>
    <row r="80712" spans="2:2">
      <c r="B80712" s="202"/>
    </row>
    <row r="80713" spans="2:2">
      <c r="B80713" s="202"/>
    </row>
    <row r="80714" spans="2:2">
      <c r="B80714" s="202"/>
    </row>
    <row r="80715" spans="2:2">
      <c r="B80715" s="202"/>
    </row>
    <row r="80716" spans="2:2">
      <c r="B80716" s="202"/>
    </row>
    <row r="80717" spans="2:2">
      <c r="B80717" s="202"/>
    </row>
    <row r="80718" spans="2:2">
      <c r="B80718" s="202"/>
    </row>
    <row r="80719" spans="2:2">
      <c r="B80719" s="202"/>
    </row>
    <row r="80720" spans="2:2">
      <c r="B80720" s="202"/>
    </row>
    <row r="80721" spans="2:2">
      <c r="B80721" s="202"/>
    </row>
    <row r="80722" spans="2:2">
      <c r="B80722" s="202"/>
    </row>
    <row r="80723" spans="2:2">
      <c r="B80723" s="202"/>
    </row>
    <row r="80724" spans="2:2">
      <c r="B80724" s="202"/>
    </row>
    <row r="80725" spans="2:2">
      <c r="B80725" s="202"/>
    </row>
    <row r="80726" spans="2:2">
      <c r="B80726" s="202"/>
    </row>
    <row r="80727" spans="2:2">
      <c r="B80727" s="202"/>
    </row>
    <row r="80728" spans="2:2">
      <c r="B80728" s="202"/>
    </row>
    <row r="80729" spans="2:2">
      <c r="B80729" s="202"/>
    </row>
    <row r="80730" spans="2:2">
      <c r="B80730" s="202"/>
    </row>
    <row r="80731" spans="2:2">
      <c r="B80731" s="202"/>
    </row>
    <row r="80732" spans="2:2">
      <c r="B80732" s="202"/>
    </row>
    <row r="80733" spans="2:2">
      <c r="B80733" s="202"/>
    </row>
    <row r="80734" spans="2:2">
      <c r="B80734" s="202"/>
    </row>
    <row r="80735" spans="2:2">
      <c r="B80735" s="202"/>
    </row>
    <row r="80736" spans="2:2">
      <c r="B80736" s="202"/>
    </row>
    <row r="80737" spans="2:2">
      <c r="B80737" s="202"/>
    </row>
    <row r="80738" spans="2:2">
      <c r="B80738" s="202"/>
    </row>
    <row r="80739" spans="2:2">
      <c r="B80739" s="202"/>
    </row>
    <row r="80740" spans="2:2">
      <c r="B80740" s="202"/>
    </row>
    <row r="80741" spans="2:2">
      <c r="B80741" s="202"/>
    </row>
    <row r="80742" spans="2:2">
      <c r="B80742" s="202"/>
    </row>
    <row r="80743" spans="2:2">
      <c r="B80743" s="202"/>
    </row>
    <row r="80744" spans="2:2">
      <c r="B80744" s="202"/>
    </row>
    <row r="80745" spans="2:2">
      <c r="B80745" s="202"/>
    </row>
    <row r="80746" spans="2:2">
      <c r="B80746" s="202"/>
    </row>
    <row r="80747" spans="2:2">
      <c r="B80747" s="202"/>
    </row>
    <row r="80748" spans="2:2">
      <c r="B80748" s="202"/>
    </row>
    <row r="80749" spans="2:2">
      <c r="B80749" s="202"/>
    </row>
    <row r="80750" spans="2:2">
      <c r="B80750" s="202"/>
    </row>
    <row r="80751" spans="2:2">
      <c r="B80751" s="202"/>
    </row>
    <row r="80752" spans="2:2">
      <c r="B80752" s="202"/>
    </row>
    <row r="80753" spans="2:2">
      <c r="B80753" s="202"/>
    </row>
    <row r="80754" spans="2:2">
      <c r="B80754" s="202"/>
    </row>
    <row r="80755" spans="2:2">
      <c r="B80755" s="202"/>
    </row>
    <row r="80756" spans="2:2">
      <c r="B80756" s="202"/>
    </row>
    <row r="80757" spans="2:2">
      <c r="B80757" s="202"/>
    </row>
    <row r="80758" spans="2:2">
      <c r="B80758" s="202"/>
    </row>
    <row r="80759" spans="2:2">
      <c r="B80759" s="202"/>
    </row>
    <row r="80760" spans="2:2">
      <c r="B80760" s="202"/>
    </row>
    <row r="80761" spans="2:2">
      <c r="B80761" s="202"/>
    </row>
    <row r="80762" spans="2:2">
      <c r="B80762" s="202"/>
    </row>
    <row r="80763" spans="2:2">
      <c r="B80763" s="202"/>
    </row>
    <row r="80764" spans="2:2">
      <c r="B80764" s="202"/>
    </row>
    <row r="80765" spans="2:2">
      <c r="B80765" s="202"/>
    </row>
    <row r="80766" spans="2:2">
      <c r="B80766" s="202"/>
    </row>
    <row r="80767" spans="2:2">
      <c r="B80767" s="202"/>
    </row>
    <row r="80768" spans="2:2">
      <c r="B80768" s="202"/>
    </row>
    <row r="80769" spans="2:2">
      <c r="B80769" s="202"/>
    </row>
    <row r="80770" spans="2:2">
      <c r="B80770" s="202"/>
    </row>
    <row r="80771" spans="2:2">
      <c r="B80771" s="202"/>
    </row>
    <row r="80772" spans="2:2">
      <c r="B80772" s="202"/>
    </row>
    <row r="80773" spans="2:2">
      <c r="B80773" s="202"/>
    </row>
    <row r="80774" spans="2:2">
      <c r="B80774" s="202"/>
    </row>
    <row r="80775" spans="2:2">
      <c r="B80775" s="202"/>
    </row>
    <row r="80776" spans="2:2">
      <c r="B80776" s="202"/>
    </row>
    <row r="80777" spans="2:2">
      <c r="B80777" s="202"/>
    </row>
    <row r="80778" spans="2:2">
      <c r="B80778" s="202"/>
    </row>
    <row r="80779" spans="2:2">
      <c r="B80779" s="202"/>
    </row>
    <row r="80780" spans="2:2">
      <c r="B80780" s="202"/>
    </row>
    <row r="80781" spans="2:2">
      <c r="B80781" s="202"/>
    </row>
    <row r="80782" spans="2:2">
      <c r="B80782" s="202"/>
    </row>
    <row r="80783" spans="2:2">
      <c r="B80783" s="202"/>
    </row>
    <row r="80784" spans="2:2">
      <c r="B80784" s="202"/>
    </row>
    <row r="80785" spans="2:2">
      <c r="B80785" s="202"/>
    </row>
    <row r="80786" spans="2:2">
      <c r="B80786" s="202"/>
    </row>
    <row r="80787" spans="2:2">
      <c r="B80787" s="202"/>
    </row>
    <row r="80788" spans="2:2">
      <c r="B80788" s="202"/>
    </row>
    <row r="80789" spans="2:2">
      <c r="B80789" s="202"/>
    </row>
    <row r="80790" spans="2:2">
      <c r="B80790" s="202"/>
    </row>
    <row r="80791" spans="2:2">
      <c r="B80791" s="202"/>
    </row>
    <row r="80792" spans="2:2">
      <c r="B80792" s="202"/>
    </row>
    <row r="80793" spans="2:2">
      <c r="B80793" s="202"/>
    </row>
    <row r="80794" spans="2:2">
      <c r="B80794" s="202"/>
    </row>
    <row r="80795" spans="2:2">
      <c r="B80795" s="202"/>
    </row>
    <row r="80796" spans="2:2">
      <c r="B80796" s="202"/>
    </row>
    <row r="80797" spans="2:2">
      <c r="B80797" s="202"/>
    </row>
    <row r="80798" spans="2:2">
      <c r="B80798" s="202"/>
    </row>
    <row r="80799" spans="2:2">
      <c r="B80799" s="202"/>
    </row>
    <row r="80800" spans="2:2">
      <c r="B80800" s="202"/>
    </row>
    <row r="80801" spans="2:2">
      <c r="B80801" s="202"/>
    </row>
    <row r="80802" spans="2:2">
      <c r="B80802" s="202"/>
    </row>
    <row r="80803" spans="2:2">
      <c r="B80803" s="202"/>
    </row>
    <row r="80804" spans="2:2">
      <c r="B80804" s="202"/>
    </row>
    <row r="80805" spans="2:2">
      <c r="B80805" s="202"/>
    </row>
    <row r="80806" spans="2:2">
      <c r="B80806" s="202"/>
    </row>
    <row r="80807" spans="2:2">
      <c r="B80807" s="202"/>
    </row>
    <row r="80808" spans="2:2">
      <c r="B80808" s="202"/>
    </row>
    <row r="80809" spans="2:2">
      <c r="B80809" s="202"/>
    </row>
    <row r="80810" spans="2:2">
      <c r="B80810" s="202"/>
    </row>
    <row r="80811" spans="2:2">
      <c r="B80811" s="202"/>
    </row>
    <row r="80812" spans="2:2">
      <c r="B80812" s="202"/>
    </row>
    <row r="80813" spans="2:2">
      <c r="B80813" s="202"/>
    </row>
    <row r="80814" spans="2:2">
      <c r="B80814" s="202"/>
    </row>
    <row r="80815" spans="2:2">
      <c r="B80815" s="202"/>
    </row>
    <row r="80816" spans="2:2">
      <c r="B80816" s="202"/>
    </row>
    <row r="80817" spans="2:2">
      <c r="B80817" s="202"/>
    </row>
    <row r="80818" spans="2:2">
      <c r="B80818" s="202"/>
    </row>
    <row r="80819" spans="2:2">
      <c r="B80819" s="202"/>
    </row>
    <row r="80820" spans="2:2">
      <c r="B80820" s="202"/>
    </row>
    <row r="80821" spans="2:2">
      <c r="B80821" s="202"/>
    </row>
    <row r="80822" spans="2:2">
      <c r="B80822" s="202"/>
    </row>
    <row r="80823" spans="2:2">
      <c r="B80823" s="202"/>
    </row>
    <row r="80824" spans="2:2">
      <c r="B80824" s="202"/>
    </row>
    <row r="80825" spans="2:2">
      <c r="B80825" s="202"/>
    </row>
    <row r="80826" spans="2:2">
      <c r="B80826" s="202"/>
    </row>
    <row r="80827" spans="2:2">
      <c r="B80827" s="202"/>
    </row>
    <row r="80828" spans="2:2">
      <c r="B80828" s="202"/>
    </row>
    <row r="80829" spans="2:2">
      <c r="B80829" s="202"/>
    </row>
    <row r="80830" spans="2:2">
      <c r="B80830" s="202"/>
    </row>
    <row r="80831" spans="2:2">
      <c r="B80831" s="202"/>
    </row>
    <row r="80832" spans="2:2">
      <c r="B80832" s="202"/>
    </row>
    <row r="80833" spans="2:2">
      <c r="B80833" s="202"/>
    </row>
    <row r="80834" spans="2:2">
      <c r="B80834" s="202"/>
    </row>
    <row r="80835" spans="2:2">
      <c r="B80835" s="202"/>
    </row>
    <row r="80836" spans="2:2">
      <c r="B80836" s="202"/>
    </row>
    <row r="80837" spans="2:2">
      <c r="B80837" s="202"/>
    </row>
    <row r="80838" spans="2:2">
      <c r="B80838" s="202"/>
    </row>
    <row r="80839" spans="2:2">
      <c r="B80839" s="202"/>
    </row>
    <row r="80840" spans="2:2">
      <c r="B80840" s="202"/>
    </row>
    <row r="80841" spans="2:2">
      <c r="B80841" s="202"/>
    </row>
    <row r="80842" spans="2:2">
      <c r="B80842" s="202"/>
    </row>
    <row r="80843" spans="2:2">
      <c r="B80843" s="202"/>
    </row>
    <row r="80844" spans="2:2">
      <c r="B80844" s="202"/>
    </row>
    <row r="80845" spans="2:2">
      <c r="B80845" s="202"/>
    </row>
    <row r="80846" spans="2:2">
      <c r="B80846" s="202"/>
    </row>
    <row r="80847" spans="2:2">
      <c r="B80847" s="202"/>
    </row>
    <row r="80848" spans="2:2">
      <c r="B80848" s="202"/>
    </row>
    <row r="80849" spans="2:2">
      <c r="B80849" s="202"/>
    </row>
    <row r="80850" spans="2:2">
      <c r="B80850" s="202"/>
    </row>
    <row r="80851" spans="2:2">
      <c r="B80851" s="202"/>
    </row>
    <row r="80852" spans="2:2">
      <c r="B80852" s="202"/>
    </row>
    <row r="80853" spans="2:2">
      <c r="B80853" s="202"/>
    </row>
    <row r="80854" spans="2:2">
      <c r="B80854" s="202"/>
    </row>
    <row r="80855" spans="2:2">
      <c r="B80855" s="202"/>
    </row>
    <row r="80856" spans="2:2">
      <c r="B80856" s="202"/>
    </row>
    <row r="80857" spans="2:2">
      <c r="B80857" s="202"/>
    </row>
    <row r="80858" spans="2:2">
      <c r="B80858" s="202"/>
    </row>
    <row r="80859" spans="2:2">
      <c r="B80859" s="202"/>
    </row>
    <row r="80860" spans="2:2">
      <c r="B80860" s="202"/>
    </row>
    <row r="80861" spans="2:2">
      <c r="B80861" s="202"/>
    </row>
    <row r="80862" spans="2:2">
      <c r="B80862" s="202"/>
    </row>
    <row r="80863" spans="2:2">
      <c r="B80863" s="202"/>
    </row>
    <row r="80864" spans="2:2">
      <c r="B80864" s="202"/>
    </row>
    <row r="80865" spans="2:2">
      <c r="B80865" s="202"/>
    </row>
    <row r="80866" spans="2:2">
      <c r="B80866" s="202"/>
    </row>
    <row r="80867" spans="2:2">
      <c r="B80867" s="202"/>
    </row>
    <row r="80868" spans="2:2">
      <c r="B80868" s="202"/>
    </row>
    <row r="80869" spans="2:2">
      <c r="B80869" s="202"/>
    </row>
    <row r="80870" spans="2:2">
      <c r="B80870" s="202"/>
    </row>
    <row r="80871" spans="2:2">
      <c r="B80871" s="202"/>
    </row>
    <row r="80872" spans="2:2">
      <c r="B80872" s="202"/>
    </row>
    <row r="80873" spans="2:2">
      <c r="B80873" s="202"/>
    </row>
    <row r="80874" spans="2:2">
      <c r="B80874" s="202"/>
    </row>
    <row r="80875" spans="2:2">
      <c r="B80875" s="202"/>
    </row>
    <row r="80876" spans="2:2">
      <c r="B80876" s="202"/>
    </row>
    <row r="80877" spans="2:2">
      <c r="B80877" s="202"/>
    </row>
    <row r="80878" spans="2:2">
      <c r="B80878" s="202"/>
    </row>
    <row r="80879" spans="2:2">
      <c r="B80879" s="202"/>
    </row>
    <row r="80880" spans="2:2">
      <c r="B80880" s="202"/>
    </row>
    <row r="80881" spans="2:2">
      <c r="B80881" s="202"/>
    </row>
    <row r="80882" spans="2:2">
      <c r="B80882" s="202"/>
    </row>
    <row r="80883" spans="2:2">
      <c r="B80883" s="202"/>
    </row>
    <row r="80884" spans="2:2">
      <c r="B80884" s="202"/>
    </row>
    <row r="80885" spans="2:2">
      <c r="B80885" s="202"/>
    </row>
    <row r="80886" spans="2:2">
      <c r="B80886" s="202"/>
    </row>
    <row r="80887" spans="2:2">
      <c r="B80887" s="202"/>
    </row>
    <row r="80888" spans="2:2">
      <c r="B80888" s="202"/>
    </row>
    <row r="80889" spans="2:2">
      <c r="B80889" s="202"/>
    </row>
    <row r="80890" spans="2:2">
      <c r="B80890" s="202"/>
    </row>
    <row r="80891" spans="2:2">
      <c r="B80891" s="202"/>
    </row>
    <row r="80892" spans="2:2">
      <c r="B80892" s="202"/>
    </row>
    <row r="80893" spans="2:2">
      <c r="B80893" s="202"/>
    </row>
    <row r="80894" spans="2:2">
      <c r="B80894" s="202"/>
    </row>
    <row r="80895" spans="2:2">
      <c r="B80895" s="202"/>
    </row>
    <row r="80896" spans="2:2">
      <c r="B80896" s="202"/>
    </row>
    <row r="80897" spans="2:2">
      <c r="B80897" s="202"/>
    </row>
    <row r="80898" spans="2:2">
      <c r="B80898" s="202"/>
    </row>
    <row r="80899" spans="2:2">
      <c r="B80899" s="202"/>
    </row>
    <row r="80900" spans="2:2">
      <c r="B80900" s="202"/>
    </row>
    <row r="80901" spans="2:2">
      <c r="B80901" s="202"/>
    </row>
    <row r="80902" spans="2:2">
      <c r="B80902" s="202"/>
    </row>
    <row r="80903" spans="2:2">
      <c r="B80903" s="202"/>
    </row>
    <row r="80904" spans="2:2">
      <c r="B80904" s="202"/>
    </row>
    <row r="80905" spans="2:2">
      <c r="B80905" s="202"/>
    </row>
    <row r="80906" spans="2:2">
      <c r="B80906" s="202"/>
    </row>
    <row r="80907" spans="2:2">
      <c r="B80907" s="202"/>
    </row>
    <row r="80908" spans="2:2">
      <c r="B80908" s="202"/>
    </row>
    <row r="80909" spans="2:2">
      <c r="B80909" s="202"/>
    </row>
    <row r="80910" spans="2:2">
      <c r="B80910" s="202"/>
    </row>
    <row r="80911" spans="2:2">
      <c r="B80911" s="202"/>
    </row>
    <row r="80912" spans="2:2">
      <c r="B80912" s="202"/>
    </row>
    <row r="80913" spans="2:2">
      <c r="B80913" s="202"/>
    </row>
    <row r="80914" spans="2:2">
      <c r="B80914" s="202"/>
    </row>
    <row r="80915" spans="2:2">
      <c r="B80915" s="202"/>
    </row>
    <row r="80916" spans="2:2">
      <c r="B80916" s="202"/>
    </row>
    <row r="80917" spans="2:2">
      <c r="B80917" s="202"/>
    </row>
    <row r="80918" spans="2:2">
      <c r="B80918" s="202"/>
    </row>
    <row r="80919" spans="2:2">
      <c r="B80919" s="202"/>
    </row>
    <row r="80920" spans="2:2">
      <c r="B80920" s="202"/>
    </row>
    <row r="80921" spans="2:2">
      <c r="B80921" s="202"/>
    </row>
    <row r="80922" spans="2:2">
      <c r="B80922" s="202"/>
    </row>
    <row r="80923" spans="2:2">
      <c r="B80923" s="202"/>
    </row>
    <row r="80924" spans="2:2">
      <c r="B80924" s="202"/>
    </row>
    <row r="80925" spans="2:2">
      <c r="B80925" s="202"/>
    </row>
    <row r="80926" spans="2:2">
      <c r="B80926" s="202"/>
    </row>
    <row r="80927" spans="2:2">
      <c r="B80927" s="202"/>
    </row>
    <row r="80928" spans="2:2">
      <c r="B80928" s="202"/>
    </row>
    <row r="80929" spans="2:2">
      <c r="B80929" s="202"/>
    </row>
    <row r="80930" spans="2:2">
      <c r="B80930" s="202"/>
    </row>
    <row r="80931" spans="2:2">
      <c r="B80931" s="202"/>
    </row>
    <row r="80932" spans="2:2">
      <c r="B80932" s="202"/>
    </row>
    <row r="80933" spans="2:2">
      <c r="B80933" s="202"/>
    </row>
    <row r="80934" spans="2:2">
      <c r="B80934" s="202"/>
    </row>
    <row r="80935" spans="2:2">
      <c r="B80935" s="202"/>
    </row>
    <row r="80936" spans="2:2">
      <c r="B80936" s="202"/>
    </row>
    <row r="80937" spans="2:2">
      <c r="B80937" s="202"/>
    </row>
    <row r="80938" spans="2:2">
      <c r="B80938" s="202"/>
    </row>
    <row r="80939" spans="2:2">
      <c r="B80939" s="202"/>
    </row>
    <row r="80940" spans="2:2">
      <c r="B80940" s="202"/>
    </row>
    <row r="80941" spans="2:2">
      <c r="B80941" s="202"/>
    </row>
    <row r="80942" spans="2:2">
      <c r="B80942" s="202"/>
    </row>
    <row r="80943" spans="2:2">
      <c r="B80943" s="202"/>
    </row>
    <row r="80944" spans="2:2">
      <c r="B80944" s="202"/>
    </row>
    <row r="80945" spans="2:2">
      <c r="B80945" s="202"/>
    </row>
    <row r="80946" spans="2:2">
      <c r="B80946" s="202"/>
    </row>
    <row r="80947" spans="2:2">
      <c r="B80947" s="202"/>
    </row>
    <row r="80948" spans="2:2">
      <c r="B80948" s="202"/>
    </row>
    <row r="80949" spans="2:2">
      <c r="B80949" s="202"/>
    </row>
    <row r="80950" spans="2:2">
      <c r="B80950" s="202"/>
    </row>
    <row r="80951" spans="2:2">
      <c r="B80951" s="202"/>
    </row>
    <row r="80952" spans="2:2">
      <c r="B80952" s="202"/>
    </row>
    <row r="80953" spans="2:2">
      <c r="B80953" s="202"/>
    </row>
    <row r="80954" spans="2:2">
      <c r="B80954" s="202"/>
    </row>
    <row r="80955" spans="2:2">
      <c r="B80955" s="202"/>
    </row>
    <row r="80956" spans="2:2">
      <c r="B80956" s="202"/>
    </row>
    <row r="80957" spans="2:2">
      <c r="B80957" s="202"/>
    </row>
    <row r="80958" spans="2:2">
      <c r="B80958" s="202"/>
    </row>
    <row r="80959" spans="2:2">
      <c r="B80959" s="202"/>
    </row>
    <row r="80960" spans="2:2">
      <c r="B80960" s="202"/>
    </row>
    <row r="80961" spans="2:2">
      <c r="B80961" s="202"/>
    </row>
    <row r="80962" spans="2:2">
      <c r="B80962" s="202"/>
    </row>
    <row r="80963" spans="2:2">
      <c r="B80963" s="202"/>
    </row>
    <row r="80964" spans="2:2">
      <c r="B80964" s="202"/>
    </row>
    <row r="80965" spans="2:2">
      <c r="B80965" s="202"/>
    </row>
    <row r="80966" spans="2:2">
      <c r="B80966" s="202"/>
    </row>
    <row r="80967" spans="2:2">
      <c r="B80967" s="202"/>
    </row>
    <row r="80968" spans="2:2">
      <c r="B80968" s="202"/>
    </row>
    <row r="80969" spans="2:2">
      <c r="B80969" s="202"/>
    </row>
    <row r="80970" spans="2:2">
      <c r="B80970" s="202"/>
    </row>
    <row r="80971" spans="2:2">
      <c r="B80971" s="202"/>
    </row>
    <row r="80972" spans="2:2">
      <c r="B80972" s="202"/>
    </row>
    <row r="80973" spans="2:2">
      <c r="B80973" s="202"/>
    </row>
    <row r="80974" spans="2:2">
      <c r="B80974" s="202"/>
    </row>
    <row r="80975" spans="2:2">
      <c r="B80975" s="202"/>
    </row>
    <row r="80976" spans="2:2">
      <c r="B80976" s="202"/>
    </row>
    <row r="80977" spans="2:2">
      <c r="B80977" s="202"/>
    </row>
    <row r="80978" spans="2:2">
      <c r="B80978" s="202"/>
    </row>
    <row r="80979" spans="2:2">
      <c r="B80979" s="202"/>
    </row>
    <row r="80980" spans="2:2">
      <c r="B80980" s="202"/>
    </row>
    <row r="80981" spans="2:2">
      <c r="B80981" s="202"/>
    </row>
    <row r="80982" spans="2:2">
      <c r="B80982" s="202"/>
    </row>
    <row r="80983" spans="2:2">
      <c r="B80983" s="202"/>
    </row>
    <row r="80984" spans="2:2">
      <c r="B80984" s="202"/>
    </row>
    <row r="80985" spans="2:2">
      <c r="B80985" s="202"/>
    </row>
    <row r="80986" spans="2:2">
      <c r="B80986" s="202"/>
    </row>
    <row r="80987" spans="2:2">
      <c r="B80987" s="202"/>
    </row>
    <row r="80988" spans="2:2">
      <c r="B80988" s="202"/>
    </row>
    <row r="80989" spans="2:2">
      <c r="B80989" s="202"/>
    </row>
    <row r="80990" spans="2:2">
      <c r="B80990" s="202"/>
    </row>
    <row r="80991" spans="2:2">
      <c r="B80991" s="202"/>
    </row>
    <row r="80992" spans="2:2">
      <c r="B80992" s="202"/>
    </row>
    <row r="80993" spans="2:2">
      <c r="B80993" s="202"/>
    </row>
    <row r="80994" spans="2:2">
      <c r="B80994" s="202"/>
    </row>
    <row r="80995" spans="2:2">
      <c r="B80995" s="202"/>
    </row>
    <row r="80996" spans="2:2">
      <c r="B80996" s="202"/>
    </row>
    <row r="80997" spans="2:2">
      <c r="B80997" s="202"/>
    </row>
    <row r="80998" spans="2:2">
      <c r="B80998" s="202"/>
    </row>
    <row r="80999" spans="2:2">
      <c r="B80999" s="202"/>
    </row>
    <row r="81000" spans="2:2">
      <c r="B81000" s="202"/>
    </row>
    <row r="81001" spans="2:2">
      <c r="B81001" s="202"/>
    </row>
    <row r="81002" spans="2:2">
      <c r="B81002" s="202"/>
    </row>
    <row r="81003" spans="2:2">
      <c r="B81003" s="202"/>
    </row>
    <row r="81004" spans="2:2">
      <c r="B81004" s="202"/>
    </row>
    <row r="81005" spans="2:2">
      <c r="B81005" s="202"/>
    </row>
    <row r="81006" spans="2:2">
      <c r="B81006" s="202"/>
    </row>
    <row r="81007" spans="2:2">
      <c r="B81007" s="202"/>
    </row>
    <row r="81008" spans="2:2">
      <c r="B81008" s="202"/>
    </row>
    <row r="81009" spans="2:2">
      <c r="B81009" s="202"/>
    </row>
    <row r="81010" spans="2:2">
      <c r="B81010" s="202"/>
    </row>
    <row r="81011" spans="2:2">
      <c r="B81011" s="202"/>
    </row>
    <row r="81012" spans="2:2">
      <c r="B81012" s="202"/>
    </row>
    <row r="81013" spans="2:2">
      <c r="B81013" s="202"/>
    </row>
    <row r="81014" spans="2:2">
      <c r="B81014" s="202"/>
    </row>
    <row r="81015" spans="2:2">
      <c r="B81015" s="202"/>
    </row>
    <row r="81016" spans="2:2">
      <c r="B81016" s="202"/>
    </row>
    <row r="81017" spans="2:2">
      <c r="B81017" s="202"/>
    </row>
    <row r="81018" spans="2:2">
      <c r="B81018" s="202"/>
    </row>
    <row r="81019" spans="2:2">
      <c r="B81019" s="202"/>
    </row>
    <row r="81020" spans="2:2">
      <c r="B81020" s="202"/>
    </row>
    <row r="81021" spans="2:2">
      <c r="B81021" s="202"/>
    </row>
    <row r="81022" spans="2:2">
      <c r="B81022" s="202"/>
    </row>
    <row r="81023" spans="2:2">
      <c r="B81023" s="202"/>
    </row>
    <row r="81024" spans="2:2">
      <c r="B81024" s="202"/>
    </row>
    <row r="81025" spans="2:2">
      <c r="B81025" s="202"/>
    </row>
    <row r="81026" spans="2:2">
      <c r="B81026" s="202"/>
    </row>
    <row r="81027" spans="2:2">
      <c r="B81027" s="202"/>
    </row>
    <row r="81028" spans="2:2">
      <c r="B81028" s="202"/>
    </row>
    <row r="81029" spans="2:2">
      <c r="B81029" s="202"/>
    </row>
    <row r="81030" spans="2:2">
      <c r="B81030" s="202"/>
    </row>
    <row r="81031" spans="2:2">
      <c r="B81031" s="202"/>
    </row>
    <row r="81032" spans="2:2">
      <c r="B81032" s="202"/>
    </row>
    <row r="81033" spans="2:2">
      <c r="B81033" s="202"/>
    </row>
    <row r="81034" spans="2:2">
      <c r="B81034" s="202"/>
    </row>
    <row r="81035" spans="2:2">
      <c r="B81035" s="202"/>
    </row>
    <row r="81036" spans="2:2">
      <c r="B81036" s="202"/>
    </row>
    <row r="81037" spans="2:2">
      <c r="B81037" s="202"/>
    </row>
    <row r="81038" spans="2:2">
      <c r="B81038" s="202"/>
    </row>
    <row r="81039" spans="2:2">
      <c r="B81039" s="202"/>
    </row>
    <row r="81040" spans="2:2">
      <c r="B81040" s="202"/>
    </row>
    <row r="81041" spans="2:2">
      <c r="B81041" s="202"/>
    </row>
    <row r="81042" spans="2:2">
      <c r="B81042" s="202"/>
    </row>
    <row r="81043" spans="2:2">
      <c r="B81043" s="202"/>
    </row>
    <row r="81044" spans="2:2">
      <c r="B81044" s="202"/>
    </row>
    <row r="81045" spans="2:2">
      <c r="B81045" s="202"/>
    </row>
    <row r="81046" spans="2:2">
      <c r="B81046" s="202"/>
    </row>
    <row r="81047" spans="2:2">
      <c r="B81047" s="202"/>
    </row>
    <row r="81048" spans="2:2">
      <c r="B81048" s="202"/>
    </row>
    <row r="81049" spans="2:2">
      <c r="B81049" s="202"/>
    </row>
    <row r="81050" spans="2:2">
      <c r="B81050" s="202"/>
    </row>
    <row r="81051" spans="2:2">
      <c r="B81051" s="202"/>
    </row>
    <row r="81052" spans="2:2">
      <c r="B81052" s="202"/>
    </row>
    <row r="81053" spans="2:2">
      <c r="B81053" s="202"/>
    </row>
    <row r="81054" spans="2:2">
      <c r="B81054" s="202"/>
    </row>
    <row r="81055" spans="2:2">
      <c r="B81055" s="202"/>
    </row>
    <row r="81056" spans="2:2">
      <c r="B81056" s="202"/>
    </row>
    <row r="81057" spans="2:2">
      <c r="B81057" s="202"/>
    </row>
    <row r="81058" spans="2:2">
      <c r="B81058" s="202"/>
    </row>
    <row r="81059" spans="2:2">
      <c r="B81059" s="202"/>
    </row>
    <row r="81060" spans="2:2">
      <c r="B81060" s="202"/>
    </row>
    <row r="81061" spans="2:2">
      <c r="B81061" s="202"/>
    </row>
    <row r="81062" spans="2:2">
      <c r="B81062" s="202"/>
    </row>
    <row r="81063" spans="2:2">
      <c r="B81063" s="202"/>
    </row>
    <row r="81064" spans="2:2">
      <c r="B81064" s="202"/>
    </row>
    <row r="81065" spans="2:2">
      <c r="B81065" s="202"/>
    </row>
    <row r="81066" spans="2:2">
      <c r="B81066" s="202"/>
    </row>
    <row r="81067" spans="2:2">
      <c r="B81067" s="202"/>
    </row>
    <row r="81068" spans="2:2">
      <c r="B81068" s="202"/>
    </row>
    <row r="81069" spans="2:2">
      <c r="B81069" s="202"/>
    </row>
    <row r="81070" spans="2:2">
      <c r="B81070" s="202"/>
    </row>
    <row r="81071" spans="2:2">
      <c r="B81071" s="202"/>
    </row>
    <row r="81072" spans="2:2">
      <c r="B81072" s="202"/>
    </row>
    <row r="81073" spans="2:2">
      <c r="B81073" s="202"/>
    </row>
    <row r="81074" spans="2:2">
      <c r="B81074" s="202"/>
    </row>
    <row r="81075" spans="2:2">
      <c r="B81075" s="202"/>
    </row>
    <row r="81076" spans="2:2">
      <c r="B81076" s="202"/>
    </row>
    <row r="81077" spans="2:2">
      <c r="B81077" s="202"/>
    </row>
    <row r="81078" spans="2:2">
      <c r="B81078" s="202"/>
    </row>
    <row r="81079" spans="2:2">
      <c r="B81079" s="202"/>
    </row>
    <row r="81080" spans="2:2">
      <c r="B81080" s="202"/>
    </row>
    <row r="81081" spans="2:2">
      <c r="B81081" s="202"/>
    </row>
    <row r="81082" spans="2:2">
      <c r="B81082" s="202"/>
    </row>
    <row r="81083" spans="2:2">
      <c r="B81083" s="202"/>
    </row>
    <row r="81084" spans="2:2">
      <c r="B81084" s="202"/>
    </row>
    <row r="81085" spans="2:2">
      <c r="B81085" s="202"/>
    </row>
    <row r="81086" spans="2:2">
      <c r="B81086" s="202"/>
    </row>
    <row r="81087" spans="2:2">
      <c r="B81087" s="202"/>
    </row>
    <row r="81088" spans="2:2">
      <c r="B81088" s="202"/>
    </row>
    <row r="81089" spans="2:2">
      <c r="B81089" s="202"/>
    </row>
    <row r="81090" spans="2:2">
      <c r="B81090" s="202"/>
    </row>
    <row r="81091" spans="2:2">
      <c r="B81091" s="202"/>
    </row>
    <row r="81092" spans="2:2">
      <c r="B81092" s="202"/>
    </row>
    <row r="81093" spans="2:2">
      <c r="B81093" s="202"/>
    </row>
    <row r="81094" spans="2:2">
      <c r="B81094" s="202"/>
    </row>
    <row r="81095" spans="2:2">
      <c r="B81095" s="202"/>
    </row>
    <row r="81096" spans="2:2">
      <c r="B81096" s="202"/>
    </row>
    <row r="81097" spans="2:2">
      <c r="B81097" s="202"/>
    </row>
    <row r="81098" spans="2:2">
      <c r="B81098" s="202"/>
    </row>
    <row r="81099" spans="2:2">
      <c r="B81099" s="202"/>
    </row>
    <row r="81100" spans="2:2">
      <c r="B81100" s="202"/>
    </row>
    <row r="81101" spans="2:2">
      <c r="B81101" s="202"/>
    </row>
    <row r="81102" spans="2:2">
      <c r="B81102" s="202"/>
    </row>
    <row r="81103" spans="2:2">
      <c r="B81103" s="202"/>
    </row>
    <row r="81104" spans="2:2">
      <c r="B81104" s="202"/>
    </row>
    <row r="81105" spans="2:2">
      <c r="B81105" s="202"/>
    </row>
    <row r="81106" spans="2:2">
      <c r="B81106" s="202"/>
    </row>
    <row r="81107" spans="2:2">
      <c r="B81107" s="202"/>
    </row>
    <row r="81108" spans="2:2">
      <c r="B81108" s="202"/>
    </row>
    <row r="81109" spans="2:2">
      <c r="B81109" s="202"/>
    </row>
    <row r="81110" spans="2:2">
      <c r="B81110" s="202"/>
    </row>
    <row r="81111" spans="2:2">
      <c r="B81111" s="202"/>
    </row>
    <row r="81112" spans="2:2">
      <c r="B81112" s="202"/>
    </row>
    <row r="81113" spans="2:2">
      <c r="B81113" s="202"/>
    </row>
    <row r="81114" spans="2:2">
      <c r="B81114" s="202"/>
    </row>
    <row r="81115" spans="2:2">
      <c r="B81115" s="202"/>
    </row>
    <row r="81116" spans="2:2">
      <c r="B81116" s="202"/>
    </row>
    <row r="81117" spans="2:2">
      <c r="B81117" s="202"/>
    </row>
    <row r="81118" spans="2:2">
      <c r="B81118" s="202"/>
    </row>
    <row r="81119" spans="2:2">
      <c r="B81119" s="202"/>
    </row>
    <row r="81120" spans="2:2">
      <c r="B81120" s="202"/>
    </row>
    <row r="81121" spans="2:2">
      <c r="B81121" s="202"/>
    </row>
    <row r="81122" spans="2:2">
      <c r="B81122" s="202"/>
    </row>
    <row r="81123" spans="2:2">
      <c r="B81123" s="202"/>
    </row>
    <row r="81124" spans="2:2">
      <c r="B81124" s="202"/>
    </row>
    <row r="81125" spans="2:2">
      <c r="B81125" s="202"/>
    </row>
    <row r="81126" spans="2:2">
      <c r="B81126" s="202"/>
    </row>
    <row r="81127" spans="2:2">
      <c r="B81127" s="202"/>
    </row>
    <row r="81128" spans="2:2">
      <c r="B81128" s="202"/>
    </row>
    <row r="81129" spans="2:2">
      <c r="B81129" s="202"/>
    </row>
    <row r="81130" spans="2:2">
      <c r="B81130" s="202"/>
    </row>
    <row r="81131" spans="2:2">
      <c r="B81131" s="202"/>
    </row>
    <row r="81132" spans="2:2">
      <c r="B81132" s="202"/>
    </row>
    <row r="81133" spans="2:2">
      <c r="B81133" s="202"/>
    </row>
    <row r="81134" spans="2:2">
      <c r="B81134" s="202"/>
    </row>
    <row r="81135" spans="2:2">
      <c r="B81135" s="202"/>
    </row>
    <row r="81136" spans="2:2">
      <c r="B81136" s="202"/>
    </row>
    <row r="81137" spans="2:2">
      <c r="B81137" s="202"/>
    </row>
    <row r="81138" spans="2:2">
      <c r="B81138" s="202"/>
    </row>
    <row r="81139" spans="2:2">
      <c r="B81139" s="202"/>
    </row>
    <row r="81140" spans="2:2">
      <c r="B81140" s="202"/>
    </row>
    <row r="81141" spans="2:2">
      <c r="B81141" s="202"/>
    </row>
    <row r="81142" spans="2:2">
      <c r="B81142" s="202"/>
    </row>
    <row r="81143" spans="2:2">
      <c r="B81143" s="202"/>
    </row>
    <row r="81144" spans="2:2">
      <c r="B81144" s="202"/>
    </row>
    <row r="81145" spans="2:2">
      <c r="B81145" s="202"/>
    </row>
    <row r="81146" spans="2:2">
      <c r="B81146" s="202"/>
    </row>
    <row r="81147" spans="2:2">
      <c r="B81147" s="202"/>
    </row>
    <row r="81148" spans="2:2">
      <c r="B81148" s="202"/>
    </row>
    <row r="81149" spans="2:2">
      <c r="B81149" s="202"/>
    </row>
    <row r="81150" spans="2:2">
      <c r="B81150" s="202"/>
    </row>
    <row r="81151" spans="2:2">
      <c r="B81151" s="202"/>
    </row>
    <row r="81152" spans="2:2">
      <c r="B81152" s="202"/>
    </row>
    <row r="81153" spans="2:2">
      <c r="B81153" s="202"/>
    </row>
    <row r="81154" spans="2:2">
      <c r="B81154" s="202"/>
    </row>
    <row r="81155" spans="2:2">
      <c r="B81155" s="202"/>
    </row>
    <row r="81156" spans="2:2">
      <c r="B81156" s="202"/>
    </row>
    <row r="81157" spans="2:2">
      <c r="B81157" s="202"/>
    </row>
    <row r="81158" spans="2:2">
      <c r="B81158" s="202"/>
    </row>
    <row r="81159" spans="2:2">
      <c r="B81159" s="202"/>
    </row>
    <row r="81160" spans="2:2">
      <c r="B81160" s="202"/>
    </row>
    <row r="81161" spans="2:2">
      <c r="B81161" s="202"/>
    </row>
    <row r="81162" spans="2:2">
      <c r="B81162" s="202"/>
    </row>
    <row r="81163" spans="2:2">
      <c r="B81163" s="202"/>
    </row>
    <row r="81164" spans="2:2">
      <c r="B81164" s="202"/>
    </row>
    <row r="81165" spans="2:2">
      <c r="B81165" s="202"/>
    </row>
    <row r="81166" spans="2:2">
      <c r="B81166" s="202"/>
    </row>
    <row r="81167" spans="2:2">
      <c r="B81167" s="202"/>
    </row>
    <row r="81168" spans="2:2">
      <c r="B81168" s="202"/>
    </row>
    <row r="81169" spans="2:2">
      <c r="B81169" s="202"/>
    </row>
    <row r="81170" spans="2:2">
      <c r="B81170" s="202"/>
    </row>
    <row r="81171" spans="2:2">
      <c r="B81171" s="202"/>
    </row>
    <row r="81172" spans="2:2">
      <c r="B81172" s="202"/>
    </row>
    <row r="81173" spans="2:2">
      <c r="B81173" s="202"/>
    </row>
    <row r="81174" spans="2:2">
      <c r="B81174" s="202"/>
    </row>
    <row r="81175" spans="2:2">
      <c r="B81175" s="202"/>
    </row>
    <row r="81176" spans="2:2">
      <c r="B81176" s="202"/>
    </row>
    <row r="81177" spans="2:2">
      <c r="B81177" s="202"/>
    </row>
    <row r="81178" spans="2:2">
      <c r="B81178" s="202"/>
    </row>
    <row r="81179" spans="2:2">
      <c r="B81179" s="202"/>
    </row>
    <row r="81180" spans="2:2">
      <c r="B81180" s="202"/>
    </row>
    <row r="81181" spans="2:2">
      <c r="B81181" s="202"/>
    </row>
    <row r="81182" spans="2:2">
      <c r="B81182" s="202"/>
    </row>
    <row r="81183" spans="2:2">
      <c r="B81183" s="202"/>
    </row>
    <row r="81184" spans="2:2">
      <c r="B81184" s="202"/>
    </row>
    <row r="81185" spans="2:2">
      <c r="B81185" s="202"/>
    </row>
    <row r="81186" spans="2:2">
      <c r="B81186" s="202"/>
    </row>
    <row r="81187" spans="2:2">
      <c r="B81187" s="202"/>
    </row>
    <row r="81188" spans="2:2">
      <c r="B81188" s="202"/>
    </row>
    <row r="81189" spans="2:2">
      <c r="B81189" s="202"/>
    </row>
    <row r="81190" spans="2:2">
      <c r="B81190" s="202"/>
    </row>
    <row r="81191" spans="2:2">
      <c r="B81191" s="202"/>
    </row>
    <row r="81192" spans="2:2">
      <c r="B81192" s="202"/>
    </row>
    <row r="81193" spans="2:2">
      <c r="B81193" s="202"/>
    </row>
    <row r="81194" spans="2:2">
      <c r="B81194" s="202"/>
    </row>
    <row r="81195" spans="2:2">
      <c r="B81195" s="202"/>
    </row>
    <row r="81196" spans="2:2">
      <c r="B81196" s="202"/>
    </row>
    <row r="81197" spans="2:2">
      <c r="B81197" s="202"/>
    </row>
    <row r="81198" spans="2:2">
      <c r="B81198" s="202"/>
    </row>
    <row r="81199" spans="2:2">
      <c r="B81199" s="202"/>
    </row>
    <row r="81200" spans="2:2">
      <c r="B81200" s="202"/>
    </row>
    <row r="81201" spans="2:2">
      <c r="B81201" s="202"/>
    </row>
    <row r="81202" spans="2:2">
      <c r="B81202" s="202"/>
    </row>
    <row r="81203" spans="2:2">
      <c r="B81203" s="202"/>
    </row>
    <row r="81204" spans="2:2">
      <c r="B81204" s="202"/>
    </row>
    <row r="81205" spans="2:2">
      <c r="B81205" s="202"/>
    </row>
    <row r="81206" spans="2:2">
      <c r="B81206" s="202"/>
    </row>
    <row r="81207" spans="2:2">
      <c r="B81207" s="202"/>
    </row>
    <row r="81208" spans="2:2">
      <c r="B81208" s="202"/>
    </row>
    <row r="81209" spans="2:2">
      <c r="B81209" s="202"/>
    </row>
    <row r="81210" spans="2:2">
      <c r="B81210" s="202"/>
    </row>
    <row r="81211" spans="2:2">
      <c r="B81211" s="202"/>
    </row>
    <row r="81212" spans="2:2">
      <c r="B81212" s="202"/>
    </row>
    <row r="81213" spans="2:2">
      <c r="B81213" s="202"/>
    </row>
    <row r="81214" spans="2:2">
      <c r="B81214" s="202"/>
    </row>
    <row r="81215" spans="2:2">
      <c r="B81215" s="202"/>
    </row>
    <row r="81216" spans="2:2">
      <c r="B81216" s="202"/>
    </row>
    <row r="81217" spans="2:2">
      <c r="B81217" s="202"/>
    </row>
    <row r="81218" spans="2:2">
      <c r="B81218" s="202"/>
    </row>
    <row r="81219" spans="2:2">
      <c r="B81219" s="202"/>
    </row>
    <row r="81220" spans="2:2">
      <c r="B81220" s="202"/>
    </row>
    <row r="81221" spans="2:2">
      <c r="B81221" s="202"/>
    </row>
    <row r="81222" spans="2:2">
      <c r="B81222" s="202"/>
    </row>
    <row r="81223" spans="2:2">
      <c r="B81223" s="202"/>
    </row>
    <row r="81224" spans="2:2">
      <c r="B81224" s="202"/>
    </row>
    <row r="81225" spans="2:2">
      <c r="B81225" s="202"/>
    </row>
    <row r="81226" spans="2:2">
      <c r="B81226" s="202"/>
    </row>
    <row r="81227" spans="2:2">
      <c r="B81227" s="202"/>
    </row>
    <row r="81228" spans="2:2">
      <c r="B81228" s="202"/>
    </row>
    <row r="81229" spans="2:2">
      <c r="B81229" s="202"/>
    </row>
    <row r="81230" spans="2:2">
      <c r="B81230" s="202"/>
    </row>
    <row r="81231" spans="2:2">
      <c r="B81231" s="202"/>
    </row>
    <row r="81232" spans="2:2">
      <c r="B81232" s="202"/>
    </row>
    <row r="81233" spans="2:2">
      <c r="B81233" s="202"/>
    </row>
    <row r="81234" spans="2:2">
      <c r="B81234" s="202"/>
    </row>
    <row r="81235" spans="2:2">
      <c r="B81235" s="202"/>
    </row>
    <row r="81236" spans="2:2">
      <c r="B81236" s="202"/>
    </row>
    <row r="81237" spans="2:2">
      <c r="B81237" s="202"/>
    </row>
    <row r="81238" spans="2:2">
      <c r="B81238" s="202"/>
    </row>
    <row r="81239" spans="2:2">
      <c r="B81239" s="202"/>
    </row>
    <row r="81240" spans="2:2">
      <c r="B81240" s="202"/>
    </row>
    <row r="81241" spans="2:2">
      <c r="B81241" s="202"/>
    </row>
    <row r="81242" spans="2:2">
      <c r="B81242" s="202"/>
    </row>
    <row r="81243" spans="2:2">
      <c r="B81243" s="202"/>
    </row>
    <row r="81244" spans="2:2">
      <c r="B81244" s="202"/>
    </row>
    <row r="81245" spans="2:2">
      <c r="B81245" s="202"/>
    </row>
    <row r="81246" spans="2:2">
      <c r="B81246" s="202"/>
    </row>
    <row r="81247" spans="2:2">
      <c r="B81247" s="202"/>
    </row>
    <row r="81248" spans="2:2">
      <c r="B81248" s="202"/>
    </row>
    <row r="81249" spans="2:2">
      <c r="B81249" s="202"/>
    </row>
    <row r="81250" spans="2:2">
      <c r="B81250" s="202"/>
    </row>
    <row r="81251" spans="2:2">
      <c r="B81251" s="202"/>
    </row>
    <row r="81252" spans="2:2">
      <c r="B81252" s="202"/>
    </row>
    <row r="81253" spans="2:2">
      <c r="B81253" s="202"/>
    </row>
    <row r="81254" spans="2:2">
      <c r="B81254" s="202"/>
    </row>
    <row r="81255" spans="2:2">
      <c r="B81255" s="202"/>
    </row>
    <row r="81256" spans="2:2">
      <c r="B81256" s="202"/>
    </row>
    <row r="81257" spans="2:2">
      <c r="B81257" s="202"/>
    </row>
    <row r="81258" spans="2:2">
      <c r="B81258" s="202"/>
    </row>
    <row r="81259" spans="2:2">
      <c r="B81259" s="202"/>
    </row>
    <row r="81260" spans="2:2">
      <c r="B81260" s="202"/>
    </row>
    <row r="81261" spans="2:2">
      <c r="B81261" s="202"/>
    </row>
    <row r="81262" spans="2:2">
      <c r="B81262" s="202"/>
    </row>
    <row r="81263" spans="2:2">
      <c r="B81263" s="202"/>
    </row>
    <row r="81264" spans="2:2">
      <c r="B81264" s="202"/>
    </row>
    <row r="81265" spans="2:2">
      <c r="B81265" s="202"/>
    </row>
    <row r="81266" spans="2:2">
      <c r="B81266" s="202"/>
    </row>
    <row r="81267" spans="2:2">
      <c r="B81267" s="202"/>
    </row>
    <row r="81268" spans="2:2">
      <c r="B81268" s="202"/>
    </row>
    <row r="81269" spans="2:2">
      <c r="B81269" s="202"/>
    </row>
    <row r="81270" spans="2:2">
      <c r="B81270" s="202"/>
    </row>
    <row r="81271" spans="2:2">
      <c r="B81271" s="202"/>
    </row>
    <row r="81272" spans="2:2">
      <c r="B81272" s="202"/>
    </row>
    <row r="81273" spans="2:2">
      <c r="B81273" s="202"/>
    </row>
    <row r="81274" spans="2:2">
      <c r="B81274" s="202"/>
    </row>
    <row r="81275" spans="2:2">
      <c r="B81275" s="202"/>
    </row>
    <row r="81276" spans="2:2">
      <c r="B81276" s="202"/>
    </row>
    <row r="81277" spans="2:2">
      <c r="B81277" s="202"/>
    </row>
    <row r="81278" spans="2:2">
      <c r="B81278" s="202"/>
    </row>
    <row r="81279" spans="2:2">
      <c r="B81279" s="202"/>
    </row>
    <row r="81280" spans="2:2">
      <c r="B81280" s="202"/>
    </row>
    <row r="81281" spans="2:2">
      <c r="B81281" s="202"/>
    </row>
    <row r="81282" spans="2:2">
      <c r="B81282" s="202"/>
    </row>
    <row r="81283" spans="2:2">
      <c r="B81283" s="202"/>
    </row>
    <row r="81284" spans="2:2">
      <c r="B81284" s="202"/>
    </row>
    <row r="81285" spans="2:2">
      <c r="B81285" s="202"/>
    </row>
    <row r="81286" spans="2:2">
      <c r="B81286" s="202"/>
    </row>
    <row r="81287" spans="2:2">
      <c r="B81287" s="202"/>
    </row>
    <row r="81288" spans="2:2">
      <c r="B81288" s="202"/>
    </row>
    <row r="81289" spans="2:2">
      <c r="B81289" s="202"/>
    </row>
    <row r="81290" spans="2:2">
      <c r="B81290" s="202"/>
    </row>
    <row r="81291" spans="2:2">
      <c r="B81291" s="202"/>
    </row>
    <row r="81292" spans="2:2">
      <c r="B81292" s="202"/>
    </row>
    <row r="81293" spans="2:2">
      <c r="B81293" s="202"/>
    </row>
    <row r="81294" spans="2:2">
      <c r="B81294" s="202"/>
    </row>
    <row r="81295" spans="2:2">
      <c r="B81295" s="202"/>
    </row>
    <row r="81296" spans="2:2">
      <c r="B81296" s="202"/>
    </row>
    <row r="81297" spans="2:2">
      <c r="B81297" s="202"/>
    </row>
    <row r="81298" spans="2:2">
      <c r="B81298" s="202"/>
    </row>
    <row r="81299" spans="2:2">
      <c r="B81299" s="202"/>
    </row>
    <row r="81300" spans="2:2">
      <c r="B81300" s="202"/>
    </row>
    <row r="81301" spans="2:2">
      <c r="B81301" s="202"/>
    </row>
    <row r="81302" spans="2:2">
      <c r="B81302" s="202"/>
    </row>
    <row r="81303" spans="2:2">
      <c r="B81303" s="202"/>
    </row>
    <row r="81304" spans="2:2">
      <c r="B81304" s="202"/>
    </row>
    <row r="81305" spans="2:2">
      <c r="B81305" s="202"/>
    </row>
    <row r="81306" spans="2:2">
      <c r="B81306" s="202"/>
    </row>
    <row r="81307" spans="2:2">
      <c r="B81307" s="202"/>
    </row>
    <row r="81308" spans="2:2">
      <c r="B81308" s="202"/>
    </row>
    <row r="81309" spans="2:2">
      <c r="B81309" s="202"/>
    </row>
    <row r="81310" spans="2:2">
      <c r="B81310" s="202"/>
    </row>
    <row r="81311" spans="2:2">
      <c r="B81311" s="202"/>
    </row>
    <row r="81312" spans="2:2">
      <c r="B81312" s="202"/>
    </row>
    <row r="81313" spans="2:2">
      <c r="B81313" s="202"/>
    </row>
    <row r="81314" spans="2:2">
      <c r="B81314" s="202"/>
    </row>
    <row r="81315" spans="2:2">
      <c r="B81315" s="202"/>
    </row>
    <row r="81316" spans="2:2">
      <c r="B81316" s="202"/>
    </row>
    <row r="81317" spans="2:2">
      <c r="B81317" s="202"/>
    </row>
    <row r="81318" spans="2:2">
      <c r="B81318" s="202"/>
    </row>
    <row r="81319" spans="2:2">
      <c r="B81319" s="202"/>
    </row>
    <row r="81320" spans="2:2">
      <c r="B81320" s="202"/>
    </row>
    <row r="81321" spans="2:2">
      <c r="B81321" s="202"/>
    </row>
    <row r="81322" spans="2:2">
      <c r="B81322" s="202"/>
    </row>
    <row r="81323" spans="2:2">
      <c r="B81323" s="202"/>
    </row>
    <row r="81324" spans="2:2">
      <c r="B81324" s="202"/>
    </row>
    <row r="81325" spans="2:2">
      <c r="B81325" s="202"/>
    </row>
    <row r="81326" spans="2:2">
      <c r="B81326" s="202"/>
    </row>
    <row r="81327" spans="2:2">
      <c r="B81327" s="202"/>
    </row>
    <row r="81328" spans="2:2">
      <c r="B81328" s="202"/>
    </row>
    <row r="81329" spans="2:2">
      <c r="B81329" s="202"/>
    </row>
    <row r="81330" spans="2:2">
      <c r="B81330" s="202"/>
    </row>
    <row r="81331" spans="2:2">
      <c r="B81331" s="202"/>
    </row>
    <row r="81332" spans="2:2">
      <c r="B81332" s="202"/>
    </row>
    <row r="81333" spans="2:2">
      <c r="B81333" s="202"/>
    </row>
    <row r="81334" spans="2:2">
      <c r="B81334" s="202"/>
    </row>
    <row r="81335" spans="2:2">
      <c r="B81335" s="202"/>
    </row>
    <row r="81336" spans="2:2">
      <c r="B81336" s="202"/>
    </row>
    <row r="81337" spans="2:2">
      <c r="B81337" s="202"/>
    </row>
    <row r="81338" spans="2:2">
      <c r="B81338" s="202"/>
    </row>
    <row r="81339" spans="2:2">
      <c r="B81339" s="202"/>
    </row>
    <row r="81340" spans="2:2">
      <c r="B81340" s="202"/>
    </row>
    <row r="81341" spans="2:2">
      <c r="B81341" s="202"/>
    </row>
    <row r="81342" spans="2:2">
      <c r="B81342" s="202"/>
    </row>
    <row r="81343" spans="2:2">
      <c r="B81343" s="202"/>
    </row>
    <row r="81344" spans="2:2">
      <c r="B81344" s="202"/>
    </row>
    <row r="81345" spans="2:2">
      <c r="B81345" s="202"/>
    </row>
    <row r="81346" spans="2:2">
      <c r="B81346" s="202"/>
    </row>
    <row r="81347" spans="2:2">
      <c r="B81347" s="202"/>
    </row>
    <row r="81348" spans="2:2">
      <c r="B81348" s="202"/>
    </row>
    <row r="81349" spans="2:2">
      <c r="B81349" s="202"/>
    </row>
    <row r="81350" spans="2:2">
      <c r="B81350" s="202"/>
    </row>
    <row r="81351" spans="2:2">
      <c r="B81351" s="202"/>
    </row>
    <row r="81352" spans="2:2">
      <c r="B81352" s="202"/>
    </row>
    <row r="81353" spans="2:2">
      <c r="B81353" s="202"/>
    </row>
    <row r="81354" spans="2:2">
      <c r="B81354" s="202"/>
    </row>
    <row r="81355" spans="2:2">
      <c r="B81355" s="202"/>
    </row>
    <row r="81356" spans="2:2">
      <c r="B81356" s="202"/>
    </row>
    <row r="81357" spans="2:2">
      <c r="B81357" s="202"/>
    </row>
    <row r="81358" spans="2:2">
      <c r="B81358" s="202"/>
    </row>
    <row r="81359" spans="2:2">
      <c r="B81359" s="202"/>
    </row>
    <row r="81360" spans="2:2">
      <c r="B81360" s="202"/>
    </row>
    <row r="81361" spans="2:2">
      <c r="B81361" s="202"/>
    </row>
    <row r="81362" spans="2:2">
      <c r="B81362" s="202"/>
    </row>
    <row r="81363" spans="2:2">
      <c r="B81363" s="202"/>
    </row>
    <row r="81364" spans="2:2">
      <c r="B81364" s="202"/>
    </row>
    <row r="81365" spans="2:2">
      <c r="B81365" s="202"/>
    </row>
    <row r="81366" spans="2:2">
      <c r="B81366" s="202"/>
    </row>
    <row r="81367" spans="2:2">
      <c r="B81367" s="202"/>
    </row>
    <row r="81368" spans="2:2">
      <c r="B81368" s="202"/>
    </row>
    <row r="81369" spans="2:2">
      <c r="B81369" s="202"/>
    </row>
    <row r="81370" spans="2:2">
      <c r="B81370" s="202"/>
    </row>
    <row r="81371" spans="2:2">
      <c r="B81371" s="202"/>
    </row>
    <row r="81372" spans="2:2">
      <c r="B81372" s="202"/>
    </row>
    <row r="81373" spans="2:2">
      <c r="B81373" s="202"/>
    </row>
    <row r="81374" spans="2:2">
      <c r="B81374" s="202"/>
    </row>
    <row r="81375" spans="2:2">
      <c r="B81375" s="202"/>
    </row>
    <row r="81376" spans="2:2">
      <c r="B81376" s="202"/>
    </row>
    <row r="81377" spans="2:2">
      <c r="B81377" s="202"/>
    </row>
    <row r="81378" spans="2:2">
      <c r="B81378" s="202"/>
    </row>
    <row r="81379" spans="2:2">
      <c r="B81379" s="202"/>
    </row>
    <row r="81380" spans="2:2">
      <c r="B81380" s="202"/>
    </row>
    <row r="81381" spans="2:2">
      <c r="B81381" s="202"/>
    </row>
    <row r="81382" spans="2:2">
      <c r="B81382" s="202"/>
    </row>
    <row r="81383" spans="2:2">
      <c r="B81383" s="202"/>
    </row>
    <row r="81384" spans="2:2">
      <c r="B81384" s="202"/>
    </row>
    <row r="81385" spans="2:2">
      <c r="B81385" s="202"/>
    </row>
    <row r="81386" spans="2:2">
      <c r="B81386" s="202"/>
    </row>
    <row r="81387" spans="2:2">
      <c r="B81387" s="202"/>
    </row>
    <row r="81388" spans="2:2">
      <c r="B81388" s="202"/>
    </row>
    <row r="81389" spans="2:2">
      <c r="B81389" s="202"/>
    </row>
    <row r="81390" spans="2:2">
      <c r="B81390" s="202"/>
    </row>
    <row r="81391" spans="2:2">
      <c r="B81391" s="202"/>
    </row>
    <row r="81392" spans="2:2">
      <c r="B81392" s="202"/>
    </row>
    <row r="81393" spans="2:2">
      <c r="B81393" s="202"/>
    </row>
    <row r="81394" spans="2:2">
      <c r="B81394" s="202"/>
    </row>
    <row r="81395" spans="2:2">
      <c r="B81395" s="202"/>
    </row>
    <row r="81396" spans="2:2">
      <c r="B81396" s="202"/>
    </row>
    <row r="81397" spans="2:2">
      <c r="B81397" s="202"/>
    </row>
    <row r="81398" spans="2:2">
      <c r="B81398" s="202"/>
    </row>
    <row r="81399" spans="2:2">
      <c r="B81399" s="202"/>
    </row>
    <row r="81400" spans="2:2">
      <c r="B81400" s="202"/>
    </row>
    <row r="81401" spans="2:2">
      <c r="B81401" s="202"/>
    </row>
    <row r="81402" spans="2:2">
      <c r="B81402" s="202"/>
    </row>
    <row r="81403" spans="2:2">
      <c r="B81403" s="202"/>
    </row>
    <row r="81404" spans="2:2">
      <c r="B81404" s="202"/>
    </row>
    <row r="81405" spans="2:2">
      <c r="B81405" s="202"/>
    </row>
    <row r="81406" spans="2:2">
      <c r="B81406" s="202"/>
    </row>
    <row r="81407" spans="2:2">
      <c r="B81407" s="202"/>
    </row>
    <row r="81408" spans="2:2">
      <c r="B81408" s="202"/>
    </row>
    <row r="81409" spans="2:2">
      <c r="B81409" s="202"/>
    </row>
    <row r="81410" spans="2:2">
      <c r="B81410" s="202"/>
    </row>
    <row r="81411" spans="2:2">
      <c r="B81411" s="202"/>
    </row>
    <row r="81412" spans="2:2">
      <c r="B81412" s="202"/>
    </row>
    <row r="81413" spans="2:2">
      <c r="B81413" s="202"/>
    </row>
    <row r="81414" spans="2:2">
      <c r="B81414" s="202"/>
    </row>
    <row r="81415" spans="2:2">
      <c r="B81415" s="202"/>
    </row>
    <row r="81416" spans="2:2">
      <c r="B81416" s="202"/>
    </row>
    <row r="81417" spans="2:2">
      <c r="B81417" s="202"/>
    </row>
    <row r="81418" spans="2:2">
      <c r="B81418" s="202"/>
    </row>
    <row r="81419" spans="2:2">
      <c r="B81419" s="202"/>
    </row>
    <row r="81420" spans="2:2">
      <c r="B81420" s="202"/>
    </row>
    <row r="81421" spans="2:2">
      <c r="B81421" s="202"/>
    </row>
    <row r="81422" spans="2:2">
      <c r="B81422" s="202"/>
    </row>
    <row r="81423" spans="2:2">
      <c r="B81423" s="202"/>
    </row>
    <row r="81424" spans="2:2">
      <c r="B81424" s="202"/>
    </row>
    <row r="81425" spans="2:2">
      <c r="B81425" s="202"/>
    </row>
    <row r="81426" spans="2:2">
      <c r="B81426" s="202"/>
    </row>
    <row r="81427" spans="2:2">
      <c r="B81427" s="202"/>
    </row>
    <row r="81428" spans="2:2">
      <c r="B81428" s="202"/>
    </row>
    <row r="81429" spans="2:2">
      <c r="B81429" s="202"/>
    </row>
    <row r="81430" spans="2:2">
      <c r="B81430" s="202"/>
    </row>
    <row r="81431" spans="2:2">
      <c r="B81431" s="202"/>
    </row>
    <row r="81432" spans="2:2">
      <c r="B81432" s="202"/>
    </row>
    <row r="81433" spans="2:2">
      <c r="B81433" s="202"/>
    </row>
    <row r="81434" spans="2:2">
      <c r="B81434" s="202"/>
    </row>
    <row r="81435" spans="2:2">
      <c r="B81435" s="202"/>
    </row>
    <row r="81436" spans="2:2">
      <c r="B81436" s="202"/>
    </row>
    <row r="81437" spans="2:2">
      <c r="B81437" s="202"/>
    </row>
    <row r="81438" spans="2:2">
      <c r="B81438" s="202"/>
    </row>
    <row r="81439" spans="2:2">
      <c r="B81439" s="202"/>
    </row>
    <row r="81440" spans="2:2">
      <c r="B81440" s="202"/>
    </row>
    <row r="81441" spans="2:2">
      <c r="B81441" s="202"/>
    </row>
    <row r="81442" spans="2:2">
      <c r="B81442" s="202"/>
    </row>
    <row r="81443" spans="2:2">
      <c r="B81443" s="202"/>
    </row>
    <row r="81444" spans="2:2">
      <c r="B81444" s="202"/>
    </row>
    <row r="81445" spans="2:2">
      <c r="B81445" s="202"/>
    </row>
    <row r="81446" spans="2:2">
      <c r="B81446" s="202"/>
    </row>
    <row r="81447" spans="2:2">
      <c r="B81447" s="202"/>
    </row>
    <row r="81448" spans="2:2">
      <c r="B81448" s="202"/>
    </row>
    <row r="81449" spans="2:2">
      <c r="B81449" s="202"/>
    </row>
    <row r="81450" spans="2:2">
      <c r="B81450" s="202"/>
    </row>
    <row r="81451" spans="2:2">
      <c r="B81451" s="202"/>
    </row>
    <row r="81452" spans="2:2">
      <c r="B81452" s="202"/>
    </row>
    <row r="81453" spans="2:2">
      <c r="B81453" s="202"/>
    </row>
    <row r="81454" spans="2:2">
      <c r="B81454" s="202"/>
    </row>
    <row r="81455" spans="2:2">
      <c r="B81455" s="202"/>
    </row>
    <row r="81456" spans="2:2">
      <c r="B81456" s="202"/>
    </row>
    <row r="81457" spans="2:2">
      <c r="B81457" s="202"/>
    </row>
    <row r="81458" spans="2:2">
      <c r="B81458" s="202"/>
    </row>
    <row r="81459" spans="2:2">
      <c r="B81459" s="202"/>
    </row>
    <row r="81460" spans="2:2">
      <c r="B81460" s="202"/>
    </row>
    <row r="81461" spans="2:2">
      <c r="B81461" s="202"/>
    </row>
    <row r="81462" spans="2:2">
      <c r="B81462" s="202"/>
    </row>
    <row r="81463" spans="2:2">
      <c r="B81463" s="202"/>
    </row>
    <row r="81464" spans="2:2">
      <c r="B81464" s="202"/>
    </row>
    <row r="81465" spans="2:2">
      <c r="B81465" s="202"/>
    </row>
    <row r="81466" spans="2:2">
      <c r="B81466" s="202"/>
    </row>
    <row r="81467" spans="2:2">
      <c r="B81467" s="202"/>
    </row>
    <row r="81468" spans="2:2">
      <c r="B81468" s="202"/>
    </row>
    <row r="81469" spans="2:2">
      <c r="B81469" s="202"/>
    </row>
    <row r="81470" spans="2:2">
      <c r="B81470" s="202"/>
    </row>
    <row r="81471" spans="2:2">
      <c r="B81471" s="202"/>
    </row>
    <row r="81472" spans="2:2">
      <c r="B81472" s="202"/>
    </row>
    <row r="81473" spans="2:2">
      <c r="B81473" s="202"/>
    </row>
    <row r="81474" spans="2:2">
      <c r="B81474" s="202"/>
    </row>
    <row r="81475" spans="2:2">
      <c r="B81475" s="202"/>
    </row>
    <row r="81476" spans="2:2">
      <c r="B81476" s="202"/>
    </row>
    <row r="81477" spans="2:2">
      <c r="B81477" s="202"/>
    </row>
    <row r="81478" spans="2:2">
      <c r="B81478" s="202"/>
    </row>
    <row r="81479" spans="2:2">
      <c r="B81479" s="202"/>
    </row>
    <row r="81480" spans="2:2">
      <c r="B81480" s="202"/>
    </row>
    <row r="81481" spans="2:2">
      <c r="B81481" s="202"/>
    </row>
    <row r="81482" spans="2:2">
      <c r="B81482" s="202"/>
    </row>
    <row r="81483" spans="2:2">
      <c r="B81483" s="202"/>
    </row>
    <row r="81484" spans="2:2">
      <c r="B81484" s="202"/>
    </row>
    <row r="81485" spans="2:2">
      <c r="B81485" s="202"/>
    </row>
    <row r="81486" spans="2:2">
      <c r="B81486" s="202"/>
    </row>
    <row r="81487" spans="2:2">
      <c r="B81487" s="202"/>
    </row>
    <row r="81488" spans="2:2">
      <c r="B81488" s="202"/>
    </row>
    <row r="81489" spans="2:2">
      <c r="B81489" s="202"/>
    </row>
    <row r="81490" spans="2:2">
      <c r="B81490" s="202"/>
    </row>
    <row r="81491" spans="2:2">
      <c r="B81491" s="202"/>
    </row>
    <row r="81492" spans="2:2">
      <c r="B81492" s="202"/>
    </row>
    <row r="81493" spans="2:2">
      <c r="B81493" s="202"/>
    </row>
    <row r="81494" spans="2:2">
      <c r="B81494" s="202"/>
    </row>
    <row r="81495" spans="2:2">
      <c r="B81495" s="202"/>
    </row>
    <row r="81496" spans="2:2">
      <c r="B81496" s="202"/>
    </row>
    <row r="81497" spans="2:2">
      <c r="B81497" s="202"/>
    </row>
    <row r="81498" spans="2:2">
      <c r="B81498" s="202"/>
    </row>
    <row r="81499" spans="2:2">
      <c r="B81499" s="202"/>
    </row>
    <row r="81500" spans="2:2">
      <c r="B81500" s="202"/>
    </row>
    <row r="81501" spans="2:2">
      <c r="B81501" s="202"/>
    </row>
    <row r="81502" spans="2:2">
      <c r="B81502" s="202"/>
    </row>
    <row r="81503" spans="2:2">
      <c r="B81503" s="202"/>
    </row>
    <row r="81504" spans="2:2">
      <c r="B81504" s="202"/>
    </row>
    <row r="81505" spans="2:2">
      <c r="B81505" s="202"/>
    </row>
    <row r="81506" spans="2:2">
      <c r="B81506" s="202"/>
    </row>
    <row r="81507" spans="2:2">
      <c r="B81507" s="202"/>
    </row>
    <row r="81508" spans="2:2">
      <c r="B81508" s="202"/>
    </row>
    <row r="81509" spans="2:2">
      <c r="B81509" s="202"/>
    </row>
    <row r="81510" spans="2:2">
      <c r="B81510" s="202"/>
    </row>
    <row r="81511" spans="2:2">
      <c r="B81511" s="202"/>
    </row>
    <row r="81512" spans="2:2">
      <c r="B81512" s="202"/>
    </row>
    <row r="81513" spans="2:2">
      <c r="B81513" s="202"/>
    </row>
    <row r="81514" spans="2:2">
      <c r="B81514" s="202"/>
    </row>
    <row r="81515" spans="2:2">
      <c r="B81515" s="202"/>
    </row>
    <row r="81516" spans="2:2">
      <c r="B81516" s="202"/>
    </row>
    <row r="81517" spans="2:2">
      <c r="B81517" s="202"/>
    </row>
    <row r="81518" spans="2:2">
      <c r="B81518" s="202"/>
    </row>
    <row r="81519" spans="2:2">
      <c r="B81519" s="202"/>
    </row>
    <row r="81520" spans="2:2">
      <c r="B81520" s="202"/>
    </row>
    <row r="81521" spans="2:2">
      <c r="B81521" s="202"/>
    </row>
    <row r="81522" spans="2:2">
      <c r="B81522" s="202"/>
    </row>
    <row r="81523" spans="2:2">
      <c r="B81523" s="202"/>
    </row>
    <row r="81524" spans="2:2">
      <c r="B81524" s="202"/>
    </row>
    <row r="81525" spans="2:2">
      <c r="B81525" s="202"/>
    </row>
    <row r="81526" spans="2:2">
      <c r="B81526" s="202"/>
    </row>
    <row r="81527" spans="2:2">
      <c r="B81527" s="202"/>
    </row>
    <row r="81528" spans="2:2">
      <c r="B81528" s="202"/>
    </row>
    <row r="81529" spans="2:2">
      <c r="B81529" s="202"/>
    </row>
    <row r="81530" spans="2:2">
      <c r="B81530" s="202"/>
    </row>
    <row r="81531" spans="2:2">
      <c r="B81531" s="202"/>
    </row>
    <row r="81532" spans="2:2">
      <c r="B81532" s="202"/>
    </row>
    <row r="81533" spans="2:2">
      <c r="B81533" s="202"/>
    </row>
    <row r="81534" spans="2:2">
      <c r="B81534" s="202"/>
    </row>
    <row r="81535" spans="2:2">
      <c r="B81535" s="202"/>
    </row>
    <row r="81536" spans="2:2">
      <c r="B81536" s="202"/>
    </row>
    <row r="81537" spans="2:2">
      <c r="B81537" s="202"/>
    </row>
    <row r="81538" spans="2:2">
      <c r="B81538" s="202"/>
    </row>
    <row r="81539" spans="2:2">
      <c r="B81539" s="202"/>
    </row>
    <row r="81540" spans="2:2">
      <c r="B81540" s="202"/>
    </row>
    <row r="81541" spans="2:2">
      <c r="B81541" s="202"/>
    </row>
    <row r="81542" spans="2:2">
      <c r="B81542" s="202"/>
    </row>
    <row r="81543" spans="2:2">
      <c r="B81543" s="202"/>
    </row>
    <row r="81544" spans="2:2">
      <c r="B81544" s="202"/>
    </row>
    <row r="81545" spans="2:2">
      <c r="B81545" s="202"/>
    </row>
    <row r="81546" spans="2:2">
      <c r="B81546" s="202"/>
    </row>
    <row r="81547" spans="2:2">
      <c r="B81547" s="202"/>
    </row>
    <row r="81548" spans="2:2">
      <c r="B81548" s="202"/>
    </row>
    <row r="81549" spans="2:2">
      <c r="B81549" s="202"/>
    </row>
    <row r="81550" spans="2:2">
      <c r="B81550" s="202"/>
    </row>
    <row r="81551" spans="2:2">
      <c r="B81551" s="202"/>
    </row>
    <row r="81552" spans="2:2">
      <c r="B81552" s="202"/>
    </row>
    <row r="81553" spans="2:2">
      <c r="B81553" s="202"/>
    </row>
    <row r="81554" spans="2:2">
      <c r="B81554" s="202"/>
    </row>
    <row r="81555" spans="2:2">
      <c r="B81555" s="202"/>
    </row>
    <row r="81556" spans="2:2">
      <c r="B81556" s="202"/>
    </row>
    <row r="81557" spans="2:2">
      <c r="B81557" s="202"/>
    </row>
    <row r="81558" spans="2:2">
      <c r="B81558" s="202"/>
    </row>
    <row r="81559" spans="2:2">
      <c r="B81559" s="202"/>
    </row>
    <row r="81560" spans="2:2">
      <c r="B81560" s="202"/>
    </row>
    <row r="81561" spans="2:2">
      <c r="B81561" s="202"/>
    </row>
    <row r="81562" spans="2:2">
      <c r="B81562" s="202"/>
    </row>
    <row r="81563" spans="2:2">
      <c r="B81563" s="202"/>
    </row>
    <row r="81564" spans="2:2">
      <c r="B81564" s="202"/>
    </row>
    <row r="81565" spans="2:2">
      <c r="B81565" s="202"/>
    </row>
    <row r="81566" spans="2:2">
      <c r="B81566" s="202"/>
    </row>
    <row r="81567" spans="2:2">
      <c r="B81567" s="202"/>
    </row>
    <row r="81568" spans="2:2">
      <c r="B81568" s="202"/>
    </row>
    <row r="81569" spans="2:2">
      <c r="B81569" s="202"/>
    </row>
    <row r="81570" spans="2:2">
      <c r="B81570" s="202"/>
    </row>
    <row r="81571" spans="2:2">
      <c r="B81571" s="202"/>
    </row>
    <row r="81572" spans="2:2">
      <c r="B81572" s="202"/>
    </row>
    <row r="81573" spans="2:2">
      <c r="B81573" s="202"/>
    </row>
    <row r="81574" spans="2:2">
      <c r="B81574" s="202"/>
    </row>
    <row r="81575" spans="2:2">
      <c r="B81575" s="202"/>
    </row>
    <row r="81576" spans="2:2">
      <c r="B81576" s="202"/>
    </row>
    <row r="81577" spans="2:2">
      <c r="B81577" s="202"/>
    </row>
    <row r="81578" spans="2:2">
      <c r="B81578" s="202"/>
    </row>
    <row r="81579" spans="2:2">
      <c r="B81579" s="202"/>
    </row>
    <row r="81580" spans="2:2">
      <c r="B81580" s="202"/>
    </row>
    <row r="81581" spans="2:2">
      <c r="B81581" s="202"/>
    </row>
    <row r="81582" spans="2:2">
      <c r="B81582" s="202"/>
    </row>
    <row r="81583" spans="2:2">
      <c r="B81583" s="202"/>
    </row>
    <row r="81584" spans="2:2">
      <c r="B81584" s="202"/>
    </row>
    <row r="81585" spans="2:2">
      <c r="B81585" s="202"/>
    </row>
    <row r="81586" spans="2:2">
      <c r="B81586" s="202"/>
    </row>
    <row r="81587" spans="2:2">
      <c r="B81587" s="202"/>
    </row>
    <row r="81588" spans="2:2">
      <c r="B81588" s="202"/>
    </row>
    <row r="81589" spans="2:2">
      <c r="B81589" s="202"/>
    </row>
    <row r="81590" spans="2:2">
      <c r="B81590" s="202"/>
    </row>
    <row r="81591" spans="2:2">
      <c r="B81591" s="202"/>
    </row>
    <row r="81592" spans="2:2">
      <c r="B81592" s="202"/>
    </row>
    <row r="81593" spans="2:2">
      <c r="B81593" s="202"/>
    </row>
    <row r="81594" spans="2:2">
      <c r="B81594" s="202"/>
    </row>
    <row r="81595" spans="2:2">
      <c r="B81595" s="202"/>
    </row>
    <row r="81596" spans="2:2">
      <c r="B81596" s="202"/>
    </row>
    <row r="81597" spans="2:2">
      <c r="B81597" s="202"/>
    </row>
    <row r="81598" spans="2:2">
      <c r="B81598" s="202"/>
    </row>
    <row r="81599" spans="2:2">
      <c r="B81599" s="202"/>
    </row>
    <row r="81600" spans="2:2">
      <c r="B81600" s="202"/>
    </row>
    <row r="81601" spans="2:2">
      <c r="B81601" s="202"/>
    </row>
    <row r="81602" spans="2:2">
      <c r="B81602" s="202"/>
    </row>
    <row r="81603" spans="2:2">
      <c r="B81603" s="202"/>
    </row>
    <row r="81604" spans="2:2">
      <c r="B81604" s="202"/>
    </row>
    <row r="81605" spans="2:2">
      <c r="B81605" s="202"/>
    </row>
    <row r="81606" spans="2:2">
      <c r="B81606" s="202"/>
    </row>
    <row r="81607" spans="2:2">
      <c r="B81607" s="202"/>
    </row>
    <row r="81608" spans="2:2">
      <c r="B81608" s="202"/>
    </row>
    <row r="81609" spans="2:2">
      <c r="B81609" s="202"/>
    </row>
    <row r="81610" spans="2:2">
      <c r="B81610" s="202"/>
    </row>
    <row r="81611" spans="2:2">
      <c r="B81611" s="202"/>
    </row>
    <row r="81612" spans="2:2">
      <c r="B81612" s="202"/>
    </row>
    <row r="81613" spans="2:2">
      <c r="B81613" s="202"/>
    </row>
    <row r="81614" spans="2:2">
      <c r="B81614" s="202"/>
    </row>
    <row r="81615" spans="2:2">
      <c r="B81615" s="202"/>
    </row>
    <row r="81616" spans="2:2">
      <c r="B81616" s="202"/>
    </row>
    <row r="81617" spans="2:2">
      <c r="B81617" s="202"/>
    </row>
    <row r="81618" spans="2:2">
      <c r="B81618" s="202"/>
    </row>
    <row r="81619" spans="2:2">
      <c r="B81619" s="202"/>
    </row>
    <row r="81620" spans="2:2">
      <c r="B81620" s="202"/>
    </row>
    <row r="81621" spans="2:2">
      <c r="B81621" s="202"/>
    </row>
    <row r="81622" spans="2:2">
      <c r="B81622" s="202"/>
    </row>
    <row r="81623" spans="2:2">
      <c r="B81623" s="202"/>
    </row>
    <row r="81624" spans="2:2">
      <c r="B81624" s="202"/>
    </row>
    <row r="81625" spans="2:2">
      <c r="B81625" s="202"/>
    </row>
    <row r="81626" spans="2:2">
      <c r="B81626" s="202"/>
    </row>
    <row r="81627" spans="2:2">
      <c r="B81627" s="202"/>
    </row>
    <row r="81628" spans="2:2">
      <c r="B81628" s="202"/>
    </row>
    <row r="81629" spans="2:2">
      <c r="B81629" s="202"/>
    </row>
    <row r="81630" spans="2:2">
      <c r="B81630" s="202"/>
    </row>
    <row r="81631" spans="2:2">
      <c r="B81631" s="202"/>
    </row>
    <row r="81632" spans="2:2">
      <c r="B81632" s="202"/>
    </row>
    <row r="81633" spans="2:2">
      <c r="B81633" s="202"/>
    </row>
    <row r="81634" spans="2:2">
      <c r="B81634" s="202"/>
    </row>
    <row r="81635" spans="2:2">
      <c r="B81635" s="202"/>
    </row>
    <row r="81636" spans="2:2">
      <c r="B81636" s="202"/>
    </row>
    <row r="81637" spans="2:2">
      <c r="B81637" s="202"/>
    </row>
    <row r="81638" spans="2:2">
      <c r="B81638" s="202"/>
    </row>
    <row r="81639" spans="2:2">
      <c r="B81639" s="202"/>
    </row>
    <row r="81640" spans="2:2">
      <c r="B81640" s="202"/>
    </row>
    <row r="81641" spans="2:2">
      <c r="B81641" s="202"/>
    </row>
    <row r="81642" spans="2:2">
      <c r="B81642" s="202"/>
    </row>
    <row r="81643" spans="2:2">
      <c r="B81643" s="202"/>
    </row>
    <row r="81644" spans="2:2">
      <c r="B81644" s="202"/>
    </row>
    <row r="81645" spans="2:2">
      <c r="B81645" s="202"/>
    </row>
    <row r="81646" spans="2:2">
      <c r="B81646" s="202"/>
    </row>
    <row r="81647" spans="2:2">
      <c r="B81647" s="202"/>
    </row>
    <row r="81648" spans="2:2">
      <c r="B81648" s="202"/>
    </row>
    <row r="81649" spans="2:2">
      <c r="B81649" s="202"/>
    </row>
    <row r="81650" spans="2:2">
      <c r="B81650" s="202"/>
    </row>
    <row r="81651" spans="2:2">
      <c r="B81651" s="202"/>
    </row>
    <row r="81652" spans="2:2">
      <c r="B81652" s="202"/>
    </row>
    <row r="81653" spans="2:2">
      <c r="B81653" s="202"/>
    </row>
    <row r="81654" spans="2:2">
      <c r="B81654" s="202"/>
    </row>
    <row r="81655" spans="2:2">
      <c r="B81655" s="202"/>
    </row>
    <row r="81656" spans="2:2">
      <c r="B81656" s="202"/>
    </row>
    <row r="81657" spans="2:2">
      <c r="B81657" s="202"/>
    </row>
    <row r="81658" spans="2:2">
      <c r="B81658" s="202"/>
    </row>
    <row r="81659" spans="2:2">
      <c r="B81659" s="202"/>
    </row>
    <row r="81660" spans="2:2">
      <c r="B81660" s="202"/>
    </row>
    <row r="81661" spans="2:2">
      <c r="B81661" s="202"/>
    </row>
    <row r="81662" spans="2:2">
      <c r="B81662" s="202"/>
    </row>
    <row r="81663" spans="2:2">
      <c r="B81663" s="202"/>
    </row>
    <row r="81664" spans="2:2">
      <c r="B81664" s="202"/>
    </row>
    <row r="81665" spans="2:2">
      <c r="B81665" s="202"/>
    </row>
    <row r="81666" spans="2:2">
      <c r="B81666" s="202"/>
    </row>
    <row r="81667" spans="2:2">
      <c r="B81667" s="202"/>
    </row>
    <row r="81668" spans="2:2">
      <c r="B81668" s="202"/>
    </row>
    <row r="81669" spans="2:2">
      <c r="B81669" s="202"/>
    </row>
    <row r="81670" spans="2:2">
      <c r="B81670" s="202"/>
    </row>
    <row r="81671" spans="2:2">
      <c r="B81671" s="202"/>
    </row>
    <row r="81672" spans="2:2">
      <c r="B81672" s="202"/>
    </row>
    <row r="81673" spans="2:2">
      <c r="B81673" s="202"/>
    </row>
    <row r="81674" spans="2:2">
      <c r="B81674" s="202"/>
    </row>
    <row r="81675" spans="2:2">
      <c r="B81675" s="202"/>
    </row>
    <row r="81676" spans="2:2">
      <c r="B81676" s="202"/>
    </row>
    <row r="81677" spans="2:2">
      <c r="B81677" s="202"/>
    </row>
    <row r="81678" spans="2:2">
      <c r="B81678" s="202"/>
    </row>
    <row r="81679" spans="2:2">
      <c r="B81679" s="202"/>
    </row>
    <row r="81680" spans="2:2">
      <c r="B81680" s="202"/>
    </row>
    <row r="81681" spans="2:2">
      <c r="B81681" s="202"/>
    </row>
    <row r="81682" spans="2:2">
      <c r="B81682" s="202"/>
    </row>
    <row r="81683" spans="2:2">
      <c r="B81683" s="202"/>
    </row>
    <row r="81684" spans="2:2">
      <c r="B81684" s="202"/>
    </row>
    <row r="81685" spans="2:2">
      <c r="B81685" s="202"/>
    </row>
    <row r="81686" spans="2:2">
      <c r="B81686" s="202"/>
    </row>
    <row r="81687" spans="2:2">
      <c r="B81687" s="202"/>
    </row>
    <row r="81688" spans="2:2">
      <c r="B81688" s="202"/>
    </row>
    <row r="81689" spans="2:2">
      <c r="B81689" s="202"/>
    </row>
    <row r="81690" spans="2:2">
      <c r="B81690" s="202"/>
    </row>
    <row r="81691" spans="2:2">
      <c r="B81691" s="202"/>
    </row>
    <row r="81692" spans="2:2">
      <c r="B81692" s="202"/>
    </row>
    <row r="81693" spans="2:2">
      <c r="B81693" s="202"/>
    </row>
    <row r="81694" spans="2:2">
      <c r="B81694" s="202"/>
    </row>
    <row r="81695" spans="2:2">
      <c r="B81695" s="202"/>
    </row>
    <row r="81696" spans="2:2">
      <c r="B81696" s="202"/>
    </row>
    <row r="81697" spans="2:2">
      <c r="B81697" s="202"/>
    </row>
    <row r="81698" spans="2:2">
      <c r="B81698" s="202"/>
    </row>
    <row r="81699" spans="2:2">
      <c r="B81699" s="202"/>
    </row>
    <row r="81700" spans="2:2">
      <c r="B81700" s="202"/>
    </row>
    <row r="81701" spans="2:2">
      <c r="B81701" s="202"/>
    </row>
    <row r="81702" spans="2:2">
      <c r="B81702" s="202"/>
    </row>
    <row r="81703" spans="2:2">
      <c r="B81703" s="202"/>
    </row>
    <row r="81704" spans="2:2">
      <c r="B81704" s="202"/>
    </row>
    <row r="81705" spans="2:2">
      <c r="B81705" s="202"/>
    </row>
    <row r="81706" spans="2:2">
      <c r="B81706" s="202"/>
    </row>
    <row r="81707" spans="2:2">
      <c r="B81707" s="202"/>
    </row>
    <row r="81708" spans="2:2">
      <c r="B81708" s="202"/>
    </row>
    <row r="81709" spans="2:2">
      <c r="B81709" s="202"/>
    </row>
    <row r="81710" spans="2:2">
      <c r="B81710" s="202"/>
    </row>
    <row r="81711" spans="2:2">
      <c r="B81711" s="202"/>
    </row>
    <row r="81712" spans="2:2">
      <c r="B81712" s="202"/>
    </row>
    <row r="81713" spans="2:2">
      <c r="B81713" s="202"/>
    </row>
    <row r="81714" spans="2:2">
      <c r="B81714" s="202"/>
    </row>
    <row r="81715" spans="2:2">
      <c r="B81715" s="202"/>
    </row>
    <row r="81716" spans="2:2">
      <c r="B81716" s="202"/>
    </row>
    <row r="81717" spans="2:2">
      <c r="B81717" s="202"/>
    </row>
    <row r="81718" spans="2:2">
      <c r="B81718" s="202"/>
    </row>
    <row r="81719" spans="2:2">
      <c r="B81719" s="202"/>
    </row>
    <row r="81720" spans="2:2">
      <c r="B81720" s="202"/>
    </row>
    <row r="81721" spans="2:2">
      <c r="B81721" s="202"/>
    </row>
    <row r="81722" spans="2:2">
      <c r="B81722" s="202"/>
    </row>
    <row r="81723" spans="2:2">
      <c r="B81723" s="202"/>
    </row>
    <row r="81724" spans="2:2">
      <c r="B81724" s="202"/>
    </row>
    <row r="81725" spans="2:2">
      <c r="B81725" s="202"/>
    </row>
    <row r="81726" spans="2:2">
      <c r="B81726" s="202"/>
    </row>
    <row r="81727" spans="2:2">
      <c r="B81727" s="202"/>
    </row>
    <row r="81728" spans="2:2">
      <c r="B81728" s="202"/>
    </row>
    <row r="81729" spans="2:2">
      <c r="B81729" s="202"/>
    </row>
    <row r="81730" spans="2:2">
      <c r="B81730" s="202"/>
    </row>
    <row r="81731" spans="2:2">
      <c r="B81731" s="202"/>
    </row>
    <row r="81732" spans="2:2">
      <c r="B81732" s="202"/>
    </row>
    <row r="81733" spans="2:2">
      <c r="B81733" s="202"/>
    </row>
    <row r="81734" spans="2:2">
      <c r="B81734" s="202"/>
    </row>
    <row r="81735" spans="2:2">
      <c r="B81735" s="202"/>
    </row>
    <row r="81736" spans="2:2">
      <c r="B81736" s="202"/>
    </row>
    <row r="81737" spans="2:2">
      <c r="B81737" s="202"/>
    </row>
    <row r="81738" spans="2:2">
      <c r="B81738" s="202"/>
    </row>
    <row r="81739" spans="2:2">
      <c r="B81739" s="202"/>
    </row>
    <row r="81740" spans="2:2">
      <c r="B81740" s="202"/>
    </row>
    <row r="81741" spans="2:2">
      <c r="B81741" s="202"/>
    </row>
    <row r="81742" spans="2:2">
      <c r="B81742" s="202"/>
    </row>
    <row r="81743" spans="2:2">
      <c r="B81743" s="202"/>
    </row>
    <row r="81744" spans="2:2">
      <c r="B81744" s="202"/>
    </row>
    <row r="81745" spans="2:2">
      <c r="B81745" s="202"/>
    </row>
    <row r="81746" spans="2:2">
      <c r="B81746" s="202"/>
    </row>
    <row r="81747" spans="2:2">
      <c r="B81747" s="202"/>
    </row>
    <row r="81748" spans="2:2">
      <c r="B81748" s="202"/>
    </row>
    <row r="81749" spans="2:2">
      <c r="B81749" s="202"/>
    </row>
    <row r="81750" spans="2:2">
      <c r="B81750" s="202"/>
    </row>
    <row r="81751" spans="2:2">
      <c r="B81751" s="202"/>
    </row>
    <row r="81752" spans="2:2">
      <c r="B81752" s="202"/>
    </row>
    <row r="81753" spans="2:2">
      <c r="B81753" s="202"/>
    </row>
    <row r="81754" spans="2:2">
      <c r="B81754" s="202"/>
    </row>
    <row r="81755" spans="2:2">
      <c r="B81755" s="202"/>
    </row>
    <row r="81756" spans="2:2">
      <c r="B81756" s="202"/>
    </row>
    <row r="81757" spans="2:2">
      <c r="B81757" s="202"/>
    </row>
    <row r="81758" spans="2:2">
      <c r="B81758" s="202"/>
    </row>
    <row r="81759" spans="2:2">
      <c r="B81759" s="202"/>
    </row>
    <row r="81760" spans="2:2">
      <c r="B81760" s="202"/>
    </row>
    <row r="81761" spans="2:2">
      <c r="B81761" s="202"/>
    </row>
    <row r="81762" spans="2:2">
      <c r="B81762" s="202"/>
    </row>
    <row r="81763" spans="2:2">
      <c r="B81763" s="202"/>
    </row>
    <row r="81764" spans="2:2">
      <c r="B81764" s="202"/>
    </row>
    <row r="81765" spans="2:2">
      <c r="B81765" s="202"/>
    </row>
    <row r="81766" spans="2:2">
      <c r="B81766" s="202"/>
    </row>
    <row r="81767" spans="2:2">
      <c r="B81767" s="202"/>
    </row>
    <row r="81768" spans="2:2">
      <c r="B81768" s="202"/>
    </row>
    <row r="81769" spans="2:2">
      <c r="B81769" s="202"/>
    </row>
    <row r="81770" spans="2:2">
      <c r="B81770" s="202"/>
    </row>
    <row r="81771" spans="2:2">
      <c r="B81771" s="202"/>
    </row>
    <row r="81772" spans="2:2">
      <c r="B81772" s="202"/>
    </row>
    <row r="81773" spans="2:2">
      <c r="B81773" s="202"/>
    </row>
    <row r="81774" spans="2:2">
      <c r="B81774" s="202"/>
    </row>
    <row r="81775" spans="2:2">
      <c r="B81775" s="202"/>
    </row>
    <row r="81776" spans="2:2">
      <c r="B81776" s="202"/>
    </row>
    <row r="81777" spans="2:2">
      <c r="B81777" s="202"/>
    </row>
    <row r="81778" spans="2:2">
      <c r="B81778" s="202"/>
    </row>
    <row r="81779" spans="2:2">
      <c r="B81779" s="202"/>
    </row>
    <row r="81780" spans="2:2">
      <c r="B81780" s="202"/>
    </row>
    <row r="81781" spans="2:2">
      <c r="B81781" s="202"/>
    </row>
    <row r="81782" spans="2:2">
      <c r="B81782" s="202"/>
    </row>
    <row r="81783" spans="2:2">
      <c r="B81783" s="202"/>
    </row>
    <row r="81784" spans="2:2">
      <c r="B81784" s="202"/>
    </row>
    <row r="81785" spans="2:2">
      <c r="B81785" s="202"/>
    </row>
    <row r="81786" spans="2:2">
      <c r="B81786" s="202"/>
    </row>
    <row r="81787" spans="2:2">
      <c r="B81787" s="202"/>
    </row>
    <row r="81788" spans="2:2">
      <c r="B81788" s="202"/>
    </row>
    <row r="81789" spans="2:2">
      <c r="B81789" s="202"/>
    </row>
    <row r="81790" spans="2:2">
      <c r="B81790" s="202"/>
    </row>
    <row r="81791" spans="2:2">
      <c r="B81791" s="202"/>
    </row>
    <row r="81792" spans="2:2">
      <c r="B81792" s="202"/>
    </row>
    <row r="81793" spans="2:2">
      <c r="B81793" s="202"/>
    </row>
    <row r="81794" spans="2:2">
      <c r="B81794" s="202"/>
    </row>
    <row r="81795" spans="2:2">
      <c r="B81795" s="202"/>
    </row>
    <row r="81796" spans="2:2">
      <c r="B81796" s="202"/>
    </row>
    <row r="81797" spans="2:2">
      <c r="B81797" s="202"/>
    </row>
    <row r="81798" spans="2:2">
      <c r="B81798" s="202"/>
    </row>
    <row r="81799" spans="2:2">
      <c r="B81799" s="202"/>
    </row>
    <row r="81800" spans="2:2">
      <c r="B81800" s="202"/>
    </row>
    <row r="81801" spans="2:2">
      <c r="B81801" s="202"/>
    </row>
    <row r="81802" spans="2:2">
      <c r="B81802" s="202"/>
    </row>
    <row r="81803" spans="2:2">
      <c r="B81803" s="202"/>
    </row>
    <row r="81804" spans="2:2">
      <c r="B81804" s="202"/>
    </row>
    <row r="81805" spans="2:2">
      <c r="B81805" s="202"/>
    </row>
    <row r="81806" spans="2:2">
      <c r="B81806" s="202"/>
    </row>
    <row r="81807" spans="2:2">
      <c r="B81807" s="202"/>
    </row>
    <row r="81808" spans="2:2">
      <c r="B81808" s="202"/>
    </row>
    <row r="81809" spans="2:2">
      <c r="B81809" s="202"/>
    </row>
    <row r="81810" spans="2:2">
      <c r="B81810" s="202"/>
    </row>
    <row r="81811" spans="2:2">
      <c r="B81811" s="202"/>
    </row>
    <row r="81812" spans="2:2">
      <c r="B81812" s="202"/>
    </row>
    <row r="81813" spans="2:2">
      <c r="B81813" s="202"/>
    </row>
    <row r="81814" spans="2:2">
      <c r="B81814" s="202"/>
    </row>
    <row r="81815" spans="2:2">
      <c r="B81815" s="202"/>
    </row>
    <row r="81816" spans="2:2">
      <c r="B81816" s="202"/>
    </row>
    <row r="81817" spans="2:2">
      <c r="B81817" s="202"/>
    </row>
    <row r="81818" spans="2:2">
      <c r="B81818" s="202"/>
    </row>
    <row r="81819" spans="2:2">
      <c r="B81819" s="202"/>
    </row>
    <row r="81820" spans="2:2">
      <c r="B81820" s="202"/>
    </row>
    <row r="81821" spans="2:2">
      <c r="B81821" s="202"/>
    </row>
    <row r="81822" spans="2:2">
      <c r="B81822" s="202"/>
    </row>
    <row r="81823" spans="2:2">
      <c r="B81823" s="202"/>
    </row>
    <row r="81824" spans="2:2">
      <c r="B81824" s="202"/>
    </row>
    <row r="81825" spans="2:2">
      <c r="B81825" s="202"/>
    </row>
    <row r="81826" spans="2:2">
      <c r="B81826" s="202"/>
    </row>
    <row r="81827" spans="2:2">
      <c r="B81827" s="202"/>
    </row>
    <row r="81828" spans="2:2">
      <c r="B81828" s="202"/>
    </row>
    <row r="81829" spans="2:2">
      <c r="B81829" s="202"/>
    </row>
    <row r="81830" spans="2:2">
      <c r="B81830" s="202"/>
    </row>
    <row r="81831" spans="2:2">
      <c r="B81831" s="202"/>
    </row>
    <row r="81832" spans="2:2">
      <c r="B81832" s="202"/>
    </row>
    <row r="81833" spans="2:2">
      <c r="B81833" s="202"/>
    </row>
    <row r="81834" spans="2:2">
      <c r="B81834" s="202"/>
    </row>
    <row r="81835" spans="2:2">
      <c r="B81835" s="202"/>
    </row>
    <row r="81836" spans="2:2">
      <c r="B81836" s="202"/>
    </row>
    <row r="81837" spans="2:2">
      <c r="B81837" s="202"/>
    </row>
    <row r="81838" spans="2:2">
      <c r="B81838" s="202"/>
    </row>
    <row r="81839" spans="2:2">
      <c r="B81839" s="202"/>
    </row>
    <row r="81840" spans="2:2">
      <c r="B81840" s="202"/>
    </row>
    <row r="81841" spans="2:2">
      <c r="B81841" s="202"/>
    </row>
    <row r="81842" spans="2:2">
      <c r="B81842" s="202"/>
    </row>
    <row r="81843" spans="2:2">
      <c r="B81843" s="202"/>
    </row>
    <row r="81844" spans="2:2">
      <c r="B81844" s="202"/>
    </row>
    <row r="81845" spans="2:2">
      <c r="B81845" s="202"/>
    </row>
    <row r="81846" spans="2:2">
      <c r="B81846" s="202"/>
    </row>
    <row r="81847" spans="2:2">
      <c r="B81847" s="202"/>
    </row>
    <row r="81848" spans="2:2">
      <c r="B81848" s="202"/>
    </row>
    <row r="81849" spans="2:2">
      <c r="B81849" s="202"/>
    </row>
    <row r="81850" spans="2:2">
      <c r="B81850" s="202"/>
    </row>
    <row r="81851" spans="2:2">
      <c r="B81851" s="202"/>
    </row>
    <row r="81852" spans="2:2">
      <c r="B81852" s="202"/>
    </row>
    <row r="81853" spans="2:2">
      <c r="B81853" s="202"/>
    </row>
    <row r="81854" spans="2:2">
      <c r="B81854" s="202"/>
    </row>
    <row r="81855" spans="2:2">
      <c r="B81855" s="202"/>
    </row>
    <row r="81856" spans="2:2">
      <c r="B81856" s="202"/>
    </row>
    <row r="81857" spans="2:2">
      <c r="B81857" s="202"/>
    </row>
    <row r="81858" spans="2:2">
      <c r="B81858" s="202"/>
    </row>
    <row r="81859" spans="2:2">
      <c r="B81859" s="202"/>
    </row>
    <row r="81860" spans="2:2">
      <c r="B81860" s="202"/>
    </row>
    <row r="81861" spans="2:2">
      <c r="B81861" s="202"/>
    </row>
    <row r="81862" spans="2:2">
      <c r="B81862" s="202"/>
    </row>
    <row r="81863" spans="2:2">
      <c r="B81863" s="202"/>
    </row>
    <row r="81864" spans="2:2">
      <c r="B81864" s="202"/>
    </row>
    <row r="81865" spans="2:2">
      <c r="B81865" s="202"/>
    </row>
    <row r="81866" spans="2:2">
      <c r="B81866" s="202"/>
    </row>
    <row r="81867" spans="2:2">
      <c r="B81867" s="202"/>
    </row>
    <row r="81868" spans="2:2">
      <c r="B81868" s="202"/>
    </row>
    <row r="81869" spans="2:2">
      <c r="B81869" s="202"/>
    </row>
    <row r="81870" spans="2:2">
      <c r="B81870" s="202"/>
    </row>
    <row r="81871" spans="2:2">
      <c r="B81871" s="202"/>
    </row>
    <row r="81872" spans="2:2">
      <c r="B81872" s="202"/>
    </row>
    <row r="81873" spans="2:2">
      <c r="B81873" s="202"/>
    </row>
    <row r="81874" spans="2:2">
      <c r="B81874" s="202"/>
    </row>
    <row r="81875" spans="2:2">
      <c r="B81875" s="202"/>
    </row>
    <row r="81876" spans="2:2">
      <c r="B81876" s="202"/>
    </row>
    <row r="81877" spans="2:2">
      <c r="B81877" s="202"/>
    </row>
    <row r="81878" spans="2:2">
      <c r="B81878" s="202"/>
    </row>
    <row r="81879" spans="2:2">
      <c r="B81879" s="202"/>
    </row>
    <row r="81880" spans="2:2">
      <c r="B81880" s="202"/>
    </row>
    <row r="81881" spans="2:2">
      <c r="B81881" s="202"/>
    </row>
    <row r="81882" spans="2:2">
      <c r="B81882" s="202"/>
    </row>
    <row r="81883" spans="2:2">
      <c r="B81883" s="202"/>
    </row>
    <row r="81884" spans="2:2">
      <c r="B81884" s="202"/>
    </row>
    <row r="81885" spans="2:2">
      <c r="B81885" s="202"/>
    </row>
    <row r="81886" spans="2:2">
      <c r="B81886" s="202"/>
    </row>
    <row r="81887" spans="2:2">
      <c r="B81887" s="202"/>
    </row>
    <row r="81888" spans="2:2">
      <c r="B81888" s="202"/>
    </row>
    <row r="81889" spans="2:2">
      <c r="B81889" s="202"/>
    </row>
    <row r="81890" spans="2:2">
      <c r="B81890" s="202"/>
    </row>
    <row r="81891" spans="2:2">
      <c r="B81891" s="202"/>
    </row>
    <row r="81892" spans="2:2">
      <c r="B81892" s="202"/>
    </row>
    <row r="81893" spans="2:2">
      <c r="B81893" s="202"/>
    </row>
    <row r="81894" spans="2:2">
      <c r="B81894" s="202"/>
    </row>
    <row r="81895" spans="2:2">
      <c r="B81895" s="202"/>
    </row>
    <row r="81896" spans="2:2">
      <c r="B81896" s="202"/>
    </row>
    <row r="81897" spans="2:2">
      <c r="B81897" s="202"/>
    </row>
    <row r="81898" spans="2:2">
      <c r="B81898" s="202"/>
    </row>
    <row r="81899" spans="2:2">
      <c r="B81899" s="202"/>
    </row>
    <row r="81900" spans="2:2">
      <c r="B81900" s="202"/>
    </row>
    <row r="81901" spans="2:2">
      <c r="B81901" s="202"/>
    </row>
    <row r="81902" spans="2:2">
      <c r="B81902" s="202"/>
    </row>
    <row r="81903" spans="2:2">
      <c r="B81903" s="202"/>
    </row>
    <row r="81904" spans="2:2">
      <c r="B81904" s="202"/>
    </row>
    <row r="81905" spans="2:2">
      <c r="B81905" s="202"/>
    </row>
    <row r="81906" spans="2:2">
      <c r="B81906" s="202"/>
    </row>
    <row r="81907" spans="2:2">
      <c r="B81907" s="202"/>
    </row>
    <row r="81908" spans="2:2">
      <c r="B81908" s="202"/>
    </row>
    <row r="81909" spans="2:2">
      <c r="B81909" s="202"/>
    </row>
    <row r="81910" spans="2:2">
      <c r="B81910" s="202"/>
    </row>
    <row r="81911" spans="2:2">
      <c r="B81911" s="202"/>
    </row>
    <row r="81912" spans="2:2">
      <c r="B81912" s="202"/>
    </row>
    <row r="81913" spans="2:2">
      <c r="B81913" s="202"/>
    </row>
    <row r="81914" spans="2:2">
      <c r="B81914" s="202"/>
    </row>
    <row r="81915" spans="2:2">
      <c r="B81915" s="202"/>
    </row>
    <row r="81916" spans="2:2">
      <c r="B81916" s="202"/>
    </row>
    <row r="81917" spans="2:2">
      <c r="B81917" s="202"/>
    </row>
    <row r="81918" spans="2:2">
      <c r="B81918" s="202"/>
    </row>
    <row r="81919" spans="2:2">
      <c r="B81919" s="202"/>
    </row>
    <row r="81920" spans="2:2">
      <c r="B81920" s="202"/>
    </row>
    <row r="81921" spans="2:2">
      <c r="B81921" s="202"/>
    </row>
    <row r="81922" spans="2:2">
      <c r="B81922" s="202"/>
    </row>
    <row r="81923" spans="2:2">
      <c r="B81923" s="202"/>
    </row>
    <row r="81924" spans="2:2">
      <c r="B81924" s="202"/>
    </row>
    <row r="81925" spans="2:2">
      <c r="B81925" s="202"/>
    </row>
    <row r="81926" spans="2:2">
      <c r="B81926" s="202"/>
    </row>
    <row r="81927" spans="2:2">
      <c r="B81927" s="202"/>
    </row>
    <row r="81928" spans="2:2">
      <c r="B81928" s="202"/>
    </row>
    <row r="81929" spans="2:2">
      <c r="B81929" s="202"/>
    </row>
    <row r="81930" spans="2:2">
      <c r="B81930" s="202"/>
    </row>
    <row r="81931" spans="2:2">
      <c r="B81931" s="202"/>
    </row>
    <row r="81932" spans="2:2">
      <c r="B81932" s="202"/>
    </row>
    <row r="81933" spans="2:2">
      <c r="B81933" s="202"/>
    </row>
    <row r="81934" spans="2:2">
      <c r="B81934" s="202"/>
    </row>
    <row r="81935" spans="2:2">
      <c r="B81935" s="202"/>
    </row>
    <row r="81936" spans="2:2">
      <c r="B81936" s="202"/>
    </row>
    <row r="81937" spans="2:2">
      <c r="B81937" s="202"/>
    </row>
    <row r="81938" spans="2:2">
      <c r="B81938" s="202"/>
    </row>
    <row r="81939" spans="2:2">
      <c r="B81939" s="202"/>
    </row>
    <row r="81940" spans="2:2">
      <c r="B81940" s="202"/>
    </row>
    <row r="81941" spans="2:2">
      <c r="B81941" s="202"/>
    </row>
    <row r="81942" spans="2:2">
      <c r="B81942" s="202"/>
    </row>
    <row r="81943" spans="2:2">
      <c r="B81943" s="202"/>
    </row>
    <row r="81944" spans="2:2">
      <c r="B81944" s="202"/>
    </row>
    <row r="81945" spans="2:2">
      <c r="B81945" s="202"/>
    </row>
    <row r="81946" spans="2:2">
      <c r="B81946" s="202"/>
    </row>
    <row r="81947" spans="2:2">
      <c r="B81947" s="202"/>
    </row>
    <row r="81948" spans="2:2">
      <c r="B81948" s="202"/>
    </row>
    <row r="81949" spans="2:2">
      <c r="B81949" s="202"/>
    </row>
    <row r="81950" spans="2:2">
      <c r="B81950" s="202"/>
    </row>
    <row r="81951" spans="2:2">
      <c r="B81951" s="202"/>
    </row>
    <row r="81952" spans="2:2">
      <c r="B81952" s="202"/>
    </row>
    <row r="81953" spans="2:2">
      <c r="B81953" s="202"/>
    </row>
    <row r="81954" spans="2:2">
      <c r="B81954" s="202"/>
    </row>
    <row r="81955" spans="2:2">
      <c r="B81955" s="202"/>
    </row>
    <row r="81956" spans="2:2">
      <c r="B81956" s="202"/>
    </row>
    <row r="81957" spans="2:2">
      <c r="B81957" s="202"/>
    </row>
    <row r="81958" spans="2:2">
      <c r="B81958" s="202"/>
    </row>
    <row r="81959" spans="2:2">
      <c r="B81959" s="202"/>
    </row>
    <row r="81960" spans="2:2">
      <c r="B81960" s="202"/>
    </row>
    <row r="81961" spans="2:2">
      <c r="B81961" s="202"/>
    </row>
    <row r="81962" spans="2:2">
      <c r="B81962" s="202"/>
    </row>
    <row r="81963" spans="2:2">
      <c r="B81963" s="202"/>
    </row>
    <row r="81964" spans="2:2">
      <c r="B81964" s="202"/>
    </row>
    <row r="81965" spans="2:2">
      <c r="B81965" s="202"/>
    </row>
    <row r="81966" spans="2:2">
      <c r="B81966" s="202"/>
    </row>
    <row r="81967" spans="2:2">
      <c r="B81967" s="202"/>
    </row>
    <row r="81968" spans="2:2">
      <c r="B81968" s="202"/>
    </row>
    <row r="81969" spans="2:2">
      <c r="B81969" s="202"/>
    </row>
    <row r="81970" spans="2:2">
      <c r="B81970" s="202"/>
    </row>
    <row r="81971" spans="2:2">
      <c r="B81971" s="202"/>
    </row>
    <row r="81972" spans="2:2">
      <c r="B81972" s="202"/>
    </row>
    <row r="81973" spans="2:2">
      <c r="B81973" s="202"/>
    </row>
    <row r="81974" spans="2:2">
      <c r="B81974" s="202"/>
    </row>
    <row r="81975" spans="2:2">
      <c r="B81975" s="202"/>
    </row>
    <row r="81976" spans="2:2">
      <c r="B81976" s="202"/>
    </row>
    <row r="81977" spans="2:2">
      <c r="B81977" s="202"/>
    </row>
    <row r="81978" spans="2:2">
      <c r="B81978" s="202"/>
    </row>
    <row r="81979" spans="2:2">
      <c r="B81979" s="202"/>
    </row>
    <row r="81980" spans="2:2">
      <c r="B81980" s="202"/>
    </row>
    <row r="81981" spans="2:2">
      <c r="B81981" s="202"/>
    </row>
    <row r="81982" spans="2:2">
      <c r="B81982" s="202"/>
    </row>
    <row r="81983" spans="2:2">
      <c r="B81983" s="202"/>
    </row>
    <row r="81984" spans="2:2">
      <c r="B81984" s="202"/>
    </row>
    <row r="81985" spans="2:2">
      <c r="B81985" s="202"/>
    </row>
    <row r="81986" spans="2:2">
      <c r="B81986" s="202"/>
    </row>
    <row r="81987" spans="2:2">
      <c r="B81987" s="202"/>
    </row>
    <row r="81988" spans="2:2">
      <c r="B81988" s="202"/>
    </row>
    <row r="81989" spans="2:2">
      <c r="B81989" s="202"/>
    </row>
    <row r="81990" spans="2:2">
      <c r="B81990" s="202"/>
    </row>
    <row r="81991" spans="2:2">
      <c r="B81991" s="202"/>
    </row>
    <row r="81992" spans="2:2">
      <c r="B81992" s="202"/>
    </row>
    <row r="81993" spans="2:2">
      <c r="B81993" s="202"/>
    </row>
    <row r="81994" spans="2:2">
      <c r="B81994" s="202"/>
    </row>
    <row r="81995" spans="2:2">
      <c r="B81995" s="202"/>
    </row>
    <row r="81996" spans="2:2">
      <c r="B81996" s="202"/>
    </row>
    <row r="81997" spans="2:2">
      <c r="B81997" s="202"/>
    </row>
    <row r="81998" spans="2:2">
      <c r="B81998" s="202"/>
    </row>
    <row r="81999" spans="2:2">
      <c r="B81999" s="202"/>
    </row>
    <row r="82000" spans="2:2">
      <c r="B82000" s="202"/>
    </row>
    <row r="82001" spans="2:2">
      <c r="B82001" s="202"/>
    </row>
    <row r="82002" spans="2:2">
      <c r="B82002" s="202"/>
    </row>
    <row r="82003" spans="2:2">
      <c r="B82003" s="202"/>
    </row>
    <row r="82004" spans="2:2">
      <c r="B82004" s="202"/>
    </row>
    <row r="82005" spans="2:2">
      <c r="B82005" s="202"/>
    </row>
    <row r="82006" spans="2:2">
      <c r="B82006" s="202"/>
    </row>
    <row r="82007" spans="2:2">
      <c r="B82007" s="202"/>
    </row>
    <row r="82008" spans="2:2">
      <c r="B82008" s="202"/>
    </row>
    <row r="82009" spans="2:2">
      <c r="B82009" s="202"/>
    </row>
    <row r="82010" spans="2:2">
      <c r="B82010" s="202"/>
    </row>
    <row r="82011" spans="2:2">
      <c r="B82011" s="202"/>
    </row>
    <row r="82012" spans="2:2">
      <c r="B82012" s="202"/>
    </row>
    <row r="82013" spans="2:2">
      <c r="B82013" s="202"/>
    </row>
    <row r="82014" spans="2:2">
      <c r="B82014" s="202"/>
    </row>
    <row r="82015" spans="2:2">
      <c r="B82015" s="202"/>
    </row>
    <row r="82016" spans="2:2">
      <c r="B82016" s="202"/>
    </row>
    <row r="82017" spans="2:2">
      <c r="B82017" s="202"/>
    </row>
    <row r="82018" spans="2:2">
      <c r="B82018" s="202"/>
    </row>
    <row r="82019" spans="2:2">
      <c r="B82019" s="202"/>
    </row>
    <row r="82020" spans="2:2">
      <c r="B82020" s="202"/>
    </row>
    <row r="82021" spans="2:2">
      <c r="B82021" s="202"/>
    </row>
    <row r="82022" spans="2:2">
      <c r="B82022" s="202"/>
    </row>
    <row r="82023" spans="2:2">
      <c r="B82023" s="202"/>
    </row>
    <row r="82024" spans="2:2">
      <c r="B82024" s="202"/>
    </row>
    <row r="82025" spans="2:2">
      <c r="B82025" s="202"/>
    </row>
    <row r="82026" spans="2:2">
      <c r="B82026" s="202"/>
    </row>
    <row r="82027" spans="2:2">
      <c r="B82027" s="202"/>
    </row>
    <row r="82028" spans="2:2">
      <c r="B82028" s="202"/>
    </row>
    <row r="82029" spans="2:2">
      <c r="B82029" s="202"/>
    </row>
    <row r="82030" spans="2:2">
      <c r="B82030" s="202"/>
    </row>
    <row r="82031" spans="2:2">
      <c r="B82031" s="202"/>
    </row>
    <row r="82032" spans="2:2">
      <c r="B82032" s="202"/>
    </row>
    <row r="82033" spans="2:2">
      <c r="B82033" s="202"/>
    </row>
    <row r="82034" spans="2:2">
      <c r="B82034" s="202"/>
    </row>
    <row r="82035" spans="2:2">
      <c r="B82035" s="202"/>
    </row>
    <row r="82036" spans="2:2">
      <c r="B82036" s="202"/>
    </row>
    <row r="82037" spans="2:2">
      <c r="B82037" s="202"/>
    </row>
    <row r="82038" spans="2:2">
      <c r="B82038" s="202"/>
    </row>
    <row r="82039" spans="2:2">
      <c r="B82039" s="202"/>
    </row>
    <row r="82040" spans="2:2">
      <c r="B82040" s="202"/>
    </row>
    <row r="82041" spans="2:2">
      <c r="B82041" s="202"/>
    </row>
    <row r="82042" spans="2:2">
      <c r="B82042" s="202"/>
    </row>
    <row r="82043" spans="2:2">
      <c r="B82043" s="202"/>
    </row>
    <row r="82044" spans="2:2">
      <c r="B82044" s="202"/>
    </row>
    <row r="82045" spans="2:2">
      <c r="B82045" s="202"/>
    </row>
    <row r="82046" spans="2:2">
      <c r="B82046" s="202"/>
    </row>
    <row r="82047" spans="2:2">
      <c r="B82047" s="202"/>
    </row>
    <row r="82048" spans="2:2">
      <c r="B82048" s="202"/>
    </row>
    <row r="82049" spans="2:2">
      <c r="B82049" s="202"/>
    </row>
    <row r="82050" spans="2:2">
      <c r="B82050" s="202"/>
    </row>
    <row r="82051" spans="2:2">
      <c r="B82051" s="202"/>
    </row>
    <row r="82052" spans="2:2">
      <c r="B82052" s="202"/>
    </row>
    <row r="82053" spans="2:2">
      <c r="B82053" s="202"/>
    </row>
    <row r="82054" spans="2:2">
      <c r="B82054" s="202"/>
    </row>
    <row r="82055" spans="2:2">
      <c r="B82055" s="202"/>
    </row>
    <row r="82056" spans="2:2">
      <c r="B82056" s="202"/>
    </row>
    <row r="82057" spans="2:2">
      <c r="B82057" s="202"/>
    </row>
    <row r="82058" spans="2:2">
      <c r="B82058" s="202"/>
    </row>
    <row r="82059" spans="2:2">
      <c r="B82059" s="202"/>
    </row>
    <row r="82060" spans="2:2">
      <c r="B82060" s="202"/>
    </row>
    <row r="82061" spans="2:2">
      <c r="B82061" s="202"/>
    </row>
    <row r="82062" spans="2:2">
      <c r="B82062" s="202"/>
    </row>
    <row r="82063" spans="2:2">
      <c r="B82063" s="202"/>
    </row>
    <row r="82064" spans="2:2">
      <c r="B82064" s="202"/>
    </row>
    <row r="82065" spans="2:2">
      <c r="B82065" s="202"/>
    </row>
    <row r="82066" spans="2:2">
      <c r="B82066" s="202"/>
    </row>
    <row r="82067" spans="2:2">
      <c r="B82067" s="202"/>
    </row>
    <row r="82068" spans="2:2">
      <c r="B82068" s="202"/>
    </row>
    <row r="82069" spans="2:2">
      <c r="B82069" s="202"/>
    </row>
    <row r="82070" spans="2:2">
      <c r="B82070" s="202"/>
    </row>
    <row r="82071" spans="2:2">
      <c r="B82071" s="202"/>
    </row>
    <row r="82072" spans="2:2">
      <c r="B82072" s="202"/>
    </row>
    <row r="82073" spans="2:2">
      <c r="B82073" s="202"/>
    </row>
    <row r="82074" spans="2:2">
      <c r="B82074" s="202"/>
    </row>
    <row r="82075" spans="2:2">
      <c r="B82075" s="202"/>
    </row>
    <row r="82076" spans="2:2">
      <c r="B82076" s="202"/>
    </row>
    <row r="82077" spans="2:2">
      <c r="B82077" s="202"/>
    </row>
    <row r="82078" spans="2:2">
      <c r="B82078" s="202"/>
    </row>
    <row r="82079" spans="2:2">
      <c r="B82079" s="202"/>
    </row>
    <row r="82080" spans="2:2">
      <c r="B82080" s="202"/>
    </row>
    <row r="82081" spans="2:2">
      <c r="B82081" s="202"/>
    </row>
    <row r="82082" spans="2:2">
      <c r="B82082" s="202"/>
    </row>
    <row r="82083" spans="2:2">
      <c r="B82083" s="202"/>
    </row>
    <row r="82084" spans="2:2">
      <c r="B82084" s="202"/>
    </row>
    <row r="82085" spans="2:2">
      <c r="B82085" s="202"/>
    </row>
    <row r="82086" spans="2:2">
      <c r="B82086" s="202"/>
    </row>
    <row r="82087" spans="2:2">
      <c r="B82087" s="202"/>
    </row>
    <row r="82088" spans="2:2">
      <c r="B82088" s="202"/>
    </row>
    <row r="82089" spans="2:2">
      <c r="B82089" s="202"/>
    </row>
    <row r="82090" spans="2:2">
      <c r="B82090" s="202"/>
    </row>
    <row r="82091" spans="2:2">
      <c r="B82091" s="202"/>
    </row>
    <row r="82092" spans="2:2">
      <c r="B82092" s="202"/>
    </row>
    <row r="82093" spans="2:2">
      <c r="B82093" s="202"/>
    </row>
    <row r="82094" spans="2:2">
      <c r="B82094" s="202"/>
    </row>
    <row r="82095" spans="2:2">
      <c r="B82095" s="202"/>
    </row>
    <row r="82096" spans="2:2">
      <c r="B82096" s="202"/>
    </row>
    <row r="82097" spans="2:2">
      <c r="B82097" s="202"/>
    </row>
    <row r="82098" spans="2:2">
      <c r="B82098" s="202"/>
    </row>
    <row r="82099" spans="2:2">
      <c r="B82099" s="202"/>
    </row>
    <row r="82100" spans="2:2">
      <c r="B82100" s="202"/>
    </row>
    <row r="82101" spans="2:2">
      <c r="B82101" s="202"/>
    </row>
    <row r="82102" spans="2:2">
      <c r="B82102" s="202"/>
    </row>
    <row r="82103" spans="2:2">
      <c r="B82103" s="202"/>
    </row>
    <row r="82104" spans="2:2">
      <c r="B82104" s="202"/>
    </row>
    <row r="82105" spans="2:2">
      <c r="B82105" s="202"/>
    </row>
    <row r="82106" spans="2:2">
      <c r="B82106" s="202"/>
    </row>
    <row r="82107" spans="2:2">
      <c r="B82107" s="202"/>
    </row>
    <row r="82108" spans="2:2">
      <c r="B82108" s="202"/>
    </row>
    <row r="82109" spans="2:2">
      <c r="B82109" s="202"/>
    </row>
    <row r="82110" spans="2:2">
      <c r="B82110" s="202"/>
    </row>
    <row r="82111" spans="2:2">
      <c r="B82111" s="202"/>
    </row>
    <row r="82112" spans="2:2">
      <c r="B82112" s="202"/>
    </row>
    <row r="82113" spans="2:2">
      <c r="B82113" s="202"/>
    </row>
    <row r="82114" spans="2:2">
      <c r="B82114" s="202"/>
    </row>
    <row r="82115" spans="2:2">
      <c r="B82115" s="202"/>
    </row>
    <row r="82116" spans="2:2">
      <c r="B82116" s="202"/>
    </row>
    <row r="82117" spans="2:2">
      <c r="B82117" s="202"/>
    </row>
    <row r="82118" spans="2:2">
      <c r="B82118" s="202"/>
    </row>
    <row r="82119" spans="2:2">
      <c r="B82119" s="202"/>
    </row>
    <row r="82120" spans="2:2">
      <c r="B82120" s="202"/>
    </row>
    <row r="82121" spans="2:2">
      <c r="B82121" s="202"/>
    </row>
    <row r="82122" spans="2:2">
      <c r="B82122" s="202"/>
    </row>
    <row r="82123" spans="2:2">
      <c r="B82123" s="202"/>
    </row>
    <row r="82124" spans="2:2">
      <c r="B82124" s="202"/>
    </row>
    <row r="82125" spans="2:2">
      <c r="B82125" s="202"/>
    </row>
    <row r="82126" spans="2:2">
      <c r="B82126" s="202"/>
    </row>
    <row r="82127" spans="2:2">
      <c r="B82127" s="202"/>
    </row>
    <row r="82128" spans="2:2">
      <c r="B82128" s="202"/>
    </row>
    <row r="82129" spans="2:2">
      <c r="B82129" s="202"/>
    </row>
    <row r="82130" spans="2:2">
      <c r="B82130" s="202"/>
    </row>
    <row r="82131" spans="2:2">
      <c r="B82131" s="202"/>
    </row>
    <row r="82132" spans="2:2">
      <c r="B82132" s="202"/>
    </row>
    <row r="82133" spans="2:2">
      <c r="B82133" s="202"/>
    </row>
    <row r="82134" spans="2:2">
      <c r="B82134" s="202"/>
    </row>
    <row r="82135" spans="2:2">
      <c r="B82135" s="202"/>
    </row>
    <row r="82136" spans="2:2">
      <c r="B82136" s="202"/>
    </row>
    <row r="82137" spans="2:2">
      <c r="B82137" s="202"/>
    </row>
    <row r="82138" spans="2:2">
      <c r="B82138" s="202"/>
    </row>
    <row r="82139" spans="2:2">
      <c r="B82139" s="202"/>
    </row>
    <row r="82140" spans="2:2">
      <c r="B82140" s="202"/>
    </row>
    <row r="82141" spans="2:2">
      <c r="B82141" s="202"/>
    </row>
    <row r="82142" spans="2:2">
      <c r="B82142" s="202"/>
    </row>
    <row r="82143" spans="2:2">
      <c r="B82143" s="202"/>
    </row>
    <row r="82144" spans="2:2">
      <c r="B82144" s="202"/>
    </row>
    <row r="82145" spans="2:2">
      <c r="B82145" s="202"/>
    </row>
    <row r="82146" spans="2:2">
      <c r="B82146" s="202"/>
    </row>
    <row r="82147" spans="2:2">
      <c r="B82147" s="202"/>
    </row>
    <row r="82148" spans="2:2">
      <c r="B82148" s="202"/>
    </row>
    <row r="82149" spans="2:2">
      <c r="B82149" s="202"/>
    </row>
    <row r="82150" spans="2:2">
      <c r="B82150" s="202"/>
    </row>
    <row r="82151" spans="2:2">
      <c r="B82151" s="202"/>
    </row>
    <row r="82152" spans="2:2">
      <c r="B82152" s="202"/>
    </row>
    <row r="82153" spans="2:2">
      <c r="B82153" s="202"/>
    </row>
    <row r="82154" spans="2:2">
      <c r="B82154" s="202"/>
    </row>
    <row r="82155" spans="2:2">
      <c r="B82155" s="202"/>
    </row>
    <row r="82156" spans="2:2">
      <c r="B82156" s="202"/>
    </row>
    <row r="82157" spans="2:2">
      <c r="B82157" s="202"/>
    </row>
    <row r="82158" spans="2:2">
      <c r="B82158" s="202"/>
    </row>
    <row r="82159" spans="2:2">
      <c r="B82159" s="202"/>
    </row>
    <row r="82160" spans="2:2">
      <c r="B82160" s="202"/>
    </row>
    <row r="82161" spans="2:2">
      <c r="B82161" s="202"/>
    </row>
    <row r="82162" spans="2:2">
      <c r="B82162" s="202"/>
    </row>
    <row r="82163" spans="2:2">
      <c r="B82163" s="202"/>
    </row>
    <row r="82164" spans="2:2">
      <c r="B82164" s="202"/>
    </row>
    <row r="82165" spans="2:2">
      <c r="B82165" s="202"/>
    </row>
    <row r="82166" spans="2:2">
      <c r="B82166" s="202"/>
    </row>
    <row r="82167" spans="2:2">
      <c r="B82167" s="202"/>
    </row>
    <row r="82168" spans="2:2">
      <c r="B82168" s="202"/>
    </row>
    <row r="82169" spans="2:2">
      <c r="B82169" s="202"/>
    </row>
    <row r="82170" spans="2:2">
      <c r="B82170" s="202"/>
    </row>
    <row r="82171" spans="2:2">
      <c r="B82171" s="202"/>
    </row>
    <row r="82172" spans="2:2">
      <c r="B82172" s="202"/>
    </row>
    <row r="82173" spans="2:2">
      <c r="B82173" s="202"/>
    </row>
    <row r="82174" spans="2:2">
      <c r="B82174" s="202"/>
    </row>
    <row r="82175" spans="2:2">
      <c r="B82175" s="202"/>
    </row>
    <row r="82176" spans="2:2">
      <c r="B82176" s="202"/>
    </row>
    <row r="82177" spans="2:2">
      <c r="B82177" s="202"/>
    </row>
    <row r="82178" spans="2:2">
      <c r="B82178" s="202"/>
    </row>
    <row r="82179" spans="2:2">
      <c r="B82179" s="202"/>
    </row>
    <row r="82180" spans="2:2">
      <c r="B82180" s="202"/>
    </row>
    <row r="82181" spans="2:2">
      <c r="B82181" s="202"/>
    </row>
    <row r="82182" spans="2:2">
      <c r="B82182" s="202"/>
    </row>
    <row r="82183" spans="2:2">
      <c r="B82183" s="202"/>
    </row>
    <row r="82184" spans="2:2">
      <c r="B82184" s="202"/>
    </row>
    <row r="82185" spans="2:2">
      <c r="B82185" s="202"/>
    </row>
    <row r="82186" spans="2:2">
      <c r="B82186" s="202"/>
    </row>
    <row r="82187" spans="2:2">
      <c r="B82187" s="202"/>
    </row>
    <row r="82188" spans="2:2">
      <c r="B82188" s="202"/>
    </row>
    <row r="82189" spans="2:2">
      <c r="B82189" s="202"/>
    </row>
    <row r="82190" spans="2:2">
      <c r="B82190" s="202"/>
    </row>
    <row r="82191" spans="2:2">
      <c r="B82191" s="202"/>
    </row>
    <row r="82192" spans="2:2">
      <c r="B82192" s="202"/>
    </row>
    <row r="82193" spans="2:2">
      <c r="B82193" s="202"/>
    </row>
    <row r="82194" spans="2:2">
      <c r="B82194" s="202"/>
    </row>
    <row r="82195" spans="2:2">
      <c r="B82195" s="202"/>
    </row>
    <row r="82196" spans="2:2">
      <c r="B82196" s="202"/>
    </row>
    <row r="82197" spans="2:2">
      <c r="B82197" s="202"/>
    </row>
    <row r="82198" spans="2:2">
      <c r="B82198" s="202"/>
    </row>
    <row r="82199" spans="2:2">
      <c r="B82199" s="202"/>
    </row>
    <row r="82200" spans="2:2">
      <c r="B82200" s="202"/>
    </row>
    <row r="82201" spans="2:2">
      <c r="B82201" s="202"/>
    </row>
    <row r="82202" spans="2:2">
      <c r="B82202" s="202"/>
    </row>
    <row r="82203" spans="2:2">
      <c r="B82203" s="202"/>
    </row>
    <row r="82204" spans="2:2">
      <c r="B82204" s="202"/>
    </row>
    <row r="82205" spans="2:2">
      <c r="B82205" s="202"/>
    </row>
    <row r="82206" spans="2:2">
      <c r="B82206" s="202"/>
    </row>
    <row r="82207" spans="2:2">
      <c r="B82207" s="202"/>
    </row>
    <row r="82208" spans="2:2">
      <c r="B82208" s="202"/>
    </row>
    <row r="82209" spans="2:2">
      <c r="B82209" s="202"/>
    </row>
    <row r="82210" spans="2:2">
      <c r="B82210" s="202"/>
    </row>
    <row r="82211" spans="2:2">
      <c r="B82211" s="202"/>
    </row>
    <row r="82212" spans="2:2">
      <c r="B82212" s="202"/>
    </row>
    <row r="82213" spans="2:2">
      <c r="B82213" s="202"/>
    </row>
    <row r="82214" spans="2:2">
      <c r="B82214" s="202"/>
    </row>
    <row r="82215" spans="2:2">
      <c r="B82215" s="202"/>
    </row>
    <row r="82216" spans="2:2">
      <c r="B82216" s="202"/>
    </row>
    <row r="82217" spans="2:2">
      <c r="B82217" s="202"/>
    </row>
    <row r="82218" spans="2:2">
      <c r="B82218" s="202"/>
    </row>
    <row r="82219" spans="2:2">
      <c r="B82219" s="202"/>
    </row>
    <row r="82220" spans="2:2">
      <c r="B82220" s="202"/>
    </row>
    <row r="82221" spans="2:2">
      <c r="B82221" s="202"/>
    </row>
    <row r="82222" spans="2:2">
      <c r="B82222" s="202"/>
    </row>
    <row r="82223" spans="2:2">
      <c r="B82223" s="202"/>
    </row>
    <row r="82224" spans="2:2">
      <c r="B82224" s="202"/>
    </row>
    <row r="82225" spans="2:2">
      <c r="B82225" s="202"/>
    </row>
    <row r="82226" spans="2:2">
      <c r="B82226" s="202"/>
    </row>
    <row r="82227" spans="2:2">
      <c r="B82227" s="202"/>
    </row>
    <row r="82228" spans="2:2">
      <c r="B82228" s="202"/>
    </row>
    <row r="82229" spans="2:2">
      <c r="B82229" s="202"/>
    </row>
    <row r="82230" spans="2:2">
      <c r="B82230" s="202"/>
    </row>
    <row r="82231" spans="2:2">
      <c r="B82231" s="202"/>
    </row>
    <row r="82232" spans="2:2">
      <c r="B82232" s="202"/>
    </row>
    <row r="82233" spans="2:2">
      <c r="B82233" s="202"/>
    </row>
    <row r="82234" spans="2:2">
      <c r="B82234" s="202"/>
    </row>
    <row r="82235" spans="2:2">
      <c r="B82235" s="202"/>
    </row>
    <row r="82236" spans="2:2">
      <c r="B82236" s="202"/>
    </row>
    <row r="82237" spans="2:2">
      <c r="B82237" s="202"/>
    </row>
    <row r="82238" spans="2:2">
      <c r="B82238" s="202"/>
    </row>
    <row r="82239" spans="2:2">
      <c r="B82239" s="202"/>
    </row>
    <row r="82240" spans="2:2">
      <c r="B82240" s="202"/>
    </row>
    <row r="82241" spans="2:2">
      <c r="B82241" s="202"/>
    </row>
    <row r="82242" spans="2:2">
      <c r="B82242" s="202"/>
    </row>
    <row r="82243" spans="2:2">
      <c r="B82243" s="202"/>
    </row>
    <row r="82244" spans="2:2">
      <c r="B82244" s="202"/>
    </row>
    <row r="82245" spans="2:2">
      <c r="B82245" s="202"/>
    </row>
    <row r="82246" spans="2:2">
      <c r="B82246" s="202"/>
    </row>
    <row r="82247" spans="2:2">
      <c r="B82247" s="202"/>
    </row>
    <row r="82248" spans="2:2">
      <c r="B82248" s="202"/>
    </row>
    <row r="82249" spans="2:2">
      <c r="B82249" s="202"/>
    </row>
    <row r="82250" spans="2:2">
      <c r="B82250" s="202"/>
    </row>
    <row r="82251" spans="2:2">
      <c r="B82251" s="202"/>
    </row>
    <row r="82252" spans="2:2">
      <c r="B82252" s="202"/>
    </row>
    <row r="82253" spans="2:2">
      <c r="B82253" s="202"/>
    </row>
    <row r="82254" spans="2:2">
      <c r="B82254" s="202"/>
    </row>
    <row r="82255" spans="2:2">
      <c r="B82255" s="202"/>
    </row>
    <row r="82256" spans="2:2">
      <c r="B82256" s="202"/>
    </row>
    <row r="82257" spans="2:2">
      <c r="B82257" s="202"/>
    </row>
    <row r="82258" spans="2:2">
      <c r="B82258" s="202"/>
    </row>
    <row r="82259" spans="2:2">
      <c r="B82259" s="202"/>
    </row>
    <row r="82260" spans="2:2">
      <c r="B82260" s="202"/>
    </row>
    <row r="82261" spans="2:2">
      <c r="B82261" s="202"/>
    </row>
    <row r="82262" spans="2:2">
      <c r="B82262" s="202"/>
    </row>
    <row r="82263" spans="2:2">
      <c r="B82263" s="202"/>
    </row>
    <row r="82264" spans="2:2">
      <c r="B82264" s="202"/>
    </row>
    <row r="82265" spans="2:2">
      <c r="B82265" s="202"/>
    </row>
    <row r="82266" spans="2:2">
      <c r="B82266" s="202"/>
    </row>
    <row r="82267" spans="2:2">
      <c r="B82267" s="202"/>
    </row>
    <row r="82268" spans="2:2">
      <c r="B82268" s="202"/>
    </row>
    <row r="82269" spans="2:2">
      <c r="B82269" s="202"/>
    </row>
    <row r="82270" spans="2:2">
      <c r="B82270" s="202"/>
    </row>
    <row r="82271" spans="2:2">
      <c r="B82271" s="202"/>
    </row>
    <row r="82272" spans="2:2">
      <c r="B82272" s="202"/>
    </row>
    <row r="82273" spans="2:2">
      <c r="B82273" s="202"/>
    </row>
    <row r="82274" spans="2:2">
      <c r="B82274" s="202"/>
    </row>
    <row r="82275" spans="2:2">
      <c r="B82275" s="202"/>
    </row>
    <row r="82276" spans="2:2">
      <c r="B82276" s="202"/>
    </row>
    <row r="82277" spans="2:2">
      <c r="B82277" s="202"/>
    </row>
    <row r="82278" spans="2:2">
      <c r="B82278" s="202"/>
    </row>
    <row r="82279" spans="2:2">
      <c r="B82279" s="202"/>
    </row>
    <row r="82280" spans="2:2">
      <c r="B82280" s="202"/>
    </row>
    <row r="82281" spans="2:2">
      <c r="B82281" s="202"/>
    </row>
    <row r="82282" spans="2:2">
      <c r="B82282" s="202"/>
    </row>
    <row r="82283" spans="2:2">
      <c r="B82283" s="202"/>
    </row>
    <row r="82284" spans="2:2">
      <c r="B82284" s="202"/>
    </row>
    <row r="82285" spans="2:2">
      <c r="B82285" s="202"/>
    </row>
    <row r="82286" spans="2:2">
      <c r="B82286" s="202"/>
    </row>
    <row r="82287" spans="2:2">
      <c r="B82287" s="202"/>
    </row>
    <row r="82288" spans="2:2">
      <c r="B82288" s="202"/>
    </row>
    <row r="82289" spans="2:2">
      <c r="B82289" s="202"/>
    </row>
    <row r="82290" spans="2:2">
      <c r="B82290" s="202"/>
    </row>
    <row r="82291" spans="2:2">
      <c r="B82291" s="202"/>
    </row>
    <row r="82292" spans="2:2">
      <c r="B82292" s="202"/>
    </row>
    <row r="82293" spans="2:2">
      <c r="B82293" s="202"/>
    </row>
    <row r="82294" spans="2:2">
      <c r="B82294" s="202"/>
    </row>
    <row r="82295" spans="2:2">
      <c r="B82295" s="202"/>
    </row>
    <row r="82296" spans="2:2">
      <c r="B82296" s="202"/>
    </row>
    <row r="82297" spans="2:2">
      <c r="B82297" s="202"/>
    </row>
    <row r="82298" spans="2:2">
      <c r="B82298" s="202"/>
    </row>
    <row r="82299" spans="2:2">
      <c r="B82299" s="202"/>
    </row>
    <row r="82300" spans="2:2">
      <c r="B82300" s="202"/>
    </row>
    <row r="82301" spans="2:2">
      <c r="B82301" s="202"/>
    </row>
    <row r="82302" spans="2:2">
      <c r="B82302" s="202"/>
    </row>
    <row r="82303" spans="2:2">
      <c r="B82303" s="202"/>
    </row>
    <row r="82304" spans="2:2">
      <c r="B82304" s="202"/>
    </row>
    <row r="82305" spans="2:2">
      <c r="B82305" s="202"/>
    </row>
    <row r="82306" spans="2:2">
      <c r="B82306" s="202"/>
    </row>
    <row r="82307" spans="2:2">
      <c r="B82307" s="202"/>
    </row>
    <row r="82308" spans="2:2">
      <c r="B82308" s="202"/>
    </row>
    <row r="82309" spans="2:2">
      <c r="B82309" s="202"/>
    </row>
    <row r="82310" spans="2:2">
      <c r="B82310" s="202"/>
    </row>
    <row r="82311" spans="2:2">
      <c r="B82311" s="202"/>
    </row>
    <row r="82312" spans="2:2">
      <c r="B82312" s="202"/>
    </row>
    <row r="82313" spans="2:2">
      <c r="B82313" s="202"/>
    </row>
    <row r="82314" spans="2:2">
      <c r="B82314" s="202"/>
    </row>
    <row r="82315" spans="2:2">
      <c r="B82315" s="202"/>
    </row>
    <row r="82316" spans="2:2">
      <c r="B82316" s="202"/>
    </row>
    <row r="82317" spans="2:2">
      <c r="B82317" s="202"/>
    </row>
    <row r="82318" spans="2:2">
      <c r="B82318" s="202"/>
    </row>
    <row r="82319" spans="2:2">
      <c r="B82319" s="202"/>
    </row>
    <row r="82320" spans="2:2">
      <c r="B82320" s="202"/>
    </row>
    <row r="82321" spans="2:2">
      <c r="B82321" s="202"/>
    </row>
    <row r="82322" spans="2:2">
      <c r="B82322" s="202"/>
    </row>
    <row r="82323" spans="2:2">
      <c r="B82323" s="202"/>
    </row>
    <row r="82324" spans="2:2">
      <c r="B82324" s="202"/>
    </row>
    <row r="82325" spans="2:2">
      <c r="B82325" s="202"/>
    </row>
    <row r="82326" spans="2:2">
      <c r="B82326" s="202"/>
    </row>
    <row r="82327" spans="2:2">
      <c r="B82327" s="202"/>
    </row>
    <row r="82328" spans="2:2">
      <c r="B82328" s="202"/>
    </row>
    <row r="82329" spans="2:2">
      <c r="B82329" s="202"/>
    </row>
    <row r="82330" spans="2:2">
      <c r="B82330" s="202"/>
    </row>
    <row r="82331" spans="2:2">
      <c r="B82331" s="202"/>
    </row>
    <row r="82332" spans="2:2">
      <c r="B82332" s="202"/>
    </row>
    <row r="82333" spans="2:2">
      <c r="B82333" s="202"/>
    </row>
    <row r="82334" spans="2:2">
      <c r="B82334" s="202"/>
    </row>
    <row r="82335" spans="2:2">
      <c r="B82335" s="202"/>
    </row>
    <row r="82336" spans="2:2">
      <c r="B82336" s="202"/>
    </row>
    <row r="82337" spans="2:2">
      <c r="B82337" s="202"/>
    </row>
    <row r="82338" spans="2:2">
      <c r="B82338" s="202"/>
    </row>
    <row r="82339" spans="2:2">
      <c r="B82339" s="202"/>
    </row>
    <row r="82340" spans="2:2">
      <c r="B82340" s="202"/>
    </row>
    <row r="82341" spans="2:2">
      <c r="B82341" s="202"/>
    </row>
    <row r="82342" spans="2:2">
      <c r="B82342" s="202"/>
    </row>
    <row r="82343" spans="2:2">
      <c r="B82343" s="202"/>
    </row>
    <row r="82344" spans="2:2">
      <c r="B82344" s="202"/>
    </row>
    <row r="82345" spans="2:2">
      <c r="B82345" s="202"/>
    </row>
    <row r="82346" spans="2:2">
      <c r="B82346" s="202"/>
    </row>
    <row r="82347" spans="2:2">
      <c r="B82347" s="202"/>
    </row>
    <row r="82348" spans="2:2">
      <c r="B82348" s="202"/>
    </row>
    <row r="82349" spans="2:2">
      <c r="B82349" s="202"/>
    </row>
    <row r="82350" spans="2:2">
      <c r="B82350" s="202"/>
    </row>
    <row r="82351" spans="2:2">
      <c r="B82351" s="202"/>
    </row>
    <row r="82352" spans="2:2">
      <c r="B82352" s="202"/>
    </row>
    <row r="82353" spans="2:2">
      <c r="B82353" s="202"/>
    </row>
    <row r="82354" spans="2:2">
      <c r="B82354" s="202"/>
    </row>
    <row r="82355" spans="2:2">
      <c r="B82355" s="202"/>
    </row>
    <row r="82356" spans="2:2">
      <c r="B82356" s="202"/>
    </row>
    <row r="82357" spans="2:2">
      <c r="B82357" s="202"/>
    </row>
    <row r="82358" spans="2:2">
      <c r="B82358" s="202"/>
    </row>
    <row r="82359" spans="2:2">
      <c r="B82359" s="202"/>
    </row>
    <row r="82360" spans="2:2">
      <c r="B82360" s="202"/>
    </row>
    <row r="82361" spans="2:2">
      <c r="B82361" s="202"/>
    </row>
    <row r="82362" spans="2:2">
      <c r="B82362" s="202"/>
    </row>
    <row r="82363" spans="2:2">
      <c r="B82363" s="202"/>
    </row>
    <row r="82364" spans="2:2">
      <c r="B82364" s="202"/>
    </row>
    <row r="82365" spans="2:2">
      <c r="B82365" s="202"/>
    </row>
    <row r="82366" spans="2:2">
      <c r="B82366" s="202"/>
    </row>
    <row r="82367" spans="2:2">
      <c r="B82367" s="202"/>
    </row>
    <row r="82368" spans="2:2">
      <c r="B82368" s="202"/>
    </row>
    <row r="82369" spans="2:2">
      <c r="B82369" s="202"/>
    </row>
    <row r="82370" spans="2:2">
      <c r="B82370" s="202"/>
    </row>
    <row r="82371" spans="2:2">
      <c r="B82371" s="202"/>
    </row>
    <row r="82372" spans="2:2">
      <c r="B82372" s="202"/>
    </row>
    <row r="82373" spans="2:2">
      <c r="B82373" s="202"/>
    </row>
    <row r="82374" spans="2:2">
      <c r="B82374" s="202"/>
    </row>
    <row r="82375" spans="2:2">
      <c r="B82375" s="202"/>
    </row>
    <row r="82376" spans="2:2">
      <c r="B82376" s="202"/>
    </row>
    <row r="82377" spans="2:2">
      <c r="B82377" s="202"/>
    </row>
    <row r="82378" spans="2:2">
      <c r="B82378" s="202"/>
    </row>
    <row r="82379" spans="2:2">
      <c r="B82379" s="202"/>
    </row>
    <row r="82380" spans="2:2">
      <c r="B82380" s="202"/>
    </row>
    <row r="82381" spans="2:2">
      <c r="B82381" s="202"/>
    </row>
    <row r="82382" spans="2:2">
      <c r="B82382" s="202"/>
    </row>
    <row r="82383" spans="2:2">
      <c r="B82383" s="202"/>
    </row>
    <row r="82384" spans="2:2">
      <c r="B82384" s="202"/>
    </row>
    <row r="82385" spans="2:2">
      <c r="B82385" s="202"/>
    </row>
    <row r="82386" spans="2:2">
      <c r="B82386" s="202"/>
    </row>
    <row r="82387" spans="2:2">
      <c r="B82387" s="202"/>
    </row>
    <row r="82388" spans="2:2">
      <c r="B82388" s="202"/>
    </row>
    <row r="82389" spans="2:2">
      <c r="B82389" s="202"/>
    </row>
    <row r="82390" spans="2:2">
      <c r="B82390" s="202"/>
    </row>
    <row r="82391" spans="2:2">
      <c r="B82391" s="202"/>
    </row>
    <row r="82392" spans="2:2">
      <c r="B82392" s="202"/>
    </row>
    <row r="82393" spans="2:2">
      <c r="B82393" s="202"/>
    </row>
    <row r="82394" spans="2:2">
      <c r="B82394" s="202"/>
    </row>
    <row r="82395" spans="2:2">
      <c r="B82395" s="202"/>
    </row>
    <row r="82396" spans="2:2">
      <c r="B82396" s="202"/>
    </row>
    <row r="82397" spans="2:2">
      <c r="B82397" s="202"/>
    </row>
    <row r="82398" spans="2:2">
      <c r="B82398" s="202"/>
    </row>
    <row r="82399" spans="2:2">
      <c r="B82399" s="202"/>
    </row>
    <row r="82400" spans="2:2">
      <c r="B82400" s="202"/>
    </row>
    <row r="82401" spans="2:2">
      <c r="B82401" s="202"/>
    </row>
    <row r="82402" spans="2:2">
      <c r="B82402" s="202"/>
    </row>
    <row r="82403" spans="2:2">
      <c r="B82403" s="202"/>
    </row>
    <row r="82404" spans="2:2">
      <c r="B82404" s="202"/>
    </row>
    <row r="82405" spans="2:2">
      <c r="B82405" s="202"/>
    </row>
    <row r="82406" spans="2:2">
      <c r="B82406" s="202"/>
    </row>
    <row r="82407" spans="2:2">
      <c r="B82407" s="202"/>
    </row>
    <row r="82408" spans="2:2">
      <c r="B82408" s="202"/>
    </row>
    <row r="82409" spans="2:2">
      <c r="B82409" s="202"/>
    </row>
    <row r="82410" spans="2:2">
      <c r="B82410" s="202"/>
    </row>
    <row r="82411" spans="2:2">
      <c r="B82411" s="202"/>
    </row>
    <row r="82412" spans="2:2">
      <c r="B82412" s="202"/>
    </row>
    <row r="82413" spans="2:2">
      <c r="B82413" s="202"/>
    </row>
    <row r="82414" spans="2:2">
      <c r="B82414" s="202"/>
    </row>
    <row r="82415" spans="2:2">
      <c r="B82415" s="202"/>
    </row>
    <row r="82416" spans="2:2">
      <c r="B82416" s="202"/>
    </row>
    <row r="82417" spans="2:2">
      <c r="B82417" s="202"/>
    </row>
    <row r="82418" spans="2:2">
      <c r="B82418" s="202"/>
    </row>
    <row r="82419" spans="2:2">
      <c r="B82419" s="202"/>
    </row>
    <row r="82420" spans="2:2">
      <c r="B82420" s="202"/>
    </row>
    <row r="82421" spans="2:2">
      <c r="B82421" s="202"/>
    </row>
    <row r="82422" spans="2:2">
      <c r="B82422" s="202"/>
    </row>
    <row r="82423" spans="2:2">
      <c r="B82423" s="202"/>
    </row>
    <row r="82424" spans="2:2">
      <c r="B82424" s="202"/>
    </row>
    <row r="82425" spans="2:2">
      <c r="B82425" s="202"/>
    </row>
    <row r="82426" spans="2:2">
      <c r="B82426" s="202"/>
    </row>
    <row r="82427" spans="2:2">
      <c r="B82427" s="202"/>
    </row>
    <row r="82428" spans="2:2">
      <c r="B82428" s="202"/>
    </row>
    <row r="82429" spans="2:2">
      <c r="B82429" s="202"/>
    </row>
    <row r="82430" spans="2:2">
      <c r="B82430" s="202"/>
    </row>
    <row r="82431" spans="2:2">
      <c r="B82431" s="202"/>
    </row>
    <row r="82432" spans="2:2">
      <c r="B82432" s="202"/>
    </row>
    <row r="82433" spans="2:2">
      <c r="B82433" s="202"/>
    </row>
    <row r="82434" spans="2:2">
      <c r="B82434" s="202"/>
    </row>
    <row r="82435" spans="2:2">
      <c r="B82435" s="202"/>
    </row>
    <row r="82436" spans="2:2">
      <c r="B82436" s="202"/>
    </row>
    <row r="82437" spans="2:2">
      <c r="B82437" s="202"/>
    </row>
    <row r="82438" spans="2:2">
      <c r="B82438" s="202"/>
    </row>
    <row r="82439" spans="2:2">
      <c r="B82439" s="202"/>
    </row>
    <row r="82440" spans="2:2">
      <c r="B82440" s="202"/>
    </row>
    <row r="82441" spans="2:2">
      <c r="B82441" s="202"/>
    </row>
    <row r="82442" spans="2:2">
      <c r="B82442" s="202"/>
    </row>
    <row r="82443" spans="2:2">
      <c r="B82443" s="202"/>
    </row>
    <row r="82444" spans="2:2">
      <c r="B82444" s="202"/>
    </row>
    <row r="82445" spans="2:2">
      <c r="B82445" s="202"/>
    </row>
    <row r="82446" spans="2:2">
      <c r="B82446" s="202"/>
    </row>
    <row r="82447" spans="2:2">
      <c r="B82447" s="202"/>
    </row>
    <row r="82448" spans="2:2">
      <c r="B82448" s="202"/>
    </row>
    <row r="82449" spans="2:2">
      <c r="B82449" s="202"/>
    </row>
    <row r="82450" spans="2:2">
      <c r="B82450" s="202"/>
    </row>
    <row r="82451" spans="2:2">
      <c r="B82451" s="202"/>
    </row>
    <row r="82452" spans="2:2">
      <c r="B82452" s="202"/>
    </row>
    <row r="82453" spans="2:2">
      <c r="B82453" s="202"/>
    </row>
    <row r="82454" spans="2:2">
      <c r="B82454" s="202"/>
    </row>
    <row r="82455" spans="2:2">
      <c r="B82455" s="202"/>
    </row>
    <row r="82456" spans="2:2">
      <c r="B82456" s="202"/>
    </row>
    <row r="82457" spans="2:2">
      <c r="B82457" s="202"/>
    </row>
    <row r="82458" spans="2:2">
      <c r="B82458" s="202"/>
    </row>
    <row r="82459" spans="2:2">
      <c r="B82459" s="202"/>
    </row>
    <row r="82460" spans="2:2">
      <c r="B82460" s="202"/>
    </row>
    <row r="82461" spans="2:2">
      <c r="B82461" s="202"/>
    </row>
    <row r="82462" spans="2:2">
      <c r="B82462" s="202"/>
    </row>
    <row r="82463" spans="2:2">
      <c r="B82463" s="202"/>
    </row>
    <row r="82464" spans="2:2">
      <c r="B82464" s="202"/>
    </row>
    <row r="82465" spans="2:2">
      <c r="B82465" s="202"/>
    </row>
    <row r="82466" spans="2:2">
      <c r="B82466" s="202"/>
    </row>
    <row r="82467" spans="2:2">
      <c r="B82467" s="202"/>
    </row>
    <row r="82468" spans="2:2">
      <c r="B82468" s="202"/>
    </row>
    <row r="82469" spans="2:2">
      <c r="B82469" s="202"/>
    </row>
    <row r="82470" spans="2:2">
      <c r="B82470" s="202"/>
    </row>
    <row r="82471" spans="2:2">
      <c r="B82471" s="202"/>
    </row>
    <row r="82472" spans="2:2">
      <c r="B82472" s="202"/>
    </row>
    <row r="82473" spans="2:2">
      <c r="B82473" s="202"/>
    </row>
    <row r="82474" spans="2:2">
      <c r="B82474" s="202"/>
    </row>
    <row r="82475" spans="2:2">
      <c r="B82475" s="202"/>
    </row>
    <row r="82476" spans="2:2">
      <c r="B82476" s="202"/>
    </row>
    <row r="82477" spans="2:2">
      <c r="B82477" s="202"/>
    </row>
    <row r="82478" spans="2:2">
      <c r="B82478" s="202"/>
    </row>
    <row r="82479" spans="2:2">
      <c r="B82479" s="202"/>
    </row>
    <row r="82480" spans="2:2">
      <c r="B82480" s="202"/>
    </row>
    <row r="82481" spans="2:2">
      <c r="B82481" s="202"/>
    </row>
    <row r="82482" spans="2:2">
      <c r="B82482" s="202"/>
    </row>
    <row r="82483" spans="2:2">
      <c r="B82483" s="202"/>
    </row>
    <row r="82484" spans="2:2">
      <c r="B82484" s="202"/>
    </row>
    <row r="82485" spans="2:2">
      <c r="B82485" s="202"/>
    </row>
    <row r="82486" spans="2:2">
      <c r="B82486" s="202"/>
    </row>
    <row r="82487" spans="2:2">
      <c r="B82487" s="202"/>
    </row>
    <row r="82488" spans="2:2">
      <c r="B82488" s="202"/>
    </row>
    <row r="82489" spans="2:2">
      <c r="B82489" s="202"/>
    </row>
    <row r="82490" spans="2:2">
      <c r="B82490" s="202"/>
    </row>
    <row r="82491" spans="2:2">
      <c r="B82491" s="202"/>
    </row>
    <row r="82492" spans="2:2">
      <c r="B82492" s="202"/>
    </row>
    <row r="82493" spans="2:2">
      <c r="B82493" s="202"/>
    </row>
    <row r="82494" spans="2:2">
      <c r="B82494" s="202"/>
    </row>
    <row r="82495" spans="2:2">
      <c r="B82495" s="202"/>
    </row>
    <row r="82496" spans="2:2">
      <c r="B82496" s="202"/>
    </row>
    <row r="82497" spans="2:2">
      <c r="B82497" s="202"/>
    </row>
    <row r="82498" spans="2:2">
      <c r="B82498" s="202"/>
    </row>
    <row r="82499" spans="2:2">
      <c r="B82499" s="202"/>
    </row>
    <row r="82500" spans="2:2">
      <c r="B82500" s="202"/>
    </row>
    <row r="82501" spans="2:2">
      <c r="B82501" s="202"/>
    </row>
    <row r="82502" spans="2:2">
      <c r="B82502" s="202"/>
    </row>
    <row r="82503" spans="2:2">
      <c r="B82503" s="202"/>
    </row>
    <row r="82504" spans="2:2">
      <c r="B82504" s="202"/>
    </row>
    <row r="82505" spans="2:2">
      <c r="B82505" s="202"/>
    </row>
    <row r="82506" spans="2:2">
      <c r="B82506" s="202"/>
    </row>
    <row r="82507" spans="2:2">
      <c r="B82507" s="202"/>
    </row>
    <row r="82508" spans="2:2">
      <c r="B82508" s="202"/>
    </row>
    <row r="82509" spans="2:2">
      <c r="B82509" s="202"/>
    </row>
    <row r="82510" spans="2:2">
      <c r="B82510" s="202"/>
    </row>
    <row r="82511" spans="2:2">
      <c r="B82511" s="202"/>
    </row>
    <row r="82512" spans="2:2">
      <c r="B82512" s="202"/>
    </row>
    <row r="82513" spans="2:2">
      <c r="B82513" s="202"/>
    </row>
    <row r="82514" spans="2:2">
      <c r="B82514" s="202"/>
    </row>
    <row r="82515" spans="2:2">
      <c r="B82515" s="202"/>
    </row>
    <row r="82516" spans="2:2">
      <c r="B82516" s="202"/>
    </row>
    <row r="82517" spans="2:2">
      <c r="B82517" s="202"/>
    </row>
    <row r="82518" spans="2:2">
      <c r="B82518" s="202"/>
    </row>
    <row r="82519" spans="2:2">
      <c r="B82519" s="202"/>
    </row>
    <row r="82520" spans="2:2">
      <c r="B82520" s="202"/>
    </row>
    <row r="82521" spans="2:2">
      <c r="B82521" s="202"/>
    </row>
    <row r="82522" spans="2:2">
      <c r="B82522" s="202"/>
    </row>
    <row r="82523" spans="2:2">
      <c r="B82523" s="202"/>
    </row>
    <row r="82524" spans="2:2">
      <c r="B82524" s="202"/>
    </row>
    <row r="82525" spans="2:2">
      <c r="B82525" s="202"/>
    </row>
    <row r="82526" spans="2:2">
      <c r="B82526" s="202"/>
    </row>
    <row r="82527" spans="2:2">
      <c r="B82527" s="202"/>
    </row>
    <row r="82528" spans="2:2">
      <c r="B82528" s="202"/>
    </row>
    <row r="82529" spans="2:2">
      <c r="B82529" s="202"/>
    </row>
    <row r="82530" spans="2:2">
      <c r="B82530" s="202"/>
    </row>
    <row r="82531" spans="2:2">
      <c r="B82531" s="202"/>
    </row>
    <row r="82532" spans="2:2">
      <c r="B82532" s="202"/>
    </row>
    <row r="82533" spans="2:2">
      <c r="B82533" s="202"/>
    </row>
    <row r="82534" spans="2:2">
      <c r="B82534" s="202"/>
    </row>
    <row r="82535" spans="2:2">
      <c r="B82535" s="202"/>
    </row>
    <row r="82536" spans="2:2">
      <c r="B82536" s="202"/>
    </row>
    <row r="82537" spans="2:2">
      <c r="B82537" s="202"/>
    </row>
    <row r="82538" spans="2:2">
      <c r="B82538" s="202"/>
    </row>
    <row r="82539" spans="2:2">
      <c r="B82539" s="202"/>
    </row>
    <row r="82540" spans="2:2">
      <c r="B82540" s="202"/>
    </row>
    <row r="82541" spans="2:2">
      <c r="B82541" s="202"/>
    </row>
    <row r="82542" spans="2:2">
      <c r="B82542" s="202"/>
    </row>
    <row r="82543" spans="2:2">
      <c r="B82543" s="202"/>
    </row>
    <row r="82544" spans="2:2">
      <c r="B82544" s="202"/>
    </row>
    <row r="82545" spans="2:2">
      <c r="B82545" s="202"/>
    </row>
    <row r="82546" spans="2:2">
      <c r="B82546" s="202"/>
    </row>
    <row r="82547" spans="2:2">
      <c r="B82547" s="202"/>
    </row>
    <row r="82548" spans="2:2">
      <c r="B82548" s="202"/>
    </row>
    <row r="82549" spans="2:2">
      <c r="B82549" s="202"/>
    </row>
    <row r="82550" spans="2:2">
      <c r="B82550" s="202"/>
    </row>
    <row r="82551" spans="2:2">
      <c r="B82551" s="202"/>
    </row>
    <row r="82552" spans="2:2">
      <c r="B82552" s="202"/>
    </row>
    <row r="82553" spans="2:2">
      <c r="B82553" s="202"/>
    </row>
    <row r="82554" spans="2:2">
      <c r="B82554" s="202"/>
    </row>
    <row r="82555" spans="2:2">
      <c r="B82555" s="202"/>
    </row>
    <row r="82556" spans="2:2">
      <c r="B82556" s="202"/>
    </row>
    <row r="82557" spans="2:2">
      <c r="B82557" s="202"/>
    </row>
    <row r="82558" spans="2:2">
      <c r="B82558" s="202"/>
    </row>
    <row r="82559" spans="2:2">
      <c r="B82559" s="202"/>
    </row>
    <row r="82560" spans="2:2">
      <c r="B82560" s="202"/>
    </row>
    <row r="82561" spans="2:2">
      <c r="B82561" s="202"/>
    </row>
    <row r="82562" spans="2:2">
      <c r="B82562" s="202"/>
    </row>
    <row r="82563" spans="2:2">
      <c r="B82563" s="202"/>
    </row>
    <row r="82564" spans="2:2">
      <c r="B82564" s="202"/>
    </row>
    <row r="82565" spans="2:2">
      <c r="B82565" s="202"/>
    </row>
    <row r="82566" spans="2:2">
      <c r="B82566" s="202"/>
    </row>
    <row r="82567" spans="2:2">
      <c r="B82567" s="202"/>
    </row>
    <row r="82568" spans="2:2">
      <c r="B82568" s="202"/>
    </row>
    <row r="82569" spans="2:2">
      <c r="B82569" s="202"/>
    </row>
    <row r="82570" spans="2:2">
      <c r="B82570" s="202"/>
    </row>
    <row r="82571" spans="2:2">
      <c r="B82571" s="202"/>
    </row>
    <row r="82572" spans="2:2">
      <c r="B82572" s="202"/>
    </row>
    <row r="82573" spans="2:2">
      <c r="B82573" s="202"/>
    </row>
    <row r="82574" spans="2:2">
      <c r="B82574" s="202"/>
    </row>
    <row r="82575" spans="2:2">
      <c r="B82575" s="202"/>
    </row>
    <row r="82576" spans="2:2">
      <c r="B82576" s="202"/>
    </row>
    <row r="82577" spans="2:2">
      <c r="B82577" s="202"/>
    </row>
    <row r="82578" spans="2:2">
      <c r="B82578" s="202"/>
    </row>
    <row r="82579" spans="2:2">
      <c r="B82579" s="202"/>
    </row>
    <row r="82580" spans="2:2">
      <c r="B82580" s="202"/>
    </row>
    <row r="82581" spans="2:2">
      <c r="B82581" s="202"/>
    </row>
    <row r="82582" spans="2:2">
      <c r="B82582" s="202"/>
    </row>
    <row r="82583" spans="2:2">
      <c r="B82583" s="202"/>
    </row>
    <row r="82584" spans="2:2">
      <c r="B82584" s="202"/>
    </row>
    <row r="82585" spans="2:2">
      <c r="B82585" s="202"/>
    </row>
    <row r="82586" spans="2:2">
      <c r="B82586" s="202"/>
    </row>
    <row r="82587" spans="2:2">
      <c r="B82587" s="202"/>
    </row>
    <row r="82588" spans="2:2">
      <c r="B82588" s="202"/>
    </row>
    <row r="82589" spans="2:2">
      <c r="B82589" s="202"/>
    </row>
    <row r="82590" spans="2:2">
      <c r="B82590" s="202"/>
    </row>
    <row r="82591" spans="2:2">
      <c r="B82591" s="202"/>
    </row>
    <row r="82592" spans="2:2">
      <c r="B82592" s="202"/>
    </row>
    <row r="82593" spans="2:2">
      <c r="B82593" s="202"/>
    </row>
    <row r="82594" spans="2:2">
      <c r="B82594" s="202"/>
    </row>
    <row r="82595" spans="2:2">
      <c r="B82595" s="202"/>
    </row>
    <row r="82596" spans="2:2">
      <c r="B82596" s="202"/>
    </row>
    <row r="82597" spans="2:2">
      <c r="B82597" s="202"/>
    </row>
    <row r="82598" spans="2:2">
      <c r="B82598" s="202"/>
    </row>
    <row r="82599" spans="2:2">
      <c r="B82599" s="202"/>
    </row>
    <row r="82600" spans="2:2">
      <c r="B82600" s="202"/>
    </row>
    <row r="82601" spans="2:2">
      <c r="B82601" s="202"/>
    </row>
    <row r="82602" spans="2:2">
      <c r="B82602" s="202"/>
    </row>
    <row r="82603" spans="2:2">
      <c r="B82603" s="202"/>
    </row>
    <row r="82604" spans="2:2">
      <c r="B82604" s="202"/>
    </row>
    <row r="82605" spans="2:2">
      <c r="B82605" s="202"/>
    </row>
    <row r="82606" spans="2:2">
      <c r="B82606" s="202"/>
    </row>
    <row r="82607" spans="2:2">
      <c r="B82607" s="202"/>
    </row>
    <row r="82608" spans="2:2">
      <c r="B82608" s="202"/>
    </row>
    <row r="82609" spans="2:2">
      <c r="B82609" s="202"/>
    </row>
    <row r="82610" spans="2:2">
      <c r="B82610" s="202"/>
    </row>
    <row r="82611" spans="2:2">
      <c r="B82611" s="202"/>
    </row>
    <row r="82612" spans="2:2">
      <c r="B82612" s="202"/>
    </row>
    <row r="82613" spans="2:2">
      <c r="B82613" s="202"/>
    </row>
    <row r="82614" spans="2:2">
      <c r="B82614" s="202"/>
    </row>
    <row r="82615" spans="2:2">
      <c r="B82615" s="202"/>
    </row>
    <row r="82616" spans="2:2">
      <c r="B82616" s="202"/>
    </row>
    <row r="82617" spans="2:2">
      <c r="B82617" s="202"/>
    </row>
    <row r="82618" spans="2:2">
      <c r="B82618" s="202"/>
    </row>
    <row r="82619" spans="2:2">
      <c r="B82619" s="202"/>
    </row>
    <row r="82620" spans="2:2">
      <c r="B82620" s="202"/>
    </row>
    <row r="82621" spans="2:2">
      <c r="B82621" s="202"/>
    </row>
    <row r="82622" spans="2:2">
      <c r="B82622" s="202"/>
    </row>
    <row r="82623" spans="2:2">
      <c r="B82623" s="202"/>
    </row>
    <row r="82624" spans="2:2">
      <c r="B82624" s="202"/>
    </row>
    <row r="82625" spans="2:2">
      <c r="B82625" s="202"/>
    </row>
    <row r="82626" spans="2:2">
      <c r="B82626" s="202"/>
    </row>
    <row r="82627" spans="2:2">
      <c r="B82627" s="202"/>
    </row>
    <row r="82628" spans="2:2">
      <c r="B82628" s="202"/>
    </row>
    <row r="82629" spans="2:2">
      <c r="B82629" s="202"/>
    </row>
    <row r="82630" spans="2:2">
      <c r="B82630" s="202"/>
    </row>
    <row r="82631" spans="2:2">
      <c r="B82631" s="202"/>
    </row>
    <row r="82632" spans="2:2">
      <c r="B82632" s="202"/>
    </row>
    <row r="82633" spans="2:2">
      <c r="B82633" s="202"/>
    </row>
    <row r="82634" spans="2:2">
      <c r="B82634" s="202"/>
    </row>
    <row r="82635" spans="2:2">
      <c r="B82635" s="202"/>
    </row>
    <row r="82636" spans="2:2">
      <c r="B82636" s="202"/>
    </row>
    <row r="82637" spans="2:2">
      <c r="B82637" s="202"/>
    </row>
    <row r="82638" spans="2:2">
      <c r="B82638" s="202"/>
    </row>
    <row r="82639" spans="2:2">
      <c r="B82639" s="202"/>
    </row>
    <row r="82640" spans="2:2">
      <c r="B82640" s="202"/>
    </row>
    <row r="82641" spans="2:2">
      <c r="B82641" s="202"/>
    </row>
    <row r="82642" spans="2:2">
      <c r="B82642" s="202"/>
    </row>
    <row r="82643" spans="2:2">
      <c r="B82643" s="202"/>
    </row>
    <row r="82644" spans="2:2">
      <c r="B82644" s="202"/>
    </row>
    <row r="82645" spans="2:2">
      <c r="B82645" s="202"/>
    </row>
    <row r="82646" spans="2:2">
      <c r="B82646" s="202"/>
    </row>
    <row r="82647" spans="2:2">
      <c r="B82647" s="202"/>
    </row>
    <row r="82648" spans="2:2">
      <c r="B82648" s="202"/>
    </row>
    <row r="82649" spans="2:2">
      <c r="B82649" s="202"/>
    </row>
    <row r="82650" spans="2:2">
      <c r="B82650" s="202"/>
    </row>
    <row r="82651" spans="2:2">
      <c r="B82651" s="202"/>
    </row>
    <row r="82652" spans="2:2">
      <c r="B82652" s="202"/>
    </row>
    <row r="82653" spans="2:2">
      <c r="B82653" s="202"/>
    </row>
    <row r="82654" spans="2:2">
      <c r="B82654" s="202"/>
    </row>
    <row r="82655" spans="2:2">
      <c r="B82655" s="202"/>
    </row>
    <row r="82656" spans="2:2">
      <c r="B82656" s="202"/>
    </row>
    <row r="82657" spans="2:2">
      <c r="B82657" s="202"/>
    </row>
    <row r="82658" spans="2:2">
      <c r="B82658" s="202"/>
    </row>
    <row r="82659" spans="2:2">
      <c r="B82659" s="202"/>
    </row>
    <row r="82660" spans="2:2">
      <c r="B82660" s="202"/>
    </row>
    <row r="82661" spans="2:2">
      <c r="B82661" s="202"/>
    </row>
    <row r="82662" spans="2:2">
      <c r="B82662" s="202"/>
    </row>
    <row r="82663" spans="2:2">
      <c r="B82663" s="202"/>
    </row>
    <row r="82664" spans="2:2">
      <c r="B82664" s="202"/>
    </row>
    <row r="82665" spans="2:2">
      <c r="B82665" s="202"/>
    </row>
    <row r="82666" spans="2:2">
      <c r="B82666" s="202"/>
    </row>
    <row r="82667" spans="2:2">
      <c r="B82667" s="202"/>
    </row>
    <row r="82668" spans="2:2">
      <c r="B82668" s="202"/>
    </row>
    <row r="82669" spans="2:2">
      <c r="B82669" s="202"/>
    </row>
    <row r="82670" spans="2:2">
      <c r="B82670" s="202"/>
    </row>
    <row r="82671" spans="2:2">
      <c r="B82671" s="202"/>
    </row>
    <row r="82672" spans="2:2">
      <c r="B82672" s="202"/>
    </row>
    <row r="82673" spans="2:2">
      <c r="B82673" s="202"/>
    </row>
    <row r="82674" spans="2:2">
      <c r="B82674" s="202"/>
    </row>
    <row r="82675" spans="2:2">
      <c r="B82675" s="202"/>
    </row>
    <row r="82676" spans="2:2">
      <c r="B82676" s="202"/>
    </row>
    <row r="82677" spans="2:2">
      <c r="B82677" s="202"/>
    </row>
    <row r="82678" spans="2:2">
      <c r="B82678" s="202"/>
    </row>
    <row r="82679" spans="2:2">
      <c r="B82679" s="202"/>
    </row>
    <row r="82680" spans="2:2">
      <c r="B82680" s="202"/>
    </row>
    <row r="82681" spans="2:2">
      <c r="B82681" s="202"/>
    </row>
    <row r="82682" spans="2:2">
      <c r="B82682" s="202"/>
    </row>
    <row r="82683" spans="2:2">
      <c r="B82683" s="202"/>
    </row>
    <row r="82684" spans="2:2">
      <c r="B82684" s="202"/>
    </row>
    <row r="82685" spans="2:2">
      <c r="B82685" s="202"/>
    </row>
    <row r="82686" spans="2:2">
      <c r="B82686" s="202"/>
    </row>
    <row r="82687" spans="2:2">
      <c r="B82687" s="202"/>
    </row>
    <row r="82688" spans="2:2">
      <c r="B82688" s="202"/>
    </row>
    <row r="82689" spans="2:2">
      <c r="B82689" s="202"/>
    </row>
    <row r="82690" spans="2:2">
      <c r="B82690" s="202"/>
    </row>
    <row r="82691" spans="2:2">
      <c r="B82691" s="202"/>
    </row>
    <row r="82692" spans="2:2">
      <c r="B82692" s="202"/>
    </row>
    <row r="82693" spans="2:2">
      <c r="B82693" s="202"/>
    </row>
    <row r="82694" spans="2:2">
      <c r="B82694" s="202"/>
    </row>
    <row r="82695" spans="2:2">
      <c r="B82695" s="202"/>
    </row>
    <row r="82696" spans="2:2">
      <c r="B82696" s="202"/>
    </row>
    <row r="82697" spans="2:2">
      <c r="B82697" s="202"/>
    </row>
    <row r="82698" spans="2:2">
      <c r="B82698" s="202"/>
    </row>
    <row r="82699" spans="2:2">
      <c r="B82699" s="202"/>
    </row>
    <row r="82700" spans="2:2">
      <c r="B82700" s="202"/>
    </row>
    <row r="82701" spans="2:2">
      <c r="B82701" s="202"/>
    </row>
    <row r="82702" spans="2:2">
      <c r="B82702" s="202"/>
    </row>
    <row r="82703" spans="2:2">
      <c r="B82703" s="202"/>
    </row>
    <row r="82704" spans="2:2">
      <c r="B82704" s="202"/>
    </row>
    <row r="82705" spans="2:2">
      <c r="B82705" s="202"/>
    </row>
    <row r="82706" spans="2:2">
      <c r="B82706" s="202"/>
    </row>
    <row r="82707" spans="2:2">
      <c r="B82707" s="202"/>
    </row>
    <row r="82708" spans="2:2">
      <c r="B82708" s="202"/>
    </row>
    <row r="82709" spans="2:2">
      <c r="B82709" s="202"/>
    </row>
    <row r="82710" spans="2:2">
      <c r="B82710" s="202"/>
    </row>
    <row r="82711" spans="2:2">
      <c r="B82711" s="202"/>
    </row>
    <row r="82712" spans="2:2">
      <c r="B82712" s="202"/>
    </row>
    <row r="82713" spans="2:2">
      <c r="B82713" s="202"/>
    </row>
    <row r="82714" spans="2:2">
      <c r="B82714" s="202"/>
    </row>
    <row r="82715" spans="2:2">
      <c r="B82715" s="202"/>
    </row>
    <row r="82716" spans="2:2">
      <c r="B82716" s="202"/>
    </row>
    <row r="82717" spans="2:2">
      <c r="B82717" s="202"/>
    </row>
    <row r="82718" spans="2:2">
      <c r="B82718" s="202"/>
    </row>
    <row r="82719" spans="2:2">
      <c r="B82719" s="202"/>
    </row>
    <row r="82720" spans="2:2">
      <c r="B82720" s="202"/>
    </row>
    <row r="82721" spans="2:2">
      <c r="B82721" s="202"/>
    </row>
    <row r="82722" spans="2:2">
      <c r="B82722" s="202"/>
    </row>
    <row r="82723" spans="2:2">
      <c r="B82723" s="202"/>
    </row>
    <row r="82724" spans="2:2">
      <c r="B82724" s="202"/>
    </row>
    <row r="82725" spans="2:2">
      <c r="B82725" s="202"/>
    </row>
    <row r="82726" spans="2:2">
      <c r="B82726" s="202"/>
    </row>
    <row r="82727" spans="2:2">
      <c r="B82727" s="202"/>
    </row>
    <row r="82728" spans="2:2">
      <c r="B82728" s="202"/>
    </row>
    <row r="82729" spans="2:2">
      <c r="B82729" s="202"/>
    </row>
    <row r="82730" spans="2:2">
      <c r="B82730" s="202"/>
    </row>
    <row r="82731" spans="2:2">
      <c r="B82731" s="202"/>
    </row>
    <row r="82732" spans="2:2">
      <c r="B82732" s="202"/>
    </row>
    <row r="82733" spans="2:2">
      <c r="B82733" s="202"/>
    </row>
    <row r="82734" spans="2:2">
      <c r="B82734" s="202"/>
    </row>
    <row r="82735" spans="2:2">
      <c r="B82735" s="202"/>
    </row>
    <row r="82736" spans="2:2">
      <c r="B82736" s="202"/>
    </row>
    <row r="82737" spans="2:2">
      <c r="B82737" s="202"/>
    </row>
    <row r="82738" spans="2:2">
      <c r="B82738" s="202"/>
    </row>
    <row r="82739" spans="2:2">
      <c r="B82739" s="202"/>
    </row>
    <row r="82740" spans="2:2">
      <c r="B82740" s="202"/>
    </row>
    <row r="82741" spans="2:2">
      <c r="B82741" s="202"/>
    </row>
    <row r="82742" spans="2:2">
      <c r="B82742" s="202"/>
    </row>
    <row r="82743" spans="2:2">
      <c r="B82743" s="202"/>
    </row>
    <row r="82744" spans="2:2">
      <c r="B82744" s="202"/>
    </row>
    <row r="82745" spans="2:2">
      <c r="B82745" s="202"/>
    </row>
    <row r="82746" spans="2:2">
      <c r="B82746" s="202"/>
    </row>
    <row r="82747" spans="2:2">
      <c r="B82747" s="202"/>
    </row>
    <row r="82748" spans="2:2">
      <c r="B82748" s="202"/>
    </row>
    <row r="82749" spans="2:2">
      <c r="B82749" s="202"/>
    </row>
    <row r="82750" spans="2:2">
      <c r="B82750" s="202"/>
    </row>
    <row r="82751" spans="2:2">
      <c r="B82751" s="202"/>
    </row>
    <row r="82752" spans="2:2">
      <c r="B82752" s="202"/>
    </row>
    <row r="82753" spans="2:2">
      <c r="B82753" s="202"/>
    </row>
    <row r="82754" spans="2:2">
      <c r="B82754" s="202"/>
    </row>
    <row r="82755" spans="2:2">
      <c r="B82755" s="202"/>
    </row>
    <row r="82756" spans="2:2">
      <c r="B82756" s="202"/>
    </row>
    <row r="82757" spans="2:2">
      <c r="B82757" s="202"/>
    </row>
    <row r="82758" spans="2:2">
      <c r="B82758" s="202"/>
    </row>
    <row r="82759" spans="2:2">
      <c r="B82759" s="202"/>
    </row>
    <row r="82760" spans="2:2">
      <c r="B82760" s="202"/>
    </row>
    <row r="82761" spans="2:2">
      <c r="B82761" s="202"/>
    </row>
    <row r="82762" spans="2:2">
      <c r="B82762" s="202"/>
    </row>
    <row r="82763" spans="2:2">
      <c r="B82763" s="202"/>
    </row>
    <row r="82764" spans="2:2">
      <c r="B82764" s="202"/>
    </row>
    <row r="82765" spans="2:2">
      <c r="B82765" s="202"/>
    </row>
    <row r="82766" spans="2:2">
      <c r="B82766" s="202"/>
    </row>
    <row r="82767" spans="2:2">
      <c r="B82767" s="202"/>
    </row>
    <row r="82768" spans="2:2">
      <c r="B82768" s="202"/>
    </row>
    <row r="82769" spans="2:2">
      <c r="B82769" s="202"/>
    </row>
    <row r="82770" spans="2:2">
      <c r="B82770" s="202"/>
    </row>
    <row r="82771" spans="2:2">
      <c r="B82771" s="202"/>
    </row>
    <row r="82772" spans="2:2">
      <c r="B82772" s="202"/>
    </row>
    <row r="82773" spans="2:2">
      <c r="B82773" s="202"/>
    </row>
    <row r="82774" spans="2:2">
      <c r="B82774" s="202"/>
    </row>
    <row r="82775" spans="2:2">
      <c r="B82775" s="202"/>
    </row>
    <row r="82776" spans="2:2">
      <c r="B82776" s="202"/>
    </row>
    <row r="82777" spans="2:2">
      <c r="B82777" s="202"/>
    </row>
    <row r="82778" spans="2:2">
      <c r="B82778" s="202"/>
    </row>
    <row r="82779" spans="2:2">
      <c r="B82779" s="202"/>
    </row>
    <row r="82780" spans="2:2">
      <c r="B82780" s="202"/>
    </row>
    <row r="82781" spans="2:2">
      <c r="B82781" s="202"/>
    </row>
    <row r="82782" spans="2:2">
      <c r="B82782" s="202"/>
    </row>
    <row r="82783" spans="2:2">
      <c r="B82783" s="202"/>
    </row>
    <row r="82784" spans="2:2">
      <c r="B82784" s="202"/>
    </row>
    <row r="82785" spans="2:2">
      <c r="B82785" s="202"/>
    </row>
    <row r="82786" spans="2:2">
      <c r="B82786" s="202"/>
    </row>
    <row r="82787" spans="2:2">
      <c r="B82787" s="202"/>
    </row>
    <row r="82788" spans="2:2">
      <c r="B82788" s="202"/>
    </row>
    <row r="82789" spans="2:2">
      <c r="B82789" s="202"/>
    </row>
    <row r="82790" spans="2:2">
      <c r="B82790" s="202"/>
    </row>
    <row r="82791" spans="2:2">
      <c r="B82791" s="202"/>
    </row>
    <row r="82792" spans="2:2">
      <c r="B82792" s="202"/>
    </row>
    <row r="82793" spans="2:2">
      <c r="B82793" s="202"/>
    </row>
    <row r="82794" spans="2:2">
      <c r="B82794" s="202"/>
    </row>
    <row r="82795" spans="2:2">
      <c r="B82795" s="202"/>
    </row>
    <row r="82796" spans="2:2">
      <c r="B82796" s="202"/>
    </row>
    <row r="82797" spans="2:2">
      <c r="B82797" s="202"/>
    </row>
    <row r="82798" spans="2:2">
      <c r="B82798" s="202"/>
    </row>
    <row r="82799" spans="2:2">
      <c r="B82799" s="202"/>
    </row>
    <row r="82800" spans="2:2">
      <c r="B82800" s="202"/>
    </row>
    <row r="82801" spans="2:2">
      <c r="B82801" s="202"/>
    </row>
    <row r="82802" spans="2:2">
      <c r="B82802" s="202"/>
    </row>
    <row r="82803" spans="2:2">
      <c r="B82803" s="202"/>
    </row>
    <row r="82804" spans="2:2">
      <c r="B82804" s="202"/>
    </row>
    <row r="82805" spans="2:2">
      <c r="B82805" s="202"/>
    </row>
    <row r="82806" spans="2:2">
      <c r="B82806" s="202"/>
    </row>
    <row r="82807" spans="2:2">
      <c r="B82807" s="202"/>
    </row>
    <row r="82808" spans="2:2">
      <c r="B82808" s="202"/>
    </row>
    <row r="82809" spans="2:2">
      <c r="B82809" s="202"/>
    </row>
    <row r="82810" spans="2:2">
      <c r="B82810" s="202"/>
    </row>
    <row r="82811" spans="2:2">
      <c r="B82811" s="202"/>
    </row>
    <row r="82812" spans="2:2">
      <c r="B82812" s="202"/>
    </row>
    <row r="82813" spans="2:2">
      <c r="B82813" s="202"/>
    </row>
    <row r="82814" spans="2:2">
      <c r="B82814" s="202"/>
    </row>
    <row r="82815" spans="2:2">
      <c r="B82815" s="202"/>
    </row>
    <row r="82816" spans="2:2">
      <c r="B82816" s="202"/>
    </row>
    <row r="82817" spans="2:2">
      <c r="B82817" s="202"/>
    </row>
    <row r="82818" spans="2:2">
      <c r="B82818" s="202"/>
    </row>
    <row r="82819" spans="2:2">
      <c r="B82819" s="202"/>
    </row>
    <row r="82820" spans="2:2">
      <c r="B82820" s="202"/>
    </row>
    <row r="82821" spans="2:2">
      <c r="B82821" s="202"/>
    </row>
    <row r="82822" spans="2:2">
      <c r="B82822" s="202"/>
    </row>
    <row r="82823" spans="2:2">
      <c r="B82823" s="202"/>
    </row>
    <row r="82824" spans="2:2">
      <c r="B82824" s="202"/>
    </row>
    <row r="82825" spans="2:2">
      <c r="B82825" s="202"/>
    </row>
    <row r="82826" spans="2:2">
      <c r="B82826" s="202"/>
    </row>
    <row r="82827" spans="2:2">
      <c r="B82827" s="202"/>
    </row>
    <row r="82828" spans="2:2">
      <c r="B82828" s="202"/>
    </row>
    <row r="82829" spans="2:2">
      <c r="B82829" s="202"/>
    </row>
    <row r="82830" spans="2:2">
      <c r="B82830" s="202"/>
    </row>
    <row r="82831" spans="2:2">
      <c r="B82831" s="202"/>
    </row>
    <row r="82832" spans="2:2">
      <c r="B82832" s="202"/>
    </row>
    <row r="82833" spans="2:2">
      <c r="B82833" s="202"/>
    </row>
    <row r="82834" spans="2:2">
      <c r="B82834" s="202"/>
    </row>
    <row r="82835" spans="2:2">
      <c r="B82835" s="202"/>
    </row>
    <row r="82836" spans="2:2">
      <c r="B82836" s="202"/>
    </row>
    <row r="82837" spans="2:2">
      <c r="B82837" s="202"/>
    </row>
    <row r="82838" spans="2:2">
      <c r="B82838" s="202"/>
    </row>
    <row r="82839" spans="2:2">
      <c r="B82839" s="202"/>
    </row>
    <row r="82840" spans="2:2">
      <c r="B82840" s="202"/>
    </row>
    <row r="82841" spans="2:2">
      <c r="B82841" s="202"/>
    </row>
    <row r="82842" spans="2:2">
      <c r="B82842" s="202"/>
    </row>
    <row r="82843" spans="2:2">
      <c r="B82843" s="202"/>
    </row>
    <row r="82844" spans="2:2">
      <c r="B82844" s="202"/>
    </row>
    <row r="82845" spans="2:2">
      <c r="B82845" s="202"/>
    </row>
    <row r="82846" spans="2:2">
      <c r="B82846" s="202"/>
    </row>
    <row r="82847" spans="2:2">
      <c r="B82847" s="202"/>
    </row>
    <row r="82848" spans="2:2">
      <c r="B82848" s="202"/>
    </row>
    <row r="82849" spans="2:2">
      <c r="B82849" s="202"/>
    </row>
    <row r="82850" spans="2:2">
      <c r="B82850" s="202"/>
    </row>
    <row r="82851" spans="2:2">
      <c r="B82851" s="202"/>
    </row>
    <row r="82852" spans="2:2">
      <c r="B82852" s="202"/>
    </row>
    <row r="82853" spans="2:2">
      <c r="B82853" s="202"/>
    </row>
    <row r="82854" spans="2:2">
      <c r="B82854" s="202"/>
    </row>
    <row r="82855" spans="2:2">
      <c r="B82855" s="202"/>
    </row>
    <row r="82856" spans="2:2">
      <c r="B82856" s="202"/>
    </row>
    <row r="82857" spans="2:2">
      <c r="B82857" s="202"/>
    </row>
    <row r="82858" spans="2:2">
      <c r="B82858" s="202"/>
    </row>
    <row r="82859" spans="2:2">
      <c r="B82859" s="202"/>
    </row>
    <row r="82860" spans="2:2">
      <c r="B82860" s="202"/>
    </row>
    <row r="82861" spans="2:2">
      <c r="B82861" s="202"/>
    </row>
    <row r="82862" spans="2:2">
      <c r="B82862" s="202"/>
    </row>
    <row r="82863" spans="2:2">
      <c r="B82863" s="202"/>
    </row>
    <row r="82864" spans="2:2">
      <c r="B82864" s="202"/>
    </row>
    <row r="82865" spans="2:2">
      <c r="B82865" s="202"/>
    </row>
    <row r="82866" spans="2:2">
      <c r="B82866" s="202"/>
    </row>
    <row r="82867" spans="2:2">
      <c r="B82867" s="202"/>
    </row>
    <row r="82868" spans="2:2">
      <c r="B82868" s="202"/>
    </row>
    <row r="82869" spans="2:2">
      <c r="B82869" s="202"/>
    </row>
    <row r="82870" spans="2:2">
      <c r="B82870" s="202"/>
    </row>
    <row r="82871" spans="2:2">
      <c r="B82871" s="202"/>
    </row>
    <row r="82872" spans="2:2">
      <c r="B82872" s="202"/>
    </row>
    <row r="82873" spans="2:2">
      <c r="B82873" s="202"/>
    </row>
    <row r="82874" spans="2:2">
      <c r="B82874" s="202"/>
    </row>
    <row r="82875" spans="2:2">
      <c r="B82875" s="202"/>
    </row>
    <row r="82876" spans="2:2">
      <c r="B82876" s="202"/>
    </row>
    <row r="82877" spans="2:2">
      <c r="B82877" s="202"/>
    </row>
    <row r="82878" spans="2:2">
      <c r="B82878" s="202"/>
    </row>
    <row r="82879" spans="2:2">
      <c r="B82879" s="202"/>
    </row>
    <row r="82880" spans="2:2">
      <c r="B82880" s="202"/>
    </row>
    <row r="82881" spans="2:2">
      <c r="B82881" s="202"/>
    </row>
    <row r="82882" spans="2:2">
      <c r="B82882" s="202"/>
    </row>
    <row r="82883" spans="2:2">
      <c r="B82883" s="202"/>
    </row>
    <row r="82884" spans="2:2">
      <c r="B82884" s="202"/>
    </row>
    <row r="82885" spans="2:2">
      <c r="B82885" s="202"/>
    </row>
    <row r="82886" spans="2:2">
      <c r="B82886" s="202"/>
    </row>
    <row r="82887" spans="2:2">
      <c r="B82887" s="202"/>
    </row>
    <row r="82888" spans="2:2">
      <c r="B82888" s="202"/>
    </row>
    <row r="82889" spans="2:2">
      <c r="B82889" s="202"/>
    </row>
    <row r="82890" spans="2:2">
      <c r="B82890" s="202"/>
    </row>
    <row r="82891" spans="2:2">
      <c r="B82891" s="202"/>
    </row>
    <row r="82892" spans="2:2">
      <c r="B82892" s="202"/>
    </row>
    <row r="82893" spans="2:2">
      <c r="B82893" s="202"/>
    </row>
    <row r="82894" spans="2:2">
      <c r="B82894" s="202"/>
    </row>
    <row r="82895" spans="2:2">
      <c r="B82895" s="202"/>
    </row>
    <row r="82896" spans="2:2">
      <c r="B82896" s="202"/>
    </row>
    <row r="82897" spans="2:2">
      <c r="B82897" s="202"/>
    </row>
    <row r="82898" spans="2:2">
      <c r="B82898" s="202"/>
    </row>
    <row r="82899" spans="2:2">
      <c r="B82899" s="202"/>
    </row>
    <row r="82900" spans="2:2">
      <c r="B82900" s="202"/>
    </row>
    <row r="82901" spans="2:2">
      <c r="B82901" s="202"/>
    </row>
    <row r="82902" spans="2:2">
      <c r="B82902" s="202"/>
    </row>
    <row r="82903" spans="2:2">
      <c r="B82903" s="202"/>
    </row>
    <row r="82904" spans="2:2">
      <c r="B82904" s="202"/>
    </row>
    <row r="82905" spans="2:2">
      <c r="B82905" s="202"/>
    </row>
    <row r="82906" spans="2:2">
      <c r="B82906" s="202"/>
    </row>
    <row r="82907" spans="2:2">
      <c r="B82907" s="202"/>
    </row>
    <row r="82908" spans="2:2">
      <c r="B82908" s="202"/>
    </row>
    <row r="82909" spans="2:2">
      <c r="B82909" s="202"/>
    </row>
    <row r="82910" spans="2:2">
      <c r="B82910" s="202"/>
    </row>
    <row r="82911" spans="2:2">
      <c r="B82911" s="202"/>
    </row>
    <row r="82912" spans="2:2">
      <c r="B82912" s="202"/>
    </row>
    <row r="82913" spans="2:2">
      <c r="B82913" s="202"/>
    </row>
    <row r="82914" spans="2:2">
      <c r="B82914" s="202"/>
    </row>
    <row r="82915" spans="2:2">
      <c r="B82915" s="202"/>
    </row>
    <row r="82916" spans="2:2">
      <c r="B82916" s="202"/>
    </row>
    <row r="82917" spans="2:2">
      <c r="B82917" s="202"/>
    </row>
    <row r="82918" spans="2:2">
      <c r="B82918" s="202"/>
    </row>
    <row r="82919" spans="2:2">
      <c r="B82919" s="202"/>
    </row>
    <row r="82920" spans="2:2">
      <c r="B82920" s="202"/>
    </row>
    <row r="82921" spans="2:2">
      <c r="B82921" s="202"/>
    </row>
    <row r="82922" spans="2:2">
      <c r="B82922" s="202"/>
    </row>
    <row r="82923" spans="2:2">
      <c r="B82923" s="202"/>
    </row>
    <row r="82924" spans="2:2">
      <c r="B82924" s="202"/>
    </row>
    <row r="82925" spans="2:2">
      <c r="B82925" s="202"/>
    </row>
    <row r="82926" spans="2:2">
      <c r="B82926" s="202"/>
    </row>
    <row r="82927" spans="2:2">
      <c r="B82927" s="202"/>
    </row>
    <row r="82928" spans="2:2">
      <c r="B82928" s="202"/>
    </row>
    <row r="82929" spans="2:2">
      <c r="B82929" s="202"/>
    </row>
    <row r="82930" spans="2:2">
      <c r="B82930" s="202"/>
    </row>
    <row r="82931" spans="2:2">
      <c r="B82931" s="202"/>
    </row>
    <row r="82932" spans="2:2">
      <c r="B82932" s="202"/>
    </row>
    <row r="82933" spans="2:2">
      <c r="B82933" s="202"/>
    </row>
    <row r="82934" spans="2:2">
      <c r="B82934" s="202"/>
    </row>
    <row r="82935" spans="2:2">
      <c r="B82935" s="202"/>
    </row>
    <row r="82936" spans="2:2">
      <c r="B82936" s="202"/>
    </row>
    <row r="82937" spans="2:2">
      <c r="B82937" s="202"/>
    </row>
    <row r="82938" spans="2:2">
      <c r="B82938" s="202"/>
    </row>
    <row r="82939" spans="2:2">
      <c r="B82939" s="202"/>
    </row>
    <row r="82940" spans="2:2">
      <c r="B82940" s="202"/>
    </row>
    <row r="82941" spans="2:2">
      <c r="B82941" s="202"/>
    </row>
    <row r="82942" spans="2:2">
      <c r="B82942" s="202"/>
    </row>
    <row r="82943" spans="2:2">
      <c r="B82943" s="202"/>
    </row>
    <row r="82944" spans="2:2">
      <c r="B82944" s="202"/>
    </row>
    <row r="82945" spans="2:2">
      <c r="B82945" s="202"/>
    </row>
    <row r="82946" spans="2:2">
      <c r="B82946" s="202"/>
    </row>
    <row r="82947" spans="2:2">
      <c r="B82947" s="202"/>
    </row>
    <row r="82948" spans="2:2">
      <c r="B82948" s="202"/>
    </row>
    <row r="82949" spans="2:2">
      <c r="B82949" s="202"/>
    </row>
    <row r="82950" spans="2:2">
      <c r="B82950" s="202"/>
    </row>
    <row r="82951" spans="2:2">
      <c r="B82951" s="202"/>
    </row>
    <row r="82952" spans="2:2">
      <c r="B82952" s="202"/>
    </row>
    <row r="82953" spans="2:2">
      <c r="B82953" s="202"/>
    </row>
    <row r="82954" spans="2:2">
      <c r="B82954" s="202"/>
    </row>
    <row r="82955" spans="2:2">
      <c r="B82955" s="202"/>
    </row>
    <row r="82956" spans="2:2">
      <c r="B82956" s="202"/>
    </row>
    <row r="82957" spans="2:2">
      <c r="B82957" s="202"/>
    </row>
    <row r="82958" spans="2:2">
      <c r="B82958" s="202"/>
    </row>
    <row r="82959" spans="2:2">
      <c r="B82959" s="202"/>
    </row>
    <row r="82960" spans="2:2">
      <c r="B82960" s="202"/>
    </row>
    <row r="82961" spans="2:2">
      <c r="B82961" s="202"/>
    </row>
    <row r="82962" spans="2:2">
      <c r="B82962" s="202"/>
    </row>
    <row r="82963" spans="2:2">
      <c r="B82963" s="202"/>
    </row>
    <row r="82964" spans="2:2">
      <c r="B82964" s="202"/>
    </row>
    <row r="82965" spans="2:2">
      <c r="B82965" s="202"/>
    </row>
    <row r="82966" spans="2:2">
      <c r="B82966" s="202"/>
    </row>
    <row r="82967" spans="2:2">
      <c r="B82967" s="202"/>
    </row>
    <row r="82968" spans="2:2">
      <c r="B82968" s="202"/>
    </row>
    <row r="82969" spans="2:2">
      <c r="B82969" s="202"/>
    </row>
    <row r="82970" spans="2:2">
      <c r="B82970" s="202"/>
    </row>
    <row r="82971" spans="2:2">
      <c r="B82971" s="202"/>
    </row>
    <row r="82972" spans="2:2">
      <c r="B82972" s="202"/>
    </row>
    <row r="82973" spans="2:2">
      <c r="B82973" s="202"/>
    </row>
    <row r="82974" spans="2:2">
      <c r="B82974" s="202"/>
    </row>
    <row r="82975" spans="2:2">
      <c r="B82975" s="202"/>
    </row>
    <row r="82976" spans="2:2">
      <c r="B82976" s="202"/>
    </row>
    <row r="82977" spans="2:2">
      <c r="B82977" s="202"/>
    </row>
    <row r="82978" spans="2:2">
      <c r="B82978" s="202"/>
    </row>
    <row r="82979" spans="2:2">
      <c r="B82979" s="202"/>
    </row>
    <row r="82980" spans="2:2">
      <c r="B82980" s="202"/>
    </row>
    <row r="82981" spans="2:2">
      <c r="B82981" s="202"/>
    </row>
    <row r="82982" spans="2:2">
      <c r="B82982" s="202"/>
    </row>
    <row r="82983" spans="2:2">
      <c r="B82983" s="202"/>
    </row>
    <row r="82984" spans="2:2">
      <c r="B82984" s="202"/>
    </row>
    <row r="82985" spans="2:2">
      <c r="B82985" s="202"/>
    </row>
    <row r="82986" spans="2:2">
      <c r="B82986" s="202"/>
    </row>
    <row r="82987" spans="2:2">
      <c r="B82987" s="202"/>
    </row>
    <row r="82988" spans="2:2">
      <c r="B82988" s="202"/>
    </row>
    <row r="82989" spans="2:2">
      <c r="B82989" s="202"/>
    </row>
    <row r="82990" spans="2:2">
      <c r="B82990" s="202"/>
    </row>
    <row r="82991" spans="2:2">
      <c r="B82991" s="202"/>
    </row>
    <row r="82992" spans="2:2">
      <c r="B82992" s="202"/>
    </row>
    <row r="82993" spans="2:2">
      <c r="B82993" s="202"/>
    </row>
    <row r="82994" spans="2:2">
      <c r="B82994" s="202"/>
    </row>
    <row r="82995" spans="2:2">
      <c r="B82995" s="202"/>
    </row>
    <row r="82996" spans="2:2">
      <c r="B82996" s="202"/>
    </row>
    <row r="82997" spans="2:2">
      <c r="B82997" s="202"/>
    </row>
    <row r="82998" spans="2:2">
      <c r="B82998" s="202"/>
    </row>
    <row r="82999" spans="2:2">
      <c r="B82999" s="202"/>
    </row>
    <row r="83000" spans="2:2">
      <c r="B83000" s="202"/>
    </row>
    <row r="83001" spans="2:2">
      <c r="B83001" s="202"/>
    </row>
    <row r="83002" spans="2:2">
      <c r="B83002" s="202"/>
    </row>
    <row r="83003" spans="2:2">
      <c r="B83003" s="202"/>
    </row>
    <row r="83004" spans="2:2">
      <c r="B83004" s="202"/>
    </row>
    <row r="83005" spans="2:2">
      <c r="B83005" s="202"/>
    </row>
    <row r="83006" spans="2:2">
      <c r="B83006" s="202"/>
    </row>
    <row r="83007" spans="2:2">
      <c r="B83007" s="202"/>
    </row>
    <row r="83008" spans="2:2">
      <c r="B83008" s="202"/>
    </row>
    <row r="83009" spans="2:2">
      <c r="B83009" s="202"/>
    </row>
    <row r="83010" spans="2:2">
      <c r="B83010" s="202"/>
    </row>
    <row r="83011" spans="2:2">
      <c r="B83011" s="202"/>
    </row>
    <row r="83012" spans="2:2">
      <c r="B83012" s="202"/>
    </row>
    <row r="83013" spans="2:2">
      <c r="B83013" s="202"/>
    </row>
    <row r="83014" spans="2:2">
      <c r="B83014" s="202"/>
    </row>
    <row r="83015" spans="2:2">
      <c r="B83015" s="202"/>
    </row>
    <row r="83016" spans="2:2">
      <c r="B83016" s="202"/>
    </row>
    <row r="83017" spans="2:2">
      <c r="B83017" s="202"/>
    </row>
    <row r="83018" spans="2:2">
      <c r="B83018" s="202"/>
    </row>
    <row r="83019" spans="2:2">
      <c r="B83019" s="202"/>
    </row>
    <row r="83020" spans="2:2">
      <c r="B83020" s="202"/>
    </row>
    <row r="83021" spans="2:2">
      <c r="B83021" s="202"/>
    </row>
    <row r="83022" spans="2:2">
      <c r="B83022" s="202"/>
    </row>
    <row r="83023" spans="2:2">
      <c r="B83023" s="202"/>
    </row>
    <row r="83024" spans="2:2">
      <c r="B83024" s="202"/>
    </row>
    <row r="83025" spans="2:2">
      <c r="B83025" s="202"/>
    </row>
    <row r="83026" spans="2:2">
      <c r="B83026" s="202"/>
    </row>
    <row r="83027" spans="2:2">
      <c r="B83027" s="202"/>
    </row>
    <row r="83028" spans="2:2">
      <c r="B83028" s="202"/>
    </row>
    <row r="83029" spans="2:2">
      <c r="B83029" s="202"/>
    </row>
    <row r="83030" spans="2:2">
      <c r="B83030" s="202"/>
    </row>
    <row r="83031" spans="2:2">
      <c r="B83031" s="202"/>
    </row>
    <row r="83032" spans="2:2">
      <c r="B83032" s="202"/>
    </row>
    <row r="83033" spans="2:2">
      <c r="B83033" s="202"/>
    </row>
    <row r="83034" spans="2:2">
      <c r="B83034" s="202"/>
    </row>
    <row r="83035" spans="2:2">
      <c r="B83035" s="202"/>
    </row>
    <row r="83036" spans="2:2">
      <c r="B83036" s="202"/>
    </row>
    <row r="83037" spans="2:2">
      <c r="B83037" s="202"/>
    </row>
    <row r="83038" spans="2:2">
      <c r="B83038" s="202"/>
    </row>
    <row r="83039" spans="2:2">
      <c r="B83039" s="202"/>
    </row>
    <row r="83040" spans="2:2">
      <c r="B83040" s="202"/>
    </row>
    <row r="83041" spans="2:2">
      <c r="B83041" s="202"/>
    </row>
    <row r="83042" spans="2:2">
      <c r="B83042" s="202"/>
    </row>
    <row r="83043" spans="2:2">
      <c r="B83043" s="202"/>
    </row>
    <row r="83044" spans="2:2">
      <c r="B83044" s="202"/>
    </row>
    <row r="83045" spans="2:2">
      <c r="B83045" s="202"/>
    </row>
    <row r="83046" spans="2:2">
      <c r="B83046" s="202"/>
    </row>
    <row r="83047" spans="2:2">
      <c r="B83047" s="202"/>
    </row>
    <row r="83048" spans="2:2">
      <c r="B83048" s="202"/>
    </row>
    <row r="83049" spans="2:2">
      <c r="B83049" s="202"/>
    </row>
    <row r="83050" spans="2:2">
      <c r="B83050" s="202"/>
    </row>
    <row r="83051" spans="2:2">
      <c r="B83051" s="202"/>
    </row>
    <row r="83052" spans="2:2">
      <c r="B83052" s="202"/>
    </row>
    <row r="83053" spans="2:2">
      <c r="B83053" s="202"/>
    </row>
    <row r="83054" spans="2:2">
      <c r="B83054" s="202"/>
    </row>
    <row r="83055" spans="2:2">
      <c r="B83055" s="202"/>
    </row>
    <row r="83056" spans="2:2">
      <c r="B83056" s="202"/>
    </row>
    <row r="83057" spans="2:2">
      <c r="B83057" s="202"/>
    </row>
    <row r="83058" spans="2:2">
      <c r="B83058" s="202"/>
    </row>
    <row r="83059" spans="2:2">
      <c r="B83059" s="202"/>
    </row>
    <row r="83060" spans="2:2">
      <c r="B83060" s="202"/>
    </row>
    <row r="83061" spans="2:2">
      <c r="B83061" s="202"/>
    </row>
    <row r="83062" spans="2:2">
      <c r="B83062" s="202"/>
    </row>
    <row r="83063" spans="2:2">
      <c r="B83063" s="202"/>
    </row>
    <row r="83064" spans="2:2">
      <c r="B83064" s="202"/>
    </row>
    <row r="83065" spans="2:2">
      <c r="B83065" s="202"/>
    </row>
    <row r="83066" spans="2:2">
      <c r="B83066" s="202"/>
    </row>
    <row r="83067" spans="2:2">
      <c r="B83067" s="202"/>
    </row>
    <row r="83068" spans="2:2">
      <c r="B83068" s="202"/>
    </row>
    <row r="83069" spans="2:2">
      <c r="B83069" s="202"/>
    </row>
    <row r="83070" spans="2:2">
      <c r="B83070" s="202"/>
    </row>
    <row r="83071" spans="2:2">
      <c r="B83071" s="202"/>
    </row>
    <row r="83072" spans="2:2">
      <c r="B83072" s="202"/>
    </row>
    <row r="83073" spans="2:2">
      <c r="B83073" s="202"/>
    </row>
    <row r="83074" spans="2:2">
      <c r="B83074" s="202"/>
    </row>
    <row r="83075" spans="2:2">
      <c r="B83075" s="202"/>
    </row>
    <row r="83076" spans="2:2">
      <c r="B83076" s="202"/>
    </row>
    <row r="83077" spans="2:2">
      <c r="B83077" s="202"/>
    </row>
    <row r="83078" spans="2:2">
      <c r="B83078" s="202"/>
    </row>
    <row r="83079" spans="2:2">
      <c r="B83079" s="202"/>
    </row>
    <row r="83080" spans="2:2">
      <c r="B83080" s="202"/>
    </row>
    <row r="83081" spans="2:2">
      <c r="B83081" s="202"/>
    </row>
    <row r="83082" spans="2:2">
      <c r="B83082" s="202"/>
    </row>
    <row r="83083" spans="2:2">
      <c r="B83083" s="202"/>
    </row>
    <row r="83084" spans="2:2">
      <c r="B83084" s="202"/>
    </row>
    <row r="83085" spans="2:2">
      <c r="B83085" s="202"/>
    </row>
    <row r="83086" spans="2:2">
      <c r="B83086" s="202"/>
    </row>
    <row r="83087" spans="2:2">
      <c r="B83087" s="202"/>
    </row>
    <row r="83088" spans="2:2">
      <c r="B83088" s="202"/>
    </row>
    <row r="83089" spans="2:2">
      <c r="B83089" s="202"/>
    </row>
    <row r="83090" spans="2:2">
      <c r="B83090" s="202"/>
    </row>
    <row r="83091" spans="2:2">
      <c r="B83091" s="202"/>
    </row>
    <row r="83092" spans="2:2">
      <c r="B83092" s="202"/>
    </row>
    <row r="83093" spans="2:2">
      <c r="B83093" s="202"/>
    </row>
    <row r="83094" spans="2:2">
      <c r="B83094" s="202"/>
    </row>
    <row r="83095" spans="2:2">
      <c r="B83095" s="202"/>
    </row>
    <row r="83096" spans="2:2">
      <c r="B83096" s="202"/>
    </row>
    <row r="83097" spans="2:2">
      <c r="B83097" s="202"/>
    </row>
    <row r="83098" spans="2:2">
      <c r="B83098" s="202"/>
    </row>
    <row r="83099" spans="2:2">
      <c r="B83099" s="202"/>
    </row>
    <row r="83100" spans="2:2">
      <c r="B83100" s="202"/>
    </row>
    <row r="83101" spans="2:2">
      <c r="B83101" s="202"/>
    </row>
    <row r="83102" spans="2:2">
      <c r="B83102" s="202"/>
    </row>
    <row r="83103" spans="2:2">
      <c r="B83103" s="202"/>
    </row>
    <row r="83104" spans="2:2">
      <c r="B83104" s="202"/>
    </row>
    <row r="83105" spans="2:2">
      <c r="B83105" s="202"/>
    </row>
    <row r="83106" spans="2:2">
      <c r="B83106" s="202"/>
    </row>
    <row r="83107" spans="2:2">
      <c r="B83107" s="202"/>
    </row>
    <row r="83108" spans="2:2">
      <c r="B83108" s="202"/>
    </row>
    <row r="83109" spans="2:2">
      <c r="B83109" s="202"/>
    </row>
    <row r="83110" spans="2:2">
      <c r="B83110" s="202"/>
    </row>
    <row r="83111" spans="2:2">
      <c r="B83111" s="202"/>
    </row>
    <row r="83112" spans="2:2">
      <c r="B83112" s="202"/>
    </row>
    <row r="83113" spans="2:2">
      <c r="B83113" s="202"/>
    </row>
    <row r="83114" spans="2:2">
      <c r="B83114" s="202"/>
    </row>
    <row r="83115" spans="2:2">
      <c r="B83115" s="202"/>
    </row>
    <row r="83116" spans="2:2">
      <c r="B83116" s="202"/>
    </row>
    <row r="83117" spans="2:2">
      <c r="B83117" s="202"/>
    </row>
    <row r="83118" spans="2:2">
      <c r="B83118" s="202"/>
    </row>
    <row r="83119" spans="2:2">
      <c r="B83119" s="202"/>
    </row>
    <row r="83120" spans="2:2">
      <c r="B83120" s="202"/>
    </row>
    <row r="83121" spans="2:2">
      <c r="B83121" s="202"/>
    </row>
    <row r="83122" spans="2:2">
      <c r="B83122" s="202"/>
    </row>
    <row r="83123" spans="2:2">
      <c r="B83123" s="202"/>
    </row>
    <row r="83124" spans="2:2">
      <c r="B83124" s="202"/>
    </row>
    <row r="83125" spans="2:2">
      <c r="B83125" s="202"/>
    </row>
    <row r="83126" spans="2:2">
      <c r="B83126" s="202"/>
    </row>
    <row r="83127" spans="2:2">
      <c r="B83127" s="202"/>
    </row>
    <row r="83128" spans="2:2">
      <c r="B83128" s="202"/>
    </row>
    <row r="83129" spans="2:2">
      <c r="B83129" s="202"/>
    </row>
    <row r="83130" spans="2:2">
      <c r="B83130" s="202"/>
    </row>
    <row r="83131" spans="2:2">
      <c r="B83131" s="202"/>
    </row>
    <row r="83132" spans="2:2">
      <c r="B83132" s="202"/>
    </row>
    <row r="83133" spans="2:2">
      <c r="B83133" s="202"/>
    </row>
    <row r="83134" spans="2:2">
      <c r="B83134" s="202"/>
    </row>
    <row r="83135" spans="2:2">
      <c r="B83135" s="202"/>
    </row>
    <row r="83136" spans="2:2">
      <c r="B83136" s="202"/>
    </row>
    <row r="83137" spans="2:2">
      <c r="B83137" s="202"/>
    </row>
    <row r="83138" spans="2:2">
      <c r="B83138" s="202"/>
    </row>
    <row r="83139" spans="2:2">
      <c r="B83139" s="202"/>
    </row>
    <row r="83140" spans="2:2">
      <c r="B83140" s="202"/>
    </row>
    <row r="83141" spans="2:2">
      <c r="B83141" s="202"/>
    </row>
    <row r="83142" spans="2:2">
      <c r="B83142" s="202"/>
    </row>
    <row r="83143" spans="2:2">
      <c r="B83143" s="202"/>
    </row>
    <row r="83144" spans="2:2">
      <c r="B83144" s="202"/>
    </row>
    <row r="83145" spans="2:2">
      <c r="B83145" s="202"/>
    </row>
    <row r="83146" spans="2:2">
      <c r="B83146" s="202"/>
    </row>
    <row r="83147" spans="2:2">
      <c r="B83147" s="202"/>
    </row>
    <row r="83148" spans="2:2">
      <c r="B83148" s="202"/>
    </row>
    <row r="83149" spans="2:2">
      <c r="B83149" s="202"/>
    </row>
    <row r="83150" spans="2:2">
      <c r="B83150" s="202"/>
    </row>
    <row r="83151" spans="2:2">
      <c r="B83151" s="202"/>
    </row>
    <row r="83152" spans="2:2">
      <c r="B83152" s="202"/>
    </row>
    <row r="83153" spans="2:2">
      <c r="B83153" s="202"/>
    </row>
    <row r="83154" spans="2:2">
      <c r="B83154" s="202"/>
    </row>
    <row r="83155" spans="2:2">
      <c r="B83155" s="202"/>
    </row>
    <row r="83156" spans="2:2">
      <c r="B83156" s="202"/>
    </row>
    <row r="83157" spans="2:2">
      <c r="B83157" s="202"/>
    </row>
    <row r="83158" spans="2:2">
      <c r="B83158" s="202"/>
    </row>
    <row r="83159" spans="2:2">
      <c r="B83159" s="202"/>
    </row>
    <row r="83160" spans="2:2">
      <c r="B83160" s="202"/>
    </row>
    <row r="83161" spans="2:2">
      <c r="B83161" s="202"/>
    </row>
    <row r="83162" spans="2:2">
      <c r="B83162" s="202"/>
    </row>
    <row r="83163" spans="2:2">
      <c r="B83163" s="202"/>
    </row>
    <row r="83164" spans="2:2">
      <c r="B83164" s="202"/>
    </row>
    <row r="83165" spans="2:2">
      <c r="B83165" s="202"/>
    </row>
    <row r="83166" spans="2:2">
      <c r="B83166" s="202"/>
    </row>
    <row r="83167" spans="2:2">
      <c r="B83167" s="202"/>
    </row>
    <row r="83168" spans="2:2">
      <c r="B83168" s="202"/>
    </row>
    <row r="83169" spans="2:2">
      <c r="B83169" s="202"/>
    </row>
    <row r="83170" spans="2:2">
      <c r="B83170" s="202"/>
    </row>
    <row r="83171" spans="2:2">
      <c r="B83171" s="202"/>
    </row>
    <row r="83172" spans="2:2">
      <c r="B83172" s="202"/>
    </row>
    <row r="83173" spans="2:2">
      <c r="B83173" s="202"/>
    </row>
    <row r="83174" spans="2:2">
      <c r="B83174" s="202"/>
    </row>
    <row r="83175" spans="2:2">
      <c r="B83175" s="202"/>
    </row>
    <row r="83176" spans="2:2">
      <c r="B83176" s="202"/>
    </row>
    <row r="83177" spans="2:2">
      <c r="B83177" s="202"/>
    </row>
    <row r="83178" spans="2:2">
      <c r="B83178" s="202"/>
    </row>
    <row r="83179" spans="2:2">
      <c r="B83179" s="202"/>
    </row>
    <row r="83180" spans="2:2">
      <c r="B83180" s="202"/>
    </row>
    <row r="83181" spans="2:2">
      <c r="B83181" s="202"/>
    </row>
    <row r="83182" spans="2:2">
      <c r="B83182" s="202"/>
    </row>
    <row r="83183" spans="2:2">
      <c r="B83183" s="202"/>
    </row>
    <row r="83184" spans="2:2">
      <c r="B83184" s="202"/>
    </row>
    <row r="83185" spans="2:2">
      <c r="B83185" s="202"/>
    </row>
    <row r="83186" spans="2:2">
      <c r="B83186" s="202"/>
    </row>
    <row r="83187" spans="2:2">
      <c r="B83187" s="202"/>
    </row>
    <row r="83188" spans="2:2">
      <c r="B83188" s="202"/>
    </row>
    <row r="83189" spans="2:2">
      <c r="B83189" s="202"/>
    </row>
    <row r="83190" spans="2:2">
      <c r="B83190" s="202"/>
    </row>
    <row r="83191" spans="2:2">
      <c r="B83191" s="202"/>
    </row>
    <row r="83192" spans="2:2">
      <c r="B83192" s="202"/>
    </row>
    <row r="83193" spans="2:2">
      <c r="B83193" s="202"/>
    </row>
    <row r="83194" spans="2:2">
      <c r="B83194" s="202"/>
    </row>
    <row r="83195" spans="2:2">
      <c r="B83195" s="202"/>
    </row>
    <row r="83196" spans="2:2">
      <c r="B83196" s="202"/>
    </row>
    <row r="83197" spans="2:2">
      <c r="B83197" s="202"/>
    </row>
    <row r="83198" spans="2:2">
      <c r="B83198" s="202"/>
    </row>
    <row r="83199" spans="2:2">
      <c r="B83199" s="202"/>
    </row>
    <row r="83200" spans="2:2">
      <c r="B83200" s="202"/>
    </row>
    <row r="83201" spans="2:2">
      <c r="B83201" s="202"/>
    </row>
    <row r="83202" spans="2:2">
      <c r="B83202" s="202"/>
    </row>
    <row r="83203" spans="2:2">
      <c r="B83203" s="202"/>
    </row>
    <row r="83204" spans="2:2">
      <c r="B83204" s="202"/>
    </row>
    <row r="83205" spans="2:2">
      <c r="B83205" s="202"/>
    </row>
    <row r="83206" spans="2:2">
      <c r="B83206" s="202"/>
    </row>
    <row r="83207" spans="2:2">
      <c r="B83207" s="202"/>
    </row>
    <row r="83208" spans="2:2">
      <c r="B83208" s="202"/>
    </row>
    <row r="83209" spans="2:2">
      <c r="B83209" s="202"/>
    </row>
    <row r="83210" spans="2:2">
      <c r="B83210" s="202"/>
    </row>
    <row r="83211" spans="2:2">
      <c r="B83211" s="202"/>
    </row>
    <row r="83212" spans="2:2">
      <c r="B83212" s="202"/>
    </row>
    <row r="83213" spans="2:2">
      <c r="B83213" s="202"/>
    </row>
    <row r="83214" spans="2:2">
      <c r="B83214" s="202"/>
    </row>
    <row r="83215" spans="2:2">
      <c r="B83215" s="202"/>
    </row>
    <row r="83216" spans="2:2">
      <c r="B83216" s="202"/>
    </row>
    <row r="83217" spans="2:2">
      <c r="B83217" s="202"/>
    </row>
    <row r="83218" spans="2:2">
      <c r="B83218" s="202"/>
    </row>
    <row r="83219" spans="2:2">
      <c r="B83219" s="202"/>
    </row>
    <row r="83220" spans="2:2">
      <c r="B83220" s="202"/>
    </row>
    <row r="83221" spans="2:2">
      <c r="B83221" s="202"/>
    </row>
    <row r="83222" spans="2:2">
      <c r="B83222" s="202"/>
    </row>
    <row r="83223" spans="2:2">
      <c r="B83223" s="202"/>
    </row>
    <row r="83224" spans="2:2">
      <c r="B83224" s="202"/>
    </row>
    <row r="83225" spans="2:2">
      <c r="B83225" s="202"/>
    </row>
    <row r="83226" spans="2:2">
      <c r="B83226" s="202"/>
    </row>
    <row r="83227" spans="2:2">
      <c r="B83227" s="202"/>
    </row>
    <row r="83228" spans="2:2">
      <c r="B83228" s="202"/>
    </row>
    <row r="83229" spans="2:2">
      <c r="B83229" s="202"/>
    </row>
    <row r="83230" spans="2:2">
      <c r="B83230" s="202"/>
    </row>
    <row r="83231" spans="2:2">
      <c r="B83231" s="202"/>
    </row>
    <row r="83232" spans="2:2">
      <c r="B83232" s="202"/>
    </row>
    <row r="83233" spans="2:2">
      <c r="B83233" s="202"/>
    </row>
    <row r="83234" spans="2:2">
      <c r="B83234" s="202"/>
    </row>
    <row r="83235" spans="2:2">
      <c r="B83235" s="202"/>
    </row>
    <row r="83236" spans="2:2">
      <c r="B83236" s="202"/>
    </row>
    <row r="83237" spans="2:2">
      <c r="B83237" s="202"/>
    </row>
    <row r="83238" spans="2:2">
      <c r="B83238" s="202"/>
    </row>
    <row r="83239" spans="2:2">
      <c r="B83239" s="202"/>
    </row>
    <row r="83240" spans="2:2">
      <c r="B83240" s="202"/>
    </row>
    <row r="83241" spans="2:2">
      <c r="B83241" s="202"/>
    </row>
    <row r="83242" spans="2:2">
      <c r="B83242" s="202"/>
    </row>
    <row r="83243" spans="2:2">
      <c r="B83243" s="202"/>
    </row>
    <row r="83244" spans="2:2">
      <c r="B83244" s="202"/>
    </row>
    <row r="83245" spans="2:2">
      <c r="B83245" s="202"/>
    </row>
    <row r="83246" spans="2:2">
      <c r="B83246" s="202"/>
    </row>
    <row r="83247" spans="2:2">
      <c r="B83247" s="202"/>
    </row>
    <row r="83248" spans="2:2">
      <c r="B83248" s="202"/>
    </row>
    <row r="83249" spans="2:2">
      <c r="B83249" s="202"/>
    </row>
    <row r="83250" spans="2:2">
      <c r="B83250" s="202"/>
    </row>
    <row r="83251" spans="2:2">
      <c r="B83251" s="202"/>
    </row>
    <row r="83252" spans="2:2">
      <c r="B83252" s="202"/>
    </row>
    <row r="83253" spans="2:2">
      <c r="B83253" s="202"/>
    </row>
    <row r="83254" spans="2:2">
      <c r="B83254" s="202"/>
    </row>
    <row r="83255" spans="2:2">
      <c r="B83255" s="202"/>
    </row>
    <row r="83256" spans="2:2">
      <c r="B83256" s="202"/>
    </row>
    <row r="83257" spans="2:2">
      <c r="B83257" s="202"/>
    </row>
    <row r="83258" spans="2:2">
      <c r="B83258" s="202"/>
    </row>
    <row r="83259" spans="2:2">
      <c r="B83259" s="202"/>
    </row>
    <row r="83260" spans="2:2">
      <c r="B83260" s="202"/>
    </row>
    <row r="83261" spans="2:2">
      <c r="B83261" s="202"/>
    </row>
    <row r="83262" spans="2:2">
      <c r="B83262" s="202"/>
    </row>
    <row r="83263" spans="2:2">
      <c r="B83263" s="202"/>
    </row>
    <row r="83264" spans="2:2">
      <c r="B83264" s="202"/>
    </row>
    <row r="83265" spans="2:2">
      <c r="B83265" s="202"/>
    </row>
    <row r="83266" spans="2:2">
      <c r="B83266" s="202"/>
    </row>
    <row r="83267" spans="2:2">
      <c r="B83267" s="202"/>
    </row>
    <row r="83268" spans="2:2">
      <c r="B83268" s="202"/>
    </row>
    <row r="83269" spans="2:2">
      <c r="B83269" s="202"/>
    </row>
    <row r="83270" spans="2:2">
      <c r="B83270" s="202"/>
    </row>
    <row r="83271" spans="2:2">
      <c r="B83271" s="202"/>
    </row>
    <row r="83272" spans="2:2">
      <c r="B83272" s="202"/>
    </row>
    <row r="83273" spans="2:2">
      <c r="B83273" s="202"/>
    </row>
    <row r="83274" spans="2:2">
      <c r="B83274" s="202"/>
    </row>
    <row r="83275" spans="2:2">
      <c r="B83275" s="202"/>
    </row>
    <row r="83276" spans="2:2">
      <c r="B83276" s="202"/>
    </row>
    <row r="83277" spans="2:2">
      <c r="B83277" s="202"/>
    </row>
    <row r="83278" spans="2:2">
      <c r="B83278" s="202"/>
    </row>
    <row r="83279" spans="2:2">
      <c r="B83279" s="202"/>
    </row>
    <row r="83280" spans="2:2">
      <c r="B83280" s="202"/>
    </row>
    <row r="83281" spans="2:2">
      <c r="B83281" s="202"/>
    </row>
    <row r="83282" spans="2:2">
      <c r="B83282" s="202"/>
    </row>
    <row r="83283" spans="2:2">
      <c r="B83283" s="202"/>
    </row>
    <row r="83284" spans="2:2">
      <c r="B83284" s="202"/>
    </row>
    <row r="83285" spans="2:2">
      <c r="B83285" s="202"/>
    </row>
    <row r="83286" spans="2:2">
      <c r="B83286" s="202"/>
    </row>
    <row r="83287" spans="2:2">
      <c r="B83287" s="202"/>
    </row>
    <row r="83288" spans="2:2">
      <c r="B83288" s="202"/>
    </row>
    <row r="83289" spans="2:2">
      <c r="B83289" s="202"/>
    </row>
    <row r="83290" spans="2:2">
      <c r="B83290" s="202"/>
    </row>
    <row r="83291" spans="2:2">
      <c r="B83291" s="202"/>
    </row>
    <row r="83292" spans="2:2">
      <c r="B83292" s="202"/>
    </row>
    <row r="83293" spans="2:2">
      <c r="B83293" s="202"/>
    </row>
    <row r="83294" spans="2:2">
      <c r="B83294" s="202"/>
    </row>
    <row r="83295" spans="2:2">
      <c r="B83295" s="202"/>
    </row>
    <row r="83296" spans="2:2">
      <c r="B83296" s="202"/>
    </row>
    <row r="83297" spans="2:2">
      <c r="B83297" s="202"/>
    </row>
    <row r="83298" spans="2:2">
      <c r="B83298" s="202"/>
    </row>
    <row r="83299" spans="2:2">
      <c r="B83299" s="202"/>
    </row>
    <row r="83300" spans="2:2">
      <c r="B83300" s="202"/>
    </row>
    <row r="83301" spans="2:2">
      <c r="B83301" s="202"/>
    </row>
    <row r="83302" spans="2:2">
      <c r="B83302" s="202"/>
    </row>
    <row r="83303" spans="2:2">
      <c r="B83303" s="202"/>
    </row>
    <row r="83304" spans="2:2">
      <c r="B83304" s="202"/>
    </row>
    <row r="83305" spans="2:2">
      <c r="B83305" s="202"/>
    </row>
    <row r="83306" spans="2:2">
      <c r="B83306" s="202"/>
    </row>
    <row r="83307" spans="2:2">
      <c r="B83307" s="202"/>
    </row>
    <row r="83308" spans="2:2">
      <c r="B83308" s="202"/>
    </row>
    <row r="83309" spans="2:2">
      <c r="B83309" s="202"/>
    </row>
    <row r="83310" spans="2:2">
      <c r="B83310" s="202"/>
    </row>
    <row r="83311" spans="2:2">
      <c r="B83311" s="202"/>
    </row>
    <row r="83312" spans="2:2">
      <c r="B83312" s="202"/>
    </row>
    <row r="83313" spans="2:2">
      <c r="B83313" s="202"/>
    </row>
    <row r="83314" spans="2:2">
      <c r="B83314" s="202"/>
    </row>
    <row r="83315" spans="2:2">
      <c r="B83315" s="202"/>
    </row>
    <row r="83316" spans="2:2">
      <c r="B83316" s="202"/>
    </row>
    <row r="83317" spans="2:2">
      <c r="B83317" s="202"/>
    </row>
    <row r="83318" spans="2:2">
      <c r="B83318" s="202"/>
    </row>
    <row r="83319" spans="2:2">
      <c r="B83319" s="202"/>
    </row>
    <row r="83320" spans="2:2">
      <c r="B83320" s="202"/>
    </row>
    <row r="83321" spans="2:2">
      <c r="B83321" s="202"/>
    </row>
    <row r="83322" spans="2:2">
      <c r="B83322" s="202"/>
    </row>
    <row r="83323" spans="2:2">
      <c r="B83323" s="202"/>
    </row>
    <row r="83324" spans="2:2">
      <c r="B83324" s="202"/>
    </row>
    <row r="83325" spans="2:2">
      <c r="B83325" s="202"/>
    </row>
    <row r="83326" spans="2:2">
      <c r="B83326" s="202"/>
    </row>
    <row r="83327" spans="2:2">
      <c r="B83327" s="202"/>
    </row>
    <row r="83328" spans="2:2">
      <c r="B83328" s="202"/>
    </row>
    <row r="83329" spans="2:2">
      <c r="B83329" s="202"/>
    </row>
    <row r="83330" spans="2:2">
      <c r="B83330" s="202"/>
    </row>
    <row r="83331" spans="2:2">
      <c r="B83331" s="202"/>
    </row>
    <row r="83332" spans="2:2">
      <c r="B83332" s="202"/>
    </row>
    <row r="83333" spans="2:2">
      <c r="B83333" s="202"/>
    </row>
    <row r="83334" spans="2:2">
      <c r="B83334" s="202"/>
    </row>
    <row r="83335" spans="2:2">
      <c r="B83335" s="202"/>
    </row>
    <row r="83336" spans="2:2">
      <c r="B83336" s="202"/>
    </row>
    <row r="83337" spans="2:2">
      <c r="B83337" s="202"/>
    </row>
    <row r="83338" spans="2:2">
      <c r="B83338" s="202"/>
    </row>
    <row r="83339" spans="2:2">
      <c r="B83339" s="202"/>
    </row>
    <row r="83340" spans="2:2">
      <c r="B83340" s="202"/>
    </row>
    <row r="83341" spans="2:2">
      <c r="B83341" s="202"/>
    </row>
    <row r="83342" spans="2:2">
      <c r="B83342" s="202"/>
    </row>
    <row r="83343" spans="2:2">
      <c r="B83343" s="202"/>
    </row>
    <row r="83344" spans="2:2">
      <c r="B83344" s="202"/>
    </row>
    <row r="83345" spans="2:2">
      <c r="B83345" s="202"/>
    </row>
    <row r="83346" spans="2:2">
      <c r="B83346" s="202"/>
    </row>
    <row r="83347" spans="2:2">
      <c r="B83347" s="202"/>
    </row>
    <row r="83348" spans="2:2">
      <c r="B83348" s="202"/>
    </row>
    <row r="83349" spans="2:2">
      <c r="B83349" s="202"/>
    </row>
    <row r="83350" spans="2:2">
      <c r="B83350" s="202"/>
    </row>
    <row r="83351" spans="2:2">
      <c r="B83351" s="202"/>
    </row>
    <row r="83352" spans="2:2">
      <c r="B83352" s="202"/>
    </row>
    <row r="83353" spans="2:2">
      <c r="B83353" s="202"/>
    </row>
    <row r="83354" spans="2:2">
      <c r="B83354" s="202"/>
    </row>
    <row r="83355" spans="2:2">
      <c r="B83355" s="202"/>
    </row>
    <row r="83356" spans="2:2">
      <c r="B83356" s="202"/>
    </row>
    <row r="83357" spans="2:2">
      <c r="B83357" s="202"/>
    </row>
    <row r="83358" spans="2:2">
      <c r="B83358" s="202"/>
    </row>
    <row r="83359" spans="2:2">
      <c r="B83359" s="202"/>
    </row>
    <row r="83360" spans="2:2">
      <c r="B83360" s="202"/>
    </row>
    <row r="83361" spans="2:2">
      <c r="B83361" s="202"/>
    </row>
    <row r="83362" spans="2:2">
      <c r="B83362" s="202"/>
    </row>
    <row r="83363" spans="2:2">
      <c r="B83363" s="202"/>
    </row>
    <row r="83364" spans="2:2">
      <c r="B83364" s="202"/>
    </row>
    <row r="83365" spans="2:2">
      <c r="B83365" s="202"/>
    </row>
    <row r="83366" spans="2:2">
      <c r="B83366" s="202"/>
    </row>
    <row r="83367" spans="2:2">
      <c r="B83367" s="202"/>
    </row>
    <row r="83368" spans="2:2">
      <c r="B83368" s="202"/>
    </row>
    <row r="83369" spans="2:2">
      <c r="B83369" s="202"/>
    </row>
    <row r="83370" spans="2:2">
      <c r="B83370" s="202"/>
    </row>
    <row r="83371" spans="2:2">
      <c r="B83371" s="202"/>
    </row>
    <row r="83372" spans="2:2">
      <c r="B83372" s="202"/>
    </row>
    <row r="83373" spans="2:2">
      <c r="B83373" s="202"/>
    </row>
    <row r="83374" spans="2:2">
      <c r="B83374" s="202"/>
    </row>
    <row r="83375" spans="2:2">
      <c r="B83375" s="202"/>
    </row>
    <row r="83376" spans="2:2">
      <c r="B83376" s="202"/>
    </row>
    <row r="83377" spans="2:2">
      <c r="B83377" s="202"/>
    </row>
    <row r="83378" spans="2:2">
      <c r="B83378" s="202"/>
    </row>
    <row r="83379" spans="2:2">
      <c r="B83379" s="202"/>
    </row>
    <row r="83380" spans="2:2">
      <c r="B83380" s="202"/>
    </row>
    <row r="83381" spans="2:2">
      <c r="B83381" s="202"/>
    </row>
    <row r="83382" spans="2:2">
      <c r="B83382" s="202"/>
    </row>
    <row r="83383" spans="2:2">
      <c r="B83383" s="202"/>
    </row>
    <row r="83384" spans="2:2">
      <c r="B83384" s="202"/>
    </row>
    <row r="83385" spans="2:2">
      <c r="B83385" s="202"/>
    </row>
    <row r="83386" spans="2:2">
      <c r="B83386" s="202"/>
    </row>
    <row r="83387" spans="2:2">
      <c r="B83387" s="202"/>
    </row>
    <row r="83388" spans="2:2">
      <c r="B83388" s="202"/>
    </row>
    <row r="83389" spans="2:2">
      <c r="B83389" s="202"/>
    </row>
    <row r="83390" spans="2:2">
      <c r="B83390" s="202"/>
    </row>
    <row r="83391" spans="2:2">
      <c r="B83391" s="202"/>
    </row>
    <row r="83392" spans="2:2">
      <c r="B83392" s="202"/>
    </row>
    <row r="83393" spans="2:2">
      <c r="B83393" s="202"/>
    </row>
    <row r="83394" spans="2:2">
      <c r="B83394" s="202"/>
    </row>
    <row r="83395" spans="2:2">
      <c r="B83395" s="202"/>
    </row>
    <row r="83396" spans="2:2">
      <c r="B83396" s="202"/>
    </row>
    <row r="83397" spans="2:2">
      <c r="B83397" s="202"/>
    </row>
    <row r="83398" spans="2:2">
      <c r="B83398" s="202"/>
    </row>
    <row r="83399" spans="2:2">
      <c r="B83399" s="202"/>
    </row>
    <row r="83400" spans="2:2">
      <c r="B83400" s="202"/>
    </row>
    <row r="83401" spans="2:2">
      <c r="B83401" s="202"/>
    </row>
    <row r="83402" spans="2:2">
      <c r="B83402" s="202"/>
    </row>
    <row r="83403" spans="2:2">
      <c r="B83403" s="202"/>
    </row>
    <row r="83404" spans="2:2">
      <c r="B83404" s="202"/>
    </row>
    <row r="83405" spans="2:2">
      <c r="B83405" s="202"/>
    </row>
    <row r="83406" spans="2:2">
      <c r="B83406" s="202"/>
    </row>
    <row r="83407" spans="2:2">
      <c r="B83407" s="202"/>
    </row>
    <row r="83408" spans="2:2">
      <c r="B83408" s="202"/>
    </row>
    <row r="83409" spans="2:2">
      <c r="B83409" s="202"/>
    </row>
    <row r="83410" spans="2:2">
      <c r="B83410" s="202"/>
    </row>
    <row r="83411" spans="2:2">
      <c r="B83411" s="202"/>
    </row>
    <row r="83412" spans="2:2">
      <c r="B83412" s="202"/>
    </row>
    <row r="83413" spans="2:2">
      <c r="B83413" s="202"/>
    </row>
    <row r="83414" spans="2:2">
      <c r="B83414" s="202"/>
    </row>
    <row r="83415" spans="2:2">
      <c r="B83415" s="202"/>
    </row>
    <row r="83416" spans="2:2">
      <c r="B83416" s="202"/>
    </row>
    <row r="83417" spans="2:2">
      <c r="B83417" s="202"/>
    </row>
    <row r="83418" spans="2:2">
      <c r="B83418" s="202"/>
    </row>
    <row r="83419" spans="2:2">
      <c r="B83419" s="202"/>
    </row>
    <row r="83420" spans="2:2">
      <c r="B83420" s="202"/>
    </row>
    <row r="83421" spans="2:2">
      <c r="B83421" s="202"/>
    </row>
    <row r="83422" spans="2:2">
      <c r="B83422" s="202"/>
    </row>
    <row r="83423" spans="2:2">
      <c r="B83423" s="202"/>
    </row>
    <row r="83424" spans="2:2">
      <c r="B83424" s="202"/>
    </row>
    <row r="83425" spans="2:2">
      <c r="B83425" s="202"/>
    </row>
    <row r="83426" spans="2:2">
      <c r="B83426" s="202"/>
    </row>
    <row r="83427" spans="2:2">
      <c r="B83427" s="202"/>
    </row>
    <row r="83428" spans="2:2">
      <c r="B83428" s="202"/>
    </row>
    <row r="83429" spans="2:2">
      <c r="B83429" s="202"/>
    </row>
    <row r="83430" spans="2:2">
      <c r="B83430" s="202"/>
    </row>
    <row r="83431" spans="2:2">
      <c r="B83431" s="202"/>
    </row>
    <row r="83432" spans="2:2">
      <c r="B83432" s="202"/>
    </row>
    <row r="83433" spans="2:2">
      <c r="B83433" s="202"/>
    </row>
    <row r="83434" spans="2:2">
      <c r="B83434" s="202"/>
    </row>
    <row r="83435" spans="2:2">
      <c r="B83435" s="202"/>
    </row>
    <row r="83436" spans="2:2">
      <c r="B83436" s="202"/>
    </row>
    <row r="83437" spans="2:2">
      <c r="B83437" s="202"/>
    </row>
    <row r="83438" spans="2:2">
      <c r="B83438" s="202"/>
    </row>
    <row r="83439" spans="2:2">
      <c r="B83439" s="202"/>
    </row>
    <row r="83440" spans="2:2">
      <c r="B83440" s="202"/>
    </row>
    <row r="83441" spans="2:2">
      <c r="B83441" s="202"/>
    </row>
    <row r="83442" spans="2:2">
      <c r="B83442" s="202"/>
    </row>
    <row r="83443" spans="2:2">
      <c r="B83443" s="202"/>
    </row>
    <row r="83444" spans="2:2">
      <c r="B83444" s="202"/>
    </row>
    <row r="83445" spans="2:2">
      <c r="B83445" s="202"/>
    </row>
    <row r="83446" spans="2:2">
      <c r="B83446" s="202"/>
    </row>
    <row r="83447" spans="2:2">
      <c r="B83447" s="202"/>
    </row>
    <row r="83448" spans="2:2">
      <c r="B83448" s="202"/>
    </row>
    <row r="83449" spans="2:2">
      <c r="B83449" s="202"/>
    </row>
    <row r="83450" spans="2:2">
      <c r="B83450" s="202"/>
    </row>
    <row r="83451" spans="2:2">
      <c r="B83451" s="202"/>
    </row>
    <row r="83452" spans="2:2">
      <c r="B83452" s="202"/>
    </row>
    <row r="83453" spans="2:2">
      <c r="B83453" s="202"/>
    </row>
    <row r="83454" spans="2:2">
      <c r="B83454" s="202"/>
    </row>
    <row r="83455" spans="2:2">
      <c r="B83455" s="202"/>
    </row>
    <row r="83456" spans="2:2">
      <c r="B83456" s="202"/>
    </row>
    <row r="83457" spans="2:2">
      <c r="B83457" s="202"/>
    </row>
    <row r="83458" spans="2:2">
      <c r="B83458" s="202"/>
    </row>
    <row r="83459" spans="2:2">
      <c r="B83459" s="202"/>
    </row>
    <row r="83460" spans="2:2">
      <c r="B83460" s="202"/>
    </row>
    <row r="83461" spans="2:2">
      <c r="B83461" s="202"/>
    </row>
    <row r="83462" spans="2:2">
      <c r="B83462" s="202"/>
    </row>
    <row r="83463" spans="2:2">
      <c r="B83463" s="202"/>
    </row>
    <row r="83464" spans="2:2">
      <c r="B83464" s="202"/>
    </row>
    <row r="83465" spans="2:2">
      <c r="B83465" s="202"/>
    </row>
    <row r="83466" spans="2:2">
      <c r="B83466" s="202"/>
    </row>
    <row r="83467" spans="2:2">
      <c r="B83467" s="202"/>
    </row>
    <row r="83468" spans="2:2">
      <c r="B83468" s="202"/>
    </row>
    <row r="83469" spans="2:2">
      <c r="B83469" s="202"/>
    </row>
    <row r="83470" spans="2:2">
      <c r="B83470" s="202"/>
    </row>
    <row r="83471" spans="2:2">
      <c r="B83471" s="202"/>
    </row>
    <row r="83472" spans="2:2">
      <c r="B83472" s="202"/>
    </row>
    <row r="83473" spans="2:2">
      <c r="B83473" s="202"/>
    </row>
    <row r="83474" spans="2:2">
      <c r="B83474" s="202"/>
    </row>
    <row r="83475" spans="2:2">
      <c r="B83475" s="202"/>
    </row>
    <row r="83476" spans="2:2">
      <c r="B83476" s="202"/>
    </row>
    <row r="83477" spans="2:2">
      <c r="B83477" s="202"/>
    </row>
    <row r="83478" spans="2:2">
      <c r="B83478" s="202"/>
    </row>
    <row r="83479" spans="2:2">
      <c r="B83479" s="202"/>
    </row>
    <row r="83480" spans="2:2">
      <c r="B83480" s="202"/>
    </row>
    <row r="83481" spans="2:2">
      <c r="B83481" s="202"/>
    </row>
    <row r="83482" spans="2:2">
      <c r="B83482" s="202"/>
    </row>
    <row r="83483" spans="2:2">
      <c r="B83483" s="202"/>
    </row>
    <row r="83484" spans="2:2">
      <c r="B83484" s="202"/>
    </row>
    <row r="83485" spans="2:2">
      <c r="B83485" s="202"/>
    </row>
    <row r="83486" spans="2:2">
      <c r="B83486" s="202"/>
    </row>
    <row r="83487" spans="2:2">
      <c r="B83487" s="202"/>
    </row>
    <row r="83488" spans="2:2">
      <c r="B83488" s="202"/>
    </row>
    <row r="83489" spans="2:2">
      <c r="B83489" s="202"/>
    </row>
    <row r="83490" spans="2:2">
      <c r="B83490" s="202"/>
    </row>
    <row r="83491" spans="2:2">
      <c r="B83491" s="202"/>
    </row>
    <row r="83492" spans="2:2">
      <c r="B83492" s="202"/>
    </row>
    <row r="83493" spans="2:2">
      <c r="B83493" s="202"/>
    </row>
    <row r="83494" spans="2:2">
      <c r="B83494" s="202"/>
    </row>
    <row r="83495" spans="2:2">
      <c r="B83495" s="202"/>
    </row>
    <row r="83496" spans="2:2">
      <c r="B83496" s="202"/>
    </row>
    <row r="83497" spans="2:2">
      <c r="B83497" s="202"/>
    </row>
    <row r="83498" spans="2:2">
      <c r="B83498" s="202"/>
    </row>
    <row r="83499" spans="2:2">
      <c r="B83499" s="202"/>
    </row>
    <row r="83500" spans="2:2">
      <c r="B83500" s="202"/>
    </row>
    <row r="83501" spans="2:2">
      <c r="B83501" s="202"/>
    </row>
    <row r="83502" spans="2:2">
      <c r="B83502" s="202"/>
    </row>
    <row r="83503" spans="2:2">
      <c r="B83503" s="202"/>
    </row>
    <row r="83504" spans="2:2">
      <c r="B83504" s="202"/>
    </row>
    <row r="83505" spans="2:2">
      <c r="B83505" s="202"/>
    </row>
    <row r="83506" spans="2:2">
      <c r="B83506" s="202"/>
    </row>
    <row r="83507" spans="2:2">
      <c r="B83507" s="202"/>
    </row>
    <row r="83508" spans="2:2">
      <c r="B83508" s="202"/>
    </row>
    <row r="83509" spans="2:2">
      <c r="B83509" s="202"/>
    </row>
    <row r="83510" spans="2:2">
      <c r="B83510" s="202"/>
    </row>
    <row r="83511" spans="2:2">
      <c r="B83511" s="202"/>
    </row>
    <row r="83512" spans="2:2">
      <c r="B83512" s="202"/>
    </row>
    <row r="83513" spans="2:2">
      <c r="B83513" s="202"/>
    </row>
    <row r="83514" spans="2:2">
      <c r="B83514" s="202"/>
    </row>
    <row r="83515" spans="2:2">
      <c r="B83515" s="202"/>
    </row>
    <row r="83516" spans="2:2">
      <c r="B83516" s="202"/>
    </row>
    <row r="83517" spans="2:2">
      <c r="B83517" s="202"/>
    </row>
    <row r="83518" spans="2:2">
      <c r="B83518" s="202"/>
    </row>
    <row r="83519" spans="2:2">
      <c r="B83519" s="202"/>
    </row>
    <row r="83520" spans="2:2">
      <c r="B83520" s="202"/>
    </row>
    <row r="83521" spans="2:2">
      <c r="B83521" s="202"/>
    </row>
    <row r="83522" spans="2:2">
      <c r="B83522" s="202"/>
    </row>
    <row r="83523" spans="2:2">
      <c r="B83523" s="202"/>
    </row>
    <row r="83524" spans="2:2">
      <c r="B83524" s="202"/>
    </row>
    <row r="83525" spans="2:2">
      <c r="B83525" s="202"/>
    </row>
    <row r="83526" spans="2:2">
      <c r="B83526" s="202"/>
    </row>
    <row r="83527" spans="2:2">
      <c r="B83527" s="202"/>
    </row>
    <row r="83528" spans="2:2">
      <c r="B83528" s="202"/>
    </row>
    <row r="83529" spans="2:2">
      <c r="B83529" s="202"/>
    </row>
    <row r="83530" spans="2:2">
      <c r="B83530" s="202"/>
    </row>
    <row r="83531" spans="2:2">
      <c r="B83531" s="202"/>
    </row>
    <row r="83532" spans="2:2">
      <c r="B83532" s="202"/>
    </row>
    <row r="83533" spans="2:2">
      <c r="B83533" s="202"/>
    </row>
    <row r="83534" spans="2:2">
      <c r="B83534" s="202"/>
    </row>
    <row r="83535" spans="2:2">
      <c r="B83535" s="202"/>
    </row>
    <row r="83536" spans="2:2">
      <c r="B83536" s="202"/>
    </row>
    <row r="83537" spans="2:2">
      <c r="B83537" s="202"/>
    </row>
    <row r="83538" spans="2:2">
      <c r="B83538" s="202"/>
    </row>
    <row r="83539" spans="2:2">
      <c r="B83539" s="202"/>
    </row>
    <row r="83540" spans="2:2">
      <c r="B83540" s="202"/>
    </row>
    <row r="83541" spans="2:2">
      <c r="B83541" s="202"/>
    </row>
    <row r="83542" spans="2:2">
      <c r="B83542" s="202"/>
    </row>
    <row r="83543" spans="2:2">
      <c r="B83543" s="202"/>
    </row>
    <row r="83544" spans="2:2">
      <c r="B83544" s="202"/>
    </row>
    <row r="83545" spans="2:2">
      <c r="B83545" s="202"/>
    </row>
    <row r="83546" spans="2:2">
      <c r="B83546" s="202"/>
    </row>
    <row r="83547" spans="2:2">
      <c r="B83547" s="202"/>
    </row>
    <row r="83548" spans="2:2">
      <c r="B83548" s="202"/>
    </row>
    <row r="83549" spans="2:2">
      <c r="B83549" s="202"/>
    </row>
    <row r="83550" spans="2:2">
      <c r="B83550" s="202"/>
    </row>
    <row r="83551" spans="2:2">
      <c r="B83551" s="202"/>
    </row>
    <row r="83552" spans="2:2">
      <c r="B83552" s="202"/>
    </row>
    <row r="83553" spans="2:2">
      <c r="B83553" s="202"/>
    </row>
    <row r="83554" spans="2:2">
      <c r="B83554" s="202"/>
    </row>
    <row r="83555" spans="2:2">
      <c r="B83555" s="202"/>
    </row>
    <row r="83556" spans="2:2">
      <c r="B83556" s="202"/>
    </row>
    <row r="83557" spans="2:2">
      <c r="B83557" s="202"/>
    </row>
    <row r="83558" spans="2:2">
      <c r="B83558" s="202"/>
    </row>
    <row r="83559" spans="2:2">
      <c r="B83559" s="202"/>
    </row>
    <row r="83560" spans="2:2">
      <c r="B83560" s="202"/>
    </row>
    <row r="83561" spans="2:2">
      <c r="B83561" s="202"/>
    </row>
    <row r="83562" spans="2:2">
      <c r="B83562" s="202"/>
    </row>
    <row r="83563" spans="2:2">
      <c r="B83563" s="202"/>
    </row>
    <row r="83564" spans="2:2">
      <c r="B83564" s="202"/>
    </row>
    <row r="83565" spans="2:2">
      <c r="B83565" s="202"/>
    </row>
    <row r="83566" spans="2:2">
      <c r="B83566" s="202"/>
    </row>
    <row r="83567" spans="2:2">
      <c r="B83567" s="202"/>
    </row>
    <row r="83568" spans="2:2">
      <c r="B83568" s="202"/>
    </row>
    <row r="83569" spans="2:2">
      <c r="B83569" s="202"/>
    </row>
    <row r="83570" spans="2:2">
      <c r="B83570" s="202"/>
    </row>
    <row r="83571" spans="2:2">
      <c r="B83571" s="202"/>
    </row>
    <row r="83572" spans="2:2">
      <c r="B83572" s="202"/>
    </row>
    <row r="83573" spans="2:2">
      <c r="B83573" s="202"/>
    </row>
    <row r="83574" spans="2:2">
      <c r="B83574" s="202"/>
    </row>
    <row r="83575" spans="2:2">
      <c r="B83575" s="202"/>
    </row>
    <row r="83576" spans="2:2">
      <c r="B83576" s="202"/>
    </row>
    <row r="83577" spans="2:2">
      <c r="B83577" s="202"/>
    </row>
    <row r="83578" spans="2:2">
      <c r="B83578" s="202"/>
    </row>
    <row r="83579" spans="2:2">
      <c r="B83579" s="202"/>
    </row>
    <row r="83580" spans="2:2">
      <c r="B83580" s="202"/>
    </row>
    <row r="83581" spans="2:2">
      <c r="B83581" s="202"/>
    </row>
    <row r="83582" spans="2:2">
      <c r="B83582" s="202"/>
    </row>
    <row r="83583" spans="2:2">
      <c r="B83583" s="202"/>
    </row>
    <row r="83584" spans="2:2">
      <c r="B83584" s="202"/>
    </row>
    <row r="83585" spans="2:2">
      <c r="B83585" s="202"/>
    </row>
    <row r="83586" spans="2:2">
      <c r="B83586" s="202"/>
    </row>
    <row r="83587" spans="2:2">
      <c r="B83587" s="202"/>
    </row>
    <row r="83588" spans="2:2">
      <c r="B83588" s="202"/>
    </row>
    <row r="83589" spans="2:2">
      <c r="B83589" s="202"/>
    </row>
    <row r="83590" spans="2:2">
      <c r="B83590" s="202"/>
    </row>
    <row r="83591" spans="2:2">
      <c r="B83591" s="202"/>
    </row>
    <row r="83592" spans="2:2">
      <c r="B83592" s="202"/>
    </row>
    <row r="83593" spans="2:2">
      <c r="B83593" s="202"/>
    </row>
    <row r="83594" spans="2:2">
      <c r="B83594" s="202"/>
    </row>
    <row r="83595" spans="2:2">
      <c r="B83595" s="202"/>
    </row>
    <row r="83596" spans="2:2">
      <c r="B83596" s="202"/>
    </row>
    <row r="83597" spans="2:2">
      <c r="B83597" s="202"/>
    </row>
    <row r="83598" spans="2:2">
      <c r="B83598" s="202"/>
    </row>
    <row r="83599" spans="2:2">
      <c r="B83599" s="202"/>
    </row>
    <row r="83600" spans="2:2">
      <c r="B83600" s="202"/>
    </row>
    <row r="83601" spans="2:2">
      <c r="B83601" s="202"/>
    </row>
    <row r="83602" spans="2:2">
      <c r="B83602" s="202"/>
    </row>
    <row r="83603" spans="2:2">
      <c r="B83603" s="202"/>
    </row>
    <row r="83604" spans="2:2">
      <c r="B83604" s="202"/>
    </row>
    <row r="83605" spans="2:2">
      <c r="B83605" s="202"/>
    </row>
    <row r="83606" spans="2:2">
      <c r="B83606" s="202"/>
    </row>
    <row r="83607" spans="2:2">
      <c r="B83607" s="202"/>
    </row>
    <row r="83608" spans="2:2">
      <c r="B83608" s="202"/>
    </row>
    <row r="83609" spans="2:2">
      <c r="B83609" s="202"/>
    </row>
    <row r="83610" spans="2:2">
      <c r="B83610" s="202"/>
    </row>
    <row r="83611" spans="2:2">
      <c r="B83611" s="202"/>
    </row>
    <row r="83612" spans="2:2">
      <c r="B83612" s="202"/>
    </row>
    <row r="83613" spans="2:2">
      <c r="B83613" s="202"/>
    </row>
    <row r="83614" spans="2:2">
      <c r="B83614" s="202"/>
    </row>
    <row r="83615" spans="2:2">
      <c r="B83615" s="202"/>
    </row>
    <row r="83616" spans="2:2">
      <c r="B83616" s="202"/>
    </row>
    <row r="83617" spans="2:2">
      <c r="B83617" s="202"/>
    </row>
    <row r="83618" spans="2:2">
      <c r="B83618" s="202"/>
    </row>
    <row r="83619" spans="2:2">
      <c r="B83619" s="202"/>
    </row>
    <row r="83620" spans="2:2">
      <c r="B83620" s="202"/>
    </row>
    <row r="83621" spans="2:2">
      <c r="B83621" s="202"/>
    </row>
    <row r="83622" spans="2:2">
      <c r="B83622" s="202"/>
    </row>
    <row r="83623" spans="2:2">
      <c r="B83623" s="202"/>
    </row>
    <row r="83624" spans="2:2">
      <c r="B83624" s="202"/>
    </row>
    <row r="83625" spans="2:2">
      <c r="B83625" s="202"/>
    </row>
    <row r="83626" spans="2:2">
      <c r="B83626" s="202"/>
    </row>
    <row r="83627" spans="2:2">
      <c r="B83627" s="202"/>
    </row>
    <row r="83628" spans="2:2">
      <c r="B83628" s="202"/>
    </row>
    <row r="83629" spans="2:2">
      <c r="B83629" s="202"/>
    </row>
    <row r="83630" spans="2:2">
      <c r="B83630" s="202"/>
    </row>
    <row r="83631" spans="2:2">
      <c r="B83631" s="202"/>
    </row>
    <row r="83632" spans="2:2">
      <c r="B83632" s="202"/>
    </row>
    <row r="83633" spans="2:2">
      <c r="B83633" s="202"/>
    </row>
    <row r="83634" spans="2:2">
      <c r="B83634" s="202"/>
    </row>
    <row r="83635" spans="2:2">
      <c r="B83635" s="202"/>
    </row>
    <row r="83636" spans="2:2">
      <c r="B83636" s="202"/>
    </row>
    <row r="83637" spans="2:2">
      <c r="B83637" s="202"/>
    </row>
    <row r="83638" spans="2:2">
      <c r="B83638" s="202"/>
    </row>
    <row r="83639" spans="2:2">
      <c r="B83639" s="202"/>
    </row>
    <row r="83640" spans="2:2">
      <c r="B83640" s="202"/>
    </row>
    <row r="83641" spans="2:2">
      <c r="B83641" s="202"/>
    </row>
    <row r="83642" spans="2:2">
      <c r="B83642" s="202"/>
    </row>
    <row r="83643" spans="2:2">
      <c r="B83643" s="202"/>
    </row>
    <row r="83644" spans="2:2">
      <c r="B83644" s="202"/>
    </row>
    <row r="83645" spans="2:2">
      <c r="B83645" s="202"/>
    </row>
    <row r="83646" spans="2:2">
      <c r="B83646" s="202"/>
    </row>
    <row r="83647" spans="2:2">
      <c r="B83647" s="202"/>
    </row>
    <row r="83648" spans="2:2">
      <c r="B83648" s="202"/>
    </row>
    <row r="83649" spans="2:2">
      <c r="B83649" s="202"/>
    </row>
    <row r="83650" spans="2:2">
      <c r="B83650" s="202"/>
    </row>
    <row r="83651" spans="2:2">
      <c r="B83651" s="202"/>
    </row>
    <row r="83652" spans="2:2">
      <c r="B83652" s="202"/>
    </row>
    <row r="83653" spans="2:2">
      <c r="B83653" s="202"/>
    </row>
    <row r="83654" spans="2:2">
      <c r="B83654" s="202"/>
    </row>
    <row r="83655" spans="2:2">
      <c r="B83655" s="202"/>
    </row>
    <row r="83656" spans="2:2">
      <c r="B83656" s="202"/>
    </row>
    <row r="83657" spans="2:2">
      <c r="B83657" s="202"/>
    </row>
    <row r="83658" spans="2:2">
      <c r="B83658" s="202"/>
    </row>
    <row r="83659" spans="2:2">
      <c r="B83659" s="202"/>
    </row>
    <row r="83660" spans="2:2">
      <c r="B83660" s="202"/>
    </row>
    <row r="83661" spans="2:2">
      <c r="B83661" s="202"/>
    </row>
    <row r="83662" spans="2:2">
      <c r="B83662" s="202"/>
    </row>
    <row r="83663" spans="2:2">
      <c r="B83663" s="202"/>
    </row>
    <row r="83664" spans="2:2">
      <c r="B83664" s="202"/>
    </row>
    <row r="83665" spans="2:2">
      <c r="B83665" s="202"/>
    </row>
    <row r="83666" spans="2:2">
      <c r="B83666" s="202"/>
    </row>
    <row r="83667" spans="2:2">
      <c r="B83667" s="202"/>
    </row>
    <row r="83668" spans="2:2">
      <c r="B83668" s="202"/>
    </row>
    <row r="83669" spans="2:2">
      <c r="B83669" s="202"/>
    </row>
    <row r="83670" spans="2:2">
      <c r="B83670" s="202"/>
    </row>
    <row r="83671" spans="2:2">
      <c r="B83671" s="202"/>
    </row>
    <row r="83672" spans="2:2">
      <c r="B83672" s="202"/>
    </row>
    <row r="83673" spans="2:2">
      <c r="B83673" s="202"/>
    </row>
    <row r="83674" spans="2:2">
      <c r="B83674" s="202"/>
    </row>
    <row r="83675" spans="2:2">
      <c r="B83675" s="202"/>
    </row>
    <row r="83676" spans="2:2">
      <c r="B83676" s="202"/>
    </row>
    <row r="83677" spans="2:2">
      <c r="B83677" s="202"/>
    </row>
    <row r="83678" spans="2:2">
      <c r="B83678" s="202"/>
    </row>
    <row r="83679" spans="2:2">
      <c r="B83679" s="202"/>
    </row>
    <row r="83680" spans="2:2">
      <c r="B83680" s="202"/>
    </row>
    <row r="83681" spans="2:2">
      <c r="B83681" s="202"/>
    </row>
    <row r="83682" spans="2:2">
      <c r="B83682" s="202"/>
    </row>
    <row r="83683" spans="2:2">
      <c r="B83683" s="202"/>
    </row>
    <row r="83684" spans="2:2">
      <c r="B83684" s="202"/>
    </row>
    <row r="83685" spans="2:2">
      <c r="B83685" s="202"/>
    </row>
    <row r="83686" spans="2:2">
      <c r="B83686" s="202"/>
    </row>
    <row r="83687" spans="2:2">
      <c r="B83687" s="202"/>
    </row>
    <row r="83688" spans="2:2">
      <c r="B83688" s="202"/>
    </row>
    <row r="83689" spans="2:2">
      <c r="B83689" s="202"/>
    </row>
    <row r="83690" spans="2:2">
      <c r="B83690" s="202"/>
    </row>
    <row r="83691" spans="2:2">
      <c r="B83691" s="202"/>
    </row>
    <row r="83692" spans="2:2">
      <c r="B83692" s="202"/>
    </row>
    <row r="83693" spans="2:2">
      <c r="B83693" s="202"/>
    </row>
    <row r="83694" spans="2:2">
      <c r="B83694" s="202"/>
    </row>
    <row r="83695" spans="2:2">
      <c r="B83695" s="202"/>
    </row>
    <row r="83696" spans="2:2">
      <c r="B83696" s="202"/>
    </row>
    <row r="83697" spans="2:2">
      <c r="B83697" s="202"/>
    </row>
    <row r="83698" spans="2:2">
      <c r="B83698" s="202"/>
    </row>
    <row r="83699" spans="2:2">
      <c r="B83699" s="202"/>
    </row>
    <row r="83700" spans="2:2">
      <c r="B83700" s="202"/>
    </row>
    <row r="83701" spans="2:2">
      <c r="B83701" s="202"/>
    </row>
    <row r="83702" spans="2:2">
      <c r="B83702" s="202"/>
    </row>
    <row r="83703" spans="2:2">
      <c r="B83703" s="202"/>
    </row>
    <row r="83704" spans="2:2">
      <c r="B83704" s="202"/>
    </row>
    <row r="83705" spans="2:2">
      <c r="B83705" s="202"/>
    </row>
    <row r="83706" spans="2:2">
      <c r="B83706" s="202"/>
    </row>
    <row r="83707" spans="2:2">
      <c r="B83707" s="202"/>
    </row>
    <row r="83708" spans="2:2">
      <c r="B83708" s="202"/>
    </row>
    <row r="83709" spans="2:2">
      <c r="B83709" s="202"/>
    </row>
    <row r="83710" spans="2:2">
      <c r="B83710" s="202"/>
    </row>
    <row r="83711" spans="2:2">
      <c r="B83711" s="202"/>
    </row>
    <row r="83712" spans="2:2">
      <c r="B83712" s="202"/>
    </row>
    <row r="83713" spans="2:2">
      <c r="B83713" s="202"/>
    </row>
    <row r="83714" spans="2:2">
      <c r="B83714" s="202"/>
    </row>
    <row r="83715" spans="2:2">
      <c r="B83715" s="202"/>
    </row>
    <row r="83716" spans="2:2">
      <c r="B83716" s="202"/>
    </row>
    <row r="83717" spans="2:2">
      <c r="B83717" s="202"/>
    </row>
    <row r="83718" spans="2:2">
      <c r="B83718" s="202"/>
    </row>
    <row r="83719" spans="2:2">
      <c r="B83719" s="202"/>
    </row>
    <row r="83720" spans="2:2">
      <c r="B83720" s="202"/>
    </row>
    <row r="83721" spans="2:2">
      <c r="B83721" s="202"/>
    </row>
    <row r="83722" spans="2:2">
      <c r="B83722" s="202"/>
    </row>
    <row r="83723" spans="2:2">
      <c r="B83723" s="202"/>
    </row>
    <row r="83724" spans="2:2">
      <c r="B83724" s="202"/>
    </row>
    <row r="83725" spans="2:2">
      <c r="B83725" s="202"/>
    </row>
    <row r="83726" spans="2:2">
      <c r="B83726" s="202"/>
    </row>
    <row r="83727" spans="2:2">
      <c r="B83727" s="202"/>
    </row>
    <row r="83728" spans="2:2">
      <c r="B83728" s="202"/>
    </row>
    <row r="83729" spans="2:2">
      <c r="B83729" s="202"/>
    </row>
    <row r="83730" spans="2:2">
      <c r="B83730" s="202"/>
    </row>
    <row r="83731" spans="2:2">
      <c r="B83731" s="202"/>
    </row>
    <row r="83732" spans="2:2">
      <c r="B83732" s="202"/>
    </row>
    <row r="83733" spans="2:2">
      <c r="B83733" s="202"/>
    </row>
    <row r="83734" spans="2:2">
      <c r="B83734" s="202"/>
    </row>
    <row r="83735" spans="2:2">
      <c r="B83735" s="202"/>
    </row>
    <row r="83736" spans="2:2">
      <c r="B83736" s="202"/>
    </row>
    <row r="83737" spans="2:2">
      <c r="B83737" s="202"/>
    </row>
    <row r="83738" spans="2:2">
      <c r="B83738" s="202"/>
    </row>
    <row r="83739" spans="2:2">
      <c r="B83739" s="202"/>
    </row>
    <row r="83740" spans="2:2">
      <c r="B83740" s="202"/>
    </row>
    <row r="83741" spans="2:2">
      <c r="B83741" s="202"/>
    </row>
    <row r="83742" spans="2:2">
      <c r="B83742" s="202"/>
    </row>
    <row r="83743" spans="2:2">
      <c r="B83743" s="202"/>
    </row>
    <row r="83744" spans="2:2">
      <c r="B83744" s="202"/>
    </row>
    <row r="83745" spans="2:2">
      <c r="B83745" s="202"/>
    </row>
    <row r="83746" spans="2:2">
      <c r="B83746" s="202"/>
    </row>
    <row r="83747" spans="2:2">
      <c r="B83747" s="202"/>
    </row>
    <row r="83748" spans="2:2">
      <c r="B83748" s="202"/>
    </row>
    <row r="83749" spans="2:2">
      <c r="B83749" s="202"/>
    </row>
    <row r="83750" spans="2:2">
      <c r="B83750" s="202"/>
    </row>
    <row r="83751" spans="2:2">
      <c r="B83751" s="202"/>
    </row>
    <row r="83752" spans="2:2">
      <c r="B83752" s="202"/>
    </row>
    <row r="83753" spans="2:2">
      <c r="B83753" s="202"/>
    </row>
    <row r="83754" spans="2:2">
      <c r="B83754" s="202"/>
    </row>
    <row r="83755" spans="2:2">
      <c r="B83755" s="202"/>
    </row>
    <row r="83756" spans="2:2">
      <c r="B83756" s="202"/>
    </row>
    <row r="83757" spans="2:2">
      <c r="B83757" s="202"/>
    </row>
    <row r="83758" spans="2:2">
      <c r="B83758" s="202"/>
    </row>
    <row r="83759" spans="2:2">
      <c r="B83759" s="202"/>
    </row>
    <row r="83760" spans="2:2">
      <c r="B83760" s="202"/>
    </row>
    <row r="83761" spans="2:2">
      <c r="B83761" s="202"/>
    </row>
    <row r="83762" spans="2:2">
      <c r="B83762" s="202"/>
    </row>
    <row r="83763" spans="2:2">
      <c r="B83763" s="202"/>
    </row>
    <row r="83764" spans="2:2">
      <c r="B83764" s="202"/>
    </row>
    <row r="83765" spans="2:2">
      <c r="B83765" s="202"/>
    </row>
    <row r="83766" spans="2:2">
      <c r="B83766" s="202"/>
    </row>
    <row r="83767" spans="2:2">
      <c r="B83767" s="202"/>
    </row>
    <row r="83768" spans="2:2">
      <c r="B83768" s="202"/>
    </row>
    <row r="83769" spans="2:2">
      <c r="B83769" s="202"/>
    </row>
    <row r="83770" spans="2:2">
      <c r="B83770" s="202"/>
    </row>
    <row r="83771" spans="2:2">
      <c r="B83771" s="202"/>
    </row>
    <row r="83772" spans="2:2">
      <c r="B83772" s="202"/>
    </row>
    <row r="83773" spans="2:2">
      <c r="B83773" s="202"/>
    </row>
    <row r="83774" spans="2:2">
      <c r="B83774" s="202"/>
    </row>
    <row r="83775" spans="2:2">
      <c r="B83775" s="202"/>
    </row>
    <row r="83776" spans="2:2">
      <c r="B83776" s="202"/>
    </row>
    <row r="83777" spans="2:2">
      <c r="B83777" s="202"/>
    </row>
    <row r="83778" spans="2:2">
      <c r="B83778" s="202"/>
    </row>
    <row r="83779" spans="2:2">
      <c r="B83779" s="202"/>
    </row>
    <row r="83780" spans="2:2">
      <c r="B83780" s="202"/>
    </row>
    <row r="83781" spans="2:2">
      <c r="B83781" s="202"/>
    </row>
    <row r="83782" spans="2:2">
      <c r="B83782" s="202"/>
    </row>
    <row r="83783" spans="2:2">
      <c r="B83783" s="202"/>
    </row>
    <row r="83784" spans="2:2">
      <c r="B83784" s="202"/>
    </row>
    <row r="83785" spans="2:2">
      <c r="B83785" s="202"/>
    </row>
    <row r="83786" spans="2:2">
      <c r="B83786" s="202"/>
    </row>
    <row r="83787" spans="2:2">
      <c r="B83787" s="202"/>
    </row>
    <row r="83788" spans="2:2">
      <c r="B83788" s="202"/>
    </row>
    <row r="83789" spans="2:2">
      <c r="B83789" s="202"/>
    </row>
    <row r="83790" spans="2:2">
      <c r="B83790" s="202"/>
    </row>
    <row r="83791" spans="2:2">
      <c r="B83791" s="202"/>
    </row>
    <row r="83792" spans="2:2">
      <c r="B83792" s="202"/>
    </row>
    <row r="83793" spans="2:2">
      <c r="B83793" s="202"/>
    </row>
    <row r="83794" spans="2:2">
      <c r="B83794" s="202"/>
    </row>
    <row r="83795" spans="2:2">
      <c r="B83795" s="202"/>
    </row>
    <row r="83796" spans="2:2">
      <c r="B83796" s="202"/>
    </row>
    <row r="83797" spans="2:2">
      <c r="B83797" s="202"/>
    </row>
    <row r="83798" spans="2:2">
      <c r="B83798" s="202"/>
    </row>
    <row r="83799" spans="2:2">
      <c r="B83799" s="202"/>
    </row>
    <row r="83800" spans="2:2">
      <c r="B83800" s="202"/>
    </row>
    <row r="83801" spans="2:2">
      <c r="B83801" s="202"/>
    </row>
    <row r="83802" spans="2:2">
      <c r="B83802" s="202"/>
    </row>
    <row r="83803" spans="2:2">
      <c r="B83803" s="202"/>
    </row>
    <row r="83804" spans="2:2">
      <c r="B83804" s="202"/>
    </row>
    <row r="83805" spans="2:2">
      <c r="B83805" s="202"/>
    </row>
    <row r="83806" spans="2:2">
      <c r="B83806" s="202"/>
    </row>
    <row r="83807" spans="2:2">
      <c r="B83807" s="202"/>
    </row>
    <row r="83808" spans="2:2">
      <c r="B83808" s="202"/>
    </row>
    <row r="83809" spans="2:2">
      <c r="B83809" s="202"/>
    </row>
    <row r="83810" spans="2:2">
      <c r="B83810" s="202"/>
    </row>
    <row r="83811" spans="2:2">
      <c r="B83811" s="202"/>
    </row>
    <row r="83812" spans="2:2">
      <c r="B83812" s="202"/>
    </row>
    <row r="83813" spans="2:2">
      <c r="B83813" s="202"/>
    </row>
    <row r="83814" spans="2:2">
      <c r="B83814" s="202"/>
    </row>
    <row r="83815" spans="2:2">
      <c r="B83815" s="202"/>
    </row>
    <row r="83816" spans="2:2">
      <c r="B83816" s="202"/>
    </row>
    <row r="83817" spans="2:2">
      <c r="B83817" s="202"/>
    </row>
    <row r="83818" spans="2:2">
      <c r="B83818" s="202"/>
    </row>
    <row r="83819" spans="2:2">
      <c r="B83819" s="202"/>
    </row>
    <row r="83820" spans="2:2">
      <c r="B83820" s="202"/>
    </row>
    <row r="83821" spans="2:2">
      <c r="B83821" s="202"/>
    </row>
    <row r="83822" spans="2:2">
      <c r="B83822" s="202"/>
    </row>
    <row r="83823" spans="2:2">
      <c r="B83823" s="202"/>
    </row>
    <row r="83824" spans="2:2">
      <c r="B83824" s="202"/>
    </row>
    <row r="83825" spans="2:2">
      <c r="B83825" s="202"/>
    </row>
    <row r="83826" spans="2:2">
      <c r="B83826" s="202"/>
    </row>
    <row r="83827" spans="2:2">
      <c r="B83827" s="202"/>
    </row>
    <row r="83828" spans="2:2">
      <c r="B83828" s="202"/>
    </row>
    <row r="83829" spans="2:2">
      <c r="B83829" s="202"/>
    </row>
    <row r="83830" spans="2:2">
      <c r="B83830" s="202"/>
    </row>
    <row r="83831" spans="2:2">
      <c r="B83831" s="202"/>
    </row>
    <row r="83832" spans="2:2">
      <c r="B83832" s="202"/>
    </row>
    <row r="83833" spans="2:2">
      <c r="B83833" s="202"/>
    </row>
    <row r="83834" spans="2:2">
      <c r="B83834" s="202"/>
    </row>
    <row r="83835" spans="2:2">
      <c r="B83835" s="202"/>
    </row>
    <row r="83836" spans="2:2">
      <c r="B83836" s="202"/>
    </row>
    <row r="83837" spans="2:2">
      <c r="B83837" s="202"/>
    </row>
    <row r="83838" spans="2:2">
      <c r="B83838" s="202"/>
    </row>
    <row r="83839" spans="2:2">
      <c r="B83839" s="202"/>
    </row>
    <row r="83840" spans="2:2">
      <c r="B83840" s="202"/>
    </row>
    <row r="83841" spans="2:2">
      <c r="B83841" s="202"/>
    </row>
    <row r="83842" spans="2:2">
      <c r="B83842" s="202"/>
    </row>
    <row r="83843" spans="2:2">
      <c r="B83843" s="202"/>
    </row>
    <row r="83844" spans="2:2">
      <c r="B83844" s="202"/>
    </row>
    <row r="83845" spans="2:2">
      <c r="B83845" s="202"/>
    </row>
    <row r="83846" spans="2:2">
      <c r="B83846" s="202"/>
    </row>
    <row r="83847" spans="2:2">
      <c r="B83847" s="202"/>
    </row>
    <row r="83848" spans="2:2">
      <c r="B83848" s="202"/>
    </row>
    <row r="83849" spans="2:2">
      <c r="B83849" s="202"/>
    </row>
    <row r="83850" spans="2:2">
      <c r="B83850" s="202"/>
    </row>
    <row r="83851" spans="2:2">
      <c r="B83851" s="202"/>
    </row>
    <row r="83852" spans="2:2">
      <c r="B83852" s="202"/>
    </row>
    <row r="83853" spans="2:2">
      <c r="B83853" s="202"/>
    </row>
    <row r="83854" spans="2:2">
      <c r="B83854" s="202"/>
    </row>
    <row r="83855" spans="2:2">
      <c r="B83855" s="202"/>
    </row>
    <row r="83856" spans="2:2">
      <c r="B83856" s="202"/>
    </row>
    <row r="83857" spans="2:2">
      <c r="B83857" s="202"/>
    </row>
    <row r="83858" spans="2:2">
      <c r="B83858" s="202"/>
    </row>
    <row r="83859" spans="2:2">
      <c r="B83859" s="202"/>
    </row>
    <row r="83860" spans="2:2">
      <c r="B83860" s="202"/>
    </row>
    <row r="83861" spans="2:2">
      <c r="B83861" s="202"/>
    </row>
    <row r="83862" spans="2:2">
      <c r="B83862" s="202"/>
    </row>
    <row r="83863" spans="2:2">
      <c r="B83863" s="202"/>
    </row>
    <row r="83864" spans="2:2">
      <c r="B83864" s="202"/>
    </row>
    <row r="83865" spans="2:2">
      <c r="B83865" s="202"/>
    </row>
    <row r="83866" spans="2:2">
      <c r="B83866" s="202"/>
    </row>
    <row r="83867" spans="2:2">
      <c r="B83867" s="202"/>
    </row>
    <row r="83868" spans="2:2">
      <c r="B83868" s="202"/>
    </row>
    <row r="83869" spans="2:2">
      <c r="B83869" s="202"/>
    </row>
    <row r="83870" spans="2:2">
      <c r="B83870" s="202"/>
    </row>
    <row r="83871" spans="2:2">
      <c r="B83871" s="202"/>
    </row>
    <row r="83872" spans="2:2">
      <c r="B83872" s="202"/>
    </row>
    <row r="83873" spans="2:2">
      <c r="B83873" s="202"/>
    </row>
    <row r="83874" spans="2:2">
      <c r="B83874" s="202"/>
    </row>
    <row r="83875" spans="2:2">
      <c r="B83875" s="202"/>
    </row>
    <row r="83876" spans="2:2">
      <c r="B83876" s="202"/>
    </row>
    <row r="83877" spans="2:2">
      <c r="B83877" s="202"/>
    </row>
    <row r="83878" spans="2:2">
      <c r="B83878" s="202"/>
    </row>
    <row r="83879" spans="2:2">
      <c r="B83879" s="202"/>
    </row>
    <row r="83880" spans="2:2">
      <c r="B83880" s="202"/>
    </row>
    <row r="83881" spans="2:2">
      <c r="B83881" s="202"/>
    </row>
    <row r="83882" spans="2:2">
      <c r="B83882" s="202"/>
    </row>
    <row r="83883" spans="2:2">
      <c r="B83883" s="202"/>
    </row>
    <row r="83884" spans="2:2">
      <c r="B83884" s="202"/>
    </row>
    <row r="83885" spans="2:2">
      <c r="B83885" s="202"/>
    </row>
    <row r="83886" spans="2:2">
      <c r="B83886" s="202"/>
    </row>
    <row r="83887" spans="2:2">
      <c r="B83887" s="202"/>
    </row>
    <row r="83888" spans="2:2">
      <c r="B83888" s="202"/>
    </row>
    <row r="83889" spans="2:2">
      <c r="B83889" s="202"/>
    </row>
    <row r="83890" spans="2:2">
      <c r="B83890" s="202"/>
    </row>
    <row r="83891" spans="2:2">
      <c r="B83891" s="202"/>
    </row>
    <row r="83892" spans="2:2">
      <c r="B83892" s="202"/>
    </row>
    <row r="83893" spans="2:2">
      <c r="B83893" s="202"/>
    </row>
    <row r="83894" spans="2:2">
      <c r="B83894" s="202"/>
    </row>
    <row r="83895" spans="2:2">
      <c r="B83895" s="202"/>
    </row>
    <row r="83896" spans="2:2">
      <c r="B83896" s="202"/>
    </row>
    <row r="83897" spans="2:2">
      <c r="B83897" s="202"/>
    </row>
    <row r="83898" spans="2:2">
      <c r="B83898" s="202"/>
    </row>
    <row r="83899" spans="2:2">
      <c r="B83899" s="202"/>
    </row>
    <row r="83900" spans="2:2">
      <c r="B83900" s="202"/>
    </row>
    <row r="83901" spans="2:2">
      <c r="B83901" s="202"/>
    </row>
    <row r="83902" spans="2:2">
      <c r="B83902" s="202"/>
    </row>
    <row r="83903" spans="2:2">
      <c r="B83903" s="202"/>
    </row>
    <row r="83904" spans="2:2">
      <c r="B83904" s="202"/>
    </row>
    <row r="83905" spans="2:2">
      <c r="B83905" s="202"/>
    </row>
    <row r="83906" spans="2:2">
      <c r="B83906" s="202"/>
    </row>
    <row r="83907" spans="2:2">
      <c r="B83907" s="202"/>
    </row>
    <row r="83908" spans="2:2">
      <c r="B83908" s="202"/>
    </row>
    <row r="83909" spans="2:2">
      <c r="B83909" s="202"/>
    </row>
    <row r="83910" spans="2:2">
      <c r="B83910" s="202"/>
    </row>
    <row r="83911" spans="2:2">
      <c r="B83911" s="202"/>
    </row>
    <row r="83912" spans="2:2">
      <c r="B83912" s="202"/>
    </row>
    <row r="83913" spans="2:2">
      <c r="B83913" s="202"/>
    </row>
    <row r="83914" spans="2:2">
      <c r="B83914" s="202"/>
    </row>
    <row r="83915" spans="2:2">
      <c r="B83915" s="202"/>
    </row>
    <row r="83916" spans="2:2">
      <c r="B83916" s="202"/>
    </row>
    <row r="83917" spans="2:2">
      <c r="B83917" s="202"/>
    </row>
    <row r="83918" spans="2:2">
      <c r="B83918" s="202"/>
    </row>
    <row r="83919" spans="2:2">
      <c r="B83919" s="202"/>
    </row>
    <row r="83920" spans="2:2">
      <c r="B83920" s="202"/>
    </row>
    <row r="83921" spans="2:2">
      <c r="B83921" s="202"/>
    </row>
    <row r="83922" spans="2:2">
      <c r="B83922" s="202"/>
    </row>
    <row r="83923" spans="2:2">
      <c r="B83923" s="202"/>
    </row>
    <row r="83924" spans="2:2">
      <c r="B83924" s="202"/>
    </row>
    <row r="83925" spans="2:2">
      <c r="B83925" s="202"/>
    </row>
    <row r="83926" spans="2:2">
      <c r="B83926" s="202"/>
    </row>
    <row r="83927" spans="2:2">
      <c r="B83927" s="202"/>
    </row>
    <row r="83928" spans="2:2">
      <c r="B83928" s="202"/>
    </row>
    <row r="83929" spans="2:2">
      <c r="B83929" s="202"/>
    </row>
    <row r="83930" spans="2:2">
      <c r="B83930" s="202"/>
    </row>
    <row r="83931" spans="2:2">
      <c r="B83931" s="202"/>
    </row>
    <row r="83932" spans="2:2">
      <c r="B83932" s="202"/>
    </row>
    <row r="83933" spans="2:2">
      <c r="B83933" s="202"/>
    </row>
    <row r="83934" spans="2:2">
      <c r="B83934" s="202"/>
    </row>
    <row r="83935" spans="2:2">
      <c r="B83935" s="202"/>
    </row>
    <row r="83936" spans="2:2">
      <c r="B83936" s="202"/>
    </row>
    <row r="83937" spans="2:2">
      <c r="B83937" s="202"/>
    </row>
    <row r="83938" spans="2:2">
      <c r="B83938" s="202"/>
    </row>
    <row r="83939" spans="2:2">
      <c r="B83939" s="202"/>
    </row>
    <row r="83940" spans="2:2">
      <c r="B83940" s="202"/>
    </row>
    <row r="83941" spans="2:2">
      <c r="B83941" s="202"/>
    </row>
    <row r="83942" spans="2:2">
      <c r="B83942" s="202"/>
    </row>
    <row r="83943" spans="2:2">
      <c r="B83943" s="202"/>
    </row>
    <row r="83944" spans="2:2">
      <c r="B83944" s="202"/>
    </row>
    <row r="83945" spans="2:2">
      <c r="B83945" s="202"/>
    </row>
    <row r="83946" spans="2:2">
      <c r="B83946" s="202"/>
    </row>
    <row r="83947" spans="2:2">
      <c r="B83947" s="202"/>
    </row>
    <row r="83948" spans="2:2">
      <c r="B83948" s="202"/>
    </row>
    <row r="83949" spans="2:2">
      <c r="B83949" s="202"/>
    </row>
    <row r="83950" spans="2:2">
      <c r="B83950" s="202"/>
    </row>
    <row r="83951" spans="2:2">
      <c r="B83951" s="202"/>
    </row>
    <row r="83952" spans="2:2">
      <c r="B83952" s="202"/>
    </row>
    <row r="83953" spans="2:2">
      <c r="B83953" s="202"/>
    </row>
    <row r="83954" spans="2:2">
      <c r="B83954" s="202"/>
    </row>
    <row r="83955" spans="2:2">
      <c r="B83955" s="202"/>
    </row>
    <row r="83956" spans="2:2">
      <c r="B83956" s="202"/>
    </row>
    <row r="83957" spans="2:2">
      <c r="B83957" s="202"/>
    </row>
    <row r="83958" spans="2:2">
      <c r="B83958" s="202"/>
    </row>
    <row r="83959" spans="2:2">
      <c r="B83959" s="202"/>
    </row>
    <row r="83960" spans="2:2">
      <c r="B83960" s="202"/>
    </row>
    <row r="83961" spans="2:2">
      <c r="B83961" s="202"/>
    </row>
    <row r="83962" spans="2:2">
      <c r="B83962" s="202"/>
    </row>
    <row r="83963" spans="2:2">
      <c r="B83963" s="202"/>
    </row>
    <row r="83964" spans="2:2">
      <c r="B83964" s="202"/>
    </row>
    <row r="83965" spans="2:2">
      <c r="B83965" s="202"/>
    </row>
    <row r="83966" spans="2:2">
      <c r="B83966" s="202"/>
    </row>
    <row r="83967" spans="2:2">
      <c r="B83967" s="202"/>
    </row>
    <row r="83968" spans="2:2">
      <c r="B83968" s="202"/>
    </row>
    <row r="83969" spans="2:2">
      <c r="B83969" s="202"/>
    </row>
    <row r="83970" spans="2:2">
      <c r="B83970" s="202"/>
    </row>
    <row r="83971" spans="2:2">
      <c r="B83971" s="202"/>
    </row>
    <row r="83972" spans="2:2">
      <c r="B83972" s="202"/>
    </row>
    <row r="83973" spans="2:2">
      <c r="B83973" s="202"/>
    </row>
    <row r="83974" spans="2:2">
      <c r="B83974" s="202"/>
    </row>
    <row r="83975" spans="2:2">
      <c r="B83975" s="202"/>
    </row>
    <row r="83976" spans="2:2">
      <c r="B83976" s="202"/>
    </row>
    <row r="83977" spans="2:2">
      <c r="B83977" s="202"/>
    </row>
    <row r="83978" spans="2:2">
      <c r="B83978" s="202"/>
    </row>
    <row r="83979" spans="2:2">
      <c r="B83979" s="202"/>
    </row>
    <row r="83980" spans="2:2">
      <c r="B83980" s="202"/>
    </row>
    <row r="83981" spans="2:2">
      <c r="B83981" s="202"/>
    </row>
    <row r="83982" spans="2:2">
      <c r="B83982" s="202"/>
    </row>
    <row r="83983" spans="2:2">
      <c r="B83983" s="202"/>
    </row>
    <row r="83984" spans="2:2">
      <c r="B83984" s="202"/>
    </row>
    <row r="83985" spans="2:2">
      <c r="B83985" s="202"/>
    </row>
    <row r="83986" spans="2:2">
      <c r="B83986" s="202"/>
    </row>
    <row r="83987" spans="2:2">
      <c r="B83987" s="202"/>
    </row>
    <row r="83988" spans="2:2">
      <c r="B83988" s="202"/>
    </row>
    <row r="83989" spans="2:2">
      <c r="B83989" s="202"/>
    </row>
    <row r="83990" spans="2:2">
      <c r="B83990" s="202"/>
    </row>
    <row r="83991" spans="2:2">
      <c r="B83991" s="202"/>
    </row>
    <row r="83992" spans="2:2">
      <c r="B83992" s="202"/>
    </row>
    <row r="83993" spans="2:2">
      <c r="B83993" s="202"/>
    </row>
    <row r="83994" spans="2:2">
      <c r="B83994" s="202"/>
    </row>
    <row r="83995" spans="2:2">
      <c r="B83995" s="202"/>
    </row>
    <row r="83996" spans="2:2">
      <c r="B83996" s="202"/>
    </row>
    <row r="83997" spans="2:2">
      <c r="B83997" s="202"/>
    </row>
    <row r="83998" spans="2:2">
      <c r="B83998" s="202"/>
    </row>
    <row r="83999" spans="2:2">
      <c r="B83999" s="202"/>
    </row>
    <row r="84000" spans="2:2">
      <c r="B84000" s="202"/>
    </row>
    <row r="84001" spans="2:2">
      <c r="B84001" s="202"/>
    </row>
    <row r="84002" spans="2:2">
      <c r="B84002" s="202"/>
    </row>
    <row r="84003" spans="2:2">
      <c r="B84003" s="202"/>
    </row>
    <row r="84004" spans="2:2">
      <c r="B84004" s="202"/>
    </row>
    <row r="84005" spans="2:2">
      <c r="B84005" s="202"/>
    </row>
    <row r="84006" spans="2:2">
      <c r="B84006" s="202"/>
    </row>
    <row r="84007" spans="2:2">
      <c r="B84007" s="202"/>
    </row>
    <row r="84008" spans="2:2">
      <c r="B84008" s="202"/>
    </row>
    <row r="84009" spans="2:2">
      <c r="B84009" s="202"/>
    </row>
    <row r="84010" spans="2:2">
      <c r="B84010" s="202"/>
    </row>
    <row r="84011" spans="2:2">
      <c r="B84011" s="202"/>
    </row>
    <row r="84012" spans="2:2">
      <c r="B84012" s="202"/>
    </row>
    <row r="84013" spans="2:2">
      <c r="B84013" s="202"/>
    </row>
    <row r="84014" spans="2:2">
      <c r="B84014" s="202"/>
    </row>
    <row r="84015" spans="2:2">
      <c r="B84015" s="202"/>
    </row>
    <row r="84016" spans="2:2">
      <c r="B84016" s="202"/>
    </row>
    <row r="84017" spans="2:2">
      <c r="B84017" s="202"/>
    </row>
    <row r="84018" spans="2:2">
      <c r="B84018" s="202"/>
    </row>
    <row r="84019" spans="2:2">
      <c r="B84019" s="202"/>
    </row>
    <row r="84020" spans="2:2">
      <c r="B84020" s="202"/>
    </row>
    <row r="84021" spans="2:2">
      <c r="B84021" s="202"/>
    </row>
    <row r="84022" spans="2:2">
      <c r="B84022" s="202"/>
    </row>
    <row r="84023" spans="2:2">
      <c r="B84023" s="202"/>
    </row>
    <row r="84024" spans="2:2">
      <c r="B84024" s="202"/>
    </row>
    <row r="84025" spans="2:2">
      <c r="B84025" s="202"/>
    </row>
    <row r="84026" spans="2:2">
      <c r="B84026" s="202"/>
    </row>
    <row r="84027" spans="2:2">
      <c r="B84027" s="202"/>
    </row>
    <row r="84028" spans="2:2">
      <c r="B84028" s="202"/>
    </row>
    <row r="84029" spans="2:2">
      <c r="B84029" s="202"/>
    </row>
    <row r="84030" spans="2:2">
      <c r="B84030" s="202"/>
    </row>
    <row r="84031" spans="2:2">
      <c r="B84031" s="202"/>
    </row>
    <row r="84032" spans="2:2">
      <c r="B84032" s="202"/>
    </row>
    <row r="84033" spans="2:2">
      <c r="B84033" s="202"/>
    </row>
    <row r="84034" spans="2:2">
      <c r="B84034" s="202"/>
    </row>
    <row r="84035" spans="2:2">
      <c r="B84035" s="202"/>
    </row>
    <row r="84036" spans="2:2">
      <c r="B84036" s="202"/>
    </row>
    <row r="84037" spans="2:2">
      <c r="B84037" s="202"/>
    </row>
    <row r="84038" spans="2:2">
      <c r="B84038" s="202"/>
    </row>
    <row r="84039" spans="2:2">
      <c r="B84039" s="202"/>
    </row>
    <row r="84040" spans="2:2">
      <c r="B84040" s="202"/>
    </row>
    <row r="84041" spans="2:2">
      <c r="B84041" s="202"/>
    </row>
    <row r="84042" spans="2:2">
      <c r="B84042" s="202"/>
    </row>
    <row r="84043" spans="2:2">
      <c r="B84043" s="202"/>
    </row>
    <row r="84044" spans="2:2">
      <c r="B84044" s="202"/>
    </row>
    <row r="84045" spans="2:2">
      <c r="B84045" s="202"/>
    </row>
    <row r="84046" spans="2:2">
      <c r="B84046" s="202"/>
    </row>
    <row r="84047" spans="2:2">
      <c r="B84047" s="202"/>
    </row>
    <row r="84048" spans="2:2">
      <c r="B84048" s="202"/>
    </row>
    <row r="84049" spans="2:2">
      <c r="B84049" s="202"/>
    </row>
    <row r="84050" spans="2:2">
      <c r="B84050" s="202"/>
    </row>
    <row r="84051" spans="2:2">
      <c r="B84051" s="202"/>
    </row>
    <row r="84052" spans="2:2">
      <c r="B84052" s="202"/>
    </row>
    <row r="84053" spans="2:2">
      <c r="B84053" s="202"/>
    </row>
    <row r="84054" spans="2:2">
      <c r="B84054" s="202"/>
    </row>
    <row r="84055" spans="2:2">
      <c r="B84055" s="202"/>
    </row>
    <row r="84056" spans="2:2">
      <c r="B84056" s="202"/>
    </row>
    <row r="84057" spans="2:2">
      <c r="B84057" s="202"/>
    </row>
    <row r="84058" spans="2:2">
      <c r="B84058" s="202"/>
    </row>
    <row r="84059" spans="2:2">
      <c r="B84059" s="202"/>
    </row>
    <row r="84060" spans="2:2">
      <c r="B84060" s="202"/>
    </row>
    <row r="84061" spans="2:2">
      <c r="B84061" s="202"/>
    </row>
    <row r="84062" spans="2:2">
      <c r="B84062" s="202"/>
    </row>
    <row r="84063" spans="2:2">
      <c r="B84063" s="202"/>
    </row>
    <row r="84064" spans="2:2">
      <c r="B84064" s="202"/>
    </row>
    <row r="84065" spans="2:2">
      <c r="B84065" s="202"/>
    </row>
    <row r="84066" spans="2:2">
      <c r="B84066" s="202"/>
    </row>
    <row r="84067" spans="2:2">
      <c r="B84067" s="202"/>
    </row>
    <row r="84068" spans="2:2">
      <c r="B84068" s="202"/>
    </row>
    <row r="84069" spans="2:2">
      <c r="B84069" s="202"/>
    </row>
    <row r="84070" spans="2:2">
      <c r="B84070" s="202"/>
    </row>
    <row r="84071" spans="2:2">
      <c r="B84071" s="202"/>
    </row>
    <row r="84072" spans="2:2">
      <c r="B84072" s="202"/>
    </row>
    <row r="84073" spans="2:2">
      <c r="B84073" s="202"/>
    </row>
    <row r="84074" spans="2:2">
      <c r="B84074" s="202"/>
    </row>
    <row r="84075" spans="2:2">
      <c r="B84075" s="202"/>
    </row>
    <row r="84076" spans="2:2">
      <c r="B84076" s="202"/>
    </row>
    <row r="84077" spans="2:2">
      <c r="B84077" s="202"/>
    </row>
    <row r="84078" spans="2:2">
      <c r="B84078" s="202"/>
    </row>
    <row r="84079" spans="2:2">
      <c r="B84079" s="202"/>
    </row>
    <row r="84080" spans="2:2">
      <c r="B84080" s="202"/>
    </row>
    <row r="84081" spans="2:2">
      <c r="B84081" s="202"/>
    </row>
    <row r="84082" spans="2:2">
      <c r="B84082" s="202"/>
    </row>
    <row r="84083" spans="2:2">
      <c r="B84083" s="202"/>
    </row>
    <row r="84084" spans="2:2">
      <c r="B84084" s="202"/>
    </row>
    <row r="84085" spans="2:2">
      <c r="B84085" s="202"/>
    </row>
    <row r="84086" spans="2:2">
      <c r="B84086" s="202"/>
    </row>
    <row r="84087" spans="2:2">
      <c r="B84087" s="202"/>
    </row>
    <row r="84088" spans="2:2">
      <c r="B84088" s="202"/>
    </row>
    <row r="84089" spans="2:2">
      <c r="B84089" s="202"/>
    </row>
    <row r="84090" spans="2:2">
      <c r="B84090" s="202"/>
    </row>
    <row r="84091" spans="2:2">
      <c r="B84091" s="202"/>
    </row>
    <row r="84092" spans="2:2">
      <c r="B84092" s="202"/>
    </row>
    <row r="84093" spans="2:2">
      <c r="B84093" s="202"/>
    </row>
    <row r="84094" spans="2:2">
      <c r="B84094" s="202"/>
    </row>
    <row r="84095" spans="2:2">
      <c r="B84095" s="202"/>
    </row>
    <row r="84096" spans="2:2">
      <c r="B84096" s="202"/>
    </row>
    <row r="84097" spans="2:2">
      <c r="B84097" s="202"/>
    </row>
    <row r="84098" spans="2:2">
      <c r="B84098" s="202"/>
    </row>
    <row r="84099" spans="2:2">
      <c r="B84099" s="202"/>
    </row>
    <row r="84100" spans="2:2">
      <c r="B84100" s="202"/>
    </row>
    <row r="84101" spans="2:2">
      <c r="B84101" s="202"/>
    </row>
    <row r="84102" spans="2:2">
      <c r="B84102" s="202"/>
    </row>
    <row r="84103" spans="2:2">
      <c r="B84103" s="202"/>
    </row>
    <row r="84104" spans="2:2">
      <c r="B84104" s="202"/>
    </row>
    <row r="84105" spans="2:2">
      <c r="B84105" s="202"/>
    </row>
    <row r="84106" spans="2:2">
      <c r="B84106" s="202"/>
    </row>
    <row r="84107" spans="2:2">
      <c r="B84107" s="202"/>
    </row>
    <row r="84108" spans="2:2">
      <c r="B84108" s="202"/>
    </row>
    <row r="84109" spans="2:2">
      <c r="B84109" s="202"/>
    </row>
    <row r="84110" spans="2:2">
      <c r="B84110" s="202"/>
    </row>
    <row r="84111" spans="2:2">
      <c r="B84111" s="202"/>
    </row>
    <row r="84112" spans="2:2">
      <c r="B84112" s="202"/>
    </row>
    <row r="84113" spans="2:2">
      <c r="B84113" s="202"/>
    </row>
    <row r="84114" spans="2:2">
      <c r="B84114" s="202"/>
    </row>
    <row r="84115" spans="2:2">
      <c r="B84115" s="202"/>
    </row>
    <row r="84116" spans="2:2">
      <c r="B84116" s="202"/>
    </row>
    <row r="84117" spans="2:2">
      <c r="B84117" s="202"/>
    </row>
    <row r="84118" spans="2:2">
      <c r="B84118" s="202"/>
    </row>
    <row r="84119" spans="2:2">
      <c r="B84119" s="202"/>
    </row>
    <row r="84120" spans="2:2">
      <c r="B84120" s="202"/>
    </row>
    <row r="84121" spans="2:2">
      <c r="B84121" s="202"/>
    </row>
    <row r="84122" spans="2:2">
      <c r="B84122" s="202"/>
    </row>
    <row r="84123" spans="2:2">
      <c r="B84123" s="202"/>
    </row>
    <row r="84124" spans="2:2">
      <c r="B84124" s="202"/>
    </row>
    <row r="84125" spans="2:2">
      <c r="B84125" s="202"/>
    </row>
    <row r="84126" spans="2:2">
      <c r="B84126" s="202"/>
    </row>
    <row r="84127" spans="2:2">
      <c r="B84127" s="202"/>
    </row>
    <row r="84128" spans="2:2">
      <c r="B84128" s="202"/>
    </row>
    <row r="84129" spans="2:2">
      <c r="B84129" s="202"/>
    </row>
    <row r="84130" spans="2:2">
      <c r="B84130" s="202"/>
    </row>
    <row r="84131" spans="2:2">
      <c r="B84131" s="202"/>
    </row>
    <row r="84132" spans="2:2">
      <c r="B84132" s="202"/>
    </row>
    <row r="84133" spans="2:2">
      <c r="B84133" s="202"/>
    </row>
    <row r="84134" spans="2:2">
      <c r="B84134" s="202"/>
    </row>
    <row r="84135" spans="2:2">
      <c r="B84135" s="202"/>
    </row>
    <row r="84136" spans="2:2">
      <c r="B84136" s="202"/>
    </row>
    <row r="84137" spans="2:2">
      <c r="B84137" s="202"/>
    </row>
    <row r="84138" spans="2:2">
      <c r="B84138" s="202"/>
    </row>
    <row r="84139" spans="2:2">
      <c r="B84139" s="202"/>
    </row>
    <row r="84140" spans="2:2">
      <c r="B84140" s="202"/>
    </row>
    <row r="84141" spans="2:2">
      <c r="B84141" s="202"/>
    </row>
    <row r="84142" spans="2:2">
      <c r="B84142" s="202"/>
    </row>
    <row r="84143" spans="2:2">
      <c r="B84143" s="202"/>
    </row>
    <row r="84144" spans="2:2">
      <c r="B84144" s="202"/>
    </row>
    <row r="84145" spans="2:2">
      <c r="B84145" s="202"/>
    </row>
    <row r="84146" spans="2:2">
      <c r="B84146" s="202"/>
    </row>
    <row r="84147" spans="2:2">
      <c r="B84147" s="202"/>
    </row>
    <row r="84148" spans="2:2">
      <c r="B84148" s="202"/>
    </row>
    <row r="84149" spans="2:2">
      <c r="B84149" s="202"/>
    </row>
    <row r="84150" spans="2:2">
      <c r="B84150" s="202"/>
    </row>
    <row r="84151" spans="2:2">
      <c r="B84151" s="202"/>
    </row>
    <row r="84152" spans="2:2">
      <c r="B84152" s="202"/>
    </row>
    <row r="84153" spans="2:2">
      <c r="B84153" s="202"/>
    </row>
    <row r="84154" spans="2:2">
      <c r="B84154" s="202"/>
    </row>
    <row r="84155" spans="2:2">
      <c r="B84155" s="202"/>
    </row>
    <row r="84156" spans="2:2">
      <c r="B84156" s="202"/>
    </row>
    <row r="84157" spans="2:2">
      <c r="B84157" s="202"/>
    </row>
    <row r="84158" spans="2:2">
      <c r="B84158" s="202"/>
    </row>
    <row r="84159" spans="2:2">
      <c r="B84159" s="202"/>
    </row>
    <row r="84160" spans="2:2">
      <c r="B84160" s="202"/>
    </row>
    <row r="84161" spans="2:2">
      <c r="B84161" s="202"/>
    </row>
    <row r="84162" spans="2:2">
      <c r="B84162" s="202"/>
    </row>
    <row r="84163" spans="2:2">
      <c r="B84163" s="202"/>
    </row>
    <row r="84164" spans="2:2">
      <c r="B84164" s="202"/>
    </row>
    <row r="84165" spans="2:2">
      <c r="B84165" s="202"/>
    </row>
    <row r="84166" spans="2:2">
      <c r="B84166" s="202"/>
    </row>
    <row r="84167" spans="2:2">
      <c r="B84167" s="202"/>
    </row>
    <row r="84168" spans="2:2">
      <c r="B84168" s="202"/>
    </row>
    <row r="84169" spans="2:2">
      <c r="B84169" s="202"/>
    </row>
    <row r="84170" spans="2:2">
      <c r="B84170" s="202"/>
    </row>
    <row r="84171" spans="2:2">
      <c r="B84171" s="202"/>
    </row>
    <row r="84172" spans="2:2">
      <c r="B84172" s="202"/>
    </row>
    <row r="84173" spans="2:2">
      <c r="B84173" s="202"/>
    </row>
    <row r="84174" spans="2:2">
      <c r="B84174" s="202"/>
    </row>
    <row r="84175" spans="2:2">
      <c r="B84175" s="202"/>
    </row>
    <row r="84176" spans="2:2">
      <c r="B84176" s="202"/>
    </row>
    <row r="84177" spans="2:2">
      <c r="B84177" s="202"/>
    </row>
    <row r="84178" spans="2:2">
      <c r="B84178" s="202"/>
    </row>
    <row r="84179" spans="2:2">
      <c r="B84179" s="202"/>
    </row>
    <row r="84180" spans="2:2">
      <c r="B84180" s="202"/>
    </row>
    <row r="84181" spans="2:2">
      <c r="B84181" s="202"/>
    </row>
    <row r="84182" spans="2:2">
      <c r="B84182" s="202"/>
    </row>
    <row r="84183" spans="2:2">
      <c r="B84183" s="202"/>
    </row>
    <row r="84184" spans="2:2">
      <c r="B84184" s="202"/>
    </row>
    <row r="84185" spans="2:2">
      <c r="B84185" s="202"/>
    </row>
    <row r="84186" spans="2:2">
      <c r="B84186" s="202"/>
    </row>
    <row r="84187" spans="2:2">
      <c r="B84187" s="202"/>
    </row>
    <row r="84188" spans="2:2">
      <c r="B84188" s="202"/>
    </row>
    <row r="84189" spans="2:2">
      <c r="B84189" s="202"/>
    </row>
    <row r="84190" spans="2:2">
      <c r="B84190" s="202"/>
    </row>
    <row r="84191" spans="2:2">
      <c r="B84191" s="202"/>
    </row>
    <row r="84192" spans="2:2">
      <c r="B84192" s="202"/>
    </row>
    <row r="84193" spans="2:2">
      <c r="B84193" s="202"/>
    </row>
    <row r="84194" spans="2:2">
      <c r="B84194" s="202"/>
    </row>
    <row r="84195" spans="2:2">
      <c r="B84195" s="202"/>
    </row>
    <row r="84196" spans="2:2">
      <c r="B84196" s="202"/>
    </row>
    <row r="84197" spans="2:2">
      <c r="B84197" s="202"/>
    </row>
    <row r="84198" spans="2:2">
      <c r="B84198" s="202"/>
    </row>
    <row r="84199" spans="2:2">
      <c r="B84199" s="202"/>
    </row>
    <row r="84200" spans="2:2">
      <c r="B84200" s="202"/>
    </row>
    <row r="84201" spans="2:2">
      <c r="B84201" s="202"/>
    </row>
    <row r="84202" spans="2:2">
      <c r="B84202" s="202"/>
    </row>
    <row r="84203" spans="2:2">
      <c r="B84203" s="202"/>
    </row>
    <row r="84204" spans="2:2">
      <c r="B84204" s="202"/>
    </row>
    <row r="84205" spans="2:2">
      <c r="B84205" s="202"/>
    </row>
    <row r="84206" spans="2:2">
      <c r="B84206" s="202"/>
    </row>
    <row r="84207" spans="2:2">
      <c r="B84207" s="202"/>
    </row>
    <row r="84208" spans="2:2">
      <c r="B84208" s="202"/>
    </row>
    <row r="84209" spans="2:2">
      <c r="B84209" s="202"/>
    </row>
    <row r="84210" spans="2:2">
      <c r="B84210" s="202"/>
    </row>
    <row r="84211" spans="2:2">
      <c r="B84211" s="202"/>
    </row>
    <row r="84212" spans="2:2">
      <c r="B84212" s="202"/>
    </row>
    <row r="84213" spans="2:2">
      <c r="B84213" s="202"/>
    </row>
    <row r="84214" spans="2:2">
      <c r="B84214" s="202"/>
    </row>
    <row r="84215" spans="2:2">
      <c r="B84215" s="202"/>
    </row>
    <row r="84216" spans="2:2">
      <c r="B84216" s="202"/>
    </row>
    <row r="84217" spans="2:2">
      <c r="B84217" s="202"/>
    </row>
    <row r="84218" spans="2:2">
      <c r="B84218" s="202"/>
    </row>
    <row r="84219" spans="2:2">
      <c r="B84219" s="202"/>
    </row>
    <row r="84220" spans="2:2">
      <c r="B84220" s="202"/>
    </row>
    <row r="84221" spans="2:2">
      <c r="B84221" s="202"/>
    </row>
    <row r="84222" spans="2:2">
      <c r="B84222" s="202"/>
    </row>
    <row r="84223" spans="2:2">
      <c r="B84223" s="202"/>
    </row>
    <row r="84224" spans="2:2">
      <c r="B84224" s="202"/>
    </row>
    <row r="84225" spans="2:2">
      <c r="B84225" s="202"/>
    </row>
    <row r="84226" spans="2:2">
      <c r="B84226" s="202"/>
    </row>
    <row r="84227" spans="2:2">
      <c r="B84227" s="202"/>
    </row>
    <row r="84228" spans="2:2">
      <c r="B84228" s="202"/>
    </row>
    <row r="84229" spans="2:2">
      <c r="B84229" s="202"/>
    </row>
    <row r="84230" spans="2:2">
      <c r="B84230" s="202"/>
    </row>
    <row r="84231" spans="2:2">
      <c r="B84231" s="202"/>
    </row>
    <row r="84232" spans="2:2">
      <c r="B84232" s="202"/>
    </row>
    <row r="84233" spans="2:2">
      <c r="B84233" s="202"/>
    </row>
    <row r="84234" spans="2:2">
      <c r="B84234" s="202"/>
    </row>
    <row r="84235" spans="2:2">
      <c r="B84235" s="202"/>
    </row>
    <row r="84236" spans="2:2">
      <c r="B84236" s="202"/>
    </row>
    <row r="84237" spans="2:2">
      <c r="B84237" s="202"/>
    </row>
    <row r="84238" spans="2:2">
      <c r="B84238" s="202"/>
    </row>
    <row r="84239" spans="2:2">
      <c r="B84239" s="202"/>
    </row>
    <row r="84240" spans="2:2">
      <c r="B84240" s="202"/>
    </row>
    <row r="84241" spans="2:2">
      <c r="B84241" s="202"/>
    </row>
    <row r="84242" spans="2:2">
      <c r="B84242" s="202"/>
    </row>
    <row r="84243" spans="2:2">
      <c r="B84243" s="202"/>
    </row>
    <row r="84244" spans="2:2">
      <c r="B84244" s="202"/>
    </row>
    <row r="84245" spans="2:2">
      <c r="B84245" s="202"/>
    </row>
    <row r="84246" spans="2:2">
      <c r="B84246" s="202"/>
    </row>
    <row r="84247" spans="2:2">
      <c r="B84247" s="202"/>
    </row>
    <row r="84248" spans="2:2">
      <c r="B84248" s="202"/>
    </row>
    <row r="84249" spans="2:2">
      <c r="B84249" s="202"/>
    </row>
    <row r="84250" spans="2:2">
      <c r="B84250" s="202"/>
    </row>
    <row r="84251" spans="2:2">
      <c r="B84251" s="202"/>
    </row>
    <row r="84252" spans="2:2">
      <c r="B84252" s="202"/>
    </row>
    <row r="84253" spans="2:2">
      <c r="B84253" s="202"/>
    </row>
    <row r="84254" spans="2:2">
      <c r="B84254" s="202"/>
    </row>
    <row r="84255" spans="2:2">
      <c r="B84255" s="202"/>
    </row>
    <row r="84256" spans="2:2">
      <c r="B84256" s="202"/>
    </row>
    <row r="84257" spans="2:2">
      <c r="B84257" s="202"/>
    </row>
    <row r="84258" spans="2:2">
      <c r="B84258" s="202"/>
    </row>
    <row r="84259" spans="2:2">
      <c r="B84259" s="202"/>
    </row>
    <row r="84260" spans="2:2">
      <c r="B84260" s="202"/>
    </row>
    <row r="84261" spans="2:2">
      <c r="B84261" s="202"/>
    </row>
    <row r="84262" spans="2:2">
      <c r="B84262" s="202"/>
    </row>
    <row r="84263" spans="2:2">
      <c r="B84263" s="202"/>
    </row>
    <row r="84264" spans="2:2">
      <c r="B84264" s="202"/>
    </row>
    <row r="84265" spans="2:2">
      <c r="B84265" s="202"/>
    </row>
    <row r="84266" spans="2:2">
      <c r="B84266" s="202"/>
    </row>
    <row r="84267" spans="2:2">
      <c r="B84267" s="202"/>
    </row>
    <row r="84268" spans="2:2">
      <c r="B84268" s="202"/>
    </row>
    <row r="84269" spans="2:2">
      <c r="B84269" s="202"/>
    </row>
    <row r="84270" spans="2:2">
      <c r="B84270" s="202"/>
    </row>
    <row r="84271" spans="2:2">
      <c r="B84271" s="202"/>
    </row>
    <row r="84272" spans="2:2">
      <c r="B84272" s="202"/>
    </row>
    <row r="84273" spans="2:2">
      <c r="B84273" s="202"/>
    </row>
    <row r="84274" spans="2:2">
      <c r="B84274" s="202"/>
    </row>
    <row r="84275" spans="2:2">
      <c r="B84275" s="202"/>
    </row>
    <row r="84276" spans="2:2">
      <c r="B84276" s="202"/>
    </row>
    <row r="84277" spans="2:2">
      <c r="B84277" s="202"/>
    </row>
    <row r="84278" spans="2:2">
      <c r="B84278" s="202"/>
    </row>
    <row r="84279" spans="2:2">
      <c r="B84279" s="202"/>
    </row>
    <row r="84280" spans="2:2">
      <c r="B84280" s="202"/>
    </row>
    <row r="84281" spans="2:2">
      <c r="B84281" s="202"/>
    </row>
    <row r="84282" spans="2:2">
      <c r="B84282" s="202"/>
    </row>
    <row r="84283" spans="2:2">
      <c r="B84283" s="202"/>
    </row>
    <row r="84284" spans="2:2">
      <c r="B84284" s="202"/>
    </row>
    <row r="84285" spans="2:2">
      <c r="B84285" s="202"/>
    </row>
    <row r="84286" spans="2:2">
      <c r="B84286" s="202"/>
    </row>
    <row r="84287" spans="2:2">
      <c r="B84287" s="202"/>
    </row>
    <row r="84288" spans="2:2">
      <c r="B84288" s="202"/>
    </row>
    <row r="84289" spans="2:2">
      <c r="B84289" s="202"/>
    </row>
    <row r="84290" spans="2:2">
      <c r="B84290" s="202"/>
    </row>
    <row r="84291" spans="2:2">
      <c r="B84291" s="202"/>
    </row>
    <row r="84292" spans="2:2">
      <c r="B84292" s="202"/>
    </row>
    <row r="84293" spans="2:2">
      <c r="B84293" s="202"/>
    </row>
    <row r="84294" spans="2:2">
      <c r="B84294" s="202"/>
    </row>
    <row r="84295" spans="2:2">
      <c r="B84295" s="202"/>
    </row>
    <row r="84296" spans="2:2">
      <c r="B84296" s="202"/>
    </row>
    <row r="84297" spans="2:2">
      <c r="B84297" s="202"/>
    </row>
    <row r="84298" spans="2:2">
      <c r="B84298" s="202"/>
    </row>
    <row r="84299" spans="2:2">
      <c r="B84299" s="202"/>
    </row>
    <row r="84300" spans="2:2">
      <c r="B84300" s="202"/>
    </row>
    <row r="84301" spans="2:2">
      <c r="B84301" s="202"/>
    </row>
    <row r="84302" spans="2:2">
      <c r="B84302" s="202"/>
    </row>
    <row r="84303" spans="2:2">
      <c r="B84303" s="202"/>
    </row>
    <row r="84304" spans="2:2">
      <c r="B84304" s="202"/>
    </row>
    <row r="84305" spans="2:2">
      <c r="B84305" s="202"/>
    </row>
    <row r="84306" spans="2:2">
      <c r="B84306" s="202"/>
    </row>
    <row r="84307" spans="2:2">
      <c r="B84307" s="202"/>
    </row>
    <row r="84308" spans="2:2">
      <c r="B84308" s="202"/>
    </row>
    <row r="84309" spans="2:2">
      <c r="B84309" s="202"/>
    </row>
    <row r="84310" spans="2:2">
      <c r="B84310" s="202"/>
    </row>
    <row r="84311" spans="2:2">
      <c r="B84311" s="202"/>
    </row>
    <row r="84312" spans="2:2">
      <c r="B84312" s="202"/>
    </row>
    <row r="84313" spans="2:2">
      <c r="B84313" s="202"/>
    </row>
    <row r="84314" spans="2:2">
      <c r="B84314" s="202"/>
    </row>
    <row r="84315" spans="2:2">
      <c r="B84315" s="202"/>
    </row>
    <row r="84316" spans="2:2">
      <c r="B84316" s="202"/>
    </row>
    <row r="84317" spans="2:2">
      <c r="B84317" s="202"/>
    </row>
    <row r="84318" spans="2:2">
      <c r="B84318" s="202"/>
    </row>
    <row r="84319" spans="2:2">
      <c r="B84319" s="202"/>
    </row>
    <row r="84320" spans="2:2">
      <c r="B84320" s="202"/>
    </row>
    <row r="84321" spans="2:2">
      <c r="B84321" s="202"/>
    </row>
    <row r="84322" spans="2:2">
      <c r="B84322" s="202"/>
    </row>
    <row r="84323" spans="2:2">
      <c r="B84323" s="202"/>
    </row>
    <row r="84324" spans="2:2">
      <c r="B84324" s="202"/>
    </row>
    <row r="84325" spans="2:2">
      <c r="B84325" s="202"/>
    </row>
    <row r="84326" spans="2:2">
      <c r="B84326" s="202"/>
    </row>
    <row r="84327" spans="2:2">
      <c r="B84327" s="202"/>
    </row>
    <row r="84328" spans="2:2">
      <c r="B84328" s="202"/>
    </row>
    <row r="84329" spans="2:2">
      <c r="B84329" s="202"/>
    </row>
    <row r="84330" spans="2:2">
      <c r="B84330" s="202"/>
    </row>
    <row r="84331" spans="2:2">
      <c r="B84331" s="202"/>
    </row>
    <row r="84332" spans="2:2">
      <c r="B84332" s="202"/>
    </row>
    <row r="84333" spans="2:2">
      <c r="B84333" s="202"/>
    </row>
    <row r="84334" spans="2:2">
      <c r="B84334" s="202"/>
    </row>
    <row r="84335" spans="2:2">
      <c r="B84335" s="202"/>
    </row>
    <row r="84336" spans="2:2">
      <c r="B84336" s="202"/>
    </row>
    <row r="84337" spans="2:2">
      <c r="B84337" s="202"/>
    </row>
    <row r="84338" spans="2:2">
      <c r="B84338" s="202"/>
    </row>
    <row r="84339" spans="2:2">
      <c r="B84339" s="202"/>
    </row>
    <row r="84340" spans="2:2">
      <c r="B84340" s="202"/>
    </row>
    <row r="84341" spans="2:2">
      <c r="B84341" s="202"/>
    </row>
    <row r="84342" spans="2:2">
      <c r="B84342" s="202"/>
    </row>
    <row r="84343" spans="2:2">
      <c r="B84343" s="202"/>
    </row>
    <row r="84344" spans="2:2">
      <c r="B84344" s="202"/>
    </row>
    <row r="84345" spans="2:2">
      <c r="B84345" s="202"/>
    </row>
    <row r="84346" spans="2:2">
      <c r="B84346" s="202"/>
    </row>
    <row r="84347" spans="2:2">
      <c r="B84347" s="202"/>
    </row>
    <row r="84348" spans="2:2">
      <c r="B84348" s="202"/>
    </row>
    <row r="84349" spans="2:2">
      <c r="B84349" s="202"/>
    </row>
    <row r="84350" spans="2:2">
      <c r="B84350" s="202"/>
    </row>
    <row r="84351" spans="2:2">
      <c r="B84351" s="202"/>
    </row>
    <row r="84352" spans="2:2">
      <c r="B84352" s="202"/>
    </row>
    <row r="84353" spans="2:2">
      <c r="B84353" s="202"/>
    </row>
    <row r="84354" spans="2:2">
      <c r="B84354" s="202"/>
    </row>
    <row r="84355" spans="2:2">
      <c r="B84355" s="202"/>
    </row>
    <row r="84356" spans="2:2">
      <c r="B84356" s="202"/>
    </row>
    <row r="84357" spans="2:2">
      <c r="B84357" s="202"/>
    </row>
    <row r="84358" spans="2:2">
      <c r="B84358" s="202"/>
    </row>
    <row r="84359" spans="2:2">
      <c r="B84359" s="202"/>
    </row>
    <row r="84360" spans="2:2">
      <c r="B84360" s="202"/>
    </row>
    <row r="84361" spans="2:2">
      <c r="B84361" s="202"/>
    </row>
    <row r="84362" spans="2:2">
      <c r="B84362" s="202"/>
    </row>
    <row r="84363" spans="2:2">
      <c r="B84363" s="202"/>
    </row>
    <row r="84364" spans="2:2">
      <c r="B84364" s="202"/>
    </row>
    <row r="84365" spans="2:2">
      <c r="B84365" s="202"/>
    </row>
    <row r="84366" spans="2:2">
      <c r="B84366" s="202"/>
    </row>
    <row r="84367" spans="2:2">
      <c r="B84367" s="202"/>
    </row>
    <row r="84368" spans="2:2">
      <c r="B84368" s="202"/>
    </row>
    <row r="84369" spans="2:2">
      <c r="B84369" s="202"/>
    </row>
    <row r="84370" spans="2:2">
      <c r="B84370" s="202"/>
    </row>
    <row r="84371" spans="2:2">
      <c r="B84371" s="202"/>
    </row>
    <row r="84372" spans="2:2">
      <c r="B84372" s="202"/>
    </row>
    <row r="84373" spans="2:2">
      <c r="B84373" s="202"/>
    </row>
    <row r="84374" spans="2:2">
      <c r="B84374" s="202"/>
    </row>
    <row r="84375" spans="2:2">
      <c r="B84375" s="202"/>
    </row>
    <row r="84376" spans="2:2">
      <c r="B84376" s="202"/>
    </row>
    <row r="84377" spans="2:2">
      <c r="B84377" s="202"/>
    </row>
    <row r="84378" spans="2:2">
      <c r="B84378" s="202"/>
    </row>
    <row r="84379" spans="2:2">
      <c r="B84379" s="202"/>
    </row>
    <row r="84380" spans="2:2">
      <c r="B84380" s="202"/>
    </row>
    <row r="84381" spans="2:2">
      <c r="B84381" s="202"/>
    </row>
    <row r="84382" spans="2:2">
      <c r="B84382" s="202"/>
    </row>
    <row r="84383" spans="2:2">
      <c r="B84383" s="202"/>
    </row>
    <row r="84384" spans="2:2">
      <c r="B84384" s="202"/>
    </row>
    <row r="84385" spans="2:2">
      <c r="B84385" s="202"/>
    </row>
    <row r="84386" spans="2:2">
      <c r="B84386" s="202"/>
    </row>
    <row r="84387" spans="2:2">
      <c r="B84387" s="202"/>
    </row>
    <row r="84388" spans="2:2">
      <c r="B84388" s="202"/>
    </row>
    <row r="84389" spans="2:2">
      <c r="B84389" s="202"/>
    </row>
    <row r="84390" spans="2:2">
      <c r="B84390" s="202"/>
    </row>
    <row r="84391" spans="2:2">
      <c r="B84391" s="202"/>
    </row>
    <row r="84392" spans="2:2">
      <c r="B84392" s="202"/>
    </row>
    <row r="84393" spans="2:2">
      <c r="B84393" s="202"/>
    </row>
    <row r="84394" spans="2:2">
      <c r="B84394" s="202"/>
    </row>
    <row r="84395" spans="2:2">
      <c r="B84395" s="202"/>
    </row>
    <row r="84396" spans="2:2">
      <c r="B84396" s="202"/>
    </row>
    <row r="84397" spans="2:2">
      <c r="B84397" s="202"/>
    </row>
    <row r="84398" spans="2:2">
      <c r="B84398" s="202"/>
    </row>
    <row r="84399" spans="2:2">
      <c r="B84399" s="202"/>
    </row>
    <row r="84400" spans="2:2">
      <c r="B84400" s="202"/>
    </row>
    <row r="84401" spans="2:2">
      <c r="B84401" s="202"/>
    </row>
    <row r="84402" spans="2:2">
      <c r="B84402" s="202"/>
    </row>
    <row r="84403" spans="2:2">
      <c r="B84403" s="202"/>
    </row>
    <row r="84404" spans="2:2">
      <c r="B84404" s="202"/>
    </row>
    <row r="84405" spans="2:2">
      <c r="B84405" s="202"/>
    </row>
    <row r="84406" spans="2:2">
      <c r="B84406" s="202"/>
    </row>
    <row r="84407" spans="2:2">
      <c r="B84407" s="202"/>
    </row>
    <row r="84408" spans="2:2">
      <c r="B84408" s="202"/>
    </row>
    <row r="84409" spans="2:2">
      <c r="B84409" s="202"/>
    </row>
    <row r="84410" spans="2:2">
      <c r="B84410" s="202"/>
    </row>
    <row r="84411" spans="2:2">
      <c r="B84411" s="202"/>
    </row>
    <row r="84412" spans="2:2">
      <c r="B84412" s="202"/>
    </row>
    <row r="84413" spans="2:2">
      <c r="B84413" s="202"/>
    </row>
    <row r="84414" spans="2:2">
      <c r="B84414" s="202"/>
    </row>
    <row r="84415" spans="2:2">
      <c r="B84415" s="202"/>
    </row>
    <row r="84416" spans="2:2">
      <c r="B84416" s="202"/>
    </row>
    <row r="84417" spans="2:2">
      <c r="B84417" s="202"/>
    </row>
    <row r="84418" spans="2:2">
      <c r="B84418" s="202"/>
    </row>
    <row r="84419" spans="2:2">
      <c r="B84419" s="202"/>
    </row>
    <row r="84420" spans="2:2">
      <c r="B84420" s="202"/>
    </row>
    <row r="84421" spans="2:2">
      <c r="B84421" s="202"/>
    </row>
    <row r="84422" spans="2:2">
      <c r="B84422" s="202"/>
    </row>
    <row r="84423" spans="2:2">
      <c r="B84423" s="202"/>
    </row>
    <row r="84424" spans="2:2">
      <c r="B84424" s="202"/>
    </row>
    <row r="84425" spans="2:2">
      <c r="B84425" s="202"/>
    </row>
    <row r="84426" spans="2:2">
      <c r="B84426" s="202"/>
    </row>
    <row r="84427" spans="2:2">
      <c r="B84427" s="202"/>
    </row>
    <row r="84428" spans="2:2">
      <c r="B84428" s="202"/>
    </row>
    <row r="84429" spans="2:2">
      <c r="B84429" s="202"/>
    </row>
    <row r="84430" spans="2:2">
      <c r="B84430" s="202"/>
    </row>
    <row r="84431" spans="2:2">
      <c r="B84431" s="202"/>
    </row>
    <row r="84432" spans="2:2">
      <c r="B84432" s="202"/>
    </row>
    <row r="84433" spans="2:2">
      <c r="B84433" s="202"/>
    </row>
    <row r="84434" spans="2:2">
      <c r="B84434" s="202"/>
    </row>
    <row r="84435" spans="2:2">
      <c r="B84435" s="202"/>
    </row>
    <row r="84436" spans="2:2">
      <c r="B84436" s="202"/>
    </row>
    <row r="84437" spans="2:2">
      <c r="B84437" s="202"/>
    </row>
    <row r="84438" spans="2:2">
      <c r="B84438" s="202"/>
    </row>
    <row r="84439" spans="2:2">
      <c r="B84439" s="202"/>
    </row>
    <row r="84440" spans="2:2">
      <c r="B84440" s="202"/>
    </row>
    <row r="84441" spans="2:2">
      <c r="B84441" s="202"/>
    </row>
    <row r="84442" spans="2:2">
      <c r="B84442" s="202"/>
    </row>
    <row r="84443" spans="2:2">
      <c r="B84443" s="202"/>
    </row>
    <row r="84444" spans="2:2">
      <c r="B84444" s="202"/>
    </row>
    <row r="84445" spans="2:2">
      <c r="B84445" s="202"/>
    </row>
    <row r="84446" spans="2:2">
      <c r="B84446" s="202"/>
    </row>
    <row r="84447" spans="2:2">
      <c r="B84447" s="202"/>
    </row>
    <row r="84448" spans="2:2">
      <c r="B84448" s="202"/>
    </row>
    <row r="84449" spans="2:2">
      <c r="B84449" s="202"/>
    </row>
    <row r="84450" spans="2:2">
      <c r="B84450" s="202"/>
    </row>
    <row r="84451" spans="2:2">
      <c r="B84451" s="202"/>
    </row>
    <row r="84452" spans="2:2">
      <c r="B84452" s="202"/>
    </row>
    <row r="84453" spans="2:2">
      <c r="B84453" s="202"/>
    </row>
    <row r="84454" spans="2:2">
      <c r="B84454" s="202"/>
    </row>
    <row r="84455" spans="2:2">
      <c r="B84455" s="202"/>
    </row>
    <row r="84456" spans="2:2">
      <c r="B84456" s="202"/>
    </row>
    <row r="84457" spans="2:2">
      <c r="B84457" s="202"/>
    </row>
    <row r="84458" spans="2:2">
      <c r="B84458" s="202"/>
    </row>
    <row r="84459" spans="2:2">
      <c r="B84459" s="202"/>
    </row>
    <row r="84460" spans="2:2">
      <c r="B84460" s="202"/>
    </row>
    <row r="84461" spans="2:2">
      <c r="B84461" s="202"/>
    </row>
    <row r="84462" spans="2:2">
      <c r="B84462" s="202"/>
    </row>
    <row r="84463" spans="2:2">
      <c r="B84463" s="202"/>
    </row>
    <row r="84464" spans="2:2">
      <c r="B84464" s="202"/>
    </row>
    <row r="84465" spans="2:2">
      <c r="B84465" s="202"/>
    </row>
    <row r="84466" spans="2:2">
      <c r="B84466" s="202"/>
    </row>
    <row r="84467" spans="2:2">
      <c r="B84467" s="202"/>
    </row>
    <row r="84468" spans="2:2">
      <c r="B84468" s="202"/>
    </row>
    <row r="84469" spans="2:2">
      <c r="B84469" s="202"/>
    </row>
    <row r="84470" spans="2:2">
      <c r="B84470" s="202"/>
    </row>
    <row r="84471" spans="2:2">
      <c r="B84471" s="202"/>
    </row>
    <row r="84472" spans="2:2">
      <c r="B84472" s="202"/>
    </row>
    <row r="84473" spans="2:2">
      <c r="B84473" s="202"/>
    </row>
    <row r="84474" spans="2:2">
      <c r="B84474" s="202"/>
    </row>
    <row r="84475" spans="2:2">
      <c r="B84475" s="202"/>
    </row>
    <row r="84476" spans="2:2">
      <c r="B84476" s="202"/>
    </row>
    <row r="84477" spans="2:2">
      <c r="B84477" s="202"/>
    </row>
    <row r="84478" spans="2:2">
      <c r="B84478" s="202"/>
    </row>
    <row r="84479" spans="2:2">
      <c r="B84479" s="202"/>
    </row>
    <row r="84480" spans="2:2">
      <c r="B84480" s="202"/>
    </row>
    <row r="84481" spans="2:2">
      <c r="B84481" s="202"/>
    </row>
    <row r="84482" spans="2:2">
      <c r="B84482" s="202"/>
    </row>
    <row r="84483" spans="2:2">
      <c r="B84483" s="202"/>
    </row>
    <row r="84484" spans="2:2">
      <c r="B84484" s="202"/>
    </row>
    <row r="84485" spans="2:2">
      <c r="B84485" s="202"/>
    </row>
    <row r="84486" spans="2:2">
      <c r="B84486" s="202"/>
    </row>
    <row r="84487" spans="2:2">
      <c r="B84487" s="202"/>
    </row>
    <row r="84488" spans="2:2">
      <c r="B84488" s="202"/>
    </row>
    <row r="84489" spans="2:2">
      <c r="B84489" s="202"/>
    </row>
    <row r="84490" spans="2:2">
      <c r="B84490" s="202"/>
    </row>
    <row r="84491" spans="2:2">
      <c r="B84491" s="202"/>
    </row>
    <row r="84492" spans="2:2">
      <c r="B84492" s="202"/>
    </row>
    <row r="84493" spans="2:2">
      <c r="B84493" s="202"/>
    </row>
    <row r="84494" spans="2:2">
      <c r="B84494" s="202"/>
    </row>
    <row r="84495" spans="2:2">
      <c r="B84495" s="202"/>
    </row>
    <row r="84496" spans="2:2">
      <c r="B84496" s="202"/>
    </row>
    <row r="84497" spans="2:2">
      <c r="B84497" s="202"/>
    </row>
    <row r="84498" spans="2:2">
      <c r="B84498" s="202"/>
    </row>
    <row r="84499" spans="2:2">
      <c r="B84499" s="202"/>
    </row>
    <row r="84500" spans="2:2">
      <c r="B84500" s="202"/>
    </row>
    <row r="84501" spans="2:2">
      <c r="B84501" s="202"/>
    </row>
    <row r="84502" spans="2:2">
      <c r="B84502" s="202"/>
    </row>
    <row r="84503" spans="2:2">
      <c r="B84503" s="202"/>
    </row>
    <row r="84504" spans="2:2">
      <c r="B84504" s="202"/>
    </row>
    <row r="84505" spans="2:2">
      <c r="B84505" s="202"/>
    </row>
    <row r="84506" spans="2:2">
      <c r="B84506" s="202"/>
    </row>
    <row r="84507" spans="2:2">
      <c r="B84507" s="202"/>
    </row>
    <row r="84508" spans="2:2">
      <c r="B84508" s="202"/>
    </row>
    <row r="84509" spans="2:2">
      <c r="B84509" s="202"/>
    </row>
    <row r="84510" spans="2:2">
      <c r="B84510" s="202"/>
    </row>
    <row r="84511" spans="2:2">
      <c r="B84511" s="202"/>
    </row>
    <row r="84512" spans="2:2">
      <c r="B84512" s="202"/>
    </row>
    <row r="84513" spans="2:2">
      <c r="B84513" s="202"/>
    </row>
    <row r="84514" spans="2:2">
      <c r="B84514" s="202"/>
    </row>
    <row r="84515" spans="2:2">
      <c r="B84515" s="202"/>
    </row>
    <row r="84516" spans="2:2">
      <c r="B84516" s="202"/>
    </row>
    <row r="84517" spans="2:2">
      <c r="B84517" s="202"/>
    </row>
    <row r="84518" spans="2:2">
      <c r="B84518" s="202"/>
    </row>
    <row r="84519" spans="2:2">
      <c r="B84519" s="202"/>
    </row>
    <row r="84520" spans="2:2">
      <c r="B84520" s="202"/>
    </row>
    <row r="84521" spans="2:2">
      <c r="B84521" s="202"/>
    </row>
    <row r="84522" spans="2:2">
      <c r="B84522" s="202"/>
    </row>
    <row r="84523" spans="2:2">
      <c r="B84523" s="202"/>
    </row>
    <row r="84524" spans="2:2">
      <c r="B84524" s="202"/>
    </row>
    <row r="84525" spans="2:2">
      <c r="B84525" s="202"/>
    </row>
    <row r="84526" spans="2:2">
      <c r="B84526" s="202"/>
    </row>
    <row r="84527" spans="2:2">
      <c r="B84527" s="202"/>
    </row>
    <row r="84528" spans="2:2">
      <c r="B84528" s="202"/>
    </row>
    <row r="84529" spans="2:2">
      <c r="B84529" s="202"/>
    </row>
    <row r="84530" spans="2:2">
      <c r="B84530" s="202"/>
    </row>
    <row r="84531" spans="2:2">
      <c r="B84531" s="202"/>
    </row>
    <row r="84532" spans="2:2">
      <c r="B84532" s="202"/>
    </row>
    <row r="84533" spans="2:2">
      <c r="B84533" s="202"/>
    </row>
    <row r="84534" spans="2:2">
      <c r="B84534" s="202"/>
    </row>
    <row r="84535" spans="2:2">
      <c r="B84535" s="202"/>
    </row>
    <row r="84536" spans="2:2">
      <c r="B84536" s="202"/>
    </row>
    <row r="84537" spans="2:2">
      <c r="B84537" s="202"/>
    </row>
    <row r="84538" spans="2:2">
      <c r="B84538" s="202"/>
    </row>
    <row r="84539" spans="2:2">
      <c r="B84539" s="202"/>
    </row>
    <row r="84540" spans="2:2">
      <c r="B84540" s="202"/>
    </row>
    <row r="84541" spans="2:2">
      <c r="B84541" s="202"/>
    </row>
    <row r="84542" spans="2:2">
      <c r="B84542" s="202"/>
    </row>
    <row r="84543" spans="2:2">
      <c r="B84543" s="202"/>
    </row>
    <row r="84544" spans="2:2">
      <c r="B84544" s="202"/>
    </row>
    <row r="84545" spans="2:2">
      <c r="B84545" s="202"/>
    </row>
    <row r="84546" spans="2:2">
      <c r="B84546" s="202"/>
    </row>
    <row r="84547" spans="2:2">
      <c r="B84547" s="202"/>
    </row>
    <row r="84548" spans="2:2">
      <c r="B84548" s="202"/>
    </row>
    <row r="84549" spans="2:2">
      <c r="B84549" s="202"/>
    </row>
    <row r="84550" spans="2:2">
      <c r="B84550" s="202"/>
    </row>
    <row r="84551" spans="2:2">
      <c r="B84551" s="202"/>
    </row>
    <row r="84552" spans="2:2">
      <c r="B84552" s="202"/>
    </row>
    <row r="84553" spans="2:2">
      <c r="B84553" s="202"/>
    </row>
    <row r="84554" spans="2:2">
      <c r="B84554" s="202"/>
    </row>
    <row r="84555" spans="2:2">
      <c r="B84555" s="202"/>
    </row>
    <row r="84556" spans="2:2">
      <c r="B84556" s="202"/>
    </row>
    <row r="84557" spans="2:2">
      <c r="B84557" s="202"/>
    </row>
    <row r="84558" spans="2:2">
      <c r="B84558" s="202"/>
    </row>
    <row r="84559" spans="2:2">
      <c r="B84559" s="202"/>
    </row>
    <row r="84560" spans="2:2">
      <c r="B84560" s="202"/>
    </row>
    <row r="84561" spans="2:2">
      <c r="B84561" s="202"/>
    </row>
    <row r="84562" spans="2:2">
      <c r="B84562" s="202"/>
    </row>
    <row r="84563" spans="2:2">
      <c r="B84563" s="202"/>
    </row>
    <row r="84564" spans="2:2">
      <c r="B84564" s="202"/>
    </row>
    <row r="84565" spans="2:2">
      <c r="B84565" s="202"/>
    </row>
    <row r="84566" spans="2:2">
      <c r="B84566" s="202"/>
    </row>
    <row r="84567" spans="2:2">
      <c r="B84567" s="202"/>
    </row>
    <row r="84568" spans="2:2">
      <c r="B84568" s="202"/>
    </row>
    <row r="84569" spans="2:2">
      <c r="B84569" s="202"/>
    </row>
    <row r="84570" spans="2:2">
      <c r="B84570" s="202"/>
    </row>
    <row r="84571" spans="2:2">
      <c r="B84571" s="202"/>
    </row>
    <row r="84572" spans="2:2">
      <c r="B84572" s="202"/>
    </row>
    <row r="84573" spans="2:2">
      <c r="B84573" s="202"/>
    </row>
    <row r="84574" spans="2:2">
      <c r="B84574" s="202"/>
    </row>
    <row r="84575" spans="2:2">
      <c r="B84575" s="202"/>
    </row>
    <row r="84576" spans="2:2">
      <c r="B84576" s="202"/>
    </row>
    <row r="84577" spans="2:2">
      <c r="B84577" s="202"/>
    </row>
    <row r="84578" spans="2:2">
      <c r="B84578" s="202"/>
    </row>
    <row r="84579" spans="2:2">
      <c r="B84579" s="202"/>
    </row>
    <row r="84580" spans="2:2">
      <c r="B84580" s="202"/>
    </row>
    <row r="84581" spans="2:2">
      <c r="B84581" s="202"/>
    </row>
    <row r="84582" spans="2:2">
      <c r="B84582" s="202"/>
    </row>
    <row r="84583" spans="2:2">
      <c r="B84583" s="202"/>
    </row>
    <row r="84584" spans="2:2">
      <c r="B84584" s="202"/>
    </row>
    <row r="84585" spans="2:2">
      <c r="B84585" s="202"/>
    </row>
    <row r="84586" spans="2:2">
      <c r="B84586" s="202"/>
    </row>
    <row r="84587" spans="2:2">
      <c r="B84587" s="202"/>
    </row>
    <row r="84588" spans="2:2">
      <c r="B84588" s="202"/>
    </row>
    <row r="84589" spans="2:2">
      <c r="B84589" s="202"/>
    </row>
    <row r="84590" spans="2:2">
      <c r="B84590" s="202"/>
    </row>
    <row r="84591" spans="2:2">
      <c r="B84591" s="202"/>
    </row>
    <row r="84592" spans="2:2">
      <c r="B84592" s="202"/>
    </row>
    <row r="84593" spans="2:2">
      <c r="B84593" s="202"/>
    </row>
    <row r="84594" spans="2:2">
      <c r="B84594" s="202"/>
    </row>
    <row r="84595" spans="2:2">
      <c r="B84595" s="202"/>
    </row>
    <row r="84596" spans="2:2">
      <c r="B84596" s="202"/>
    </row>
    <row r="84597" spans="2:2">
      <c r="B84597" s="202"/>
    </row>
    <row r="84598" spans="2:2">
      <c r="B84598" s="202"/>
    </row>
    <row r="84599" spans="2:2">
      <c r="B84599" s="202"/>
    </row>
    <row r="84600" spans="2:2">
      <c r="B84600" s="202"/>
    </row>
    <row r="84601" spans="2:2">
      <c r="B84601" s="202"/>
    </row>
    <row r="84602" spans="2:2">
      <c r="B84602" s="202"/>
    </row>
    <row r="84603" spans="2:2">
      <c r="B84603" s="202"/>
    </row>
    <row r="84604" spans="2:2">
      <c r="B84604" s="202"/>
    </row>
    <row r="84605" spans="2:2">
      <c r="B84605" s="202"/>
    </row>
    <row r="84606" spans="2:2">
      <c r="B84606" s="202"/>
    </row>
    <row r="84607" spans="2:2">
      <c r="B84607" s="202"/>
    </row>
    <row r="84608" spans="2:2">
      <c r="B84608" s="202"/>
    </row>
    <row r="84609" spans="2:2">
      <c r="B84609" s="202"/>
    </row>
    <row r="84610" spans="2:2">
      <c r="B84610" s="202"/>
    </row>
    <row r="84611" spans="2:2">
      <c r="B84611" s="202"/>
    </row>
    <row r="84612" spans="2:2">
      <c r="B84612" s="202"/>
    </row>
    <row r="84613" spans="2:2">
      <c r="B84613" s="202"/>
    </row>
    <row r="84614" spans="2:2">
      <c r="B84614" s="202"/>
    </row>
    <row r="84615" spans="2:2">
      <c r="B84615" s="202"/>
    </row>
    <row r="84616" spans="2:2">
      <c r="B84616" s="202"/>
    </row>
    <row r="84617" spans="2:2">
      <c r="B84617" s="202"/>
    </row>
    <row r="84618" spans="2:2">
      <c r="B84618" s="202"/>
    </row>
    <row r="84619" spans="2:2">
      <c r="B84619" s="202"/>
    </row>
    <row r="84620" spans="2:2">
      <c r="B84620" s="202"/>
    </row>
    <row r="84621" spans="2:2">
      <c r="B84621" s="202"/>
    </row>
    <row r="84622" spans="2:2">
      <c r="B84622" s="202"/>
    </row>
    <row r="84623" spans="2:2">
      <c r="B84623" s="202"/>
    </row>
    <row r="84624" spans="2:2">
      <c r="B84624" s="202"/>
    </row>
    <row r="84625" spans="2:2">
      <c r="B84625" s="202"/>
    </row>
    <row r="84626" spans="2:2">
      <c r="B84626" s="202"/>
    </row>
    <row r="84627" spans="2:2">
      <c r="B84627" s="202"/>
    </row>
    <row r="84628" spans="2:2">
      <c r="B84628" s="202"/>
    </row>
    <row r="84629" spans="2:2">
      <c r="B84629" s="202"/>
    </row>
    <row r="84630" spans="2:2">
      <c r="B84630" s="202"/>
    </row>
    <row r="84631" spans="2:2">
      <c r="B84631" s="202"/>
    </row>
    <row r="84632" spans="2:2">
      <c r="B84632" s="202"/>
    </row>
    <row r="84633" spans="2:2">
      <c r="B84633" s="202"/>
    </row>
    <row r="84634" spans="2:2">
      <c r="B84634" s="202"/>
    </row>
    <row r="84635" spans="2:2">
      <c r="B84635" s="202"/>
    </row>
    <row r="84636" spans="2:2">
      <c r="B84636" s="202"/>
    </row>
    <row r="84637" spans="2:2">
      <c r="B84637" s="202"/>
    </row>
    <row r="84638" spans="2:2">
      <c r="B84638" s="202"/>
    </row>
    <row r="84639" spans="2:2">
      <c r="B84639" s="202"/>
    </row>
    <row r="84640" spans="2:2">
      <c r="B84640" s="202"/>
    </row>
    <row r="84641" spans="2:2">
      <c r="B84641" s="202"/>
    </row>
    <row r="84642" spans="2:2">
      <c r="B84642" s="202"/>
    </row>
    <row r="84643" spans="2:2">
      <c r="B84643" s="202"/>
    </row>
    <row r="84644" spans="2:2">
      <c r="B84644" s="202"/>
    </row>
    <row r="84645" spans="2:2">
      <c r="B84645" s="202"/>
    </row>
    <row r="84646" spans="2:2">
      <c r="B84646" s="202"/>
    </row>
    <row r="84647" spans="2:2">
      <c r="B84647" s="202"/>
    </row>
    <row r="84648" spans="2:2">
      <c r="B84648" s="202"/>
    </row>
    <row r="84649" spans="2:2">
      <c r="B84649" s="202"/>
    </row>
    <row r="84650" spans="2:2">
      <c r="B84650" s="202"/>
    </row>
    <row r="84651" spans="2:2">
      <c r="B84651" s="202"/>
    </row>
    <row r="84652" spans="2:2">
      <c r="B84652" s="202"/>
    </row>
    <row r="84653" spans="2:2">
      <c r="B84653" s="202"/>
    </row>
    <row r="84654" spans="2:2">
      <c r="B84654" s="202"/>
    </row>
    <row r="84655" spans="2:2">
      <c r="B84655" s="202"/>
    </row>
    <row r="84656" spans="2:2">
      <c r="B84656" s="202"/>
    </row>
    <row r="84657" spans="2:2">
      <c r="B84657" s="202"/>
    </row>
    <row r="84658" spans="2:2">
      <c r="B84658" s="202"/>
    </row>
    <row r="84659" spans="2:2">
      <c r="B84659" s="202"/>
    </row>
    <row r="84660" spans="2:2">
      <c r="B84660" s="202"/>
    </row>
    <row r="84661" spans="2:2">
      <c r="B84661" s="202"/>
    </row>
    <row r="84662" spans="2:2">
      <c r="B84662" s="202"/>
    </row>
    <row r="84663" spans="2:2">
      <c r="B84663" s="202"/>
    </row>
    <row r="84664" spans="2:2">
      <c r="B84664" s="202"/>
    </row>
    <row r="84665" spans="2:2">
      <c r="B84665" s="202"/>
    </row>
    <row r="84666" spans="2:2">
      <c r="B84666" s="202"/>
    </row>
    <row r="84667" spans="2:2">
      <c r="B84667" s="202"/>
    </row>
    <row r="84668" spans="2:2">
      <c r="B84668" s="202"/>
    </row>
    <row r="84669" spans="2:2">
      <c r="B84669" s="202"/>
    </row>
    <row r="84670" spans="2:2">
      <c r="B84670" s="202"/>
    </row>
    <row r="84671" spans="2:2">
      <c r="B84671" s="202"/>
    </row>
    <row r="84672" spans="2:2">
      <c r="B84672" s="202"/>
    </row>
    <row r="84673" spans="2:2">
      <c r="B84673" s="202"/>
    </row>
    <row r="84674" spans="2:2">
      <c r="B84674" s="202"/>
    </row>
    <row r="84675" spans="2:2">
      <c r="B84675" s="202"/>
    </row>
    <row r="84676" spans="2:2">
      <c r="B84676" s="202"/>
    </row>
    <row r="84677" spans="2:2">
      <c r="B84677" s="202"/>
    </row>
    <row r="84678" spans="2:2">
      <c r="B84678" s="202"/>
    </row>
    <row r="84679" spans="2:2">
      <c r="B84679" s="202"/>
    </row>
    <row r="84680" spans="2:2">
      <c r="B84680" s="202"/>
    </row>
    <row r="84681" spans="2:2">
      <c r="B84681" s="202"/>
    </row>
    <row r="84682" spans="2:2">
      <c r="B84682" s="202"/>
    </row>
    <row r="84683" spans="2:2">
      <c r="B84683" s="202"/>
    </row>
    <row r="84684" spans="2:2">
      <c r="B84684" s="202"/>
    </row>
    <row r="84685" spans="2:2">
      <c r="B84685" s="202"/>
    </row>
    <row r="84686" spans="2:2">
      <c r="B84686" s="202"/>
    </row>
    <row r="84687" spans="2:2">
      <c r="B84687" s="202"/>
    </row>
    <row r="84688" spans="2:2">
      <c r="B84688" s="202"/>
    </row>
    <row r="84689" spans="2:2">
      <c r="B84689" s="202"/>
    </row>
    <row r="84690" spans="2:2">
      <c r="B84690" s="202"/>
    </row>
    <row r="84691" spans="2:2">
      <c r="B84691" s="202"/>
    </row>
    <row r="84692" spans="2:2">
      <c r="B84692" s="202"/>
    </row>
    <row r="84693" spans="2:2">
      <c r="B84693" s="202"/>
    </row>
    <row r="84694" spans="2:2">
      <c r="B84694" s="202"/>
    </row>
    <row r="84695" spans="2:2">
      <c r="B84695" s="202"/>
    </row>
    <row r="84696" spans="2:2">
      <c r="B84696" s="202"/>
    </row>
    <row r="84697" spans="2:2">
      <c r="B84697" s="202"/>
    </row>
    <row r="84698" spans="2:2">
      <c r="B84698" s="202"/>
    </row>
    <row r="84699" spans="2:2">
      <c r="B84699" s="202"/>
    </row>
    <row r="84700" spans="2:2">
      <c r="B84700" s="202"/>
    </row>
    <row r="84701" spans="2:2">
      <c r="B84701" s="202"/>
    </row>
    <row r="84702" spans="2:2">
      <c r="B84702" s="202"/>
    </row>
    <row r="84703" spans="2:2">
      <c r="B84703" s="202"/>
    </row>
    <row r="84704" spans="2:2">
      <c r="B84704" s="202"/>
    </row>
    <row r="84705" spans="2:2">
      <c r="B84705" s="202"/>
    </row>
    <row r="84706" spans="2:2">
      <c r="B84706" s="202"/>
    </row>
    <row r="84707" spans="2:2">
      <c r="B84707" s="202"/>
    </row>
    <row r="84708" spans="2:2">
      <c r="B84708" s="202"/>
    </row>
    <row r="84709" spans="2:2">
      <c r="B84709" s="202"/>
    </row>
    <row r="84710" spans="2:2">
      <c r="B84710" s="202"/>
    </row>
    <row r="84711" spans="2:2">
      <c r="B84711" s="202"/>
    </row>
    <row r="84712" spans="2:2">
      <c r="B84712" s="202"/>
    </row>
    <row r="84713" spans="2:2">
      <c r="B84713" s="202"/>
    </row>
    <row r="84714" spans="2:2">
      <c r="B84714" s="202"/>
    </row>
    <row r="84715" spans="2:2">
      <c r="B84715" s="202"/>
    </row>
    <row r="84716" spans="2:2">
      <c r="B84716" s="202"/>
    </row>
    <row r="84717" spans="2:2">
      <c r="B84717" s="202"/>
    </row>
    <row r="84718" spans="2:2">
      <c r="B84718" s="202"/>
    </row>
    <row r="84719" spans="2:2">
      <c r="B84719" s="202"/>
    </row>
    <row r="84720" spans="2:2">
      <c r="B84720" s="202"/>
    </row>
    <row r="84721" spans="2:2">
      <c r="B84721" s="202"/>
    </row>
    <row r="84722" spans="2:2">
      <c r="B84722" s="202"/>
    </row>
    <row r="84723" spans="2:2">
      <c r="B84723" s="202"/>
    </row>
    <row r="84724" spans="2:2">
      <c r="B84724" s="202"/>
    </row>
    <row r="84725" spans="2:2">
      <c r="B84725" s="202"/>
    </row>
    <row r="84726" spans="2:2">
      <c r="B84726" s="202"/>
    </row>
    <row r="84727" spans="2:2">
      <c r="B84727" s="202"/>
    </row>
    <row r="84728" spans="2:2">
      <c r="B84728" s="202"/>
    </row>
    <row r="84729" spans="2:2">
      <c r="B84729" s="202"/>
    </row>
    <row r="84730" spans="2:2">
      <c r="B84730" s="202"/>
    </row>
    <row r="84731" spans="2:2">
      <c r="B84731" s="202"/>
    </row>
    <row r="84732" spans="2:2">
      <c r="B84732" s="202"/>
    </row>
    <row r="84733" spans="2:2">
      <c r="B84733" s="202"/>
    </row>
    <row r="84734" spans="2:2">
      <c r="B84734" s="202"/>
    </row>
    <row r="84735" spans="2:2">
      <c r="B84735" s="202"/>
    </row>
    <row r="84736" spans="2:2">
      <c r="B84736" s="202"/>
    </row>
    <row r="84737" spans="2:2">
      <c r="B84737" s="202"/>
    </row>
    <row r="84738" spans="2:2">
      <c r="B84738" s="202"/>
    </row>
    <row r="84739" spans="2:2">
      <c r="B84739" s="202"/>
    </row>
    <row r="84740" spans="2:2">
      <c r="B84740" s="202"/>
    </row>
    <row r="84741" spans="2:2">
      <c r="B84741" s="202"/>
    </row>
    <row r="84742" spans="2:2">
      <c r="B84742" s="202"/>
    </row>
    <row r="84743" spans="2:2">
      <c r="B84743" s="202"/>
    </row>
    <row r="84744" spans="2:2">
      <c r="B84744" s="202"/>
    </row>
    <row r="84745" spans="2:2">
      <c r="B84745" s="202"/>
    </row>
    <row r="84746" spans="2:2">
      <c r="B84746" s="202"/>
    </row>
    <row r="84747" spans="2:2">
      <c r="B84747" s="202"/>
    </row>
    <row r="84748" spans="2:2">
      <c r="B84748" s="202"/>
    </row>
    <row r="84749" spans="2:2">
      <c r="B84749" s="202"/>
    </row>
    <row r="84750" spans="2:2">
      <c r="B84750" s="202"/>
    </row>
    <row r="84751" spans="2:2">
      <c r="B84751" s="202"/>
    </row>
    <row r="84752" spans="2:2">
      <c r="B84752" s="202"/>
    </row>
    <row r="84753" spans="2:2">
      <c r="B84753" s="202"/>
    </row>
    <row r="84754" spans="2:2">
      <c r="B84754" s="202"/>
    </row>
    <row r="84755" spans="2:2">
      <c r="B84755" s="202"/>
    </row>
    <row r="84756" spans="2:2">
      <c r="B84756" s="202"/>
    </row>
    <row r="84757" spans="2:2">
      <c r="B84757" s="202"/>
    </row>
    <row r="84758" spans="2:2">
      <c r="B84758" s="202"/>
    </row>
    <row r="84759" spans="2:2">
      <c r="B84759" s="202"/>
    </row>
    <row r="84760" spans="2:2">
      <c r="B84760" s="202"/>
    </row>
    <row r="84761" spans="2:2">
      <c r="B84761" s="202"/>
    </row>
    <row r="84762" spans="2:2">
      <c r="B84762" s="202"/>
    </row>
    <row r="84763" spans="2:2">
      <c r="B84763" s="202"/>
    </row>
    <row r="84764" spans="2:2">
      <c r="B84764" s="202"/>
    </row>
    <row r="84765" spans="2:2">
      <c r="B84765" s="202"/>
    </row>
    <row r="84766" spans="2:2">
      <c r="B84766" s="202"/>
    </row>
    <row r="84767" spans="2:2">
      <c r="B84767" s="202"/>
    </row>
    <row r="84768" spans="2:2">
      <c r="B84768" s="202"/>
    </row>
    <row r="84769" spans="2:2">
      <c r="B84769" s="202"/>
    </row>
    <row r="84770" spans="2:2">
      <c r="B84770" s="202"/>
    </row>
    <row r="84771" spans="2:2">
      <c r="B84771" s="202"/>
    </row>
    <row r="84772" spans="2:2">
      <c r="B84772" s="202"/>
    </row>
    <row r="84773" spans="2:2">
      <c r="B84773" s="202"/>
    </row>
    <row r="84774" spans="2:2">
      <c r="B84774" s="202"/>
    </row>
    <row r="84775" spans="2:2">
      <c r="B84775" s="202"/>
    </row>
    <row r="84776" spans="2:2">
      <c r="B84776" s="202"/>
    </row>
    <row r="84777" spans="2:2">
      <c r="B84777" s="202"/>
    </row>
    <row r="84778" spans="2:2">
      <c r="B84778" s="202"/>
    </row>
    <row r="84779" spans="2:2">
      <c r="B84779" s="202"/>
    </row>
    <row r="84780" spans="2:2">
      <c r="B84780" s="202"/>
    </row>
    <row r="84781" spans="2:2">
      <c r="B84781" s="202"/>
    </row>
    <row r="84782" spans="2:2">
      <c r="B84782" s="202"/>
    </row>
    <row r="84783" spans="2:2">
      <c r="B84783" s="202"/>
    </row>
    <row r="84784" spans="2:2">
      <c r="B84784" s="202"/>
    </row>
    <row r="84785" spans="2:2">
      <c r="B84785" s="202"/>
    </row>
    <row r="84786" spans="2:2">
      <c r="B84786" s="202"/>
    </row>
    <row r="84787" spans="2:2">
      <c r="B84787" s="202"/>
    </row>
    <row r="84788" spans="2:2">
      <c r="B84788" s="202"/>
    </row>
    <row r="84789" spans="2:2">
      <c r="B84789" s="202"/>
    </row>
    <row r="84790" spans="2:2">
      <c r="B84790" s="202"/>
    </row>
    <row r="84791" spans="2:2">
      <c r="B84791" s="202"/>
    </row>
    <row r="84792" spans="2:2">
      <c r="B84792" s="202"/>
    </row>
    <row r="84793" spans="2:2">
      <c r="B84793" s="202"/>
    </row>
    <row r="84794" spans="2:2">
      <c r="B84794" s="202"/>
    </row>
    <row r="84795" spans="2:2">
      <c r="B84795" s="202"/>
    </row>
    <row r="84796" spans="2:2">
      <c r="B84796" s="202"/>
    </row>
    <row r="84797" spans="2:2">
      <c r="B84797" s="202"/>
    </row>
    <row r="84798" spans="2:2">
      <c r="B84798" s="202"/>
    </row>
    <row r="84799" spans="2:2">
      <c r="B84799" s="202"/>
    </row>
    <row r="84800" spans="2:2">
      <c r="B84800" s="202"/>
    </row>
    <row r="84801" spans="2:2">
      <c r="B84801" s="202"/>
    </row>
    <row r="84802" spans="2:2">
      <c r="B84802" s="202"/>
    </row>
    <row r="84803" spans="2:2">
      <c r="B84803" s="202"/>
    </row>
    <row r="84804" spans="2:2">
      <c r="B84804" s="202"/>
    </row>
    <row r="84805" spans="2:2">
      <c r="B84805" s="202"/>
    </row>
    <row r="84806" spans="2:2">
      <c r="B84806" s="202"/>
    </row>
    <row r="84807" spans="2:2">
      <c r="B84807" s="202"/>
    </row>
    <row r="84808" spans="2:2">
      <c r="B84808" s="202"/>
    </row>
    <row r="84809" spans="2:2">
      <c r="B84809" s="202"/>
    </row>
    <row r="84810" spans="2:2">
      <c r="B84810" s="202"/>
    </row>
    <row r="84811" spans="2:2">
      <c r="B84811" s="202"/>
    </row>
    <row r="84812" spans="2:2">
      <c r="B84812" s="202"/>
    </row>
    <row r="84813" spans="2:2">
      <c r="B84813" s="202"/>
    </row>
    <row r="84814" spans="2:2">
      <c r="B84814" s="202"/>
    </row>
    <row r="84815" spans="2:2">
      <c r="B84815" s="202"/>
    </row>
    <row r="84816" spans="2:2">
      <c r="B84816" s="202"/>
    </row>
    <row r="84817" spans="2:2">
      <c r="B84817" s="202"/>
    </row>
    <row r="84818" spans="2:2">
      <c r="B84818" s="202"/>
    </row>
    <row r="84819" spans="2:2">
      <c r="B84819" s="202"/>
    </row>
    <row r="84820" spans="2:2">
      <c r="B84820" s="202"/>
    </row>
    <row r="84821" spans="2:2">
      <c r="B84821" s="202"/>
    </row>
    <row r="84822" spans="2:2">
      <c r="B84822" s="202"/>
    </row>
    <row r="84823" spans="2:2">
      <c r="B84823" s="202"/>
    </row>
    <row r="84824" spans="2:2">
      <c r="B84824" s="202"/>
    </row>
    <row r="84825" spans="2:2">
      <c r="B84825" s="202"/>
    </row>
    <row r="84826" spans="2:2">
      <c r="B84826" s="202"/>
    </row>
    <row r="84827" spans="2:2">
      <c r="B84827" s="202"/>
    </row>
    <row r="84828" spans="2:2">
      <c r="B84828" s="202"/>
    </row>
    <row r="84829" spans="2:2">
      <c r="B84829" s="202"/>
    </row>
    <row r="84830" spans="2:2">
      <c r="B84830" s="202"/>
    </row>
    <row r="84831" spans="2:2">
      <c r="B84831" s="202"/>
    </row>
    <row r="84832" spans="2:2">
      <c r="B84832" s="202"/>
    </row>
    <row r="84833" spans="2:2">
      <c r="B84833" s="202"/>
    </row>
    <row r="84834" spans="2:2">
      <c r="B84834" s="202"/>
    </row>
    <row r="84835" spans="2:2">
      <c r="B84835" s="202"/>
    </row>
    <row r="84836" spans="2:2">
      <c r="B84836" s="202"/>
    </row>
    <row r="84837" spans="2:2">
      <c r="B84837" s="202"/>
    </row>
    <row r="84838" spans="2:2">
      <c r="B84838" s="202"/>
    </row>
    <row r="84839" spans="2:2">
      <c r="B84839" s="202"/>
    </row>
    <row r="84840" spans="2:2">
      <c r="B84840" s="202"/>
    </row>
    <row r="84841" spans="2:2">
      <c r="B84841" s="202"/>
    </row>
    <row r="84842" spans="2:2">
      <c r="B84842" s="202"/>
    </row>
    <row r="84843" spans="2:2">
      <c r="B84843" s="202"/>
    </row>
    <row r="84844" spans="2:2">
      <c r="B84844" s="202"/>
    </row>
    <row r="84845" spans="2:2">
      <c r="B84845" s="202"/>
    </row>
    <row r="84846" spans="2:2">
      <c r="B84846" s="202"/>
    </row>
    <row r="84847" spans="2:2">
      <c r="B84847" s="202"/>
    </row>
    <row r="84848" spans="2:2">
      <c r="B84848" s="202"/>
    </row>
    <row r="84849" spans="2:2">
      <c r="B84849" s="202"/>
    </row>
    <row r="84850" spans="2:2">
      <c r="B84850" s="202"/>
    </row>
    <row r="84851" spans="2:2">
      <c r="B84851" s="202"/>
    </row>
    <row r="84852" spans="2:2">
      <c r="B84852" s="202"/>
    </row>
    <row r="84853" spans="2:2">
      <c r="B84853" s="202"/>
    </row>
    <row r="84854" spans="2:2">
      <c r="B84854" s="202"/>
    </row>
    <row r="84855" spans="2:2">
      <c r="B84855" s="202"/>
    </row>
    <row r="84856" spans="2:2">
      <c r="B84856" s="202"/>
    </row>
    <row r="84857" spans="2:2">
      <c r="B84857" s="202"/>
    </row>
    <row r="84858" spans="2:2">
      <c r="B84858" s="202"/>
    </row>
    <row r="84859" spans="2:2">
      <c r="B84859" s="202"/>
    </row>
    <row r="84860" spans="2:2">
      <c r="B84860" s="202"/>
    </row>
    <row r="84861" spans="2:2">
      <c r="B84861" s="202"/>
    </row>
    <row r="84862" spans="2:2">
      <c r="B84862" s="202"/>
    </row>
    <row r="84863" spans="2:2">
      <c r="B84863" s="202"/>
    </row>
    <row r="84864" spans="2:2">
      <c r="B84864" s="202"/>
    </row>
    <row r="84865" spans="2:2">
      <c r="B84865" s="202"/>
    </row>
    <row r="84866" spans="2:2">
      <c r="B84866" s="202"/>
    </row>
    <row r="84867" spans="2:2">
      <c r="B84867" s="202"/>
    </row>
    <row r="84868" spans="2:2">
      <c r="B84868" s="202"/>
    </row>
    <row r="84869" spans="2:2">
      <c r="B84869" s="202"/>
    </row>
    <row r="84870" spans="2:2">
      <c r="B84870" s="202"/>
    </row>
    <row r="84871" spans="2:2">
      <c r="B84871" s="202"/>
    </row>
    <row r="84872" spans="2:2">
      <c r="B84872" s="202"/>
    </row>
    <row r="84873" spans="2:2">
      <c r="B84873" s="202"/>
    </row>
    <row r="84874" spans="2:2">
      <c r="B84874" s="202"/>
    </row>
    <row r="84875" spans="2:2">
      <c r="B84875" s="202"/>
    </row>
    <row r="84876" spans="2:2">
      <c r="B84876" s="202"/>
    </row>
    <row r="84877" spans="2:2">
      <c r="B84877" s="202"/>
    </row>
    <row r="84878" spans="2:2">
      <c r="B84878" s="202"/>
    </row>
    <row r="84879" spans="2:2">
      <c r="B84879" s="202"/>
    </row>
    <row r="84880" spans="2:2">
      <c r="B84880" s="202"/>
    </row>
    <row r="84881" spans="2:2">
      <c r="B84881" s="202"/>
    </row>
    <row r="84882" spans="2:2">
      <c r="B84882" s="202"/>
    </row>
    <row r="84883" spans="2:2">
      <c r="B84883" s="202"/>
    </row>
    <row r="84884" spans="2:2">
      <c r="B84884" s="202"/>
    </row>
    <row r="84885" spans="2:2">
      <c r="B84885" s="202"/>
    </row>
    <row r="84886" spans="2:2">
      <c r="B84886" s="202"/>
    </row>
    <row r="84887" spans="2:2">
      <c r="B84887" s="202"/>
    </row>
    <row r="84888" spans="2:2">
      <c r="B84888" s="202"/>
    </row>
    <row r="84889" spans="2:2">
      <c r="B84889" s="202"/>
    </row>
    <row r="84890" spans="2:2">
      <c r="B84890" s="202"/>
    </row>
    <row r="84891" spans="2:2">
      <c r="B84891" s="202"/>
    </row>
    <row r="84892" spans="2:2">
      <c r="B84892" s="202"/>
    </row>
    <row r="84893" spans="2:2">
      <c r="B84893" s="202"/>
    </row>
    <row r="84894" spans="2:2">
      <c r="B84894" s="202"/>
    </row>
    <row r="84895" spans="2:2">
      <c r="B84895" s="202"/>
    </row>
    <row r="84896" spans="2:2">
      <c r="B84896" s="202"/>
    </row>
    <row r="84897" spans="2:2">
      <c r="B84897" s="202"/>
    </row>
    <row r="84898" spans="2:2">
      <c r="B84898" s="202"/>
    </row>
    <row r="84899" spans="2:2">
      <c r="B84899" s="202"/>
    </row>
    <row r="84900" spans="2:2">
      <c r="B84900" s="202"/>
    </row>
    <row r="84901" spans="2:2">
      <c r="B84901" s="202"/>
    </row>
    <row r="84902" spans="2:2">
      <c r="B84902" s="202"/>
    </row>
    <row r="84903" spans="2:2">
      <c r="B84903" s="202"/>
    </row>
    <row r="84904" spans="2:2">
      <c r="B84904" s="202"/>
    </row>
    <row r="84905" spans="2:2">
      <c r="B84905" s="202"/>
    </row>
    <row r="84906" spans="2:2">
      <c r="B84906" s="202"/>
    </row>
    <row r="84907" spans="2:2">
      <c r="B84907" s="202"/>
    </row>
    <row r="84908" spans="2:2">
      <c r="B84908" s="202"/>
    </row>
    <row r="84909" spans="2:2">
      <c r="B84909" s="202"/>
    </row>
    <row r="84910" spans="2:2">
      <c r="B84910" s="202"/>
    </row>
    <row r="84911" spans="2:2">
      <c r="B84911" s="202"/>
    </row>
    <row r="84912" spans="2:2">
      <c r="B84912" s="202"/>
    </row>
    <row r="84913" spans="2:2">
      <c r="B84913" s="202"/>
    </row>
    <row r="84914" spans="2:2">
      <c r="B84914" s="202"/>
    </row>
    <row r="84915" spans="2:2">
      <c r="B84915" s="202"/>
    </row>
    <row r="84916" spans="2:2">
      <c r="B84916" s="202"/>
    </row>
    <row r="84917" spans="2:2">
      <c r="B84917" s="202"/>
    </row>
    <row r="84918" spans="2:2">
      <c r="B84918" s="202"/>
    </row>
    <row r="84919" spans="2:2">
      <c r="B84919" s="202"/>
    </row>
    <row r="84920" spans="2:2">
      <c r="B84920" s="202"/>
    </row>
    <row r="84921" spans="2:2">
      <c r="B84921" s="202"/>
    </row>
    <row r="84922" spans="2:2">
      <c r="B84922" s="202"/>
    </row>
    <row r="84923" spans="2:2">
      <c r="B84923" s="202"/>
    </row>
    <row r="84924" spans="2:2">
      <c r="B84924" s="202"/>
    </row>
    <row r="84925" spans="2:2">
      <c r="B84925" s="202"/>
    </row>
    <row r="84926" spans="2:2">
      <c r="B84926" s="202"/>
    </row>
    <row r="84927" spans="2:2">
      <c r="B84927" s="202"/>
    </row>
    <row r="84928" spans="2:2">
      <c r="B84928" s="202"/>
    </row>
    <row r="84929" spans="2:2">
      <c r="B84929" s="202"/>
    </row>
    <row r="84930" spans="2:2">
      <c r="B84930" s="202"/>
    </row>
    <row r="84931" spans="2:2">
      <c r="B84931" s="202"/>
    </row>
    <row r="84932" spans="2:2">
      <c r="B84932" s="202"/>
    </row>
    <row r="84933" spans="2:2">
      <c r="B84933" s="202"/>
    </row>
    <row r="84934" spans="2:2">
      <c r="B84934" s="202"/>
    </row>
    <row r="84935" spans="2:2">
      <c r="B84935" s="202"/>
    </row>
    <row r="84936" spans="2:2">
      <c r="B84936" s="202"/>
    </row>
    <row r="84937" spans="2:2">
      <c r="B84937" s="202"/>
    </row>
    <row r="84938" spans="2:2">
      <c r="B84938" s="202"/>
    </row>
    <row r="84939" spans="2:2">
      <c r="B84939" s="202"/>
    </row>
    <row r="84940" spans="2:2">
      <c r="B84940" s="202"/>
    </row>
    <row r="84941" spans="2:2">
      <c r="B84941" s="202"/>
    </row>
    <row r="84942" spans="2:2">
      <c r="B84942" s="202"/>
    </row>
    <row r="84943" spans="2:2">
      <c r="B84943" s="202"/>
    </row>
    <row r="84944" spans="2:2">
      <c r="B84944" s="202"/>
    </row>
    <row r="84945" spans="2:2">
      <c r="B84945" s="202"/>
    </row>
    <row r="84946" spans="2:2">
      <c r="B84946" s="202"/>
    </row>
    <row r="84947" spans="2:2">
      <c r="B84947" s="202"/>
    </row>
    <row r="84948" spans="2:2">
      <c r="B84948" s="202"/>
    </row>
    <row r="84949" spans="2:2">
      <c r="B84949" s="202"/>
    </row>
    <row r="84950" spans="2:2">
      <c r="B84950" s="202"/>
    </row>
    <row r="84951" spans="2:2">
      <c r="B84951" s="202"/>
    </row>
    <row r="84952" spans="2:2">
      <c r="B84952" s="202"/>
    </row>
    <row r="84953" spans="2:2">
      <c r="B84953" s="202"/>
    </row>
    <row r="84954" spans="2:2">
      <c r="B84954" s="202"/>
    </row>
    <row r="84955" spans="2:2">
      <c r="B84955" s="202"/>
    </row>
    <row r="84956" spans="2:2">
      <c r="B84956" s="202"/>
    </row>
    <row r="84957" spans="2:2">
      <c r="B84957" s="202"/>
    </row>
    <row r="84958" spans="2:2">
      <c r="B84958" s="202"/>
    </row>
    <row r="84959" spans="2:2">
      <c r="B84959" s="202"/>
    </row>
    <row r="84960" spans="2:2">
      <c r="B84960" s="202"/>
    </row>
    <row r="84961" spans="2:2">
      <c r="B84961" s="202"/>
    </row>
    <row r="84962" spans="2:2">
      <c r="B84962" s="202"/>
    </row>
    <row r="84963" spans="2:2">
      <c r="B84963" s="202"/>
    </row>
    <row r="84964" spans="2:2">
      <c r="B84964" s="202"/>
    </row>
    <row r="84965" spans="2:2">
      <c r="B84965" s="202"/>
    </row>
    <row r="84966" spans="2:2">
      <c r="B84966" s="202"/>
    </row>
    <row r="84967" spans="2:2">
      <c r="B84967" s="202"/>
    </row>
    <row r="84968" spans="2:2">
      <c r="B84968" s="202"/>
    </row>
    <row r="84969" spans="2:2">
      <c r="B84969" s="202"/>
    </row>
    <row r="84970" spans="2:2">
      <c r="B84970" s="202"/>
    </row>
    <row r="84971" spans="2:2">
      <c r="B84971" s="202"/>
    </row>
    <row r="84972" spans="2:2">
      <c r="B84972" s="202"/>
    </row>
    <row r="84973" spans="2:2">
      <c r="B84973" s="202"/>
    </row>
    <row r="84974" spans="2:2">
      <c r="B84974" s="202"/>
    </row>
    <row r="84975" spans="2:2">
      <c r="B84975" s="202"/>
    </row>
    <row r="84976" spans="2:2">
      <c r="B84976" s="202"/>
    </row>
    <row r="84977" spans="2:2">
      <c r="B84977" s="202"/>
    </row>
    <row r="84978" spans="2:2">
      <c r="B84978" s="202"/>
    </row>
    <row r="84979" spans="2:2">
      <c r="B84979" s="202"/>
    </row>
    <row r="84980" spans="2:2">
      <c r="B84980" s="202"/>
    </row>
    <row r="84981" spans="2:2">
      <c r="B84981" s="202"/>
    </row>
    <row r="84982" spans="2:2">
      <c r="B84982" s="202"/>
    </row>
    <row r="84983" spans="2:2">
      <c r="B84983" s="202"/>
    </row>
    <row r="84984" spans="2:2">
      <c r="B84984" s="202"/>
    </row>
    <row r="84985" spans="2:2">
      <c r="B84985" s="202"/>
    </row>
    <row r="84986" spans="2:2">
      <c r="B84986" s="202"/>
    </row>
    <row r="84987" spans="2:2">
      <c r="B84987" s="202"/>
    </row>
    <row r="84988" spans="2:2">
      <c r="B84988" s="202"/>
    </row>
    <row r="84989" spans="2:2">
      <c r="B84989" s="202"/>
    </row>
    <row r="84990" spans="2:2">
      <c r="B84990" s="202"/>
    </row>
    <row r="84991" spans="2:2">
      <c r="B84991" s="202"/>
    </row>
    <row r="84992" spans="2:2">
      <c r="B84992" s="202"/>
    </row>
    <row r="84993" spans="2:2">
      <c r="B84993" s="202"/>
    </row>
    <row r="84994" spans="2:2">
      <c r="B84994" s="202"/>
    </row>
    <row r="84995" spans="2:2">
      <c r="B84995" s="202"/>
    </row>
    <row r="84996" spans="2:2">
      <c r="B84996" s="202"/>
    </row>
    <row r="84997" spans="2:2">
      <c r="B84997" s="202"/>
    </row>
    <row r="84998" spans="2:2">
      <c r="B84998" s="202"/>
    </row>
    <row r="84999" spans="2:2">
      <c r="B84999" s="202"/>
    </row>
    <row r="85000" spans="2:2">
      <c r="B85000" s="202"/>
    </row>
    <row r="85001" spans="2:2">
      <c r="B85001" s="202"/>
    </row>
    <row r="85002" spans="2:2">
      <c r="B85002" s="202"/>
    </row>
    <row r="85003" spans="2:2">
      <c r="B85003" s="202"/>
    </row>
    <row r="85004" spans="2:2">
      <c r="B85004" s="202"/>
    </row>
    <row r="85005" spans="2:2">
      <c r="B85005" s="202"/>
    </row>
    <row r="85006" spans="2:2">
      <c r="B85006" s="202"/>
    </row>
    <row r="85007" spans="2:2">
      <c r="B85007" s="202"/>
    </row>
    <row r="85008" spans="2:2">
      <c r="B85008" s="202"/>
    </row>
    <row r="85009" spans="2:2">
      <c r="B85009" s="202"/>
    </row>
    <row r="85010" spans="2:2">
      <c r="B85010" s="202"/>
    </row>
    <row r="85011" spans="2:2">
      <c r="B85011" s="202"/>
    </row>
    <row r="85012" spans="2:2">
      <c r="B85012" s="202"/>
    </row>
    <row r="85013" spans="2:2">
      <c r="B85013" s="202"/>
    </row>
    <row r="85014" spans="2:2">
      <c r="B85014" s="202"/>
    </row>
    <row r="85015" spans="2:2">
      <c r="B85015" s="202"/>
    </row>
    <row r="85016" spans="2:2">
      <c r="B85016" s="202"/>
    </row>
    <row r="85017" spans="2:2">
      <c r="B85017" s="202"/>
    </row>
    <row r="85018" spans="2:2">
      <c r="B85018" s="202"/>
    </row>
    <row r="85019" spans="2:2">
      <c r="B85019" s="202"/>
    </row>
    <row r="85020" spans="2:2">
      <c r="B85020" s="202"/>
    </row>
    <row r="85021" spans="2:2">
      <c r="B85021" s="202"/>
    </row>
    <row r="85022" spans="2:2">
      <c r="B85022" s="202"/>
    </row>
    <row r="85023" spans="2:2">
      <c r="B85023" s="202"/>
    </row>
    <row r="85024" spans="2:2">
      <c r="B85024" s="202"/>
    </row>
    <row r="85025" spans="2:2">
      <c r="B85025" s="202"/>
    </row>
    <row r="85026" spans="2:2">
      <c r="B85026" s="202"/>
    </row>
    <row r="85027" spans="2:2">
      <c r="B85027" s="202"/>
    </row>
    <row r="85028" spans="2:2">
      <c r="B85028" s="202"/>
    </row>
    <row r="85029" spans="2:2">
      <c r="B85029" s="202"/>
    </row>
    <row r="85030" spans="2:2">
      <c r="B85030" s="202"/>
    </row>
    <row r="85031" spans="2:2">
      <c r="B85031" s="202"/>
    </row>
    <row r="85032" spans="2:2">
      <c r="B85032" s="202"/>
    </row>
    <row r="85033" spans="2:2">
      <c r="B85033" s="202"/>
    </row>
    <row r="85034" spans="2:2">
      <c r="B85034" s="202"/>
    </row>
    <row r="85035" spans="2:2">
      <c r="B85035" s="202"/>
    </row>
    <row r="85036" spans="2:2">
      <c r="B85036" s="202"/>
    </row>
    <row r="85037" spans="2:2">
      <c r="B85037" s="202"/>
    </row>
    <row r="85038" spans="2:2">
      <c r="B85038" s="202"/>
    </row>
    <row r="85039" spans="2:2">
      <c r="B85039" s="202"/>
    </row>
    <row r="85040" spans="2:2">
      <c r="B85040" s="202"/>
    </row>
    <row r="85041" spans="2:2">
      <c r="B85041" s="202"/>
    </row>
    <row r="85042" spans="2:2">
      <c r="B85042" s="202"/>
    </row>
    <row r="85043" spans="2:2">
      <c r="B85043" s="202"/>
    </row>
    <row r="85044" spans="2:2">
      <c r="B85044" s="202"/>
    </row>
    <row r="85045" spans="2:2">
      <c r="B85045" s="202"/>
    </row>
    <row r="85046" spans="2:2">
      <c r="B85046" s="202"/>
    </row>
    <row r="85047" spans="2:2">
      <c r="B85047" s="202"/>
    </row>
    <row r="85048" spans="2:2">
      <c r="B85048" s="202"/>
    </row>
    <row r="85049" spans="2:2">
      <c r="B85049" s="202"/>
    </row>
    <row r="85050" spans="2:2">
      <c r="B85050" s="202"/>
    </row>
    <row r="85051" spans="2:2">
      <c r="B85051" s="202"/>
    </row>
    <row r="85052" spans="2:2">
      <c r="B85052" s="202"/>
    </row>
    <row r="85053" spans="2:2">
      <c r="B85053" s="202"/>
    </row>
    <row r="85054" spans="2:2">
      <c r="B85054" s="202"/>
    </row>
    <row r="85055" spans="2:2">
      <c r="B85055" s="202"/>
    </row>
    <row r="85056" spans="2:2">
      <c r="B85056" s="202"/>
    </row>
    <row r="85057" spans="2:2">
      <c r="B85057" s="202"/>
    </row>
    <row r="85058" spans="2:2">
      <c r="B85058" s="202"/>
    </row>
    <row r="85059" spans="2:2">
      <c r="B85059" s="202"/>
    </row>
    <row r="85060" spans="2:2">
      <c r="B85060" s="202"/>
    </row>
    <row r="85061" spans="2:2">
      <c r="B85061" s="202"/>
    </row>
    <row r="85062" spans="2:2">
      <c r="B85062" s="202"/>
    </row>
    <row r="85063" spans="2:2">
      <c r="B85063" s="202"/>
    </row>
    <row r="85064" spans="2:2">
      <c r="B85064" s="202"/>
    </row>
    <row r="85065" spans="2:2">
      <c r="B85065" s="202"/>
    </row>
    <row r="85066" spans="2:2">
      <c r="B85066" s="202"/>
    </row>
    <row r="85067" spans="2:2">
      <c r="B85067" s="202"/>
    </row>
    <row r="85068" spans="2:2">
      <c r="B85068" s="202"/>
    </row>
    <row r="85069" spans="2:2">
      <c r="B85069" s="202"/>
    </row>
    <row r="85070" spans="2:2">
      <c r="B85070" s="202"/>
    </row>
    <row r="85071" spans="2:2">
      <c r="B85071" s="202"/>
    </row>
    <row r="85072" spans="2:2">
      <c r="B85072" s="202"/>
    </row>
    <row r="85073" spans="2:2">
      <c r="B85073" s="202"/>
    </row>
    <row r="85074" spans="2:2">
      <c r="B85074" s="202"/>
    </row>
    <row r="85075" spans="2:2">
      <c r="B85075" s="202"/>
    </row>
    <row r="85076" spans="2:2">
      <c r="B85076" s="202"/>
    </row>
    <row r="85077" spans="2:2">
      <c r="B85077" s="202"/>
    </row>
    <row r="85078" spans="2:2">
      <c r="B85078" s="202"/>
    </row>
    <row r="85079" spans="2:2">
      <c r="B85079" s="202"/>
    </row>
    <row r="85080" spans="2:2">
      <c r="B85080" s="202"/>
    </row>
    <row r="85081" spans="2:2">
      <c r="B85081" s="202"/>
    </row>
    <row r="85082" spans="2:2">
      <c r="B85082" s="202"/>
    </row>
    <row r="85083" spans="2:2">
      <c r="B85083" s="202"/>
    </row>
    <row r="85084" spans="2:2">
      <c r="B85084" s="202"/>
    </row>
    <row r="85085" spans="2:2">
      <c r="B85085" s="202"/>
    </row>
    <row r="85086" spans="2:2">
      <c r="B85086" s="202"/>
    </row>
    <row r="85087" spans="2:2">
      <c r="B85087" s="202"/>
    </row>
    <row r="85088" spans="2:2">
      <c r="B85088" s="202"/>
    </row>
    <row r="85089" spans="2:2">
      <c r="B85089" s="202"/>
    </row>
    <row r="85090" spans="2:2">
      <c r="B85090" s="202"/>
    </row>
    <row r="85091" spans="2:2">
      <c r="B85091" s="202"/>
    </row>
    <row r="85092" spans="2:2">
      <c r="B85092" s="202"/>
    </row>
    <row r="85093" spans="2:2">
      <c r="B85093" s="202"/>
    </row>
    <row r="85094" spans="2:2">
      <c r="B85094" s="202"/>
    </row>
    <row r="85095" spans="2:2">
      <c r="B85095" s="202"/>
    </row>
    <row r="85096" spans="2:2">
      <c r="B85096" s="202"/>
    </row>
    <row r="85097" spans="2:2">
      <c r="B85097" s="202"/>
    </row>
    <row r="85098" spans="2:2">
      <c r="B85098" s="202"/>
    </row>
    <row r="85099" spans="2:2">
      <c r="B85099" s="202"/>
    </row>
    <row r="85100" spans="2:2">
      <c r="B85100" s="202"/>
    </row>
    <row r="85101" spans="2:2">
      <c r="B85101" s="202"/>
    </row>
    <row r="85102" spans="2:2">
      <c r="B85102" s="202"/>
    </row>
    <row r="85103" spans="2:2">
      <c r="B85103" s="202"/>
    </row>
    <row r="85104" spans="2:2">
      <c r="B85104" s="202"/>
    </row>
    <row r="85105" spans="2:2">
      <c r="B85105" s="202"/>
    </row>
    <row r="85106" spans="2:2">
      <c r="B85106" s="202"/>
    </row>
    <row r="85107" spans="2:2">
      <c r="B85107" s="202"/>
    </row>
    <row r="85108" spans="2:2">
      <c r="B85108" s="202"/>
    </row>
    <row r="85109" spans="2:2">
      <c r="B85109" s="202"/>
    </row>
    <row r="85110" spans="2:2">
      <c r="B85110" s="202"/>
    </row>
    <row r="85111" spans="2:2">
      <c r="B85111" s="202"/>
    </row>
    <row r="85112" spans="2:2">
      <c r="B85112" s="202"/>
    </row>
    <row r="85113" spans="2:2">
      <c r="B85113" s="202"/>
    </row>
    <row r="85114" spans="2:2">
      <c r="B85114" s="202"/>
    </row>
    <row r="85115" spans="2:2">
      <c r="B85115" s="202"/>
    </row>
    <row r="85116" spans="2:2">
      <c r="B85116" s="202"/>
    </row>
    <row r="85117" spans="2:2">
      <c r="B85117" s="202"/>
    </row>
    <row r="85118" spans="2:2">
      <c r="B85118" s="202"/>
    </row>
    <row r="85119" spans="2:2">
      <c r="B85119" s="202"/>
    </row>
    <row r="85120" spans="2:2">
      <c r="B85120" s="202"/>
    </row>
    <row r="85121" spans="2:2">
      <c r="B85121" s="202"/>
    </row>
    <row r="85122" spans="2:2">
      <c r="B85122" s="202"/>
    </row>
    <row r="85123" spans="2:2">
      <c r="B85123" s="202"/>
    </row>
    <row r="85124" spans="2:2">
      <c r="B85124" s="202"/>
    </row>
    <row r="85125" spans="2:2">
      <c r="B85125" s="202"/>
    </row>
    <row r="85126" spans="2:2">
      <c r="B85126" s="202"/>
    </row>
    <row r="85127" spans="2:2">
      <c r="B85127" s="202"/>
    </row>
    <row r="85128" spans="2:2">
      <c r="B85128" s="202"/>
    </row>
    <row r="85129" spans="2:2">
      <c r="B85129" s="202"/>
    </row>
    <row r="85130" spans="2:2">
      <c r="B85130" s="202"/>
    </row>
    <row r="85131" spans="2:2">
      <c r="B85131" s="202"/>
    </row>
    <row r="85132" spans="2:2">
      <c r="B85132" s="202"/>
    </row>
    <row r="85133" spans="2:2">
      <c r="B85133" s="202"/>
    </row>
    <row r="85134" spans="2:2">
      <c r="B85134" s="202"/>
    </row>
    <row r="85135" spans="2:2">
      <c r="B85135" s="202"/>
    </row>
    <row r="85136" spans="2:2">
      <c r="B85136" s="202"/>
    </row>
    <row r="85137" spans="2:2">
      <c r="B85137" s="202"/>
    </row>
    <row r="85138" spans="2:2">
      <c r="B85138" s="202"/>
    </row>
    <row r="85139" spans="2:2">
      <c r="B85139" s="202"/>
    </row>
    <row r="85140" spans="2:2">
      <c r="B85140" s="202"/>
    </row>
    <row r="85141" spans="2:2">
      <c r="B85141" s="202"/>
    </row>
    <row r="85142" spans="2:2">
      <c r="B85142" s="202"/>
    </row>
    <row r="85143" spans="2:2">
      <c r="B85143" s="202"/>
    </row>
    <row r="85144" spans="2:2">
      <c r="B85144" s="202"/>
    </row>
    <row r="85145" spans="2:2">
      <c r="B85145" s="202"/>
    </row>
    <row r="85146" spans="2:2">
      <c r="B85146" s="202"/>
    </row>
    <row r="85147" spans="2:2">
      <c r="B85147" s="202"/>
    </row>
    <row r="85148" spans="2:2">
      <c r="B85148" s="202"/>
    </row>
    <row r="85149" spans="2:2">
      <c r="B85149" s="202"/>
    </row>
    <row r="85150" spans="2:2">
      <c r="B85150" s="202"/>
    </row>
    <row r="85151" spans="2:2">
      <c r="B85151" s="202"/>
    </row>
    <row r="85152" spans="2:2">
      <c r="B85152" s="202"/>
    </row>
    <row r="85153" spans="2:2">
      <c r="B85153" s="202"/>
    </row>
    <row r="85154" spans="2:2">
      <c r="B85154" s="202"/>
    </row>
    <row r="85155" spans="2:2">
      <c r="B85155" s="202"/>
    </row>
    <row r="85156" spans="2:2">
      <c r="B85156" s="202"/>
    </row>
    <row r="85157" spans="2:2">
      <c r="B85157" s="202"/>
    </row>
    <row r="85158" spans="2:2">
      <c r="B85158" s="202"/>
    </row>
    <row r="85159" spans="2:2">
      <c r="B85159" s="202"/>
    </row>
    <row r="85160" spans="2:2">
      <c r="B85160" s="202"/>
    </row>
    <row r="85161" spans="2:2">
      <c r="B85161" s="202"/>
    </row>
    <row r="85162" spans="2:2">
      <c r="B85162" s="202"/>
    </row>
    <row r="85163" spans="2:2">
      <c r="B85163" s="202"/>
    </row>
    <row r="85164" spans="2:2">
      <c r="B85164" s="202"/>
    </row>
    <row r="85165" spans="2:2">
      <c r="B85165" s="202"/>
    </row>
    <row r="85166" spans="2:2">
      <c r="B85166" s="202"/>
    </row>
    <row r="85167" spans="2:2">
      <c r="B85167" s="202"/>
    </row>
    <row r="85168" spans="2:2">
      <c r="B85168" s="202"/>
    </row>
    <row r="85169" spans="2:2">
      <c r="B85169" s="202"/>
    </row>
    <row r="85170" spans="2:2">
      <c r="B85170" s="202"/>
    </row>
    <row r="85171" spans="2:2">
      <c r="B85171" s="202"/>
    </row>
    <row r="85172" spans="2:2">
      <c r="B85172" s="202"/>
    </row>
    <row r="85173" spans="2:2">
      <c r="B85173" s="202"/>
    </row>
    <row r="85174" spans="2:2">
      <c r="B85174" s="202"/>
    </row>
    <row r="85175" spans="2:2">
      <c r="B85175" s="202"/>
    </row>
    <row r="85176" spans="2:2">
      <c r="B85176" s="202"/>
    </row>
    <row r="85177" spans="2:2">
      <c r="B85177" s="202"/>
    </row>
    <row r="85178" spans="2:2">
      <c r="B85178" s="202"/>
    </row>
    <row r="85179" spans="2:2">
      <c r="B85179" s="202"/>
    </row>
    <row r="85180" spans="2:2">
      <c r="B85180" s="202"/>
    </row>
    <row r="85181" spans="2:2">
      <c r="B85181" s="202"/>
    </row>
    <row r="85182" spans="2:2">
      <c r="B85182" s="202"/>
    </row>
    <row r="85183" spans="2:2">
      <c r="B85183" s="202"/>
    </row>
    <row r="85184" spans="2:2">
      <c r="B85184" s="202"/>
    </row>
    <row r="85185" spans="2:2">
      <c r="B85185" s="202"/>
    </row>
    <row r="85186" spans="2:2">
      <c r="B85186" s="202"/>
    </row>
    <row r="85187" spans="2:2">
      <c r="B85187" s="202"/>
    </row>
    <row r="85188" spans="2:2">
      <c r="B85188" s="202"/>
    </row>
    <row r="85189" spans="2:2">
      <c r="B85189" s="202"/>
    </row>
    <row r="85190" spans="2:2">
      <c r="B85190" s="202"/>
    </row>
    <row r="85191" spans="2:2">
      <c r="B85191" s="202"/>
    </row>
    <row r="85192" spans="2:2">
      <c r="B85192" s="202"/>
    </row>
    <row r="85193" spans="2:2">
      <c r="B85193" s="202"/>
    </row>
    <row r="85194" spans="2:2">
      <c r="B85194" s="202"/>
    </row>
    <row r="85195" spans="2:2">
      <c r="B85195" s="202"/>
    </row>
    <row r="85196" spans="2:2">
      <c r="B85196" s="202"/>
    </row>
    <row r="85197" spans="2:2">
      <c r="B85197" s="202"/>
    </row>
    <row r="85198" spans="2:2">
      <c r="B85198" s="202"/>
    </row>
    <row r="85199" spans="2:2">
      <c r="B85199" s="202"/>
    </row>
    <row r="85200" spans="2:2">
      <c r="B85200" s="202"/>
    </row>
    <row r="85201" spans="2:2">
      <c r="B85201" s="202"/>
    </row>
    <row r="85202" spans="2:2">
      <c r="B85202" s="202"/>
    </row>
    <row r="85203" spans="2:2">
      <c r="B85203" s="202"/>
    </row>
    <row r="85204" spans="2:2">
      <c r="B85204" s="202"/>
    </row>
    <row r="85205" spans="2:2">
      <c r="B85205" s="202"/>
    </row>
    <row r="85206" spans="2:2">
      <c r="B85206" s="202"/>
    </row>
    <row r="85207" spans="2:2">
      <c r="B85207" s="202"/>
    </row>
    <row r="85208" spans="2:2">
      <c r="B85208" s="202"/>
    </row>
    <row r="85209" spans="2:2">
      <c r="B85209" s="202"/>
    </row>
    <row r="85210" spans="2:2">
      <c r="B85210" s="202"/>
    </row>
    <row r="85211" spans="2:2">
      <c r="B85211" s="202"/>
    </row>
    <row r="85212" spans="2:2">
      <c r="B85212" s="202"/>
    </row>
    <row r="85213" spans="2:2">
      <c r="B85213" s="202"/>
    </row>
    <row r="85214" spans="2:2">
      <c r="B85214" s="202"/>
    </row>
    <row r="85215" spans="2:2">
      <c r="B85215" s="202"/>
    </row>
    <row r="85216" spans="2:2">
      <c r="B85216" s="202"/>
    </row>
    <row r="85217" spans="2:2">
      <c r="B85217" s="202"/>
    </row>
    <row r="85218" spans="2:2">
      <c r="B85218" s="202"/>
    </row>
    <row r="85219" spans="2:2">
      <c r="B85219" s="202"/>
    </row>
    <row r="85220" spans="2:2">
      <c r="B85220" s="202"/>
    </row>
    <row r="85221" spans="2:2">
      <c r="B85221" s="202"/>
    </row>
    <row r="85222" spans="2:2">
      <c r="B85222" s="202"/>
    </row>
    <row r="85223" spans="2:2">
      <c r="B85223" s="202"/>
    </row>
    <row r="85224" spans="2:2">
      <c r="B85224" s="202"/>
    </row>
    <row r="85225" spans="2:2">
      <c r="B85225" s="202"/>
    </row>
    <row r="85226" spans="2:2">
      <c r="B85226" s="202"/>
    </row>
    <row r="85227" spans="2:2">
      <c r="B85227" s="202"/>
    </row>
    <row r="85228" spans="2:2">
      <c r="B85228" s="202"/>
    </row>
    <row r="85229" spans="2:2">
      <c r="B85229" s="202"/>
    </row>
    <row r="85230" spans="2:2">
      <c r="B85230" s="202"/>
    </row>
    <row r="85231" spans="2:2">
      <c r="B85231" s="202"/>
    </row>
    <row r="85232" spans="2:2">
      <c r="B85232" s="202"/>
    </row>
    <row r="85233" spans="2:2">
      <c r="B85233" s="202"/>
    </row>
    <row r="85234" spans="2:2">
      <c r="B85234" s="202"/>
    </row>
    <row r="85235" spans="2:2">
      <c r="B85235" s="202"/>
    </row>
    <row r="85236" spans="2:2">
      <c r="B85236" s="202"/>
    </row>
    <row r="85237" spans="2:2">
      <c r="B85237" s="202"/>
    </row>
    <row r="85238" spans="2:2">
      <c r="B85238" s="202"/>
    </row>
    <row r="85239" spans="2:2">
      <c r="B85239" s="202"/>
    </row>
    <row r="85240" spans="2:2">
      <c r="B85240" s="202"/>
    </row>
    <row r="85241" spans="2:2">
      <c r="B85241" s="202"/>
    </row>
    <row r="85242" spans="2:2">
      <c r="B85242" s="202"/>
    </row>
    <row r="85243" spans="2:2">
      <c r="B85243" s="202"/>
    </row>
    <row r="85244" spans="2:2">
      <c r="B85244" s="202"/>
    </row>
    <row r="85245" spans="2:2">
      <c r="B85245" s="202"/>
    </row>
    <row r="85246" spans="2:2">
      <c r="B85246" s="202"/>
    </row>
    <row r="85247" spans="2:2">
      <c r="B85247" s="202"/>
    </row>
    <row r="85248" spans="2:2">
      <c r="B85248" s="202"/>
    </row>
    <row r="85249" spans="2:2">
      <c r="B85249" s="202"/>
    </row>
    <row r="85250" spans="2:2">
      <c r="B85250" s="202"/>
    </row>
    <row r="85251" spans="2:2">
      <c r="B85251" s="202"/>
    </row>
    <row r="85252" spans="2:2">
      <c r="B85252" s="202"/>
    </row>
    <row r="85253" spans="2:2">
      <c r="B85253" s="202"/>
    </row>
    <row r="85254" spans="2:2">
      <c r="B85254" s="202"/>
    </row>
    <row r="85255" spans="2:2">
      <c r="B85255" s="202"/>
    </row>
    <row r="85256" spans="2:2">
      <c r="B85256" s="202"/>
    </row>
    <row r="85257" spans="2:2">
      <c r="B85257" s="202"/>
    </row>
    <row r="85258" spans="2:2">
      <c r="B85258" s="202"/>
    </row>
    <row r="85259" spans="2:2">
      <c r="B85259" s="202"/>
    </row>
    <row r="85260" spans="2:2">
      <c r="B85260" s="202"/>
    </row>
    <row r="85261" spans="2:2">
      <c r="B85261" s="202"/>
    </row>
    <row r="85262" spans="2:2">
      <c r="B85262" s="202"/>
    </row>
    <row r="85263" spans="2:2">
      <c r="B85263" s="202"/>
    </row>
    <row r="85264" spans="2:2">
      <c r="B85264" s="202"/>
    </row>
    <row r="85265" spans="2:2">
      <c r="B85265" s="202"/>
    </row>
    <row r="85266" spans="2:2">
      <c r="B85266" s="202"/>
    </row>
    <row r="85267" spans="2:2">
      <c r="B85267" s="202"/>
    </row>
    <row r="85268" spans="2:2">
      <c r="B85268" s="202"/>
    </row>
    <row r="85269" spans="2:2">
      <c r="B85269" s="202"/>
    </row>
    <row r="85270" spans="2:2">
      <c r="B85270" s="202"/>
    </row>
    <row r="85271" spans="2:2">
      <c r="B85271" s="202"/>
    </row>
    <row r="85272" spans="2:2">
      <c r="B85272" s="202"/>
    </row>
    <row r="85273" spans="2:2">
      <c r="B85273" s="202"/>
    </row>
    <row r="85274" spans="2:2">
      <c r="B85274" s="202"/>
    </row>
    <row r="85275" spans="2:2">
      <c r="B85275" s="202"/>
    </row>
    <row r="85276" spans="2:2">
      <c r="B85276" s="202"/>
    </row>
    <row r="85277" spans="2:2">
      <c r="B85277" s="202"/>
    </row>
    <row r="85278" spans="2:2">
      <c r="B85278" s="202"/>
    </row>
    <row r="85279" spans="2:2">
      <c r="B85279" s="202"/>
    </row>
    <row r="85280" spans="2:2">
      <c r="B85280" s="202"/>
    </row>
    <row r="85281" spans="2:2">
      <c r="B85281" s="202"/>
    </row>
    <row r="85282" spans="2:2">
      <c r="B85282" s="202"/>
    </row>
    <row r="85283" spans="2:2">
      <c r="B85283" s="202"/>
    </row>
    <row r="85284" spans="2:2">
      <c r="B85284" s="202"/>
    </row>
    <row r="85285" spans="2:2">
      <c r="B85285" s="202"/>
    </row>
    <row r="85286" spans="2:2">
      <c r="B85286" s="202"/>
    </row>
    <row r="85287" spans="2:2">
      <c r="B85287" s="202"/>
    </row>
    <row r="85288" spans="2:2">
      <c r="B85288" s="202"/>
    </row>
    <row r="85289" spans="2:2">
      <c r="B85289" s="202"/>
    </row>
    <row r="85290" spans="2:2">
      <c r="B85290" s="202"/>
    </row>
    <row r="85291" spans="2:2">
      <c r="B85291" s="202"/>
    </row>
    <row r="85292" spans="2:2">
      <c r="B85292" s="202"/>
    </row>
    <row r="85293" spans="2:2">
      <c r="B85293" s="202"/>
    </row>
    <row r="85294" spans="2:2">
      <c r="B85294" s="202"/>
    </row>
    <row r="85295" spans="2:2">
      <c r="B85295" s="202"/>
    </row>
    <row r="85296" spans="2:2">
      <c r="B85296" s="202"/>
    </row>
    <row r="85297" spans="2:2">
      <c r="B85297" s="202"/>
    </row>
    <row r="85298" spans="2:2">
      <c r="B85298" s="202"/>
    </row>
    <row r="85299" spans="2:2">
      <c r="B85299" s="202"/>
    </row>
    <row r="85300" spans="2:2">
      <c r="B85300" s="202"/>
    </row>
    <row r="85301" spans="2:2">
      <c r="B85301" s="202"/>
    </row>
    <row r="85302" spans="2:2">
      <c r="B85302" s="202"/>
    </row>
    <row r="85303" spans="2:2">
      <c r="B85303" s="202"/>
    </row>
    <row r="85304" spans="2:2">
      <c r="B85304" s="202"/>
    </row>
    <row r="85305" spans="2:2">
      <c r="B85305" s="202"/>
    </row>
    <row r="85306" spans="2:2">
      <c r="B85306" s="202"/>
    </row>
    <row r="85307" spans="2:2">
      <c r="B85307" s="202"/>
    </row>
    <row r="85308" spans="2:2">
      <c r="B85308" s="202"/>
    </row>
    <row r="85309" spans="2:2">
      <c r="B85309" s="202"/>
    </row>
    <row r="85310" spans="2:2">
      <c r="B85310" s="202"/>
    </row>
    <row r="85311" spans="2:2">
      <c r="B85311" s="202"/>
    </row>
    <row r="85312" spans="2:2">
      <c r="B85312" s="202"/>
    </row>
    <row r="85313" spans="2:2">
      <c r="B85313" s="202"/>
    </row>
    <row r="85314" spans="2:2">
      <c r="B85314" s="202"/>
    </row>
    <row r="85315" spans="2:2">
      <c r="B85315" s="202"/>
    </row>
    <row r="85316" spans="2:2">
      <c r="B85316" s="202"/>
    </row>
    <row r="85317" spans="2:2">
      <c r="B85317" s="202"/>
    </row>
    <row r="85318" spans="2:2">
      <c r="B85318" s="202"/>
    </row>
    <row r="85319" spans="2:2">
      <c r="B85319" s="202"/>
    </row>
    <row r="85320" spans="2:2">
      <c r="B85320" s="202"/>
    </row>
    <row r="85321" spans="2:2">
      <c r="B85321" s="202"/>
    </row>
    <row r="85322" spans="2:2">
      <c r="B85322" s="202"/>
    </row>
    <row r="85323" spans="2:2">
      <c r="B85323" s="202"/>
    </row>
    <row r="85324" spans="2:2">
      <c r="B85324" s="202"/>
    </row>
    <row r="85325" spans="2:2">
      <c r="B85325" s="202"/>
    </row>
    <row r="85326" spans="2:2">
      <c r="B85326" s="202"/>
    </row>
    <row r="85327" spans="2:2">
      <c r="B85327" s="202"/>
    </row>
    <row r="85328" spans="2:2">
      <c r="B85328" s="202"/>
    </row>
    <row r="85329" spans="2:2">
      <c r="B85329" s="202"/>
    </row>
    <row r="85330" spans="2:2">
      <c r="B85330" s="202"/>
    </row>
    <row r="85331" spans="2:2">
      <c r="B85331" s="202"/>
    </row>
    <row r="85332" spans="2:2">
      <c r="B85332" s="202"/>
    </row>
    <row r="85333" spans="2:2">
      <c r="B85333" s="202"/>
    </row>
    <row r="85334" spans="2:2">
      <c r="B85334" s="202"/>
    </row>
    <row r="85335" spans="2:2">
      <c r="B85335" s="202"/>
    </row>
    <row r="85336" spans="2:2">
      <c r="B85336" s="202"/>
    </row>
    <row r="85337" spans="2:2">
      <c r="B85337" s="202"/>
    </row>
    <row r="85338" spans="2:2">
      <c r="B85338" s="202"/>
    </row>
    <row r="85339" spans="2:2">
      <c r="B85339" s="202"/>
    </row>
    <row r="85340" spans="2:2">
      <c r="B85340" s="202"/>
    </row>
    <row r="85341" spans="2:2">
      <c r="B85341" s="202"/>
    </row>
    <row r="85342" spans="2:2">
      <c r="B85342" s="202"/>
    </row>
    <row r="85343" spans="2:2">
      <c r="B85343" s="202"/>
    </row>
    <row r="85344" spans="2:2">
      <c r="B85344" s="202"/>
    </row>
    <row r="85345" spans="2:2">
      <c r="B85345" s="202"/>
    </row>
    <row r="85346" spans="2:2">
      <c r="B85346" s="202"/>
    </row>
    <row r="85347" spans="2:2">
      <c r="B85347" s="202"/>
    </row>
    <row r="85348" spans="2:2">
      <c r="B85348" s="202"/>
    </row>
    <row r="85349" spans="2:2">
      <c r="B85349" s="202"/>
    </row>
    <row r="85350" spans="2:2">
      <c r="B85350" s="202"/>
    </row>
    <row r="85351" spans="2:2">
      <c r="B85351" s="202"/>
    </row>
    <row r="85352" spans="2:2">
      <c r="B85352" s="202"/>
    </row>
    <row r="85353" spans="2:2">
      <c r="B85353" s="202"/>
    </row>
    <row r="85354" spans="2:2">
      <c r="B85354" s="202"/>
    </row>
    <row r="85355" spans="2:2">
      <c r="B85355" s="202"/>
    </row>
    <row r="85356" spans="2:2">
      <c r="B85356" s="202"/>
    </row>
    <row r="85357" spans="2:2">
      <c r="B85357" s="202"/>
    </row>
    <row r="85358" spans="2:2">
      <c r="B85358" s="202"/>
    </row>
    <row r="85359" spans="2:2">
      <c r="B85359" s="202"/>
    </row>
    <row r="85360" spans="2:2">
      <c r="B85360" s="202"/>
    </row>
    <row r="85361" spans="2:2">
      <c r="B85361" s="202"/>
    </row>
    <row r="85362" spans="2:2">
      <c r="B85362" s="202"/>
    </row>
    <row r="85363" spans="2:2">
      <c r="B85363" s="202"/>
    </row>
    <row r="85364" spans="2:2">
      <c r="B85364" s="202"/>
    </row>
    <row r="85365" spans="2:2">
      <c r="B85365" s="202"/>
    </row>
    <row r="85366" spans="2:2">
      <c r="B85366" s="202"/>
    </row>
    <row r="85367" spans="2:2">
      <c r="B85367" s="202"/>
    </row>
    <row r="85368" spans="2:2">
      <c r="B85368" s="202"/>
    </row>
    <row r="85369" spans="2:2">
      <c r="B85369" s="202"/>
    </row>
    <row r="85370" spans="2:2">
      <c r="B85370" s="202"/>
    </row>
    <row r="85371" spans="2:2">
      <c r="B85371" s="202"/>
    </row>
    <row r="85372" spans="2:2">
      <c r="B85372" s="202"/>
    </row>
    <row r="85373" spans="2:2">
      <c r="B85373" s="202"/>
    </row>
    <row r="85374" spans="2:2">
      <c r="B85374" s="202"/>
    </row>
    <row r="85375" spans="2:2">
      <c r="B85375" s="202"/>
    </row>
    <row r="85376" spans="2:2">
      <c r="B85376" s="202"/>
    </row>
    <row r="85377" spans="2:2">
      <c r="B85377" s="202"/>
    </row>
    <row r="85378" spans="2:2">
      <c r="B85378" s="202"/>
    </row>
    <row r="85379" spans="2:2">
      <c r="B85379" s="202"/>
    </row>
    <row r="85380" spans="2:2">
      <c r="B85380" s="202"/>
    </row>
    <row r="85381" spans="2:2">
      <c r="B85381" s="202"/>
    </row>
    <row r="85382" spans="2:2">
      <c r="B85382" s="202"/>
    </row>
    <row r="85383" spans="2:2">
      <c r="B85383" s="202"/>
    </row>
    <row r="85384" spans="2:2">
      <c r="B85384" s="202"/>
    </row>
    <row r="85385" spans="2:2">
      <c r="B85385" s="202"/>
    </row>
    <row r="85386" spans="2:2">
      <c r="B85386" s="202"/>
    </row>
    <row r="85387" spans="2:2">
      <c r="B85387" s="202"/>
    </row>
    <row r="85388" spans="2:2">
      <c r="B85388" s="202"/>
    </row>
    <row r="85389" spans="2:2">
      <c r="B85389" s="202"/>
    </row>
    <row r="85390" spans="2:2">
      <c r="B85390" s="202"/>
    </row>
    <row r="85391" spans="2:2">
      <c r="B85391" s="202"/>
    </row>
    <row r="85392" spans="2:2">
      <c r="B85392" s="202"/>
    </row>
    <row r="85393" spans="2:2">
      <c r="B85393" s="202"/>
    </row>
    <row r="85394" spans="2:2">
      <c r="B85394" s="202"/>
    </row>
    <row r="85395" spans="2:2">
      <c r="B85395" s="202"/>
    </row>
    <row r="85396" spans="2:2">
      <c r="B85396" s="202"/>
    </row>
    <row r="85397" spans="2:2">
      <c r="B85397" s="202"/>
    </row>
    <row r="85398" spans="2:2">
      <c r="B85398" s="202"/>
    </row>
    <row r="85399" spans="2:2">
      <c r="B85399" s="202"/>
    </row>
    <row r="85400" spans="2:2">
      <c r="B85400" s="202"/>
    </row>
    <row r="85401" spans="2:2">
      <c r="B85401" s="202"/>
    </row>
    <row r="85402" spans="2:2">
      <c r="B85402" s="202"/>
    </row>
    <row r="85403" spans="2:2">
      <c r="B85403" s="202"/>
    </row>
    <row r="85404" spans="2:2">
      <c r="B85404" s="202"/>
    </row>
    <row r="85405" spans="2:2">
      <c r="B85405" s="202"/>
    </row>
    <row r="85406" spans="2:2">
      <c r="B85406" s="202"/>
    </row>
    <row r="85407" spans="2:2">
      <c r="B85407" s="202"/>
    </row>
    <row r="85408" spans="2:2">
      <c r="B85408" s="202"/>
    </row>
    <row r="85409" spans="2:2">
      <c r="B85409" s="202"/>
    </row>
    <row r="85410" spans="2:2">
      <c r="B85410" s="202"/>
    </row>
    <row r="85411" spans="2:2">
      <c r="B85411" s="202"/>
    </row>
    <row r="85412" spans="2:2">
      <c r="B85412" s="202"/>
    </row>
    <row r="85413" spans="2:2">
      <c r="B85413" s="202"/>
    </row>
    <row r="85414" spans="2:2">
      <c r="B85414" s="202"/>
    </row>
    <row r="85415" spans="2:2">
      <c r="B85415" s="202"/>
    </row>
    <row r="85416" spans="2:2">
      <c r="B85416" s="202"/>
    </row>
    <row r="85417" spans="2:2">
      <c r="B85417" s="202"/>
    </row>
    <row r="85418" spans="2:2">
      <c r="B85418" s="202"/>
    </row>
    <row r="85419" spans="2:2">
      <c r="B85419" s="202"/>
    </row>
    <row r="85420" spans="2:2">
      <c r="B85420" s="202"/>
    </row>
    <row r="85421" spans="2:2">
      <c r="B85421" s="202"/>
    </row>
    <row r="85422" spans="2:2">
      <c r="B85422" s="202"/>
    </row>
    <row r="85423" spans="2:2">
      <c r="B85423" s="202"/>
    </row>
    <row r="85424" spans="2:2">
      <c r="B85424" s="202"/>
    </row>
    <row r="85425" spans="2:2">
      <c r="B85425" s="202"/>
    </row>
    <row r="85426" spans="2:2">
      <c r="B85426" s="202"/>
    </row>
    <row r="85427" spans="2:2">
      <c r="B85427" s="202"/>
    </row>
    <row r="85428" spans="2:2">
      <c r="B85428" s="202"/>
    </row>
    <row r="85429" spans="2:2">
      <c r="B85429" s="202"/>
    </row>
    <row r="85430" spans="2:2">
      <c r="B85430" s="202"/>
    </row>
    <row r="85431" spans="2:2">
      <c r="B85431" s="202"/>
    </row>
    <row r="85432" spans="2:2">
      <c r="B85432" s="202"/>
    </row>
    <row r="85433" spans="2:2">
      <c r="B85433" s="202"/>
    </row>
    <row r="85434" spans="2:2">
      <c r="B85434" s="202"/>
    </row>
    <row r="85435" spans="2:2">
      <c r="B85435" s="202"/>
    </row>
    <row r="85436" spans="2:2">
      <c r="B85436" s="202"/>
    </row>
    <row r="85437" spans="2:2">
      <c r="B85437" s="202"/>
    </row>
    <row r="85438" spans="2:2">
      <c r="B85438" s="202"/>
    </row>
    <row r="85439" spans="2:2">
      <c r="B85439" s="202"/>
    </row>
    <row r="85440" spans="2:2">
      <c r="B85440" s="202"/>
    </row>
    <row r="85441" spans="2:2">
      <c r="B85441" s="202"/>
    </row>
    <row r="85442" spans="2:2">
      <c r="B85442" s="202"/>
    </row>
    <row r="85443" spans="2:2">
      <c r="B85443" s="202"/>
    </row>
    <row r="85444" spans="2:2">
      <c r="B85444" s="202"/>
    </row>
    <row r="85445" spans="2:2">
      <c r="B85445" s="202"/>
    </row>
    <row r="85446" spans="2:2">
      <c r="B85446" s="202"/>
    </row>
    <row r="85447" spans="2:2">
      <c r="B85447" s="202"/>
    </row>
    <row r="85448" spans="2:2">
      <c r="B85448" s="202"/>
    </row>
    <row r="85449" spans="2:2">
      <c r="B85449" s="202"/>
    </row>
    <row r="85450" spans="2:2">
      <c r="B85450" s="202"/>
    </row>
    <row r="85451" spans="2:2">
      <c r="B85451" s="202"/>
    </row>
    <row r="85452" spans="2:2">
      <c r="B85452" s="202"/>
    </row>
    <row r="85453" spans="2:2">
      <c r="B85453" s="202"/>
    </row>
    <row r="85454" spans="2:2">
      <c r="B85454" s="202"/>
    </row>
    <row r="85455" spans="2:2">
      <c r="B85455" s="202"/>
    </row>
    <row r="85456" spans="2:2">
      <c r="B85456" s="202"/>
    </row>
    <row r="85457" spans="2:2">
      <c r="B85457" s="202"/>
    </row>
    <row r="85458" spans="2:2">
      <c r="B85458" s="202"/>
    </row>
    <row r="85459" spans="2:2">
      <c r="B85459" s="202"/>
    </row>
    <row r="85460" spans="2:2">
      <c r="B85460" s="202"/>
    </row>
    <row r="85461" spans="2:2">
      <c r="B85461" s="202"/>
    </row>
    <row r="85462" spans="2:2">
      <c r="B85462" s="202"/>
    </row>
    <row r="85463" spans="2:2">
      <c r="B85463" s="202"/>
    </row>
    <row r="85464" spans="2:2">
      <c r="B85464" s="202"/>
    </row>
    <row r="85465" spans="2:2">
      <c r="B85465" s="202"/>
    </row>
    <row r="85466" spans="2:2">
      <c r="B85466" s="202"/>
    </row>
    <row r="85467" spans="2:2">
      <c r="B85467" s="202"/>
    </row>
    <row r="85468" spans="2:2">
      <c r="B85468" s="202"/>
    </row>
    <row r="85469" spans="2:2">
      <c r="B85469" s="202"/>
    </row>
    <row r="85470" spans="2:2">
      <c r="B85470" s="202"/>
    </row>
    <row r="85471" spans="2:2">
      <c r="B85471" s="202"/>
    </row>
    <row r="85472" spans="2:2">
      <c r="B85472" s="202"/>
    </row>
    <row r="85473" spans="2:2">
      <c r="B85473" s="202"/>
    </row>
    <row r="85474" spans="2:2">
      <c r="B85474" s="202"/>
    </row>
    <row r="85475" spans="2:2">
      <c r="B85475" s="202"/>
    </row>
    <row r="85476" spans="2:2">
      <c r="B85476" s="202"/>
    </row>
    <row r="85477" spans="2:2">
      <c r="B85477" s="202"/>
    </row>
    <row r="85478" spans="2:2">
      <c r="B85478" s="202"/>
    </row>
    <row r="85479" spans="2:2">
      <c r="B85479" s="202"/>
    </row>
    <row r="85480" spans="2:2">
      <c r="B85480" s="202"/>
    </row>
    <row r="85481" spans="2:2">
      <c r="B85481" s="202"/>
    </row>
    <row r="85482" spans="2:2">
      <c r="B85482" s="202"/>
    </row>
    <row r="85483" spans="2:2">
      <c r="B85483" s="202"/>
    </row>
    <row r="85484" spans="2:2">
      <c r="B85484" s="202"/>
    </row>
    <row r="85485" spans="2:2">
      <c r="B85485" s="202"/>
    </row>
    <row r="85486" spans="2:2">
      <c r="B85486" s="202"/>
    </row>
    <row r="85487" spans="2:2">
      <c r="B85487" s="202"/>
    </row>
    <row r="85488" spans="2:2">
      <c r="B85488" s="202"/>
    </row>
    <row r="85489" spans="2:2">
      <c r="B85489" s="202"/>
    </row>
    <row r="85490" spans="2:2">
      <c r="B85490" s="202"/>
    </row>
    <row r="85491" spans="2:2">
      <c r="B85491" s="202"/>
    </row>
    <row r="85492" spans="2:2">
      <c r="B85492" s="202"/>
    </row>
    <row r="85493" spans="2:2">
      <c r="B85493" s="202"/>
    </row>
    <row r="85494" spans="2:2">
      <c r="B85494" s="202"/>
    </row>
    <row r="85495" spans="2:2">
      <c r="B85495" s="202"/>
    </row>
    <row r="85496" spans="2:2">
      <c r="B85496" s="202"/>
    </row>
    <row r="85497" spans="2:2">
      <c r="B85497" s="202"/>
    </row>
    <row r="85498" spans="2:2">
      <c r="B85498" s="202"/>
    </row>
    <row r="85499" spans="2:2">
      <c r="B85499" s="202"/>
    </row>
    <row r="85500" spans="2:2">
      <c r="B85500" s="202"/>
    </row>
    <row r="85501" spans="2:2">
      <c r="B85501" s="202"/>
    </row>
    <row r="85502" spans="2:2">
      <c r="B85502" s="202"/>
    </row>
    <row r="85503" spans="2:2">
      <c r="B85503" s="202"/>
    </row>
    <row r="85504" spans="2:2">
      <c r="B85504" s="202"/>
    </row>
    <row r="85505" spans="2:2">
      <c r="B85505" s="202"/>
    </row>
    <row r="85506" spans="2:2">
      <c r="B85506" s="202"/>
    </row>
    <row r="85507" spans="2:2">
      <c r="B85507" s="202"/>
    </row>
    <row r="85508" spans="2:2">
      <c r="B85508" s="202"/>
    </row>
    <row r="85509" spans="2:2">
      <c r="B85509" s="202"/>
    </row>
    <row r="85510" spans="2:2">
      <c r="B85510" s="202"/>
    </row>
    <row r="85511" spans="2:2">
      <c r="B85511" s="202"/>
    </row>
    <row r="85512" spans="2:2">
      <c r="B85512" s="202"/>
    </row>
    <row r="85513" spans="2:2">
      <c r="B85513" s="202"/>
    </row>
    <row r="85514" spans="2:2">
      <c r="B85514" s="202"/>
    </row>
    <row r="85515" spans="2:2">
      <c r="B85515" s="202"/>
    </row>
    <row r="85516" spans="2:2">
      <c r="B85516" s="202"/>
    </row>
    <row r="85517" spans="2:2">
      <c r="B85517" s="202"/>
    </row>
    <row r="85518" spans="2:2">
      <c r="B85518" s="202"/>
    </row>
    <row r="85519" spans="2:2">
      <c r="B85519" s="202"/>
    </row>
    <row r="85520" spans="2:2">
      <c r="B85520" s="202"/>
    </row>
    <row r="85521" spans="2:2">
      <c r="B85521" s="202"/>
    </row>
    <row r="85522" spans="2:2">
      <c r="B85522" s="202"/>
    </row>
    <row r="85523" spans="2:2">
      <c r="B85523" s="202"/>
    </row>
    <row r="85524" spans="2:2">
      <c r="B85524" s="202"/>
    </row>
    <row r="85525" spans="2:2">
      <c r="B85525" s="202"/>
    </row>
    <row r="85526" spans="2:2">
      <c r="B85526" s="202"/>
    </row>
    <row r="85527" spans="2:2">
      <c r="B85527" s="202"/>
    </row>
    <row r="85528" spans="2:2">
      <c r="B85528" s="202"/>
    </row>
    <row r="85529" spans="2:2">
      <c r="B85529" s="202"/>
    </row>
    <row r="85530" spans="2:2">
      <c r="B85530" s="202"/>
    </row>
    <row r="85531" spans="2:2">
      <c r="B85531" s="202"/>
    </row>
    <row r="85532" spans="2:2">
      <c r="B85532" s="202"/>
    </row>
    <row r="85533" spans="2:2">
      <c r="B85533" s="202"/>
    </row>
    <row r="85534" spans="2:2">
      <c r="B85534" s="202"/>
    </row>
    <row r="85535" spans="2:2">
      <c r="B85535" s="202"/>
    </row>
    <row r="85536" spans="2:2">
      <c r="B85536" s="202"/>
    </row>
    <row r="85537" spans="2:2">
      <c r="B85537" s="202"/>
    </row>
    <row r="85538" spans="2:2">
      <c r="B85538" s="202"/>
    </row>
    <row r="85539" spans="2:2">
      <c r="B85539" s="202"/>
    </row>
    <row r="85540" spans="2:2">
      <c r="B85540" s="202"/>
    </row>
    <row r="85541" spans="2:2">
      <c r="B85541" s="202"/>
    </row>
    <row r="85542" spans="2:2">
      <c r="B85542" s="202"/>
    </row>
    <row r="85543" spans="2:2">
      <c r="B85543" s="202"/>
    </row>
    <row r="85544" spans="2:2">
      <c r="B85544" s="202"/>
    </row>
    <row r="85545" spans="2:2">
      <c r="B85545" s="202"/>
    </row>
    <row r="85546" spans="2:2">
      <c r="B85546" s="202"/>
    </row>
    <row r="85547" spans="2:2">
      <c r="B85547" s="202"/>
    </row>
    <row r="85548" spans="2:2">
      <c r="B85548" s="202"/>
    </row>
    <row r="85549" spans="2:2">
      <c r="B85549" s="202"/>
    </row>
    <row r="85550" spans="2:2">
      <c r="B85550" s="202"/>
    </row>
    <row r="85551" spans="2:2">
      <c r="B85551" s="202"/>
    </row>
    <row r="85552" spans="2:2">
      <c r="B85552" s="202"/>
    </row>
    <row r="85553" spans="2:2">
      <c r="B85553" s="202"/>
    </row>
    <row r="85554" spans="2:2">
      <c r="B85554" s="202"/>
    </row>
    <row r="85555" spans="2:2">
      <c r="B85555" s="202"/>
    </row>
    <row r="85556" spans="2:2">
      <c r="B85556" s="202"/>
    </row>
    <row r="85557" spans="2:2">
      <c r="B85557" s="202"/>
    </row>
    <row r="85558" spans="2:2">
      <c r="B85558" s="202"/>
    </row>
    <row r="85559" spans="2:2">
      <c r="B85559" s="202"/>
    </row>
    <row r="85560" spans="2:2">
      <c r="B85560" s="202"/>
    </row>
    <row r="85561" spans="2:2">
      <c r="B85561" s="202"/>
    </row>
    <row r="85562" spans="2:2">
      <c r="B85562" s="202"/>
    </row>
    <row r="85563" spans="2:2">
      <c r="B85563" s="202"/>
    </row>
    <row r="85564" spans="2:2">
      <c r="B85564" s="202"/>
    </row>
    <row r="85565" spans="2:2">
      <c r="B85565" s="202"/>
    </row>
    <row r="85566" spans="2:2">
      <c r="B85566" s="202"/>
    </row>
    <row r="85567" spans="2:2">
      <c r="B85567" s="202"/>
    </row>
    <row r="85568" spans="2:2">
      <c r="B85568" s="202"/>
    </row>
    <row r="85569" spans="2:2">
      <c r="B85569" s="202"/>
    </row>
    <row r="85570" spans="2:2">
      <c r="B85570" s="202"/>
    </row>
    <row r="85571" spans="2:2">
      <c r="B85571" s="202"/>
    </row>
    <row r="85572" spans="2:2">
      <c r="B85572" s="202"/>
    </row>
    <row r="85573" spans="2:2">
      <c r="B85573" s="202"/>
    </row>
    <row r="85574" spans="2:2">
      <c r="B85574" s="202"/>
    </row>
    <row r="85575" spans="2:2">
      <c r="B85575" s="202"/>
    </row>
    <row r="85576" spans="2:2">
      <c r="B85576" s="202"/>
    </row>
    <row r="85577" spans="2:2">
      <c r="B85577" s="202"/>
    </row>
    <row r="85578" spans="2:2">
      <c r="B85578" s="202"/>
    </row>
    <row r="85579" spans="2:2">
      <c r="B85579" s="202"/>
    </row>
    <row r="85580" spans="2:2">
      <c r="B85580" s="202"/>
    </row>
    <row r="85581" spans="2:2">
      <c r="B85581" s="202"/>
    </row>
    <row r="85582" spans="2:2">
      <c r="B85582" s="202"/>
    </row>
    <row r="85583" spans="2:2">
      <c r="B85583" s="202"/>
    </row>
    <row r="85584" spans="2:2">
      <c r="B85584" s="202"/>
    </row>
    <row r="85585" spans="2:2">
      <c r="B85585" s="202"/>
    </row>
    <row r="85586" spans="2:2">
      <c r="B85586" s="202"/>
    </row>
    <row r="85587" spans="2:2">
      <c r="B85587" s="202"/>
    </row>
    <row r="85588" spans="2:2">
      <c r="B85588" s="202"/>
    </row>
    <row r="85589" spans="2:2">
      <c r="B85589" s="202"/>
    </row>
    <row r="85590" spans="2:2">
      <c r="B85590" s="202"/>
    </row>
    <row r="85591" spans="2:2">
      <c r="B85591" s="202"/>
    </row>
    <row r="85592" spans="2:2">
      <c r="B85592" s="202"/>
    </row>
    <row r="85593" spans="2:2">
      <c r="B85593" s="202"/>
    </row>
    <row r="85594" spans="2:2">
      <c r="B85594" s="202"/>
    </row>
    <row r="85595" spans="2:2">
      <c r="B85595" s="202"/>
    </row>
    <row r="85596" spans="2:2">
      <c r="B85596" s="202"/>
    </row>
    <row r="85597" spans="2:2">
      <c r="B85597" s="202"/>
    </row>
    <row r="85598" spans="2:2">
      <c r="B85598" s="202"/>
    </row>
    <row r="85599" spans="2:2">
      <c r="B85599" s="202"/>
    </row>
    <row r="85600" spans="2:2">
      <c r="B85600" s="202"/>
    </row>
    <row r="85601" spans="2:2">
      <c r="B85601" s="202"/>
    </row>
    <row r="85602" spans="2:2">
      <c r="B85602" s="202"/>
    </row>
    <row r="85603" spans="2:2">
      <c r="B85603" s="202"/>
    </row>
    <row r="85604" spans="2:2">
      <c r="B85604" s="202"/>
    </row>
    <row r="85605" spans="2:2">
      <c r="B85605" s="202"/>
    </row>
    <row r="85606" spans="2:2">
      <c r="B85606" s="202"/>
    </row>
    <row r="85607" spans="2:2">
      <c r="B85607" s="202"/>
    </row>
    <row r="85608" spans="2:2">
      <c r="B85608" s="202"/>
    </row>
    <row r="85609" spans="2:2">
      <c r="B85609" s="202"/>
    </row>
    <row r="85610" spans="2:2">
      <c r="B85610" s="202"/>
    </row>
    <row r="85611" spans="2:2">
      <c r="B85611" s="202"/>
    </row>
    <row r="85612" spans="2:2">
      <c r="B85612" s="202"/>
    </row>
    <row r="85613" spans="2:2">
      <c r="B85613" s="202"/>
    </row>
    <row r="85614" spans="2:2">
      <c r="B85614" s="202"/>
    </row>
    <row r="85615" spans="2:2">
      <c r="B85615" s="202"/>
    </row>
    <row r="85616" spans="2:2">
      <c r="B85616" s="202"/>
    </row>
    <row r="85617" spans="2:2">
      <c r="B85617" s="202"/>
    </row>
    <row r="85618" spans="2:2">
      <c r="B85618" s="202"/>
    </row>
    <row r="85619" spans="2:2">
      <c r="B85619" s="202"/>
    </row>
    <row r="85620" spans="2:2">
      <c r="B85620" s="202"/>
    </row>
    <row r="85621" spans="2:2">
      <c r="B85621" s="202"/>
    </row>
    <row r="85622" spans="2:2">
      <c r="B85622" s="202"/>
    </row>
    <row r="85623" spans="2:2">
      <c r="B85623" s="202"/>
    </row>
    <row r="85624" spans="2:2">
      <c r="B85624" s="202"/>
    </row>
    <row r="85625" spans="2:2">
      <c r="B85625" s="202"/>
    </row>
    <row r="85626" spans="2:2">
      <c r="B85626" s="202"/>
    </row>
    <row r="85627" spans="2:2">
      <c r="B85627" s="202"/>
    </row>
    <row r="85628" spans="2:2">
      <c r="B85628" s="202"/>
    </row>
    <row r="85629" spans="2:2">
      <c r="B85629" s="202"/>
    </row>
    <row r="85630" spans="2:2">
      <c r="B85630" s="202"/>
    </row>
    <row r="85631" spans="2:2">
      <c r="B85631" s="202"/>
    </row>
    <row r="85632" spans="2:2">
      <c r="B85632" s="202"/>
    </row>
    <row r="85633" spans="2:2">
      <c r="B85633" s="202"/>
    </row>
    <row r="85634" spans="2:2">
      <c r="B85634" s="202"/>
    </row>
    <row r="85635" spans="2:2">
      <c r="B85635" s="202"/>
    </row>
    <row r="85636" spans="2:2">
      <c r="B85636" s="202"/>
    </row>
    <row r="85637" spans="2:2">
      <c r="B85637" s="202"/>
    </row>
    <row r="85638" spans="2:2">
      <c r="B85638" s="202"/>
    </row>
    <row r="85639" spans="2:2">
      <c r="B85639" s="202"/>
    </row>
    <row r="85640" spans="2:2">
      <c r="B85640" s="202"/>
    </row>
    <row r="85641" spans="2:2">
      <c r="B85641" s="202"/>
    </row>
    <row r="85642" spans="2:2">
      <c r="B85642" s="202"/>
    </row>
    <row r="85643" spans="2:2">
      <c r="B85643" s="202"/>
    </row>
    <row r="85644" spans="2:2">
      <c r="B85644" s="202"/>
    </row>
    <row r="85645" spans="2:2">
      <c r="B85645" s="202"/>
    </row>
    <row r="85646" spans="2:2">
      <c r="B85646" s="202"/>
    </row>
    <row r="85647" spans="2:2">
      <c r="B85647" s="202"/>
    </row>
    <row r="85648" spans="2:2">
      <c r="B85648" s="202"/>
    </row>
    <row r="85649" spans="2:2">
      <c r="B85649" s="202"/>
    </row>
    <row r="85650" spans="2:2">
      <c r="B85650" s="202"/>
    </row>
    <row r="85651" spans="2:2">
      <c r="B85651" s="202"/>
    </row>
    <row r="85652" spans="2:2">
      <c r="B85652" s="202"/>
    </row>
    <row r="85653" spans="2:2">
      <c r="B85653" s="202"/>
    </row>
    <row r="85654" spans="2:2">
      <c r="B85654" s="202"/>
    </row>
    <row r="85655" spans="2:2">
      <c r="B85655" s="202"/>
    </row>
    <row r="85656" spans="2:2">
      <c r="B85656" s="202"/>
    </row>
    <row r="85657" spans="2:2">
      <c r="B85657" s="202"/>
    </row>
    <row r="85658" spans="2:2">
      <c r="B85658" s="202"/>
    </row>
    <row r="85659" spans="2:2">
      <c r="B85659" s="202"/>
    </row>
    <row r="85660" spans="2:2">
      <c r="B85660" s="202"/>
    </row>
    <row r="85661" spans="2:2">
      <c r="B85661" s="202"/>
    </row>
    <row r="85662" spans="2:2">
      <c r="B85662" s="202"/>
    </row>
    <row r="85663" spans="2:2">
      <c r="B85663" s="202"/>
    </row>
    <row r="85664" spans="2:2">
      <c r="B85664" s="202"/>
    </row>
    <row r="85665" spans="2:2">
      <c r="B85665" s="202"/>
    </row>
    <row r="85666" spans="2:2">
      <c r="B85666" s="202"/>
    </row>
    <row r="85667" spans="2:2">
      <c r="B85667" s="202"/>
    </row>
    <row r="85668" spans="2:2">
      <c r="B85668" s="202"/>
    </row>
    <row r="85669" spans="2:2">
      <c r="B85669" s="202"/>
    </row>
    <row r="85670" spans="2:2">
      <c r="B85670" s="202"/>
    </row>
    <row r="85671" spans="2:2">
      <c r="B85671" s="202"/>
    </row>
    <row r="85672" spans="2:2">
      <c r="B85672" s="202"/>
    </row>
    <row r="85673" spans="2:2">
      <c r="B85673" s="202"/>
    </row>
    <row r="85674" spans="2:2">
      <c r="B85674" s="202"/>
    </row>
    <row r="85675" spans="2:2">
      <c r="B85675" s="202"/>
    </row>
    <row r="85676" spans="2:2">
      <c r="B85676" s="202"/>
    </row>
    <row r="85677" spans="2:2">
      <c r="B85677" s="202"/>
    </row>
    <row r="85678" spans="2:2">
      <c r="B85678" s="202"/>
    </row>
    <row r="85679" spans="2:2">
      <c r="B85679" s="202"/>
    </row>
    <row r="85680" spans="2:2">
      <c r="B85680" s="202"/>
    </row>
    <row r="85681" spans="2:2">
      <c r="B85681" s="202"/>
    </row>
    <row r="85682" spans="2:2">
      <c r="B85682" s="202"/>
    </row>
    <row r="85683" spans="2:2">
      <c r="B85683" s="202"/>
    </row>
    <row r="85684" spans="2:2">
      <c r="B85684" s="202"/>
    </row>
    <row r="85685" spans="2:2">
      <c r="B85685" s="202"/>
    </row>
    <row r="85686" spans="2:2">
      <c r="B85686" s="202"/>
    </row>
    <row r="85687" spans="2:2">
      <c r="B85687" s="202"/>
    </row>
    <row r="85688" spans="2:2">
      <c r="B85688" s="202"/>
    </row>
    <row r="85689" spans="2:2">
      <c r="B85689" s="202"/>
    </row>
    <row r="85690" spans="2:2">
      <c r="B85690" s="202"/>
    </row>
    <row r="85691" spans="2:2">
      <c r="B85691" s="202"/>
    </row>
    <row r="85692" spans="2:2">
      <c r="B85692" s="202"/>
    </row>
    <row r="85693" spans="2:2">
      <c r="B85693" s="202"/>
    </row>
    <row r="85694" spans="2:2">
      <c r="B85694" s="202"/>
    </row>
    <row r="85695" spans="2:2">
      <c r="B85695" s="202"/>
    </row>
    <row r="85696" spans="2:2">
      <c r="B85696" s="202"/>
    </row>
    <row r="85697" spans="2:2">
      <c r="B85697" s="202"/>
    </row>
    <row r="85698" spans="2:2">
      <c r="B85698" s="202"/>
    </row>
    <row r="85699" spans="2:2">
      <c r="B85699" s="202"/>
    </row>
    <row r="85700" spans="2:2">
      <c r="B85700" s="202"/>
    </row>
    <row r="85701" spans="2:2">
      <c r="B85701" s="202"/>
    </row>
    <row r="85702" spans="2:2">
      <c r="B85702" s="202"/>
    </row>
    <row r="85703" spans="2:2">
      <c r="B85703" s="202"/>
    </row>
    <row r="85704" spans="2:2">
      <c r="B85704" s="202"/>
    </row>
    <row r="85705" spans="2:2">
      <c r="B85705" s="202"/>
    </row>
    <row r="85706" spans="2:2">
      <c r="B85706" s="202"/>
    </row>
    <row r="85707" spans="2:2">
      <c r="B85707" s="202"/>
    </row>
    <row r="85708" spans="2:2">
      <c r="B85708" s="202"/>
    </row>
    <row r="85709" spans="2:2">
      <c r="B85709" s="202"/>
    </row>
    <row r="85710" spans="2:2">
      <c r="B85710" s="202"/>
    </row>
    <row r="85711" spans="2:2">
      <c r="B85711" s="202"/>
    </row>
    <row r="85712" spans="2:2">
      <c r="B85712" s="202"/>
    </row>
    <row r="85713" spans="2:2">
      <c r="B85713" s="202"/>
    </row>
    <row r="85714" spans="2:2">
      <c r="B85714" s="202"/>
    </row>
    <row r="85715" spans="2:2">
      <c r="B85715" s="202"/>
    </row>
    <row r="85716" spans="2:2">
      <c r="B85716" s="202"/>
    </row>
    <row r="85717" spans="2:2">
      <c r="B85717" s="202"/>
    </row>
    <row r="85718" spans="2:2">
      <c r="B85718" s="202"/>
    </row>
    <row r="85719" spans="2:2">
      <c r="B85719" s="202"/>
    </row>
    <row r="85720" spans="2:2">
      <c r="B85720" s="202"/>
    </row>
    <row r="85721" spans="2:2">
      <c r="B85721" s="202"/>
    </row>
    <row r="85722" spans="2:2">
      <c r="B85722" s="202"/>
    </row>
    <row r="85723" spans="2:2">
      <c r="B85723" s="202"/>
    </row>
    <row r="85724" spans="2:2">
      <c r="B85724" s="202"/>
    </row>
    <row r="85725" spans="2:2">
      <c r="B85725" s="202"/>
    </row>
    <row r="85726" spans="2:2">
      <c r="B85726" s="202"/>
    </row>
    <row r="85727" spans="2:2">
      <c r="B85727" s="202"/>
    </row>
    <row r="85728" spans="2:2">
      <c r="B85728" s="202"/>
    </row>
    <row r="85729" spans="2:2">
      <c r="B85729" s="202"/>
    </row>
    <row r="85730" spans="2:2">
      <c r="B85730" s="202"/>
    </row>
    <row r="85731" spans="2:2">
      <c r="B85731" s="202"/>
    </row>
    <row r="85732" spans="2:2">
      <c r="B85732" s="202"/>
    </row>
    <row r="85733" spans="2:2">
      <c r="B85733" s="202"/>
    </row>
    <row r="85734" spans="2:2">
      <c r="B85734" s="202"/>
    </row>
    <row r="85735" spans="2:2">
      <c r="B85735" s="202"/>
    </row>
    <row r="85736" spans="2:2">
      <c r="B85736" s="202"/>
    </row>
    <row r="85737" spans="2:2">
      <c r="B85737" s="202"/>
    </row>
    <row r="85738" spans="2:2">
      <c r="B85738" s="202"/>
    </row>
    <row r="85739" spans="2:2">
      <c r="B85739" s="202"/>
    </row>
    <row r="85740" spans="2:2">
      <c r="B85740" s="202"/>
    </row>
    <row r="85741" spans="2:2">
      <c r="B85741" s="202"/>
    </row>
    <row r="85742" spans="2:2">
      <c r="B85742" s="202"/>
    </row>
    <row r="85743" spans="2:2">
      <c r="B85743" s="202"/>
    </row>
    <row r="85744" spans="2:2">
      <c r="B85744" s="202"/>
    </row>
    <row r="85745" spans="2:2">
      <c r="B85745" s="202"/>
    </row>
    <row r="85746" spans="2:2">
      <c r="B85746" s="202"/>
    </row>
    <row r="85747" spans="2:2">
      <c r="B85747" s="202"/>
    </row>
    <row r="85748" spans="2:2">
      <c r="B85748" s="202"/>
    </row>
    <row r="85749" spans="2:2">
      <c r="B85749" s="202"/>
    </row>
    <row r="85750" spans="2:2">
      <c r="B85750" s="202"/>
    </row>
    <row r="85751" spans="2:2">
      <c r="B85751" s="202"/>
    </row>
    <row r="85752" spans="2:2">
      <c r="B85752" s="202"/>
    </row>
    <row r="85753" spans="2:2">
      <c r="B85753" s="202"/>
    </row>
    <row r="85754" spans="2:2">
      <c r="B85754" s="202"/>
    </row>
    <row r="85755" spans="2:2">
      <c r="B85755" s="202"/>
    </row>
    <row r="85756" spans="2:2">
      <c r="B85756" s="202"/>
    </row>
    <row r="85757" spans="2:2">
      <c r="B85757" s="202"/>
    </row>
    <row r="85758" spans="2:2">
      <c r="B85758" s="202"/>
    </row>
    <row r="85759" spans="2:2">
      <c r="B85759" s="202"/>
    </row>
    <row r="85760" spans="2:2">
      <c r="B85760" s="202"/>
    </row>
    <row r="85761" spans="2:2">
      <c r="B85761" s="202"/>
    </row>
    <row r="85762" spans="2:2">
      <c r="B85762" s="202"/>
    </row>
    <row r="85763" spans="2:2">
      <c r="B85763" s="202"/>
    </row>
    <row r="85764" spans="2:2">
      <c r="B85764" s="202"/>
    </row>
    <row r="85765" spans="2:2">
      <c r="B85765" s="202"/>
    </row>
    <row r="85766" spans="2:2">
      <c r="B85766" s="202"/>
    </row>
    <row r="85767" spans="2:2">
      <c r="B85767" s="202"/>
    </row>
    <row r="85768" spans="2:2">
      <c r="B85768" s="202"/>
    </row>
    <row r="85769" spans="2:2">
      <c r="B85769" s="202"/>
    </row>
    <row r="85770" spans="2:2">
      <c r="B85770" s="202"/>
    </row>
    <row r="85771" spans="2:2">
      <c r="B85771" s="202"/>
    </row>
    <row r="85772" spans="2:2">
      <c r="B85772" s="202"/>
    </row>
    <row r="85773" spans="2:2">
      <c r="B85773" s="202"/>
    </row>
    <row r="85774" spans="2:2">
      <c r="B85774" s="202"/>
    </row>
    <row r="85775" spans="2:2">
      <c r="B85775" s="202"/>
    </row>
    <row r="85776" spans="2:2">
      <c r="B85776" s="202"/>
    </row>
    <row r="85777" spans="2:2">
      <c r="B85777" s="202"/>
    </row>
    <row r="85778" spans="2:2">
      <c r="B85778" s="202"/>
    </row>
    <row r="85779" spans="2:2">
      <c r="B85779" s="202"/>
    </row>
    <row r="85780" spans="2:2">
      <c r="B85780" s="202"/>
    </row>
    <row r="85781" spans="2:2">
      <c r="B85781" s="202"/>
    </row>
    <row r="85782" spans="2:2">
      <c r="B85782" s="202"/>
    </row>
    <row r="85783" spans="2:2">
      <c r="B85783" s="202"/>
    </row>
    <row r="85784" spans="2:2">
      <c r="B85784" s="202"/>
    </row>
    <row r="85785" spans="2:2">
      <c r="B85785" s="202"/>
    </row>
    <row r="85786" spans="2:2">
      <c r="B85786" s="202"/>
    </row>
    <row r="85787" spans="2:2">
      <c r="B85787" s="202"/>
    </row>
    <row r="85788" spans="2:2">
      <c r="B85788" s="202"/>
    </row>
    <row r="85789" spans="2:2">
      <c r="B85789" s="202"/>
    </row>
    <row r="85790" spans="2:2">
      <c r="B85790" s="202"/>
    </row>
    <row r="85791" spans="2:2">
      <c r="B85791" s="202"/>
    </row>
    <row r="85792" spans="2:2">
      <c r="B85792" s="202"/>
    </row>
    <row r="85793" spans="2:2">
      <c r="B85793" s="202"/>
    </row>
    <row r="85794" spans="2:2">
      <c r="B85794" s="202"/>
    </row>
    <row r="85795" spans="2:2">
      <c r="B85795" s="202"/>
    </row>
    <row r="85796" spans="2:2">
      <c r="B85796" s="202"/>
    </row>
    <row r="85797" spans="2:2">
      <c r="B85797" s="202"/>
    </row>
    <row r="85798" spans="2:2">
      <c r="B85798" s="202"/>
    </row>
    <row r="85799" spans="2:2">
      <c r="B85799" s="202"/>
    </row>
    <row r="85800" spans="2:2">
      <c r="B85800" s="202"/>
    </row>
    <row r="85801" spans="2:2">
      <c r="B85801" s="202"/>
    </row>
    <row r="85802" spans="2:2">
      <c r="B85802" s="202"/>
    </row>
    <row r="85803" spans="2:2">
      <c r="B85803" s="202"/>
    </row>
    <row r="85804" spans="2:2">
      <c r="B85804" s="202"/>
    </row>
    <row r="85805" spans="2:2">
      <c r="B85805" s="202"/>
    </row>
    <row r="85806" spans="2:2">
      <c r="B85806" s="202"/>
    </row>
    <row r="85807" spans="2:2">
      <c r="B85807" s="202"/>
    </row>
    <row r="85808" spans="2:2">
      <c r="B85808" s="202"/>
    </row>
    <row r="85809" spans="2:2">
      <c r="B85809" s="202"/>
    </row>
    <row r="85810" spans="2:2">
      <c r="B85810" s="202"/>
    </row>
    <row r="85811" spans="2:2">
      <c r="B85811" s="202"/>
    </row>
    <row r="85812" spans="2:2">
      <c r="B85812" s="202"/>
    </row>
    <row r="85813" spans="2:2">
      <c r="B85813" s="202"/>
    </row>
    <row r="85814" spans="2:2">
      <c r="B85814" s="202"/>
    </row>
    <row r="85815" spans="2:2">
      <c r="B85815" s="202"/>
    </row>
    <row r="85816" spans="2:2">
      <c r="B85816" s="202"/>
    </row>
    <row r="85817" spans="2:2">
      <c r="B85817" s="202"/>
    </row>
    <row r="85818" spans="2:2">
      <c r="B85818" s="202"/>
    </row>
    <row r="85819" spans="2:2">
      <c r="B85819" s="202"/>
    </row>
    <row r="85820" spans="2:2">
      <c r="B85820" s="202"/>
    </row>
    <row r="85821" spans="2:2">
      <c r="B85821" s="202"/>
    </row>
    <row r="85822" spans="2:2">
      <c r="B85822" s="202"/>
    </row>
    <row r="85823" spans="2:2">
      <c r="B85823" s="202"/>
    </row>
    <row r="85824" spans="2:2">
      <c r="B85824" s="202"/>
    </row>
    <row r="85825" spans="2:2">
      <c r="B85825" s="202"/>
    </row>
    <row r="85826" spans="2:2">
      <c r="B85826" s="202"/>
    </row>
    <row r="85827" spans="2:2">
      <c r="B85827" s="202"/>
    </row>
    <row r="85828" spans="2:2">
      <c r="B85828" s="202"/>
    </row>
    <row r="85829" spans="2:2">
      <c r="B85829" s="202"/>
    </row>
    <row r="85830" spans="2:2">
      <c r="B85830" s="202"/>
    </row>
    <row r="85831" spans="2:2">
      <c r="B85831" s="202"/>
    </row>
    <row r="85832" spans="2:2">
      <c r="B85832" s="202"/>
    </row>
    <row r="85833" spans="2:2">
      <c r="B85833" s="202"/>
    </row>
    <row r="85834" spans="2:2">
      <c r="B85834" s="202"/>
    </row>
    <row r="85835" spans="2:2">
      <c r="B85835" s="202"/>
    </row>
    <row r="85836" spans="2:2">
      <c r="B85836" s="202"/>
    </row>
    <row r="85837" spans="2:2">
      <c r="B85837" s="202"/>
    </row>
    <row r="85838" spans="2:2">
      <c r="B85838" s="202"/>
    </row>
    <row r="85839" spans="2:2">
      <c r="B85839" s="202"/>
    </row>
    <row r="85840" spans="2:2">
      <c r="B85840" s="202"/>
    </row>
    <row r="85841" spans="2:2">
      <c r="B85841" s="202"/>
    </row>
    <row r="85842" spans="2:2">
      <c r="B85842" s="202"/>
    </row>
    <row r="85843" spans="2:2">
      <c r="B85843" s="202"/>
    </row>
    <row r="85844" spans="2:2">
      <c r="B85844" s="202"/>
    </row>
    <row r="85845" spans="2:2">
      <c r="B85845" s="202"/>
    </row>
    <row r="85846" spans="2:2">
      <c r="B85846" s="202"/>
    </row>
    <row r="85847" spans="2:2">
      <c r="B85847" s="202"/>
    </row>
    <row r="85848" spans="2:2">
      <c r="B85848" s="202"/>
    </row>
    <row r="85849" spans="2:2">
      <c r="B85849" s="202"/>
    </row>
    <row r="85850" spans="2:2">
      <c r="B85850" s="202"/>
    </row>
    <row r="85851" spans="2:2">
      <c r="B85851" s="202"/>
    </row>
    <row r="85852" spans="2:2">
      <c r="B85852" s="202"/>
    </row>
    <row r="85853" spans="2:2">
      <c r="B85853" s="202"/>
    </row>
    <row r="85854" spans="2:2">
      <c r="B85854" s="202"/>
    </row>
    <row r="85855" spans="2:2">
      <c r="B85855" s="202"/>
    </row>
    <row r="85856" spans="2:2">
      <c r="B85856" s="202"/>
    </row>
    <row r="85857" spans="2:2">
      <c r="B85857" s="202"/>
    </row>
    <row r="85858" spans="2:2">
      <c r="B85858" s="202"/>
    </row>
    <row r="85859" spans="2:2">
      <c r="B85859" s="202"/>
    </row>
    <row r="85860" spans="2:2">
      <c r="B85860" s="202"/>
    </row>
    <row r="85861" spans="2:2">
      <c r="B85861" s="202"/>
    </row>
    <row r="85862" spans="2:2">
      <c r="B85862" s="202"/>
    </row>
    <row r="85863" spans="2:2">
      <c r="B85863" s="202"/>
    </row>
    <row r="85864" spans="2:2">
      <c r="B85864" s="202"/>
    </row>
    <row r="85865" spans="2:2">
      <c r="B85865" s="202"/>
    </row>
    <row r="85866" spans="2:2">
      <c r="B85866" s="202"/>
    </row>
    <row r="85867" spans="2:2">
      <c r="B85867" s="202"/>
    </row>
    <row r="85868" spans="2:2">
      <c r="B85868" s="202"/>
    </row>
    <row r="85869" spans="2:2">
      <c r="B85869" s="202"/>
    </row>
    <row r="85870" spans="2:2">
      <c r="B85870" s="202"/>
    </row>
    <row r="85871" spans="2:2">
      <c r="B85871" s="202"/>
    </row>
    <row r="85872" spans="2:2">
      <c r="B85872" s="202"/>
    </row>
    <row r="85873" spans="2:2">
      <c r="B85873" s="202"/>
    </row>
    <row r="85874" spans="2:2">
      <c r="B85874" s="202"/>
    </row>
    <row r="85875" spans="2:2">
      <c r="B85875" s="202"/>
    </row>
    <row r="85876" spans="2:2">
      <c r="B85876" s="202"/>
    </row>
    <row r="85877" spans="2:2">
      <c r="B85877" s="202"/>
    </row>
    <row r="85878" spans="2:2">
      <c r="B85878" s="202"/>
    </row>
    <row r="85879" spans="2:2">
      <c r="B85879" s="202"/>
    </row>
    <row r="85880" spans="2:2">
      <c r="B85880" s="202"/>
    </row>
    <row r="85881" spans="2:2">
      <c r="B85881" s="202"/>
    </row>
    <row r="85882" spans="2:2">
      <c r="B85882" s="202"/>
    </row>
    <row r="85883" spans="2:2">
      <c r="B85883" s="202"/>
    </row>
    <row r="85884" spans="2:2">
      <c r="B85884" s="202"/>
    </row>
    <row r="85885" spans="2:2">
      <c r="B85885" s="202"/>
    </row>
    <row r="85886" spans="2:2">
      <c r="B85886" s="202"/>
    </row>
    <row r="85887" spans="2:2">
      <c r="B85887" s="202"/>
    </row>
    <row r="85888" spans="2:2">
      <c r="B85888" s="202"/>
    </row>
    <row r="85889" spans="2:2">
      <c r="B85889" s="202"/>
    </row>
    <row r="85890" spans="2:2">
      <c r="B85890" s="202"/>
    </row>
    <row r="85891" spans="2:2">
      <c r="B85891" s="202"/>
    </row>
    <row r="85892" spans="2:2">
      <c r="B85892" s="202"/>
    </row>
    <row r="85893" spans="2:2">
      <c r="B85893" s="202"/>
    </row>
    <row r="85894" spans="2:2">
      <c r="B85894" s="202"/>
    </row>
    <row r="85895" spans="2:2">
      <c r="B85895" s="202"/>
    </row>
    <row r="85896" spans="2:2">
      <c r="B85896" s="202"/>
    </row>
    <row r="85897" spans="2:2">
      <c r="B85897" s="202"/>
    </row>
    <row r="85898" spans="2:2">
      <c r="B85898" s="202"/>
    </row>
    <row r="85899" spans="2:2">
      <c r="B85899" s="202"/>
    </row>
    <row r="85900" spans="2:2">
      <c r="B85900" s="202"/>
    </row>
    <row r="85901" spans="2:2">
      <c r="B85901" s="202"/>
    </row>
    <row r="85902" spans="2:2">
      <c r="B85902" s="202"/>
    </row>
    <row r="85903" spans="2:2">
      <c r="B85903" s="202"/>
    </row>
    <row r="85904" spans="2:2">
      <c r="B85904" s="202"/>
    </row>
    <row r="85905" spans="2:2">
      <c r="B85905" s="202"/>
    </row>
    <row r="85906" spans="2:2">
      <c r="B85906" s="202"/>
    </row>
    <row r="85907" spans="2:2">
      <c r="B85907" s="202"/>
    </row>
    <row r="85908" spans="2:2">
      <c r="B85908" s="202"/>
    </row>
    <row r="85909" spans="2:2">
      <c r="B85909" s="202"/>
    </row>
    <row r="85910" spans="2:2">
      <c r="B85910" s="202"/>
    </row>
    <row r="85911" spans="2:2">
      <c r="B85911" s="202"/>
    </row>
    <row r="85912" spans="2:2">
      <c r="B85912" s="202"/>
    </row>
    <row r="85913" spans="2:2">
      <c r="B85913" s="202"/>
    </row>
    <row r="85914" spans="2:2">
      <c r="B85914" s="202"/>
    </row>
    <row r="85915" spans="2:2">
      <c r="B85915" s="202"/>
    </row>
    <row r="85916" spans="2:2">
      <c r="B85916" s="202"/>
    </row>
    <row r="85917" spans="2:2">
      <c r="B85917" s="202"/>
    </row>
    <row r="85918" spans="2:2">
      <c r="B85918" s="202"/>
    </row>
    <row r="85919" spans="2:2">
      <c r="B85919" s="202"/>
    </row>
    <row r="85920" spans="2:2">
      <c r="B85920" s="202"/>
    </row>
    <row r="85921" spans="2:2">
      <c r="B85921" s="202"/>
    </row>
    <row r="85922" spans="2:2">
      <c r="B85922" s="202"/>
    </row>
    <row r="85923" spans="2:2">
      <c r="B85923" s="202"/>
    </row>
    <row r="85924" spans="2:2">
      <c r="B85924" s="202"/>
    </row>
    <row r="85925" spans="2:2">
      <c r="B85925" s="202"/>
    </row>
    <row r="85926" spans="2:2">
      <c r="B85926" s="202"/>
    </row>
    <row r="85927" spans="2:2">
      <c r="B85927" s="202"/>
    </row>
    <row r="85928" spans="2:2">
      <c r="B85928" s="202"/>
    </row>
    <row r="85929" spans="2:2">
      <c r="B85929" s="202"/>
    </row>
    <row r="85930" spans="2:2">
      <c r="B85930" s="202"/>
    </row>
    <row r="85931" spans="2:2">
      <c r="B85931" s="202"/>
    </row>
    <row r="85932" spans="2:2">
      <c r="B85932" s="202"/>
    </row>
    <row r="85933" spans="2:2">
      <c r="B85933" s="202"/>
    </row>
    <row r="85934" spans="2:2">
      <c r="B85934" s="202"/>
    </row>
    <row r="85935" spans="2:2">
      <c r="B85935" s="202"/>
    </row>
    <row r="85936" spans="2:2">
      <c r="B85936" s="202"/>
    </row>
    <row r="85937" spans="2:2">
      <c r="B85937" s="202"/>
    </row>
    <row r="85938" spans="2:2">
      <c r="B85938" s="202"/>
    </row>
    <row r="85939" spans="2:2">
      <c r="B85939" s="202"/>
    </row>
    <row r="85940" spans="2:2">
      <c r="B85940" s="202"/>
    </row>
    <row r="85941" spans="2:2">
      <c r="B85941" s="202"/>
    </row>
    <row r="85942" spans="2:2">
      <c r="B85942" s="202"/>
    </row>
    <row r="85943" spans="2:2">
      <c r="B85943" s="202"/>
    </row>
    <row r="85944" spans="2:2">
      <c r="B85944" s="202"/>
    </row>
    <row r="85945" spans="2:2">
      <c r="B85945" s="202"/>
    </row>
    <row r="85946" spans="2:2">
      <c r="B85946" s="202"/>
    </row>
    <row r="85947" spans="2:2">
      <c r="B85947" s="202"/>
    </row>
    <row r="85948" spans="2:2">
      <c r="B85948" s="202"/>
    </row>
    <row r="85949" spans="2:2">
      <c r="B85949" s="202"/>
    </row>
    <row r="85950" spans="2:2">
      <c r="B85950" s="202"/>
    </row>
    <row r="85951" spans="2:2">
      <c r="B85951" s="202"/>
    </row>
    <row r="85952" spans="2:2">
      <c r="B85952" s="202"/>
    </row>
    <row r="85953" spans="2:2">
      <c r="B85953" s="202"/>
    </row>
    <row r="85954" spans="2:2">
      <c r="B85954" s="202"/>
    </row>
    <row r="85955" spans="2:2">
      <c r="B85955" s="202"/>
    </row>
    <row r="85956" spans="2:2">
      <c r="B85956" s="202"/>
    </row>
    <row r="85957" spans="2:2">
      <c r="B85957" s="202"/>
    </row>
    <row r="85958" spans="2:2">
      <c r="B85958" s="202"/>
    </row>
    <row r="85959" spans="2:2">
      <c r="B85959" s="202"/>
    </row>
    <row r="85960" spans="2:2">
      <c r="B85960" s="202"/>
    </row>
    <row r="85961" spans="2:2">
      <c r="B85961" s="202"/>
    </row>
    <row r="85962" spans="2:2">
      <c r="B85962" s="202"/>
    </row>
    <row r="85963" spans="2:2">
      <c r="B85963" s="202"/>
    </row>
    <row r="85964" spans="2:2">
      <c r="B85964" s="202"/>
    </row>
    <row r="85965" spans="2:2">
      <c r="B85965" s="202"/>
    </row>
    <row r="85966" spans="2:2">
      <c r="B85966" s="202"/>
    </row>
    <row r="85967" spans="2:2">
      <c r="B85967" s="202"/>
    </row>
    <row r="85968" spans="2:2">
      <c r="B85968" s="202"/>
    </row>
    <row r="85969" spans="2:2">
      <c r="B85969" s="202"/>
    </row>
    <row r="85970" spans="2:2">
      <c r="B85970" s="202"/>
    </row>
    <row r="85971" spans="2:2">
      <c r="B85971" s="202"/>
    </row>
    <row r="85972" spans="2:2">
      <c r="B85972" s="202"/>
    </row>
    <row r="85973" spans="2:2">
      <c r="B85973" s="202"/>
    </row>
    <row r="85974" spans="2:2">
      <c r="B85974" s="202"/>
    </row>
    <row r="85975" spans="2:2">
      <c r="B85975" s="202"/>
    </row>
    <row r="85976" spans="2:2">
      <c r="B85976" s="202"/>
    </row>
    <row r="85977" spans="2:2">
      <c r="B85977" s="202"/>
    </row>
    <row r="85978" spans="2:2">
      <c r="B85978" s="202"/>
    </row>
    <row r="85979" spans="2:2">
      <c r="B85979" s="202"/>
    </row>
    <row r="85980" spans="2:2">
      <c r="B85980" s="202"/>
    </row>
    <row r="85981" spans="2:2">
      <c r="B85981" s="202"/>
    </row>
    <row r="85982" spans="2:2">
      <c r="B85982" s="202"/>
    </row>
    <row r="85983" spans="2:2">
      <c r="B85983" s="202"/>
    </row>
    <row r="85984" spans="2:2">
      <c r="B85984" s="202"/>
    </row>
    <row r="85985" spans="2:2">
      <c r="B85985" s="202"/>
    </row>
    <row r="85986" spans="2:2">
      <c r="B85986" s="202"/>
    </row>
    <row r="85987" spans="2:2">
      <c r="B85987" s="202"/>
    </row>
    <row r="85988" spans="2:2">
      <c r="B85988" s="202"/>
    </row>
    <row r="85989" spans="2:2">
      <c r="B85989" s="202"/>
    </row>
    <row r="85990" spans="2:2">
      <c r="B85990" s="202"/>
    </row>
    <row r="85991" spans="2:2">
      <c r="B85991" s="202"/>
    </row>
    <row r="85992" spans="2:2">
      <c r="B85992" s="202"/>
    </row>
    <row r="85993" spans="2:2">
      <c r="B85993" s="202"/>
    </row>
    <row r="85994" spans="2:2">
      <c r="B85994" s="202"/>
    </row>
    <row r="85995" spans="2:2">
      <c r="B85995" s="202"/>
    </row>
    <row r="85996" spans="2:2">
      <c r="B85996" s="202"/>
    </row>
    <row r="85997" spans="2:2">
      <c r="B85997" s="202"/>
    </row>
    <row r="85998" spans="2:2">
      <c r="B85998" s="202"/>
    </row>
    <row r="85999" spans="2:2">
      <c r="B85999" s="202"/>
    </row>
    <row r="86000" spans="2:2">
      <c r="B86000" s="202"/>
    </row>
    <row r="86001" spans="2:2">
      <c r="B86001" s="202"/>
    </row>
    <row r="86002" spans="2:2">
      <c r="B86002" s="202"/>
    </row>
    <row r="86003" spans="2:2">
      <c r="B86003" s="202"/>
    </row>
    <row r="86004" spans="2:2">
      <c r="B86004" s="202"/>
    </row>
    <row r="86005" spans="2:2">
      <c r="B86005" s="202"/>
    </row>
    <row r="86006" spans="2:2">
      <c r="B86006" s="202"/>
    </row>
    <row r="86007" spans="2:2">
      <c r="B86007" s="202"/>
    </row>
    <row r="86008" spans="2:2">
      <c r="B86008" s="202"/>
    </row>
    <row r="86009" spans="2:2">
      <c r="B86009" s="202"/>
    </row>
    <row r="86010" spans="2:2">
      <c r="B86010" s="202"/>
    </row>
    <row r="86011" spans="2:2">
      <c r="B86011" s="202"/>
    </row>
    <row r="86012" spans="2:2">
      <c r="B86012" s="202"/>
    </row>
    <row r="86013" spans="2:2">
      <c r="B86013" s="202"/>
    </row>
    <row r="86014" spans="2:2">
      <c r="B86014" s="202"/>
    </row>
    <row r="86015" spans="2:2">
      <c r="B86015" s="202"/>
    </row>
    <row r="86016" spans="2:2">
      <c r="B86016" s="202"/>
    </row>
    <row r="86017" spans="2:2">
      <c r="B86017" s="202"/>
    </row>
    <row r="86018" spans="2:2">
      <c r="B86018" s="202"/>
    </row>
    <row r="86019" spans="2:2">
      <c r="B86019" s="202"/>
    </row>
    <row r="86020" spans="2:2">
      <c r="B86020" s="202"/>
    </row>
    <row r="86021" spans="2:2">
      <c r="B86021" s="202"/>
    </row>
    <row r="86022" spans="2:2">
      <c r="B86022" s="202"/>
    </row>
    <row r="86023" spans="2:2">
      <c r="B86023" s="202"/>
    </row>
    <row r="86024" spans="2:2">
      <c r="B86024" s="202"/>
    </row>
    <row r="86025" spans="2:2">
      <c r="B86025" s="202"/>
    </row>
    <row r="86026" spans="2:2">
      <c r="B86026" s="202"/>
    </row>
    <row r="86027" spans="2:2">
      <c r="B86027" s="202"/>
    </row>
    <row r="86028" spans="2:2">
      <c r="B86028" s="202"/>
    </row>
    <row r="86029" spans="2:2">
      <c r="B86029" s="202"/>
    </row>
    <row r="86030" spans="2:2">
      <c r="B86030" s="202"/>
    </row>
    <row r="86031" spans="2:2">
      <c r="B86031" s="202"/>
    </row>
    <row r="86032" spans="2:2">
      <c r="B86032" s="202"/>
    </row>
    <row r="86033" spans="2:2">
      <c r="B86033" s="202"/>
    </row>
    <row r="86034" spans="2:2">
      <c r="B86034" s="202"/>
    </row>
    <row r="86035" spans="2:2">
      <c r="B86035" s="202"/>
    </row>
    <row r="86036" spans="2:2">
      <c r="B86036" s="202"/>
    </row>
    <row r="86037" spans="2:2">
      <c r="B86037" s="202"/>
    </row>
    <row r="86038" spans="2:2">
      <c r="B86038" s="202"/>
    </row>
    <row r="86039" spans="2:2">
      <c r="B86039" s="202"/>
    </row>
    <row r="86040" spans="2:2">
      <c r="B86040" s="202"/>
    </row>
    <row r="86041" spans="2:2">
      <c r="B86041" s="202"/>
    </row>
    <row r="86042" spans="2:2">
      <c r="B86042" s="202"/>
    </row>
    <row r="86043" spans="2:2">
      <c r="B86043" s="202"/>
    </row>
    <row r="86044" spans="2:2">
      <c r="B86044" s="202"/>
    </row>
    <row r="86045" spans="2:2">
      <c r="B86045" s="202"/>
    </row>
    <row r="86046" spans="2:2">
      <c r="B86046" s="202"/>
    </row>
    <row r="86047" spans="2:2">
      <c r="B86047" s="202"/>
    </row>
    <row r="86048" spans="2:2">
      <c r="B86048" s="202"/>
    </row>
    <row r="86049" spans="2:2">
      <c r="B86049" s="202"/>
    </row>
    <row r="86050" spans="2:2">
      <c r="B86050" s="202"/>
    </row>
    <row r="86051" spans="2:2">
      <c r="B86051" s="202"/>
    </row>
    <row r="86052" spans="2:2">
      <c r="B86052" s="202"/>
    </row>
    <row r="86053" spans="2:2">
      <c r="B86053" s="202"/>
    </row>
    <row r="86054" spans="2:2">
      <c r="B86054" s="202"/>
    </row>
    <row r="86055" spans="2:2">
      <c r="B86055" s="202"/>
    </row>
    <row r="86056" spans="2:2">
      <c r="B86056" s="202"/>
    </row>
    <row r="86057" spans="2:2">
      <c r="B86057" s="202"/>
    </row>
    <row r="86058" spans="2:2">
      <c r="B86058" s="202"/>
    </row>
    <row r="86059" spans="2:2">
      <c r="B86059" s="202"/>
    </row>
    <row r="86060" spans="2:2">
      <c r="B86060" s="202"/>
    </row>
    <row r="86061" spans="2:2">
      <c r="B86061" s="202"/>
    </row>
    <row r="86062" spans="2:2">
      <c r="B86062" s="202"/>
    </row>
    <row r="86063" spans="2:2">
      <c r="B86063" s="202"/>
    </row>
    <row r="86064" spans="2:2">
      <c r="B86064" s="202"/>
    </row>
    <row r="86065" spans="2:2">
      <c r="B86065" s="202"/>
    </row>
    <row r="86066" spans="2:2">
      <c r="B86066" s="202"/>
    </row>
    <row r="86067" spans="2:2">
      <c r="B86067" s="202"/>
    </row>
    <row r="86068" spans="2:2">
      <c r="B86068" s="202"/>
    </row>
    <row r="86069" spans="2:2">
      <c r="B86069" s="202"/>
    </row>
    <row r="86070" spans="2:2">
      <c r="B86070" s="202"/>
    </row>
    <row r="86071" spans="2:2">
      <c r="B86071" s="202"/>
    </row>
    <row r="86072" spans="2:2">
      <c r="B86072" s="202"/>
    </row>
    <row r="86073" spans="2:2">
      <c r="B86073" s="202"/>
    </row>
    <row r="86074" spans="2:2">
      <c r="B86074" s="202"/>
    </row>
    <row r="86075" spans="2:2">
      <c r="B86075" s="202"/>
    </row>
    <row r="86076" spans="2:2">
      <c r="B86076" s="202"/>
    </row>
    <row r="86077" spans="2:2">
      <c r="B86077" s="202"/>
    </row>
    <row r="86078" spans="2:2">
      <c r="B86078" s="202"/>
    </row>
    <row r="86079" spans="2:2">
      <c r="B86079" s="202"/>
    </row>
    <row r="86080" spans="2:2">
      <c r="B86080" s="202"/>
    </row>
    <row r="86081" spans="2:2">
      <c r="B86081" s="202"/>
    </row>
    <row r="86082" spans="2:2">
      <c r="B86082" s="202"/>
    </row>
    <row r="86083" spans="2:2">
      <c r="B86083" s="202"/>
    </row>
    <row r="86084" spans="2:2">
      <c r="B86084" s="202"/>
    </row>
    <row r="86085" spans="2:2">
      <c r="B86085" s="202"/>
    </row>
    <row r="86086" spans="2:2">
      <c r="B86086" s="202"/>
    </row>
    <row r="86087" spans="2:2">
      <c r="B86087" s="202"/>
    </row>
    <row r="86088" spans="2:2">
      <c r="B86088" s="202"/>
    </row>
    <row r="86089" spans="2:2">
      <c r="B86089" s="202"/>
    </row>
    <row r="86090" spans="2:2">
      <c r="B86090" s="202"/>
    </row>
    <row r="86091" spans="2:2">
      <c r="B86091" s="202"/>
    </row>
    <row r="86092" spans="2:2">
      <c r="B86092" s="202"/>
    </row>
    <row r="86093" spans="2:2">
      <c r="B86093" s="202"/>
    </row>
    <row r="86094" spans="2:2">
      <c r="B86094" s="202"/>
    </row>
    <row r="86095" spans="2:2">
      <c r="B86095" s="202"/>
    </row>
    <row r="86096" spans="2:2">
      <c r="B86096" s="202"/>
    </row>
    <row r="86097" spans="2:2">
      <c r="B86097" s="202"/>
    </row>
    <row r="86098" spans="2:2">
      <c r="B86098" s="202"/>
    </row>
    <row r="86099" spans="2:2">
      <c r="B86099" s="202"/>
    </row>
    <row r="86100" spans="2:2">
      <c r="B86100" s="202"/>
    </row>
    <row r="86101" spans="2:2">
      <c r="B86101" s="202"/>
    </row>
    <row r="86102" spans="2:2">
      <c r="B86102" s="202"/>
    </row>
    <row r="86103" spans="2:2">
      <c r="B86103" s="202"/>
    </row>
    <row r="86104" spans="2:2">
      <c r="B86104" s="202"/>
    </row>
    <row r="86105" spans="2:2">
      <c r="B86105" s="202"/>
    </row>
    <row r="86106" spans="2:2">
      <c r="B86106" s="202"/>
    </row>
    <row r="86107" spans="2:2">
      <c r="B86107" s="202"/>
    </row>
    <row r="86108" spans="2:2">
      <c r="B86108" s="202"/>
    </row>
    <row r="86109" spans="2:2">
      <c r="B86109" s="202"/>
    </row>
    <row r="86110" spans="2:2">
      <c r="B86110" s="202"/>
    </row>
    <row r="86111" spans="2:2">
      <c r="B86111" s="202"/>
    </row>
    <row r="86112" spans="2:2">
      <c r="B86112" s="202"/>
    </row>
    <row r="86113" spans="2:2">
      <c r="B86113" s="202"/>
    </row>
    <row r="86114" spans="2:2">
      <c r="B86114" s="202"/>
    </row>
    <row r="86115" spans="2:2">
      <c r="B86115" s="202"/>
    </row>
    <row r="86116" spans="2:2">
      <c r="B86116" s="202"/>
    </row>
    <row r="86117" spans="2:2">
      <c r="B86117" s="202"/>
    </row>
    <row r="86118" spans="2:2">
      <c r="B86118" s="202"/>
    </row>
    <row r="86119" spans="2:2">
      <c r="B86119" s="202"/>
    </row>
    <row r="86120" spans="2:2">
      <c r="B86120" s="202"/>
    </row>
    <row r="86121" spans="2:2">
      <c r="B86121" s="202"/>
    </row>
    <row r="86122" spans="2:2">
      <c r="B86122" s="202"/>
    </row>
    <row r="86123" spans="2:2">
      <c r="B86123" s="202"/>
    </row>
    <row r="86124" spans="2:2">
      <c r="B86124" s="202"/>
    </row>
    <row r="86125" spans="2:2">
      <c r="B86125" s="202"/>
    </row>
    <row r="86126" spans="2:2">
      <c r="B86126" s="202"/>
    </row>
    <row r="86127" spans="2:2">
      <c r="B86127" s="202"/>
    </row>
    <row r="86128" spans="2:2">
      <c r="B86128" s="202"/>
    </row>
    <row r="86129" spans="2:2">
      <c r="B86129" s="202"/>
    </row>
    <row r="86130" spans="2:2">
      <c r="B86130" s="202"/>
    </row>
    <row r="86131" spans="2:2">
      <c r="B86131" s="202"/>
    </row>
    <row r="86132" spans="2:2">
      <c r="B86132" s="202"/>
    </row>
    <row r="86133" spans="2:2">
      <c r="B86133" s="202"/>
    </row>
    <row r="86134" spans="2:2">
      <c r="B86134" s="202"/>
    </row>
    <row r="86135" spans="2:2">
      <c r="B86135" s="202"/>
    </row>
    <row r="86136" spans="2:2">
      <c r="B86136" s="202"/>
    </row>
    <row r="86137" spans="2:2">
      <c r="B86137" s="202"/>
    </row>
    <row r="86138" spans="2:2">
      <c r="B86138" s="202"/>
    </row>
    <row r="86139" spans="2:2">
      <c r="B86139" s="202"/>
    </row>
    <row r="86140" spans="2:2">
      <c r="B86140" s="202"/>
    </row>
    <row r="86141" spans="2:2">
      <c r="B86141" s="202"/>
    </row>
    <row r="86142" spans="2:2">
      <c r="B86142" s="202"/>
    </row>
    <row r="86143" spans="2:2">
      <c r="B86143" s="202"/>
    </row>
    <row r="86144" spans="2:2">
      <c r="B86144" s="202"/>
    </row>
    <row r="86145" spans="2:2">
      <c r="B86145" s="202"/>
    </row>
    <row r="86146" spans="2:2">
      <c r="B86146" s="202"/>
    </row>
    <row r="86147" spans="2:2">
      <c r="B86147" s="202"/>
    </row>
    <row r="86148" spans="2:2">
      <c r="B86148" s="202"/>
    </row>
    <row r="86149" spans="2:2">
      <c r="B86149" s="202"/>
    </row>
    <row r="86150" spans="2:2">
      <c r="B86150" s="202"/>
    </row>
    <row r="86151" spans="2:2">
      <c r="B86151" s="202"/>
    </row>
    <row r="86152" spans="2:2">
      <c r="B86152" s="202"/>
    </row>
    <row r="86153" spans="2:2">
      <c r="B86153" s="202"/>
    </row>
    <row r="86154" spans="2:2">
      <c r="B86154" s="202"/>
    </row>
    <row r="86155" spans="2:2">
      <c r="B86155" s="202"/>
    </row>
    <row r="86156" spans="2:2">
      <c r="B86156" s="202"/>
    </row>
    <row r="86157" spans="2:2">
      <c r="B86157" s="202"/>
    </row>
    <row r="86158" spans="2:2">
      <c r="B86158" s="202"/>
    </row>
    <row r="86159" spans="2:2">
      <c r="B86159" s="202"/>
    </row>
    <row r="86160" spans="2:2">
      <c r="B86160" s="202"/>
    </row>
    <row r="86161" spans="2:2">
      <c r="B86161" s="202"/>
    </row>
    <row r="86162" spans="2:2">
      <c r="B86162" s="202"/>
    </row>
    <row r="86163" spans="2:2">
      <c r="B86163" s="202"/>
    </row>
    <row r="86164" spans="2:2">
      <c r="B86164" s="202"/>
    </row>
    <row r="86165" spans="2:2">
      <c r="B86165" s="202"/>
    </row>
    <row r="86166" spans="2:2">
      <c r="B86166" s="202"/>
    </row>
    <row r="86167" spans="2:2">
      <c r="B86167" s="202"/>
    </row>
    <row r="86168" spans="2:2">
      <c r="B86168" s="202"/>
    </row>
    <row r="86169" spans="2:2">
      <c r="B86169" s="202"/>
    </row>
    <row r="86170" spans="2:2">
      <c r="B86170" s="202"/>
    </row>
    <row r="86171" spans="2:2">
      <c r="B86171" s="202"/>
    </row>
    <row r="86172" spans="2:2">
      <c r="B86172" s="202"/>
    </row>
    <row r="86173" spans="2:2">
      <c r="B86173" s="202"/>
    </row>
    <row r="86174" spans="2:2">
      <c r="B86174" s="202"/>
    </row>
    <row r="86175" spans="2:2">
      <c r="B86175" s="202"/>
    </row>
    <row r="86176" spans="2:2">
      <c r="B86176" s="202"/>
    </row>
    <row r="86177" spans="2:2">
      <c r="B86177" s="202"/>
    </row>
    <row r="86178" spans="2:2">
      <c r="B86178" s="202"/>
    </row>
    <row r="86179" spans="2:2">
      <c r="B86179" s="202"/>
    </row>
    <row r="86180" spans="2:2">
      <c r="B86180" s="202"/>
    </row>
    <row r="86181" spans="2:2">
      <c r="B86181" s="202"/>
    </row>
    <row r="86182" spans="2:2">
      <c r="B86182" s="202"/>
    </row>
    <row r="86183" spans="2:2">
      <c r="B86183" s="202"/>
    </row>
    <row r="86184" spans="2:2">
      <c r="B86184" s="202"/>
    </row>
    <row r="86185" spans="2:2">
      <c r="B86185" s="202"/>
    </row>
    <row r="86186" spans="2:2">
      <c r="B86186" s="202"/>
    </row>
    <row r="86187" spans="2:2">
      <c r="B86187" s="202"/>
    </row>
    <row r="86188" spans="2:2">
      <c r="B86188" s="202"/>
    </row>
    <row r="86189" spans="2:2">
      <c r="B86189" s="202"/>
    </row>
    <row r="86190" spans="2:2">
      <c r="B86190" s="202"/>
    </row>
    <row r="86191" spans="2:2">
      <c r="B86191" s="202"/>
    </row>
    <row r="86192" spans="2:2">
      <c r="B86192" s="202"/>
    </row>
    <row r="86193" spans="2:2">
      <c r="B86193" s="202"/>
    </row>
    <row r="86194" spans="2:2">
      <c r="B86194" s="202"/>
    </row>
    <row r="86195" spans="2:2">
      <c r="B86195" s="202"/>
    </row>
    <row r="86196" spans="2:2">
      <c r="B86196" s="202"/>
    </row>
    <row r="86197" spans="2:2">
      <c r="B86197" s="202"/>
    </row>
    <row r="86198" spans="2:2">
      <c r="B86198" s="202"/>
    </row>
    <row r="86199" spans="2:2">
      <c r="B86199" s="202"/>
    </row>
    <row r="86200" spans="2:2">
      <c r="B86200" s="202"/>
    </row>
    <row r="86201" spans="2:2">
      <c r="B86201" s="202"/>
    </row>
    <row r="86202" spans="2:2">
      <c r="B86202" s="202"/>
    </row>
    <row r="86203" spans="2:2">
      <c r="B86203" s="202"/>
    </row>
    <row r="86204" spans="2:2">
      <c r="B86204" s="202"/>
    </row>
    <row r="86205" spans="2:2">
      <c r="B86205" s="202"/>
    </row>
    <row r="86206" spans="2:2">
      <c r="B86206" s="202"/>
    </row>
    <row r="86207" spans="2:2">
      <c r="B86207" s="202"/>
    </row>
    <row r="86208" spans="2:2">
      <c r="B86208" s="202"/>
    </row>
    <row r="86209" spans="2:2">
      <c r="B86209" s="202"/>
    </row>
    <row r="86210" spans="2:2">
      <c r="B86210" s="202"/>
    </row>
    <row r="86211" spans="2:2">
      <c r="B86211" s="202"/>
    </row>
    <row r="86212" spans="2:2">
      <c r="B86212" s="202"/>
    </row>
    <row r="86213" spans="2:2">
      <c r="B86213" s="202"/>
    </row>
    <row r="86214" spans="2:2">
      <c r="B86214" s="202"/>
    </row>
    <row r="86215" spans="2:2">
      <c r="B86215" s="202"/>
    </row>
    <row r="86216" spans="2:2">
      <c r="B86216" s="202"/>
    </row>
    <row r="86217" spans="2:2">
      <c r="B86217" s="202"/>
    </row>
    <row r="86218" spans="2:2">
      <c r="B86218" s="202"/>
    </row>
    <row r="86219" spans="2:2">
      <c r="B86219" s="202"/>
    </row>
    <row r="86220" spans="2:2">
      <c r="B86220" s="202"/>
    </row>
    <row r="86221" spans="2:2">
      <c r="B86221" s="202"/>
    </row>
    <row r="86222" spans="2:2">
      <c r="B86222" s="202"/>
    </row>
    <row r="86223" spans="2:2">
      <c r="B86223" s="202"/>
    </row>
    <row r="86224" spans="2:2">
      <c r="B86224" s="202"/>
    </row>
    <row r="86225" spans="2:2">
      <c r="B86225" s="202"/>
    </row>
    <row r="86226" spans="2:2">
      <c r="B86226" s="202"/>
    </row>
    <row r="86227" spans="2:2">
      <c r="B86227" s="202"/>
    </row>
    <row r="86228" spans="2:2">
      <c r="B86228" s="202"/>
    </row>
    <row r="86229" spans="2:2">
      <c r="B86229" s="202"/>
    </row>
    <row r="86230" spans="2:2">
      <c r="B86230" s="202"/>
    </row>
    <row r="86231" spans="2:2">
      <c r="B86231" s="202"/>
    </row>
    <row r="86232" spans="2:2">
      <c r="B86232" s="202"/>
    </row>
    <row r="86233" spans="2:2">
      <c r="B86233" s="202"/>
    </row>
    <row r="86234" spans="2:2">
      <c r="B86234" s="202"/>
    </row>
    <row r="86235" spans="2:2">
      <c r="B86235" s="202"/>
    </row>
    <row r="86236" spans="2:2">
      <c r="B86236" s="202"/>
    </row>
    <row r="86237" spans="2:2">
      <c r="B86237" s="202"/>
    </row>
    <row r="86238" spans="2:2">
      <c r="B86238" s="202"/>
    </row>
    <row r="86239" spans="2:2">
      <c r="B86239" s="202"/>
    </row>
    <row r="86240" spans="2:2">
      <c r="B86240" s="202"/>
    </row>
    <row r="86241" spans="2:2">
      <c r="B86241" s="202"/>
    </row>
    <row r="86242" spans="2:2">
      <c r="B86242" s="202"/>
    </row>
    <row r="86243" spans="2:2">
      <c r="B86243" s="202"/>
    </row>
    <row r="86244" spans="2:2">
      <c r="B86244" s="202"/>
    </row>
    <row r="86245" spans="2:2">
      <c r="B86245" s="202"/>
    </row>
    <row r="86246" spans="2:2">
      <c r="B86246" s="202"/>
    </row>
    <row r="86247" spans="2:2">
      <c r="B86247" s="202"/>
    </row>
    <row r="86248" spans="2:2">
      <c r="B86248" s="202"/>
    </row>
    <row r="86249" spans="2:2">
      <c r="B86249" s="202"/>
    </row>
    <row r="86250" spans="2:2">
      <c r="B86250" s="202"/>
    </row>
    <row r="86251" spans="2:2">
      <c r="B86251" s="202"/>
    </row>
    <row r="86252" spans="2:2">
      <c r="B86252" s="202"/>
    </row>
    <row r="86253" spans="2:2">
      <c r="B86253" s="202"/>
    </row>
    <row r="86254" spans="2:2">
      <c r="B86254" s="202"/>
    </row>
    <row r="86255" spans="2:2">
      <c r="B86255" s="202"/>
    </row>
    <row r="86256" spans="2:2">
      <c r="B86256" s="202"/>
    </row>
    <row r="86257" spans="2:2">
      <c r="B86257" s="202"/>
    </row>
    <row r="86258" spans="2:2">
      <c r="B86258" s="202"/>
    </row>
    <row r="86259" spans="2:2">
      <c r="B86259" s="202"/>
    </row>
    <row r="86260" spans="2:2">
      <c r="B86260" s="202"/>
    </row>
    <row r="86261" spans="2:2">
      <c r="B86261" s="202"/>
    </row>
    <row r="86262" spans="2:2">
      <c r="B86262" s="202"/>
    </row>
    <row r="86263" spans="2:2">
      <c r="B86263" s="202"/>
    </row>
    <row r="86264" spans="2:2">
      <c r="B86264" s="202"/>
    </row>
    <row r="86265" spans="2:2">
      <c r="B86265" s="202"/>
    </row>
    <row r="86266" spans="2:2">
      <c r="B86266" s="202"/>
    </row>
    <row r="86267" spans="2:2">
      <c r="B86267" s="202"/>
    </row>
    <row r="86268" spans="2:2">
      <c r="B86268" s="202"/>
    </row>
    <row r="86269" spans="2:2">
      <c r="B86269" s="202"/>
    </row>
    <row r="86270" spans="2:2">
      <c r="B86270" s="202"/>
    </row>
    <row r="86271" spans="2:2">
      <c r="B86271" s="202"/>
    </row>
    <row r="86272" spans="2:2">
      <c r="B86272" s="202"/>
    </row>
    <row r="86273" spans="2:2">
      <c r="B86273" s="202"/>
    </row>
    <row r="86274" spans="2:2">
      <c r="B86274" s="202"/>
    </row>
    <row r="86275" spans="2:2">
      <c r="B86275" s="202"/>
    </row>
    <row r="86276" spans="2:2">
      <c r="B86276" s="202"/>
    </row>
    <row r="86277" spans="2:2">
      <c r="B86277" s="202"/>
    </row>
    <row r="86278" spans="2:2">
      <c r="B86278" s="202"/>
    </row>
    <row r="86279" spans="2:2">
      <c r="B86279" s="202"/>
    </row>
    <row r="86280" spans="2:2">
      <c r="B86280" s="202"/>
    </row>
    <row r="86281" spans="2:2">
      <c r="B86281" s="202"/>
    </row>
    <row r="86282" spans="2:2">
      <c r="B86282" s="202"/>
    </row>
    <row r="86283" spans="2:2">
      <c r="B86283" s="202"/>
    </row>
    <row r="86284" spans="2:2">
      <c r="B86284" s="202"/>
    </row>
    <row r="86285" spans="2:2">
      <c r="B86285" s="202"/>
    </row>
    <row r="86286" spans="2:2">
      <c r="B86286" s="202"/>
    </row>
    <row r="86287" spans="2:2">
      <c r="B86287" s="202"/>
    </row>
    <row r="86288" spans="2:2">
      <c r="B86288" s="202"/>
    </row>
    <row r="86289" spans="2:2">
      <c r="B86289" s="202"/>
    </row>
    <row r="86290" spans="2:2">
      <c r="B86290" s="202"/>
    </row>
    <row r="86291" spans="2:2">
      <c r="B86291" s="202"/>
    </row>
    <row r="86292" spans="2:2">
      <c r="B86292" s="202"/>
    </row>
    <row r="86293" spans="2:2">
      <c r="B86293" s="202"/>
    </row>
    <row r="86294" spans="2:2">
      <c r="B86294" s="202"/>
    </row>
    <row r="86295" spans="2:2">
      <c r="B86295" s="202"/>
    </row>
    <row r="86296" spans="2:2">
      <c r="B86296" s="202"/>
    </row>
    <row r="86297" spans="2:2">
      <c r="B86297" s="202"/>
    </row>
    <row r="86298" spans="2:2">
      <c r="B86298" s="202"/>
    </row>
    <row r="86299" spans="2:2">
      <c r="B86299" s="202"/>
    </row>
    <row r="86300" spans="2:2">
      <c r="B86300" s="202"/>
    </row>
    <row r="86301" spans="2:2">
      <c r="B86301" s="202"/>
    </row>
    <row r="86302" spans="2:2">
      <c r="B86302" s="202"/>
    </row>
    <row r="86303" spans="2:2">
      <c r="B86303" s="202"/>
    </row>
    <row r="86304" spans="2:2">
      <c r="B86304" s="202"/>
    </row>
    <row r="86305" spans="2:2">
      <c r="B86305" s="202"/>
    </row>
    <row r="86306" spans="2:2">
      <c r="B86306" s="202"/>
    </row>
    <row r="86307" spans="2:2">
      <c r="B86307" s="202"/>
    </row>
    <row r="86308" spans="2:2">
      <c r="B86308" s="202"/>
    </row>
    <row r="86309" spans="2:2">
      <c r="B86309" s="202"/>
    </row>
    <row r="86310" spans="2:2">
      <c r="B86310" s="202"/>
    </row>
    <row r="86311" spans="2:2">
      <c r="B86311" s="202"/>
    </row>
    <row r="86312" spans="2:2">
      <c r="B86312" s="202"/>
    </row>
    <row r="86313" spans="2:2">
      <c r="B86313" s="202"/>
    </row>
    <row r="86314" spans="2:2">
      <c r="B86314" s="202"/>
    </row>
    <row r="86315" spans="2:2">
      <c r="B86315" s="202"/>
    </row>
    <row r="86316" spans="2:2">
      <c r="B86316" s="202"/>
    </row>
    <row r="86317" spans="2:2">
      <c r="B86317" s="202"/>
    </row>
    <row r="86318" spans="2:2">
      <c r="B86318" s="202"/>
    </row>
    <row r="86319" spans="2:2">
      <c r="B86319" s="202"/>
    </row>
    <row r="86320" spans="2:2">
      <c r="B86320" s="202"/>
    </row>
    <row r="86321" spans="2:2">
      <c r="B86321" s="202"/>
    </row>
    <row r="86322" spans="2:2">
      <c r="B86322" s="202"/>
    </row>
    <row r="86323" spans="2:2">
      <c r="B86323" s="202"/>
    </row>
    <row r="86324" spans="2:2">
      <c r="B86324" s="202"/>
    </row>
    <row r="86325" spans="2:2">
      <c r="B86325" s="202"/>
    </row>
    <row r="86326" spans="2:2">
      <c r="B86326" s="202"/>
    </row>
    <row r="86327" spans="2:2">
      <c r="B86327" s="202"/>
    </row>
    <row r="86328" spans="2:2">
      <c r="B86328" s="202"/>
    </row>
    <row r="86329" spans="2:2">
      <c r="B86329" s="202"/>
    </row>
    <row r="86330" spans="2:2">
      <c r="B86330" s="202"/>
    </row>
    <row r="86331" spans="2:2">
      <c r="B86331" s="202"/>
    </row>
    <row r="86332" spans="2:2">
      <c r="B86332" s="202"/>
    </row>
    <row r="86333" spans="2:2">
      <c r="B86333" s="202"/>
    </row>
    <row r="86334" spans="2:2">
      <c r="B86334" s="202"/>
    </row>
    <row r="86335" spans="2:2">
      <c r="B86335" s="202"/>
    </row>
    <row r="86336" spans="2:2">
      <c r="B86336" s="202"/>
    </row>
    <row r="86337" spans="2:2">
      <c r="B86337" s="202"/>
    </row>
    <row r="86338" spans="2:2">
      <c r="B86338" s="202"/>
    </row>
    <row r="86339" spans="2:2">
      <c r="B86339" s="202"/>
    </row>
    <row r="86340" spans="2:2">
      <c r="B86340" s="202"/>
    </row>
    <row r="86341" spans="2:2">
      <c r="B86341" s="202"/>
    </row>
    <row r="86342" spans="2:2">
      <c r="B86342" s="202"/>
    </row>
    <row r="86343" spans="2:2">
      <c r="B86343" s="202"/>
    </row>
    <row r="86344" spans="2:2">
      <c r="B86344" s="202"/>
    </row>
    <row r="86345" spans="2:2">
      <c r="B86345" s="202"/>
    </row>
    <row r="86346" spans="2:2">
      <c r="B86346" s="202"/>
    </row>
    <row r="86347" spans="2:2">
      <c r="B86347" s="202"/>
    </row>
    <row r="86348" spans="2:2">
      <c r="B86348" s="202"/>
    </row>
    <row r="86349" spans="2:2">
      <c r="B86349" s="202"/>
    </row>
    <row r="86350" spans="2:2">
      <c r="B86350" s="202"/>
    </row>
    <row r="86351" spans="2:2">
      <c r="B86351" s="202"/>
    </row>
    <row r="86352" spans="2:2">
      <c r="B86352" s="202"/>
    </row>
    <row r="86353" spans="2:2">
      <c r="B86353" s="202"/>
    </row>
    <row r="86354" spans="2:2">
      <c r="B86354" s="202"/>
    </row>
    <row r="86355" spans="2:2">
      <c r="B86355" s="202"/>
    </row>
    <row r="86356" spans="2:2">
      <c r="B86356" s="202"/>
    </row>
    <row r="86357" spans="2:2">
      <c r="B86357" s="202"/>
    </row>
    <row r="86358" spans="2:2">
      <c r="B86358" s="202"/>
    </row>
    <row r="86359" spans="2:2">
      <c r="B86359" s="202"/>
    </row>
    <row r="86360" spans="2:2">
      <c r="B86360" s="202"/>
    </row>
    <row r="86361" spans="2:2">
      <c r="B86361" s="202"/>
    </row>
    <row r="86362" spans="2:2">
      <c r="B86362" s="202"/>
    </row>
    <row r="86363" spans="2:2">
      <c r="B86363" s="202"/>
    </row>
    <row r="86364" spans="2:2">
      <c r="B86364" s="202"/>
    </row>
    <row r="86365" spans="2:2">
      <c r="B86365" s="202"/>
    </row>
    <row r="86366" spans="2:2">
      <c r="B86366" s="202"/>
    </row>
    <row r="86367" spans="2:2">
      <c r="B86367" s="202"/>
    </row>
    <row r="86368" spans="2:2">
      <c r="B86368" s="202"/>
    </row>
    <row r="86369" spans="2:2">
      <c r="B86369" s="202"/>
    </row>
    <row r="86370" spans="2:2">
      <c r="B86370" s="202"/>
    </row>
    <row r="86371" spans="2:2">
      <c r="B86371" s="202"/>
    </row>
    <row r="86372" spans="2:2">
      <c r="B86372" s="202"/>
    </row>
    <row r="86373" spans="2:2">
      <c r="B86373" s="202"/>
    </row>
    <row r="86374" spans="2:2">
      <c r="B86374" s="202"/>
    </row>
    <row r="86375" spans="2:2">
      <c r="B86375" s="202"/>
    </row>
    <row r="86376" spans="2:2">
      <c r="B86376" s="202"/>
    </row>
    <row r="86377" spans="2:2">
      <c r="B86377" s="202"/>
    </row>
    <row r="86378" spans="2:2">
      <c r="B86378" s="202"/>
    </row>
    <row r="86379" spans="2:2">
      <c r="B86379" s="202"/>
    </row>
    <row r="86380" spans="2:2">
      <c r="B86380" s="202"/>
    </row>
    <row r="86381" spans="2:2">
      <c r="B86381" s="202"/>
    </row>
    <row r="86382" spans="2:2">
      <c r="B86382" s="202"/>
    </row>
    <row r="86383" spans="2:2">
      <c r="B86383" s="202"/>
    </row>
    <row r="86384" spans="2:2">
      <c r="B86384" s="202"/>
    </row>
    <row r="86385" spans="2:2">
      <c r="B86385" s="202"/>
    </row>
    <row r="86386" spans="2:2">
      <c r="B86386" s="202"/>
    </row>
    <row r="86387" spans="2:2">
      <c r="B86387" s="202"/>
    </row>
    <row r="86388" spans="2:2">
      <c r="B86388" s="202"/>
    </row>
    <row r="86389" spans="2:2">
      <c r="B86389" s="202"/>
    </row>
    <row r="86390" spans="2:2">
      <c r="B86390" s="202"/>
    </row>
    <row r="86391" spans="2:2">
      <c r="B86391" s="202"/>
    </row>
    <row r="86392" spans="2:2">
      <c r="B86392" s="202"/>
    </row>
    <row r="86393" spans="2:2">
      <c r="B86393" s="202"/>
    </row>
    <row r="86394" spans="2:2">
      <c r="B86394" s="202"/>
    </row>
    <row r="86395" spans="2:2">
      <c r="B86395" s="202"/>
    </row>
    <row r="86396" spans="2:2">
      <c r="B86396" s="202"/>
    </row>
    <row r="86397" spans="2:2">
      <c r="B86397" s="202"/>
    </row>
    <row r="86398" spans="2:2">
      <c r="B86398" s="202"/>
    </row>
    <row r="86399" spans="2:2">
      <c r="B86399" s="202"/>
    </row>
    <row r="86400" spans="2:2">
      <c r="B86400" s="202"/>
    </row>
    <row r="86401" spans="2:2">
      <c r="B86401" s="202"/>
    </row>
    <row r="86402" spans="2:2">
      <c r="B86402" s="202"/>
    </row>
    <row r="86403" spans="2:2">
      <c r="B86403" s="202"/>
    </row>
    <row r="86404" spans="2:2">
      <c r="B86404" s="202"/>
    </row>
    <row r="86405" spans="2:2">
      <c r="B86405" s="202"/>
    </row>
    <row r="86406" spans="2:2">
      <c r="B86406" s="202"/>
    </row>
    <row r="86407" spans="2:2">
      <c r="B86407" s="202"/>
    </row>
    <row r="86408" spans="2:2">
      <c r="B86408" s="202"/>
    </row>
    <row r="86409" spans="2:2">
      <c r="B86409" s="202"/>
    </row>
    <row r="86410" spans="2:2">
      <c r="B86410" s="202"/>
    </row>
    <row r="86411" spans="2:2">
      <c r="B86411" s="202"/>
    </row>
    <row r="86412" spans="2:2">
      <c r="B86412" s="202"/>
    </row>
    <row r="86413" spans="2:2">
      <c r="B86413" s="202"/>
    </row>
    <row r="86414" spans="2:2">
      <c r="B86414" s="202"/>
    </row>
    <row r="86415" spans="2:2">
      <c r="B86415" s="202"/>
    </row>
    <row r="86416" spans="2:2">
      <c r="B86416" s="202"/>
    </row>
    <row r="86417" spans="2:2">
      <c r="B86417" s="202"/>
    </row>
    <row r="86418" spans="2:2">
      <c r="B86418" s="202"/>
    </row>
    <row r="86419" spans="2:2">
      <c r="B86419" s="202"/>
    </row>
    <row r="86420" spans="2:2">
      <c r="B86420" s="202"/>
    </row>
    <row r="86421" spans="2:2">
      <c r="B86421" s="202"/>
    </row>
    <row r="86422" spans="2:2">
      <c r="B86422" s="202"/>
    </row>
    <row r="86423" spans="2:2">
      <c r="B86423" s="202"/>
    </row>
    <row r="86424" spans="2:2">
      <c r="B86424" s="202"/>
    </row>
    <row r="86425" spans="2:2">
      <c r="B86425" s="202"/>
    </row>
    <row r="86426" spans="2:2">
      <c r="B86426" s="202"/>
    </row>
    <row r="86427" spans="2:2">
      <c r="B86427" s="202"/>
    </row>
    <row r="86428" spans="2:2">
      <c r="B86428" s="202"/>
    </row>
    <row r="86429" spans="2:2">
      <c r="B86429" s="202"/>
    </row>
    <row r="86430" spans="2:2">
      <c r="B86430" s="202"/>
    </row>
    <row r="86431" spans="2:2">
      <c r="B86431" s="202"/>
    </row>
    <row r="86432" spans="2:2">
      <c r="B86432" s="202"/>
    </row>
    <row r="86433" spans="2:2">
      <c r="B86433" s="202"/>
    </row>
    <row r="86434" spans="2:2">
      <c r="B86434" s="202"/>
    </row>
    <row r="86435" spans="2:2">
      <c r="B86435" s="202"/>
    </row>
    <row r="86436" spans="2:2">
      <c r="B86436" s="202"/>
    </row>
    <row r="86437" spans="2:2">
      <c r="B86437" s="202"/>
    </row>
    <row r="86438" spans="2:2">
      <c r="B86438" s="202"/>
    </row>
    <row r="86439" spans="2:2">
      <c r="B86439" s="202"/>
    </row>
    <row r="86440" spans="2:2">
      <c r="B86440" s="202"/>
    </row>
    <row r="86441" spans="2:2">
      <c r="B86441" s="202"/>
    </row>
    <row r="86442" spans="2:2">
      <c r="B86442" s="202"/>
    </row>
    <row r="86443" spans="2:2">
      <c r="B86443" s="202"/>
    </row>
    <row r="86444" spans="2:2">
      <c r="B86444" s="202"/>
    </row>
    <row r="86445" spans="2:2">
      <c r="B86445" s="202"/>
    </row>
    <row r="86446" spans="2:2">
      <c r="B86446" s="202"/>
    </row>
    <row r="86447" spans="2:2">
      <c r="B86447" s="202"/>
    </row>
    <row r="86448" spans="2:2">
      <c r="B86448" s="202"/>
    </row>
    <row r="86449" spans="2:2">
      <c r="B86449" s="202"/>
    </row>
    <row r="86450" spans="2:2">
      <c r="B86450" s="202"/>
    </row>
    <row r="86451" spans="2:2">
      <c r="B86451" s="202"/>
    </row>
    <row r="86452" spans="2:2">
      <c r="B86452" s="202"/>
    </row>
    <row r="86453" spans="2:2">
      <c r="B86453" s="202"/>
    </row>
    <row r="86454" spans="2:2">
      <c r="B86454" s="202"/>
    </row>
    <row r="86455" spans="2:2">
      <c r="B86455" s="202"/>
    </row>
    <row r="86456" spans="2:2">
      <c r="B86456" s="202"/>
    </row>
    <row r="86457" spans="2:2">
      <c r="B86457" s="202"/>
    </row>
    <row r="86458" spans="2:2">
      <c r="B86458" s="202"/>
    </row>
    <row r="86459" spans="2:2">
      <c r="B86459" s="202"/>
    </row>
    <row r="86460" spans="2:2">
      <c r="B86460" s="202"/>
    </row>
    <row r="86461" spans="2:2">
      <c r="B86461" s="202"/>
    </row>
    <row r="86462" spans="2:2">
      <c r="B86462" s="202"/>
    </row>
    <row r="86463" spans="2:2">
      <c r="B86463" s="202"/>
    </row>
    <row r="86464" spans="2:2">
      <c r="B86464" s="202"/>
    </row>
    <row r="86465" spans="2:2">
      <c r="B86465" s="202"/>
    </row>
    <row r="86466" spans="2:2">
      <c r="B86466" s="202"/>
    </row>
    <row r="86467" spans="2:2">
      <c r="B86467" s="202"/>
    </row>
    <row r="86468" spans="2:2">
      <c r="B86468" s="202"/>
    </row>
    <row r="86469" spans="2:2">
      <c r="B86469" s="202"/>
    </row>
    <row r="86470" spans="2:2">
      <c r="B86470" s="202"/>
    </row>
    <row r="86471" spans="2:2">
      <c r="B86471" s="202"/>
    </row>
    <row r="86472" spans="2:2">
      <c r="B86472" s="202"/>
    </row>
    <row r="86473" spans="2:2">
      <c r="B86473" s="202"/>
    </row>
    <row r="86474" spans="2:2">
      <c r="B86474" s="202"/>
    </row>
    <row r="86475" spans="2:2">
      <c r="B86475" s="202"/>
    </row>
    <row r="86476" spans="2:2">
      <c r="B86476" s="202"/>
    </row>
    <row r="86477" spans="2:2">
      <c r="B86477" s="202"/>
    </row>
    <row r="86478" spans="2:2">
      <c r="B86478" s="202"/>
    </row>
    <row r="86479" spans="2:2">
      <c r="B86479" s="202"/>
    </row>
    <row r="86480" spans="2:2">
      <c r="B86480" s="202"/>
    </row>
    <row r="86481" spans="2:2">
      <c r="B86481" s="202"/>
    </row>
    <row r="86482" spans="2:2">
      <c r="B86482" s="202"/>
    </row>
    <row r="86483" spans="2:2">
      <c r="B86483" s="202"/>
    </row>
    <row r="86484" spans="2:2">
      <c r="B86484" s="202"/>
    </row>
    <row r="86485" spans="2:2">
      <c r="B86485" s="202"/>
    </row>
    <row r="86486" spans="2:2">
      <c r="B86486" s="202"/>
    </row>
    <row r="86487" spans="2:2">
      <c r="B86487" s="202"/>
    </row>
    <row r="86488" spans="2:2">
      <c r="B86488" s="202"/>
    </row>
    <row r="86489" spans="2:2">
      <c r="B86489" s="202"/>
    </row>
    <row r="86490" spans="2:2">
      <c r="B86490" s="202"/>
    </row>
    <row r="86491" spans="2:2">
      <c r="B86491" s="202"/>
    </row>
    <row r="86492" spans="2:2">
      <c r="B86492" s="202"/>
    </row>
    <row r="86493" spans="2:2">
      <c r="B86493" s="202"/>
    </row>
    <row r="86494" spans="2:2">
      <c r="B86494" s="202"/>
    </row>
    <row r="86495" spans="2:2">
      <c r="B86495" s="202"/>
    </row>
    <row r="86496" spans="2:2">
      <c r="B86496" s="202"/>
    </row>
    <row r="86497" spans="2:2">
      <c r="B86497" s="202"/>
    </row>
    <row r="86498" spans="2:2">
      <c r="B86498" s="202"/>
    </row>
    <row r="86499" spans="2:2">
      <c r="B86499" s="202"/>
    </row>
    <row r="86500" spans="2:2">
      <c r="B86500" s="202"/>
    </row>
    <row r="86501" spans="2:2">
      <c r="B86501" s="202"/>
    </row>
    <row r="86502" spans="2:2">
      <c r="B86502" s="202"/>
    </row>
    <row r="86503" spans="2:2">
      <c r="B86503" s="202"/>
    </row>
    <row r="86504" spans="2:2">
      <c r="B86504" s="202"/>
    </row>
    <row r="86505" spans="2:2">
      <c r="B86505" s="202"/>
    </row>
    <row r="86506" spans="2:2">
      <c r="B86506" s="202"/>
    </row>
    <row r="86507" spans="2:2">
      <c r="B86507" s="202"/>
    </row>
    <row r="86508" spans="2:2">
      <c r="B86508" s="202"/>
    </row>
    <row r="86509" spans="2:2">
      <c r="B86509" s="202"/>
    </row>
    <row r="86510" spans="2:2">
      <c r="B86510" s="202"/>
    </row>
    <row r="86511" spans="2:2">
      <c r="B86511" s="202"/>
    </row>
    <row r="86512" spans="2:2">
      <c r="B86512" s="202"/>
    </row>
    <row r="86513" spans="2:2">
      <c r="B86513" s="202"/>
    </row>
    <row r="86514" spans="2:2">
      <c r="B86514" s="202"/>
    </row>
    <row r="86515" spans="2:2">
      <c r="B86515" s="202"/>
    </row>
    <row r="86516" spans="2:2">
      <c r="B86516" s="202"/>
    </row>
    <row r="86517" spans="2:2">
      <c r="B86517" s="202"/>
    </row>
    <row r="86518" spans="2:2">
      <c r="B86518" s="202"/>
    </row>
    <row r="86519" spans="2:2">
      <c r="B86519" s="202"/>
    </row>
    <row r="86520" spans="2:2">
      <c r="B86520" s="202"/>
    </row>
    <row r="86521" spans="2:2">
      <c r="B86521" s="202"/>
    </row>
    <row r="86522" spans="2:2">
      <c r="B86522" s="202"/>
    </row>
    <row r="86523" spans="2:2">
      <c r="B86523" s="202"/>
    </row>
    <row r="86524" spans="2:2">
      <c r="B86524" s="202"/>
    </row>
    <row r="86525" spans="2:2">
      <c r="B86525" s="202"/>
    </row>
    <row r="86526" spans="2:2">
      <c r="B86526" s="202"/>
    </row>
    <row r="86527" spans="2:2">
      <c r="B86527" s="202"/>
    </row>
    <row r="86528" spans="2:2">
      <c r="B86528" s="202"/>
    </row>
    <row r="86529" spans="2:2">
      <c r="B86529" s="202"/>
    </row>
    <row r="86530" spans="2:2">
      <c r="B86530" s="202"/>
    </row>
    <row r="86531" spans="2:2">
      <c r="B86531" s="202"/>
    </row>
    <row r="86532" spans="2:2">
      <c r="B86532" s="202"/>
    </row>
    <row r="86533" spans="2:2">
      <c r="B86533" s="202"/>
    </row>
    <row r="86534" spans="2:2">
      <c r="B86534" s="202"/>
    </row>
    <row r="86535" spans="2:2">
      <c r="B86535" s="202"/>
    </row>
    <row r="86536" spans="2:2">
      <c r="B86536" s="202"/>
    </row>
    <row r="86537" spans="2:2">
      <c r="B86537" s="202"/>
    </row>
    <row r="86538" spans="2:2">
      <c r="B86538" s="202"/>
    </row>
    <row r="86539" spans="2:2">
      <c r="B86539" s="202"/>
    </row>
    <row r="86540" spans="2:2">
      <c r="B86540" s="202"/>
    </row>
    <row r="86541" spans="2:2">
      <c r="B86541" s="202"/>
    </row>
    <row r="86542" spans="2:2">
      <c r="B86542" s="202"/>
    </row>
    <row r="86543" spans="2:2">
      <c r="B86543" s="202"/>
    </row>
    <row r="86544" spans="2:2">
      <c r="B86544" s="202"/>
    </row>
    <row r="86545" spans="2:2">
      <c r="B86545" s="202"/>
    </row>
    <row r="86546" spans="2:2">
      <c r="B86546" s="202"/>
    </row>
    <row r="86547" spans="2:2">
      <c r="B86547" s="202"/>
    </row>
    <row r="86548" spans="2:2">
      <c r="B86548" s="202"/>
    </row>
    <row r="86549" spans="2:2">
      <c r="B86549" s="202"/>
    </row>
    <row r="86550" spans="2:2">
      <c r="B86550" s="202"/>
    </row>
    <row r="86551" spans="2:2">
      <c r="B86551" s="202"/>
    </row>
    <row r="86552" spans="2:2">
      <c r="B86552" s="202"/>
    </row>
    <row r="86553" spans="2:2">
      <c r="B86553" s="202"/>
    </row>
    <row r="86554" spans="2:2">
      <c r="B86554" s="202"/>
    </row>
    <row r="86555" spans="2:2">
      <c r="B86555" s="202"/>
    </row>
    <row r="86556" spans="2:2">
      <c r="B86556" s="202"/>
    </row>
    <row r="86557" spans="2:2">
      <c r="B86557" s="202"/>
    </row>
    <row r="86558" spans="2:2">
      <c r="B86558" s="202"/>
    </row>
    <row r="86559" spans="2:2">
      <c r="B86559" s="202"/>
    </row>
    <row r="86560" spans="2:2">
      <c r="B86560" s="202"/>
    </row>
    <row r="86561" spans="2:2">
      <c r="B86561" s="202"/>
    </row>
    <row r="86562" spans="2:2">
      <c r="B86562" s="202"/>
    </row>
    <row r="86563" spans="2:2">
      <c r="B86563" s="202"/>
    </row>
    <row r="86564" spans="2:2">
      <c r="B86564" s="202"/>
    </row>
    <row r="86565" spans="2:2">
      <c r="B86565" s="202"/>
    </row>
    <row r="86566" spans="2:2">
      <c r="B86566" s="202"/>
    </row>
    <row r="86567" spans="2:2">
      <c r="B86567" s="202"/>
    </row>
    <row r="86568" spans="2:2">
      <c r="B86568" s="202"/>
    </row>
    <row r="86569" spans="2:2">
      <c r="B86569" s="202"/>
    </row>
    <row r="86570" spans="2:2">
      <c r="B86570" s="202"/>
    </row>
    <row r="86571" spans="2:2">
      <c r="B86571" s="202"/>
    </row>
    <row r="86572" spans="2:2">
      <c r="B86572" s="202"/>
    </row>
    <row r="86573" spans="2:2">
      <c r="B86573" s="202"/>
    </row>
    <row r="86574" spans="2:2">
      <c r="B86574" s="202"/>
    </row>
    <row r="86575" spans="2:2">
      <c r="B86575" s="202"/>
    </row>
    <row r="86576" spans="2:2">
      <c r="B86576" s="202"/>
    </row>
    <row r="86577" spans="2:2">
      <c r="B86577" s="202"/>
    </row>
    <row r="86578" spans="2:2">
      <c r="B86578" s="202"/>
    </row>
    <row r="86579" spans="2:2">
      <c r="B86579" s="202"/>
    </row>
    <row r="86580" spans="2:2">
      <c r="B86580" s="202"/>
    </row>
    <row r="86581" spans="2:2">
      <c r="B86581" s="202"/>
    </row>
    <row r="86582" spans="2:2">
      <c r="B86582" s="202"/>
    </row>
    <row r="86583" spans="2:2">
      <c r="B86583" s="202"/>
    </row>
    <row r="86584" spans="2:2">
      <c r="B86584" s="202"/>
    </row>
    <row r="86585" spans="2:2">
      <c r="B86585" s="202"/>
    </row>
    <row r="86586" spans="2:2">
      <c r="B86586" s="202"/>
    </row>
    <row r="86587" spans="2:2">
      <c r="B86587" s="202"/>
    </row>
    <row r="86588" spans="2:2">
      <c r="B86588" s="202"/>
    </row>
    <row r="86589" spans="2:2">
      <c r="B86589" s="202"/>
    </row>
    <row r="86590" spans="2:2">
      <c r="B86590" s="202"/>
    </row>
    <row r="86591" spans="2:2">
      <c r="B86591" s="202"/>
    </row>
    <row r="86592" spans="2:2">
      <c r="B86592" s="202"/>
    </row>
    <row r="86593" spans="2:2">
      <c r="B86593" s="202"/>
    </row>
    <row r="86594" spans="2:2">
      <c r="B86594" s="202"/>
    </row>
    <row r="86595" spans="2:2">
      <c r="B86595" s="202"/>
    </row>
    <row r="86596" spans="2:2">
      <c r="B86596" s="202"/>
    </row>
    <row r="86597" spans="2:2">
      <c r="B86597" s="202"/>
    </row>
    <row r="86598" spans="2:2">
      <c r="B86598" s="202"/>
    </row>
    <row r="86599" spans="2:2">
      <c r="B86599" s="202"/>
    </row>
    <row r="86600" spans="2:2">
      <c r="B86600" s="202"/>
    </row>
    <row r="86601" spans="2:2">
      <c r="B86601" s="202"/>
    </row>
    <row r="86602" spans="2:2">
      <c r="B86602" s="202"/>
    </row>
    <row r="86603" spans="2:2">
      <c r="B86603" s="202"/>
    </row>
    <row r="86604" spans="2:2">
      <c r="B86604" s="202"/>
    </row>
    <row r="86605" spans="2:2">
      <c r="B86605" s="202"/>
    </row>
    <row r="86606" spans="2:2">
      <c r="B86606" s="202"/>
    </row>
    <row r="86607" spans="2:2">
      <c r="B86607" s="202"/>
    </row>
    <row r="86608" spans="2:2">
      <c r="B86608" s="202"/>
    </row>
    <row r="86609" spans="2:2">
      <c r="B86609" s="202"/>
    </row>
    <row r="86610" spans="2:2">
      <c r="B86610" s="202"/>
    </row>
    <row r="86611" spans="2:2">
      <c r="B86611" s="202"/>
    </row>
    <row r="86612" spans="2:2">
      <c r="B86612" s="202"/>
    </row>
    <row r="86613" spans="2:2">
      <c r="B86613" s="202"/>
    </row>
    <row r="86614" spans="2:2">
      <c r="B86614" s="202"/>
    </row>
    <row r="86615" spans="2:2">
      <c r="B86615" s="202"/>
    </row>
    <row r="86616" spans="2:2">
      <c r="B86616" s="202"/>
    </row>
    <row r="86617" spans="2:2">
      <c r="B86617" s="202"/>
    </row>
    <row r="86618" spans="2:2">
      <c r="B86618" s="202"/>
    </row>
    <row r="86619" spans="2:2">
      <c r="B86619" s="202"/>
    </row>
    <row r="86620" spans="2:2">
      <c r="B86620" s="202"/>
    </row>
    <row r="86621" spans="2:2">
      <c r="B86621" s="202"/>
    </row>
    <row r="86622" spans="2:2">
      <c r="B86622" s="202"/>
    </row>
    <row r="86623" spans="2:2">
      <c r="B86623" s="202"/>
    </row>
    <row r="86624" spans="2:2">
      <c r="B86624" s="202"/>
    </row>
    <row r="86625" spans="2:2">
      <c r="B86625" s="202"/>
    </row>
    <row r="86626" spans="2:2">
      <c r="B86626" s="202"/>
    </row>
    <row r="86627" spans="2:2">
      <c r="B86627" s="202"/>
    </row>
    <row r="86628" spans="2:2">
      <c r="B86628" s="202"/>
    </row>
    <row r="86629" spans="2:2">
      <c r="B86629" s="202"/>
    </row>
    <row r="86630" spans="2:2">
      <c r="B86630" s="202"/>
    </row>
    <row r="86631" spans="2:2">
      <c r="B86631" s="202"/>
    </row>
    <row r="86632" spans="2:2">
      <c r="B86632" s="202"/>
    </row>
    <row r="86633" spans="2:2">
      <c r="B86633" s="202"/>
    </row>
    <row r="86634" spans="2:2">
      <c r="B86634" s="202"/>
    </row>
    <row r="86635" spans="2:2">
      <c r="B86635" s="202"/>
    </row>
    <row r="86636" spans="2:2">
      <c r="B86636" s="202"/>
    </row>
    <row r="86637" spans="2:2">
      <c r="B86637" s="202"/>
    </row>
    <row r="86638" spans="2:2">
      <c r="B86638" s="202"/>
    </row>
    <row r="86639" spans="2:2">
      <c r="B86639" s="202"/>
    </row>
    <row r="86640" spans="2:2">
      <c r="B86640" s="202"/>
    </row>
    <row r="86641" spans="2:2">
      <c r="B86641" s="202"/>
    </row>
    <row r="86642" spans="2:2">
      <c r="B86642" s="202"/>
    </row>
    <row r="86643" spans="2:2">
      <c r="B86643" s="202"/>
    </row>
    <row r="86644" spans="2:2">
      <c r="B86644" s="202"/>
    </row>
    <row r="86645" spans="2:2">
      <c r="B86645" s="202"/>
    </row>
    <row r="86646" spans="2:2">
      <c r="B86646" s="202"/>
    </row>
    <row r="86647" spans="2:2">
      <c r="B86647" s="202"/>
    </row>
    <row r="86648" spans="2:2">
      <c r="B86648" s="202"/>
    </row>
    <row r="86649" spans="2:2">
      <c r="B86649" s="202"/>
    </row>
    <row r="86650" spans="2:2">
      <c r="B86650" s="202"/>
    </row>
    <row r="86651" spans="2:2">
      <c r="B86651" s="202"/>
    </row>
    <row r="86652" spans="2:2">
      <c r="B86652" s="202"/>
    </row>
    <row r="86653" spans="2:2">
      <c r="B86653" s="202"/>
    </row>
    <row r="86654" spans="2:2">
      <c r="B86654" s="202"/>
    </row>
    <row r="86655" spans="2:2">
      <c r="B86655" s="202"/>
    </row>
    <row r="86656" spans="2:2">
      <c r="B86656" s="202"/>
    </row>
    <row r="86657" spans="2:2">
      <c r="B86657" s="202"/>
    </row>
    <row r="86658" spans="2:2">
      <c r="B86658" s="202"/>
    </row>
    <row r="86659" spans="2:2">
      <c r="B86659" s="202"/>
    </row>
    <row r="86660" spans="2:2">
      <c r="B86660" s="202"/>
    </row>
    <row r="86661" spans="2:2">
      <c r="B86661" s="202"/>
    </row>
    <row r="86662" spans="2:2">
      <c r="B86662" s="202"/>
    </row>
    <row r="86663" spans="2:2">
      <c r="B86663" s="202"/>
    </row>
    <row r="86664" spans="2:2">
      <c r="B86664" s="202"/>
    </row>
    <row r="86665" spans="2:2">
      <c r="B86665" s="202"/>
    </row>
    <row r="86666" spans="2:2">
      <c r="B86666" s="202"/>
    </row>
    <row r="86667" spans="2:2">
      <c r="B86667" s="202"/>
    </row>
    <row r="86668" spans="2:2">
      <c r="B86668" s="202"/>
    </row>
    <row r="86669" spans="2:2">
      <c r="B86669" s="202"/>
    </row>
    <row r="86670" spans="2:2">
      <c r="B86670" s="202"/>
    </row>
    <row r="86671" spans="2:2">
      <c r="B86671" s="202"/>
    </row>
    <row r="86672" spans="2:2">
      <c r="B86672" s="202"/>
    </row>
    <row r="86673" spans="2:2">
      <c r="B86673" s="202"/>
    </row>
    <row r="86674" spans="2:2">
      <c r="B86674" s="202"/>
    </row>
    <row r="86675" spans="2:2">
      <c r="B86675" s="202"/>
    </row>
    <row r="86676" spans="2:2">
      <c r="B86676" s="202"/>
    </row>
    <row r="86677" spans="2:2">
      <c r="B86677" s="202"/>
    </row>
    <row r="86678" spans="2:2">
      <c r="B86678" s="202"/>
    </row>
    <row r="86679" spans="2:2">
      <c r="B86679" s="202"/>
    </row>
    <row r="86680" spans="2:2">
      <c r="B86680" s="202"/>
    </row>
    <row r="86681" spans="2:2">
      <c r="B86681" s="202"/>
    </row>
    <row r="86682" spans="2:2">
      <c r="B86682" s="202"/>
    </row>
    <row r="86683" spans="2:2">
      <c r="B86683" s="202"/>
    </row>
    <row r="86684" spans="2:2">
      <c r="B86684" s="202"/>
    </row>
    <row r="86685" spans="2:2">
      <c r="B86685" s="202"/>
    </row>
    <row r="86686" spans="2:2">
      <c r="B86686" s="202"/>
    </row>
    <row r="86687" spans="2:2">
      <c r="B86687" s="202"/>
    </row>
    <row r="86688" spans="2:2">
      <c r="B86688" s="202"/>
    </row>
    <row r="86689" spans="2:2">
      <c r="B86689" s="202"/>
    </row>
    <row r="86690" spans="2:2">
      <c r="B86690" s="202"/>
    </row>
    <row r="86691" spans="2:2">
      <c r="B86691" s="202"/>
    </row>
    <row r="86692" spans="2:2">
      <c r="B86692" s="202"/>
    </row>
    <row r="86693" spans="2:2">
      <c r="B86693" s="202"/>
    </row>
    <row r="86694" spans="2:2">
      <c r="B86694" s="202"/>
    </row>
    <row r="86695" spans="2:2">
      <c r="B86695" s="202"/>
    </row>
    <row r="86696" spans="2:2">
      <c r="B86696" s="202"/>
    </row>
    <row r="86697" spans="2:2">
      <c r="B86697" s="202"/>
    </row>
    <row r="86698" spans="2:2">
      <c r="B86698" s="202"/>
    </row>
    <row r="86699" spans="2:2">
      <c r="B86699" s="202"/>
    </row>
    <row r="86700" spans="2:2">
      <c r="B86700" s="202"/>
    </row>
    <row r="86701" spans="2:2">
      <c r="B86701" s="202"/>
    </row>
    <row r="86702" spans="2:2">
      <c r="B86702" s="202"/>
    </row>
    <row r="86703" spans="2:2">
      <c r="B86703" s="202"/>
    </row>
    <row r="86704" spans="2:2">
      <c r="B86704" s="202"/>
    </row>
    <row r="86705" spans="2:2">
      <c r="B86705" s="202"/>
    </row>
    <row r="86706" spans="2:2">
      <c r="B86706" s="202"/>
    </row>
    <row r="86707" spans="2:2">
      <c r="B86707" s="202"/>
    </row>
    <row r="86708" spans="2:2">
      <c r="B86708" s="202"/>
    </row>
    <row r="86709" spans="2:2">
      <c r="B86709" s="202"/>
    </row>
    <row r="86710" spans="2:2">
      <c r="B86710" s="202"/>
    </row>
    <row r="86711" spans="2:2">
      <c r="B86711" s="202"/>
    </row>
    <row r="86712" spans="2:2">
      <c r="B86712" s="202"/>
    </row>
    <row r="86713" spans="2:2">
      <c r="B86713" s="202"/>
    </row>
    <row r="86714" spans="2:2">
      <c r="B86714" s="202"/>
    </row>
    <row r="86715" spans="2:2">
      <c r="B86715" s="202"/>
    </row>
    <row r="86716" spans="2:2">
      <c r="B86716" s="202"/>
    </row>
    <row r="86717" spans="2:2">
      <c r="B86717" s="202"/>
    </row>
    <row r="86718" spans="2:2">
      <c r="B86718" s="202"/>
    </row>
    <row r="86719" spans="2:2">
      <c r="B86719" s="202"/>
    </row>
    <row r="86720" spans="2:2">
      <c r="B86720" s="202"/>
    </row>
    <row r="86721" spans="2:2">
      <c r="B86721" s="202"/>
    </row>
    <row r="86722" spans="2:2">
      <c r="B86722" s="202"/>
    </row>
    <row r="86723" spans="2:2">
      <c r="B86723" s="202"/>
    </row>
    <row r="86724" spans="2:2">
      <c r="B86724" s="202"/>
    </row>
    <row r="86725" spans="2:2">
      <c r="B86725" s="202"/>
    </row>
    <row r="86726" spans="2:2">
      <c r="B86726" s="202"/>
    </row>
    <row r="86727" spans="2:2">
      <c r="B86727" s="202"/>
    </row>
    <row r="86728" spans="2:2">
      <c r="B86728" s="202"/>
    </row>
    <row r="86729" spans="2:2">
      <c r="B86729" s="202"/>
    </row>
    <row r="86730" spans="2:2">
      <c r="B86730" s="202"/>
    </row>
    <row r="86731" spans="2:2">
      <c r="B86731" s="202"/>
    </row>
    <row r="86732" spans="2:2">
      <c r="B86732" s="202"/>
    </row>
    <row r="86733" spans="2:2">
      <c r="B86733" s="202"/>
    </row>
    <row r="86734" spans="2:2">
      <c r="B86734" s="202"/>
    </row>
    <row r="86735" spans="2:2">
      <c r="B86735" s="202"/>
    </row>
    <row r="86736" spans="2:2">
      <c r="B86736" s="202"/>
    </row>
    <row r="86737" spans="2:2">
      <c r="B86737" s="202"/>
    </row>
    <row r="86738" spans="2:2">
      <c r="B86738" s="202"/>
    </row>
    <row r="86739" spans="2:2">
      <c r="B86739" s="202"/>
    </row>
    <row r="86740" spans="2:2">
      <c r="B86740" s="202"/>
    </row>
    <row r="86741" spans="2:2">
      <c r="B86741" s="202"/>
    </row>
    <row r="86742" spans="2:2">
      <c r="B86742" s="202"/>
    </row>
    <row r="86743" spans="2:2">
      <c r="B86743" s="202"/>
    </row>
    <row r="86744" spans="2:2">
      <c r="B86744" s="202"/>
    </row>
    <row r="86745" spans="2:2">
      <c r="B86745" s="202"/>
    </row>
    <row r="86746" spans="2:2">
      <c r="B86746" s="202"/>
    </row>
    <row r="86747" spans="2:2">
      <c r="B86747" s="202"/>
    </row>
    <row r="86748" spans="2:2">
      <c r="B86748" s="202"/>
    </row>
    <row r="86749" spans="2:2">
      <c r="B86749" s="202"/>
    </row>
    <row r="86750" spans="2:2">
      <c r="B86750" s="202"/>
    </row>
    <row r="86751" spans="2:2">
      <c r="B86751" s="202"/>
    </row>
    <row r="86752" spans="2:2">
      <c r="B86752" s="202"/>
    </row>
    <row r="86753" spans="2:2">
      <c r="B86753" s="202"/>
    </row>
    <row r="86754" spans="2:2">
      <c r="B86754" s="202"/>
    </row>
    <row r="86755" spans="2:2">
      <c r="B86755" s="202"/>
    </row>
    <row r="86756" spans="2:2">
      <c r="B86756" s="202"/>
    </row>
    <row r="86757" spans="2:2">
      <c r="B86757" s="202"/>
    </row>
    <row r="86758" spans="2:2">
      <c r="B86758" s="202"/>
    </row>
    <row r="86759" spans="2:2">
      <c r="B86759" s="202"/>
    </row>
    <row r="86760" spans="2:2">
      <c r="B86760" s="202"/>
    </row>
    <row r="86761" spans="2:2">
      <c r="B86761" s="202"/>
    </row>
    <row r="86762" spans="2:2">
      <c r="B86762" s="202"/>
    </row>
    <row r="86763" spans="2:2">
      <c r="B86763" s="202"/>
    </row>
    <row r="86764" spans="2:2">
      <c r="B86764" s="202"/>
    </row>
    <row r="86765" spans="2:2">
      <c r="B86765" s="202"/>
    </row>
    <row r="86766" spans="2:2">
      <c r="B86766" s="202"/>
    </row>
    <row r="86767" spans="2:2">
      <c r="B86767" s="202"/>
    </row>
    <row r="86768" spans="2:2">
      <c r="B86768" s="202"/>
    </row>
    <row r="86769" spans="2:2">
      <c r="B86769" s="202"/>
    </row>
    <row r="86770" spans="2:2">
      <c r="B86770" s="202"/>
    </row>
    <row r="86771" spans="2:2">
      <c r="B86771" s="202"/>
    </row>
    <row r="86772" spans="2:2">
      <c r="B86772" s="202"/>
    </row>
    <row r="86773" spans="2:2">
      <c r="B86773" s="202"/>
    </row>
    <row r="86774" spans="2:2">
      <c r="B86774" s="202"/>
    </row>
    <row r="86775" spans="2:2">
      <c r="B86775" s="202"/>
    </row>
    <row r="86776" spans="2:2">
      <c r="B86776" s="202"/>
    </row>
    <row r="86777" spans="2:2">
      <c r="B86777" s="202"/>
    </row>
    <row r="86778" spans="2:2">
      <c r="B86778" s="202"/>
    </row>
    <row r="86779" spans="2:2">
      <c r="B86779" s="202"/>
    </row>
    <row r="86780" spans="2:2">
      <c r="B86780" s="202"/>
    </row>
    <row r="86781" spans="2:2">
      <c r="B86781" s="202"/>
    </row>
    <row r="86782" spans="2:2">
      <c r="B86782" s="202"/>
    </row>
    <row r="86783" spans="2:2">
      <c r="B86783" s="202"/>
    </row>
    <row r="86784" spans="2:2">
      <c r="B86784" s="202"/>
    </row>
    <row r="86785" spans="2:2">
      <c r="B86785" s="202"/>
    </row>
    <row r="86786" spans="2:2">
      <c r="B86786" s="202"/>
    </row>
    <row r="86787" spans="2:2">
      <c r="B86787" s="202"/>
    </row>
    <row r="86788" spans="2:2">
      <c r="B86788" s="202"/>
    </row>
    <row r="86789" spans="2:2">
      <c r="B86789" s="202"/>
    </row>
    <row r="86790" spans="2:2">
      <c r="B86790" s="202"/>
    </row>
    <row r="86791" spans="2:2">
      <c r="B86791" s="202"/>
    </row>
    <row r="86792" spans="2:2">
      <c r="B86792" s="202"/>
    </row>
    <row r="86793" spans="2:2">
      <c r="B86793" s="202"/>
    </row>
    <row r="86794" spans="2:2">
      <c r="B86794" s="202"/>
    </row>
    <row r="86795" spans="2:2">
      <c r="B86795" s="202"/>
    </row>
    <row r="86796" spans="2:2">
      <c r="B86796" s="202"/>
    </row>
    <row r="86797" spans="2:2">
      <c r="B86797" s="202"/>
    </row>
    <row r="86798" spans="2:2">
      <c r="B86798" s="202"/>
    </row>
    <row r="86799" spans="2:2">
      <c r="B86799" s="202"/>
    </row>
    <row r="86800" spans="2:2">
      <c r="B86800" s="202"/>
    </row>
    <row r="86801" spans="2:2">
      <c r="B86801" s="202"/>
    </row>
    <row r="86802" spans="2:2">
      <c r="B86802" s="202"/>
    </row>
    <row r="86803" spans="2:2">
      <c r="B86803" s="202"/>
    </row>
    <row r="86804" spans="2:2">
      <c r="B86804" s="202"/>
    </row>
    <row r="86805" spans="2:2">
      <c r="B86805" s="202"/>
    </row>
    <row r="86806" spans="2:2">
      <c r="B86806" s="202"/>
    </row>
    <row r="86807" spans="2:2">
      <c r="B86807" s="202"/>
    </row>
    <row r="86808" spans="2:2">
      <c r="B86808" s="202"/>
    </row>
    <row r="86809" spans="2:2">
      <c r="B86809" s="202"/>
    </row>
    <row r="86810" spans="2:2">
      <c r="B86810" s="202"/>
    </row>
    <row r="86811" spans="2:2">
      <c r="B86811" s="202"/>
    </row>
    <row r="86812" spans="2:2">
      <c r="B86812" s="202"/>
    </row>
    <row r="86813" spans="2:2">
      <c r="B86813" s="202"/>
    </row>
    <row r="86814" spans="2:2">
      <c r="B86814" s="202"/>
    </row>
    <row r="86815" spans="2:2">
      <c r="B86815" s="202"/>
    </row>
    <row r="86816" spans="2:2">
      <c r="B86816" s="202"/>
    </row>
    <row r="86817" spans="2:2">
      <c r="B86817" s="202"/>
    </row>
    <row r="86818" spans="2:2">
      <c r="B86818" s="202"/>
    </row>
    <row r="86819" spans="2:2">
      <c r="B86819" s="202"/>
    </row>
    <row r="86820" spans="2:2">
      <c r="B86820" s="202"/>
    </row>
    <row r="86821" spans="2:2">
      <c r="B86821" s="202"/>
    </row>
    <row r="86822" spans="2:2">
      <c r="B86822" s="202"/>
    </row>
    <row r="86823" spans="2:2">
      <c r="B86823" s="202"/>
    </row>
    <row r="86824" spans="2:2">
      <c r="B86824" s="202"/>
    </row>
    <row r="86825" spans="2:2">
      <c r="B86825" s="202"/>
    </row>
    <row r="86826" spans="2:2">
      <c r="B86826" s="202"/>
    </row>
    <row r="86827" spans="2:2">
      <c r="B86827" s="202"/>
    </row>
    <row r="86828" spans="2:2">
      <c r="B86828" s="202"/>
    </row>
    <row r="86829" spans="2:2">
      <c r="B86829" s="202"/>
    </row>
    <row r="86830" spans="2:2">
      <c r="B86830" s="202"/>
    </row>
    <row r="86831" spans="2:2">
      <c r="B86831" s="202"/>
    </row>
    <row r="86832" spans="2:2">
      <c r="B86832" s="202"/>
    </row>
    <row r="86833" spans="2:2">
      <c r="B86833" s="202"/>
    </row>
    <row r="86834" spans="2:2">
      <c r="B86834" s="202"/>
    </row>
    <row r="86835" spans="2:2">
      <c r="B86835" s="202"/>
    </row>
    <row r="86836" spans="2:2">
      <c r="B86836" s="202"/>
    </row>
    <row r="86837" spans="2:2">
      <c r="B86837" s="202"/>
    </row>
    <row r="86838" spans="2:2">
      <c r="B86838" s="202"/>
    </row>
    <row r="86839" spans="2:2">
      <c r="B86839" s="202"/>
    </row>
    <row r="86840" spans="2:2">
      <c r="B86840" s="202"/>
    </row>
    <row r="86841" spans="2:2">
      <c r="B86841" s="202"/>
    </row>
    <row r="86842" spans="2:2">
      <c r="B86842" s="202"/>
    </row>
    <row r="86843" spans="2:2">
      <c r="B86843" s="202"/>
    </row>
    <row r="86844" spans="2:2">
      <c r="B86844" s="202"/>
    </row>
    <row r="86845" spans="2:2">
      <c r="B86845" s="202"/>
    </row>
    <row r="86846" spans="2:2">
      <c r="B86846" s="202"/>
    </row>
    <row r="86847" spans="2:2">
      <c r="B86847" s="202"/>
    </row>
    <row r="86848" spans="2:2">
      <c r="B86848" s="202"/>
    </row>
    <row r="86849" spans="2:2">
      <c r="B86849" s="202"/>
    </row>
    <row r="86850" spans="2:2">
      <c r="B86850" s="202"/>
    </row>
    <row r="86851" spans="2:2">
      <c r="B86851" s="202"/>
    </row>
    <row r="86852" spans="2:2">
      <c r="B86852" s="202"/>
    </row>
    <row r="86853" spans="2:2">
      <c r="B86853" s="202"/>
    </row>
    <row r="86854" spans="2:2">
      <c r="B86854" s="202"/>
    </row>
    <row r="86855" spans="2:2">
      <c r="B86855" s="202"/>
    </row>
    <row r="86856" spans="2:2">
      <c r="B86856" s="202"/>
    </row>
    <row r="86857" spans="2:2">
      <c r="B86857" s="202"/>
    </row>
    <row r="86858" spans="2:2">
      <c r="B86858" s="202"/>
    </row>
    <row r="86859" spans="2:2">
      <c r="B86859" s="202"/>
    </row>
    <row r="86860" spans="2:2">
      <c r="B86860" s="202"/>
    </row>
    <row r="86861" spans="2:2">
      <c r="B86861" s="202"/>
    </row>
    <row r="86862" spans="2:2">
      <c r="B86862" s="202"/>
    </row>
    <row r="86863" spans="2:2">
      <c r="B86863" s="202"/>
    </row>
    <row r="86864" spans="2:2">
      <c r="B86864" s="202"/>
    </row>
    <row r="86865" spans="2:2">
      <c r="B86865" s="202"/>
    </row>
    <row r="86866" spans="2:2">
      <c r="B86866" s="202"/>
    </row>
    <row r="86867" spans="2:2">
      <c r="B86867" s="202"/>
    </row>
    <row r="86868" spans="2:2">
      <c r="B86868" s="202"/>
    </row>
    <row r="86869" spans="2:2">
      <c r="B86869" s="202"/>
    </row>
    <row r="86870" spans="2:2">
      <c r="B86870" s="202"/>
    </row>
    <row r="86871" spans="2:2">
      <c r="B86871" s="202"/>
    </row>
    <row r="86872" spans="2:2">
      <c r="B86872" s="202"/>
    </row>
    <row r="86873" spans="2:2">
      <c r="B86873" s="202"/>
    </row>
    <row r="86874" spans="2:2">
      <c r="B86874" s="202"/>
    </row>
    <row r="86875" spans="2:2">
      <c r="B86875" s="202"/>
    </row>
    <row r="86876" spans="2:2">
      <c r="B86876" s="202"/>
    </row>
    <row r="86877" spans="2:2">
      <c r="B86877" s="202"/>
    </row>
    <row r="86878" spans="2:2">
      <c r="B86878" s="202"/>
    </row>
    <row r="86879" spans="2:2">
      <c r="B86879" s="202"/>
    </row>
    <row r="86880" spans="2:2">
      <c r="B86880" s="202"/>
    </row>
    <row r="86881" spans="2:2">
      <c r="B86881" s="202"/>
    </row>
    <row r="86882" spans="2:2">
      <c r="B86882" s="202"/>
    </row>
    <row r="86883" spans="2:2">
      <c r="B86883" s="202"/>
    </row>
    <row r="86884" spans="2:2">
      <c r="B86884" s="202"/>
    </row>
    <row r="86885" spans="2:2">
      <c r="B86885" s="202"/>
    </row>
    <row r="86886" spans="2:2">
      <c r="B86886" s="202"/>
    </row>
    <row r="86887" spans="2:2">
      <c r="B86887" s="202"/>
    </row>
    <row r="86888" spans="2:2">
      <c r="B86888" s="202"/>
    </row>
    <row r="86889" spans="2:2">
      <c r="B86889" s="202"/>
    </row>
    <row r="86890" spans="2:2">
      <c r="B86890" s="202"/>
    </row>
    <row r="86891" spans="2:2">
      <c r="B86891" s="202"/>
    </row>
    <row r="86892" spans="2:2">
      <c r="B86892" s="202"/>
    </row>
    <row r="86893" spans="2:2">
      <c r="B86893" s="202"/>
    </row>
    <row r="86894" spans="2:2">
      <c r="B86894" s="202"/>
    </row>
    <row r="86895" spans="2:2">
      <c r="B86895" s="202"/>
    </row>
    <row r="86896" spans="2:2">
      <c r="B86896" s="202"/>
    </row>
    <row r="86897" spans="2:2">
      <c r="B86897" s="202"/>
    </row>
    <row r="86898" spans="2:2">
      <c r="B86898" s="202"/>
    </row>
    <row r="86899" spans="2:2">
      <c r="B86899" s="202"/>
    </row>
    <row r="86900" spans="2:2">
      <c r="B86900" s="202"/>
    </row>
    <row r="86901" spans="2:2">
      <c r="B86901" s="202"/>
    </row>
    <row r="86902" spans="2:2">
      <c r="B86902" s="202"/>
    </row>
    <row r="86903" spans="2:2">
      <c r="B86903" s="202"/>
    </row>
    <row r="86904" spans="2:2">
      <c r="B86904" s="202"/>
    </row>
    <row r="86905" spans="2:2">
      <c r="B86905" s="202"/>
    </row>
    <row r="86906" spans="2:2">
      <c r="B86906" s="202"/>
    </row>
    <row r="86907" spans="2:2">
      <c r="B86907" s="202"/>
    </row>
    <row r="86908" spans="2:2">
      <c r="B86908" s="202"/>
    </row>
    <row r="86909" spans="2:2">
      <c r="B86909" s="202"/>
    </row>
    <row r="86910" spans="2:2">
      <c r="B86910" s="202"/>
    </row>
    <row r="86911" spans="2:2">
      <c r="B86911" s="202"/>
    </row>
    <row r="86912" spans="2:2">
      <c r="B86912" s="202"/>
    </row>
    <row r="86913" spans="2:2">
      <c r="B86913" s="202"/>
    </row>
    <row r="86914" spans="2:2">
      <c r="B86914" s="202"/>
    </row>
    <row r="86915" spans="2:2">
      <c r="B86915" s="202"/>
    </row>
    <row r="86916" spans="2:2">
      <c r="B86916" s="202"/>
    </row>
    <row r="86917" spans="2:2">
      <c r="B86917" s="202"/>
    </row>
    <row r="86918" spans="2:2">
      <c r="B86918" s="202"/>
    </row>
    <row r="86919" spans="2:2">
      <c r="B86919" s="202"/>
    </row>
    <row r="86920" spans="2:2">
      <c r="B86920" s="202"/>
    </row>
    <row r="86921" spans="2:2">
      <c r="B86921" s="202"/>
    </row>
    <row r="86922" spans="2:2">
      <c r="B86922" s="202"/>
    </row>
    <row r="86923" spans="2:2">
      <c r="B86923" s="202"/>
    </row>
    <row r="86924" spans="2:2">
      <c r="B86924" s="202"/>
    </row>
    <row r="86925" spans="2:2">
      <c r="B86925" s="202"/>
    </row>
    <row r="86926" spans="2:2">
      <c r="B86926" s="202"/>
    </row>
    <row r="86927" spans="2:2">
      <c r="B86927" s="202"/>
    </row>
    <row r="86928" spans="2:2">
      <c r="B86928" s="202"/>
    </row>
    <row r="86929" spans="2:2">
      <c r="B86929" s="202"/>
    </row>
    <row r="86930" spans="2:2">
      <c r="B86930" s="202"/>
    </row>
    <row r="86931" spans="2:2">
      <c r="B86931" s="202"/>
    </row>
    <row r="86932" spans="2:2">
      <c r="B86932" s="202"/>
    </row>
    <row r="86933" spans="2:2">
      <c r="B86933" s="202"/>
    </row>
    <row r="86934" spans="2:2">
      <c r="B86934" s="202"/>
    </row>
    <row r="86935" spans="2:2">
      <c r="B86935" s="202"/>
    </row>
    <row r="86936" spans="2:2">
      <c r="B86936" s="202"/>
    </row>
    <row r="86937" spans="2:2">
      <c r="B86937" s="202"/>
    </row>
    <row r="86938" spans="2:2">
      <c r="B86938" s="202"/>
    </row>
    <row r="86939" spans="2:2">
      <c r="B86939" s="202"/>
    </row>
    <row r="86940" spans="2:2">
      <c r="B86940" s="202"/>
    </row>
    <row r="86941" spans="2:2">
      <c r="B86941" s="202"/>
    </row>
    <row r="86942" spans="2:2">
      <c r="B86942" s="202"/>
    </row>
    <row r="86943" spans="2:2">
      <c r="B86943" s="202"/>
    </row>
    <row r="86944" spans="2:2">
      <c r="B86944" s="202"/>
    </row>
    <row r="86945" spans="2:2">
      <c r="B86945" s="202"/>
    </row>
    <row r="86946" spans="2:2">
      <c r="B86946" s="202"/>
    </row>
    <row r="86947" spans="2:2">
      <c r="B86947" s="202"/>
    </row>
    <row r="86948" spans="2:2">
      <c r="B86948" s="202"/>
    </row>
    <row r="86949" spans="2:2">
      <c r="B86949" s="202"/>
    </row>
    <row r="86950" spans="2:2">
      <c r="B86950" s="202"/>
    </row>
    <row r="86951" spans="2:2">
      <c r="B86951" s="202"/>
    </row>
    <row r="86952" spans="2:2">
      <c r="B86952" s="202"/>
    </row>
    <row r="86953" spans="2:2">
      <c r="B86953" s="202"/>
    </row>
    <row r="86954" spans="2:2">
      <c r="B86954" s="202"/>
    </row>
    <row r="86955" spans="2:2">
      <c r="B86955" s="202"/>
    </row>
    <row r="86956" spans="2:2">
      <c r="B86956" s="202"/>
    </row>
    <row r="86957" spans="2:2">
      <c r="B86957" s="202"/>
    </row>
    <row r="86958" spans="2:2">
      <c r="B86958" s="202"/>
    </row>
    <row r="86959" spans="2:2">
      <c r="B86959" s="202"/>
    </row>
    <row r="86960" spans="2:2">
      <c r="B86960" s="202"/>
    </row>
    <row r="86961" spans="2:2">
      <c r="B86961" s="202"/>
    </row>
    <row r="86962" spans="2:2">
      <c r="B86962" s="202"/>
    </row>
    <row r="86963" spans="2:2">
      <c r="B86963" s="202"/>
    </row>
    <row r="86964" spans="2:2">
      <c r="B86964" s="202"/>
    </row>
    <row r="86965" spans="2:2">
      <c r="B86965" s="202"/>
    </row>
    <row r="86966" spans="2:2">
      <c r="B86966" s="202"/>
    </row>
    <row r="86967" spans="2:2">
      <c r="B86967" s="202"/>
    </row>
    <row r="86968" spans="2:2">
      <c r="B86968" s="202"/>
    </row>
    <row r="86969" spans="2:2">
      <c r="B86969" s="202"/>
    </row>
    <row r="86970" spans="2:2">
      <c r="B86970" s="202"/>
    </row>
    <row r="86971" spans="2:2">
      <c r="B86971" s="202"/>
    </row>
    <row r="86972" spans="2:2">
      <c r="B86972" s="202"/>
    </row>
    <row r="86973" spans="2:2">
      <c r="B86973" s="202"/>
    </row>
    <row r="86974" spans="2:2">
      <c r="B86974" s="202"/>
    </row>
    <row r="86975" spans="2:2">
      <c r="B86975" s="202"/>
    </row>
    <row r="86976" spans="2:2">
      <c r="B86976" s="202"/>
    </row>
    <row r="86977" spans="2:2">
      <c r="B86977" s="202"/>
    </row>
    <row r="86978" spans="2:2">
      <c r="B86978" s="202"/>
    </row>
    <row r="86979" spans="2:2">
      <c r="B86979" s="202"/>
    </row>
    <row r="86980" spans="2:2">
      <c r="B86980" s="202"/>
    </row>
    <row r="86981" spans="2:2">
      <c r="B86981" s="202"/>
    </row>
    <row r="86982" spans="2:2">
      <c r="B86982" s="202"/>
    </row>
    <row r="86983" spans="2:2">
      <c r="B86983" s="202"/>
    </row>
    <row r="86984" spans="2:2">
      <c r="B86984" s="202"/>
    </row>
    <row r="86985" spans="2:2">
      <c r="B86985" s="202"/>
    </row>
    <row r="86986" spans="2:2">
      <c r="B86986" s="202"/>
    </row>
    <row r="86987" spans="2:2">
      <c r="B86987" s="202"/>
    </row>
    <row r="86988" spans="2:2">
      <c r="B86988" s="202"/>
    </row>
    <row r="86989" spans="2:2">
      <c r="B86989" s="202"/>
    </row>
    <row r="86990" spans="2:2">
      <c r="B86990" s="202"/>
    </row>
    <row r="86991" spans="2:2">
      <c r="B86991" s="202"/>
    </row>
    <row r="86992" spans="2:2">
      <c r="B86992" s="202"/>
    </row>
    <row r="86993" spans="2:2">
      <c r="B86993" s="202"/>
    </row>
    <row r="86994" spans="2:2">
      <c r="B86994" s="202"/>
    </row>
    <row r="86995" spans="2:2">
      <c r="B86995" s="202"/>
    </row>
    <row r="86996" spans="2:2">
      <c r="B86996" s="202"/>
    </row>
    <row r="86997" spans="2:2">
      <c r="B86997" s="202"/>
    </row>
    <row r="86998" spans="2:2">
      <c r="B86998" s="202"/>
    </row>
    <row r="86999" spans="2:2">
      <c r="B86999" s="202"/>
    </row>
    <row r="87000" spans="2:2">
      <c r="B87000" s="202"/>
    </row>
    <row r="87001" spans="2:2">
      <c r="B87001" s="202"/>
    </row>
    <row r="87002" spans="2:2">
      <c r="B87002" s="202"/>
    </row>
    <row r="87003" spans="2:2">
      <c r="B87003" s="202"/>
    </row>
    <row r="87004" spans="2:2">
      <c r="B87004" s="202"/>
    </row>
    <row r="87005" spans="2:2">
      <c r="B87005" s="202"/>
    </row>
    <row r="87006" spans="2:2">
      <c r="B87006" s="202"/>
    </row>
    <row r="87007" spans="2:2">
      <c r="B87007" s="202"/>
    </row>
    <row r="87008" spans="2:2">
      <c r="B87008" s="202"/>
    </row>
    <row r="87009" spans="2:2">
      <c r="B87009" s="202"/>
    </row>
    <row r="87010" spans="2:2">
      <c r="B87010" s="202"/>
    </row>
    <row r="87011" spans="2:2">
      <c r="B87011" s="202"/>
    </row>
    <row r="87012" spans="2:2">
      <c r="B87012" s="202"/>
    </row>
    <row r="87013" spans="2:2">
      <c r="B87013" s="202"/>
    </row>
    <row r="87014" spans="2:2">
      <c r="B87014" s="202"/>
    </row>
    <row r="87015" spans="2:2">
      <c r="B87015" s="202"/>
    </row>
    <row r="87016" spans="2:2">
      <c r="B87016" s="202"/>
    </row>
    <row r="87017" spans="2:2">
      <c r="B87017" s="202"/>
    </row>
    <row r="87018" spans="2:2">
      <c r="B87018" s="202"/>
    </row>
    <row r="87019" spans="2:2">
      <c r="B87019" s="202"/>
    </row>
    <row r="87020" spans="2:2">
      <c r="B87020" s="202"/>
    </row>
    <row r="87021" spans="2:2">
      <c r="B87021" s="202"/>
    </row>
    <row r="87022" spans="2:2">
      <c r="B87022" s="202"/>
    </row>
    <row r="87023" spans="2:2">
      <c r="B87023" s="202"/>
    </row>
    <row r="87024" spans="2:2">
      <c r="B87024" s="202"/>
    </row>
    <row r="87025" spans="2:2">
      <c r="B87025" s="202"/>
    </row>
    <row r="87026" spans="2:2">
      <c r="B87026" s="202"/>
    </row>
    <row r="87027" spans="2:2">
      <c r="B87027" s="202"/>
    </row>
    <row r="87028" spans="2:2">
      <c r="B87028" s="202"/>
    </row>
    <row r="87029" spans="2:2">
      <c r="B87029" s="202"/>
    </row>
    <row r="87030" spans="2:2">
      <c r="B87030" s="202"/>
    </row>
    <row r="87031" spans="2:2">
      <c r="B87031" s="202"/>
    </row>
    <row r="87032" spans="2:2">
      <c r="B87032" s="202"/>
    </row>
    <row r="87033" spans="2:2">
      <c r="B87033" s="202"/>
    </row>
    <row r="87034" spans="2:2">
      <c r="B87034" s="202"/>
    </row>
    <row r="87035" spans="2:2">
      <c r="B87035" s="202"/>
    </row>
    <row r="87036" spans="2:2">
      <c r="B87036" s="202"/>
    </row>
    <row r="87037" spans="2:2">
      <c r="B87037" s="202"/>
    </row>
    <row r="87038" spans="2:2">
      <c r="B87038" s="202"/>
    </row>
    <row r="87039" spans="2:2">
      <c r="B87039" s="202"/>
    </row>
    <row r="87040" spans="2:2">
      <c r="B87040" s="202"/>
    </row>
    <row r="87041" spans="2:2">
      <c r="B87041" s="202"/>
    </row>
    <row r="87042" spans="2:2">
      <c r="B87042" s="202"/>
    </row>
    <row r="87043" spans="2:2">
      <c r="B87043" s="202"/>
    </row>
    <row r="87044" spans="2:2">
      <c r="B87044" s="202"/>
    </row>
    <row r="87045" spans="2:2">
      <c r="B87045" s="202"/>
    </row>
    <row r="87046" spans="2:2">
      <c r="B87046" s="202"/>
    </row>
    <row r="87047" spans="2:2">
      <c r="B87047" s="202"/>
    </row>
    <row r="87048" spans="2:2">
      <c r="B87048" s="202"/>
    </row>
    <row r="87049" spans="2:2">
      <c r="B87049" s="202"/>
    </row>
    <row r="87050" spans="2:2">
      <c r="B87050" s="202"/>
    </row>
    <row r="87051" spans="2:2">
      <c r="B87051" s="202"/>
    </row>
    <row r="87052" spans="2:2">
      <c r="B87052" s="202"/>
    </row>
    <row r="87053" spans="2:2">
      <c r="B87053" s="202"/>
    </row>
    <row r="87054" spans="2:2">
      <c r="B87054" s="202"/>
    </row>
    <row r="87055" spans="2:2">
      <c r="B87055" s="202"/>
    </row>
    <row r="87056" spans="2:2">
      <c r="B87056" s="202"/>
    </row>
    <row r="87057" spans="2:2">
      <c r="B87057" s="202"/>
    </row>
    <row r="87058" spans="2:2">
      <c r="B87058" s="202"/>
    </row>
    <row r="87059" spans="2:2">
      <c r="B87059" s="202"/>
    </row>
    <row r="87060" spans="2:2">
      <c r="B87060" s="202"/>
    </row>
    <row r="87061" spans="2:2">
      <c r="B87061" s="202"/>
    </row>
    <row r="87062" spans="2:2">
      <c r="B87062" s="202"/>
    </row>
    <row r="87063" spans="2:2">
      <c r="B87063" s="202"/>
    </row>
    <row r="87064" spans="2:2">
      <c r="B87064" s="202"/>
    </row>
    <row r="87065" spans="2:2">
      <c r="B87065" s="202"/>
    </row>
    <row r="87066" spans="2:2">
      <c r="B87066" s="202"/>
    </row>
    <row r="87067" spans="2:2">
      <c r="B87067" s="202"/>
    </row>
    <row r="87068" spans="2:2">
      <c r="B87068" s="202"/>
    </row>
    <row r="87069" spans="2:2">
      <c r="B87069" s="202"/>
    </row>
    <row r="87070" spans="2:2">
      <c r="B87070" s="202"/>
    </row>
    <row r="87071" spans="2:2">
      <c r="B87071" s="202"/>
    </row>
    <row r="87072" spans="2:2">
      <c r="B87072" s="202"/>
    </row>
    <row r="87073" spans="2:2">
      <c r="B87073" s="202"/>
    </row>
    <row r="87074" spans="2:2">
      <c r="B87074" s="202"/>
    </row>
    <row r="87075" spans="2:2">
      <c r="B87075" s="202"/>
    </row>
    <row r="87076" spans="2:2">
      <c r="B87076" s="202"/>
    </row>
    <row r="87077" spans="2:2">
      <c r="B87077" s="202"/>
    </row>
    <row r="87078" spans="2:2">
      <c r="B87078" s="202"/>
    </row>
    <row r="87079" spans="2:2">
      <c r="B87079" s="202"/>
    </row>
    <row r="87080" spans="2:2">
      <c r="B87080" s="202"/>
    </row>
    <row r="87081" spans="2:2">
      <c r="B87081" s="202"/>
    </row>
    <row r="87082" spans="2:2">
      <c r="B87082" s="202"/>
    </row>
    <row r="87083" spans="2:2">
      <c r="B87083" s="202"/>
    </row>
    <row r="87084" spans="2:2">
      <c r="B87084" s="202"/>
    </row>
    <row r="87085" spans="2:2">
      <c r="B87085" s="202"/>
    </row>
    <row r="87086" spans="2:2">
      <c r="B87086" s="202"/>
    </row>
    <row r="87087" spans="2:2">
      <c r="B87087" s="202"/>
    </row>
    <row r="87088" spans="2:2">
      <c r="B87088" s="202"/>
    </row>
    <row r="87089" spans="2:2">
      <c r="B87089" s="202"/>
    </row>
    <row r="87090" spans="2:2">
      <c r="B87090" s="202"/>
    </row>
    <row r="87091" spans="2:2">
      <c r="B87091" s="202"/>
    </row>
    <row r="87092" spans="2:2">
      <c r="B87092" s="202"/>
    </row>
    <row r="87093" spans="2:2">
      <c r="B87093" s="202"/>
    </row>
    <row r="87094" spans="2:2">
      <c r="B87094" s="202"/>
    </row>
    <row r="87095" spans="2:2">
      <c r="B87095" s="202"/>
    </row>
    <row r="87096" spans="2:2">
      <c r="B87096" s="202"/>
    </row>
    <row r="87097" spans="2:2">
      <c r="B87097" s="202"/>
    </row>
    <row r="87098" spans="2:2">
      <c r="B87098" s="202"/>
    </row>
    <row r="87099" spans="2:2">
      <c r="B87099" s="202"/>
    </row>
    <row r="87100" spans="2:2">
      <c r="B87100" s="202"/>
    </row>
    <row r="87101" spans="2:2">
      <c r="B87101" s="202"/>
    </row>
    <row r="87102" spans="2:2">
      <c r="B87102" s="202"/>
    </row>
    <row r="87103" spans="2:2">
      <c r="B87103" s="202"/>
    </row>
    <row r="87104" spans="2:2">
      <c r="B87104" s="202"/>
    </row>
    <row r="87105" spans="2:2">
      <c r="B87105" s="202"/>
    </row>
    <row r="87106" spans="2:2">
      <c r="B87106" s="202"/>
    </row>
    <row r="87107" spans="2:2">
      <c r="B87107" s="202"/>
    </row>
    <row r="87108" spans="2:2">
      <c r="B87108" s="202"/>
    </row>
    <row r="87109" spans="2:2">
      <c r="B87109" s="202"/>
    </row>
    <row r="87110" spans="2:2">
      <c r="B87110" s="202"/>
    </row>
    <row r="87111" spans="2:2">
      <c r="B87111" s="202"/>
    </row>
    <row r="87112" spans="2:2">
      <c r="B87112" s="202"/>
    </row>
    <row r="87113" spans="2:2">
      <c r="B87113" s="202"/>
    </row>
    <row r="87114" spans="2:2">
      <c r="B87114" s="202"/>
    </row>
    <row r="87115" spans="2:2">
      <c r="B87115" s="202"/>
    </row>
    <row r="87116" spans="2:2">
      <c r="B87116" s="202"/>
    </row>
    <row r="87117" spans="2:2">
      <c r="B87117" s="202"/>
    </row>
    <row r="87118" spans="2:2">
      <c r="B87118" s="202"/>
    </row>
    <row r="87119" spans="2:2">
      <c r="B87119" s="202"/>
    </row>
    <row r="87120" spans="2:2">
      <c r="B87120" s="202"/>
    </row>
    <row r="87121" spans="2:2">
      <c r="B87121" s="202"/>
    </row>
    <row r="87122" spans="2:2">
      <c r="B87122" s="202"/>
    </row>
    <row r="87123" spans="2:2">
      <c r="B87123" s="202"/>
    </row>
    <row r="87124" spans="2:2">
      <c r="B87124" s="202"/>
    </row>
    <row r="87125" spans="2:2">
      <c r="B87125" s="202"/>
    </row>
    <row r="87126" spans="2:2">
      <c r="B87126" s="202"/>
    </row>
    <row r="87127" spans="2:2">
      <c r="B87127" s="202"/>
    </row>
    <row r="87128" spans="2:2">
      <c r="B87128" s="202"/>
    </row>
    <row r="87129" spans="2:2">
      <c r="B87129" s="202"/>
    </row>
    <row r="87130" spans="2:2">
      <c r="B87130" s="202"/>
    </row>
    <row r="87131" spans="2:2">
      <c r="B87131" s="202"/>
    </row>
    <row r="87132" spans="2:2">
      <c r="B87132" s="202"/>
    </row>
    <row r="87133" spans="2:2">
      <c r="B87133" s="202"/>
    </row>
    <row r="87134" spans="2:2">
      <c r="B87134" s="202"/>
    </row>
    <row r="87135" spans="2:2">
      <c r="B87135" s="202"/>
    </row>
    <row r="87136" spans="2:2">
      <c r="B87136" s="202"/>
    </row>
    <row r="87137" spans="2:2">
      <c r="B87137" s="202"/>
    </row>
    <row r="87138" spans="2:2">
      <c r="B87138" s="202"/>
    </row>
    <row r="87139" spans="2:2">
      <c r="B87139" s="202"/>
    </row>
    <row r="87140" spans="2:2">
      <c r="B87140" s="202"/>
    </row>
    <row r="87141" spans="2:2">
      <c r="B87141" s="202"/>
    </row>
    <row r="87142" spans="2:2">
      <c r="B87142" s="202"/>
    </row>
    <row r="87143" spans="2:2">
      <c r="B87143" s="202"/>
    </row>
    <row r="87144" spans="2:2">
      <c r="B87144" s="202"/>
    </row>
    <row r="87145" spans="2:2">
      <c r="B87145" s="202"/>
    </row>
    <row r="87146" spans="2:2">
      <c r="B87146" s="202"/>
    </row>
    <row r="87147" spans="2:2">
      <c r="B87147" s="202"/>
    </row>
    <row r="87148" spans="2:2">
      <c r="B87148" s="202"/>
    </row>
    <row r="87149" spans="2:2">
      <c r="B87149" s="202"/>
    </row>
    <row r="87150" spans="2:2">
      <c r="B87150" s="202"/>
    </row>
    <row r="87151" spans="2:2">
      <c r="B87151" s="202"/>
    </row>
    <row r="87152" spans="2:2">
      <c r="B87152" s="202"/>
    </row>
    <row r="87153" spans="2:2">
      <c r="B87153" s="202"/>
    </row>
    <row r="87154" spans="2:2">
      <c r="B87154" s="202"/>
    </row>
    <row r="87155" spans="2:2">
      <c r="B87155" s="202"/>
    </row>
    <row r="87156" spans="2:2">
      <c r="B87156" s="202"/>
    </row>
    <row r="87157" spans="2:2">
      <c r="B87157" s="202"/>
    </row>
    <row r="87158" spans="2:2">
      <c r="B87158" s="202"/>
    </row>
    <row r="87159" spans="2:2">
      <c r="B87159" s="202"/>
    </row>
    <row r="87160" spans="2:2">
      <c r="B87160" s="202"/>
    </row>
    <row r="87161" spans="2:2">
      <c r="B87161" s="202"/>
    </row>
    <row r="87162" spans="2:2">
      <c r="B87162" s="202"/>
    </row>
    <row r="87163" spans="2:2">
      <c r="B87163" s="202"/>
    </row>
    <row r="87164" spans="2:2">
      <c r="B87164" s="202"/>
    </row>
    <row r="87165" spans="2:2">
      <c r="B87165" s="202"/>
    </row>
    <row r="87166" spans="2:2">
      <c r="B87166" s="202"/>
    </row>
    <row r="87167" spans="2:2">
      <c r="B87167" s="202"/>
    </row>
    <row r="87168" spans="2:2">
      <c r="B87168" s="202"/>
    </row>
    <row r="87169" spans="2:2">
      <c r="B87169" s="202"/>
    </row>
    <row r="87170" spans="2:2">
      <c r="B87170" s="202"/>
    </row>
    <row r="87171" spans="2:2">
      <c r="B87171" s="202"/>
    </row>
    <row r="87172" spans="2:2">
      <c r="B87172" s="202"/>
    </row>
    <row r="87173" spans="2:2">
      <c r="B87173" s="202"/>
    </row>
    <row r="87174" spans="2:2">
      <c r="B87174" s="202"/>
    </row>
    <row r="87175" spans="2:2">
      <c r="B87175" s="202"/>
    </row>
    <row r="87176" spans="2:2">
      <c r="B87176" s="202"/>
    </row>
    <row r="87177" spans="2:2">
      <c r="B87177" s="202"/>
    </row>
    <row r="87178" spans="2:2">
      <c r="B87178" s="202"/>
    </row>
    <row r="87179" spans="2:2">
      <c r="B87179" s="202"/>
    </row>
    <row r="87180" spans="2:2">
      <c r="B87180" s="202"/>
    </row>
    <row r="87181" spans="2:2">
      <c r="B87181" s="202"/>
    </row>
    <row r="87182" spans="2:2">
      <c r="B87182" s="202"/>
    </row>
    <row r="87183" spans="2:2">
      <c r="B87183" s="202"/>
    </row>
    <row r="87184" spans="2:2">
      <c r="B87184" s="202"/>
    </row>
    <row r="87185" spans="2:2">
      <c r="B87185" s="202"/>
    </row>
    <row r="87186" spans="2:2">
      <c r="B87186" s="202"/>
    </row>
    <row r="87187" spans="2:2">
      <c r="B87187" s="202"/>
    </row>
    <row r="87188" spans="2:2">
      <c r="B87188" s="202"/>
    </row>
    <row r="87189" spans="2:2">
      <c r="B87189" s="202"/>
    </row>
    <row r="87190" spans="2:2">
      <c r="B87190" s="202"/>
    </row>
    <row r="87191" spans="2:2">
      <c r="B87191" s="202"/>
    </row>
    <row r="87192" spans="2:2">
      <c r="B87192" s="202"/>
    </row>
    <row r="87193" spans="2:2">
      <c r="B87193" s="202"/>
    </row>
    <row r="87194" spans="2:2">
      <c r="B87194" s="202"/>
    </row>
    <row r="87195" spans="2:2">
      <c r="B87195" s="202"/>
    </row>
    <row r="87196" spans="2:2">
      <c r="B87196" s="202"/>
    </row>
    <row r="87197" spans="2:2">
      <c r="B87197" s="202"/>
    </row>
    <row r="87198" spans="2:2">
      <c r="B87198" s="202"/>
    </row>
    <row r="87199" spans="2:2">
      <c r="B87199" s="202"/>
    </row>
    <row r="87200" spans="2:2">
      <c r="B87200" s="202"/>
    </row>
    <row r="87201" spans="2:2">
      <c r="B87201" s="202"/>
    </row>
    <row r="87202" spans="2:2">
      <c r="B87202" s="202"/>
    </row>
    <row r="87203" spans="2:2">
      <c r="B87203" s="202"/>
    </row>
    <row r="87204" spans="2:2">
      <c r="B87204" s="202"/>
    </row>
    <row r="87205" spans="2:2">
      <c r="B87205" s="202"/>
    </row>
    <row r="87206" spans="2:2">
      <c r="B87206" s="202"/>
    </row>
    <row r="87207" spans="2:2">
      <c r="B87207" s="202"/>
    </row>
    <row r="87208" spans="2:2">
      <c r="B87208" s="202"/>
    </row>
    <row r="87209" spans="2:2">
      <c r="B87209" s="202"/>
    </row>
    <row r="87210" spans="2:2">
      <c r="B87210" s="202"/>
    </row>
    <row r="87211" spans="2:2">
      <c r="B87211" s="202"/>
    </row>
    <row r="87212" spans="2:2">
      <c r="B87212" s="202"/>
    </row>
    <row r="87213" spans="2:2">
      <c r="B87213" s="202"/>
    </row>
    <row r="87214" spans="2:2">
      <c r="B87214" s="202"/>
    </row>
    <row r="87215" spans="2:2">
      <c r="B87215" s="202"/>
    </row>
    <row r="87216" spans="2:2">
      <c r="B87216" s="202"/>
    </row>
    <row r="87217" spans="2:2">
      <c r="B87217" s="202"/>
    </row>
    <row r="87218" spans="2:2">
      <c r="B87218" s="202"/>
    </row>
    <row r="87219" spans="2:2">
      <c r="B87219" s="202"/>
    </row>
    <row r="87220" spans="2:2">
      <c r="B87220" s="202"/>
    </row>
    <row r="87221" spans="2:2">
      <c r="B87221" s="202"/>
    </row>
    <row r="87222" spans="2:2">
      <c r="B87222" s="202"/>
    </row>
    <row r="87223" spans="2:2">
      <c r="B87223" s="202"/>
    </row>
    <row r="87224" spans="2:2">
      <c r="B87224" s="202"/>
    </row>
    <row r="87225" spans="2:2">
      <c r="B87225" s="202"/>
    </row>
    <row r="87226" spans="2:2">
      <c r="B87226" s="202"/>
    </row>
    <row r="87227" spans="2:2">
      <c r="B87227" s="202"/>
    </row>
    <row r="87228" spans="2:2">
      <c r="B87228" s="202"/>
    </row>
    <row r="87229" spans="2:2">
      <c r="B87229" s="202"/>
    </row>
    <row r="87230" spans="2:2">
      <c r="B87230" s="202"/>
    </row>
    <row r="87231" spans="2:2">
      <c r="B87231" s="202"/>
    </row>
    <row r="87232" spans="2:2">
      <c r="B87232" s="202"/>
    </row>
    <row r="87233" spans="2:2">
      <c r="B87233" s="202"/>
    </row>
    <row r="87234" spans="2:2">
      <c r="B87234" s="202"/>
    </row>
    <row r="87235" spans="2:2">
      <c r="B87235" s="202"/>
    </row>
    <row r="87236" spans="2:2">
      <c r="B87236" s="202"/>
    </row>
    <row r="87237" spans="2:2">
      <c r="B87237" s="202"/>
    </row>
    <row r="87238" spans="2:2">
      <c r="B87238" s="202"/>
    </row>
    <row r="87239" spans="2:2">
      <c r="B87239" s="202"/>
    </row>
    <row r="87240" spans="2:2">
      <c r="B87240" s="202"/>
    </row>
    <row r="87241" spans="2:2">
      <c r="B87241" s="202"/>
    </row>
    <row r="87242" spans="2:2">
      <c r="B87242" s="202"/>
    </row>
    <row r="87243" spans="2:2">
      <c r="B87243" s="202"/>
    </row>
    <row r="87244" spans="2:2">
      <c r="B87244" s="202"/>
    </row>
    <row r="87245" spans="2:2">
      <c r="B87245" s="202"/>
    </row>
    <row r="87246" spans="2:2">
      <c r="B87246" s="202"/>
    </row>
    <row r="87247" spans="2:2">
      <c r="B87247" s="202"/>
    </row>
    <row r="87248" spans="2:2">
      <c r="B87248" s="202"/>
    </row>
    <row r="87249" spans="2:2">
      <c r="B87249" s="202"/>
    </row>
    <row r="87250" spans="2:2">
      <c r="B87250" s="202"/>
    </row>
    <row r="87251" spans="2:2">
      <c r="B87251" s="202"/>
    </row>
    <row r="87252" spans="2:2">
      <c r="B87252" s="202"/>
    </row>
    <row r="87253" spans="2:2">
      <c r="B87253" s="202"/>
    </row>
    <row r="87254" spans="2:2">
      <c r="B87254" s="202"/>
    </row>
    <row r="87255" spans="2:2">
      <c r="B87255" s="202"/>
    </row>
    <row r="87256" spans="2:2">
      <c r="B87256" s="202"/>
    </row>
    <row r="87257" spans="2:2">
      <c r="B87257" s="202"/>
    </row>
    <row r="87258" spans="2:2">
      <c r="B87258" s="202"/>
    </row>
    <row r="87259" spans="2:2">
      <c r="B87259" s="202"/>
    </row>
    <row r="87260" spans="2:2">
      <c r="B87260" s="202"/>
    </row>
    <row r="87261" spans="2:2">
      <c r="B87261" s="202"/>
    </row>
    <row r="87262" spans="2:2">
      <c r="B87262" s="202"/>
    </row>
    <row r="87263" spans="2:2">
      <c r="B87263" s="202"/>
    </row>
    <row r="87264" spans="2:2">
      <c r="B87264" s="202"/>
    </row>
    <row r="87265" spans="2:2">
      <c r="B87265" s="202"/>
    </row>
    <row r="87266" spans="2:2">
      <c r="B87266" s="202"/>
    </row>
    <row r="87267" spans="2:2">
      <c r="B87267" s="202"/>
    </row>
    <row r="87268" spans="2:2">
      <c r="B87268" s="202"/>
    </row>
    <row r="87269" spans="2:2">
      <c r="B87269" s="202"/>
    </row>
    <row r="87270" spans="2:2">
      <c r="B87270" s="202"/>
    </row>
    <row r="87271" spans="2:2">
      <c r="B87271" s="202"/>
    </row>
    <row r="87272" spans="2:2">
      <c r="B87272" s="202"/>
    </row>
    <row r="87273" spans="2:2">
      <c r="B87273" s="202"/>
    </row>
    <row r="87274" spans="2:2">
      <c r="B87274" s="202"/>
    </row>
    <row r="87275" spans="2:2">
      <c r="B87275" s="202"/>
    </row>
    <row r="87276" spans="2:2">
      <c r="B87276" s="202"/>
    </row>
    <row r="87277" spans="2:2">
      <c r="B87277" s="202"/>
    </row>
    <row r="87278" spans="2:2">
      <c r="B87278" s="202"/>
    </row>
    <row r="87279" spans="2:2">
      <c r="B87279" s="202"/>
    </row>
    <row r="87280" spans="2:2">
      <c r="B87280" s="202"/>
    </row>
    <row r="87281" spans="2:2">
      <c r="B87281" s="202"/>
    </row>
    <row r="87282" spans="2:2">
      <c r="B87282" s="202"/>
    </row>
    <row r="87283" spans="2:2">
      <c r="B87283" s="202"/>
    </row>
    <row r="87284" spans="2:2">
      <c r="B87284" s="202"/>
    </row>
    <row r="87285" spans="2:2">
      <c r="B87285" s="202"/>
    </row>
    <row r="87286" spans="2:2">
      <c r="B87286" s="202"/>
    </row>
    <row r="87287" spans="2:2">
      <c r="B87287" s="202"/>
    </row>
    <row r="87288" spans="2:2">
      <c r="B87288" s="202"/>
    </row>
    <row r="87289" spans="2:2">
      <c r="B87289" s="202"/>
    </row>
    <row r="87290" spans="2:2">
      <c r="B87290" s="202"/>
    </row>
    <row r="87291" spans="2:2">
      <c r="B87291" s="202"/>
    </row>
    <row r="87292" spans="2:2">
      <c r="B87292" s="202"/>
    </row>
    <row r="87293" spans="2:2">
      <c r="B87293" s="202"/>
    </row>
    <row r="87294" spans="2:2">
      <c r="B87294" s="202"/>
    </row>
    <row r="87295" spans="2:2">
      <c r="B87295" s="202"/>
    </row>
    <row r="87296" spans="2:2">
      <c r="B87296" s="202"/>
    </row>
    <row r="87297" spans="2:2">
      <c r="B87297" s="202"/>
    </row>
    <row r="87298" spans="2:2">
      <c r="B87298" s="202"/>
    </row>
    <row r="87299" spans="2:2">
      <c r="B87299" s="202"/>
    </row>
    <row r="87300" spans="2:2">
      <c r="B87300" s="202"/>
    </row>
    <row r="87301" spans="2:2">
      <c r="B87301" s="202"/>
    </row>
    <row r="87302" spans="2:2">
      <c r="B87302" s="202"/>
    </row>
    <row r="87303" spans="2:2">
      <c r="B87303" s="202"/>
    </row>
    <row r="87304" spans="2:2">
      <c r="B87304" s="202"/>
    </row>
    <row r="87305" spans="2:2">
      <c r="B87305" s="202"/>
    </row>
    <row r="87306" spans="2:2">
      <c r="B87306" s="202"/>
    </row>
    <row r="87307" spans="2:2">
      <c r="B87307" s="202"/>
    </row>
    <row r="87308" spans="2:2">
      <c r="B87308" s="202"/>
    </row>
    <row r="87309" spans="2:2">
      <c r="B87309" s="202"/>
    </row>
    <row r="87310" spans="2:2">
      <c r="B87310" s="202"/>
    </row>
    <row r="87311" spans="2:2">
      <c r="B87311" s="202"/>
    </row>
    <row r="87312" spans="2:2">
      <c r="B87312" s="202"/>
    </row>
    <row r="87313" spans="2:2">
      <c r="B87313" s="202"/>
    </row>
    <row r="87314" spans="2:2">
      <c r="B87314" s="202"/>
    </row>
    <row r="87315" spans="2:2">
      <c r="B87315" s="202"/>
    </row>
    <row r="87316" spans="2:2">
      <c r="B87316" s="202"/>
    </row>
    <row r="87317" spans="2:2">
      <c r="B87317" s="202"/>
    </row>
    <row r="87318" spans="2:2">
      <c r="B87318" s="202"/>
    </row>
    <row r="87319" spans="2:2">
      <c r="B87319" s="202"/>
    </row>
    <row r="87320" spans="2:2">
      <c r="B87320" s="202"/>
    </row>
    <row r="87321" spans="2:2">
      <c r="B87321" s="202"/>
    </row>
    <row r="87322" spans="2:2">
      <c r="B87322" s="202"/>
    </row>
    <row r="87323" spans="2:2">
      <c r="B87323" s="202"/>
    </row>
    <row r="87324" spans="2:2">
      <c r="B87324" s="202"/>
    </row>
    <row r="87325" spans="2:2">
      <c r="B87325" s="202"/>
    </row>
    <row r="87326" spans="2:2">
      <c r="B87326" s="202"/>
    </row>
    <row r="87327" spans="2:2">
      <c r="B87327" s="202"/>
    </row>
    <row r="87328" spans="2:2">
      <c r="B87328" s="202"/>
    </row>
    <row r="87329" spans="2:2">
      <c r="B87329" s="202"/>
    </row>
    <row r="87330" spans="2:2">
      <c r="B87330" s="202"/>
    </row>
    <row r="87331" spans="2:2">
      <c r="B87331" s="202"/>
    </row>
    <row r="87332" spans="2:2">
      <c r="B87332" s="202"/>
    </row>
    <row r="87333" spans="2:2">
      <c r="B87333" s="202"/>
    </row>
    <row r="87334" spans="2:2">
      <c r="B87334" s="202"/>
    </row>
    <row r="87335" spans="2:2">
      <c r="B87335" s="202"/>
    </row>
    <row r="87336" spans="2:2">
      <c r="B87336" s="202"/>
    </row>
    <row r="87337" spans="2:2">
      <c r="B87337" s="202"/>
    </row>
    <row r="87338" spans="2:2">
      <c r="B87338" s="202"/>
    </row>
    <row r="87339" spans="2:2">
      <c r="B87339" s="202"/>
    </row>
    <row r="87340" spans="2:2">
      <c r="B87340" s="202"/>
    </row>
    <row r="87341" spans="2:2">
      <c r="B87341" s="202"/>
    </row>
    <row r="87342" spans="2:2">
      <c r="B87342" s="202"/>
    </row>
    <row r="87343" spans="2:2">
      <c r="B87343" s="202"/>
    </row>
    <row r="87344" spans="2:2">
      <c r="B87344" s="202"/>
    </row>
    <row r="87345" spans="2:2">
      <c r="B87345" s="202"/>
    </row>
    <row r="87346" spans="2:2">
      <c r="B87346" s="202"/>
    </row>
    <row r="87347" spans="2:2">
      <c r="B87347" s="202"/>
    </row>
    <row r="87348" spans="2:2">
      <c r="B87348" s="202"/>
    </row>
    <row r="87349" spans="2:2">
      <c r="B87349" s="202"/>
    </row>
    <row r="87350" spans="2:2">
      <c r="B87350" s="202"/>
    </row>
    <row r="87351" spans="2:2">
      <c r="B87351" s="202"/>
    </row>
    <row r="87352" spans="2:2">
      <c r="B87352" s="202"/>
    </row>
    <row r="87353" spans="2:2">
      <c r="B87353" s="202"/>
    </row>
    <row r="87354" spans="2:2">
      <c r="B87354" s="202"/>
    </row>
    <row r="87355" spans="2:2">
      <c r="B87355" s="202"/>
    </row>
    <row r="87356" spans="2:2">
      <c r="B87356" s="202"/>
    </row>
    <row r="87357" spans="2:2">
      <c r="B87357" s="202"/>
    </row>
    <row r="87358" spans="2:2">
      <c r="B87358" s="202"/>
    </row>
    <row r="87359" spans="2:2">
      <c r="B87359" s="202"/>
    </row>
    <row r="87360" spans="2:2">
      <c r="B87360" s="202"/>
    </row>
    <row r="87361" spans="2:2">
      <c r="B87361" s="202"/>
    </row>
    <row r="87362" spans="2:2">
      <c r="B87362" s="202"/>
    </row>
    <row r="87363" spans="2:2">
      <c r="B87363" s="202"/>
    </row>
    <row r="87364" spans="2:2">
      <c r="B87364" s="202"/>
    </row>
    <row r="87365" spans="2:2">
      <c r="B87365" s="202"/>
    </row>
    <row r="87366" spans="2:2">
      <c r="B87366" s="202"/>
    </row>
    <row r="87367" spans="2:2">
      <c r="B87367" s="202"/>
    </row>
    <row r="87368" spans="2:2">
      <c r="B87368" s="202"/>
    </row>
    <row r="87369" spans="2:2">
      <c r="B87369" s="202"/>
    </row>
    <row r="87370" spans="2:2">
      <c r="B87370" s="202"/>
    </row>
    <row r="87371" spans="2:2">
      <c r="B87371" s="202"/>
    </row>
    <row r="87372" spans="2:2">
      <c r="B87372" s="202"/>
    </row>
    <row r="87373" spans="2:2">
      <c r="B87373" s="202"/>
    </row>
    <row r="87374" spans="2:2">
      <c r="B87374" s="202"/>
    </row>
    <row r="87375" spans="2:2">
      <c r="B87375" s="202"/>
    </row>
    <row r="87376" spans="2:2">
      <c r="B87376" s="202"/>
    </row>
    <row r="87377" spans="2:2">
      <c r="B87377" s="202"/>
    </row>
    <row r="87378" spans="2:2">
      <c r="B87378" s="202"/>
    </row>
    <row r="87379" spans="2:2">
      <c r="B87379" s="202"/>
    </row>
    <row r="87380" spans="2:2">
      <c r="B87380" s="202"/>
    </row>
    <row r="87381" spans="2:2">
      <c r="B87381" s="202"/>
    </row>
    <row r="87382" spans="2:2">
      <c r="B87382" s="202"/>
    </row>
    <row r="87383" spans="2:2">
      <c r="B87383" s="202"/>
    </row>
    <row r="87384" spans="2:2">
      <c r="B87384" s="202"/>
    </row>
    <row r="87385" spans="2:2">
      <c r="B87385" s="202"/>
    </row>
    <row r="87386" spans="2:2">
      <c r="B87386" s="202"/>
    </row>
    <row r="87387" spans="2:2">
      <c r="B87387" s="202"/>
    </row>
    <row r="87388" spans="2:2">
      <c r="B87388" s="202"/>
    </row>
    <row r="87389" spans="2:2">
      <c r="B87389" s="202"/>
    </row>
    <row r="87390" spans="2:2">
      <c r="B87390" s="202"/>
    </row>
    <row r="87391" spans="2:2">
      <c r="B87391" s="202"/>
    </row>
    <row r="87392" spans="2:2">
      <c r="B87392" s="202"/>
    </row>
    <row r="87393" spans="2:2">
      <c r="B87393" s="202"/>
    </row>
    <row r="87394" spans="2:2">
      <c r="B87394" s="202"/>
    </row>
    <row r="87395" spans="2:2">
      <c r="B87395" s="202"/>
    </row>
    <row r="87396" spans="2:2">
      <c r="B87396" s="202"/>
    </row>
    <row r="87397" spans="2:2">
      <c r="B87397" s="202"/>
    </row>
    <row r="87398" spans="2:2">
      <c r="B87398" s="202"/>
    </row>
    <row r="87399" spans="2:2">
      <c r="B87399" s="202"/>
    </row>
    <row r="87400" spans="2:2">
      <c r="B87400" s="202"/>
    </row>
    <row r="87401" spans="2:2">
      <c r="B87401" s="202"/>
    </row>
    <row r="87402" spans="2:2">
      <c r="B87402" s="202"/>
    </row>
    <row r="87403" spans="2:2">
      <c r="B87403" s="202"/>
    </row>
    <row r="87404" spans="2:2">
      <c r="B87404" s="202"/>
    </row>
    <row r="87405" spans="2:2">
      <c r="B87405" s="202"/>
    </row>
    <row r="87406" spans="2:2">
      <c r="B87406" s="202"/>
    </row>
    <row r="87407" spans="2:2">
      <c r="B87407" s="202"/>
    </row>
    <row r="87408" spans="2:2">
      <c r="B87408" s="202"/>
    </row>
    <row r="87409" spans="2:2">
      <c r="B87409" s="202"/>
    </row>
    <row r="87410" spans="2:2">
      <c r="B87410" s="202"/>
    </row>
    <row r="87411" spans="2:2">
      <c r="B87411" s="202"/>
    </row>
    <row r="87412" spans="2:2">
      <c r="B87412" s="202"/>
    </row>
    <row r="87413" spans="2:2">
      <c r="B87413" s="202"/>
    </row>
    <row r="87414" spans="2:2">
      <c r="B87414" s="202"/>
    </row>
    <row r="87415" spans="2:2">
      <c r="B87415" s="202"/>
    </row>
    <row r="87416" spans="2:2">
      <c r="B87416" s="202"/>
    </row>
    <row r="87417" spans="2:2">
      <c r="B87417" s="202"/>
    </row>
    <row r="87418" spans="2:2">
      <c r="B87418" s="202"/>
    </row>
    <row r="87419" spans="2:2">
      <c r="B87419" s="202"/>
    </row>
    <row r="87420" spans="2:2">
      <c r="B87420" s="202"/>
    </row>
    <row r="87421" spans="2:2">
      <c r="B87421" s="202"/>
    </row>
    <row r="87422" spans="2:2">
      <c r="B87422" s="202"/>
    </row>
    <row r="87423" spans="2:2">
      <c r="B87423" s="202"/>
    </row>
    <row r="87424" spans="2:2">
      <c r="B87424" s="202"/>
    </row>
    <row r="87425" spans="2:2">
      <c r="B87425" s="202"/>
    </row>
    <row r="87426" spans="2:2">
      <c r="B87426" s="202"/>
    </row>
    <row r="87427" spans="2:2">
      <c r="B87427" s="202"/>
    </row>
    <row r="87428" spans="2:2">
      <c r="B87428" s="202"/>
    </row>
    <row r="87429" spans="2:2">
      <c r="B87429" s="202"/>
    </row>
    <row r="87430" spans="2:2">
      <c r="B87430" s="202"/>
    </row>
    <row r="87431" spans="2:2">
      <c r="B87431" s="202"/>
    </row>
    <row r="87432" spans="2:2">
      <c r="B87432" s="202"/>
    </row>
    <row r="87433" spans="2:2">
      <c r="B87433" s="202"/>
    </row>
    <row r="87434" spans="2:2">
      <c r="B87434" s="202"/>
    </row>
    <row r="87435" spans="2:2">
      <c r="B87435" s="202"/>
    </row>
    <row r="87436" spans="2:2">
      <c r="B87436" s="202"/>
    </row>
    <row r="87437" spans="2:2">
      <c r="B87437" s="202"/>
    </row>
    <row r="87438" spans="2:2">
      <c r="B87438" s="202"/>
    </row>
    <row r="87439" spans="2:2">
      <c r="B87439" s="202"/>
    </row>
    <row r="87440" spans="2:2">
      <c r="B87440" s="202"/>
    </row>
    <row r="87441" spans="2:2">
      <c r="B87441" s="202"/>
    </row>
    <row r="87442" spans="2:2">
      <c r="B87442" s="202"/>
    </row>
    <row r="87443" spans="2:2">
      <c r="B87443" s="202"/>
    </row>
    <row r="87444" spans="2:2">
      <c r="B87444" s="202"/>
    </row>
    <row r="87445" spans="2:2">
      <c r="B87445" s="202"/>
    </row>
    <row r="87446" spans="2:2">
      <c r="B87446" s="202"/>
    </row>
    <row r="87447" spans="2:2">
      <c r="B87447" s="202"/>
    </row>
    <row r="87448" spans="2:2">
      <c r="B87448" s="202"/>
    </row>
    <row r="87449" spans="2:2">
      <c r="B87449" s="202"/>
    </row>
    <row r="87450" spans="2:2">
      <c r="B87450" s="202"/>
    </row>
    <row r="87451" spans="2:2">
      <c r="B87451" s="202"/>
    </row>
    <row r="87452" spans="2:2">
      <c r="B87452" s="202"/>
    </row>
    <row r="87453" spans="2:2">
      <c r="B87453" s="202"/>
    </row>
    <row r="87454" spans="2:2">
      <c r="B87454" s="202"/>
    </row>
    <row r="87455" spans="2:2">
      <c r="B87455" s="202"/>
    </row>
    <row r="87456" spans="2:2">
      <c r="B87456" s="202"/>
    </row>
    <row r="87457" spans="2:2">
      <c r="B87457" s="202"/>
    </row>
    <row r="87458" spans="2:2">
      <c r="B87458" s="202"/>
    </row>
    <row r="87459" spans="2:2">
      <c r="B87459" s="202"/>
    </row>
    <row r="87460" spans="2:2">
      <c r="B87460" s="202"/>
    </row>
    <row r="87461" spans="2:2">
      <c r="B87461" s="202"/>
    </row>
    <row r="87462" spans="2:2">
      <c r="B87462" s="202"/>
    </row>
    <row r="87463" spans="2:2">
      <c r="B87463" s="202"/>
    </row>
    <row r="87464" spans="2:2">
      <c r="B87464" s="202"/>
    </row>
    <row r="87465" spans="2:2">
      <c r="B87465" s="202"/>
    </row>
    <row r="87466" spans="2:2">
      <c r="B87466" s="202"/>
    </row>
    <row r="87467" spans="2:2">
      <c r="B87467" s="202"/>
    </row>
    <row r="87468" spans="2:2">
      <c r="B87468" s="202"/>
    </row>
    <row r="87469" spans="2:2">
      <c r="B87469" s="202"/>
    </row>
    <row r="87470" spans="2:2">
      <c r="B87470" s="202"/>
    </row>
    <row r="87471" spans="2:2">
      <c r="B87471" s="202"/>
    </row>
    <row r="87472" spans="2:2">
      <c r="B87472" s="202"/>
    </row>
    <row r="87473" spans="2:2">
      <c r="B87473" s="202"/>
    </row>
    <row r="87474" spans="2:2">
      <c r="B87474" s="202"/>
    </row>
    <row r="87475" spans="2:2">
      <c r="B87475" s="202"/>
    </row>
    <row r="87476" spans="2:2">
      <c r="B87476" s="202"/>
    </row>
    <row r="87477" spans="2:2">
      <c r="B87477" s="202"/>
    </row>
    <row r="87478" spans="2:2">
      <c r="B87478" s="202"/>
    </row>
    <row r="87479" spans="2:2">
      <c r="B87479" s="202"/>
    </row>
    <row r="87480" spans="2:2">
      <c r="B87480" s="202"/>
    </row>
    <row r="87481" spans="2:2">
      <c r="B87481" s="202"/>
    </row>
    <row r="87482" spans="2:2">
      <c r="B87482" s="202"/>
    </row>
    <row r="87483" spans="2:2">
      <c r="B87483" s="202"/>
    </row>
    <row r="87484" spans="2:2">
      <c r="B87484" s="202"/>
    </row>
    <row r="87485" spans="2:2">
      <c r="B87485" s="202"/>
    </row>
    <row r="87486" spans="2:2">
      <c r="B87486" s="202"/>
    </row>
    <row r="87487" spans="2:2">
      <c r="B87487" s="202"/>
    </row>
    <row r="87488" spans="2:2">
      <c r="B87488" s="202"/>
    </row>
    <row r="87489" spans="2:2">
      <c r="B87489" s="202"/>
    </row>
    <row r="87490" spans="2:2">
      <c r="B87490" s="202"/>
    </row>
    <row r="87491" spans="2:2">
      <c r="B87491" s="202"/>
    </row>
    <row r="87492" spans="2:2">
      <c r="B87492" s="202"/>
    </row>
    <row r="87493" spans="2:2">
      <c r="B87493" s="202"/>
    </row>
    <row r="87494" spans="2:2">
      <c r="B87494" s="202"/>
    </row>
    <row r="87495" spans="2:2">
      <c r="B87495" s="202"/>
    </row>
    <row r="87496" spans="2:2">
      <c r="B87496" s="202"/>
    </row>
    <row r="87497" spans="2:2">
      <c r="B87497" s="202"/>
    </row>
    <row r="87498" spans="2:2">
      <c r="B87498" s="202"/>
    </row>
    <row r="87499" spans="2:2">
      <c r="B87499" s="202"/>
    </row>
    <row r="87500" spans="2:2">
      <c r="B87500" s="202"/>
    </row>
    <row r="87501" spans="2:2">
      <c r="B87501" s="202"/>
    </row>
    <row r="87502" spans="2:2">
      <c r="B87502" s="202"/>
    </row>
    <row r="87503" spans="2:2">
      <c r="B87503" s="202"/>
    </row>
    <row r="87504" spans="2:2">
      <c r="B87504" s="202"/>
    </row>
    <row r="87505" spans="2:2">
      <c r="B87505" s="202"/>
    </row>
    <row r="87506" spans="2:2">
      <c r="B87506" s="202"/>
    </row>
    <row r="87507" spans="2:2">
      <c r="B87507" s="202"/>
    </row>
    <row r="87508" spans="2:2">
      <c r="B87508" s="202"/>
    </row>
    <row r="87509" spans="2:2">
      <c r="B87509" s="202"/>
    </row>
    <row r="87510" spans="2:2">
      <c r="B87510" s="202"/>
    </row>
    <row r="87511" spans="2:2">
      <c r="B87511" s="202"/>
    </row>
    <row r="87512" spans="2:2">
      <c r="B87512" s="202"/>
    </row>
    <row r="87513" spans="2:2">
      <c r="B87513" s="202"/>
    </row>
    <row r="87514" spans="2:2">
      <c r="B87514" s="202"/>
    </row>
    <row r="87515" spans="2:2">
      <c r="B87515" s="202"/>
    </row>
    <row r="87516" spans="2:2">
      <c r="B87516" s="202"/>
    </row>
    <row r="87517" spans="2:2">
      <c r="B87517" s="202"/>
    </row>
    <row r="87518" spans="2:2">
      <c r="B87518" s="202"/>
    </row>
    <row r="87519" spans="2:2">
      <c r="B87519" s="202"/>
    </row>
    <row r="87520" spans="2:2">
      <c r="B87520" s="202"/>
    </row>
    <row r="87521" spans="2:2">
      <c r="B87521" s="202"/>
    </row>
    <row r="87522" spans="2:2">
      <c r="B87522" s="202"/>
    </row>
    <row r="87523" spans="2:2">
      <c r="B87523" s="202"/>
    </row>
    <row r="87524" spans="2:2">
      <c r="B87524" s="202"/>
    </row>
    <row r="87525" spans="2:2">
      <c r="B87525" s="202"/>
    </row>
    <row r="87526" spans="2:2">
      <c r="B87526" s="202"/>
    </row>
    <row r="87527" spans="2:2">
      <c r="B87527" s="202"/>
    </row>
    <row r="87528" spans="2:2">
      <c r="B87528" s="202"/>
    </row>
    <row r="87529" spans="2:2">
      <c r="B87529" s="202"/>
    </row>
    <row r="87530" spans="2:2">
      <c r="B87530" s="202"/>
    </row>
    <row r="87531" spans="2:2">
      <c r="B87531" s="202"/>
    </row>
    <row r="87532" spans="2:2">
      <c r="B87532" s="202"/>
    </row>
    <row r="87533" spans="2:2">
      <c r="B87533" s="202"/>
    </row>
    <row r="87534" spans="2:2">
      <c r="B87534" s="202"/>
    </row>
    <row r="87535" spans="2:2">
      <c r="B87535" s="202"/>
    </row>
    <row r="87536" spans="2:2">
      <c r="B87536" s="202"/>
    </row>
    <row r="87537" spans="2:2">
      <c r="B87537" s="202"/>
    </row>
    <row r="87538" spans="2:2">
      <c r="B87538" s="202"/>
    </row>
    <row r="87539" spans="2:2">
      <c r="B87539" s="202"/>
    </row>
    <row r="87540" spans="2:2">
      <c r="B87540" s="202"/>
    </row>
    <row r="87541" spans="2:2">
      <c r="B87541" s="202"/>
    </row>
    <row r="87542" spans="2:2">
      <c r="B87542" s="202"/>
    </row>
    <row r="87543" spans="2:2">
      <c r="B87543" s="202"/>
    </row>
    <row r="87544" spans="2:2">
      <c r="B87544" s="202"/>
    </row>
    <row r="87545" spans="2:2">
      <c r="B87545" s="202"/>
    </row>
    <row r="87546" spans="2:2">
      <c r="B87546" s="202"/>
    </row>
    <row r="87547" spans="2:2">
      <c r="B87547" s="202"/>
    </row>
    <row r="87548" spans="2:2">
      <c r="B87548" s="202"/>
    </row>
    <row r="87549" spans="2:2">
      <c r="B87549" s="202"/>
    </row>
    <row r="87550" spans="2:2">
      <c r="B87550" s="202"/>
    </row>
    <row r="87551" spans="2:2">
      <c r="B87551" s="202"/>
    </row>
    <row r="87552" spans="2:2">
      <c r="B87552" s="202"/>
    </row>
    <row r="87553" spans="2:2">
      <c r="B87553" s="202"/>
    </row>
    <row r="87554" spans="2:2">
      <c r="B87554" s="202"/>
    </row>
    <row r="87555" spans="2:2">
      <c r="B87555" s="202"/>
    </row>
    <row r="87556" spans="2:2">
      <c r="B87556" s="202"/>
    </row>
    <row r="87557" spans="2:2">
      <c r="B87557" s="202"/>
    </row>
    <row r="87558" spans="2:2">
      <c r="B87558" s="202"/>
    </row>
    <row r="87559" spans="2:2">
      <c r="B87559" s="202"/>
    </row>
    <row r="87560" spans="2:2">
      <c r="B87560" s="202"/>
    </row>
    <row r="87561" spans="2:2">
      <c r="B87561" s="202"/>
    </row>
    <row r="87562" spans="2:2">
      <c r="B87562" s="202"/>
    </row>
    <row r="87563" spans="2:2">
      <c r="B87563" s="202"/>
    </row>
    <row r="87564" spans="2:2">
      <c r="B87564" s="202"/>
    </row>
    <row r="87565" spans="2:2">
      <c r="B87565" s="202"/>
    </row>
    <row r="87566" spans="2:2">
      <c r="B87566" s="202"/>
    </row>
    <row r="87567" spans="2:2">
      <c r="B87567" s="202"/>
    </row>
    <row r="87568" spans="2:2">
      <c r="B87568" s="202"/>
    </row>
    <row r="87569" spans="2:2">
      <c r="B87569" s="202"/>
    </row>
    <row r="87570" spans="2:2">
      <c r="B87570" s="202"/>
    </row>
    <row r="87571" spans="2:2">
      <c r="B87571" s="202"/>
    </row>
    <row r="87572" spans="2:2">
      <c r="B87572" s="202"/>
    </row>
    <row r="87573" spans="2:2">
      <c r="B87573" s="202"/>
    </row>
    <row r="87574" spans="2:2">
      <c r="B87574" s="202"/>
    </row>
    <row r="87575" spans="2:2">
      <c r="B87575" s="202"/>
    </row>
    <row r="87576" spans="2:2">
      <c r="B87576" s="202"/>
    </row>
    <row r="87577" spans="2:2">
      <c r="B87577" s="202"/>
    </row>
    <row r="87578" spans="2:2">
      <c r="B87578" s="202"/>
    </row>
    <row r="87579" spans="2:2">
      <c r="B87579" s="202"/>
    </row>
    <row r="87580" spans="2:2">
      <c r="B87580" s="202"/>
    </row>
    <row r="87581" spans="2:2">
      <c r="B87581" s="202"/>
    </row>
    <row r="87582" spans="2:2">
      <c r="B87582" s="202"/>
    </row>
    <row r="87583" spans="2:2">
      <c r="B87583" s="202"/>
    </row>
    <row r="87584" spans="2:2">
      <c r="B87584" s="202"/>
    </row>
    <row r="87585" spans="2:2">
      <c r="B87585" s="202"/>
    </row>
    <row r="87586" spans="2:2">
      <c r="B87586" s="202"/>
    </row>
    <row r="87587" spans="2:2">
      <c r="B87587" s="202"/>
    </row>
    <row r="87588" spans="2:2">
      <c r="B87588" s="202"/>
    </row>
    <row r="87589" spans="2:2">
      <c r="B87589" s="202"/>
    </row>
    <row r="87590" spans="2:2">
      <c r="B87590" s="202"/>
    </row>
    <row r="87591" spans="2:2">
      <c r="B87591" s="202"/>
    </row>
    <row r="87592" spans="2:2">
      <c r="B87592" s="202"/>
    </row>
    <row r="87593" spans="2:2">
      <c r="B87593" s="202"/>
    </row>
    <row r="87594" spans="2:2">
      <c r="B87594" s="202"/>
    </row>
    <row r="87595" spans="2:2">
      <c r="B87595" s="202"/>
    </row>
    <row r="87596" spans="2:2">
      <c r="B87596" s="202"/>
    </row>
    <row r="87597" spans="2:2">
      <c r="B87597" s="202"/>
    </row>
    <row r="87598" spans="2:2">
      <c r="B87598" s="202"/>
    </row>
    <row r="87599" spans="2:2">
      <c r="B87599" s="202"/>
    </row>
    <row r="87600" spans="2:2">
      <c r="B87600" s="202"/>
    </row>
    <row r="87601" spans="2:2">
      <c r="B87601" s="202"/>
    </row>
    <row r="87602" spans="2:2">
      <c r="B87602" s="202"/>
    </row>
    <row r="87603" spans="2:2">
      <c r="B87603" s="202"/>
    </row>
    <row r="87604" spans="2:2">
      <c r="B87604" s="202"/>
    </row>
    <row r="87605" spans="2:2">
      <c r="B87605" s="202"/>
    </row>
    <row r="87606" spans="2:2">
      <c r="B87606" s="202"/>
    </row>
    <row r="87607" spans="2:2">
      <c r="B87607" s="202"/>
    </row>
    <row r="87608" spans="2:2">
      <c r="B87608" s="202"/>
    </row>
    <row r="87609" spans="2:2">
      <c r="B87609" s="202"/>
    </row>
    <row r="87610" spans="2:2">
      <c r="B87610" s="202"/>
    </row>
    <row r="87611" spans="2:2">
      <c r="B87611" s="202"/>
    </row>
    <row r="87612" spans="2:2">
      <c r="B87612" s="202"/>
    </row>
    <row r="87613" spans="2:2">
      <c r="B87613" s="202"/>
    </row>
    <row r="87614" spans="2:2">
      <c r="B87614" s="202"/>
    </row>
    <row r="87615" spans="2:2">
      <c r="B87615" s="202"/>
    </row>
    <row r="87616" spans="2:2">
      <c r="B87616" s="202"/>
    </row>
    <row r="87617" spans="2:2">
      <c r="B87617" s="202"/>
    </row>
    <row r="87618" spans="2:2">
      <c r="B87618" s="202"/>
    </row>
    <row r="87619" spans="2:2">
      <c r="B87619" s="202"/>
    </row>
    <row r="87620" spans="2:2">
      <c r="B87620" s="202"/>
    </row>
    <row r="87621" spans="2:2">
      <c r="B87621" s="202"/>
    </row>
    <row r="87622" spans="2:2">
      <c r="B87622" s="202"/>
    </row>
    <row r="87623" spans="2:2">
      <c r="B87623" s="202"/>
    </row>
    <row r="87624" spans="2:2">
      <c r="B87624" s="202"/>
    </row>
    <row r="87625" spans="2:2">
      <c r="B87625" s="202"/>
    </row>
    <row r="87626" spans="2:2">
      <c r="B87626" s="202"/>
    </row>
    <row r="87627" spans="2:2">
      <c r="B87627" s="202"/>
    </row>
    <row r="87628" spans="2:2">
      <c r="B87628" s="202"/>
    </row>
    <row r="87629" spans="2:2">
      <c r="B87629" s="202"/>
    </row>
    <row r="87630" spans="2:2">
      <c r="B87630" s="202"/>
    </row>
    <row r="87631" spans="2:2">
      <c r="B87631" s="202"/>
    </row>
    <row r="87632" spans="2:2">
      <c r="B87632" s="202"/>
    </row>
    <row r="87633" spans="2:2">
      <c r="B87633" s="202"/>
    </row>
    <row r="87634" spans="2:2">
      <c r="B87634" s="202"/>
    </row>
    <row r="87635" spans="2:2">
      <c r="B87635" s="202"/>
    </row>
    <row r="87636" spans="2:2">
      <c r="B87636" s="202"/>
    </row>
    <row r="87637" spans="2:2">
      <c r="B87637" s="202"/>
    </row>
    <row r="87638" spans="2:2">
      <c r="B87638" s="202"/>
    </row>
    <row r="87639" spans="2:2">
      <c r="B87639" s="202"/>
    </row>
    <row r="87640" spans="2:2">
      <c r="B87640" s="202"/>
    </row>
    <row r="87641" spans="2:2">
      <c r="B87641" s="202"/>
    </row>
    <row r="87642" spans="2:2">
      <c r="B87642" s="202"/>
    </row>
    <row r="87643" spans="2:2">
      <c r="B87643" s="202"/>
    </row>
    <row r="87644" spans="2:2">
      <c r="B87644" s="202"/>
    </row>
    <row r="87645" spans="2:2">
      <c r="B87645" s="202"/>
    </row>
    <row r="87646" spans="2:2">
      <c r="B87646" s="202"/>
    </row>
    <row r="87647" spans="2:2">
      <c r="B87647" s="202"/>
    </row>
    <row r="87648" spans="2:2">
      <c r="B87648" s="202"/>
    </row>
    <row r="87649" spans="2:2">
      <c r="B87649" s="202"/>
    </row>
    <row r="87650" spans="2:2">
      <c r="B87650" s="202"/>
    </row>
    <row r="87651" spans="2:2">
      <c r="B87651" s="202"/>
    </row>
    <row r="87652" spans="2:2">
      <c r="B87652" s="202"/>
    </row>
    <row r="87653" spans="2:2">
      <c r="B87653" s="202"/>
    </row>
    <row r="87654" spans="2:2">
      <c r="B87654" s="202"/>
    </row>
    <row r="87655" spans="2:2">
      <c r="B87655" s="202"/>
    </row>
    <row r="87656" spans="2:2">
      <c r="B87656" s="202"/>
    </row>
    <row r="87657" spans="2:2">
      <c r="B87657" s="202"/>
    </row>
    <row r="87658" spans="2:2">
      <c r="B87658" s="202"/>
    </row>
    <row r="87659" spans="2:2">
      <c r="B87659" s="202"/>
    </row>
    <row r="87660" spans="2:2">
      <c r="B87660" s="202"/>
    </row>
    <row r="87661" spans="2:2">
      <c r="B87661" s="202"/>
    </row>
    <row r="87662" spans="2:2">
      <c r="B87662" s="202"/>
    </row>
    <row r="87663" spans="2:2">
      <c r="B87663" s="202"/>
    </row>
    <row r="87664" spans="2:2">
      <c r="B87664" s="202"/>
    </row>
    <row r="87665" spans="2:2">
      <c r="B87665" s="202"/>
    </row>
    <row r="87666" spans="2:2">
      <c r="B87666" s="202"/>
    </row>
    <row r="87667" spans="2:2">
      <c r="B87667" s="202"/>
    </row>
    <row r="87668" spans="2:2">
      <c r="B87668" s="202"/>
    </row>
    <row r="87669" spans="2:2">
      <c r="B87669" s="202"/>
    </row>
    <row r="87670" spans="2:2">
      <c r="B87670" s="202"/>
    </row>
    <row r="87671" spans="2:2">
      <c r="B87671" s="202"/>
    </row>
    <row r="87672" spans="2:2">
      <c r="B87672" s="202"/>
    </row>
    <row r="87673" spans="2:2">
      <c r="B87673" s="202"/>
    </row>
    <row r="87674" spans="2:2">
      <c r="B87674" s="202"/>
    </row>
    <row r="87675" spans="2:2">
      <c r="B87675" s="202"/>
    </row>
    <row r="87676" spans="2:2">
      <c r="B87676" s="202"/>
    </row>
    <row r="87677" spans="2:2">
      <c r="B87677" s="202"/>
    </row>
    <row r="87678" spans="2:2">
      <c r="B87678" s="202"/>
    </row>
    <row r="87679" spans="2:2">
      <c r="B87679" s="202"/>
    </row>
    <row r="87680" spans="2:2">
      <c r="B87680" s="202"/>
    </row>
    <row r="87681" spans="2:2">
      <c r="B87681" s="202"/>
    </row>
    <row r="87682" spans="2:2">
      <c r="B87682" s="202"/>
    </row>
    <row r="87683" spans="2:2">
      <c r="B87683" s="202"/>
    </row>
    <row r="87684" spans="2:2">
      <c r="B87684" s="202"/>
    </row>
    <row r="87685" spans="2:2">
      <c r="B87685" s="202"/>
    </row>
    <row r="87686" spans="2:2">
      <c r="B87686" s="202"/>
    </row>
    <row r="87687" spans="2:2">
      <c r="B87687" s="202"/>
    </row>
    <row r="87688" spans="2:2">
      <c r="B87688" s="202"/>
    </row>
    <row r="87689" spans="2:2">
      <c r="B87689" s="202"/>
    </row>
    <row r="87690" spans="2:2">
      <c r="B87690" s="202"/>
    </row>
    <row r="87691" spans="2:2">
      <c r="B87691" s="202"/>
    </row>
    <row r="87692" spans="2:2">
      <c r="B87692" s="202"/>
    </row>
    <row r="87693" spans="2:2">
      <c r="B87693" s="202"/>
    </row>
    <row r="87694" spans="2:2">
      <c r="B87694" s="202"/>
    </row>
    <row r="87695" spans="2:2">
      <c r="B87695" s="202"/>
    </row>
    <row r="87696" spans="2:2">
      <c r="B87696" s="202"/>
    </row>
    <row r="87697" spans="2:2">
      <c r="B87697" s="202"/>
    </row>
    <row r="87698" spans="2:2">
      <c r="B87698" s="202"/>
    </row>
    <row r="87699" spans="2:2">
      <c r="B87699" s="202"/>
    </row>
    <row r="87700" spans="2:2">
      <c r="B87700" s="202"/>
    </row>
    <row r="87701" spans="2:2">
      <c r="B87701" s="202"/>
    </row>
    <row r="87702" spans="2:2">
      <c r="B87702" s="202"/>
    </row>
    <row r="87703" spans="2:2">
      <c r="B87703" s="202"/>
    </row>
    <row r="87704" spans="2:2">
      <c r="B87704" s="202"/>
    </row>
    <row r="87705" spans="2:2">
      <c r="B87705" s="202"/>
    </row>
    <row r="87706" spans="2:2">
      <c r="B87706" s="202"/>
    </row>
    <row r="87707" spans="2:2">
      <c r="B87707" s="202"/>
    </row>
    <row r="87708" spans="2:2">
      <c r="B87708" s="202"/>
    </row>
    <row r="87709" spans="2:2">
      <c r="B87709" s="202"/>
    </row>
    <row r="87710" spans="2:2">
      <c r="B87710" s="202"/>
    </row>
    <row r="87711" spans="2:2">
      <c r="B87711" s="202"/>
    </row>
    <row r="87712" spans="2:2">
      <c r="B87712" s="202"/>
    </row>
    <row r="87713" spans="2:2">
      <c r="B87713" s="202"/>
    </row>
    <row r="87714" spans="2:2">
      <c r="B87714" s="202"/>
    </row>
    <row r="87715" spans="2:2">
      <c r="B87715" s="202"/>
    </row>
    <row r="87716" spans="2:2">
      <c r="B87716" s="202"/>
    </row>
    <row r="87717" spans="2:2">
      <c r="B87717" s="202"/>
    </row>
    <row r="87718" spans="2:2">
      <c r="B87718" s="202"/>
    </row>
    <row r="87719" spans="2:2">
      <c r="B87719" s="202"/>
    </row>
    <row r="87720" spans="2:2">
      <c r="B87720" s="202"/>
    </row>
    <row r="87721" spans="2:2">
      <c r="B87721" s="202"/>
    </row>
    <row r="87722" spans="2:2">
      <c r="B87722" s="202"/>
    </row>
    <row r="87723" spans="2:2">
      <c r="B87723" s="202"/>
    </row>
    <row r="87724" spans="2:2">
      <c r="B87724" s="202"/>
    </row>
    <row r="87725" spans="2:2">
      <c r="B87725" s="202"/>
    </row>
    <row r="87726" spans="2:2">
      <c r="B87726" s="202"/>
    </row>
    <row r="87727" spans="2:2">
      <c r="B87727" s="202"/>
    </row>
    <row r="87728" spans="2:2">
      <c r="B87728" s="202"/>
    </row>
    <row r="87729" spans="2:2">
      <c r="B87729" s="202"/>
    </row>
    <row r="87730" spans="2:2">
      <c r="B87730" s="202"/>
    </row>
    <row r="87731" spans="2:2">
      <c r="B87731" s="202"/>
    </row>
    <row r="87732" spans="2:2">
      <c r="B87732" s="202"/>
    </row>
    <row r="87733" spans="2:2">
      <c r="B87733" s="202"/>
    </row>
    <row r="87734" spans="2:2">
      <c r="B87734" s="202"/>
    </row>
    <row r="87735" spans="2:2">
      <c r="B87735" s="202"/>
    </row>
    <row r="87736" spans="2:2">
      <c r="B87736" s="202"/>
    </row>
    <row r="87737" spans="2:2">
      <c r="B87737" s="202"/>
    </row>
    <row r="87738" spans="2:2">
      <c r="B87738" s="202"/>
    </row>
    <row r="87739" spans="2:2">
      <c r="B87739" s="202"/>
    </row>
    <row r="87740" spans="2:2">
      <c r="B87740" s="202"/>
    </row>
    <row r="87741" spans="2:2">
      <c r="B87741" s="202"/>
    </row>
    <row r="87742" spans="2:2">
      <c r="B87742" s="202"/>
    </row>
    <row r="87743" spans="2:2">
      <c r="B87743" s="202"/>
    </row>
    <row r="87744" spans="2:2">
      <c r="B87744" s="202"/>
    </row>
    <row r="87745" spans="2:2">
      <c r="B87745" s="202"/>
    </row>
    <row r="87746" spans="2:2">
      <c r="B87746" s="202"/>
    </row>
    <row r="87747" spans="2:2">
      <c r="B87747" s="202"/>
    </row>
    <row r="87748" spans="2:2">
      <c r="B87748" s="202"/>
    </row>
    <row r="87749" spans="2:2">
      <c r="B87749" s="202"/>
    </row>
    <row r="87750" spans="2:2">
      <c r="B87750" s="202"/>
    </row>
    <row r="87751" spans="2:2">
      <c r="B87751" s="202"/>
    </row>
    <row r="87752" spans="2:2">
      <c r="B87752" s="202"/>
    </row>
    <row r="87753" spans="2:2">
      <c r="B87753" s="202"/>
    </row>
    <row r="87754" spans="2:2">
      <c r="B87754" s="202"/>
    </row>
    <row r="87755" spans="2:2">
      <c r="B87755" s="202"/>
    </row>
    <row r="87756" spans="2:2">
      <c r="B87756" s="202"/>
    </row>
    <row r="87757" spans="2:2">
      <c r="B87757" s="202"/>
    </row>
    <row r="87758" spans="2:2">
      <c r="B87758" s="202"/>
    </row>
    <row r="87759" spans="2:2">
      <c r="B87759" s="202"/>
    </row>
    <row r="87760" spans="2:2">
      <c r="B87760" s="202"/>
    </row>
    <row r="87761" spans="2:2">
      <c r="B87761" s="202"/>
    </row>
    <row r="87762" spans="2:2">
      <c r="B87762" s="202"/>
    </row>
    <row r="87763" spans="2:2">
      <c r="B87763" s="202"/>
    </row>
    <row r="87764" spans="2:2">
      <c r="B87764" s="202"/>
    </row>
    <row r="87765" spans="2:2">
      <c r="B87765" s="202"/>
    </row>
    <row r="87766" spans="2:2">
      <c r="B87766" s="202"/>
    </row>
    <row r="87767" spans="2:2">
      <c r="B87767" s="202"/>
    </row>
    <row r="87768" spans="2:2">
      <c r="B87768" s="202"/>
    </row>
    <row r="87769" spans="2:2">
      <c r="B87769" s="202"/>
    </row>
    <row r="87770" spans="2:2">
      <c r="B87770" s="202"/>
    </row>
    <row r="87771" spans="2:2">
      <c r="B87771" s="202"/>
    </row>
    <row r="87772" spans="2:2">
      <c r="B87772" s="202"/>
    </row>
    <row r="87773" spans="2:2">
      <c r="B87773" s="202"/>
    </row>
    <row r="87774" spans="2:2">
      <c r="B87774" s="202"/>
    </row>
    <row r="87775" spans="2:2">
      <c r="B87775" s="202"/>
    </row>
    <row r="87776" spans="2:2">
      <c r="B87776" s="202"/>
    </row>
    <row r="87777" spans="2:2">
      <c r="B87777" s="202"/>
    </row>
    <row r="87778" spans="2:2">
      <c r="B87778" s="202"/>
    </row>
    <row r="87779" spans="2:2">
      <c r="B87779" s="202"/>
    </row>
    <row r="87780" spans="2:2">
      <c r="B87780" s="202"/>
    </row>
    <row r="87781" spans="2:2">
      <c r="B87781" s="202"/>
    </row>
    <row r="87782" spans="2:2">
      <c r="B87782" s="202"/>
    </row>
    <row r="87783" spans="2:2">
      <c r="B87783" s="202"/>
    </row>
    <row r="87784" spans="2:2">
      <c r="B87784" s="202"/>
    </row>
    <row r="87785" spans="2:2">
      <c r="B87785" s="202"/>
    </row>
    <row r="87786" spans="2:2">
      <c r="B87786" s="202"/>
    </row>
    <row r="87787" spans="2:2">
      <c r="B87787" s="202"/>
    </row>
    <row r="87788" spans="2:2">
      <c r="B87788" s="202"/>
    </row>
    <row r="87789" spans="2:2">
      <c r="B87789" s="202"/>
    </row>
    <row r="87790" spans="2:2">
      <c r="B87790" s="202"/>
    </row>
    <row r="87791" spans="2:2">
      <c r="B87791" s="202"/>
    </row>
    <row r="87792" spans="2:2">
      <c r="B87792" s="202"/>
    </row>
    <row r="87793" spans="2:2">
      <c r="B87793" s="202"/>
    </row>
    <row r="87794" spans="2:2">
      <c r="B87794" s="202"/>
    </row>
    <row r="87795" spans="2:2">
      <c r="B87795" s="202"/>
    </row>
    <row r="87796" spans="2:2">
      <c r="B87796" s="202"/>
    </row>
    <row r="87797" spans="2:2">
      <c r="B87797" s="202"/>
    </row>
    <row r="87798" spans="2:2">
      <c r="B87798" s="202"/>
    </row>
    <row r="87799" spans="2:2">
      <c r="B87799" s="202"/>
    </row>
    <row r="87800" spans="2:2">
      <c r="B87800" s="202"/>
    </row>
    <row r="87801" spans="2:2">
      <c r="B87801" s="202"/>
    </row>
    <row r="87802" spans="2:2">
      <c r="B87802" s="202"/>
    </row>
    <row r="87803" spans="2:2">
      <c r="B87803" s="202"/>
    </row>
    <row r="87804" spans="2:2">
      <c r="B87804" s="202"/>
    </row>
    <row r="87805" spans="2:2">
      <c r="B87805" s="202"/>
    </row>
    <row r="87806" spans="2:2">
      <c r="B87806" s="202"/>
    </row>
    <row r="87807" spans="2:2">
      <c r="B87807" s="202"/>
    </row>
    <row r="87808" spans="2:2">
      <c r="B87808" s="202"/>
    </row>
    <row r="87809" spans="2:2">
      <c r="B87809" s="202"/>
    </row>
    <row r="87810" spans="2:2">
      <c r="B87810" s="202"/>
    </row>
    <row r="87811" spans="2:2">
      <c r="B87811" s="202"/>
    </row>
    <row r="87812" spans="2:2">
      <c r="B87812" s="202"/>
    </row>
    <row r="87813" spans="2:2">
      <c r="B87813" s="202"/>
    </row>
    <row r="87814" spans="2:2">
      <c r="B87814" s="202"/>
    </row>
    <row r="87815" spans="2:2">
      <c r="B87815" s="202"/>
    </row>
    <row r="87816" spans="2:2">
      <c r="B87816" s="202"/>
    </row>
    <row r="87817" spans="2:2">
      <c r="B87817" s="202"/>
    </row>
    <row r="87818" spans="2:2">
      <c r="B87818" s="202"/>
    </row>
    <row r="87819" spans="2:2">
      <c r="B87819" s="202"/>
    </row>
    <row r="87820" spans="2:2">
      <c r="B87820" s="202"/>
    </row>
    <row r="87821" spans="2:2">
      <c r="B87821" s="202"/>
    </row>
    <row r="87822" spans="2:2">
      <c r="B87822" s="202"/>
    </row>
    <row r="87823" spans="2:2">
      <c r="B87823" s="202"/>
    </row>
    <row r="87824" spans="2:2">
      <c r="B87824" s="202"/>
    </row>
    <row r="87825" spans="2:2">
      <c r="B87825" s="202"/>
    </row>
    <row r="87826" spans="2:2">
      <c r="B87826" s="202"/>
    </row>
    <row r="87827" spans="2:2">
      <c r="B87827" s="202"/>
    </row>
    <row r="87828" spans="2:2">
      <c r="B87828" s="202"/>
    </row>
    <row r="87829" spans="2:2">
      <c r="B87829" s="202"/>
    </row>
    <row r="87830" spans="2:2">
      <c r="B87830" s="202"/>
    </row>
    <row r="87831" spans="2:2">
      <c r="B87831" s="202"/>
    </row>
    <row r="87832" spans="2:2">
      <c r="B87832" s="202"/>
    </row>
    <row r="87833" spans="2:2">
      <c r="B87833" s="202"/>
    </row>
    <row r="87834" spans="2:2">
      <c r="B87834" s="202"/>
    </row>
    <row r="87835" spans="2:2">
      <c r="B87835" s="202"/>
    </row>
    <row r="87836" spans="2:2">
      <c r="B87836" s="202"/>
    </row>
    <row r="87837" spans="2:2">
      <c r="B87837" s="202"/>
    </row>
    <row r="87838" spans="2:2">
      <c r="B87838" s="202"/>
    </row>
    <row r="87839" spans="2:2">
      <c r="B87839" s="202"/>
    </row>
    <row r="87840" spans="2:2">
      <c r="B87840" s="202"/>
    </row>
    <row r="87841" spans="2:2">
      <c r="B87841" s="202"/>
    </row>
    <row r="87842" spans="2:2">
      <c r="B87842" s="202"/>
    </row>
    <row r="87843" spans="2:2">
      <c r="B87843" s="202"/>
    </row>
    <row r="87844" spans="2:2">
      <c r="B87844" s="202"/>
    </row>
    <row r="87845" spans="2:2">
      <c r="B87845" s="202"/>
    </row>
    <row r="87846" spans="2:2">
      <c r="B87846" s="202"/>
    </row>
    <row r="87847" spans="2:2">
      <c r="B87847" s="202"/>
    </row>
    <row r="87848" spans="2:2">
      <c r="B87848" s="202"/>
    </row>
    <row r="87849" spans="2:2">
      <c r="B87849" s="202"/>
    </row>
    <row r="87850" spans="2:2">
      <c r="B87850" s="202"/>
    </row>
    <row r="87851" spans="2:2">
      <c r="B87851" s="202"/>
    </row>
    <row r="87852" spans="2:2">
      <c r="B87852" s="202"/>
    </row>
    <row r="87853" spans="2:2">
      <c r="B87853" s="202"/>
    </row>
    <row r="87854" spans="2:2">
      <c r="B87854" s="202"/>
    </row>
    <row r="87855" spans="2:2">
      <c r="B87855" s="202"/>
    </row>
    <row r="87856" spans="2:2">
      <c r="B87856" s="202"/>
    </row>
    <row r="87857" spans="2:2">
      <c r="B87857" s="202"/>
    </row>
    <row r="87858" spans="2:2">
      <c r="B87858" s="202"/>
    </row>
    <row r="87859" spans="2:2">
      <c r="B87859" s="202"/>
    </row>
    <row r="87860" spans="2:2">
      <c r="B87860" s="202"/>
    </row>
    <row r="87861" spans="2:2">
      <c r="B87861" s="202"/>
    </row>
    <row r="87862" spans="2:2">
      <c r="B87862" s="202"/>
    </row>
    <row r="87863" spans="2:2">
      <c r="B87863" s="202"/>
    </row>
    <row r="87864" spans="2:2">
      <c r="B87864" s="202"/>
    </row>
    <row r="87865" spans="2:2">
      <c r="B87865" s="202"/>
    </row>
    <row r="87866" spans="2:2">
      <c r="B87866" s="202"/>
    </row>
    <row r="87867" spans="2:2">
      <c r="B87867" s="202"/>
    </row>
    <row r="87868" spans="2:2">
      <c r="B87868" s="202"/>
    </row>
    <row r="87869" spans="2:2">
      <c r="B87869" s="202"/>
    </row>
    <row r="87870" spans="2:2">
      <c r="B87870" s="202"/>
    </row>
    <row r="87871" spans="2:2">
      <c r="B87871" s="202"/>
    </row>
    <row r="87872" spans="2:2">
      <c r="B87872" s="202"/>
    </row>
    <row r="87873" spans="2:2">
      <c r="B87873" s="202"/>
    </row>
    <row r="87874" spans="2:2">
      <c r="B87874" s="202"/>
    </row>
    <row r="87875" spans="2:2">
      <c r="B87875" s="202"/>
    </row>
    <row r="87876" spans="2:2">
      <c r="B87876" s="202"/>
    </row>
    <row r="87877" spans="2:2">
      <c r="B87877" s="202"/>
    </row>
    <row r="87878" spans="2:2">
      <c r="B87878" s="202"/>
    </row>
    <row r="87879" spans="2:2">
      <c r="B87879" s="202"/>
    </row>
    <row r="87880" spans="2:2">
      <c r="B87880" s="202"/>
    </row>
    <row r="87881" spans="2:2">
      <c r="B87881" s="202"/>
    </row>
    <row r="87882" spans="2:2">
      <c r="B87882" s="202"/>
    </row>
    <row r="87883" spans="2:2">
      <c r="B87883" s="202"/>
    </row>
    <row r="87884" spans="2:2">
      <c r="B87884" s="202"/>
    </row>
    <row r="87885" spans="2:2">
      <c r="B87885" s="202"/>
    </row>
    <row r="87886" spans="2:2">
      <c r="B87886" s="202"/>
    </row>
    <row r="87887" spans="2:2">
      <c r="B87887" s="202"/>
    </row>
    <row r="87888" spans="2:2">
      <c r="B87888" s="202"/>
    </row>
    <row r="87889" spans="2:2">
      <c r="B87889" s="202"/>
    </row>
    <row r="87890" spans="2:2">
      <c r="B87890" s="202"/>
    </row>
    <row r="87891" spans="2:2">
      <c r="B87891" s="202"/>
    </row>
    <row r="87892" spans="2:2">
      <c r="B87892" s="202"/>
    </row>
    <row r="87893" spans="2:2">
      <c r="B87893" s="202"/>
    </row>
    <row r="87894" spans="2:2">
      <c r="B87894" s="202"/>
    </row>
    <row r="87895" spans="2:2">
      <c r="B87895" s="202"/>
    </row>
    <row r="87896" spans="2:2">
      <c r="B87896" s="202"/>
    </row>
    <row r="87897" spans="2:2">
      <c r="B87897" s="202"/>
    </row>
    <row r="87898" spans="2:2">
      <c r="B87898" s="202"/>
    </row>
    <row r="87899" spans="2:2">
      <c r="B87899" s="202"/>
    </row>
    <row r="87900" spans="2:2">
      <c r="B87900" s="202"/>
    </row>
    <row r="87901" spans="2:2">
      <c r="B87901" s="202"/>
    </row>
    <row r="87902" spans="2:2">
      <c r="B87902" s="202"/>
    </row>
    <row r="87903" spans="2:2">
      <c r="B87903" s="202"/>
    </row>
    <row r="87904" spans="2:2">
      <c r="B87904" s="202"/>
    </row>
    <row r="87905" spans="2:2">
      <c r="B87905" s="202"/>
    </row>
    <row r="87906" spans="2:2">
      <c r="B87906" s="202"/>
    </row>
    <row r="87907" spans="2:2">
      <c r="B87907" s="202"/>
    </row>
    <row r="87908" spans="2:2">
      <c r="B87908" s="202"/>
    </row>
    <row r="87909" spans="2:2">
      <c r="B87909" s="202"/>
    </row>
    <row r="87910" spans="2:2">
      <c r="B87910" s="202"/>
    </row>
    <row r="87911" spans="2:2">
      <c r="B87911" s="202"/>
    </row>
    <row r="87912" spans="2:2">
      <c r="B87912" s="202"/>
    </row>
    <row r="87913" spans="2:2">
      <c r="B87913" s="202"/>
    </row>
    <row r="87914" spans="2:2">
      <c r="B87914" s="202"/>
    </row>
    <row r="87915" spans="2:2">
      <c r="B87915" s="202"/>
    </row>
    <row r="87916" spans="2:2">
      <c r="B87916" s="202"/>
    </row>
    <row r="87917" spans="2:2">
      <c r="B87917" s="202"/>
    </row>
    <row r="87918" spans="2:2">
      <c r="B87918" s="202"/>
    </row>
    <row r="87919" spans="2:2">
      <c r="B87919" s="202"/>
    </row>
    <row r="87920" spans="2:2">
      <c r="B87920" s="202"/>
    </row>
    <row r="87921" spans="2:2">
      <c r="B87921" s="202"/>
    </row>
    <row r="87922" spans="2:2">
      <c r="B87922" s="202"/>
    </row>
    <row r="87923" spans="2:2">
      <c r="B87923" s="202"/>
    </row>
    <row r="87924" spans="2:2">
      <c r="B87924" s="202"/>
    </row>
    <row r="87925" spans="2:2">
      <c r="B87925" s="202"/>
    </row>
    <row r="87926" spans="2:2">
      <c r="B87926" s="202"/>
    </row>
    <row r="87927" spans="2:2">
      <c r="B87927" s="202"/>
    </row>
    <row r="87928" spans="2:2">
      <c r="B87928" s="202"/>
    </row>
    <row r="87929" spans="2:2">
      <c r="B87929" s="202"/>
    </row>
    <row r="87930" spans="2:2">
      <c r="B87930" s="202"/>
    </row>
    <row r="87931" spans="2:2">
      <c r="B87931" s="202"/>
    </row>
    <row r="87932" spans="2:2">
      <c r="B87932" s="202"/>
    </row>
    <row r="87933" spans="2:2">
      <c r="B87933" s="202"/>
    </row>
    <row r="87934" spans="2:2">
      <c r="B87934" s="202"/>
    </row>
    <row r="87935" spans="2:2">
      <c r="B87935" s="202"/>
    </row>
    <row r="87936" spans="2:2">
      <c r="B87936" s="202"/>
    </row>
    <row r="87937" spans="2:2">
      <c r="B87937" s="202"/>
    </row>
    <row r="87938" spans="2:2">
      <c r="B87938" s="202"/>
    </row>
    <row r="87939" spans="2:2">
      <c r="B87939" s="202"/>
    </row>
    <row r="87940" spans="2:2">
      <c r="B87940" s="202"/>
    </row>
    <row r="87941" spans="2:2">
      <c r="B87941" s="202"/>
    </row>
    <row r="87942" spans="2:2">
      <c r="B87942" s="202"/>
    </row>
    <row r="87943" spans="2:2">
      <c r="B87943" s="202"/>
    </row>
    <row r="87944" spans="2:2">
      <c r="B87944" s="202"/>
    </row>
    <row r="87945" spans="2:2">
      <c r="B87945" s="202"/>
    </row>
    <row r="87946" spans="2:2">
      <c r="B87946" s="202"/>
    </row>
    <row r="87947" spans="2:2">
      <c r="B87947" s="202"/>
    </row>
    <row r="87948" spans="2:2">
      <c r="B87948" s="202"/>
    </row>
    <row r="87949" spans="2:2">
      <c r="B87949" s="202"/>
    </row>
    <row r="87950" spans="2:2">
      <c r="B87950" s="202"/>
    </row>
    <row r="87951" spans="2:2">
      <c r="B87951" s="202"/>
    </row>
    <row r="87952" spans="2:2">
      <c r="B87952" s="202"/>
    </row>
    <row r="87953" spans="2:2">
      <c r="B87953" s="202"/>
    </row>
    <row r="87954" spans="2:2">
      <c r="B87954" s="202"/>
    </row>
    <row r="87955" spans="2:2">
      <c r="B87955" s="202"/>
    </row>
    <row r="87956" spans="2:2">
      <c r="B87956" s="202"/>
    </row>
    <row r="87957" spans="2:2">
      <c r="B87957" s="202"/>
    </row>
    <row r="87958" spans="2:2">
      <c r="B87958" s="202"/>
    </row>
    <row r="87959" spans="2:2">
      <c r="B87959" s="202"/>
    </row>
    <row r="87960" spans="2:2">
      <c r="B87960" s="202"/>
    </row>
    <row r="87961" spans="2:2">
      <c r="B87961" s="202"/>
    </row>
    <row r="87962" spans="2:2">
      <c r="B87962" s="202"/>
    </row>
    <row r="87963" spans="2:2">
      <c r="B87963" s="202"/>
    </row>
    <row r="87964" spans="2:2">
      <c r="B87964" s="202"/>
    </row>
    <row r="87965" spans="2:2">
      <c r="B87965" s="202"/>
    </row>
    <row r="87966" spans="2:2">
      <c r="B87966" s="202"/>
    </row>
    <row r="87967" spans="2:2">
      <c r="B87967" s="202"/>
    </row>
    <row r="87968" spans="2:2">
      <c r="B87968" s="202"/>
    </row>
    <row r="87969" spans="2:2">
      <c r="B87969" s="202"/>
    </row>
    <row r="87970" spans="2:2">
      <c r="B87970" s="202"/>
    </row>
    <row r="87971" spans="2:2">
      <c r="B87971" s="202"/>
    </row>
    <row r="87972" spans="2:2">
      <c r="B87972" s="202"/>
    </row>
    <row r="87973" spans="2:2">
      <c r="B87973" s="202"/>
    </row>
    <row r="87974" spans="2:2">
      <c r="B87974" s="202"/>
    </row>
    <row r="87975" spans="2:2">
      <c r="B87975" s="202"/>
    </row>
    <row r="87976" spans="2:2">
      <c r="B87976" s="202"/>
    </row>
    <row r="87977" spans="2:2">
      <c r="B87977" s="202"/>
    </row>
    <row r="87978" spans="2:2">
      <c r="B87978" s="202"/>
    </row>
    <row r="87979" spans="2:2">
      <c r="B87979" s="202"/>
    </row>
    <row r="87980" spans="2:2">
      <c r="B87980" s="202"/>
    </row>
    <row r="87981" spans="2:2">
      <c r="B87981" s="202"/>
    </row>
    <row r="87982" spans="2:2">
      <c r="B87982" s="202"/>
    </row>
    <row r="87983" spans="2:2">
      <c r="B87983" s="202"/>
    </row>
    <row r="87984" spans="2:2">
      <c r="B87984" s="202"/>
    </row>
    <row r="87985" spans="2:2">
      <c r="B87985" s="202"/>
    </row>
    <row r="87986" spans="2:2">
      <c r="B87986" s="202"/>
    </row>
    <row r="87987" spans="2:2">
      <c r="B87987" s="202"/>
    </row>
    <row r="87988" spans="2:2">
      <c r="B87988" s="202"/>
    </row>
    <row r="87989" spans="2:2">
      <c r="B87989" s="202"/>
    </row>
    <row r="87990" spans="2:2">
      <c r="B87990" s="202"/>
    </row>
    <row r="87991" spans="2:2">
      <c r="B87991" s="202"/>
    </row>
    <row r="87992" spans="2:2">
      <c r="B87992" s="202"/>
    </row>
    <row r="87993" spans="2:2">
      <c r="B87993" s="202"/>
    </row>
    <row r="87994" spans="2:2">
      <c r="B87994" s="202"/>
    </row>
    <row r="87995" spans="2:2">
      <c r="B87995" s="202"/>
    </row>
    <row r="87996" spans="2:2">
      <c r="B87996" s="202"/>
    </row>
    <row r="87997" spans="2:2">
      <c r="B87997" s="202"/>
    </row>
    <row r="87998" spans="2:2">
      <c r="B87998" s="202"/>
    </row>
    <row r="87999" spans="2:2">
      <c r="B87999" s="202"/>
    </row>
    <row r="88000" spans="2:2">
      <c r="B88000" s="202"/>
    </row>
    <row r="88001" spans="2:2">
      <c r="B88001" s="202"/>
    </row>
    <row r="88002" spans="2:2">
      <c r="B88002" s="202"/>
    </row>
    <row r="88003" spans="2:2">
      <c r="B88003" s="202"/>
    </row>
    <row r="88004" spans="2:2">
      <c r="B88004" s="202"/>
    </row>
    <row r="88005" spans="2:2">
      <c r="B88005" s="202"/>
    </row>
    <row r="88006" spans="2:2">
      <c r="B88006" s="202"/>
    </row>
    <row r="88007" spans="2:2">
      <c r="B88007" s="202"/>
    </row>
    <row r="88008" spans="2:2">
      <c r="B88008" s="202"/>
    </row>
    <row r="88009" spans="2:2">
      <c r="B88009" s="202"/>
    </row>
    <row r="88010" spans="2:2">
      <c r="B88010" s="202"/>
    </row>
    <row r="88011" spans="2:2">
      <c r="B88011" s="202"/>
    </row>
    <row r="88012" spans="2:2">
      <c r="B88012" s="202"/>
    </row>
    <row r="88013" spans="2:2">
      <c r="B88013" s="202"/>
    </row>
    <row r="88014" spans="2:2">
      <c r="B88014" s="202"/>
    </row>
    <row r="88015" spans="2:2">
      <c r="B88015" s="202"/>
    </row>
    <row r="88016" spans="2:2">
      <c r="B88016" s="202"/>
    </row>
    <row r="88017" spans="2:2">
      <c r="B88017" s="202"/>
    </row>
    <row r="88018" spans="2:2">
      <c r="B88018" s="202"/>
    </row>
    <row r="88019" spans="2:2">
      <c r="B88019" s="202"/>
    </row>
    <row r="88020" spans="2:2">
      <c r="B88020" s="202"/>
    </row>
    <row r="88021" spans="2:2">
      <c r="B88021" s="202"/>
    </row>
    <row r="88022" spans="2:2">
      <c r="B88022" s="202"/>
    </row>
    <row r="88023" spans="2:2">
      <c r="B88023" s="202"/>
    </row>
    <row r="88024" spans="2:2">
      <c r="B88024" s="202"/>
    </row>
    <row r="88025" spans="2:2">
      <c r="B88025" s="202"/>
    </row>
    <row r="88026" spans="2:2">
      <c r="B88026" s="202"/>
    </row>
    <row r="88027" spans="2:2">
      <c r="B88027" s="202"/>
    </row>
    <row r="88028" spans="2:2">
      <c r="B88028" s="202"/>
    </row>
    <row r="88029" spans="2:2">
      <c r="B88029" s="202"/>
    </row>
    <row r="88030" spans="2:2">
      <c r="B88030" s="202"/>
    </row>
    <row r="88031" spans="2:2">
      <c r="B88031" s="202"/>
    </row>
    <row r="88032" spans="2:2">
      <c r="B88032" s="202"/>
    </row>
    <row r="88033" spans="2:2">
      <c r="B88033" s="202"/>
    </row>
    <row r="88034" spans="2:2">
      <c r="B88034" s="202"/>
    </row>
    <row r="88035" spans="2:2">
      <c r="B88035" s="202"/>
    </row>
    <row r="88036" spans="2:2">
      <c r="B88036" s="202"/>
    </row>
    <row r="88037" spans="2:2">
      <c r="B88037" s="202"/>
    </row>
    <row r="88038" spans="2:2">
      <c r="B88038" s="202"/>
    </row>
    <row r="88039" spans="2:2">
      <c r="B88039" s="202"/>
    </row>
    <row r="88040" spans="2:2">
      <c r="B88040" s="202"/>
    </row>
    <row r="88041" spans="2:2">
      <c r="B88041" s="202"/>
    </row>
    <row r="88042" spans="2:2">
      <c r="B88042" s="202"/>
    </row>
    <row r="88043" spans="2:2">
      <c r="B88043" s="202"/>
    </row>
    <row r="88044" spans="2:2">
      <c r="B88044" s="202"/>
    </row>
    <row r="88045" spans="2:2">
      <c r="B88045" s="202"/>
    </row>
    <row r="88046" spans="2:2">
      <c r="B88046" s="202"/>
    </row>
    <row r="88047" spans="2:2">
      <c r="B88047" s="202"/>
    </row>
    <row r="88048" spans="2:2">
      <c r="B88048" s="202"/>
    </row>
    <row r="88049" spans="2:2">
      <c r="B88049" s="202"/>
    </row>
    <row r="88050" spans="2:2">
      <c r="B88050" s="202"/>
    </row>
    <row r="88051" spans="2:2">
      <c r="B88051" s="202"/>
    </row>
    <row r="88052" spans="2:2">
      <c r="B88052" s="202"/>
    </row>
    <row r="88053" spans="2:2">
      <c r="B88053" s="202"/>
    </row>
    <row r="88054" spans="2:2">
      <c r="B88054" s="202"/>
    </row>
    <row r="88055" spans="2:2">
      <c r="B88055" s="202"/>
    </row>
    <row r="88056" spans="2:2">
      <c r="B88056" s="202"/>
    </row>
    <row r="88057" spans="2:2">
      <c r="B88057" s="202"/>
    </row>
    <row r="88058" spans="2:2">
      <c r="B88058" s="202"/>
    </row>
    <row r="88059" spans="2:2">
      <c r="B88059" s="202"/>
    </row>
    <row r="88060" spans="2:2">
      <c r="B88060" s="202"/>
    </row>
    <row r="88061" spans="2:2">
      <c r="B88061" s="202"/>
    </row>
    <row r="88062" spans="2:2">
      <c r="B88062" s="202"/>
    </row>
    <row r="88063" spans="2:2">
      <c r="B88063" s="202"/>
    </row>
    <row r="88064" spans="2:2">
      <c r="B88064" s="202"/>
    </row>
    <row r="88065" spans="2:2">
      <c r="B88065" s="202"/>
    </row>
    <row r="88066" spans="2:2">
      <c r="B88066" s="202"/>
    </row>
    <row r="88067" spans="2:2">
      <c r="B88067" s="202"/>
    </row>
    <row r="88068" spans="2:2">
      <c r="B88068" s="202"/>
    </row>
    <row r="88069" spans="2:2">
      <c r="B88069" s="202"/>
    </row>
    <row r="88070" spans="2:2">
      <c r="B88070" s="202"/>
    </row>
    <row r="88071" spans="2:2">
      <c r="B88071" s="202"/>
    </row>
    <row r="88072" spans="2:2">
      <c r="B88072" s="202"/>
    </row>
    <row r="88073" spans="2:2">
      <c r="B88073" s="202"/>
    </row>
    <row r="88074" spans="2:2">
      <c r="B88074" s="202"/>
    </row>
    <row r="88075" spans="2:2">
      <c r="B88075" s="202"/>
    </row>
    <row r="88076" spans="2:2">
      <c r="B88076" s="202"/>
    </row>
    <row r="88077" spans="2:2">
      <c r="B88077" s="202"/>
    </row>
    <row r="88078" spans="2:2">
      <c r="B88078" s="202"/>
    </row>
    <row r="88079" spans="2:2">
      <c r="B88079" s="202"/>
    </row>
    <row r="88080" spans="2:2">
      <c r="B88080" s="202"/>
    </row>
    <row r="88081" spans="2:2">
      <c r="B88081" s="202"/>
    </row>
    <row r="88082" spans="2:2">
      <c r="B88082" s="202"/>
    </row>
    <row r="88083" spans="2:2">
      <c r="B88083" s="202"/>
    </row>
    <row r="88084" spans="2:2">
      <c r="B88084" s="202"/>
    </row>
    <row r="88085" spans="2:2">
      <c r="B88085" s="202"/>
    </row>
    <row r="88086" spans="2:2">
      <c r="B88086" s="202"/>
    </row>
    <row r="88087" spans="2:2">
      <c r="B88087" s="202"/>
    </row>
    <row r="88088" spans="2:2">
      <c r="B88088" s="202"/>
    </row>
    <row r="88089" spans="2:2">
      <c r="B88089" s="202"/>
    </row>
    <row r="88090" spans="2:2">
      <c r="B88090" s="202"/>
    </row>
    <row r="88091" spans="2:2">
      <c r="B88091" s="202"/>
    </row>
    <row r="88092" spans="2:2">
      <c r="B88092" s="202"/>
    </row>
    <row r="88093" spans="2:2">
      <c r="B88093" s="202"/>
    </row>
    <row r="88094" spans="2:2">
      <c r="B88094" s="202"/>
    </row>
    <row r="88095" spans="2:2">
      <c r="B88095" s="202"/>
    </row>
    <row r="88096" spans="2:2">
      <c r="B88096" s="202"/>
    </row>
    <row r="88097" spans="2:2">
      <c r="B88097" s="202"/>
    </row>
    <row r="88098" spans="2:2">
      <c r="B88098" s="202"/>
    </row>
    <row r="88099" spans="2:2">
      <c r="B88099" s="202"/>
    </row>
    <row r="88100" spans="2:2">
      <c r="B88100" s="202"/>
    </row>
    <row r="88101" spans="2:2">
      <c r="B88101" s="202"/>
    </row>
    <row r="88102" spans="2:2">
      <c r="B88102" s="202"/>
    </row>
    <row r="88103" spans="2:2">
      <c r="B88103" s="202"/>
    </row>
    <row r="88104" spans="2:2">
      <c r="B88104" s="202"/>
    </row>
    <row r="88105" spans="2:2">
      <c r="B88105" s="202"/>
    </row>
    <row r="88106" spans="2:2">
      <c r="B88106" s="202"/>
    </row>
    <row r="88107" spans="2:2">
      <c r="B88107" s="202"/>
    </row>
    <row r="88108" spans="2:2">
      <c r="B88108" s="202"/>
    </row>
    <row r="88109" spans="2:2">
      <c r="B88109" s="202"/>
    </row>
    <row r="88110" spans="2:2">
      <c r="B88110" s="202"/>
    </row>
    <row r="88111" spans="2:2">
      <c r="B88111" s="202"/>
    </row>
    <row r="88112" spans="2:2">
      <c r="B88112" s="202"/>
    </row>
    <row r="88113" spans="2:2">
      <c r="B88113" s="202"/>
    </row>
    <row r="88114" spans="2:2">
      <c r="B88114" s="202"/>
    </row>
    <row r="88115" spans="2:2">
      <c r="B88115" s="202"/>
    </row>
    <row r="88116" spans="2:2">
      <c r="B88116" s="202"/>
    </row>
    <row r="88117" spans="2:2">
      <c r="B88117" s="202"/>
    </row>
    <row r="88118" spans="2:2">
      <c r="B88118" s="202"/>
    </row>
    <row r="88119" spans="2:2">
      <c r="B88119" s="202"/>
    </row>
    <row r="88120" spans="2:2">
      <c r="B88120" s="202"/>
    </row>
    <row r="88121" spans="2:2">
      <c r="B88121" s="202"/>
    </row>
    <row r="88122" spans="2:2">
      <c r="B88122" s="202"/>
    </row>
    <row r="88123" spans="2:2">
      <c r="B88123" s="202"/>
    </row>
    <row r="88124" spans="2:2">
      <c r="B88124" s="202"/>
    </row>
    <row r="88125" spans="2:2">
      <c r="B88125" s="202"/>
    </row>
    <row r="88126" spans="2:2">
      <c r="B88126" s="202"/>
    </row>
    <row r="88127" spans="2:2">
      <c r="B88127" s="202"/>
    </row>
    <row r="88128" spans="2:2">
      <c r="B88128" s="202"/>
    </row>
    <row r="88129" spans="2:2">
      <c r="B88129" s="202"/>
    </row>
    <row r="88130" spans="2:2">
      <c r="B88130" s="202"/>
    </row>
    <row r="88131" spans="2:2">
      <c r="B88131" s="202"/>
    </row>
    <row r="88132" spans="2:2">
      <c r="B88132" s="202"/>
    </row>
    <row r="88133" spans="2:2">
      <c r="B88133" s="202"/>
    </row>
    <row r="88134" spans="2:2">
      <c r="B88134" s="202"/>
    </row>
    <row r="88135" spans="2:2">
      <c r="B88135" s="202"/>
    </row>
    <row r="88136" spans="2:2">
      <c r="B88136" s="202"/>
    </row>
    <row r="88137" spans="2:2">
      <c r="B88137" s="202"/>
    </row>
    <row r="88138" spans="2:2">
      <c r="B88138" s="202"/>
    </row>
    <row r="88139" spans="2:2">
      <c r="B88139" s="202"/>
    </row>
    <row r="88140" spans="2:2">
      <c r="B88140" s="202"/>
    </row>
    <row r="88141" spans="2:2">
      <c r="B88141" s="202"/>
    </row>
    <row r="88142" spans="2:2">
      <c r="B88142" s="202"/>
    </row>
    <row r="88143" spans="2:2">
      <c r="B88143" s="202"/>
    </row>
    <row r="88144" spans="2:2">
      <c r="B88144" s="202"/>
    </row>
    <row r="88145" spans="2:2">
      <c r="B88145" s="202"/>
    </row>
    <row r="88146" spans="2:2">
      <c r="B88146" s="202"/>
    </row>
    <row r="88147" spans="2:2">
      <c r="B88147" s="202"/>
    </row>
    <row r="88148" spans="2:2">
      <c r="B88148" s="202"/>
    </row>
    <row r="88149" spans="2:2">
      <c r="B88149" s="202"/>
    </row>
    <row r="88150" spans="2:2">
      <c r="B88150" s="202"/>
    </row>
    <row r="88151" spans="2:2">
      <c r="B88151" s="202"/>
    </row>
    <row r="88152" spans="2:2">
      <c r="B88152" s="202"/>
    </row>
    <row r="88153" spans="2:2">
      <c r="B88153" s="202"/>
    </row>
    <row r="88154" spans="2:2">
      <c r="B88154" s="202"/>
    </row>
    <row r="88155" spans="2:2">
      <c r="B88155" s="202"/>
    </row>
    <row r="88156" spans="2:2">
      <c r="B88156" s="202"/>
    </row>
    <row r="88157" spans="2:2">
      <c r="B88157" s="202"/>
    </row>
    <row r="88158" spans="2:2">
      <c r="B88158" s="202"/>
    </row>
    <row r="88159" spans="2:2">
      <c r="B88159" s="202"/>
    </row>
    <row r="88160" spans="2:2">
      <c r="B88160" s="202"/>
    </row>
    <row r="88161" spans="2:2">
      <c r="B88161" s="202"/>
    </row>
    <row r="88162" spans="2:2">
      <c r="B88162" s="202"/>
    </row>
    <row r="88163" spans="2:2">
      <c r="B88163" s="202"/>
    </row>
    <row r="88164" spans="2:2">
      <c r="B88164" s="202"/>
    </row>
    <row r="88165" spans="2:2">
      <c r="B88165" s="202"/>
    </row>
    <row r="88166" spans="2:2">
      <c r="B88166" s="202"/>
    </row>
    <row r="88167" spans="2:2">
      <c r="B88167" s="202"/>
    </row>
    <row r="88168" spans="2:2">
      <c r="B88168" s="202"/>
    </row>
    <row r="88169" spans="2:2">
      <c r="B88169" s="202"/>
    </row>
    <row r="88170" spans="2:2">
      <c r="B88170" s="202"/>
    </row>
    <row r="88171" spans="2:2">
      <c r="B88171" s="202"/>
    </row>
    <row r="88172" spans="2:2">
      <c r="B88172" s="202"/>
    </row>
    <row r="88173" spans="2:2">
      <c r="B88173" s="202"/>
    </row>
    <row r="88174" spans="2:2">
      <c r="B88174" s="202"/>
    </row>
    <row r="88175" spans="2:2">
      <c r="B88175" s="202"/>
    </row>
    <row r="88176" spans="2:2">
      <c r="B88176" s="202"/>
    </row>
    <row r="88177" spans="2:2">
      <c r="B88177" s="202"/>
    </row>
    <row r="88178" spans="2:2">
      <c r="B88178" s="202"/>
    </row>
    <row r="88179" spans="2:2">
      <c r="B88179" s="202"/>
    </row>
    <row r="88180" spans="2:2">
      <c r="B88180" s="202"/>
    </row>
    <row r="88181" spans="2:2">
      <c r="B88181" s="202"/>
    </row>
    <row r="88182" spans="2:2">
      <c r="B88182" s="202"/>
    </row>
    <row r="88183" spans="2:2">
      <c r="B88183" s="202"/>
    </row>
    <row r="88184" spans="2:2">
      <c r="B88184" s="202"/>
    </row>
    <row r="88185" spans="2:2">
      <c r="B88185" s="202"/>
    </row>
    <row r="88186" spans="2:2">
      <c r="B88186" s="202"/>
    </row>
    <row r="88187" spans="2:2">
      <c r="B88187" s="202"/>
    </row>
    <row r="88188" spans="2:2">
      <c r="B88188" s="202"/>
    </row>
    <row r="88189" spans="2:2">
      <c r="B88189" s="202"/>
    </row>
    <row r="88190" spans="2:2">
      <c r="B88190" s="202"/>
    </row>
    <row r="88191" spans="2:2">
      <c r="B88191" s="202"/>
    </row>
    <row r="88192" spans="2:2">
      <c r="B88192" s="202"/>
    </row>
    <row r="88193" spans="2:2">
      <c r="B88193" s="202"/>
    </row>
    <row r="88194" spans="2:2">
      <c r="B88194" s="202"/>
    </row>
    <row r="88195" spans="2:2">
      <c r="B88195" s="202"/>
    </row>
    <row r="88196" spans="2:2">
      <c r="B88196" s="202"/>
    </row>
    <row r="88197" spans="2:2">
      <c r="B88197" s="202"/>
    </row>
    <row r="88198" spans="2:2">
      <c r="B88198" s="202"/>
    </row>
    <row r="88199" spans="2:2">
      <c r="B88199" s="202"/>
    </row>
    <row r="88200" spans="2:2">
      <c r="B88200" s="202"/>
    </row>
    <row r="88201" spans="2:2">
      <c r="B88201" s="202"/>
    </row>
    <row r="88202" spans="2:2">
      <c r="B88202" s="202"/>
    </row>
    <row r="88203" spans="2:2">
      <c r="B88203" s="202"/>
    </row>
    <row r="88204" spans="2:2">
      <c r="B88204" s="202"/>
    </row>
    <row r="88205" spans="2:2">
      <c r="B88205" s="202"/>
    </row>
    <row r="88206" spans="2:2">
      <c r="B88206" s="202"/>
    </row>
    <row r="88207" spans="2:2">
      <c r="B88207" s="202"/>
    </row>
    <row r="88208" spans="2:2">
      <c r="B88208" s="202"/>
    </row>
    <row r="88209" spans="2:2">
      <c r="B88209" s="202"/>
    </row>
    <row r="88210" spans="2:2">
      <c r="B88210" s="202"/>
    </row>
    <row r="88211" spans="2:2">
      <c r="B88211" s="202"/>
    </row>
    <row r="88212" spans="2:2">
      <c r="B88212" s="202"/>
    </row>
    <row r="88213" spans="2:2">
      <c r="B88213" s="202"/>
    </row>
    <row r="88214" spans="2:2">
      <c r="B88214" s="202"/>
    </row>
    <row r="88215" spans="2:2">
      <c r="B88215" s="202"/>
    </row>
    <row r="88216" spans="2:2">
      <c r="B88216" s="202"/>
    </row>
    <row r="88217" spans="2:2">
      <c r="B88217" s="202"/>
    </row>
    <row r="88218" spans="2:2">
      <c r="B88218" s="202"/>
    </row>
    <row r="88219" spans="2:2">
      <c r="B88219" s="202"/>
    </row>
    <row r="88220" spans="2:2">
      <c r="B88220" s="202"/>
    </row>
    <row r="88221" spans="2:2">
      <c r="B88221" s="202"/>
    </row>
    <row r="88222" spans="2:2">
      <c r="B88222" s="202"/>
    </row>
    <row r="88223" spans="2:2">
      <c r="B88223" s="202"/>
    </row>
    <row r="88224" spans="2:2">
      <c r="B88224" s="202"/>
    </row>
    <row r="88225" spans="2:2">
      <c r="B88225" s="202"/>
    </row>
    <row r="88226" spans="2:2">
      <c r="B88226" s="202"/>
    </row>
    <row r="88227" spans="2:2">
      <c r="B88227" s="202"/>
    </row>
    <row r="88228" spans="2:2">
      <c r="B88228" s="202"/>
    </row>
    <row r="88229" spans="2:2">
      <c r="B88229" s="202"/>
    </row>
    <row r="88230" spans="2:2">
      <c r="B88230" s="202"/>
    </row>
    <row r="88231" spans="2:2">
      <c r="B88231" s="202"/>
    </row>
    <row r="88232" spans="2:2">
      <c r="B88232" s="202"/>
    </row>
    <row r="88233" spans="2:2">
      <c r="B88233" s="202"/>
    </row>
    <row r="88234" spans="2:2">
      <c r="B88234" s="202"/>
    </row>
    <row r="88235" spans="2:2">
      <c r="B88235" s="202"/>
    </row>
    <row r="88236" spans="2:2">
      <c r="B88236" s="202"/>
    </row>
    <row r="88237" spans="2:2">
      <c r="B88237" s="202"/>
    </row>
    <row r="88238" spans="2:2">
      <c r="B88238" s="202"/>
    </row>
    <row r="88239" spans="2:2">
      <c r="B88239" s="202"/>
    </row>
    <row r="88240" spans="2:2">
      <c r="B88240" s="202"/>
    </row>
    <row r="88241" spans="2:2">
      <c r="B88241" s="202"/>
    </row>
    <row r="88242" spans="2:2">
      <c r="B88242" s="202"/>
    </row>
    <row r="88243" spans="2:2">
      <c r="B88243" s="202"/>
    </row>
    <row r="88244" spans="2:2">
      <c r="B88244" s="202"/>
    </row>
    <row r="88245" spans="2:2">
      <c r="B88245" s="202"/>
    </row>
    <row r="88246" spans="2:2">
      <c r="B88246" s="202"/>
    </row>
    <row r="88247" spans="2:2">
      <c r="B88247" s="202"/>
    </row>
    <row r="88248" spans="2:2">
      <c r="B88248" s="202"/>
    </row>
    <row r="88249" spans="2:2">
      <c r="B88249" s="202"/>
    </row>
    <row r="88250" spans="2:2">
      <c r="B88250" s="202"/>
    </row>
    <row r="88251" spans="2:2">
      <c r="B88251" s="202"/>
    </row>
    <row r="88252" spans="2:2">
      <c r="B88252" s="202"/>
    </row>
    <row r="88253" spans="2:2">
      <c r="B88253" s="202"/>
    </row>
    <row r="88254" spans="2:2">
      <c r="B88254" s="202"/>
    </row>
    <row r="88255" spans="2:2">
      <c r="B88255" s="202"/>
    </row>
    <row r="88256" spans="2:2">
      <c r="B88256" s="202"/>
    </row>
    <row r="88257" spans="2:2">
      <c r="B88257" s="202"/>
    </row>
    <row r="88258" spans="2:2">
      <c r="B88258" s="202"/>
    </row>
    <row r="88259" spans="2:2">
      <c r="B88259" s="202"/>
    </row>
    <row r="88260" spans="2:2">
      <c r="B88260" s="202"/>
    </row>
    <row r="88261" spans="2:2">
      <c r="B88261" s="202"/>
    </row>
    <row r="88262" spans="2:2">
      <c r="B88262" s="202"/>
    </row>
    <row r="88263" spans="2:2">
      <c r="B88263" s="202"/>
    </row>
    <row r="88264" spans="2:2">
      <c r="B88264" s="202"/>
    </row>
    <row r="88265" spans="2:2">
      <c r="B88265" s="202"/>
    </row>
    <row r="88266" spans="2:2">
      <c r="B88266" s="202"/>
    </row>
    <row r="88267" spans="2:2">
      <c r="B88267" s="202"/>
    </row>
    <row r="88268" spans="2:2">
      <c r="B88268" s="202"/>
    </row>
    <row r="88269" spans="2:2">
      <c r="B88269" s="202"/>
    </row>
    <row r="88270" spans="2:2">
      <c r="B88270" s="202"/>
    </row>
    <row r="88271" spans="2:2">
      <c r="B88271" s="202"/>
    </row>
    <row r="88272" spans="2:2">
      <c r="B88272" s="202"/>
    </row>
    <row r="88273" spans="2:2">
      <c r="B88273" s="202"/>
    </row>
    <row r="88274" spans="2:2">
      <c r="B88274" s="202"/>
    </row>
    <row r="88275" spans="2:2">
      <c r="B88275" s="202"/>
    </row>
    <row r="88276" spans="2:2">
      <c r="B88276" s="202"/>
    </row>
    <row r="88277" spans="2:2">
      <c r="B88277" s="202"/>
    </row>
    <row r="88278" spans="2:2">
      <c r="B88278" s="202"/>
    </row>
    <row r="88279" spans="2:2">
      <c r="B88279" s="202"/>
    </row>
    <row r="88280" spans="2:2">
      <c r="B88280" s="202"/>
    </row>
    <row r="88281" spans="2:2">
      <c r="B88281" s="202"/>
    </row>
    <row r="88282" spans="2:2">
      <c r="B88282" s="202"/>
    </row>
    <row r="88283" spans="2:2">
      <c r="B88283" s="202"/>
    </row>
    <row r="88284" spans="2:2">
      <c r="B88284" s="202"/>
    </row>
    <row r="88285" spans="2:2">
      <c r="B88285" s="202"/>
    </row>
    <row r="88286" spans="2:2">
      <c r="B88286" s="202"/>
    </row>
    <row r="88287" spans="2:2">
      <c r="B88287" s="202"/>
    </row>
    <row r="88288" spans="2:2">
      <c r="B88288" s="202"/>
    </row>
    <row r="88289" spans="2:2">
      <c r="B88289" s="202"/>
    </row>
    <row r="88290" spans="2:2">
      <c r="B88290" s="202"/>
    </row>
    <row r="88291" spans="2:2">
      <c r="B88291" s="202"/>
    </row>
    <row r="88292" spans="2:2">
      <c r="B88292" s="202"/>
    </row>
    <row r="88293" spans="2:2">
      <c r="B88293" s="202"/>
    </row>
    <row r="88294" spans="2:2">
      <c r="B88294" s="202"/>
    </row>
    <row r="88295" spans="2:2">
      <c r="B88295" s="202"/>
    </row>
    <row r="88296" spans="2:2">
      <c r="B88296" s="202"/>
    </row>
    <row r="88297" spans="2:2">
      <c r="B88297" s="202"/>
    </row>
    <row r="88298" spans="2:2">
      <c r="B88298" s="202"/>
    </row>
    <row r="88299" spans="2:2">
      <c r="B88299" s="202"/>
    </row>
    <row r="88300" spans="2:2">
      <c r="B88300" s="202"/>
    </row>
    <row r="88301" spans="2:2">
      <c r="B88301" s="202"/>
    </row>
    <row r="88302" spans="2:2">
      <c r="B88302" s="202"/>
    </row>
    <row r="88303" spans="2:2">
      <c r="B88303" s="202"/>
    </row>
    <row r="88304" spans="2:2">
      <c r="B88304" s="202"/>
    </row>
    <row r="88305" spans="2:2">
      <c r="B88305" s="202"/>
    </row>
    <row r="88306" spans="2:2">
      <c r="B88306" s="202"/>
    </row>
    <row r="88307" spans="2:2">
      <c r="B88307" s="202"/>
    </row>
    <row r="88308" spans="2:2">
      <c r="B88308" s="202"/>
    </row>
    <row r="88309" spans="2:2">
      <c r="B88309" s="202"/>
    </row>
    <row r="88310" spans="2:2">
      <c r="B88310" s="202"/>
    </row>
    <row r="88311" spans="2:2">
      <c r="B88311" s="202"/>
    </row>
    <row r="88312" spans="2:2">
      <c r="B88312" s="202"/>
    </row>
    <row r="88313" spans="2:2">
      <c r="B88313" s="202"/>
    </row>
    <row r="88314" spans="2:2">
      <c r="B88314" s="202"/>
    </row>
    <row r="88315" spans="2:2">
      <c r="B88315" s="202"/>
    </row>
    <row r="88316" spans="2:2">
      <c r="B88316" s="202"/>
    </row>
    <row r="88317" spans="2:2">
      <c r="B88317" s="202"/>
    </row>
    <row r="88318" spans="2:2">
      <c r="B88318" s="202"/>
    </row>
    <row r="88319" spans="2:2">
      <c r="B88319" s="202"/>
    </row>
    <row r="88320" spans="2:2">
      <c r="B88320" s="202"/>
    </row>
    <row r="88321" spans="2:2">
      <c r="B88321" s="202"/>
    </row>
    <row r="88322" spans="2:2">
      <c r="B88322" s="202"/>
    </row>
    <row r="88323" spans="2:2">
      <c r="B88323" s="202"/>
    </row>
    <row r="88324" spans="2:2">
      <c r="B88324" s="202"/>
    </row>
    <row r="88325" spans="2:2">
      <c r="B88325" s="202"/>
    </row>
    <row r="88326" spans="2:2">
      <c r="B88326" s="202"/>
    </row>
    <row r="88327" spans="2:2">
      <c r="B88327" s="202"/>
    </row>
    <row r="88328" spans="2:2">
      <c r="B88328" s="202"/>
    </row>
    <row r="88329" spans="2:2">
      <c r="B88329" s="202"/>
    </row>
    <row r="88330" spans="2:2">
      <c r="B88330" s="202"/>
    </row>
    <row r="88331" spans="2:2">
      <c r="B88331" s="202"/>
    </row>
    <row r="88332" spans="2:2">
      <c r="B88332" s="202"/>
    </row>
    <row r="88333" spans="2:2">
      <c r="B88333" s="202"/>
    </row>
    <row r="88334" spans="2:2">
      <c r="B88334" s="202"/>
    </row>
    <row r="88335" spans="2:2">
      <c r="B88335" s="202"/>
    </row>
    <row r="88336" spans="2:2">
      <c r="B88336" s="202"/>
    </row>
    <row r="88337" spans="2:2">
      <c r="B88337" s="202"/>
    </row>
    <row r="88338" spans="2:2">
      <c r="B88338" s="202"/>
    </row>
    <row r="88339" spans="2:2">
      <c r="B88339" s="202"/>
    </row>
    <row r="88340" spans="2:2">
      <c r="B88340" s="202"/>
    </row>
    <row r="88341" spans="2:2">
      <c r="B88341" s="202"/>
    </row>
    <row r="88342" spans="2:2">
      <c r="B88342" s="202"/>
    </row>
    <row r="88343" spans="2:2">
      <c r="B88343" s="202"/>
    </row>
    <row r="88344" spans="2:2">
      <c r="B88344" s="202"/>
    </row>
    <row r="88345" spans="2:2">
      <c r="B88345" s="202"/>
    </row>
    <row r="88346" spans="2:2">
      <c r="B88346" s="202"/>
    </row>
    <row r="88347" spans="2:2">
      <c r="B88347" s="202"/>
    </row>
    <row r="88348" spans="2:2">
      <c r="B88348" s="202"/>
    </row>
    <row r="88349" spans="2:2">
      <c r="B88349" s="202"/>
    </row>
    <row r="88350" spans="2:2">
      <c r="B88350" s="202"/>
    </row>
    <row r="88351" spans="2:2">
      <c r="B88351" s="202"/>
    </row>
    <row r="88352" spans="2:2">
      <c r="B88352" s="202"/>
    </row>
    <row r="88353" spans="2:2">
      <c r="B88353" s="202"/>
    </row>
    <row r="88354" spans="2:2">
      <c r="B88354" s="202"/>
    </row>
    <row r="88355" spans="2:2">
      <c r="B88355" s="202"/>
    </row>
    <row r="88356" spans="2:2">
      <c r="B88356" s="202"/>
    </row>
    <row r="88357" spans="2:2">
      <c r="B88357" s="202"/>
    </row>
    <row r="88358" spans="2:2">
      <c r="B88358" s="202"/>
    </row>
    <row r="88359" spans="2:2">
      <c r="B88359" s="202"/>
    </row>
    <row r="88360" spans="2:2">
      <c r="B88360" s="202"/>
    </row>
    <row r="88361" spans="2:2">
      <c r="B88361" s="202"/>
    </row>
    <row r="88362" spans="2:2">
      <c r="B88362" s="202"/>
    </row>
    <row r="88363" spans="2:2">
      <c r="B88363" s="202"/>
    </row>
    <row r="88364" spans="2:2">
      <c r="B88364" s="202"/>
    </row>
    <row r="88365" spans="2:2">
      <c r="B88365" s="202"/>
    </row>
    <row r="88366" spans="2:2">
      <c r="B88366" s="202"/>
    </row>
    <row r="88367" spans="2:2">
      <c r="B88367" s="202"/>
    </row>
    <row r="88368" spans="2:2">
      <c r="B88368" s="202"/>
    </row>
    <row r="88369" spans="2:2">
      <c r="B88369" s="202"/>
    </row>
    <row r="88370" spans="2:2">
      <c r="B88370" s="202"/>
    </row>
    <row r="88371" spans="2:2">
      <c r="B88371" s="202"/>
    </row>
    <row r="88372" spans="2:2">
      <c r="B88372" s="202"/>
    </row>
    <row r="88373" spans="2:2">
      <c r="B88373" s="202"/>
    </row>
    <row r="88374" spans="2:2">
      <c r="B88374" s="202"/>
    </row>
    <row r="88375" spans="2:2">
      <c r="B88375" s="202"/>
    </row>
    <row r="88376" spans="2:2">
      <c r="B88376" s="202"/>
    </row>
    <row r="88377" spans="2:2">
      <c r="B88377" s="202"/>
    </row>
    <row r="88378" spans="2:2">
      <c r="B88378" s="202"/>
    </row>
    <row r="88379" spans="2:2">
      <c r="B88379" s="202"/>
    </row>
    <row r="88380" spans="2:2">
      <c r="B88380" s="202"/>
    </row>
    <row r="88381" spans="2:2">
      <c r="B88381" s="202"/>
    </row>
    <row r="88382" spans="2:2">
      <c r="B88382" s="202"/>
    </row>
    <row r="88383" spans="2:2">
      <c r="B88383" s="202"/>
    </row>
    <row r="88384" spans="2:2">
      <c r="B88384" s="202"/>
    </row>
    <row r="88385" spans="2:2">
      <c r="B88385" s="202"/>
    </row>
    <row r="88386" spans="2:2">
      <c r="B88386" s="202"/>
    </row>
    <row r="88387" spans="2:2">
      <c r="B88387" s="202"/>
    </row>
    <row r="88388" spans="2:2">
      <c r="B88388" s="202"/>
    </row>
    <row r="88389" spans="2:2">
      <c r="B88389" s="202"/>
    </row>
    <row r="88390" spans="2:2">
      <c r="B88390" s="202"/>
    </row>
    <row r="88391" spans="2:2">
      <c r="B88391" s="202"/>
    </row>
    <row r="88392" spans="2:2">
      <c r="B88392" s="202"/>
    </row>
    <row r="88393" spans="2:2">
      <c r="B88393" s="202"/>
    </row>
    <row r="88394" spans="2:2">
      <c r="B88394" s="202"/>
    </row>
    <row r="88395" spans="2:2">
      <c r="B88395" s="202"/>
    </row>
    <row r="88396" spans="2:2">
      <c r="B88396" s="202"/>
    </row>
    <row r="88397" spans="2:2">
      <c r="B88397" s="202"/>
    </row>
    <row r="88398" spans="2:2">
      <c r="B88398" s="202"/>
    </row>
    <row r="88399" spans="2:2">
      <c r="B88399" s="202"/>
    </row>
    <row r="88400" spans="2:2">
      <c r="B88400" s="202"/>
    </row>
    <row r="88401" spans="2:2">
      <c r="B88401" s="202"/>
    </row>
    <row r="88402" spans="2:2">
      <c r="B88402" s="202"/>
    </row>
    <row r="88403" spans="2:2">
      <c r="B88403" s="202"/>
    </row>
    <row r="88404" spans="2:2">
      <c r="B88404" s="202"/>
    </row>
    <row r="88405" spans="2:2">
      <c r="B88405" s="202"/>
    </row>
    <row r="88406" spans="2:2">
      <c r="B88406" s="202"/>
    </row>
    <row r="88407" spans="2:2">
      <c r="B88407" s="202"/>
    </row>
    <row r="88408" spans="2:2">
      <c r="B88408" s="202"/>
    </row>
    <row r="88409" spans="2:2">
      <c r="B88409" s="202"/>
    </row>
    <row r="88410" spans="2:2">
      <c r="B88410" s="202"/>
    </row>
    <row r="88411" spans="2:2">
      <c r="B88411" s="202"/>
    </row>
    <row r="88412" spans="2:2">
      <c r="B88412" s="202"/>
    </row>
    <row r="88413" spans="2:2">
      <c r="B88413" s="202"/>
    </row>
    <row r="88414" spans="2:2">
      <c r="B88414" s="202"/>
    </row>
    <row r="88415" spans="2:2">
      <c r="B88415" s="202"/>
    </row>
    <row r="88416" spans="2:2">
      <c r="B88416" s="202"/>
    </row>
    <row r="88417" spans="2:2">
      <c r="B88417" s="202"/>
    </row>
    <row r="88418" spans="2:2">
      <c r="B88418" s="202"/>
    </row>
    <row r="88419" spans="2:2">
      <c r="B88419" s="202"/>
    </row>
    <row r="88420" spans="2:2">
      <c r="B88420" s="202"/>
    </row>
    <row r="88421" spans="2:2">
      <c r="B88421" s="202"/>
    </row>
    <row r="88422" spans="2:2">
      <c r="B88422" s="202"/>
    </row>
    <row r="88423" spans="2:2">
      <c r="B88423" s="202"/>
    </row>
    <row r="88424" spans="2:2">
      <c r="B88424" s="202"/>
    </row>
    <row r="88425" spans="2:2">
      <c r="B88425" s="202"/>
    </row>
    <row r="88426" spans="2:2">
      <c r="B88426" s="202"/>
    </row>
    <row r="88427" spans="2:2">
      <c r="B88427" s="202"/>
    </row>
    <row r="88428" spans="2:2">
      <c r="B88428" s="202"/>
    </row>
    <row r="88429" spans="2:2">
      <c r="B88429" s="202"/>
    </row>
    <row r="88430" spans="2:2">
      <c r="B88430" s="202"/>
    </row>
    <row r="88431" spans="2:2">
      <c r="B88431" s="202"/>
    </row>
    <row r="88432" spans="2:2">
      <c r="B88432" s="202"/>
    </row>
    <row r="88433" spans="2:2">
      <c r="B88433" s="202"/>
    </row>
    <row r="88434" spans="2:2">
      <c r="B88434" s="202"/>
    </row>
    <row r="88435" spans="2:2">
      <c r="B88435" s="202"/>
    </row>
    <row r="88436" spans="2:2">
      <c r="B88436" s="202"/>
    </row>
    <row r="88437" spans="2:2">
      <c r="B88437" s="202"/>
    </row>
    <row r="88438" spans="2:2">
      <c r="B88438" s="202"/>
    </row>
    <row r="88439" spans="2:2">
      <c r="B88439" s="202"/>
    </row>
    <row r="88440" spans="2:2">
      <c r="B88440" s="202"/>
    </row>
    <row r="88441" spans="2:2">
      <c r="B88441" s="202"/>
    </row>
    <row r="88442" spans="2:2">
      <c r="B88442" s="202"/>
    </row>
    <row r="88443" spans="2:2">
      <c r="B88443" s="202"/>
    </row>
    <row r="88444" spans="2:2">
      <c r="B88444" s="202"/>
    </row>
    <row r="88445" spans="2:2">
      <c r="B88445" s="202"/>
    </row>
    <row r="88446" spans="2:2">
      <c r="B88446" s="202"/>
    </row>
    <row r="88447" spans="2:2">
      <c r="B88447" s="202"/>
    </row>
    <row r="88448" spans="2:2">
      <c r="B88448" s="202"/>
    </row>
    <row r="88449" spans="2:2">
      <c r="B88449" s="202"/>
    </row>
    <row r="88450" spans="2:2">
      <c r="B88450" s="202"/>
    </row>
    <row r="88451" spans="2:2">
      <c r="B88451" s="202"/>
    </row>
    <row r="88452" spans="2:2">
      <c r="B88452" s="202"/>
    </row>
    <row r="88453" spans="2:2">
      <c r="B88453" s="202"/>
    </row>
    <row r="88454" spans="2:2">
      <c r="B88454" s="202"/>
    </row>
    <row r="88455" spans="2:2">
      <c r="B88455" s="202"/>
    </row>
    <row r="88456" spans="2:2">
      <c r="B88456" s="202"/>
    </row>
    <row r="88457" spans="2:2">
      <c r="B88457" s="202"/>
    </row>
    <row r="88458" spans="2:2">
      <c r="B88458" s="202"/>
    </row>
    <row r="88459" spans="2:2">
      <c r="B88459" s="202"/>
    </row>
    <row r="88460" spans="2:2">
      <c r="B88460" s="202"/>
    </row>
    <row r="88461" spans="2:2">
      <c r="B88461" s="202"/>
    </row>
    <row r="88462" spans="2:2">
      <c r="B88462" s="202"/>
    </row>
    <row r="88463" spans="2:2">
      <c r="B88463" s="202"/>
    </row>
    <row r="88464" spans="2:2">
      <c r="B88464" s="202"/>
    </row>
    <row r="88465" spans="2:2">
      <c r="B88465" s="202"/>
    </row>
    <row r="88466" spans="2:2">
      <c r="B88466" s="202"/>
    </row>
    <row r="88467" spans="2:2">
      <c r="B88467" s="202"/>
    </row>
    <row r="88468" spans="2:2">
      <c r="B88468" s="202"/>
    </row>
    <row r="88469" spans="2:2">
      <c r="B88469" s="202"/>
    </row>
    <row r="88470" spans="2:2">
      <c r="B88470" s="202"/>
    </row>
    <row r="88471" spans="2:2">
      <c r="B88471" s="202"/>
    </row>
    <row r="88472" spans="2:2">
      <c r="B88472" s="202"/>
    </row>
    <row r="88473" spans="2:2">
      <c r="B88473" s="202"/>
    </row>
    <row r="88474" spans="2:2">
      <c r="B88474" s="202"/>
    </row>
    <row r="88475" spans="2:2">
      <c r="B88475" s="202"/>
    </row>
    <row r="88476" spans="2:2">
      <c r="B88476" s="202"/>
    </row>
    <row r="88477" spans="2:2">
      <c r="B88477" s="202"/>
    </row>
    <row r="88478" spans="2:2">
      <c r="B88478" s="202"/>
    </row>
    <row r="88479" spans="2:2">
      <c r="B88479" s="202"/>
    </row>
    <row r="88480" spans="2:2">
      <c r="B88480" s="202"/>
    </row>
    <row r="88481" spans="2:2">
      <c r="B88481" s="202"/>
    </row>
    <row r="88482" spans="2:2">
      <c r="B88482" s="202"/>
    </row>
    <row r="88483" spans="2:2">
      <c r="B88483" s="202"/>
    </row>
    <row r="88484" spans="2:2">
      <c r="B88484" s="202"/>
    </row>
    <row r="88485" spans="2:2">
      <c r="B88485" s="202"/>
    </row>
    <row r="88486" spans="2:2">
      <c r="B88486" s="202"/>
    </row>
    <row r="88487" spans="2:2">
      <c r="B88487" s="202"/>
    </row>
    <row r="88488" spans="2:2">
      <c r="B88488" s="202"/>
    </row>
    <row r="88489" spans="2:2">
      <c r="B88489" s="202"/>
    </row>
    <row r="88490" spans="2:2">
      <c r="B88490" s="202"/>
    </row>
    <row r="88491" spans="2:2">
      <c r="B88491" s="202"/>
    </row>
    <row r="88492" spans="2:2">
      <c r="B88492" s="202"/>
    </row>
    <row r="88493" spans="2:2">
      <c r="B88493" s="202"/>
    </row>
    <row r="88494" spans="2:2">
      <c r="B88494" s="202"/>
    </row>
    <row r="88495" spans="2:2">
      <c r="B88495" s="202"/>
    </row>
    <row r="88496" spans="2:2">
      <c r="B88496" s="202"/>
    </row>
    <row r="88497" spans="2:2">
      <c r="B88497" s="202"/>
    </row>
    <row r="88498" spans="2:2">
      <c r="B88498" s="202"/>
    </row>
    <row r="88499" spans="2:2">
      <c r="B88499" s="202"/>
    </row>
    <row r="88500" spans="2:2">
      <c r="B88500" s="202"/>
    </row>
    <row r="88501" spans="2:2">
      <c r="B88501" s="202"/>
    </row>
    <row r="88502" spans="2:2">
      <c r="B88502" s="202"/>
    </row>
    <row r="88503" spans="2:2">
      <c r="B88503" s="202"/>
    </row>
    <row r="88504" spans="2:2">
      <c r="B88504" s="202"/>
    </row>
    <row r="88505" spans="2:2">
      <c r="B88505" s="202"/>
    </row>
    <row r="88506" spans="2:2">
      <c r="B88506" s="202"/>
    </row>
    <row r="88507" spans="2:2">
      <c r="B88507" s="202"/>
    </row>
    <row r="88508" spans="2:2">
      <c r="B88508" s="202"/>
    </row>
    <row r="88509" spans="2:2">
      <c r="B88509" s="202"/>
    </row>
    <row r="88510" spans="2:2">
      <c r="B88510" s="202"/>
    </row>
    <row r="88511" spans="2:2">
      <c r="B88511" s="202"/>
    </row>
    <row r="88512" spans="2:2">
      <c r="B88512" s="202"/>
    </row>
    <row r="88513" spans="2:2">
      <c r="B88513" s="202"/>
    </row>
    <row r="88514" spans="2:2">
      <c r="B88514" s="202"/>
    </row>
    <row r="88515" spans="2:2">
      <c r="B88515" s="202"/>
    </row>
    <row r="88516" spans="2:2">
      <c r="B88516" s="202"/>
    </row>
    <row r="88517" spans="2:2">
      <c r="B88517" s="202"/>
    </row>
    <row r="88518" spans="2:2">
      <c r="B88518" s="202"/>
    </row>
    <row r="88519" spans="2:2">
      <c r="B88519" s="202"/>
    </row>
    <row r="88520" spans="2:2">
      <c r="B88520" s="202"/>
    </row>
    <row r="88521" spans="2:2">
      <c r="B88521" s="202"/>
    </row>
    <row r="88522" spans="2:2">
      <c r="B88522" s="202"/>
    </row>
    <row r="88523" spans="2:2">
      <c r="B88523" s="202"/>
    </row>
    <row r="88524" spans="2:2">
      <c r="B88524" s="202"/>
    </row>
    <row r="88525" spans="2:2">
      <c r="B88525" s="202"/>
    </row>
    <row r="88526" spans="2:2">
      <c r="B88526" s="202"/>
    </row>
    <row r="88527" spans="2:2">
      <c r="B88527" s="202"/>
    </row>
    <row r="88528" spans="2:2">
      <c r="B88528" s="202"/>
    </row>
    <row r="88529" spans="2:2">
      <c r="B88529" s="202"/>
    </row>
    <row r="88530" spans="2:2">
      <c r="B88530" s="202"/>
    </row>
    <row r="88531" spans="2:2">
      <c r="B88531" s="202"/>
    </row>
    <row r="88532" spans="2:2">
      <c r="B88532" s="202"/>
    </row>
    <row r="88533" spans="2:2">
      <c r="B88533" s="202"/>
    </row>
    <row r="88534" spans="2:2">
      <c r="B88534" s="202"/>
    </row>
    <row r="88535" spans="2:2">
      <c r="B88535" s="202"/>
    </row>
    <row r="88536" spans="2:2">
      <c r="B88536" s="202"/>
    </row>
    <row r="88537" spans="2:2">
      <c r="B88537" s="202"/>
    </row>
    <row r="88538" spans="2:2">
      <c r="B88538" s="202"/>
    </row>
    <row r="88539" spans="2:2">
      <c r="B88539" s="202"/>
    </row>
    <row r="88540" spans="2:2">
      <c r="B88540" s="202"/>
    </row>
    <row r="88541" spans="2:2">
      <c r="B88541" s="202"/>
    </row>
    <row r="88542" spans="2:2">
      <c r="B88542" s="202"/>
    </row>
    <row r="88543" spans="2:2">
      <c r="B88543" s="202"/>
    </row>
    <row r="88544" spans="2:2">
      <c r="B88544" s="202"/>
    </row>
    <row r="88545" spans="2:2">
      <c r="B88545" s="202"/>
    </row>
    <row r="88546" spans="2:2">
      <c r="B88546" s="202"/>
    </row>
    <row r="88547" spans="2:2">
      <c r="B88547" s="202"/>
    </row>
    <row r="88548" spans="2:2">
      <c r="B88548" s="202"/>
    </row>
    <row r="88549" spans="2:2">
      <c r="B88549" s="202"/>
    </row>
    <row r="88550" spans="2:2">
      <c r="B88550" s="202"/>
    </row>
    <row r="88551" spans="2:2">
      <c r="B88551" s="202"/>
    </row>
    <row r="88552" spans="2:2">
      <c r="B88552" s="202"/>
    </row>
    <row r="88553" spans="2:2">
      <c r="B88553" s="202"/>
    </row>
    <row r="88554" spans="2:2">
      <c r="B88554" s="202"/>
    </row>
    <row r="88555" spans="2:2">
      <c r="B88555" s="202"/>
    </row>
    <row r="88556" spans="2:2">
      <c r="B88556" s="202"/>
    </row>
    <row r="88557" spans="2:2">
      <c r="B88557" s="202"/>
    </row>
    <row r="88558" spans="2:2">
      <c r="B88558" s="202"/>
    </row>
    <row r="88559" spans="2:2">
      <c r="B88559" s="202"/>
    </row>
    <row r="88560" spans="2:2">
      <c r="B88560" s="202"/>
    </row>
    <row r="88561" spans="2:2">
      <c r="B88561" s="202"/>
    </row>
    <row r="88562" spans="2:2">
      <c r="B88562" s="202"/>
    </row>
    <row r="88563" spans="2:2">
      <c r="B88563" s="202"/>
    </row>
    <row r="88564" spans="2:2">
      <c r="B88564" s="202"/>
    </row>
    <row r="88565" spans="2:2">
      <c r="B88565" s="202"/>
    </row>
    <row r="88566" spans="2:2">
      <c r="B88566" s="202"/>
    </row>
    <row r="88567" spans="2:2">
      <c r="B88567" s="202"/>
    </row>
    <row r="88568" spans="2:2">
      <c r="B88568" s="202"/>
    </row>
    <row r="88569" spans="2:2">
      <c r="B88569" s="202"/>
    </row>
    <row r="88570" spans="2:2">
      <c r="B88570" s="202"/>
    </row>
    <row r="88571" spans="2:2">
      <c r="B88571" s="202"/>
    </row>
    <row r="88572" spans="2:2">
      <c r="B88572" s="202"/>
    </row>
    <row r="88573" spans="2:2">
      <c r="B88573" s="202"/>
    </row>
    <row r="88574" spans="2:2">
      <c r="B88574" s="202"/>
    </row>
    <row r="88575" spans="2:2">
      <c r="B88575" s="202"/>
    </row>
    <row r="88576" spans="2:2">
      <c r="B88576" s="202"/>
    </row>
    <row r="88577" spans="2:2">
      <c r="B88577" s="202"/>
    </row>
    <row r="88578" spans="2:2">
      <c r="B88578" s="202"/>
    </row>
    <row r="88579" spans="2:2">
      <c r="B88579" s="202"/>
    </row>
    <row r="88580" spans="2:2">
      <c r="B88580" s="202"/>
    </row>
    <row r="88581" spans="2:2">
      <c r="B88581" s="202"/>
    </row>
    <row r="88582" spans="2:2">
      <c r="B88582" s="202"/>
    </row>
    <row r="88583" spans="2:2">
      <c r="B88583" s="202"/>
    </row>
    <row r="88584" spans="2:2">
      <c r="B88584" s="202"/>
    </row>
    <row r="88585" spans="2:2">
      <c r="B88585" s="202"/>
    </row>
    <row r="88586" spans="2:2">
      <c r="B88586" s="202"/>
    </row>
    <row r="88587" spans="2:2">
      <c r="B88587" s="202"/>
    </row>
    <row r="88588" spans="2:2">
      <c r="B88588" s="202"/>
    </row>
    <row r="88589" spans="2:2">
      <c r="B88589" s="202"/>
    </row>
    <row r="88590" spans="2:2">
      <c r="B88590" s="202"/>
    </row>
    <row r="88591" spans="2:2">
      <c r="B88591" s="202"/>
    </row>
    <row r="88592" spans="2:2">
      <c r="B88592" s="202"/>
    </row>
    <row r="88593" spans="2:2">
      <c r="B88593" s="202"/>
    </row>
    <row r="88594" spans="2:2">
      <c r="B88594" s="202"/>
    </row>
    <row r="88595" spans="2:2">
      <c r="B88595" s="202"/>
    </row>
    <row r="88596" spans="2:2">
      <c r="B88596" s="202"/>
    </row>
    <row r="88597" spans="2:2">
      <c r="B88597" s="202"/>
    </row>
    <row r="88598" spans="2:2">
      <c r="B88598" s="202"/>
    </row>
    <row r="88599" spans="2:2">
      <c r="B88599" s="202"/>
    </row>
    <row r="88600" spans="2:2">
      <c r="B88600" s="202"/>
    </row>
    <row r="88601" spans="2:2">
      <c r="B88601" s="202"/>
    </row>
    <row r="88602" spans="2:2">
      <c r="B88602" s="202"/>
    </row>
    <row r="88603" spans="2:2">
      <c r="B88603" s="202"/>
    </row>
    <row r="88604" spans="2:2">
      <c r="B88604" s="202"/>
    </row>
    <row r="88605" spans="2:2">
      <c r="B88605" s="202"/>
    </row>
    <row r="88606" spans="2:2">
      <c r="B88606" s="202"/>
    </row>
    <row r="88607" spans="2:2">
      <c r="B88607" s="202"/>
    </row>
    <row r="88608" spans="2:2">
      <c r="B88608" s="202"/>
    </row>
    <row r="88609" spans="2:2">
      <c r="B88609" s="202"/>
    </row>
    <row r="88610" spans="2:2">
      <c r="B88610" s="202"/>
    </row>
    <row r="88611" spans="2:2">
      <c r="B88611" s="202"/>
    </row>
    <row r="88612" spans="2:2">
      <c r="B88612" s="202"/>
    </row>
    <row r="88613" spans="2:2">
      <c r="B88613" s="202"/>
    </row>
    <row r="88614" spans="2:2">
      <c r="B88614" s="202"/>
    </row>
    <row r="88615" spans="2:2">
      <c r="B88615" s="202"/>
    </row>
    <row r="88616" spans="2:2">
      <c r="B88616" s="202"/>
    </row>
    <row r="88617" spans="2:2">
      <c r="B88617" s="202"/>
    </row>
    <row r="88618" spans="2:2">
      <c r="B88618" s="202"/>
    </row>
    <row r="88619" spans="2:2">
      <c r="B88619" s="202"/>
    </row>
    <row r="88620" spans="2:2">
      <c r="B88620" s="202"/>
    </row>
    <row r="88621" spans="2:2">
      <c r="B88621" s="202"/>
    </row>
    <row r="88622" spans="2:2">
      <c r="B88622" s="202"/>
    </row>
    <row r="88623" spans="2:2">
      <c r="B88623" s="202"/>
    </row>
    <row r="88624" spans="2:2">
      <c r="B88624" s="202"/>
    </row>
    <row r="88625" spans="2:2">
      <c r="B88625" s="202"/>
    </row>
    <row r="88626" spans="2:2">
      <c r="B88626" s="202"/>
    </row>
    <row r="88627" spans="2:2">
      <c r="B88627" s="202"/>
    </row>
    <row r="88628" spans="2:2">
      <c r="B88628" s="202"/>
    </row>
    <row r="88629" spans="2:2">
      <c r="B88629" s="202"/>
    </row>
    <row r="88630" spans="2:2">
      <c r="B88630" s="202"/>
    </row>
    <row r="88631" spans="2:2">
      <c r="B88631" s="202"/>
    </row>
    <row r="88632" spans="2:2">
      <c r="B88632" s="202"/>
    </row>
    <row r="88633" spans="2:2">
      <c r="B88633" s="202"/>
    </row>
    <row r="88634" spans="2:2">
      <c r="B88634" s="202"/>
    </row>
    <row r="88635" spans="2:2">
      <c r="B88635" s="202"/>
    </row>
    <row r="88636" spans="2:2">
      <c r="B88636" s="202"/>
    </row>
    <row r="88637" spans="2:2">
      <c r="B88637" s="202"/>
    </row>
    <row r="88638" spans="2:2">
      <c r="B88638" s="202"/>
    </row>
    <row r="88639" spans="2:2">
      <c r="B88639" s="202"/>
    </row>
    <row r="88640" spans="2:2">
      <c r="B88640" s="202"/>
    </row>
    <row r="88641" spans="2:2">
      <c r="B88641" s="202"/>
    </row>
    <row r="88642" spans="2:2">
      <c r="B88642" s="202"/>
    </row>
    <row r="88643" spans="2:2">
      <c r="B88643" s="202"/>
    </row>
    <row r="88644" spans="2:2">
      <c r="B88644" s="202"/>
    </row>
    <row r="88645" spans="2:2">
      <c r="B88645" s="202"/>
    </row>
    <row r="88646" spans="2:2">
      <c r="B88646" s="202"/>
    </row>
    <row r="88647" spans="2:2">
      <c r="B88647" s="202"/>
    </row>
    <row r="88648" spans="2:2">
      <c r="B88648" s="202"/>
    </row>
    <row r="88649" spans="2:2">
      <c r="B88649" s="202"/>
    </row>
    <row r="88650" spans="2:2">
      <c r="B88650" s="202"/>
    </row>
    <row r="88651" spans="2:2">
      <c r="B88651" s="202"/>
    </row>
    <row r="88652" spans="2:2">
      <c r="B88652" s="202"/>
    </row>
    <row r="88653" spans="2:2">
      <c r="B88653" s="202"/>
    </row>
    <row r="88654" spans="2:2">
      <c r="B88654" s="202"/>
    </row>
    <row r="88655" spans="2:2">
      <c r="B88655" s="202"/>
    </row>
    <row r="88656" spans="2:2">
      <c r="B88656" s="202"/>
    </row>
    <row r="88657" spans="2:2">
      <c r="B88657" s="202"/>
    </row>
    <row r="88658" spans="2:2">
      <c r="B88658" s="202"/>
    </row>
    <row r="88659" spans="2:2">
      <c r="B88659" s="202"/>
    </row>
    <row r="88660" spans="2:2">
      <c r="B88660" s="202"/>
    </row>
    <row r="88661" spans="2:2">
      <c r="B88661" s="202"/>
    </row>
    <row r="88662" spans="2:2">
      <c r="B88662" s="202"/>
    </row>
    <row r="88663" spans="2:2">
      <c r="B88663" s="202"/>
    </row>
    <row r="88664" spans="2:2">
      <c r="B88664" s="202"/>
    </row>
    <row r="88665" spans="2:2">
      <c r="B88665" s="202"/>
    </row>
    <row r="88666" spans="2:2">
      <c r="B88666" s="202"/>
    </row>
    <row r="88667" spans="2:2">
      <c r="B88667" s="202"/>
    </row>
    <row r="88668" spans="2:2">
      <c r="B88668" s="202"/>
    </row>
    <row r="88669" spans="2:2">
      <c r="B88669" s="202"/>
    </row>
    <row r="88670" spans="2:2">
      <c r="B88670" s="202"/>
    </row>
    <row r="88671" spans="2:2">
      <c r="B88671" s="202"/>
    </row>
    <row r="88672" spans="2:2">
      <c r="B88672" s="202"/>
    </row>
    <row r="88673" spans="2:2">
      <c r="B88673" s="202"/>
    </row>
    <row r="88674" spans="2:2">
      <c r="B88674" s="202"/>
    </row>
    <row r="88675" spans="2:2">
      <c r="B88675" s="202"/>
    </row>
    <row r="88676" spans="2:2">
      <c r="B88676" s="202"/>
    </row>
    <row r="88677" spans="2:2">
      <c r="B88677" s="202"/>
    </row>
    <row r="88678" spans="2:2">
      <c r="B88678" s="202"/>
    </row>
    <row r="88679" spans="2:2">
      <c r="B88679" s="202"/>
    </row>
    <row r="88680" spans="2:2">
      <c r="B88680" s="202"/>
    </row>
    <row r="88681" spans="2:2">
      <c r="B88681" s="202"/>
    </row>
    <row r="88682" spans="2:2">
      <c r="B88682" s="202"/>
    </row>
    <row r="88683" spans="2:2">
      <c r="B88683" s="202"/>
    </row>
    <row r="88684" spans="2:2">
      <c r="B88684" s="202"/>
    </row>
    <row r="88685" spans="2:2">
      <c r="B88685" s="202"/>
    </row>
    <row r="88686" spans="2:2">
      <c r="B88686" s="202"/>
    </row>
    <row r="88687" spans="2:2">
      <c r="B88687" s="202"/>
    </row>
    <row r="88688" spans="2:2">
      <c r="B88688" s="202"/>
    </row>
    <row r="88689" spans="2:2">
      <c r="B88689" s="202"/>
    </row>
    <row r="88690" spans="2:2">
      <c r="B88690" s="202"/>
    </row>
    <row r="88691" spans="2:2">
      <c r="B88691" s="202"/>
    </row>
    <row r="88692" spans="2:2">
      <c r="B88692" s="202"/>
    </row>
    <row r="88693" spans="2:2">
      <c r="B88693" s="202"/>
    </row>
    <row r="88694" spans="2:2">
      <c r="B88694" s="202"/>
    </row>
    <row r="88695" spans="2:2">
      <c r="B88695" s="202"/>
    </row>
    <row r="88696" spans="2:2">
      <c r="B88696" s="202"/>
    </row>
    <row r="88697" spans="2:2">
      <c r="B88697" s="202"/>
    </row>
    <row r="88698" spans="2:2">
      <c r="B88698" s="202"/>
    </row>
    <row r="88699" spans="2:2">
      <c r="B88699" s="202"/>
    </row>
    <row r="88700" spans="2:2">
      <c r="B88700" s="202"/>
    </row>
    <row r="88701" spans="2:2">
      <c r="B88701" s="202"/>
    </row>
    <row r="88702" spans="2:2">
      <c r="B88702" s="202"/>
    </row>
    <row r="88703" spans="2:2">
      <c r="B88703" s="202"/>
    </row>
    <row r="88704" spans="2:2">
      <c r="B88704" s="202"/>
    </row>
    <row r="88705" spans="2:2">
      <c r="B88705" s="202"/>
    </row>
    <row r="88706" spans="2:2">
      <c r="B88706" s="202"/>
    </row>
    <row r="88707" spans="2:2">
      <c r="B88707" s="202"/>
    </row>
    <row r="88708" spans="2:2">
      <c r="B88708" s="202"/>
    </row>
    <row r="88709" spans="2:2">
      <c r="B88709" s="202"/>
    </row>
    <row r="88710" spans="2:2">
      <c r="B88710" s="202"/>
    </row>
    <row r="88711" spans="2:2">
      <c r="B88711" s="202"/>
    </row>
    <row r="88712" spans="2:2">
      <c r="B88712" s="202"/>
    </row>
    <row r="88713" spans="2:2">
      <c r="B88713" s="202"/>
    </row>
    <row r="88714" spans="2:2">
      <c r="B88714" s="202"/>
    </row>
    <row r="88715" spans="2:2">
      <c r="B88715" s="202"/>
    </row>
    <row r="88716" spans="2:2">
      <c r="B88716" s="202"/>
    </row>
    <row r="88717" spans="2:2">
      <c r="B88717" s="202"/>
    </row>
    <row r="88718" spans="2:2">
      <c r="B88718" s="202"/>
    </row>
    <row r="88719" spans="2:2">
      <c r="B88719" s="202"/>
    </row>
    <row r="88720" spans="2:2">
      <c r="B88720" s="202"/>
    </row>
    <row r="88721" spans="2:2">
      <c r="B88721" s="202"/>
    </row>
    <row r="88722" spans="2:2">
      <c r="B88722" s="202"/>
    </row>
    <row r="88723" spans="2:2">
      <c r="B88723" s="202"/>
    </row>
    <row r="88724" spans="2:2">
      <c r="B88724" s="202"/>
    </row>
    <row r="88725" spans="2:2">
      <c r="B88725" s="202"/>
    </row>
    <row r="88726" spans="2:2">
      <c r="B88726" s="202"/>
    </row>
    <row r="88727" spans="2:2">
      <c r="B88727" s="202"/>
    </row>
    <row r="88728" spans="2:2">
      <c r="B88728" s="202"/>
    </row>
    <row r="88729" spans="2:2">
      <c r="B88729" s="202"/>
    </row>
    <row r="88730" spans="2:2">
      <c r="B88730" s="202"/>
    </row>
    <row r="88731" spans="2:2">
      <c r="B88731" s="202"/>
    </row>
    <row r="88732" spans="2:2">
      <c r="B88732" s="202"/>
    </row>
    <row r="88733" spans="2:2">
      <c r="B88733" s="202"/>
    </row>
    <row r="88734" spans="2:2">
      <c r="B88734" s="202"/>
    </row>
    <row r="88735" spans="2:2">
      <c r="B88735" s="202"/>
    </row>
    <row r="88736" spans="2:2">
      <c r="B88736" s="202"/>
    </row>
    <row r="88737" spans="2:2">
      <c r="B88737" s="202"/>
    </row>
    <row r="88738" spans="2:2">
      <c r="B88738" s="202"/>
    </row>
    <row r="88739" spans="2:2">
      <c r="B88739" s="202"/>
    </row>
    <row r="88740" spans="2:2">
      <c r="B88740" s="202"/>
    </row>
    <row r="88741" spans="2:2">
      <c r="B88741" s="202"/>
    </row>
    <row r="88742" spans="2:2">
      <c r="B88742" s="202"/>
    </row>
    <row r="88743" spans="2:2">
      <c r="B88743" s="202"/>
    </row>
    <row r="88744" spans="2:2">
      <c r="B88744" s="202"/>
    </row>
    <row r="88745" spans="2:2">
      <c r="B88745" s="202"/>
    </row>
    <row r="88746" spans="2:2">
      <c r="B88746" s="202"/>
    </row>
    <row r="88747" spans="2:2">
      <c r="B88747" s="202"/>
    </row>
    <row r="88748" spans="2:2">
      <c r="B88748" s="202"/>
    </row>
    <row r="88749" spans="2:2">
      <c r="B88749" s="202"/>
    </row>
    <row r="88750" spans="2:2">
      <c r="B88750" s="202"/>
    </row>
    <row r="88751" spans="2:2">
      <c r="B88751" s="202"/>
    </row>
    <row r="88752" spans="2:2">
      <c r="B88752" s="202"/>
    </row>
    <row r="88753" spans="2:2">
      <c r="B88753" s="202"/>
    </row>
    <row r="88754" spans="2:2">
      <c r="B88754" s="202"/>
    </row>
    <row r="88755" spans="2:2">
      <c r="B88755" s="202"/>
    </row>
    <row r="88756" spans="2:2">
      <c r="B88756" s="202"/>
    </row>
    <row r="88757" spans="2:2">
      <c r="B88757" s="202"/>
    </row>
    <row r="88758" spans="2:2">
      <c r="B88758" s="202"/>
    </row>
    <row r="88759" spans="2:2">
      <c r="B88759" s="202"/>
    </row>
    <row r="88760" spans="2:2">
      <c r="B88760" s="202"/>
    </row>
    <row r="88761" spans="2:2">
      <c r="B88761" s="202"/>
    </row>
    <row r="88762" spans="2:2">
      <c r="B88762" s="202"/>
    </row>
    <row r="88763" spans="2:2">
      <c r="B88763" s="202"/>
    </row>
    <row r="88764" spans="2:2">
      <c r="B88764" s="202"/>
    </row>
    <row r="88765" spans="2:2">
      <c r="B88765" s="202"/>
    </row>
    <row r="88766" spans="2:2">
      <c r="B88766" s="202"/>
    </row>
    <row r="88767" spans="2:2">
      <c r="B88767" s="202"/>
    </row>
    <row r="88768" spans="2:2">
      <c r="B88768" s="202"/>
    </row>
    <row r="88769" spans="2:2">
      <c r="B88769" s="202"/>
    </row>
    <row r="88770" spans="2:2">
      <c r="B88770" s="202"/>
    </row>
    <row r="88771" spans="2:2">
      <c r="B88771" s="202"/>
    </row>
    <row r="88772" spans="2:2">
      <c r="B88772" s="202"/>
    </row>
    <row r="88773" spans="2:2">
      <c r="B88773" s="202"/>
    </row>
    <row r="88774" spans="2:2">
      <c r="B88774" s="202"/>
    </row>
    <row r="88775" spans="2:2">
      <c r="B88775" s="202"/>
    </row>
    <row r="88776" spans="2:2">
      <c r="B88776" s="202"/>
    </row>
    <row r="88777" spans="2:2">
      <c r="B88777" s="202"/>
    </row>
    <row r="88778" spans="2:2">
      <c r="B88778" s="202"/>
    </row>
    <row r="88779" spans="2:2">
      <c r="B88779" s="202"/>
    </row>
    <row r="88780" spans="2:2">
      <c r="B88780" s="202"/>
    </row>
    <row r="88781" spans="2:2">
      <c r="B88781" s="202"/>
    </row>
    <row r="88782" spans="2:2">
      <c r="B88782" s="202"/>
    </row>
    <row r="88783" spans="2:2">
      <c r="B88783" s="202"/>
    </row>
    <row r="88784" spans="2:2">
      <c r="B88784" s="202"/>
    </row>
    <row r="88785" spans="2:2">
      <c r="B88785" s="202"/>
    </row>
    <row r="88786" spans="2:2">
      <c r="B88786" s="202"/>
    </row>
    <row r="88787" spans="2:2">
      <c r="B88787" s="202"/>
    </row>
    <row r="88788" spans="2:2">
      <c r="B88788" s="202"/>
    </row>
    <row r="88789" spans="2:2">
      <c r="B88789" s="202"/>
    </row>
    <row r="88790" spans="2:2">
      <c r="B88790" s="202"/>
    </row>
    <row r="88791" spans="2:2">
      <c r="B88791" s="202"/>
    </row>
    <row r="88792" spans="2:2">
      <c r="B88792" s="202"/>
    </row>
    <row r="88793" spans="2:2">
      <c r="B88793" s="202"/>
    </row>
    <row r="88794" spans="2:2">
      <c r="B88794" s="202"/>
    </row>
    <row r="88795" spans="2:2">
      <c r="B88795" s="202"/>
    </row>
    <row r="88796" spans="2:2">
      <c r="B88796" s="202"/>
    </row>
    <row r="88797" spans="2:2">
      <c r="B88797" s="202"/>
    </row>
    <row r="88798" spans="2:2">
      <c r="B88798" s="202"/>
    </row>
    <row r="88799" spans="2:2">
      <c r="B88799" s="202"/>
    </row>
    <row r="88800" spans="2:2">
      <c r="B88800" s="202"/>
    </row>
    <row r="88801" spans="2:2">
      <c r="B88801" s="202"/>
    </row>
    <row r="88802" spans="2:2">
      <c r="B88802" s="202"/>
    </row>
    <row r="88803" spans="2:2">
      <c r="B88803" s="202"/>
    </row>
    <row r="88804" spans="2:2">
      <c r="B88804" s="202"/>
    </row>
    <row r="88805" spans="2:2">
      <c r="B88805" s="202"/>
    </row>
    <row r="88806" spans="2:2">
      <c r="B88806" s="202"/>
    </row>
    <row r="88807" spans="2:2">
      <c r="B88807" s="202"/>
    </row>
    <row r="88808" spans="2:2">
      <c r="B88808" s="202"/>
    </row>
    <row r="88809" spans="2:2">
      <c r="B88809" s="202"/>
    </row>
    <row r="88810" spans="2:2">
      <c r="B88810" s="202"/>
    </row>
    <row r="88811" spans="2:2">
      <c r="B88811" s="202"/>
    </row>
    <row r="88812" spans="2:2">
      <c r="B88812" s="202"/>
    </row>
    <row r="88813" spans="2:2">
      <c r="B88813" s="202"/>
    </row>
    <row r="88814" spans="2:2">
      <c r="B88814" s="202"/>
    </row>
    <row r="88815" spans="2:2">
      <c r="B88815" s="202"/>
    </row>
    <row r="88816" spans="2:2">
      <c r="B88816" s="202"/>
    </row>
    <row r="88817" spans="2:2">
      <c r="B88817" s="202"/>
    </row>
    <row r="88818" spans="2:2">
      <c r="B88818" s="202"/>
    </row>
    <row r="88819" spans="2:2">
      <c r="B88819" s="202"/>
    </row>
    <row r="88820" spans="2:2">
      <c r="B88820" s="202"/>
    </row>
    <row r="88821" spans="2:2">
      <c r="B88821" s="202"/>
    </row>
    <row r="88822" spans="2:2">
      <c r="B88822" s="202"/>
    </row>
    <row r="88823" spans="2:2">
      <c r="B88823" s="202"/>
    </row>
    <row r="88824" spans="2:2">
      <c r="B88824" s="202"/>
    </row>
    <row r="88825" spans="2:2">
      <c r="B88825" s="202"/>
    </row>
    <row r="88826" spans="2:2">
      <c r="B88826" s="202"/>
    </row>
    <row r="88827" spans="2:2">
      <c r="B88827" s="202"/>
    </row>
    <row r="88828" spans="2:2">
      <c r="B88828" s="202"/>
    </row>
    <row r="88829" spans="2:2">
      <c r="B88829" s="202"/>
    </row>
    <row r="88830" spans="2:2">
      <c r="B88830" s="202"/>
    </row>
    <row r="88831" spans="2:2">
      <c r="B88831" s="202"/>
    </row>
    <row r="88832" spans="2:2">
      <c r="B88832" s="202"/>
    </row>
    <row r="88833" spans="2:2">
      <c r="B88833" s="202"/>
    </row>
    <row r="88834" spans="2:2">
      <c r="B88834" s="202"/>
    </row>
    <row r="88835" spans="2:2">
      <c r="B88835" s="202"/>
    </row>
    <row r="88836" spans="2:2">
      <c r="B88836" s="202"/>
    </row>
    <row r="88837" spans="2:2">
      <c r="B88837" s="202"/>
    </row>
    <row r="88838" spans="2:2">
      <c r="B88838" s="202"/>
    </row>
    <row r="88839" spans="2:2">
      <c r="B88839" s="202"/>
    </row>
    <row r="88840" spans="2:2">
      <c r="B88840" s="202"/>
    </row>
    <row r="88841" spans="2:2">
      <c r="B88841" s="202"/>
    </row>
    <row r="88842" spans="2:2">
      <c r="B88842" s="202"/>
    </row>
    <row r="88843" spans="2:2">
      <c r="B88843" s="202"/>
    </row>
    <row r="88844" spans="2:2">
      <c r="B88844" s="202"/>
    </row>
    <row r="88845" spans="2:2">
      <c r="B88845" s="202"/>
    </row>
    <row r="88846" spans="2:2">
      <c r="B88846" s="202"/>
    </row>
    <row r="88847" spans="2:2">
      <c r="B88847" s="202"/>
    </row>
    <row r="88848" spans="2:2">
      <c r="B88848" s="202"/>
    </row>
    <row r="88849" spans="2:2">
      <c r="B88849" s="202"/>
    </row>
    <row r="88850" spans="2:2">
      <c r="B88850" s="202"/>
    </row>
    <row r="88851" spans="2:2">
      <c r="B88851" s="202"/>
    </row>
    <row r="88852" spans="2:2">
      <c r="B88852" s="202"/>
    </row>
    <row r="88853" spans="2:2">
      <c r="B88853" s="202"/>
    </row>
    <row r="88854" spans="2:2">
      <c r="B88854" s="202"/>
    </row>
    <row r="88855" spans="2:2">
      <c r="B88855" s="202"/>
    </row>
    <row r="88856" spans="2:2">
      <c r="B88856" s="202"/>
    </row>
    <row r="88857" spans="2:2">
      <c r="B88857" s="202"/>
    </row>
    <row r="88858" spans="2:2">
      <c r="B88858" s="202"/>
    </row>
    <row r="88859" spans="2:2">
      <c r="B88859" s="202"/>
    </row>
    <row r="88860" spans="2:2">
      <c r="B88860" s="202"/>
    </row>
    <row r="88861" spans="2:2">
      <c r="B88861" s="202"/>
    </row>
    <row r="88862" spans="2:2">
      <c r="B88862" s="202"/>
    </row>
    <row r="88863" spans="2:2">
      <c r="B88863" s="202"/>
    </row>
    <row r="88864" spans="2:2">
      <c r="B88864" s="202"/>
    </row>
    <row r="88865" spans="2:2">
      <c r="B88865" s="202"/>
    </row>
    <row r="88866" spans="2:2">
      <c r="B88866" s="202"/>
    </row>
    <row r="88867" spans="2:2">
      <c r="B88867" s="202"/>
    </row>
    <row r="88868" spans="2:2">
      <c r="B88868" s="202"/>
    </row>
    <row r="88869" spans="2:2">
      <c r="B88869" s="202"/>
    </row>
    <row r="88870" spans="2:2">
      <c r="B88870" s="202"/>
    </row>
    <row r="88871" spans="2:2">
      <c r="B88871" s="202"/>
    </row>
    <row r="88872" spans="2:2">
      <c r="B88872" s="202"/>
    </row>
    <row r="88873" spans="2:2">
      <c r="B88873" s="202"/>
    </row>
    <row r="88874" spans="2:2">
      <c r="B88874" s="202"/>
    </row>
    <row r="88875" spans="2:2">
      <c r="B88875" s="202"/>
    </row>
    <row r="88876" spans="2:2">
      <c r="B88876" s="202"/>
    </row>
    <row r="88877" spans="2:2">
      <c r="B88877" s="202"/>
    </row>
    <row r="88878" spans="2:2">
      <c r="B88878" s="202"/>
    </row>
    <row r="88879" spans="2:2">
      <c r="B88879" s="202"/>
    </row>
    <row r="88880" spans="2:2">
      <c r="B88880" s="202"/>
    </row>
    <row r="88881" spans="2:2">
      <c r="B88881" s="202"/>
    </row>
    <row r="88882" spans="2:2">
      <c r="B88882" s="202"/>
    </row>
    <row r="88883" spans="2:2">
      <c r="B88883" s="202"/>
    </row>
    <row r="88884" spans="2:2">
      <c r="B88884" s="202"/>
    </row>
    <row r="88885" spans="2:2">
      <c r="B88885" s="202"/>
    </row>
    <row r="88886" spans="2:2">
      <c r="B88886" s="202"/>
    </row>
    <row r="88887" spans="2:2">
      <c r="B88887" s="202"/>
    </row>
    <row r="88888" spans="2:2">
      <c r="B88888" s="202"/>
    </row>
    <row r="88889" spans="2:2">
      <c r="B88889" s="202"/>
    </row>
    <row r="88890" spans="2:2">
      <c r="B88890" s="202"/>
    </row>
    <row r="88891" spans="2:2">
      <c r="B88891" s="202"/>
    </row>
    <row r="88892" spans="2:2">
      <c r="B88892" s="202"/>
    </row>
    <row r="88893" spans="2:2">
      <c r="B88893" s="202"/>
    </row>
    <row r="88894" spans="2:2">
      <c r="B88894" s="202"/>
    </row>
    <row r="88895" spans="2:2">
      <c r="B88895" s="202"/>
    </row>
    <row r="88896" spans="2:2">
      <c r="B88896" s="202"/>
    </row>
    <row r="88897" spans="2:2">
      <c r="B88897" s="202"/>
    </row>
    <row r="88898" spans="2:2">
      <c r="B88898" s="202"/>
    </row>
    <row r="88899" spans="2:2">
      <c r="B88899" s="202"/>
    </row>
    <row r="88900" spans="2:2">
      <c r="B88900" s="202"/>
    </row>
    <row r="88901" spans="2:2">
      <c r="B88901" s="202"/>
    </row>
    <row r="88902" spans="2:2">
      <c r="B88902" s="202"/>
    </row>
    <row r="88903" spans="2:2">
      <c r="B88903" s="202"/>
    </row>
    <row r="88904" spans="2:2">
      <c r="B88904" s="202"/>
    </row>
    <row r="88905" spans="2:2">
      <c r="B88905" s="202"/>
    </row>
    <row r="88906" spans="2:2">
      <c r="B88906" s="202"/>
    </row>
    <row r="88907" spans="2:2">
      <c r="B88907" s="202"/>
    </row>
    <row r="88908" spans="2:2">
      <c r="B88908" s="202"/>
    </row>
    <row r="88909" spans="2:2">
      <c r="B88909" s="202"/>
    </row>
    <row r="88910" spans="2:2">
      <c r="B88910" s="202"/>
    </row>
    <row r="88911" spans="2:2">
      <c r="B88911" s="202"/>
    </row>
    <row r="88912" spans="2:2">
      <c r="B88912" s="202"/>
    </row>
    <row r="88913" spans="2:2">
      <c r="B88913" s="202"/>
    </row>
    <row r="88914" spans="2:2">
      <c r="B88914" s="202"/>
    </row>
    <row r="88915" spans="2:2">
      <c r="B88915" s="202"/>
    </row>
    <row r="88916" spans="2:2">
      <c r="B88916" s="202"/>
    </row>
    <row r="88917" spans="2:2">
      <c r="B88917" s="202"/>
    </row>
    <row r="88918" spans="2:2">
      <c r="B88918" s="202"/>
    </row>
    <row r="88919" spans="2:2">
      <c r="B88919" s="202"/>
    </row>
    <row r="88920" spans="2:2">
      <c r="B88920" s="202"/>
    </row>
    <row r="88921" spans="2:2">
      <c r="B88921" s="202"/>
    </row>
    <row r="88922" spans="2:2">
      <c r="B88922" s="202"/>
    </row>
    <row r="88923" spans="2:2">
      <c r="B88923" s="202"/>
    </row>
    <row r="88924" spans="2:2">
      <c r="B88924" s="202"/>
    </row>
    <row r="88925" spans="2:2">
      <c r="B88925" s="202"/>
    </row>
    <row r="88926" spans="2:2">
      <c r="B88926" s="202"/>
    </row>
    <row r="88927" spans="2:2">
      <c r="B88927" s="202"/>
    </row>
    <row r="88928" spans="2:2">
      <c r="B88928" s="202"/>
    </row>
    <row r="88929" spans="2:2">
      <c r="B88929" s="202"/>
    </row>
    <row r="88930" spans="2:2">
      <c r="B88930" s="202"/>
    </row>
    <row r="88931" spans="2:2">
      <c r="B88931" s="202"/>
    </row>
    <row r="88932" spans="2:2">
      <c r="B88932" s="202"/>
    </row>
    <row r="88933" spans="2:2">
      <c r="B88933" s="202"/>
    </row>
    <row r="88934" spans="2:2">
      <c r="B88934" s="202"/>
    </row>
    <row r="88935" spans="2:2">
      <c r="B88935" s="202"/>
    </row>
    <row r="88936" spans="2:2">
      <c r="B88936" s="202"/>
    </row>
    <row r="88937" spans="2:2">
      <c r="B88937" s="202"/>
    </row>
    <row r="88938" spans="2:2">
      <c r="B88938" s="202"/>
    </row>
    <row r="88939" spans="2:2">
      <c r="B88939" s="202"/>
    </row>
    <row r="88940" spans="2:2">
      <c r="B88940" s="202"/>
    </row>
    <row r="88941" spans="2:2">
      <c r="B88941" s="202"/>
    </row>
    <row r="88942" spans="2:2">
      <c r="B88942" s="202"/>
    </row>
    <row r="88943" spans="2:2">
      <c r="B88943" s="202"/>
    </row>
    <row r="88944" spans="2:2">
      <c r="B88944" s="202"/>
    </row>
    <row r="88945" spans="2:2">
      <c r="B88945" s="202"/>
    </row>
    <row r="88946" spans="2:2">
      <c r="B88946" s="202"/>
    </row>
    <row r="88947" spans="2:2">
      <c r="B88947" s="202"/>
    </row>
    <row r="88948" spans="2:2">
      <c r="B88948" s="202"/>
    </row>
    <row r="88949" spans="2:2">
      <c r="B88949" s="202"/>
    </row>
    <row r="88950" spans="2:2">
      <c r="B88950" s="202"/>
    </row>
    <row r="88951" spans="2:2">
      <c r="B88951" s="202"/>
    </row>
    <row r="88952" spans="2:2">
      <c r="B88952" s="202"/>
    </row>
    <row r="88953" spans="2:2">
      <c r="B88953" s="202"/>
    </row>
    <row r="88954" spans="2:2">
      <c r="B88954" s="202"/>
    </row>
    <row r="88955" spans="2:2">
      <c r="B88955" s="202"/>
    </row>
    <row r="88956" spans="2:2">
      <c r="B88956" s="202"/>
    </row>
    <row r="88957" spans="2:2">
      <c r="B88957" s="202"/>
    </row>
    <row r="88958" spans="2:2">
      <c r="B88958" s="202"/>
    </row>
    <row r="88959" spans="2:2">
      <c r="B88959" s="202"/>
    </row>
    <row r="88960" spans="2:2">
      <c r="B88960" s="202"/>
    </row>
    <row r="88961" spans="2:2">
      <c r="B88961" s="202"/>
    </row>
    <row r="88962" spans="2:2">
      <c r="B88962" s="202"/>
    </row>
    <row r="88963" spans="2:2">
      <c r="B88963" s="202"/>
    </row>
    <row r="88964" spans="2:2">
      <c r="B88964" s="202"/>
    </row>
    <row r="88965" spans="2:2">
      <c r="B88965" s="202"/>
    </row>
    <row r="88966" spans="2:2">
      <c r="B88966" s="202"/>
    </row>
    <row r="88967" spans="2:2">
      <c r="B88967" s="202"/>
    </row>
    <row r="88968" spans="2:2">
      <c r="B88968" s="202"/>
    </row>
    <row r="88969" spans="2:2">
      <c r="B88969" s="202"/>
    </row>
    <row r="88970" spans="2:2">
      <c r="B88970" s="202"/>
    </row>
    <row r="88971" spans="2:2">
      <c r="B88971" s="202"/>
    </row>
    <row r="88972" spans="2:2">
      <c r="B88972" s="202"/>
    </row>
    <row r="88973" spans="2:2">
      <c r="B88973" s="202"/>
    </row>
    <row r="88974" spans="2:2">
      <c r="B88974" s="202"/>
    </row>
    <row r="88975" spans="2:2">
      <c r="B88975" s="202"/>
    </row>
    <row r="88976" spans="2:2">
      <c r="B88976" s="202"/>
    </row>
    <row r="88977" spans="2:2">
      <c r="B88977" s="202"/>
    </row>
    <row r="88978" spans="2:2">
      <c r="B88978" s="202"/>
    </row>
    <row r="88979" spans="2:2">
      <c r="B88979" s="202"/>
    </row>
    <row r="88980" spans="2:2">
      <c r="B88980" s="202"/>
    </row>
    <row r="88981" spans="2:2">
      <c r="B88981" s="202"/>
    </row>
    <row r="88982" spans="2:2">
      <c r="B88982" s="202"/>
    </row>
    <row r="88983" spans="2:2">
      <c r="B88983" s="202"/>
    </row>
    <row r="88984" spans="2:2">
      <c r="B88984" s="202"/>
    </row>
    <row r="88985" spans="2:2">
      <c r="B88985" s="202"/>
    </row>
    <row r="88986" spans="2:2">
      <c r="B88986" s="202"/>
    </row>
    <row r="88987" spans="2:2">
      <c r="B88987" s="202"/>
    </row>
    <row r="88988" spans="2:2">
      <c r="B88988" s="202"/>
    </row>
    <row r="88989" spans="2:2">
      <c r="B88989" s="202"/>
    </row>
    <row r="88990" spans="2:2">
      <c r="B88990" s="202"/>
    </row>
    <row r="88991" spans="2:2">
      <c r="B88991" s="202"/>
    </row>
    <row r="88992" spans="2:2">
      <c r="B88992" s="202"/>
    </row>
    <row r="88993" spans="2:2">
      <c r="B88993" s="202"/>
    </row>
    <row r="88994" spans="2:2">
      <c r="B88994" s="202"/>
    </row>
    <row r="88995" spans="2:2">
      <c r="B88995" s="202"/>
    </row>
    <row r="88996" spans="2:2">
      <c r="B88996" s="202"/>
    </row>
    <row r="88997" spans="2:2">
      <c r="B88997" s="202"/>
    </row>
    <row r="88998" spans="2:2">
      <c r="B88998" s="202"/>
    </row>
    <row r="88999" spans="2:2">
      <c r="B88999" s="202"/>
    </row>
    <row r="89000" spans="2:2">
      <c r="B89000" s="202"/>
    </row>
    <row r="89001" spans="2:2">
      <c r="B89001" s="202"/>
    </row>
    <row r="89002" spans="2:2">
      <c r="B89002" s="202"/>
    </row>
    <row r="89003" spans="2:2">
      <c r="B89003" s="202"/>
    </row>
    <row r="89004" spans="2:2">
      <c r="B89004" s="202"/>
    </row>
    <row r="89005" spans="2:2">
      <c r="B89005" s="202"/>
    </row>
    <row r="89006" spans="2:2">
      <c r="B89006" s="202"/>
    </row>
    <row r="89007" spans="2:2">
      <c r="B89007" s="202"/>
    </row>
    <row r="89008" spans="2:2">
      <c r="B89008" s="202"/>
    </row>
    <row r="89009" spans="2:2">
      <c r="B89009" s="202"/>
    </row>
    <row r="89010" spans="2:2">
      <c r="B89010" s="202"/>
    </row>
    <row r="89011" spans="2:2">
      <c r="B89011" s="202"/>
    </row>
    <row r="89012" spans="2:2">
      <c r="B89012" s="202"/>
    </row>
    <row r="89013" spans="2:2">
      <c r="B89013" s="202"/>
    </row>
    <row r="89014" spans="2:2">
      <c r="B89014" s="202"/>
    </row>
    <row r="89015" spans="2:2">
      <c r="B89015" s="202"/>
    </row>
    <row r="89016" spans="2:2">
      <c r="B89016" s="202"/>
    </row>
    <row r="89017" spans="2:2">
      <c r="B89017" s="202"/>
    </row>
    <row r="89018" spans="2:2">
      <c r="B89018" s="202"/>
    </row>
    <row r="89019" spans="2:2">
      <c r="B89019" s="202"/>
    </row>
    <row r="89020" spans="2:2">
      <c r="B89020" s="202"/>
    </row>
    <row r="89021" spans="2:2">
      <c r="B89021" s="202"/>
    </row>
    <row r="89022" spans="2:2">
      <c r="B89022" s="202"/>
    </row>
    <row r="89023" spans="2:2">
      <c r="B89023" s="202"/>
    </row>
    <row r="89024" spans="2:2">
      <c r="B89024" s="202"/>
    </row>
    <row r="89025" spans="2:2">
      <c r="B89025" s="202"/>
    </row>
    <row r="89026" spans="2:2">
      <c r="B89026" s="202"/>
    </row>
    <row r="89027" spans="2:2">
      <c r="B89027" s="202"/>
    </row>
    <row r="89028" spans="2:2">
      <c r="B89028" s="202"/>
    </row>
    <row r="89029" spans="2:2">
      <c r="B89029" s="202"/>
    </row>
    <row r="89030" spans="2:2">
      <c r="B89030" s="202"/>
    </row>
    <row r="89031" spans="2:2">
      <c r="B89031" s="202"/>
    </row>
    <row r="89032" spans="2:2">
      <c r="B89032" s="202"/>
    </row>
    <row r="89033" spans="2:2">
      <c r="B89033" s="202"/>
    </row>
    <row r="89034" spans="2:2">
      <c r="B89034" s="202"/>
    </row>
    <row r="89035" spans="2:2">
      <c r="B89035" s="202"/>
    </row>
    <row r="89036" spans="2:2">
      <c r="B89036" s="202"/>
    </row>
    <row r="89037" spans="2:2">
      <c r="B89037" s="202"/>
    </row>
    <row r="89038" spans="2:2">
      <c r="B89038" s="202"/>
    </row>
    <row r="89039" spans="2:2">
      <c r="B89039" s="202"/>
    </row>
    <row r="89040" spans="2:2">
      <c r="B89040" s="202"/>
    </row>
    <row r="89041" spans="2:2">
      <c r="B89041" s="202"/>
    </row>
    <row r="89042" spans="2:2">
      <c r="B89042" s="202"/>
    </row>
    <row r="89043" spans="2:2">
      <c r="B89043" s="202"/>
    </row>
    <row r="89044" spans="2:2">
      <c r="B89044" s="202"/>
    </row>
    <row r="89045" spans="2:2">
      <c r="B89045" s="202"/>
    </row>
    <row r="89046" spans="2:2">
      <c r="B89046" s="202"/>
    </row>
    <row r="89047" spans="2:2">
      <c r="B89047" s="202"/>
    </row>
    <row r="89048" spans="2:2">
      <c r="B89048" s="202"/>
    </row>
    <row r="89049" spans="2:2">
      <c r="B89049" s="202"/>
    </row>
    <row r="89050" spans="2:2">
      <c r="B89050" s="202"/>
    </row>
    <row r="89051" spans="2:2">
      <c r="B89051" s="202"/>
    </row>
    <row r="89052" spans="2:2">
      <c r="B89052" s="202"/>
    </row>
    <row r="89053" spans="2:2">
      <c r="B89053" s="202"/>
    </row>
    <row r="89054" spans="2:2">
      <c r="B89054" s="202"/>
    </row>
    <row r="89055" spans="2:2">
      <c r="B89055" s="202"/>
    </row>
    <row r="89056" spans="2:2">
      <c r="B89056" s="202"/>
    </row>
    <row r="89057" spans="2:2">
      <c r="B89057" s="202"/>
    </row>
    <row r="89058" spans="2:2">
      <c r="B89058" s="202"/>
    </row>
    <row r="89059" spans="2:2">
      <c r="B89059" s="202"/>
    </row>
    <row r="89060" spans="2:2">
      <c r="B89060" s="202"/>
    </row>
    <row r="89061" spans="2:2">
      <c r="B89061" s="202"/>
    </row>
    <row r="89062" spans="2:2">
      <c r="B89062" s="202"/>
    </row>
    <row r="89063" spans="2:2">
      <c r="B89063" s="202"/>
    </row>
    <row r="89064" spans="2:2">
      <c r="B89064" s="202"/>
    </row>
    <row r="89065" spans="2:2">
      <c r="B89065" s="202"/>
    </row>
    <row r="89066" spans="2:2">
      <c r="B89066" s="202"/>
    </row>
    <row r="89067" spans="2:2">
      <c r="B89067" s="202"/>
    </row>
    <row r="89068" spans="2:2">
      <c r="B89068" s="202"/>
    </row>
    <row r="89069" spans="2:2">
      <c r="B89069" s="202"/>
    </row>
    <row r="89070" spans="2:2">
      <c r="B89070" s="202"/>
    </row>
    <row r="89071" spans="2:2">
      <c r="B89071" s="202"/>
    </row>
    <row r="89072" spans="2:2">
      <c r="B89072" s="202"/>
    </row>
    <row r="89073" spans="2:2">
      <c r="B89073" s="202"/>
    </row>
    <row r="89074" spans="2:2">
      <c r="B89074" s="202"/>
    </row>
    <row r="89075" spans="2:2">
      <c r="B89075" s="202"/>
    </row>
    <row r="89076" spans="2:2">
      <c r="B89076" s="202"/>
    </row>
    <row r="89077" spans="2:2">
      <c r="B89077" s="202"/>
    </row>
    <row r="89078" spans="2:2">
      <c r="B89078" s="202"/>
    </row>
    <row r="89079" spans="2:2">
      <c r="B89079" s="202"/>
    </row>
    <row r="89080" spans="2:2">
      <c r="B89080" s="202"/>
    </row>
    <row r="89081" spans="2:2">
      <c r="B89081" s="202"/>
    </row>
    <row r="89082" spans="2:2">
      <c r="B89082" s="202"/>
    </row>
    <row r="89083" spans="2:2">
      <c r="B89083" s="202"/>
    </row>
    <row r="89084" spans="2:2">
      <c r="B89084" s="202"/>
    </row>
    <row r="89085" spans="2:2">
      <c r="B89085" s="202"/>
    </row>
    <row r="89086" spans="2:2">
      <c r="B89086" s="202"/>
    </row>
    <row r="89087" spans="2:2">
      <c r="B89087" s="202"/>
    </row>
    <row r="89088" spans="2:2">
      <c r="B89088" s="202"/>
    </row>
    <row r="89089" spans="2:2">
      <c r="B89089" s="202"/>
    </row>
    <row r="89090" spans="2:2">
      <c r="B89090" s="202"/>
    </row>
    <row r="89091" spans="2:2">
      <c r="B89091" s="202"/>
    </row>
    <row r="89092" spans="2:2">
      <c r="B89092" s="202"/>
    </row>
    <row r="89093" spans="2:2">
      <c r="B89093" s="202"/>
    </row>
    <row r="89094" spans="2:2">
      <c r="B89094" s="202"/>
    </row>
    <row r="89095" spans="2:2">
      <c r="B89095" s="202"/>
    </row>
    <row r="89096" spans="2:2">
      <c r="B89096" s="202"/>
    </row>
    <row r="89097" spans="2:2">
      <c r="B89097" s="202"/>
    </row>
    <row r="89098" spans="2:2">
      <c r="B89098" s="202"/>
    </row>
    <row r="89099" spans="2:2">
      <c r="B89099" s="202"/>
    </row>
    <row r="89100" spans="2:2">
      <c r="B89100" s="202"/>
    </row>
    <row r="89101" spans="2:2">
      <c r="B89101" s="202"/>
    </row>
    <row r="89102" spans="2:2">
      <c r="B89102" s="202"/>
    </row>
    <row r="89103" spans="2:2">
      <c r="B89103" s="202"/>
    </row>
    <row r="89104" spans="2:2">
      <c r="B89104" s="202"/>
    </row>
    <row r="89105" spans="2:2">
      <c r="B89105" s="202"/>
    </row>
    <row r="89106" spans="2:2">
      <c r="B89106" s="202"/>
    </row>
    <row r="89107" spans="2:2">
      <c r="B89107" s="202"/>
    </row>
    <row r="89108" spans="2:2">
      <c r="B89108" s="202"/>
    </row>
    <row r="89109" spans="2:2">
      <c r="B89109" s="202"/>
    </row>
    <row r="89110" spans="2:2">
      <c r="B89110" s="202"/>
    </row>
    <row r="89111" spans="2:2">
      <c r="B89111" s="202"/>
    </row>
    <row r="89112" spans="2:2">
      <c r="B89112" s="202"/>
    </row>
    <row r="89113" spans="2:2">
      <c r="B89113" s="202"/>
    </row>
    <row r="89114" spans="2:2">
      <c r="B89114" s="202"/>
    </row>
    <row r="89115" spans="2:2">
      <c r="B89115" s="202"/>
    </row>
    <row r="89116" spans="2:2">
      <c r="B89116" s="202"/>
    </row>
    <row r="89117" spans="2:2">
      <c r="B89117" s="202"/>
    </row>
    <row r="89118" spans="2:2">
      <c r="B89118" s="202"/>
    </row>
    <row r="89119" spans="2:2">
      <c r="B89119" s="202"/>
    </row>
    <row r="89120" spans="2:2">
      <c r="B89120" s="202"/>
    </row>
    <row r="89121" spans="2:2">
      <c r="B89121" s="202"/>
    </row>
    <row r="89122" spans="2:2">
      <c r="B89122" s="202"/>
    </row>
    <row r="89123" spans="2:2">
      <c r="B89123" s="202"/>
    </row>
    <row r="89124" spans="2:2">
      <c r="B89124" s="202"/>
    </row>
    <row r="89125" spans="2:2">
      <c r="B89125" s="202"/>
    </row>
    <row r="89126" spans="2:2">
      <c r="B89126" s="202"/>
    </row>
    <row r="89127" spans="2:2">
      <c r="B89127" s="202"/>
    </row>
    <row r="89128" spans="2:2">
      <c r="B89128" s="202"/>
    </row>
    <row r="89129" spans="2:2">
      <c r="B89129" s="202"/>
    </row>
    <row r="89130" spans="2:2">
      <c r="B89130" s="202"/>
    </row>
    <row r="89131" spans="2:2">
      <c r="B89131" s="202"/>
    </row>
    <row r="89132" spans="2:2">
      <c r="B89132" s="202"/>
    </row>
    <row r="89133" spans="2:2">
      <c r="B89133" s="202"/>
    </row>
    <row r="89134" spans="2:2">
      <c r="B89134" s="202"/>
    </row>
    <row r="89135" spans="2:2">
      <c r="B89135" s="202"/>
    </row>
    <row r="89136" spans="2:2">
      <c r="B89136" s="202"/>
    </row>
    <row r="89137" spans="2:2">
      <c r="B89137" s="202"/>
    </row>
    <row r="89138" spans="2:2">
      <c r="B89138" s="202"/>
    </row>
    <row r="89139" spans="2:2">
      <c r="B89139" s="202"/>
    </row>
    <row r="89140" spans="2:2">
      <c r="B89140" s="202"/>
    </row>
    <row r="89141" spans="2:2">
      <c r="B89141" s="202"/>
    </row>
    <row r="89142" spans="2:2">
      <c r="B89142" s="202"/>
    </row>
    <row r="89143" spans="2:2">
      <c r="B89143" s="202"/>
    </row>
    <row r="89144" spans="2:2">
      <c r="B89144" s="202"/>
    </row>
    <row r="89145" spans="2:2">
      <c r="B89145" s="202"/>
    </row>
    <row r="89146" spans="2:2">
      <c r="B89146" s="202"/>
    </row>
    <row r="89147" spans="2:2">
      <c r="B89147" s="202"/>
    </row>
    <row r="89148" spans="2:2">
      <c r="B89148" s="202"/>
    </row>
    <row r="89149" spans="2:2">
      <c r="B89149" s="202"/>
    </row>
    <row r="89150" spans="2:2">
      <c r="B89150" s="202"/>
    </row>
    <row r="89151" spans="2:2">
      <c r="B89151" s="202"/>
    </row>
    <row r="89152" spans="2:2">
      <c r="B89152" s="202"/>
    </row>
    <row r="89153" spans="2:2">
      <c r="B89153" s="202"/>
    </row>
    <row r="89154" spans="2:2">
      <c r="B89154" s="202"/>
    </row>
    <row r="89155" spans="2:2">
      <c r="B89155" s="202"/>
    </row>
    <row r="89156" spans="2:2">
      <c r="B89156" s="202"/>
    </row>
    <row r="89157" spans="2:2">
      <c r="B89157" s="202"/>
    </row>
    <row r="89158" spans="2:2">
      <c r="B89158" s="202"/>
    </row>
    <row r="89159" spans="2:2">
      <c r="B89159" s="202"/>
    </row>
    <row r="89160" spans="2:2">
      <c r="B89160" s="202"/>
    </row>
    <row r="89161" spans="2:2">
      <c r="B89161" s="202"/>
    </row>
    <row r="89162" spans="2:2">
      <c r="B89162" s="202"/>
    </row>
    <row r="89163" spans="2:2">
      <c r="B89163" s="202"/>
    </row>
    <row r="89164" spans="2:2">
      <c r="B89164" s="202"/>
    </row>
    <row r="89165" spans="2:2">
      <c r="B89165" s="202"/>
    </row>
    <row r="89166" spans="2:2">
      <c r="B89166" s="202"/>
    </row>
    <row r="89167" spans="2:2">
      <c r="B89167" s="202"/>
    </row>
    <row r="89168" spans="2:2">
      <c r="B89168" s="202"/>
    </row>
    <row r="89169" spans="2:2">
      <c r="B89169" s="202"/>
    </row>
    <row r="89170" spans="2:2">
      <c r="B89170" s="202"/>
    </row>
    <row r="89171" spans="2:2">
      <c r="B89171" s="202"/>
    </row>
    <row r="89172" spans="2:2">
      <c r="B89172" s="202"/>
    </row>
    <row r="89173" spans="2:2">
      <c r="B89173" s="202"/>
    </row>
    <row r="89174" spans="2:2">
      <c r="B89174" s="202"/>
    </row>
    <row r="89175" spans="2:2">
      <c r="B89175" s="202"/>
    </row>
    <row r="89176" spans="2:2">
      <c r="B89176" s="202"/>
    </row>
    <row r="89177" spans="2:2">
      <c r="B89177" s="202"/>
    </row>
    <row r="89178" spans="2:2">
      <c r="B89178" s="202"/>
    </row>
    <row r="89179" spans="2:2">
      <c r="B89179" s="202"/>
    </row>
    <row r="89180" spans="2:2">
      <c r="B89180" s="202"/>
    </row>
    <row r="89181" spans="2:2">
      <c r="B89181" s="202"/>
    </row>
    <row r="89182" spans="2:2">
      <c r="B89182" s="202"/>
    </row>
    <row r="89183" spans="2:2">
      <c r="B89183" s="202"/>
    </row>
    <row r="89184" spans="2:2">
      <c r="B89184" s="202"/>
    </row>
    <row r="89185" spans="2:2">
      <c r="B89185" s="202"/>
    </row>
    <row r="89186" spans="2:2">
      <c r="B89186" s="202"/>
    </row>
    <row r="89187" spans="2:2">
      <c r="B89187" s="202"/>
    </row>
    <row r="89188" spans="2:2">
      <c r="B89188" s="202"/>
    </row>
    <row r="89189" spans="2:2">
      <c r="B89189" s="202"/>
    </row>
    <row r="89190" spans="2:2">
      <c r="B89190" s="202"/>
    </row>
    <row r="89191" spans="2:2">
      <c r="B89191" s="202"/>
    </row>
    <row r="89192" spans="2:2">
      <c r="B89192" s="202"/>
    </row>
    <row r="89193" spans="2:2">
      <c r="B89193" s="202"/>
    </row>
    <row r="89194" spans="2:2">
      <c r="B89194" s="202"/>
    </row>
    <row r="89195" spans="2:2">
      <c r="B89195" s="202"/>
    </row>
    <row r="89196" spans="2:2">
      <c r="B89196" s="202"/>
    </row>
    <row r="89197" spans="2:2">
      <c r="B89197" s="202"/>
    </row>
    <row r="89198" spans="2:2">
      <c r="B89198" s="202"/>
    </row>
    <row r="89199" spans="2:2">
      <c r="B89199" s="202"/>
    </row>
    <row r="89200" spans="2:2">
      <c r="B89200" s="202"/>
    </row>
    <row r="89201" spans="2:2">
      <c r="B89201" s="202"/>
    </row>
    <row r="89202" spans="2:2">
      <c r="B89202" s="202"/>
    </row>
    <row r="89203" spans="2:2">
      <c r="B89203" s="202"/>
    </row>
    <row r="89204" spans="2:2">
      <c r="B89204" s="202"/>
    </row>
    <row r="89205" spans="2:2">
      <c r="B89205" s="202"/>
    </row>
    <row r="89206" spans="2:2">
      <c r="B89206" s="202"/>
    </row>
    <row r="89207" spans="2:2">
      <c r="B89207" s="202"/>
    </row>
    <row r="89208" spans="2:2">
      <c r="B89208" s="202"/>
    </row>
    <row r="89209" spans="2:2">
      <c r="B89209" s="202"/>
    </row>
    <row r="89210" spans="2:2">
      <c r="B89210" s="202"/>
    </row>
    <row r="89211" spans="2:2">
      <c r="B89211" s="202"/>
    </row>
    <row r="89212" spans="2:2">
      <c r="B89212" s="202"/>
    </row>
    <row r="89213" spans="2:2">
      <c r="B89213" s="202"/>
    </row>
    <row r="89214" spans="2:2">
      <c r="B89214" s="202"/>
    </row>
    <row r="89215" spans="2:2">
      <c r="B89215" s="202"/>
    </row>
    <row r="89216" spans="2:2">
      <c r="B89216" s="202"/>
    </row>
    <row r="89217" spans="2:2">
      <c r="B89217" s="202"/>
    </row>
    <row r="89218" spans="2:2">
      <c r="B89218" s="202"/>
    </row>
    <row r="89219" spans="2:2">
      <c r="B89219" s="202"/>
    </row>
    <row r="89220" spans="2:2">
      <c r="B89220" s="202"/>
    </row>
    <row r="89221" spans="2:2">
      <c r="B89221" s="202"/>
    </row>
    <row r="89222" spans="2:2">
      <c r="B89222" s="202"/>
    </row>
    <row r="89223" spans="2:2">
      <c r="B89223" s="202"/>
    </row>
    <row r="89224" spans="2:2">
      <c r="B89224" s="202"/>
    </row>
    <row r="89225" spans="2:2">
      <c r="B89225" s="202"/>
    </row>
    <row r="89226" spans="2:2">
      <c r="B89226" s="202"/>
    </row>
    <row r="89227" spans="2:2">
      <c r="B89227" s="202"/>
    </row>
    <row r="89228" spans="2:2">
      <c r="B89228" s="202"/>
    </row>
    <row r="89229" spans="2:2">
      <c r="B89229" s="202"/>
    </row>
    <row r="89230" spans="2:2">
      <c r="B89230" s="202"/>
    </row>
    <row r="89231" spans="2:2">
      <c r="B89231" s="202"/>
    </row>
    <row r="89232" spans="2:2">
      <c r="B89232" s="202"/>
    </row>
    <row r="89233" spans="2:2">
      <c r="B89233" s="202"/>
    </row>
    <row r="89234" spans="2:2">
      <c r="B89234" s="202"/>
    </row>
    <row r="89235" spans="2:2">
      <c r="B89235" s="202"/>
    </row>
    <row r="89236" spans="2:2">
      <c r="B89236" s="202"/>
    </row>
    <row r="89237" spans="2:2">
      <c r="B89237" s="202"/>
    </row>
    <row r="89238" spans="2:2">
      <c r="B89238" s="202"/>
    </row>
    <row r="89239" spans="2:2">
      <c r="B89239" s="202"/>
    </row>
    <row r="89240" spans="2:2">
      <c r="B89240" s="202"/>
    </row>
    <row r="89241" spans="2:2">
      <c r="B89241" s="202"/>
    </row>
    <row r="89242" spans="2:2">
      <c r="B89242" s="202"/>
    </row>
    <row r="89243" spans="2:2">
      <c r="B89243" s="202"/>
    </row>
    <row r="89244" spans="2:2">
      <c r="B89244" s="202"/>
    </row>
    <row r="89245" spans="2:2">
      <c r="B89245" s="202"/>
    </row>
    <row r="89246" spans="2:2">
      <c r="B89246" s="202"/>
    </row>
    <row r="89247" spans="2:2">
      <c r="B89247" s="202"/>
    </row>
    <row r="89248" spans="2:2">
      <c r="B89248" s="202"/>
    </row>
    <row r="89249" spans="2:2">
      <c r="B89249" s="202"/>
    </row>
    <row r="89250" spans="2:2">
      <c r="B89250" s="202"/>
    </row>
    <row r="89251" spans="2:2">
      <c r="B89251" s="202"/>
    </row>
    <row r="89252" spans="2:2">
      <c r="B89252" s="202"/>
    </row>
    <row r="89253" spans="2:2">
      <c r="B89253" s="202"/>
    </row>
    <row r="89254" spans="2:2">
      <c r="B89254" s="202"/>
    </row>
    <row r="89255" spans="2:2">
      <c r="B89255" s="202"/>
    </row>
    <row r="89256" spans="2:2">
      <c r="B89256" s="202"/>
    </row>
    <row r="89257" spans="2:2">
      <c r="B89257" s="202"/>
    </row>
    <row r="89258" spans="2:2">
      <c r="B89258" s="202"/>
    </row>
    <row r="89259" spans="2:2">
      <c r="B89259" s="202"/>
    </row>
    <row r="89260" spans="2:2">
      <c r="B89260" s="202"/>
    </row>
    <row r="89261" spans="2:2">
      <c r="B89261" s="202"/>
    </row>
    <row r="89262" spans="2:2">
      <c r="B89262" s="202"/>
    </row>
    <row r="89263" spans="2:2">
      <c r="B89263" s="202"/>
    </row>
    <row r="89264" spans="2:2">
      <c r="B89264" s="202"/>
    </row>
    <row r="89265" spans="2:2">
      <c r="B89265" s="202"/>
    </row>
    <row r="89266" spans="2:2">
      <c r="B89266" s="202"/>
    </row>
    <row r="89267" spans="2:2">
      <c r="B89267" s="202"/>
    </row>
    <row r="89268" spans="2:2">
      <c r="B89268" s="202"/>
    </row>
    <row r="89269" spans="2:2">
      <c r="B89269" s="202"/>
    </row>
    <row r="89270" spans="2:2">
      <c r="B89270" s="202"/>
    </row>
    <row r="89271" spans="2:2">
      <c r="B89271" s="202"/>
    </row>
    <row r="89272" spans="2:2">
      <c r="B89272" s="202"/>
    </row>
    <row r="89273" spans="2:2">
      <c r="B89273" s="202"/>
    </row>
    <row r="89274" spans="2:2">
      <c r="B89274" s="202"/>
    </row>
    <row r="89275" spans="2:2">
      <c r="B89275" s="202"/>
    </row>
    <row r="89276" spans="2:2">
      <c r="B89276" s="202"/>
    </row>
    <row r="89277" spans="2:2">
      <c r="B89277" s="202"/>
    </row>
    <row r="89278" spans="2:2">
      <c r="B89278" s="202"/>
    </row>
    <row r="89279" spans="2:2">
      <c r="B89279" s="202"/>
    </row>
    <row r="89280" spans="2:2">
      <c r="B89280" s="202"/>
    </row>
    <row r="89281" spans="2:2">
      <c r="B89281" s="202"/>
    </row>
    <row r="89282" spans="2:2">
      <c r="B89282" s="202"/>
    </row>
    <row r="89283" spans="2:2">
      <c r="B89283" s="202"/>
    </row>
    <row r="89284" spans="2:2">
      <c r="B89284" s="202"/>
    </row>
    <row r="89285" spans="2:2">
      <c r="B89285" s="202"/>
    </row>
    <row r="89286" spans="2:2">
      <c r="B89286" s="202"/>
    </row>
    <row r="89287" spans="2:2">
      <c r="B89287" s="202"/>
    </row>
    <row r="89288" spans="2:2">
      <c r="B89288" s="202"/>
    </row>
    <row r="89289" spans="2:2">
      <c r="B89289" s="202"/>
    </row>
    <row r="89290" spans="2:2">
      <c r="B89290" s="202"/>
    </row>
    <row r="89291" spans="2:2">
      <c r="B89291" s="202"/>
    </row>
    <row r="89292" spans="2:2">
      <c r="B89292" s="202"/>
    </row>
    <row r="89293" spans="2:2">
      <c r="B89293" s="202"/>
    </row>
    <row r="89294" spans="2:2">
      <c r="B89294" s="202"/>
    </row>
    <row r="89295" spans="2:2">
      <c r="B89295" s="202"/>
    </row>
    <row r="89296" spans="2:2">
      <c r="B89296" s="202"/>
    </row>
    <row r="89297" spans="2:2">
      <c r="B89297" s="202"/>
    </row>
    <row r="89298" spans="2:2">
      <c r="B89298" s="202"/>
    </row>
    <row r="89299" spans="2:2">
      <c r="B89299" s="202"/>
    </row>
    <row r="89300" spans="2:2">
      <c r="B89300" s="202"/>
    </row>
    <row r="89301" spans="2:2">
      <c r="B89301" s="202"/>
    </row>
    <row r="89302" spans="2:2">
      <c r="B89302" s="202"/>
    </row>
    <row r="89303" spans="2:2">
      <c r="B89303" s="202"/>
    </row>
    <row r="89304" spans="2:2">
      <c r="B89304" s="202"/>
    </row>
    <row r="89305" spans="2:2">
      <c r="B89305" s="202"/>
    </row>
    <row r="89306" spans="2:2">
      <c r="B89306" s="202"/>
    </row>
    <row r="89307" spans="2:2">
      <c r="B89307" s="202"/>
    </row>
    <row r="89308" spans="2:2">
      <c r="B89308" s="202"/>
    </row>
    <row r="89309" spans="2:2">
      <c r="B89309" s="202"/>
    </row>
    <row r="89310" spans="2:2">
      <c r="B89310" s="202"/>
    </row>
    <row r="89311" spans="2:2">
      <c r="B89311" s="202"/>
    </row>
    <row r="89312" spans="2:2">
      <c r="B89312" s="202"/>
    </row>
    <row r="89313" spans="2:2">
      <c r="B89313" s="202"/>
    </row>
    <row r="89314" spans="2:2">
      <c r="B89314" s="202"/>
    </row>
    <row r="89315" spans="2:2">
      <c r="B89315" s="202"/>
    </row>
    <row r="89316" spans="2:2">
      <c r="B89316" s="202"/>
    </row>
    <row r="89317" spans="2:2">
      <c r="B89317" s="202"/>
    </row>
    <row r="89318" spans="2:2">
      <c r="B89318" s="202"/>
    </row>
    <row r="89319" spans="2:2">
      <c r="B89319" s="202"/>
    </row>
    <row r="89320" spans="2:2">
      <c r="B89320" s="202"/>
    </row>
    <row r="89321" spans="2:2">
      <c r="B89321" s="202"/>
    </row>
    <row r="89322" spans="2:2">
      <c r="B89322" s="202"/>
    </row>
    <row r="89323" spans="2:2">
      <c r="B89323" s="202"/>
    </row>
    <row r="89324" spans="2:2">
      <c r="B89324" s="202"/>
    </row>
    <row r="89325" spans="2:2">
      <c r="B89325" s="202"/>
    </row>
    <row r="89326" spans="2:2">
      <c r="B89326" s="202"/>
    </row>
    <row r="89327" spans="2:2">
      <c r="B89327" s="202"/>
    </row>
    <row r="89328" spans="2:2">
      <c r="B89328" s="202"/>
    </row>
    <row r="89329" spans="2:2">
      <c r="B89329" s="202"/>
    </row>
    <row r="89330" spans="2:2">
      <c r="B89330" s="202"/>
    </row>
    <row r="89331" spans="2:2">
      <c r="B89331" s="202"/>
    </row>
    <row r="89332" spans="2:2">
      <c r="B89332" s="202"/>
    </row>
    <row r="89333" spans="2:2">
      <c r="B89333" s="202"/>
    </row>
    <row r="89334" spans="2:2">
      <c r="B89334" s="202"/>
    </row>
    <row r="89335" spans="2:2">
      <c r="B89335" s="202"/>
    </row>
    <row r="89336" spans="2:2">
      <c r="B89336" s="202"/>
    </row>
    <row r="89337" spans="2:2">
      <c r="B89337" s="202"/>
    </row>
    <row r="89338" spans="2:2">
      <c r="B89338" s="202"/>
    </row>
    <row r="89339" spans="2:2">
      <c r="B89339" s="202"/>
    </row>
    <row r="89340" spans="2:2">
      <c r="B89340" s="202"/>
    </row>
    <row r="89341" spans="2:2">
      <c r="B89341" s="202"/>
    </row>
    <row r="89342" spans="2:2">
      <c r="B89342" s="202"/>
    </row>
    <row r="89343" spans="2:2">
      <c r="B89343" s="202"/>
    </row>
    <row r="89344" spans="2:2">
      <c r="B89344" s="202"/>
    </row>
    <row r="89345" spans="2:2">
      <c r="B89345" s="202"/>
    </row>
    <row r="89346" spans="2:2">
      <c r="B89346" s="202"/>
    </row>
    <row r="89347" spans="2:2">
      <c r="B89347" s="202"/>
    </row>
    <row r="89348" spans="2:2">
      <c r="B89348" s="202"/>
    </row>
    <row r="89349" spans="2:2">
      <c r="B89349" s="202"/>
    </row>
    <row r="89350" spans="2:2">
      <c r="B89350" s="202"/>
    </row>
    <row r="89351" spans="2:2">
      <c r="B89351" s="202"/>
    </row>
    <row r="89352" spans="2:2">
      <c r="B89352" s="202"/>
    </row>
    <row r="89353" spans="2:2">
      <c r="B89353" s="202"/>
    </row>
    <row r="89354" spans="2:2">
      <c r="B89354" s="202"/>
    </row>
    <row r="89355" spans="2:2">
      <c r="B89355" s="202"/>
    </row>
    <row r="89356" spans="2:2">
      <c r="B89356" s="202"/>
    </row>
    <row r="89357" spans="2:2">
      <c r="B89357" s="202"/>
    </row>
    <row r="89358" spans="2:2">
      <c r="B89358" s="202"/>
    </row>
    <row r="89359" spans="2:2">
      <c r="B89359" s="202"/>
    </row>
    <row r="89360" spans="2:2">
      <c r="B89360" s="202"/>
    </row>
    <row r="89361" spans="2:2">
      <c r="B89361" s="202"/>
    </row>
    <row r="89362" spans="2:2">
      <c r="B89362" s="202"/>
    </row>
    <row r="89363" spans="2:2">
      <c r="B89363" s="202"/>
    </row>
    <row r="89364" spans="2:2">
      <c r="B89364" s="202"/>
    </row>
    <row r="89365" spans="2:2">
      <c r="B89365" s="202"/>
    </row>
    <row r="89366" spans="2:2">
      <c r="B89366" s="202"/>
    </row>
    <row r="89367" spans="2:2">
      <c r="B89367" s="202"/>
    </row>
    <row r="89368" spans="2:2">
      <c r="B89368" s="202"/>
    </row>
    <row r="89369" spans="2:2">
      <c r="B89369" s="202"/>
    </row>
    <row r="89370" spans="2:2">
      <c r="B89370" s="202"/>
    </row>
    <row r="89371" spans="2:2">
      <c r="B89371" s="202"/>
    </row>
    <row r="89372" spans="2:2">
      <c r="B89372" s="202"/>
    </row>
    <row r="89373" spans="2:2">
      <c r="B89373" s="202"/>
    </row>
    <row r="89374" spans="2:2">
      <c r="B89374" s="202"/>
    </row>
    <row r="89375" spans="2:2">
      <c r="B89375" s="202"/>
    </row>
    <row r="89376" spans="2:2">
      <c r="B89376" s="202"/>
    </row>
    <row r="89377" spans="2:2">
      <c r="B89377" s="202"/>
    </row>
    <row r="89378" spans="2:2">
      <c r="B89378" s="202"/>
    </row>
    <row r="89379" spans="2:2">
      <c r="B89379" s="202"/>
    </row>
    <row r="89380" spans="2:2">
      <c r="B89380" s="202"/>
    </row>
    <row r="89381" spans="2:2">
      <c r="B89381" s="202"/>
    </row>
    <row r="89382" spans="2:2">
      <c r="B89382" s="202"/>
    </row>
    <row r="89383" spans="2:2">
      <c r="B89383" s="202"/>
    </row>
    <row r="89384" spans="2:2">
      <c r="B89384" s="202"/>
    </row>
    <row r="89385" spans="2:2">
      <c r="B89385" s="202"/>
    </row>
    <row r="89386" spans="2:2">
      <c r="B89386" s="202"/>
    </row>
    <row r="89387" spans="2:2">
      <c r="B89387" s="202"/>
    </row>
    <row r="89388" spans="2:2">
      <c r="B89388" s="202"/>
    </row>
    <row r="89389" spans="2:2">
      <c r="B89389" s="202"/>
    </row>
    <row r="89390" spans="2:2">
      <c r="B89390" s="202"/>
    </row>
    <row r="89391" spans="2:2">
      <c r="B89391" s="202"/>
    </row>
    <row r="89392" spans="2:2">
      <c r="B89392" s="202"/>
    </row>
    <row r="89393" spans="2:2">
      <c r="B89393" s="202"/>
    </row>
    <row r="89394" spans="2:2">
      <c r="B89394" s="202"/>
    </row>
    <row r="89395" spans="2:2">
      <c r="B89395" s="202"/>
    </row>
    <row r="89396" spans="2:2">
      <c r="B89396" s="202"/>
    </row>
    <row r="89397" spans="2:2">
      <c r="B89397" s="202"/>
    </row>
    <row r="89398" spans="2:2">
      <c r="B89398" s="202"/>
    </row>
    <row r="89399" spans="2:2">
      <c r="B89399" s="202"/>
    </row>
    <row r="89400" spans="2:2">
      <c r="B89400" s="202"/>
    </row>
    <row r="89401" spans="2:2">
      <c r="B89401" s="202"/>
    </row>
    <row r="89402" spans="2:2">
      <c r="B89402" s="202"/>
    </row>
    <row r="89403" spans="2:2">
      <c r="B89403" s="202"/>
    </row>
    <row r="89404" spans="2:2">
      <c r="B89404" s="202"/>
    </row>
    <row r="89405" spans="2:2">
      <c r="B89405" s="202"/>
    </row>
    <row r="89406" spans="2:2">
      <c r="B89406" s="202"/>
    </row>
    <row r="89407" spans="2:2">
      <c r="B89407" s="202"/>
    </row>
    <row r="89408" spans="2:2">
      <c r="B89408" s="202"/>
    </row>
    <row r="89409" spans="2:2">
      <c r="B89409" s="202"/>
    </row>
    <row r="89410" spans="2:2">
      <c r="B89410" s="202"/>
    </row>
    <row r="89411" spans="2:2">
      <c r="B89411" s="202"/>
    </row>
    <row r="89412" spans="2:2">
      <c r="B89412" s="202"/>
    </row>
    <row r="89413" spans="2:2">
      <c r="B89413" s="202"/>
    </row>
    <row r="89414" spans="2:2">
      <c r="B89414" s="202"/>
    </row>
    <row r="89415" spans="2:2">
      <c r="B89415" s="202"/>
    </row>
    <row r="89416" spans="2:2">
      <c r="B89416" s="202"/>
    </row>
    <row r="89417" spans="2:2">
      <c r="B89417" s="202"/>
    </row>
    <row r="89418" spans="2:2">
      <c r="B89418" s="202"/>
    </row>
    <row r="89419" spans="2:2">
      <c r="B89419" s="202"/>
    </row>
    <row r="89420" spans="2:2">
      <c r="B89420" s="202"/>
    </row>
    <row r="89421" spans="2:2">
      <c r="B89421" s="202"/>
    </row>
    <row r="89422" spans="2:2">
      <c r="B89422" s="202"/>
    </row>
    <row r="89423" spans="2:2">
      <c r="B89423" s="202"/>
    </row>
    <row r="89424" spans="2:2">
      <c r="B89424" s="202"/>
    </row>
    <row r="89425" spans="2:2">
      <c r="B89425" s="202"/>
    </row>
    <row r="89426" spans="2:2">
      <c r="B89426" s="202"/>
    </row>
    <row r="89427" spans="2:2">
      <c r="B89427" s="202"/>
    </row>
    <row r="89428" spans="2:2">
      <c r="B89428" s="202"/>
    </row>
    <row r="89429" spans="2:2">
      <c r="B89429" s="202"/>
    </row>
    <row r="89430" spans="2:2">
      <c r="B89430" s="202"/>
    </row>
    <row r="89431" spans="2:2">
      <c r="B89431" s="202"/>
    </row>
    <row r="89432" spans="2:2">
      <c r="B89432" s="202"/>
    </row>
    <row r="89433" spans="2:2">
      <c r="B89433" s="202"/>
    </row>
    <row r="89434" spans="2:2">
      <c r="B89434" s="202"/>
    </row>
    <row r="89435" spans="2:2">
      <c r="B89435" s="202"/>
    </row>
    <row r="89436" spans="2:2">
      <c r="B89436" s="202"/>
    </row>
    <row r="89437" spans="2:2">
      <c r="B89437" s="202"/>
    </row>
    <row r="89438" spans="2:2">
      <c r="B89438" s="202"/>
    </row>
    <row r="89439" spans="2:2">
      <c r="B89439" s="202"/>
    </row>
    <row r="89440" spans="2:2">
      <c r="B89440" s="202"/>
    </row>
    <row r="89441" spans="2:2">
      <c r="B89441" s="202"/>
    </row>
    <row r="89442" spans="2:2">
      <c r="B89442" s="202"/>
    </row>
    <row r="89443" spans="2:2">
      <c r="B89443" s="202"/>
    </row>
    <row r="89444" spans="2:2">
      <c r="B89444" s="202"/>
    </row>
    <row r="89445" spans="2:2">
      <c r="B89445" s="202"/>
    </row>
    <row r="89446" spans="2:2">
      <c r="B89446" s="202"/>
    </row>
    <row r="89447" spans="2:2">
      <c r="B89447" s="202"/>
    </row>
    <row r="89448" spans="2:2">
      <c r="B89448" s="202"/>
    </row>
    <row r="89449" spans="2:2">
      <c r="B89449" s="202"/>
    </row>
    <row r="89450" spans="2:2">
      <c r="B89450" s="202"/>
    </row>
    <row r="89451" spans="2:2">
      <c r="B89451" s="202"/>
    </row>
    <row r="89452" spans="2:2">
      <c r="B89452" s="202"/>
    </row>
    <row r="89453" spans="2:2">
      <c r="B89453" s="202"/>
    </row>
    <row r="89454" spans="2:2">
      <c r="B89454" s="202"/>
    </row>
    <row r="89455" spans="2:2">
      <c r="B89455" s="202"/>
    </row>
    <row r="89456" spans="2:2">
      <c r="B89456" s="202"/>
    </row>
    <row r="89457" spans="2:2">
      <c r="B89457" s="202"/>
    </row>
    <row r="89458" spans="2:2">
      <c r="B89458" s="202"/>
    </row>
    <row r="89459" spans="2:2">
      <c r="B89459" s="202"/>
    </row>
    <row r="89460" spans="2:2">
      <c r="B89460" s="202"/>
    </row>
    <row r="89461" spans="2:2">
      <c r="B89461" s="202"/>
    </row>
    <row r="89462" spans="2:2">
      <c r="B89462" s="202"/>
    </row>
    <row r="89463" spans="2:2">
      <c r="B89463" s="202"/>
    </row>
    <row r="89464" spans="2:2">
      <c r="B89464" s="202"/>
    </row>
    <row r="89465" spans="2:2">
      <c r="B89465" s="202"/>
    </row>
    <row r="89466" spans="2:2">
      <c r="B89466" s="202"/>
    </row>
    <row r="89467" spans="2:2">
      <c r="B89467" s="202"/>
    </row>
    <row r="89468" spans="2:2">
      <c r="B89468" s="202"/>
    </row>
    <row r="89469" spans="2:2">
      <c r="B89469" s="202"/>
    </row>
    <row r="89470" spans="2:2">
      <c r="B89470" s="202"/>
    </row>
    <row r="89471" spans="2:2">
      <c r="B89471" s="202"/>
    </row>
    <row r="89472" spans="2:2">
      <c r="B89472" s="202"/>
    </row>
    <row r="89473" spans="2:2">
      <c r="B89473" s="202"/>
    </row>
    <row r="89474" spans="2:2">
      <c r="B89474" s="202"/>
    </row>
    <row r="89475" spans="2:2">
      <c r="B89475" s="202"/>
    </row>
    <row r="89476" spans="2:2">
      <c r="B89476" s="202"/>
    </row>
    <row r="89477" spans="2:2">
      <c r="B89477" s="202"/>
    </row>
    <row r="89478" spans="2:2">
      <c r="B89478" s="202"/>
    </row>
    <row r="89479" spans="2:2">
      <c r="B89479" s="202"/>
    </row>
    <row r="89480" spans="2:2">
      <c r="B89480" s="202"/>
    </row>
    <row r="89481" spans="2:2">
      <c r="B89481" s="202"/>
    </row>
    <row r="89482" spans="2:2">
      <c r="B89482" s="202"/>
    </row>
    <row r="89483" spans="2:2">
      <c r="B89483" s="202"/>
    </row>
    <row r="89484" spans="2:2">
      <c r="B89484" s="202"/>
    </row>
    <row r="89485" spans="2:2">
      <c r="B89485" s="202"/>
    </row>
    <row r="89486" spans="2:2">
      <c r="B89486" s="202"/>
    </row>
    <row r="89487" spans="2:2">
      <c r="B89487" s="202"/>
    </row>
    <row r="89488" spans="2:2">
      <c r="B89488" s="202"/>
    </row>
    <row r="89489" spans="2:2">
      <c r="B89489" s="202"/>
    </row>
    <row r="89490" spans="2:2">
      <c r="B89490" s="202"/>
    </row>
    <row r="89491" spans="2:2">
      <c r="B89491" s="202"/>
    </row>
    <row r="89492" spans="2:2">
      <c r="B89492" s="202"/>
    </row>
    <row r="89493" spans="2:2">
      <c r="B89493" s="202"/>
    </row>
    <row r="89494" spans="2:2">
      <c r="B89494" s="202"/>
    </row>
    <row r="89495" spans="2:2">
      <c r="B89495" s="202"/>
    </row>
    <row r="89496" spans="2:2">
      <c r="B89496" s="202"/>
    </row>
    <row r="89497" spans="2:2">
      <c r="B89497" s="202"/>
    </row>
    <row r="89498" spans="2:2">
      <c r="B89498" s="202"/>
    </row>
    <row r="89499" spans="2:2">
      <c r="B89499" s="202"/>
    </row>
    <row r="89500" spans="2:2">
      <c r="B89500" s="202"/>
    </row>
    <row r="89501" spans="2:2">
      <c r="B89501" s="202"/>
    </row>
    <row r="89502" spans="2:2">
      <c r="B89502" s="202"/>
    </row>
    <row r="89503" spans="2:2">
      <c r="B89503" s="202"/>
    </row>
    <row r="89504" spans="2:2">
      <c r="B89504" s="202"/>
    </row>
    <row r="89505" spans="2:2">
      <c r="B89505" s="202"/>
    </row>
    <row r="89506" spans="2:2">
      <c r="B89506" s="202"/>
    </row>
    <row r="89507" spans="2:2">
      <c r="B89507" s="202"/>
    </row>
    <row r="89508" spans="2:2">
      <c r="B89508" s="202"/>
    </row>
    <row r="89509" spans="2:2">
      <c r="B89509" s="202"/>
    </row>
    <row r="89510" spans="2:2">
      <c r="B89510" s="202"/>
    </row>
    <row r="89511" spans="2:2">
      <c r="B89511" s="202"/>
    </row>
    <row r="89512" spans="2:2">
      <c r="B89512" s="202"/>
    </row>
    <row r="89513" spans="2:2">
      <c r="B89513" s="202"/>
    </row>
    <row r="89514" spans="2:2">
      <c r="B89514" s="202"/>
    </row>
    <row r="89515" spans="2:2">
      <c r="B89515" s="202"/>
    </row>
    <row r="89516" spans="2:2">
      <c r="B89516" s="202"/>
    </row>
    <row r="89517" spans="2:2">
      <c r="B89517" s="202"/>
    </row>
    <row r="89518" spans="2:2">
      <c r="B89518" s="202"/>
    </row>
    <row r="89519" spans="2:2">
      <c r="B89519" s="202"/>
    </row>
    <row r="89520" spans="2:2">
      <c r="B89520" s="202"/>
    </row>
    <row r="89521" spans="2:2">
      <c r="B89521" s="202"/>
    </row>
    <row r="89522" spans="2:2">
      <c r="B89522" s="202"/>
    </row>
    <row r="89523" spans="2:2">
      <c r="B89523" s="202"/>
    </row>
    <row r="89524" spans="2:2">
      <c r="B89524" s="202"/>
    </row>
    <row r="89525" spans="2:2">
      <c r="B89525" s="202"/>
    </row>
    <row r="89526" spans="2:2">
      <c r="B89526" s="202"/>
    </row>
    <row r="89527" spans="2:2">
      <c r="B89527" s="202"/>
    </row>
    <row r="89528" spans="2:2">
      <c r="B89528" s="202"/>
    </row>
    <row r="89529" spans="2:2">
      <c r="B89529" s="202"/>
    </row>
    <row r="89530" spans="2:2">
      <c r="B89530" s="202"/>
    </row>
    <row r="89531" spans="2:2">
      <c r="B89531" s="202"/>
    </row>
    <row r="89532" spans="2:2">
      <c r="B89532" s="202"/>
    </row>
    <row r="89533" spans="2:2">
      <c r="B89533" s="202"/>
    </row>
    <row r="89534" spans="2:2">
      <c r="B89534" s="202"/>
    </row>
    <row r="89535" spans="2:2">
      <c r="B89535" s="202"/>
    </row>
    <row r="89536" spans="2:2">
      <c r="B89536" s="202"/>
    </row>
    <row r="89537" spans="2:2">
      <c r="B89537" s="202"/>
    </row>
    <row r="89538" spans="2:2">
      <c r="B89538" s="202"/>
    </row>
    <row r="89539" spans="2:2">
      <c r="B89539" s="202"/>
    </row>
    <row r="89540" spans="2:2">
      <c r="B89540" s="202"/>
    </row>
    <row r="89541" spans="2:2">
      <c r="B89541" s="202"/>
    </row>
    <row r="89542" spans="2:2">
      <c r="B89542" s="202"/>
    </row>
    <row r="89543" spans="2:2">
      <c r="B89543" s="202"/>
    </row>
    <row r="89544" spans="2:2">
      <c r="B89544" s="202"/>
    </row>
    <row r="89545" spans="2:2">
      <c r="B89545" s="202"/>
    </row>
    <row r="89546" spans="2:2">
      <c r="B89546" s="202"/>
    </row>
    <row r="89547" spans="2:2">
      <c r="B89547" s="202"/>
    </row>
    <row r="89548" spans="2:2">
      <c r="B89548" s="202"/>
    </row>
    <row r="89549" spans="2:2">
      <c r="B89549" s="202"/>
    </row>
    <row r="89550" spans="2:2">
      <c r="B89550" s="202"/>
    </row>
    <row r="89551" spans="2:2">
      <c r="B89551" s="202"/>
    </row>
    <row r="89552" spans="2:2">
      <c r="B89552" s="202"/>
    </row>
    <row r="89553" spans="2:2">
      <c r="B89553" s="202"/>
    </row>
    <row r="89554" spans="2:2">
      <c r="B89554" s="202"/>
    </row>
    <row r="89555" spans="2:2">
      <c r="B89555" s="202"/>
    </row>
    <row r="89556" spans="2:2">
      <c r="B89556" s="202"/>
    </row>
    <row r="89557" spans="2:2">
      <c r="B89557" s="202"/>
    </row>
    <row r="89558" spans="2:2">
      <c r="B89558" s="202"/>
    </row>
    <row r="89559" spans="2:2">
      <c r="B89559" s="202"/>
    </row>
    <row r="89560" spans="2:2">
      <c r="B89560" s="202"/>
    </row>
    <row r="89561" spans="2:2">
      <c r="B89561" s="202"/>
    </row>
    <row r="89562" spans="2:2">
      <c r="B89562" s="202"/>
    </row>
    <row r="89563" spans="2:2">
      <c r="B89563" s="202"/>
    </row>
    <row r="89564" spans="2:2">
      <c r="B89564" s="202"/>
    </row>
    <row r="89565" spans="2:2">
      <c r="B89565" s="202"/>
    </row>
    <row r="89566" spans="2:2">
      <c r="B89566" s="202"/>
    </row>
    <row r="89567" spans="2:2">
      <c r="B89567" s="202"/>
    </row>
    <row r="89568" spans="2:2">
      <c r="B89568" s="202"/>
    </row>
    <row r="89569" spans="2:2">
      <c r="B89569" s="202"/>
    </row>
    <row r="89570" spans="2:2">
      <c r="B89570" s="202"/>
    </row>
    <row r="89571" spans="2:2">
      <c r="B89571" s="202"/>
    </row>
    <row r="89572" spans="2:2">
      <c r="B89572" s="202"/>
    </row>
    <row r="89573" spans="2:2">
      <c r="B89573" s="202"/>
    </row>
    <row r="89574" spans="2:2">
      <c r="B89574" s="202"/>
    </row>
    <row r="89575" spans="2:2">
      <c r="B89575" s="202"/>
    </row>
    <row r="89576" spans="2:2">
      <c r="B89576" s="202"/>
    </row>
    <row r="89577" spans="2:2">
      <c r="B89577" s="202"/>
    </row>
    <row r="89578" spans="2:2">
      <c r="B89578" s="202"/>
    </row>
    <row r="89579" spans="2:2">
      <c r="B89579" s="202"/>
    </row>
    <row r="89580" spans="2:2">
      <c r="B89580" s="202"/>
    </row>
    <row r="89581" spans="2:2">
      <c r="B89581" s="202"/>
    </row>
    <row r="89582" spans="2:2">
      <c r="B89582" s="202"/>
    </row>
    <row r="89583" spans="2:2">
      <c r="B89583" s="202"/>
    </row>
    <row r="89584" spans="2:2">
      <c r="B89584" s="202"/>
    </row>
    <row r="89585" spans="2:2">
      <c r="B89585" s="202"/>
    </row>
    <row r="89586" spans="2:2">
      <c r="B89586" s="202"/>
    </row>
    <row r="89587" spans="2:2">
      <c r="B89587" s="202"/>
    </row>
    <row r="89588" spans="2:2">
      <c r="B89588" s="202"/>
    </row>
    <row r="89589" spans="2:2">
      <c r="B89589" s="202"/>
    </row>
    <row r="89590" spans="2:2">
      <c r="B89590" s="202"/>
    </row>
    <row r="89591" spans="2:2">
      <c r="B89591" s="202"/>
    </row>
    <row r="89592" spans="2:2">
      <c r="B89592" s="202"/>
    </row>
    <row r="89593" spans="2:2">
      <c r="B89593" s="202"/>
    </row>
    <row r="89594" spans="2:2">
      <c r="B89594" s="202"/>
    </row>
    <row r="89595" spans="2:2">
      <c r="B89595" s="202"/>
    </row>
    <row r="89596" spans="2:2">
      <c r="B89596" s="202"/>
    </row>
    <row r="89597" spans="2:2">
      <c r="B89597" s="202"/>
    </row>
    <row r="89598" spans="2:2">
      <c r="B89598" s="202"/>
    </row>
    <row r="89599" spans="2:2">
      <c r="B89599" s="202"/>
    </row>
    <row r="89600" spans="2:2">
      <c r="B89600" s="202"/>
    </row>
    <row r="89601" spans="2:2">
      <c r="B89601" s="202"/>
    </row>
    <row r="89602" spans="2:2">
      <c r="B89602" s="202"/>
    </row>
    <row r="89603" spans="2:2">
      <c r="B89603" s="202"/>
    </row>
    <row r="89604" spans="2:2">
      <c r="B89604" s="202"/>
    </row>
    <row r="89605" spans="2:2">
      <c r="B89605" s="202"/>
    </row>
    <row r="89606" spans="2:2">
      <c r="B89606" s="202"/>
    </row>
    <row r="89607" spans="2:2">
      <c r="B89607" s="202"/>
    </row>
    <row r="89608" spans="2:2">
      <c r="B89608" s="202"/>
    </row>
    <row r="89609" spans="2:2">
      <c r="B89609" s="202"/>
    </row>
    <row r="89610" spans="2:2">
      <c r="B89610" s="202"/>
    </row>
    <row r="89611" spans="2:2">
      <c r="B89611" s="202"/>
    </row>
    <row r="89612" spans="2:2">
      <c r="B89612" s="202"/>
    </row>
    <row r="89613" spans="2:2">
      <c r="B89613" s="202"/>
    </row>
    <row r="89614" spans="2:2">
      <c r="B89614" s="202"/>
    </row>
    <row r="89615" spans="2:2">
      <c r="B89615" s="202"/>
    </row>
    <row r="89616" spans="2:2">
      <c r="B89616" s="202"/>
    </row>
    <row r="89617" spans="2:2">
      <c r="B89617" s="202"/>
    </row>
    <row r="89618" spans="2:2">
      <c r="B89618" s="202"/>
    </row>
    <row r="89619" spans="2:2">
      <c r="B89619" s="202"/>
    </row>
    <row r="89620" spans="2:2">
      <c r="B89620" s="202"/>
    </row>
    <row r="89621" spans="2:2">
      <c r="B89621" s="202"/>
    </row>
    <row r="89622" spans="2:2">
      <c r="B89622" s="202"/>
    </row>
    <row r="89623" spans="2:2">
      <c r="B89623" s="202"/>
    </row>
    <row r="89624" spans="2:2">
      <c r="B89624" s="202"/>
    </row>
    <row r="89625" spans="2:2">
      <c r="B89625" s="202"/>
    </row>
    <row r="89626" spans="2:2">
      <c r="B89626" s="202"/>
    </row>
    <row r="89627" spans="2:2">
      <c r="B89627" s="202"/>
    </row>
    <row r="89628" spans="2:2">
      <c r="B89628" s="202"/>
    </row>
    <row r="89629" spans="2:2">
      <c r="B89629" s="202"/>
    </row>
    <row r="89630" spans="2:2">
      <c r="B89630" s="202"/>
    </row>
    <row r="89631" spans="2:2">
      <c r="B89631" s="202"/>
    </row>
    <row r="89632" spans="2:2">
      <c r="B89632" s="202"/>
    </row>
    <row r="89633" spans="2:2">
      <c r="B89633" s="202"/>
    </row>
    <row r="89634" spans="2:2">
      <c r="B89634" s="202"/>
    </row>
    <row r="89635" spans="2:2">
      <c r="B89635" s="202"/>
    </row>
    <row r="89636" spans="2:2">
      <c r="B89636" s="202"/>
    </row>
    <row r="89637" spans="2:2">
      <c r="B89637" s="202"/>
    </row>
    <row r="89638" spans="2:2">
      <c r="B89638" s="202"/>
    </row>
    <row r="89639" spans="2:2">
      <c r="B89639" s="202"/>
    </row>
    <row r="89640" spans="2:2">
      <c r="B89640" s="202"/>
    </row>
    <row r="89641" spans="2:2">
      <c r="B89641" s="202"/>
    </row>
    <row r="89642" spans="2:2">
      <c r="B89642" s="202"/>
    </row>
    <row r="89643" spans="2:2">
      <c r="B89643" s="202"/>
    </row>
    <row r="89644" spans="2:2">
      <c r="B89644" s="202"/>
    </row>
    <row r="89645" spans="2:2">
      <c r="B89645" s="202"/>
    </row>
    <row r="89646" spans="2:2">
      <c r="B89646" s="202"/>
    </row>
    <row r="89647" spans="2:2">
      <c r="B89647" s="202"/>
    </row>
    <row r="89648" spans="2:2">
      <c r="B89648" s="202"/>
    </row>
    <row r="89649" spans="2:2">
      <c r="B89649" s="202"/>
    </row>
    <row r="89650" spans="2:2">
      <c r="B89650" s="202"/>
    </row>
    <row r="89651" spans="2:2">
      <c r="B89651" s="202"/>
    </row>
    <row r="89652" spans="2:2">
      <c r="B89652" s="202"/>
    </row>
    <row r="89653" spans="2:2">
      <c r="B89653" s="202"/>
    </row>
    <row r="89654" spans="2:2">
      <c r="B89654" s="202"/>
    </row>
    <row r="89655" spans="2:2">
      <c r="B89655" s="202"/>
    </row>
    <row r="89656" spans="2:2">
      <c r="B89656" s="202"/>
    </row>
    <row r="89657" spans="2:2">
      <c r="B89657" s="202"/>
    </row>
    <row r="89658" spans="2:2">
      <c r="B89658" s="202"/>
    </row>
    <row r="89659" spans="2:2">
      <c r="B89659" s="202"/>
    </row>
    <row r="89660" spans="2:2">
      <c r="B89660" s="202"/>
    </row>
    <row r="89661" spans="2:2">
      <c r="B89661" s="202"/>
    </row>
    <row r="89662" spans="2:2">
      <c r="B89662" s="202"/>
    </row>
    <row r="89663" spans="2:2">
      <c r="B89663" s="202"/>
    </row>
    <row r="89664" spans="2:2">
      <c r="B89664" s="202"/>
    </row>
    <row r="89665" spans="2:2">
      <c r="B89665" s="202"/>
    </row>
    <row r="89666" spans="2:2">
      <c r="B89666" s="202"/>
    </row>
    <row r="89667" spans="2:2">
      <c r="B89667" s="202"/>
    </row>
    <row r="89668" spans="2:2">
      <c r="B89668" s="202"/>
    </row>
    <row r="89669" spans="2:2">
      <c r="B89669" s="202"/>
    </row>
    <row r="89670" spans="2:2">
      <c r="B89670" s="202"/>
    </row>
    <row r="89671" spans="2:2">
      <c r="B89671" s="202"/>
    </row>
    <row r="89672" spans="2:2">
      <c r="B89672" s="202"/>
    </row>
    <row r="89673" spans="2:2">
      <c r="B89673" s="202"/>
    </row>
    <row r="89674" spans="2:2">
      <c r="B89674" s="202"/>
    </row>
    <row r="89675" spans="2:2">
      <c r="B89675" s="202"/>
    </row>
    <row r="89676" spans="2:2">
      <c r="B89676" s="202"/>
    </row>
    <row r="89677" spans="2:2">
      <c r="B89677" s="202"/>
    </row>
    <row r="89678" spans="2:2">
      <c r="B89678" s="202"/>
    </row>
    <row r="89679" spans="2:2">
      <c r="B89679" s="202"/>
    </row>
    <row r="89680" spans="2:2">
      <c r="B89680" s="202"/>
    </row>
    <row r="89681" spans="2:2">
      <c r="B89681" s="202"/>
    </row>
    <row r="89682" spans="2:2">
      <c r="B89682" s="202"/>
    </row>
    <row r="89683" spans="2:2">
      <c r="B89683" s="202"/>
    </row>
    <row r="89684" spans="2:2">
      <c r="B89684" s="202"/>
    </row>
    <row r="89685" spans="2:2">
      <c r="B89685" s="202"/>
    </row>
    <row r="89686" spans="2:2">
      <c r="B89686" s="202"/>
    </row>
    <row r="89687" spans="2:2">
      <c r="B89687" s="202"/>
    </row>
    <row r="89688" spans="2:2">
      <c r="B89688" s="202"/>
    </row>
    <row r="89689" spans="2:2">
      <c r="B89689" s="202"/>
    </row>
    <row r="89690" spans="2:2">
      <c r="B89690" s="202"/>
    </row>
    <row r="89691" spans="2:2">
      <c r="B89691" s="202"/>
    </row>
    <row r="89692" spans="2:2">
      <c r="B89692" s="202"/>
    </row>
    <row r="89693" spans="2:2">
      <c r="B89693" s="202"/>
    </row>
    <row r="89694" spans="2:2">
      <c r="B89694" s="202"/>
    </row>
    <row r="89695" spans="2:2">
      <c r="B89695" s="202"/>
    </row>
    <row r="89696" spans="2:2">
      <c r="B89696" s="202"/>
    </row>
    <row r="89697" spans="2:2">
      <c r="B89697" s="202"/>
    </row>
    <row r="89698" spans="2:2">
      <c r="B89698" s="202"/>
    </row>
    <row r="89699" spans="2:2">
      <c r="B89699" s="202"/>
    </row>
    <row r="89700" spans="2:2">
      <c r="B89700" s="202"/>
    </row>
    <row r="89701" spans="2:2">
      <c r="B89701" s="202"/>
    </row>
    <row r="89702" spans="2:2">
      <c r="B89702" s="202"/>
    </row>
    <row r="89703" spans="2:2">
      <c r="B89703" s="202"/>
    </row>
    <row r="89704" spans="2:2">
      <c r="B89704" s="202"/>
    </row>
    <row r="89705" spans="2:2">
      <c r="B89705" s="202"/>
    </row>
    <row r="89706" spans="2:2">
      <c r="B89706" s="202"/>
    </row>
    <row r="89707" spans="2:2">
      <c r="B89707" s="202"/>
    </row>
    <row r="89708" spans="2:2">
      <c r="B89708" s="202"/>
    </row>
    <row r="89709" spans="2:2">
      <c r="B89709" s="202"/>
    </row>
    <row r="89710" spans="2:2">
      <c r="B89710" s="202"/>
    </row>
    <row r="89711" spans="2:2">
      <c r="B89711" s="202"/>
    </row>
    <row r="89712" spans="2:2">
      <c r="B89712" s="202"/>
    </row>
    <row r="89713" spans="2:2">
      <c r="B89713" s="202"/>
    </row>
    <row r="89714" spans="2:2">
      <c r="B89714" s="202"/>
    </row>
    <row r="89715" spans="2:2">
      <c r="B89715" s="202"/>
    </row>
    <row r="89716" spans="2:2">
      <c r="B89716" s="202"/>
    </row>
    <row r="89717" spans="2:2">
      <c r="B89717" s="202"/>
    </row>
    <row r="89718" spans="2:2">
      <c r="B89718" s="202"/>
    </row>
    <row r="89719" spans="2:2">
      <c r="B89719" s="202"/>
    </row>
    <row r="89720" spans="2:2">
      <c r="B89720" s="202"/>
    </row>
    <row r="89721" spans="2:2">
      <c r="B89721" s="202"/>
    </row>
    <row r="89722" spans="2:2">
      <c r="B89722" s="202"/>
    </row>
    <row r="89723" spans="2:2">
      <c r="B89723" s="202"/>
    </row>
    <row r="89724" spans="2:2">
      <c r="B89724" s="202"/>
    </row>
    <row r="89725" spans="2:2">
      <c r="B89725" s="202"/>
    </row>
    <row r="89726" spans="2:2">
      <c r="B89726" s="202"/>
    </row>
    <row r="89727" spans="2:2">
      <c r="B89727" s="202"/>
    </row>
    <row r="89728" spans="2:2">
      <c r="B89728" s="202"/>
    </row>
    <row r="89729" spans="2:2">
      <c r="B89729" s="202"/>
    </row>
    <row r="89730" spans="2:2">
      <c r="B89730" s="202"/>
    </row>
    <row r="89731" spans="2:2">
      <c r="B89731" s="202"/>
    </row>
    <row r="89732" spans="2:2">
      <c r="B89732" s="202"/>
    </row>
    <row r="89733" spans="2:2">
      <c r="B89733" s="202"/>
    </row>
    <row r="89734" spans="2:2">
      <c r="B89734" s="202"/>
    </row>
    <row r="89735" spans="2:2">
      <c r="B89735" s="202"/>
    </row>
    <row r="89736" spans="2:2">
      <c r="B89736" s="202"/>
    </row>
    <row r="89737" spans="2:2">
      <c r="B89737" s="202"/>
    </row>
    <row r="89738" spans="2:2">
      <c r="B89738" s="202"/>
    </row>
    <row r="89739" spans="2:2">
      <c r="B89739" s="202"/>
    </row>
    <row r="89740" spans="2:2">
      <c r="B89740" s="202"/>
    </row>
    <row r="89741" spans="2:2">
      <c r="B89741" s="202"/>
    </row>
    <row r="89742" spans="2:2">
      <c r="B89742" s="202"/>
    </row>
    <row r="89743" spans="2:2">
      <c r="B89743" s="202"/>
    </row>
    <row r="89744" spans="2:2">
      <c r="B89744" s="202"/>
    </row>
    <row r="89745" spans="2:2">
      <c r="B89745" s="202"/>
    </row>
    <row r="89746" spans="2:2">
      <c r="B89746" s="202"/>
    </row>
    <row r="89747" spans="2:2">
      <c r="B89747" s="202"/>
    </row>
    <row r="89748" spans="2:2">
      <c r="B89748" s="202"/>
    </row>
    <row r="89749" spans="2:2">
      <c r="B89749" s="202"/>
    </row>
    <row r="89750" spans="2:2">
      <c r="B89750" s="202"/>
    </row>
    <row r="89751" spans="2:2">
      <c r="B89751" s="202"/>
    </row>
    <row r="89752" spans="2:2">
      <c r="B89752" s="202"/>
    </row>
    <row r="89753" spans="2:2">
      <c r="B89753" s="202"/>
    </row>
    <row r="89754" spans="2:2">
      <c r="B89754" s="202"/>
    </row>
    <row r="89755" spans="2:2">
      <c r="B89755" s="202"/>
    </row>
    <row r="89756" spans="2:2">
      <c r="B89756" s="202"/>
    </row>
    <row r="89757" spans="2:2">
      <c r="B89757" s="202"/>
    </row>
    <row r="89758" spans="2:2">
      <c r="B89758" s="202"/>
    </row>
    <row r="89759" spans="2:2">
      <c r="B89759" s="202"/>
    </row>
    <row r="89760" spans="2:2">
      <c r="B89760" s="202"/>
    </row>
    <row r="89761" spans="2:2">
      <c r="B89761" s="202"/>
    </row>
    <row r="89762" spans="2:2">
      <c r="B89762" s="202"/>
    </row>
    <row r="89763" spans="2:2">
      <c r="B89763" s="202"/>
    </row>
    <row r="89764" spans="2:2">
      <c r="B89764" s="202"/>
    </row>
    <row r="89765" spans="2:2">
      <c r="B89765" s="202"/>
    </row>
    <row r="89766" spans="2:2">
      <c r="B89766" s="202"/>
    </row>
    <row r="89767" spans="2:2">
      <c r="B89767" s="202"/>
    </row>
    <row r="89768" spans="2:2">
      <c r="B89768" s="202"/>
    </row>
    <row r="89769" spans="2:2">
      <c r="B89769" s="202"/>
    </row>
    <row r="89770" spans="2:2">
      <c r="B89770" s="202"/>
    </row>
    <row r="89771" spans="2:2">
      <c r="B89771" s="202"/>
    </row>
    <row r="89772" spans="2:2">
      <c r="B89772" s="202"/>
    </row>
    <row r="89773" spans="2:2">
      <c r="B89773" s="202"/>
    </row>
    <row r="89774" spans="2:2">
      <c r="B89774" s="202"/>
    </row>
    <row r="89775" spans="2:2">
      <c r="B89775" s="202"/>
    </row>
    <row r="89776" spans="2:2">
      <c r="B89776" s="202"/>
    </row>
    <row r="89777" spans="2:2">
      <c r="B89777" s="202"/>
    </row>
    <row r="89778" spans="2:2">
      <c r="B89778" s="202"/>
    </row>
    <row r="89779" spans="2:2">
      <c r="B89779" s="202"/>
    </row>
    <row r="89780" spans="2:2">
      <c r="B89780" s="202"/>
    </row>
    <row r="89781" spans="2:2">
      <c r="B89781" s="202"/>
    </row>
    <row r="89782" spans="2:2">
      <c r="B89782" s="202"/>
    </row>
    <row r="89783" spans="2:2">
      <c r="B89783" s="202"/>
    </row>
    <row r="89784" spans="2:2">
      <c r="B89784" s="202"/>
    </row>
    <row r="89785" spans="2:2">
      <c r="B89785" s="202"/>
    </row>
    <row r="89786" spans="2:2">
      <c r="B89786" s="202"/>
    </row>
    <row r="89787" spans="2:2">
      <c r="B89787" s="202"/>
    </row>
    <row r="89788" spans="2:2">
      <c r="B89788" s="202"/>
    </row>
    <row r="89789" spans="2:2">
      <c r="B89789" s="202"/>
    </row>
    <row r="89790" spans="2:2">
      <c r="B89790" s="202"/>
    </row>
    <row r="89791" spans="2:2">
      <c r="B89791" s="202"/>
    </row>
    <row r="89792" spans="2:2">
      <c r="B89792" s="202"/>
    </row>
    <row r="89793" spans="2:2">
      <c r="B89793" s="202"/>
    </row>
    <row r="89794" spans="2:2">
      <c r="B89794" s="202"/>
    </row>
    <row r="89795" spans="2:2">
      <c r="B89795" s="202"/>
    </row>
    <row r="89796" spans="2:2">
      <c r="B89796" s="202"/>
    </row>
    <row r="89797" spans="2:2">
      <c r="B89797" s="202"/>
    </row>
    <row r="89798" spans="2:2">
      <c r="B89798" s="202"/>
    </row>
    <row r="89799" spans="2:2">
      <c r="B89799" s="202"/>
    </row>
    <row r="89800" spans="2:2">
      <c r="B89800" s="202"/>
    </row>
    <row r="89801" spans="2:2">
      <c r="B89801" s="202"/>
    </row>
    <row r="89802" spans="2:2">
      <c r="B89802" s="202"/>
    </row>
    <row r="89803" spans="2:2">
      <c r="B89803" s="202"/>
    </row>
    <row r="89804" spans="2:2">
      <c r="B89804" s="202"/>
    </row>
    <row r="89805" spans="2:2">
      <c r="B89805" s="202"/>
    </row>
    <row r="89806" spans="2:2">
      <c r="B89806" s="202"/>
    </row>
    <row r="89807" spans="2:2">
      <c r="B89807" s="202"/>
    </row>
    <row r="89808" spans="2:2">
      <c r="B89808" s="202"/>
    </row>
    <row r="89809" spans="2:2">
      <c r="B89809" s="202"/>
    </row>
    <row r="89810" spans="2:2">
      <c r="B89810" s="202"/>
    </row>
    <row r="89811" spans="2:2">
      <c r="B89811" s="202"/>
    </row>
    <row r="89812" spans="2:2">
      <c r="B89812" s="202"/>
    </row>
    <row r="89813" spans="2:2">
      <c r="B89813" s="202"/>
    </row>
    <row r="89814" spans="2:2">
      <c r="B89814" s="202"/>
    </row>
    <row r="89815" spans="2:2">
      <c r="B89815" s="202"/>
    </row>
    <row r="89816" spans="2:2">
      <c r="B89816" s="202"/>
    </row>
    <row r="89817" spans="2:2">
      <c r="B89817" s="202"/>
    </row>
    <row r="89818" spans="2:2">
      <c r="B89818" s="202"/>
    </row>
    <row r="89819" spans="2:2">
      <c r="B89819" s="202"/>
    </row>
    <row r="89820" spans="2:2">
      <c r="B89820" s="202"/>
    </row>
    <row r="89821" spans="2:2">
      <c r="B89821" s="202"/>
    </row>
    <row r="89822" spans="2:2">
      <c r="B89822" s="202"/>
    </row>
    <row r="89823" spans="2:2">
      <c r="B89823" s="202"/>
    </row>
    <row r="89824" spans="2:2">
      <c r="B89824" s="202"/>
    </row>
    <row r="89825" spans="2:2">
      <c r="B89825" s="202"/>
    </row>
    <row r="89826" spans="2:2">
      <c r="B89826" s="202"/>
    </row>
    <row r="89827" spans="2:2">
      <c r="B89827" s="202"/>
    </row>
    <row r="89828" spans="2:2">
      <c r="B89828" s="202"/>
    </row>
    <row r="89829" spans="2:2">
      <c r="B89829" s="202"/>
    </row>
    <row r="89830" spans="2:2">
      <c r="B89830" s="202"/>
    </row>
    <row r="89831" spans="2:2">
      <c r="B89831" s="202"/>
    </row>
    <row r="89832" spans="2:2">
      <c r="B89832" s="202"/>
    </row>
    <row r="89833" spans="2:2">
      <c r="B89833" s="202"/>
    </row>
    <row r="89834" spans="2:2">
      <c r="B89834" s="202"/>
    </row>
    <row r="89835" spans="2:2">
      <c r="B89835" s="202"/>
    </row>
    <row r="89836" spans="2:2">
      <c r="B89836" s="202"/>
    </row>
    <row r="89837" spans="2:2">
      <c r="B89837" s="202"/>
    </row>
    <row r="89838" spans="2:2">
      <c r="B89838" s="202"/>
    </row>
    <row r="89839" spans="2:2">
      <c r="B89839" s="202"/>
    </row>
    <row r="89840" spans="2:2">
      <c r="B89840" s="202"/>
    </row>
    <row r="89841" spans="2:2">
      <c r="B89841" s="202"/>
    </row>
    <row r="89842" spans="2:2">
      <c r="B89842" s="202"/>
    </row>
    <row r="89843" spans="2:2">
      <c r="B89843" s="202"/>
    </row>
    <row r="89844" spans="2:2">
      <c r="B89844" s="202"/>
    </row>
    <row r="89845" spans="2:2">
      <c r="B89845" s="202"/>
    </row>
    <row r="89846" spans="2:2">
      <c r="B89846" s="202"/>
    </row>
    <row r="89847" spans="2:2">
      <c r="B89847" s="202"/>
    </row>
    <row r="89848" spans="2:2">
      <c r="B89848" s="202"/>
    </row>
    <row r="89849" spans="2:2">
      <c r="B89849" s="202"/>
    </row>
    <row r="89850" spans="2:2">
      <c r="B89850" s="202"/>
    </row>
    <row r="89851" spans="2:2">
      <c r="B89851" s="202"/>
    </row>
    <row r="89852" spans="2:2">
      <c r="B89852" s="202"/>
    </row>
    <row r="89853" spans="2:2">
      <c r="B89853" s="202"/>
    </row>
    <row r="89854" spans="2:2">
      <c r="B89854" s="202"/>
    </row>
    <row r="89855" spans="2:2">
      <c r="B89855" s="202"/>
    </row>
    <row r="89856" spans="2:2">
      <c r="B89856" s="202"/>
    </row>
    <row r="89857" spans="2:2">
      <c r="B89857" s="202"/>
    </row>
    <row r="89858" spans="2:2">
      <c r="B89858" s="202"/>
    </row>
    <row r="89859" spans="2:2">
      <c r="B89859" s="202"/>
    </row>
    <row r="89860" spans="2:2">
      <c r="B89860" s="202"/>
    </row>
    <row r="89861" spans="2:2">
      <c r="B89861" s="202"/>
    </row>
    <row r="89862" spans="2:2">
      <c r="B89862" s="202"/>
    </row>
    <row r="89863" spans="2:2">
      <c r="B89863" s="202"/>
    </row>
    <row r="89864" spans="2:2">
      <c r="B89864" s="202"/>
    </row>
    <row r="89865" spans="2:2">
      <c r="B89865" s="202"/>
    </row>
    <row r="89866" spans="2:2">
      <c r="B89866" s="202"/>
    </row>
    <row r="89867" spans="2:2">
      <c r="B89867" s="202"/>
    </row>
    <row r="89868" spans="2:2">
      <c r="B89868" s="202"/>
    </row>
    <row r="89869" spans="2:2">
      <c r="B89869" s="202"/>
    </row>
    <row r="89870" spans="2:2">
      <c r="B89870" s="202"/>
    </row>
    <row r="89871" spans="2:2">
      <c r="B89871" s="202"/>
    </row>
    <row r="89872" spans="2:2">
      <c r="B89872" s="202"/>
    </row>
    <row r="89873" spans="2:2">
      <c r="B89873" s="202"/>
    </row>
    <row r="89874" spans="2:2">
      <c r="B89874" s="202"/>
    </row>
    <row r="89875" spans="2:2">
      <c r="B89875" s="202"/>
    </row>
    <row r="89876" spans="2:2">
      <c r="B89876" s="202"/>
    </row>
    <row r="89877" spans="2:2">
      <c r="B89877" s="202"/>
    </row>
    <row r="89878" spans="2:2">
      <c r="B89878" s="202"/>
    </row>
    <row r="89879" spans="2:2">
      <c r="B89879" s="202"/>
    </row>
    <row r="89880" spans="2:2">
      <c r="B89880" s="202"/>
    </row>
    <row r="89881" spans="2:2">
      <c r="B89881" s="202"/>
    </row>
    <row r="89882" spans="2:2">
      <c r="B89882" s="202"/>
    </row>
    <row r="89883" spans="2:2">
      <c r="B89883" s="202"/>
    </row>
    <row r="89884" spans="2:2">
      <c r="B89884" s="202"/>
    </row>
    <row r="89885" spans="2:2">
      <c r="B89885" s="202"/>
    </row>
    <row r="89886" spans="2:2">
      <c r="B89886" s="202"/>
    </row>
    <row r="89887" spans="2:2">
      <c r="B89887" s="202"/>
    </row>
    <row r="89888" spans="2:2">
      <c r="B89888" s="202"/>
    </row>
    <row r="89889" spans="2:2">
      <c r="B89889" s="202"/>
    </row>
    <row r="89890" spans="2:2">
      <c r="B89890" s="202"/>
    </row>
    <row r="89891" spans="2:2">
      <c r="B89891" s="202"/>
    </row>
    <row r="89892" spans="2:2">
      <c r="B89892" s="202"/>
    </row>
    <row r="89893" spans="2:2">
      <c r="B89893" s="202"/>
    </row>
    <row r="89894" spans="2:2">
      <c r="B89894" s="202"/>
    </row>
    <row r="89895" spans="2:2">
      <c r="B89895" s="202"/>
    </row>
    <row r="89896" spans="2:2">
      <c r="B89896" s="202"/>
    </row>
    <row r="89897" spans="2:2">
      <c r="B89897" s="202"/>
    </row>
    <row r="89898" spans="2:2">
      <c r="B89898" s="202"/>
    </row>
    <row r="89899" spans="2:2">
      <c r="B89899" s="202"/>
    </row>
    <row r="89900" spans="2:2">
      <c r="B89900" s="202"/>
    </row>
    <row r="89901" spans="2:2">
      <c r="B89901" s="202"/>
    </row>
    <row r="89902" spans="2:2">
      <c r="B89902" s="202"/>
    </row>
    <row r="89903" spans="2:2">
      <c r="B89903" s="202"/>
    </row>
    <row r="89904" spans="2:2">
      <c r="B89904" s="202"/>
    </row>
    <row r="89905" spans="2:2">
      <c r="B89905" s="202"/>
    </row>
    <row r="89906" spans="2:2">
      <c r="B89906" s="202"/>
    </row>
    <row r="89907" spans="2:2">
      <c r="B89907" s="202"/>
    </row>
    <row r="89908" spans="2:2">
      <c r="B89908" s="202"/>
    </row>
    <row r="89909" spans="2:2">
      <c r="B89909" s="202"/>
    </row>
    <row r="89910" spans="2:2">
      <c r="B89910" s="202"/>
    </row>
    <row r="89911" spans="2:2">
      <c r="B89911" s="202"/>
    </row>
    <row r="89912" spans="2:2">
      <c r="B89912" s="202"/>
    </row>
    <row r="89913" spans="2:2">
      <c r="B89913" s="202"/>
    </row>
    <row r="89914" spans="2:2">
      <c r="B89914" s="202"/>
    </row>
    <row r="89915" spans="2:2">
      <c r="B89915" s="202"/>
    </row>
    <row r="89916" spans="2:2">
      <c r="B89916" s="202"/>
    </row>
    <row r="89917" spans="2:2">
      <c r="B89917" s="202"/>
    </row>
    <row r="89918" spans="2:2">
      <c r="B89918" s="202"/>
    </row>
    <row r="89919" spans="2:2">
      <c r="B89919" s="202"/>
    </row>
    <row r="89920" spans="2:2">
      <c r="B89920" s="202"/>
    </row>
    <row r="89921" spans="2:2">
      <c r="B89921" s="202"/>
    </row>
    <row r="89922" spans="2:2">
      <c r="B89922" s="202"/>
    </row>
    <row r="89923" spans="2:2">
      <c r="B89923" s="202"/>
    </row>
    <row r="89924" spans="2:2">
      <c r="B89924" s="202"/>
    </row>
    <row r="89925" spans="2:2">
      <c r="B89925" s="202"/>
    </row>
    <row r="89926" spans="2:2">
      <c r="B89926" s="202"/>
    </row>
    <row r="89927" spans="2:2">
      <c r="B89927" s="202"/>
    </row>
    <row r="89928" spans="2:2">
      <c r="B89928" s="202"/>
    </row>
    <row r="89929" spans="2:2">
      <c r="B89929" s="202"/>
    </row>
    <row r="89930" spans="2:2">
      <c r="B89930" s="202"/>
    </row>
    <row r="89931" spans="2:2">
      <c r="B89931" s="202"/>
    </row>
    <row r="89932" spans="2:2">
      <c r="B89932" s="202"/>
    </row>
    <row r="89933" spans="2:2">
      <c r="B89933" s="202"/>
    </row>
    <row r="89934" spans="2:2">
      <c r="B89934" s="202"/>
    </row>
    <row r="89935" spans="2:2">
      <c r="B89935" s="202"/>
    </row>
    <row r="89936" spans="2:2">
      <c r="B89936" s="202"/>
    </row>
    <row r="89937" spans="2:2">
      <c r="B89937" s="202"/>
    </row>
    <row r="89938" spans="2:2">
      <c r="B89938" s="202"/>
    </row>
    <row r="89939" spans="2:2">
      <c r="B89939" s="202"/>
    </row>
    <row r="89940" spans="2:2">
      <c r="B89940" s="202"/>
    </row>
    <row r="89941" spans="2:2">
      <c r="B89941" s="202"/>
    </row>
    <row r="89942" spans="2:2">
      <c r="B89942" s="202"/>
    </row>
    <row r="89943" spans="2:2">
      <c r="B89943" s="202"/>
    </row>
    <row r="89944" spans="2:2">
      <c r="B89944" s="202"/>
    </row>
    <row r="89945" spans="2:2">
      <c r="B89945" s="202"/>
    </row>
    <row r="89946" spans="2:2">
      <c r="B89946" s="202"/>
    </row>
    <row r="89947" spans="2:2">
      <c r="B89947" s="202"/>
    </row>
    <row r="89948" spans="2:2">
      <c r="B89948" s="202"/>
    </row>
    <row r="89949" spans="2:2">
      <c r="B89949" s="202"/>
    </row>
    <row r="89950" spans="2:2">
      <c r="B89950" s="202"/>
    </row>
    <row r="89951" spans="2:2">
      <c r="B89951" s="202"/>
    </row>
    <row r="89952" spans="2:2">
      <c r="B89952" s="202"/>
    </row>
    <row r="89953" spans="2:2">
      <c r="B89953" s="202"/>
    </row>
    <row r="89954" spans="2:2">
      <c r="B89954" s="202"/>
    </row>
    <row r="89955" spans="2:2">
      <c r="B89955" s="202"/>
    </row>
    <row r="89956" spans="2:2">
      <c r="B89956" s="202"/>
    </row>
    <row r="89957" spans="2:2">
      <c r="B89957" s="202"/>
    </row>
    <row r="89958" spans="2:2">
      <c r="B89958" s="202"/>
    </row>
    <row r="89959" spans="2:2">
      <c r="B89959" s="202"/>
    </row>
    <row r="89960" spans="2:2">
      <c r="B89960" s="202"/>
    </row>
    <row r="89961" spans="2:2">
      <c r="B89961" s="202"/>
    </row>
    <row r="89962" spans="2:2">
      <c r="B89962" s="202"/>
    </row>
    <row r="89963" spans="2:2">
      <c r="B89963" s="202"/>
    </row>
    <row r="89964" spans="2:2">
      <c r="B89964" s="202"/>
    </row>
    <row r="89965" spans="2:2">
      <c r="B89965" s="202"/>
    </row>
    <row r="89966" spans="2:2">
      <c r="B89966" s="202"/>
    </row>
    <row r="89967" spans="2:2">
      <c r="B89967" s="202"/>
    </row>
    <row r="89968" spans="2:2">
      <c r="B89968" s="202"/>
    </row>
    <row r="89969" spans="2:2">
      <c r="B89969" s="202"/>
    </row>
    <row r="89970" spans="2:2">
      <c r="B89970" s="202"/>
    </row>
    <row r="89971" spans="2:2">
      <c r="B89971" s="202"/>
    </row>
    <row r="89972" spans="2:2">
      <c r="B89972" s="202"/>
    </row>
    <row r="89973" spans="2:2">
      <c r="B89973" s="202"/>
    </row>
    <row r="89974" spans="2:2">
      <c r="B89974" s="202"/>
    </row>
    <row r="89975" spans="2:2">
      <c r="B89975" s="202"/>
    </row>
    <row r="89976" spans="2:2">
      <c r="B89976" s="202"/>
    </row>
    <row r="89977" spans="2:2">
      <c r="B89977" s="202"/>
    </row>
    <row r="89978" spans="2:2">
      <c r="B89978" s="202"/>
    </row>
    <row r="89979" spans="2:2">
      <c r="B89979" s="202"/>
    </row>
    <row r="89980" spans="2:2">
      <c r="B89980" s="202"/>
    </row>
    <row r="89981" spans="2:2">
      <c r="B89981" s="202"/>
    </row>
    <row r="89982" spans="2:2">
      <c r="B89982" s="202"/>
    </row>
    <row r="89983" spans="2:2">
      <c r="B89983" s="202"/>
    </row>
    <row r="89984" spans="2:2">
      <c r="B89984" s="202"/>
    </row>
    <row r="89985" spans="2:2">
      <c r="B89985" s="202"/>
    </row>
    <row r="89986" spans="2:2">
      <c r="B89986" s="202"/>
    </row>
    <row r="89987" spans="2:2">
      <c r="B89987" s="202"/>
    </row>
    <row r="89988" spans="2:2">
      <c r="B89988" s="202"/>
    </row>
    <row r="89989" spans="2:2">
      <c r="B89989" s="202"/>
    </row>
    <row r="89990" spans="2:2">
      <c r="B89990" s="202"/>
    </row>
    <row r="89991" spans="2:2">
      <c r="B89991" s="202"/>
    </row>
    <row r="89992" spans="2:2">
      <c r="B89992" s="202"/>
    </row>
    <row r="89993" spans="2:2">
      <c r="B89993" s="202"/>
    </row>
    <row r="89994" spans="2:2">
      <c r="B89994" s="202"/>
    </row>
    <row r="89995" spans="2:2">
      <c r="B89995" s="202"/>
    </row>
    <row r="89996" spans="2:2">
      <c r="B89996" s="202"/>
    </row>
    <row r="89997" spans="2:2">
      <c r="B89997" s="202"/>
    </row>
    <row r="89998" spans="2:2">
      <c r="B89998" s="202"/>
    </row>
    <row r="89999" spans="2:2">
      <c r="B89999" s="202"/>
    </row>
    <row r="90000" spans="2:2">
      <c r="B90000" s="202"/>
    </row>
    <row r="90001" spans="2:2">
      <c r="B90001" s="202"/>
    </row>
    <row r="90002" spans="2:2">
      <c r="B90002" s="202"/>
    </row>
    <row r="90003" spans="2:2">
      <c r="B90003" s="202"/>
    </row>
    <row r="90004" spans="2:2">
      <c r="B90004" s="202"/>
    </row>
    <row r="90005" spans="2:2">
      <c r="B90005" s="202"/>
    </row>
    <row r="90006" spans="2:2">
      <c r="B90006" s="202"/>
    </row>
    <row r="90007" spans="2:2">
      <c r="B90007" s="202"/>
    </row>
    <row r="90008" spans="2:2">
      <c r="B90008" s="202"/>
    </row>
    <row r="90009" spans="2:2">
      <c r="B90009" s="202"/>
    </row>
    <row r="90010" spans="2:2">
      <c r="B90010" s="202"/>
    </row>
    <row r="90011" spans="2:2">
      <c r="B90011" s="202"/>
    </row>
    <row r="90012" spans="2:2">
      <c r="B90012" s="202"/>
    </row>
    <row r="90013" spans="2:2">
      <c r="B90013" s="202"/>
    </row>
    <row r="90014" spans="2:2">
      <c r="B90014" s="202"/>
    </row>
    <row r="90015" spans="2:2">
      <c r="B90015" s="202"/>
    </row>
    <row r="90016" spans="2:2">
      <c r="B90016" s="202"/>
    </row>
    <row r="90017" spans="2:2">
      <c r="B90017" s="202"/>
    </row>
    <row r="90018" spans="2:2">
      <c r="B90018" s="202"/>
    </row>
    <row r="90019" spans="2:2">
      <c r="B90019" s="202"/>
    </row>
    <row r="90020" spans="2:2">
      <c r="B90020" s="202"/>
    </row>
    <row r="90021" spans="2:2">
      <c r="B90021" s="202"/>
    </row>
    <row r="90022" spans="2:2">
      <c r="B90022" s="202"/>
    </row>
    <row r="90023" spans="2:2">
      <c r="B90023" s="202"/>
    </row>
    <row r="90024" spans="2:2">
      <c r="B90024" s="202"/>
    </row>
    <row r="90025" spans="2:2">
      <c r="B90025" s="202"/>
    </row>
    <row r="90026" spans="2:2">
      <c r="B90026" s="202"/>
    </row>
    <row r="90027" spans="2:2">
      <c r="B90027" s="202"/>
    </row>
    <row r="90028" spans="2:2">
      <c r="B90028" s="202"/>
    </row>
    <row r="90029" spans="2:2">
      <c r="B90029" s="202"/>
    </row>
    <row r="90030" spans="2:2">
      <c r="B90030" s="202"/>
    </row>
    <row r="90031" spans="2:2">
      <c r="B90031" s="202"/>
    </row>
    <row r="90032" spans="2:2">
      <c r="B90032" s="202"/>
    </row>
    <row r="90033" spans="2:2">
      <c r="B90033" s="202"/>
    </row>
    <row r="90034" spans="2:2">
      <c r="B90034" s="202"/>
    </row>
    <row r="90035" spans="2:2">
      <c r="B90035" s="202"/>
    </row>
    <row r="90036" spans="2:2">
      <c r="B90036" s="202"/>
    </row>
    <row r="90037" spans="2:2">
      <c r="B90037" s="202"/>
    </row>
    <row r="90038" spans="2:2">
      <c r="B90038" s="202"/>
    </row>
    <row r="90039" spans="2:2">
      <c r="B90039" s="202"/>
    </row>
    <row r="90040" spans="2:2">
      <c r="B90040" s="202"/>
    </row>
    <row r="90041" spans="2:2">
      <c r="B90041" s="202"/>
    </row>
    <row r="90042" spans="2:2">
      <c r="B90042" s="202"/>
    </row>
    <row r="90043" spans="2:2">
      <c r="B90043" s="202"/>
    </row>
    <row r="90044" spans="2:2">
      <c r="B90044" s="202"/>
    </row>
    <row r="90045" spans="2:2">
      <c r="B90045" s="202"/>
    </row>
    <row r="90046" spans="2:2">
      <c r="B90046" s="202"/>
    </row>
    <row r="90047" spans="2:2">
      <c r="B90047" s="202"/>
    </row>
    <row r="90048" spans="2:2">
      <c r="B90048" s="202"/>
    </row>
    <row r="90049" spans="2:2">
      <c r="B90049" s="202"/>
    </row>
    <row r="90050" spans="2:2">
      <c r="B90050" s="202"/>
    </row>
    <row r="90051" spans="2:2">
      <c r="B90051" s="202"/>
    </row>
    <row r="90052" spans="2:2">
      <c r="B90052" s="202"/>
    </row>
    <row r="90053" spans="2:2">
      <c r="B90053" s="202"/>
    </row>
    <row r="90054" spans="2:2">
      <c r="B90054" s="202"/>
    </row>
    <row r="90055" spans="2:2">
      <c r="B90055" s="202"/>
    </row>
    <row r="90056" spans="2:2">
      <c r="B90056" s="202"/>
    </row>
    <row r="90057" spans="2:2">
      <c r="B90057" s="202"/>
    </row>
    <row r="90058" spans="2:2">
      <c r="B90058" s="202"/>
    </row>
    <row r="90059" spans="2:2">
      <c r="B90059" s="202"/>
    </row>
    <row r="90060" spans="2:2">
      <c r="B90060" s="202"/>
    </row>
    <row r="90061" spans="2:2">
      <c r="B90061" s="202"/>
    </row>
    <row r="90062" spans="2:2">
      <c r="B90062" s="202"/>
    </row>
    <row r="90063" spans="2:2">
      <c r="B90063" s="202"/>
    </row>
    <row r="90064" spans="2:2">
      <c r="B90064" s="202"/>
    </row>
    <row r="90065" spans="2:2">
      <c r="B90065" s="202"/>
    </row>
    <row r="90066" spans="2:2">
      <c r="B90066" s="202"/>
    </row>
    <row r="90067" spans="2:2">
      <c r="B90067" s="202"/>
    </row>
    <row r="90068" spans="2:2">
      <c r="B90068" s="202"/>
    </row>
    <row r="90069" spans="2:2">
      <c r="B90069" s="202"/>
    </row>
    <row r="90070" spans="2:2">
      <c r="B90070" s="202"/>
    </row>
    <row r="90071" spans="2:2">
      <c r="B90071" s="202"/>
    </row>
    <row r="90072" spans="2:2">
      <c r="B90072" s="202"/>
    </row>
    <row r="90073" spans="2:2">
      <c r="B90073" s="202"/>
    </row>
    <row r="90074" spans="2:2">
      <c r="B90074" s="202"/>
    </row>
    <row r="90075" spans="2:2">
      <c r="B90075" s="202"/>
    </row>
    <row r="90076" spans="2:2">
      <c r="B90076" s="202"/>
    </row>
    <row r="90077" spans="2:2">
      <c r="B90077" s="202"/>
    </row>
    <row r="90078" spans="2:2">
      <c r="B90078" s="202"/>
    </row>
    <row r="90079" spans="2:2">
      <c r="B90079" s="202"/>
    </row>
    <row r="90080" spans="2:2">
      <c r="B90080" s="202"/>
    </row>
    <row r="90081" spans="2:2">
      <c r="B90081" s="202"/>
    </row>
    <row r="90082" spans="2:2">
      <c r="B90082" s="202"/>
    </row>
    <row r="90083" spans="2:2">
      <c r="B90083" s="202"/>
    </row>
    <row r="90084" spans="2:2">
      <c r="B90084" s="202"/>
    </row>
    <row r="90085" spans="2:2">
      <c r="B90085" s="202"/>
    </row>
    <row r="90086" spans="2:2">
      <c r="B90086" s="202"/>
    </row>
    <row r="90087" spans="2:2">
      <c r="B90087" s="202"/>
    </row>
    <row r="90088" spans="2:2">
      <c r="B90088" s="202"/>
    </row>
    <row r="90089" spans="2:2">
      <c r="B90089" s="202"/>
    </row>
    <row r="90090" spans="2:2">
      <c r="B90090" s="202"/>
    </row>
    <row r="90091" spans="2:2">
      <c r="B90091" s="202"/>
    </row>
    <row r="90092" spans="2:2">
      <c r="B90092" s="202"/>
    </row>
    <row r="90093" spans="2:2">
      <c r="B90093" s="202"/>
    </row>
    <row r="90094" spans="2:2">
      <c r="B90094" s="202"/>
    </row>
    <row r="90095" spans="2:2">
      <c r="B90095" s="202"/>
    </row>
    <row r="90096" spans="2:2">
      <c r="B90096" s="202"/>
    </row>
    <row r="90097" spans="2:2">
      <c r="B90097" s="202"/>
    </row>
    <row r="90098" spans="2:2">
      <c r="B90098" s="202"/>
    </row>
    <row r="90099" spans="2:2">
      <c r="B90099" s="202"/>
    </row>
    <row r="90100" spans="2:2">
      <c r="B90100" s="202"/>
    </row>
    <row r="90101" spans="2:2">
      <c r="B90101" s="202"/>
    </row>
    <row r="90102" spans="2:2">
      <c r="B90102" s="202"/>
    </row>
    <row r="90103" spans="2:2">
      <c r="B90103" s="202"/>
    </row>
    <row r="90104" spans="2:2">
      <c r="B90104" s="202"/>
    </row>
    <row r="90105" spans="2:2">
      <c r="B90105" s="202"/>
    </row>
    <row r="90106" spans="2:2">
      <c r="B90106" s="202"/>
    </row>
    <row r="90107" spans="2:2">
      <c r="B90107" s="202"/>
    </row>
    <row r="90108" spans="2:2">
      <c r="B90108" s="202"/>
    </row>
    <row r="90109" spans="2:2">
      <c r="B90109" s="202"/>
    </row>
    <row r="90110" spans="2:2">
      <c r="B90110" s="202"/>
    </row>
    <row r="90111" spans="2:2">
      <c r="B90111" s="202"/>
    </row>
    <row r="90112" spans="2:2">
      <c r="B90112" s="202"/>
    </row>
    <row r="90113" spans="2:2">
      <c r="B90113" s="202"/>
    </row>
    <row r="90114" spans="2:2">
      <c r="B90114" s="202"/>
    </row>
    <row r="90115" spans="2:2">
      <c r="B90115" s="202"/>
    </row>
    <row r="90116" spans="2:2">
      <c r="B90116" s="202"/>
    </row>
    <row r="90117" spans="2:2">
      <c r="B90117" s="202"/>
    </row>
    <row r="90118" spans="2:2">
      <c r="B90118" s="202"/>
    </row>
    <row r="90119" spans="2:2">
      <c r="B90119" s="202"/>
    </row>
    <row r="90120" spans="2:2">
      <c r="B90120" s="202"/>
    </row>
    <row r="90121" spans="2:2">
      <c r="B90121" s="202"/>
    </row>
    <row r="90122" spans="2:2">
      <c r="B90122" s="202"/>
    </row>
    <row r="90123" spans="2:2">
      <c r="B90123" s="202"/>
    </row>
    <row r="90124" spans="2:2">
      <c r="B90124" s="202"/>
    </row>
    <row r="90125" spans="2:2">
      <c r="B90125" s="202"/>
    </row>
    <row r="90126" spans="2:2">
      <c r="B90126" s="202"/>
    </row>
    <row r="90127" spans="2:2">
      <c r="B90127" s="202"/>
    </row>
    <row r="90128" spans="2:2">
      <c r="B90128" s="202"/>
    </row>
    <row r="90129" spans="2:2">
      <c r="B90129" s="202"/>
    </row>
    <row r="90130" spans="2:2">
      <c r="B90130" s="202"/>
    </row>
    <row r="90131" spans="2:2">
      <c r="B90131" s="202"/>
    </row>
    <row r="90132" spans="2:2">
      <c r="B90132" s="202"/>
    </row>
    <row r="90133" spans="2:2">
      <c r="B90133" s="202"/>
    </row>
    <row r="90134" spans="2:2">
      <c r="B90134" s="202"/>
    </row>
    <row r="90135" spans="2:2">
      <c r="B90135" s="202"/>
    </row>
    <row r="90136" spans="2:2">
      <c r="B90136" s="202"/>
    </row>
    <row r="90137" spans="2:2">
      <c r="B90137" s="202"/>
    </row>
    <row r="90138" spans="2:2">
      <c r="B90138" s="202"/>
    </row>
    <row r="90139" spans="2:2">
      <c r="B90139" s="202"/>
    </row>
    <row r="90140" spans="2:2">
      <c r="B90140" s="202"/>
    </row>
    <row r="90141" spans="2:2">
      <c r="B90141" s="202"/>
    </row>
    <row r="90142" spans="2:2">
      <c r="B90142" s="202"/>
    </row>
    <row r="90143" spans="2:2">
      <c r="B90143" s="202"/>
    </row>
    <row r="90144" spans="2:2">
      <c r="B90144" s="202"/>
    </row>
    <row r="90145" spans="2:2">
      <c r="B90145" s="202"/>
    </row>
    <row r="90146" spans="2:2">
      <c r="B90146" s="202"/>
    </row>
    <row r="90147" spans="2:2">
      <c r="B90147" s="202"/>
    </row>
    <row r="90148" spans="2:2">
      <c r="B90148" s="202"/>
    </row>
    <row r="90149" spans="2:2">
      <c r="B90149" s="202"/>
    </row>
    <row r="90150" spans="2:2">
      <c r="B90150" s="202"/>
    </row>
    <row r="90151" spans="2:2">
      <c r="B90151" s="202"/>
    </row>
    <row r="90152" spans="2:2">
      <c r="B90152" s="202"/>
    </row>
    <row r="90153" spans="2:2">
      <c r="B90153" s="202"/>
    </row>
    <row r="90154" spans="2:2">
      <c r="B90154" s="202"/>
    </row>
    <row r="90155" spans="2:2">
      <c r="B90155" s="202"/>
    </row>
    <row r="90156" spans="2:2">
      <c r="B90156" s="202"/>
    </row>
    <row r="90157" spans="2:2">
      <c r="B90157" s="202"/>
    </row>
    <row r="90158" spans="2:2">
      <c r="B90158" s="202"/>
    </row>
    <row r="90159" spans="2:2">
      <c r="B90159" s="202"/>
    </row>
    <row r="90160" spans="2:2">
      <c r="B90160" s="202"/>
    </row>
    <row r="90161" spans="2:2">
      <c r="B90161" s="202"/>
    </row>
    <row r="90162" spans="2:2">
      <c r="B90162" s="202"/>
    </row>
    <row r="90163" spans="2:2">
      <c r="B90163" s="202"/>
    </row>
    <row r="90164" spans="2:2">
      <c r="B90164" s="202"/>
    </row>
    <row r="90165" spans="2:2">
      <c r="B90165" s="202"/>
    </row>
    <row r="90166" spans="2:2">
      <c r="B90166" s="202"/>
    </row>
    <row r="90167" spans="2:2">
      <c r="B90167" s="202"/>
    </row>
    <row r="90168" spans="2:2">
      <c r="B90168" s="202"/>
    </row>
    <row r="90169" spans="2:2">
      <c r="B90169" s="202"/>
    </row>
    <row r="90170" spans="2:2">
      <c r="B90170" s="202"/>
    </row>
    <row r="90171" spans="2:2">
      <c r="B90171" s="202"/>
    </row>
    <row r="90172" spans="2:2">
      <c r="B90172" s="202"/>
    </row>
    <row r="90173" spans="2:2">
      <c r="B90173" s="202"/>
    </row>
    <row r="90174" spans="2:2">
      <c r="B90174" s="202"/>
    </row>
    <row r="90175" spans="2:2">
      <c r="B90175" s="202"/>
    </row>
    <row r="90176" spans="2:2">
      <c r="B90176" s="202"/>
    </row>
    <row r="90177" spans="2:2">
      <c r="B90177" s="202"/>
    </row>
    <row r="90178" spans="2:2">
      <c r="B90178" s="202"/>
    </row>
    <row r="90179" spans="2:2">
      <c r="B90179" s="202"/>
    </row>
    <row r="90180" spans="2:2">
      <c r="B90180" s="202"/>
    </row>
    <row r="90181" spans="2:2">
      <c r="B90181" s="202"/>
    </row>
    <row r="90182" spans="2:2">
      <c r="B90182" s="202"/>
    </row>
    <row r="90183" spans="2:2">
      <c r="B90183" s="202"/>
    </row>
    <row r="90184" spans="2:2">
      <c r="B90184" s="202"/>
    </row>
    <row r="90185" spans="2:2">
      <c r="B90185" s="202"/>
    </row>
    <row r="90186" spans="2:2">
      <c r="B90186" s="202"/>
    </row>
    <row r="90187" spans="2:2">
      <c r="B90187" s="202"/>
    </row>
    <row r="90188" spans="2:2">
      <c r="B90188" s="202"/>
    </row>
    <row r="90189" spans="2:2">
      <c r="B90189" s="202"/>
    </row>
    <row r="90190" spans="2:2">
      <c r="B90190" s="202"/>
    </row>
    <row r="90191" spans="2:2">
      <c r="B90191" s="202"/>
    </row>
    <row r="90192" spans="2:2">
      <c r="B90192" s="202"/>
    </row>
    <row r="90193" spans="2:2">
      <c r="B90193" s="202"/>
    </row>
    <row r="90194" spans="2:2">
      <c r="B90194" s="202"/>
    </row>
    <row r="90195" spans="2:2">
      <c r="B90195" s="202"/>
    </row>
    <row r="90196" spans="2:2">
      <c r="B90196" s="202"/>
    </row>
    <row r="90197" spans="2:2">
      <c r="B90197" s="202"/>
    </row>
    <row r="90198" spans="2:2">
      <c r="B90198" s="202"/>
    </row>
    <row r="90199" spans="2:2">
      <c r="B90199" s="202"/>
    </row>
    <row r="90200" spans="2:2">
      <c r="B90200" s="202"/>
    </row>
    <row r="90201" spans="2:2">
      <c r="B90201" s="202"/>
    </row>
    <row r="90202" spans="2:2">
      <c r="B90202" s="202"/>
    </row>
    <row r="90203" spans="2:2">
      <c r="B90203" s="202"/>
    </row>
    <row r="90204" spans="2:2">
      <c r="B90204" s="202"/>
    </row>
    <row r="90205" spans="2:2">
      <c r="B90205" s="202"/>
    </row>
    <row r="90206" spans="2:2">
      <c r="B90206" s="202"/>
    </row>
    <row r="90207" spans="2:2">
      <c r="B90207" s="202"/>
    </row>
    <row r="90208" spans="2:2">
      <c r="B90208" s="202"/>
    </row>
    <row r="90209" spans="2:2">
      <c r="B90209" s="202"/>
    </row>
    <row r="90210" spans="2:2">
      <c r="B90210" s="202"/>
    </row>
    <row r="90211" spans="2:2">
      <c r="B90211" s="202"/>
    </row>
    <row r="90212" spans="2:2">
      <c r="B90212" s="202"/>
    </row>
    <row r="90213" spans="2:2">
      <c r="B90213" s="202"/>
    </row>
    <row r="90214" spans="2:2">
      <c r="B90214" s="202"/>
    </row>
    <row r="90215" spans="2:2">
      <c r="B90215" s="202"/>
    </row>
    <row r="90216" spans="2:2">
      <c r="B90216" s="202"/>
    </row>
    <row r="90217" spans="2:2">
      <c r="B90217" s="202"/>
    </row>
    <row r="90218" spans="2:2">
      <c r="B90218" s="202"/>
    </row>
    <row r="90219" spans="2:2">
      <c r="B90219" s="202"/>
    </row>
    <row r="90220" spans="2:2">
      <c r="B90220" s="202"/>
    </row>
    <row r="90221" spans="2:2">
      <c r="B90221" s="202"/>
    </row>
    <row r="90222" spans="2:2">
      <c r="B90222" s="202"/>
    </row>
    <row r="90223" spans="2:2">
      <c r="B90223" s="202"/>
    </row>
    <row r="90224" spans="2:2">
      <c r="B90224" s="202"/>
    </row>
    <row r="90225" spans="2:2">
      <c r="B90225" s="202"/>
    </row>
    <row r="90226" spans="2:2">
      <c r="B90226" s="202"/>
    </row>
    <row r="90227" spans="2:2">
      <c r="B90227" s="202"/>
    </row>
    <row r="90228" spans="2:2">
      <c r="B90228" s="202"/>
    </row>
    <row r="90229" spans="2:2">
      <c r="B90229" s="202"/>
    </row>
    <row r="90230" spans="2:2">
      <c r="B90230" s="202"/>
    </row>
    <row r="90231" spans="2:2">
      <c r="B90231" s="202"/>
    </row>
    <row r="90232" spans="2:2">
      <c r="B90232" s="202"/>
    </row>
    <row r="90233" spans="2:2">
      <c r="B90233" s="202"/>
    </row>
    <row r="90234" spans="2:2">
      <c r="B90234" s="202"/>
    </row>
    <row r="90235" spans="2:2">
      <c r="B90235" s="202"/>
    </row>
    <row r="90236" spans="2:2">
      <c r="B90236" s="202"/>
    </row>
    <row r="90237" spans="2:2">
      <c r="B90237" s="202"/>
    </row>
    <row r="90238" spans="2:2">
      <c r="B90238" s="202"/>
    </row>
    <row r="90239" spans="2:2">
      <c r="B90239" s="202"/>
    </row>
    <row r="90240" spans="2:2">
      <c r="B90240" s="202"/>
    </row>
    <row r="90241" spans="2:2">
      <c r="B90241" s="202"/>
    </row>
    <row r="90242" spans="2:2">
      <c r="B90242" s="202"/>
    </row>
    <row r="90243" spans="2:2">
      <c r="B90243" s="202"/>
    </row>
    <row r="90244" spans="2:2">
      <c r="B90244" s="202"/>
    </row>
    <row r="90245" spans="2:2">
      <c r="B90245" s="202"/>
    </row>
    <row r="90246" spans="2:2">
      <c r="B90246" s="202"/>
    </row>
    <row r="90247" spans="2:2">
      <c r="B90247" s="202"/>
    </row>
    <row r="90248" spans="2:2">
      <c r="B90248" s="202"/>
    </row>
    <row r="90249" spans="2:2">
      <c r="B90249" s="202"/>
    </row>
    <row r="90250" spans="2:2">
      <c r="B90250" s="202"/>
    </row>
    <row r="90251" spans="2:2">
      <c r="B90251" s="202"/>
    </row>
    <row r="90252" spans="2:2">
      <c r="B90252" s="202"/>
    </row>
    <row r="90253" spans="2:2">
      <c r="B90253" s="202"/>
    </row>
    <row r="90254" spans="2:2">
      <c r="B90254" s="202"/>
    </row>
    <row r="90255" spans="2:2">
      <c r="B90255" s="202"/>
    </row>
    <row r="90256" spans="2:2">
      <c r="B90256" s="202"/>
    </row>
    <row r="90257" spans="2:2">
      <c r="B90257" s="202"/>
    </row>
    <row r="90258" spans="2:2">
      <c r="B90258" s="202"/>
    </row>
    <row r="90259" spans="2:2">
      <c r="B90259" s="202"/>
    </row>
    <row r="90260" spans="2:2">
      <c r="B90260" s="202"/>
    </row>
    <row r="90261" spans="2:2">
      <c r="B90261" s="202"/>
    </row>
    <row r="90262" spans="2:2">
      <c r="B90262" s="202"/>
    </row>
    <row r="90263" spans="2:2">
      <c r="B90263" s="202"/>
    </row>
    <row r="90264" spans="2:2">
      <c r="B90264" s="202"/>
    </row>
    <row r="90265" spans="2:2">
      <c r="B90265" s="202"/>
    </row>
    <row r="90266" spans="2:2">
      <c r="B90266" s="202"/>
    </row>
    <row r="90267" spans="2:2">
      <c r="B90267" s="202"/>
    </row>
    <row r="90268" spans="2:2">
      <c r="B90268" s="202"/>
    </row>
    <row r="90269" spans="2:2">
      <c r="B90269" s="202"/>
    </row>
    <row r="90270" spans="2:2">
      <c r="B90270" s="202"/>
    </row>
    <row r="90271" spans="2:2">
      <c r="B90271" s="202"/>
    </row>
    <row r="90272" spans="2:2">
      <c r="B90272" s="202"/>
    </row>
    <row r="90273" spans="2:2">
      <c r="B90273" s="202"/>
    </row>
    <row r="90274" spans="2:2">
      <c r="B90274" s="202"/>
    </row>
    <row r="90275" spans="2:2">
      <c r="B90275" s="202"/>
    </row>
    <row r="90276" spans="2:2">
      <c r="B90276" s="202"/>
    </row>
    <row r="90277" spans="2:2">
      <c r="B90277" s="202"/>
    </row>
    <row r="90278" spans="2:2">
      <c r="B90278" s="202"/>
    </row>
    <row r="90279" spans="2:2">
      <c r="B90279" s="202"/>
    </row>
    <row r="90280" spans="2:2">
      <c r="B90280" s="202"/>
    </row>
    <row r="90281" spans="2:2">
      <c r="B90281" s="202"/>
    </row>
    <row r="90282" spans="2:2">
      <c r="B90282" s="202"/>
    </row>
    <row r="90283" spans="2:2">
      <c r="B90283" s="202"/>
    </row>
    <row r="90284" spans="2:2">
      <c r="B90284" s="202"/>
    </row>
    <row r="90285" spans="2:2">
      <c r="B90285" s="202"/>
    </row>
    <row r="90286" spans="2:2">
      <c r="B90286" s="202"/>
    </row>
    <row r="90287" spans="2:2">
      <c r="B90287" s="202"/>
    </row>
    <row r="90288" spans="2:2">
      <c r="B90288" s="202"/>
    </row>
    <row r="90289" spans="2:2">
      <c r="B90289" s="202"/>
    </row>
    <row r="90290" spans="2:2">
      <c r="B90290" s="202"/>
    </row>
    <row r="90291" spans="2:2">
      <c r="B90291" s="202"/>
    </row>
    <row r="90292" spans="2:2">
      <c r="B90292" s="202"/>
    </row>
    <row r="90293" spans="2:2">
      <c r="B90293" s="202"/>
    </row>
    <row r="90294" spans="2:2">
      <c r="B90294" s="202"/>
    </row>
    <row r="90295" spans="2:2">
      <c r="B90295" s="202"/>
    </row>
    <row r="90296" spans="2:2">
      <c r="B90296" s="202"/>
    </row>
    <row r="90297" spans="2:2">
      <c r="B90297" s="202"/>
    </row>
    <row r="90298" spans="2:2">
      <c r="B90298" s="202"/>
    </row>
    <row r="90299" spans="2:2">
      <c r="B90299" s="202"/>
    </row>
    <row r="90300" spans="2:2">
      <c r="B90300" s="202"/>
    </row>
    <row r="90301" spans="2:2">
      <c r="B90301" s="202"/>
    </row>
    <row r="90302" spans="2:2">
      <c r="B90302" s="202"/>
    </row>
    <row r="90303" spans="2:2">
      <c r="B90303" s="202"/>
    </row>
    <row r="90304" spans="2:2">
      <c r="B90304" s="202"/>
    </row>
    <row r="90305" spans="2:2">
      <c r="B90305" s="202"/>
    </row>
    <row r="90306" spans="2:2">
      <c r="B90306" s="202"/>
    </row>
    <row r="90307" spans="2:2">
      <c r="B90307" s="202"/>
    </row>
    <row r="90308" spans="2:2">
      <c r="B90308" s="202"/>
    </row>
    <row r="90309" spans="2:2">
      <c r="B90309" s="202"/>
    </row>
    <row r="90310" spans="2:2">
      <c r="B90310" s="202"/>
    </row>
    <row r="90311" spans="2:2">
      <c r="B90311" s="202"/>
    </row>
    <row r="90312" spans="2:2">
      <c r="B90312" s="202"/>
    </row>
    <row r="90313" spans="2:2">
      <c r="B90313" s="202"/>
    </row>
    <row r="90314" spans="2:2">
      <c r="B90314" s="202"/>
    </row>
    <row r="90315" spans="2:2">
      <c r="B90315" s="202"/>
    </row>
    <row r="90316" spans="2:2">
      <c r="B90316" s="202"/>
    </row>
    <row r="90317" spans="2:2">
      <c r="B90317" s="202"/>
    </row>
    <row r="90318" spans="2:2">
      <c r="B90318" s="202"/>
    </row>
    <row r="90319" spans="2:2">
      <c r="B90319" s="202"/>
    </row>
    <row r="90320" spans="2:2">
      <c r="B90320" s="202"/>
    </row>
    <row r="90321" spans="2:2">
      <c r="B90321" s="202"/>
    </row>
    <row r="90322" spans="2:2">
      <c r="B90322" s="202"/>
    </row>
    <row r="90323" spans="2:2">
      <c r="B90323" s="202"/>
    </row>
    <row r="90324" spans="2:2">
      <c r="B90324" s="202"/>
    </row>
    <row r="90325" spans="2:2">
      <c r="B90325" s="202"/>
    </row>
    <row r="90326" spans="2:2">
      <c r="B90326" s="202"/>
    </row>
    <row r="90327" spans="2:2">
      <c r="B90327" s="202"/>
    </row>
    <row r="90328" spans="2:2">
      <c r="B90328" s="202"/>
    </row>
    <row r="90329" spans="2:2">
      <c r="B90329" s="202"/>
    </row>
    <row r="90330" spans="2:2">
      <c r="B90330" s="202"/>
    </row>
    <row r="90331" spans="2:2">
      <c r="B90331" s="202"/>
    </row>
    <row r="90332" spans="2:2">
      <c r="B90332" s="202"/>
    </row>
    <row r="90333" spans="2:2">
      <c r="B90333" s="202"/>
    </row>
    <row r="90334" spans="2:2">
      <c r="B90334" s="202"/>
    </row>
    <row r="90335" spans="2:2">
      <c r="B90335" s="202"/>
    </row>
    <row r="90336" spans="2:2">
      <c r="B90336" s="202"/>
    </row>
    <row r="90337" spans="2:2">
      <c r="B90337" s="202"/>
    </row>
    <row r="90338" spans="2:2">
      <c r="B90338" s="202"/>
    </row>
    <row r="90339" spans="2:2">
      <c r="B90339" s="202"/>
    </row>
    <row r="90340" spans="2:2">
      <c r="B90340" s="202"/>
    </row>
    <row r="90341" spans="2:2">
      <c r="B90341" s="202"/>
    </row>
    <row r="90342" spans="2:2">
      <c r="B90342" s="202"/>
    </row>
    <row r="90343" spans="2:2">
      <c r="B90343" s="202"/>
    </row>
    <row r="90344" spans="2:2">
      <c r="B90344" s="202"/>
    </row>
    <row r="90345" spans="2:2">
      <c r="B90345" s="202"/>
    </row>
    <row r="90346" spans="2:2">
      <c r="B90346" s="202"/>
    </row>
    <row r="90347" spans="2:2">
      <c r="B90347" s="202"/>
    </row>
    <row r="90348" spans="2:2">
      <c r="B90348" s="202"/>
    </row>
    <row r="90349" spans="2:2">
      <c r="B90349" s="202"/>
    </row>
    <row r="90350" spans="2:2">
      <c r="B90350" s="202"/>
    </row>
    <row r="90351" spans="2:2">
      <c r="B90351" s="202"/>
    </row>
    <row r="90352" spans="2:2">
      <c r="B90352" s="202"/>
    </row>
    <row r="90353" spans="2:2">
      <c r="B90353" s="202"/>
    </row>
    <row r="90354" spans="2:2">
      <c r="B90354" s="202"/>
    </row>
    <row r="90355" spans="2:2">
      <c r="B90355" s="202"/>
    </row>
    <row r="90356" spans="2:2">
      <c r="B90356" s="202"/>
    </row>
    <row r="90357" spans="2:2">
      <c r="B90357" s="202"/>
    </row>
    <row r="90358" spans="2:2">
      <c r="B90358" s="202"/>
    </row>
    <row r="90359" spans="2:2">
      <c r="B90359" s="202"/>
    </row>
    <row r="90360" spans="2:2">
      <c r="B90360" s="202"/>
    </row>
    <row r="90361" spans="2:2">
      <c r="B90361" s="202"/>
    </row>
    <row r="90362" spans="2:2">
      <c r="B90362" s="202"/>
    </row>
    <row r="90363" spans="2:2">
      <c r="B90363" s="202"/>
    </row>
    <row r="90364" spans="2:2">
      <c r="B90364" s="202"/>
    </row>
    <row r="90365" spans="2:2">
      <c r="B90365" s="202"/>
    </row>
    <row r="90366" spans="2:2">
      <c r="B90366" s="202"/>
    </row>
    <row r="90367" spans="2:2">
      <c r="B90367" s="202"/>
    </row>
    <row r="90368" spans="2:2">
      <c r="B90368" s="202"/>
    </row>
    <row r="90369" spans="2:2">
      <c r="B90369" s="202"/>
    </row>
    <row r="90370" spans="2:2">
      <c r="B90370" s="202"/>
    </row>
    <row r="90371" spans="2:2">
      <c r="B90371" s="202"/>
    </row>
    <row r="90372" spans="2:2">
      <c r="B90372" s="202"/>
    </row>
    <row r="90373" spans="2:2">
      <c r="B90373" s="202"/>
    </row>
    <row r="90374" spans="2:2">
      <c r="B90374" s="202"/>
    </row>
    <row r="90375" spans="2:2">
      <c r="B90375" s="202"/>
    </row>
    <row r="90376" spans="2:2">
      <c r="B90376" s="202"/>
    </row>
    <row r="90377" spans="2:2">
      <c r="B90377" s="202"/>
    </row>
    <row r="90378" spans="2:2">
      <c r="B90378" s="202"/>
    </row>
    <row r="90379" spans="2:2">
      <c r="B90379" s="202"/>
    </row>
    <row r="90380" spans="2:2">
      <c r="B90380" s="202"/>
    </row>
    <row r="90381" spans="2:2">
      <c r="B90381" s="202"/>
    </row>
    <row r="90382" spans="2:2">
      <c r="B90382" s="202"/>
    </row>
    <row r="90383" spans="2:2">
      <c r="B90383" s="202"/>
    </row>
    <row r="90384" spans="2:2">
      <c r="B90384" s="202"/>
    </row>
    <row r="90385" spans="2:2">
      <c r="B90385" s="202"/>
    </row>
    <row r="90386" spans="2:2">
      <c r="B90386" s="202"/>
    </row>
    <row r="90387" spans="2:2">
      <c r="B90387" s="202"/>
    </row>
    <row r="90388" spans="2:2">
      <c r="B90388" s="202"/>
    </row>
    <row r="90389" spans="2:2">
      <c r="B90389" s="202"/>
    </row>
    <row r="90390" spans="2:2">
      <c r="B90390" s="202"/>
    </row>
    <row r="90391" spans="2:2">
      <c r="B90391" s="202"/>
    </row>
    <row r="90392" spans="2:2">
      <c r="B90392" s="202"/>
    </row>
    <row r="90393" spans="2:2">
      <c r="B90393" s="202"/>
    </row>
    <row r="90394" spans="2:2">
      <c r="B90394" s="202"/>
    </row>
    <row r="90395" spans="2:2">
      <c r="B90395" s="202"/>
    </row>
    <row r="90396" spans="2:2">
      <c r="B90396" s="202"/>
    </row>
    <row r="90397" spans="2:2">
      <c r="B90397" s="202"/>
    </row>
    <row r="90398" spans="2:2">
      <c r="B90398" s="202"/>
    </row>
    <row r="90399" spans="2:2">
      <c r="B90399" s="202"/>
    </row>
    <row r="90400" spans="2:2">
      <c r="B90400" s="202"/>
    </row>
    <row r="90401" spans="2:2">
      <c r="B90401" s="202"/>
    </row>
    <row r="90402" spans="2:2">
      <c r="B90402" s="202"/>
    </row>
    <row r="90403" spans="2:2">
      <c r="B90403" s="202"/>
    </row>
    <row r="90404" spans="2:2">
      <c r="B90404" s="202"/>
    </row>
    <row r="90405" spans="2:2">
      <c r="B90405" s="202"/>
    </row>
    <row r="90406" spans="2:2">
      <c r="B90406" s="202"/>
    </row>
    <row r="90407" spans="2:2">
      <c r="B90407" s="202"/>
    </row>
    <row r="90408" spans="2:2">
      <c r="B90408" s="202"/>
    </row>
    <row r="90409" spans="2:2">
      <c r="B90409" s="202"/>
    </row>
    <row r="90410" spans="2:2">
      <c r="B90410" s="202"/>
    </row>
    <row r="90411" spans="2:2">
      <c r="B90411" s="202"/>
    </row>
    <row r="90412" spans="2:2">
      <c r="B90412" s="202"/>
    </row>
    <row r="90413" spans="2:2">
      <c r="B90413" s="202"/>
    </row>
    <row r="90414" spans="2:2">
      <c r="B90414" s="202"/>
    </row>
    <row r="90415" spans="2:2">
      <c r="B90415" s="202"/>
    </row>
    <row r="90416" spans="2:2">
      <c r="B90416" s="202"/>
    </row>
    <row r="90417" spans="2:2">
      <c r="B90417" s="202"/>
    </row>
    <row r="90418" spans="2:2">
      <c r="B90418" s="202"/>
    </row>
    <row r="90419" spans="2:2">
      <c r="B90419" s="202"/>
    </row>
    <row r="90420" spans="2:2">
      <c r="B90420" s="202"/>
    </row>
    <row r="90421" spans="2:2">
      <c r="B90421" s="202"/>
    </row>
    <row r="90422" spans="2:2">
      <c r="B90422" s="202"/>
    </row>
    <row r="90423" spans="2:2">
      <c r="B90423" s="202"/>
    </row>
    <row r="90424" spans="2:2">
      <c r="B90424" s="202"/>
    </row>
    <row r="90425" spans="2:2">
      <c r="B90425" s="202"/>
    </row>
    <row r="90426" spans="2:2">
      <c r="B90426" s="202"/>
    </row>
    <row r="90427" spans="2:2">
      <c r="B90427" s="202"/>
    </row>
    <row r="90428" spans="2:2">
      <c r="B90428" s="202"/>
    </row>
    <row r="90429" spans="2:2">
      <c r="B90429" s="202"/>
    </row>
    <row r="90430" spans="2:2">
      <c r="B90430" s="202"/>
    </row>
    <row r="90431" spans="2:2">
      <c r="B90431" s="202"/>
    </row>
    <row r="90432" spans="2:2">
      <c r="B90432" s="202"/>
    </row>
    <row r="90433" spans="2:2">
      <c r="B90433" s="202"/>
    </row>
    <row r="90434" spans="2:2">
      <c r="B90434" s="202"/>
    </row>
    <row r="90435" spans="2:2">
      <c r="B90435" s="202"/>
    </row>
    <row r="90436" spans="2:2">
      <c r="B90436" s="202"/>
    </row>
    <row r="90437" spans="2:2">
      <c r="B90437" s="202"/>
    </row>
    <row r="90438" spans="2:2">
      <c r="B90438" s="202"/>
    </row>
    <row r="90439" spans="2:2">
      <c r="B90439" s="202"/>
    </row>
    <row r="90440" spans="2:2">
      <c r="B90440" s="202"/>
    </row>
    <row r="90441" spans="2:2">
      <c r="B90441" s="202"/>
    </row>
    <row r="90442" spans="2:2">
      <c r="B90442" s="202"/>
    </row>
    <row r="90443" spans="2:2">
      <c r="B90443" s="202"/>
    </row>
    <row r="90444" spans="2:2">
      <c r="B90444" s="202"/>
    </row>
    <row r="90445" spans="2:2">
      <c r="B90445" s="202"/>
    </row>
    <row r="90446" spans="2:2">
      <c r="B90446" s="202"/>
    </row>
    <row r="90447" spans="2:2">
      <c r="B90447" s="202"/>
    </row>
    <row r="90448" spans="2:2">
      <c r="B90448" s="202"/>
    </row>
    <row r="90449" spans="2:2">
      <c r="B90449" s="202"/>
    </row>
    <row r="90450" spans="2:2">
      <c r="B90450" s="202"/>
    </row>
    <row r="90451" spans="2:2">
      <c r="B90451" s="202"/>
    </row>
    <row r="90452" spans="2:2">
      <c r="B90452" s="202"/>
    </row>
    <row r="90453" spans="2:2">
      <c r="B90453" s="202"/>
    </row>
    <row r="90454" spans="2:2">
      <c r="B90454" s="202"/>
    </row>
    <row r="90455" spans="2:2">
      <c r="B90455" s="202"/>
    </row>
    <row r="90456" spans="2:2">
      <c r="B90456" s="202"/>
    </row>
    <row r="90457" spans="2:2">
      <c r="B90457" s="202"/>
    </row>
    <row r="90458" spans="2:2">
      <c r="B90458" s="202"/>
    </row>
    <row r="90459" spans="2:2">
      <c r="B90459" s="202"/>
    </row>
    <row r="90460" spans="2:2">
      <c r="B90460" s="202"/>
    </row>
    <row r="90461" spans="2:2">
      <c r="B90461" s="202"/>
    </row>
    <row r="90462" spans="2:2">
      <c r="B90462" s="202"/>
    </row>
    <row r="90463" spans="2:2">
      <c r="B90463" s="202"/>
    </row>
    <row r="90464" spans="2:2">
      <c r="B90464" s="202"/>
    </row>
    <row r="90465" spans="2:2">
      <c r="B90465" s="202"/>
    </row>
    <row r="90466" spans="2:2">
      <c r="B90466" s="202"/>
    </row>
    <row r="90467" spans="2:2">
      <c r="B90467" s="202"/>
    </row>
    <row r="90468" spans="2:2">
      <c r="B90468" s="202"/>
    </row>
    <row r="90469" spans="2:2">
      <c r="B90469" s="202"/>
    </row>
    <row r="90470" spans="2:2">
      <c r="B90470" s="202"/>
    </row>
    <row r="90471" spans="2:2">
      <c r="B90471" s="202"/>
    </row>
    <row r="90472" spans="2:2">
      <c r="B90472" s="202"/>
    </row>
    <row r="90473" spans="2:2">
      <c r="B90473" s="202"/>
    </row>
    <row r="90474" spans="2:2">
      <c r="B90474" s="202"/>
    </row>
    <row r="90475" spans="2:2">
      <c r="B90475" s="202"/>
    </row>
    <row r="90476" spans="2:2">
      <c r="B90476" s="202"/>
    </row>
    <row r="90477" spans="2:2">
      <c r="B90477" s="202"/>
    </row>
    <row r="90478" spans="2:2">
      <c r="B90478" s="202"/>
    </row>
    <row r="90479" spans="2:2">
      <c r="B90479" s="202"/>
    </row>
    <row r="90480" spans="2:2">
      <c r="B90480" s="202"/>
    </row>
    <row r="90481" spans="2:2">
      <c r="B90481" s="202"/>
    </row>
    <row r="90482" spans="2:2">
      <c r="B90482" s="202"/>
    </row>
    <row r="90483" spans="2:2">
      <c r="B90483" s="202"/>
    </row>
    <row r="90484" spans="2:2">
      <c r="B90484" s="202"/>
    </row>
    <row r="90485" spans="2:2">
      <c r="B90485" s="202"/>
    </row>
    <row r="90486" spans="2:2">
      <c r="B90486" s="202"/>
    </row>
    <row r="90487" spans="2:2">
      <c r="B90487" s="202"/>
    </row>
    <row r="90488" spans="2:2">
      <c r="B90488" s="202"/>
    </row>
    <row r="90489" spans="2:2">
      <c r="B90489" s="202"/>
    </row>
    <row r="90490" spans="2:2">
      <c r="B90490" s="202"/>
    </row>
    <row r="90491" spans="2:2">
      <c r="B90491" s="202"/>
    </row>
    <row r="90492" spans="2:2">
      <c r="B90492" s="202"/>
    </row>
    <row r="90493" spans="2:2">
      <c r="B90493" s="202"/>
    </row>
    <row r="90494" spans="2:2">
      <c r="B90494" s="202"/>
    </row>
    <row r="90495" spans="2:2">
      <c r="B90495" s="202"/>
    </row>
    <row r="90496" spans="2:2">
      <c r="B90496" s="202"/>
    </row>
    <row r="90497" spans="2:2">
      <c r="B90497" s="202"/>
    </row>
    <row r="90498" spans="2:2">
      <c r="B90498" s="202"/>
    </row>
    <row r="90499" spans="2:2">
      <c r="B90499" s="202"/>
    </row>
    <row r="90500" spans="2:2">
      <c r="B90500" s="202"/>
    </row>
    <row r="90501" spans="2:2">
      <c r="B90501" s="202"/>
    </row>
    <row r="90502" spans="2:2">
      <c r="B90502" s="202"/>
    </row>
    <row r="90503" spans="2:2">
      <c r="B90503" s="202"/>
    </row>
    <row r="90504" spans="2:2">
      <c r="B90504" s="202"/>
    </row>
    <row r="90505" spans="2:2">
      <c r="B90505" s="202"/>
    </row>
    <row r="90506" spans="2:2">
      <c r="B90506" s="202"/>
    </row>
    <row r="90507" spans="2:2">
      <c r="B90507" s="202"/>
    </row>
    <row r="90508" spans="2:2">
      <c r="B90508" s="202"/>
    </row>
    <row r="90509" spans="2:2">
      <c r="B90509" s="202"/>
    </row>
    <row r="90510" spans="2:2">
      <c r="B90510" s="202"/>
    </row>
    <row r="90511" spans="2:2">
      <c r="B90511" s="202"/>
    </row>
    <row r="90512" spans="2:2">
      <c r="B90512" s="202"/>
    </row>
    <row r="90513" spans="2:2">
      <c r="B90513" s="202"/>
    </row>
    <row r="90514" spans="2:2">
      <c r="B90514" s="202"/>
    </row>
    <row r="90515" spans="2:2">
      <c r="B90515" s="202"/>
    </row>
    <row r="90516" spans="2:2">
      <c r="B90516" s="202"/>
    </row>
    <row r="90517" spans="2:2">
      <c r="B90517" s="202"/>
    </row>
    <row r="90518" spans="2:2">
      <c r="B90518" s="202"/>
    </row>
    <row r="90519" spans="2:2">
      <c r="B90519" s="202"/>
    </row>
    <row r="90520" spans="2:2">
      <c r="B90520" s="202"/>
    </row>
    <row r="90521" spans="2:2">
      <c r="B90521" s="202"/>
    </row>
    <row r="90522" spans="2:2">
      <c r="B90522" s="202"/>
    </row>
    <row r="90523" spans="2:2">
      <c r="B90523" s="202"/>
    </row>
    <row r="90524" spans="2:2">
      <c r="B90524" s="202"/>
    </row>
    <row r="90525" spans="2:2">
      <c r="B90525" s="202"/>
    </row>
    <row r="90526" spans="2:2">
      <c r="B90526" s="202"/>
    </row>
    <row r="90527" spans="2:2">
      <c r="B90527" s="202"/>
    </row>
    <row r="90528" spans="2:2">
      <c r="B90528" s="202"/>
    </row>
    <row r="90529" spans="2:2">
      <c r="B90529" s="202"/>
    </row>
    <row r="90530" spans="2:2">
      <c r="B90530" s="202"/>
    </row>
    <row r="90531" spans="2:2">
      <c r="B90531" s="202"/>
    </row>
    <row r="90532" spans="2:2">
      <c r="B90532" s="202"/>
    </row>
    <row r="90533" spans="2:2">
      <c r="B90533" s="202"/>
    </row>
    <row r="90534" spans="2:2">
      <c r="B90534" s="202"/>
    </row>
    <row r="90535" spans="2:2">
      <c r="B90535" s="202"/>
    </row>
    <row r="90536" spans="2:2">
      <c r="B90536" s="202"/>
    </row>
    <row r="90537" spans="2:2">
      <c r="B90537" s="202"/>
    </row>
    <row r="90538" spans="2:2">
      <c r="B90538" s="202"/>
    </row>
    <row r="90539" spans="2:2">
      <c r="B90539" s="202"/>
    </row>
    <row r="90540" spans="2:2">
      <c r="B90540" s="202"/>
    </row>
    <row r="90541" spans="2:2">
      <c r="B90541" s="202"/>
    </row>
    <row r="90542" spans="2:2">
      <c r="B90542" s="202"/>
    </row>
    <row r="90543" spans="2:2">
      <c r="B90543" s="202"/>
    </row>
    <row r="90544" spans="2:2">
      <c r="B90544" s="202"/>
    </row>
    <row r="90545" spans="2:2">
      <c r="B90545" s="202"/>
    </row>
    <row r="90546" spans="2:2">
      <c r="B90546" s="202"/>
    </row>
    <row r="90547" spans="2:2">
      <c r="B90547" s="202"/>
    </row>
    <row r="90548" spans="2:2">
      <c r="B90548" s="202"/>
    </row>
    <row r="90549" spans="2:2">
      <c r="B90549" s="202"/>
    </row>
    <row r="90550" spans="2:2">
      <c r="B90550" s="202"/>
    </row>
    <row r="90551" spans="2:2">
      <c r="B90551" s="202"/>
    </row>
    <row r="90552" spans="2:2">
      <c r="B90552" s="202"/>
    </row>
    <row r="90553" spans="2:2">
      <c r="B90553" s="202"/>
    </row>
    <row r="90554" spans="2:2">
      <c r="B90554" s="202"/>
    </row>
    <row r="90555" spans="2:2">
      <c r="B90555" s="202"/>
    </row>
    <row r="90556" spans="2:2">
      <c r="B90556" s="202"/>
    </row>
    <row r="90557" spans="2:2">
      <c r="B90557" s="202"/>
    </row>
    <row r="90558" spans="2:2">
      <c r="B90558" s="202"/>
    </row>
    <row r="90559" spans="2:2">
      <c r="B90559" s="202"/>
    </row>
    <row r="90560" spans="2:2">
      <c r="B90560" s="202"/>
    </row>
    <row r="90561" spans="2:2">
      <c r="B90561" s="202"/>
    </row>
    <row r="90562" spans="2:2">
      <c r="B90562" s="202"/>
    </row>
    <row r="90563" spans="2:2">
      <c r="B90563" s="202"/>
    </row>
    <row r="90564" spans="2:2">
      <c r="B90564" s="202"/>
    </row>
    <row r="90565" spans="2:2">
      <c r="B90565" s="202"/>
    </row>
    <row r="90566" spans="2:2">
      <c r="B90566" s="202"/>
    </row>
    <row r="90567" spans="2:2">
      <c r="B90567" s="202"/>
    </row>
    <row r="90568" spans="2:2">
      <c r="B90568" s="202"/>
    </row>
    <row r="90569" spans="2:2">
      <c r="B90569" s="202"/>
    </row>
    <row r="90570" spans="2:2">
      <c r="B90570" s="202"/>
    </row>
    <row r="90571" spans="2:2">
      <c r="B90571" s="202"/>
    </row>
    <row r="90572" spans="2:2">
      <c r="B90572" s="202"/>
    </row>
    <row r="90573" spans="2:2">
      <c r="B90573" s="202"/>
    </row>
    <row r="90574" spans="2:2">
      <c r="B90574" s="202"/>
    </row>
    <row r="90575" spans="2:2">
      <c r="B90575" s="202"/>
    </row>
    <row r="90576" spans="2:2">
      <c r="B90576" s="202"/>
    </row>
    <row r="90577" spans="2:2">
      <c r="B90577" s="202"/>
    </row>
    <row r="90578" spans="2:2">
      <c r="B90578" s="202"/>
    </row>
    <row r="90579" spans="2:2">
      <c r="B90579" s="202"/>
    </row>
    <row r="90580" spans="2:2">
      <c r="B90580" s="202"/>
    </row>
    <row r="90581" spans="2:2">
      <c r="B90581" s="202"/>
    </row>
    <row r="90582" spans="2:2">
      <c r="B90582" s="202"/>
    </row>
    <row r="90583" spans="2:2">
      <c r="B90583" s="202"/>
    </row>
    <row r="90584" spans="2:2">
      <c r="B90584" s="202"/>
    </row>
    <row r="90585" spans="2:2">
      <c r="B90585" s="202"/>
    </row>
    <row r="90586" spans="2:2">
      <c r="B90586" s="202"/>
    </row>
    <row r="90587" spans="2:2">
      <c r="B90587" s="202"/>
    </row>
    <row r="90588" spans="2:2">
      <c r="B90588" s="202"/>
    </row>
    <row r="90589" spans="2:2">
      <c r="B90589" s="202"/>
    </row>
    <row r="90590" spans="2:2">
      <c r="B90590" s="202"/>
    </row>
    <row r="90591" spans="2:2">
      <c r="B90591" s="202"/>
    </row>
    <row r="90592" spans="2:2">
      <c r="B90592" s="202"/>
    </row>
    <row r="90593" spans="2:2">
      <c r="B90593" s="202"/>
    </row>
    <row r="90594" spans="2:2">
      <c r="B90594" s="202"/>
    </row>
    <row r="90595" spans="2:2">
      <c r="B90595" s="202"/>
    </row>
    <row r="90596" spans="2:2">
      <c r="B90596" s="202"/>
    </row>
    <row r="90597" spans="2:2">
      <c r="B90597" s="202"/>
    </row>
    <row r="90598" spans="2:2">
      <c r="B90598" s="202"/>
    </row>
    <row r="90599" spans="2:2">
      <c r="B90599" s="202"/>
    </row>
    <row r="90600" spans="2:2">
      <c r="B90600" s="202"/>
    </row>
    <row r="90601" spans="2:2">
      <c r="B90601" s="202"/>
    </row>
    <row r="90602" spans="2:2">
      <c r="B90602" s="202"/>
    </row>
    <row r="90603" spans="2:2">
      <c r="B90603" s="202"/>
    </row>
    <row r="90604" spans="2:2">
      <c r="B90604" s="202"/>
    </row>
    <row r="90605" spans="2:2">
      <c r="B90605" s="202"/>
    </row>
    <row r="90606" spans="2:2">
      <c r="B90606" s="202"/>
    </row>
    <row r="90607" spans="2:2">
      <c r="B90607" s="202"/>
    </row>
    <row r="90608" spans="2:2">
      <c r="B90608" s="202"/>
    </row>
    <row r="90609" spans="2:2">
      <c r="B90609" s="202"/>
    </row>
    <row r="90610" spans="2:2">
      <c r="B90610" s="202"/>
    </row>
    <row r="90611" spans="2:2">
      <c r="B90611" s="202"/>
    </row>
    <row r="90612" spans="2:2">
      <c r="B90612" s="202"/>
    </row>
    <row r="90613" spans="2:2">
      <c r="B90613" s="202"/>
    </row>
    <row r="90614" spans="2:2">
      <c r="B90614" s="202"/>
    </row>
    <row r="90615" spans="2:2">
      <c r="B90615" s="202"/>
    </row>
    <row r="90616" spans="2:2">
      <c r="B90616" s="202"/>
    </row>
    <row r="90617" spans="2:2">
      <c r="B90617" s="202"/>
    </row>
    <row r="90618" spans="2:2">
      <c r="B90618" s="202"/>
    </row>
    <row r="90619" spans="2:2">
      <c r="B90619" s="202"/>
    </row>
    <row r="90620" spans="2:2">
      <c r="B90620" s="202"/>
    </row>
    <row r="90621" spans="2:2">
      <c r="B90621" s="202"/>
    </row>
    <row r="90622" spans="2:2">
      <c r="B90622" s="202"/>
    </row>
    <row r="90623" spans="2:2">
      <c r="B90623" s="202"/>
    </row>
    <row r="90624" spans="2:2">
      <c r="B90624" s="202"/>
    </row>
    <row r="90625" spans="2:2">
      <c r="B90625" s="202"/>
    </row>
    <row r="90626" spans="2:2">
      <c r="B90626" s="202"/>
    </row>
    <row r="90627" spans="2:2">
      <c r="B90627" s="202"/>
    </row>
    <row r="90628" spans="2:2">
      <c r="B90628" s="202"/>
    </row>
    <row r="90629" spans="2:2">
      <c r="B90629" s="202"/>
    </row>
    <row r="90630" spans="2:2">
      <c r="B90630" s="202"/>
    </row>
    <row r="90631" spans="2:2">
      <c r="B90631" s="202"/>
    </row>
    <row r="90632" spans="2:2">
      <c r="B90632" s="202"/>
    </row>
    <row r="90633" spans="2:2">
      <c r="B90633" s="202"/>
    </row>
    <row r="90634" spans="2:2">
      <c r="B90634" s="202"/>
    </row>
    <row r="90635" spans="2:2">
      <c r="B90635" s="202"/>
    </row>
    <row r="90636" spans="2:2">
      <c r="B90636" s="202"/>
    </row>
    <row r="90637" spans="2:2">
      <c r="B90637" s="202"/>
    </row>
    <row r="90638" spans="2:2">
      <c r="B90638" s="202"/>
    </row>
    <row r="90639" spans="2:2">
      <c r="B90639" s="202"/>
    </row>
    <row r="90640" spans="2:2">
      <c r="B90640" s="202"/>
    </row>
    <row r="90641" spans="2:2">
      <c r="B90641" s="202"/>
    </row>
    <row r="90642" spans="2:2">
      <c r="B90642" s="202"/>
    </row>
    <row r="90643" spans="2:2">
      <c r="B90643" s="202"/>
    </row>
    <row r="90644" spans="2:2">
      <c r="B90644" s="202"/>
    </row>
    <row r="90645" spans="2:2">
      <c r="B90645" s="202"/>
    </row>
    <row r="90646" spans="2:2">
      <c r="B90646" s="202"/>
    </row>
    <row r="90647" spans="2:2">
      <c r="B90647" s="202"/>
    </row>
    <row r="90648" spans="2:2">
      <c r="B90648" s="202"/>
    </row>
    <row r="90649" spans="2:2">
      <c r="B90649" s="202"/>
    </row>
    <row r="90650" spans="2:2">
      <c r="B90650" s="202"/>
    </row>
    <row r="90651" spans="2:2">
      <c r="B90651" s="202"/>
    </row>
    <row r="90652" spans="2:2">
      <c r="B90652" s="202"/>
    </row>
    <row r="90653" spans="2:2">
      <c r="B90653" s="202"/>
    </row>
    <row r="90654" spans="2:2">
      <c r="B90654" s="202"/>
    </row>
    <row r="90655" spans="2:2">
      <c r="B90655" s="202"/>
    </row>
    <row r="90656" spans="2:2">
      <c r="B90656" s="202"/>
    </row>
    <row r="90657" spans="2:2">
      <c r="B90657" s="202"/>
    </row>
    <row r="90658" spans="2:2">
      <c r="B90658" s="202"/>
    </row>
    <row r="90659" spans="2:2">
      <c r="B90659" s="202"/>
    </row>
    <row r="90660" spans="2:2">
      <c r="B90660" s="202"/>
    </row>
    <row r="90661" spans="2:2">
      <c r="B90661" s="202"/>
    </row>
    <row r="90662" spans="2:2">
      <c r="B90662" s="202"/>
    </row>
    <row r="90663" spans="2:2">
      <c r="B90663" s="202"/>
    </row>
    <row r="90664" spans="2:2">
      <c r="B90664" s="202"/>
    </row>
    <row r="90665" spans="2:2">
      <c r="B90665" s="202"/>
    </row>
    <row r="90666" spans="2:2">
      <c r="B90666" s="202"/>
    </row>
    <row r="90667" spans="2:2">
      <c r="B90667" s="202"/>
    </row>
    <row r="90668" spans="2:2">
      <c r="B90668" s="202"/>
    </row>
    <row r="90669" spans="2:2">
      <c r="B90669" s="202"/>
    </row>
    <row r="90670" spans="2:2">
      <c r="B90670" s="202"/>
    </row>
    <row r="90671" spans="2:2">
      <c r="B90671" s="202"/>
    </row>
    <row r="90672" spans="2:2">
      <c r="B90672" s="202"/>
    </row>
    <row r="90673" spans="2:2">
      <c r="B90673" s="202"/>
    </row>
    <row r="90674" spans="2:2">
      <c r="B90674" s="202"/>
    </row>
    <row r="90675" spans="2:2">
      <c r="B90675" s="202"/>
    </row>
    <row r="90676" spans="2:2">
      <c r="B90676" s="202"/>
    </row>
    <row r="90677" spans="2:2">
      <c r="B90677" s="202"/>
    </row>
    <row r="90678" spans="2:2">
      <c r="B90678" s="202"/>
    </row>
    <row r="90679" spans="2:2">
      <c r="B90679" s="202"/>
    </row>
    <row r="90680" spans="2:2">
      <c r="B90680" s="202"/>
    </row>
    <row r="90681" spans="2:2">
      <c r="B90681" s="202"/>
    </row>
    <row r="90682" spans="2:2">
      <c r="B90682" s="202"/>
    </row>
    <row r="90683" spans="2:2">
      <c r="B90683" s="202"/>
    </row>
    <row r="90684" spans="2:2">
      <c r="B90684" s="202"/>
    </row>
    <row r="90685" spans="2:2">
      <c r="B90685" s="202"/>
    </row>
    <row r="90686" spans="2:2">
      <c r="B90686" s="202"/>
    </row>
    <row r="90687" spans="2:2">
      <c r="B90687" s="202"/>
    </row>
    <row r="90688" spans="2:2">
      <c r="B90688" s="202"/>
    </row>
    <row r="90689" spans="2:2">
      <c r="B90689" s="202"/>
    </row>
    <row r="90690" spans="2:2">
      <c r="B90690" s="202"/>
    </row>
    <row r="90691" spans="2:2">
      <c r="B90691" s="202"/>
    </row>
    <row r="90692" spans="2:2">
      <c r="B90692" s="202"/>
    </row>
    <row r="90693" spans="2:2">
      <c r="B90693" s="202"/>
    </row>
    <row r="90694" spans="2:2">
      <c r="B90694" s="202"/>
    </row>
    <row r="90695" spans="2:2">
      <c r="B90695" s="202"/>
    </row>
    <row r="90696" spans="2:2">
      <c r="B90696" s="202"/>
    </row>
    <row r="90697" spans="2:2">
      <c r="B90697" s="202"/>
    </row>
    <row r="90698" spans="2:2">
      <c r="B90698" s="202"/>
    </row>
    <row r="90699" spans="2:2">
      <c r="B90699" s="202"/>
    </row>
    <row r="90700" spans="2:2">
      <c r="B90700" s="202"/>
    </row>
    <row r="90701" spans="2:2">
      <c r="B90701" s="202"/>
    </row>
    <row r="90702" spans="2:2">
      <c r="B90702" s="202"/>
    </row>
    <row r="90703" spans="2:2">
      <c r="B90703" s="202"/>
    </row>
    <row r="90704" spans="2:2">
      <c r="B90704" s="202"/>
    </row>
    <row r="90705" spans="2:2">
      <c r="B90705" s="202"/>
    </row>
    <row r="90706" spans="2:2">
      <c r="B90706" s="202"/>
    </row>
    <row r="90707" spans="2:2">
      <c r="B90707" s="202"/>
    </row>
    <row r="90708" spans="2:2">
      <c r="B90708" s="202"/>
    </row>
    <row r="90709" spans="2:2">
      <c r="B90709" s="202"/>
    </row>
    <row r="90710" spans="2:2">
      <c r="B90710" s="202"/>
    </row>
    <row r="90711" spans="2:2">
      <c r="B90711" s="202"/>
    </row>
    <row r="90712" spans="2:2">
      <c r="B90712" s="202"/>
    </row>
    <row r="90713" spans="2:2">
      <c r="B90713" s="202"/>
    </row>
    <row r="90714" spans="2:2">
      <c r="B90714" s="202"/>
    </row>
    <row r="90715" spans="2:2">
      <c r="B90715" s="202"/>
    </row>
    <row r="90716" spans="2:2">
      <c r="B90716" s="202"/>
    </row>
    <row r="90717" spans="2:2">
      <c r="B90717" s="202"/>
    </row>
    <row r="90718" spans="2:2">
      <c r="B90718" s="202"/>
    </row>
    <row r="90719" spans="2:2">
      <c r="B90719" s="202"/>
    </row>
    <row r="90720" spans="2:2">
      <c r="B90720" s="202"/>
    </row>
    <row r="90721" spans="2:2">
      <c r="B90721" s="202"/>
    </row>
    <row r="90722" spans="2:2">
      <c r="B90722" s="202"/>
    </row>
    <row r="90723" spans="2:2">
      <c r="B90723" s="202"/>
    </row>
    <row r="90724" spans="2:2">
      <c r="B90724" s="202"/>
    </row>
    <row r="90725" spans="2:2">
      <c r="B90725" s="202"/>
    </row>
    <row r="90726" spans="2:2">
      <c r="B90726" s="202"/>
    </row>
    <row r="90727" spans="2:2">
      <c r="B90727" s="202"/>
    </row>
    <row r="90728" spans="2:2">
      <c r="B90728" s="202"/>
    </row>
    <row r="90729" spans="2:2">
      <c r="B90729" s="202"/>
    </row>
    <row r="90730" spans="2:2">
      <c r="B90730" s="202"/>
    </row>
    <row r="90731" spans="2:2">
      <c r="B90731" s="202"/>
    </row>
    <row r="90732" spans="2:2">
      <c r="B90732" s="202"/>
    </row>
    <row r="90733" spans="2:2">
      <c r="B90733" s="202"/>
    </row>
    <row r="90734" spans="2:2">
      <c r="B90734" s="202"/>
    </row>
    <row r="90735" spans="2:2">
      <c r="B90735" s="202"/>
    </row>
    <row r="90736" spans="2:2">
      <c r="B90736" s="202"/>
    </row>
    <row r="90737" spans="2:2">
      <c r="B90737" s="202"/>
    </row>
    <row r="90738" spans="2:2">
      <c r="B90738" s="202"/>
    </row>
    <row r="90739" spans="2:2">
      <c r="B90739" s="202"/>
    </row>
    <row r="90740" spans="2:2">
      <c r="B90740" s="202"/>
    </row>
    <row r="90741" spans="2:2">
      <c r="B90741" s="202"/>
    </row>
    <row r="90742" spans="2:2">
      <c r="B90742" s="202"/>
    </row>
    <row r="90743" spans="2:2">
      <c r="B90743" s="202"/>
    </row>
    <row r="90744" spans="2:2">
      <c r="B90744" s="202"/>
    </row>
    <row r="90745" spans="2:2">
      <c r="B90745" s="202"/>
    </row>
    <row r="90746" spans="2:2">
      <c r="B90746" s="202"/>
    </row>
    <row r="90747" spans="2:2">
      <c r="B90747" s="202"/>
    </row>
    <row r="90748" spans="2:2">
      <c r="B90748" s="202"/>
    </row>
    <row r="90749" spans="2:2">
      <c r="B90749" s="202"/>
    </row>
    <row r="90750" spans="2:2">
      <c r="B90750" s="202"/>
    </row>
    <row r="90751" spans="2:2">
      <c r="B90751" s="202"/>
    </row>
    <row r="90752" spans="2:2">
      <c r="B90752" s="202"/>
    </row>
    <row r="90753" spans="2:2">
      <c r="B90753" s="202"/>
    </row>
    <row r="90754" spans="2:2">
      <c r="B90754" s="202"/>
    </row>
    <row r="90755" spans="2:2">
      <c r="B90755" s="202"/>
    </row>
    <row r="90756" spans="2:2">
      <c r="B90756" s="202"/>
    </row>
    <row r="90757" spans="2:2">
      <c r="B90757" s="202"/>
    </row>
    <row r="90758" spans="2:2">
      <c r="B90758" s="202"/>
    </row>
    <row r="90759" spans="2:2">
      <c r="B90759" s="202"/>
    </row>
    <row r="90760" spans="2:2">
      <c r="B90760" s="202"/>
    </row>
    <row r="90761" spans="2:2">
      <c r="B90761" s="202"/>
    </row>
    <row r="90762" spans="2:2">
      <c r="B90762" s="202"/>
    </row>
    <row r="90763" spans="2:2">
      <c r="B90763" s="202"/>
    </row>
    <row r="90764" spans="2:2">
      <c r="B90764" s="202"/>
    </row>
    <row r="90765" spans="2:2">
      <c r="B90765" s="202"/>
    </row>
    <row r="90766" spans="2:2">
      <c r="B90766" s="202"/>
    </row>
    <row r="90767" spans="2:2">
      <c r="B90767" s="202"/>
    </row>
    <row r="90768" spans="2:2">
      <c r="B90768" s="202"/>
    </row>
    <row r="90769" spans="2:2">
      <c r="B90769" s="202"/>
    </row>
    <row r="90770" spans="2:2">
      <c r="B90770" s="202"/>
    </row>
    <row r="90771" spans="2:2">
      <c r="B90771" s="202"/>
    </row>
    <row r="90772" spans="2:2">
      <c r="B90772" s="202"/>
    </row>
    <row r="90773" spans="2:2">
      <c r="B90773" s="202"/>
    </row>
    <row r="90774" spans="2:2">
      <c r="B90774" s="202"/>
    </row>
    <row r="90775" spans="2:2">
      <c r="B90775" s="202"/>
    </row>
    <row r="90776" spans="2:2">
      <c r="B90776" s="202"/>
    </row>
    <row r="90777" spans="2:2">
      <c r="B90777" s="202"/>
    </row>
    <row r="90778" spans="2:2">
      <c r="B90778" s="202"/>
    </row>
    <row r="90779" spans="2:2">
      <c r="B90779" s="202"/>
    </row>
    <row r="90780" spans="2:2">
      <c r="B90780" s="202"/>
    </row>
    <row r="90781" spans="2:2">
      <c r="B90781" s="202"/>
    </row>
    <row r="90782" spans="2:2">
      <c r="B90782" s="202"/>
    </row>
    <row r="90783" spans="2:2">
      <c r="B90783" s="202"/>
    </row>
    <row r="90784" spans="2:2">
      <c r="B90784" s="202"/>
    </row>
    <row r="90785" spans="2:2">
      <c r="B90785" s="202"/>
    </row>
    <row r="90786" spans="2:2">
      <c r="B90786" s="202"/>
    </row>
    <row r="90787" spans="2:2">
      <c r="B90787" s="202"/>
    </row>
    <row r="90788" spans="2:2">
      <c r="B90788" s="202"/>
    </row>
    <row r="90789" spans="2:2">
      <c r="B90789" s="202"/>
    </row>
    <row r="90790" spans="2:2">
      <c r="B90790" s="202"/>
    </row>
    <row r="90791" spans="2:2">
      <c r="B90791" s="202"/>
    </row>
    <row r="90792" spans="2:2">
      <c r="B90792" s="202"/>
    </row>
    <row r="90793" spans="2:2">
      <c r="B90793" s="202"/>
    </row>
    <row r="90794" spans="2:2">
      <c r="B90794" s="202"/>
    </row>
    <row r="90795" spans="2:2">
      <c r="B90795" s="202"/>
    </row>
    <row r="90796" spans="2:2">
      <c r="B90796" s="202"/>
    </row>
    <row r="90797" spans="2:2">
      <c r="B90797" s="202"/>
    </row>
    <row r="90798" spans="2:2">
      <c r="B90798" s="202"/>
    </row>
    <row r="90799" spans="2:2">
      <c r="B90799" s="202"/>
    </row>
    <row r="90800" spans="2:2">
      <c r="B90800" s="202"/>
    </row>
    <row r="90801" spans="2:2">
      <c r="B90801" s="202"/>
    </row>
    <row r="90802" spans="2:2">
      <c r="B90802" s="202"/>
    </row>
    <row r="90803" spans="2:2">
      <c r="B90803" s="202"/>
    </row>
    <row r="90804" spans="2:2">
      <c r="B90804" s="202"/>
    </row>
    <row r="90805" spans="2:2">
      <c r="B90805" s="202"/>
    </row>
    <row r="90806" spans="2:2">
      <c r="B90806" s="202"/>
    </row>
    <row r="90807" spans="2:2">
      <c r="B90807" s="202"/>
    </row>
    <row r="90808" spans="2:2">
      <c r="B90808" s="202"/>
    </row>
    <row r="90809" spans="2:2">
      <c r="B90809" s="202"/>
    </row>
    <row r="90810" spans="2:2">
      <c r="B90810" s="202"/>
    </row>
    <row r="90811" spans="2:2">
      <c r="B90811" s="202"/>
    </row>
    <row r="90812" spans="2:2">
      <c r="B90812" s="202"/>
    </row>
    <row r="90813" spans="2:2">
      <c r="B90813" s="202"/>
    </row>
    <row r="90814" spans="2:2">
      <c r="B90814" s="202"/>
    </row>
    <row r="90815" spans="2:2">
      <c r="B90815" s="202"/>
    </row>
    <row r="90816" spans="2:2">
      <c r="B90816" s="202"/>
    </row>
    <row r="90817" spans="2:2">
      <c r="B90817" s="202"/>
    </row>
    <row r="90818" spans="2:2">
      <c r="B90818" s="202"/>
    </row>
    <row r="90819" spans="2:2">
      <c r="B90819" s="202"/>
    </row>
    <row r="90820" spans="2:2">
      <c r="B90820" s="202"/>
    </row>
    <row r="90821" spans="2:2">
      <c r="B90821" s="202"/>
    </row>
    <row r="90822" spans="2:2">
      <c r="B90822" s="202"/>
    </row>
    <row r="90823" spans="2:2">
      <c r="B90823" s="202"/>
    </row>
    <row r="90824" spans="2:2">
      <c r="B90824" s="202"/>
    </row>
    <row r="90825" spans="2:2">
      <c r="B90825" s="202"/>
    </row>
    <row r="90826" spans="2:2">
      <c r="B90826" s="202"/>
    </row>
    <row r="90827" spans="2:2">
      <c r="B90827" s="202"/>
    </row>
    <row r="90828" spans="2:2">
      <c r="B90828" s="202"/>
    </row>
    <row r="90829" spans="2:2">
      <c r="B90829" s="202"/>
    </row>
    <row r="90830" spans="2:2">
      <c r="B90830" s="202"/>
    </row>
    <row r="90831" spans="2:2">
      <c r="B90831" s="202"/>
    </row>
    <row r="90832" spans="2:2">
      <c r="B90832" s="202"/>
    </row>
    <row r="90833" spans="2:2">
      <c r="B90833" s="202"/>
    </row>
    <row r="90834" spans="2:2">
      <c r="B90834" s="202"/>
    </row>
    <row r="90835" spans="2:2">
      <c r="B90835" s="202"/>
    </row>
    <row r="90836" spans="2:2">
      <c r="B90836" s="202"/>
    </row>
    <row r="90837" spans="2:2">
      <c r="B90837" s="202"/>
    </row>
    <row r="90838" spans="2:2">
      <c r="B90838" s="202"/>
    </row>
    <row r="90839" spans="2:2">
      <c r="B90839" s="202"/>
    </row>
    <row r="90840" spans="2:2">
      <c r="B90840" s="202"/>
    </row>
    <row r="90841" spans="2:2">
      <c r="B90841" s="202"/>
    </row>
    <row r="90842" spans="2:2">
      <c r="B90842" s="202"/>
    </row>
    <row r="90843" spans="2:2">
      <c r="B90843" s="202"/>
    </row>
    <row r="90844" spans="2:2">
      <c r="B90844" s="202"/>
    </row>
    <row r="90845" spans="2:2">
      <c r="B90845" s="202"/>
    </row>
    <row r="90846" spans="2:2">
      <c r="B90846" s="202"/>
    </row>
    <row r="90847" spans="2:2">
      <c r="B90847" s="202"/>
    </row>
    <row r="90848" spans="2:2">
      <c r="B90848" s="202"/>
    </row>
    <row r="90849" spans="2:2">
      <c r="B90849" s="202"/>
    </row>
    <row r="90850" spans="2:2">
      <c r="B90850" s="202"/>
    </row>
    <row r="90851" spans="2:2">
      <c r="B90851" s="202"/>
    </row>
    <row r="90852" spans="2:2">
      <c r="B90852" s="202"/>
    </row>
    <row r="90853" spans="2:2">
      <c r="B90853" s="202"/>
    </row>
    <row r="90854" spans="2:2">
      <c r="B90854" s="202"/>
    </row>
    <row r="90855" spans="2:2">
      <c r="B90855" s="202"/>
    </row>
    <row r="90856" spans="2:2">
      <c r="B90856" s="202"/>
    </row>
    <row r="90857" spans="2:2">
      <c r="B90857" s="202"/>
    </row>
    <row r="90858" spans="2:2">
      <c r="B90858" s="202"/>
    </row>
    <row r="90859" spans="2:2">
      <c r="B90859" s="202"/>
    </row>
    <row r="90860" spans="2:2">
      <c r="B90860" s="202"/>
    </row>
    <row r="90861" spans="2:2">
      <c r="B90861" s="202"/>
    </row>
    <row r="90862" spans="2:2">
      <c r="B90862" s="202"/>
    </row>
    <row r="90863" spans="2:2">
      <c r="B90863" s="202"/>
    </row>
    <row r="90864" spans="2:2">
      <c r="B90864" s="202"/>
    </row>
    <row r="90865" spans="2:2">
      <c r="B90865" s="202"/>
    </row>
    <row r="90866" spans="2:2">
      <c r="B90866" s="202"/>
    </row>
    <row r="90867" spans="2:2">
      <c r="B90867" s="202"/>
    </row>
    <row r="90868" spans="2:2">
      <c r="B90868" s="202"/>
    </row>
    <row r="90869" spans="2:2">
      <c r="B90869" s="202"/>
    </row>
    <row r="90870" spans="2:2">
      <c r="B90870" s="202"/>
    </row>
    <row r="90871" spans="2:2">
      <c r="B90871" s="202"/>
    </row>
    <row r="90872" spans="2:2">
      <c r="B90872" s="202"/>
    </row>
    <row r="90873" spans="2:2">
      <c r="B90873" s="202"/>
    </row>
    <row r="90874" spans="2:2">
      <c r="B90874" s="202"/>
    </row>
    <row r="90875" spans="2:2">
      <c r="B90875" s="202"/>
    </row>
    <row r="90876" spans="2:2">
      <c r="B90876" s="202"/>
    </row>
    <row r="90877" spans="2:2">
      <c r="B90877" s="202"/>
    </row>
    <row r="90878" spans="2:2">
      <c r="B90878" s="202"/>
    </row>
    <row r="90879" spans="2:2">
      <c r="B90879" s="202"/>
    </row>
    <row r="90880" spans="2:2">
      <c r="B90880" s="202"/>
    </row>
    <row r="90881" spans="2:2">
      <c r="B90881" s="202"/>
    </row>
    <row r="90882" spans="2:2">
      <c r="B90882" s="202"/>
    </row>
    <row r="90883" spans="2:2">
      <c r="B90883" s="202"/>
    </row>
    <row r="90884" spans="2:2">
      <c r="B90884" s="202"/>
    </row>
    <row r="90885" spans="2:2">
      <c r="B90885" s="202"/>
    </row>
    <row r="90886" spans="2:2">
      <c r="B90886" s="202"/>
    </row>
    <row r="90887" spans="2:2">
      <c r="B90887" s="202"/>
    </row>
    <row r="90888" spans="2:2">
      <c r="B90888" s="202"/>
    </row>
    <row r="90889" spans="2:2">
      <c r="B90889" s="202"/>
    </row>
    <row r="90890" spans="2:2">
      <c r="B90890" s="202"/>
    </row>
    <row r="90891" spans="2:2">
      <c r="B90891" s="202"/>
    </row>
    <row r="90892" spans="2:2">
      <c r="B90892" s="202"/>
    </row>
    <row r="90893" spans="2:2">
      <c r="B90893" s="202"/>
    </row>
    <row r="90894" spans="2:2">
      <c r="B90894" s="202"/>
    </row>
    <row r="90895" spans="2:2">
      <c r="B90895" s="202"/>
    </row>
    <row r="90896" spans="2:2">
      <c r="B90896" s="202"/>
    </row>
    <row r="90897" spans="2:2">
      <c r="B90897" s="202"/>
    </row>
    <row r="90898" spans="2:2">
      <c r="B90898" s="202"/>
    </row>
    <row r="90899" spans="2:2">
      <c r="B90899" s="202"/>
    </row>
    <row r="90900" spans="2:2">
      <c r="B90900" s="202"/>
    </row>
    <row r="90901" spans="2:2">
      <c r="B90901" s="202"/>
    </row>
    <row r="90902" spans="2:2">
      <c r="B90902" s="202"/>
    </row>
    <row r="90903" spans="2:2">
      <c r="B90903" s="202"/>
    </row>
    <row r="90904" spans="2:2">
      <c r="B90904" s="202"/>
    </row>
    <row r="90905" spans="2:2">
      <c r="B90905" s="202"/>
    </row>
    <row r="90906" spans="2:2">
      <c r="B90906" s="202"/>
    </row>
    <row r="90907" spans="2:2">
      <c r="B90907" s="202"/>
    </row>
    <row r="90908" spans="2:2">
      <c r="B90908" s="202"/>
    </row>
    <row r="90909" spans="2:2">
      <c r="B90909" s="202"/>
    </row>
    <row r="90910" spans="2:2">
      <c r="B90910" s="202"/>
    </row>
    <row r="90911" spans="2:2">
      <c r="B90911" s="202"/>
    </row>
    <row r="90912" spans="2:2">
      <c r="B90912" s="202"/>
    </row>
    <row r="90913" spans="2:2">
      <c r="B90913" s="202"/>
    </row>
    <row r="90914" spans="2:2">
      <c r="B90914" s="202"/>
    </row>
    <row r="90915" spans="2:2">
      <c r="B90915" s="202"/>
    </row>
    <row r="90916" spans="2:2">
      <c r="B90916" s="202"/>
    </row>
    <row r="90917" spans="2:2">
      <c r="B90917" s="202"/>
    </row>
    <row r="90918" spans="2:2">
      <c r="B90918" s="202"/>
    </row>
    <row r="90919" spans="2:2">
      <c r="B90919" s="202"/>
    </row>
    <row r="90920" spans="2:2">
      <c r="B90920" s="202"/>
    </row>
    <row r="90921" spans="2:2">
      <c r="B90921" s="202"/>
    </row>
    <row r="90922" spans="2:2">
      <c r="B90922" s="202"/>
    </row>
    <row r="90923" spans="2:2">
      <c r="B90923" s="202"/>
    </row>
    <row r="90924" spans="2:2">
      <c r="B90924" s="202"/>
    </row>
    <row r="90925" spans="2:2">
      <c r="B90925" s="202"/>
    </row>
    <row r="90926" spans="2:2">
      <c r="B90926" s="202"/>
    </row>
    <row r="90927" spans="2:2">
      <c r="B90927" s="202"/>
    </row>
    <row r="90928" spans="2:2">
      <c r="B90928" s="202"/>
    </row>
    <row r="90929" spans="2:2">
      <c r="B90929" s="202"/>
    </row>
    <row r="90930" spans="2:2">
      <c r="B90930" s="202"/>
    </row>
    <row r="90931" spans="2:2">
      <c r="B90931" s="202"/>
    </row>
    <row r="90932" spans="2:2">
      <c r="B90932" s="202"/>
    </row>
    <row r="90933" spans="2:2">
      <c r="B90933" s="202"/>
    </row>
    <row r="90934" spans="2:2">
      <c r="B90934" s="202"/>
    </row>
    <row r="90935" spans="2:2">
      <c r="B90935" s="202"/>
    </row>
    <row r="90936" spans="2:2">
      <c r="B90936" s="202"/>
    </row>
    <row r="90937" spans="2:2">
      <c r="B90937" s="202"/>
    </row>
    <row r="90938" spans="2:2">
      <c r="B90938" s="202"/>
    </row>
    <row r="90939" spans="2:2">
      <c r="B90939" s="202"/>
    </row>
    <row r="90940" spans="2:2">
      <c r="B90940" s="202"/>
    </row>
    <row r="90941" spans="2:2">
      <c r="B90941" s="202"/>
    </row>
    <row r="90942" spans="2:2">
      <c r="B90942" s="202"/>
    </row>
    <row r="90943" spans="2:2">
      <c r="B90943" s="202"/>
    </row>
    <row r="90944" spans="2:2">
      <c r="B90944" s="202"/>
    </row>
    <row r="90945" spans="2:2">
      <c r="B90945" s="202"/>
    </row>
    <row r="90946" spans="2:2">
      <c r="B90946" s="202"/>
    </row>
    <row r="90947" spans="2:2">
      <c r="B90947" s="202"/>
    </row>
    <row r="90948" spans="2:2">
      <c r="B90948" s="202"/>
    </row>
    <row r="90949" spans="2:2">
      <c r="B90949" s="202"/>
    </row>
    <row r="90950" spans="2:2">
      <c r="B90950" s="202"/>
    </row>
    <row r="90951" spans="2:2">
      <c r="B90951" s="202"/>
    </row>
    <row r="90952" spans="2:2">
      <c r="B90952" s="202"/>
    </row>
    <row r="90953" spans="2:2">
      <c r="B90953" s="202"/>
    </row>
    <row r="90954" spans="2:2">
      <c r="B90954" s="202"/>
    </row>
    <row r="90955" spans="2:2">
      <c r="B90955" s="202"/>
    </row>
    <row r="90956" spans="2:2">
      <c r="B90956" s="202"/>
    </row>
    <row r="90957" spans="2:2">
      <c r="B90957" s="202"/>
    </row>
    <row r="90958" spans="2:2">
      <c r="B90958" s="202"/>
    </row>
    <row r="90959" spans="2:2">
      <c r="B90959" s="202"/>
    </row>
    <row r="90960" spans="2:2">
      <c r="B90960" s="202"/>
    </row>
    <row r="90961" spans="2:2">
      <c r="B90961" s="202"/>
    </row>
    <row r="90962" spans="2:2">
      <c r="B90962" s="202"/>
    </row>
    <row r="90963" spans="2:2">
      <c r="B90963" s="202"/>
    </row>
    <row r="90964" spans="2:2">
      <c r="B90964" s="202"/>
    </row>
    <row r="90965" spans="2:2">
      <c r="B90965" s="202"/>
    </row>
    <row r="90966" spans="2:2">
      <c r="B90966" s="202"/>
    </row>
    <row r="90967" spans="2:2">
      <c r="B90967" s="202"/>
    </row>
    <row r="90968" spans="2:2">
      <c r="B90968" s="202"/>
    </row>
    <row r="90969" spans="2:2">
      <c r="B90969" s="202"/>
    </row>
    <row r="90970" spans="2:2">
      <c r="B90970" s="202"/>
    </row>
    <row r="90971" spans="2:2">
      <c r="B90971" s="202"/>
    </row>
    <row r="90972" spans="2:2">
      <c r="B90972" s="202"/>
    </row>
    <row r="90973" spans="2:2">
      <c r="B90973" s="202"/>
    </row>
    <row r="90974" spans="2:2">
      <c r="B90974" s="202"/>
    </row>
    <row r="90975" spans="2:2">
      <c r="B90975" s="202"/>
    </row>
    <row r="90976" spans="2:2">
      <c r="B90976" s="202"/>
    </row>
    <row r="90977" spans="2:2">
      <c r="B90977" s="202"/>
    </row>
    <row r="90978" spans="2:2">
      <c r="B90978" s="202"/>
    </row>
    <row r="90979" spans="2:2">
      <c r="B90979" s="202"/>
    </row>
    <row r="90980" spans="2:2">
      <c r="B90980" s="202"/>
    </row>
    <row r="90981" spans="2:2">
      <c r="B90981" s="202"/>
    </row>
    <row r="90982" spans="2:2">
      <c r="B90982" s="202"/>
    </row>
    <row r="90983" spans="2:2">
      <c r="B90983" s="202"/>
    </row>
    <row r="90984" spans="2:2">
      <c r="B90984" s="202"/>
    </row>
    <row r="90985" spans="2:2">
      <c r="B90985" s="202"/>
    </row>
    <row r="90986" spans="2:2">
      <c r="B90986" s="202"/>
    </row>
    <row r="90987" spans="2:2">
      <c r="B90987" s="202"/>
    </row>
    <row r="90988" spans="2:2">
      <c r="B90988" s="202"/>
    </row>
    <row r="90989" spans="2:2">
      <c r="B90989" s="202"/>
    </row>
    <row r="90990" spans="2:2">
      <c r="B90990" s="202"/>
    </row>
    <row r="90991" spans="2:2">
      <c r="B90991" s="202"/>
    </row>
    <row r="90992" spans="2:2">
      <c r="B90992" s="202"/>
    </row>
    <row r="90993" spans="2:2">
      <c r="B90993" s="202"/>
    </row>
    <row r="90994" spans="2:2">
      <c r="B90994" s="202"/>
    </row>
    <row r="90995" spans="2:2">
      <c r="B90995" s="202"/>
    </row>
    <row r="90996" spans="2:2">
      <c r="B90996" s="202"/>
    </row>
    <row r="90997" spans="2:2">
      <c r="B90997" s="202"/>
    </row>
    <row r="90998" spans="2:2">
      <c r="B90998" s="202"/>
    </row>
    <row r="90999" spans="2:2">
      <c r="B90999" s="202"/>
    </row>
    <row r="91000" spans="2:2">
      <c r="B91000" s="202"/>
    </row>
    <row r="91001" spans="2:2">
      <c r="B91001" s="202"/>
    </row>
    <row r="91002" spans="2:2">
      <c r="B91002" s="202"/>
    </row>
    <row r="91003" spans="2:2">
      <c r="B91003" s="202"/>
    </row>
    <row r="91004" spans="2:2">
      <c r="B91004" s="202"/>
    </row>
    <row r="91005" spans="2:2">
      <c r="B91005" s="202"/>
    </row>
    <row r="91006" spans="2:2">
      <c r="B91006" s="202"/>
    </row>
    <row r="91007" spans="2:2">
      <c r="B91007" s="202"/>
    </row>
    <row r="91008" spans="2:2">
      <c r="B91008" s="202"/>
    </row>
    <row r="91009" spans="2:2">
      <c r="B91009" s="202"/>
    </row>
    <row r="91010" spans="2:2">
      <c r="B91010" s="202"/>
    </row>
    <row r="91011" spans="2:2">
      <c r="B91011" s="202"/>
    </row>
    <row r="91012" spans="2:2">
      <c r="B91012" s="202"/>
    </row>
    <row r="91013" spans="2:2">
      <c r="B91013" s="202"/>
    </row>
    <row r="91014" spans="2:2">
      <c r="B91014" s="202"/>
    </row>
    <row r="91015" spans="2:2">
      <c r="B91015" s="202"/>
    </row>
    <row r="91016" spans="2:2">
      <c r="B91016" s="202"/>
    </row>
    <row r="91017" spans="2:2">
      <c r="B91017" s="202"/>
    </row>
    <row r="91018" spans="2:2">
      <c r="B91018" s="202"/>
    </row>
    <row r="91019" spans="2:2">
      <c r="B91019" s="202"/>
    </row>
    <row r="91020" spans="2:2">
      <c r="B91020" s="202"/>
    </row>
    <row r="91021" spans="2:2">
      <c r="B91021" s="202"/>
    </row>
    <row r="91022" spans="2:2">
      <c r="B91022" s="202"/>
    </row>
    <row r="91023" spans="2:2">
      <c r="B91023" s="202"/>
    </row>
    <row r="91024" spans="2:2">
      <c r="B91024" s="202"/>
    </row>
    <row r="91025" spans="2:2">
      <c r="B91025" s="202"/>
    </row>
    <row r="91026" spans="2:2">
      <c r="B91026" s="202"/>
    </row>
    <row r="91027" spans="2:2">
      <c r="B91027" s="202"/>
    </row>
    <row r="91028" spans="2:2">
      <c r="B91028" s="202"/>
    </row>
    <row r="91029" spans="2:2">
      <c r="B91029" s="202"/>
    </row>
    <row r="91030" spans="2:2">
      <c r="B91030" s="202"/>
    </row>
    <row r="91031" spans="2:2">
      <c r="B91031" s="202"/>
    </row>
    <row r="91032" spans="2:2">
      <c r="B91032" s="202"/>
    </row>
    <row r="91033" spans="2:2">
      <c r="B91033" s="202"/>
    </row>
    <row r="91034" spans="2:2">
      <c r="B91034" s="202"/>
    </row>
    <row r="91035" spans="2:2">
      <c r="B91035" s="202"/>
    </row>
    <row r="91036" spans="2:2">
      <c r="B91036" s="202"/>
    </row>
    <row r="91037" spans="2:2">
      <c r="B91037" s="202"/>
    </row>
    <row r="91038" spans="2:2">
      <c r="B91038" s="202"/>
    </row>
    <row r="91039" spans="2:2">
      <c r="B91039" s="202"/>
    </row>
    <row r="91040" spans="2:2">
      <c r="B91040" s="202"/>
    </row>
    <row r="91041" spans="2:2">
      <c r="B91041" s="202"/>
    </row>
    <row r="91042" spans="2:2">
      <c r="B91042" s="202"/>
    </row>
    <row r="91043" spans="2:2">
      <c r="B91043" s="202"/>
    </row>
    <row r="91044" spans="2:2">
      <c r="B91044" s="202"/>
    </row>
    <row r="91045" spans="2:2">
      <c r="B91045" s="202"/>
    </row>
    <row r="91046" spans="2:2">
      <c r="B91046" s="202"/>
    </row>
    <row r="91047" spans="2:2">
      <c r="B91047" s="202"/>
    </row>
    <row r="91048" spans="2:2">
      <c r="B91048" s="202"/>
    </row>
    <row r="91049" spans="2:2">
      <c r="B91049" s="202"/>
    </row>
    <row r="91050" spans="2:2">
      <c r="B91050" s="202"/>
    </row>
    <row r="91051" spans="2:2">
      <c r="B91051" s="202"/>
    </row>
    <row r="91052" spans="2:2">
      <c r="B91052" s="202"/>
    </row>
    <row r="91053" spans="2:2">
      <c r="B91053" s="202"/>
    </row>
    <row r="91054" spans="2:2">
      <c r="B91054" s="202"/>
    </row>
    <row r="91055" spans="2:2">
      <c r="B91055" s="202"/>
    </row>
    <row r="91056" spans="2:2">
      <c r="B91056" s="202"/>
    </row>
    <row r="91057" spans="2:2">
      <c r="B91057" s="202"/>
    </row>
    <row r="91058" spans="2:2">
      <c r="B91058" s="202"/>
    </row>
    <row r="91059" spans="2:2">
      <c r="B91059" s="202"/>
    </row>
    <row r="91060" spans="2:2">
      <c r="B91060" s="202"/>
    </row>
    <row r="91061" spans="2:2">
      <c r="B91061" s="202"/>
    </row>
    <row r="91062" spans="2:2">
      <c r="B91062" s="202"/>
    </row>
    <row r="91063" spans="2:2">
      <c r="B91063" s="202"/>
    </row>
    <row r="91064" spans="2:2">
      <c r="B91064" s="202"/>
    </row>
    <row r="91065" spans="2:2">
      <c r="B91065" s="202"/>
    </row>
    <row r="91066" spans="2:2">
      <c r="B91066" s="202"/>
    </row>
    <row r="91067" spans="2:2">
      <c r="B91067" s="202"/>
    </row>
    <row r="91068" spans="2:2">
      <c r="B91068" s="202"/>
    </row>
    <row r="91069" spans="2:2">
      <c r="B91069" s="202"/>
    </row>
    <row r="91070" spans="2:2">
      <c r="B91070" s="202"/>
    </row>
    <row r="91071" spans="2:2">
      <c r="B91071" s="202"/>
    </row>
    <row r="91072" spans="2:2">
      <c r="B91072" s="202"/>
    </row>
    <row r="91073" spans="2:2">
      <c r="B91073" s="202"/>
    </row>
    <row r="91074" spans="2:2">
      <c r="B91074" s="202"/>
    </row>
    <row r="91075" spans="2:2">
      <c r="B91075" s="202"/>
    </row>
    <row r="91076" spans="2:2">
      <c r="B91076" s="202"/>
    </row>
    <row r="91077" spans="2:2">
      <c r="B91077" s="202"/>
    </row>
    <row r="91078" spans="2:2">
      <c r="B91078" s="202"/>
    </row>
    <row r="91079" spans="2:2">
      <c r="B91079" s="202"/>
    </row>
    <row r="91080" spans="2:2">
      <c r="B91080" s="202"/>
    </row>
    <row r="91081" spans="2:2">
      <c r="B91081" s="202"/>
    </row>
    <row r="91082" spans="2:2">
      <c r="B91082" s="202"/>
    </row>
    <row r="91083" spans="2:2">
      <c r="B91083" s="202"/>
    </row>
    <row r="91084" spans="2:2">
      <c r="B91084" s="202"/>
    </row>
    <row r="91085" spans="2:2">
      <c r="B91085" s="202"/>
    </row>
    <row r="91086" spans="2:2">
      <c r="B91086" s="202"/>
    </row>
    <row r="91087" spans="2:2">
      <c r="B91087" s="202"/>
    </row>
    <row r="91088" spans="2:2">
      <c r="B91088" s="202"/>
    </row>
    <row r="91089" spans="2:2">
      <c r="B91089" s="202"/>
    </row>
    <row r="91090" spans="2:2">
      <c r="B91090" s="202"/>
    </row>
    <row r="91091" spans="2:2">
      <c r="B91091" s="202"/>
    </row>
    <row r="91092" spans="2:2">
      <c r="B91092" s="202"/>
    </row>
    <row r="91093" spans="2:2">
      <c r="B91093" s="202"/>
    </row>
    <row r="91094" spans="2:2">
      <c r="B91094" s="202"/>
    </row>
    <row r="91095" spans="2:2">
      <c r="B91095" s="202"/>
    </row>
    <row r="91096" spans="2:2">
      <c r="B91096" s="202"/>
    </row>
    <row r="91097" spans="2:2">
      <c r="B91097" s="202"/>
    </row>
    <row r="91098" spans="2:2">
      <c r="B91098" s="202"/>
    </row>
    <row r="91099" spans="2:2">
      <c r="B91099" s="202"/>
    </row>
    <row r="91100" spans="2:2">
      <c r="B91100" s="202"/>
    </row>
    <row r="91101" spans="2:2">
      <c r="B91101" s="202"/>
    </row>
    <row r="91102" spans="2:2">
      <c r="B91102" s="202"/>
    </row>
    <row r="91103" spans="2:2">
      <c r="B91103" s="202"/>
    </row>
    <row r="91104" spans="2:2">
      <c r="B91104" s="202"/>
    </row>
    <row r="91105" spans="2:2">
      <c r="B91105" s="202"/>
    </row>
    <row r="91106" spans="2:2">
      <c r="B91106" s="202"/>
    </row>
    <row r="91107" spans="2:2">
      <c r="B91107" s="202"/>
    </row>
    <row r="91108" spans="2:2">
      <c r="B91108" s="202"/>
    </row>
    <row r="91109" spans="2:2">
      <c r="B91109" s="202"/>
    </row>
    <row r="91110" spans="2:2">
      <c r="B91110" s="202"/>
    </row>
    <row r="91111" spans="2:2">
      <c r="B91111" s="202"/>
    </row>
    <row r="91112" spans="2:2">
      <c r="B91112" s="202"/>
    </row>
    <row r="91113" spans="2:2">
      <c r="B91113" s="202"/>
    </row>
    <row r="91114" spans="2:2">
      <c r="B91114" s="202"/>
    </row>
    <row r="91115" spans="2:2">
      <c r="B91115" s="202"/>
    </row>
    <row r="91116" spans="2:2">
      <c r="B91116" s="202"/>
    </row>
    <row r="91117" spans="2:2">
      <c r="B91117" s="202"/>
    </row>
    <row r="91118" spans="2:2">
      <c r="B91118" s="202"/>
    </row>
    <row r="91119" spans="2:2">
      <c r="B91119" s="202"/>
    </row>
    <row r="91120" spans="2:2">
      <c r="B91120" s="202"/>
    </row>
    <row r="91121" spans="2:2">
      <c r="B91121" s="202"/>
    </row>
    <row r="91122" spans="2:2">
      <c r="B91122" s="202"/>
    </row>
    <row r="91123" spans="2:2">
      <c r="B91123" s="202"/>
    </row>
    <row r="91124" spans="2:2">
      <c r="B91124" s="202"/>
    </row>
    <row r="91125" spans="2:2">
      <c r="B91125" s="202"/>
    </row>
    <row r="91126" spans="2:2">
      <c r="B91126" s="202"/>
    </row>
    <row r="91127" spans="2:2">
      <c r="B91127" s="202"/>
    </row>
    <row r="91128" spans="2:2">
      <c r="B91128" s="202"/>
    </row>
    <row r="91129" spans="2:2">
      <c r="B91129" s="202"/>
    </row>
    <row r="91130" spans="2:2">
      <c r="B91130" s="202"/>
    </row>
    <row r="91131" spans="2:2">
      <c r="B91131" s="202"/>
    </row>
    <row r="91132" spans="2:2">
      <c r="B91132" s="202"/>
    </row>
    <row r="91133" spans="2:2">
      <c r="B91133" s="202"/>
    </row>
    <row r="91134" spans="2:2">
      <c r="B91134" s="202"/>
    </row>
    <row r="91135" spans="2:2">
      <c r="B91135" s="202"/>
    </row>
    <row r="91136" spans="2:2">
      <c r="B91136" s="202"/>
    </row>
    <row r="91137" spans="2:2">
      <c r="B91137" s="202"/>
    </row>
    <row r="91138" spans="2:2">
      <c r="B91138" s="202"/>
    </row>
    <row r="91139" spans="2:2">
      <c r="B91139" s="202"/>
    </row>
    <row r="91140" spans="2:2">
      <c r="B91140" s="202"/>
    </row>
    <row r="91141" spans="2:2">
      <c r="B91141" s="202"/>
    </row>
    <row r="91142" spans="2:2">
      <c r="B91142" s="202"/>
    </row>
    <row r="91143" spans="2:2">
      <c r="B91143" s="202"/>
    </row>
    <row r="91144" spans="2:2">
      <c r="B91144" s="202"/>
    </row>
    <row r="91145" spans="2:2">
      <c r="B91145" s="202"/>
    </row>
    <row r="91146" spans="2:2">
      <c r="B91146" s="202"/>
    </row>
    <row r="91147" spans="2:2">
      <c r="B91147" s="202"/>
    </row>
    <row r="91148" spans="2:2">
      <c r="B91148" s="202"/>
    </row>
    <row r="91149" spans="2:2">
      <c r="B91149" s="202"/>
    </row>
    <row r="91150" spans="2:2">
      <c r="B91150" s="202"/>
    </row>
    <row r="91151" spans="2:2">
      <c r="B91151" s="202"/>
    </row>
    <row r="91152" spans="2:2">
      <c r="B91152" s="202"/>
    </row>
    <row r="91153" spans="2:2">
      <c r="B91153" s="202"/>
    </row>
    <row r="91154" spans="2:2">
      <c r="B91154" s="202"/>
    </row>
    <row r="91155" spans="2:2">
      <c r="B91155" s="202"/>
    </row>
    <row r="91156" spans="2:2">
      <c r="B91156" s="202"/>
    </row>
    <row r="91157" spans="2:2">
      <c r="B91157" s="202"/>
    </row>
    <row r="91158" spans="2:2">
      <c r="B91158" s="202"/>
    </row>
    <row r="91159" spans="2:2">
      <c r="B91159" s="202"/>
    </row>
    <row r="91160" spans="2:2">
      <c r="B91160" s="202"/>
    </row>
    <row r="91161" spans="2:2">
      <c r="B91161" s="202"/>
    </row>
    <row r="91162" spans="2:2">
      <c r="B91162" s="202"/>
    </row>
    <row r="91163" spans="2:2">
      <c r="B91163" s="202"/>
    </row>
    <row r="91164" spans="2:2">
      <c r="B91164" s="202"/>
    </row>
    <row r="91165" spans="2:2">
      <c r="B91165" s="202"/>
    </row>
    <row r="91166" spans="2:2">
      <c r="B91166" s="202"/>
    </row>
    <row r="91167" spans="2:2">
      <c r="B91167" s="202"/>
    </row>
    <row r="91168" spans="2:2">
      <c r="B91168" s="202"/>
    </row>
    <row r="91169" spans="2:2">
      <c r="B91169" s="202"/>
    </row>
    <row r="91170" spans="2:2">
      <c r="B91170" s="202"/>
    </row>
    <row r="91171" spans="2:2">
      <c r="B91171" s="202"/>
    </row>
    <row r="91172" spans="2:2">
      <c r="B91172" s="202"/>
    </row>
    <row r="91173" spans="2:2">
      <c r="B91173" s="202"/>
    </row>
    <row r="91174" spans="2:2">
      <c r="B91174" s="202"/>
    </row>
    <row r="91175" spans="2:2">
      <c r="B91175" s="202"/>
    </row>
    <row r="91176" spans="2:2">
      <c r="B91176" s="202"/>
    </row>
    <row r="91177" spans="2:2">
      <c r="B91177" s="202"/>
    </row>
    <row r="91178" spans="2:2">
      <c r="B91178" s="202"/>
    </row>
    <row r="91179" spans="2:2">
      <c r="B91179" s="202"/>
    </row>
    <row r="91180" spans="2:2">
      <c r="B91180" s="202"/>
    </row>
    <row r="91181" spans="2:2">
      <c r="B91181" s="202"/>
    </row>
    <row r="91182" spans="2:2">
      <c r="B91182" s="202"/>
    </row>
    <row r="91183" spans="2:2">
      <c r="B91183" s="202"/>
    </row>
    <row r="91184" spans="2:2">
      <c r="B91184" s="202"/>
    </row>
    <row r="91185" spans="2:2">
      <c r="B91185" s="202"/>
    </row>
    <row r="91186" spans="2:2">
      <c r="B91186" s="202"/>
    </row>
    <row r="91187" spans="2:2">
      <c r="B91187" s="202"/>
    </row>
    <row r="91188" spans="2:2">
      <c r="B91188" s="202"/>
    </row>
    <row r="91189" spans="2:2">
      <c r="B91189" s="202"/>
    </row>
    <row r="91190" spans="2:2">
      <c r="B91190" s="202"/>
    </row>
    <row r="91191" spans="2:2">
      <c r="B91191" s="202"/>
    </row>
    <row r="91192" spans="2:2">
      <c r="B91192" s="202"/>
    </row>
    <row r="91193" spans="2:2">
      <c r="B91193" s="202"/>
    </row>
    <row r="91194" spans="2:2">
      <c r="B91194" s="202"/>
    </row>
    <row r="91195" spans="2:2">
      <c r="B91195" s="202"/>
    </row>
    <row r="91196" spans="2:2">
      <c r="B91196" s="202"/>
    </row>
    <row r="91197" spans="2:2">
      <c r="B91197" s="202"/>
    </row>
    <row r="91198" spans="2:2">
      <c r="B91198" s="202"/>
    </row>
    <row r="91199" spans="2:2">
      <c r="B91199" s="202"/>
    </row>
    <row r="91200" spans="2:2">
      <c r="B91200" s="202"/>
    </row>
    <row r="91201" spans="2:2">
      <c r="B91201" s="202"/>
    </row>
    <row r="91202" spans="2:2">
      <c r="B91202" s="202"/>
    </row>
    <row r="91203" spans="2:2">
      <c r="B91203" s="202"/>
    </row>
    <row r="91204" spans="2:2">
      <c r="B91204" s="202"/>
    </row>
    <row r="91205" spans="2:2">
      <c r="B91205" s="202"/>
    </row>
    <row r="91206" spans="2:2">
      <c r="B91206" s="202"/>
    </row>
    <row r="91207" spans="2:2">
      <c r="B91207" s="202"/>
    </row>
    <row r="91208" spans="2:2">
      <c r="B91208" s="202"/>
    </row>
    <row r="91209" spans="2:2">
      <c r="B91209" s="202"/>
    </row>
    <row r="91210" spans="2:2">
      <c r="B91210" s="202"/>
    </row>
    <row r="91211" spans="2:2">
      <c r="B91211" s="202"/>
    </row>
    <row r="91212" spans="2:2">
      <c r="B91212" s="202"/>
    </row>
    <row r="91213" spans="2:2">
      <c r="B91213" s="202"/>
    </row>
    <row r="91214" spans="2:2">
      <c r="B91214" s="202"/>
    </row>
    <row r="91215" spans="2:2">
      <c r="B91215" s="202"/>
    </row>
    <row r="91216" spans="2:2">
      <c r="B91216" s="202"/>
    </row>
    <row r="91217" spans="2:2">
      <c r="B91217" s="202"/>
    </row>
    <row r="91218" spans="2:2">
      <c r="B91218" s="202"/>
    </row>
    <row r="91219" spans="2:2">
      <c r="B91219" s="202"/>
    </row>
    <row r="91220" spans="2:2">
      <c r="B91220" s="202"/>
    </row>
    <row r="91221" spans="2:2">
      <c r="B91221" s="202"/>
    </row>
    <row r="91222" spans="2:2">
      <c r="B91222" s="202"/>
    </row>
    <row r="91223" spans="2:2">
      <c r="B91223" s="202"/>
    </row>
    <row r="91224" spans="2:2">
      <c r="B91224" s="202"/>
    </row>
    <row r="91225" spans="2:2">
      <c r="B91225" s="202"/>
    </row>
    <row r="91226" spans="2:2">
      <c r="B91226" s="202"/>
    </row>
    <row r="91227" spans="2:2">
      <c r="B91227" s="202"/>
    </row>
    <row r="91228" spans="2:2">
      <c r="B91228" s="202"/>
    </row>
    <row r="91229" spans="2:2">
      <c r="B91229" s="202"/>
    </row>
    <row r="91230" spans="2:2">
      <c r="B91230" s="202"/>
    </row>
    <row r="91231" spans="2:2">
      <c r="B91231" s="202"/>
    </row>
    <row r="91232" spans="2:2">
      <c r="B91232" s="202"/>
    </row>
    <row r="91233" spans="2:2">
      <c r="B91233" s="202"/>
    </row>
    <row r="91234" spans="2:2">
      <c r="B91234" s="202"/>
    </row>
    <row r="91235" spans="2:2">
      <c r="B91235" s="202"/>
    </row>
    <row r="91236" spans="2:2">
      <c r="B91236" s="202"/>
    </row>
    <row r="91237" spans="2:2">
      <c r="B91237" s="202"/>
    </row>
    <row r="91238" spans="2:2">
      <c r="B91238" s="202"/>
    </row>
    <row r="91239" spans="2:2">
      <c r="B91239" s="202"/>
    </row>
    <row r="91240" spans="2:2">
      <c r="B91240" s="202"/>
    </row>
    <row r="91241" spans="2:2">
      <c r="B91241" s="202"/>
    </row>
    <row r="91242" spans="2:2">
      <c r="B91242" s="202"/>
    </row>
    <row r="91243" spans="2:2">
      <c r="B91243" s="202"/>
    </row>
    <row r="91244" spans="2:2">
      <c r="B91244" s="202"/>
    </row>
    <row r="91245" spans="2:2">
      <c r="B91245" s="202"/>
    </row>
    <row r="91246" spans="2:2">
      <c r="B91246" s="202"/>
    </row>
    <row r="91247" spans="2:2">
      <c r="B91247" s="202"/>
    </row>
    <row r="91248" spans="2:2">
      <c r="B91248" s="202"/>
    </row>
    <row r="91249" spans="2:2">
      <c r="B91249" s="202"/>
    </row>
    <row r="91250" spans="2:2">
      <c r="B91250" s="202"/>
    </row>
    <row r="91251" spans="2:2">
      <c r="B91251" s="202"/>
    </row>
    <row r="91252" spans="2:2">
      <c r="B91252" s="202"/>
    </row>
    <row r="91253" spans="2:2">
      <c r="B91253" s="202"/>
    </row>
    <row r="91254" spans="2:2">
      <c r="B91254" s="202"/>
    </row>
    <row r="91255" spans="2:2">
      <c r="B91255" s="202"/>
    </row>
    <row r="91256" spans="2:2">
      <c r="B91256" s="202"/>
    </row>
    <row r="91257" spans="2:2">
      <c r="B91257" s="202"/>
    </row>
    <row r="91258" spans="2:2">
      <c r="B91258" s="202"/>
    </row>
    <row r="91259" spans="2:2">
      <c r="B91259" s="202"/>
    </row>
    <row r="91260" spans="2:2">
      <c r="B91260" s="202"/>
    </row>
    <row r="91261" spans="2:2">
      <c r="B91261" s="202"/>
    </row>
    <row r="91262" spans="2:2">
      <c r="B91262" s="202"/>
    </row>
    <row r="91263" spans="2:2">
      <c r="B91263" s="202"/>
    </row>
    <row r="91264" spans="2:2">
      <c r="B91264" s="202"/>
    </row>
    <row r="91265" spans="2:2">
      <c r="B91265" s="202"/>
    </row>
    <row r="91266" spans="2:2">
      <c r="B91266" s="202"/>
    </row>
    <row r="91267" spans="2:2">
      <c r="B91267" s="202"/>
    </row>
    <row r="91268" spans="2:2">
      <c r="B91268" s="202"/>
    </row>
    <row r="91269" spans="2:2">
      <c r="B91269" s="202"/>
    </row>
    <row r="91270" spans="2:2">
      <c r="B91270" s="202"/>
    </row>
    <row r="91271" spans="2:2">
      <c r="B91271" s="202"/>
    </row>
    <row r="91272" spans="2:2">
      <c r="B91272" s="202"/>
    </row>
    <row r="91273" spans="2:2">
      <c r="B91273" s="202"/>
    </row>
    <row r="91274" spans="2:2">
      <c r="B91274" s="202"/>
    </row>
    <row r="91275" spans="2:2">
      <c r="B91275" s="202"/>
    </row>
    <row r="91276" spans="2:2">
      <c r="B91276" s="202"/>
    </row>
    <row r="91277" spans="2:2">
      <c r="B91277" s="202"/>
    </row>
    <row r="91278" spans="2:2">
      <c r="B91278" s="202"/>
    </row>
    <row r="91279" spans="2:2">
      <c r="B91279" s="202"/>
    </row>
    <row r="91280" spans="2:2">
      <c r="B91280" s="202"/>
    </row>
    <row r="91281" spans="2:2">
      <c r="B91281" s="202"/>
    </row>
    <row r="91282" spans="2:2">
      <c r="B91282" s="202"/>
    </row>
    <row r="91283" spans="2:2">
      <c r="B91283" s="202"/>
    </row>
    <row r="91284" spans="2:2">
      <c r="B91284" s="202"/>
    </row>
    <row r="91285" spans="2:2">
      <c r="B91285" s="202"/>
    </row>
    <row r="91286" spans="2:2">
      <c r="B91286" s="202"/>
    </row>
    <row r="91287" spans="2:2">
      <c r="B91287" s="202"/>
    </row>
    <row r="91288" spans="2:2">
      <c r="B91288" s="202"/>
    </row>
    <row r="91289" spans="2:2">
      <c r="B91289" s="202"/>
    </row>
    <row r="91290" spans="2:2">
      <c r="B91290" s="202"/>
    </row>
    <row r="91291" spans="2:2">
      <c r="B91291" s="202"/>
    </row>
    <row r="91292" spans="2:2">
      <c r="B91292" s="202"/>
    </row>
    <row r="91293" spans="2:2">
      <c r="B91293" s="202"/>
    </row>
    <row r="91294" spans="2:2">
      <c r="B91294" s="202"/>
    </row>
    <row r="91295" spans="2:2">
      <c r="B91295" s="202"/>
    </row>
    <row r="91296" spans="2:2">
      <c r="B91296" s="202"/>
    </row>
    <row r="91297" spans="2:2">
      <c r="B91297" s="202"/>
    </row>
    <row r="91298" spans="2:2">
      <c r="B91298" s="202"/>
    </row>
    <row r="91299" spans="2:2">
      <c r="B91299" s="202"/>
    </row>
    <row r="91300" spans="2:2">
      <c r="B91300" s="202"/>
    </row>
    <row r="91301" spans="2:2">
      <c r="B91301" s="202"/>
    </row>
    <row r="91302" spans="2:2">
      <c r="B91302" s="202"/>
    </row>
    <row r="91303" spans="2:2">
      <c r="B91303" s="202"/>
    </row>
    <row r="91304" spans="2:2">
      <c r="B91304" s="202"/>
    </row>
    <row r="91305" spans="2:2">
      <c r="B91305" s="202"/>
    </row>
    <row r="91306" spans="2:2">
      <c r="B91306" s="202"/>
    </row>
    <row r="91307" spans="2:2">
      <c r="B91307" s="202"/>
    </row>
    <row r="91308" spans="2:2">
      <c r="B91308" s="202"/>
    </row>
    <row r="91309" spans="2:2">
      <c r="B91309" s="202"/>
    </row>
    <row r="91310" spans="2:2">
      <c r="B91310" s="202"/>
    </row>
    <row r="91311" spans="2:2">
      <c r="B91311" s="202"/>
    </row>
    <row r="91312" spans="2:2">
      <c r="B91312" s="202"/>
    </row>
    <row r="91313" spans="2:2">
      <c r="B91313" s="202"/>
    </row>
    <row r="91314" spans="2:2">
      <c r="B91314" s="202"/>
    </row>
    <row r="91315" spans="2:2">
      <c r="B91315" s="202"/>
    </row>
    <row r="91316" spans="2:2">
      <c r="B91316" s="202"/>
    </row>
    <row r="91317" spans="2:2">
      <c r="B91317" s="202"/>
    </row>
    <row r="91318" spans="2:2">
      <c r="B91318" s="202"/>
    </row>
    <row r="91319" spans="2:2">
      <c r="B91319" s="202"/>
    </row>
    <row r="91320" spans="2:2">
      <c r="B91320" s="202"/>
    </row>
    <row r="91321" spans="2:2">
      <c r="B91321" s="202"/>
    </row>
    <row r="91322" spans="2:2">
      <c r="B91322" s="202"/>
    </row>
    <row r="91323" spans="2:2">
      <c r="B91323" s="202"/>
    </row>
    <row r="91324" spans="2:2">
      <c r="B91324" s="202"/>
    </row>
    <row r="91325" spans="2:2">
      <c r="B91325" s="202"/>
    </row>
    <row r="91326" spans="2:2">
      <c r="B91326" s="202"/>
    </row>
    <row r="91327" spans="2:2">
      <c r="B91327" s="202"/>
    </row>
    <row r="91328" spans="2:2">
      <c r="B91328" s="202"/>
    </row>
    <row r="91329" spans="2:2">
      <c r="B91329" s="202"/>
    </row>
    <row r="91330" spans="2:2">
      <c r="B91330" s="202"/>
    </row>
    <row r="91331" spans="2:2">
      <c r="B91331" s="202"/>
    </row>
    <row r="91332" spans="2:2">
      <c r="B91332" s="202"/>
    </row>
    <row r="91333" spans="2:2">
      <c r="B91333" s="202"/>
    </row>
    <row r="91334" spans="2:2">
      <c r="B91334" s="202"/>
    </row>
    <row r="91335" spans="2:2">
      <c r="B91335" s="202"/>
    </row>
    <row r="91336" spans="2:2">
      <c r="B91336" s="202"/>
    </row>
    <row r="91337" spans="2:2">
      <c r="B91337" s="202"/>
    </row>
    <row r="91338" spans="2:2">
      <c r="B91338" s="202"/>
    </row>
    <row r="91339" spans="2:2">
      <c r="B91339" s="202"/>
    </row>
    <row r="91340" spans="2:2">
      <c r="B91340" s="202"/>
    </row>
    <row r="91341" spans="2:2">
      <c r="B91341" s="202"/>
    </row>
    <row r="91342" spans="2:2">
      <c r="B91342" s="202"/>
    </row>
    <row r="91343" spans="2:2">
      <c r="B91343" s="202"/>
    </row>
    <row r="91344" spans="2:2">
      <c r="B91344" s="202"/>
    </row>
    <row r="91345" spans="2:2">
      <c r="B91345" s="202"/>
    </row>
    <row r="91346" spans="2:2">
      <c r="B91346" s="202"/>
    </row>
    <row r="91347" spans="2:2">
      <c r="B91347" s="202"/>
    </row>
    <row r="91348" spans="2:2">
      <c r="B91348" s="202"/>
    </row>
    <row r="91349" spans="2:2">
      <c r="B91349" s="202"/>
    </row>
    <row r="91350" spans="2:2">
      <c r="B91350" s="202"/>
    </row>
    <row r="91351" spans="2:2">
      <c r="B91351" s="202"/>
    </row>
    <row r="91352" spans="2:2">
      <c r="B91352" s="202"/>
    </row>
    <row r="91353" spans="2:2">
      <c r="B91353" s="202"/>
    </row>
    <row r="91354" spans="2:2">
      <c r="B91354" s="202"/>
    </row>
    <row r="91355" spans="2:2">
      <c r="B91355" s="202"/>
    </row>
    <row r="91356" spans="2:2">
      <c r="B91356" s="202"/>
    </row>
    <row r="91357" spans="2:2">
      <c r="B91357" s="202"/>
    </row>
    <row r="91358" spans="2:2">
      <c r="B91358" s="202"/>
    </row>
    <row r="91359" spans="2:2">
      <c r="B91359" s="202"/>
    </row>
    <row r="91360" spans="2:2">
      <c r="B91360" s="202"/>
    </row>
    <row r="91361" spans="2:2">
      <c r="B91361" s="202"/>
    </row>
    <row r="91362" spans="2:2">
      <c r="B91362" s="202"/>
    </row>
    <row r="91363" spans="2:2">
      <c r="B91363" s="202"/>
    </row>
    <row r="91364" spans="2:2">
      <c r="B91364" s="202"/>
    </row>
    <row r="91365" spans="2:2">
      <c r="B91365" s="202"/>
    </row>
    <row r="91366" spans="2:2">
      <c r="B91366" s="202"/>
    </row>
    <row r="91367" spans="2:2">
      <c r="B91367" s="202"/>
    </row>
    <row r="91368" spans="2:2">
      <c r="B91368" s="202"/>
    </row>
    <row r="91369" spans="2:2">
      <c r="B91369" s="202"/>
    </row>
    <row r="91370" spans="2:2">
      <c r="B91370" s="202"/>
    </row>
    <row r="91371" spans="2:2">
      <c r="B91371" s="202"/>
    </row>
    <row r="91372" spans="2:2">
      <c r="B91372" s="202"/>
    </row>
    <row r="91373" spans="2:2">
      <c r="B91373" s="202"/>
    </row>
    <row r="91374" spans="2:2">
      <c r="B91374" s="202"/>
    </row>
    <row r="91375" spans="2:2">
      <c r="B91375" s="202"/>
    </row>
    <row r="91376" spans="2:2">
      <c r="B91376" s="202"/>
    </row>
    <row r="91377" spans="2:2">
      <c r="B91377" s="202"/>
    </row>
    <row r="91378" spans="2:2">
      <c r="B91378" s="202"/>
    </row>
    <row r="91379" spans="2:2">
      <c r="B91379" s="202"/>
    </row>
    <row r="91380" spans="2:2">
      <c r="B91380" s="202"/>
    </row>
    <row r="91381" spans="2:2">
      <c r="B91381" s="202"/>
    </row>
    <row r="91382" spans="2:2">
      <c r="B91382" s="202"/>
    </row>
    <row r="91383" spans="2:2">
      <c r="B91383" s="202"/>
    </row>
    <row r="91384" spans="2:2">
      <c r="B91384" s="202"/>
    </row>
    <row r="91385" spans="2:2">
      <c r="B91385" s="202"/>
    </row>
    <row r="91386" spans="2:2">
      <c r="B91386" s="202"/>
    </row>
    <row r="91387" spans="2:2">
      <c r="B91387" s="202"/>
    </row>
    <row r="91388" spans="2:2">
      <c r="B91388" s="202"/>
    </row>
    <row r="91389" spans="2:2">
      <c r="B91389" s="202"/>
    </row>
    <row r="91390" spans="2:2">
      <c r="B91390" s="202"/>
    </row>
    <row r="91391" spans="2:2">
      <c r="B91391" s="202"/>
    </row>
    <row r="91392" spans="2:2">
      <c r="B91392" s="202"/>
    </row>
    <row r="91393" spans="2:2">
      <c r="B91393" s="202"/>
    </row>
    <row r="91394" spans="2:2">
      <c r="B91394" s="202"/>
    </row>
    <row r="91395" spans="2:2">
      <c r="B91395" s="202"/>
    </row>
    <row r="91396" spans="2:2">
      <c r="B91396" s="202"/>
    </row>
    <row r="91397" spans="2:2">
      <c r="B91397" s="202"/>
    </row>
    <row r="91398" spans="2:2">
      <c r="B91398" s="202"/>
    </row>
    <row r="91399" spans="2:2">
      <c r="B91399" s="202"/>
    </row>
    <row r="91400" spans="2:2">
      <c r="B91400" s="202"/>
    </row>
    <row r="91401" spans="2:2">
      <c r="B91401" s="202"/>
    </row>
    <row r="91402" spans="2:2">
      <c r="B91402" s="202"/>
    </row>
    <row r="91403" spans="2:2">
      <c r="B91403" s="202"/>
    </row>
    <row r="91404" spans="2:2">
      <c r="B91404" s="202"/>
    </row>
    <row r="91405" spans="2:2">
      <c r="B91405" s="202"/>
    </row>
    <row r="91406" spans="2:2">
      <c r="B91406" s="202"/>
    </row>
    <row r="91407" spans="2:2">
      <c r="B91407" s="202"/>
    </row>
    <row r="91408" spans="2:2">
      <c r="B91408" s="202"/>
    </row>
    <row r="91409" spans="2:2">
      <c r="B91409" s="202"/>
    </row>
    <row r="91410" spans="2:2">
      <c r="B91410" s="202"/>
    </row>
    <row r="91411" spans="2:2">
      <c r="B91411" s="202"/>
    </row>
    <row r="91412" spans="2:2">
      <c r="B91412" s="202"/>
    </row>
    <row r="91413" spans="2:2">
      <c r="B91413" s="202"/>
    </row>
    <row r="91414" spans="2:2">
      <c r="B91414" s="202"/>
    </row>
    <row r="91415" spans="2:2">
      <c r="B91415" s="202"/>
    </row>
    <row r="91416" spans="2:2">
      <c r="B91416" s="202"/>
    </row>
    <row r="91417" spans="2:2">
      <c r="B91417" s="202"/>
    </row>
    <row r="91418" spans="2:2">
      <c r="B91418" s="202"/>
    </row>
    <row r="91419" spans="2:2">
      <c r="B91419" s="202"/>
    </row>
    <row r="91420" spans="2:2">
      <c r="B91420" s="202"/>
    </row>
    <row r="91421" spans="2:2">
      <c r="B91421" s="202"/>
    </row>
    <row r="91422" spans="2:2">
      <c r="B91422" s="202"/>
    </row>
    <row r="91423" spans="2:2">
      <c r="B91423" s="202"/>
    </row>
    <row r="91424" spans="2:2">
      <c r="B91424" s="202"/>
    </row>
    <row r="91425" spans="2:2">
      <c r="B91425" s="202"/>
    </row>
    <row r="91426" spans="2:2">
      <c r="B91426" s="202"/>
    </row>
    <row r="91427" spans="2:2">
      <c r="B91427" s="202"/>
    </row>
    <row r="91428" spans="2:2">
      <c r="B91428" s="202"/>
    </row>
    <row r="91429" spans="2:2">
      <c r="B91429" s="202"/>
    </row>
    <row r="91430" spans="2:2">
      <c r="B91430" s="202"/>
    </row>
    <row r="91431" spans="2:2">
      <c r="B91431" s="202"/>
    </row>
    <row r="91432" spans="2:2">
      <c r="B91432" s="202"/>
    </row>
    <row r="91433" spans="2:2">
      <c r="B91433" s="202"/>
    </row>
    <row r="91434" spans="2:2">
      <c r="B91434" s="202"/>
    </row>
    <row r="91435" spans="2:2">
      <c r="B91435" s="202"/>
    </row>
    <row r="91436" spans="2:2">
      <c r="B91436" s="202"/>
    </row>
    <row r="91437" spans="2:2">
      <c r="B91437" s="202"/>
    </row>
    <row r="91438" spans="2:2">
      <c r="B91438" s="202"/>
    </row>
    <row r="91439" spans="2:2">
      <c r="B91439" s="202"/>
    </row>
    <row r="91440" spans="2:2">
      <c r="B91440" s="202"/>
    </row>
    <row r="91441" spans="2:2">
      <c r="B91441" s="202"/>
    </row>
    <row r="91442" spans="2:2">
      <c r="B91442" s="202"/>
    </row>
    <row r="91443" spans="2:2">
      <c r="B91443" s="202"/>
    </row>
    <row r="91444" spans="2:2">
      <c r="B91444" s="202"/>
    </row>
    <row r="91445" spans="2:2">
      <c r="B91445" s="202"/>
    </row>
    <row r="91446" spans="2:2">
      <c r="B91446" s="202"/>
    </row>
    <row r="91447" spans="2:2">
      <c r="B91447" s="202"/>
    </row>
    <row r="91448" spans="2:2">
      <c r="B91448" s="202"/>
    </row>
    <row r="91449" spans="2:2">
      <c r="B91449" s="202"/>
    </row>
    <row r="91450" spans="2:2">
      <c r="B91450" s="202"/>
    </row>
    <row r="91451" spans="2:2">
      <c r="B91451" s="202"/>
    </row>
    <row r="91452" spans="2:2">
      <c r="B91452" s="202"/>
    </row>
    <row r="91453" spans="2:2">
      <c r="B91453" s="202"/>
    </row>
    <row r="91454" spans="2:2">
      <c r="B91454" s="202"/>
    </row>
    <row r="91455" spans="2:2">
      <c r="B91455" s="202"/>
    </row>
    <row r="91456" spans="2:2">
      <c r="B91456" s="202"/>
    </row>
    <row r="91457" spans="2:2">
      <c r="B91457" s="202"/>
    </row>
    <row r="91458" spans="2:2">
      <c r="B91458" s="202"/>
    </row>
    <row r="91459" spans="2:2">
      <c r="B91459" s="202"/>
    </row>
    <row r="91460" spans="2:2">
      <c r="B91460" s="202"/>
    </row>
    <row r="91461" spans="2:2">
      <c r="B91461" s="202"/>
    </row>
    <row r="91462" spans="2:2">
      <c r="B91462" s="202"/>
    </row>
    <row r="91463" spans="2:2">
      <c r="B91463" s="202"/>
    </row>
    <row r="91464" spans="2:2">
      <c r="B91464" s="202"/>
    </row>
    <row r="91465" spans="2:2">
      <c r="B91465" s="202"/>
    </row>
    <row r="91466" spans="2:2">
      <c r="B91466" s="202"/>
    </row>
    <row r="91467" spans="2:2">
      <c r="B91467" s="202"/>
    </row>
    <row r="91468" spans="2:2">
      <c r="B91468" s="202"/>
    </row>
    <row r="91469" spans="2:2">
      <c r="B91469" s="202"/>
    </row>
    <row r="91470" spans="2:2">
      <c r="B91470" s="202"/>
    </row>
    <row r="91471" spans="2:2">
      <c r="B91471" s="202"/>
    </row>
    <row r="91472" spans="2:2">
      <c r="B91472" s="202"/>
    </row>
    <row r="91473" spans="2:2">
      <c r="B91473" s="202"/>
    </row>
    <row r="91474" spans="2:2">
      <c r="B91474" s="202"/>
    </row>
    <row r="91475" spans="2:2">
      <c r="B91475" s="202"/>
    </row>
    <row r="91476" spans="2:2">
      <c r="B91476" s="202"/>
    </row>
    <row r="91477" spans="2:2">
      <c r="B91477" s="202"/>
    </row>
    <row r="91478" spans="2:2">
      <c r="B91478" s="202"/>
    </row>
    <row r="91479" spans="2:2">
      <c r="B91479" s="202"/>
    </row>
    <row r="91480" spans="2:2">
      <c r="B91480" s="202"/>
    </row>
    <row r="91481" spans="2:2">
      <c r="B91481" s="202"/>
    </row>
    <row r="91482" spans="2:2">
      <c r="B91482" s="202"/>
    </row>
    <row r="91483" spans="2:2">
      <c r="B91483" s="202"/>
    </row>
    <row r="91484" spans="2:2">
      <c r="B91484" s="202"/>
    </row>
    <row r="91485" spans="2:2">
      <c r="B91485" s="202"/>
    </row>
    <row r="91486" spans="2:2">
      <c r="B91486" s="202"/>
    </row>
    <row r="91487" spans="2:2">
      <c r="B91487" s="202"/>
    </row>
    <row r="91488" spans="2:2">
      <c r="B91488" s="202"/>
    </row>
    <row r="91489" spans="2:2">
      <c r="B91489" s="202"/>
    </row>
    <row r="91490" spans="2:2">
      <c r="B91490" s="202"/>
    </row>
    <row r="91491" spans="2:2">
      <c r="B91491" s="202"/>
    </row>
    <row r="91492" spans="2:2">
      <c r="B91492" s="202"/>
    </row>
    <row r="91493" spans="2:2">
      <c r="B91493" s="202"/>
    </row>
    <row r="91494" spans="2:2">
      <c r="B91494" s="202"/>
    </row>
    <row r="91495" spans="2:2">
      <c r="B91495" s="202"/>
    </row>
    <row r="91496" spans="2:2">
      <c r="B91496" s="202"/>
    </row>
    <row r="91497" spans="2:2">
      <c r="B91497" s="202"/>
    </row>
    <row r="91498" spans="2:2">
      <c r="B91498" s="202"/>
    </row>
    <row r="91499" spans="2:2">
      <c r="B91499" s="202"/>
    </row>
    <row r="91500" spans="2:2">
      <c r="B91500" s="202"/>
    </row>
    <row r="91501" spans="2:2">
      <c r="B91501" s="202"/>
    </row>
    <row r="91502" spans="2:2">
      <c r="B91502" s="202"/>
    </row>
    <row r="91503" spans="2:2">
      <c r="B91503" s="202"/>
    </row>
    <row r="91504" spans="2:2">
      <c r="B91504" s="202"/>
    </row>
    <row r="91505" spans="2:2">
      <c r="B91505" s="202"/>
    </row>
    <row r="91506" spans="2:2">
      <c r="B91506" s="202"/>
    </row>
    <row r="91507" spans="2:2">
      <c r="B91507" s="202"/>
    </row>
    <row r="91508" spans="2:2">
      <c r="B91508" s="202"/>
    </row>
    <row r="91509" spans="2:2">
      <c r="B91509" s="202"/>
    </row>
    <row r="91510" spans="2:2">
      <c r="B91510" s="202"/>
    </row>
    <row r="91511" spans="2:2">
      <c r="B91511" s="202"/>
    </row>
    <row r="91512" spans="2:2">
      <c r="B91512" s="202"/>
    </row>
    <row r="91513" spans="2:2">
      <c r="B91513" s="202"/>
    </row>
    <row r="91514" spans="2:2">
      <c r="B91514" s="202"/>
    </row>
    <row r="91515" spans="2:2">
      <c r="B91515" s="202"/>
    </row>
    <row r="91516" spans="2:2">
      <c r="B91516" s="202"/>
    </row>
    <row r="91517" spans="2:2">
      <c r="B91517" s="202"/>
    </row>
    <row r="91518" spans="2:2">
      <c r="B91518" s="202"/>
    </row>
    <row r="91519" spans="2:2">
      <c r="B91519" s="202"/>
    </row>
    <row r="91520" spans="2:2">
      <c r="B91520" s="202"/>
    </row>
    <row r="91521" spans="2:2">
      <c r="B91521" s="202"/>
    </row>
    <row r="91522" spans="2:2">
      <c r="B91522" s="202"/>
    </row>
    <row r="91523" spans="2:2">
      <c r="B91523" s="202"/>
    </row>
    <row r="91524" spans="2:2">
      <c r="B91524" s="202"/>
    </row>
    <row r="91525" spans="2:2">
      <c r="B91525" s="202"/>
    </row>
    <row r="91526" spans="2:2">
      <c r="B91526" s="202"/>
    </row>
    <row r="91527" spans="2:2">
      <c r="B91527" s="202"/>
    </row>
    <row r="91528" spans="2:2">
      <c r="B91528" s="202"/>
    </row>
    <row r="91529" spans="2:2">
      <c r="B91529" s="202"/>
    </row>
    <row r="91530" spans="2:2">
      <c r="B91530" s="202"/>
    </row>
    <row r="91531" spans="2:2">
      <c r="B91531" s="202"/>
    </row>
    <row r="91532" spans="2:2">
      <c r="B91532" s="202"/>
    </row>
    <row r="91533" spans="2:2">
      <c r="B91533" s="202"/>
    </row>
    <row r="91534" spans="2:2">
      <c r="B91534" s="202"/>
    </row>
    <row r="91535" spans="2:2">
      <c r="B91535" s="202"/>
    </row>
    <row r="91536" spans="2:2">
      <c r="B91536" s="202"/>
    </row>
    <row r="91537" spans="2:2">
      <c r="B91537" s="202"/>
    </row>
    <row r="91538" spans="2:2">
      <c r="B91538" s="202"/>
    </row>
    <row r="91539" spans="2:2">
      <c r="B91539" s="202"/>
    </row>
    <row r="91540" spans="2:2">
      <c r="B91540" s="202"/>
    </row>
    <row r="91541" spans="2:2">
      <c r="B91541" s="202"/>
    </row>
    <row r="91542" spans="2:2">
      <c r="B91542" s="202"/>
    </row>
    <row r="91543" spans="2:2">
      <c r="B91543" s="202"/>
    </row>
    <row r="91544" spans="2:2">
      <c r="B91544" s="202"/>
    </row>
    <row r="91545" spans="2:2">
      <c r="B91545" s="202"/>
    </row>
    <row r="91546" spans="2:2">
      <c r="B91546" s="202"/>
    </row>
    <row r="91547" spans="2:2">
      <c r="B91547" s="202"/>
    </row>
    <row r="91548" spans="2:2">
      <c r="B91548" s="202"/>
    </row>
    <row r="91549" spans="2:2">
      <c r="B91549" s="202"/>
    </row>
    <row r="91550" spans="2:2">
      <c r="B91550" s="202"/>
    </row>
    <row r="91551" spans="2:2">
      <c r="B91551" s="202"/>
    </row>
    <row r="91552" spans="2:2">
      <c r="B91552" s="202"/>
    </row>
    <row r="91553" spans="2:2">
      <c r="B91553" s="202"/>
    </row>
    <row r="91554" spans="2:2">
      <c r="B91554" s="202"/>
    </row>
    <row r="91555" spans="2:2">
      <c r="B91555" s="202"/>
    </row>
    <row r="91556" spans="2:2">
      <c r="B91556" s="202"/>
    </row>
    <row r="91557" spans="2:2">
      <c r="B91557" s="202"/>
    </row>
    <row r="91558" spans="2:2">
      <c r="B91558" s="202"/>
    </row>
    <row r="91559" spans="2:2">
      <c r="B91559" s="202"/>
    </row>
    <row r="91560" spans="2:2">
      <c r="B91560" s="202"/>
    </row>
    <row r="91561" spans="2:2">
      <c r="B91561" s="202"/>
    </row>
    <row r="91562" spans="2:2">
      <c r="B91562" s="202"/>
    </row>
    <row r="91563" spans="2:2">
      <c r="B91563" s="202"/>
    </row>
    <row r="91564" spans="2:2">
      <c r="B91564" s="202"/>
    </row>
    <row r="91565" spans="2:2">
      <c r="B91565" s="202"/>
    </row>
    <row r="91566" spans="2:2">
      <c r="B91566" s="202"/>
    </row>
    <row r="91567" spans="2:2">
      <c r="B91567" s="202"/>
    </row>
    <row r="91568" spans="2:2">
      <c r="B91568" s="202"/>
    </row>
    <row r="91569" spans="2:2">
      <c r="B91569" s="202"/>
    </row>
    <row r="91570" spans="2:2">
      <c r="B91570" s="202"/>
    </row>
    <row r="91571" spans="2:2">
      <c r="B91571" s="202"/>
    </row>
    <row r="91572" spans="2:2">
      <c r="B91572" s="202"/>
    </row>
    <row r="91573" spans="2:2">
      <c r="B91573" s="202"/>
    </row>
    <row r="91574" spans="2:2">
      <c r="B91574" s="202"/>
    </row>
    <row r="91575" spans="2:2">
      <c r="B91575" s="202"/>
    </row>
    <row r="91576" spans="2:2">
      <c r="B91576" s="202"/>
    </row>
    <row r="91577" spans="2:2">
      <c r="B91577" s="202"/>
    </row>
    <row r="91578" spans="2:2">
      <c r="B91578" s="202"/>
    </row>
    <row r="91579" spans="2:2">
      <c r="B91579" s="202"/>
    </row>
    <row r="91580" spans="2:2">
      <c r="B91580" s="202"/>
    </row>
    <row r="91581" spans="2:2">
      <c r="B91581" s="202"/>
    </row>
    <row r="91582" spans="2:2">
      <c r="B91582" s="202"/>
    </row>
    <row r="91583" spans="2:2">
      <c r="B91583" s="202"/>
    </row>
    <row r="91584" spans="2:2">
      <c r="B91584" s="202"/>
    </row>
    <row r="91585" spans="2:2">
      <c r="B91585" s="202"/>
    </row>
    <row r="91586" spans="2:2">
      <c r="B91586" s="202"/>
    </row>
    <row r="91587" spans="2:2">
      <c r="B91587" s="202"/>
    </row>
    <row r="91588" spans="2:2">
      <c r="B91588" s="202"/>
    </row>
    <row r="91589" spans="2:2">
      <c r="B91589" s="202"/>
    </row>
    <row r="91590" spans="2:2">
      <c r="B91590" s="202"/>
    </row>
    <row r="91591" spans="2:2">
      <c r="B91591" s="202"/>
    </row>
    <row r="91592" spans="2:2">
      <c r="B91592" s="202"/>
    </row>
    <row r="91593" spans="2:2">
      <c r="B91593" s="202"/>
    </row>
    <row r="91594" spans="2:2">
      <c r="B91594" s="202"/>
    </row>
    <row r="91595" spans="2:2">
      <c r="B91595" s="202"/>
    </row>
    <row r="91596" spans="2:2">
      <c r="B91596" s="202"/>
    </row>
    <row r="91597" spans="2:2">
      <c r="B91597" s="202"/>
    </row>
    <row r="91598" spans="2:2">
      <c r="B91598" s="202"/>
    </row>
    <row r="91599" spans="2:2">
      <c r="B91599" s="202"/>
    </row>
    <row r="91600" spans="2:2">
      <c r="B91600" s="202"/>
    </row>
    <row r="91601" spans="2:2">
      <c r="B91601" s="202"/>
    </row>
    <row r="91602" spans="2:2">
      <c r="B91602" s="202"/>
    </row>
    <row r="91603" spans="2:2">
      <c r="B91603" s="202"/>
    </row>
    <row r="91604" spans="2:2">
      <c r="B91604" s="202"/>
    </row>
    <row r="91605" spans="2:2">
      <c r="B91605" s="202"/>
    </row>
    <row r="91606" spans="2:2">
      <c r="B91606" s="202"/>
    </row>
    <row r="91607" spans="2:2">
      <c r="B91607" s="202"/>
    </row>
    <row r="91608" spans="2:2">
      <c r="B91608" s="202"/>
    </row>
    <row r="91609" spans="2:2">
      <c r="B91609" s="202"/>
    </row>
    <row r="91610" spans="2:2">
      <c r="B91610" s="202"/>
    </row>
    <row r="91611" spans="2:2">
      <c r="B91611" s="202"/>
    </row>
    <row r="91612" spans="2:2">
      <c r="B91612" s="202"/>
    </row>
    <row r="91613" spans="2:2">
      <c r="B91613" s="202"/>
    </row>
    <row r="91614" spans="2:2">
      <c r="B91614" s="202"/>
    </row>
    <row r="91615" spans="2:2">
      <c r="B91615" s="202"/>
    </row>
    <row r="91616" spans="2:2">
      <c r="B91616" s="202"/>
    </row>
    <row r="91617" spans="2:2">
      <c r="B91617" s="202"/>
    </row>
    <row r="91618" spans="2:2">
      <c r="B91618" s="202"/>
    </row>
    <row r="91619" spans="2:2">
      <c r="B91619" s="202"/>
    </row>
    <row r="91620" spans="2:2">
      <c r="B91620" s="202"/>
    </row>
    <row r="91621" spans="2:2">
      <c r="B91621" s="202"/>
    </row>
    <row r="91622" spans="2:2">
      <c r="B91622" s="202"/>
    </row>
    <row r="91623" spans="2:2">
      <c r="B91623" s="202"/>
    </row>
    <row r="91624" spans="2:2">
      <c r="B91624" s="202"/>
    </row>
    <row r="91625" spans="2:2">
      <c r="B91625" s="202"/>
    </row>
    <row r="91626" spans="2:2">
      <c r="B91626" s="202"/>
    </row>
    <row r="91627" spans="2:2">
      <c r="B91627" s="202"/>
    </row>
    <row r="91628" spans="2:2">
      <c r="B91628" s="202"/>
    </row>
    <row r="91629" spans="2:2">
      <c r="B91629" s="202"/>
    </row>
    <row r="91630" spans="2:2">
      <c r="B91630" s="202"/>
    </row>
    <row r="91631" spans="2:2">
      <c r="B91631" s="202"/>
    </row>
    <row r="91632" spans="2:2">
      <c r="B91632" s="202"/>
    </row>
    <row r="91633" spans="2:2">
      <c r="B91633" s="202"/>
    </row>
    <row r="91634" spans="2:2">
      <c r="B91634" s="202"/>
    </row>
    <row r="91635" spans="2:2">
      <c r="B91635" s="202"/>
    </row>
    <row r="91636" spans="2:2">
      <c r="B91636" s="202"/>
    </row>
    <row r="91637" spans="2:2">
      <c r="B91637" s="202"/>
    </row>
    <row r="91638" spans="2:2">
      <c r="B91638" s="202"/>
    </row>
    <row r="91639" spans="2:2">
      <c r="B91639" s="202"/>
    </row>
    <row r="91640" spans="2:2">
      <c r="B91640" s="202"/>
    </row>
    <row r="91641" spans="2:2">
      <c r="B91641" s="202"/>
    </row>
    <row r="91642" spans="2:2">
      <c r="B91642" s="202"/>
    </row>
    <row r="91643" spans="2:2">
      <c r="B91643" s="202"/>
    </row>
    <row r="91644" spans="2:2">
      <c r="B91644" s="202"/>
    </row>
    <row r="91645" spans="2:2">
      <c r="B91645" s="202"/>
    </row>
    <row r="91646" spans="2:2">
      <c r="B91646" s="202"/>
    </row>
    <row r="91647" spans="2:2">
      <c r="B91647" s="202"/>
    </row>
    <row r="91648" spans="2:2">
      <c r="B91648" s="202"/>
    </row>
    <row r="91649" spans="2:2">
      <c r="B91649" s="202"/>
    </row>
    <row r="91650" spans="2:2">
      <c r="B91650" s="202"/>
    </row>
    <row r="91651" spans="2:2">
      <c r="B91651" s="202"/>
    </row>
    <row r="91652" spans="2:2">
      <c r="B91652" s="202"/>
    </row>
    <row r="91653" spans="2:2">
      <c r="B91653" s="202"/>
    </row>
    <row r="91654" spans="2:2">
      <c r="B91654" s="202"/>
    </row>
    <row r="91655" spans="2:2">
      <c r="B91655" s="202"/>
    </row>
    <row r="91656" spans="2:2">
      <c r="B91656" s="202"/>
    </row>
    <row r="91657" spans="2:2">
      <c r="B91657" s="202"/>
    </row>
    <row r="91658" spans="2:2">
      <c r="B91658" s="202"/>
    </row>
    <row r="91659" spans="2:2">
      <c r="B91659" s="202"/>
    </row>
    <row r="91660" spans="2:2">
      <c r="B91660" s="202"/>
    </row>
    <row r="91661" spans="2:2">
      <c r="B91661" s="202"/>
    </row>
    <row r="91662" spans="2:2">
      <c r="B91662" s="202"/>
    </row>
    <row r="91663" spans="2:2">
      <c r="B91663" s="202"/>
    </row>
    <row r="91664" spans="2:2">
      <c r="B91664" s="202"/>
    </row>
    <row r="91665" spans="2:2">
      <c r="B91665" s="202"/>
    </row>
    <row r="91666" spans="2:2">
      <c r="B91666" s="202"/>
    </row>
    <row r="91667" spans="2:2">
      <c r="B91667" s="202"/>
    </row>
    <row r="91668" spans="2:2">
      <c r="B91668" s="202"/>
    </row>
    <row r="91669" spans="2:2">
      <c r="B91669" s="202"/>
    </row>
    <row r="91670" spans="2:2">
      <c r="B91670" s="202"/>
    </row>
    <row r="91671" spans="2:2">
      <c r="B91671" s="202"/>
    </row>
    <row r="91672" spans="2:2">
      <c r="B91672" s="202"/>
    </row>
    <row r="91673" spans="2:2">
      <c r="B91673" s="202"/>
    </row>
    <row r="91674" spans="2:2">
      <c r="B91674" s="202"/>
    </row>
    <row r="91675" spans="2:2">
      <c r="B91675" s="202"/>
    </row>
    <row r="91676" spans="2:2">
      <c r="B91676" s="202"/>
    </row>
    <row r="91677" spans="2:2">
      <c r="B91677" s="202"/>
    </row>
    <row r="91678" spans="2:2">
      <c r="B91678" s="202"/>
    </row>
    <row r="91679" spans="2:2">
      <c r="B91679" s="202"/>
    </row>
    <row r="91680" spans="2:2">
      <c r="B91680" s="202"/>
    </row>
    <row r="91681" spans="2:2">
      <c r="B91681" s="202"/>
    </row>
    <row r="91682" spans="2:2">
      <c r="B91682" s="202"/>
    </row>
    <row r="91683" spans="2:2">
      <c r="B91683" s="202"/>
    </row>
    <row r="91684" spans="2:2">
      <c r="B91684" s="202"/>
    </row>
    <row r="91685" spans="2:2">
      <c r="B91685" s="202"/>
    </row>
    <row r="91686" spans="2:2">
      <c r="B91686" s="202"/>
    </row>
    <row r="91687" spans="2:2">
      <c r="B91687" s="202"/>
    </row>
    <row r="91688" spans="2:2">
      <c r="B91688" s="202"/>
    </row>
    <row r="91689" spans="2:2">
      <c r="B91689" s="202"/>
    </row>
    <row r="91690" spans="2:2">
      <c r="B91690" s="202"/>
    </row>
    <row r="91691" spans="2:2">
      <c r="B91691" s="202"/>
    </row>
    <row r="91692" spans="2:2">
      <c r="B91692" s="202"/>
    </row>
    <row r="91693" spans="2:2">
      <c r="B91693" s="202"/>
    </row>
    <row r="91694" spans="2:2">
      <c r="B91694" s="202"/>
    </row>
    <row r="91695" spans="2:2">
      <c r="B91695" s="202"/>
    </row>
    <row r="91696" spans="2:2">
      <c r="B91696" s="202"/>
    </row>
    <row r="91697" spans="2:2">
      <c r="B91697" s="202"/>
    </row>
    <row r="91698" spans="2:2">
      <c r="B91698" s="202"/>
    </row>
    <row r="91699" spans="2:2">
      <c r="B91699" s="202"/>
    </row>
    <row r="91700" spans="2:2">
      <c r="B91700" s="202"/>
    </row>
    <row r="91701" spans="2:2">
      <c r="B91701" s="202"/>
    </row>
    <row r="91702" spans="2:2">
      <c r="B91702" s="202"/>
    </row>
    <row r="91703" spans="2:2">
      <c r="B91703" s="202"/>
    </row>
    <row r="91704" spans="2:2">
      <c r="B91704" s="202"/>
    </row>
    <row r="91705" spans="2:2">
      <c r="B91705" s="202"/>
    </row>
    <row r="91706" spans="2:2">
      <c r="B91706" s="202"/>
    </row>
    <row r="91707" spans="2:2">
      <c r="B91707" s="202"/>
    </row>
    <row r="91708" spans="2:2">
      <c r="B91708" s="202"/>
    </row>
    <row r="91709" spans="2:2">
      <c r="B91709" s="202"/>
    </row>
    <row r="91710" spans="2:2">
      <c r="B91710" s="202"/>
    </row>
    <row r="91711" spans="2:2">
      <c r="B91711" s="202"/>
    </row>
    <row r="91712" spans="2:2">
      <c r="B91712" s="202"/>
    </row>
    <row r="91713" spans="2:2">
      <c r="B91713" s="202"/>
    </row>
    <row r="91714" spans="2:2">
      <c r="B91714" s="202"/>
    </row>
    <row r="91715" spans="2:2">
      <c r="B91715" s="202"/>
    </row>
    <row r="91716" spans="2:2">
      <c r="B91716" s="202"/>
    </row>
    <row r="91717" spans="2:2">
      <c r="B91717" s="202"/>
    </row>
    <row r="91718" spans="2:2">
      <c r="B91718" s="202"/>
    </row>
    <row r="91719" spans="2:2">
      <c r="B91719" s="202"/>
    </row>
    <row r="91720" spans="2:2">
      <c r="B91720" s="202"/>
    </row>
    <row r="91721" spans="2:2">
      <c r="B91721" s="202"/>
    </row>
    <row r="91722" spans="2:2">
      <c r="B91722" s="202"/>
    </row>
    <row r="91723" spans="2:2">
      <c r="B91723" s="202"/>
    </row>
    <row r="91724" spans="2:2">
      <c r="B91724" s="202"/>
    </row>
    <row r="91725" spans="2:2">
      <c r="B91725" s="202"/>
    </row>
    <row r="91726" spans="2:2">
      <c r="B91726" s="202"/>
    </row>
    <row r="91727" spans="2:2">
      <c r="B91727" s="202"/>
    </row>
    <row r="91728" spans="2:2">
      <c r="B91728" s="202"/>
    </row>
    <row r="91729" spans="2:2">
      <c r="B91729" s="202"/>
    </row>
    <row r="91730" spans="2:2">
      <c r="B91730" s="202"/>
    </row>
    <row r="91731" spans="2:2">
      <c r="B91731" s="202"/>
    </row>
    <row r="91732" spans="2:2">
      <c r="B91732" s="202"/>
    </row>
    <row r="91733" spans="2:2">
      <c r="B91733" s="202"/>
    </row>
    <row r="91734" spans="2:2">
      <c r="B91734" s="202"/>
    </row>
    <row r="91735" spans="2:2">
      <c r="B91735" s="202"/>
    </row>
    <row r="91736" spans="2:2">
      <c r="B91736" s="202"/>
    </row>
    <row r="91737" spans="2:2">
      <c r="B91737" s="202"/>
    </row>
    <row r="91738" spans="2:2">
      <c r="B91738" s="202"/>
    </row>
    <row r="91739" spans="2:2">
      <c r="B91739" s="202"/>
    </row>
    <row r="91740" spans="2:2">
      <c r="B91740" s="202"/>
    </row>
    <row r="91741" spans="2:2">
      <c r="B91741" s="202"/>
    </row>
    <row r="91742" spans="2:2">
      <c r="B91742" s="202"/>
    </row>
    <row r="91743" spans="2:2">
      <c r="B91743" s="202"/>
    </row>
    <row r="91744" spans="2:2">
      <c r="B91744" s="202"/>
    </row>
    <row r="91745" spans="2:2">
      <c r="B91745" s="202"/>
    </row>
    <row r="91746" spans="2:2">
      <c r="B91746" s="202"/>
    </row>
    <row r="91747" spans="2:2">
      <c r="B91747" s="202"/>
    </row>
    <row r="91748" spans="2:2">
      <c r="B91748" s="202"/>
    </row>
    <row r="91749" spans="2:2">
      <c r="B91749" s="202"/>
    </row>
    <row r="91750" spans="2:2">
      <c r="B91750" s="202"/>
    </row>
    <row r="91751" spans="2:2">
      <c r="B91751" s="202"/>
    </row>
    <row r="91752" spans="2:2">
      <c r="B91752" s="202"/>
    </row>
    <row r="91753" spans="2:2">
      <c r="B91753" s="202"/>
    </row>
    <row r="91754" spans="2:2">
      <c r="B91754" s="202"/>
    </row>
    <row r="91755" spans="2:2">
      <c r="B91755" s="202"/>
    </row>
    <row r="91756" spans="2:2">
      <c r="B91756" s="202"/>
    </row>
    <row r="91757" spans="2:2">
      <c r="B91757" s="202"/>
    </row>
    <row r="91758" spans="2:2">
      <c r="B91758" s="202"/>
    </row>
    <row r="91759" spans="2:2">
      <c r="B91759" s="202"/>
    </row>
    <row r="91760" spans="2:2">
      <c r="B91760" s="202"/>
    </row>
    <row r="91761" spans="2:2">
      <c r="B91761" s="202"/>
    </row>
    <row r="91762" spans="2:2">
      <c r="B91762" s="202"/>
    </row>
    <row r="91763" spans="2:2">
      <c r="B91763" s="202"/>
    </row>
    <row r="91764" spans="2:2">
      <c r="B91764" s="202"/>
    </row>
    <row r="91765" spans="2:2">
      <c r="B91765" s="202"/>
    </row>
    <row r="91766" spans="2:2">
      <c r="B91766" s="202"/>
    </row>
    <row r="91767" spans="2:2">
      <c r="B91767" s="202"/>
    </row>
    <row r="91768" spans="2:2">
      <c r="B91768" s="202"/>
    </row>
    <row r="91769" spans="2:2">
      <c r="B91769" s="202"/>
    </row>
    <row r="91770" spans="2:2">
      <c r="B91770" s="202"/>
    </row>
    <row r="91771" spans="2:2">
      <c r="B91771" s="202"/>
    </row>
    <row r="91772" spans="2:2">
      <c r="B91772" s="202"/>
    </row>
    <row r="91773" spans="2:2">
      <c r="B91773" s="202"/>
    </row>
    <row r="91774" spans="2:2">
      <c r="B91774" s="202"/>
    </row>
    <row r="91775" spans="2:2">
      <c r="B91775" s="202"/>
    </row>
    <row r="91776" spans="2:2">
      <c r="B91776" s="202"/>
    </row>
    <row r="91777" spans="2:2">
      <c r="B91777" s="202"/>
    </row>
    <row r="91778" spans="2:2">
      <c r="B91778" s="202"/>
    </row>
    <row r="91779" spans="2:2">
      <c r="B91779" s="202"/>
    </row>
    <row r="91780" spans="2:2">
      <c r="B91780" s="202"/>
    </row>
    <row r="91781" spans="2:2">
      <c r="B91781" s="202"/>
    </row>
    <row r="91782" spans="2:2">
      <c r="B91782" s="202"/>
    </row>
    <row r="91783" spans="2:2">
      <c r="B91783" s="202"/>
    </row>
    <row r="91784" spans="2:2">
      <c r="B91784" s="202"/>
    </row>
    <row r="91785" spans="2:2">
      <c r="B91785" s="202"/>
    </row>
    <row r="91786" spans="2:2">
      <c r="B91786" s="202"/>
    </row>
    <row r="91787" spans="2:2">
      <c r="B91787" s="202"/>
    </row>
    <row r="91788" spans="2:2">
      <c r="B91788" s="202"/>
    </row>
    <row r="91789" spans="2:2">
      <c r="B91789" s="202"/>
    </row>
    <row r="91790" spans="2:2">
      <c r="B91790" s="202"/>
    </row>
    <row r="91791" spans="2:2">
      <c r="B91791" s="202"/>
    </row>
    <row r="91792" spans="2:2">
      <c r="B91792" s="202"/>
    </row>
    <row r="91793" spans="2:2">
      <c r="B91793" s="202"/>
    </row>
    <row r="91794" spans="2:2">
      <c r="B91794" s="202"/>
    </row>
    <row r="91795" spans="2:2">
      <c r="B91795" s="202"/>
    </row>
    <row r="91796" spans="2:2">
      <c r="B91796" s="202"/>
    </row>
    <row r="91797" spans="2:2">
      <c r="B91797" s="202"/>
    </row>
    <row r="91798" spans="2:2">
      <c r="B91798" s="202"/>
    </row>
    <row r="91799" spans="2:2">
      <c r="B91799" s="202"/>
    </row>
    <row r="91800" spans="2:2">
      <c r="B91800" s="202"/>
    </row>
    <row r="91801" spans="2:2">
      <c r="B91801" s="202"/>
    </row>
    <row r="91802" spans="2:2">
      <c r="B91802" s="202"/>
    </row>
    <row r="91803" spans="2:2">
      <c r="B91803" s="202"/>
    </row>
    <row r="91804" spans="2:2">
      <c r="B91804" s="202"/>
    </row>
    <row r="91805" spans="2:2">
      <c r="B91805" s="202"/>
    </row>
    <row r="91806" spans="2:2">
      <c r="B91806" s="202"/>
    </row>
    <row r="91807" spans="2:2">
      <c r="B91807" s="202"/>
    </row>
    <row r="91808" spans="2:2">
      <c r="B91808" s="202"/>
    </row>
    <row r="91809" spans="2:2">
      <c r="B91809" s="202"/>
    </row>
    <row r="91810" spans="2:2">
      <c r="B91810" s="202"/>
    </row>
    <row r="91811" spans="2:2">
      <c r="B91811" s="202"/>
    </row>
    <row r="91812" spans="2:2">
      <c r="B91812" s="202"/>
    </row>
    <row r="91813" spans="2:2">
      <c r="B91813" s="202"/>
    </row>
    <row r="91814" spans="2:2">
      <c r="B91814" s="202"/>
    </row>
    <row r="91815" spans="2:2">
      <c r="B91815" s="202"/>
    </row>
    <row r="91816" spans="2:2">
      <c r="B91816" s="202"/>
    </row>
    <row r="91817" spans="2:2">
      <c r="B91817" s="202"/>
    </row>
    <row r="91818" spans="2:2">
      <c r="B91818" s="202"/>
    </row>
    <row r="91819" spans="2:2">
      <c r="B91819" s="202"/>
    </row>
    <row r="91820" spans="2:2">
      <c r="B91820" s="202"/>
    </row>
    <row r="91821" spans="2:2">
      <c r="B91821" s="202"/>
    </row>
    <row r="91822" spans="2:2">
      <c r="B91822" s="202"/>
    </row>
    <row r="91823" spans="2:2">
      <c r="B91823" s="202"/>
    </row>
    <row r="91824" spans="2:2">
      <c r="B91824" s="202"/>
    </row>
    <row r="91825" spans="2:2">
      <c r="B91825" s="202"/>
    </row>
    <row r="91826" spans="2:2">
      <c r="B91826" s="202"/>
    </row>
    <row r="91827" spans="2:2">
      <c r="B91827" s="202"/>
    </row>
    <row r="91828" spans="2:2">
      <c r="B91828" s="202"/>
    </row>
    <row r="91829" spans="2:2">
      <c r="B91829" s="202"/>
    </row>
    <row r="91830" spans="2:2">
      <c r="B91830" s="202"/>
    </row>
    <row r="91831" spans="2:2">
      <c r="B91831" s="202"/>
    </row>
    <row r="91832" spans="2:2">
      <c r="B91832" s="202"/>
    </row>
    <row r="91833" spans="2:2">
      <c r="B91833" s="202"/>
    </row>
    <row r="91834" spans="2:2">
      <c r="B91834" s="202"/>
    </row>
    <row r="91835" spans="2:2">
      <c r="B91835" s="202"/>
    </row>
    <row r="91836" spans="2:2">
      <c r="B91836" s="202"/>
    </row>
    <row r="91837" spans="2:2">
      <c r="B91837" s="202"/>
    </row>
    <row r="91838" spans="2:2">
      <c r="B91838" s="202"/>
    </row>
    <row r="91839" spans="2:2">
      <c r="B91839" s="202"/>
    </row>
    <row r="91840" spans="2:2">
      <c r="B91840" s="202"/>
    </row>
    <row r="91841" spans="2:2">
      <c r="B91841" s="202"/>
    </row>
    <row r="91842" spans="2:2">
      <c r="B91842" s="202"/>
    </row>
    <row r="91843" spans="2:2">
      <c r="B91843" s="202"/>
    </row>
    <row r="91844" spans="2:2">
      <c r="B91844" s="202"/>
    </row>
    <row r="91845" spans="2:2">
      <c r="B91845" s="202"/>
    </row>
    <row r="91846" spans="2:2">
      <c r="B91846" s="202"/>
    </row>
    <row r="91847" spans="2:2">
      <c r="B91847" s="202"/>
    </row>
    <row r="91848" spans="2:2">
      <c r="B91848" s="202"/>
    </row>
    <row r="91849" spans="2:2">
      <c r="B91849" s="202"/>
    </row>
    <row r="91850" spans="2:2">
      <c r="B91850" s="202"/>
    </row>
    <row r="91851" spans="2:2">
      <c r="B91851" s="202"/>
    </row>
    <row r="91852" spans="2:2">
      <c r="B91852" s="202"/>
    </row>
    <row r="91853" spans="2:2">
      <c r="B91853" s="202"/>
    </row>
    <row r="91854" spans="2:2">
      <c r="B91854" s="202"/>
    </row>
    <row r="91855" spans="2:2">
      <c r="B91855" s="202"/>
    </row>
    <row r="91856" spans="2:2">
      <c r="B91856" s="202"/>
    </row>
    <row r="91857" spans="2:2">
      <c r="B91857" s="202"/>
    </row>
    <row r="91858" spans="2:2">
      <c r="B91858" s="202"/>
    </row>
    <row r="91859" spans="2:2">
      <c r="B91859" s="202"/>
    </row>
    <row r="91860" spans="2:2">
      <c r="B91860" s="202"/>
    </row>
    <row r="91861" spans="2:2">
      <c r="B91861" s="202"/>
    </row>
    <row r="91862" spans="2:2">
      <c r="B91862" s="202"/>
    </row>
    <row r="91863" spans="2:2">
      <c r="B91863" s="202"/>
    </row>
    <row r="91864" spans="2:2">
      <c r="B91864" s="202"/>
    </row>
    <row r="91865" spans="2:2">
      <c r="B91865" s="202"/>
    </row>
    <row r="91866" spans="2:2">
      <c r="B91866" s="202"/>
    </row>
    <row r="91867" spans="2:2">
      <c r="B91867" s="202"/>
    </row>
    <row r="91868" spans="2:2">
      <c r="B91868" s="202"/>
    </row>
    <row r="91869" spans="2:2">
      <c r="B91869" s="202"/>
    </row>
    <row r="91870" spans="2:2">
      <c r="B91870" s="202"/>
    </row>
    <row r="91871" spans="2:2">
      <c r="B91871" s="202"/>
    </row>
    <row r="91872" spans="2:2">
      <c r="B91872" s="202"/>
    </row>
    <row r="91873" spans="2:2">
      <c r="B91873" s="202"/>
    </row>
    <row r="91874" spans="2:2">
      <c r="B91874" s="202"/>
    </row>
    <row r="91875" spans="2:2">
      <c r="B91875" s="202"/>
    </row>
    <row r="91876" spans="2:2">
      <c r="B91876" s="202"/>
    </row>
    <row r="91877" spans="2:2">
      <c r="B91877" s="202"/>
    </row>
    <row r="91878" spans="2:2">
      <c r="B91878" s="202"/>
    </row>
    <row r="91879" spans="2:2">
      <c r="B91879" s="202"/>
    </row>
    <row r="91880" spans="2:2">
      <c r="B91880" s="202"/>
    </row>
    <row r="91881" spans="2:2">
      <c r="B91881" s="202"/>
    </row>
    <row r="91882" spans="2:2">
      <c r="B91882" s="202"/>
    </row>
    <row r="91883" spans="2:2">
      <c r="B91883" s="202"/>
    </row>
    <row r="91884" spans="2:2">
      <c r="B91884" s="202"/>
    </row>
    <row r="91885" spans="2:2">
      <c r="B91885" s="202"/>
    </row>
    <row r="91886" spans="2:2">
      <c r="B91886" s="202"/>
    </row>
    <row r="91887" spans="2:2">
      <c r="B91887" s="202"/>
    </row>
    <row r="91888" spans="2:2">
      <c r="B91888" s="202"/>
    </row>
    <row r="91889" spans="2:2">
      <c r="B91889" s="202"/>
    </row>
    <row r="91890" spans="2:2">
      <c r="B91890" s="202"/>
    </row>
    <row r="91891" spans="2:2">
      <c r="B91891" s="202"/>
    </row>
    <row r="91892" spans="2:2">
      <c r="B91892" s="202"/>
    </row>
    <row r="91893" spans="2:2">
      <c r="B91893" s="202"/>
    </row>
    <row r="91894" spans="2:2">
      <c r="B91894" s="202"/>
    </row>
    <row r="91895" spans="2:2">
      <c r="B91895" s="202"/>
    </row>
    <row r="91896" spans="2:2">
      <c r="B91896" s="202"/>
    </row>
    <row r="91897" spans="2:2">
      <c r="B91897" s="202"/>
    </row>
    <row r="91898" spans="2:2">
      <c r="B91898" s="202"/>
    </row>
    <row r="91899" spans="2:2">
      <c r="B91899" s="202"/>
    </row>
    <row r="91900" spans="2:2">
      <c r="B91900" s="202"/>
    </row>
    <row r="91901" spans="2:2">
      <c r="B91901" s="202"/>
    </row>
    <row r="91902" spans="2:2">
      <c r="B91902" s="202"/>
    </row>
    <row r="91903" spans="2:2">
      <c r="B91903" s="202"/>
    </row>
    <row r="91904" spans="2:2">
      <c r="B91904" s="202"/>
    </row>
    <row r="91905" spans="2:2">
      <c r="B91905" s="202"/>
    </row>
    <row r="91906" spans="2:2">
      <c r="B91906" s="202"/>
    </row>
    <row r="91907" spans="2:2">
      <c r="B91907" s="202"/>
    </row>
    <row r="91908" spans="2:2">
      <c r="B91908" s="202"/>
    </row>
    <row r="91909" spans="2:2">
      <c r="B91909" s="202"/>
    </row>
    <row r="91910" spans="2:2">
      <c r="B91910" s="202"/>
    </row>
    <row r="91911" spans="2:2">
      <c r="B91911" s="202"/>
    </row>
    <row r="91912" spans="2:2">
      <c r="B91912" s="202"/>
    </row>
    <row r="91913" spans="2:2">
      <c r="B91913" s="202"/>
    </row>
    <row r="91914" spans="2:2">
      <c r="B91914" s="202"/>
    </row>
    <row r="91915" spans="2:2">
      <c r="B91915" s="202"/>
    </row>
    <row r="91916" spans="2:2">
      <c r="B91916" s="202"/>
    </row>
    <row r="91917" spans="2:2">
      <c r="B91917" s="202"/>
    </row>
    <row r="91918" spans="2:2">
      <c r="B91918" s="202"/>
    </row>
    <row r="91919" spans="2:2">
      <c r="B91919" s="202"/>
    </row>
    <row r="91920" spans="2:2">
      <c r="B91920" s="202"/>
    </row>
    <row r="91921" spans="2:2">
      <c r="B91921" s="202"/>
    </row>
    <row r="91922" spans="2:2">
      <c r="B91922" s="202"/>
    </row>
    <row r="91923" spans="2:2">
      <c r="B91923" s="202"/>
    </row>
    <row r="91924" spans="2:2">
      <c r="B91924" s="202"/>
    </row>
    <row r="91925" spans="2:2">
      <c r="B91925" s="202"/>
    </row>
    <row r="91926" spans="2:2">
      <c r="B91926" s="202"/>
    </row>
    <row r="91927" spans="2:2">
      <c r="B91927" s="202"/>
    </row>
    <row r="91928" spans="2:2">
      <c r="B91928" s="202"/>
    </row>
    <row r="91929" spans="2:2">
      <c r="B91929" s="202"/>
    </row>
    <row r="91930" spans="2:2">
      <c r="B91930" s="202"/>
    </row>
    <row r="91931" spans="2:2">
      <c r="B91931" s="202"/>
    </row>
    <row r="91932" spans="2:2">
      <c r="B91932" s="202"/>
    </row>
    <row r="91933" spans="2:2">
      <c r="B91933" s="202"/>
    </row>
    <row r="91934" spans="2:2">
      <c r="B91934" s="202"/>
    </row>
    <row r="91935" spans="2:2">
      <c r="B91935" s="202"/>
    </row>
    <row r="91936" spans="2:2">
      <c r="B91936" s="202"/>
    </row>
    <row r="91937" spans="2:2">
      <c r="B91937" s="202"/>
    </row>
    <row r="91938" spans="2:2">
      <c r="B91938" s="202"/>
    </row>
    <row r="91939" spans="2:2">
      <c r="B91939" s="202"/>
    </row>
    <row r="91940" spans="2:2">
      <c r="B91940" s="202"/>
    </row>
    <row r="91941" spans="2:2">
      <c r="B91941" s="202"/>
    </row>
    <row r="91942" spans="2:2">
      <c r="B91942" s="202"/>
    </row>
    <row r="91943" spans="2:2">
      <c r="B91943" s="202"/>
    </row>
    <row r="91944" spans="2:2">
      <c r="B91944" s="202"/>
    </row>
    <row r="91945" spans="2:2">
      <c r="B91945" s="202"/>
    </row>
    <row r="91946" spans="2:2">
      <c r="B91946" s="202"/>
    </row>
    <row r="91947" spans="2:2">
      <c r="B91947" s="202"/>
    </row>
    <row r="91948" spans="2:2">
      <c r="B91948" s="202"/>
    </row>
    <row r="91949" spans="2:2">
      <c r="B91949" s="202"/>
    </row>
    <row r="91950" spans="2:2">
      <c r="B91950" s="202"/>
    </row>
    <row r="91951" spans="2:2">
      <c r="B91951" s="202"/>
    </row>
    <row r="91952" spans="2:2">
      <c r="B91952" s="202"/>
    </row>
    <row r="91953" spans="2:2">
      <c r="B91953" s="202"/>
    </row>
    <row r="91954" spans="2:2">
      <c r="B91954" s="202"/>
    </row>
    <row r="91955" spans="2:2">
      <c r="B91955" s="202"/>
    </row>
    <row r="91956" spans="2:2">
      <c r="B91956" s="202"/>
    </row>
    <row r="91957" spans="2:2">
      <c r="B91957" s="202"/>
    </row>
    <row r="91958" spans="2:2">
      <c r="B91958" s="202"/>
    </row>
    <row r="91959" spans="2:2">
      <c r="B91959" s="202"/>
    </row>
    <row r="91960" spans="2:2">
      <c r="B91960" s="202"/>
    </row>
    <row r="91961" spans="2:2">
      <c r="B91961" s="202"/>
    </row>
    <row r="91962" spans="2:2">
      <c r="B91962" s="202"/>
    </row>
    <row r="91963" spans="2:2">
      <c r="B91963" s="202"/>
    </row>
    <row r="91964" spans="2:2">
      <c r="B91964" s="202"/>
    </row>
    <row r="91965" spans="2:2">
      <c r="B91965" s="202"/>
    </row>
    <row r="91966" spans="2:2">
      <c r="B91966" s="202"/>
    </row>
    <row r="91967" spans="2:2">
      <c r="B91967" s="202"/>
    </row>
    <row r="91968" spans="2:2">
      <c r="B91968" s="202"/>
    </row>
    <row r="91969" spans="2:2">
      <c r="B91969" s="202"/>
    </row>
    <row r="91970" spans="2:2">
      <c r="B91970" s="202"/>
    </row>
    <row r="91971" spans="2:2">
      <c r="B91971" s="202"/>
    </row>
    <row r="91972" spans="2:2">
      <c r="B91972" s="202"/>
    </row>
    <row r="91973" spans="2:2">
      <c r="B91973" s="202"/>
    </row>
    <row r="91974" spans="2:2">
      <c r="B91974" s="202"/>
    </row>
    <row r="91975" spans="2:2">
      <c r="B91975" s="202"/>
    </row>
    <row r="91976" spans="2:2">
      <c r="B91976" s="202"/>
    </row>
    <row r="91977" spans="2:2">
      <c r="B91977" s="202"/>
    </row>
    <row r="91978" spans="2:2">
      <c r="B91978" s="202"/>
    </row>
    <row r="91979" spans="2:2">
      <c r="B91979" s="202"/>
    </row>
    <row r="91980" spans="2:2">
      <c r="B91980" s="202"/>
    </row>
    <row r="91981" spans="2:2">
      <c r="B91981" s="202"/>
    </row>
    <row r="91982" spans="2:2">
      <c r="B91982" s="202"/>
    </row>
    <row r="91983" spans="2:2">
      <c r="B91983" s="202"/>
    </row>
    <row r="91984" spans="2:2">
      <c r="B91984" s="202"/>
    </row>
    <row r="91985" spans="2:2">
      <c r="B91985" s="202"/>
    </row>
    <row r="91986" spans="2:2">
      <c r="B91986" s="202"/>
    </row>
    <row r="91987" spans="2:2">
      <c r="B91987" s="202"/>
    </row>
    <row r="91988" spans="2:2">
      <c r="B91988" s="202"/>
    </row>
    <row r="91989" spans="2:2">
      <c r="B91989" s="202"/>
    </row>
    <row r="91990" spans="2:2">
      <c r="B91990" s="202"/>
    </row>
    <row r="91991" spans="2:2">
      <c r="B91991" s="202"/>
    </row>
    <row r="91992" spans="2:2">
      <c r="B91992" s="202"/>
    </row>
    <row r="91993" spans="2:2">
      <c r="B91993" s="202"/>
    </row>
    <row r="91994" spans="2:2">
      <c r="B91994" s="202"/>
    </row>
    <row r="91995" spans="2:2">
      <c r="B91995" s="202"/>
    </row>
    <row r="91996" spans="2:2">
      <c r="B91996" s="202"/>
    </row>
    <row r="91997" spans="2:2">
      <c r="B91997" s="202"/>
    </row>
    <row r="91998" spans="2:2">
      <c r="B91998" s="202"/>
    </row>
    <row r="91999" spans="2:2">
      <c r="B91999" s="202"/>
    </row>
    <row r="92000" spans="2:2">
      <c r="B92000" s="202"/>
    </row>
    <row r="92001" spans="2:2">
      <c r="B92001" s="202"/>
    </row>
    <row r="92002" spans="2:2">
      <c r="B92002" s="202"/>
    </row>
    <row r="92003" spans="2:2">
      <c r="B92003" s="202"/>
    </row>
    <row r="92004" spans="2:2">
      <c r="B92004" s="202"/>
    </row>
    <row r="92005" spans="2:2">
      <c r="B92005" s="202"/>
    </row>
    <row r="92006" spans="2:2">
      <c r="B92006" s="202"/>
    </row>
    <row r="92007" spans="2:2">
      <c r="B92007" s="202"/>
    </row>
    <row r="92008" spans="2:2">
      <c r="B92008" s="202"/>
    </row>
    <row r="92009" spans="2:2">
      <c r="B92009" s="202"/>
    </row>
    <row r="92010" spans="2:2">
      <c r="B92010" s="202"/>
    </row>
    <row r="92011" spans="2:2">
      <c r="B92011" s="202"/>
    </row>
    <row r="92012" spans="2:2">
      <c r="B92012" s="202"/>
    </row>
    <row r="92013" spans="2:2">
      <c r="B92013" s="202"/>
    </row>
    <row r="92014" spans="2:2">
      <c r="B92014" s="202"/>
    </row>
    <row r="92015" spans="2:2">
      <c r="B92015" s="202"/>
    </row>
    <row r="92016" spans="2:2">
      <c r="B92016" s="202"/>
    </row>
    <row r="92017" spans="2:2">
      <c r="B92017" s="202"/>
    </row>
    <row r="92018" spans="2:2">
      <c r="B92018" s="202"/>
    </row>
    <row r="92019" spans="2:2">
      <c r="B92019" s="202"/>
    </row>
    <row r="92020" spans="2:2">
      <c r="B92020" s="202"/>
    </row>
    <row r="92021" spans="2:2">
      <c r="B92021" s="202"/>
    </row>
    <row r="92022" spans="2:2">
      <c r="B92022" s="202"/>
    </row>
    <row r="92023" spans="2:2">
      <c r="B92023" s="202"/>
    </row>
    <row r="92024" spans="2:2">
      <c r="B92024" s="202"/>
    </row>
    <row r="92025" spans="2:2">
      <c r="B92025" s="202"/>
    </row>
    <row r="92026" spans="2:2">
      <c r="B92026" s="202"/>
    </row>
    <row r="92027" spans="2:2">
      <c r="B92027" s="202"/>
    </row>
    <row r="92028" spans="2:2">
      <c r="B92028" s="202"/>
    </row>
    <row r="92029" spans="2:2">
      <c r="B92029" s="202"/>
    </row>
    <row r="92030" spans="2:2">
      <c r="B92030" s="202"/>
    </row>
    <row r="92031" spans="2:2">
      <c r="B92031" s="202"/>
    </row>
    <row r="92032" spans="2:2">
      <c r="B92032" s="202"/>
    </row>
    <row r="92033" spans="2:2">
      <c r="B92033" s="202"/>
    </row>
    <row r="92034" spans="2:2">
      <c r="B92034" s="202"/>
    </row>
    <row r="92035" spans="2:2">
      <c r="B92035" s="202"/>
    </row>
    <row r="92036" spans="2:2">
      <c r="B92036" s="202"/>
    </row>
    <row r="92037" spans="2:2">
      <c r="B92037" s="202"/>
    </row>
    <row r="92038" spans="2:2">
      <c r="B92038" s="202"/>
    </row>
    <row r="92039" spans="2:2">
      <c r="B92039" s="202"/>
    </row>
    <row r="92040" spans="2:2">
      <c r="B92040" s="202"/>
    </row>
    <row r="92041" spans="2:2">
      <c r="B92041" s="202"/>
    </row>
    <row r="92042" spans="2:2">
      <c r="B92042" s="202"/>
    </row>
    <row r="92043" spans="2:2">
      <c r="B92043" s="202"/>
    </row>
    <row r="92044" spans="2:2">
      <c r="B92044" s="202"/>
    </row>
    <row r="92045" spans="2:2">
      <c r="B92045" s="202"/>
    </row>
    <row r="92046" spans="2:2">
      <c r="B92046" s="202"/>
    </row>
    <row r="92047" spans="2:2">
      <c r="B92047" s="202"/>
    </row>
    <row r="92048" spans="2:2">
      <c r="B92048" s="202"/>
    </row>
    <row r="92049" spans="2:2">
      <c r="B92049" s="202"/>
    </row>
    <row r="92050" spans="2:2">
      <c r="B92050" s="202"/>
    </row>
    <row r="92051" spans="2:2">
      <c r="B92051" s="202"/>
    </row>
    <row r="92052" spans="2:2">
      <c r="B92052" s="202"/>
    </row>
    <row r="92053" spans="2:2">
      <c r="B92053" s="202"/>
    </row>
    <row r="92054" spans="2:2">
      <c r="B92054" s="202"/>
    </row>
    <row r="92055" spans="2:2">
      <c r="B92055" s="202"/>
    </row>
    <row r="92056" spans="2:2">
      <c r="B92056" s="202"/>
    </row>
    <row r="92057" spans="2:2">
      <c r="B92057" s="202"/>
    </row>
    <row r="92058" spans="2:2">
      <c r="B92058" s="202"/>
    </row>
    <row r="92059" spans="2:2">
      <c r="B92059" s="202"/>
    </row>
    <row r="92060" spans="2:2">
      <c r="B92060" s="202"/>
    </row>
    <row r="92061" spans="2:2">
      <c r="B92061" s="202"/>
    </row>
    <row r="92062" spans="2:2">
      <c r="B92062" s="202"/>
    </row>
    <row r="92063" spans="2:2">
      <c r="B92063" s="202"/>
    </row>
    <row r="92064" spans="2:2">
      <c r="B92064" s="202"/>
    </row>
    <row r="92065" spans="2:2">
      <c r="B92065" s="202"/>
    </row>
    <row r="92066" spans="2:2">
      <c r="B92066" s="202"/>
    </row>
    <row r="92067" spans="2:2">
      <c r="B92067" s="202"/>
    </row>
    <row r="92068" spans="2:2">
      <c r="B92068" s="202"/>
    </row>
    <row r="92069" spans="2:2">
      <c r="B92069" s="202"/>
    </row>
    <row r="92070" spans="2:2">
      <c r="B92070" s="202"/>
    </row>
    <row r="92071" spans="2:2">
      <c r="B92071" s="202"/>
    </row>
    <row r="92072" spans="2:2">
      <c r="B92072" s="202"/>
    </row>
    <row r="92073" spans="2:2">
      <c r="B92073" s="202"/>
    </row>
    <row r="92074" spans="2:2">
      <c r="B92074" s="202"/>
    </row>
    <row r="92075" spans="2:2">
      <c r="B92075" s="202"/>
    </row>
    <row r="92076" spans="2:2">
      <c r="B92076" s="202"/>
    </row>
    <row r="92077" spans="2:2">
      <c r="B92077" s="202"/>
    </row>
    <row r="92078" spans="2:2">
      <c r="B92078" s="202"/>
    </row>
    <row r="92079" spans="2:2">
      <c r="B92079" s="202"/>
    </row>
    <row r="92080" spans="2:2">
      <c r="B92080" s="202"/>
    </row>
    <row r="92081" spans="2:2">
      <c r="B92081" s="202"/>
    </row>
    <row r="92082" spans="2:2">
      <c r="B92082" s="202"/>
    </row>
    <row r="92083" spans="2:2">
      <c r="B92083" s="202"/>
    </row>
    <row r="92084" spans="2:2">
      <c r="B92084" s="202"/>
    </row>
    <row r="92085" spans="2:2">
      <c r="B92085" s="202"/>
    </row>
    <row r="92086" spans="2:2">
      <c r="B92086" s="202"/>
    </row>
    <row r="92087" spans="2:2">
      <c r="B92087" s="202"/>
    </row>
    <row r="92088" spans="2:2">
      <c r="B92088" s="202"/>
    </row>
    <row r="92089" spans="2:2">
      <c r="B92089" s="202"/>
    </row>
    <row r="92090" spans="2:2">
      <c r="B92090" s="202"/>
    </row>
    <row r="92091" spans="2:2">
      <c r="B92091" s="202"/>
    </row>
    <row r="92092" spans="2:2">
      <c r="B92092" s="202"/>
    </row>
    <row r="92093" spans="2:2">
      <c r="B92093" s="202"/>
    </row>
    <row r="92094" spans="2:2">
      <c r="B92094" s="202"/>
    </row>
    <row r="92095" spans="2:2">
      <c r="B92095" s="202"/>
    </row>
    <row r="92096" spans="2:2">
      <c r="B92096" s="202"/>
    </row>
    <row r="92097" spans="2:2">
      <c r="B92097" s="202"/>
    </row>
    <row r="92098" spans="2:2">
      <c r="B92098" s="202"/>
    </row>
    <row r="92099" spans="2:2">
      <c r="B92099" s="202"/>
    </row>
    <row r="92100" spans="2:2">
      <c r="B92100" s="202"/>
    </row>
    <row r="92101" spans="2:2">
      <c r="B92101" s="202"/>
    </row>
    <row r="92102" spans="2:2">
      <c r="B92102" s="202"/>
    </row>
    <row r="92103" spans="2:2">
      <c r="B92103" s="202"/>
    </row>
    <row r="92104" spans="2:2">
      <c r="B92104" s="202"/>
    </row>
    <row r="92105" spans="2:2">
      <c r="B92105" s="202"/>
    </row>
    <row r="92106" spans="2:2">
      <c r="B92106" s="202"/>
    </row>
    <row r="92107" spans="2:2">
      <c r="B92107" s="202"/>
    </row>
    <row r="92108" spans="2:2">
      <c r="B92108" s="202"/>
    </row>
    <row r="92109" spans="2:2">
      <c r="B92109" s="202"/>
    </row>
    <row r="92110" spans="2:2">
      <c r="B92110" s="202"/>
    </row>
    <row r="92111" spans="2:2">
      <c r="B92111" s="202"/>
    </row>
    <row r="92112" spans="2:2">
      <c r="B92112" s="202"/>
    </row>
    <row r="92113" spans="2:2">
      <c r="B92113" s="202"/>
    </row>
    <row r="92114" spans="2:2">
      <c r="B92114" s="202"/>
    </row>
    <row r="92115" spans="2:2">
      <c r="B92115" s="202"/>
    </row>
    <row r="92116" spans="2:2">
      <c r="B92116" s="202"/>
    </row>
    <row r="92117" spans="2:2">
      <c r="B92117" s="202"/>
    </row>
    <row r="92118" spans="2:2">
      <c r="B92118" s="202"/>
    </row>
    <row r="92119" spans="2:2">
      <c r="B92119" s="202"/>
    </row>
    <row r="92120" spans="2:2">
      <c r="B92120" s="202"/>
    </row>
    <row r="92121" spans="2:2">
      <c r="B92121" s="202"/>
    </row>
    <row r="92122" spans="2:2">
      <c r="B92122" s="202"/>
    </row>
    <row r="92123" spans="2:2">
      <c r="B92123" s="202"/>
    </row>
    <row r="92124" spans="2:2">
      <c r="B92124" s="202"/>
    </row>
    <row r="92125" spans="2:2">
      <c r="B92125" s="202"/>
    </row>
    <row r="92126" spans="2:2">
      <c r="B92126" s="202"/>
    </row>
    <row r="92127" spans="2:2">
      <c r="B92127" s="202"/>
    </row>
    <row r="92128" spans="2:2">
      <c r="B92128" s="202"/>
    </row>
    <row r="92129" spans="2:2">
      <c r="B92129" s="202"/>
    </row>
    <row r="92130" spans="2:2">
      <c r="B92130" s="202"/>
    </row>
    <row r="92131" spans="2:2">
      <c r="B92131" s="202"/>
    </row>
    <row r="92132" spans="2:2">
      <c r="B92132" s="202"/>
    </row>
    <row r="92133" spans="2:2">
      <c r="B92133" s="202"/>
    </row>
    <row r="92134" spans="2:2">
      <c r="B92134" s="202"/>
    </row>
    <row r="92135" spans="2:2">
      <c r="B92135" s="202"/>
    </row>
    <row r="92136" spans="2:2">
      <c r="B92136" s="202"/>
    </row>
    <row r="92137" spans="2:2">
      <c r="B92137" s="202"/>
    </row>
    <row r="92138" spans="2:2">
      <c r="B92138" s="202"/>
    </row>
    <row r="92139" spans="2:2">
      <c r="B92139" s="202"/>
    </row>
    <row r="92140" spans="2:2">
      <c r="B92140" s="202"/>
    </row>
    <row r="92141" spans="2:2">
      <c r="B92141" s="202"/>
    </row>
    <row r="92142" spans="2:2">
      <c r="B92142" s="202"/>
    </row>
    <row r="92143" spans="2:2">
      <c r="B92143" s="202"/>
    </row>
    <row r="92144" spans="2:2">
      <c r="B92144" s="202"/>
    </row>
    <row r="92145" spans="2:2">
      <c r="B92145" s="202"/>
    </row>
    <row r="92146" spans="2:2">
      <c r="B92146" s="202"/>
    </row>
    <row r="92147" spans="2:2">
      <c r="B92147" s="202"/>
    </row>
    <row r="92148" spans="2:2">
      <c r="B92148" s="202"/>
    </row>
    <row r="92149" spans="2:2">
      <c r="B92149" s="202"/>
    </row>
    <row r="92150" spans="2:2">
      <c r="B92150" s="202"/>
    </row>
    <row r="92151" spans="2:2">
      <c r="B92151" s="202"/>
    </row>
    <row r="92152" spans="2:2">
      <c r="B92152" s="202"/>
    </row>
    <row r="92153" spans="2:2">
      <c r="B92153" s="202"/>
    </row>
    <row r="92154" spans="2:2">
      <c r="B92154" s="202"/>
    </row>
    <row r="92155" spans="2:2">
      <c r="B92155" s="202"/>
    </row>
    <row r="92156" spans="2:2">
      <c r="B92156" s="202"/>
    </row>
    <row r="92157" spans="2:2">
      <c r="B92157" s="202"/>
    </row>
    <row r="92158" spans="2:2">
      <c r="B92158" s="202"/>
    </row>
    <row r="92159" spans="2:2">
      <c r="B92159" s="202"/>
    </row>
    <row r="92160" spans="2:2">
      <c r="B92160" s="202"/>
    </row>
    <row r="92161" spans="2:2">
      <c r="B92161" s="202"/>
    </row>
    <row r="92162" spans="2:2">
      <c r="B92162" s="202"/>
    </row>
    <row r="92163" spans="2:2">
      <c r="B92163" s="202"/>
    </row>
    <row r="92164" spans="2:2">
      <c r="B92164" s="202"/>
    </row>
    <row r="92165" spans="2:2">
      <c r="B92165" s="202"/>
    </row>
    <row r="92166" spans="2:2">
      <c r="B92166" s="202"/>
    </row>
    <row r="92167" spans="2:2">
      <c r="B92167" s="202"/>
    </row>
    <row r="92168" spans="2:2">
      <c r="B92168" s="202"/>
    </row>
    <row r="92169" spans="2:2">
      <c r="B92169" s="202"/>
    </row>
    <row r="92170" spans="2:2">
      <c r="B92170" s="202"/>
    </row>
    <row r="92171" spans="2:2">
      <c r="B92171" s="202"/>
    </row>
    <row r="92172" spans="2:2">
      <c r="B92172" s="202"/>
    </row>
    <row r="92173" spans="2:2">
      <c r="B92173" s="202"/>
    </row>
    <row r="92174" spans="2:2">
      <c r="B92174" s="202"/>
    </row>
    <row r="92175" spans="2:2">
      <c r="B92175" s="202"/>
    </row>
    <row r="92176" spans="2:2">
      <c r="B92176" s="202"/>
    </row>
    <row r="92177" spans="2:2">
      <c r="B92177" s="202"/>
    </row>
    <row r="92178" spans="2:2">
      <c r="B92178" s="202"/>
    </row>
    <row r="92179" spans="2:2">
      <c r="B92179" s="202"/>
    </row>
    <row r="92180" spans="2:2">
      <c r="B92180" s="202"/>
    </row>
    <row r="92181" spans="2:2">
      <c r="B92181" s="202"/>
    </row>
    <row r="92182" spans="2:2">
      <c r="B92182" s="202"/>
    </row>
    <row r="92183" spans="2:2">
      <c r="B92183" s="202"/>
    </row>
    <row r="92184" spans="2:2">
      <c r="B92184" s="202"/>
    </row>
    <row r="92185" spans="2:2">
      <c r="B92185" s="202"/>
    </row>
    <row r="92186" spans="2:2">
      <c r="B92186" s="202"/>
    </row>
    <row r="92187" spans="2:2">
      <c r="B92187" s="202"/>
    </row>
    <row r="92188" spans="2:2">
      <c r="B92188" s="202"/>
    </row>
    <row r="92189" spans="2:2">
      <c r="B92189" s="202"/>
    </row>
    <row r="92190" spans="2:2">
      <c r="B92190" s="202"/>
    </row>
    <row r="92191" spans="2:2">
      <c r="B92191" s="202"/>
    </row>
    <row r="92192" spans="2:2">
      <c r="B92192" s="202"/>
    </row>
    <row r="92193" spans="2:2">
      <c r="B92193" s="202"/>
    </row>
    <row r="92194" spans="2:2">
      <c r="B92194" s="202"/>
    </row>
    <row r="92195" spans="2:2">
      <c r="B92195" s="202"/>
    </row>
    <row r="92196" spans="2:2">
      <c r="B92196" s="202"/>
    </row>
    <row r="92197" spans="2:2">
      <c r="B92197" s="202"/>
    </row>
    <row r="92198" spans="2:2">
      <c r="B92198" s="202"/>
    </row>
    <row r="92199" spans="2:2">
      <c r="B92199" s="202"/>
    </row>
    <row r="92200" spans="2:2">
      <c r="B92200" s="202"/>
    </row>
    <row r="92201" spans="2:2">
      <c r="B92201" s="202"/>
    </row>
    <row r="92202" spans="2:2">
      <c r="B92202" s="202"/>
    </row>
    <row r="92203" spans="2:2">
      <c r="B92203" s="202"/>
    </row>
    <row r="92204" spans="2:2">
      <c r="B92204" s="202"/>
    </row>
    <row r="92205" spans="2:2">
      <c r="B92205" s="202"/>
    </row>
    <row r="92206" spans="2:2">
      <c r="B92206" s="202"/>
    </row>
    <row r="92207" spans="2:2">
      <c r="B92207" s="202"/>
    </row>
    <row r="92208" spans="2:2">
      <c r="B92208" s="202"/>
    </row>
    <row r="92209" spans="2:2">
      <c r="B92209" s="202"/>
    </row>
    <row r="92210" spans="2:2">
      <c r="B92210" s="202"/>
    </row>
    <row r="92211" spans="2:2">
      <c r="B92211" s="202"/>
    </row>
    <row r="92212" spans="2:2">
      <c r="B92212" s="202"/>
    </row>
    <row r="92213" spans="2:2">
      <c r="B92213" s="202"/>
    </row>
    <row r="92214" spans="2:2">
      <c r="B92214" s="202"/>
    </row>
    <row r="92215" spans="2:2">
      <c r="B92215" s="202"/>
    </row>
    <row r="92216" spans="2:2">
      <c r="B92216" s="202"/>
    </row>
    <row r="92217" spans="2:2">
      <c r="B92217" s="202"/>
    </row>
    <row r="92218" spans="2:2">
      <c r="B92218" s="202"/>
    </row>
    <row r="92219" spans="2:2">
      <c r="B92219" s="202"/>
    </row>
    <row r="92220" spans="2:2">
      <c r="B92220" s="202"/>
    </row>
    <row r="92221" spans="2:2">
      <c r="B92221" s="202"/>
    </row>
    <row r="92222" spans="2:2">
      <c r="B92222" s="202"/>
    </row>
    <row r="92223" spans="2:2">
      <c r="B92223" s="202"/>
    </row>
    <row r="92224" spans="2:2">
      <c r="B92224" s="202"/>
    </row>
    <row r="92225" spans="2:2">
      <c r="B92225" s="202"/>
    </row>
    <row r="92226" spans="2:2">
      <c r="B92226" s="202"/>
    </row>
    <row r="92227" spans="2:2">
      <c r="B92227" s="202"/>
    </row>
    <row r="92228" spans="2:2">
      <c r="B92228" s="202"/>
    </row>
    <row r="92229" spans="2:2">
      <c r="B92229" s="202"/>
    </row>
    <row r="92230" spans="2:2">
      <c r="B92230" s="202"/>
    </row>
    <row r="92231" spans="2:2">
      <c r="B92231" s="202"/>
    </row>
    <row r="92232" spans="2:2">
      <c r="B92232" s="202"/>
    </row>
    <row r="92233" spans="2:2">
      <c r="B92233" s="202"/>
    </row>
    <row r="92234" spans="2:2">
      <c r="B92234" s="202"/>
    </row>
    <row r="92235" spans="2:2">
      <c r="B92235" s="202"/>
    </row>
    <row r="92236" spans="2:2">
      <c r="B92236" s="202"/>
    </row>
    <row r="92237" spans="2:2">
      <c r="B92237" s="202"/>
    </row>
    <row r="92238" spans="2:2">
      <c r="B92238" s="202"/>
    </row>
    <row r="92239" spans="2:2">
      <c r="B92239" s="202"/>
    </row>
    <row r="92240" spans="2:2">
      <c r="B92240" s="202"/>
    </row>
    <row r="92241" spans="2:2">
      <c r="B92241" s="202"/>
    </row>
    <row r="92242" spans="2:2">
      <c r="B92242" s="202"/>
    </row>
    <row r="92243" spans="2:2">
      <c r="B92243" s="202"/>
    </row>
    <row r="92244" spans="2:2">
      <c r="B92244" s="202"/>
    </row>
    <row r="92245" spans="2:2">
      <c r="B92245" s="202"/>
    </row>
    <row r="92246" spans="2:2">
      <c r="B92246" s="202"/>
    </row>
    <row r="92247" spans="2:2">
      <c r="B92247" s="202"/>
    </row>
    <row r="92248" spans="2:2">
      <c r="B92248" s="202"/>
    </row>
    <row r="92249" spans="2:2">
      <c r="B92249" s="202"/>
    </row>
    <row r="92250" spans="2:2">
      <c r="B92250" s="202"/>
    </row>
    <row r="92251" spans="2:2">
      <c r="B92251" s="202"/>
    </row>
    <row r="92252" spans="2:2">
      <c r="B92252" s="202"/>
    </row>
    <row r="92253" spans="2:2">
      <c r="B92253" s="202"/>
    </row>
    <row r="92254" spans="2:2">
      <c r="B92254" s="202"/>
    </row>
    <row r="92255" spans="2:2">
      <c r="B92255" s="202"/>
    </row>
    <row r="92256" spans="2:2">
      <c r="B92256" s="202"/>
    </row>
    <row r="92257" spans="2:2">
      <c r="B92257" s="202"/>
    </row>
    <row r="92258" spans="2:2">
      <c r="B92258" s="202"/>
    </row>
    <row r="92259" spans="2:2">
      <c r="B92259" s="202"/>
    </row>
    <row r="92260" spans="2:2">
      <c r="B92260" s="202"/>
    </row>
    <row r="92261" spans="2:2">
      <c r="B92261" s="202"/>
    </row>
    <row r="92262" spans="2:2">
      <c r="B92262" s="202"/>
    </row>
    <row r="92263" spans="2:2">
      <c r="B92263" s="202"/>
    </row>
    <row r="92264" spans="2:2">
      <c r="B92264" s="202"/>
    </row>
    <row r="92265" spans="2:2">
      <c r="B92265" s="202"/>
    </row>
    <row r="92266" spans="2:2">
      <c r="B92266" s="202"/>
    </row>
    <row r="92267" spans="2:2">
      <c r="B92267" s="202"/>
    </row>
    <row r="92268" spans="2:2">
      <c r="B92268" s="202"/>
    </row>
    <row r="92269" spans="2:2">
      <c r="B92269" s="202"/>
    </row>
    <row r="92270" spans="2:2">
      <c r="B92270" s="202"/>
    </row>
    <row r="92271" spans="2:2">
      <c r="B92271" s="202"/>
    </row>
    <row r="92272" spans="2:2">
      <c r="B92272" s="202"/>
    </row>
    <row r="92273" spans="2:2">
      <c r="B92273" s="202"/>
    </row>
    <row r="92274" spans="2:2">
      <c r="B92274" s="202"/>
    </row>
    <row r="92275" spans="2:2">
      <c r="B92275" s="202"/>
    </row>
    <row r="92276" spans="2:2">
      <c r="B92276" s="202"/>
    </row>
    <row r="92277" spans="2:2">
      <c r="B92277" s="202"/>
    </row>
    <row r="92278" spans="2:2">
      <c r="B92278" s="202"/>
    </row>
    <row r="92279" spans="2:2">
      <c r="B92279" s="202"/>
    </row>
    <row r="92280" spans="2:2">
      <c r="B92280" s="202"/>
    </row>
    <row r="92281" spans="2:2">
      <c r="B92281" s="202"/>
    </row>
    <row r="92282" spans="2:2">
      <c r="B92282" s="202"/>
    </row>
    <row r="92283" spans="2:2">
      <c r="B92283" s="202"/>
    </row>
    <row r="92284" spans="2:2">
      <c r="B92284" s="202"/>
    </row>
    <row r="92285" spans="2:2">
      <c r="B92285" s="202"/>
    </row>
    <row r="92286" spans="2:2">
      <c r="B92286" s="202"/>
    </row>
    <row r="92287" spans="2:2">
      <c r="B92287" s="202"/>
    </row>
    <row r="92288" spans="2:2">
      <c r="B92288" s="202"/>
    </row>
    <row r="92289" spans="2:2">
      <c r="B92289" s="202"/>
    </row>
    <row r="92290" spans="2:2">
      <c r="B92290" s="202"/>
    </row>
    <row r="92291" spans="2:2">
      <c r="B92291" s="202"/>
    </row>
    <row r="92292" spans="2:2">
      <c r="B92292" s="202"/>
    </row>
    <row r="92293" spans="2:2">
      <c r="B92293" s="202"/>
    </row>
    <row r="92294" spans="2:2">
      <c r="B92294" s="202"/>
    </row>
    <row r="92295" spans="2:2">
      <c r="B92295" s="202"/>
    </row>
    <row r="92296" spans="2:2">
      <c r="B92296" s="202"/>
    </row>
    <row r="92297" spans="2:2">
      <c r="B92297" s="202"/>
    </row>
    <row r="92298" spans="2:2">
      <c r="B92298" s="202"/>
    </row>
    <row r="92299" spans="2:2">
      <c r="B92299" s="202"/>
    </row>
    <row r="92300" spans="2:2">
      <c r="B92300" s="202"/>
    </row>
    <row r="92301" spans="2:2">
      <c r="B92301" s="202"/>
    </row>
    <row r="92302" spans="2:2">
      <c r="B92302" s="202"/>
    </row>
    <row r="92303" spans="2:2">
      <c r="B92303" s="202"/>
    </row>
    <row r="92304" spans="2:2">
      <c r="B92304" s="202"/>
    </row>
    <row r="92305" spans="2:2">
      <c r="B92305" s="202"/>
    </row>
    <row r="92306" spans="2:2">
      <c r="B92306" s="202"/>
    </row>
    <row r="92307" spans="2:2">
      <c r="B92307" s="202"/>
    </row>
    <row r="92308" spans="2:2">
      <c r="B92308" s="202"/>
    </row>
    <row r="92309" spans="2:2">
      <c r="B92309" s="202"/>
    </row>
    <row r="92310" spans="2:2">
      <c r="B92310" s="202"/>
    </row>
    <row r="92311" spans="2:2">
      <c r="B92311" s="202"/>
    </row>
    <row r="92312" spans="2:2">
      <c r="B92312" s="202"/>
    </row>
    <row r="92313" spans="2:2">
      <c r="B92313" s="202"/>
    </row>
    <row r="92314" spans="2:2">
      <c r="B92314" s="202"/>
    </row>
    <row r="92315" spans="2:2">
      <c r="B92315" s="202"/>
    </row>
    <row r="92316" spans="2:2">
      <c r="B92316" s="202"/>
    </row>
    <row r="92317" spans="2:2">
      <c r="B92317" s="202"/>
    </row>
    <row r="92318" spans="2:2">
      <c r="B92318" s="202"/>
    </row>
    <row r="92319" spans="2:2">
      <c r="B92319" s="202"/>
    </row>
    <row r="92320" spans="2:2">
      <c r="B92320" s="202"/>
    </row>
    <row r="92321" spans="2:2">
      <c r="B92321" s="202"/>
    </row>
    <row r="92322" spans="2:2">
      <c r="B92322" s="202"/>
    </row>
    <row r="92323" spans="2:2">
      <c r="B92323" s="202"/>
    </row>
    <row r="92324" spans="2:2">
      <c r="B92324" s="202"/>
    </row>
    <row r="92325" spans="2:2">
      <c r="B92325" s="202"/>
    </row>
    <row r="92326" spans="2:2">
      <c r="B92326" s="202"/>
    </row>
    <row r="92327" spans="2:2">
      <c r="B92327" s="202"/>
    </row>
    <row r="92328" spans="2:2">
      <c r="B92328" s="202"/>
    </row>
    <row r="92329" spans="2:2">
      <c r="B92329" s="202"/>
    </row>
    <row r="92330" spans="2:2">
      <c r="B92330" s="202"/>
    </row>
    <row r="92331" spans="2:2">
      <c r="B92331" s="202"/>
    </row>
    <row r="92332" spans="2:2">
      <c r="B92332" s="202"/>
    </row>
    <row r="92333" spans="2:2">
      <c r="B92333" s="202"/>
    </row>
    <row r="92334" spans="2:2">
      <c r="B92334" s="202"/>
    </row>
    <row r="92335" spans="2:2">
      <c r="B92335" s="202"/>
    </row>
    <row r="92336" spans="2:2">
      <c r="B92336" s="202"/>
    </row>
    <row r="92337" spans="2:2">
      <c r="B92337" s="202"/>
    </row>
    <row r="92338" spans="2:2">
      <c r="B92338" s="202"/>
    </row>
    <row r="92339" spans="2:2">
      <c r="B92339" s="202"/>
    </row>
    <row r="92340" spans="2:2">
      <c r="B92340" s="202"/>
    </row>
    <row r="92341" spans="2:2">
      <c r="B92341" s="202"/>
    </row>
    <row r="92342" spans="2:2">
      <c r="B92342" s="202"/>
    </row>
    <row r="92343" spans="2:2">
      <c r="B92343" s="202"/>
    </row>
    <row r="92344" spans="2:2">
      <c r="B92344" s="202"/>
    </row>
    <row r="92345" spans="2:2">
      <c r="B92345" s="202"/>
    </row>
    <row r="92346" spans="2:2">
      <c r="B92346" s="202"/>
    </row>
    <row r="92347" spans="2:2">
      <c r="B92347" s="202"/>
    </row>
    <row r="92348" spans="2:2">
      <c r="B92348" s="202"/>
    </row>
    <row r="92349" spans="2:2">
      <c r="B92349" s="202"/>
    </row>
    <row r="92350" spans="2:2">
      <c r="B92350" s="202"/>
    </row>
    <row r="92351" spans="2:2">
      <c r="B92351" s="202"/>
    </row>
    <row r="92352" spans="2:2">
      <c r="B92352" s="202"/>
    </row>
    <row r="92353" spans="2:2">
      <c r="B92353" s="202"/>
    </row>
    <row r="92354" spans="2:2">
      <c r="B92354" s="202"/>
    </row>
    <row r="92355" spans="2:2">
      <c r="B92355" s="202"/>
    </row>
    <row r="92356" spans="2:2">
      <c r="B92356" s="202"/>
    </row>
    <row r="92357" spans="2:2">
      <c r="B92357" s="202"/>
    </row>
    <row r="92358" spans="2:2">
      <c r="B92358" s="202"/>
    </row>
    <row r="92359" spans="2:2">
      <c r="B92359" s="202"/>
    </row>
    <row r="92360" spans="2:2">
      <c r="B92360" s="202"/>
    </row>
    <row r="92361" spans="2:2">
      <c r="B92361" s="202"/>
    </row>
    <row r="92362" spans="2:2">
      <c r="B92362" s="202"/>
    </row>
    <row r="92363" spans="2:2">
      <c r="B92363" s="202"/>
    </row>
    <row r="92364" spans="2:2">
      <c r="B92364" s="202"/>
    </row>
    <row r="92365" spans="2:2">
      <c r="B92365" s="202"/>
    </row>
    <row r="92366" spans="2:2">
      <c r="B92366" s="202"/>
    </row>
    <row r="92367" spans="2:2">
      <c r="B92367" s="202"/>
    </row>
    <row r="92368" spans="2:2">
      <c r="B92368" s="202"/>
    </row>
    <row r="92369" spans="2:2">
      <c r="B92369" s="202"/>
    </row>
    <row r="92370" spans="2:2">
      <c r="B92370" s="202"/>
    </row>
    <row r="92371" spans="2:2">
      <c r="B92371" s="202"/>
    </row>
    <row r="92372" spans="2:2">
      <c r="B92372" s="202"/>
    </row>
    <row r="92373" spans="2:2">
      <c r="B92373" s="202"/>
    </row>
    <row r="92374" spans="2:2">
      <c r="B92374" s="202"/>
    </row>
    <row r="92375" spans="2:2">
      <c r="B92375" s="202"/>
    </row>
    <row r="92376" spans="2:2">
      <c r="B92376" s="202"/>
    </row>
    <row r="92377" spans="2:2">
      <c r="B92377" s="202"/>
    </row>
    <row r="92378" spans="2:2">
      <c r="B92378" s="202"/>
    </row>
    <row r="92379" spans="2:2">
      <c r="B92379" s="202"/>
    </row>
    <row r="92380" spans="2:2">
      <c r="B92380" s="202"/>
    </row>
    <row r="92381" spans="2:2">
      <c r="B92381" s="202"/>
    </row>
    <row r="92382" spans="2:2">
      <c r="B92382" s="202"/>
    </row>
    <row r="92383" spans="2:2">
      <c r="B92383" s="202"/>
    </row>
    <row r="92384" spans="2:2">
      <c r="B92384" s="202"/>
    </row>
    <row r="92385" spans="2:2">
      <c r="B92385" s="202"/>
    </row>
    <row r="92386" spans="2:2">
      <c r="B92386" s="202"/>
    </row>
    <row r="92387" spans="2:2">
      <c r="B92387" s="202"/>
    </row>
    <row r="92388" spans="2:2">
      <c r="B92388" s="202"/>
    </row>
    <row r="92389" spans="2:2">
      <c r="B92389" s="202"/>
    </row>
    <row r="92390" spans="2:2">
      <c r="B92390" s="202"/>
    </row>
    <row r="92391" spans="2:2">
      <c r="B92391" s="202"/>
    </row>
    <row r="92392" spans="2:2">
      <c r="B92392" s="202"/>
    </row>
    <row r="92393" spans="2:2">
      <c r="B92393" s="202"/>
    </row>
    <row r="92394" spans="2:2">
      <c r="B92394" s="202"/>
    </row>
    <row r="92395" spans="2:2">
      <c r="B92395" s="202"/>
    </row>
    <row r="92396" spans="2:2">
      <c r="B92396" s="202"/>
    </row>
    <row r="92397" spans="2:2">
      <c r="B92397" s="202"/>
    </row>
    <row r="92398" spans="2:2">
      <c r="B92398" s="202"/>
    </row>
    <row r="92399" spans="2:2">
      <c r="B92399" s="202"/>
    </row>
    <row r="92400" spans="2:2">
      <c r="B92400" s="202"/>
    </row>
    <row r="92401" spans="2:2">
      <c r="B92401" s="202"/>
    </row>
    <row r="92402" spans="2:2">
      <c r="B92402" s="202"/>
    </row>
    <row r="92403" spans="2:2">
      <c r="B92403" s="202"/>
    </row>
    <row r="92404" spans="2:2">
      <c r="B92404" s="202"/>
    </row>
    <row r="92405" spans="2:2">
      <c r="B92405" s="202"/>
    </row>
    <row r="92406" spans="2:2">
      <c r="B92406" s="202"/>
    </row>
    <row r="92407" spans="2:2">
      <c r="B92407" s="202"/>
    </row>
    <row r="92408" spans="2:2">
      <c r="B92408" s="202"/>
    </row>
    <row r="92409" spans="2:2">
      <c r="B92409" s="202"/>
    </row>
    <row r="92410" spans="2:2">
      <c r="B92410" s="202"/>
    </row>
    <row r="92411" spans="2:2">
      <c r="B92411" s="202"/>
    </row>
    <row r="92412" spans="2:2">
      <c r="B92412" s="202"/>
    </row>
    <row r="92413" spans="2:2">
      <c r="B92413" s="202"/>
    </row>
    <row r="92414" spans="2:2">
      <c r="B92414" s="202"/>
    </row>
    <row r="92415" spans="2:2">
      <c r="B92415" s="202"/>
    </row>
    <row r="92416" spans="2:2">
      <c r="B92416" s="202"/>
    </row>
    <row r="92417" spans="2:2">
      <c r="B92417" s="202"/>
    </row>
    <row r="92418" spans="2:2">
      <c r="B92418" s="202"/>
    </row>
    <row r="92419" spans="2:2">
      <c r="B92419" s="202"/>
    </row>
    <row r="92420" spans="2:2">
      <c r="B92420" s="202"/>
    </row>
    <row r="92421" spans="2:2">
      <c r="B92421" s="202"/>
    </row>
    <row r="92422" spans="2:2">
      <c r="B92422" s="202"/>
    </row>
    <row r="92423" spans="2:2">
      <c r="B92423" s="202"/>
    </row>
    <row r="92424" spans="2:2">
      <c r="B92424" s="202"/>
    </row>
    <row r="92425" spans="2:2">
      <c r="B92425" s="202"/>
    </row>
    <row r="92426" spans="2:2">
      <c r="B92426" s="202"/>
    </row>
    <row r="92427" spans="2:2">
      <c r="B92427" s="202"/>
    </row>
    <row r="92428" spans="2:2">
      <c r="B92428" s="202"/>
    </row>
    <row r="92429" spans="2:2">
      <c r="B92429" s="202"/>
    </row>
    <row r="92430" spans="2:2">
      <c r="B92430" s="202"/>
    </row>
    <row r="92431" spans="2:2">
      <c r="B92431" s="202"/>
    </row>
    <row r="92432" spans="2:2">
      <c r="B92432" s="202"/>
    </row>
    <row r="92433" spans="2:2">
      <c r="B92433" s="202"/>
    </row>
    <row r="92434" spans="2:2">
      <c r="B92434" s="202"/>
    </row>
    <row r="92435" spans="2:2">
      <c r="B92435" s="202"/>
    </row>
    <row r="92436" spans="2:2">
      <c r="B92436" s="202"/>
    </row>
    <row r="92437" spans="2:2">
      <c r="B92437" s="202"/>
    </row>
    <row r="92438" spans="2:2">
      <c r="B92438" s="202"/>
    </row>
    <row r="92439" spans="2:2">
      <c r="B92439" s="202"/>
    </row>
    <row r="92440" spans="2:2">
      <c r="B92440" s="202"/>
    </row>
    <row r="92441" spans="2:2">
      <c r="B92441" s="202"/>
    </row>
    <row r="92442" spans="2:2">
      <c r="B92442" s="202"/>
    </row>
    <row r="92443" spans="2:2">
      <c r="B92443" s="202"/>
    </row>
    <row r="92444" spans="2:2">
      <c r="B92444" s="202"/>
    </row>
    <row r="92445" spans="2:2">
      <c r="B92445" s="202"/>
    </row>
    <row r="92446" spans="2:2">
      <c r="B92446" s="202"/>
    </row>
    <row r="92447" spans="2:2">
      <c r="B92447" s="202"/>
    </row>
    <row r="92448" spans="2:2">
      <c r="B92448" s="202"/>
    </row>
    <row r="92449" spans="2:2">
      <c r="B92449" s="202"/>
    </row>
    <row r="92450" spans="2:2">
      <c r="B92450" s="202"/>
    </row>
    <row r="92451" spans="2:2">
      <c r="B92451" s="202"/>
    </row>
    <row r="92452" spans="2:2">
      <c r="B92452" s="202"/>
    </row>
    <row r="92453" spans="2:2">
      <c r="B92453" s="202"/>
    </row>
    <row r="92454" spans="2:2">
      <c r="B92454" s="202"/>
    </row>
    <row r="92455" spans="2:2">
      <c r="B92455" s="202"/>
    </row>
    <row r="92456" spans="2:2">
      <c r="B92456" s="202"/>
    </row>
    <row r="92457" spans="2:2">
      <c r="B92457" s="202"/>
    </row>
    <row r="92458" spans="2:2">
      <c r="B92458" s="202"/>
    </row>
    <row r="92459" spans="2:2">
      <c r="B92459" s="202"/>
    </row>
    <row r="92460" spans="2:2">
      <c r="B92460" s="202"/>
    </row>
    <row r="92461" spans="2:2">
      <c r="B92461" s="202"/>
    </row>
    <row r="92462" spans="2:2">
      <c r="B92462" s="202"/>
    </row>
    <row r="92463" spans="2:2">
      <c r="B92463" s="202"/>
    </row>
    <row r="92464" spans="2:2">
      <c r="B92464" s="202"/>
    </row>
    <row r="92465" spans="2:2">
      <c r="B92465" s="202"/>
    </row>
    <row r="92466" spans="2:2">
      <c r="B92466" s="202"/>
    </row>
    <row r="92467" spans="2:2">
      <c r="B92467" s="202"/>
    </row>
    <row r="92468" spans="2:2">
      <c r="B92468" s="202"/>
    </row>
    <row r="92469" spans="2:2">
      <c r="B92469" s="202"/>
    </row>
    <row r="92470" spans="2:2">
      <c r="B92470" s="202"/>
    </row>
    <row r="92471" spans="2:2">
      <c r="B92471" s="202"/>
    </row>
    <row r="92472" spans="2:2">
      <c r="B92472" s="202"/>
    </row>
    <row r="92473" spans="2:2">
      <c r="B92473" s="202"/>
    </row>
    <row r="92474" spans="2:2">
      <c r="B92474" s="202"/>
    </row>
    <row r="92475" spans="2:2">
      <c r="B92475" s="202"/>
    </row>
    <row r="92476" spans="2:2">
      <c r="B92476" s="202"/>
    </row>
    <row r="92477" spans="2:2">
      <c r="B92477" s="202"/>
    </row>
    <row r="92478" spans="2:2">
      <c r="B92478" s="202"/>
    </row>
    <row r="92479" spans="2:2">
      <c r="B92479" s="202"/>
    </row>
    <row r="92480" spans="2:2">
      <c r="B92480" s="202"/>
    </row>
    <row r="92481" spans="2:2">
      <c r="B92481" s="202"/>
    </row>
    <row r="92482" spans="2:2">
      <c r="B92482" s="202"/>
    </row>
    <row r="92483" spans="2:2">
      <c r="B92483" s="202"/>
    </row>
    <row r="92484" spans="2:2">
      <c r="B92484" s="202"/>
    </row>
    <row r="92485" spans="2:2">
      <c r="B92485" s="202"/>
    </row>
    <row r="92486" spans="2:2">
      <c r="B92486" s="202"/>
    </row>
    <row r="92487" spans="2:2">
      <c r="B92487" s="202"/>
    </row>
    <row r="92488" spans="2:2">
      <c r="B92488" s="202"/>
    </row>
    <row r="92489" spans="2:2">
      <c r="B92489" s="202"/>
    </row>
    <row r="92490" spans="2:2">
      <c r="B92490" s="202"/>
    </row>
    <row r="92491" spans="2:2">
      <c r="B92491" s="202"/>
    </row>
    <row r="92492" spans="2:2">
      <c r="B92492" s="202"/>
    </row>
    <row r="92493" spans="2:2">
      <c r="B92493" s="202"/>
    </row>
    <row r="92494" spans="2:2">
      <c r="B92494" s="202"/>
    </row>
    <row r="92495" spans="2:2">
      <c r="B92495" s="202"/>
    </row>
    <row r="92496" spans="2:2">
      <c r="B92496" s="202"/>
    </row>
    <row r="92497" spans="2:2">
      <c r="B92497" s="202"/>
    </row>
    <row r="92498" spans="2:2">
      <c r="B92498" s="202"/>
    </row>
    <row r="92499" spans="2:2">
      <c r="B92499" s="202"/>
    </row>
    <row r="92500" spans="2:2">
      <c r="B92500" s="202"/>
    </row>
    <row r="92501" spans="2:2">
      <c r="B92501" s="202"/>
    </row>
    <row r="92502" spans="2:2">
      <c r="B92502" s="202"/>
    </row>
    <row r="92503" spans="2:2">
      <c r="B92503" s="202"/>
    </row>
    <row r="92504" spans="2:2">
      <c r="B92504" s="202"/>
    </row>
    <row r="92505" spans="2:2">
      <c r="B92505" s="202"/>
    </row>
    <row r="92506" spans="2:2">
      <c r="B92506" s="202"/>
    </row>
    <row r="92507" spans="2:2">
      <c r="B92507" s="202"/>
    </row>
    <row r="92508" spans="2:2">
      <c r="B92508" s="202"/>
    </row>
    <row r="92509" spans="2:2">
      <c r="B92509" s="202"/>
    </row>
    <row r="92510" spans="2:2">
      <c r="B92510" s="202"/>
    </row>
    <row r="92511" spans="2:2">
      <c r="B92511" s="202"/>
    </row>
    <row r="92512" spans="2:2">
      <c r="B92512" s="202"/>
    </row>
    <row r="92513" spans="2:2">
      <c r="B92513" s="202"/>
    </row>
    <row r="92514" spans="2:2">
      <c r="B92514" s="202"/>
    </row>
    <row r="92515" spans="2:2">
      <c r="B92515" s="202"/>
    </row>
    <row r="92516" spans="2:2">
      <c r="B92516" s="202"/>
    </row>
    <row r="92517" spans="2:2">
      <c r="B92517" s="202"/>
    </row>
    <row r="92518" spans="2:2">
      <c r="B92518" s="202"/>
    </row>
    <row r="92519" spans="2:2">
      <c r="B92519" s="202"/>
    </row>
    <row r="92520" spans="2:2">
      <c r="B92520" s="202"/>
    </row>
    <row r="92521" spans="2:2">
      <c r="B92521" s="202"/>
    </row>
    <row r="92522" spans="2:2">
      <c r="B92522" s="202"/>
    </row>
    <row r="92523" spans="2:2">
      <c r="B92523" s="202"/>
    </row>
    <row r="92524" spans="2:2">
      <c r="B92524" s="202"/>
    </row>
    <row r="92525" spans="2:2">
      <c r="B92525" s="202"/>
    </row>
    <row r="92526" spans="2:2">
      <c r="B92526" s="202"/>
    </row>
    <row r="92527" spans="2:2">
      <c r="B92527" s="202"/>
    </row>
    <row r="92528" spans="2:2">
      <c r="B92528" s="202"/>
    </row>
    <row r="92529" spans="2:2">
      <c r="B92529" s="202"/>
    </row>
    <row r="92530" spans="2:2">
      <c r="B92530" s="202"/>
    </row>
    <row r="92531" spans="2:2">
      <c r="B92531" s="202"/>
    </row>
    <row r="92532" spans="2:2">
      <c r="B92532" s="202"/>
    </row>
    <row r="92533" spans="2:2">
      <c r="B92533" s="202"/>
    </row>
    <row r="92534" spans="2:2">
      <c r="B92534" s="202"/>
    </row>
    <row r="92535" spans="2:2">
      <c r="B92535" s="202"/>
    </row>
    <row r="92536" spans="2:2">
      <c r="B92536" s="202"/>
    </row>
    <row r="92537" spans="2:2">
      <c r="B92537" s="202"/>
    </row>
    <row r="92538" spans="2:2">
      <c r="B92538" s="202"/>
    </row>
    <row r="92539" spans="2:2">
      <c r="B92539" s="202"/>
    </row>
    <row r="92540" spans="2:2">
      <c r="B92540" s="202"/>
    </row>
    <row r="92541" spans="2:2">
      <c r="B92541" s="202"/>
    </row>
    <row r="92542" spans="2:2">
      <c r="B92542" s="202"/>
    </row>
    <row r="92543" spans="2:2">
      <c r="B92543" s="202"/>
    </row>
    <row r="92544" spans="2:2">
      <c r="B92544" s="202"/>
    </row>
    <row r="92545" spans="2:2">
      <c r="B92545" s="202"/>
    </row>
    <row r="92546" spans="2:2">
      <c r="B92546" s="202"/>
    </row>
    <row r="92547" spans="2:2">
      <c r="B92547" s="202"/>
    </row>
    <row r="92548" spans="2:2">
      <c r="B92548" s="202"/>
    </row>
    <row r="92549" spans="2:2">
      <c r="B92549" s="202"/>
    </row>
    <row r="92550" spans="2:2">
      <c r="B92550" s="202"/>
    </row>
    <row r="92551" spans="2:2">
      <c r="B92551" s="202"/>
    </row>
    <row r="92552" spans="2:2">
      <c r="B92552" s="202"/>
    </row>
    <row r="92553" spans="2:2">
      <c r="B92553" s="202"/>
    </row>
    <row r="92554" spans="2:2">
      <c r="B92554" s="202"/>
    </row>
    <row r="92555" spans="2:2">
      <c r="B92555" s="202"/>
    </row>
    <row r="92556" spans="2:2">
      <c r="B92556" s="202"/>
    </row>
    <row r="92557" spans="2:2">
      <c r="B92557" s="202"/>
    </row>
    <row r="92558" spans="2:2">
      <c r="B92558" s="202"/>
    </row>
    <row r="92559" spans="2:2">
      <c r="B92559" s="202"/>
    </row>
    <row r="92560" spans="2:2">
      <c r="B92560" s="202"/>
    </row>
    <row r="92561" spans="2:2">
      <c r="B92561" s="202"/>
    </row>
    <row r="92562" spans="2:2">
      <c r="B92562" s="202"/>
    </row>
    <row r="92563" spans="2:2">
      <c r="B92563" s="202"/>
    </row>
    <row r="92564" spans="2:2">
      <c r="B92564" s="202"/>
    </row>
    <row r="92565" spans="2:2">
      <c r="B92565" s="202"/>
    </row>
    <row r="92566" spans="2:2">
      <c r="B92566" s="202"/>
    </row>
    <row r="92567" spans="2:2">
      <c r="B92567" s="202"/>
    </row>
    <row r="92568" spans="2:2">
      <c r="B92568" s="202"/>
    </row>
    <row r="92569" spans="2:2">
      <c r="B92569" s="202"/>
    </row>
    <row r="92570" spans="2:2">
      <c r="B92570" s="202"/>
    </row>
    <row r="92571" spans="2:2">
      <c r="B92571" s="202"/>
    </row>
    <row r="92572" spans="2:2">
      <c r="B92572" s="202"/>
    </row>
    <row r="92573" spans="2:2">
      <c r="B92573" s="202"/>
    </row>
    <row r="92574" spans="2:2">
      <c r="B92574" s="202"/>
    </row>
    <row r="92575" spans="2:2">
      <c r="B92575" s="202"/>
    </row>
    <row r="92576" spans="2:2">
      <c r="B92576" s="202"/>
    </row>
    <row r="92577" spans="2:2">
      <c r="B92577" s="202"/>
    </row>
    <row r="92578" spans="2:2">
      <c r="B92578" s="202"/>
    </row>
    <row r="92579" spans="2:2">
      <c r="B92579" s="202"/>
    </row>
    <row r="92580" spans="2:2">
      <c r="B92580" s="202"/>
    </row>
    <row r="92581" spans="2:2">
      <c r="B92581" s="202"/>
    </row>
    <row r="92582" spans="2:2">
      <c r="B92582" s="202"/>
    </row>
    <row r="92583" spans="2:2">
      <c r="B92583" s="202"/>
    </row>
    <row r="92584" spans="2:2">
      <c r="B92584" s="202"/>
    </row>
    <row r="92585" spans="2:2">
      <c r="B92585" s="202"/>
    </row>
    <row r="92586" spans="2:2">
      <c r="B92586" s="202"/>
    </row>
    <row r="92587" spans="2:2">
      <c r="B92587" s="202"/>
    </row>
    <row r="92588" spans="2:2">
      <c r="B92588" s="202"/>
    </row>
    <row r="92589" spans="2:2">
      <c r="B92589" s="202"/>
    </row>
    <row r="92590" spans="2:2">
      <c r="B92590" s="202"/>
    </row>
    <row r="92591" spans="2:2">
      <c r="B92591" s="202"/>
    </row>
    <row r="92592" spans="2:2">
      <c r="B92592" s="202"/>
    </row>
    <row r="92593" spans="2:2">
      <c r="B92593" s="202"/>
    </row>
    <row r="92594" spans="2:2">
      <c r="B92594" s="202"/>
    </row>
    <row r="92595" spans="2:2">
      <c r="B92595" s="202"/>
    </row>
    <row r="92596" spans="2:2">
      <c r="B92596" s="202"/>
    </row>
    <row r="92597" spans="2:2">
      <c r="B92597" s="202"/>
    </row>
    <row r="92598" spans="2:2">
      <c r="B92598" s="202"/>
    </row>
    <row r="92599" spans="2:2">
      <c r="B92599" s="202"/>
    </row>
    <row r="92600" spans="2:2">
      <c r="B92600" s="202"/>
    </row>
    <row r="92601" spans="2:2">
      <c r="B92601" s="202"/>
    </row>
    <row r="92602" spans="2:2">
      <c r="B92602" s="202"/>
    </row>
    <row r="92603" spans="2:2">
      <c r="B92603" s="202"/>
    </row>
    <row r="92604" spans="2:2">
      <c r="B92604" s="202"/>
    </row>
    <row r="92605" spans="2:2">
      <c r="B92605" s="202"/>
    </row>
    <row r="92606" spans="2:2">
      <c r="B92606" s="202"/>
    </row>
    <row r="92607" spans="2:2">
      <c r="B92607" s="202"/>
    </row>
    <row r="92608" spans="2:2">
      <c r="B92608" s="202"/>
    </row>
    <row r="92609" spans="2:2">
      <c r="B92609" s="202"/>
    </row>
    <row r="92610" spans="2:2">
      <c r="B92610" s="202"/>
    </row>
    <row r="92611" spans="2:2">
      <c r="B92611" s="202"/>
    </row>
    <row r="92612" spans="2:2">
      <c r="B92612" s="202"/>
    </row>
    <row r="92613" spans="2:2">
      <c r="B92613" s="202"/>
    </row>
    <row r="92614" spans="2:2">
      <c r="B92614" s="202"/>
    </row>
    <row r="92615" spans="2:2">
      <c r="B92615" s="202"/>
    </row>
    <row r="92616" spans="2:2">
      <c r="B92616" s="202"/>
    </row>
    <row r="92617" spans="2:2">
      <c r="B92617" s="202"/>
    </row>
    <row r="92618" spans="2:2">
      <c r="B92618" s="202"/>
    </row>
    <row r="92619" spans="2:2">
      <c r="B92619" s="202"/>
    </row>
    <row r="92620" spans="2:2">
      <c r="B92620" s="202"/>
    </row>
    <row r="92621" spans="2:2">
      <c r="B92621" s="202"/>
    </row>
    <row r="92622" spans="2:2">
      <c r="B92622" s="202"/>
    </row>
    <row r="92623" spans="2:2">
      <c r="B92623" s="202"/>
    </row>
    <row r="92624" spans="2:2">
      <c r="B92624" s="202"/>
    </row>
    <row r="92625" spans="2:2">
      <c r="B92625" s="202"/>
    </row>
    <row r="92626" spans="2:2">
      <c r="B92626" s="202"/>
    </row>
    <row r="92627" spans="2:2">
      <c r="B92627" s="202"/>
    </row>
    <row r="92628" spans="2:2">
      <c r="B92628" s="202"/>
    </row>
    <row r="92629" spans="2:2">
      <c r="B92629" s="202"/>
    </row>
    <row r="92630" spans="2:2">
      <c r="B92630" s="202"/>
    </row>
    <row r="92631" spans="2:2">
      <c r="B92631" s="202"/>
    </row>
    <row r="92632" spans="2:2">
      <c r="B92632" s="202"/>
    </row>
    <row r="92633" spans="2:2">
      <c r="B92633" s="202"/>
    </row>
    <row r="92634" spans="2:2">
      <c r="B92634" s="202"/>
    </row>
    <row r="92635" spans="2:2">
      <c r="B92635" s="202"/>
    </row>
    <row r="92636" spans="2:2">
      <c r="B92636" s="202"/>
    </row>
    <row r="92637" spans="2:2">
      <c r="B92637" s="202"/>
    </row>
    <row r="92638" spans="2:2">
      <c r="B92638" s="202"/>
    </row>
    <row r="92639" spans="2:2">
      <c r="B92639" s="202"/>
    </row>
    <row r="92640" spans="2:2">
      <c r="B92640" s="202"/>
    </row>
    <row r="92641" spans="2:2">
      <c r="B92641" s="202"/>
    </row>
    <row r="92642" spans="2:2">
      <c r="B92642" s="202"/>
    </row>
    <row r="92643" spans="2:2">
      <c r="B92643" s="202"/>
    </row>
    <row r="92644" spans="2:2">
      <c r="B92644" s="202"/>
    </row>
    <row r="92645" spans="2:2">
      <c r="B92645" s="202"/>
    </row>
    <row r="92646" spans="2:2">
      <c r="B92646" s="202"/>
    </row>
    <row r="92647" spans="2:2">
      <c r="B92647" s="202"/>
    </row>
    <row r="92648" spans="2:2">
      <c r="B92648" s="202"/>
    </row>
    <row r="92649" spans="2:2">
      <c r="B92649" s="202"/>
    </row>
    <row r="92650" spans="2:2">
      <c r="B92650" s="202"/>
    </row>
    <row r="92651" spans="2:2">
      <c r="B92651" s="202"/>
    </row>
    <row r="92652" spans="2:2">
      <c r="B92652" s="202"/>
    </row>
    <row r="92653" spans="2:2">
      <c r="B92653" s="202"/>
    </row>
    <row r="92654" spans="2:2">
      <c r="B92654" s="202"/>
    </row>
    <row r="92655" spans="2:2">
      <c r="B92655" s="202"/>
    </row>
    <row r="92656" spans="2:2">
      <c r="B92656" s="202"/>
    </row>
    <row r="92657" spans="2:2">
      <c r="B92657" s="202"/>
    </row>
    <row r="92658" spans="2:2">
      <c r="B92658" s="202"/>
    </row>
    <row r="92659" spans="2:2">
      <c r="B92659" s="202"/>
    </row>
    <row r="92660" spans="2:2">
      <c r="B92660" s="202"/>
    </row>
    <row r="92661" spans="2:2">
      <c r="B92661" s="202"/>
    </row>
    <row r="92662" spans="2:2">
      <c r="B92662" s="202"/>
    </row>
    <row r="92663" spans="2:2">
      <c r="B92663" s="202"/>
    </row>
    <row r="92664" spans="2:2">
      <c r="B92664" s="202"/>
    </row>
    <row r="92665" spans="2:2">
      <c r="B92665" s="202"/>
    </row>
    <row r="92666" spans="2:2">
      <c r="B92666" s="202"/>
    </row>
    <row r="92667" spans="2:2">
      <c r="B92667" s="202"/>
    </row>
    <row r="92668" spans="2:2">
      <c r="B92668" s="202"/>
    </row>
    <row r="92669" spans="2:2">
      <c r="B92669" s="202"/>
    </row>
    <row r="92670" spans="2:2">
      <c r="B92670" s="202"/>
    </row>
    <row r="92671" spans="2:2">
      <c r="B92671" s="202"/>
    </row>
    <row r="92672" spans="2:2">
      <c r="B92672" s="202"/>
    </row>
    <row r="92673" spans="2:2">
      <c r="B92673" s="202"/>
    </row>
    <row r="92674" spans="2:2">
      <c r="B92674" s="202"/>
    </row>
    <row r="92675" spans="2:2">
      <c r="B92675" s="202"/>
    </row>
    <row r="92676" spans="2:2">
      <c r="B92676" s="202"/>
    </row>
    <row r="92677" spans="2:2">
      <c r="B92677" s="202"/>
    </row>
    <row r="92678" spans="2:2">
      <c r="B92678" s="202"/>
    </row>
    <row r="92679" spans="2:2">
      <c r="B92679" s="202"/>
    </row>
    <row r="92680" spans="2:2">
      <c r="B92680" s="202"/>
    </row>
    <row r="92681" spans="2:2">
      <c r="B92681" s="202"/>
    </row>
    <row r="92682" spans="2:2">
      <c r="B92682" s="202"/>
    </row>
    <row r="92683" spans="2:2">
      <c r="B92683" s="202"/>
    </row>
    <row r="92684" spans="2:2">
      <c r="B92684" s="202"/>
    </row>
    <row r="92685" spans="2:2">
      <c r="B92685" s="202"/>
    </row>
    <row r="92686" spans="2:2">
      <c r="B92686" s="202"/>
    </row>
    <row r="92687" spans="2:2">
      <c r="B92687" s="202"/>
    </row>
    <row r="92688" spans="2:2">
      <c r="B92688" s="202"/>
    </row>
    <row r="92689" spans="2:2">
      <c r="B92689" s="202"/>
    </row>
    <row r="92690" spans="2:2">
      <c r="B92690" s="202"/>
    </row>
    <row r="92691" spans="2:2">
      <c r="B92691" s="202"/>
    </row>
    <row r="92692" spans="2:2">
      <c r="B92692" s="202"/>
    </row>
    <row r="92693" spans="2:2">
      <c r="B92693" s="202"/>
    </row>
    <row r="92694" spans="2:2">
      <c r="B92694" s="202"/>
    </row>
    <row r="92695" spans="2:2">
      <c r="B92695" s="202"/>
    </row>
    <row r="92696" spans="2:2">
      <c r="B92696" s="202"/>
    </row>
    <row r="92697" spans="2:2">
      <c r="B92697" s="202"/>
    </row>
    <row r="92698" spans="2:2">
      <c r="B92698" s="202"/>
    </row>
    <row r="92699" spans="2:2">
      <c r="B92699" s="202"/>
    </row>
    <row r="92700" spans="2:2">
      <c r="B92700" s="202"/>
    </row>
    <row r="92701" spans="2:2">
      <c r="B92701" s="202"/>
    </row>
    <row r="92702" spans="2:2">
      <c r="B92702" s="202"/>
    </row>
    <row r="92703" spans="2:2">
      <c r="B92703" s="202"/>
    </row>
    <row r="92704" spans="2:2">
      <c r="B92704" s="202"/>
    </row>
    <row r="92705" spans="2:2">
      <c r="B92705" s="202"/>
    </row>
    <row r="92706" spans="2:2">
      <c r="B92706" s="202"/>
    </row>
    <row r="92707" spans="2:2">
      <c r="B92707" s="202"/>
    </row>
    <row r="92708" spans="2:2">
      <c r="B92708" s="202"/>
    </row>
    <row r="92709" spans="2:2">
      <c r="B92709" s="202"/>
    </row>
    <row r="92710" spans="2:2">
      <c r="B92710" s="202"/>
    </row>
    <row r="92711" spans="2:2">
      <c r="B92711" s="202"/>
    </row>
    <row r="92712" spans="2:2">
      <c r="B92712" s="202"/>
    </row>
    <row r="92713" spans="2:2">
      <c r="B92713" s="202"/>
    </row>
    <row r="92714" spans="2:2">
      <c r="B92714" s="202"/>
    </row>
    <row r="92715" spans="2:2">
      <c r="B92715" s="202"/>
    </row>
    <row r="92716" spans="2:2">
      <c r="B92716" s="202"/>
    </row>
    <row r="92717" spans="2:2">
      <c r="B92717" s="202"/>
    </row>
    <row r="92718" spans="2:2">
      <c r="B92718" s="202"/>
    </row>
    <row r="92719" spans="2:2">
      <c r="B92719" s="202"/>
    </row>
    <row r="92720" spans="2:2">
      <c r="B92720" s="202"/>
    </row>
    <row r="92721" spans="2:2">
      <c r="B92721" s="202"/>
    </row>
    <row r="92722" spans="2:2">
      <c r="B92722" s="202"/>
    </row>
    <row r="92723" spans="2:2">
      <c r="B92723" s="202"/>
    </row>
    <row r="92724" spans="2:2">
      <c r="B92724" s="202"/>
    </row>
    <row r="92725" spans="2:2">
      <c r="B92725" s="202"/>
    </row>
    <row r="92726" spans="2:2">
      <c r="B92726" s="202"/>
    </row>
    <row r="92727" spans="2:2">
      <c r="B92727" s="202"/>
    </row>
    <row r="92728" spans="2:2">
      <c r="B92728" s="202"/>
    </row>
    <row r="92729" spans="2:2">
      <c r="B92729" s="202"/>
    </row>
    <row r="92730" spans="2:2">
      <c r="B92730" s="202"/>
    </row>
    <row r="92731" spans="2:2">
      <c r="B92731" s="202"/>
    </row>
    <row r="92732" spans="2:2">
      <c r="B92732" s="202"/>
    </row>
    <row r="92733" spans="2:2">
      <c r="B92733" s="202"/>
    </row>
    <row r="92734" spans="2:2">
      <c r="B92734" s="202"/>
    </row>
    <row r="92735" spans="2:2">
      <c r="B92735" s="202"/>
    </row>
    <row r="92736" spans="2:2">
      <c r="B92736" s="202"/>
    </row>
    <row r="92737" spans="2:2">
      <c r="B92737" s="202"/>
    </row>
    <row r="92738" spans="2:2">
      <c r="B92738" s="202"/>
    </row>
    <row r="92739" spans="2:2">
      <c r="B92739" s="202"/>
    </row>
    <row r="92740" spans="2:2">
      <c r="B92740" s="202"/>
    </row>
    <row r="92741" spans="2:2">
      <c r="B92741" s="202"/>
    </row>
    <row r="92742" spans="2:2">
      <c r="B92742" s="202"/>
    </row>
    <row r="92743" spans="2:2">
      <c r="B92743" s="202"/>
    </row>
    <row r="92744" spans="2:2">
      <c r="B92744" s="202"/>
    </row>
    <row r="92745" spans="2:2">
      <c r="B92745" s="202"/>
    </row>
    <row r="92746" spans="2:2">
      <c r="B92746" s="202"/>
    </row>
    <row r="92747" spans="2:2">
      <c r="B92747" s="202"/>
    </row>
    <row r="92748" spans="2:2">
      <c r="B92748" s="202"/>
    </row>
    <row r="92749" spans="2:2">
      <c r="B92749" s="202"/>
    </row>
    <row r="92750" spans="2:2">
      <c r="B92750" s="202"/>
    </row>
    <row r="92751" spans="2:2">
      <c r="B92751" s="202"/>
    </row>
    <row r="92752" spans="2:2">
      <c r="B92752" s="202"/>
    </row>
    <row r="92753" spans="2:2">
      <c r="B92753" s="202"/>
    </row>
    <row r="92754" spans="2:2">
      <c r="B92754" s="202"/>
    </row>
    <row r="92755" spans="2:2">
      <c r="B92755" s="202"/>
    </row>
    <row r="92756" spans="2:2">
      <c r="B92756" s="202"/>
    </row>
    <row r="92757" spans="2:2">
      <c r="B92757" s="202"/>
    </row>
    <row r="92758" spans="2:2">
      <c r="B92758" s="202"/>
    </row>
    <row r="92759" spans="2:2">
      <c r="B92759" s="202"/>
    </row>
    <row r="92760" spans="2:2">
      <c r="B92760" s="202"/>
    </row>
    <row r="92761" spans="2:2">
      <c r="B92761" s="202"/>
    </row>
    <row r="92762" spans="2:2">
      <c r="B92762" s="202"/>
    </row>
    <row r="92763" spans="2:2">
      <c r="B92763" s="202"/>
    </row>
    <row r="92764" spans="2:2">
      <c r="B92764" s="202"/>
    </row>
    <row r="92765" spans="2:2">
      <c r="B92765" s="202"/>
    </row>
    <row r="92766" spans="2:2">
      <c r="B92766" s="202"/>
    </row>
    <row r="92767" spans="2:2">
      <c r="B92767" s="202"/>
    </row>
    <row r="92768" spans="2:2">
      <c r="B92768" s="202"/>
    </row>
    <row r="92769" spans="2:2">
      <c r="B92769" s="202"/>
    </row>
    <row r="92770" spans="2:2">
      <c r="B92770" s="202"/>
    </row>
    <row r="92771" spans="2:2">
      <c r="B92771" s="202"/>
    </row>
    <row r="92772" spans="2:2">
      <c r="B92772" s="202"/>
    </row>
    <row r="92773" spans="2:2">
      <c r="B92773" s="202"/>
    </row>
    <row r="92774" spans="2:2">
      <c r="B92774" s="202"/>
    </row>
    <row r="92775" spans="2:2">
      <c r="B92775" s="202"/>
    </row>
    <row r="92776" spans="2:2">
      <c r="B92776" s="202"/>
    </row>
    <row r="92777" spans="2:2">
      <c r="B92777" s="202"/>
    </row>
    <row r="92778" spans="2:2">
      <c r="B92778" s="202"/>
    </row>
    <row r="92779" spans="2:2">
      <c r="B92779" s="202"/>
    </row>
    <row r="92780" spans="2:2">
      <c r="B92780" s="202"/>
    </row>
    <row r="92781" spans="2:2">
      <c r="B92781" s="202"/>
    </row>
    <row r="92782" spans="2:2">
      <c r="B92782" s="202"/>
    </row>
    <row r="92783" spans="2:2">
      <c r="B92783" s="202"/>
    </row>
    <row r="92784" spans="2:2">
      <c r="B92784" s="202"/>
    </row>
    <row r="92785" spans="2:2">
      <c r="B92785" s="202"/>
    </row>
    <row r="92786" spans="2:2">
      <c r="B92786" s="202"/>
    </row>
    <row r="92787" spans="2:2">
      <c r="B92787" s="202"/>
    </row>
    <row r="92788" spans="2:2">
      <c r="B92788" s="202"/>
    </row>
    <row r="92789" spans="2:2">
      <c r="B92789" s="202"/>
    </row>
    <row r="92790" spans="2:2">
      <c r="B92790" s="202"/>
    </row>
    <row r="92791" spans="2:2">
      <c r="B92791" s="202"/>
    </row>
    <row r="92792" spans="2:2">
      <c r="B92792" s="202"/>
    </row>
    <row r="92793" spans="2:2">
      <c r="B92793" s="202"/>
    </row>
    <row r="92794" spans="2:2">
      <c r="B92794" s="202"/>
    </row>
    <row r="92795" spans="2:2">
      <c r="B92795" s="202"/>
    </row>
    <row r="92796" spans="2:2">
      <c r="B92796" s="202"/>
    </row>
    <row r="92797" spans="2:2">
      <c r="B92797" s="202"/>
    </row>
    <row r="92798" spans="2:2">
      <c r="B92798" s="202"/>
    </row>
    <row r="92799" spans="2:2">
      <c r="B92799" s="202"/>
    </row>
    <row r="92800" spans="2:2">
      <c r="B92800" s="202"/>
    </row>
    <row r="92801" spans="2:2">
      <c r="B92801" s="202"/>
    </row>
    <row r="92802" spans="2:2">
      <c r="B92802" s="202"/>
    </row>
    <row r="92803" spans="2:2">
      <c r="B92803" s="202"/>
    </row>
    <row r="92804" spans="2:2">
      <c r="B92804" s="202"/>
    </row>
    <row r="92805" spans="2:2">
      <c r="B92805" s="202"/>
    </row>
    <row r="92806" spans="2:2">
      <c r="B92806" s="202"/>
    </row>
    <row r="92807" spans="2:2">
      <c r="B92807" s="202"/>
    </row>
    <row r="92808" spans="2:2">
      <c r="B92808" s="202"/>
    </row>
    <row r="92809" spans="2:2">
      <c r="B92809" s="202"/>
    </row>
    <row r="92810" spans="2:2">
      <c r="B92810" s="202"/>
    </row>
    <row r="92811" spans="2:2">
      <c r="B92811" s="202"/>
    </row>
    <row r="92812" spans="2:2">
      <c r="B92812" s="202"/>
    </row>
    <row r="92813" spans="2:2">
      <c r="B92813" s="202"/>
    </row>
    <row r="92814" spans="2:2">
      <c r="B92814" s="202"/>
    </row>
    <row r="92815" spans="2:2">
      <c r="B92815" s="202"/>
    </row>
    <row r="92816" spans="2:2">
      <c r="B92816" s="202"/>
    </row>
    <row r="92817" spans="2:2">
      <c r="B92817" s="202"/>
    </row>
    <row r="92818" spans="2:2">
      <c r="B92818" s="202"/>
    </row>
    <row r="92819" spans="2:2">
      <c r="B92819" s="202"/>
    </row>
    <row r="92820" spans="2:2">
      <c r="B92820" s="202"/>
    </row>
    <row r="92821" spans="2:2">
      <c r="B92821" s="202"/>
    </row>
    <row r="92822" spans="2:2">
      <c r="B92822" s="202"/>
    </row>
    <row r="92823" spans="2:2">
      <c r="B92823" s="202"/>
    </row>
    <row r="92824" spans="2:2">
      <c r="B92824" s="202"/>
    </row>
    <row r="92825" spans="2:2">
      <c r="B92825" s="202"/>
    </row>
    <row r="92826" spans="2:2">
      <c r="B92826" s="202"/>
    </row>
    <row r="92827" spans="2:2">
      <c r="B92827" s="202"/>
    </row>
    <row r="92828" spans="2:2">
      <c r="B92828" s="202"/>
    </row>
    <row r="92829" spans="2:2">
      <c r="B92829" s="202"/>
    </row>
    <row r="92830" spans="2:2">
      <c r="B92830" s="202"/>
    </row>
    <row r="92831" spans="2:2">
      <c r="B92831" s="202"/>
    </row>
    <row r="92832" spans="2:2">
      <c r="B92832" s="202"/>
    </row>
    <row r="92833" spans="2:2">
      <c r="B92833" s="202"/>
    </row>
    <row r="92834" spans="2:2">
      <c r="B92834" s="202"/>
    </row>
    <row r="92835" spans="2:2">
      <c r="B92835" s="202"/>
    </row>
    <row r="92836" spans="2:2">
      <c r="B92836" s="202"/>
    </row>
    <row r="92837" spans="2:2">
      <c r="B92837" s="202"/>
    </row>
    <row r="92838" spans="2:2">
      <c r="B92838" s="202"/>
    </row>
    <row r="92839" spans="2:2">
      <c r="B92839" s="202"/>
    </row>
    <row r="92840" spans="2:2">
      <c r="B92840" s="202"/>
    </row>
    <row r="92841" spans="2:2">
      <c r="B92841" s="202"/>
    </row>
    <row r="92842" spans="2:2">
      <c r="B92842" s="202"/>
    </row>
    <row r="92843" spans="2:2">
      <c r="B92843" s="202"/>
    </row>
    <row r="92844" spans="2:2">
      <c r="B92844" s="202"/>
    </row>
    <row r="92845" spans="2:2">
      <c r="B92845" s="202"/>
    </row>
    <row r="92846" spans="2:2">
      <c r="B92846" s="202"/>
    </row>
    <row r="92847" spans="2:2">
      <c r="B92847" s="202"/>
    </row>
    <row r="92848" spans="2:2">
      <c r="B92848" s="202"/>
    </row>
    <row r="92849" spans="2:2">
      <c r="B92849" s="202"/>
    </row>
    <row r="92850" spans="2:2">
      <c r="B92850" s="202"/>
    </row>
    <row r="92851" spans="2:2">
      <c r="B92851" s="202"/>
    </row>
    <row r="92852" spans="2:2">
      <c r="B92852" s="202"/>
    </row>
    <row r="92853" spans="2:2">
      <c r="B92853" s="202"/>
    </row>
    <row r="92854" spans="2:2">
      <c r="B92854" s="202"/>
    </row>
    <row r="92855" spans="2:2">
      <c r="B92855" s="202"/>
    </row>
    <row r="92856" spans="2:2">
      <c r="B92856" s="202"/>
    </row>
    <row r="92857" spans="2:2">
      <c r="B92857" s="202"/>
    </row>
    <row r="92858" spans="2:2">
      <c r="B92858" s="202"/>
    </row>
    <row r="92859" spans="2:2">
      <c r="B92859" s="202"/>
    </row>
    <row r="92860" spans="2:2">
      <c r="B92860" s="202"/>
    </row>
    <row r="92861" spans="2:2">
      <c r="B92861" s="202"/>
    </row>
    <row r="92862" spans="2:2">
      <c r="B92862" s="202"/>
    </row>
    <row r="92863" spans="2:2">
      <c r="B92863" s="202"/>
    </row>
    <row r="92864" spans="2:2">
      <c r="B92864" s="202"/>
    </row>
    <row r="92865" spans="2:2">
      <c r="B92865" s="202"/>
    </row>
    <row r="92866" spans="2:2">
      <c r="B92866" s="202"/>
    </row>
    <row r="92867" spans="2:2">
      <c r="B92867" s="202"/>
    </row>
    <row r="92868" spans="2:2">
      <c r="B92868" s="202"/>
    </row>
    <row r="92869" spans="2:2">
      <c r="B92869" s="202"/>
    </row>
    <row r="92870" spans="2:2">
      <c r="B92870" s="202"/>
    </row>
    <row r="92871" spans="2:2">
      <c r="B92871" s="202"/>
    </row>
    <row r="92872" spans="2:2">
      <c r="B92872" s="202"/>
    </row>
    <row r="92873" spans="2:2">
      <c r="B92873" s="202"/>
    </row>
    <row r="92874" spans="2:2">
      <c r="B92874" s="202"/>
    </row>
    <row r="92875" spans="2:2">
      <c r="B92875" s="202"/>
    </row>
    <row r="92876" spans="2:2">
      <c r="B92876" s="202"/>
    </row>
    <row r="92877" spans="2:2">
      <c r="B92877" s="202"/>
    </row>
    <row r="92878" spans="2:2">
      <c r="B92878" s="202"/>
    </row>
    <row r="92879" spans="2:2">
      <c r="B92879" s="202"/>
    </row>
    <row r="92880" spans="2:2">
      <c r="B92880" s="202"/>
    </row>
    <row r="92881" spans="2:2">
      <c r="B92881" s="202"/>
    </row>
    <row r="92882" spans="2:2">
      <c r="B92882" s="202"/>
    </row>
    <row r="92883" spans="2:2">
      <c r="B92883" s="202"/>
    </row>
    <row r="92884" spans="2:2">
      <c r="B92884" s="202"/>
    </row>
    <row r="92885" spans="2:2">
      <c r="B92885" s="202"/>
    </row>
    <row r="92886" spans="2:2">
      <c r="B92886" s="202"/>
    </row>
    <row r="92887" spans="2:2">
      <c r="B92887" s="202"/>
    </row>
    <row r="92888" spans="2:2">
      <c r="B92888" s="202"/>
    </row>
    <row r="92889" spans="2:2">
      <c r="B92889" s="202"/>
    </row>
    <row r="92890" spans="2:2">
      <c r="B92890" s="202"/>
    </row>
    <row r="92891" spans="2:2">
      <c r="B92891" s="202"/>
    </row>
    <row r="92892" spans="2:2">
      <c r="B92892" s="202"/>
    </row>
    <row r="92893" spans="2:2">
      <c r="B92893" s="202"/>
    </row>
    <row r="92894" spans="2:2">
      <c r="B92894" s="202"/>
    </row>
    <row r="92895" spans="2:2">
      <c r="B92895" s="202"/>
    </row>
    <row r="92896" spans="2:2">
      <c r="B92896" s="202"/>
    </row>
    <row r="92897" spans="2:2">
      <c r="B92897" s="202"/>
    </row>
    <row r="92898" spans="2:2">
      <c r="B92898" s="202"/>
    </row>
    <row r="92899" spans="2:2">
      <c r="B92899" s="202"/>
    </row>
    <row r="92900" spans="2:2">
      <c r="B92900" s="202"/>
    </row>
    <row r="92901" spans="2:2">
      <c r="B92901" s="202"/>
    </row>
    <row r="92902" spans="2:2">
      <c r="B92902" s="202"/>
    </row>
    <row r="92903" spans="2:2">
      <c r="B92903" s="202"/>
    </row>
    <row r="92904" spans="2:2">
      <c r="B92904" s="202"/>
    </row>
    <row r="92905" spans="2:2">
      <c r="B92905" s="202"/>
    </row>
    <row r="92906" spans="2:2">
      <c r="B92906" s="202"/>
    </row>
    <row r="92907" spans="2:2">
      <c r="B92907" s="202"/>
    </row>
    <row r="92908" spans="2:2">
      <c r="B92908" s="202"/>
    </row>
    <row r="92909" spans="2:2">
      <c r="B92909" s="202"/>
    </row>
    <row r="92910" spans="2:2">
      <c r="B92910" s="202"/>
    </row>
    <row r="92911" spans="2:2">
      <c r="B92911" s="202"/>
    </row>
    <row r="92912" spans="2:2">
      <c r="B92912" s="202"/>
    </row>
    <row r="92913" spans="2:2">
      <c r="B92913" s="202"/>
    </row>
    <row r="92914" spans="2:2">
      <c r="B92914" s="202"/>
    </row>
    <row r="92915" spans="2:2">
      <c r="B92915" s="202"/>
    </row>
    <row r="92916" spans="2:2">
      <c r="B92916" s="202"/>
    </row>
    <row r="92917" spans="2:2">
      <c r="B92917" s="202"/>
    </row>
    <row r="92918" spans="2:2">
      <c r="B92918" s="202"/>
    </row>
    <row r="92919" spans="2:2">
      <c r="B92919" s="202"/>
    </row>
    <row r="92920" spans="2:2">
      <c r="B92920" s="202"/>
    </row>
    <row r="92921" spans="2:2">
      <c r="B92921" s="202"/>
    </row>
    <row r="92922" spans="2:2">
      <c r="B92922" s="202"/>
    </row>
    <row r="92923" spans="2:2">
      <c r="B92923" s="202"/>
    </row>
    <row r="92924" spans="2:2">
      <c r="B92924" s="202"/>
    </row>
    <row r="92925" spans="2:2">
      <c r="B92925" s="202"/>
    </row>
    <row r="92926" spans="2:2">
      <c r="B92926" s="202"/>
    </row>
    <row r="92927" spans="2:2">
      <c r="B92927" s="202"/>
    </row>
    <row r="92928" spans="2:2">
      <c r="B92928" s="202"/>
    </row>
    <row r="92929" spans="2:2">
      <c r="B92929" s="202"/>
    </row>
    <row r="92930" spans="2:2">
      <c r="B92930" s="202"/>
    </row>
    <row r="92931" spans="2:2">
      <c r="B92931" s="202"/>
    </row>
    <row r="92932" spans="2:2">
      <c r="B92932" s="202"/>
    </row>
    <row r="92933" spans="2:2">
      <c r="B92933" s="202"/>
    </row>
    <row r="92934" spans="2:2">
      <c r="B92934" s="202"/>
    </row>
    <row r="92935" spans="2:2">
      <c r="B92935" s="202"/>
    </row>
    <row r="92936" spans="2:2">
      <c r="B92936" s="202"/>
    </row>
    <row r="92937" spans="2:2">
      <c r="B92937" s="202"/>
    </row>
    <row r="92938" spans="2:2">
      <c r="B92938" s="202"/>
    </row>
    <row r="92939" spans="2:2">
      <c r="B92939" s="202"/>
    </row>
    <row r="92940" spans="2:2">
      <c r="B92940" s="202"/>
    </row>
    <row r="92941" spans="2:2">
      <c r="B92941" s="202"/>
    </row>
    <row r="92942" spans="2:2">
      <c r="B92942" s="202"/>
    </row>
    <row r="92943" spans="2:2">
      <c r="B92943" s="202"/>
    </row>
    <row r="92944" spans="2:2">
      <c r="B92944" s="202"/>
    </row>
    <row r="92945" spans="2:2">
      <c r="B92945" s="202"/>
    </row>
    <row r="92946" spans="2:2">
      <c r="B92946" s="202"/>
    </row>
    <row r="92947" spans="2:2">
      <c r="B92947" s="202"/>
    </row>
    <row r="92948" spans="2:2">
      <c r="B92948" s="202"/>
    </row>
    <row r="92949" spans="2:2">
      <c r="B92949" s="202"/>
    </row>
    <row r="92950" spans="2:2">
      <c r="B92950" s="202"/>
    </row>
    <row r="92951" spans="2:2">
      <c r="B92951" s="202"/>
    </row>
    <row r="92952" spans="2:2">
      <c r="B92952" s="202"/>
    </row>
    <row r="92953" spans="2:2">
      <c r="B92953" s="202"/>
    </row>
    <row r="92954" spans="2:2">
      <c r="B92954" s="202"/>
    </row>
    <row r="92955" spans="2:2">
      <c r="B92955" s="202"/>
    </row>
    <row r="92956" spans="2:2">
      <c r="B92956" s="202"/>
    </row>
    <row r="92957" spans="2:2">
      <c r="B92957" s="202"/>
    </row>
    <row r="92958" spans="2:2">
      <c r="B92958" s="202"/>
    </row>
    <row r="92959" spans="2:2">
      <c r="B92959" s="202"/>
    </row>
    <row r="92960" spans="2:2">
      <c r="B92960" s="202"/>
    </row>
    <row r="92961" spans="2:2">
      <c r="B92961" s="202"/>
    </row>
    <row r="92962" spans="2:2">
      <c r="B92962" s="202"/>
    </row>
    <row r="92963" spans="2:2">
      <c r="B92963" s="202"/>
    </row>
    <row r="92964" spans="2:2">
      <c r="B92964" s="202"/>
    </row>
    <row r="92965" spans="2:2">
      <c r="B92965" s="202"/>
    </row>
    <row r="92966" spans="2:2">
      <c r="B92966" s="202"/>
    </row>
    <row r="92967" spans="2:2">
      <c r="B92967" s="202"/>
    </row>
    <row r="92968" spans="2:2">
      <c r="B92968" s="202"/>
    </row>
    <row r="92969" spans="2:2">
      <c r="B92969" s="202"/>
    </row>
    <row r="92970" spans="2:2">
      <c r="B92970" s="202"/>
    </row>
    <row r="92971" spans="2:2">
      <c r="B92971" s="202"/>
    </row>
    <row r="92972" spans="2:2">
      <c r="B92972" s="202"/>
    </row>
    <row r="92973" spans="2:2">
      <c r="B92973" s="202"/>
    </row>
    <row r="92974" spans="2:2">
      <c r="B92974" s="202"/>
    </row>
    <row r="92975" spans="2:2">
      <c r="B92975" s="202"/>
    </row>
    <row r="92976" spans="2:2">
      <c r="B92976" s="202"/>
    </row>
    <row r="92977" spans="2:2">
      <c r="B92977" s="202"/>
    </row>
    <row r="92978" spans="2:2">
      <c r="B92978" s="202"/>
    </row>
    <row r="92979" spans="2:2">
      <c r="B92979" s="202"/>
    </row>
    <row r="92980" spans="2:2">
      <c r="B92980" s="202"/>
    </row>
    <row r="92981" spans="2:2">
      <c r="B92981" s="202"/>
    </row>
    <row r="92982" spans="2:2">
      <c r="B92982" s="202"/>
    </row>
    <row r="92983" spans="2:2">
      <c r="B92983" s="202"/>
    </row>
    <row r="92984" spans="2:2">
      <c r="B92984" s="202"/>
    </row>
    <row r="92985" spans="2:2">
      <c r="B92985" s="202"/>
    </row>
    <row r="92986" spans="2:2">
      <c r="B92986" s="202"/>
    </row>
    <row r="92987" spans="2:2">
      <c r="B92987" s="202"/>
    </row>
    <row r="92988" spans="2:2">
      <c r="B92988" s="202"/>
    </row>
    <row r="92989" spans="2:2">
      <c r="B92989" s="202"/>
    </row>
    <row r="92990" spans="2:2">
      <c r="B92990" s="202"/>
    </row>
    <row r="92991" spans="2:2">
      <c r="B92991" s="202"/>
    </row>
    <row r="92992" spans="2:2">
      <c r="B92992" s="202"/>
    </row>
    <row r="92993" spans="2:2">
      <c r="B92993" s="202"/>
    </row>
    <row r="92994" spans="2:2">
      <c r="B92994" s="202"/>
    </row>
    <row r="92995" spans="2:2">
      <c r="B92995" s="202"/>
    </row>
    <row r="92996" spans="2:2">
      <c r="B92996" s="202"/>
    </row>
    <row r="92997" spans="2:2">
      <c r="B92997" s="202"/>
    </row>
    <row r="92998" spans="2:2">
      <c r="B92998" s="202"/>
    </row>
    <row r="92999" spans="2:2">
      <c r="B92999" s="202"/>
    </row>
    <row r="93000" spans="2:2">
      <c r="B93000" s="202"/>
    </row>
    <row r="93001" spans="2:2">
      <c r="B93001" s="202"/>
    </row>
    <row r="93002" spans="2:2">
      <c r="B93002" s="202"/>
    </row>
    <row r="93003" spans="2:2">
      <c r="B93003" s="202"/>
    </row>
    <row r="93004" spans="2:2">
      <c r="B93004" s="202"/>
    </row>
    <row r="93005" spans="2:2">
      <c r="B93005" s="202"/>
    </row>
    <row r="93006" spans="2:2">
      <c r="B93006" s="202"/>
    </row>
    <row r="93007" spans="2:2">
      <c r="B93007" s="202"/>
    </row>
    <row r="93008" spans="2:2">
      <c r="B93008" s="202"/>
    </row>
    <row r="93009" spans="2:2">
      <c r="B93009" s="202"/>
    </row>
    <row r="93010" spans="2:2">
      <c r="B93010" s="202"/>
    </row>
    <row r="93011" spans="2:2">
      <c r="B93011" s="202"/>
    </row>
    <row r="93012" spans="2:2">
      <c r="B93012" s="202"/>
    </row>
    <row r="93013" spans="2:2">
      <c r="B93013" s="202"/>
    </row>
    <row r="93014" spans="2:2">
      <c r="B93014" s="202"/>
    </row>
    <row r="93015" spans="2:2">
      <c r="B93015" s="202"/>
    </row>
    <row r="93016" spans="2:2">
      <c r="B93016" s="202"/>
    </row>
    <row r="93017" spans="2:2">
      <c r="B93017" s="202"/>
    </row>
    <row r="93018" spans="2:2">
      <c r="B93018" s="202"/>
    </row>
    <row r="93019" spans="2:2">
      <c r="B93019" s="202"/>
    </row>
    <row r="93020" spans="2:2">
      <c r="B93020" s="202"/>
    </row>
    <row r="93021" spans="2:2">
      <c r="B93021" s="202"/>
    </row>
    <row r="93022" spans="2:2">
      <c r="B93022" s="202"/>
    </row>
    <row r="93023" spans="2:2">
      <c r="B93023" s="202"/>
    </row>
    <row r="93024" spans="2:2">
      <c r="B93024" s="202"/>
    </row>
    <row r="93025" spans="2:2">
      <c r="B93025" s="202"/>
    </row>
    <row r="93026" spans="2:2">
      <c r="B93026" s="202"/>
    </row>
    <row r="93027" spans="2:2">
      <c r="B93027" s="202"/>
    </row>
    <row r="93028" spans="2:2">
      <c r="B93028" s="202"/>
    </row>
    <row r="93029" spans="2:2">
      <c r="B93029" s="202"/>
    </row>
    <row r="93030" spans="2:2">
      <c r="B93030" s="202"/>
    </row>
    <row r="93031" spans="2:2">
      <c r="B93031" s="202"/>
    </row>
    <row r="93032" spans="2:2">
      <c r="B93032" s="202"/>
    </row>
    <row r="93033" spans="2:2">
      <c r="B93033" s="202"/>
    </row>
    <row r="93034" spans="2:2">
      <c r="B93034" s="202"/>
    </row>
    <row r="93035" spans="2:2">
      <c r="B93035" s="202"/>
    </row>
    <row r="93036" spans="2:2">
      <c r="B93036" s="202"/>
    </row>
    <row r="93037" spans="2:2">
      <c r="B93037" s="202"/>
    </row>
    <row r="93038" spans="2:2">
      <c r="B93038" s="202"/>
    </row>
    <row r="93039" spans="2:2">
      <c r="B93039" s="202"/>
    </row>
    <row r="93040" spans="2:2">
      <c r="B93040" s="202"/>
    </row>
    <row r="93041" spans="2:2">
      <c r="B93041" s="202"/>
    </row>
    <row r="93042" spans="2:2">
      <c r="B93042" s="202"/>
    </row>
    <row r="93043" spans="2:2">
      <c r="B93043" s="202"/>
    </row>
    <row r="93044" spans="2:2">
      <c r="B93044" s="202"/>
    </row>
    <row r="93045" spans="2:2">
      <c r="B93045" s="202"/>
    </row>
    <row r="93046" spans="2:2">
      <c r="B93046" s="202"/>
    </row>
    <row r="93047" spans="2:2">
      <c r="B93047" s="202"/>
    </row>
    <row r="93048" spans="2:2">
      <c r="B93048" s="202"/>
    </row>
    <row r="93049" spans="2:2">
      <c r="B93049" s="202"/>
    </row>
    <row r="93050" spans="2:2">
      <c r="B93050" s="202"/>
    </row>
    <row r="93051" spans="2:2">
      <c r="B93051" s="202"/>
    </row>
    <row r="93052" spans="2:2">
      <c r="B93052" s="202"/>
    </row>
    <row r="93053" spans="2:2">
      <c r="B93053" s="202"/>
    </row>
    <row r="93054" spans="2:2">
      <c r="B93054" s="202"/>
    </row>
    <row r="93055" spans="2:2">
      <c r="B93055" s="202"/>
    </row>
    <row r="93056" spans="2:2">
      <c r="B93056" s="202"/>
    </row>
    <row r="93057" spans="2:2">
      <c r="B93057" s="202"/>
    </row>
    <row r="93058" spans="2:2">
      <c r="B93058" s="202"/>
    </row>
    <row r="93059" spans="2:2">
      <c r="B93059" s="202"/>
    </row>
    <row r="93060" spans="2:2">
      <c r="B93060" s="202"/>
    </row>
    <row r="93061" spans="2:2">
      <c r="B93061" s="202"/>
    </row>
    <row r="93062" spans="2:2">
      <c r="B93062" s="202"/>
    </row>
    <row r="93063" spans="2:2">
      <c r="B93063" s="202"/>
    </row>
    <row r="93064" spans="2:2">
      <c r="B93064" s="202"/>
    </row>
    <row r="93065" spans="2:2">
      <c r="B93065" s="202"/>
    </row>
    <row r="93066" spans="2:2">
      <c r="B93066" s="202"/>
    </row>
    <row r="93067" spans="2:2">
      <c r="B93067" s="202"/>
    </row>
    <row r="93068" spans="2:2">
      <c r="B93068" s="202"/>
    </row>
    <row r="93069" spans="2:2">
      <c r="B93069" s="202"/>
    </row>
    <row r="93070" spans="2:2">
      <c r="B93070" s="202"/>
    </row>
    <row r="93071" spans="2:2">
      <c r="B93071" s="202"/>
    </row>
    <row r="93072" spans="2:2">
      <c r="B93072" s="202"/>
    </row>
    <row r="93073" spans="2:2">
      <c r="B93073" s="202"/>
    </row>
    <row r="93074" spans="2:2">
      <c r="B93074" s="202"/>
    </row>
    <row r="93075" spans="2:2">
      <c r="B93075" s="202"/>
    </row>
    <row r="93076" spans="2:2">
      <c r="B93076" s="202"/>
    </row>
    <row r="93077" spans="2:2">
      <c r="B93077" s="202"/>
    </row>
    <row r="93078" spans="2:2">
      <c r="B93078" s="202"/>
    </row>
    <row r="93079" spans="2:2">
      <c r="B93079" s="202"/>
    </row>
    <row r="93080" spans="2:2">
      <c r="B93080" s="202"/>
    </row>
    <row r="93081" spans="2:2">
      <c r="B93081" s="202"/>
    </row>
    <row r="93082" spans="2:2">
      <c r="B93082" s="202"/>
    </row>
    <row r="93083" spans="2:2">
      <c r="B93083" s="202"/>
    </row>
    <row r="93084" spans="2:2">
      <c r="B93084" s="202"/>
    </row>
    <row r="93085" spans="2:2">
      <c r="B93085" s="202"/>
    </row>
    <row r="93086" spans="2:2">
      <c r="B93086" s="202"/>
    </row>
    <row r="93087" spans="2:2">
      <c r="B93087" s="202"/>
    </row>
    <row r="93088" spans="2:2">
      <c r="B93088" s="202"/>
    </row>
    <row r="93089" spans="2:2">
      <c r="B93089" s="202"/>
    </row>
    <row r="93090" spans="2:2">
      <c r="B93090" s="202"/>
    </row>
    <row r="93091" spans="2:2">
      <c r="B93091" s="202"/>
    </row>
    <row r="93092" spans="2:2">
      <c r="B93092" s="202"/>
    </row>
    <row r="93093" spans="2:2">
      <c r="B93093" s="202"/>
    </row>
    <row r="93094" spans="2:2">
      <c r="B93094" s="202"/>
    </row>
    <row r="93095" spans="2:2">
      <c r="B93095" s="202"/>
    </row>
    <row r="93096" spans="2:2">
      <c r="B93096" s="202"/>
    </row>
    <row r="93097" spans="2:2">
      <c r="B93097" s="202"/>
    </row>
    <row r="93098" spans="2:2">
      <c r="B93098" s="202"/>
    </row>
    <row r="93099" spans="2:2">
      <c r="B93099" s="202"/>
    </row>
    <row r="93100" spans="2:2">
      <c r="B93100" s="202"/>
    </row>
    <row r="93101" spans="2:2">
      <c r="B93101" s="202"/>
    </row>
    <row r="93102" spans="2:2">
      <c r="B93102" s="202"/>
    </row>
    <row r="93103" spans="2:2">
      <c r="B93103" s="202"/>
    </row>
    <row r="93104" spans="2:2">
      <c r="B93104" s="202"/>
    </row>
    <row r="93105" spans="2:2">
      <c r="B93105" s="202"/>
    </row>
    <row r="93106" spans="2:2">
      <c r="B93106" s="202"/>
    </row>
    <row r="93107" spans="2:2">
      <c r="B93107" s="202"/>
    </row>
    <row r="93108" spans="2:2">
      <c r="B93108" s="202"/>
    </row>
    <row r="93109" spans="2:2">
      <c r="B93109" s="202"/>
    </row>
    <row r="93110" spans="2:2">
      <c r="B93110" s="202"/>
    </row>
    <row r="93111" spans="2:2">
      <c r="B93111" s="202"/>
    </row>
    <row r="93112" spans="2:2">
      <c r="B93112" s="202"/>
    </row>
    <row r="93113" spans="2:2">
      <c r="B93113" s="202"/>
    </row>
    <row r="93114" spans="2:2">
      <c r="B93114" s="202"/>
    </row>
    <row r="93115" spans="2:2">
      <c r="B93115" s="202"/>
    </row>
    <row r="93116" spans="2:2">
      <c r="B93116" s="202"/>
    </row>
    <row r="93117" spans="2:2">
      <c r="B93117" s="202"/>
    </row>
    <row r="93118" spans="2:2">
      <c r="B93118" s="202"/>
    </row>
    <row r="93119" spans="2:2">
      <c r="B93119" s="202"/>
    </row>
    <row r="93120" spans="2:2">
      <c r="B93120" s="202"/>
    </row>
    <row r="93121" spans="2:2">
      <c r="B93121" s="202"/>
    </row>
    <row r="93122" spans="2:2">
      <c r="B93122" s="202"/>
    </row>
    <row r="93123" spans="2:2">
      <c r="B93123" s="202"/>
    </row>
    <row r="93124" spans="2:2">
      <c r="B93124" s="202"/>
    </row>
    <row r="93125" spans="2:2">
      <c r="B93125" s="202"/>
    </row>
    <row r="93126" spans="2:2">
      <c r="B93126" s="202"/>
    </row>
    <row r="93127" spans="2:2">
      <c r="B93127" s="202"/>
    </row>
    <row r="93128" spans="2:2">
      <c r="B93128" s="202"/>
    </row>
    <row r="93129" spans="2:2">
      <c r="B93129" s="202"/>
    </row>
    <row r="93130" spans="2:2">
      <c r="B93130" s="202"/>
    </row>
    <row r="93131" spans="2:2">
      <c r="B93131" s="202"/>
    </row>
    <row r="93132" spans="2:2">
      <c r="B93132" s="202"/>
    </row>
    <row r="93133" spans="2:2">
      <c r="B93133" s="202"/>
    </row>
    <row r="93134" spans="2:2">
      <c r="B93134" s="202"/>
    </row>
    <row r="93135" spans="2:2">
      <c r="B93135" s="202"/>
    </row>
    <row r="93136" spans="2:2">
      <c r="B93136" s="202"/>
    </row>
    <row r="93137" spans="2:2">
      <c r="B93137" s="202"/>
    </row>
    <row r="93138" spans="2:2">
      <c r="B93138" s="202"/>
    </row>
    <row r="93139" spans="2:2">
      <c r="B93139" s="202"/>
    </row>
    <row r="93140" spans="2:2">
      <c r="B93140" s="202"/>
    </row>
    <row r="93141" spans="2:2">
      <c r="B93141" s="202"/>
    </row>
    <row r="93142" spans="2:2">
      <c r="B93142" s="202"/>
    </row>
    <row r="93143" spans="2:2">
      <c r="B93143" s="202"/>
    </row>
    <row r="93144" spans="2:2">
      <c r="B93144" s="202"/>
    </row>
    <row r="93145" spans="2:2">
      <c r="B93145" s="202"/>
    </row>
    <row r="93146" spans="2:2">
      <c r="B93146" s="202"/>
    </row>
    <row r="93147" spans="2:2">
      <c r="B93147" s="202"/>
    </row>
    <row r="93148" spans="2:2">
      <c r="B93148" s="202"/>
    </row>
    <row r="93149" spans="2:2">
      <c r="B93149" s="202"/>
    </row>
    <row r="93150" spans="2:2">
      <c r="B93150" s="202"/>
    </row>
    <row r="93151" spans="2:2">
      <c r="B93151" s="202"/>
    </row>
    <row r="93152" spans="2:2">
      <c r="B93152" s="202"/>
    </row>
    <row r="93153" spans="2:2">
      <c r="B93153" s="202"/>
    </row>
    <row r="93154" spans="2:2">
      <c r="B93154" s="202"/>
    </row>
    <row r="93155" spans="2:2">
      <c r="B93155" s="202"/>
    </row>
    <row r="93156" spans="2:2">
      <c r="B93156" s="202"/>
    </row>
    <row r="93157" spans="2:2">
      <c r="B93157" s="202"/>
    </row>
    <row r="93158" spans="2:2">
      <c r="B93158" s="202"/>
    </row>
    <row r="93159" spans="2:2">
      <c r="B93159" s="202"/>
    </row>
    <row r="93160" spans="2:2">
      <c r="B93160" s="202"/>
    </row>
    <row r="93161" spans="2:2">
      <c r="B93161" s="202"/>
    </row>
    <row r="93162" spans="2:2">
      <c r="B93162" s="202"/>
    </row>
    <row r="93163" spans="2:2">
      <c r="B93163" s="202"/>
    </row>
    <row r="93164" spans="2:2">
      <c r="B93164" s="202"/>
    </row>
    <row r="93165" spans="2:2">
      <c r="B93165" s="202"/>
    </row>
    <row r="93166" spans="2:2">
      <c r="B93166" s="202"/>
    </row>
    <row r="93167" spans="2:2">
      <c r="B93167" s="202"/>
    </row>
    <row r="93168" spans="2:2">
      <c r="B93168" s="202"/>
    </row>
    <row r="93169" spans="2:2">
      <c r="B93169" s="202"/>
    </row>
    <row r="93170" spans="2:2">
      <c r="B93170" s="202"/>
    </row>
    <row r="93171" spans="2:2">
      <c r="B93171" s="202"/>
    </row>
    <row r="93172" spans="2:2">
      <c r="B93172" s="202"/>
    </row>
    <row r="93173" spans="2:2">
      <c r="B93173" s="202"/>
    </row>
    <row r="93174" spans="2:2">
      <c r="B93174" s="202"/>
    </row>
    <row r="93175" spans="2:2">
      <c r="B93175" s="202"/>
    </row>
    <row r="93176" spans="2:2">
      <c r="B93176" s="202"/>
    </row>
    <row r="93177" spans="2:2">
      <c r="B93177" s="202"/>
    </row>
    <row r="93178" spans="2:2">
      <c r="B93178" s="202"/>
    </row>
    <row r="93179" spans="2:2">
      <c r="B93179" s="202"/>
    </row>
    <row r="93180" spans="2:2">
      <c r="B93180" s="202"/>
    </row>
    <row r="93181" spans="2:2">
      <c r="B93181" s="202"/>
    </row>
    <row r="93182" spans="2:2">
      <c r="B93182" s="202"/>
    </row>
    <row r="93183" spans="2:2">
      <c r="B93183" s="202"/>
    </row>
    <row r="93184" spans="2:2">
      <c r="B93184" s="202"/>
    </row>
    <row r="93185" spans="2:2">
      <c r="B93185" s="202"/>
    </row>
    <row r="93186" spans="2:2">
      <c r="B93186" s="202"/>
    </row>
    <row r="93187" spans="2:2">
      <c r="B93187" s="202"/>
    </row>
    <row r="93188" spans="2:2">
      <c r="B93188" s="202"/>
    </row>
    <row r="93189" spans="2:2">
      <c r="B93189" s="202"/>
    </row>
    <row r="93190" spans="2:2">
      <c r="B93190" s="202"/>
    </row>
    <row r="93191" spans="2:2">
      <c r="B93191" s="202"/>
    </row>
    <row r="93192" spans="2:2">
      <c r="B93192" s="202"/>
    </row>
    <row r="93193" spans="2:2">
      <c r="B93193" s="202"/>
    </row>
    <row r="93194" spans="2:2">
      <c r="B93194" s="202"/>
    </row>
    <row r="93195" spans="2:2">
      <c r="B93195" s="202"/>
    </row>
    <row r="93196" spans="2:2">
      <c r="B93196" s="202"/>
    </row>
    <row r="93197" spans="2:2">
      <c r="B93197" s="202"/>
    </row>
    <row r="93198" spans="2:2">
      <c r="B93198" s="202"/>
    </row>
    <row r="93199" spans="2:2">
      <c r="B93199" s="202"/>
    </row>
    <row r="93200" spans="2:2">
      <c r="B93200" s="202"/>
    </row>
    <row r="93201" spans="2:2">
      <c r="B93201" s="202"/>
    </row>
    <row r="93202" spans="2:2">
      <c r="B93202" s="202"/>
    </row>
    <row r="93203" spans="2:2">
      <c r="B93203" s="202"/>
    </row>
    <row r="93204" spans="2:2">
      <c r="B93204" s="202"/>
    </row>
    <row r="93205" spans="2:2">
      <c r="B93205" s="202"/>
    </row>
    <row r="93206" spans="2:2">
      <c r="B93206" s="202"/>
    </row>
    <row r="93207" spans="2:2">
      <c r="B93207" s="202"/>
    </row>
    <row r="93208" spans="2:2">
      <c r="B93208" s="202"/>
    </row>
    <row r="93209" spans="2:2">
      <c r="B93209" s="202"/>
    </row>
    <row r="93210" spans="2:2">
      <c r="B93210" s="202"/>
    </row>
    <row r="93211" spans="2:2">
      <c r="B93211" s="202"/>
    </row>
    <row r="93212" spans="2:2">
      <c r="B93212" s="202"/>
    </row>
    <row r="93213" spans="2:2">
      <c r="B93213" s="202"/>
    </row>
    <row r="93214" spans="2:2">
      <c r="B93214" s="202"/>
    </row>
    <row r="93215" spans="2:2">
      <c r="B93215" s="202"/>
    </row>
    <row r="93216" spans="2:2">
      <c r="B93216" s="202"/>
    </row>
    <row r="93217" spans="2:2">
      <c r="B93217" s="202"/>
    </row>
    <row r="93218" spans="2:2">
      <c r="B93218" s="202"/>
    </row>
    <row r="93219" spans="2:2">
      <c r="B93219" s="202"/>
    </row>
    <row r="93220" spans="2:2">
      <c r="B93220" s="202"/>
    </row>
    <row r="93221" spans="2:2">
      <c r="B93221" s="202"/>
    </row>
    <row r="93222" spans="2:2">
      <c r="B93222" s="202"/>
    </row>
    <row r="93223" spans="2:2">
      <c r="B93223" s="202"/>
    </row>
    <row r="93224" spans="2:2">
      <c r="B93224" s="202"/>
    </row>
    <row r="93225" spans="2:2">
      <c r="B93225" s="202"/>
    </row>
    <row r="93226" spans="2:2">
      <c r="B93226" s="202"/>
    </row>
    <row r="93227" spans="2:2">
      <c r="B93227" s="202"/>
    </row>
    <row r="93228" spans="2:2">
      <c r="B93228" s="202"/>
    </row>
    <row r="93229" spans="2:2">
      <c r="B93229" s="202"/>
    </row>
    <row r="93230" spans="2:2">
      <c r="B93230" s="202"/>
    </row>
    <row r="93231" spans="2:2">
      <c r="B93231" s="202"/>
    </row>
    <row r="93232" spans="2:2">
      <c r="B93232" s="202"/>
    </row>
    <row r="93233" spans="2:2">
      <c r="B93233" s="202"/>
    </row>
    <row r="93234" spans="2:2">
      <c r="B93234" s="202"/>
    </row>
    <row r="93235" spans="2:2">
      <c r="B93235" s="202"/>
    </row>
    <row r="93236" spans="2:2">
      <c r="B93236" s="202"/>
    </row>
    <row r="93237" spans="2:2">
      <c r="B93237" s="202"/>
    </row>
    <row r="93238" spans="2:2">
      <c r="B93238" s="202"/>
    </row>
    <row r="93239" spans="2:2">
      <c r="B93239" s="202"/>
    </row>
    <row r="93240" spans="2:2">
      <c r="B93240" s="202"/>
    </row>
    <row r="93241" spans="2:2">
      <c r="B93241" s="202"/>
    </row>
    <row r="93242" spans="2:2">
      <c r="B93242" s="202"/>
    </row>
    <row r="93243" spans="2:2">
      <c r="B93243" s="202"/>
    </row>
    <row r="93244" spans="2:2">
      <c r="B93244" s="202"/>
    </row>
    <row r="93245" spans="2:2">
      <c r="B93245" s="202"/>
    </row>
    <row r="93246" spans="2:2">
      <c r="B93246" s="202"/>
    </row>
    <row r="93247" spans="2:2">
      <c r="B93247" s="202"/>
    </row>
    <row r="93248" spans="2:2">
      <c r="B93248" s="202"/>
    </row>
    <row r="93249" spans="2:2">
      <c r="B93249" s="202"/>
    </row>
    <row r="93250" spans="2:2">
      <c r="B93250" s="202"/>
    </row>
    <row r="93251" spans="2:2">
      <c r="B93251" s="202"/>
    </row>
    <row r="93252" spans="2:2">
      <c r="B93252" s="202"/>
    </row>
    <row r="93253" spans="2:2">
      <c r="B93253" s="202"/>
    </row>
    <row r="93254" spans="2:2">
      <c r="B93254" s="202"/>
    </row>
    <row r="93255" spans="2:2">
      <c r="B93255" s="202"/>
    </row>
    <row r="93256" spans="2:2">
      <c r="B93256" s="202"/>
    </row>
    <row r="93257" spans="2:2">
      <c r="B93257" s="202"/>
    </row>
    <row r="93258" spans="2:2">
      <c r="B93258" s="202"/>
    </row>
    <row r="93259" spans="2:2">
      <c r="B93259" s="202"/>
    </row>
    <row r="93260" spans="2:2">
      <c r="B93260" s="202"/>
    </row>
    <row r="93261" spans="2:2">
      <c r="B93261" s="202"/>
    </row>
    <row r="93262" spans="2:2">
      <c r="B93262" s="202"/>
    </row>
    <row r="93263" spans="2:2">
      <c r="B93263" s="202"/>
    </row>
    <row r="93264" spans="2:2">
      <c r="B93264" s="202"/>
    </row>
    <row r="93265" spans="2:2">
      <c r="B93265" s="202"/>
    </row>
    <row r="93266" spans="2:2">
      <c r="B93266" s="202"/>
    </row>
    <row r="93267" spans="2:2">
      <c r="B93267" s="202"/>
    </row>
    <row r="93268" spans="2:2">
      <c r="B93268" s="202"/>
    </row>
    <row r="93269" spans="2:2">
      <c r="B93269" s="202"/>
    </row>
    <row r="93270" spans="2:2">
      <c r="B93270" s="202"/>
    </row>
    <row r="93271" spans="2:2">
      <c r="B93271" s="202"/>
    </row>
    <row r="93272" spans="2:2">
      <c r="B93272" s="202"/>
    </row>
    <row r="93273" spans="2:2">
      <c r="B93273" s="202"/>
    </row>
    <row r="93274" spans="2:2">
      <c r="B93274" s="202"/>
    </row>
    <row r="93275" spans="2:2">
      <c r="B93275" s="202"/>
    </row>
    <row r="93276" spans="2:2">
      <c r="B93276" s="202"/>
    </row>
    <row r="93277" spans="2:2">
      <c r="B93277" s="202"/>
    </row>
    <row r="93278" spans="2:2">
      <c r="B93278" s="202"/>
    </row>
    <row r="93279" spans="2:2">
      <c r="B93279" s="202"/>
    </row>
    <row r="93280" spans="2:2">
      <c r="B93280" s="202"/>
    </row>
    <row r="93281" spans="2:2">
      <c r="B93281" s="202"/>
    </row>
    <row r="93282" spans="2:2">
      <c r="B93282" s="202"/>
    </row>
    <row r="93283" spans="2:2">
      <c r="B93283" s="202"/>
    </row>
    <row r="93284" spans="2:2">
      <c r="B93284" s="202"/>
    </row>
    <row r="93285" spans="2:2">
      <c r="B93285" s="202"/>
    </row>
    <row r="93286" spans="2:2">
      <c r="B93286" s="202"/>
    </row>
    <row r="93287" spans="2:2">
      <c r="B93287" s="202"/>
    </row>
    <row r="93288" spans="2:2">
      <c r="B93288" s="202"/>
    </row>
    <row r="93289" spans="2:2">
      <c r="B93289" s="202"/>
    </row>
    <row r="93290" spans="2:2">
      <c r="B93290" s="202"/>
    </row>
    <row r="93291" spans="2:2">
      <c r="B93291" s="202"/>
    </row>
    <row r="93292" spans="2:2">
      <c r="B93292" s="202"/>
    </row>
    <row r="93293" spans="2:2">
      <c r="B93293" s="202"/>
    </row>
    <row r="93294" spans="2:2">
      <c r="B93294" s="202"/>
    </row>
    <row r="93295" spans="2:2">
      <c r="B93295" s="202"/>
    </row>
    <row r="93296" spans="2:2">
      <c r="B93296" s="202"/>
    </row>
    <row r="93297" spans="2:2">
      <c r="B93297" s="202"/>
    </row>
    <row r="93298" spans="2:2">
      <c r="B93298" s="202"/>
    </row>
    <row r="93299" spans="2:2">
      <c r="B93299" s="202"/>
    </row>
    <row r="93300" spans="2:2">
      <c r="B93300" s="202"/>
    </row>
    <row r="93301" spans="2:2">
      <c r="B93301" s="202"/>
    </row>
    <row r="93302" spans="2:2">
      <c r="B93302" s="202"/>
    </row>
    <row r="93303" spans="2:2">
      <c r="B93303" s="202"/>
    </row>
    <row r="93304" spans="2:2">
      <c r="B93304" s="202"/>
    </row>
    <row r="93305" spans="2:2">
      <c r="B93305" s="202"/>
    </row>
    <row r="93306" spans="2:2">
      <c r="B93306" s="202"/>
    </row>
    <row r="93307" spans="2:2">
      <c r="B93307" s="202"/>
    </row>
    <row r="93308" spans="2:2">
      <c r="B93308" s="202"/>
    </row>
    <row r="93309" spans="2:2">
      <c r="B93309" s="202"/>
    </row>
    <row r="93310" spans="2:2">
      <c r="B93310" s="202"/>
    </row>
    <row r="93311" spans="2:2">
      <c r="B93311" s="202"/>
    </row>
    <row r="93312" spans="2:2">
      <c r="B93312" s="202"/>
    </row>
    <row r="93313" spans="2:2">
      <c r="B93313" s="202"/>
    </row>
    <row r="93314" spans="2:2">
      <c r="B93314" s="202"/>
    </row>
    <row r="93315" spans="2:2">
      <c r="B93315" s="202"/>
    </row>
    <row r="93316" spans="2:2">
      <c r="B93316" s="202"/>
    </row>
    <row r="93317" spans="2:2">
      <c r="B93317" s="202"/>
    </row>
    <row r="93318" spans="2:2">
      <c r="B93318" s="202"/>
    </row>
    <row r="93319" spans="2:2">
      <c r="B93319" s="202"/>
    </row>
    <row r="93320" spans="2:2">
      <c r="B93320" s="202"/>
    </row>
    <row r="93321" spans="2:2">
      <c r="B93321" s="202"/>
    </row>
    <row r="93322" spans="2:2">
      <c r="B93322" s="202"/>
    </row>
    <row r="93323" spans="2:2">
      <c r="B93323" s="202"/>
    </row>
    <row r="93324" spans="2:2">
      <c r="B93324" s="202"/>
    </row>
    <row r="93325" spans="2:2">
      <c r="B93325" s="202"/>
    </row>
    <row r="93326" spans="2:2">
      <c r="B93326" s="202"/>
    </row>
    <row r="93327" spans="2:2">
      <c r="B93327" s="202"/>
    </row>
    <row r="93328" spans="2:2">
      <c r="B93328" s="202"/>
    </row>
    <row r="93329" spans="2:2">
      <c r="B93329" s="202"/>
    </row>
    <row r="93330" spans="2:2">
      <c r="B93330" s="202"/>
    </row>
    <row r="93331" spans="2:2">
      <c r="B93331" s="202"/>
    </row>
    <row r="93332" spans="2:2">
      <c r="B93332" s="202"/>
    </row>
    <row r="93333" spans="2:2">
      <c r="B93333" s="202"/>
    </row>
    <row r="93334" spans="2:2">
      <c r="B93334" s="202"/>
    </row>
    <row r="93335" spans="2:2">
      <c r="B93335" s="202"/>
    </row>
    <row r="93336" spans="2:2">
      <c r="B93336" s="202"/>
    </row>
    <row r="93337" spans="2:2">
      <c r="B93337" s="202"/>
    </row>
    <row r="93338" spans="2:2">
      <c r="B93338" s="202"/>
    </row>
    <row r="93339" spans="2:2">
      <c r="B93339" s="202"/>
    </row>
    <row r="93340" spans="2:2">
      <c r="B93340" s="202"/>
    </row>
    <row r="93341" spans="2:2">
      <c r="B93341" s="202"/>
    </row>
    <row r="93342" spans="2:2">
      <c r="B93342" s="202"/>
    </row>
    <row r="93343" spans="2:2">
      <c r="B93343" s="202"/>
    </row>
    <row r="93344" spans="2:2">
      <c r="B93344" s="202"/>
    </row>
    <row r="93345" spans="2:2">
      <c r="B93345" s="202"/>
    </row>
    <row r="93346" spans="2:2">
      <c r="B93346" s="202"/>
    </row>
    <row r="93347" spans="2:2">
      <c r="B93347" s="202"/>
    </row>
    <row r="93348" spans="2:2">
      <c r="B93348" s="202"/>
    </row>
    <row r="93349" spans="2:2">
      <c r="B93349" s="202"/>
    </row>
    <row r="93350" spans="2:2">
      <c r="B93350" s="202"/>
    </row>
    <row r="93351" spans="2:2">
      <c r="B93351" s="202"/>
    </row>
    <row r="93352" spans="2:2">
      <c r="B93352" s="202"/>
    </row>
    <row r="93353" spans="2:2">
      <c r="B93353" s="202"/>
    </row>
    <row r="93354" spans="2:2">
      <c r="B93354" s="202"/>
    </row>
    <row r="93355" spans="2:2">
      <c r="B93355" s="202"/>
    </row>
    <row r="93356" spans="2:2">
      <c r="B93356" s="202"/>
    </row>
    <row r="93357" spans="2:2">
      <c r="B93357" s="202"/>
    </row>
    <row r="93358" spans="2:2">
      <c r="B93358" s="202"/>
    </row>
    <row r="93359" spans="2:2">
      <c r="B93359" s="202"/>
    </row>
    <row r="93360" spans="2:2">
      <c r="B93360" s="202"/>
    </row>
    <row r="93361" spans="2:2">
      <c r="B93361" s="202"/>
    </row>
    <row r="93362" spans="2:2">
      <c r="B93362" s="202"/>
    </row>
    <row r="93363" spans="2:2">
      <c r="B93363" s="202"/>
    </row>
    <row r="93364" spans="2:2">
      <c r="B93364" s="202"/>
    </row>
    <row r="93365" spans="2:2">
      <c r="B93365" s="202"/>
    </row>
    <row r="93366" spans="2:2">
      <c r="B93366" s="202"/>
    </row>
    <row r="93367" spans="2:2">
      <c r="B93367" s="202"/>
    </row>
    <row r="93368" spans="2:2">
      <c r="B93368" s="202"/>
    </row>
    <row r="93369" spans="2:2">
      <c r="B93369" s="202"/>
    </row>
    <row r="93370" spans="2:2">
      <c r="B93370" s="202"/>
    </row>
    <row r="93371" spans="2:2">
      <c r="B93371" s="202"/>
    </row>
    <row r="93372" spans="2:2">
      <c r="B93372" s="202"/>
    </row>
    <row r="93373" spans="2:2">
      <c r="B93373" s="202"/>
    </row>
    <row r="93374" spans="2:2">
      <c r="B93374" s="202"/>
    </row>
    <row r="93375" spans="2:2">
      <c r="B93375" s="202"/>
    </row>
    <row r="93376" spans="2:2">
      <c r="B93376" s="202"/>
    </row>
    <row r="93377" spans="2:2">
      <c r="B93377" s="202"/>
    </row>
    <row r="93378" spans="2:2">
      <c r="B93378" s="202"/>
    </row>
    <row r="93379" spans="2:2">
      <c r="B93379" s="202"/>
    </row>
    <row r="93380" spans="2:2">
      <c r="B93380" s="202"/>
    </row>
    <row r="93381" spans="2:2">
      <c r="B93381" s="202"/>
    </row>
    <row r="93382" spans="2:2">
      <c r="B93382" s="202"/>
    </row>
    <row r="93383" spans="2:2">
      <c r="B93383" s="202"/>
    </row>
    <row r="93384" spans="2:2">
      <c r="B93384" s="202"/>
    </row>
    <row r="93385" spans="2:2">
      <c r="B93385" s="202"/>
    </row>
    <row r="93386" spans="2:2">
      <c r="B93386" s="202"/>
    </row>
    <row r="93387" spans="2:2">
      <c r="B93387" s="202"/>
    </row>
    <row r="93388" spans="2:2">
      <c r="B93388" s="202"/>
    </row>
    <row r="93389" spans="2:2">
      <c r="B93389" s="202"/>
    </row>
    <row r="93390" spans="2:2">
      <c r="B93390" s="202"/>
    </row>
    <row r="93391" spans="2:2">
      <c r="B93391" s="202"/>
    </row>
    <row r="93392" spans="2:2">
      <c r="B93392" s="202"/>
    </row>
    <row r="93393" spans="2:2">
      <c r="B93393" s="202"/>
    </row>
    <row r="93394" spans="2:2">
      <c r="B93394" s="202"/>
    </row>
    <row r="93395" spans="2:2">
      <c r="B93395" s="202"/>
    </row>
    <row r="93396" spans="2:2">
      <c r="B93396" s="202"/>
    </row>
    <row r="93397" spans="2:2">
      <c r="B93397" s="202"/>
    </row>
    <row r="93398" spans="2:2">
      <c r="B93398" s="202"/>
    </row>
    <row r="93399" spans="2:2">
      <c r="B93399" s="202"/>
    </row>
    <row r="93400" spans="2:2">
      <c r="B93400" s="202"/>
    </row>
    <row r="93401" spans="2:2">
      <c r="B93401" s="202"/>
    </row>
    <row r="93402" spans="2:2">
      <c r="B93402" s="202"/>
    </row>
    <row r="93403" spans="2:2">
      <c r="B93403" s="202"/>
    </row>
    <row r="93404" spans="2:2">
      <c r="B93404" s="202"/>
    </row>
    <row r="93405" spans="2:2">
      <c r="B93405" s="202"/>
    </row>
    <row r="93406" spans="2:2">
      <c r="B93406" s="202"/>
    </row>
    <row r="93407" spans="2:2">
      <c r="B93407" s="202"/>
    </row>
    <row r="93408" spans="2:2">
      <c r="B93408" s="202"/>
    </row>
    <row r="93409" spans="2:2">
      <c r="B93409" s="202"/>
    </row>
    <row r="93410" spans="2:2">
      <c r="B93410" s="202"/>
    </row>
    <row r="93411" spans="2:2">
      <c r="B93411" s="202"/>
    </row>
    <row r="93412" spans="2:2">
      <c r="B93412" s="202"/>
    </row>
    <row r="93413" spans="2:2">
      <c r="B93413" s="202"/>
    </row>
    <row r="93414" spans="2:2">
      <c r="B93414" s="202"/>
    </row>
    <row r="93415" spans="2:2">
      <c r="B93415" s="202"/>
    </row>
    <row r="93416" spans="2:2">
      <c r="B93416" s="202"/>
    </row>
    <row r="93417" spans="2:2">
      <c r="B93417" s="202"/>
    </row>
    <row r="93418" spans="2:2">
      <c r="B93418" s="202"/>
    </row>
    <row r="93419" spans="2:2">
      <c r="B93419" s="202"/>
    </row>
    <row r="93420" spans="2:2">
      <c r="B93420" s="202"/>
    </row>
    <row r="93421" spans="2:2">
      <c r="B93421" s="202"/>
    </row>
    <row r="93422" spans="2:2">
      <c r="B93422" s="202"/>
    </row>
    <row r="93423" spans="2:2">
      <c r="B93423" s="202"/>
    </row>
    <row r="93424" spans="2:2">
      <c r="B93424" s="202"/>
    </row>
    <row r="93425" spans="2:2">
      <c r="B93425" s="202"/>
    </row>
    <row r="93426" spans="2:2">
      <c r="B93426" s="202"/>
    </row>
    <row r="93427" spans="2:2">
      <c r="B93427" s="202"/>
    </row>
    <row r="93428" spans="2:2">
      <c r="B93428" s="202"/>
    </row>
    <row r="93429" spans="2:2">
      <c r="B93429" s="202"/>
    </row>
    <row r="93430" spans="2:2">
      <c r="B93430" s="202"/>
    </row>
    <row r="93431" spans="2:2">
      <c r="B93431" s="202"/>
    </row>
    <row r="93432" spans="2:2">
      <c r="B93432" s="202"/>
    </row>
    <row r="93433" spans="2:2">
      <c r="B93433" s="202"/>
    </row>
    <row r="93434" spans="2:2">
      <c r="B93434" s="202"/>
    </row>
    <row r="93435" spans="2:2">
      <c r="B93435" s="202"/>
    </row>
    <row r="93436" spans="2:2">
      <c r="B93436" s="202"/>
    </row>
    <row r="93437" spans="2:2">
      <c r="B93437" s="202"/>
    </row>
    <row r="93438" spans="2:2">
      <c r="B93438" s="202"/>
    </row>
    <row r="93439" spans="2:2">
      <c r="B93439" s="202"/>
    </row>
    <row r="93440" spans="2:2">
      <c r="B93440" s="202"/>
    </row>
    <row r="93441" spans="2:2">
      <c r="B93441" s="202"/>
    </row>
    <row r="93442" spans="2:2">
      <c r="B93442" s="202"/>
    </row>
    <row r="93443" spans="2:2">
      <c r="B93443" s="202"/>
    </row>
    <row r="93444" spans="2:2">
      <c r="B93444" s="202"/>
    </row>
    <row r="93445" spans="2:2">
      <c r="B93445" s="202"/>
    </row>
    <row r="93446" spans="2:2">
      <c r="B93446" s="202"/>
    </row>
    <row r="93447" spans="2:2">
      <c r="B93447" s="202"/>
    </row>
    <row r="93448" spans="2:2">
      <c r="B93448" s="202"/>
    </row>
    <row r="93449" spans="2:2">
      <c r="B93449" s="202"/>
    </row>
    <row r="93450" spans="2:2">
      <c r="B93450" s="202"/>
    </row>
    <row r="93451" spans="2:2">
      <c r="B93451" s="202"/>
    </row>
    <row r="93452" spans="2:2">
      <c r="B93452" s="202"/>
    </row>
    <row r="93453" spans="2:2">
      <c r="B93453" s="202"/>
    </row>
    <row r="93454" spans="2:2">
      <c r="B93454" s="202"/>
    </row>
    <row r="93455" spans="2:2">
      <c r="B93455" s="202"/>
    </row>
    <row r="93456" spans="2:2">
      <c r="B93456" s="202"/>
    </row>
    <row r="93457" spans="2:2">
      <c r="B93457" s="202"/>
    </row>
    <row r="93458" spans="2:2">
      <c r="B93458" s="202"/>
    </row>
    <row r="93459" spans="2:2">
      <c r="B93459" s="202"/>
    </row>
    <row r="93460" spans="2:2">
      <c r="B93460" s="202"/>
    </row>
    <row r="93461" spans="2:2">
      <c r="B93461" s="202"/>
    </row>
    <row r="93462" spans="2:2">
      <c r="B93462" s="202"/>
    </row>
    <row r="93463" spans="2:2">
      <c r="B93463" s="202"/>
    </row>
    <row r="93464" spans="2:2">
      <c r="B93464" s="202"/>
    </row>
    <row r="93465" spans="2:2">
      <c r="B93465" s="202"/>
    </row>
    <row r="93466" spans="2:2">
      <c r="B93466" s="202"/>
    </row>
    <row r="93467" spans="2:2">
      <c r="B93467" s="202"/>
    </row>
    <row r="93468" spans="2:2">
      <c r="B93468" s="202"/>
    </row>
    <row r="93469" spans="2:2">
      <c r="B93469" s="202"/>
    </row>
    <row r="93470" spans="2:2">
      <c r="B93470" s="202"/>
    </row>
    <row r="93471" spans="2:2">
      <c r="B93471" s="202"/>
    </row>
    <row r="93472" spans="2:2">
      <c r="B93472" s="202"/>
    </row>
    <row r="93473" spans="2:2">
      <c r="B93473" s="202"/>
    </row>
    <row r="93474" spans="2:2">
      <c r="B93474" s="202"/>
    </row>
    <row r="93475" spans="2:2">
      <c r="B93475" s="202"/>
    </row>
    <row r="93476" spans="2:2">
      <c r="B93476" s="202"/>
    </row>
    <row r="93477" spans="2:2">
      <c r="B93477" s="202"/>
    </row>
    <row r="93478" spans="2:2">
      <c r="B93478" s="202"/>
    </row>
    <row r="93479" spans="2:2">
      <c r="B93479" s="202"/>
    </row>
    <row r="93480" spans="2:2">
      <c r="B93480" s="202"/>
    </row>
    <row r="93481" spans="2:2">
      <c r="B93481" s="202"/>
    </row>
    <row r="93482" spans="2:2">
      <c r="B93482" s="202"/>
    </row>
    <row r="93483" spans="2:2">
      <c r="B93483" s="202"/>
    </row>
    <row r="93484" spans="2:2">
      <c r="B93484" s="202"/>
    </row>
    <row r="93485" spans="2:2">
      <c r="B93485" s="202"/>
    </row>
    <row r="93486" spans="2:2">
      <c r="B93486" s="202"/>
    </row>
    <row r="93487" spans="2:2">
      <c r="B93487" s="202"/>
    </row>
    <row r="93488" spans="2:2">
      <c r="B93488" s="202"/>
    </row>
    <row r="93489" spans="2:2">
      <c r="B93489" s="202"/>
    </row>
    <row r="93490" spans="2:2">
      <c r="B93490" s="202"/>
    </row>
    <row r="93491" spans="2:2">
      <c r="B93491" s="202"/>
    </row>
    <row r="93492" spans="2:2">
      <c r="B93492" s="202"/>
    </row>
    <row r="93493" spans="2:2">
      <c r="B93493" s="202"/>
    </row>
    <row r="93494" spans="2:2">
      <c r="B93494" s="202"/>
    </row>
    <row r="93495" spans="2:2">
      <c r="B93495" s="202"/>
    </row>
    <row r="93496" spans="2:2">
      <c r="B93496" s="202"/>
    </row>
    <row r="93497" spans="2:2">
      <c r="B93497" s="202"/>
    </row>
    <row r="93498" spans="2:2">
      <c r="B93498" s="202"/>
    </row>
    <row r="93499" spans="2:2">
      <c r="B93499" s="202"/>
    </row>
    <row r="93500" spans="2:2">
      <c r="B93500" s="202"/>
    </row>
    <row r="93501" spans="2:2">
      <c r="B93501" s="202"/>
    </row>
    <row r="93502" spans="2:2">
      <c r="B93502" s="202"/>
    </row>
    <row r="93503" spans="2:2">
      <c r="B93503" s="202"/>
    </row>
    <row r="93504" spans="2:2">
      <c r="B93504" s="202"/>
    </row>
    <row r="93505" spans="2:2">
      <c r="B93505" s="202"/>
    </row>
    <row r="93506" spans="2:2">
      <c r="B93506" s="202"/>
    </row>
    <row r="93507" spans="2:2">
      <c r="B93507" s="202"/>
    </row>
    <row r="93508" spans="2:2">
      <c r="B93508" s="202"/>
    </row>
    <row r="93509" spans="2:2">
      <c r="B93509" s="202"/>
    </row>
    <row r="93510" spans="2:2">
      <c r="B93510" s="202"/>
    </row>
    <row r="93511" spans="2:2">
      <c r="B93511" s="202"/>
    </row>
    <row r="93512" spans="2:2">
      <c r="B93512" s="202"/>
    </row>
    <row r="93513" spans="2:2">
      <c r="B93513" s="202"/>
    </row>
    <row r="93514" spans="2:2">
      <c r="B93514" s="202"/>
    </row>
    <row r="93515" spans="2:2">
      <c r="B93515" s="202"/>
    </row>
    <row r="93516" spans="2:2">
      <c r="B93516" s="202"/>
    </row>
    <row r="93517" spans="2:2">
      <c r="B93517" s="202"/>
    </row>
    <row r="93518" spans="2:2">
      <c r="B93518" s="202"/>
    </row>
    <row r="93519" spans="2:2">
      <c r="B93519" s="202"/>
    </row>
    <row r="93520" spans="2:2">
      <c r="B93520" s="202"/>
    </row>
    <row r="93521" spans="2:2">
      <c r="B93521" s="202"/>
    </row>
    <row r="93522" spans="2:2">
      <c r="B93522" s="202"/>
    </row>
    <row r="93523" spans="2:2">
      <c r="B93523" s="202"/>
    </row>
    <row r="93524" spans="2:2">
      <c r="B93524" s="202"/>
    </row>
    <row r="93525" spans="2:2">
      <c r="B93525" s="202"/>
    </row>
    <row r="93526" spans="2:2">
      <c r="B93526" s="202"/>
    </row>
    <row r="93527" spans="2:2">
      <c r="B93527" s="202"/>
    </row>
    <row r="93528" spans="2:2">
      <c r="B93528" s="202"/>
    </row>
    <row r="93529" spans="2:2">
      <c r="B93529" s="202"/>
    </row>
    <row r="93530" spans="2:2">
      <c r="B93530" s="202"/>
    </row>
    <row r="93531" spans="2:2">
      <c r="B93531" s="202"/>
    </row>
    <row r="93532" spans="2:2">
      <c r="B93532" s="202"/>
    </row>
    <row r="93533" spans="2:2">
      <c r="B93533" s="202"/>
    </row>
    <row r="93534" spans="2:2">
      <c r="B93534" s="202"/>
    </row>
    <row r="93535" spans="2:2">
      <c r="B93535" s="202"/>
    </row>
    <row r="93536" spans="2:2">
      <c r="B93536" s="202"/>
    </row>
    <row r="93537" spans="2:2">
      <c r="B93537" s="202"/>
    </row>
    <row r="93538" spans="2:2">
      <c r="B93538" s="202"/>
    </row>
    <row r="93539" spans="2:2">
      <c r="B93539" s="202"/>
    </row>
    <row r="93540" spans="2:2">
      <c r="B93540" s="202"/>
    </row>
    <row r="93541" spans="2:2">
      <c r="B93541" s="202"/>
    </row>
    <row r="93542" spans="2:2">
      <c r="B93542" s="202"/>
    </row>
    <row r="93543" spans="2:2">
      <c r="B93543" s="202"/>
    </row>
    <row r="93544" spans="2:2">
      <c r="B93544" s="202"/>
    </row>
    <row r="93545" spans="2:2">
      <c r="B93545" s="202"/>
    </row>
    <row r="93546" spans="2:2">
      <c r="B93546" s="202"/>
    </row>
    <row r="93547" spans="2:2">
      <c r="B93547" s="202"/>
    </row>
    <row r="93548" spans="2:2">
      <c r="B93548" s="202"/>
    </row>
    <row r="93549" spans="2:2">
      <c r="B93549" s="202"/>
    </row>
    <row r="93550" spans="2:2">
      <c r="B93550" s="202"/>
    </row>
    <row r="93551" spans="2:2">
      <c r="B93551" s="202"/>
    </row>
    <row r="93552" spans="2:2">
      <c r="B93552" s="202"/>
    </row>
    <row r="93553" spans="2:2">
      <c r="B93553" s="202"/>
    </row>
    <row r="93554" spans="2:2">
      <c r="B93554" s="202"/>
    </row>
    <row r="93555" spans="2:2">
      <c r="B93555" s="202"/>
    </row>
    <row r="93556" spans="2:2">
      <c r="B93556" s="202"/>
    </row>
    <row r="93557" spans="2:2">
      <c r="B93557" s="202"/>
    </row>
    <row r="93558" spans="2:2">
      <c r="B93558" s="202"/>
    </row>
    <row r="93559" spans="2:2">
      <c r="B93559" s="202"/>
    </row>
    <row r="93560" spans="2:2">
      <c r="B93560" s="202"/>
    </row>
    <row r="93561" spans="2:2">
      <c r="B93561" s="202"/>
    </row>
    <row r="93562" spans="2:2">
      <c r="B93562" s="202"/>
    </row>
    <row r="93563" spans="2:2">
      <c r="B93563" s="202"/>
    </row>
    <row r="93564" spans="2:2">
      <c r="B93564" s="202"/>
    </row>
    <row r="93565" spans="2:2">
      <c r="B93565" s="202"/>
    </row>
    <row r="93566" spans="2:2">
      <c r="B93566" s="202"/>
    </row>
    <row r="93567" spans="2:2">
      <c r="B93567" s="202"/>
    </row>
    <row r="93568" spans="2:2">
      <c r="B93568" s="202"/>
    </row>
    <row r="93569" spans="2:2">
      <c r="B93569" s="202"/>
    </row>
    <row r="93570" spans="2:2">
      <c r="B93570" s="202"/>
    </row>
    <row r="93571" spans="2:2">
      <c r="B93571" s="202"/>
    </row>
    <row r="93572" spans="2:2">
      <c r="B93572" s="202"/>
    </row>
    <row r="93573" spans="2:2">
      <c r="B93573" s="202"/>
    </row>
    <row r="93574" spans="2:2">
      <c r="B93574" s="202"/>
    </row>
    <row r="93575" spans="2:2">
      <c r="B93575" s="202"/>
    </row>
    <row r="93576" spans="2:2">
      <c r="B93576" s="202"/>
    </row>
    <row r="93577" spans="2:2">
      <c r="B93577" s="202"/>
    </row>
    <row r="93578" spans="2:2">
      <c r="B93578" s="202"/>
    </row>
    <row r="93579" spans="2:2">
      <c r="B93579" s="202"/>
    </row>
    <row r="93580" spans="2:2">
      <c r="B93580" s="202"/>
    </row>
    <row r="93581" spans="2:2">
      <c r="B93581" s="202"/>
    </row>
    <row r="93582" spans="2:2">
      <c r="B93582" s="202"/>
    </row>
    <row r="93583" spans="2:2">
      <c r="B93583" s="202"/>
    </row>
    <row r="93584" spans="2:2">
      <c r="B93584" s="202"/>
    </row>
    <row r="93585" spans="2:2">
      <c r="B93585" s="202"/>
    </row>
    <row r="93586" spans="2:2">
      <c r="B93586" s="202"/>
    </row>
    <row r="93587" spans="2:2">
      <c r="B93587" s="202"/>
    </row>
    <row r="93588" spans="2:2">
      <c r="B93588" s="202"/>
    </row>
    <row r="93589" spans="2:2">
      <c r="B93589" s="202"/>
    </row>
    <row r="93590" spans="2:2">
      <c r="B93590" s="202"/>
    </row>
    <row r="93591" spans="2:2">
      <c r="B93591" s="202"/>
    </row>
    <row r="93592" spans="2:2">
      <c r="B93592" s="202"/>
    </row>
    <row r="93593" spans="2:2">
      <c r="B93593" s="202"/>
    </row>
    <row r="93594" spans="2:2">
      <c r="B93594" s="202"/>
    </row>
    <row r="93595" spans="2:2">
      <c r="B93595" s="202"/>
    </row>
    <row r="93596" spans="2:2">
      <c r="B93596" s="202"/>
    </row>
    <row r="93597" spans="2:2">
      <c r="B93597" s="202"/>
    </row>
    <row r="93598" spans="2:2">
      <c r="B93598" s="202"/>
    </row>
    <row r="93599" spans="2:2">
      <c r="B93599" s="202"/>
    </row>
    <row r="93600" spans="2:2">
      <c r="B93600" s="202"/>
    </row>
    <row r="93601" spans="2:2">
      <c r="B93601" s="202"/>
    </row>
    <row r="93602" spans="2:2">
      <c r="B93602" s="202"/>
    </row>
    <row r="93603" spans="2:2">
      <c r="B93603" s="202"/>
    </row>
    <row r="93604" spans="2:2">
      <c r="B93604" s="202"/>
    </row>
    <row r="93605" spans="2:2">
      <c r="B93605" s="202"/>
    </row>
    <row r="93606" spans="2:2">
      <c r="B93606" s="202"/>
    </row>
    <row r="93607" spans="2:2">
      <c r="B93607" s="202"/>
    </row>
    <row r="93608" spans="2:2">
      <c r="B93608" s="202"/>
    </row>
    <row r="93609" spans="2:2">
      <c r="B93609" s="202"/>
    </row>
    <row r="93610" spans="2:2">
      <c r="B93610" s="202"/>
    </row>
    <row r="93611" spans="2:2">
      <c r="B93611" s="202"/>
    </row>
    <row r="93612" spans="2:2">
      <c r="B93612" s="202"/>
    </row>
    <row r="93613" spans="2:2">
      <c r="B93613" s="202"/>
    </row>
    <row r="93614" spans="2:2">
      <c r="B93614" s="202"/>
    </row>
    <row r="93615" spans="2:2">
      <c r="B93615" s="202"/>
    </row>
    <row r="93616" spans="2:2">
      <c r="B93616" s="202"/>
    </row>
    <row r="93617" spans="2:2">
      <c r="B93617" s="202"/>
    </row>
    <row r="93618" spans="2:2">
      <c r="B93618" s="202"/>
    </row>
    <row r="93619" spans="2:2">
      <c r="B93619" s="202"/>
    </row>
    <row r="93620" spans="2:2">
      <c r="B93620" s="202"/>
    </row>
    <row r="93621" spans="2:2">
      <c r="B93621" s="202"/>
    </row>
    <row r="93622" spans="2:2">
      <c r="B93622" s="202"/>
    </row>
    <row r="93623" spans="2:2">
      <c r="B93623" s="202"/>
    </row>
    <row r="93624" spans="2:2">
      <c r="B93624" s="202"/>
    </row>
    <row r="93625" spans="2:2">
      <c r="B93625" s="202"/>
    </row>
    <row r="93626" spans="2:2">
      <c r="B93626" s="202"/>
    </row>
    <row r="93627" spans="2:2">
      <c r="B93627" s="202"/>
    </row>
    <row r="93628" spans="2:2">
      <c r="B93628" s="202"/>
    </row>
    <row r="93629" spans="2:2">
      <c r="B93629" s="202"/>
    </row>
    <row r="93630" spans="2:2">
      <c r="B93630" s="202"/>
    </row>
    <row r="93631" spans="2:2">
      <c r="B93631" s="202"/>
    </row>
    <row r="93632" spans="2:2">
      <c r="B93632" s="202"/>
    </row>
    <row r="93633" spans="2:2">
      <c r="B93633" s="202"/>
    </row>
    <row r="93634" spans="2:2">
      <c r="B93634" s="202"/>
    </row>
    <row r="93635" spans="2:2">
      <c r="B93635" s="202"/>
    </row>
    <row r="93636" spans="2:2">
      <c r="B93636" s="202"/>
    </row>
    <row r="93637" spans="2:2">
      <c r="B93637" s="202"/>
    </row>
    <row r="93638" spans="2:2">
      <c r="B93638" s="202"/>
    </row>
    <row r="93639" spans="2:2">
      <c r="B93639" s="202"/>
    </row>
    <row r="93640" spans="2:2">
      <c r="B93640" s="202"/>
    </row>
    <row r="93641" spans="2:2">
      <c r="B93641" s="202"/>
    </row>
    <row r="93642" spans="2:2">
      <c r="B93642" s="202"/>
    </row>
    <row r="93643" spans="2:2">
      <c r="B93643" s="202"/>
    </row>
    <row r="93644" spans="2:2">
      <c r="B93644" s="202"/>
    </row>
    <row r="93645" spans="2:2">
      <c r="B93645" s="202"/>
    </row>
    <row r="93646" spans="2:2">
      <c r="B93646" s="202"/>
    </row>
    <row r="93647" spans="2:2">
      <c r="B93647" s="202"/>
    </row>
    <row r="93648" spans="2:2">
      <c r="B93648" s="202"/>
    </row>
    <row r="93649" spans="2:2">
      <c r="B93649" s="202"/>
    </row>
    <row r="93650" spans="2:2">
      <c r="B93650" s="202"/>
    </row>
    <row r="93651" spans="2:2">
      <c r="B93651" s="202"/>
    </row>
    <row r="93652" spans="2:2">
      <c r="B93652" s="202"/>
    </row>
    <row r="93653" spans="2:2">
      <c r="B93653" s="202"/>
    </row>
    <row r="93654" spans="2:2">
      <c r="B93654" s="202"/>
    </row>
    <row r="93655" spans="2:2">
      <c r="B93655" s="202"/>
    </row>
    <row r="93656" spans="2:2">
      <c r="B93656" s="202"/>
    </row>
    <row r="93657" spans="2:2">
      <c r="B93657" s="202"/>
    </row>
    <row r="93658" spans="2:2">
      <c r="B93658" s="202"/>
    </row>
    <row r="93659" spans="2:2">
      <c r="B93659" s="202"/>
    </row>
    <row r="93660" spans="2:2">
      <c r="B93660" s="202"/>
    </row>
    <row r="93661" spans="2:2">
      <c r="B93661" s="202"/>
    </row>
    <row r="93662" spans="2:2">
      <c r="B93662" s="202"/>
    </row>
    <row r="93663" spans="2:2">
      <c r="B93663" s="202"/>
    </row>
    <row r="93664" spans="2:2">
      <c r="B93664" s="202"/>
    </row>
    <row r="93665" spans="2:2">
      <c r="B93665" s="202"/>
    </row>
    <row r="93666" spans="2:2">
      <c r="B93666" s="202"/>
    </row>
    <row r="93667" spans="2:2">
      <c r="B93667" s="202"/>
    </row>
    <row r="93668" spans="2:2">
      <c r="B93668" s="202"/>
    </row>
    <row r="93669" spans="2:2">
      <c r="B93669" s="202"/>
    </row>
    <row r="93670" spans="2:2">
      <c r="B93670" s="202"/>
    </row>
    <row r="93671" spans="2:2">
      <c r="B93671" s="202"/>
    </row>
    <row r="93672" spans="2:2">
      <c r="B93672" s="202"/>
    </row>
    <row r="93673" spans="2:2">
      <c r="B93673" s="202"/>
    </row>
    <row r="93674" spans="2:2">
      <c r="B93674" s="202"/>
    </row>
    <row r="93675" spans="2:2">
      <c r="B93675" s="202"/>
    </row>
    <row r="93676" spans="2:2">
      <c r="B93676" s="202"/>
    </row>
    <row r="93677" spans="2:2">
      <c r="B93677" s="202"/>
    </row>
    <row r="93678" spans="2:2">
      <c r="B93678" s="202"/>
    </row>
    <row r="93679" spans="2:2">
      <c r="B93679" s="202"/>
    </row>
    <row r="93680" spans="2:2">
      <c r="B93680" s="202"/>
    </row>
    <row r="93681" spans="2:2">
      <c r="B93681" s="202"/>
    </row>
    <row r="93682" spans="2:2">
      <c r="B93682" s="202"/>
    </row>
    <row r="93683" spans="2:2">
      <c r="B93683" s="202"/>
    </row>
    <row r="93684" spans="2:2">
      <c r="B93684" s="202"/>
    </row>
    <row r="93685" spans="2:2">
      <c r="B93685" s="202"/>
    </row>
    <row r="93686" spans="2:2">
      <c r="B93686" s="202"/>
    </row>
    <row r="93687" spans="2:2">
      <c r="B93687" s="202"/>
    </row>
    <row r="93688" spans="2:2">
      <c r="B93688" s="202"/>
    </row>
    <row r="93689" spans="2:2">
      <c r="B93689" s="202"/>
    </row>
    <row r="93690" spans="2:2">
      <c r="B93690" s="202"/>
    </row>
    <row r="93691" spans="2:2">
      <c r="B93691" s="202"/>
    </row>
    <row r="93692" spans="2:2">
      <c r="B93692" s="202"/>
    </row>
    <row r="93693" spans="2:2">
      <c r="B93693" s="202"/>
    </row>
    <row r="93694" spans="2:2">
      <c r="B93694" s="202"/>
    </row>
    <row r="93695" spans="2:2">
      <c r="B93695" s="202"/>
    </row>
    <row r="93696" spans="2:2">
      <c r="B93696" s="202"/>
    </row>
    <row r="93697" spans="2:2">
      <c r="B93697" s="202"/>
    </row>
    <row r="93698" spans="2:2">
      <c r="B93698" s="202"/>
    </row>
    <row r="93699" spans="2:2">
      <c r="B93699" s="202"/>
    </row>
    <row r="93700" spans="2:2">
      <c r="B93700" s="202"/>
    </row>
    <row r="93701" spans="2:2">
      <c r="B93701" s="202"/>
    </row>
    <row r="93702" spans="2:2">
      <c r="B93702" s="202"/>
    </row>
    <row r="93703" spans="2:2">
      <c r="B93703" s="202"/>
    </row>
    <row r="93704" spans="2:2">
      <c r="B93704" s="202"/>
    </row>
    <row r="93705" spans="2:2">
      <c r="B93705" s="202"/>
    </row>
    <row r="93706" spans="2:2">
      <c r="B93706" s="202"/>
    </row>
    <row r="93707" spans="2:2">
      <c r="B93707" s="202"/>
    </row>
    <row r="93708" spans="2:2">
      <c r="B93708" s="202"/>
    </row>
    <row r="93709" spans="2:2">
      <c r="B93709" s="202"/>
    </row>
    <row r="93710" spans="2:2">
      <c r="B93710" s="202"/>
    </row>
    <row r="93711" spans="2:2">
      <c r="B93711" s="202"/>
    </row>
    <row r="93712" spans="2:2">
      <c r="B93712" s="202"/>
    </row>
    <row r="93713" spans="2:2">
      <c r="B93713" s="202"/>
    </row>
    <row r="93714" spans="2:2">
      <c r="B93714" s="202"/>
    </row>
    <row r="93715" spans="2:2">
      <c r="B93715" s="202"/>
    </row>
    <row r="93716" spans="2:2">
      <c r="B93716" s="202"/>
    </row>
    <row r="93717" spans="2:2">
      <c r="B93717" s="202"/>
    </row>
    <row r="93718" spans="2:2">
      <c r="B93718" s="202"/>
    </row>
    <row r="93719" spans="2:2">
      <c r="B93719" s="202"/>
    </row>
    <row r="93720" spans="2:2">
      <c r="B93720" s="202"/>
    </row>
    <row r="93721" spans="2:2">
      <c r="B93721" s="202"/>
    </row>
    <row r="93722" spans="2:2">
      <c r="B93722" s="202"/>
    </row>
    <row r="93723" spans="2:2">
      <c r="B93723" s="202"/>
    </row>
    <row r="93724" spans="2:2">
      <c r="B93724" s="202"/>
    </row>
    <row r="93725" spans="2:2">
      <c r="B93725" s="202"/>
    </row>
    <row r="93726" spans="2:2">
      <c r="B93726" s="202"/>
    </row>
    <row r="93727" spans="2:2">
      <c r="B93727" s="202"/>
    </row>
    <row r="93728" spans="2:2">
      <c r="B93728" s="202"/>
    </row>
    <row r="93729" spans="2:2">
      <c r="B93729" s="202"/>
    </row>
    <row r="93730" spans="2:2">
      <c r="B93730" s="202"/>
    </row>
    <row r="93731" spans="2:2">
      <c r="B93731" s="202"/>
    </row>
    <row r="93732" spans="2:2">
      <c r="B93732" s="202"/>
    </row>
    <row r="93733" spans="2:2">
      <c r="B93733" s="202"/>
    </row>
    <row r="93734" spans="2:2">
      <c r="B93734" s="202"/>
    </row>
    <row r="93735" spans="2:2">
      <c r="B93735" s="202"/>
    </row>
    <row r="93736" spans="2:2">
      <c r="B93736" s="202"/>
    </row>
    <row r="93737" spans="2:2">
      <c r="B93737" s="202"/>
    </row>
    <row r="93738" spans="2:2">
      <c r="B93738" s="202"/>
    </row>
    <row r="93739" spans="2:2">
      <c r="B93739" s="202"/>
    </row>
    <row r="93740" spans="2:2">
      <c r="B93740" s="202"/>
    </row>
    <row r="93741" spans="2:2">
      <c r="B93741" s="202"/>
    </row>
    <row r="93742" spans="2:2">
      <c r="B93742" s="202"/>
    </row>
    <row r="93743" spans="2:2">
      <c r="B93743" s="202"/>
    </row>
    <row r="93744" spans="2:2">
      <c r="B93744" s="202"/>
    </row>
    <row r="93745" spans="2:2">
      <c r="B93745" s="202"/>
    </row>
    <row r="93746" spans="2:2">
      <c r="B93746" s="202"/>
    </row>
    <row r="93747" spans="2:2">
      <c r="B93747" s="202"/>
    </row>
    <row r="93748" spans="2:2">
      <c r="B93748" s="202"/>
    </row>
    <row r="93749" spans="2:2">
      <c r="B93749" s="202"/>
    </row>
    <row r="93750" spans="2:2">
      <c r="B93750" s="202"/>
    </row>
    <row r="93751" spans="2:2">
      <c r="B93751" s="202"/>
    </row>
    <row r="93752" spans="2:2">
      <c r="B93752" s="202"/>
    </row>
    <row r="93753" spans="2:2">
      <c r="B93753" s="202"/>
    </row>
    <row r="93754" spans="2:2">
      <c r="B93754" s="202"/>
    </row>
    <row r="93755" spans="2:2">
      <c r="B93755" s="202"/>
    </row>
    <row r="93756" spans="2:2">
      <c r="B93756" s="202"/>
    </row>
    <row r="93757" spans="2:2">
      <c r="B93757" s="202"/>
    </row>
    <row r="93758" spans="2:2">
      <c r="B93758" s="202"/>
    </row>
    <row r="93759" spans="2:2">
      <c r="B93759" s="202"/>
    </row>
    <row r="93760" spans="2:2">
      <c r="B93760" s="202"/>
    </row>
    <row r="93761" spans="2:2">
      <c r="B93761" s="202"/>
    </row>
    <row r="93762" spans="2:2">
      <c r="B93762" s="202"/>
    </row>
    <row r="93763" spans="2:2">
      <c r="B93763" s="202"/>
    </row>
    <row r="93764" spans="2:2">
      <c r="B93764" s="202"/>
    </row>
    <row r="93765" spans="2:2">
      <c r="B93765" s="202"/>
    </row>
    <row r="93766" spans="2:2">
      <c r="B93766" s="202"/>
    </row>
    <row r="93767" spans="2:2">
      <c r="B93767" s="202"/>
    </row>
    <row r="93768" spans="2:2">
      <c r="B93768" s="202"/>
    </row>
    <row r="93769" spans="2:2">
      <c r="B93769" s="202"/>
    </row>
    <row r="93770" spans="2:2">
      <c r="B93770" s="202"/>
    </row>
    <row r="93771" spans="2:2">
      <c r="B93771" s="202"/>
    </row>
    <row r="93772" spans="2:2">
      <c r="B93772" s="202"/>
    </row>
    <row r="93773" spans="2:2">
      <c r="B93773" s="202"/>
    </row>
    <row r="93774" spans="2:2">
      <c r="B93774" s="202"/>
    </row>
    <row r="93775" spans="2:2">
      <c r="B93775" s="202"/>
    </row>
    <row r="93776" spans="2:2">
      <c r="B93776" s="202"/>
    </row>
    <row r="93777" spans="2:2">
      <c r="B93777" s="202"/>
    </row>
    <row r="93778" spans="2:2">
      <c r="B93778" s="202"/>
    </row>
    <row r="93779" spans="2:2">
      <c r="B93779" s="202"/>
    </row>
    <row r="93780" spans="2:2">
      <c r="B93780" s="202"/>
    </row>
    <row r="93781" spans="2:2">
      <c r="B93781" s="202"/>
    </row>
    <row r="93782" spans="2:2">
      <c r="B93782" s="202"/>
    </row>
    <row r="93783" spans="2:2">
      <c r="B93783" s="202"/>
    </row>
    <row r="93784" spans="2:2">
      <c r="B93784" s="202"/>
    </row>
    <row r="93785" spans="2:2">
      <c r="B93785" s="202"/>
    </row>
    <row r="93786" spans="2:2">
      <c r="B93786" s="202"/>
    </row>
    <row r="93787" spans="2:2">
      <c r="B93787" s="202"/>
    </row>
    <row r="93788" spans="2:2">
      <c r="B93788" s="202"/>
    </row>
    <row r="93789" spans="2:2">
      <c r="B93789" s="202"/>
    </row>
    <row r="93790" spans="2:2">
      <c r="B93790" s="202"/>
    </row>
    <row r="93791" spans="2:2">
      <c r="B93791" s="202"/>
    </row>
    <row r="93792" spans="2:2">
      <c r="B93792" s="202"/>
    </row>
    <row r="93793" spans="2:2">
      <c r="B93793" s="202"/>
    </row>
    <row r="93794" spans="2:2">
      <c r="B93794" s="202"/>
    </row>
    <row r="93795" spans="2:2">
      <c r="B93795" s="202"/>
    </row>
    <row r="93796" spans="2:2">
      <c r="B93796" s="202"/>
    </row>
    <row r="93797" spans="2:2">
      <c r="B93797" s="202"/>
    </row>
    <row r="93798" spans="2:2">
      <c r="B93798" s="202"/>
    </row>
    <row r="93799" spans="2:2">
      <c r="B93799" s="202"/>
    </row>
    <row r="93800" spans="2:2">
      <c r="B93800" s="202"/>
    </row>
    <row r="93801" spans="2:2">
      <c r="B93801" s="202"/>
    </row>
    <row r="93802" spans="2:2">
      <c r="B93802" s="202"/>
    </row>
    <row r="93803" spans="2:2">
      <c r="B93803" s="202"/>
    </row>
    <row r="93804" spans="2:2">
      <c r="B93804" s="202"/>
    </row>
    <row r="93805" spans="2:2">
      <c r="B93805" s="202"/>
    </row>
    <row r="93806" spans="2:2">
      <c r="B93806" s="202"/>
    </row>
    <row r="93807" spans="2:2">
      <c r="B93807" s="202"/>
    </row>
    <row r="93808" spans="2:2">
      <c r="B93808" s="202"/>
    </row>
    <row r="93809" spans="2:2">
      <c r="B93809" s="202"/>
    </row>
    <row r="93810" spans="2:2">
      <c r="B93810" s="202"/>
    </row>
    <row r="93811" spans="2:2">
      <c r="B93811" s="202"/>
    </row>
    <row r="93812" spans="2:2">
      <c r="B93812" s="202"/>
    </row>
    <row r="93813" spans="2:2">
      <c r="B93813" s="202"/>
    </row>
    <row r="93814" spans="2:2">
      <c r="B93814" s="202"/>
    </row>
    <row r="93815" spans="2:2">
      <c r="B93815" s="202"/>
    </row>
    <row r="93816" spans="2:2">
      <c r="B93816" s="202"/>
    </row>
    <row r="93817" spans="2:2">
      <c r="B93817" s="202"/>
    </row>
    <row r="93818" spans="2:2">
      <c r="B93818" s="202"/>
    </row>
    <row r="93819" spans="2:2">
      <c r="B93819" s="202"/>
    </row>
    <row r="93820" spans="2:2">
      <c r="B93820" s="202"/>
    </row>
    <row r="93821" spans="2:2">
      <c r="B93821" s="202"/>
    </row>
    <row r="93822" spans="2:2">
      <c r="B93822" s="202"/>
    </row>
    <row r="93823" spans="2:2">
      <c r="B93823" s="202"/>
    </row>
    <row r="93824" spans="2:2">
      <c r="B93824" s="202"/>
    </row>
    <row r="93825" spans="2:2">
      <c r="B93825" s="202"/>
    </row>
    <row r="93826" spans="2:2">
      <c r="B93826" s="202"/>
    </row>
    <row r="93827" spans="2:2">
      <c r="B93827" s="202"/>
    </row>
    <row r="93828" spans="2:2">
      <c r="B93828" s="202"/>
    </row>
    <row r="93829" spans="2:2">
      <c r="B93829" s="202"/>
    </row>
    <row r="93830" spans="2:2">
      <c r="B93830" s="202"/>
    </row>
    <row r="93831" spans="2:2">
      <c r="B93831" s="202"/>
    </row>
    <row r="93832" spans="2:2">
      <c r="B93832" s="202"/>
    </row>
    <row r="93833" spans="2:2">
      <c r="B93833" s="202"/>
    </row>
    <row r="93834" spans="2:2">
      <c r="B93834" s="202"/>
    </row>
    <row r="93835" spans="2:2">
      <c r="B93835" s="202"/>
    </row>
    <row r="93836" spans="2:2">
      <c r="B93836" s="202"/>
    </row>
    <row r="93837" spans="2:2">
      <c r="B93837" s="202"/>
    </row>
    <row r="93838" spans="2:2">
      <c r="B93838" s="202"/>
    </row>
    <row r="93839" spans="2:2">
      <c r="B93839" s="202"/>
    </row>
    <row r="93840" spans="2:2">
      <c r="B93840" s="202"/>
    </row>
    <row r="93841" spans="2:2">
      <c r="B93841" s="202"/>
    </row>
    <row r="93842" spans="2:2">
      <c r="B93842" s="202"/>
    </row>
    <row r="93843" spans="2:2">
      <c r="B93843" s="202"/>
    </row>
    <row r="93844" spans="2:2">
      <c r="B93844" s="202"/>
    </row>
    <row r="93845" spans="2:2">
      <c r="B93845" s="202"/>
    </row>
    <row r="93846" spans="2:2">
      <c r="B93846" s="202"/>
    </row>
    <row r="93847" spans="2:2">
      <c r="B93847" s="202"/>
    </row>
    <row r="93848" spans="2:2">
      <c r="B93848" s="202"/>
    </row>
    <row r="93849" spans="2:2">
      <c r="B93849" s="202"/>
    </row>
    <row r="93850" spans="2:2">
      <c r="B93850" s="202"/>
    </row>
    <row r="93851" spans="2:2">
      <c r="B93851" s="202"/>
    </row>
    <row r="93852" spans="2:2">
      <c r="B93852" s="202"/>
    </row>
    <row r="93853" spans="2:2">
      <c r="B93853" s="202"/>
    </row>
    <row r="93854" spans="2:2">
      <c r="B93854" s="202"/>
    </row>
    <row r="93855" spans="2:2">
      <c r="B93855" s="202"/>
    </row>
    <row r="93856" spans="2:2">
      <c r="B93856" s="202"/>
    </row>
    <row r="93857" spans="2:2">
      <c r="B93857" s="202"/>
    </row>
    <row r="93858" spans="2:2">
      <c r="B93858" s="202"/>
    </row>
    <row r="93859" spans="2:2">
      <c r="B93859" s="202"/>
    </row>
    <row r="93860" spans="2:2">
      <c r="B93860" s="202"/>
    </row>
    <row r="93861" spans="2:2">
      <c r="B93861" s="202"/>
    </row>
    <row r="93862" spans="2:2">
      <c r="B93862" s="202"/>
    </row>
    <row r="93863" spans="2:2">
      <c r="B93863" s="202"/>
    </row>
    <row r="93864" spans="2:2">
      <c r="B93864" s="202"/>
    </row>
    <row r="93865" spans="2:2">
      <c r="B93865" s="202"/>
    </row>
    <row r="93866" spans="2:2">
      <c r="B93866" s="202"/>
    </row>
    <row r="93867" spans="2:2">
      <c r="B93867" s="202"/>
    </row>
    <row r="93868" spans="2:2">
      <c r="B93868" s="202"/>
    </row>
    <row r="93869" spans="2:2">
      <c r="B93869" s="202"/>
    </row>
    <row r="93870" spans="2:2">
      <c r="B93870" s="202"/>
    </row>
    <row r="93871" spans="2:2">
      <c r="B93871" s="202"/>
    </row>
    <row r="93872" spans="2:2">
      <c r="B93872" s="202"/>
    </row>
    <row r="93873" spans="2:2">
      <c r="B93873" s="202"/>
    </row>
    <row r="93874" spans="2:2">
      <c r="B93874" s="202"/>
    </row>
    <row r="93875" spans="2:2">
      <c r="B93875" s="202"/>
    </row>
    <row r="93876" spans="2:2">
      <c r="B93876" s="202"/>
    </row>
    <row r="93877" spans="2:2">
      <c r="B93877" s="202"/>
    </row>
    <row r="93878" spans="2:2">
      <c r="B93878" s="202"/>
    </row>
    <row r="93879" spans="2:2">
      <c r="B93879" s="202"/>
    </row>
    <row r="93880" spans="2:2">
      <c r="B93880" s="202"/>
    </row>
    <row r="93881" spans="2:2">
      <c r="B93881" s="202"/>
    </row>
    <row r="93882" spans="2:2">
      <c r="B93882" s="202"/>
    </row>
    <row r="93883" spans="2:2">
      <c r="B93883" s="202"/>
    </row>
    <row r="93884" spans="2:2">
      <c r="B93884" s="202"/>
    </row>
    <row r="93885" spans="2:2">
      <c r="B93885" s="202"/>
    </row>
    <row r="93886" spans="2:2">
      <c r="B93886" s="202"/>
    </row>
    <row r="93887" spans="2:2">
      <c r="B93887" s="202"/>
    </row>
    <row r="93888" spans="2:2">
      <c r="B93888" s="202"/>
    </row>
    <row r="93889" spans="2:2">
      <c r="B93889" s="202"/>
    </row>
    <row r="93890" spans="2:2">
      <c r="B93890" s="202"/>
    </row>
    <row r="93891" spans="2:2">
      <c r="B93891" s="202"/>
    </row>
    <row r="93892" spans="2:2">
      <c r="B93892" s="202"/>
    </row>
    <row r="93893" spans="2:2">
      <c r="B93893" s="202"/>
    </row>
    <row r="93894" spans="2:2">
      <c r="B93894" s="202"/>
    </row>
    <row r="93895" spans="2:2">
      <c r="B93895" s="202"/>
    </row>
    <row r="93896" spans="2:2">
      <c r="B93896" s="202"/>
    </row>
    <row r="93897" spans="2:2">
      <c r="B93897" s="202"/>
    </row>
    <row r="93898" spans="2:2">
      <c r="B93898" s="202"/>
    </row>
    <row r="93899" spans="2:2">
      <c r="B93899" s="202"/>
    </row>
    <row r="93900" spans="2:2">
      <c r="B93900" s="202"/>
    </row>
    <row r="93901" spans="2:2">
      <c r="B93901" s="202"/>
    </row>
    <row r="93902" spans="2:2">
      <c r="B93902" s="202"/>
    </row>
    <row r="93903" spans="2:2">
      <c r="B93903" s="202"/>
    </row>
    <row r="93904" spans="2:2">
      <c r="B93904" s="202"/>
    </row>
    <row r="93905" spans="2:2">
      <c r="B93905" s="202"/>
    </row>
    <row r="93906" spans="2:2">
      <c r="B93906" s="202"/>
    </row>
    <row r="93907" spans="2:2">
      <c r="B93907" s="202"/>
    </row>
    <row r="93908" spans="2:2">
      <c r="B93908" s="202"/>
    </row>
    <row r="93909" spans="2:2">
      <c r="B93909" s="202"/>
    </row>
    <row r="93910" spans="2:2">
      <c r="B93910" s="202"/>
    </row>
    <row r="93911" spans="2:2">
      <c r="B93911" s="202"/>
    </row>
    <row r="93912" spans="2:2">
      <c r="B93912" s="202"/>
    </row>
    <row r="93913" spans="2:2">
      <c r="B93913" s="202"/>
    </row>
    <row r="93914" spans="2:2">
      <c r="B93914" s="202"/>
    </row>
    <row r="93915" spans="2:2">
      <c r="B93915" s="202"/>
    </row>
    <row r="93916" spans="2:2">
      <c r="B93916" s="202"/>
    </row>
    <row r="93917" spans="2:2">
      <c r="B93917" s="202"/>
    </row>
    <row r="93918" spans="2:2">
      <c r="B93918" s="202"/>
    </row>
    <row r="93919" spans="2:2">
      <c r="B93919" s="202"/>
    </row>
    <row r="93920" spans="2:2">
      <c r="B93920" s="202"/>
    </row>
    <row r="93921" spans="2:2">
      <c r="B93921" s="202"/>
    </row>
    <row r="93922" spans="2:2">
      <c r="B93922" s="202"/>
    </row>
    <row r="93923" spans="2:2">
      <c r="B93923" s="202"/>
    </row>
    <row r="93924" spans="2:2">
      <c r="B93924" s="202"/>
    </row>
    <row r="93925" spans="2:2">
      <c r="B93925" s="202"/>
    </row>
    <row r="93926" spans="2:2">
      <c r="B93926" s="202"/>
    </row>
    <row r="93927" spans="2:2">
      <c r="B93927" s="202"/>
    </row>
    <row r="93928" spans="2:2">
      <c r="B93928" s="202"/>
    </row>
    <row r="93929" spans="2:2">
      <c r="B93929" s="202"/>
    </row>
    <row r="93930" spans="2:2">
      <c r="B93930" s="202"/>
    </row>
    <row r="93931" spans="2:2">
      <c r="B93931" s="202"/>
    </row>
    <row r="93932" spans="2:2">
      <c r="B93932" s="202"/>
    </row>
    <row r="93933" spans="2:2">
      <c r="B93933" s="202"/>
    </row>
    <row r="93934" spans="2:2">
      <c r="B93934" s="202"/>
    </row>
    <row r="93935" spans="2:2">
      <c r="B93935" s="202"/>
    </row>
    <row r="93936" spans="2:2">
      <c r="B93936" s="202"/>
    </row>
    <row r="93937" spans="2:2">
      <c r="B93937" s="202"/>
    </row>
    <row r="93938" spans="2:2">
      <c r="B93938" s="202"/>
    </row>
    <row r="93939" spans="2:2">
      <c r="B93939" s="202"/>
    </row>
    <row r="93940" spans="2:2">
      <c r="B93940" s="202"/>
    </row>
    <row r="93941" spans="2:2">
      <c r="B93941" s="202"/>
    </row>
    <row r="93942" spans="2:2">
      <c r="B93942" s="202"/>
    </row>
    <row r="93943" spans="2:2">
      <c r="B93943" s="202"/>
    </row>
    <row r="93944" spans="2:2">
      <c r="B93944" s="202"/>
    </row>
    <row r="93945" spans="2:2">
      <c r="B93945" s="202"/>
    </row>
    <row r="93946" spans="2:2">
      <c r="B93946" s="202"/>
    </row>
    <row r="93947" spans="2:2">
      <c r="B93947" s="202"/>
    </row>
    <row r="93948" spans="2:2">
      <c r="B93948" s="202"/>
    </row>
    <row r="93949" spans="2:2">
      <c r="B93949" s="202"/>
    </row>
    <row r="93950" spans="2:2">
      <c r="B93950" s="202"/>
    </row>
    <row r="93951" spans="2:2">
      <c r="B93951" s="202"/>
    </row>
    <row r="93952" spans="2:2">
      <c r="B93952" s="202"/>
    </row>
    <row r="93953" spans="2:2">
      <c r="B93953" s="202"/>
    </row>
    <row r="93954" spans="2:2">
      <c r="B93954" s="202"/>
    </row>
    <row r="93955" spans="2:2">
      <c r="B93955" s="202"/>
    </row>
    <row r="93956" spans="2:2">
      <c r="B93956" s="202"/>
    </row>
    <row r="93957" spans="2:2">
      <c r="B93957" s="202"/>
    </row>
    <row r="93958" spans="2:2">
      <c r="B93958" s="202"/>
    </row>
    <row r="93959" spans="2:2">
      <c r="B93959" s="202"/>
    </row>
    <row r="93960" spans="2:2">
      <c r="B93960" s="202"/>
    </row>
    <row r="93961" spans="2:2">
      <c r="B93961" s="202"/>
    </row>
    <row r="93962" spans="2:2">
      <c r="B93962" s="202"/>
    </row>
    <row r="93963" spans="2:2">
      <c r="B93963" s="202"/>
    </row>
    <row r="93964" spans="2:2">
      <c r="B93964" s="202"/>
    </row>
    <row r="93965" spans="2:2">
      <c r="B93965" s="202"/>
    </row>
    <row r="93966" spans="2:2">
      <c r="B93966" s="202"/>
    </row>
    <row r="93967" spans="2:2">
      <c r="B93967" s="202"/>
    </row>
    <row r="93968" spans="2:2">
      <c r="B93968" s="202"/>
    </row>
    <row r="93969" spans="2:2">
      <c r="B93969" s="202"/>
    </row>
    <row r="93970" spans="2:2">
      <c r="B93970" s="202"/>
    </row>
    <row r="93971" spans="2:2">
      <c r="B93971" s="202"/>
    </row>
    <row r="93972" spans="2:2">
      <c r="B93972" s="202"/>
    </row>
    <row r="93973" spans="2:2">
      <c r="B93973" s="202"/>
    </row>
    <row r="93974" spans="2:2">
      <c r="B93974" s="202"/>
    </row>
    <row r="93975" spans="2:2">
      <c r="B93975" s="202"/>
    </row>
    <row r="93976" spans="2:2">
      <c r="B93976" s="202"/>
    </row>
    <row r="93977" spans="2:2">
      <c r="B93977" s="202"/>
    </row>
    <row r="93978" spans="2:2">
      <c r="B93978" s="202"/>
    </row>
    <row r="93979" spans="2:2">
      <c r="B93979" s="202"/>
    </row>
    <row r="93980" spans="2:2">
      <c r="B93980" s="202"/>
    </row>
    <row r="93981" spans="2:2">
      <c r="B93981" s="202"/>
    </row>
    <row r="93982" spans="2:2">
      <c r="B93982" s="202"/>
    </row>
    <row r="93983" spans="2:2">
      <c r="B93983" s="202"/>
    </row>
    <row r="93984" spans="2:2">
      <c r="B93984" s="202"/>
    </row>
    <row r="93985" spans="2:2">
      <c r="B93985" s="202"/>
    </row>
    <row r="93986" spans="2:2">
      <c r="B93986" s="202"/>
    </row>
    <row r="93987" spans="2:2">
      <c r="B93987" s="202"/>
    </row>
    <row r="93988" spans="2:2">
      <c r="B93988" s="202"/>
    </row>
    <row r="93989" spans="2:2">
      <c r="B93989" s="202"/>
    </row>
    <row r="93990" spans="2:2">
      <c r="B93990" s="202"/>
    </row>
    <row r="93991" spans="2:2">
      <c r="B93991" s="202"/>
    </row>
    <row r="93992" spans="2:2">
      <c r="B93992" s="202"/>
    </row>
    <row r="93993" spans="2:2">
      <c r="B93993" s="202"/>
    </row>
    <row r="93994" spans="2:2">
      <c r="B93994" s="202"/>
    </row>
    <row r="93995" spans="2:2">
      <c r="B93995" s="202"/>
    </row>
    <row r="93996" spans="2:2">
      <c r="B93996" s="202"/>
    </row>
    <row r="93997" spans="2:2">
      <c r="B93997" s="202"/>
    </row>
    <row r="93998" spans="2:2">
      <c r="B93998" s="202"/>
    </row>
    <row r="93999" spans="2:2">
      <c r="B93999" s="202"/>
    </row>
    <row r="94000" spans="2:2">
      <c r="B94000" s="202"/>
    </row>
    <row r="94001" spans="2:2">
      <c r="B94001" s="202"/>
    </row>
    <row r="94002" spans="2:2">
      <c r="B94002" s="202"/>
    </row>
    <row r="94003" spans="2:2">
      <c r="B94003" s="202"/>
    </row>
    <row r="94004" spans="2:2">
      <c r="B94004" s="202"/>
    </row>
    <row r="94005" spans="2:2">
      <c r="B94005" s="202"/>
    </row>
    <row r="94006" spans="2:2">
      <c r="B94006" s="202"/>
    </row>
    <row r="94007" spans="2:2">
      <c r="B94007" s="202"/>
    </row>
    <row r="94008" spans="2:2">
      <c r="B94008" s="202"/>
    </row>
    <row r="94009" spans="2:2">
      <c r="B94009" s="202"/>
    </row>
    <row r="94010" spans="2:2">
      <c r="B94010" s="202"/>
    </row>
    <row r="94011" spans="2:2">
      <c r="B94011" s="202"/>
    </row>
    <row r="94012" spans="2:2">
      <c r="B94012" s="202"/>
    </row>
    <row r="94013" spans="2:2">
      <c r="B94013" s="202"/>
    </row>
    <row r="94014" spans="2:2">
      <c r="B94014" s="202"/>
    </row>
    <row r="94015" spans="2:2">
      <c r="B94015" s="202"/>
    </row>
    <row r="94016" spans="2:2">
      <c r="B94016" s="202"/>
    </row>
    <row r="94017" spans="2:2">
      <c r="B94017" s="202"/>
    </row>
    <row r="94018" spans="2:2">
      <c r="B94018" s="202"/>
    </row>
    <row r="94019" spans="2:2">
      <c r="B94019" s="202"/>
    </row>
    <row r="94020" spans="2:2">
      <c r="B94020" s="202"/>
    </row>
    <row r="94021" spans="2:2">
      <c r="B94021" s="202"/>
    </row>
    <row r="94022" spans="2:2">
      <c r="B94022" s="202"/>
    </row>
    <row r="94023" spans="2:2">
      <c r="B94023" s="202"/>
    </row>
    <row r="94024" spans="2:2">
      <c r="B94024" s="202"/>
    </row>
    <row r="94025" spans="2:2">
      <c r="B94025" s="202"/>
    </row>
    <row r="94026" spans="2:2">
      <c r="B94026" s="202"/>
    </row>
    <row r="94027" spans="2:2">
      <c r="B94027" s="202"/>
    </row>
    <row r="94028" spans="2:2">
      <c r="B94028" s="202"/>
    </row>
    <row r="94029" spans="2:2">
      <c r="B94029" s="202"/>
    </row>
    <row r="94030" spans="2:2">
      <c r="B94030" s="202"/>
    </row>
    <row r="94031" spans="2:2">
      <c r="B94031" s="202"/>
    </row>
    <row r="94032" spans="2:2">
      <c r="B94032" s="202"/>
    </row>
    <row r="94033" spans="2:2">
      <c r="B94033" s="202"/>
    </row>
    <row r="94034" spans="2:2">
      <c r="B94034" s="202"/>
    </row>
    <row r="94035" spans="2:2">
      <c r="B94035" s="202"/>
    </row>
    <row r="94036" spans="2:2">
      <c r="B94036" s="202"/>
    </row>
    <row r="94037" spans="2:2">
      <c r="B94037" s="202"/>
    </row>
    <row r="94038" spans="2:2">
      <c r="B94038" s="202"/>
    </row>
    <row r="94039" spans="2:2">
      <c r="B94039" s="202"/>
    </row>
    <row r="94040" spans="2:2">
      <c r="B94040" s="202"/>
    </row>
    <row r="94041" spans="2:2">
      <c r="B94041" s="202"/>
    </row>
    <row r="94042" spans="2:2">
      <c r="B94042" s="202"/>
    </row>
    <row r="94043" spans="2:2">
      <c r="B94043" s="202"/>
    </row>
    <row r="94044" spans="2:2">
      <c r="B94044" s="202"/>
    </row>
    <row r="94045" spans="2:2">
      <c r="B94045" s="202"/>
    </row>
    <row r="94046" spans="2:2">
      <c r="B94046" s="202"/>
    </row>
    <row r="94047" spans="2:2">
      <c r="B94047" s="202"/>
    </row>
    <row r="94048" spans="2:2">
      <c r="B94048" s="202"/>
    </row>
    <row r="94049" spans="2:2">
      <c r="B94049" s="202"/>
    </row>
    <row r="94050" spans="2:2">
      <c r="B94050" s="202"/>
    </row>
    <row r="94051" spans="2:2">
      <c r="B94051" s="202"/>
    </row>
    <row r="94052" spans="2:2">
      <c r="B94052" s="202"/>
    </row>
    <row r="94053" spans="2:2">
      <c r="B94053" s="202"/>
    </row>
    <row r="94054" spans="2:2">
      <c r="B94054" s="202"/>
    </row>
    <row r="94055" spans="2:2">
      <c r="B94055" s="202"/>
    </row>
    <row r="94056" spans="2:2">
      <c r="B94056" s="202"/>
    </row>
    <row r="94057" spans="2:2">
      <c r="B94057" s="202"/>
    </row>
    <row r="94058" spans="2:2">
      <c r="B94058" s="202"/>
    </row>
    <row r="94059" spans="2:2">
      <c r="B94059" s="202"/>
    </row>
    <row r="94060" spans="2:2">
      <c r="B94060" s="202"/>
    </row>
    <row r="94061" spans="2:2">
      <c r="B94061" s="202"/>
    </row>
    <row r="94062" spans="2:2">
      <c r="B94062" s="202"/>
    </row>
    <row r="94063" spans="2:2">
      <c r="B94063" s="202"/>
    </row>
    <row r="94064" spans="2:2">
      <c r="B94064" s="202"/>
    </row>
    <row r="94065" spans="2:2">
      <c r="B94065" s="202"/>
    </row>
    <row r="94066" spans="2:2">
      <c r="B94066" s="202"/>
    </row>
    <row r="94067" spans="2:2">
      <c r="B94067" s="202"/>
    </row>
    <row r="94068" spans="2:2">
      <c r="B94068" s="202"/>
    </row>
    <row r="94069" spans="2:2">
      <c r="B94069" s="202"/>
    </row>
    <row r="94070" spans="2:2">
      <c r="B94070" s="202"/>
    </row>
    <row r="94071" spans="2:2">
      <c r="B94071" s="202"/>
    </row>
    <row r="94072" spans="2:2">
      <c r="B94072" s="202"/>
    </row>
    <row r="94073" spans="2:2">
      <c r="B94073" s="202"/>
    </row>
    <row r="94074" spans="2:2">
      <c r="B94074" s="202"/>
    </row>
    <row r="94075" spans="2:2">
      <c r="B94075" s="202"/>
    </row>
    <row r="94076" spans="2:2">
      <c r="B94076" s="202"/>
    </row>
    <row r="94077" spans="2:2">
      <c r="B94077" s="202"/>
    </row>
    <row r="94078" spans="2:2">
      <c r="B94078" s="202"/>
    </row>
    <row r="94079" spans="2:2">
      <c r="B94079" s="202"/>
    </row>
    <row r="94080" spans="2:2">
      <c r="B94080" s="202"/>
    </row>
    <row r="94081" spans="2:2">
      <c r="B94081" s="202"/>
    </row>
    <row r="94082" spans="2:2">
      <c r="B94082" s="202"/>
    </row>
    <row r="94083" spans="2:2">
      <c r="B94083" s="202"/>
    </row>
    <row r="94084" spans="2:2">
      <c r="B94084" s="202"/>
    </row>
    <row r="94085" spans="2:2">
      <c r="B94085" s="202"/>
    </row>
    <row r="94086" spans="2:2">
      <c r="B94086" s="202"/>
    </row>
    <row r="94087" spans="2:2">
      <c r="B94087" s="202"/>
    </row>
    <row r="94088" spans="2:2">
      <c r="B94088" s="202"/>
    </row>
    <row r="94089" spans="2:2">
      <c r="B94089" s="202"/>
    </row>
    <row r="94090" spans="2:2">
      <c r="B94090" s="202"/>
    </row>
    <row r="94091" spans="2:2">
      <c r="B94091" s="202"/>
    </row>
    <row r="94092" spans="2:2">
      <c r="B94092" s="202"/>
    </row>
    <row r="94093" spans="2:2">
      <c r="B94093" s="202"/>
    </row>
    <row r="94094" spans="2:2">
      <c r="B94094" s="202"/>
    </row>
    <row r="94095" spans="2:2">
      <c r="B94095" s="202"/>
    </row>
    <row r="94096" spans="2:2">
      <c r="B94096" s="202"/>
    </row>
    <row r="94097" spans="2:2">
      <c r="B94097" s="202"/>
    </row>
    <row r="94098" spans="2:2">
      <c r="B94098" s="202"/>
    </row>
    <row r="94099" spans="2:2">
      <c r="B94099" s="202"/>
    </row>
    <row r="94100" spans="2:2">
      <c r="B94100" s="202"/>
    </row>
    <row r="94101" spans="2:2">
      <c r="B94101" s="202"/>
    </row>
    <row r="94102" spans="2:2">
      <c r="B94102" s="202"/>
    </row>
    <row r="94103" spans="2:2">
      <c r="B94103" s="202"/>
    </row>
    <row r="94104" spans="2:2">
      <c r="B94104" s="202"/>
    </row>
    <row r="94105" spans="2:2">
      <c r="B94105" s="202"/>
    </row>
    <row r="94106" spans="2:2">
      <c r="B94106" s="202"/>
    </row>
    <row r="94107" spans="2:2">
      <c r="B94107" s="202"/>
    </row>
    <row r="94108" spans="2:2">
      <c r="B94108" s="202"/>
    </row>
    <row r="94109" spans="2:2">
      <c r="B94109" s="202"/>
    </row>
    <row r="94110" spans="2:2">
      <c r="B94110" s="202"/>
    </row>
    <row r="94111" spans="2:2">
      <c r="B94111" s="202"/>
    </row>
    <row r="94112" spans="2:2">
      <c r="B94112" s="202"/>
    </row>
    <row r="94113" spans="2:2">
      <c r="B94113" s="202"/>
    </row>
    <row r="94114" spans="2:2">
      <c r="B94114" s="202"/>
    </row>
    <row r="94115" spans="2:2">
      <c r="B94115" s="202"/>
    </row>
    <row r="94116" spans="2:2">
      <c r="B94116" s="202"/>
    </row>
    <row r="94117" spans="2:2">
      <c r="B94117" s="202"/>
    </row>
    <row r="94118" spans="2:2">
      <c r="B94118" s="202"/>
    </row>
    <row r="94119" spans="2:2">
      <c r="B94119" s="202"/>
    </row>
    <row r="94120" spans="2:2">
      <c r="B94120" s="202"/>
    </row>
    <row r="94121" spans="2:2">
      <c r="B94121" s="202"/>
    </row>
    <row r="94122" spans="2:2">
      <c r="B94122" s="202"/>
    </row>
    <row r="94123" spans="2:2">
      <c r="B94123" s="202"/>
    </row>
    <row r="94124" spans="2:2">
      <c r="B94124" s="202"/>
    </row>
    <row r="94125" spans="2:2">
      <c r="B94125" s="202"/>
    </row>
    <row r="94126" spans="2:2">
      <c r="B94126" s="202"/>
    </row>
    <row r="94127" spans="2:2">
      <c r="B94127" s="202"/>
    </row>
    <row r="94128" spans="2:2">
      <c r="B94128" s="202"/>
    </row>
    <row r="94129" spans="2:2">
      <c r="B94129" s="202"/>
    </row>
    <row r="94130" spans="2:2">
      <c r="B94130" s="202"/>
    </row>
    <row r="94131" spans="2:2">
      <c r="B94131" s="202"/>
    </row>
    <row r="94132" spans="2:2">
      <c r="B94132" s="202"/>
    </row>
    <row r="94133" spans="2:2">
      <c r="B94133" s="202"/>
    </row>
    <row r="94134" spans="2:2">
      <c r="B94134" s="202"/>
    </row>
    <row r="94135" spans="2:2">
      <c r="B94135" s="202"/>
    </row>
    <row r="94136" spans="2:2">
      <c r="B94136" s="202"/>
    </row>
    <row r="94137" spans="2:2">
      <c r="B94137" s="202"/>
    </row>
    <row r="94138" spans="2:2">
      <c r="B94138" s="202"/>
    </row>
    <row r="94139" spans="2:2">
      <c r="B94139" s="202"/>
    </row>
    <row r="94140" spans="2:2">
      <c r="B94140" s="202"/>
    </row>
    <row r="94141" spans="2:2">
      <c r="B94141" s="202"/>
    </row>
    <row r="94142" spans="2:2">
      <c r="B94142" s="202"/>
    </row>
    <row r="94143" spans="2:2">
      <c r="B94143" s="202"/>
    </row>
    <row r="94144" spans="2:2">
      <c r="B94144" s="202"/>
    </row>
    <row r="94145" spans="2:2">
      <c r="B94145" s="202"/>
    </row>
    <row r="94146" spans="2:2">
      <c r="B94146" s="202"/>
    </row>
    <row r="94147" spans="2:2">
      <c r="B94147" s="202"/>
    </row>
    <row r="94148" spans="2:2">
      <c r="B94148" s="202"/>
    </row>
    <row r="94149" spans="2:2">
      <c r="B94149" s="202"/>
    </row>
    <row r="94150" spans="2:2">
      <c r="B94150" s="202"/>
    </row>
    <row r="94151" spans="2:2">
      <c r="B94151" s="202"/>
    </row>
    <row r="94152" spans="2:2">
      <c r="B94152" s="202"/>
    </row>
    <row r="94153" spans="2:2">
      <c r="B94153" s="202"/>
    </row>
    <row r="94154" spans="2:2">
      <c r="B94154" s="202"/>
    </row>
    <row r="94155" spans="2:2">
      <c r="B94155" s="202"/>
    </row>
    <row r="94156" spans="2:2">
      <c r="B94156" s="202"/>
    </row>
    <row r="94157" spans="2:2">
      <c r="B94157" s="202"/>
    </row>
    <row r="94158" spans="2:2">
      <c r="B94158" s="202"/>
    </row>
    <row r="94159" spans="2:2">
      <c r="B94159" s="202"/>
    </row>
    <row r="94160" spans="2:2">
      <c r="B94160" s="202"/>
    </row>
    <row r="94161" spans="2:2">
      <c r="B94161" s="202"/>
    </row>
    <row r="94162" spans="2:2">
      <c r="B94162" s="202"/>
    </row>
    <row r="94163" spans="2:2">
      <c r="B94163" s="202"/>
    </row>
    <row r="94164" spans="2:2">
      <c r="B94164" s="202"/>
    </row>
    <row r="94165" spans="2:2">
      <c r="B94165" s="202"/>
    </row>
    <row r="94166" spans="2:2">
      <c r="B94166" s="202"/>
    </row>
    <row r="94167" spans="2:2">
      <c r="B94167" s="202"/>
    </row>
    <row r="94168" spans="2:2">
      <c r="B94168" s="202"/>
    </row>
    <row r="94169" spans="2:2">
      <c r="B94169" s="202"/>
    </row>
    <row r="94170" spans="2:2">
      <c r="B94170" s="202"/>
    </row>
    <row r="94171" spans="2:2">
      <c r="B94171" s="202"/>
    </row>
    <row r="94172" spans="2:2">
      <c r="B94172" s="202"/>
    </row>
    <row r="94173" spans="2:2">
      <c r="B94173" s="202"/>
    </row>
    <row r="94174" spans="2:2">
      <c r="B94174" s="202"/>
    </row>
    <row r="94175" spans="2:2">
      <c r="B94175" s="202"/>
    </row>
    <row r="94176" spans="2:2">
      <c r="B94176" s="202"/>
    </row>
    <row r="94177" spans="2:2">
      <c r="B94177" s="202"/>
    </row>
    <row r="94178" spans="2:2">
      <c r="B94178" s="202"/>
    </row>
    <row r="94179" spans="2:2">
      <c r="B94179" s="202"/>
    </row>
    <row r="94180" spans="2:2">
      <c r="B94180" s="202"/>
    </row>
    <row r="94181" spans="2:2">
      <c r="B94181" s="202"/>
    </row>
    <row r="94182" spans="2:2">
      <c r="B94182" s="202"/>
    </row>
    <row r="94183" spans="2:2">
      <c r="B94183" s="202"/>
    </row>
    <row r="94184" spans="2:2">
      <c r="B94184" s="202"/>
    </row>
    <row r="94185" spans="2:2">
      <c r="B94185" s="202"/>
    </row>
    <row r="94186" spans="2:2">
      <c r="B94186" s="202"/>
    </row>
    <row r="94187" spans="2:2">
      <c r="B94187" s="202"/>
    </row>
    <row r="94188" spans="2:2">
      <c r="B94188" s="202"/>
    </row>
    <row r="94189" spans="2:2">
      <c r="B94189" s="202"/>
    </row>
    <row r="94190" spans="2:2">
      <c r="B94190" s="202"/>
    </row>
    <row r="94191" spans="2:2">
      <c r="B94191" s="202"/>
    </row>
    <row r="94192" spans="2:2">
      <c r="B94192" s="202"/>
    </row>
    <row r="94193" spans="2:2">
      <c r="B94193" s="202"/>
    </row>
    <row r="94194" spans="2:2">
      <c r="B94194" s="202"/>
    </row>
    <row r="94195" spans="2:2">
      <c r="B94195" s="202"/>
    </row>
    <row r="94196" spans="2:2">
      <c r="B94196" s="202"/>
    </row>
    <row r="94197" spans="2:2">
      <c r="B94197" s="202"/>
    </row>
    <row r="94198" spans="2:2">
      <c r="B94198" s="202"/>
    </row>
    <row r="94199" spans="2:2">
      <c r="B94199" s="202"/>
    </row>
    <row r="94200" spans="2:2">
      <c r="B94200" s="202"/>
    </row>
    <row r="94201" spans="2:2">
      <c r="B94201" s="202"/>
    </row>
    <row r="94202" spans="2:2">
      <c r="B94202" s="202"/>
    </row>
    <row r="94203" spans="2:2">
      <c r="B94203" s="202"/>
    </row>
    <row r="94204" spans="2:2">
      <c r="B94204" s="202"/>
    </row>
    <row r="94205" spans="2:2">
      <c r="B94205" s="202"/>
    </row>
    <row r="94206" spans="2:2">
      <c r="B94206" s="202"/>
    </row>
    <row r="94207" spans="2:2">
      <c r="B94207" s="202"/>
    </row>
    <row r="94208" spans="2:2">
      <c r="B94208" s="202"/>
    </row>
    <row r="94209" spans="2:2">
      <c r="B94209" s="202"/>
    </row>
    <row r="94210" spans="2:2">
      <c r="B94210" s="202"/>
    </row>
    <row r="94211" spans="2:2">
      <c r="B94211" s="202"/>
    </row>
    <row r="94212" spans="2:2">
      <c r="B94212" s="202"/>
    </row>
    <row r="94213" spans="2:2">
      <c r="B94213" s="202"/>
    </row>
    <row r="94214" spans="2:2">
      <c r="B94214" s="202"/>
    </row>
    <row r="94215" spans="2:2">
      <c r="B94215" s="202"/>
    </row>
    <row r="94216" spans="2:2">
      <c r="B94216" s="202"/>
    </row>
    <row r="94217" spans="2:2">
      <c r="B94217" s="202"/>
    </row>
    <row r="94218" spans="2:2">
      <c r="B94218" s="202"/>
    </row>
    <row r="94219" spans="2:2">
      <c r="B94219" s="202"/>
    </row>
    <row r="94220" spans="2:2">
      <c r="B94220" s="202"/>
    </row>
    <row r="94221" spans="2:2">
      <c r="B94221" s="202"/>
    </row>
    <row r="94222" spans="2:2">
      <c r="B94222" s="202"/>
    </row>
    <row r="94223" spans="2:2">
      <c r="B94223" s="202"/>
    </row>
    <row r="94224" spans="2:2">
      <c r="B94224" s="202"/>
    </row>
    <row r="94225" spans="2:2">
      <c r="B94225" s="202"/>
    </row>
    <row r="94226" spans="2:2">
      <c r="B94226" s="202"/>
    </row>
    <row r="94227" spans="2:2">
      <c r="B94227" s="202"/>
    </row>
    <row r="94228" spans="2:2">
      <c r="B94228" s="202"/>
    </row>
    <row r="94229" spans="2:2">
      <c r="B94229" s="202"/>
    </row>
    <row r="94230" spans="2:2">
      <c r="B94230" s="202"/>
    </row>
    <row r="94231" spans="2:2">
      <c r="B94231" s="202"/>
    </row>
    <row r="94232" spans="2:2">
      <c r="B94232" s="202"/>
    </row>
    <row r="94233" spans="2:2">
      <c r="B94233" s="202"/>
    </row>
    <row r="94234" spans="2:2">
      <c r="B94234" s="202"/>
    </row>
    <row r="94235" spans="2:2">
      <c r="B94235" s="202"/>
    </row>
    <row r="94236" spans="2:2">
      <c r="B94236" s="202"/>
    </row>
    <row r="94237" spans="2:2">
      <c r="B94237" s="202"/>
    </row>
    <row r="94238" spans="2:2">
      <c r="B94238" s="202"/>
    </row>
    <row r="94239" spans="2:2">
      <c r="B94239" s="202"/>
    </row>
    <row r="94240" spans="2:2">
      <c r="B94240" s="202"/>
    </row>
    <row r="94241" spans="2:2">
      <c r="B94241" s="202"/>
    </row>
    <row r="94242" spans="2:2">
      <c r="B94242" s="202"/>
    </row>
    <row r="94243" spans="2:2">
      <c r="B94243" s="202"/>
    </row>
    <row r="94244" spans="2:2">
      <c r="B94244" s="202"/>
    </row>
    <row r="94245" spans="2:2">
      <c r="B94245" s="202"/>
    </row>
    <row r="94246" spans="2:2">
      <c r="B94246" s="202"/>
    </row>
    <row r="94247" spans="2:2">
      <c r="B94247" s="202"/>
    </row>
    <row r="94248" spans="2:2">
      <c r="B94248" s="202"/>
    </row>
    <row r="94249" spans="2:2">
      <c r="B94249" s="202"/>
    </row>
    <row r="94250" spans="2:2">
      <c r="B94250" s="202"/>
    </row>
    <row r="94251" spans="2:2">
      <c r="B94251" s="202"/>
    </row>
    <row r="94252" spans="2:2">
      <c r="B94252" s="202"/>
    </row>
    <row r="94253" spans="2:2">
      <c r="B94253" s="202"/>
    </row>
    <row r="94254" spans="2:2">
      <c r="B94254" s="202"/>
    </row>
    <row r="94255" spans="2:2">
      <c r="B94255" s="202"/>
    </row>
    <row r="94256" spans="2:2">
      <c r="B94256" s="202"/>
    </row>
    <row r="94257" spans="2:2">
      <c r="B94257" s="202"/>
    </row>
    <row r="94258" spans="2:2">
      <c r="B94258" s="202"/>
    </row>
    <row r="94259" spans="2:2">
      <c r="B94259" s="202"/>
    </row>
    <row r="94260" spans="2:2">
      <c r="B94260" s="202"/>
    </row>
    <row r="94261" spans="2:2">
      <c r="B94261" s="202"/>
    </row>
    <row r="94262" spans="2:2">
      <c r="B94262" s="202"/>
    </row>
    <row r="94263" spans="2:2">
      <c r="B94263" s="202"/>
    </row>
    <row r="94264" spans="2:2">
      <c r="B94264" s="202"/>
    </row>
    <row r="94265" spans="2:2">
      <c r="B94265" s="202"/>
    </row>
    <row r="94266" spans="2:2">
      <c r="B94266" s="202"/>
    </row>
    <row r="94267" spans="2:2">
      <c r="B94267" s="202"/>
    </row>
    <row r="94268" spans="2:2">
      <c r="B94268" s="202"/>
    </row>
    <row r="94269" spans="2:2">
      <c r="B94269" s="202"/>
    </row>
    <row r="94270" spans="2:2">
      <c r="B94270" s="202"/>
    </row>
    <row r="94271" spans="2:2">
      <c r="B94271" s="202"/>
    </row>
    <row r="94272" spans="2:2">
      <c r="B94272" s="202"/>
    </row>
    <row r="94273" spans="2:2">
      <c r="B94273" s="202"/>
    </row>
    <row r="94274" spans="2:2">
      <c r="B94274" s="202"/>
    </row>
    <row r="94275" spans="2:2">
      <c r="B94275" s="202"/>
    </row>
    <row r="94276" spans="2:2">
      <c r="B94276" s="202"/>
    </row>
    <row r="94277" spans="2:2">
      <c r="B94277" s="202"/>
    </row>
    <row r="94278" spans="2:2">
      <c r="B94278" s="202"/>
    </row>
    <row r="94279" spans="2:2">
      <c r="B94279" s="202"/>
    </row>
    <row r="94280" spans="2:2">
      <c r="B94280" s="202"/>
    </row>
    <row r="94281" spans="2:2">
      <c r="B94281" s="202"/>
    </row>
    <row r="94282" spans="2:2">
      <c r="B94282" s="202"/>
    </row>
    <row r="94283" spans="2:2">
      <c r="B94283" s="202"/>
    </row>
    <row r="94284" spans="2:2">
      <c r="B94284" s="202"/>
    </row>
    <row r="94285" spans="2:2">
      <c r="B94285" s="202"/>
    </row>
    <row r="94286" spans="2:2">
      <c r="B94286" s="202"/>
    </row>
    <row r="94287" spans="2:2">
      <c r="B94287" s="202"/>
    </row>
    <row r="94288" spans="2:2">
      <c r="B94288" s="202"/>
    </row>
    <row r="94289" spans="2:2">
      <c r="B94289" s="202"/>
    </row>
    <row r="94290" spans="2:2">
      <c r="B94290" s="202"/>
    </row>
    <row r="94291" spans="2:2">
      <c r="B94291" s="202"/>
    </row>
    <row r="94292" spans="2:2">
      <c r="B94292" s="202"/>
    </row>
    <row r="94293" spans="2:2">
      <c r="B94293" s="202"/>
    </row>
    <row r="94294" spans="2:2">
      <c r="B94294" s="202"/>
    </row>
    <row r="94295" spans="2:2">
      <c r="B94295" s="202"/>
    </row>
    <row r="94296" spans="2:2">
      <c r="B94296" s="202"/>
    </row>
    <row r="94297" spans="2:2">
      <c r="B94297" s="202"/>
    </row>
    <row r="94298" spans="2:2">
      <c r="B94298" s="202"/>
    </row>
    <row r="94299" spans="2:2">
      <c r="B94299" s="202"/>
    </row>
    <row r="94300" spans="2:2">
      <c r="B94300" s="202"/>
    </row>
    <row r="94301" spans="2:2">
      <c r="B94301" s="202"/>
    </row>
    <row r="94302" spans="2:2">
      <c r="B94302" s="202"/>
    </row>
    <row r="94303" spans="2:2">
      <c r="B94303" s="202"/>
    </row>
    <row r="94304" spans="2:2">
      <c r="B94304" s="202"/>
    </row>
    <row r="94305" spans="2:2">
      <c r="B94305" s="202"/>
    </row>
    <row r="94306" spans="2:2">
      <c r="B94306" s="202"/>
    </row>
    <row r="94307" spans="2:2">
      <c r="B94307" s="202"/>
    </row>
    <row r="94308" spans="2:2">
      <c r="B94308" s="202"/>
    </row>
    <row r="94309" spans="2:2">
      <c r="B94309" s="202"/>
    </row>
    <row r="94310" spans="2:2">
      <c r="B94310" s="202"/>
    </row>
    <row r="94311" spans="2:2">
      <c r="B94311" s="202"/>
    </row>
    <row r="94312" spans="2:2">
      <c r="B94312" s="202"/>
    </row>
    <row r="94313" spans="2:2">
      <c r="B94313" s="202"/>
    </row>
    <row r="94314" spans="2:2">
      <c r="B94314" s="202"/>
    </row>
    <row r="94315" spans="2:2">
      <c r="B94315" s="202"/>
    </row>
    <row r="94316" spans="2:2">
      <c r="B94316" s="202"/>
    </row>
    <row r="94317" spans="2:2">
      <c r="B94317" s="202"/>
    </row>
    <row r="94318" spans="2:2">
      <c r="B94318" s="202"/>
    </row>
    <row r="94319" spans="2:2">
      <c r="B94319" s="202"/>
    </row>
    <row r="94320" spans="2:2">
      <c r="B94320" s="202"/>
    </row>
    <row r="94321" spans="2:2">
      <c r="B94321" s="202"/>
    </row>
    <row r="94322" spans="2:2">
      <c r="B94322" s="202"/>
    </row>
    <row r="94323" spans="2:2">
      <c r="B94323" s="202"/>
    </row>
    <row r="94324" spans="2:2">
      <c r="B94324" s="202"/>
    </row>
    <row r="94325" spans="2:2">
      <c r="B94325" s="202"/>
    </row>
    <row r="94326" spans="2:2">
      <c r="B94326" s="202"/>
    </row>
    <row r="94327" spans="2:2">
      <c r="B94327" s="202"/>
    </row>
    <row r="94328" spans="2:2">
      <c r="B94328" s="202"/>
    </row>
    <row r="94329" spans="2:2">
      <c r="B94329" s="202"/>
    </row>
    <row r="94330" spans="2:2">
      <c r="B94330" s="202"/>
    </row>
    <row r="94331" spans="2:2">
      <c r="B94331" s="202"/>
    </row>
    <row r="94332" spans="2:2">
      <c r="B94332" s="202"/>
    </row>
    <row r="94333" spans="2:2">
      <c r="B94333" s="202"/>
    </row>
    <row r="94334" spans="2:2">
      <c r="B94334" s="202"/>
    </row>
    <row r="94335" spans="2:2">
      <c r="B94335" s="202"/>
    </row>
    <row r="94336" spans="2:2">
      <c r="B94336" s="202"/>
    </row>
    <row r="94337" spans="2:2">
      <c r="B94337" s="202"/>
    </row>
    <row r="94338" spans="2:2">
      <c r="B94338" s="202"/>
    </row>
    <row r="94339" spans="2:2">
      <c r="B94339" s="202"/>
    </row>
    <row r="94340" spans="2:2">
      <c r="B94340" s="202"/>
    </row>
    <row r="94341" spans="2:2">
      <c r="B94341" s="202"/>
    </row>
    <row r="94342" spans="2:2">
      <c r="B94342" s="202"/>
    </row>
    <row r="94343" spans="2:2">
      <c r="B94343" s="202"/>
    </row>
    <row r="94344" spans="2:2">
      <c r="B94344" s="202"/>
    </row>
    <row r="94345" spans="2:2">
      <c r="B94345" s="202"/>
    </row>
    <row r="94346" spans="2:2">
      <c r="B94346" s="202"/>
    </row>
    <row r="94347" spans="2:2">
      <c r="B94347" s="202"/>
    </row>
    <row r="94348" spans="2:2">
      <c r="B94348" s="202"/>
    </row>
    <row r="94349" spans="2:2">
      <c r="B94349" s="202"/>
    </row>
    <row r="94350" spans="2:2">
      <c r="B94350" s="202"/>
    </row>
    <row r="94351" spans="2:2">
      <c r="B94351" s="202"/>
    </row>
    <row r="94352" spans="2:2">
      <c r="B94352" s="202"/>
    </row>
    <row r="94353" spans="2:2">
      <c r="B94353" s="202"/>
    </row>
    <row r="94354" spans="2:2">
      <c r="B94354" s="202"/>
    </row>
    <row r="94355" spans="2:2">
      <c r="B94355" s="202"/>
    </row>
    <row r="94356" spans="2:2">
      <c r="B94356" s="202"/>
    </row>
    <row r="94357" spans="2:2">
      <c r="B94357" s="202"/>
    </row>
    <row r="94358" spans="2:2">
      <c r="B94358" s="202"/>
    </row>
    <row r="94359" spans="2:2">
      <c r="B94359" s="202"/>
    </row>
    <row r="94360" spans="2:2">
      <c r="B94360" s="202"/>
    </row>
    <row r="94361" spans="2:2">
      <c r="B94361" s="202"/>
    </row>
    <row r="94362" spans="2:2">
      <c r="B94362" s="202"/>
    </row>
    <row r="94363" spans="2:2">
      <c r="B94363" s="202"/>
    </row>
    <row r="94364" spans="2:2">
      <c r="B94364" s="202"/>
    </row>
    <row r="94365" spans="2:2">
      <c r="B94365" s="202"/>
    </row>
    <row r="94366" spans="2:2">
      <c r="B94366" s="202"/>
    </row>
    <row r="94367" spans="2:2">
      <c r="B94367" s="202"/>
    </row>
    <row r="94368" spans="2:2">
      <c r="B94368" s="202"/>
    </row>
    <row r="94369" spans="2:2">
      <c r="B94369" s="202"/>
    </row>
    <row r="94370" spans="2:2">
      <c r="B94370" s="202"/>
    </row>
    <row r="94371" spans="2:2">
      <c r="B94371" s="202"/>
    </row>
    <row r="94372" spans="2:2">
      <c r="B94372" s="202"/>
    </row>
    <row r="94373" spans="2:2">
      <c r="B94373" s="202"/>
    </row>
    <row r="94374" spans="2:2">
      <c r="B94374" s="202"/>
    </row>
    <row r="94375" spans="2:2">
      <c r="B94375" s="202"/>
    </row>
    <row r="94376" spans="2:2">
      <c r="B94376" s="202"/>
    </row>
    <row r="94377" spans="2:2">
      <c r="B94377" s="202"/>
    </row>
    <row r="94378" spans="2:2">
      <c r="B94378" s="202"/>
    </row>
    <row r="94379" spans="2:2">
      <c r="B94379" s="202"/>
    </row>
    <row r="94380" spans="2:2">
      <c r="B94380" s="202"/>
    </row>
    <row r="94381" spans="2:2">
      <c r="B94381" s="202"/>
    </row>
    <row r="94382" spans="2:2">
      <c r="B94382" s="202"/>
    </row>
    <row r="94383" spans="2:2">
      <c r="B94383" s="202"/>
    </row>
    <row r="94384" spans="2:2">
      <c r="B94384" s="202"/>
    </row>
    <row r="94385" spans="2:2">
      <c r="B94385" s="202"/>
    </row>
    <row r="94386" spans="2:2">
      <c r="B94386" s="202"/>
    </row>
    <row r="94387" spans="2:2">
      <c r="B94387" s="202"/>
    </row>
    <row r="94388" spans="2:2">
      <c r="B94388" s="202"/>
    </row>
    <row r="94389" spans="2:2">
      <c r="B94389" s="202"/>
    </row>
    <row r="94390" spans="2:2">
      <c r="B94390" s="202"/>
    </row>
    <row r="94391" spans="2:2">
      <c r="B94391" s="202"/>
    </row>
    <row r="94392" spans="2:2">
      <c r="B94392" s="202"/>
    </row>
    <row r="94393" spans="2:2">
      <c r="B94393" s="202"/>
    </row>
    <row r="94394" spans="2:2">
      <c r="B94394" s="202"/>
    </row>
    <row r="94395" spans="2:2">
      <c r="B94395" s="202"/>
    </row>
    <row r="94396" spans="2:2">
      <c r="B94396" s="202"/>
    </row>
    <row r="94397" spans="2:2">
      <c r="B94397" s="202"/>
    </row>
    <row r="94398" spans="2:2">
      <c r="B94398" s="202"/>
    </row>
    <row r="94399" spans="2:2">
      <c r="B94399" s="202"/>
    </row>
    <row r="94400" spans="2:2">
      <c r="B94400" s="202"/>
    </row>
    <row r="94401" spans="2:2">
      <c r="B94401" s="202"/>
    </row>
    <row r="94402" spans="2:2">
      <c r="B94402" s="202"/>
    </row>
    <row r="94403" spans="2:2">
      <c r="B94403" s="202"/>
    </row>
    <row r="94404" spans="2:2">
      <c r="B94404" s="202"/>
    </row>
    <row r="94405" spans="2:2">
      <c r="B94405" s="202"/>
    </row>
    <row r="94406" spans="2:2">
      <c r="B94406" s="202"/>
    </row>
    <row r="94407" spans="2:2">
      <c r="B94407" s="202"/>
    </row>
    <row r="94408" spans="2:2">
      <c r="B94408" s="202"/>
    </row>
    <row r="94409" spans="2:2">
      <c r="B94409" s="202"/>
    </row>
    <row r="94410" spans="2:2">
      <c r="B94410" s="202"/>
    </row>
    <row r="94411" spans="2:2">
      <c r="B94411" s="202"/>
    </row>
    <row r="94412" spans="2:2">
      <c r="B94412" s="202"/>
    </row>
    <row r="94413" spans="2:2">
      <c r="B94413" s="202"/>
    </row>
    <row r="94414" spans="2:2">
      <c r="B94414" s="202"/>
    </row>
    <row r="94415" spans="2:2">
      <c r="B94415" s="202"/>
    </row>
    <row r="94416" spans="2:2">
      <c r="B94416" s="202"/>
    </row>
    <row r="94417" spans="2:2">
      <c r="B94417" s="202"/>
    </row>
    <row r="94418" spans="2:2">
      <c r="B94418" s="202"/>
    </row>
    <row r="94419" spans="2:2">
      <c r="B94419" s="202"/>
    </row>
    <row r="94420" spans="2:2">
      <c r="B94420" s="202"/>
    </row>
    <row r="94421" spans="2:2">
      <c r="B94421" s="202"/>
    </row>
    <row r="94422" spans="2:2">
      <c r="B94422" s="202"/>
    </row>
    <row r="94423" spans="2:2">
      <c r="B94423" s="202"/>
    </row>
    <row r="94424" spans="2:2">
      <c r="B94424" s="202"/>
    </row>
    <row r="94425" spans="2:2">
      <c r="B94425" s="202"/>
    </row>
    <row r="94426" spans="2:2">
      <c r="B94426" s="202"/>
    </row>
    <row r="94427" spans="2:2">
      <c r="B94427" s="202"/>
    </row>
    <row r="94428" spans="2:2">
      <c r="B94428" s="202"/>
    </row>
    <row r="94429" spans="2:2">
      <c r="B94429" s="202"/>
    </row>
    <row r="94430" spans="2:2">
      <c r="B94430" s="202"/>
    </row>
    <row r="94431" spans="2:2">
      <c r="B94431" s="202"/>
    </row>
    <row r="94432" spans="2:2">
      <c r="B94432" s="202"/>
    </row>
    <row r="94433" spans="2:2">
      <c r="B94433" s="202"/>
    </row>
    <row r="94434" spans="2:2">
      <c r="B94434" s="202"/>
    </row>
    <row r="94435" spans="2:2">
      <c r="B94435" s="202"/>
    </row>
    <row r="94436" spans="2:2">
      <c r="B94436" s="202"/>
    </row>
    <row r="94437" spans="2:2">
      <c r="B94437" s="202"/>
    </row>
    <row r="94438" spans="2:2">
      <c r="B94438" s="202"/>
    </row>
    <row r="94439" spans="2:2">
      <c r="B94439" s="202"/>
    </row>
    <row r="94440" spans="2:2">
      <c r="B94440" s="202"/>
    </row>
    <row r="94441" spans="2:2">
      <c r="B94441" s="202"/>
    </row>
    <row r="94442" spans="2:2">
      <c r="B94442" s="202"/>
    </row>
    <row r="94443" spans="2:2">
      <c r="B94443" s="202"/>
    </row>
    <row r="94444" spans="2:2">
      <c r="B94444" s="202"/>
    </row>
    <row r="94445" spans="2:2">
      <c r="B94445" s="202"/>
    </row>
    <row r="94446" spans="2:2">
      <c r="B94446" s="202"/>
    </row>
    <row r="94447" spans="2:2">
      <c r="B94447" s="202"/>
    </row>
    <row r="94448" spans="2:2">
      <c r="B94448" s="202"/>
    </row>
    <row r="94449" spans="2:2">
      <c r="B94449" s="202"/>
    </row>
    <row r="94450" spans="2:2">
      <c r="B94450" s="202"/>
    </row>
    <row r="94451" spans="2:2">
      <c r="B94451" s="202"/>
    </row>
    <row r="94452" spans="2:2">
      <c r="B94452" s="202"/>
    </row>
    <row r="94453" spans="2:2">
      <c r="B94453" s="202"/>
    </row>
    <row r="94454" spans="2:2">
      <c r="B94454" s="202"/>
    </row>
    <row r="94455" spans="2:2">
      <c r="B94455" s="202"/>
    </row>
    <row r="94456" spans="2:2">
      <c r="B94456" s="202"/>
    </row>
    <row r="94457" spans="2:2">
      <c r="B94457" s="202"/>
    </row>
    <row r="94458" spans="2:2">
      <c r="B94458" s="202"/>
    </row>
    <row r="94459" spans="2:2">
      <c r="B94459" s="202"/>
    </row>
    <row r="94460" spans="2:2">
      <c r="B94460" s="202"/>
    </row>
    <row r="94461" spans="2:2">
      <c r="B94461" s="202"/>
    </row>
    <row r="94462" spans="2:2">
      <c r="B94462" s="202"/>
    </row>
    <row r="94463" spans="2:2">
      <c r="B94463" s="202"/>
    </row>
    <row r="94464" spans="2:2">
      <c r="B94464" s="202"/>
    </row>
    <row r="94465" spans="2:2">
      <c r="B94465" s="202"/>
    </row>
    <row r="94466" spans="2:2">
      <c r="B94466" s="202"/>
    </row>
    <row r="94467" spans="2:2">
      <c r="B94467" s="202"/>
    </row>
    <row r="94468" spans="2:2">
      <c r="B94468" s="202"/>
    </row>
    <row r="94469" spans="2:2">
      <c r="B94469" s="202"/>
    </row>
    <row r="94470" spans="2:2">
      <c r="B94470" s="202"/>
    </row>
    <row r="94471" spans="2:2">
      <c r="B94471" s="202"/>
    </row>
    <row r="94472" spans="2:2">
      <c r="B94472" s="202"/>
    </row>
    <row r="94473" spans="2:2">
      <c r="B94473" s="202"/>
    </row>
    <row r="94474" spans="2:2">
      <c r="B94474" s="202"/>
    </row>
    <row r="94475" spans="2:2">
      <c r="B94475" s="202"/>
    </row>
    <row r="94476" spans="2:2">
      <c r="B94476" s="202"/>
    </row>
    <row r="94477" spans="2:2">
      <c r="B94477" s="202"/>
    </row>
    <row r="94478" spans="2:2">
      <c r="B94478" s="202"/>
    </row>
    <row r="94479" spans="2:2">
      <c r="B94479" s="202"/>
    </row>
    <row r="94480" spans="2:2">
      <c r="B94480" s="202"/>
    </row>
    <row r="94481" spans="2:2">
      <c r="B94481" s="202"/>
    </row>
    <row r="94482" spans="2:2">
      <c r="B94482" s="202"/>
    </row>
    <row r="94483" spans="2:2">
      <c r="B94483" s="202"/>
    </row>
    <row r="94484" spans="2:2">
      <c r="B94484" s="202"/>
    </row>
    <row r="94485" spans="2:2">
      <c r="B94485" s="202"/>
    </row>
    <row r="94486" spans="2:2">
      <c r="B94486" s="202"/>
    </row>
    <row r="94487" spans="2:2">
      <c r="B94487" s="202"/>
    </row>
    <row r="94488" spans="2:2">
      <c r="B94488" s="202"/>
    </row>
    <row r="94489" spans="2:2">
      <c r="B94489" s="202"/>
    </row>
    <row r="94490" spans="2:2">
      <c r="B94490" s="202"/>
    </row>
    <row r="94491" spans="2:2">
      <c r="B94491" s="202"/>
    </row>
    <row r="94492" spans="2:2">
      <c r="B94492" s="202"/>
    </row>
    <row r="94493" spans="2:2">
      <c r="B94493" s="202"/>
    </row>
    <row r="94494" spans="2:2">
      <c r="B94494" s="202"/>
    </row>
    <row r="94495" spans="2:2">
      <c r="B94495" s="202"/>
    </row>
    <row r="94496" spans="2:2">
      <c r="B94496" s="202"/>
    </row>
    <row r="94497" spans="2:2">
      <c r="B94497" s="202"/>
    </row>
    <row r="94498" spans="2:2">
      <c r="B94498" s="202"/>
    </row>
    <row r="94499" spans="2:2">
      <c r="B94499" s="202"/>
    </row>
    <row r="94500" spans="2:2">
      <c r="B94500" s="202"/>
    </row>
    <row r="94501" spans="2:2">
      <c r="B94501" s="202"/>
    </row>
    <row r="94502" spans="2:2">
      <c r="B94502" s="202"/>
    </row>
    <row r="94503" spans="2:2">
      <c r="B94503" s="202"/>
    </row>
    <row r="94504" spans="2:2">
      <c r="B94504" s="202"/>
    </row>
    <row r="94505" spans="2:2">
      <c r="B94505" s="202"/>
    </row>
    <row r="94506" spans="2:2">
      <c r="B94506" s="202"/>
    </row>
    <row r="94507" spans="2:2">
      <c r="B94507" s="202"/>
    </row>
    <row r="94508" spans="2:2">
      <c r="B94508" s="202"/>
    </row>
    <row r="94509" spans="2:2">
      <c r="B94509" s="202"/>
    </row>
    <row r="94510" spans="2:2">
      <c r="B94510" s="202"/>
    </row>
    <row r="94511" spans="2:2">
      <c r="B94511" s="202"/>
    </row>
    <row r="94512" spans="2:2">
      <c r="B94512" s="202"/>
    </row>
    <row r="94513" spans="2:2">
      <c r="B94513" s="202"/>
    </row>
    <row r="94514" spans="2:2">
      <c r="B94514" s="202"/>
    </row>
    <row r="94515" spans="2:2">
      <c r="B94515" s="202"/>
    </row>
    <row r="94516" spans="2:2">
      <c r="B94516" s="202"/>
    </row>
    <row r="94517" spans="2:2">
      <c r="B94517" s="202"/>
    </row>
    <row r="94518" spans="2:2">
      <c r="B94518" s="202"/>
    </row>
    <row r="94519" spans="2:2">
      <c r="B94519" s="202"/>
    </row>
    <row r="94520" spans="2:2">
      <c r="B94520" s="202"/>
    </row>
    <row r="94521" spans="2:2">
      <c r="B94521" s="202"/>
    </row>
    <row r="94522" spans="2:2">
      <c r="B94522" s="202"/>
    </row>
    <row r="94523" spans="2:2">
      <c r="B94523" s="202"/>
    </row>
    <row r="94524" spans="2:2">
      <c r="B94524" s="202"/>
    </row>
    <row r="94525" spans="2:2">
      <c r="B94525" s="202"/>
    </row>
    <row r="94526" spans="2:2">
      <c r="B94526" s="202"/>
    </row>
    <row r="94527" spans="2:2">
      <c r="B94527" s="202"/>
    </row>
    <row r="94528" spans="2:2">
      <c r="B94528" s="202"/>
    </row>
    <row r="94529" spans="2:2">
      <c r="B94529" s="202"/>
    </row>
    <row r="94530" spans="2:2">
      <c r="B94530" s="202"/>
    </row>
    <row r="94531" spans="2:2">
      <c r="B94531" s="202"/>
    </row>
    <row r="94532" spans="2:2">
      <c r="B94532" s="202"/>
    </row>
    <row r="94533" spans="2:2">
      <c r="B94533" s="202"/>
    </row>
    <row r="94534" spans="2:2">
      <c r="B94534" s="202"/>
    </row>
    <row r="94535" spans="2:2">
      <c r="B94535" s="202"/>
    </row>
    <row r="94536" spans="2:2">
      <c r="B94536" s="202"/>
    </row>
    <row r="94537" spans="2:2">
      <c r="B94537" s="202"/>
    </row>
    <row r="94538" spans="2:2">
      <c r="B94538" s="202"/>
    </row>
    <row r="94539" spans="2:2">
      <c r="B94539" s="202"/>
    </row>
    <row r="94540" spans="2:2">
      <c r="B94540" s="202"/>
    </row>
    <row r="94541" spans="2:2">
      <c r="B94541" s="202"/>
    </row>
    <row r="94542" spans="2:2">
      <c r="B94542" s="202"/>
    </row>
    <row r="94543" spans="2:2">
      <c r="B94543" s="202"/>
    </row>
    <row r="94544" spans="2:2">
      <c r="B94544" s="202"/>
    </row>
    <row r="94545" spans="2:2">
      <c r="B94545" s="202"/>
    </row>
    <row r="94546" spans="2:2">
      <c r="B94546" s="202"/>
    </row>
    <row r="94547" spans="2:2">
      <c r="B94547" s="202"/>
    </row>
    <row r="94548" spans="2:2">
      <c r="B94548" s="202"/>
    </row>
    <row r="94549" spans="2:2">
      <c r="B94549" s="202"/>
    </row>
    <row r="94550" spans="2:2">
      <c r="B94550" s="202"/>
    </row>
    <row r="94551" spans="2:2">
      <c r="B94551" s="202"/>
    </row>
    <row r="94552" spans="2:2">
      <c r="B94552" s="202"/>
    </row>
    <row r="94553" spans="2:2">
      <c r="B94553" s="202"/>
    </row>
    <row r="94554" spans="2:2">
      <c r="B94554" s="202"/>
    </row>
    <row r="94555" spans="2:2">
      <c r="B94555" s="202"/>
    </row>
    <row r="94556" spans="2:2">
      <c r="B94556" s="202"/>
    </row>
    <row r="94557" spans="2:2">
      <c r="B94557" s="202"/>
    </row>
    <row r="94558" spans="2:2">
      <c r="B94558" s="202"/>
    </row>
    <row r="94559" spans="2:2">
      <c r="B94559" s="202"/>
    </row>
    <row r="94560" spans="2:2">
      <c r="B94560" s="202"/>
    </row>
    <row r="94561" spans="2:2">
      <c r="B94561" s="202"/>
    </row>
    <row r="94562" spans="2:2">
      <c r="B94562" s="202"/>
    </row>
    <row r="94563" spans="2:2">
      <c r="B94563" s="202"/>
    </row>
    <row r="94564" spans="2:2">
      <c r="B94564" s="202"/>
    </row>
    <row r="94565" spans="2:2">
      <c r="B94565" s="202"/>
    </row>
    <row r="94566" spans="2:2">
      <c r="B94566" s="202"/>
    </row>
    <row r="94567" spans="2:2">
      <c r="B94567" s="202"/>
    </row>
    <row r="94568" spans="2:2">
      <c r="B94568" s="202"/>
    </row>
    <row r="94569" spans="2:2">
      <c r="B94569" s="202"/>
    </row>
    <row r="94570" spans="2:2">
      <c r="B94570" s="202"/>
    </row>
    <row r="94571" spans="2:2">
      <c r="B94571" s="202"/>
    </row>
    <row r="94572" spans="2:2">
      <c r="B94572" s="202"/>
    </row>
    <row r="94573" spans="2:2">
      <c r="B94573" s="202"/>
    </row>
    <row r="94574" spans="2:2">
      <c r="B94574" s="202"/>
    </row>
    <row r="94575" spans="2:2">
      <c r="B94575" s="202"/>
    </row>
    <row r="94576" spans="2:2">
      <c r="B94576" s="202"/>
    </row>
    <row r="94577" spans="2:2">
      <c r="B94577" s="202"/>
    </row>
    <row r="94578" spans="2:2">
      <c r="B94578" s="202"/>
    </row>
    <row r="94579" spans="2:2">
      <c r="B94579" s="202"/>
    </row>
    <row r="94580" spans="2:2">
      <c r="B94580" s="202"/>
    </row>
    <row r="94581" spans="2:2">
      <c r="B94581" s="202"/>
    </row>
    <row r="94582" spans="2:2">
      <c r="B94582" s="202"/>
    </row>
    <row r="94583" spans="2:2">
      <c r="B94583" s="202"/>
    </row>
    <row r="94584" spans="2:2">
      <c r="B94584" s="202"/>
    </row>
    <row r="94585" spans="2:2">
      <c r="B94585" s="202"/>
    </row>
    <row r="94586" spans="2:2">
      <c r="B94586" s="202"/>
    </row>
    <row r="94587" spans="2:2">
      <c r="B94587" s="202"/>
    </row>
    <row r="94588" spans="2:2">
      <c r="B94588" s="202"/>
    </row>
    <row r="94589" spans="2:2">
      <c r="B94589" s="202"/>
    </row>
    <row r="94590" spans="2:2">
      <c r="B94590" s="202"/>
    </row>
    <row r="94591" spans="2:2">
      <c r="B94591" s="202"/>
    </row>
    <row r="94592" spans="2:2">
      <c r="B94592" s="202"/>
    </row>
    <row r="94593" spans="2:2">
      <c r="B94593" s="202"/>
    </row>
    <row r="94594" spans="2:2">
      <c r="B94594" s="202"/>
    </row>
    <row r="94595" spans="2:2">
      <c r="B94595" s="202"/>
    </row>
    <row r="94596" spans="2:2">
      <c r="B94596" s="202"/>
    </row>
    <row r="94597" spans="2:2">
      <c r="B94597" s="202"/>
    </row>
    <row r="94598" spans="2:2">
      <c r="B94598" s="202"/>
    </row>
    <row r="94599" spans="2:2">
      <c r="B94599" s="202"/>
    </row>
    <row r="94600" spans="2:2">
      <c r="B94600" s="202"/>
    </row>
    <row r="94601" spans="2:2">
      <c r="B94601" s="202"/>
    </row>
    <row r="94602" spans="2:2">
      <c r="B94602" s="202"/>
    </row>
    <row r="94603" spans="2:2">
      <c r="B94603" s="202"/>
    </row>
    <row r="94604" spans="2:2">
      <c r="B94604" s="202"/>
    </row>
    <row r="94605" spans="2:2">
      <c r="B94605" s="202"/>
    </row>
    <row r="94606" spans="2:2">
      <c r="B94606" s="202"/>
    </row>
    <row r="94607" spans="2:2">
      <c r="B94607" s="202"/>
    </row>
    <row r="94608" spans="2:2">
      <c r="B94608" s="202"/>
    </row>
    <row r="94609" spans="2:2">
      <c r="B94609" s="202"/>
    </row>
    <row r="94610" spans="2:2">
      <c r="B94610" s="202"/>
    </row>
    <row r="94611" spans="2:2">
      <c r="B94611" s="202"/>
    </row>
    <row r="94612" spans="2:2">
      <c r="B94612" s="202"/>
    </row>
    <row r="94613" spans="2:2">
      <c r="B94613" s="202"/>
    </row>
    <row r="94614" spans="2:2">
      <c r="B94614" s="202"/>
    </row>
    <row r="94615" spans="2:2">
      <c r="B94615" s="202"/>
    </row>
    <row r="94616" spans="2:2">
      <c r="B94616" s="202"/>
    </row>
    <row r="94617" spans="2:2">
      <c r="B94617" s="202"/>
    </row>
    <row r="94618" spans="2:2">
      <c r="B94618" s="202"/>
    </row>
    <row r="94619" spans="2:2">
      <c r="B94619" s="202"/>
    </row>
    <row r="94620" spans="2:2">
      <c r="B94620" s="202"/>
    </row>
    <row r="94621" spans="2:2">
      <c r="B94621" s="202"/>
    </row>
    <row r="94622" spans="2:2">
      <c r="B94622" s="202"/>
    </row>
    <row r="94623" spans="2:2">
      <c r="B94623" s="202"/>
    </row>
    <row r="94624" spans="2:2">
      <c r="B94624" s="202"/>
    </row>
    <row r="94625" spans="2:2">
      <c r="B94625" s="202"/>
    </row>
    <row r="94626" spans="2:2">
      <c r="B94626" s="202"/>
    </row>
    <row r="94627" spans="2:2">
      <c r="B94627" s="202"/>
    </row>
    <row r="94628" spans="2:2">
      <c r="B94628" s="202"/>
    </row>
    <row r="94629" spans="2:2">
      <c r="B94629" s="202"/>
    </row>
    <row r="94630" spans="2:2">
      <c r="B94630" s="202"/>
    </row>
    <row r="94631" spans="2:2">
      <c r="B94631" s="202"/>
    </row>
    <row r="94632" spans="2:2">
      <c r="B94632" s="202"/>
    </row>
    <row r="94633" spans="2:2">
      <c r="B94633" s="202"/>
    </row>
    <row r="94634" spans="2:2">
      <c r="B94634" s="202"/>
    </row>
    <row r="94635" spans="2:2">
      <c r="B94635" s="202"/>
    </row>
    <row r="94636" spans="2:2">
      <c r="B94636" s="202"/>
    </row>
    <row r="94637" spans="2:2">
      <c r="B94637" s="202"/>
    </row>
    <row r="94638" spans="2:2">
      <c r="B94638" s="202"/>
    </row>
    <row r="94639" spans="2:2">
      <c r="B94639" s="202"/>
    </row>
    <row r="94640" spans="2:2">
      <c r="B94640" s="202"/>
    </row>
    <row r="94641" spans="2:2">
      <c r="B94641" s="202"/>
    </row>
    <row r="94642" spans="2:2">
      <c r="B94642" s="202"/>
    </row>
    <row r="94643" spans="2:2">
      <c r="B94643" s="202"/>
    </row>
    <row r="94644" spans="2:2">
      <c r="B94644" s="202"/>
    </row>
    <row r="94645" spans="2:2">
      <c r="B94645" s="202"/>
    </row>
    <row r="94646" spans="2:2">
      <c r="B94646" s="202"/>
    </row>
    <row r="94647" spans="2:2">
      <c r="B94647" s="202"/>
    </row>
    <row r="94648" spans="2:2">
      <c r="B94648" s="202"/>
    </row>
    <row r="94649" spans="2:2">
      <c r="B94649" s="202"/>
    </row>
    <row r="94650" spans="2:2">
      <c r="B94650" s="202"/>
    </row>
    <row r="94651" spans="2:2">
      <c r="B94651" s="202"/>
    </row>
    <row r="94652" spans="2:2">
      <c r="B94652" s="202"/>
    </row>
    <row r="94653" spans="2:2">
      <c r="B94653" s="202"/>
    </row>
    <row r="94654" spans="2:2">
      <c r="B94654" s="202"/>
    </row>
    <row r="94655" spans="2:2">
      <c r="B94655" s="202"/>
    </row>
    <row r="94656" spans="2:2">
      <c r="B94656" s="202"/>
    </row>
    <row r="94657" spans="2:2">
      <c r="B94657" s="202"/>
    </row>
    <row r="94658" spans="2:2">
      <c r="B94658" s="202"/>
    </row>
    <row r="94659" spans="2:2">
      <c r="B94659" s="202"/>
    </row>
    <row r="94660" spans="2:2">
      <c r="B94660" s="202"/>
    </row>
    <row r="94661" spans="2:2">
      <c r="B94661" s="202"/>
    </row>
    <row r="94662" spans="2:2">
      <c r="B94662" s="202"/>
    </row>
    <row r="94663" spans="2:2">
      <c r="B94663" s="202"/>
    </row>
    <row r="94664" spans="2:2">
      <c r="B94664" s="202"/>
    </row>
    <row r="94665" spans="2:2">
      <c r="B94665" s="202"/>
    </row>
    <row r="94666" spans="2:2">
      <c r="B94666" s="202"/>
    </row>
    <row r="94667" spans="2:2">
      <c r="B94667" s="202"/>
    </row>
    <row r="94668" spans="2:2">
      <c r="B94668" s="202"/>
    </row>
    <row r="94669" spans="2:2">
      <c r="B94669" s="202"/>
    </row>
    <row r="94670" spans="2:2">
      <c r="B94670" s="202"/>
    </row>
    <row r="94671" spans="2:2">
      <c r="B94671" s="202"/>
    </row>
    <row r="94672" spans="2:2">
      <c r="B94672" s="202"/>
    </row>
    <row r="94673" spans="2:2">
      <c r="B94673" s="202"/>
    </row>
    <row r="94674" spans="2:2">
      <c r="B94674" s="202"/>
    </row>
    <row r="94675" spans="2:2">
      <c r="B94675" s="202"/>
    </row>
    <row r="94676" spans="2:2">
      <c r="B94676" s="202"/>
    </row>
    <row r="94677" spans="2:2">
      <c r="B94677" s="202"/>
    </row>
    <row r="94678" spans="2:2">
      <c r="B94678" s="202"/>
    </row>
    <row r="94679" spans="2:2">
      <c r="B94679" s="202"/>
    </row>
    <row r="94680" spans="2:2">
      <c r="B94680" s="202"/>
    </row>
    <row r="94681" spans="2:2">
      <c r="B94681" s="202"/>
    </row>
    <row r="94682" spans="2:2">
      <c r="B94682" s="202"/>
    </row>
    <row r="94683" spans="2:2">
      <c r="B94683" s="202"/>
    </row>
    <row r="94684" spans="2:2">
      <c r="B94684" s="202"/>
    </row>
    <row r="94685" spans="2:2">
      <c r="B94685" s="202"/>
    </row>
    <row r="94686" spans="2:2">
      <c r="B94686" s="202"/>
    </row>
    <row r="94687" spans="2:2">
      <c r="B94687" s="202"/>
    </row>
    <row r="94688" spans="2:2">
      <c r="B94688" s="202"/>
    </row>
    <row r="94689" spans="2:2">
      <c r="B94689" s="202"/>
    </row>
    <row r="94690" spans="2:2">
      <c r="B94690" s="202"/>
    </row>
    <row r="94691" spans="2:2">
      <c r="B94691" s="202"/>
    </row>
    <row r="94692" spans="2:2">
      <c r="B94692" s="202"/>
    </row>
    <row r="94693" spans="2:2">
      <c r="B94693" s="202"/>
    </row>
    <row r="94694" spans="2:2">
      <c r="B94694" s="202"/>
    </row>
    <row r="94695" spans="2:2">
      <c r="B94695" s="202"/>
    </row>
    <row r="94696" spans="2:2">
      <c r="B94696" s="202"/>
    </row>
    <row r="94697" spans="2:2">
      <c r="B94697" s="202"/>
    </row>
    <row r="94698" spans="2:2">
      <c r="B94698" s="202"/>
    </row>
    <row r="94699" spans="2:2">
      <c r="B94699" s="202"/>
    </row>
    <row r="94700" spans="2:2">
      <c r="B94700" s="202"/>
    </row>
    <row r="94701" spans="2:2">
      <c r="B94701" s="202"/>
    </row>
    <row r="94702" spans="2:2">
      <c r="B94702" s="202"/>
    </row>
    <row r="94703" spans="2:2">
      <c r="B94703" s="202"/>
    </row>
    <row r="94704" spans="2:2">
      <c r="B94704" s="202"/>
    </row>
    <row r="94705" spans="2:2">
      <c r="B94705" s="202"/>
    </row>
    <row r="94706" spans="2:2">
      <c r="B94706" s="202"/>
    </row>
    <row r="94707" spans="2:2">
      <c r="B94707" s="202"/>
    </row>
    <row r="94708" spans="2:2">
      <c r="B94708" s="202"/>
    </row>
    <row r="94709" spans="2:2">
      <c r="B94709" s="202"/>
    </row>
    <row r="94710" spans="2:2">
      <c r="B94710" s="202"/>
    </row>
    <row r="94711" spans="2:2">
      <c r="B94711" s="202"/>
    </row>
    <row r="94712" spans="2:2">
      <c r="B94712" s="202"/>
    </row>
    <row r="94713" spans="2:2">
      <c r="B94713" s="202"/>
    </row>
    <row r="94714" spans="2:2">
      <c r="B94714" s="202"/>
    </row>
    <row r="94715" spans="2:2">
      <c r="B94715" s="202"/>
    </row>
    <row r="94716" spans="2:2">
      <c r="B94716" s="202"/>
    </row>
    <row r="94717" spans="2:2">
      <c r="B94717" s="202"/>
    </row>
    <row r="94718" spans="2:2">
      <c r="B94718" s="202"/>
    </row>
    <row r="94719" spans="2:2">
      <c r="B94719" s="202"/>
    </row>
    <row r="94720" spans="2:2">
      <c r="B94720" s="202"/>
    </row>
    <row r="94721" spans="2:2">
      <c r="B94721" s="202"/>
    </row>
    <row r="94722" spans="2:2">
      <c r="B94722" s="202"/>
    </row>
    <row r="94723" spans="2:2">
      <c r="B94723" s="202"/>
    </row>
    <row r="94724" spans="2:2">
      <c r="B94724" s="202"/>
    </row>
    <row r="94725" spans="2:2">
      <c r="B94725" s="202"/>
    </row>
    <row r="94726" spans="2:2">
      <c r="B94726" s="202"/>
    </row>
    <row r="94727" spans="2:2">
      <c r="B94727" s="202"/>
    </row>
    <row r="94728" spans="2:2">
      <c r="B94728" s="202"/>
    </row>
    <row r="94729" spans="2:2">
      <c r="B94729" s="202"/>
    </row>
    <row r="94730" spans="2:2">
      <c r="B94730" s="202"/>
    </row>
    <row r="94731" spans="2:2">
      <c r="B94731" s="202"/>
    </row>
    <row r="94732" spans="2:2">
      <c r="B94732" s="202"/>
    </row>
    <row r="94733" spans="2:2">
      <c r="B94733" s="202"/>
    </row>
    <row r="94734" spans="2:2">
      <c r="B94734" s="202"/>
    </row>
    <row r="94735" spans="2:2">
      <c r="B94735" s="202"/>
    </row>
    <row r="94736" spans="2:2">
      <c r="B94736" s="202"/>
    </row>
    <row r="94737" spans="2:2">
      <c r="B94737" s="202"/>
    </row>
    <row r="94738" spans="2:2">
      <c r="B94738" s="202"/>
    </row>
    <row r="94739" spans="2:2">
      <c r="B94739" s="202"/>
    </row>
    <row r="94740" spans="2:2">
      <c r="B94740" s="202"/>
    </row>
    <row r="94741" spans="2:2">
      <c r="B94741" s="202"/>
    </row>
    <row r="94742" spans="2:2">
      <c r="B94742" s="202"/>
    </row>
    <row r="94743" spans="2:2">
      <c r="B94743" s="202"/>
    </row>
    <row r="94744" spans="2:2">
      <c r="B94744" s="202"/>
    </row>
    <row r="94745" spans="2:2">
      <c r="B94745" s="202"/>
    </row>
    <row r="94746" spans="2:2">
      <c r="B94746" s="202"/>
    </row>
    <row r="94747" spans="2:2">
      <c r="B94747" s="202"/>
    </row>
    <row r="94748" spans="2:2">
      <c r="B94748" s="202"/>
    </row>
    <row r="94749" spans="2:2">
      <c r="B94749" s="202"/>
    </row>
    <row r="94750" spans="2:2">
      <c r="B94750" s="202"/>
    </row>
    <row r="94751" spans="2:2">
      <c r="B94751" s="202"/>
    </row>
    <row r="94752" spans="2:2">
      <c r="B94752" s="202"/>
    </row>
    <row r="94753" spans="2:2">
      <c r="B94753" s="202"/>
    </row>
    <row r="94754" spans="2:2">
      <c r="B94754" s="202"/>
    </row>
    <row r="94755" spans="2:2">
      <c r="B94755" s="202"/>
    </row>
    <row r="94756" spans="2:2">
      <c r="B94756" s="202"/>
    </row>
    <row r="94757" spans="2:2">
      <c r="B94757" s="202"/>
    </row>
    <row r="94758" spans="2:2">
      <c r="B94758" s="202"/>
    </row>
    <row r="94759" spans="2:2">
      <c r="B94759" s="202"/>
    </row>
    <row r="94760" spans="2:2">
      <c r="B94760" s="202"/>
    </row>
    <row r="94761" spans="2:2">
      <c r="B94761" s="202"/>
    </row>
    <row r="94762" spans="2:2">
      <c r="B94762" s="202"/>
    </row>
    <row r="94763" spans="2:2">
      <c r="B94763" s="202"/>
    </row>
    <row r="94764" spans="2:2">
      <c r="B94764" s="202"/>
    </row>
    <row r="94765" spans="2:2">
      <c r="B94765" s="202"/>
    </row>
    <row r="94766" spans="2:2">
      <c r="B94766" s="202"/>
    </row>
    <row r="94767" spans="2:2">
      <c r="B94767" s="202"/>
    </row>
    <row r="94768" spans="2:2">
      <c r="B94768" s="202"/>
    </row>
    <row r="94769" spans="2:2">
      <c r="B94769" s="202"/>
    </row>
    <row r="94770" spans="2:2">
      <c r="B94770" s="202"/>
    </row>
    <row r="94771" spans="2:2">
      <c r="B94771" s="202"/>
    </row>
    <row r="94772" spans="2:2">
      <c r="B94772" s="202"/>
    </row>
    <row r="94773" spans="2:2">
      <c r="B94773" s="202"/>
    </row>
    <row r="94774" spans="2:2">
      <c r="B94774" s="202"/>
    </row>
    <row r="94775" spans="2:2">
      <c r="B94775" s="202"/>
    </row>
    <row r="94776" spans="2:2">
      <c r="B94776" s="202"/>
    </row>
    <row r="94777" spans="2:2">
      <c r="B94777" s="202"/>
    </row>
    <row r="94778" spans="2:2">
      <c r="B94778" s="202"/>
    </row>
    <row r="94779" spans="2:2">
      <c r="B94779" s="202"/>
    </row>
    <row r="94780" spans="2:2">
      <c r="B94780" s="202"/>
    </row>
    <row r="94781" spans="2:2">
      <c r="B94781" s="202"/>
    </row>
    <row r="94782" spans="2:2">
      <c r="B94782" s="202"/>
    </row>
    <row r="94783" spans="2:2">
      <c r="B94783" s="202"/>
    </row>
    <row r="94784" spans="2:2">
      <c r="B94784" s="202"/>
    </row>
    <row r="94785" spans="2:2">
      <c r="B94785" s="202"/>
    </row>
    <row r="94786" spans="2:2">
      <c r="B94786" s="202"/>
    </row>
    <row r="94787" spans="2:2">
      <c r="B94787" s="202"/>
    </row>
    <row r="94788" spans="2:2">
      <c r="B94788" s="202"/>
    </row>
    <row r="94789" spans="2:2">
      <c r="B94789" s="202"/>
    </row>
    <row r="94790" spans="2:2">
      <c r="B94790" s="202"/>
    </row>
    <row r="94791" spans="2:2">
      <c r="B94791" s="202"/>
    </row>
    <row r="94792" spans="2:2">
      <c r="B94792" s="202"/>
    </row>
    <row r="94793" spans="2:2">
      <c r="B94793" s="202"/>
    </row>
    <row r="94794" spans="2:2">
      <c r="B94794" s="202"/>
    </row>
    <row r="94795" spans="2:2">
      <c r="B94795" s="202"/>
    </row>
    <row r="94796" spans="2:2">
      <c r="B94796" s="202"/>
    </row>
    <row r="94797" spans="2:2">
      <c r="B94797" s="202"/>
    </row>
    <row r="94798" spans="2:2">
      <c r="B94798" s="202"/>
    </row>
    <row r="94799" spans="2:2">
      <c r="B94799" s="202"/>
    </row>
    <row r="94800" spans="2:2">
      <c r="B94800" s="202"/>
    </row>
    <row r="94801" spans="2:2">
      <c r="B94801" s="202"/>
    </row>
    <row r="94802" spans="2:2">
      <c r="B94802" s="202"/>
    </row>
    <row r="94803" spans="2:2">
      <c r="B94803" s="202"/>
    </row>
    <row r="94804" spans="2:2">
      <c r="B94804" s="202"/>
    </row>
    <row r="94805" spans="2:2">
      <c r="B94805" s="202"/>
    </row>
    <row r="94806" spans="2:2">
      <c r="B94806" s="202"/>
    </row>
    <row r="94807" spans="2:2">
      <c r="B94807" s="202"/>
    </row>
    <row r="94808" spans="2:2">
      <c r="B94808" s="202"/>
    </row>
    <row r="94809" spans="2:2">
      <c r="B94809" s="202"/>
    </row>
    <row r="94810" spans="2:2">
      <c r="B94810" s="202"/>
    </row>
    <row r="94811" spans="2:2">
      <c r="B94811" s="202"/>
    </row>
    <row r="94812" spans="2:2">
      <c r="B94812" s="202"/>
    </row>
    <row r="94813" spans="2:2">
      <c r="B94813" s="202"/>
    </row>
    <row r="94814" spans="2:2">
      <c r="B94814" s="202"/>
    </row>
    <row r="94815" spans="2:2">
      <c r="B94815" s="202"/>
    </row>
    <row r="94816" spans="2:2">
      <c r="B94816" s="202"/>
    </row>
    <row r="94817" spans="2:2">
      <c r="B94817" s="202"/>
    </row>
    <row r="94818" spans="2:2">
      <c r="B94818" s="202"/>
    </row>
    <row r="94819" spans="2:2">
      <c r="B94819" s="202"/>
    </row>
    <row r="94820" spans="2:2">
      <c r="B94820" s="202"/>
    </row>
    <row r="94821" spans="2:2">
      <c r="B94821" s="202"/>
    </row>
    <row r="94822" spans="2:2">
      <c r="B94822" s="202"/>
    </row>
    <row r="94823" spans="2:2">
      <c r="B94823" s="202"/>
    </row>
    <row r="94824" spans="2:2">
      <c r="B94824" s="202"/>
    </row>
    <row r="94825" spans="2:2">
      <c r="B94825" s="202"/>
    </row>
    <row r="94826" spans="2:2">
      <c r="B94826" s="202"/>
    </row>
    <row r="94827" spans="2:2">
      <c r="B94827" s="202"/>
    </row>
    <row r="94828" spans="2:2">
      <c r="B94828" s="202"/>
    </row>
    <row r="94829" spans="2:2">
      <c r="B94829" s="202"/>
    </row>
    <row r="94830" spans="2:2">
      <c r="B94830" s="202"/>
    </row>
    <row r="94831" spans="2:2">
      <c r="B94831" s="202"/>
    </row>
    <row r="94832" spans="2:2">
      <c r="B94832" s="202"/>
    </row>
    <row r="94833" spans="2:2">
      <c r="B94833" s="202"/>
    </row>
    <row r="94834" spans="2:2">
      <c r="B94834" s="202"/>
    </row>
    <row r="94835" spans="2:2">
      <c r="B94835" s="202"/>
    </row>
    <row r="94836" spans="2:2">
      <c r="B94836" s="202"/>
    </row>
    <row r="94837" spans="2:2">
      <c r="B94837" s="202"/>
    </row>
    <row r="94838" spans="2:2">
      <c r="B94838" s="202"/>
    </row>
    <row r="94839" spans="2:2">
      <c r="B94839" s="202"/>
    </row>
    <row r="94840" spans="2:2">
      <c r="B94840" s="202"/>
    </row>
    <row r="94841" spans="2:2">
      <c r="B94841" s="202"/>
    </row>
    <row r="94842" spans="2:2">
      <c r="B94842" s="202"/>
    </row>
    <row r="94843" spans="2:2">
      <c r="B94843" s="202"/>
    </row>
    <row r="94844" spans="2:2">
      <c r="B94844" s="202"/>
    </row>
    <row r="94845" spans="2:2">
      <c r="B94845" s="202"/>
    </row>
    <row r="94846" spans="2:2">
      <c r="B94846" s="202"/>
    </row>
    <row r="94847" spans="2:2">
      <c r="B94847" s="202"/>
    </row>
    <row r="94848" spans="2:2">
      <c r="B94848" s="202"/>
    </row>
    <row r="94849" spans="2:2">
      <c r="B94849" s="202"/>
    </row>
    <row r="94850" spans="2:2">
      <c r="B94850" s="202"/>
    </row>
    <row r="94851" spans="2:2">
      <c r="B94851" s="202"/>
    </row>
    <row r="94852" spans="2:2">
      <c r="B94852" s="202"/>
    </row>
    <row r="94853" spans="2:2">
      <c r="B94853" s="202"/>
    </row>
    <row r="94854" spans="2:2">
      <c r="B94854" s="202"/>
    </row>
    <row r="94855" spans="2:2">
      <c r="B94855" s="202"/>
    </row>
    <row r="94856" spans="2:2">
      <c r="B94856" s="202"/>
    </row>
    <row r="94857" spans="2:2">
      <c r="B94857" s="202"/>
    </row>
    <row r="94858" spans="2:2">
      <c r="B94858" s="202"/>
    </row>
    <row r="94859" spans="2:2">
      <c r="B94859" s="202"/>
    </row>
    <row r="94860" spans="2:2">
      <c r="B94860" s="202"/>
    </row>
    <row r="94861" spans="2:2">
      <c r="B94861" s="202"/>
    </row>
    <row r="94862" spans="2:2">
      <c r="B94862" s="202"/>
    </row>
    <row r="94863" spans="2:2">
      <c r="B94863" s="202"/>
    </row>
    <row r="94864" spans="2:2">
      <c r="B94864" s="202"/>
    </row>
    <row r="94865" spans="2:2">
      <c r="B94865" s="202"/>
    </row>
    <row r="94866" spans="2:2">
      <c r="B94866" s="202"/>
    </row>
    <row r="94867" spans="2:2">
      <c r="B94867" s="202"/>
    </row>
    <row r="94868" spans="2:2">
      <c r="B94868" s="202"/>
    </row>
    <row r="94869" spans="2:2">
      <c r="B94869" s="202"/>
    </row>
    <row r="94870" spans="2:2">
      <c r="B94870" s="202"/>
    </row>
    <row r="94871" spans="2:2">
      <c r="B94871" s="202"/>
    </row>
    <row r="94872" spans="2:2">
      <c r="B94872" s="202"/>
    </row>
    <row r="94873" spans="2:2">
      <c r="B94873" s="202"/>
    </row>
    <row r="94874" spans="2:2">
      <c r="B94874" s="202"/>
    </row>
    <row r="94875" spans="2:2">
      <c r="B94875" s="202"/>
    </row>
    <row r="94876" spans="2:2">
      <c r="B94876" s="202"/>
    </row>
    <row r="94877" spans="2:2">
      <c r="B94877" s="202"/>
    </row>
    <row r="94878" spans="2:2">
      <c r="B94878" s="202"/>
    </row>
    <row r="94879" spans="2:2">
      <c r="B94879" s="202"/>
    </row>
    <row r="94880" spans="2:2">
      <c r="B94880" s="202"/>
    </row>
    <row r="94881" spans="2:2">
      <c r="B94881" s="202"/>
    </row>
    <row r="94882" spans="2:2">
      <c r="B94882" s="202"/>
    </row>
    <row r="94883" spans="2:2">
      <c r="B94883" s="202"/>
    </row>
    <row r="94884" spans="2:2">
      <c r="B94884" s="202"/>
    </row>
    <row r="94885" spans="2:2">
      <c r="B94885" s="202"/>
    </row>
    <row r="94886" spans="2:2">
      <c r="B94886" s="202"/>
    </row>
    <row r="94887" spans="2:2">
      <c r="B94887" s="202"/>
    </row>
    <row r="94888" spans="2:2">
      <c r="B94888" s="202"/>
    </row>
    <row r="94889" spans="2:2">
      <c r="B94889" s="202"/>
    </row>
    <row r="94890" spans="2:2">
      <c r="B94890" s="202"/>
    </row>
    <row r="94891" spans="2:2">
      <c r="B94891" s="202"/>
    </row>
    <row r="94892" spans="2:2">
      <c r="B94892" s="202"/>
    </row>
    <row r="94893" spans="2:2">
      <c r="B94893" s="202"/>
    </row>
    <row r="94894" spans="2:2">
      <c r="B94894" s="202"/>
    </row>
    <row r="94895" spans="2:2">
      <c r="B94895" s="202"/>
    </row>
    <row r="94896" spans="2:2">
      <c r="B94896" s="202"/>
    </row>
    <row r="94897" spans="2:2">
      <c r="B94897" s="202"/>
    </row>
    <row r="94898" spans="2:2">
      <c r="B94898" s="202"/>
    </row>
    <row r="94899" spans="2:2">
      <c r="B94899" s="202"/>
    </row>
    <row r="94900" spans="2:2">
      <c r="B94900" s="202"/>
    </row>
    <row r="94901" spans="2:2">
      <c r="B94901" s="202"/>
    </row>
    <row r="94902" spans="2:2">
      <c r="B94902" s="202"/>
    </row>
    <row r="94903" spans="2:2">
      <c r="B94903" s="202"/>
    </row>
    <row r="94904" spans="2:2">
      <c r="B94904" s="202"/>
    </row>
    <row r="94905" spans="2:2">
      <c r="B94905" s="202"/>
    </row>
    <row r="94906" spans="2:2">
      <c r="B94906" s="202"/>
    </row>
    <row r="94907" spans="2:2">
      <c r="B94907" s="202"/>
    </row>
    <row r="94908" spans="2:2">
      <c r="B94908" s="202"/>
    </row>
    <row r="94909" spans="2:2">
      <c r="B94909" s="202"/>
    </row>
    <row r="94910" spans="2:2">
      <c r="B94910" s="202"/>
    </row>
    <row r="94911" spans="2:2">
      <c r="B94911" s="202"/>
    </row>
    <row r="94912" spans="2:2">
      <c r="B94912" s="202"/>
    </row>
    <row r="94913" spans="2:2">
      <c r="B94913" s="202"/>
    </row>
    <row r="94914" spans="2:2">
      <c r="B94914" s="202"/>
    </row>
    <row r="94915" spans="2:2">
      <c r="B94915" s="202"/>
    </row>
    <row r="94916" spans="2:2">
      <c r="B94916" s="202"/>
    </row>
    <row r="94917" spans="2:2">
      <c r="B94917" s="202"/>
    </row>
    <row r="94918" spans="2:2">
      <c r="B94918" s="202"/>
    </row>
    <row r="94919" spans="2:2">
      <c r="B94919" s="202"/>
    </row>
    <row r="94920" spans="2:2">
      <c r="B94920" s="202"/>
    </row>
    <row r="94921" spans="2:2">
      <c r="B94921" s="202"/>
    </row>
    <row r="94922" spans="2:2">
      <c r="B94922" s="202"/>
    </row>
    <row r="94923" spans="2:2">
      <c r="B94923" s="202"/>
    </row>
    <row r="94924" spans="2:2">
      <c r="B94924" s="202"/>
    </row>
    <row r="94925" spans="2:2">
      <c r="B94925" s="202"/>
    </row>
    <row r="94926" spans="2:2">
      <c r="B94926" s="202"/>
    </row>
    <row r="94927" spans="2:2">
      <c r="B94927" s="202"/>
    </row>
    <row r="94928" spans="2:2">
      <c r="B94928" s="202"/>
    </row>
    <row r="94929" spans="2:2">
      <c r="B94929" s="202"/>
    </row>
    <row r="94930" spans="2:2">
      <c r="B94930" s="202"/>
    </row>
    <row r="94931" spans="2:2">
      <c r="B94931" s="202"/>
    </row>
    <row r="94932" spans="2:2">
      <c r="B94932" s="202"/>
    </row>
    <row r="94933" spans="2:2">
      <c r="B94933" s="202"/>
    </row>
    <row r="94934" spans="2:2">
      <c r="B94934" s="202"/>
    </row>
    <row r="94935" spans="2:2">
      <c r="B94935" s="202"/>
    </row>
    <row r="94936" spans="2:2">
      <c r="B94936" s="202"/>
    </row>
    <row r="94937" spans="2:2">
      <c r="B94937" s="202"/>
    </row>
    <row r="94938" spans="2:2">
      <c r="B94938" s="202"/>
    </row>
    <row r="94939" spans="2:2">
      <c r="B94939" s="202"/>
    </row>
    <row r="94940" spans="2:2">
      <c r="B94940" s="202"/>
    </row>
    <row r="94941" spans="2:2">
      <c r="B94941" s="202"/>
    </row>
    <row r="94942" spans="2:2">
      <c r="B94942" s="202"/>
    </row>
    <row r="94943" spans="2:2">
      <c r="B94943" s="202"/>
    </row>
    <row r="94944" spans="2:2">
      <c r="B94944" s="202"/>
    </row>
    <row r="94945" spans="2:2">
      <c r="B94945" s="202"/>
    </row>
    <row r="94946" spans="2:2">
      <c r="B94946" s="202"/>
    </row>
    <row r="94947" spans="2:2">
      <c r="B94947" s="202"/>
    </row>
    <row r="94948" spans="2:2">
      <c r="B94948" s="202"/>
    </row>
    <row r="94949" spans="2:2">
      <c r="B94949" s="202"/>
    </row>
    <row r="94950" spans="2:2">
      <c r="B94950" s="202"/>
    </row>
    <row r="94951" spans="2:2">
      <c r="B94951" s="202"/>
    </row>
    <row r="94952" spans="2:2">
      <c r="B94952" s="202"/>
    </row>
    <row r="94953" spans="2:2">
      <c r="B94953" s="202"/>
    </row>
    <row r="94954" spans="2:2">
      <c r="B94954" s="202"/>
    </row>
    <row r="94955" spans="2:2">
      <c r="B94955" s="202"/>
    </row>
    <row r="94956" spans="2:2">
      <c r="B94956" s="202"/>
    </row>
    <row r="94957" spans="2:2">
      <c r="B94957" s="202"/>
    </row>
    <row r="94958" spans="2:2">
      <c r="B94958" s="202"/>
    </row>
    <row r="94959" spans="2:2">
      <c r="B94959" s="202"/>
    </row>
    <row r="94960" spans="2:2">
      <c r="B94960" s="202"/>
    </row>
    <row r="94961" spans="2:2">
      <c r="B94961" s="202"/>
    </row>
    <row r="94962" spans="2:2">
      <c r="B94962" s="202"/>
    </row>
    <row r="94963" spans="2:2">
      <c r="B94963" s="202"/>
    </row>
    <row r="94964" spans="2:2">
      <c r="B94964" s="202"/>
    </row>
    <row r="94965" spans="2:2">
      <c r="B94965" s="202"/>
    </row>
    <row r="94966" spans="2:2">
      <c r="B94966" s="202"/>
    </row>
    <row r="94967" spans="2:2">
      <c r="B94967" s="202"/>
    </row>
    <row r="94968" spans="2:2">
      <c r="B94968" s="202"/>
    </row>
    <row r="94969" spans="2:2">
      <c r="B94969" s="202"/>
    </row>
    <row r="94970" spans="2:2">
      <c r="B94970" s="202"/>
    </row>
    <row r="94971" spans="2:2">
      <c r="B94971" s="202"/>
    </row>
    <row r="94972" spans="2:2">
      <c r="B94972" s="202"/>
    </row>
    <row r="94973" spans="2:2">
      <c r="B94973" s="202"/>
    </row>
    <row r="94974" spans="2:2">
      <c r="B94974" s="202"/>
    </row>
    <row r="94975" spans="2:2">
      <c r="B94975" s="202"/>
    </row>
    <row r="94976" spans="2:2">
      <c r="B94976" s="202"/>
    </row>
    <row r="94977" spans="2:2">
      <c r="B94977" s="202"/>
    </row>
    <row r="94978" spans="2:2">
      <c r="B94978" s="202"/>
    </row>
    <row r="94979" spans="2:2">
      <c r="B94979" s="202"/>
    </row>
    <row r="94980" spans="2:2">
      <c r="B94980" s="202"/>
    </row>
    <row r="94981" spans="2:2">
      <c r="B94981" s="202"/>
    </row>
    <row r="94982" spans="2:2">
      <c r="B94982" s="202"/>
    </row>
    <row r="94983" spans="2:2">
      <c r="B94983" s="202"/>
    </row>
    <row r="94984" spans="2:2">
      <c r="B94984" s="202"/>
    </row>
    <row r="94985" spans="2:2">
      <c r="B94985" s="202"/>
    </row>
    <row r="94986" spans="2:2">
      <c r="B94986" s="202"/>
    </row>
    <row r="94987" spans="2:2">
      <c r="B94987" s="202"/>
    </row>
    <row r="94988" spans="2:2">
      <c r="B94988" s="202"/>
    </row>
    <row r="94989" spans="2:2">
      <c r="B94989" s="202"/>
    </row>
    <row r="94990" spans="2:2">
      <c r="B94990" s="202"/>
    </row>
    <row r="94991" spans="2:2">
      <c r="B94991" s="202"/>
    </row>
    <row r="94992" spans="2:2">
      <c r="B94992" s="202"/>
    </row>
    <row r="94993" spans="2:2">
      <c r="B94993" s="202"/>
    </row>
    <row r="94994" spans="2:2">
      <c r="B94994" s="202"/>
    </row>
    <row r="94995" spans="2:2">
      <c r="B94995" s="202"/>
    </row>
    <row r="94996" spans="2:2">
      <c r="B94996" s="202"/>
    </row>
    <row r="94997" spans="2:2">
      <c r="B94997" s="202"/>
    </row>
    <row r="94998" spans="2:2">
      <c r="B94998" s="202"/>
    </row>
    <row r="94999" spans="2:2">
      <c r="B94999" s="202"/>
    </row>
    <row r="95000" spans="2:2">
      <c r="B95000" s="202"/>
    </row>
    <row r="95001" spans="2:2">
      <c r="B95001" s="202"/>
    </row>
    <row r="95002" spans="2:2">
      <c r="B95002" s="202"/>
    </row>
    <row r="95003" spans="2:2">
      <c r="B95003" s="202"/>
    </row>
    <row r="95004" spans="2:2">
      <c r="B95004" s="202"/>
    </row>
    <row r="95005" spans="2:2">
      <c r="B95005" s="202"/>
    </row>
    <row r="95006" spans="2:2">
      <c r="B95006" s="202"/>
    </row>
    <row r="95007" spans="2:2">
      <c r="B95007" s="202"/>
    </row>
    <row r="95008" spans="2:2">
      <c r="B95008" s="202"/>
    </row>
    <row r="95009" spans="2:2">
      <c r="B95009" s="202"/>
    </row>
    <row r="95010" spans="2:2">
      <c r="B95010" s="202"/>
    </row>
    <row r="95011" spans="2:2">
      <c r="B95011" s="202"/>
    </row>
    <row r="95012" spans="2:2">
      <c r="B95012" s="202"/>
    </row>
    <row r="95013" spans="2:2">
      <c r="B95013" s="202"/>
    </row>
    <row r="95014" spans="2:2">
      <c r="B95014" s="202"/>
    </row>
    <row r="95015" spans="2:2">
      <c r="B95015" s="202"/>
    </row>
    <row r="95016" spans="2:2">
      <c r="B95016" s="202"/>
    </row>
    <row r="95017" spans="2:2">
      <c r="B95017" s="202"/>
    </row>
    <row r="95018" spans="2:2">
      <c r="B95018" s="202"/>
    </row>
    <row r="95019" spans="2:2">
      <c r="B95019" s="202"/>
    </row>
    <row r="95020" spans="2:2">
      <c r="B95020" s="202"/>
    </row>
    <row r="95021" spans="2:2">
      <c r="B95021" s="202"/>
    </row>
    <row r="95022" spans="2:2">
      <c r="B95022" s="202"/>
    </row>
    <row r="95023" spans="2:2">
      <c r="B95023" s="202"/>
    </row>
    <row r="95024" spans="2:2">
      <c r="B95024" s="202"/>
    </row>
    <row r="95025" spans="2:2">
      <c r="B95025" s="202"/>
    </row>
    <row r="95026" spans="2:2">
      <c r="B95026" s="202"/>
    </row>
    <row r="95027" spans="2:2">
      <c r="B95027" s="202"/>
    </row>
    <row r="95028" spans="2:2">
      <c r="B95028" s="202"/>
    </row>
    <row r="95029" spans="2:2">
      <c r="B95029" s="202"/>
    </row>
    <row r="95030" spans="2:2">
      <c r="B95030" s="202"/>
    </row>
    <row r="95031" spans="2:2">
      <c r="B95031" s="202"/>
    </row>
    <row r="95032" spans="2:2">
      <c r="B95032" s="202"/>
    </row>
    <row r="95033" spans="2:2">
      <c r="B95033" s="202"/>
    </row>
    <row r="95034" spans="2:2">
      <c r="B95034" s="202"/>
    </row>
    <row r="95035" spans="2:2">
      <c r="B95035" s="202"/>
    </row>
    <row r="95036" spans="2:2">
      <c r="B95036" s="202"/>
    </row>
    <row r="95037" spans="2:2">
      <c r="B95037" s="202"/>
    </row>
    <row r="95038" spans="2:2">
      <c r="B95038" s="202"/>
    </row>
    <row r="95039" spans="2:2">
      <c r="B95039" s="202"/>
    </row>
    <row r="95040" spans="2:2">
      <c r="B95040" s="202"/>
    </row>
    <row r="95041" spans="2:2">
      <c r="B95041" s="202"/>
    </row>
    <row r="95042" spans="2:2">
      <c r="B95042" s="202"/>
    </row>
    <row r="95043" spans="2:2">
      <c r="B95043" s="202"/>
    </row>
    <row r="95044" spans="2:2">
      <c r="B95044" s="202"/>
    </row>
    <row r="95045" spans="2:2">
      <c r="B95045" s="202"/>
    </row>
    <row r="95046" spans="2:2">
      <c r="B95046" s="202"/>
    </row>
    <row r="95047" spans="2:2">
      <c r="B95047" s="202"/>
    </row>
    <row r="95048" spans="2:2">
      <c r="B95048" s="202"/>
    </row>
    <row r="95049" spans="2:2">
      <c r="B95049" s="202"/>
    </row>
    <row r="95050" spans="2:2">
      <c r="B95050" s="202"/>
    </row>
    <row r="95051" spans="2:2">
      <c r="B95051" s="202"/>
    </row>
    <row r="95052" spans="2:2">
      <c r="B95052" s="202"/>
    </row>
    <row r="95053" spans="2:2">
      <c r="B95053" s="202"/>
    </row>
    <row r="95054" spans="2:2">
      <c r="B95054" s="202"/>
    </row>
    <row r="95055" spans="2:2">
      <c r="B95055" s="202"/>
    </row>
    <row r="95056" spans="2:2">
      <c r="B95056" s="202"/>
    </row>
    <row r="95057" spans="2:2">
      <c r="B95057" s="202"/>
    </row>
    <row r="95058" spans="2:2">
      <c r="B95058" s="202"/>
    </row>
    <row r="95059" spans="2:2">
      <c r="B95059" s="202"/>
    </row>
    <row r="95060" spans="2:2">
      <c r="B95060" s="202"/>
    </row>
    <row r="95061" spans="2:2">
      <c r="B95061" s="202"/>
    </row>
    <row r="95062" spans="2:2">
      <c r="B95062" s="202"/>
    </row>
    <row r="95063" spans="2:2">
      <c r="B95063" s="202"/>
    </row>
    <row r="95064" spans="2:2">
      <c r="B95064" s="202"/>
    </row>
    <row r="95065" spans="2:2">
      <c r="B95065" s="202"/>
    </row>
    <row r="95066" spans="2:2">
      <c r="B95066" s="202"/>
    </row>
    <row r="95067" spans="2:2">
      <c r="B95067" s="202"/>
    </row>
    <row r="95068" spans="2:2">
      <c r="B95068" s="202"/>
    </row>
    <row r="95069" spans="2:2">
      <c r="B95069" s="202"/>
    </row>
    <row r="95070" spans="2:2">
      <c r="B95070" s="202"/>
    </row>
    <row r="95071" spans="2:2">
      <c r="B95071" s="202"/>
    </row>
    <row r="95072" spans="2:2">
      <c r="B95072" s="202"/>
    </row>
    <row r="95073" spans="2:2">
      <c r="B95073" s="202"/>
    </row>
    <row r="95074" spans="2:2">
      <c r="B95074" s="202"/>
    </row>
    <row r="95075" spans="2:2">
      <c r="B95075" s="202"/>
    </row>
    <row r="95076" spans="2:2">
      <c r="B95076" s="202"/>
    </row>
    <row r="95077" spans="2:2">
      <c r="B95077" s="202"/>
    </row>
    <row r="95078" spans="2:2">
      <c r="B95078" s="202"/>
    </row>
    <row r="95079" spans="2:2">
      <c r="B95079" s="202"/>
    </row>
    <row r="95080" spans="2:2">
      <c r="B95080" s="202"/>
    </row>
    <row r="95081" spans="2:2">
      <c r="B95081" s="202"/>
    </row>
    <row r="95082" spans="2:2">
      <c r="B95082" s="202"/>
    </row>
    <row r="95083" spans="2:2">
      <c r="B95083" s="202"/>
    </row>
    <row r="95084" spans="2:2">
      <c r="B95084" s="202"/>
    </row>
    <row r="95085" spans="2:2">
      <c r="B95085" s="202"/>
    </row>
    <row r="95086" spans="2:2">
      <c r="B95086" s="202"/>
    </row>
    <row r="95087" spans="2:2">
      <c r="B95087" s="202"/>
    </row>
    <row r="95088" spans="2:2">
      <c r="B95088" s="202"/>
    </row>
    <row r="95089" spans="2:2">
      <c r="B95089" s="202"/>
    </row>
    <row r="95090" spans="2:2">
      <c r="B95090" s="202"/>
    </row>
    <row r="95091" spans="2:2">
      <c r="B95091" s="202"/>
    </row>
    <row r="95092" spans="2:2">
      <c r="B95092" s="202"/>
    </row>
    <row r="95093" spans="2:2">
      <c r="B95093" s="202"/>
    </row>
    <row r="95094" spans="2:2">
      <c r="B95094" s="202"/>
    </row>
    <row r="95095" spans="2:2">
      <c r="B95095" s="202"/>
    </row>
    <row r="95096" spans="2:2">
      <c r="B95096" s="202"/>
    </row>
    <row r="95097" spans="2:2">
      <c r="B95097" s="202"/>
    </row>
    <row r="95098" spans="2:2">
      <c r="B95098" s="202"/>
    </row>
    <row r="95099" spans="2:2">
      <c r="B95099" s="202"/>
    </row>
    <row r="95100" spans="2:2">
      <c r="B95100" s="202"/>
    </row>
    <row r="95101" spans="2:2">
      <c r="B95101" s="202"/>
    </row>
    <row r="95102" spans="2:2">
      <c r="B95102" s="202"/>
    </row>
    <row r="95103" spans="2:2">
      <c r="B95103" s="202"/>
    </row>
    <row r="95104" spans="2:2">
      <c r="B95104" s="202"/>
    </row>
    <row r="95105" spans="2:2">
      <c r="B95105" s="202"/>
    </row>
    <row r="95106" spans="2:2">
      <c r="B95106" s="202"/>
    </row>
    <row r="95107" spans="2:2">
      <c r="B95107" s="202"/>
    </row>
    <row r="95108" spans="2:2">
      <c r="B95108" s="202"/>
    </row>
    <row r="95109" spans="2:2">
      <c r="B95109" s="202"/>
    </row>
    <row r="95110" spans="2:2">
      <c r="B95110" s="202"/>
    </row>
    <row r="95111" spans="2:2">
      <c r="B95111" s="202"/>
    </row>
    <row r="95112" spans="2:2">
      <c r="B95112" s="202"/>
    </row>
    <row r="95113" spans="2:2">
      <c r="B95113" s="202"/>
    </row>
    <row r="95114" spans="2:2">
      <c r="B95114" s="202"/>
    </row>
    <row r="95115" spans="2:2">
      <c r="B95115" s="202"/>
    </row>
    <row r="95116" spans="2:2">
      <c r="B95116" s="202"/>
    </row>
    <row r="95117" spans="2:2">
      <c r="B95117" s="202"/>
    </row>
    <row r="95118" spans="2:2">
      <c r="B95118" s="202"/>
    </row>
    <row r="95119" spans="2:2">
      <c r="B95119" s="202"/>
    </row>
    <row r="95120" spans="2:2">
      <c r="B95120" s="202"/>
    </row>
    <row r="95121" spans="2:2">
      <c r="B95121" s="202"/>
    </row>
    <row r="95122" spans="2:2">
      <c r="B95122" s="202"/>
    </row>
    <row r="95123" spans="2:2">
      <c r="B95123" s="202"/>
    </row>
    <row r="95124" spans="2:2">
      <c r="B95124" s="202"/>
    </row>
    <row r="95125" spans="2:2">
      <c r="B95125" s="202"/>
    </row>
    <row r="95126" spans="2:2">
      <c r="B95126" s="202"/>
    </row>
    <row r="95127" spans="2:2">
      <c r="B95127" s="202"/>
    </row>
    <row r="95128" spans="2:2">
      <c r="B95128" s="202"/>
    </row>
    <row r="95129" spans="2:2">
      <c r="B95129" s="202"/>
    </row>
    <row r="95130" spans="2:2">
      <c r="B95130" s="202"/>
    </row>
    <row r="95131" spans="2:2">
      <c r="B95131" s="202"/>
    </row>
    <row r="95132" spans="2:2">
      <c r="B95132" s="202"/>
    </row>
    <row r="95133" spans="2:2">
      <c r="B95133" s="202"/>
    </row>
    <row r="95134" spans="2:2">
      <c r="B95134" s="202"/>
    </row>
    <row r="95135" spans="2:2">
      <c r="B95135" s="202"/>
    </row>
    <row r="95136" spans="2:2">
      <c r="B95136" s="202"/>
    </row>
    <row r="95137" spans="2:2">
      <c r="B95137" s="202"/>
    </row>
    <row r="95138" spans="2:2">
      <c r="B95138" s="202"/>
    </row>
    <row r="95139" spans="2:2">
      <c r="B95139" s="202"/>
    </row>
    <row r="95140" spans="2:2">
      <c r="B95140" s="202"/>
    </row>
    <row r="95141" spans="2:2">
      <c r="B95141" s="202"/>
    </row>
    <row r="95142" spans="2:2">
      <c r="B95142" s="202"/>
    </row>
    <row r="95143" spans="2:2">
      <c r="B95143" s="202"/>
    </row>
    <row r="95144" spans="2:2">
      <c r="B95144" s="202"/>
    </row>
    <row r="95145" spans="2:2">
      <c r="B95145" s="202"/>
    </row>
    <row r="95146" spans="2:2">
      <c r="B95146" s="202"/>
    </row>
    <row r="95147" spans="2:2">
      <c r="B95147" s="202"/>
    </row>
    <row r="95148" spans="2:2">
      <c r="B95148" s="202"/>
    </row>
    <row r="95149" spans="2:2">
      <c r="B95149" s="202"/>
    </row>
    <row r="95150" spans="2:2">
      <c r="B95150" s="202"/>
    </row>
    <row r="95151" spans="2:2">
      <c r="B95151" s="202"/>
    </row>
    <row r="95152" spans="2:2">
      <c r="B95152" s="202"/>
    </row>
    <row r="95153" spans="2:2">
      <c r="B95153" s="202"/>
    </row>
    <row r="95154" spans="2:2">
      <c r="B95154" s="202"/>
    </row>
    <row r="95155" spans="2:2">
      <c r="B95155" s="202"/>
    </row>
    <row r="95156" spans="2:2">
      <c r="B95156" s="202"/>
    </row>
    <row r="95157" spans="2:2">
      <c r="B95157" s="202"/>
    </row>
    <row r="95158" spans="2:2">
      <c r="B95158" s="202"/>
    </row>
    <row r="95159" spans="2:2">
      <c r="B95159" s="202"/>
    </row>
    <row r="95160" spans="2:2">
      <c r="B95160" s="202"/>
    </row>
    <row r="95161" spans="2:2">
      <c r="B95161" s="202"/>
    </row>
    <row r="95162" spans="2:2">
      <c r="B95162" s="202"/>
    </row>
    <row r="95163" spans="2:2">
      <c r="B95163" s="202"/>
    </row>
    <row r="95164" spans="2:2">
      <c r="B95164" s="202"/>
    </row>
    <row r="95165" spans="2:2">
      <c r="B95165" s="202"/>
    </row>
    <row r="95166" spans="2:2">
      <c r="B95166" s="202"/>
    </row>
    <row r="95167" spans="2:2">
      <c r="B95167" s="202"/>
    </row>
    <row r="95168" spans="2:2">
      <c r="B95168" s="202"/>
    </row>
    <row r="95169" spans="2:2">
      <c r="B95169" s="202"/>
    </row>
    <row r="95170" spans="2:2">
      <c r="B95170" s="202"/>
    </row>
    <row r="95171" spans="2:2">
      <c r="B95171" s="202"/>
    </row>
    <row r="95172" spans="2:2">
      <c r="B95172" s="202"/>
    </row>
    <row r="95173" spans="2:2">
      <c r="B95173" s="202"/>
    </row>
    <row r="95174" spans="2:2">
      <c r="B95174" s="202"/>
    </row>
    <row r="95175" spans="2:2">
      <c r="B95175" s="202"/>
    </row>
    <row r="95176" spans="2:2">
      <c r="B95176" s="202"/>
    </row>
    <row r="95177" spans="2:2">
      <c r="B95177" s="202"/>
    </row>
    <row r="95178" spans="2:2">
      <c r="B95178" s="202"/>
    </row>
    <row r="95179" spans="2:2">
      <c r="B95179" s="202"/>
    </row>
    <row r="95180" spans="2:2">
      <c r="B95180" s="202"/>
    </row>
    <row r="95181" spans="2:2">
      <c r="B95181" s="202"/>
    </row>
    <row r="95182" spans="2:2">
      <c r="B95182" s="202"/>
    </row>
    <row r="95183" spans="2:2">
      <c r="B95183" s="202"/>
    </row>
    <row r="95184" spans="2:2">
      <c r="B95184" s="202"/>
    </row>
    <row r="95185" spans="2:2">
      <c r="B95185" s="202"/>
    </row>
    <row r="95186" spans="2:2">
      <c r="B95186" s="202"/>
    </row>
    <row r="95187" spans="2:2">
      <c r="B95187" s="202"/>
    </row>
    <row r="95188" spans="2:2">
      <c r="B95188" s="202"/>
    </row>
    <row r="95189" spans="2:2">
      <c r="B95189" s="202"/>
    </row>
    <row r="95190" spans="2:2">
      <c r="B95190" s="202"/>
    </row>
    <row r="95191" spans="2:2">
      <c r="B95191" s="202"/>
    </row>
    <row r="95192" spans="2:2">
      <c r="B95192" s="202"/>
    </row>
    <row r="95193" spans="2:2">
      <c r="B95193" s="202"/>
    </row>
    <row r="95194" spans="2:2">
      <c r="B95194" s="202"/>
    </row>
    <row r="95195" spans="2:2">
      <c r="B95195" s="202"/>
    </row>
    <row r="95196" spans="2:2">
      <c r="B95196" s="202"/>
    </row>
    <row r="95197" spans="2:2">
      <c r="B95197" s="202"/>
    </row>
    <row r="95198" spans="2:2">
      <c r="B95198" s="202"/>
    </row>
    <row r="95199" spans="2:2">
      <c r="B95199" s="202"/>
    </row>
    <row r="95200" spans="2:2">
      <c r="B95200" s="202"/>
    </row>
    <row r="95201" spans="2:2">
      <c r="B95201" s="202"/>
    </row>
    <row r="95202" spans="2:2">
      <c r="B95202" s="202"/>
    </row>
    <row r="95203" spans="2:2">
      <c r="B95203" s="202"/>
    </row>
    <row r="95204" spans="2:2">
      <c r="B95204" s="202"/>
    </row>
    <row r="95205" spans="2:2">
      <c r="B95205" s="202"/>
    </row>
    <row r="95206" spans="2:2">
      <c r="B95206" s="202"/>
    </row>
    <row r="95207" spans="2:2">
      <c r="B95207" s="202"/>
    </row>
    <row r="95208" spans="2:2">
      <c r="B95208" s="202"/>
    </row>
    <row r="95209" spans="2:2">
      <c r="B95209" s="202"/>
    </row>
    <row r="95210" spans="2:2">
      <c r="B95210" s="202"/>
    </row>
    <row r="95211" spans="2:2">
      <c r="B95211" s="202"/>
    </row>
    <row r="95212" spans="2:2">
      <c r="B95212" s="202"/>
    </row>
    <row r="95213" spans="2:2">
      <c r="B95213" s="202"/>
    </row>
    <row r="95214" spans="2:2">
      <c r="B95214" s="202"/>
    </row>
    <row r="95215" spans="2:2">
      <c r="B95215" s="202"/>
    </row>
    <row r="95216" spans="2:2">
      <c r="B95216" s="202"/>
    </row>
    <row r="95217" spans="2:2">
      <c r="B95217" s="202"/>
    </row>
    <row r="95218" spans="2:2">
      <c r="B95218" s="202"/>
    </row>
    <row r="95219" spans="2:2">
      <c r="B95219" s="202"/>
    </row>
    <row r="95220" spans="2:2">
      <c r="B95220" s="202"/>
    </row>
    <row r="95221" spans="2:2">
      <c r="B95221" s="202"/>
    </row>
    <row r="95222" spans="2:2">
      <c r="B95222" s="202"/>
    </row>
    <row r="95223" spans="2:2">
      <c r="B95223" s="202"/>
    </row>
    <row r="95224" spans="2:2">
      <c r="B95224" s="202"/>
    </row>
    <row r="95225" spans="2:2">
      <c r="B95225" s="202"/>
    </row>
    <row r="95226" spans="2:2">
      <c r="B95226" s="202"/>
    </row>
    <row r="95227" spans="2:2">
      <c r="B95227" s="202"/>
    </row>
    <row r="95228" spans="2:2">
      <c r="B95228" s="202"/>
    </row>
    <row r="95229" spans="2:2">
      <c r="B95229" s="202"/>
    </row>
    <row r="95230" spans="2:2">
      <c r="B95230" s="202"/>
    </row>
    <row r="95231" spans="2:2">
      <c r="B95231" s="202"/>
    </row>
    <row r="95232" spans="2:2">
      <c r="B95232" s="202"/>
    </row>
    <row r="95233" spans="2:2">
      <c r="B95233" s="202"/>
    </row>
    <row r="95234" spans="2:2">
      <c r="B95234" s="202"/>
    </row>
    <row r="95235" spans="2:2">
      <c r="B95235" s="202"/>
    </row>
    <row r="95236" spans="2:2">
      <c r="B95236" s="202"/>
    </row>
    <row r="95237" spans="2:2">
      <c r="B95237" s="202"/>
    </row>
    <row r="95238" spans="2:2">
      <c r="B95238" s="202"/>
    </row>
    <row r="95239" spans="2:2">
      <c r="B95239" s="202"/>
    </row>
    <row r="95240" spans="2:2">
      <c r="B95240" s="202"/>
    </row>
    <row r="95241" spans="2:2">
      <c r="B95241" s="202"/>
    </row>
    <row r="95242" spans="2:2">
      <c r="B95242" s="202"/>
    </row>
    <row r="95243" spans="2:2">
      <c r="B95243" s="202"/>
    </row>
    <row r="95244" spans="2:2">
      <c r="B95244" s="202"/>
    </row>
    <row r="95245" spans="2:2">
      <c r="B95245" s="202"/>
    </row>
    <row r="95246" spans="2:2">
      <c r="B95246" s="202"/>
    </row>
    <row r="95247" spans="2:2">
      <c r="B95247" s="202"/>
    </row>
    <row r="95248" spans="2:2">
      <c r="B95248" s="202"/>
    </row>
    <row r="95249" spans="2:2">
      <c r="B95249" s="202"/>
    </row>
    <row r="95250" spans="2:2">
      <c r="B95250" s="202"/>
    </row>
    <row r="95251" spans="2:2">
      <c r="B95251" s="202"/>
    </row>
    <row r="95252" spans="2:2">
      <c r="B95252" s="202"/>
    </row>
    <row r="95253" spans="2:2">
      <c r="B95253" s="202"/>
    </row>
    <row r="95254" spans="2:2">
      <c r="B95254" s="202"/>
    </row>
    <row r="95255" spans="2:2">
      <c r="B95255" s="202"/>
    </row>
    <row r="95256" spans="2:2">
      <c r="B95256" s="202"/>
    </row>
    <row r="95257" spans="2:2">
      <c r="B95257" s="202"/>
    </row>
    <row r="95258" spans="2:2">
      <c r="B95258" s="202"/>
    </row>
    <row r="95259" spans="2:2">
      <c r="B95259" s="202"/>
    </row>
    <row r="95260" spans="2:2">
      <c r="B95260" s="202"/>
    </row>
    <row r="95261" spans="2:2">
      <c r="B95261" s="202"/>
    </row>
    <row r="95262" spans="2:2">
      <c r="B95262" s="202"/>
    </row>
    <row r="95263" spans="2:2">
      <c r="B95263" s="202"/>
    </row>
    <row r="95264" spans="2:2">
      <c r="B95264" s="202"/>
    </row>
    <row r="95265" spans="2:2">
      <c r="B95265" s="202"/>
    </row>
    <row r="95266" spans="2:2">
      <c r="B95266" s="202"/>
    </row>
    <row r="95267" spans="2:2">
      <c r="B95267" s="202"/>
    </row>
    <row r="95268" spans="2:2">
      <c r="B95268" s="202"/>
    </row>
    <row r="95269" spans="2:2">
      <c r="B95269" s="202"/>
    </row>
    <row r="95270" spans="2:2">
      <c r="B95270" s="202"/>
    </row>
    <row r="95271" spans="2:2">
      <c r="B95271" s="202"/>
    </row>
    <row r="95272" spans="2:2">
      <c r="B95272" s="202"/>
    </row>
    <row r="95273" spans="2:2">
      <c r="B95273" s="202"/>
    </row>
    <row r="95274" spans="2:2">
      <c r="B95274" s="202"/>
    </row>
    <row r="95275" spans="2:2">
      <c r="B95275" s="202"/>
    </row>
    <row r="95276" spans="2:2">
      <c r="B95276" s="202"/>
    </row>
    <row r="95277" spans="2:2">
      <c r="B95277" s="202"/>
    </row>
    <row r="95278" spans="2:2">
      <c r="B95278" s="202"/>
    </row>
    <row r="95279" spans="2:2">
      <c r="B95279" s="202"/>
    </row>
    <row r="95280" spans="2:2">
      <c r="B95280" s="202"/>
    </row>
    <row r="95281" spans="2:2">
      <c r="B95281" s="202"/>
    </row>
    <row r="95282" spans="2:2">
      <c r="B95282" s="202"/>
    </row>
    <row r="95283" spans="2:2">
      <c r="B95283" s="202"/>
    </row>
    <row r="95284" spans="2:2">
      <c r="B95284" s="202"/>
    </row>
    <row r="95285" spans="2:2">
      <c r="B95285" s="202"/>
    </row>
    <row r="95286" spans="2:2">
      <c r="B95286" s="202"/>
    </row>
    <row r="95287" spans="2:2">
      <c r="B95287" s="202"/>
    </row>
    <row r="95288" spans="2:2">
      <c r="B95288" s="202"/>
    </row>
    <row r="95289" spans="2:2">
      <c r="B95289" s="202"/>
    </row>
    <row r="95290" spans="2:2">
      <c r="B95290" s="202"/>
    </row>
    <row r="95291" spans="2:2">
      <c r="B95291" s="202"/>
    </row>
    <row r="95292" spans="2:2">
      <c r="B95292" s="202"/>
    </row>
    <row r="95293" spans="2:2">
      <c r="B95293" s="202"/>
    </row>
    <row r="95294" spans="2:2">
      <c r="B95294" s="202"/>
    </row>
    <row r="95295" spans="2:2">
      <c r="B95295" s="202"/>
    </row>
    <row r="95296" spans="2:2">
      <c r="B95296" s="202"/>
    </row>
    <row r="95297" spans="2:2">
      <c r="B95297" s="202"/>
    </row>
    <row r="95298" spans="2:2">
      <c r="B95298" s="202"/>
    </row>
    <row r="95299" spans="2:2">
      <c r="B95299" s="202"/>
    </row>
    <row r="95300" spans="2:2">
      <c r="B95300" s="202"/>
    </row>
    <row r="95301" spans="2:2">
      <c r="B95301" s="202"/>
    </row>
    <row r="95302" spans="2:2">
      <c r="B95302" s="202"/>
    </row>
    <row r="95303" spans="2:2">
      <c r="B95303" s="202"/>
    </row>
    <row r="95304" spans="2:2">
      <c r="B95304" s="202"/>
    </row>
    <row r="95305" spans="2:2">
      <c r="B95305" s="202"/>
    </row>
    <row r="95306" spans="2:2">
      <c r="B95306" s="202"/>
    </row>
    <row r="95307" spans="2:2">
      <c r="B95307" s="202"/>
    </row>
    <row r="95308" spans="2:2">
      <c r="B95308" s="202"/>
    </row>
    <row r="95309" spans="2:2">
      <c r="B95309" s="202"/>
    </row>
    <row r="95310" spans="2:2">
      <c r="B95310" s="202"/>
    </row>
    <row r="95311" spans="2:2">
      <c r="B95311" s="202"/>
    </row>
    <row r="95312" spans="2:2">
      <c r="B95312" s="202"/>
    </row>
    <row r="95313" spans="2:2">
      <c r="B95313" s="202"/>
    </row>
    <row r="95314" spans="2:2">
      <c r="B95314" s="202"/>
    </row>
    <row r="95315" spans="2:2">
      <c r="B95315" s="202"/>
    </row>
    <row r="95316" spans="2:2">
      <c r="B95316" s="202"/>
    </row>
    <row r="95317" spans="2:2">
      <c r="B95317" s="202"/>
    </row>
    <row r="95318" spans="2:2">
      <c r="B95318" s="202"/>
    </row>
    <row r="95319" spans="2:2">
      <c r="B95319" s="202"/>
    </row>
    <row r="95320" spans="2:2">
      <c r="B95320" s="202"/>
    </row>
    <row r="95321" spans="2:2">
      <c r="B95321" s="202"/>
    </row>
    <row r="95322" spans="2:2">
      <c r="B95322" s="202"/>
    </row>
    <row r="95323" spans="2:2">
      <c r="B95323" s="202"/>
    </row>
    <row r="95324" spans="2:2">
      <c r="B95324" s="202"/>
    </row>
    <row r="95325" spans="2:2">
      <c r="B95325" s="202"/>
    </row>
    <row r="95326" spans="2:2">
      <c r="B95326" s="202"/>
    </row>
    <row r="95327" spans="2:2">
      <c r="B95327" s="202"/>
    </row>
    <row r="95328" spans="2:2">
      <c r="B95328" s="202"/>
    </row>
    <row r="95329" spans="2:2">
      <c r="B95329" s="202"/>
    </row>
    <row r="95330" spans="2:2">
      <c r="B95330" s="202"/>
    </row>
    <row r="95331" spans="2:2">
      <c r="B95331" s="202"/>
    </row>
    <row r="95332" spans="2:2">
      <c r="B95332" s="202"/>
    </row>
    <row r="95333" spans="2:2">
      <c r="B95333" s="202"/>
    </row>
    <row r="95334" spans="2:2">
      <c r="B95334" s="202"/>
    </row>
    <row r="95335" spans="2:2">
      <c r="B95335" s="202"/>
    </row>
    <row r="95336" spans="2:2">
      <c r="B95336" s="202"/>
    </row>
    <row r="95337" spans="2:2">
      <c r="B95337" s="202"/>
    </row>
    <row r="95338" spans="2:2">
      <c r="B95338" s="202"/>
    </row>
    <row r="95339" spans="2:2">
      <c r="B95339" s="202"/>
    </row>
    <row r="95340" spans="2:2">
      <c r="B95340" s="202"/>
    </row>
    <row r="95341" spans="2:2">
      <c r="B95341" s="202"/>
    </row>
    <row r="95342" spans="2:2">
      <c r="B95342" s="202"/>
    </row>
    <row r="95343" spans="2:2">
      <c r="B95343" s="202"/>
    </row>
    <row r="95344" spans="2:2">
      <c r="B95344" s="202"/>
    </row>
    <row r="95345" spans="2:2">
      <c r="B95345" s="202"/>
    </row>
    <row r="95346" spans="2:2">
      <c r="B95346" s="202"/>
    </row>
    <row r="95347" spans="2:2">
      <c r="B95347" s="202"/>
    </row>
    <row r="95348" spans="2:2">
      <c r="B95348" s="202"/>
    </row>
    <row r="95349" spans="2:2">
      <c r="B95349" s="202"/>
    </row>
    <row r="95350" spans="2:2">
      <c r="B95350" s="202"/>
    </row>
    <row r="95351" spans="2:2">
      <c r="B95351" s="202"/>
    </row>
    <row r="95352" spans="2:2">
      <c r="B95352" s="202"/>
    </row>
    <row r="95353" spans="2:2">
      <c r="B95353" s="202"/>
    </row>
    <row r="95354" spans="2:2">
      <c r="B95354" s="202"/>
    </row>
    <row r="95355" spans="2:2">
      <c r="B95355" s="202"/>
    </row>
    <row r="95356" spans="2:2">
      <c r="B95356" s="202"/>
    </row>
    <row r="95357" spans="2:2">
      <c r="B95357" s="202"/>
    </row>
    <row r="95358" spans="2:2">
      <c r="B95358" s="202"/>
    </row>
    <row r="95359" spans="2:2">
      <c r="B95359" s="202"/>
    </row>
    <row r="95360" spans="2:2">
      <c r="B95360" s="202"/>
    </row>
    <row r="95361" spans="2:2">
      <c r="B95361" s="202"/>
    </row>
    <row r="95362" spans="2:2">
      <c r="B95362" s="202"/>
    </row>
    <row r="95363" spans="2:2">
      <c r="B95363" s="202"/>
    </row>
    <row r="95364" spans="2:2">
      <c r="B95364" s="202"/>
    </row>
    <row r="95365" spans="2:2">
      <c r="B95365" s="202"/>
    </row>
    <row r="95366" spans="2:2">
      <c r="B95366" s="202"/>
    </row>
    <row r="95367" spans="2:2">
      <c r="B95367" s="202"/>
    </row>
    <row r="95368" spans="2:2">
      <c r="B95368" s="202"/>
    </row>
    <row r="95369" spans="2:2">
      <c r="B95369" s="202"/>
    </row>
    <row r="95370" spans="2:2">
      <c r="B95370" s="202"/>
    </row>
    <row r="95371" spans="2:2">
      <c r="B95371" s="202"/>
    </row>
    <row r="95372" spans="2:2">
      <c r="B95372" s="202"/>
    </row>
    <row r="95373" spans="2:2">
      <c r="B95373" s="202"/>
    </row>
    <row r="95374" spans="2:2">
      <c r="B95374" s="202"/>
    </row>
    <row r="95375" spans="2:2">
      <c r="B95375" s="202"/>
    </row>
    <row r="95376" spans="2:2">
      <c r="B95376" s="202"/>
    </row>
    <row r="95377" spans="2:2">
      <c r="B95377" s="202"/>
    </row>
    <row r="95378" spans="2:2">
      <c r="B95378" s="202"/>
    </row>
    <row r="95379" spans="2:2">
      <c r="B95379" s="202"/>
    </row>
    <row r="95380" spans="2:2">
      <c r="B95380" s="202"/>
    </row>
    <row r="95381" spans="2:2">
      <c r="B95381" s="202"/>
    </row>
    <row r="95382" spans="2:2">
      <c r="B95382" s="202"/>
    </row>
    <row r="95383" spans="2:2">
      <c r="B95383" s="202"/>
    </row>
    <row r="95384" spans="2:2">
      <c r="B95384" s="202"/>
    </row>
    <row r="95385" spans="2:2">
      <c r="B95385" s="202"/>
    </row>
    <row r="95386" spans="2:2">
      <c r="B95386" s="202"/>
    </row>
    <row r="95387" spans="2:2">
      <c r="B95387" s="202"/>
    </row>
    <row r="95388" spans="2:2">
      <c r="B95388" s="202"/>
    </row>
    <row r="95389" spans="2:2">
      <c r="B95389" s="202"/>
    </row>
    <row r="95390" spans="2:2">
      <c r="B95390" s="202"/>
    </row>
    <row r="95391" spans="2:2">
      <c r="B95391" s="202"/>
    </row>
    <row r="95392" spans="2:2">
      <c r="B95392" s="202"/>
    </row>
    <row r="95393" spans="2:2">
      <c r="B95393" s="202"/>
    </row>
    <row r="95394" spans="2:2">
      <c r="B95394" s="202"/>
    </row>
    <row r="95395" spans="2:2">
      <c r="B95395" s="202"/>
    </row>
    <row r="95396" spans="2:2">
      <c r="B95396" s="202"/>
    </row>
    <row r="95397" spans="2:2">
      <c r="B95397" s="202"/>
    </row>
    <row r="95398" spans="2:2">
      <c r="B95398" s="202"/>
    </row>
    <row r="95399" spans="2:2">
      <c r="B95399" s="202"/>
    </row>
    <row r="95400" spans="2:2">
      <c r="B95400" s="202"/>
    </row>
    <row r="95401" spans="2:2">
      <c r="B95401" s="202"/>
    </row>
    <row r="95402" spans="2:2">
      <c r="B95402" s="202"/>
    </row>
    <row r="95403" spans="2:2">
      <c r="B95403" s="202"/>
    </row>
    <row r="95404" spans="2:2">
      <c r="B95404" s="202"/>
    </row>
    <row r="95405" spans="2:2">
      <c r="B95405" s="202"/>
    </row>
    <row r="95406" spans="2:2">
      <c r="B95406" s="202"/>
    </row>
    <row r="95407" spans="2:2">
      <c r="B95407" s="202"/>
    </row>
    <row r="95408" spans="2:2">
      <c r="B95408" s="202"/>
    </row>
    <row r="95409" spans="2:2">
      <c r="B95409" s="202"/>
    </row>
    <row r="95410" spans="2:2">
      <c r="B95410" s="202"/>
    </row>
    <row r="95411" spans="2:2">
      <c r="B95411" s="202"/>
    </row>
    <row r="95412" spans="2:2">
      <c r="B95412" s="202"/>
    </row>
    <row r="95413" spans="2:2">
      <c r="B95413" s="202"/>
    </row>
    <row r="95414" spans="2:2">
      <c r="B95414" s="202"/>
    </row>
    <row r="95415" spans="2:2">
      <c r="B95415" s="202"/>
    </row>
    <row r="95416" spans="2:2">
      <c r="B95416" s="202"/>
    </row>
    <row r="95417" spans="2:2">
      <c r="B95417" s="202"/>
    </row>
    <row r="95418" spans="2:2">
      <c r="B95418" s="202"/>
    </row>
    <row r="95419" spans="2:2">
      <c r="B95419" s="202"/>
    </row>
    <row r="95420" spans="2:2">
      <c r="B95420" s="202"/>
    </row>
    <row r="95421" spans="2:2">
      <c r="B95421" s="202"/>
    </row>
    <row r="95422" spans="2:2">
      <c r="B95422" s="202"/>
    </row>
    <row r="95423" spans="2:2">
      <c r="B95423" s="202"/>
    </row>
    <row r="95424" spans="2:2">
      <c r="B95424" s="202"/>
    </row>
    <row r="95425" spans="2:2">
      <c r="B95425" s="202"/>
    </row>
    <row r="95426" spans="2:2">
      <c r="B95426" s="202"/>
    </row>
    <row r="95427" spans="2:2">
      <c r="B95427" s="202"/>
    </row>
    <row r="95428" spans="2:2">
      <c r="B95428" s="202"/>
    </row>
    <row r="95429" spans="2:2">
      <c r="B95429" s="202"/>
    </row>
    <row r="95430" spans="2:2">
      <c r="B95430" s="202"/>
    </row>
    <row r="95431" spans="2:2">
      <c r="B95431" s="202"/>
    </row>
    <row r="95432" spans="2:2">
      <c r="B95432" s="202"/>
    </row>
    <row r="95433" spans="2:2">
      <c r="B95433" s="202"/>
    </row>
    <row r="95434" spans="2:2">
      <c r="B95434" s="202"/>
    </row>
    <row r="95435" spans="2:2">
      <c r="B95435" s="202"/>
    </row>
    <row r="95436" spans="2:2">
      <c r="B95436" s="202"/>
    </row>
    <row r="95437" spans="2:2">
      <c r="B95437" s="202"/>
    </row>
    <row r="95438" spans="2:2">
      <c r="B95438" s="202"/>
    </row>
    <row r="95439" spans="2:2">
      <c r="B95439" s="202"/>
    </row>
    <row r="95440" spans="2:2">
      <c r="B95440" s="202"/>
    </row>
    <row r="95441" spans="2:2">
      <c r="B95441" s="202"/>
    </row>
    <row r="95442" spans="2:2">
      <c r="B95442" s="202"/>
    </row>
    <row r="95443" spans="2:2">
      <c r="B95443" s="202"/>
    </row>
    <row r="95444" spans="2:2">
      <c r="B95444" s="202"/>
    </row>
    <row r="95445" spans="2:2">
      <c r="B95445" s="202"/>
    </row>
    <row r="95446" spans="2:2">
      <c r="B95446" s="202"/>
    </row>
    <row r="95447" spans="2:2">
      <c r="B95447" s="202"/>
    </row>
    <row r="95448" spans="2:2">
      <c r="B95448" s="202"/>
    </row>
    <row r="95449" spans="2:2">
      <c r="B95449" s="202"/>
    </row>
    <row r="95450" spans="2:2">
      <c r="B95450" s="202"/>
    </row>
    <row r="95451" spans="2:2">
      <c r="B95451" s="202"/>
    </row>
    <row r="95452" spans="2:2">
      <c r="B95452" s="202"/>
    </row>
    <row r="95453" spans="2:2">
      <c r="B95453" s="202"/>
    </row>
    <row r="95454" spans="2:2">
      <c r="B95454" s="202"/>
    </row>
    <row r="95455" spans="2:2">
      <c r="B95455" s="202"/>
    </row>
    <row r="95456" spans="2:2">
      <c r="B95456" s="202"/>
    </row>
    <row r="95457" spans="2:2">
      <c r="B95457" s="202"/>
    </row>
    <row r="95458" spans="2:2">
      <c r="B95458" s="202"/>
    </row>
    <row r="95459" spans="2:2">
      <c r="B95459" s="202"/>
    </row>
    <row r="95460" spans="2:2">
      <c r="B95460" s="202"/>
    </row>
    <row r="95461" spans="2:2">
      <c r="B95461" s="202"/>
    </row>
    <row r="95462" spans="2:2">
      <c r="B95462" s="202"/>
    </row>
    <row r="95463" spans="2:2">
      <c r="B95463" s="202"/>
    </row>
    <row r="95464" spans="2:2">
      <c r="B95464" s="202"/>
    </row>
    <row r="95465" spans="2:2">
      <c r="B95465" s="202"/>
    </row>
    <row r="95466" spans="2:2">
      <c r="B95466" s="202"/>
    </row>
    <row r="95467" spans="2:2">
      <c r="B95467" s="202"/>
    </row>
    <row r="95468" spans="2:2">
      <c r="B95468" s="202"/>
    </row>
    <row r="95469" spans="2:2">
      <c r="B95469" s="202"/>
    </row>
    <row r="95470" spans="2:2">
      <c r="B95470" s="202"/>
    </row>
    <row r="95471" spans="2:2">
      <c r="B95471" s="202"/>
    </row>
    <row r="95472" spans="2:2">
      <c r="B95472" s="202"/>
    </row>
    <row r="95473" spans="2:2">
      <c r="B95473" s="202"/>
    </row>
    <row r="95474" spans="2:2">
      <c r="B95474" s="202"/>
    </row>
    <row r="95475" spans="2:2">
      <c r="B95475" s="202"/>
    </row>
    <row r="95476" spans="2:2">
      <c r="B95476" s="202"/>
    </row>
    <row r="95477" spans="2:2">
      <c r="B95477" s="202"/>
    </row>
    <row r="95478" spans="2:2">
      <c r="B95478" s="202"/>
    </row>
    <row r="95479" spans="2:2">
      <c r="B95479" s="202"/>
    </row>
    <row r="95480" spans="2:2">
      <c r="B95480" s="202"/>
    </row>
    <row r="95481" spans="2:2">
      <c r="B95481" s="202"/>
    </row>
    <row r="95482" spans="2:2">
      <c r="B95482" s="202"/>
    </row>
    <row r="95483" spans="2:2">
      <c r="B95483" s="202"/>
    </row>
    <row r="95484" spans="2:2">
      <c r="B95484" s="202"/>
    </row>
    <row r="95485" spans="2:2">
      <c r="B95485" s="202"/>
    </row>
    <row r="95486" spans="2:2">
      <c r="B95486" s="202"/>
    </row>
    <row r="95487" spans="2:2">
      <c r="B95487" s="202"/>
    </row>
    <row r="95488" spans="2:2">
      <c r="B95488" s="202"/>
    </row>
    <row r="95489" spans="2:2">
      <c r="B95489" s="202"/>
    </row>
    <row r="95490" spans="2:2">
      <c r="B95490" s="202"/>
    </row>
    <row r="95491" spans="2:2">
      <c r="B95491" s="202"/>
    </row>
    <row r="95492" spans="2:2">
      <c r="B95492" s="202"/>
    </row>
    <row r="95493" spans="2:2">
      <c r="B95493" s="202"/>
    </row>
    <row r="95494" spans="2:2">
      <c r="B95494" s="202"/>
    </row>
    <row r="95495" spans="2:2">
      <c r="B95495" s="202"/>
    </row>
    <row r="95496" spans="2:2">
      <c r="B95496" s="202"/>
    </row>
    <row r="95497" spans="2:2">
      <c r="B95497" s="202"/>
    </row>
    <row r="95498" spans="2:2">
      <c r="B95498" s="202"/>
    </row>
    <row r="95499" spans="2:2">
      <c r="B95499" s="202"/>
    </row>
    <row r="95500" spans="2:2">
      <c r="B95500" s="202"/>
    </row>
    <row r="95501" spans="2:2">
      <c r="B95501" s="202"/>
    </row>
    <row r="95502" spans="2:2">
      <c r="B95502" s="202"/>
    </row>
    <row r="95503" spans="2:2">
      <c r="B95503" s="202"/>
    </row>
    <row r="95504" spans="2:2">
      <c r="B95504" s="202"/>
    </row>
    <row r="95505" spans="2:2">
      <c r="B95505" s="202"/>
    </row>
    <row r="95506" spans="2:2">
      <c r="B95506" s="202"/>
    </row>
    <row r="95507" spans="2:2">
      <c r="B95507" s="202"/>
    </row>
    <row r="95508" spans="2:2">
      <c r="B95508" s="202"/>
    </row>
    <row r="95509" spans="2:2">
      <c r="B95509" s="202"/>
    </row>
    <row r="95510" spans="2:2">
      <c r="B95510" s="202"/>
    </row>
    <row r="95511" spans="2:2">
      <c r="B95511" s="202"/>
    </row>
    <row r="95512" spans="2:2">
      <c r="B95512" s="202"/>
    </row>
    <row r="95513" spans="2:2">
      <c r="B95513" s="202"/>
    </row>
    <row r="95514" spans="2:2">
      <c r="B95514" s="202"/>
    </row>
    <row r="95515" spans="2:2">
      <c r="B95515" s="202"/>
    </row>
    <row r="95516" spans="2:2">
      <c r="B95516" s="202"/>
    </row>
    <row r="95517" spans="2:2">
      <c r="B95517" s="202"/>
    </row>
    <row r="95518" spans="2:2">
      <c r="B95518" s="202"/>
    </row>
    <row r="95519" spans="2:2">
      <c r="B95519" s="202"/>
    </row>
    <row r="95520" spans="2:2">
      <c r="B95520" s="202"/>
    </row>
    <row r="95521" spans="2:2">
      <c r="B95521" s="202"/>
    </row>
    <row r="95522" spans="2:2">
      <c r="B95522" s="202"/>
    </row>
    <row r="95523" spans="2:2">
      <c r="B95523" s="202"/>
    </row>
    <row r="95524" spans="2:2">
      <c r="B95524" s="202"/>
    </row>
    <row r="95525" spans="2:2">
      <c r="B95525" s="202"/>
    </row>
    <row r="95526" spans="2:2">
      <c r="B95526" s="202"/>
    </row>
    <row r="95527" spans="2:2">
      <c r="B95527" s="202"/>
    </row>
    <row r="95528" spans="2:2">
      <c r="B95528" s="202"/>
    </row>
    <row r="95529" spans="2:2">
      <c r="B95529" s="202"/>
    </row>
    <row r="95530" spans="2:2">
      <c r="B95530" s="202"/>
    </row>
    <row r="95531" spans="2:2">
      <c r="B95531" s="202"/>
    </row>
    <row r="95532" spans="2:2">
      <c r="B95532" s="202"/>
    </row>
    <row r="95533" spans="2:2">
      <c r="B95533" s="202"/>
    </row>
    <row r="95534" spans="2:2">
      <c r="B95534" s="202"/>
    </row>
    <row r="95535" spans="2:2">
      <c r="B95535" s="202"/>
    </row>
    <row r="95536" spans="2:2">
      <c r="B95536" s="202"/>
    </row>
    <row r="95537" spans="2:2">
      <c r="B95537" s="202"/>
    </row>
    <row r="95538" spans="2:2">
      <c r="B95538" s="202"/>
    </row>
    <row r="95539" spans="2:2">
      <c r="B95539" s="202"/>
    </row>
    <row r="95540" spans="2:2">
      <c r="B95540" s="202"/>
    </row>
    <row r="95541" spans="2:2">
      <c r="B95541" s="202"/>
    </row>
    <row r="95542" spans="2:2">
      <c r="B95542" s="202"/>
    </row>
    <row r="95543" spans="2:2">
      <c r="B95543" s="202"/>
    </row>
    <row r="95544" spans="2:2">
      <c r="B95544" s="202"/>
    </row>
    <row r="95545" spans="2:2">
      <c r="B95545" s="202"/>
    </row>
    <row r="95546" spans="2:2">
      <c r="B95546" s="202"/>
    </row>
    <row r="95547" spans="2:2">
      <c r="B95547" s="202"/>
    </row>
    <row r="95548" spans="2:2">
      <c r="B95548" s="202"/>
    </row>
    <row r="95549" spans="2:2">
      <c r="B95549" s="202"/>
    </row>
    <row r="95550" spans="2:2">
      <c r="B95550" s="202"/>
    </row>
    <row r="95551" spans="2:2">
      <c r="B95551" s="202"/>
    </row>
    <row r="95552" spans="2:2">
      <c r="B95552" s="202"/>
    </row>
    <row r="95553" spans="2:2">
      <c r="B95553" s="202"/>
    </row>
    <row r="95554" spans="2:2">
      <c r="B95554" s="202"/>
    </row>
    <row r="95555" spans="2:2">
      <c r="B95555" s="202"/>
    </row>
    <row r="95556" spans="2:2">
      <c r="B95556" s="202"/>
    </row>
    <row r="95557" spans="2:2">
      <c r="B95557" s="202"/>
    </row>
    <row r="95558" spans="2:2">
      <c r="B95558" s="202"/>
    </row>
    <row r="95559" spans="2:2">
      <c r="B95559" s="202"/>
    </row>
    <row r="95560" spans="2:2">
      <c r="B95560" s="202"/>
    </row>
    <row r="95561" spans="2:2">
      <c r="B95561" s="202"/>
    </row>
    <row r="95562" spans="2:2">
      <c r="B95562" s="202"/>
    </row>
    <row r="95563" spans="2:2">
      <c r="B95563" s="202"/>
    </row>
    <row r="95564" spans="2:2">
      <c r="B95564" s="202"/>
    </row>
    <row r="95565" spans="2:2">
      <c r="B95565" s="202"/>
    </row>
    <row r="95566" spans="2:2">
      <c r="B95566" s="202"/>
    </row>
    <row r="95567" spans="2:2">
      <c r="B95567" s="202"/>
    </row>
    <row r="95568" spans="2:2">
      <c r="B95568" s="202"/>
    </row>
    <row r="95569" spans="2:2">
      <c r="B95569" s="202"/>
    </row>
    <row r="95570" spans="2:2">
      <c r="B95570" s="202"/>
    </row>
    <row r="95571" spans="2:2">
      <c r="B95571" s="202"/>
    </row>
    <row r="95572" spans="2:2">
      <c r="B95572" s="202"/>
    </row>
    <row r="95573" spans="2:2">
      <c r="B95573" s="202"/>
    </row>
    <row r="95574" spans="2:2">
      <c r="B95574" s="202"/>
    </row>
    <row r="95575" spans="2:2">
      <c r="B95575" s="202"/>
    </row>
    <row r="95576" spans="2:2">
      <c r="B95576" s="202"/>
    </row>
    <row r="95577" spans="2:2">
      <c r="B95577" s="202"/>
    </row>
    <row r="95578" spans="2:2">
      <c r="B95578" s="202"/>
    </row>
    <row r="95579" spans="2:2">
      <c r="B95579" s="202"/>
    </row>
    <row r="95580" spans="2:2">
      <c r="B95580" s="202"/>
    </row>
    <row r="95581" spans="2:2">
      <c r="B95581" s="202"/>
    </row>
    <row r="95582" spans="2:2">
      <c r="B95582" s="202"/>
    </row>
    <row r="95583" spans="2:2">
      <c r="B95583" s="202"/>
    </row>
    <row r="95584" spans="2:2">
      <c r="B95584" s="202"/>
    </row>
    <row r="95585" spans="2:2">
      <c r="B95585" s="202"/>
    </row>
    <row r="95586" spans="2:2">
      <c r="B95586" s="202"/>
    </row>
    <row r="95587" spans="2:2">
      <c r="B95587" s="202"/>
    </row>
    <row r="95588" spans="2:2">
      <c r="B95588" s="202"/>
    </row>
    <row r="95589" spans="2:2">
      <c r="B95589" s="202"/>
    </row>
    <row r="95590" spans="2:2">
      <c r="B95590" s="202"/>
    </row>
    <row r="95591" spans="2:2">
      <c r="B95591" s="202"/>
    </row>
    <row r="95592" spans="2:2">
      <c r="B95592" s="202"/>
    </row>
    <row r="95593" spans="2:2">
      <c r="B95593" s="202"/>
    </row>
    <row r="95594" spans="2:2">
      <c r="B95594" s="202"/>
    </row>
    <row r="95595" spans="2:2">
      <c r="B95595" s="202"/>
    </row>
    <row r="95596" spans="2:2">
      <c r="B95596" s="202"/>
    </row>
    <row r="95597" spans="2:2">
      <c r="B95597" s="202"/>
    </row>
    <row r="95598" spans="2:2">
      <c r="B95598" s="202"/>
    </row>
    <row r="95599" spans="2:2">
      <c r="B95599" s="202"/>
    </row>
    <row r="95600" spans="2:2">
      <c r="B95600" s="202"/>
    </row>
    <row r="95601" spans="2:2">
      <c r="B95601" s="202"/>
    </row>
    <row r="95602" spans="2:2">
      <c r="B95602" s="202"/>
    </row>
    <row r="95603" spans="2:2">
      <c r="B95603" s="202"/>
    </row>
    <row r="95604" spans="2:2">
      <c r="B95604" s="202"/>
    </row>
    <row r="95605" spans="2:2">
      <c r="B95605" s="202"/>
    </row>
    <row r="95606" spans="2:2">
      <c r="B95606" s="202"/>
    </row>
    <row r="95607" spans="2:2">
      <c r="B95607" s="202"/>
    </row>
    <row r="95608" spans="2:2">
      <c r="B95608" s="202"/>
    </row>
    <row r="95609" spans="2:2">
      <c r="B95609" s="202"/>
    </row>
    <row r="95610" spans="2:2">
      <c r="B95610" s="202"/>
    </row>
    <row r="95611" spans="2:2">
      <c r="B95611" s="202"/>
    </row>
    <row r="95612" spans="2:2">
      <c r="B95612" s="202"/>
    </row>
    <row r="95613" spans="2:2">
      <c r="B95613" s="202"/>
    </row>
    <row r="95614" spans="2:2">
      <c r="B95614" s="202"/>
    </row>
    <row r="95615" spans="2:2">
      <c r="B95615" s="202"/>
    </row>
    <row r="95616" spans="2:2">
      <c r="B95616" s="202"/>
    </row>
    <row r="95617" spans="2:2">
      <c r="B95617" s="202"/>
    </row>
    <row r="95618" spans="2:2">
      <c r="B95618" s="202"/>
    </row>
    <row r="95619" spans="2:2">
      <c r="B95619" s="202"/>
    </row>
    <row r="95620" spans="2:2">
      <c r="B95620" s="202"/>
    </row>
    <row r="95621" spans="2:2">
      <c r="B95621" s="202"/>
    </row>
    <row r="95622" spans="2:2">
      <c r="B95622" s="202"/>
    </row>
    <row r="95623" spans="2:2">
      <c r="B95623" s="202"/>
    </row>
    <row r="95624" spans="2:2">
      <c r="B95624" s="202"/>
    </row>
    <row r="95625" spans="2:2">
      <c r="B95625" s="202"/>
    </row>
    <row r="95626" spans="2:2">
      <c r="B95626" s="202"/>
    </row>
    <row r="95627" spans="2:2">
      <c r="B95627" s="202"/>
    </row>
    <row r="95628" spans="2:2">
      <c r="B95628" s="202"/>
    </row>
    <row r="95629" spans="2:2">
      <c r="B95629" s="202"/>
    </row>
    <row r="95630" spans="2:2">
      <c r="B95630" s="202"/>
    </row>
    <row r="95631" spans="2:2">
      <c r="B95631" s="202"/>
    </row>
    <row r="95632" spans="2:2">
      <c r="B95632" s="202"/>
    </row>
    <row r="95633" spans="2:2">
      <c r="B95633" s="202"/>
    </row>
    <row r="95634" spans="2:2">
      <c r="B95634" s="202"/>
    </row>
    <row r="95635" spans="2:2">
      <c r="B95635" s="202"/>
    </row>
    <row r="95636" spans="2:2">
      <c r="B95636" s="202"/>
    </row>
    <row r="95637" spans="2:2">
      <c r="B95637" s="202"/>
    </row>
    <row r="95638" spans="2:2">
      <c r="B95638" s="202"/>
    </row>
    <row r="95639" spans="2:2">
      <c r="B95639" s="202"/>
    </row>
    <row r="95640" spans="2:2">
      <c r="B95640" s="202"/>
    </row>
    <row r="95641" spans="2:2">
      <c r="B95641" s="202"/>
    </row>
    <row r="95642" spans="2:2">
      <c r="B95642" s="202"/>
    </row>
    <row r="95643" spans="2:2">
      <c r="B95643" s="202"/>
    </row>
    <row r="95644" spans="2:2">
      <c r="B95644" s="202"/>
    </row>
    <row r="95645" spans="2:2">
      <c r="B95645" s="202"/>
    </row>
    <row r="95646" spans="2:2">
      <c r="B95646" s="202"/>
    </row>
    <row r="95647" spans="2:2">
      <c r="B95647" s="202"/>
    </row>
    <row r="95648" spans="2:2">
      <c r="B95648" s="202"/>
    </row>
    <row r="95649" spans="2:2">
      <c r="B95649" s="202"/>
    </row>
    <row r="95650" spans="2:2">
      <c r="B95650" s="202"/>
    </row>
    <row r="95651" spans="2:2">
      <c r="B95651" s="202"/>
    </row>
    <row r="95652" spans="2:2">
      <c r="B95652" s="202"/>
    </row>
    <row r="95653" spans="2:2">
      <c r="B95653" s="202"/>
    </row>
    <row r="95654" spans="2:2">
      <c r="B95654" s="202"/>
    </row>
    <row r="95655" spans="2:2">
      <c r="B95655" s="202"/>
    </row>
    <row r="95656" spans="2:2">
      <c r="B95656" s="202"/>
    </row>
    <row r="95657" spans="2:2">
      <c r="B95657" s="202"/>
    </row>
    <row r="95658" spans="2:2">
      <c r="B95658" s="202"/>
    </row>
    <row r="95659" spans="2:2">
      <c r="B95659" s="202"/>
    </row>
    <row r="95660" spans="2:2">
      <c r="B95660" s="202"/>
    </row>
    <row r="95661" spans="2:2">
      <c r="B95661" s="202"/>
    </row>
    <row r="95662" spans="2:2">
      <c r="B95662" s="202"/>
    </row>
    <row r="95663" spans="2:2">
      <c r="B95663" s="202"/>
    </row>
    <row r="95664" spans="2:2">
      <c r="B95664" s="202"/>
    </row>
    <row r="95665" spans="2:2">
      <c r="B95665" s="202"/>
    </row>
    <row r="95666" spans="2:2">
      <c r="B95666" s="202"/>
    </row>
    <row r="95667" spans="2:2">
      <c r="B95667" s="202"/>
    </row>
    <row r="95668" spans="2:2">
      <c r="B95668" s="202"/>
    </row>
    <row r="95669" spans="2:2">
      <c r="B95669" s="202"/>
    </row>
    <row r="95670" spans="2:2">
      <c r="B95670" s="202"/>
    </row>
    <row r="95671" spans="2:2">
      <c r="B95671" s="202"/>
    </row>
    <row r="95672" spans="2:2">
      <c r="B95672" s="202"/>
    </row>
    <row r="95673" spans="2:2">
      <c r="B95673" s="202"/>
    </row>
    <row r="95674" spans="2:2">
      <c r="B95674" s="202"/>
    </row>
    <row r="95675" spans="2:2">
      <c r="B95675" s="202"/>
    </row>
    <row r="95676" spans="2:2">
      <c r="B95676" s="202"/>
    </row>
    <row r="95677" spans="2:2">
      <c r="B95677" s="202"/>
    </row>
    <row r="95678" spans="2:2">
      <c r="B95678" s="202"/>
    </row>
    <row r="95679" spans="2:2">
      <c r="B95679" s="202"/>
    </row>
    <row r="95680" spans="2:2">
      <c r="B95680" s="202"/>
    </row>
    <row r="95681" spans="2:2">
      <c r="B95681" s="202"/>
    </row>
    <row r="95682" spans="2:2">
      <c r="B95682" s="202"/>
    </row>
    <row r="95683" spans="2:2">
      <c r="B95683" s="202"/>
    </row>
    <row r="95684" spans="2:2">
      <c r="B95684" s="202"/>
    </row>
    <row r="95685" spans="2:2">
      <c r="B95685" s="202"/>
    </row>
    <row r="95686" spans="2:2">
      <c r="B95686" s="202"/>
    </row>
    <row r="95687" spans="2:2">
      <c r="B95687" s="202"/>
    </row>
    <row r="95688" spans="2:2">
      <c r="B95688" s="202"/>
    </row>
    <row r="95689" spans="2:2">
      <c r="B95689" s="202"/>
    </row>
    <row r="95690" spans="2:2">
      <c r="B95690" s="202"/>
    </row>
    <row r="95691" spans="2:2">
      <c r="B95691" s="202"/>
    </row>
    <row r="95692" spans="2:2">
      <c r="B95692" s="202"/>
    </row>
    <row r="95693" spans="2:2">
      <c r="B95693" s="202"/>
    </row>
    <row r="95694" spans="2:2">
      <c r="B95694" s="202"/>
    </row>
    <row r="95695" spans="2:2">
      <c r="B95695" s="202"/>
    </row>
    <row r="95696" spans="2:2">
      <c r="B95696" s="202"/>
    </row>
    <row r="95697" spans="2:2">
      <c r="B95697" s="202"/>
    </row>
    <row r="95698" spans="2:2">
      <c r="B95698" s="202"/>
    </row>
    <row r="95699" spans="2:2">
      <c r="B95699" s="202"/>
    </row>
    <row r="95700" spans="2:2">
      <c r="B95700" s="202"/>
    </row>
    <row r="95701" spans="2:2">
      <c r="B95701" s="202"/>
    </row>
    <row r="95702" spans="2:2">
      <c r="B95702" s="202"/>
    </row>
    <row r="95703" spans="2:2">
      <c r="B95703" s="202"/>
    </row>
    <row r="95704" spans="2:2">
      <c r="B95704" s="202"/>
    </row>
    <row r="95705" spans="2:2">
      <c r="B95705" s="202"/>
    </row>
    <row r="95706" spans="2:2">
      <c r="B95706" s="202"/>
    </row>
    <row r="95707" spans="2:2">
      <c r="B95707" s="202"/>
    </row>
    <row r="95708" spans="2:2">
      <c r="B95708" s="202"/>
    </row>
    <row r="95709" spans="2:2">
      <c r="B95709" s="202"/>
    </row>
    <row r="95710" spans="2:2">
      <c r="B95710" s="202"/>
    </row>
    <row r="95711" spans="2:2">
      <c r="B95711" s="202"/>
    </row>
    <row r="95712" spans="2:2">
      <c r="B95712" s="202"/>
    </row>
    <row r="95713" spans="2:2">
      <c r="B95713" s="202"/>
    </row>
    <row r="95714" spans="2:2">
      <c r="B95714" s="202"/>
    </row>
    <row r="95715" spans="2:2">
      <c r="B95715" s="202"/>
    </row>
    <row r="95716" spans="2:2">
      <c r="B95716" s="202"/>
    </row>
    <row r="95717" spans="2:2">
      <c r="B95717" s="202"/>
    </row>
    <row r="95718" spans="2:2">
      <c r="B95718" s="202"/>
    </row>
    <row r="95719" spans="2:2">
      <c r="B95719" s="202"/>
    </row>
    <row r="95720" spans="2:2">
      <c r="B95720" s="202"/>
    </row>
    <row r="95721" spans="2:2">
      <c r="B95721" s="202"/>
    </row>
    <row r="95722" spans="2:2">
      <c r="B95722" s="202"/>
    </row>
    <row r="95723" spans="2:2">
      <c r="B95723" s="202"/>
    </row>
    <row r="95724" spans="2:2">
      <c r="B95724" s="202"/>
    </row>
    <row r="95725" spans="2:2">
      <c r="B95725" s="202"/>
    </row>
    <row r="95726" spans="2:2">
      <c r="B95726" s="202"/>
    </row>
    <row r="95727" spans="2:2">
      <c r="B95727" s="202"/>
    </row>
    <row r="95728" spans="2:2">
      <c r="B95728" s="202"/>
    </row>
    <row r="95729" spans="2:2">
      <c r="B95729" s="202"/>
    </row>
    <row r="95730" spans="2:2">
      <c r="B95730" s="202"/>
    </row>
    <row r="95731" spans="2:2">
      <c r="B95731" s="202"/>
    </row>
    <row r="95732" spans="2:2">
      <c r="B95732" s="202"/>
    </row>
    <row r="95733" spans="2:2">
      <c r="B95733" s="202"/>
    </row>
    <row r="95734" spans="2:2">
      <c r="B95734" s="202"/>
    </row>
    <row r="95735" spans="2:2">
      <c r="B95735" s="202"/>
    </row>
    <row r="95736" spans="2:2">
      <c r="B95736" s="202"/>
    </row>
    <row r="95737" spans="2:2">
      <c r="B95737" s="202"/>
    </row>
    <row r="95738" spans="2:2">
      <c r="B95738" s="202"/>
    </row>
    <row r="95739" spans="2:2">
      <c r="B95739" s="202"/>
    </row>
    <row r="95740" spans="2:2">
      <c r="B95740" s="202"/>
    </row>
    <row r="95741" spans="2:2">
      <c r="B95741" s="202"/>
    </row>
    <row r="95742" spans="2:2">
      <c r="B95742" s="202"/>
    </row>
    <row r="95743" spans="2:2">
      <c r="B95743" s="202"/>
    </row>
    <row r="95744" spans="2:2">
      <c r="B95744" s="202"/>
    </row>
    <row r="95745" spans="2:2">
      <c r="B95745" s="202"/>
    </row>
    <row r="95746" spans="2:2">
      <c r="B95746" s="202"/>
    </row>
    <row r="95747" spans="2:2">
      <c r="B95747" s="202"/>
    </row>
    <row r="95748" spans="2:2">
      <c r="B95748" s="202"/>
    </row>
    <row r="95749" spans="2:2">
      <c r="B95749" s="202"/>
    </row>
    <row r="95750" spans="2:2">
      <c r="B95750" s="202"/>
    </row>
    <row r="95751" spans="2:2">
      <c r="B95751" s="202"/>
    </row>
    <row r="95752" spans="2:2">
      <c r="B95752" s="202"/>
    </row>
    <row r="95753" spans="2:2">
      <c r="B95753" s="202"/>
    </row>
    <row r="95754" spans="2:2">
      <c r="B95754" s="202"/>
    </row>
    <row r="95755" spans="2:2">
      <c r="B95755" s="202"/>
    </row>
    <row r="95756" spans="2:2">
      <c r="B95756" s="202"/>
    </row>
    <row r="95757" spans="2:2">
      <c r="B95757" s="202"/>
    </row>
    <row r="95758" spans="2:2">
      <c r="B95758" s="202"/>
    </row>
    <row r="95759" spans="2:2">
      <c r="B95759" s="202"/>
    </row>
    <row r="95760" spans="2:2">
      <c r="B95760" s="202"/>
    </row>
    <row r="95761" spans="2:2">
      <c r="B95761" s="202"/>
    </row>
    <row r="95762" spans="2:2">
      <c r="B95762" s="202"/>
    </row>
    <row r="95763" spans="2:2">
      <c r="B95763" s="202"/>
    </row>
    <row r="95764" spans="2:2">
      <c r="B95764" s="202"/>
    </row>
    <row r="95765" spans="2:2">
      <c r="B95765" s="202"/>
    </row>
    <row r="95766" spans="2:2">
      <c r="B95766" s="202"/>
    </row>
    <row r="95767" spans="2:2">
      <c r="B95767" s="202"/>
    </row>
    <row r="95768" spans="2:2">
      <c r="B95768" s="202"/>
    </row>
    <row r="95769" spans="2:2">
      <c r="B95769" s="202"/>
    </row>
    <row r="95770" spans="2:2">
      <c r="B95770" s="202"/>
    </row>
    <row r="95771" spans="2:2">
      <c r="B95771" s="202"/>
    </row>
    <row r="95772" spans="2:2">
      <c r="B95772" s="202"/>
    </row>
    <row r="95773" spans="2:2">
      <c r="B95773" s="202"/>
    </row>
    <row r="95774" spans="2:2">
      <c r="B95774" s="202"/>
    </row>
    <row r="95775" spans="2:2">
      <c r="B95775" s="202"/>
    </row>
    <row r="95776" spans="2:2">
      <c r="B95776" s="202"/>
    </row>
    <row r="95777" spans="2:2">
      <c r="B95777" s="202"/>
    </row>
    <row r="95778" spans="2:2">
      <c r="B95778" s="202"/>
    </row>
    <row r="95779" spans="2:2">
      <c r="B95779" s="202"/>
    </row>
    <row r="95780" spans="2:2">
      <c r="B95780" s="202"/>
    </row>
    <row r="95781" spans="2:2">
      <c r="B95781" s="202"/>
    </row>
    <row r="95782" spans="2:2">
      <c r="B95782" s="202"/>
    </row>
    <row r="95783" spans="2:2">
      <c r="B95783" s="202"/>
    </row>
    <row r="95784" spans="2:2">
      <c r="B95784" s="202"/>
    </row>
    <row r="95785" spans="2:2">
      <c r="B95785" s="202"/>
    </row>
    <row r="95786" spans="2:2">
      <c r="B95786" s="202"/>
    </row>
    <row r="95787" spans="2:2">
      <c r="B95787" s="202"/>
    </row>
    <row r="95788" spans="2:2">
      <c r="B95788" s="202"/>
    </row>
    <row r="95789" spans="2:2">
      <c r="B95789" s="202"/>
    </row>
    <row r="95790" spans="2:2">
      <c r="B95790" s="202"/>
    </row>
    <row r="95791" spans="2:2">
      <c r="B95791" s="202"/>
    </row>
    <row r="95792" spans="2:2">
      <c r="B95792" s="202"/>
    </row>
    <row r="95793" spans="2:2">
      <c r="B95793" s="202"/>
    </row>
    <row r="95794" spans="2:2">
      <c r="B95794" s="202"/>
    </row>
    <row r="95795" spans="2:2">
      <c r="B95795" s="202"/>
    </row>
    <row r="95796" spans="2:2">
      <c r="B95796" s="202"/>
    </row>
    <row r="95797" spans="2:2">
      <c r="B95797" s="202"/>
    </row>
    <row r="95798" spans="2:2">
      <c r="B95798" s="202"/>
    </row>
    <row r="95799" spans="2:2">
      <c r="B95799" s="202"/>
    </row>
    <row r="95800" spans="2:2">
      <c r="B95800" s="202"/>
    </row>
    <row r="95801" spans="2:2">
      <c r="B95801" s="202"/>
    </row>
    <row r="95802" spans="2:2">
      <c r="B95802" s="202"/>
    </row>
    <row r="95803" spans="2:2">
      <c r="B95803" s="202"/>
    </row>
    <row r="95804" spans="2:2">
      <c r="B95804" s="202"/>
    </row>
    <row r="95805" spans="2:2">
      <c r="B95805" s="202"/>
    </row>
    <row r="95806" spans="2:2">
      <c r="B95806" s="202"/>
    </row>
    <row r="95807" spans="2:2">
      <c r="B95807" s="202"/>
    </row>
    <row r="95808" spans="2:2">
      <c r="B95808" s="202"/>
    </row>
    <row r="95809" spans="2:2">
      <c r="B95809" s="202"/>
    </row>
    <row r="95810" spans="2:2">
      <c r="B95810" s="202"/>
    </row>
    <row r="95811" spans="2:2">
      <c r="B95811" s="202"/>
    </row>
    <row r="95812" spans="2:2">
      <c r="B95812" s="202"/>
    </row>
    <row r="95813" spans="2:2">
      <c r="B95813" s="202"/>
    </row>
    <row r="95814" spans="2:2">
      <c r="B95814" s="202"/>
    </row>
    <row r="95815" spans="2:2">
      <c r="B95815" s="202"/>
    </row>
    <row r="95816" spans="2:2">
      <c r="B95816" s="202"/>
    </row>
    <row r="95817" spans="2:2">
      <c r="B95817" s="202"/>
    </row>
    <row r="95818" spans="2:2">
      <c r="B95818" s="202"/>
    </row>
    <row r="95819" spans="2:2">
      <c r="B95819" s="202"/>
    </row>
    <row r="95820" spans="2:2">
      <c r="B95820" s="202"/>
    </row>
    <row r="95821" spans="2:2">
      <c r="B95821" s="202"/>
    </row>
    <row r="95822" spans="2:2">
      <c r="B95822" s="202"/>
    </row>
    <row r="95823" spans="2:2">
      <c r="B95823" s="202"/>
    </row>
    <row r="95824" spans="2:2">
      <c r="B95824" s="202"/>
    </row>
    <row r="95825" spans="2:2">
      <c r="B95825" s="202"/>
    </row>
    <row r="95826" spans="2:2">
      <c r="B95826" s="202"/>
    </row>
    <row r="95827" spans="2:2">
      <c r="B95827" s="202"/>
    </row>
    <row r="95828" spans="2:2">
      <c r="B95828" s="202"/>
    </row>
    <row r="95829" spans="2:2">
      <c r="B95829" s="202"/>
    </row>
    <row r="95830" spans="2:2">
      <c r="B95830" s="202"/>
    </row>
    <row r="95831" spans="2:2">
      <c r="B95831" s="202"/>
    </row>
    <row r="95832" spans="2:2">
      <c r="B95832" s="202"/>
    </row>
    <row r="95833" spans="2:2">
      <c r="B95833" s="202"/>
    </row>
    <row r="95834" spans="2:2">
      <c r="B95834" s="202"/>
    </row>
    <row r="95835" spans="2:2">
      <c r="B95835" s="202"/>
    </row>
    <row r="95836" spans="2:2">
      <c r="B95836" s="202"/>
    </row>
    <row r="95837" spans="2:2">
      <c r="B95837" s="202"/>
    </row>
    <row r="95838" spans="2:2">
      <c r="B95838" s="202"/>
    </row>
    <row r="95839" spans="2:2">
      <c r="B95839" s="202"/>
    </row>
    <row r="95840" spans="2:2">
      <c r="B95840" s="202"/>
    </row>
    <row r="95841" spans="2:2">
      <c r="B95841" s="202"/>
    </row>
    <row r="95842" spans="2:2">
      <c r="B95842" s="202"/>
    </row>
    <row r="95843" spans="2:2">
      <c r="B95843" s="202"/>
    </row>
    <row r="95844" spans="2:2">
      <c r="B95844" s="202"/>
    </row>
    <row r="95845" spans="2:2">
      <c r="B95845" s="202"/>
    </row>
    <row r="95846" spans="2:2">
      <c r="B95846" s="202"/>
    </row>
    <row r="95847" spans="2:2">
      <c r="B95847" s="202"/>
    </row>
    <row r="95848" spans="2:2">
      <c r="B95848" s="202"/>
    </row>
    <row r="95849" spans="2:2">
      <c r="B95849" s="202"/>
    </row>
    <row r="95850" spans="2:2">
      <c r="B95850" s="202"/>
    </row>
    <row r="95851" spans="2:2">
      <c r="B95851" s="202"/>
    </row>
    <row r="95852" spans="2:2">
      <c r="B95852" s="202"/>
    </row>
    <row r="95853" spans="2:2">
      <c r="B95853" s="202"/>
    </row>
    <row r="95854" spans="2:2">
      <c r="B95854" s="202"/>
    </row>
    <row r="95855" spans="2:2">
      <c r="B95855" s="202"/>
    </row>
    <row r="95856" spans="2:2">
      <c r="B95856" s="202"/>
    </row>
    <row r="95857" spans="2:2">
      <c r="B95857" s="202"/>
    </row>
    <row r="95858" spans="2:2">
      <c r="B95858" s="202"/>
    </row>
    <row r="95859" spans="2:2">
      <c r="B95859" s="202"/>
    </row>
    <row r="95860" spans="2:2">
      <c r="B95860" s="202"/>
    </row>
    <row r="95861" spans="2:2">
      <c r="B95861" s="202"/>
    </row>
    <row r="95862" spans="2:2">
      <c r="B95862" s="202"/>
    </row>
    <row r="95863" spans="2:2">
      <c r="B95863" s="202"/>
    </row>
    <row r="95864" spans="2:2">
      <c r="B95864" s="202"/>
    </row>
    <row r="95865" spans="2:2">
      <c r="B95865" s="202"/>
    </row>
    <row r="95866" spans="2:2">
      <c r="B95866" s="202"/>
    </row>
    <row r="95867" spans="2:2">
      <c r="B95867" s="202"/>
    </row>
    <row r="95868" spans="2:2">
      <c r="B95868" s="202"/>
    </row>
    <row r="95869" spans="2:2">
      <c r="B95869" s="202"/>
    </row>
    <row r="95870" spans="2:2">
      <c r="B95870" s="202"/>
    </row>
    <row r="95871" spans="2:2">
      <c r="B95871" s="202"/>
    </row>
    <row r="95872" spans="2:2">
      <c r="B95872" s="202"/>
    </row>
    <row r="95873" spans="2:2">
      <c r="B95873" s="202"/>
    </row>
    <row r="95874" spans="2:2">
      <c r="B95874" s="202"/>
    </row>
    <row r="95875" spans="2:2">
      <c r="B95875" s="202"/>
    </row>
    <row r="95876" spans="2:2">
      <c r="B95876" s="202"/>
    </row>
    <row r="95877" spans="2:2">
      <c r="B95877" s="202"/>
    </row>
    <row r="95878" spans="2:2">
      <c r="B95878" s="202"/>
    </row>
    <row r="95879" spans="2:2">
      <c r="B95879" s="202"/>
    </row>
    <row r="95880" spans="2:2">
      <c r="B95880" s="202"/>
    </row>
    <row r="95881" spans="2:2">
      <c r="B95881" s="202"/>
    </row>
    <row r="95882" spans="2:2">
      <c r="B95882" s="202"/>
    </row>
    <row r="95883" spans="2:2">
      <c r="B95883" s="202"/>
    </row>
    <row r="95884" spans="2:2">
      <c r="B95884" s="202"/>
    </row>
    <row r="95885" spans="2:2">
      <c r="B95885" s="202"/>
    </row>
    <row r="95886" spans="2:2">
      <c r="B95886" s="202"/>
    </row>
    <row r="95887" spans="2:2">
      <c r="B95887" s="202"/>
    </row>
    <row r="95888" spans="2:2">
      <c r="B95888" s="202"/>
    </row>
    <row r="95889" spans="2:2">
      <c r="B95889" s="202"/>
    </row>
    <row r="95890" spans="2:2">
      <c r="B95890" s="202"/>
    </row>
    <row r="95891" spans="2:2">
      <c r="B95891" s="202"/>
    </row>
    <row r="95892" spans="2:2">
      <c r="B95892" s="202"/>
    </row>
    <row r="95893" spans="2:2">
      <c r="B95893" s="202"/>
    </row>
    <row r="95894" spans="2:2">
      <c r="B95894" s="202"/>
    </row>
    <row r="95895" spans="2:2">
      <c r="B95895" s="202"/>
    </row>
    <row r="95896" spans="2:2">
      <c r="B95896" s="202"/>
    </row>
    <row r="95897" spans="2:2">
      <c r="B95897" s="202"/>
    </row>
    <row r="95898" spans="2:2">
      <c r="B95898" s="202"/>
    </row>
    <row r="95899" spans="2:2">
      <c r="B95899" s="202"/>
    </row>
    <row r="95900" spans="2:2">
      <c r="B95900" s="202"/>
    </row>
    <row r="95901" spans="2:2">
      <c r="B95901" s="202"/>
    </row>
    <row r="95902" spans="2:2">
      <c r="B95902" s="202"/>
    </row>
    <row r="95903" spans="2:2">
      <c r="B95903" s="202"/>
    </row>
    <row r="95904" spans="2:2">
      <c r="B95904" s="202"/>
    </row>
    <row r="95905" spans="2:2">
      <c r="B95905" s="202"/>
    </row>
    <row r="95906" spans="2:2">
      <c r="B95906" s="202"/>
    </row>
    <row r="95907" spans="2:2">
      <c r="B95907" s="202"/>
    </row>
    <row r="95908" spans="2:2">
      <c r="B95908" s="202"/>
    </row>
    <row r="95909" spans="2:2">
      <c r="B95909" s="202"/>
    </row>
    <row r="95910" spans="2:2">
      <c r="B95910" s="202"/>
    </row>
    <row r="95911" spans="2:2">
      <c r="B95911" s="202"/>
    </row>
    <row r="95912" spans="2:2">
      <c r="B95912" s="202"/>
    </row>
    <row r="95913" spans="2:2">
      <c r="B95913" s="202"/>
    </row>
    <row r="95914" spans="2:2">
      <c r="B95914" s="202"/>
    </row>
    <row r="95915" spans="2:2">
      <c r="B95915" s="202"/>
    </row>
    <row r="95916" spans="2:2">
      <c r="B95916" s="202"/>
    </row>
    <row r="95917" spans="2:2">
      <c r="B95917" s="202"/>
    </row>
    <row r="95918" spans="2:2">
      <c r="B95918" s="202"/>
    </row>
    <row r="95919" spans="2:2">
      <c r="B95919" s="202"/>
    </row>
    <row r="95920" spans="2:2">
      <c r="B95920" s="202"/>
    </row>
    <row r="95921" spans="2:2">
      <c r="B95921" s="202"/>
    </row>
    <row r="95922" spans="2:2">
      <c r="B95922" s="202"/>
    </row>
    <row r="95923" spans="2:2">
      <c r="B95923" s="202"/>
    </row>
    <row r="95924" spans="2:2">
      <c r="B95924" s="202"/>
    </row>
    <row r="95925" spans="2:2">
      <c r="B95925" s="202"/>
    </row>
    <row r="95926" spans="2:2">
      <c r="B95926" s="202"/>
    </row>
    <row r="95927" spans="2:2">
      <c r="B95927" s="202"/>
    </row>
    <row r="95928" spans="2:2">
      <c r="B95928" s="202"/>
    </row>
    <row r="95929" spans="2:2">
      <c r="B95929" s="202"/>
    </row>
    <row r="95930" spans="2:2">
      <c r="B95930" s="202"/>
    </row>
    <row r="95931" spans="2:2">
      <c r="B95931" s="202"/>
    </row>
    <row r="95932" spans="2:2">
      <c r="B95932" s="202"/>
    </row>
    <row r="95933" spans="2:2">
      <c r="B95933" s="202"/>
    </row>
    <row r="95934" spans="2:2">
      <c r="B95934" s="202"/>
    </row>
    <row r="95935" spans="2:2">
      <c r="B95935" s="202"/>
    </row>
    <row r="95936" spans="2:2">
      <c r="B95936" s="202"/>
    </row>
    <row r="95937" spans="2:2">
      <c r="B95937" s="202"/>
    </row>
    <row r="95938" spans="2:2">
      <c r="B95938" s="202"/>
    </row>
    <row r="95939" spans="2:2">
      <c r="B95939" s="202"/>
    </row>
    <row r="95940" spans="2:2">
      <c r="B95940" s="202"/>
    </row>
    <row r="95941" spans="2:2">
      <c r="B95941" s="202"/>
    </row>
    <row r="95942" spans="2:2">
      <c r="B95942" s="202"/>
    </row>
    <row r="95943" spans="2:2">
      <c r="B95943" s="202"/>
    </row>
    <row r="95944" spans="2:2">
      <c r="B95944" s="202"/>
    </row>
    <row r="95945" spans="2:2">
      <c r="B95945" s="202"/>
    </row>
    <row r="95946" spans="2:2">
      <c r="B95946" s="202"/>
    </row>
    <row r="95947" spans="2:2">
      <c r="B95947" s="202"/>
    </row>
    <row r="95948" spans="2:2">
      <c r="B95948" s="202"/>
    </row>
    <row r="95949" spans="2:2">
      <c r="B95949" s="202"/>
    </row>
    <row r="95950" spans="2:2">
      <c r="B95950" s="202"/>
    </row>
    <row r="95951" spans="2:2">
      <c r="B95951" s="202"/>
    </row>
    <row r="95952" spans="2:2">
      <c r="B95952" s="202"/>
    </row>
    <row r="95953" spans="2:2">
      <c r="B95953" s="202"/>
    </row>
    <row r="95954" spans="2:2">
      <c r="B95954" s="202"/>
    </row>
    <row r="95955" spans="2:2">
      <c r="B95955" s="202"/>
    </row>
    <row r="95956" spans="2:2">
      <c r="B95956" s="202"/>
    </row>
    <row r="95957" spans="2:2">
      <c r="B95957" s="202"/>
    </row>
    <row r="95958" spans="2:2">
      <c r="B95958" s="202"/>
    </row>
    <row r="95959" spans="2:2">
      <c r="B95959" s="202"/>
    </row>
    <row r="95960" spans="2:2">
      <c r="B95960" s="202"/>
    </row>
    <row r="95961" spans="2:2">
      <c r="B95961" s="202"/>
    </row>
    <row r="95962" spans="2:2">
      <c r="B95962" s="202"/>
    </row>
    <row r="95963" spans="2:2">
      <c r="B95963" s="202"/>
    </row>
    <row r="95964" spans="2:2">
      <c r="B95964" s="202"/>
    </row>
    <row r="95965" spans="2:2">
      <c r="B95965" s="202"/>
    </row>
    <row r="95966" spans="2:2">
      <c r="B95966" s="202"/>
    </row>
    <row r="95967" spans="2:2">
      <c r="B95967" s="202"/>
    </row>
    <row r="95968" spans="2:2">
      <c r="B95968" s="202"/>
    </row>
    <row r="95969" spans="2:2">
      <c r="B95969" s="202"/>
    </row>
    <row r="95970" spans="2:2">
      <c r="B95970" s="202"/>
    </row>
    <row r="95971" spans="2:2">
      <c r="B95971" s="202"/>
    </row>
    <row r="95972" spans="2:2">
      <c r="B95972" s="202"/>
    </row>
    <row r="95973" spans="2:2">
      <c r="B95973" s="202"/>
    </row>
    <row r="95974" spans="2:2">
      <c r="B95974" s="202"/>
    </row>
    <row r="95975" spans="2:2">
      <c r="B95975" s="202"/>
    </row>
    <row r="95976" spans="2:2">
      <c r="B95976" s="202"/>
    </row>
    <row r="95977" spans="2:2">
      <c r="B95977" s="202"/>
    </row>
    <row r="95978" spans="2:2">
      <c r="B95978" s="202"/>
    </row>
    <row r="95979" spans="2:2">
      <c r="B95979" s="202"/>
    </row>
    <row r="95980" spans="2:2">
      <c r="B95980" s="202"/>
    </row>
    <row r="95981" spans="2:2">
      <c r="B95981" s="202"/>
    </row>
    <row r="95982" spans="2:2">
      <c r="B95982" s="202"/>
    </row>
    <row r="95983" spans="2:2">
      <c r="B95983" s="202"/>
    </row>
    <row r="95984" spans="2:2">
      <c r="B95984" s="202"/>
    </row>
    <row r="95985" spans="2:2">
      <c r="B95985" s="202"/>
    </row>
    <row r="95986" spans="2:2">
      <c r="B95986" s="202"/>
    </row>
    <row r="95987" spans="2:2">
      <c r="B95987" s="202"/>
    </row>
    <row r="95988" spans="2:2">
      <c r="B95988" s="202"/>
    </row>
    <row r="95989" spans="2:2">
      <c r="B95989" s="202"/>
    </row>
    <row r="95990" spans="2:2">
      <c r="B95990" s="202"/>
    </row>
    <row r="95991" spans="2:2">
      <c r="B95991" s="202"/>
    </row>
    <row r="95992" spans="2:2">
      <c r="B95992" s="202"/>
    </row>
    <row r="95993" spans="2:2">
      <c r="B95993" s="202"/>
    </row>
    <row r="95994" spans="2:2">
      <c r="B95994" s="202"/>
    </row>
    <row r="95995" spans="2:2">
      <c r="B95995" s="202"/>
    </row>
    <row r="95996" spans="2:2">
      <c r="B95996" s="202"/>
    </row>
    <row r="95997" spans="2:2">
      <c r="B95997" s="202"/>
    </row>
    <row r="95998" spans="2:2">
      <c r="B95998" s="202"/>
    </row>
    <row r="95999" spans="2:2">
      <c r="B95999" s="202"/>
    </row>
    <row r="96000" spans="2:2">
      <c r="B96000" s="202"/>
    </row>
    <row r="96001" spans="2:2">
      <c r="B96001" s="202"/>
    </row>
    <row r="96002" spans="2:2">
      <c r="B96002" s="202"/>
    </row>
    <row r="96003" spans="2:2">
      <c r="B96003" s="202"/>
    </row>
    <row r="96004" spans="2:2">
      <c r="B96004" s="202"/>
    </row>
    <row r="96005" spans="2:2">
      <c r="B96005" s="202"/>
    </row>
    <row r="96006" spans="2:2">
      <c r="B96006" s="202"/>
    </row>
    <row r="96007" spans="2:2">
      <c r="B96007" s="202"/>
    </row>
    <row r="96008" spans="2:2">
      <c r="B96008" s="202"/>
    </row>
    <row r="96009" spans="2:2">
      <c r="B96009" s="202"/>
    </row>
    <row r="96010" spans="2:2">
      <c r="B96010" s="202"/>
    </row>
    <row r="96011" spans="2:2">
      <c r="B96011" s="202"/>
    </row>
    <row r="96012" spans="2:2">
      <c r="B96012" s="202"/>
    </row>
    <row r="96013" spans="2:2">
      <c r="B96013" s="202"/>
    </row>
    <row r="96014" spans="2:2">
      <c r="B96014" s="202"/>
    </row>
    <row r="96015" spans="2:2">
      <c r="B96015" s="202"/>
    </row>
    <row r="96016" spans="2:2">
      <c r="B96016" s="202"/>
    </row>
    <row r="96017" spans="2:2">
      <c r="B96017" s="202"/>
    </row>
    <row r="96018" spans="2:2">
      <c r="B96018" s="202"/>
    </row>
    <row r="96019" spans="2:2">
      <c r="B96019" s="202"/>
    </row>
    <row r="96020" spans="2:2">
      <c r="B96020" s="202"/>
    </row>
    <row r="96021" spans="2:2">
      <c r="B96021" s="202"/>
    </row>
    <row r="96022" spans="2:2">
      <c r="B96022" s="202"/>
    </row>
    <row r="96023" spans="2:2">
      <c r="B96023" s="202"/>
    </row>
    <row r="96024" spans="2:2">
      <c r="B96024" s="202"/>
    </row>
    <row r="96025" spans="2:2">
      <c r="B96025" s="202"/>
    </row>
    <row r="96026" spans="2:2">
      <c r="B96026" s="202"/>
    </row>
    <row r="96027" spans="2:2">
      <c r="B96027" s="202"/>
    </row>
    <row r="96028" spans="2:2">
      <c r="B96028" s="202"/>
    </row>
    <row r="96029" spans="2:2">
      <c r="B96029" s="202"/>
    </row>
    <row r="96030" spans="2:2">
      <c r="B96030" s="202"/>
    </row>
    <row r="96031" spans="2:2">
      <c r="B96031" s="202"/>
    </row>
    <row r="96032" spans="2:2">
      <c r="B96032" s="202"/>
    </row>
    <row r="96033" spans="2:2">
      <c r="B96033" s="202"/>
    </row>
    <row r="96034" spans="2:2">
      <c r="B96034" s="202"/>
    </row>
    <row r="96035" spans="2:2">
      <c r="B96035" s="202"/>
    </row>
    <row r="96036" spans="2:2">
      <c r="B96036" s="202"/>
    </row>
    <row r="96037" spans="2:2">
      <c r="B96037" s="202"/>
    </row>
    <row r="96038" spans="2:2">
      <c r="B96038" s="202"/>
    </row>
    <row r="96039" spans="2:2">
      <c r="B96039" s="202"/>
    </row>
    <row r="96040" spans="2:2">
      <c r="B96040" s="202"/>
    </row>
    <row r="96041" spans="2:2">
      <c r="B96041" s="202"/>
    </row>
    <row r="96042" spans="2:2">
      <c r="B96042" s="202"/>
    </row>
    <row r="96043" spans="2:2">
      <c r="B96043" s="202"/>
    </row>
    <row r="96044" spans="2:2">
      <c r="B96044" s="202"/>
    </row>
    <row r="96045" spans="2:2">
      <c r="B96045" s="202"/>
    </row>
    <row r="96046" spans="2:2">
      <c r="B96046" s="202"/>
    </row>
    <row r="96047" spans="2:2">
      <c r="B96047" s="202"/>
    </row>
    <row r="96048" spans="2:2">
      <c r="B96048" s="202"/>
    </row>
    <row r="96049" spans="2:2">
      <c r="B96049" s="202"/>
    </row>
    <row r="96050" spans="2:2">
      <c r="B96050" s="202"/>
    </row>
    <row r="96051" spans="2:2">
      <c r="B96051" s="202"/>
    </row>
    <row r="96052" spans="2:2">
      <c r="B96052" s="202"/>
    </row>
    <row r="96053" spans="2:2">
      <c r="B96053" s="202"/>
    </row>
    <row r="96054" spans="2:2">
      <c r="B96054" s="202"/>
    </row>
    <row r="96055" spans="2:2">
      <c r="B96055" s="202"/>
    </row>
    <row r="96056" spans="2:2">
      <c r="B96056" s="202"/>
    </row>
    <row r="96057" spans="2:2">
      <c r="B96057" s="202"/>
    </row>
    <row r="96058" spans="2:2">
      <c r="B96058" s="202"/>
    </row>
    <row r="96059" spans="2:2">
      <c r="B96059" s="202"/>
    </row>
    <row r="96060" spans="2:2">
      <c r="B96060" s="202"/>
    </row>
    <row r="96061" spans="2:2">
      <c r="B96061" s="202"/>
    </row>
    <row r="96062" spans="2:2">
      <c r="B96062" s="202"/>
    </row>
    <row r="96063" spans="2:2">
      <c r="B96063" s="202"/>
    </row>
    <row r="96064" spans="2:2">
      <c r="B96064" s="202"/>
    </row>
    <row r="96065" spans="2:2">
      <c r="B96065" s="202"/>
    </row>
    <row r="96066" spans="2:2">
      <c r="B96066" s="202"/>
    </row>
    <row r="96067" spans="2:2">
      <c r="B96067" s="202"/>
    </row>
    <row r="96068" spans="2:2">
      <c r="B96068" s="202"/>
    </row>
    <row r="96069" spans="2:2">
      <c r="B96069" s="202"/>
    </row>
    <row r="96070" spans="2:2">
      <c r="B96070" s="202"/>
    </row>
    <row r="96071" spans="2:2">
      <c r="B96071" s="202"/>
    </row>
    <row r="96072" spans="2:2">
      <c r="B96072" s="202"/>
    </row>
    <row r="96073" spans="2:2">
      <c r="B96073" s="202"/>
    </row>
    <row r="96074" spans="2:2">
      <c r="B96074" s="202"/>
    </row>
    <row r="96075" spans="2:2">
      <c r="B96075" s="202"/>
    </row>
    <row r="96076" spans="2:2">
      <c r="B96076" s="202"/>
    </row>
    <row r="96077" spans="2:2">
      <c r="B96077" s="202"/>
    </row>
    <row r="96078" spans="2:2">
      <c r="B96078" s="202"/>
    </row>
    <row r="96079" spans="2:2">
      <c r="B96079" s="202"/>
    </row>
    <row r="96080" spans="2:2">
      <c r="B96080" s="202"/>
    </row>
    <row r="96081" spans="2:2">
      <c r="B96081" s="202"/>
    </row>
    <row r="96082" spans="2:2">
      <c r="B96082" s="202"/>
    </row>
    <row r="96083" spans="2:2">
      <c r="B96083" s="202"/>
    </row>
    <row r="96084" spans="2:2">
      <c r="B96084" s="202"/>
    </row>
    <row r="96085" spans="2:2">
      <c r="B96085" s="202"/>
    </row>
    <row r="96086" spans="2:2">
      <c r="B96086" s="202"/>
    </row>
    <row r="96087" spans="2:2">
      <c r="B96087" s="202"/>
    </row>
    <row r="96088" spans="2:2">
      <c r="B96088" s="202"/>
    </row>
    <row r="96089" spans="2:2">
      <c r="B96089" s="202"/>
    </row>
    <row r="96090" spans="2:2">
      <c r="B96090" s="202"/>
    </row>
    <row r="96091" spans="2:2">
      <c r="B96091" s="202"/>
    </row>
    <row r="96092" spans="2:2">
      <c r="B96092" s="202"/>
    </row>
    <row r="96093" spans="2:2">
      <c r="B96093" s="202"/>
    </row>
    <row r="96094" spans="2:2">
      <c r="B96094" s="202"/>
    </row>
    <row r="96095" spans="2:2">
      <c r="B96095" s="202"/>
    </row>
    <row r="96096" spans="2:2">
      <c r="B96096" s="202"/>
    </row>
    <row r="96097" spans="2:2">
      <c r="B96097" s="202"/>
    </row>
    <row r="96098" spans="2:2">
      <c r="B96098" s="202"/>
    </row>
    <row r="96099" spans="2:2">
      <c r="B96099" s="202"/>
    </row>
    <row r="96100" spans="2:2">
      <c r="B96100" s="202"/>
    </row>
    <row r="96101" spans="2:2">
      <c r="B96101" s="202"/>
    </row>
    <row r="96102" spans="2:2">
      <c r="B96102" s="202"/>
    </row>
    <row r="96103" spans="2:2">
      <c r="B96103" s="202"/>
    </row>
    <row r="96104" spans="2:2">
      <c r="B96104" s="202"/>
    </row>
    <row r="96105" spans="2:2">
      <c r="B96105" s="202"/>
    </row>
    <row r="96106" spans="2:2">
      <c r="B96106" s="202"/>
    </row>
    <row r="96107" spans="2:2">
      <c r="B96107" s="202"/>
    </row>
    <row r="96108" spans="2:2">
      <c r="B96108" s="202"/>
    </row>
    <row r="96109" spans="2:2">
      <c r="B96109" s="202"/>
    </row>
    <row r="96110" spans="2:2">
      <c r="B96110" s="202"/>
    </row>
    <row r="96111" spans="2:2">
      <c r="B96111" s="202"/>
    </row>
    <row r="96112" spans="2:2">
      <c r="B96112" s="202"/>
    </row>
    <row r="96113" spans="2:2">
      <c r="B96113" s="202"/>
    </row>
    <row r="96114" spans="2:2">
      <c r="B96114" s="202"/>
    </row>
    <row r="96115" spans="2:2">
      <c r="B96115" s="202"/>
    </row>
    <row r="96116" spans="2:2">
      <c r="B96116" s="202"/>
    </row>
    <row r="96117" spans="2:2">
      <c r="B96117" s="202"/>
    </row>
    <row r="96118" spans="2:2">
      <c r="B96118" s="202"/>
    </row>
    <row r="96119" spans="2:2">
      <c r="B96119" s="202"/>
    </row>
    <row r="96120" spans="2:2">
      <c r="B96120" s="202"/>
    </row>
    <row r="96121" spans="2:2">
      <c r="B96121" s="202"/>
    </row>
    <row r="96122" spans="2:2">
      <c r="B96122" s="202"/>
    </row>
    <row r="96123" spans="2:2">
      <c r="B96123" s="202"/>
    </row>
    <row r="96124" spans="2:2">
      <c r="B96124" s="202"/>
    </row>
    <row r="96125" spans="2:2">
      <c r="B96125" s="202"/>
    </row>
    <row r="96126" spans="2:2">
      <c r="B96126" s="202"/>
    </row>
    <row r="96127" spans="2:2">
      <c r="B96127" s="202"/>
    </row>
    <row r="96128" spans="2:2">
      <c r="B96128" s="202"/>
    </row>
    <row r="96129" spans="2:2">
      <c r="B96129" s="202"/>
    </row>
    <row r="96130" spans="2:2">
      <c r="B96130" s="202"/>
    </row>
    <row r="96131" spans="2:2">
      <c r="B96131" s="202"/>
    </row>
    <row r="96132" spans="2:2">
      <c r="B96132" s="202"/>
    </row>
    <row r="96133" spans="2:2">
      <c r="B96133" s="202"/>
    </row>
    <row r="96134" spans="2:2">
      <c r="B96134" s="202"/>
    </row>
    <row r="96135" spans="2:2">
      <c r="B96135" s="202"/>
    </row>
    <row r="96136" spans="2:2">
      <c r="B96136" s="202"/>
    </row>
    <row r="96137" spans="2:2">
      <c r="B96137" s="202"/>
    </row>
    <row r="96138" spans="2:2">
      <c r="B96138" s="202"/>
    </row>
    <row r="96139" spans="2:2">
      <c r="B96139" s="202"/>
    </row>
    <row r="96140" spans="2:2">
      <c r="B96140" s="202"/>
    </row>
    <row r="96141" spans="2:2">
      <c r="B96141" s="202"/>
    </row>
    <row r="96142" spans="2:2">
      <c r="B96142" s="202"/>
    </row>
    <row r="96143" spans="2:2">
      <c r="B96143" s="202"/>
    </row>
    <row r="96144" spans="2:2">
      <c r="B96144" s="202"/>
    </row>
    <row r="96145" spans="2:2">
      <c r="B96145" s="202"/>
    </row>
    <row r="96146" spans="2:2">
      <c r="B96146" s="202"/>
    </row>
    <row r="96147" spans="2:2">
      <c r="B96147" s="202"/>
    </row>
    <row r="96148" spans="2:2">
      <c r="B96148" s="202"/>
    </row>
    <row r="96149" spans="2:2">
      <c r="B96149" s="202"/>
    </row>
    <row r="96150" spans="2:2">
      <c r="B96150" s="202"/>
    </row>
    <row r="96151" spans="2:2">
      <c r="B96151" s="202"/>
    </row>
    <row r="96152" spans="2:2">
      <c r="B96152" s="202"/>
    </row>
    <row r="96153" spans="2:2">
      <c r="B96153" s="202"/>
    </row>
    <row r="96154" spans="2:2">
      <c r="B96154" s="202"/>
    </row>
    <row r="96155" spans="2:2">
      <c r="B96155" s="202"/>
    </row>
    <row r="96156" spans="2:2">
      <c r="B96156" s="202"/>
    </row>
    <row r="96157" spans="2:2">
      <c r="B96157" s="202"/>
    </row>
    <row r="96158" spans="2:2">
      <c r="B96158" s="202"/>
    </row>
    <row r="96159" spans="2:2">
      <c r="B96159" s="202"/>
    </row>
    <row r="96160" spans="2:2">
      <c r="B96160" s="202"/>
    </row>
    <row r="96161" spans="2:2">
      <c r="B96161" s="202"/>
    </row>
    <row r="96162" spans="2:2">
      <c r="B96162" s="202"/>
    </row>
    <row r="96163" spans="2:2">
      <c r="B96163" s="202"/>
    </row>
    <row r="96164" spans="2:2">
      <c r="B96164" s="202"/>
    </row>
    <row r="96165" spans="2:2">
      <c r="B96165" s="202"/>
    </row>
    <row r="96166" spans="2:2">
      <c r="B96166" s="202"/>
    </row>
    <row r="96167" spans="2:2">
      <c r="B96167" s="202"/>
    </row>
    <row r="96168" spans="2:2">
      <c r="B96168" s="202"/>
    </row>
    <row r="96169" spans="2:2">
      <c r="B96169" s="202"/>
    </row>
    <row r="96170" spans="2:2">
      <c r="B96170" s="202"/>
    </row>
    <row r="96171" spans="2:2">
      <c r="B96171" s="202"/>
    </row>
    <row r="96172" spans="2:2">
      <c r="B96172" s="202"/>
    </row>
    <row r="96173" spans="2:2">
      <c r="B96173" s="202"/>
    </row>
    <row r="96174" spans="2:2">
      <c r="B96174" s="202"/>
    </row>
    <row r="96175" spans="2:2">
      <c r="B96175" s="202"/>
    </row>
    <row r="96176" spans="2:2">
      <c r="B96176" s="202"/>
    </row>
    <row r="96177" spans="2:2">
      <c r="B96177" s="202"/>
    </row>
    <row r="96178" spans="2:2">
      <c r="B96178" s="202"/>
    </row>
    <row r="96179" spans="2:2">
      <c r="B96179" s="202"/>
    </row>
    <row r="96180" spans="2:2">
      <c r="B96180" s="202"/>
    </row>
    <row r="96181" spans="2:2">
      <c r="B96181" s="202"/>
    </row>
    <row r="96182" spans="2:2">
      <c r="B96182" s="202"/>
    </row>
    <row r="96183" spans="2:2">
      <c r="B96183" s="202"/>
    </row>
    <row r="96184" spans="2:2">
      <c r="B96184" s="202"/>
    </row>
    <row r="96185" spans="2:2">
      <c r="B96185" s="202"/>
    </row>
    <row r="96186" spans="2:2">
      <c r="B96186" s="202"/>
    </row>
    <row r="96187" spans="2:2">
      <c r="B96187" s="202"/>
    </row>
    <row r="96188" spans="2:2">
      <c r="B96188" s="202"/>
    </row>
    <row r="96189" spans="2:2">
      <c r="B96189" s="202"/>
    </row>
    <row r="96190" spans="2:2">
      <c r="B96190" s="202"/>
    </row>
    <row r="96191" spans="2:2">
      <c r="B96191" s="202"/>
    </row>
    <row r="96192" spans="2:2">
      <c r="B96192" s="202"/>
    </row>
    <row r="96193" spans="2:2">
      <c r="B96193" s="202"/>
    </row>
    <row r="96194" spans="2:2">
      <c r="B96194" s="202"/>
    </row>
    <row r="96195" spans="2:2">
      <c r="B96195" s="202"/>
    </row>
    <row r="96196" spans="2:2">
      <c r="B96196" s="202"/>
    </row>
    <row r="96197" spans="2:2">
      <c r="B96197" s="202"/>
    </row>
    <row r="96198" spans="2:2">
      <c r="B96198" s="202"/>
    </row>
    <row r="96199" spans="2:2">
      <c r="B96199" s="202"/>
    </row>
    <row r="96200" spans="2:2">
      <c r="B96200" s="202"/>
    </row>
    <row r="96201" spans="2:2">
      <c r="B96201" s="202"/>
    </row>
    <row r="96202" spans="2:2">
      <c r="B96202" s="202"/>
    </row>
    <row r="96203" spans="2:2">
      <c r="B96203" s="202"/>
    </row>
    <row r="96204" spans="2:2">
      <c r="B96204" s="202"/>
    </row>
    <row r="96205" spans="2:2">
      <c r="B96205" s="202"/>
    </row>
    <row r="96206" spans="2:2">
      <c r="B96206" s="202"/>
    </row>
    <row r="96207" spans="2:2">
      <c r="B96207" s="202"/>
    </row>
    <row r="96208" spans="2:2">
      <c r="B96208" s="202"/>
    </row>
    <row r="96209" spans="2:2">
      <c r="B96209" s="202"/>
    </row>
    <row r="96210" spans="2:2">
      <c r="B96210" s="202"/>
    </row>
    <row r="96211" spans="2:2">
      <c r="B96211" s="202"/>
    </row>
    <row r="96212" spans="2:2">
      <c r="B96212" s="202"/>
    </row>
    <row r="96213" spans="2:2">
      <c r="B96213" s="202"/>
    </row>
    <row r="96214" spans="2:2">
      <c r="B96214" s="202"/>
    </row>
    <row r="96215" spans="2:2">
      <c r="B96215" s="202"/>
    </row>
    <row r="96216" spans="2:2">
      <c r="B96216" s="202"/>
    </row>
    <row r="96217" spans="2:2">
      <c r="B96217" s="202"/>
    </row>
    <row r="96218" spans="2:2">
      <c r="B96218" s="202"/>
    </row>
    <row r="96219" spans="2:2">
      <c r="B96219" s="202"/>
    </row>
    <row r="96220" spans="2:2">
      <c r="B96220" s="202"/>
    </row>
    <row r="96221" spans="2:2">
      <c r="B96221" s="202"/>
    </row>
    <row r="96222" spans="2:2">
      <c r="B96222" s="202"/>
    </row>
    <row r="96223" spans="2:2">
      <c r="B96223" s="202"/>
    </row>
    <row r="96224" spans="2:2">
      <c r="B96224" s="202"/>
    </row>
    <row r="96225" spans="2:2">
      <c r="B96225" s="202"/>
    </row>
    <row r="96226" spans="2:2">
      <c r="B96226" s="202"/>
    </row>
    <row r="96227" spans="2:2">
      <c r="B96227" s="202"/>
    </row>
    <row r="96228" spans="2:2">
      <c r="B96228" s="202"/>
    </row>
    <row r="96229" spans="2:2">
      <c r="B96229" s="202"/>
    </row>
    <row r="96230" spans="2:2">
      <c r="B96230" s="202"/>
    </row>
    <row r="96231" spans="2:2">
      <c r="B96231" s="202"/>
    </row>
    <row r="96232" spans="2:2">
      <c r="B96232" s="202"/>
    </row>
    <row r="96233" spans="2:2">
      <c r="B96233" s="202"/>
    </row>
    <row r="96234" spans="2:2">
      <c r="B96234" s="202"/>
    </row>
    <row r="96235" spans="2:2">
      <c r="B96235" s="202"/>
    </row>
    <row r="96236" spans="2:2">
      <c r="B96236" s="202"/>
    </row>
    <row r="96237" spans="2:2">
      <c r="B96237" s="202"/>
    </row>
    <row r="96238" spans="2:2">
      <c r="B96238" s="202"/>
    </row>
    <row r="96239" spans="2:2">
      <c r="B96239" s="202"/>
    </row>
    <row r="96240" spans="2:2">
      <c r="B96240" s="202"/>
    </row>
    <row r="96241" spans="2:2">
      <c r="B96241" s="202"/>
    </row>
    <row r="96242" spans="2:2">
      <c r="B96242" s="202"/>
    </row>
    <row r="96243" spans="2:2">
      <c r="B96243" s="202"/>
    </row>
    <row r="96244" spans="2:2">
      <c r="B96244" s="202"/>
    </row>
    <row r="96245" spans="2:2">
      <c r="B96245" s="202"/>
    </row>
    <row r="96246" spans="2:2">
      <c r="B96246" s="202"/>
    </row>
    <row r="96247" spans="2:2">
      <c r="B96247" s="202"/>
    </row>
    <row r="96248" spans="2:2">
      <c r="B96248" s="202"/>
    </row>
    <row r="96249" spans="2:2">
      <c r="B96249" s="202"/>
    </row>
    <row r="96250" spans="2:2">
      <c r="B96250" s="202"/>
    </row>
    <row r="96251" spans="2:2">
      <c r="B96251" s="202"/>
    </row>
    <row r="96252" spans="2:2">
      <c r="B96252" s="202"/>
    </row>
    <row r="96253" spans="2:2">
      <c r="B96253" s="202"/>
    </row>
    <row r="96254" spans="2:2">
      <c r="B96254" s="202"/>
    </row>
    <row r="96255" spans="2:2">
      <c r="B96255" s="202"/>
    </row>
    <row r="96256" spans="2:2">
      <c r="B96256" s="202"/>
    </row>
    <row r="96257" spans="2:2">
      <c r="B96257" s="202"/>
    </row>
    <row r="96258" spans="2:2">
      <c r="B96258" s="202"/>
    </row>
    <row r="96259" spans="2:2">
      <c r="B96259" s="202"/>
    </row>
    <row r="96260" spans="2:2">
      <c r="B96260" s="202"/>
    </row>
    <row r="96261" spans="2:2">
      <c r="B96261" s="202"/>
    </row>
    <row r="96262" spans="2:2">
      <c r="B96262" s="202"/>
    </row>
    <row r="96263" spans="2:2">
      <c r="B96263" s="202"/>
    </row>
    <row r="96264" spans="2:2">
      <c r="B96264" s="202"/>
    </row>
    <row r="96265" spans="2:2">
      <c r="B96265" s="202"/>
    </row>
    <row r="96266" spans="2:2">
      <c r="B96266" s="202"/>
    </row>
    <row r="96267" spans="2:2">
      <c r="B96267" s="202"/>
    </row>
    <row r="96268" spans="2:2">
      <c r="B96268" s="202"/>
    </row>
    <row r="96269" spans="2:2">
      <c r="B96269" s="202"/>
    </row>
    <row r="96270" spans="2:2">
      <c r="B96270" s="202"/>
    </row>
    <row r="96271" spans="2:2">
      <c r="B96271" s="202"/>
    </row>
    <row r="96272" spans="2:2">
      <c r="B96272" s="202"/>
    </row>
    <row r="96273" spans="2:2">
      <c r="B96273" s="202"/>
    </row>
    <row r="96274" spans="2:2">
      <c r="B96274" s="202"/>
    </row>
    <row r="96275" spans="2:2">
      <c r="B96275" s="202"/>
    </row>
    <row r="96276" spans="2:2">
      <c r="B96276" s="202"/>
    </row>
    <row r="96277" spans="2:2">
      <c r="B96277" s="202"/>
    </row>
    <row r="96278" spans="2:2">
      <c r="B96278" s="202"/>
    </row>
    <row r="96279" spans="2:2">
      <c r="B96279" s="202"/>
    </row>
    <row r="96280" spans="2:2">
      <c r="B96280" s="202"/>
    </row>
    <row r="96281" spans="2:2">
      <c r="B96281" s="202"/>
    </row>
    <row r="96282" spans="2:2">
      <c r="B96282" s="202"/>
    </row>
    <row r="96283" spans="2:2">
      <c r="B96283" s="202"/>
    </row>
    <row r="96284" spans="2:2">
      <c r="B96284" s="202"/>
    </row>
    <row r="96285" spans="2:2">
      <c r="B96285" s="202"/>
    </row>
    <row r="96286" spans="2:2">
      <c r="B96286" s="202"/>
    </row>
    <row r="96287" spans="2:2">
      <c r="B96287" s="202"/>
    </row>
    <row r="96288" spans="2:2">
      <c r="B96288" s="202"/>
    </row>
    <row r="96289" spans="2:2">
      <c r="B96289" s="202"/>
    </row>
    <row r="96290" spans="2:2">
      <c r="B96290" s="202"/>
    </row>
    <row r="96291" spans="2:2">
      <c r="B96291" s="202"/>
    </row>
    <row r="96292" spans="2:2">
      <c r="B96292" s="202"/>
    </row>
    <row r="96293" spans="2:2">
      <c r="B96293" s="202"/>
    </row>
    <row r="96294" spans="2:2">
      <c r="B96294" s="202"/>
    </row>
    <row r="96295" spans="2:2">
      <c r="B96295" s="202"/>
    </row>
    <row r="96296" spans="2:2">
      <c r="B96296" s="202"/>
    </row>
    <row r="96297" spans="2:2">
      <c r="B96297" s="202"/>
    </row>
    <row r="96298" spans="2:2">
      <c r="B96298" s="202"/>
    </row>
    <row r="96299" spans="2:2">
      <c r="B96299" s="202"/>
    </row>
    <row r="96300" spans="2:2">
      <c r="B96300" s="202"/>
    </row>
    <row r="96301" spans="2:2">
      <c r="B96301" s="202"/>
    </row>
    <row r="96302" spans="2:2">
      <c r="B96302" s="202"/>
    </row>
    <row r="96303" spans="2:2">
      <c r="B96303" s="202"/>
    </row>
    <row r="96304" spans="2:2">
      <c r="B96304" s="202"/>
    </row>
    <row r="96305" spans="2:2">
      <c r="B96305" s="202"/>
    </row>
    <row r="96306" spans="2:2">
      <c r="B96306" s="202"/>
    </row>
    <row r="96307" spans="2:2">
      <c r="B96307" s="202"/>
    </row>
    <row r="96308" spans="2:2">
      <c r="B96308" s="202"/>
    </row>
    <row r="96309" spans="2:2">
      <c r="B96309" s="202"/>
    </row>
    <row r="96310" spans="2:2">
      <c r="B96310" s="202"/>
    </row>
    <row r="96311" spans="2:2">
      <c r="B96311" s="202"/>
    </row>
    <row r="96312" spans="2:2">
      <c r="B96312" s="202"/>
    </row>
    <row r="96313" spans="2:2">
      <c r="B96313" s="202"/>
    </row>
    <row r="96314" spans="2:2">
      <c r="B96314" s="202"/>
    </row>
    <row r="96315" spans="2:2">
      <c r="B96315" s="202"/>
    </row>
    <row r="96316" spans="2:2">
      <c r="B96316" s="202"/>
    </row>
    <row r="96317" spans="2:2">
      <c r="B96317" s="202"/>
    </row>
    <row r="96318" spans="2:2">
      <c r="B96318" s="202"/>
    </row>
    <row r="96319" spans="2:2">
      <c r="B96319" s="202"/>
    </row>
    <row r="96320" spans="2:2">
      <c r="B96320" s="202"/>
    </row>
    <row r="96321" spans="2:2">
      <c r="B96321" s="202"/>
    </row>
    <row r="96322" spans="2:2">
      <c r="B96322" s="202"/>
    </row>
    <row r="96323" spans="2:2">
      <c r="B96323" s="202"/>
    </row>
    <row r="96324" spans="2:2">
      <c r="B96324" s="202"/>
    </row>
    <row r="96325" spans="2:2">
      <c r="B96325" s="202"/>
    </row>
    <row r="96326" spans="2:2">
      <c r="B96326" s="202"/>
    </row>
    <row r="96327" spans="2:2">
      <c r="B96327" s="202"/>
    </row>
    <row r="96328" spans="2:2">
      <c r="B96328" s="202"/>
    </row>
    <row r="96329" spans="2:2">
      <c r="B96329" s="202"/>
    </row>
    <row r="96330" spans="2:2">
      <c r="B96330" s="202"/>
    </row>
    <row r="96331" spans="2:2">
      <c r="B96331" s="202"/>
    </row>
    <row r="96332" spans="2:2">
      <c r="B96332" s="202"/>
    </row>
    <row r="96333" spans="2:2">
      <c r="B96333" s="202"/>
    </row>
    <row r="96334" spans="2:2">
      <c r="B96334" s="202"/>
    </row>
    <row r="96335" spans="2:2">
      <c r="B96335" s="202"/>
    </row>
    <row r="96336" spans="2:2">
      <c r="B96336" s="202"/>
    </row>
    <row r="96337" spans="2:2">
      <c r="B96337" s="202"/>
    </row>
    <row r="96338" spans="2:2">
      <c r="B96338" s="202"/>
    </row>
    <row r="96339" spans="2:2">
      <c r="B96339" s="202"/>
    </row>
    <row r="96340" spans="2:2">
      <c r="B96340" s="202"/>
    </row>
    <row r="96341" spans="2:2">
      <c r="B96341" s="202"/>
    </row>
    <row r="96342" spans="2:2">
      <c r="B96342" s="202"/>
    </row>
    <row r="96343" spans="2:2">
      <c r="B96343" s="202"/>
    </row>
    <row r="96344" spans="2:2">
      <c r="B96344" s="202"/>
    </row>
    <row r="96345" spans="2:2">
      <c r="B96345" s="202"/>
    </row>
    <row r="96346" spans="2:2">
      <c r="B96346" s="202"/>
    </row>
    <row r="96347" spans="2:2">
      <c r="B96347" s="202"/>
    </row>
    <row r="96348" spans="2:2">
      <c r="B96348" s="202"/>
    </row>
    <row r="96349" spans="2:2">
      <c r="B96349" s="202"/>
    </row>
    <row r="96350" spans="2:2">
      <c r="B96350" s="202"/>
    </row>
    <row r="96351" spans="2:2">
      <c r="B96351" s="202"/>
    </row>
    <row r="96352" spans="2:2">
      <c r="B96352" s="202"/>
    </row>
    <row r="96353" spans="2:2">
      <c r="B96353" s="202"/>
    </row>
    <row r="96354" spans="2:2">
      <c r="B96354" s="202"/>
    </row>
    <row r="96355" spans="2:2">
      <c r="B96355" s="202"/>
    </row>
    <row r="96356" spans="2:2">
      <c r="B96356" s="202"/>
    </row>
    <row r="96357" spans="2:2">
      <c r="B96357" s="202"/>
    </row>
    <row r="96358" spans="2:2">
      <c r="B96358" s="202"/>
    </row>
    <row r="96359" spans="2:2">
      <c r="B96359" s="202"/>
    </row>
    <row r="96360" spans="2:2">
      <c r="B96360" s="202"/>
    </row>
    <row r="96361" spans="2:2">
      <c r="B96361" s="202"/>
    </row>
    <row r="96362" spans="2:2">
      <c r="B96362" s="202"/>
    </row>
    <row r="96363" spans="2:2">
      <c r="B96363" s="202"/>
    </row>
    <row r="96364" spans="2:2">
      <c r="B96364" s="202"/>
    </row>
    <row r="96365" spans="2:2">
      <c r="B96365" s="202"/>
    </row>
    <row r="96366" spans="2:2">
      <c r="B96366" s="202"/>
    </row>
    <row r="96367" spans="2:2">
      <c r="B96367" s="202"/>
    </row>
    <row r="96368" spans="2:2">
      <c r="B96368" s="202"/>
    </row>
    <row r="96369" spans="2:2">
      <c r="B96369" s="202"/>
    </row>
    <row r="96370" spans="2:2">
      <c r="B96370" s="202"/>
    </row>
    <row r="96371" spans="2:2">
      <c r="B96371" s="202"/>
    </row>
    <row r="96372" spans="2:2">
      <c r="B96372" s="202"/>
    </row>
    <row r="96373" spans="2:2">
      <c r="B96373" s="202"/>
    </row>
    <row r="96374" spans="2:2">
      <c r="B96374" s="202"/>
    </row>
    <row r="96375" spans="2:2">
      <c r="B96375" s="202"/>
    </row>
    <row r="96376" spans="2:2">
      <c r="B96376" s="202"/>
    </row>
    <row r="96377" spans="2:2">
      <c r="B96377" s="202"/>
    </row>
    <row r="96378" spans="2:2">
      <c r="B96378" s="202"/>
    </row>
    <row r="96379" spans="2:2">
      <c r="B96379" s="202"/>
    </row>
    <row r="96380" spans="2:2">
      <c r="B96380" s="202"/>
    </row>
    <row r="96381" spans="2:2">
      <c r="B96381" s="202"/>
    </row>
    <row r="96382" spans="2:2">
      <c r="B96382" s="202"/>
    </row>
    <row r="96383" spans="2:2">
      <c r="B96383" s="202"/>
    </row>
    <row r="96384" spans="2:2">
      <c r="B96384" s="202"/>
    </row>
    <row r="96385" spans="2:2">
      <c r="B96385" s="202"/>
    </row>
    <row r="96386" spans="2:2">
      <c r="B96386" s="202"/>
    </row>
    <row r="96387" spans="2:2">
      <c r="B96387" s="202"/>
    </row>
    <row r="96388" spans="2:2">
      <c r="B96388" s="202"/>
    </row>
    <row r="96389" spans="2:2">
      <c r="B96389" s="202"/>
    </row>
    <row r="96390" spans="2:2">
      <c r="B96390" s="202"/>
    </row>
    <row r="96391" spans="2:2">
      <c r="B96391" s="202"/>
    </row>
    <row r="96392" spans="2:2">
      <c r="B96392" s="202"/>
    </row>
    <row r="96393" spans="2:2">
      <c r="B96393" s="202"/>
    </row>
    <row r="96394" spans="2:2">
      <c r="B96394" s="202"/>
    </row>
    <row r="96395" spans="2:2">
      <c r="B96395" s="202"/>
    </row>
    <row r="96396" spans="2:2">
      <c r="B96396" s="202"/>
    </row>
    <row r="96397" spans="2:2">
      <c r="B96397" s="202"/>
    </row>
    <row r="96398" spans="2:2">
      <c r="B96398" s="202"/>
    </row>
    <row r="96399" spans="2:2">
      <c r="B96399" s="202"/>
    </row>
    <row r="96400" spans="2:2">
      <c r="B96400" s="202"/>
    </row>
    <row r="96401" spans="2:2">
      <c r="B96401" s="202"/>
    </row>
    <row r="96402" spans="2:2">
      <c r="B96402" s="202"/>
    </row>
    <row r="96403" spans="2:2">
      <c r="B96403" s="202"/>
    </row>
    <row r="96404" spans="2:2">
      <c r="B96404" s="202"/>
    </row>
    <row r="96405" spans="2:2">
      <c r="B96405" s="202"/>
    </row>
    <row r="96406" spans="2:2">
      <c r="B96406" s="202"/>
    </row>
    <row r="96407" spans="2:2">
      <c r="B96407" s="202"/>
    </row>
    <row r="96408" spans="2:2">
      <c r="B96408" s="202"/>
    </row>
    <row r="96409" spans="2:2">
      <c r="B96409" s="202"/>
    </row>
    <row r="96410" spans="2:2">
      <c r="B96410" s="202"/>
    </row>
    <row r="96411" spans="2:2">
      <c r="B96411" s="202"/>
    </row>
    <row r="96412" spans="2:2">
      <c r="B96412" s="202"/>
    </row>
    <row r="96413" spans="2:2">
      <c r="B96413" s="202"/>
    </row>
    <row r="96414" spans="2:2">
      <c r="B96414" s="202"/>
    </row>
    <row r="96415" spans="2:2">
      <c r="B96415" s="202"/>
    </row>
    <row r="96416" spans="2:2">
      <c r="B96416" s="202"/>
    </row>
    <row r="96417" spans="2:2">
      <c r="B96417" s="202"/>
    </row>
    <row r="96418" spans="2:2">
      <c r="B96418" s="202"/>
    </row>
    <row r="96419" spans="2:2">
      <c r="B96419" s="202"/>
    </row>
    <row r="96420" spans="2:2">
      <c r="B96420" s="202"/>
    </row>
    <row r="96421" spans="2:2">
      <c r="B96421" s="202"/>
    </row>
    <row r="96422" spans="2:2">
      <c r="B96422" s="202"/>
    </row>
    <row r="96423" spans="2:2">
      <c r="B96423" s="202"/>
    </row>
    <row r="96424" spans="2:2">
      <c r="B96424" s="202"/>
    </row>
    <row r="96425" spans="2:2">
      <c r="B96425" s="202"/>
    </row>
    <row r="96426" spans="2:2">
      <c r="B96426" s="202"/>
    </row>
    <row r="96427" spans="2:2">
      <c r="B96427" s="202"/>
    </row>
    <row r="96428" spans="2:2">
      <c r="B96428" s="202"/>
    </row>
    <row r="96429" spans="2:2">
      <c r="B96429" s="202"/>
    </row>
    <row r="96430" spans="2:2">
      <c r="B96430" s="202"/>
    </row>
    <row r="96431" spans="2:2">
      <c r="B96431" s="202"/>
    </row>
    <row r="96432" spans="2:2">
      <c r="B96432" s="202"/>
    </row>
    <row r="96433" spans="2:2">
      <c r="B96433" s="202"/>
    </row>
    <row r="96434" spans="2:2">
      <c r="B96434" s="202"/>
    </row>
    <row r="96435" spans="2:2">
      <c r="B96435" s="202"/>
    </row>
    <row r="96436" spans="2:2">
      <c r="B96436" s="202"/>
    </row>
    <row r="96437" spans="2:2">
      <c r="B96437" s="202"/>
    </row>
    <row r="96438" spans="2:2">
      <c r="B96438" s="202"/>
    </row>
    <row r="96439" spans="2:2">
      <c r="B96439" s="202"/>
    </row>
    <row r="96440" spans="2:2">
      <c r="B96440" s="202"/>
    </row>
    <row r="96441" spans="2:2">
      <c r="B96441" s="202"/>
    </row>
    <row r="96442" spans="2:2">
      <c r="B96442" s="202"/>
    </row>
    <row r="96443" spans="2:2">
      <c r="B96443" s="202"/>
    </row>
    <row r="96444" spans="2:2">
      <c r="B96444" s="202"/>
    </row>
    <row r="96445" spans="2:2">
      <c r="B96445" s="202"/>
    </row>
    <row r="96446" spans="2:2">
      <c r="B96446" s="202"/>
    </row>
    <row r="96447" spans="2:2">
      <c r="B96447" s="202"/>
    </row>
    <row r="96448" spans="2:2">
      <c r="B96448" s="202"/>
    </row>
    <row r="96449" spans="2:2">
      <c r="B96449" s="202"/>
    </row>
    <row r="96450" spans="2:2">
      <c r="B96450" s="202"/>
    </row>
    <row r="96451" spans="2:2">
      <c r="B96451" s="202"/>
    </row>
    <row r="96452" spans="2:2">
      <c r="B96452" s="202"/>
    </row>
    <row r="96453" spans="2:2">
      <c r="B96453" s="202"/>
    </row>
    <row r="96454" spans="2:2">
      <c r="B96454" s="202"/>
    </row>
    <row r="96455" spans="2:2">
      <c r="B96455" s="202"/>
    </row>
    <row r="96456" spans="2:2">
      <c r="B96456" s="202"/>
    </row>
    <row r="96457" spans="2:2">
      <c r="B96457" s="202"/>
    </row>
    <row r="96458" spans="2:2">
      <c r="B96458" s="202"/>
    </row>
    <row r="96459" spans="2:2">
      <c r="B96459" s="202"/>
    </row>
    <row r="96460" spans="2:2">
      <c r="B96460" s="202"/>
    </row>
    <row r="96461" spans="2:2">
      <c r="B96461" s="202"/>
    </row>
    <row r="96462" spans="2:2">
      <c r="B96462" s="202"/>
    </row>
    <row r="96463" spans="2:2">
      <c r="B96463" s="202"/>
    </row>
    <row r="96464" spans="2:2">
      <c r="B96464" s="202"/>
    </row>
    <row r="96465" spans="2:2">
      <c r="B96465" s="202"/>
    </row>
    <row r="96466" spans="2:2">
      <c r="B96466" s="202"/>
    </row>
    <row r="96467" spans="2:2">
      <c r="B96467" s="202"/>
    </row>
    <row r="96468" spans="2:2">
      <c r="B96468" s="202"/>
    </row>
    <row r="96469" spans="2:2">
      <c r="B96469" s="202"/>
    </row>
    <row r="96470" spans="2:2">
      <c r="B96470" s="202"/>
    </row>
    <row r="96471" spans="2:2">
      <c r="B96471" s="202"/>
    </row>
    <row r="96472" spans="2:2">
      <c r="B96472" s="202"/>
    </row>
    <row r="96473" spans="2:2">
      <c r="B96473" s="202"/>
    </row>
    <row r="96474" spans="2:2">
      <c r="B96474" s="202"/>
    </row>
    <row r="96475" spans="2:2">
      <c r="B96475" s="202"/>
    </row>
    <row r="96476" spans="2:2">
      <c r="B96476" s="202"/>
    </row>
    <row r="96477" spans="2:2">
      <c r="B96477" s="202"/>
    </row>
    <row r="96478" spans="2:2">
      <c r="B96478" s="202"/>
    </row>
    <row r="96479" spans="2:2">
      <c r="B96479" s="202"/>
    </row>
    <row r="96480" spans="2:2">
      <c r="B96480" s="202"/>
    </row>
    <row r="96481" spans="2:2">
      <c r="B96481" s="202"/>
    </row>
    <row r="96482" spans="2:2">
      <c r="B96482" s="202"/>
    </row>
    <row r="96483" spans="2:2">
      <c r="B96483" s="202"/>
    </row>
    <row r="96484" spans="2:2">
      <c r="B96484" s="202"/>
    </row>
    <row r="96485" spans="2:2">
      <c r="B96485" s="202"/>
    </row>
    <row r="96486" spans="2:2">
      <c r="B96486" s="202"/>
    </row>
    <row r="96487" spans="2:2">
      <c r="B96487" s="202"/>
    </row>
    <row r="96488" spans="2:2">
      <c r="B96488" s="202"/>
    </row>
    <row r="96489" spans="2:2">
      <c r="B96489" s="202"/>
    </row>
    <row r="96490" spans="2:2">
      <c r="B96490" s="202"/>
    </row>
    <row r="96491" spans="2:2">
      <c r="B96491" s="202"/>
    </row>
    <row r="96492" spans="2:2">
      <c r="B96492" s="202"/>
    </row>
    <row r="96493" spans="2:2">
      <c r="B96493" s="202"/>
    </row>
    <row r="96494" spans="2:2">
      <c r="B96494" s="202"/>
    </row>
    <row r="96495" spans="2:2">
      <c r="B96495" s="202"/>
    </row>
    <row r="96496" spans="2:2">
      <c r="B96496" s="202"/>
    </row>
    <row r="96497" spans="2:2">
      <c r="B96497" s="202"/>
    </row>
    <row r="96498" spans="2:2">
      <c r="B96498" s="202"/>
    </row>
    <row r="96499" spans="2:2">
      <c r="B96499" s="202"/>
    </row>
    <row r="96500" spans="2:2">
      <c r="B96500" s="202"/>
    </row>
    <row r="96501" spans="2:2">
      <c r="B96501" s="202"/>
    </row>
    <row r="96502" spans="2:2">
      <c r="B96502" s="202"/>
    </row>
    <row r="96503" spans="2:2">
      <c r="B96503" s="202"/>
    </row>
    <row r="96504" spans="2:2">
      <c r="B96504" s="202"/>
    </row>
    <row r="96505" spans="2:2">
      <c r="B96505" s="202"/>
    </row>
    <row r="96506" spans="2:2">
      <c r="B96506" s="202"/>
    </row>
    <row r="96507" spans="2:2">
      <c r="B96507" s="202"/>
    </row>
    <row r="96508" spans="2:2">
      <c r="B96508" s="202"/>
    </row>
    <row r="96509" spans="2:2">
      <c r="B96509" s="202"/>
    </row>
    <row r="96510" spans="2:2">
      <c r="B96510" s="202"/>
    </row>
    <row r="96511" spans="2:2">
      <c r="B96511" s="202"/>
    </row>
    <row r="96512" spans="2:2">
      <c r="B96512" s="202"/>
    </row>
    <row r="96513" spans="2:2">
      <c r="B96513" s="202"/>
    </row>
    <row r="96514" spans="2:2">
      <c r="B96514" s="202"/>
    </row>
    <row r="96515" spans="2:2">
      <c r="B96515" s="202"/>
    </row>
    <row r="96516" spans="2:2">
      <c r="B96516" s="202"/>
    </row>
    <row r="96517" spans="2:2">
      <c r="B96517" s="202"/>
    </row>
    <row r="96518" spans="2:2">
      <c r="B96518" s="202"/>
    </row>
    <row r="96519" spans="2:2">
      <c r="B96519" s="202"/>
    </row>
    <row r="96520" spans="2:2">
      <c r="B96520" s="202"/>
    </row>
    <row r="96521" spans="2:2">
      <c r="B96521" s="202"/>
    </row>
    <row r="96522" spans="2:2">
      <c r="B96522" s="202"/>
    </row>
    <row r="96523" spans="2:2">
      <c r="B96523" s="202"/>
    </row>
    <row r="96524" spans="2:2">
      <c r="B96524" s="202"/>
    </row>
    <row r="96525" spans="2:2">
      <c r="B96525" s="202"/>
    </row>
    <row r="96526" spans="2:2">
      <c r="B96526" s="202"/>
    </row>
    <row r="96527" spans="2:2">
      <c r="B96527" s="202"/>
    </row>
    <row r="96528" spans="2:2">
      <c r="B96528" s="202"/>
    </row>
    <row r="96529" spans="2:2">
      <c r="B96529" s="202"/>
    </row>
    <row r="96530" spans="2:2">
      <c r="B96530" s="202"/>
    </row>
    <row r="96531" spans="2:2">
      <c r="B96531" s="202"/>
    </row>
    <row r="96532" spans="2:2">
      <c r="B96532" s="202"/>
    </row>
    <row r="96533" spans="2:2">
      <c r="B96533" s="202"/>
    </row>
    <row r="96534" spans="2:2">
      <c r="B96534" s="202"/>
    </row>
    <row r="96535" spans="2:2">
      <c r="B96535" s="202"/>
    </row>
    <row r="96536" spans="2:2">
      <c r="B96536" s="202"/>
    </row>
    <row r="96537" spans="2:2">
      <c r="B96537" s="202"/>
    </row>
    <row r="96538" spans="2:2">
      <c r="B96538" s="202"/>
    </row>
    <row r="96539" spans="2:2">
      <c r="B96539" s="202"/>
    </row>
    <row r="96540" spans="2:2">
      <c r="B96540" s="202"/>
    </row>
    <row r="96541" spans="2:2">
      <c r="B96541" s="202"/>
    </row>
    <row r="96542" spans="2:2">
      <c r="B96542" s="202"/>
    </row>
    <row r="96543" spans="2:2">
      <c r="B96543" s="202"/>
    </row>
    <row r="96544" spans="2:2">
      <c r="B96544" s="202"/>
    </row>
    <row r="96545" spans="2:2">
      <c r="B96545" s="202"/>
    </row>
    <row r="96546" spans="2:2">
      <c r="B96546" s="202"/>
    </row>
    <row r="96547" spans="2:2">
      <c r="B96547" s="202"/>
    </row>
    <row r="96548" spans="2:2">
      <c r="B96548" s="202"/>
    </row>
    <row r="96549" spans="2:2">
      <c r="B96549" s="202"/>
    </row>
    <row r="96550" spans="2:2">
      <c r="B96550" s="202"/>
    </row>
    <row r="96551" spans="2:2">
      <c r="B96551" s="202"/>
    </row>
    <row r="96552" spans="2:2">
      <c r="B96552" s="202"/>
    </row>
    <row r="96553" spans="2:2">
      <c r="B96553" s="202"/>
    </row>
    <row r="96554" spans="2:2">
      <c r="B96554" s="202"/>
    </row>
    <row r="96555" spans="2:2">
      <c r="B96555" s="202"/>
    </row>
    <row r="96556" spans="2:2">
      <c r="B96556" s="202"/>
    </row>
    <row r="96557" spans="2:2">
      <c r="B96557" s="202"/>
    </row>
    <row r="96558" spans="2:2">
      <c r="B96558" s="202"/>
    </row>
    <row r="96559" spans="2:2">
      <c r="B96559" s="202"/>
    </row>
    <row r="96560" spans="2:2">
      <c r="B96560" s="202"/>
    </row>
    <row r="96561" spans="2:2">
      <c r="B96561" s="202"/>
    </row>
    <row r="96562" spans="2:2">
      <c r="B96562" s="202"/>
    </row>
    <row r="96563" spans="2:2">
      <c r="B96563" s="202"/>
    </row>
    <row r="96564" spans="2:2">
      <c r="B96564" s="202"/>
    </row>
    <row r="96565" spans="2:2">
      <c r="B96565" s="202"/>
    </row>
    <row r="96566" spans="2:2">
      <c r="B96566" s="202"/>
    </row>
    <row r="96567" spans="2:2">
      <c r="B96567" s="202"/>
    </row>
    <row r="96568" spans="2:2">
      <c r="B96568" s="202"/>
    </row>
    <row r="96569" spans="2:2">
      <c r="B96569" s="202"/>
    </row>
    <row r="96570" spans="2:2">
      <c r="B96570" s="202"/>
    </row>
    <row r="96571" spans="2:2">
      <c r="B96571" s="202"/>
    </row>
    <row r="96572" spans="2:2">
      <c r="B96572" s="202"/>
    </row>
    <row r="96573" spans="2:2">
      <c r="B96573" s="202"/>
    </row>
    <row r="96574" spans="2:2">
      <c r="B96574" s="202"/>
    </row>
    <row r="96575" spans="2:2">
      <c r="B96575" s="202"/>
    </row>
    <row r="96576" spans="2:2">
      <c r="B96576" s="202"/>
    </row>
    <row r="96577" spans="2:2">
      <c r="B96577" s="202"/>
    </row>
    <row r="96578" spans="2:2">
      <c r="B96578" s="202"/>
    </row>
    <row r="96579" spans="2:2">
      <c r="B96579" s="202"/>
    </row>
    <row r="96580" spans="2:2">
      <c r="B96580" s="202"/>
    </row>
    <row r="96581" spans="2:2">
      <c r="B96581" s="202"/>
    </row>
    <row r="96582" spans="2:2">
      <c r="B96582" s="202"/>
    </row>
    <row r="96583" spans="2:2">
      <c r="B96583" s="202"/>
    </row>
    <row r="96584" spans="2:2">
      <c r="B96584" s="202"/>
    </row>
    <row r="96585" spans="2:2">
      <c r="B96585" s="202"/>
    </row>
    <row r="96586" spans="2:2">
      <c r="B96586" s="202"/>
    </row>
    <row r="96587" spans="2:2">
      <c r="B96587" s="202"/>
    </row>
    <row r="96588" spans="2:2">
      <c r="B96588" s="202"/>
    </row>
    <row r="96589" spans="2:2">
      <c r="B96589" s="202"/>
    </row>
    <row r="96590" spans="2:2">
      <c r="B96590" s="202"/>
    </row>
    <row r="96591" spans="2:2">
      <c r="B96591" s="202"/>
    </row>
    <row r="96592" spans="2:2">
      <c r="B96592" s="202"/>
    </row>
    <row r="96593" spans="2:2">
      <c r="B96593" s="202"/>
    </row>
    <row r="96594" spans="2:2">
      <c r="B96594" s="202"/>
    </row>
    <row r="96595" spans="2:2">
      <c r="B96595" s="202"/>
    </row>
    <row r="96596" spans="2:2">
      <c r="B96596" s="202"/>
    </row>
    <row r="96597" spans="2:2">
      <c r="B96597" s="202"/>
    </row>
    <row r="96598" spans="2:2">
      <c r="B96598" s="202"/>
    </row>
    <row r="96599" spans="2:2">
      <c r="B96599" s="202"/>
    </row>
    <row r="96600" spans="2:2">
      <c r="B96600" s="202"/>
    </row>
    <row r="96601" spans="2:2">
      <c r="B96601" s="202"/>
    </row>
    <row r="96602" spans="2:2">
      <c r="B96602" s="202"/>
    </row>
    <row r="96603" spans="2:2">
      <c r="B96603" s="202"/>
    </row>
    <row r="96604" spans="2:2">
      <c r="B96604" s="202"/>
    </row>
    <row r="96605" spans="2:2">
      <c r="B96605" s="202"/>
    </row>
    <row r="96606" spans="2:2">
      <c r="B96606" s="202"/>
    </row>
    <row r="96607" spans="2:2">
      <c r="B96607" s="202"/>
    </row>
    <row r="96608" spans="2:2">
      <c r="B96608" s="202"/>
    </row>
    <row r="96609" spans="2:2">
      <c r="B96609" s="202"/>
    </row>
    <row r="96610" spans="2:2">
      <c r="B96610" s="202"/>
    </row>
    <row r="96611" spans="2:2">
      <c r="B96611" s="202"/>
    </row>
    <row r="96612" spans="2:2">
      <c r="B96612" s="202"/>
    </row>
    <row r="96613" spans="2:2">
      <c r="B96613" s="202"/>
    </row>
    <row r="96614" spans="2:2">
      <c r="B96614" s="202"/>
    </row>
    <row r="96615" spans="2:2">
      <c r="B96615" s="202"/>
    </row>
    <row r="96616" spans="2:2">
      <c r="B96616" s="202"/>
    </row>
    <row r="96617" spans="2:2">
      <c r="B96617" s="202"/>
    </row>
    <row r="96618" spans="2:2">
      <c r="B96618" s="202"/>
    </row>
    <row r="96619" spans="2:2">
      <c r="B96619" s="202"/>
    </row>
    <row r="96620" spans="2:2">
      <c r="B96620" s="202"/>
    </row>
    <row r="96621" spans="2:2">
      <c r="B96621" s="202"/>
    </row>
    <row r="96622" spans="2:2">
      <c r="B96622" s="202"/>
    </row>
    <row r="96623" spans="2:2">
      <c r="B96623" s="202"/>
    </row>
    <row r="96624" spans="2:2">
      <c r="B96624" s="202"/>
    </row>
    <row r="96625" spans="2:2">
      <c r="B96625" s="202"/>
    </row>
    <row r="96626" spans="2:2">
      <c r="B96626" s="202"/>
    </row>
    <row r="96627" spans="2:2">
      <c r="B96627" s="202"/>
    </row>
    <row r="96628" spans="2:2">
      <c r="B96628" s="202"/>
    </row>
    <row r="96629" spans="2:2">
      <c r="B96629" s="202"/>
    </row>
    <row r="96630" spans="2:2">
      <c r="B96630" s="202"/>
    </row>
    <row r="96631" spans="2:2">
      <c r="B96631" s="202"/>
    </row>
    <row r="96632" spans="2:2">
      <c r="B96632" s="202"/>
    </row>
    <row r="96633" spans="2:2">
      <c r="B96633" s="202"/>
    </row>
    <row r="96634" spans="2:2">
      <c r="B96634" s="202"/>
    </row>
    <row r="96635" spans="2:2">
      <c r="B96635" s="202"/>
    </row>
    <row r="96636" spans="2:2">
      <c r="B96636" s="202"/>
    </row>
    <row r="96637" spans="2:2">
      <c r="B96637" s="202"/>
    </row>
    <row r="96638" spans="2:2">
      <c r="B96638" s="202"/>
    </row>
    <row r="96639" spans="2:2">
      <c r="B96639" s="202"/>
    </row>
    <row r="96640" spans="2:2">
      <c r="B96640" s="202"/>
    </row>
    <row r="96641" spans="2:2">
      <c r="B96641" s="202"/>
    </row>
    <row r="96642" spans="2:2">
      <c r="B96642" s="202"/>
    </row>
    <row r="96643" spans="2:2">
      <c r="B96643" s="202"/>
    </row>
    <row r="96644" spans="2:2">
      <c r="B96644" s="202"/>
    </row>
    <row r="96645" spans="2:2">
      <c r="B96645" s="202"/>
    </row>
    <row r="96646" spans="2:2">
      <c r="B96646" s="202"/>
    </row>
    <row r="96647" spans="2:2">
      <c r="B96647" s="202"/>
    </row>
    <row r="96648" spans="2:2">
      <c r="B96648" s="202"/>
    </row>
    <row r="96649" spans="2:2">
      <c r="B96649" s="202"/>
    </row>
    <row r="96650" spans="2:2">
      <c r="B96650" s="202"/>
    </row>
    <row r="96651" spans="2:2">
      <c r="B96651" s="202"/>
    </row>
    <row r="96652" spans="2:2">
      <c r="B96652" s="202"/>
    </row>
    <row r="96653" spans="2:2">
      <c r="B96653" s="202"/>
    </row>
    <row r="96654" spans="2:2">
      <c r="B96654" s="202"/>
    </row>
    <row r="96655" spans="2:2">
      <c r="B96655" s="202"/>
    </row>
    <row r="96656" spans="2:2">
      <c r="B96656" s="202"/>
    </row>
    <row r="96657" spans="2:2">
      <c r="B96657" s="202"/>
    </row>
    <row r="96658" spans="2:2">
      <c r="B96658" s="202"/>
    </row>
    <row r="96659" spans="2:2">
      <c r="B96659" s="202"/>
    </row>
    <row r="96660" spans="2:2">
      <c r="B96660" s="202"/>
    </row>
    <row r="96661" spans="2:2">
      <c r="B96661" s="202"/>
    </row>
    <row r="96662" spans="2:2">
      <c r="B96662" s="202"/>
    </row>
    <row r="96663" spans="2:2">
      <c r="B96663" s="202"/>
    </row>
    <row r="96664" spans="2:2">
      <c r="B96664" s="202"/>
    </row>
    <row r="96665" spans="2:2">
      <c r="B96665" s="202"/>
    </row>
    <row r="96666" spans="2:2">
      <c r="B96666" s="202"/>
    </row>
    <row r="96667" spans="2:2">
      <c r="B96667" s="202"/>
    </row>
    <row r="96668" spans="2:2">
      <c r="B96668" s="202"/>
    </row>
    <row r="96669" spans="2:2">
      <c r="B96669" s="202"/>
    </row>
    <row r="96670" spans="2:2">
      <c r="B96670" s="202"/>
    </row>
    <row r="96671" spans="2:2">
      <c r="B96671" s="202"/>
    </row>
    <row r="96672" spans="2:2">
      <c r="B96672" s="202"/>
    </row>
    <row r="96673" spans="2:2">
      <c r="B96673" s="202"/>
    </row>
    <row r="96674" spans="2:2">
      <c r="B96674" s="202"/>
    </row>
    <row r="96675" spans="2:2">
      <c r="B96675" s="202"/>
    </row>
    <row r="96676" spans="2:2">
      <c r="B96676" s="202"/>
    </row>
    <row r="96677" spans="2:2">
      <c r="B96677" s="202"/>
    </row>
    <row r="96678" spans="2:2">
      <c r="B96678" s="202"/>
    </row>
    <row r="96679" spans="2:2">
      <c r="B96679" s="202"/>
    </row>
    <row r="96680" spans="2:2">
      <c r="B96680" s="202"/>
    </row>
    <row r="96681" spans="2:2">
      <c r="B96681" s="202"/>
    </row>
    <row r="96682" spans="2:2">
      <c r="B96682" s="202"/>
    </row>
    <row r="96683" spans="2:2">
      <c r="B96683" s="202"/>
    </row>
    <row r="96684" spans="2:2">
      <c r="B96684" s="202"/>
    </row>
    <row r="96685" spans="2:2">
      <c r="B96685" s="202"/>
    </row>
    <row r="96686" spans="2:2">
      <c r="B96686" s="202"/>
    </row>
    <row r="96687" spans="2:2">
      <c r="B96687" s="202"/>
    </row>
    <row r="96688" spans="2:2">
      <c r="B96688" s="202"/>
    </row>
    <row r="96689" spans="2:2">
      <c r="B96689" s="202"/>
    </row>
    <row r="96690" spans="2:2">
      <c r="B96690" s="202"/>
    </row>
    <row r="96691" spans="2:2">
      <c r="B96691" s="202"/>
    </row>
    <row r="96692" spans="2:2">
      <c r="B96692" s="202"/>
    </row>
    <row r="96693" spans="2:2">
      <c r="B96693" s="202"/>
    </row>
    <row r="96694" spans="2:2">
      <c r="B96694" s="202"/>
    </row>
    <row r="96695" spans="2:2">
      <c r="B96695" s="202"/>
    </row>
    <row r="96696" spans="2:2">
      <c r="B96696" s="202"/>
    </row>
    <row r="96697" spans="2:2">
      <c r="B96697" s="202"/>
    </row>
    <row r="96698" spans="2:2">
      <c r="B96698" s="202"/>
    </row>
    <row r="96699" spans="2:2">
      <c r="B96699" s="202"/>
    </row>
    <row r="96700" spans="2:2">
      <c r="B96700" s="202"/>
    </row>
    <row r="96701" spans="2:2">
      <c r="B96701" s="202"/>
    </row>
    <row r="96702" spans="2:2">
      <c r="B96702" s="202"/>
    </row>
    <row r="96703" spans="2:2">
      <c r="B96703" s="202"/>
    </row>
    <row r="96704" spans="2:2">
      <c r="B96704" s="202"/>
    </row>
    <row r="96705" spans="2:2">
      <c r="B96705" s="202"/>
    </row>
    <row r="96706" spans="2:2">
      <c r="B96706" s="202"/>
    </row>
    <row r="96707" spans="2:2">
      <c r="B96707" s="202"/>
    </row>
    <row r="96708" spans="2:2">
      <c r="B96708" s="202"/>
    </row>
    <row r="96709" spans="2:2">
      <c r="B96709" s="202"/>
    </row>
    <row r="96710" spans="2:2">
      <c r="B96710" s="202"/>
    </row>
    <row r="96711" spans="2:2">
      <c r="B96711" s="202"/>
    </row>
    <row r="96712" spans="2:2">
      <c r="B96712" s="202"/>
    </row>
    <row r="96713" spans="2:2">
      <c r="B96713" s="202"/>
    </row>
    <row r="96714" spans="2:2">
      <c r="B96714" s="202"/>
    </row>
    <row r="96715" spans="2:2">
      <c r="B96715" s="202"/>
    </row>
    <row r="96716" spans="2:2">
      <c r="B96716" s="202"/>
    </row>
    <row r="96717" spans="2:2">
      <c r="B96717" s="202"/>
    </row>
    <row r="96718" spans="2:2">
      <c r="B96718" s="202"/>
    </row>
    <row r="96719" spans="2:2">
      <c r="B96719" s="202"/>
    </row>
    <row r="96720" spans="2:2">
      <c r="B96720" s="202"/>
    </row>
    <row r="96721" spans="2:2">
      <c r="B96721" s="202"/>
    </row>
    <row r="96722" spans="2:2">
      <c r="B96722" s="202"/>
    </row>
    <row r="96723" spans="2:2">
      <c r="B96723" s="202"/>
    </row>
    <row r="96724" spans="2:2">
      <c r="B96724" s="202"/>
    </row>
    <row r="96725" spans="2:2">
      <c r="B96725" s="202"/>
    </row>
    <row r="96726" spans="2:2">
      <c r="B96726" s="202"/>
    </row>
    <row r="96727" spans="2:2">
      <c r="B96727" s="202"/>
    </row>
    <row r="96728" spans="2:2">
      <c r="B96728" s="202"/>
    </row>
    <row r="96729" spans="2:2">
      <c r="B96729" s="202"/>
    </row>
    <row r="96730" spans="2:2">
      <c r="B96730" s="202"/>
    </row>
    <row r="96731" spans="2:2">
      <c r="B96731" s="202"/>
    </row>
    <row r="96732" spans="2:2">
      <c r="B96732" s="202"/>
    </row>
    <row r="96733" spans="2:2">
      <c r="B96733" s="202"/>
    </row>
    <row r="96734" spans="2:2">
      <c r="B96734" s="202"/>
    </row>
    <row r="96735" spans="2:2">
      <c r="B96735" s="202"/>
    </row>
    <row r="96736" spans="2:2">
      <c r="B96736" s="202"/>
    </row>
    <row r="96737" spans="2:2">
      <c r="B96737" s="202"/>
    </row>
    <row r="96738" spans="2:2">
      <c r="B96738" s="202"/>
    </row>
    <row r="96739" spans="2:2">
      <c r="B96739" s="202"/>
    </row>
    <row r="96740" spans="2:2">
      <c r="B96740" s="202"/>
    </row>
    <row r="96741" spans="2:2">
      <c r="B96741" s="202"/>
    </row>
    <row r="96742" spans="2:2">
      <c r="B96742" s="202"/>
    </row>
    <row r="96743" spans="2:2">
      <c r="B96743" s="202"/>
    </row>
    <row r="96744" spans="2:2">
      <c r="B96744" s="202"/>
    </row>
    <row r="96745" spans="2:2">
      <c r="B96745" s="202"/>
    </row>
    <row r="96746" spans="2:2">
      <c r="B96746" s="202"/>
    </row>
    <row r="96747" spans="2:2">
      <c r="B96747" s="202"/>
    </row>
    <row r="96748" spans="2:2">
      <c r="B96748" s="202"/>
    </row>
    <row r="96749" spans="2:2">
      <c r="B96749" s="202"/>
    </row>
    <row r="96750" spans="2:2">
      <c r="B96750" s="202"/>
    </row>
    <row r="96751" spans="2:2">
      <c r="B96751" s="202"/>
    </row>
    <row r="96752" spans="2:2">
      <c r="B96752" s="202"/>
    </row>
    <row r="96753" spans="2:2">
      <c r="B96753" s="202"/>
    </row>
    <row r="96754" spans="2:2">
      <c r="B96754" s="202"/>
    </row>
    <row r="96755" spans="2:2">
      <c r="B96755" s="202"/>
    </row>
    <row r="96756" spans="2:2">
      <c r="B96756" s="202"/>
    </row>
    <row r="96757" spans="2:2">
      <c r="B96757" s="202"/>
    </row>
    <row r="96758" spans="2:2">
      <c r="B96758" s="202"/>
    </row>
    <row r="96759" spans="2:2">
      <c r="B96759" s="202"/>
    </row>
    <row r="96760" spans="2:2">
      <c r="B96760" s="202"/>
    </row>
    <row r="96761" spans="2:2">
      <c r="B96761" s="202"/>
    </row>
    <row r="96762" spans="2:2">
      <c r="B96762" s="202"/>
    </row>
    <row r="96763" spans="2:2">
      <c r="B96763" s="202"/>
    </row>
    <row r="96764" spans="2:2">
      <c r="B96764" s="202"/>
    </row>
    <row r="96765" spans="2:2">
      <c r="B96765" s="202"/>
    </row>
    <row r="96766" spans="2:2">
      <c r="B96766" s="202"/>
    </row>
    <row r="96767" spans="2:2">
      <c r="B96767" s="202"/>
    </row>
    <row r="96768" spans="2:2">
      <c r="B96768" s="202"/>
    </row>
    <row r="96769" spans="2:2">
      <c r="B96769" s="202"/>
    </row>
    <row r="96770" spans="2:2">
      <c r="B96770" s="202"/>
    </row>
    <row r="96771" spans="2:2">
      <c r="B96771" s="202"/>
    </row>
    <row r="96772" spans="2:2">
      <c r="B96772" s="202"/>
    </row>
    <row r="96773" spans="2:2">
      <c r="B96773" s="202"/>
    </row>
    <row r="96774" spans="2:2">
      <c r="B96774" s="202"/>
    </row>
    <row r="96775" spans="2:2">
      <c r="B96775" s="202"/>
    </row>
    <row r="96776" spans="2:2">
      <c r="B96776" s="202"/>
    </row>
    <row r="96777" spans="2:2">
      <c r="B96777" s="202"/>
    </row>
    <row r="96778" spans="2:2">
      <c r="B96778" s="202"/>
    </row>
    <row r="96779" spans="2:2">
      <c r="B96779" s="202"/>
    </row>
    <row r="96780" spans="2:2">
      <c r="B96780" s="202"/>
    </row>
    <row r="96781" spans="2:2">
      <c r="B96781" s="202"/>
    </row>
    <row r="96782" spans="2:2">
      <c r="B96782" s="202"/>
    </row>
    <row r="96783" spans="2:2">
      <c r="B96783" s="202"/>
    </row>
    <row r="96784" spans="2:2">
      <c r="B96784" s="202"/>
    </row>
    <row r="96785" spans="2:2">
      <c r="B96785" s="202"/>
    </row>
    <row r="96786" spans="2:2">
      <c r="B96786" s="202"/>
    </row>
    <row r="96787" spans="2:2">
      <c r="B96787" s="202"/>
    </row>
    <row r="96788" spans="2:2">
      <c r="B96788" s="202"/>
    </row>
    <row r="96789" spans="2:2">
      <c r="B96789" s="202"/>
    </row>
    <row r="96790" spans="2:2">
      <c r="B96790" s="202"/>
    </row>
    <row r="96791" spans="2:2">
      <c r="B96791" s="202"/>
    </row>
    <row r="96792" spans="2:2">
      <c r="B96792" s="202"/>
    </row>
    <row r="96793" spans="2:2">
      <c r="B96793" s="202"/>
    </row>
    <row r="96794" spans="2:2">
      <c r="B96794" s="202"/>
    </row>
    <row r="96795" spans="2:2">
      <c r="B96795" s="202"/>
    </row>
    <row r="96796" spans="2:2">
      <c r="B96796" s="202"/>
    </row>
    <row r="96797" spans="2:2">
      <c r="B96797" s="202"/>
    </row>
    <row r="96798" spans="2:2">
      <c r="B96798" s="202"/>
    </row>
    <row r="96799" spans="2:2">
      <c r="B96799" s="202"/>
    </row>
    <row r="96800" spans="2:2">
      <c r="B96800" s="202"/>
    </row>
    <row r="96801" spans="2:2">
      <c r="B96801" s="202"/>
    </row>
    <row r="96802" spans="2:2">
      <c r="B96802" s="202"/>
    </row>
    <row r="96803" spans="2:2">
      <c r="B96803" s="202"/>
    </row>
    <row r="96804" spans="2:2">
      <c r="B96804" s="202"/>
    </row>
    <row r="96805" spans="2:2">
      <c r="B96805" s="202"/>
    </row>
    <row r="96806" spans="2:2">
      <c r="B96806" s="202"/>
    </row>
    <row r="96807" spans="2:2">
      <c r="B96807" s="202"/>
    </row>
    <row r="96808" spans="2:2">
      <c r="B96808" s="202"/>
    </row>
    <row r="96809" spans="2:2">
      <c r="B96809" s="202"/>
    </row>
    <row r="96810" spans="2:2">
      <c r="B96810" s="202"/>
    </row>
    <row r="96811" spans="2:2">
      <c r="B96811" s="202"/>
    </row>
    <row r="96812" spans="2:2">
      <c r="B96812" s="202"/>
    </row>
    <row r="96813" spans="2:2">
      <c r="B96813" s="202"/>
    </row>
    <row r="96814" spans="2:2">
      <c r="B96814" s="202"/>
    </row>
    <row r="96815" spans="2:2">
      <c r="B96815" s="202"/>
    </row>
    <row r="96816" spans="2:2">
      <c r="B96816" s="202"/>
    </row>
    <row r="96817" spans="2:2">
      <c r="B96817" s="202"/>
    </row>
    <row r="96818" spans="2:2">
      <c r="B96818" s="202"/>
    </row>
    <row r="96819" spans="2:2">
      <c r="B96819" s="202"/>
    </row>
    <row r="96820" spans="2:2">
      <c r="B96820" s="202"/>
    </row>
    <row r="96821" spans="2:2">
      <c r="B96821" s="202"/>
    </row>
    <row r="96822" spans="2:2">
      <c r="B96822" s="202"/>
    </row>
    <row r="96823" spans="2:2">
      <c r="B96823" s="202"/>
    </row>
    <row r="96824" spans="2:2">
      <c r="B96824" s="202"/>
    </row>
    <row r="96825" spans="2:2">
      <c r="B96825" s="202"/>
    </row>
    <row r="96826" spans="2:2">
      <c r="B96826" s="202"/>
    </row>
    <row r="96827" spans="2:2">
      <c r="B96827" s="202"/>
    </row>
    <row r="96828" spans="2:2">
      <c r="B96828" s="202"/>
    </row>
    <row r="96829" spans="2:2">
      <c r="B96829" s="202"/>
    </row>
    <row r="96830" spans="2:2">
      <c r="B96830" s="202"/>
    </row>
    <row r="96831" spans="2:2">
      <c r="B96831" s="202"/>
    </row>
    <row r="96832" spans="2:2">
      <c r="B96832" s="202"/>
    </row>
    <row r="96833" spans="2:2">
      <c r="B96833" s="202"/>
    </row>
    <row r="96834" spans="2:2">
      <c r="B96834" s="202"/>
    </row>
    <row r="96835" spans="2:2">
      <c r="B96835" s="202"/>
    </row>
    <row r="96836" spans="2:2">
      <c r="B96836" s="202"/>
    </row>
    <row r="96837" spans="2:2">
      <c r="B96837" s="202"/>
    </row>
    <row r="96838" spans="2:2">
      <c r="B96838" s="202"/>
    </row>
    <row r="96839" spans="2:2">
      <c r="B96839" s="202"/>
    </row>
    <row r="96840" spans="2:2">
      <c r="B96840" s="202"/>
    </row>
    <row r="96841" spans="2:2">
      <c r="B96841" s="202"/>
    </row>
    <row r="96842" spans="2:2">
      <c r="B96842" s="202"/>
    </row>
    <row r="96843" spans="2:2">
      <c r="B96843" s="202"/>
    </row>
    <row r="96844" spans="2:2">
      <c r="B96844" s="202"/>
    </row>
    <row r="96845" spans="2:2">
      <c r="B96845" s="202"/>
    </row>
    <row r="96846" spans="2:2">
      <c r="B96846" s="202"/>
    </row>
    <row r="96847" spans="2:2">
      <c r="B96847" s="202"/>
    </row>
    <row r="96848" spans="2:2">
      <c r="B96848" s="202"/>
    </row>
    <row r="96849" spans="2:2">
      <c r="B96849" s="202"/>
    </row>
    <row r="96850" spans="2:2">
      <c r="B96850" s="202"/>
    </row>
    <row r="96851" spans="2:2">
      <c r="B96851" s="202"/>
    </row>
    <row r="96852" spans="2:2">
      <c r="B96852" s="202"/>
    </row>
    <row r="96853" spans="2:2">
      <c r="B96853" s="202"/>
    </row>
    <row r="96854" spans="2:2">
      <c r="B96854" s="202"/>
    </row>
    <row r="96855" spans="2:2">
      <c r="B96855" s="202"/>
    </row>
    <row r="96856" spans="2:2">
      <c r="B96856" s="202"/>
    </row>
    <row r="96857" spans="2:2">
      <c r="B96857" s="202"/>
    </row>
    <row r="96858" spans="2:2">
      <c r="B96858" s="202"/>
    </row>
    <row r="96859" spans="2:2">
      <c r="B96859" s="202"/>
    </row>
    <row r="96860" spans="2:2">
      <c r="B96860" s="202"/>
    </row>
    <row r="96861" spans="2:2">
      <c r="B96861" s="202"/>
    </row>
    <row r="96862" spans="2:2">
      <c r="B96862" s="202"/>
    </row>
    <row r="96863" spans="2:2">
      <c r="B96863" s="202"/>
    </row>
    <row r="96864" spans="2:2">
      <c r="B96864" s="202"/>
    </row>
    <row r="96865" spans="2:2">
      <c r="B96865" s="202"/>
    </row>
    <row r="96866" spans="2:2">
      <c r="B96866" s="202"/>
    </row>
    <row r="96867" spans="2:2">
      <c r="B96867" s="202"/>
    </row>
    <row r="96868" spans="2:2">
      <c r="B96868" s="202"/>
    </row>
    <row r="96869" spans="2:2">
      <c r="B96869" s="202"/>
    </row>
    <row r="96870" spans="2:2">
      <c r="B96870" s="202"/>
    </row>
    <row r="96871" spans="2:2">
      <c r="B96871" s="202"/>
    </row>
    <row r="96872" spans="2:2">
      <c r="B96872" s="202"/>
    </row>
    <row r="96873" spans="2:2">
      <c r="B96873" s="202"/>
    </row>
    <row r="96874" spans="2:2">
      <c r="B96874" s="202"/>
    </row>
    <row r="96875" spans="2:2">
      <c r="B96875" s="202"/>
    </row>
    <row r="96876" spans="2:2">
      <c r="B96876" s="202"/>
    </row>
    <row r="96877" spans="2:2">
      <c r="B96877" s="202"/>
    </row>
    <row r="96878" spans="2:2">
      <c r="B96878" s="202"/>
    </row>
    <row r="96879" spans="2:2">
      <c r="B96879" s="202"/>
    </row>
    <row r="96880" spans="2:2">
      <c r="B96880" s="202"/>
    </row>
    <row r="96881" spans="2:2">
      <c r="B96881" s="202"/>
    </row>
    <row r="96882" spans="2:2">
      <c r="B96882" s="202"/>
    </row>
    <row r="96883" spans="2:2">
      <c r="B96883" s="202"/>
    </row>
    <row r="96884" spans="2:2">
      <c r="B96884" s="202"/>
    </row>
    <row r="96885" spans="2:2">
      <c r="B96885" s="202"/>
    </row>
    <row r="96886" spans="2:2">
      <c r="B96886" s="202"/>
    </row>
    <row r="96887" spans="2:2">
      <c r="B96887" s="202"/>
    </row>
    <row r="96888" spans="2:2">
      <c r="B96888" s="202"/>
    </row>
    <row r="96889" spans="2:2">
      <c r="B96889" s="202"/>
    </row>
    <row r="96890" spans="2:2">
      <c r="B96890" s="202"/>
    </row>
    <row r="96891" spans="2:2">
      <c r="B96891" s="202"/>
    </row>
    <row r="96892" spans="2:2">
      <c r="B96892" s="202"/>
    </row>
    <row r="96893" spans="2:2">
      <c r="B96893" s="202"/>
    </row>
    <row r="96894" spans="2:2">
      <c r="B96894" s="202"/>
    </row>
    <row r="96895" spans="2:2">
      <c r="B96895" s="202"/>
    </row>
    <row r="96896" spans="2:2">
      <c r="B96896" s="202"/>
    </row>
    <row r="96897" spans="2:2">
      <c r="B96897" s="202"/>
    </row>
    <row r="96898" spans="2:2">
      <c r="B96898" s="202"/>
    </row>
    <row r="96899" spans="2:2">
      <c r="B96899" s="202"/>
    </row>
    <row r="96900" spans="2:2">
      <c r="B96900" s="202"/>
    </row>
    <row r="96901" spans="2:2">
      <c r="B96901" s="202"/>
    </row>
    <row r="96902" spans="2:2">
      <c r="B96902" s="202"/>
    </row>
    <row r="96903" spans="2:2">
      <c r="B96903" s="202"/>
    </row>
    <row r="96904" spans="2:2">
      <c r="B96904" s="202"/>
    </row>
    <row r="96905" spans="2:2">
      <c r="B96905" s="202"/>
    </row>
    <row r="96906" spans="2:2">
      <c r="B96906" s="202"/>
    </row>
    <row r="96907" spans="2:2">
      <c r="B96907" s="202"/>
    </row>
    <row r="96908" spans="2:2">
      <c r="B96908" s="202"/>
    </row>
    <row r="96909" spans="2:2">
      <c r="B96909" s="202"/>
    </row>
    <row r="96910" spans="2:2">
      <c r="B96910" s="202"/>
    </row>
    <row r="96911" spans="2:2">
      <c r="B96911" s="202"/>
    </row>
    <row r="96912" spans="2:2">
      <c r="B96912" s="202"/>
    </row>
    <row r="96913" spans="2:2">
      <c r="B96913" s="202"/>
    </row>
    <row r="96914" spans="2:2">
      <c r="B96914" s="202"/>
    </row>
    <row r="96915" spans="2:2">
      <c r="B96915" s="202"/>
    </row>
    <row r="96916" spans="2:2">
      <c r="B96916" s="202"/>
    </row>
    <row r="96917" spans="2:2">
      <c r="B96917" s="202"/>
    </row>
    <row r="96918" spans="2:2">
      <c r="B96918" s="202"/>
    </row>
    <row r="96919" spans="2:2">
      <c r="B96919" s="202"/>
    </row>
    <row r="96920" spans="2:2">
      <c r="B96920" s="202"/>
    </row>
    <row r="96921" spans="2:2">
      <c r="B96921" s="202"/>
    </row>
    <row r="96922" spans="2:2">
      <c r="B96922" s="202"/>
    </row>
    <row r="96923" spans="2:2">
      <c r="B96923" s="202"/>
    </row>
    <row r="96924" spans="2:2">
      <c r="B96924" s="202"/>
    </row>
    <row r="96925" spans="2:2">
      <c r="B96925" s="202"/>
    </row>
    <row r="96926" spans="2:2">
      <c r="B96926" s="202"/>
    </row>
    <row r="96927" spans="2:2">
      <c r="B96927" s="202"/>
    </row>
    <row r="96928" spans="2:2">
      <c r="B96928" s="202"/>
    </row>
    <row r="96929" spans="2:2">
      <c r="B96929" s="202"/>
    </row>
    <row r="96930" spans="2:2">
      <c r="B96930" s="202"/>
    </row>
    <row r="96931" spans="2:2">
      <c r="B96931" s="202"/>
    </row>
    <row r="96932" spans="2:2">
      <c r="B96932" s="202"/>
    </row>
    <row r="96933" spans="2:2">
      <c r="B96933" s="202"/>
    </row>
    <row r="96934" spans="2:2">
      <c r="B96934" s="202"/>
    </row>
    <row r="96935" spans="2:2">
      <c r="B96935" s="202"/>
    </row>
    <row r="96936" spans="2:2">
      <c r="B96936" s="202"/>
    </row>
    <row r="96937" spans="2:2">
      <c r="B96937" s="202"/>
    </row>
    <row r="96938" spans="2:2">
      <c r="B96938" s="202"/>
    </row>
    <row r="96939" spans="2:2">
      <c r="B96939" s="202"/>
    </row>
    <row r="96940" spans="2:2">
      <c r="B96940" s="202"/>
    </row>
    <row r="96941" spans="2:2">
      <c r="B96941" s="202"/>
    </row>
    <row r="96942" spans="2:2">
      <c r="B96942" s="202"/>
    </row>
    <row r="96943" spans="2:2">
      <c r="B96943" s="202"/>
    </row>
    <row r="96944" spans="2:2">
      <c r="B96944" s="202"/>
    </row>
    <row r="96945" spans="2:2">
      <c r="B96945" s="202"/>
    </row>
    <row r="96946" spans="2:2">
      <c r="B96946" s="202"/>
    </row>
    <row r="96947" spans="2:2">
      <c r="B96947" s="202"/>
    </row>
    <row r="96948" spans="2:2">
      <c r="B96948" s="202"/>
    </row>
    <row r="96949" spans="2:2">
      <c r="B96949" s="202"/>
    </row>
    <row r="96950" spans="2:2">
      <c r="B96950" s="202"/>
    </row>
    <row r="96951" spans="2:2">
      <c r="B96951" s="202"/>
    </row>
    <row r="96952" spans="2:2">
      <c r="B96952" s="202"/>
    </row>
    <row r="96953" spans="2:2">
      <c r="B96953" s="202"/>
    </row>
    <row r="96954" spans="2:2">
      <c r="B96954" s="202"/>
    </row>
    <row r="96955" spans="2:2">
      <c r="B96955" s="202"/>
    </row>
    <row r="96956" spans="2:2">
      <c r="B96956" s="202"/>
    </row>
    <row r="96957" spans="2:2">
      <c r="B96957" s="202"/>
    </row>
    <row r="96958" spans="2:2">
      <c r="B96958" s="202"/>
    </row>
    <row r="96959" spans="2:2">
      <c r="B96959" s="202"/>
    </row>
    <row r="96960" spans="2:2">
      <c r="B96960" s="202"/>
    </row>
    <row r="96961" spans="2:2">
      <c r="B96961" s="202"/>
    </row>
    <row r="96962" spans="2:2">
      <c r="B96962" s="202"/>
    </row>
    <row r="96963" spans="2:2">
      <c r="B96963" s="202"/>
    </row>
    <row r="96964" spans="2:2">
      <c r="B96964" s="202"/>
    </row>
    <row r="96965" spans="2:2">
      <c r="B96965" s="202"/>
    </row>
    <row r="96966" spans="2:2">
      <c r="B96966" s="202"/>
    </row>
    <row r="96967" spans="2:2">
      <c r="B96967" s="202"/>
    </row>
    <row r="96968" spans="2:2">
      <c r="B96968" s="202"/>
    </row>
    <row r="96969" spans="2:2">
      <c r="B96969" s="202"/>
    </row>
    <row r="96970" spans="2:2">
      <c r="B96970" s="202"/>
    </row>
    <row r="96971" spans="2:2">
      <c r="B96971" s="202"/>
    </row>
    <row r="96972" spans="2:2">
      <c r="B96972" s="202"/>
    </row>
    <row r="96973" spans="2:2">
      <c r="B96973" s="202"/>
    </row>
    <row r="96974" spans="2:2">
      <c r="B96974" s="202"/>
    </row>
    <row r="96975" spans="2:2">
      <c r="B96975" s="202"/>
    </row>
    <row r="96976" spans="2:2">
      <c r="B96976" s="202"/>
    </row>
    <row r="96977" spans="2:2">
      <c r="B96977" s="202"/>
    </row>
    <row r="96978" spans="2:2">
      <c r="B96978" s="202"/>
    </row>
    <row r="96979" spans="2:2">
      <c r="B96979" s="202"/>
    </row>
    <row r="96980" spans="2:2">
      <c r="B96980" s="202"/>
    </row>
    <row r="96981" spans="2:2">
      <c r="B96981" s="202"/>
    </row>
    <row r="96982" spans="2:2">
      <c r="B96982" s="202"/>
    </row>
    <row r="96983" spans="2:2">
      <c r="B96983" s="202"/>
    </row>
    <row r="96984" spans="2:2">
      <c r="B96984" s="202"/>
    </row>
    <row r="96985" spans="2:2">
      <c r="B96985" s="202"/>
    </row>
    <row r="96986" spans="2:2">
      <c r="B96986" s="202"/>
    </row>
    <row r="96987" spans="2:2">
      <c r="B96987" s="202"/>
    </row>
    <row r="96988" spans="2:2">
      <c r="B96988" s="202"/>
    </row>
    <row r="96989" spans="2:2">
      <c r="B96989" s="202"/>
    </row>
    <row r="96990" spans="2:2">
      <c r="B96990" s="202"/>
    </row>
    <row r="96991" spans="2:2">
      <c r="B96991" s="202"/>
    </row>
    <row r="96992" spans="2:2">
      <c r="B96992" s="202"/>
    </row>
    <row r="96993" spans="2:2">
      <c r="B96993" s="202"/>
    </row>
    <row r="96994" spans="2:2">
      <c r="B96994" s="202"/>
    </row>
    <row r="96995" spans="2:2">
      <c r="B96995" s="202"/>
    </row>
    <row r="96996" spans="2:2">
      <c r="B96996" s="202"/>
    </row>
    <row r="96997" spans="2:2">
      <c r="B96997" s="202"/>
    </row>
    <row r="96998" spans="2:2">
      <c r="B96998" s="202"/>
    </row>
    <row r="96999" spans="2:2">
      <c r="B96999" s="202"/>
    </row>
    <row r="97000" spans="2:2">
      <c r="B97000" s="202"/>
    </row>
    <row r="97001" spans="2:2">
      <c r="B97001" s="202"/>
    </row>
    <row r="97002" spans="2:2">
      <c r="B97002" s="202"/>
    </row>
    <row r="97003" spans="2:2">
      <c r="B97003" s="202"/>
    </row>
    <row r="97004" spans="2:2">
      <c r="B97004" s="202"/>
    </row>
    <row r="97005" spans="2:2">
      <c r="B97005" s="202"/>
    </row>
    <row r="97006" spans="2:2">
      <c r="B97006" s="202"/>
    </row>
    <row r="97007" spans="2:2">
      <c r="B97007" s="202"/>
    </row>
    <row r="97008" spans="2:2">
      <c r="B97008" s="202"/>
    </row>
    <row r="97009" spans="2:2">
      <c r="B97009" s="202"/>
    </row>
    <row r="97010" spans="2:2">
      <c r="B97010" s="202"/>
    </row>
    <row r="97011" spans="2:2">
      <c r="B97011" s="202"/>
    </row>
    <row r="97012" spans="2:2">
      <c r="B97012" s="202"/>
    </row>
    <row r="97013" spans="2:2">
      <c r="B97013" s="202"/>
    </row>
    <row r="97014" spans="2:2">
      <c r="B97014" s="202"/>
    </row>
    <row r="97015" spans="2:2">
      <c r="B97015" s="202"/>
    </row>
    <row r="97016" spans="2:2">
      <c r="B97016" s="202"/>
    </row>
    <row r="97017" spans="2:2">
      <c r="B97017" s="202"/>
    </row>
    <row r="97018" spans="2:2">
      <c r="B97018" s="202"/>
    </row>
    <row r="97019" spans="2:2">
      <c r="B97019" s="202"/>
    </row>
    <row r="97020" spans="2:2">
      <c r="B97020" s="202"/>
    </row>
    <row r="97021" spans="2:2">
      <c r="B97021" s="202"/>
    </row>
    <row r="97022" spans="2:2">
      <c r="B97022" s="202"/>
    </row>
    <row r="97023" spans="2:2">
      <c r="B97023" s="202"/>
    </row>
    <row r="97024" spans="2:2">
      <c r="B97024" s="202"/>
    </row>
    <row r="97025" spans="2:2">
      <c r="B97025" s="202"/>
    </row>
    <row r="97026" spans="2:2">
      <c r="B97026" s="202"/>
    </row>
    <row r="97027" spans="2:2">
      <c r="B97027" s="202"/>
    </row>
    <row r="97028" spans="2:2">
      <c r="B97028" s="202"/>
    </row>
    <row r="97029" spans="2:2">
      <c r="B97029" s="202"/>
    </row>
    <row r="97030" spans="2:2">
      <c r="B97030" s="202"/>
    </row>
    <row r="97031" spans="2:2">
      <c r="B97031" s="202"/>
    </row>
    <row r="97032" spans="2:2">
      <c r="B97032" s="202"/>
    </row>
    <row r="97033" spans="2:2">
      <c r="B97033" s="202"/>
    </row>
    <row r="97034" spans="2:2">
      <c r="B97034" s="202"/>
    </row>
    <row r="97035" spans="2:2">
      <c r="B97035" s="202"/>
    </row>
    <row r="97036" spans="2:2">
      <c r="B97036" s="202"/>
    </row>
    <row r="97037" spans="2:2">
      <c r="B97037" s="202"/>
    </row>
    <row r="97038" spans="2:2">
      <c r="B97038" s="202"/>
    </row>
    <row r="97039" spans="2:2">
      <c r="B97039" s="202"/>
    </row>
    <row r="97040" spans="2:2">
      <c r="B97040" s="202"/>
    </row>
    <row r="97041" spans="2:2">
      <c r="B97041" s="202"/>
    </row>
    <row r="97042" spans="2:2">
      <c r="B97042" s="202"/>
    </row>
    <row r="97043" spans="2:2">
      <c r="B97043" s="202"/>
    </row>
    <row r="97044" spans="2:2">
      <c r="B97044" s="202"/>
    </row>
    <row r="97045" spans="2:2">
      <c r="B97045" s="202"/>
    </row>
    <row r="97046" spans="2:2">
      <c r="B97046" s="202"/>
    </row>
    <row r="97047" spans="2:2">
      <c r="B97047" s="202"/>
    </row>
    <row r="97048" spans="2:2">
      <c r="B97048" s="202"/>
    </row>
    <row r="97049" spans="2:2">
      <c r="B97049" s="202"/>
    </row>
    <row r="97050" spans="2:2">
      <c r="B97050" s="202"/>
    </row>
    <row r="97051" spans="2:2">
      <c r="B97051" s="202"/>
    </row>
    <row r="97052" spans="2:2">
      <c r="B97052" s="202"/>
    </row>
    <row r="97053" spans="2:2">
      <c r="B97053" s="202"/>
    </row>
    <row r="97054" spans="2:2">
      <c r="B97054" s="202"/>
    </row>
    <row r="97055" spans="2:2">
      <c r="B97055" s="202"/>
    </row>
    <row r="97056" spans="2:2">
      <c r="B97056" s="202"/>
    </row>
    <row r="97057" spans="2:2">
      <c r="B97057" s="202"/>
    </row>
    <row r="97058" spans="2:2">
      <c r="B97058" s="202"/>
    </row>
    <row r="97059" spans="2:2">
      <c r="B97059" s="202"/>
    </row>
    <row r="97060" spans="2:2">
      <c r="B97060" s="202"/>
    </row>
    <row r="97061" spans="2:2">
      <c r="B97061" s="202"/>
    </row>
    <row r="97062" spans="2:2">
      <c r="B97062" s="202"/>
    </row>
    <row r="97063" spans="2:2">
      <c r="B97063" s="202"/>
    </row>
    <row r="97064" spans="2:2">
      <c r="B97064" s="202"/>
    </row>
    <row r="97065" spans="2:2">
      <c r="B97065" s="202"/>
    </row>
    <row r="97066" spans="2:2">
      <c r="B97066" s="202"/>
    </row>
    <row r="97067" spans="2:2">
      <c r="B97067" s="202"/>
    </row>
    <row r="97068" spans="2:2">
      <c r="B97068" s="202"/>
    </row>
    <row r="97069" spans="2:2">
      <c r="B97069" s="202"/>
    </row>
    <row r="97070" spans="2:2">
      <c r="B97070" s="202"/>
    </row>
    <row r="97071" spans="2:2">
      <c r="B97071" s="202"/>
    </row>
    <row r="97072" spans="2:2">
      <c r="B97072" s="202"/>
    </row>
    <row r="97073" spans="2:2">
      <c r="B97073" s="202"/>
    </row>
    <row r="97074" spans="2:2">
      <c r="B97074" s="202"/>
    </row>
    <row r="97075" spans="2:2">
      <c r="B97075" s="202"/>
    </row>
    <row r="97076" spans="2:2">
      <c r="B97076" s="202"/>
    </row>
    <row r="97077" spans="2:2">
      <c r="B97077" s="202"/>
    </row>
    <row r="97078" spans="2:2">
      <c r="B97078" s="202"/>
    </row>
    <row r="97079" spans="2:2">
      <c r="B97079" s="202"/>
    </row>
    <row r="97080" spans="2:2">
      <c r="B97080" s="202"/>
    </row>
    <row r="97081" spans="2:2">
      <c r="B97081" s="202"/>
    </row>
    <row r="97082" spans="2:2">
      <c r="B97082" s="202"/>
    </row>
    <row r="97083" spans="2:2">
      <c r="B97083" s="202"/>
    </row>
    <row r="97084" spans="2:2">
      <c r="B97084" s="202"/>
    </row>
    <row r="97085" spans="2:2">
      <c r="B97085" s="202"/>
    </row>
    <row r="97086" spans="2:2">
      <c r="B97086" s="202"/>
    </row>
    <row r="97087" spans="2:2">
      <c r="B97087" s="202"/>
    </row>
    <row r="97088" spans="2:2">
      <c r="B97088" s="202"/>
    </row>
    <row r="97089" spans="2:2">
      <c r="B97089" s="202"/>
    </row>
    <row r="97090" spans="2:2">
      <c r="B97090" s="202"/>
    </row>
    <row r="97091" spans="2:2">
      <c r="B97091" s="202"/>
    </row>
    <row r="97092" spans="2:2">
      <c r="B97092" s="202"/>
    </row>
    <row r="97093" spans="2:2">
      <c r="B97093" s="202"/>
    </row>
    <row r="97094" spans="2:2">
      <c r="B97094" s="202"/>
    </row>
    <row r="97095" spans="2:2">
      <c r="B97095" s="202"/>
    </row>
    <row r="97096" spans="2:2">
      <c r="B97096" s="202"/>
    </row>
    <row r="97097" spans="2:2">
      <c r="B97097" s="202"/>
    </row>
    <row r="97098" spans="2:2">
      <c r="B97098" s="202"/>
    </row>
    <row r="97099" spans="2:2">
      <c r="B97099" s="202"/>
    </row>
    <row r="97100" spans="2:2">
      <c r="B97100" s="202"/>
    </row>
    <row r="97101" spans="2:2">
      <c r="B97101" s="202"/>
    </row>
    <row r="97102" spans="2:2">
      <c r="B97102" s="202"/>
    </row>
    <row r="97103" spans="2:2">
      <c r="B97103" s="202"/>
    </row>
    <row r="97104" spans="2:2">
      <c r="B97104" s="202"/>
    </row>
    <row r="97105" spans="2:2">
      <c r="B97105" s="202"/>
    </row>
    <row r="97106" spans="2:2">
      <c r="B97106" s="202"/>
    </row>
    <row r="97107" spans="2:2">
      <c r="B97107" s="202"/>
    </row>
    <row r="97108" spans="2:2">
      <c r="B97108" s="202"/>
    </row>
    <row r="97109" spans="2:2">
      <c r="B97109" s="202"/>
    </row>
    <row r="97110" spans="2:2">
      <c r="B97110" s="202"/>
    </row>
    <row r="97111" spans="2:2">
      <c r="B97111" s="202"/>
    </row>
    <row r="97112" spans="2:2">
      <c r="B97112" s="202"/>
    </row>
    <row r="97113" spans="2:2">
      <c r="B97113" s="202"/>
    </row>
    <row r="97114" spans="2:2">
      <c r="B97114" s="202"/>
    </row>
    <row r="97115" spans="2:2">
      <c r="B97115" s="202"/>
    </row>
    <row r="97116" spans="2:2">
      <c r="B97116" s="202"/>
    </row>
    <row r="97117" spans="2:2">
      <c r="B97117" s="202"/>
    </row>
    <row r="97118" spans="2:2">
      <c r="B97118" s="202"/>
    </row>
    <row r="97119" spans="2:2">
      <c r="B97119" s="202"/>
    </row>
    <row r="97120" spans="2:2">
      <c r="B97120" s="202"/>
    </row>
    <row r="97121" spans="2:2">
      <c r="B97121" s="202"/>
    </row>
    <row r="97122" spans="2:2">
      <c r="B97122" s="202"/>
    </row>
    <row r="97123" spans="2:2">
      <c r="B97123" s="202"/>
    </row>
    <row r="97124" spans="2:2">
      <c r="B97124" s="202"/>
    </row>
    <row r="97125" spans="2:2">
      <c r="B97125" s="202"/>
    </row>
    <row r="97126" spans="2:2">
      <c r="B97126" s="202"/>
    </row>
    <row r="97127" spans="2:2">
      <c r="B97127" s="202"/>
    </row>
    <row r="97128" spans="2:2">
      <c r="B97128" s="202"/>
    </row>
    <row r="97129" spans="2:2">
      <c r="B97129" s="202"/>
    </row>
    <row r="97130" spans="2:2">
      <c r="B97130" s="202"/>
    </row>
    <row r="97131" spans="2:2">
      <c r="B97131" s="202"/>
    </row>
    <row r="97132" spans="2:2">
      <c r="B97132" s="202"/>
    </row>
    <row r="97133" spans="2:2">
      <c r="B97133" s="202"/>
    </row>
    <row r="97134" spans="2:2">
      <c r="B97134" s="202"/>
    </row>
    <row r="97135" spans="2:2">
      <c r="B97135" s="202"/>
    </row>
    <row r="97136" spans="2:2">
      <c r="B97136" s="202"/>
    </row>
    <row r="97137" spans="2:2">
      <c r="B97137" s="202"/>
    </row>
    <row r="97138" spans="2:2">
      <c r="B97138" s="202"/>
    </row>
    <row r="97139" spans="2:2">
      <c r="B97139" s="202"/>
    </row>
    <row r="97140" spans="2:2">
      <c r="B97140" s="202"/>
    </row>
    <row r="97141" spans="2:2">
      <c r="B97141" s="202"/>
    </row>
    <row r="97142" spans="2:2">
      <c r="B97142" s="202"/>
    </row>
    <row r="97143" spans="2:2">
      <c r="B97143" s="202"/>
    </row>
    <row r="97144" spans="2:2">
      <c r="B97144" s="202"/>
    </row>
    <row r="97145" spans="2:2">
      <c r="B97145" s="202"/>
    </row>
    <row r="97146" spans="2:2">
      <c r="B97146" s="202"/>
    </row>
    <row r="97147" spans="2:2">
      <c r="B97147" s="202"/>
    </row>
    <row r="97148" spans="2:2">
      <c r="B97148" s="202"/>
    </row>
    <row r="97149" spans="2:2">
      <c r="B97149" s="202"/>
    </row>
    <row r="97150" spans="2:2">
      <c r="B97150" s="202"/>
    </row>
    <row r="97151" spans="2:2">
      <c r="B97151" s="202"/>
    </row>
    <row r="97152" spans="2:2">
      <c r="B97152" s="202"/>
    </row>
    <row r="97153" spans="2:2">
      <c r="B97153" s="202"/>
    </row>
    <row r="97154" spans="2:2">
      <c r="B97154" s="202"/>
    </row>
    <row r="97155" spans="2:2">
      <c r="B97155" s="202"/>
    </row>
    <row r="97156" spans="2:2">
      <c r="B97156" s="202"/>
    </row>
    <row r="97157" spans="2:2">
      <c r="B97157" s="202"/>
    </row>
    <row r="97158" spans="2:2">
      <c r="B97158" s="202"/>
    </row>
    <row r="97159" spans="2:2">
      <c r="B97159" s="202"/>
    </row>
    <row r="97160" spans="2:2">
      <c r="B97160" s="202"/>
    </row>
    <row r="97161" spans="2:2">
      <c r="B97161" s="202"/>
    </row>
    <row r="97162" spans="2:2">
      <c r="B97162" s="202"/>
    </row>
    <row r="97163" spans="2:2">
      <c r="B97163" s="202"/>
    </row>
    <row r="97164" spans="2:2">
      <c r="B97164" s="202"/>
    </row>
    <row r="97165" spans="2:2">
      <c r="B97165" s="202"/>
    </row>
    <row r="97166" spans="2:2">
      <c r="B97166" s="202"/>
    </row>
    <row r="97167" spans="2:2">
      <c r="B97167" s="202"/>
    </row>
    <row r="97168" spans="2:2">
      <c r="B97168" s="202"/>
    </row>
    <row r="97169" spans="2:2">
      <c r="B97169" s="202"/>
    </row>
    <row r="97170" spans="2:2">
      <c r="B97170" s="202"/>
    </row>
    <row r="97171" spans="2:2">
      <c r="B97171" s="202"/>
    </row>
    <row r="97172" spans="2:2">
      <c r="B97172" s="202"/>
    </row>
    <row r="97173" spans="2:2">
      <c r="B97173" s="202"/>
    </row>
    <row r="97174" spans="2:2">
      <c r="B97174" s="202"/>
    </row>
    <row r="97175" spans="2:2">
      <c r="B97175" s="202"/>
    </row>
    <row r="97176" spans="2:2">
      <c r="B97176" s="202"/>
    </row>
    <row r="97177" spans="2:2">
      <c r="B97177" s="202"/>
    </row>
    <row r="97178" spans="2:2">
      <c r="B97178" s="202"/>
    </row>
    <row r="97179" spans="2:2">
      <c r="B97179" s="202"/>
    </row>
    <row r="97180" spans="2:2">
      <c r="B97180" s="202"/>
    </row>
    <row r="97181" spans="2:2">
      <c r="B97181" s="202"/>
    </row>
    <row r="97182" spans="2:2">
      <c r="B97182" s="202"/>
    </row>
    <row r="97183" spans="2:2">
      <c r="B97183" s="202"/>
    </row>
    <row r="97184" spans="2:2">
      <c r="B97184" s="202"/>
    </row>
    <row r="97185" spans="2:2">
      <c r="B97185" s="202"/>
    </row>
    <row r="97186" spans="2:2">
      <c r="B97186" s="202"/>
    </row>
    <row r="97187" spans="2:2">
      <c r="B97187" s="202"/>
    </row>
    <row r="97188" spans="2:2">
      <c r="B97188" s="202"/>
    </row>
    <row r="97189" spans="2:2">
      <c r="B97189" s="202"/>
    </row>
    <row r="97190" spans="2:2">
      <c r="B97190" s="202"/>
    </row>
    <row r="97191" spans="2:2">
      <c r="B97191" s="202"/>
    </row>
    <row r="97192" spans="2:2">
      <c r="B97192" s="202"/>
    </row>
    <row r="97193" spans="2:2">
      <c r="B97193" s="202"/>
    </row>
    <row r="97194" spans="2:2">
      <c r="B97194" s="202"/>
    </row>
    <row r="97195" spans="2:2">
      <c r="B97195" s="202"/>
    </row>
    <row r="97196" spans="2:2">
      <c r="B97196" s="202"/>
    </row>
    <row r="97197" spans="2:2">
      <c r="B97197" s="202"/>
    </row>
    <row r="97198" spans="2:2">
      <c r="B97198" s="202"/>
    </row>
    <row r="97199" spans="2:2">
      <c r="B97199" s="202"/>
    </row>
    <row r="97200" spans="2:2">
      <c r="B97200" s="202"/>
    </row>
    <row r="97201" spans="2:2">
      <c r="B97201" s="202"/>
    </row>
    <row r="97202" spans="2:2">
      <c r="B97202" s="202"/>
    </row>
    <row r="97203" spans="2:2">
      <c r="B97203" s="202"/>
    </row>
    <row r="97204" spans="2:2">
      <c r="B97204" s="202"/>
    </row>
    <row r="97205" spans="2:2">
      <c r="B97205" s="202"/>
    </row>
    <row r="97206" spans="2:2">
      <c r="B97206" s="202"/>
    </row>
    <row r="97207" spans="2:2">
      <c r="B97207" s="202"/>
    </row>
    <row r="97208" spans="2:2">
      <c r="B97208" s="202"/>
    </row>
    <row r="97209" spans="2:2">
      <c r="B97209" s="202"/>
    </row>
    <row r="97210" spans="2:2">
      <c r="B97210" s="202"/>
    </row>
    <row r="97211" spans="2:2">
      <c r="B97211" s="202"/>
    </row>
    <row r="97212" spans="2:2">
      <c r="B97212" s="202"/>
    </row>
    <row r="97213" spans="2:2">
      <c r="B97213" s="202"/>
    </row>
    <row r="97214" spans="2:2">
      <c r="B97214" s="202"/>
    </row>
    <row r="97215" spans="2:2">
      <c r="B97215" s="202"/>
    </row>
    <row r="97216" spans="2:2">
      <c r="B97216" s="202"/>
    </row>
    <row r="97217" spans="2:2">
      <c r="B97217" s="202"/>
    </row>
    <row r="97218" spans="2:2">
      <c r="B97218" s="202"/>
    </row>
    <row r="97219" spans="2:2">
      <c r="B97219" s="202"/>
    </row>
    <row r="97220" spans="2:2">
      <c r="B97220" s="202"/>
    </row>
    <row r="97221" spans="2:2">
      <c r="B97221" s="202"/>
    </row>
    <row r="97222" spans="2:2">
      <c r="B97222" s="202"/>
    </row>
    <row r="97223" spans="2:2">
      <c r="B97223" s="202"/>
    </row>
    <row r="97224" spans="2:2">
      <c r="B97224" s="202"/>
    </row>
    <row r="97225" spans="2:2">
      <c r="B97225" s="202"/>
    </row>
    <row r="97226" spans="2:2">
      <c r="B97226" s="202"/>
    </row>
    <row r="97227" spans="2:2">
      <c r="B97227" s="202"/>
    </row>
    <row r="97228" spans="2:2">
      <c r="B97228" s="202"/>
    </row>
    <row r="97229" spans="2:2">
      <c r="B97229" s="202"/>
    </row>
    <row r="97230" spans="2:2">
      <c r="B97230" s="202"/>
    </row>
    <row r="97231" spans="2:2">
      <c r="B97231" s="202"/>
    </row>
    <row r="97232" spans="2:2">
      <c r="B97232" s="202"/>
    </row>
    <row r="97233" spans="2:2">
      <c r="B97233" s="202"/>
    </row>
    <row r="97234" spans="2:2">
      <c r="B97234" s="202"/>
    </row>
    <row r="97235" spans="2:2">
      <c r="B97235" s="202"/>
    </row>
    <row r="97236" spans="2:2">
      <c r="B97236" s="202"/>
    </row>
    <row r="97237" spans="2:2">
      <c r="B97237" s="202"/>
    </row>
    <row r="97238" spans="2:2">
      <c r="B97238" s="202"/>
    </row>
    <row r="97239" spans="2:2">
      <c r="B97239" s="202"/>
    </row>
    <row r="97240" spans="2:2">
      <c r="B97240" s="202"/>
    </row>
    <row r="97241" spans="2:2">
      <c r="B97241" s="202"/>
    </row>
    <row r="97242" spans="2:2">
      <c r="B97242" s="202"/>
    </row>
    <row r="97243" spans="2:2">
      <c r="B97243" s="202"/>
    </row>
    <row r="97244" spans="2:2">
      <c r="B97244" s="202"/>
    </row>
    <row r="97245" spans="2:2">
      <c r="B97245" s="202"/>
    </row>
    <row r="97246" spans="2:2">
      <c r="B97246" s="202"/>
    </row>
    <row r="97247" spans="2:2">
      <c r="B97247" s="202"/>
    </row>
    <row r="97248" spans="2:2">
      <c r="B97248" s="202"/>
    </row>
    <row r="97249" spans="2:2">
      <c r="B97249" s="202"/>
    </row>
    <row r="97250" spans="2:2">
      <c r="B97250" s="202"/>
    </row>
    <row r="97251" spans="2:2">
      <c r="B97251" s="202"/>
    </row>
    <row r="97252" spans="2:2">
      <c r="B97252" s="202"/>
    </row>
    <row r="97253" spans="2:2">
      <c r="B97253" s="202"/>
    </row>
    <row r="97254" spans="2:2">
      <c r="B97254" s="202"/>
    </row>
    <row r="97255" spans="2:2">
      <c r="B97255" s="202"/>
    </row>
    <row r="97256" spans="2:2">
      <c r="B97256" s="202"/>
    </row>
    <row r="97257" spans="2:2">
      <c r="B97257" s="202"/>
    </row>
    <row r="97258" spans="2:2">
      <c r="B97258" s="202"/>
    </row>
    <row r="97259" spans="2:2">
      <c r="B97259" s="202"/>
    </row>
    <row r="97260" spans="2:2">
      <c r="B97260" s="202"/>
    </row>
    <row r="97261" spans="2:2">
      <c r="B97261" s="202"/>
    </row>
    <row r="97262" spans="2:2">
      <c r="B97262" s="202"/>
    </row>
    <row r="97263" spans="2:2">
      <c r="B97263" s="202"/>
    </row>
    <row r="97264" spans="2:2">
      <c r="B97264" s="202"/>
    </row>
    <row r="97265" spans="2:2">
      <c r="B97265" s="202"/>
    </row>
    <row r="97266" spans="2:2">
      <c r="B97266" s="202"/>
    </row>
    <row r="97267" spans="2:2">
      <c r="B97267" s="202"/>
    </row>
    <row r="97268" spans="2:2">
      <c r="B97268" s="202"/>
    </row>
    <row r="97269" spans="2:2">
      <c r="B97269" s="202"/>
    </row>
    <row r="97270" spans="2:2">
      <c r="B97270" s="202"/>
    </row>
    <row r="97271" spans="2:2">
      <c r="B97271" s="202"/>
    </row>
    <row r="97272" spans="2:2">
      <c r="B97272" s="202"/>
    </row>
    <row r="97273" spans="2:2">
      <c r="B97273" s="202"/>
    </row>
    <row r="97274" spans="2:2">
      <c r="B97274" s="202"/>
    </row>
    <row r="97275" spans="2:2">
      <c r="B97275" s="202"/>
    </row>
    <row r="97276" spans="2:2">
      <c r="B97276" s="202"/>
    </row>
    <row r="97277" spans="2:2">
      <c r="B97277" s="202"/>
    </row>
    <row r="97278" spans="2:2">
      <c r="B97278" s="202"/>
    </row>
    <row r="97279" spans="2:2">
      <c r="B97279" s="202"/>
    </row>
    <row r="97280" spans="2:2">
      <c r="B97280" s="202"/>
    </row>
    <row r="97281" spans="2:2">
      <c r="B97281" s="202"/>
    </row>
    <row r="97282" spans="2:2">
      <c r="B97282" s="202"/>
    </row>
    <row r="97283" spans="2:2">
      <c r="B97283" s="202"/>
    </row>
    <row r="97284" spans="2:2">
      <c r="B97284" s="202"/>
    </row>
    <row r="97285" spans="2:2">
      <c r="B97285" s="202"/>
    </row>
    <row r="97286" spans="2:2">
      <c r="B97286" s="202"/>
    </row>
    <row r="97287" spans="2:2">
      <c r="B97287" s="202"/>
    </row>
    <row r="97288" spans="2:2">
      <c r="B97288" s="202"/>
    </row>
    <row r="97289" spans="2:2">
      <c r="B97289" s="202"/>
    </row>
    <row r="97290" spans="2:2">
      <c r="B97290" s="202"/>
    </row>
    <row r="97291" spans="2:2">
      <c r="B97291" s="202"/>
    </row>
    <row r="97292" spans="2:2">
      <c r="B97292" s="202"/>
    </row>
    <row r="97293" spans="2:2">
      <c r="B97293" s="202"/>
    </row>
    <row r="97294" spans="2:2">
      <c r="B97294" s="202"/>
    </row>
    <row r="97295" spans="2:2">
      <c r="B97295" s="202"/>
    </row>
    <row r="97296" spans="2:2">
      <c r="B97296" s="202"/>
    </row>
    <row r="97297" spans="2:2">
      <c r="B97297" s="202"/>
    </row>
    <row r="97298" spans="2:2">
      <c r="B97298" s="202"/>
    </row>
    <row r="97299" spans="2:2">
      <c r="B97299" s="202"/>
    </row>
    <row r="97300" spans="2:2">
      <c r="B97300" s="202"/>
    </row>
    <row r="97301" spans="2:2">
      <c r="B97301" s="202"/>
    </row>
    <row r="97302" spans="2:2">
      <c r="B97302" s="202"/>
    </row>
    <row r="97303" spans="2:2">
      <c r="B97303" s="202"/>
    </row>
    <row r="97304" spans="2:2">
      <c r="B97304" s="202"/>
    </row>
    <row r="97305" spans="2:2">
      <c r="B97305" s="202"/>
    </row>
    <row r="97306" spans="2:2">
      <c r="B97306" s="202"/>
    </row>
    <row r="97307" spans="2:2">
      <c r="B97307" s="202"/>
    </row>
    <row r="97308" spans="2:2">
      <c r="B97308" s="202"/>
    </row>
    <row r="97309" spans="2:2">
      <c r="B97309" s="202"/>
    </row>
    <row r="97310" spans="2:2">
      <c r="B97310" s="202"/>
    </row>
    <row r="97311" spans="2:2">
      <c r="B97311" s="202"/>
    </row>
    <row r="97312" spans="2:2">
      <c r="B97312" s="202"/>
    </row>
    <row r="97313" spans="2:2">
      <c r="B97313" s="202"/>
    </row>
    <row r="97314" spans="2:2">
      <c r="B97314" s="202"/>
    </row>
    <row r="97315" spans="2:2">
      <c r="B97315" s="202"/>
    </row>
    <row r="97316" spans="2:2">
      <c r="B97316" s="202"/>
    </row>
    <row r="97317" spans="2:2">
      <c r="B97317" s="202"/>
    </row>
    <row r="97318" spans="2:2">
      <c r="B97318" s="202"/>
    </row>
    <row r="97319" spans="2:2">
      <c r="B97319" s="202"/>
    </row>
    <row r="97320" spans="2:2">
      <c r="B97320" s="202"/>
    </row>
    <row r="97321" spans="2:2">
      <c r="B97321" s="202"/>
    </row>
    <row r="97322" spans="2:2">
      <c r="B97322" s="202"/>
    </row>
    <row r="97323" spans="2:2">
      <c r="B97323" s="202"/>
    </row>
    <row r="97324" spans="2:2">
      <c r="B97324" s="202"/>
    </row>
    <row r="97325" spans="2:2">
      <c r="B97325" s="202"/>
    </row>
    <row r="97326" spans="2:2">
      <c r="B97326" s="202"/>
    </row>
    <row r="97327" spans="2:2">
      <c r="B97327" s="202"/>
    </row>
    <row r="97328" spans="2:2">
      <c r="B97328" s="202"/>
    </row>
    <row r="97329" spans="2:2">
      <c r="B97329" s="202"/>
    </row>
    <row r="97330" spans="2:2">
      <c r="B97330" s="202"/>
    </row>
    <row r="97331" spans="2:2">
      <c r="B97331" s="202"/>
    </row>
    <row r="97332" spans="2:2">
      <c r="B97332" s="202"/>
    </row>
    <row r="97333" spans="2:2">
      <c r="B97333" s="202"/>
    </row>
    <row r="97334" spans="2:2">
      <c r="B97334" s="202"/>
    </row>
    <row r="97335" spans="2:2">
      <c r="B97335" s="202"/>
    </row>
    <row r="97336" spans="2:2">
      <c r="B97336" s="202"/>
    </row>
    <row r="97337" spans="2:2">
      <c r="B97337" s="202"/>
    </row>
    <row r="97338" spans="2:2">
      <c r="B97338" s="202"/>
    </row>
    <row r="97339" spans="2:2">
      <c r="B97339" s="202"/>
    </row>
    <row r="97340" spans="2:2">
      <c r="B97340" s="202"/>
    </row>
    <row r="97341" spans="2:2">
      <c r="B97341" s="202"/>
    </row>
    <row r="97342" spans="2:2">
      <c r="B97342" s="202"/>
    </row>
    <row r="97343" spans="2:2">
      <c r="B97343" s="202"/>
    </row>
    <row r="97344" spans="2:2">
      <c r="B97344" s="202"/>
    </row>
    <row r="97345" spans="2:2">
      <c r="B97345" s="202"/>
    </row>
    <row r="97346" spans="2:2">
      <c r="B97346" s="202"/>
    </row>
    <row r="97347" spans="2:2">
      <c r="B97347" s="202"/>
    </row>
    <row r="97348" spans="2:2">
      <c r="B97348" s="202"/>
    </row>
    <row r="97349" spans="2:2">
      <c r="B97349" s="202"/>
    </row>
    <row r="97350" spans="2:2">
      <c r="B97350" s="202"/>
    </row>
    <row r="97351" spans="2:2">
      <c r="B97351" s="202"/>
    </row>
    <row r="97352" spans="2:2">
      <c r="B97352" s="202"/>
    </row>
    <row r="97353" spans="2:2">
      <c r="B97353" s="202"/>
    </row>
    <row r="97354" spans="2:2">
      <c r="B97354" s="202"/>
    </row>
    <row r="97355" spans="2:2">
      <c r="B97355" s="202"/>
    </row>
    <row r="97356" spans="2:2">
      <c r="B97356" s="202"/>
    </row>
    <row r="97357" spans="2:2">
      <c r="B97357" s="202"/>
    </row>
    <row r="97358" spans="2:2">
      <c r="B97358" s="202"/>
    </row>
    <row r="97359" spans="2:2">
      <c r="B97359" s="202"/>
    </row>
    <row r="97360" spans="2:2">
      <c r="B97360" s="202"/>
    </row>
    <row r="97361" spans="2:2">
      <c r="B97361" s="202"/>
    </row>
    <row r="97362" spans="2:2">
      <c r="B97362" s="202"/>
    </row>
    <row r="97363" spans="2:2">
      <c r="B97363" s="202"/>
    </row>
    <row r="97364" spans="2:2">
      <c r="B97364" s="202"/>
    </row>
    <row r="97365" spans="2:2">
      <c r="B97365" s="202"/>
    </row>
    <row r="97366" spans="2:2">
      <c r="B97366" s="202"/>
    </row>
    <row r="97367" spans="2:2">
      <c r="B97367" s="202"/>
    </row>
    <row r="97368" spans="2:2">
      <c r="B97368" s="202"/>
    </row>
    <row r="97369" spans="2:2">
      <c r="B97369" s="202"/>
    </row>
    <row r="97370" spans="2:2">
      <c r="B97370" s="202"/>
    </row>
    <row r="97371" spans="2:2">
      <c r="B97371" s="202"/>
    </row>
    <row r="97372" spans="2:2">
      <c r="B97372" s="202"/>
    </row>
    <row r="97373" spans="2:2">
      <c r="B97373" s="202"/>
    </row>
    <row r="97374" spans="2:2">
      <c r="B97374" s="202"/>
    </row>
    <row r="97375" spans="2:2">
      <c r="B97375" s="202"/>
    </row>
    <row r="97376" spans="2:2">
      <c r="B97376" s="202"/>
    </row>
    <row r="97377" spans="2:2">
      <c r="B97377" s="202"/>
    </row>
    <row r="97378" spans="2:2">
      <c r="B97378" s="202"/>
    </row>
    <row r="97379" spans="2:2">
      <c r="B97379" s="202"/>
    </row>
    <row r="97380" spans="2:2">
      <c r="B97380" s="202"/>
    </row>
    <row r="97381" spans="2:2">
      <c r="B97381" s="202"/>
    </row>
    <row r="97382" spans="2:2">
      <c r="B97382" s="202"/>
    </row>
    <row r="97383" spans="2:2">
      <c r="B97383" s="202"/>
    </row>
    <row r="97384" spans="2:2">
      <c r="B97384" s="202"/>
    </row>
    <row r="97385" spans="2:2">
      <c r="B97385" s="202"/>
    </row>
    <row r="97386" spans="2:2">
      <c r="B97386" s="202"/>
    </row>
    <row r="97387" spans="2:2">
      <c r="B97387" s="202"/>
    </row>
    <row r="97388" spans="2:2">
      <c r="B97388" s="202"/>
    </row>
    <row r="97389" spans="2:2">
      <c r="B97389" s="202"/>
    </row>
    <row r="97390" spans="2:2">
      <c r="B97390" s="202"/>
    </row>
    <row r="97391" spans="2:2">
      <c r="B97391" s="202"/>
    </row>
    <row r="97392" spans="2:2">
      <c r="B97392" s="202"/>
    </row>
    <row r="97393" spans="2:2">
      <c r="B97393" s="202"/>
    </row>
    <row r="97394" spans="2:2">
      <c r="B97394" s="202"/>
    </row>
    <row r="97395" spans="2:2">
      <c r="B97395" s="202"/>
    </row>
    <row r="97396" spans="2:2">
      <c r="B97396" s="202"/>
    </row>
    <row r="97397" spans="2:2">
      <c r="B97397" s="202"/>
    </row>
    <row r="97398" spans="2:2">
      <c r="B97398" s="202"/>
    </row>
    <row r="97399" spans="2:2">
      <c r="B97399" s="202"/>
    </row>
    <row r="97400" spans="2:2">
      <c r="B97400" s="202"/>
    </row>
    <row r="97401" spans="2:2">
      <c r="B97401" s="202"/>
    </row>
    <row r="97402" spans="2:2">
      <c r="B97402" s="202"/>
    </row>
    <row r="97403" spans="2:2">
      <c r="B97403" s="202"/>
    </row>
    <row r="97404" spans="2:2">
      <c r="B97404" s="202"/>
    </row>
    <row r="97405" spans="2:2">
      <c r="B97405" s="202"/>
    </row>
    <row r="97406" spans="2:2">
      <c r="B97406" s="202"/>
    </row>
    <row r="97407" spans="2:2">
      <c r="B97407" s="202"/>
    </row>
    <row r="97408" spans="2:2">
      <c r="B97408" s="202"/>
    </row>
    <row r="97409" spans="2:2">
      <c r="B97409" s="202"/>
    </row>
    <row r="97410" spans="2:2">
      <c r="B97410" s="202"/>
    </row>
    <row r="97411" spans="2:2">
      <c r="B97411" s="202"/>
    </row>
    <row r="97412" spans="2:2">
      <c r="B97412" s="202"/>
    </row>
    <row r="97413" spans="2:2">
      <c r="B97413" s="202"/>
    </row>
    <row r="97414" spans="2:2">
      <c r="B97414" s="202"/>
    </row>
    <row r="97415" spans="2:2">
      <c r="B97415" s="202"/>
    </row>
    <row r="97416" spans="2:2">
      <c r="B97416" s="202"/>
    </row>
    <row r="97417" spans="2:2">
      <c r="B97417" s="202"/>
    </row>
    <row r="97418" spans="2:2">
      <c r="B97418" s="202"/>
    </row>
    <row r="97419" spans="2:2">
      <c r="B97419" s="202"/>
    </row>
    <row r="97420" spans="2:2">
      <c r="B97420" s="202"/>
    </row>
    <row r="97421" spans="2:2">
      <c r="B97421" s="202"/>
    </row>
    <row r="97422" spans="2:2">
      <c r="B97422" s="202"/>
    </row>
    <row r="97423" spans="2:2">
      <c r="B97423" s="202"/>
    </row>
    <row r="97424" spans="2:2">
      <c r="B97424" s="202"/>
    </row>
    <row r="97425" spans="2:2">
      <c r="B97425" s="202"/>
    </row>
    <row r="97426" spans="2:2">
      <c r="B97426" s="202"/>
    </row>
    <row r="97427" spans="2:2">
      <c r="B97427" s="202"/>
    </row>
    <row r="97428" spans="2:2">
      <c r="B97428" s="202"/>
    </row>
    <row r="97429" spans="2:2">
      <c r="B97429" s="202"/>
    </row>
    <row r="97430" spans="2:2">
      <c r="B97430" s="202"/>
    </row>
    <row r="97431" spans="2:2">
      <c r="B97431" s="202"/>
    </row>
    <row r="97432" spans="2:2">
      <c r="B97432" s="202"/>
    </row>
    <row r="97433" spans="2:2">
      <c r="B97433" s="202"/>
    </row>
    <row r="97434" spans="2:2">
      <c r="B97434" s="202"/>
    </row>
    <row r="97435" spans="2:2">
      <c r="B97435" s="202"/>
    </row>
    <row r="97436" spans="2:2">
      <c r="B97436" s="202"/>
    </row>
    <row r="97437" spans="2:2">
      <c r="B97437" s="202"/>
    </row>
    <row r="97438" spans="2:2">
      <c r="B97438" s="202"/>
    </row>
    <row r="97439" spans="2:2">
      <c r="B97439" s="202"/>
    </row>
    <row r="97440" spans="2:2">
      <c r="B97440" s="202"/>
    </row>
    <row r="97441" spans="2:2">
      <c r="B97441" s="202"/>
    </row>
    <row r="97442" spans="2:2">
      <c r="B97442" s="202"/>
    </row>
    <row r="97443" spans="2:2">
      <c r="B97443" s="202"/>
    </row>
    <row r="97444" spans="2:2">
      <c r="B97444" s="202"/>
    </row>
    <row r="97445" spans="2:2">
      <c r="B97445" s="202"/>
    </row>
    <row r="97446" spans="2:2">
      <c r="B97446" s="202"/>
    </row>
    <row r="97447" spans="2:2">
      <c r="B97447" s="202"/>
    </row>
    <row r="97448" spans="2:2">
      <c r="B97448" s="202"/>
    </row>
    <row r="97449" spans="2:2">
      <c r="B97449" s="202"/>
    </row>
    <row r="97450" spans="2:2">
      <c r="B97450" s="202"/>
    </row>
    <row r="97451" spans="2:2">
      <c r="B97451" s="202"/>
    </row>
    <row r="97452" spans="2:2">
      <c r="B97452" s="202"/>
    </row>
    <row r="97453" spans="2:2">
      <c r="B97453" s="202"/>
    </row>
    <row r="97454" spans="2:2">
      <c r="B97454" s="202"/>
    </row>
    <row r="97455" spans="2:2">
      <c r="B97455" s="202"/>
    </row>
    <row r="97456" spans="2:2">
      <c r="B97456" s="202"/>
    </row>
    <row r="97457" spans="2:2">
      <c r="B97457" s="202"/>
    </row>
    <row r="97458" spans="2:2">
      <c r="B97458" s="202"/>
    </row>
    <row r="97459" spans="2:2">
      <c r="B97459" s="202"/>
    </row>
    <row r="97460" spans="2:2">
      <c r="B97460" s="202"/>
    </row>
    <row r="97461" spans="2:2">
      <c r="B97461" s="202"/>
    </row>
    <row r="97462" spans="2:2">
      <c r="B97462" s="202"/>
    </row>
    <row r="97463" spans="2:2">
      <c r="B97463" s="202"/>
    </row>
    <row r="97464" spans="2:2">
      <c r="B97464" s="202"/>
    </row>
    <row r="97465" spans="2:2">
      <c r="B97465" s="202"/>
    </row>
    <row r="97466" spans="2:2">
      <c r="B97466" s="202"/>
    </row>
    <row r="97467" spans="2:2">
      <c r="B97467" s="202"/>
    </row>
    <row r="97468" spans="2:2">
      <c r="B97468" s="202"/>
    </row>
    <row r="97469" spans="2:2">
      <c r="B97469" s="202"/>
    </row>
    <row r="97470" spans="2:2">
      <c r="B97470" s="202"/>
    </row>
    <row r="97471" spans="2:2">
      <c r="B97471" s="202"/>
    </row>
    <row r="97472" spans="2:2">
      <c r="B97472" s="202"/>
    </row>
    <row r="97473" spans="2:2">
      <c r="B97473" s="202"/>
    </row>
    <row r="97474" spans="2:2">
      <c r="B97474" s="202"/>
    </row>
    <row r="97475" spans="2:2">
      <c r="B97475" s="202"/>
    </row>
    <row r="97476" spans="2:2">
      <c r="B97476" s="202"/>
    </row>
    <row r="97477" spans="2:2">
      <c r="B97477" s="202"/>
    </row>
    <row r="97478" spans="2:2">
      <c r="B97478" s="202"/>
    </row>
    <row r="97479" spans="2:2">
      <c r="B97479" s="202"/>
    </row>
    <row r="97480" spans="2:2">
      <c r="B97480" s="202"/>
    </row>
    <row r="97481" spans="2:2">
      <c r="B97481" s="202"/>
    </row>
    <row r="97482" spans="2:2">
      <c r="B97482" s="202"/>
    </row>
    <row r="97483" spans="2:2">
      <c r="B97483" s="202"/>
    </row>
    <row r="97484" spans="2:2">
      <c r="B97484" s="202"/>
    </row>
    <row r="97485" spans="2:2">
      <c r="B97485" s="202"/>
    </row>
    <row r="97486" spans="2:2">
      <c r="B97486" s="202"/>
    </row>
    <row r="97487" spans="2:2">
      <c r="B97487" s="202"/>
    </row>
    <row r="97488" spans="2:2">
      <c r="B97488" s="202"/>
    </row>
    <row r="97489" spans="2:2">
      <c r="B97489" s="202"/>
    </row>
    <row r="97490" spans="2:2">
      <c r="B97490" s="202"/>
    </row>
    <row r="97491" spans="2:2">
      <c r="B97491" s="202"/>
    </row>
    <row r="97492" spans="2:2">
      <c r="B97492" s="202"/>
    </row>
    <row r="97493" spans="2:2">
      <c r="B97493" s="202"/>
    </row>
    <row r="97494" spans="2:2">
      <c r="B97494" s="202"/>
    </row>
    <row r="97495" spans="2:2">
      <c r="B97495" s="202"/>
    </row>
    <row r="97496" spans="2:2">
      <c r="B97496" s="202"/>
    </row>
    <row r="97497" spans="2:2">
      <c r="B97497" s="202"/>
    </row>
    <row r="97498" spans="2:2">
      <c r="B97498" s="202"/>
    </row>
    <row r="97499" spans="2:2">
      <c r="B97499" s="202"/>
    </row>
    <row r="97500" spans="2:2">
      <c r="B97500" s="202"/>
    </row>
    <row r="97501" spans="2:2">
      <c r="B97501" s="202"/>
    </row>
    <row r="97502" spans="2:2">
      <c r="B97502" s="202"/>
    </row>
    <row r="97503" spans="2:2">
      <c r="B97503" s="202"/>
    </row>
    <row r="97504" spans="2:2">
      <c r="B97504" s="202"/>
    </row>
    <row r="97505" spans="2:2">
      <c r="B97505" s="202"/>
    </row>
    <row r="97506" spans="2:2">
      <c r="B97506" s="202"/>
    </row>
    <row r="97507" spans="2:2">
      <c r="B97507" s="202"/>
    </row>
    <row r="97508" spans="2:2">
      <c r="B97508" s="202"/>
    </row>
    <row r="97509" spans="2:2">
      <c r="B97509" s="202"/>
    </row>
    <row r="97510" spans="2:2">
      <c r="B97510" s="202"/>
    </row>
    <row r="97511" spans="2:2">
      <c r="B97511" s="202"/>
    </row>
    <row r="97512" spans="2:2">
      <c r="B97512" s="202"/>
    </row>
    <row r="97513" spans="2:2">
      <c r="B97513" s="202"/>
    </row>
    <row r="97514" spans="2:2">
      <c r="B97514" s="202"/>
    </row>
    <row r="97515" spans="2:2">
      <c r="B97515" s="202"/>
    </row>
    <row r="97516" spans="2:2">
      <c r="B97516" s="202"/>
    </row>
    <row r="97517" spans="2:2">
      <c r="B97517" s="202"/>
    </row>
    <row r="97518" spans="2:2">
      <c r="B97518" s="202"/>
    </row>
    <row r="97519" spans="2:2">
      <c r="B97519" s="202"/>
    </row>
    <row r="97520" spans="2:2">
      <c r="B97520" s="202"/>
    </row>
    <row r="97521" spans="2:2">
      <c r="B97521" s="202"/>
    </row>
    <row r="97522" spans="2:2">
      <c r="B97522" s="202"/>
    </row>
    <row r="97523" spans="2:2">
      <c r="B97523" s="202"/>
    </row>
    <row r="97524" spans="2:2">
      <c r="B97524" s="202"/>
    </row>
    <row r="97525" spans="2:2">
      <c r="B97525" s="202"/>
    </row>
    <row r="97526" spans="2:2">
      <c r="B97526" s="202"/>
    </row>
    <row r="97527" spans="2:2">
      <c r="B97527" s="202"/>
    </row>
    <row r="97528" spans="2:2">
      <c r="B97528" s="202"/>
    </row>
    <row r="97529" spans="2:2">
      <c r="B97529" s="202"/>
    </row>
    <row r="97530" spans="2:2">
      <c r="B97530" s="202"/>
    </row>
    <row r="97531" spans="2:2">
      <c r="B97531" s="202"/>
    </row>
    <row r="97532" spans="2:2">
      <c r="B97532" s="202"/>
    </row>
    <row r="97533" spans="2:2">
      <c r="B97533" s="202"/>
    </row>
    <row r="97534" spans="2:2">
      <c r="B97534" s="202"/>
    </row>
    <row r="97535" spans="2:2">
      <c r="B97535" s="202"/>
    </row>
    <row r="97536" spans="2:2">
      <c r="B97536" s="202"/>
    </row>
    <row r="97537" spans="2:2">
      <c r="B97537" s="202"/>
    </row>
    <row r="97538" spans="2:2">
      <c r="B97538" s="202"/>
    </row>
    <row r="97539" spans="2:2">
      <c r="B97539" s="202"/>
    </row>
    <row r="97540" spans="2:2">
      <c r="B97540" s="202"/>
    </row>
    <row r="97541" spans="2:2">
      <c r="B97541" s="202"/>
    </row>
    <row r="97542" spans="2:2">
      <c r="B97542" s="202"/>
    </row>
    <row r="97543" spans="2:2">
      <c r="B97543" s="202"/>
    </row>
    <row r="97544" spans="2:2">
      <c r="B97544" s="202"/>
    </row>
    <row r="97545" spans="2:2">
      <c r="B97545" s="202"/>
    </row>
    <row r="97546" spans="2:2">
      <c r="B97546" s="202"/>
    </row>
    <row r="97547" spans="2:2">
      <c r="B97547" s="202"/>
    </row>
    <row r="97548" spans="2:2">
      <c r="B97548" s="202"/>
    </row>
    <row r="97549" spans="2:2">
      <c r="B97549" s="202"/>
    </row>
    <row r="97550" spans="2:2">
      <c r="B97550" s="202"/>
    </row>
    <row r="97551" spans="2:2">
      <c r="B97551" s="202"/>
    </row>
    <row r="97552" spans="2:2">
      <c r="B97552" s="202"/>
    </row>
    <row r="97553" spans="2:2">
      <c r="B97553" s="202"/>
    </row>
    <row r="97554" spans="2:2">
      <c r="B97554" s="202"/>
    </row>
    <row r="97555" spans="2:2">
      <c r="B97555" s="202"/>
    </row>
    <row r="97556" spans="2:2">
      <c r="B97556" s="202"/>
    </row>
    <row r="97557" spans="2:2">
      <c r="B97557" s="202"/>
    </row>
    <row r="97558" spans="2:2">
      <c r="B97558" s="202"/>
    </row>
    <row r="97559" spans="2:2">
      <c r="B97559" s="202"/>
    </row>
    <row r="97560" spans="2:2">
      <c r="B97560" s="202"/>
    </row>
    <row r="97561" spans="2:2">
      <c r="B97561" s="202"/>
    </row>
    <row r="97562" spans="2:2">
      <c r="B97562" s="202"/>
    </row>
    <row r="97563" spans="2:2">
      <c r="B97563" s="202"/>
    </row>
    <row r="97564" spans="2:2">
      <c r="B97564" s="202"/>
    </row>
    <row r="97565" spans="2:2">
      <c r="B97565" s="202"/>
    </row>
    <row r="97566" spans="2:2">
      <c r="B97566" s="202"/>
    </row>
    <row r="97567" spans="2:2">
      <c r="B97567" s="202"/>
    </row>
    <row r="97568" spans="2:2">
      <c r="B97568" s="202"/>
    </row>
    <row r="97569" spans="2:2">
      <c r="B97569" s="202"/>
    </row>
    <row r="97570" spans="2:2">
      <c r="B97570" s="202"/>
    </row>
    <row r="97571" spans="2:2">
      <c r="B97571" s="202"/>
    </row>
    <row r="97572" spans="2:2">
      <c r="B97572" s="202"/>
    </row>
    <row r="97573" spans="2:2">
      <c r="B97573" s="202"/>
    </row>
    <row r="97574" spans="2:2">
      <c r="B97574" s="202"/>
    </row>
    <row r="97575" spans="2:2">
      <c r="B97575" s="202"/>
    </row>
    <row r="97576" spans="2:2">
      <c r="B97576" s="202"/>
    </row>
    <row r="97577" spans="2:2">
      <c r="B97577" s="202"/>
    </row>
    <row r="97578" spans="2:2">
      <c r="B97578" s="202"/>
    </row>
    <row r="97579" spans="2:2">
      <c r="B97579" s="202"/>
    </row>
    <row r="97580" spans="2:2">
      <c r="B97580" s="202"/>
    </row>
    <row r="97581" spans="2:2">
      <c r="B97581" s="202"/>
    </row>
    <row r="97582" spans="2:2">
      <c r="B97582" s="202"/>
    </row>
    <row r="97583" spans="2:2">
      <c r="B97583" s="202"/>
    </row>
    <row r="97584" spans="2:2">
      <c r="B97584" s="202"/>
    </row>
    <row r="97585" spans="2:2">
      <c r="B97585" s="202"/>
    </row>
    <row r="97586" spans="2:2">
      <c r="B97586" s="202"/>
    </row>
    <row r="97587" spans="2:2">
      <c r="B97587" s="202"/>
    </row>
    <row r="97588" spans="2:2">
      <c r="B97588" s="202"/>
    </row>
    <row r="97589" spans="2:2">
      <c r="B97589" s="202"/>
    </row>
    <row r="97590" spans="2:2">
      <c r="B97590" s="202"/>
    </row>
    <row r="97591" spans="2:2">
      <c r="B97591" s="202"/>
    </row>
    <row r="97592" spans="2:2">
      <c r="B97592" s="202"/>
    </row>
    <row r="97593" spans="2:2">
      <c r="B97593" s="202"/>
    </row>
    <row r="97594" spans="2:2">
      <c r="B97594" s="202"/>
    </row>
    <row r="97595" spans="2:2">
      <c r="B97595" s="202"/>
    </row>
    <row r="97596" spans="2:2">
      <c r="B97596" s="202"/>
    </row>
    <row r="97597" spans="2:2">
      <c r="B97597" s="202"/>
    </row>
    <row r="97598" spans="2:2">
      <c r="B97598" s="202"/>
    </row>
    <row r="97599" spans="2:2">
      <c r="B97599" s="202"/>
    </row>
    <row r="97600" spans="2:2">
      <c r="B97600" s="202"/>
    </row>
    <row r="97601" spans="2:2">
      <c r="B97601" s="202"/>
    </row>
    <row r="97602" spans="2:2">
      <c r="B97602" s="202"/>
    </row>
    <row r="97603" spans="2:2">
      <c r="B97603" s="202"/>
    </row>
    <row r="97604" spans="2:2">
      <c r="B97604" s="202"/>
    </row>
    <row r="97605" spans="2:2">
      <c r="B97605" s="202"/>
    </row>
    <row r="97606" spans="2:2">
      <c r="B97606" s="202"/>
    </row>
    <row r="97607" spans="2:2">
      <c r="B97607" s="202"/>
    </row>
    <row r="97608" spans="2:2">
      <c r="B97608" s="202"/>
    </row>
    <row r="97609" spans="2:2">
      <c r="B97609" s="202"/>
    </row>
    <row r="97610" spans="2:2">
      <c r="B97610" s="202"/>
    </row>
    <row r="97611" spans="2:2">
      <c r="B97611" s="202"/>
    </row>
    <row r="97612" spans="2:2">
      <c r="B97612" s="202"/>
    </row>
    <row r="97613" spans="2:2">
      <c r="B97613" s="202"/>
    </row>
    <row r="97614" spans="2:2">
      <c r="B97614" s="202"/>
    </row>
    <row r="97615" spans="2:2">
      <c r="B97615" s="202"/>
    </row>
    <row r="97616" spans="2:2">
      <c r="B97616" s="202"/>
    </row>
    <row r="97617" spans="2:2">
      <c r="B97617" s="202"/>
    </row>
    <row r="97618" spans="2:2">
      <c r="B97618" s="202"/>
    </row>
    <row r="97619" spans="2:2">
      <c r="B97619" s="202"/>
    </row>
    <row r="97620" spans="2:2">
      <c r="B97620" s="202"/>
    </row>
    <row r="97621" spans="2:2">
      <c r="B97621" s="202"/>
    </row>
    <row r="97622" spans="2:2">
      <c r="B97622" s="202"/>
    </row>
    <row r="97623" spans="2:2">
      <c r="B97623" s="202"/>
    </row>
    <row r="97624" spans="2:2">
      <c r="B97624" s="202"/>
    </row>
    <row r="97625" spans="2:2">
      <c r="B97625" s="202"/>
    </row>
    <row r="97626" spans="2:2">
      <c r="B97626" s="202"/>
    </row>
    <row r="97627" spans="2:2">
      <c r="B97627" s="202"/>
    </row>
    <row r="97628" spans="2:2">
      <c r="B97628" s="202"/>
    </row>
    <row r="97629" spans="2:2">
      <c r="B97629" s="202"/>
    </row>
    <row r="97630" spans="2:2">
      <c r="B97630" s="202"/>
    </row>
    <row r="97631" spans="2:2">
      <c r="B97631" s="202"/>
    </row>
    <row r="97632" spans="2:2">
      <c r="B97632" s="202"/>
    </row>
    <row r="97633" spans="2:2">
      <c r="B97633" s="202"/>
    </row>
    <row r="97634" spans="2:2">
      <c r="B97634" s="202"/>
    </row>
    <row r="97635" spans="2:2">
      <c r="B97635" s="202"/>
    </row>
    <row r="97636" spans="2:2">
      <c r="B97636" s="202"/>
    </row>
    <row r="97637" spans="2:2">
      <c r="B97637" s="202"/>
    </row>
    <row r="97638" spans="2:2">
      <c r="B97638" s="202"/>
    </row>
    <row r="97639" spans="2:2">
      <c r="B97639" s="202"/>
    </row>
    <row r="97640" spans="2:2">
      <c r="B97640" s="202"/>
    </row>
    <row r="97641" spans="2:2">
      <c r="B97641" s="202"/>
    </row>
    <row r="97642" spans="2:2">
      <c r="B97642" s="202"/>
    </row>
    <row r="97643" spans="2:2">
      <c r="B97643" s="202"/>
    </row>
    <row r="97644" spans="2:2">
      <c r="B97644" s="202"/>
    </row>
    <row r="97645" spans="2:2">
      <c r="B97645" s="202"/>
    </row>
    <row r="97646" spans="2:2">
      <c r="B97646" s="202"/>
    </row>
    <row r="97647" spans="2:2">
      <c r="B97647" s="202"/>
    </row>
    <row r="97648" spans="2:2">
      <c r="B97648" s="202"/>
    </row>
    <row r="97649" spans="2:2">
      <c r="B97649" s="202"/>
    </row>
    <row r="97650" spans="2:2">
      <c r="B97650" s="202"/>
    </row>
    <row r="97651" spans="2:2">
      <c r="B97651" s="202"/>
    </row>
    <row r="97652" spans="2:2">
      <c r="B97652" s="202"/>
    </row>
    <row r="97653" spans="2:2">
      <c r="B97653" s="202"/>
    </row>
    <row r="97654" spans="2:2">
      <c r="B97654" s="202"/>
    </row>
    <row r="97655" spans="2:2">
      <c r="B97655" s="202"/>
    </row>
    <row r="97656" spans="2:2">
      <c r="B97656" s="202"/>
    </row>
    <row r="97657" spans="2:2">
      <c r="B97657" s="202"/>
    </row>
    <row r="97658" spans="2:2">
      <c r="B97658" s="202"/>
    </row>
    <row r="97659" spans="2:2">
      <c r="B97659" s="202"/>
    </row>
    <row r="97660" spans="2:2">
      <c r="B97660" s="202"/>
    </row>
    <row r="97661" spans="2:2">
      <c r="B97661" s="202"/>
    </row>
    <row r="97662" spans="2:2">
      <c r="B97662" s="202"/>
    </row>
    <row r="97663" spans="2:2">
      <c r="B97663" s="202"/>
    </row>
    <row r="97664" spans="2:2">
      <c r="B97664" s="202"/>
    </row>
    <row r="97665" spans="2:2">
      <c r="B97665" s="202"/>
    </row>
    <row r="97666" spans="2:2">
      <c r="B97666" s="202"/>
    </row>
    <row r="97667" spans="2:2">
      <c r="B97667" s="202"/>
    </row>
    <row r="97668" spans="2:2">
      <c r="B97668" s="202"/>
    </row>
    <row r="97669" spans="2:2">
      <c r="B97669" s="202"/>
    </row>
    <row r="97670" spans="2:2">
      <c r="B97670" s="202"/>
    </row>
    <row r="97671" spans="2:2">
      <c r="B97671" s="202"/>
    </row>
    <row r="97672" spans="2:2">
      <c r="B97672" s="202"/>
    </row>
    <row r="97673" spans="2:2">
      <c r="B97673" s="202"/>
    </row>
    <row r="97674" spans="2:2">
      <c r="B97674" s="202"/>
    </row>
    <row r="97675" spans="2:2">
      <c r="B97675" s="202"/>
    </row>
    <row r="97676" spans="2:2">
      <c r="B97676" s="202"/>
    </row>
    <row r="97677" spans="2:2">
      <c r="B97677" s="202"/>
    </row>
    <row r="97678" spans="2:2">
      <c r="B97678" s="202"/>
    </row>
    <row r="97679" spans="2:2">
      <c r="B97679" s="202"/>
    </row>
    <row r="97680" spans="2:2">
      <c r="B97680" s="202"/>
    </row>
    <row r="97681" spans="2:2">
      <c r="B97681" s="202"/>
    </row>
    <row r="97682" spans="2:2">
      <c r="B97682" s="202"/>
    </row>
    <row r="97683" spans="2:2">
      <c r="B97683" s="202"/>
    </row>
    <row r="97684" spans="2:2">
      <c r="B97684" s="202"/>
    </row>
    <row r="97685" spans="2:2">
      <c r="B97685" s="202"/>
    </row>
    <row r="97686" spans="2:2">
      <c r="B97686" s="202"/>
    </row>
    <row r="97687" spans="2:2">
      <c r="B97687" s="202"/>
    </row>
    <row r="97688" spans="2:2">
      <c r="B97688" s="202"/>
    </row>
    <row r="97689" spans="2:2">
      <c r="B97689" s="202"/>
    </row>
    <row r="97690" spans="2:2">
      <c r="B97690" s="202"/>
    </row>
    <row r="97691" spans="2:2">
      <c r="B97691" s="202"/>
    </row>
    <row r="97692" spans="2:2">
      <c r="B97692" s="202"/>
    </row>
    <row r="97693" spans="2:2">
      <c r="B97693" s="202"/>
    </row>
    <row r="97694" spans="2:2">
      <c r="B97694" s="202"/>
    </row>
    <row r="97695" spans="2:2">
      <c r="B97695" s="202"/>
    </row>
    <row r="97696" spans="2:2">
      <c r="B97696" s="202"/>
    </row>
    <row r="97697" spans="2:2">
      <c r="B97697" s="202"/>
    </row>
    <row r="97698" spans="2:2">
      <c r="B97698" s="202"/>
    </row>
    <row r="97699" spans="2:2">
      <c r="B97699" s="202"/>
    </row>
    <row r="97700" spans="2:2">
      <c r="B97700" s="202"/>
    </row>
    <row r="97701" spans="2:2">
      <c r="B97701" s="202"/>
    </row>
    <row r="97702" spans="2:2">
      <c r="B97702" s="202"/>
    </row>
    <row r="97703" spans="2:2">
      <c r="B97703" s="202"/>
    </row>
    <row r="97704" spans="2:2">
      <c r="B97704" s="202"/>
    </row>
    <row r="97705" spans="2:2">
      <c r="B97705" s="202"/>
    </row>
    <row r="97706" spans="2:2">
      <c r="B97706" s="202"/>
    </row>
    <row r="97707" spans="2:2">
      <c r="B97707" s="202"/>
    </row>
    <row r="97708" spans="2:2">
      <c r="B97708" s="202"/>
    </row>
    <row r="97709" spans="2:2">
      <c r="B97709" s="202"/>
    </row>
    <row r="97710" spans="2:2">
      <c r="B97710" s="202"/>
    </row>
    <row r="97711" spans="2:2">
      <c r="B97711" s="202"/>
    </row>
    <row r="97712" spans="2:2">
      <c r="B97712" s="202"/>
    </row>
    <row r="97713" spans="2:2">
      <c r="B97713" s="202"/>
    </row>
    <row r="97714" spans="2:2">
      <c r="B97714" s="202"/>
    </row>
    <row r="97715" spans="2:2">
      <c r="B97715" s="202"/>
    </row>
    <row r="97716" spans="2:2">
      <c r="B97716" s="202"/>
    </row>
    <row r="97717" spans="2:2">
      <c r="B97717" s="202"/>
    </row>
    <row r="97718" spans="2:2">
      <c r="B97718" s="202"/>
    </row>
    <row r="97719" spans="2:2">
      <c r="B97719" s="202"/>
    </row>
    <row r="97720" spans="2:2">
      <c r="B97720" s="202"/>
    </row>
    <row r="97721" spans="2:2">
      <c r="B97721" s="202"/>
    </row>
    <row r="97722" spans="2:2">
      <c r="B97722" s="202"/>
    </row>
    <row r="97723" spans="2:2">
      <c r="B97723" s="202"/>
    </row>
    <row r="97724" spans="2:2">
      <c r="B97724" s="202"/>
    </row>
    <row r="97725" spans="2:2">
      <c r="B97725" s="202"/>
    </row>
    <row r="97726" spans="2:2">
      <c r="B97726" s="202"/>
    </row>
    <row r="97727" spans="2:2">
      <c r="B97727" s="202"/>
    </row>
    <row r="97728" spans="2:2">
      <c r="B97728" s="202"/>
    </row>
    <row r="97729" spans="2:2">
      <c r="B97729" s="202"/>
    </row>
    <row r="97730" spans="2:2">
      <c r="B97730" s="202"/>
    </row>
    <row r="97731" spans="2:2">
      <c r="B97731" s="202"/>
    </row>
    <row r="97732" spans="2:2">
      <c r="B97732" s="202"/>
    </row>
    <row r="97733" spans="2:2">
      <c r="B97733" s="202"/>
    </row>
    <row r="97734" spans="2:2">
      <c r="B97734" s="202"/>
    </row>
    <row r="97735" spans="2:2">
      <c r="B97735" s="202"/>
    </row>
    <row r="97736" spans="2:2">
      <c r="B97736" s="202"/>
    </row>
    <row r="97737" spans="2:2">
      <c r="B97737" s="202"/>
    </row>
    <row r="97738" spans="2:2">
      <c r="B97738" s="202"/>
    </row>
    <row r="97739" spans="2:2">
      <c r="B97739" s="202"/>
    </row>
    <row r="97740" spans="2:2">
      <c r="B97740" s="202"/>
    </row>
    <row r="97741" spans="2:2">
      <c r="B97741" s="202"/>
    </row>
    <row r="97742" spans="2:2">
      <c r="B97742" s="202"/>
    </row>
    <row r="97743" spans="2:2">
      <c r="B97743" s="202"/>
    </row>
    <row r="97744" spans="2:2">
      <c r="B97744" s="202"/>
    </row>
    <row r="97745" spans="2:2">
      <c r="B97745" s="202"/>
    </row>
    <row r="97746" spans="2:2">
      <c r="B97746" s="202"/>
    </row>
    <row r="97747" spans="2:2">
      <c r="B97747" s="202"/>
    </row>
    <row r="97748" spans="2:2">
      <c r="B97748" s="202"/>
    </row>
    <row r="97749" spans="2:2">
      <c r="B97749" s="202"/>
    </row>
    <row r="97750" spans="2:2">
      <c r="B97750" s="202"/>
    </row>
    <row r="97751" spans="2:2">
      <c r="B97751" s="202"/>
    </row>
    <row r="97752" spans="2:2">
      <c r="B97752" s="202"/>
    </row>
    <row r="97753" spans="2:2">
      <c r="B97753" s="202"/>
    </row>
    <row r="97754" spans="2:2">
      <c r="B97754" s="202"/>
    </row>
    <row r="97755" spans="2:2">
      <c r="B97755" s="202"/>
    </row>
    <row r="97756" spans="2:2">
      <c r="B97756" s="202"/>
    </row>
    <row r="97757" spans="2:2">
      <c r="B97757" s="202"/>
    </row>
    <row r="97758" spans="2:2">
      <c r="B97758" s="202"/>
    </row>
    <row r="97759" spans="2:2">
      <c r="B97759" s="202"/>
    </row>
    <row r="97760" spans="2:2">
      <c r="B97760" s="202"/>
    </row>
    <row r="97761" spans="2:2">
      <c r="B97761" s="202"/>
    </row>
    <row r="97762" spans="2:2">
      <c r="B97762" s="202"/>
    </row>
    <row r="97763" spans="2:2">
      <c r="B97763" s="202"/>
    </row>
    <row r="97764" spans="2:2">
      <c r="B97764" s="202"/>
    </row>
    <row r="97765" spans="2:2">
      <c r="B97765" s="202"/>
    </row>
    <row r="97766" spans="2:2">
      <c r="B97766" s="202"/>
    </row>
    <row r="97767" spans="2:2">
      <c r="B97767" s="202"/>
    </row>
    <row r="97768" spans="2:2">
      <c r="B97768" s="202"/>
    </row>
    <row r="97769" spans="2:2">
      <c r="B97769" s="202"/>
    </row>
    <row r="97770" spans="2:2">
      <c r="B97770" s="202"/>
    </row>
    <row r="97771" spans="2:2">
      <c r="B97771" s="202"/>
    </row>
    <row r="97772" spans="2:2">
      <c r="B97772" s="202"/>
    </row>
    <row r="97773" spans="2:2">
      <c r="B97773" s="202"/>
    </row>
    <row r="97774" spans="2:2">
      <c r="B97774" s="202"/>
    </row>
    <row r="97775" spans="2:2">
      <c r="B97775" s="202"/>
    </row>
    <row r="97776" spans="2:2">
      <c r="B97776" s="202"/>
    </row>
    <row r="97777" spans="2:2">
      <c r="B97777" s="202"/>
    </row>
    <row r="97778" spans="2:2">
      <c r="B97778" s="202"/>
    </row>
    <row r="97779" spans="2:2">
      <c r="B97779" s="202"/>
    </row>
    <row r="97780" spans="2:2">
      <c r="B97780" s="202"/>
    </row>
    <row r="97781" spans="2:2">
      <c r="B97781" s="202"/>
    </row>
    <row r="97782" spans="2:2">
      <c r="B97782" s="202"/>
    </row>
    <row r="97783" spans="2:2">
      <c r="B97783" s="202"/>
    </row>
    <row r="97784" spans="2:2">
      <c r="B97784" s="202"/>
    </row>
    <row r="97785" spans="2:2">
      <c r="B97785" s="202"/>
    </row>
    <row r="97786" spans="2:2">
      <c r="B97786" s="202"/>
    </row>
    <row r="97787" spans="2:2">
      <c r="B97787" s="202"/>
    </row>
    <row r="97788" spans="2:2">
      <c r="B97788" s="202"/>
    </row>
    <row r="97789" spans="2:2">
      <c r="B97789" s="202"/>
    </row>
    <row r="97790" spans="2:2">
      <c r="B97790" s="202"/>
    </row>
    <row r="97791" spans="2:2">
      <c r="B97791" s="202"/>
    </row>
    <row r="97792" spans="2:2">
      <c r="B97792" s="202"/>
    </row>
    <row r="97793" spans="2:2">
      <c r="B97793" s="202"/>
    </row>
    <row r="97794" spans="2:2">
      <c r="B97794" s="202"/>
    </row>
    <row r="97795" spans="2:2">
      <c r="B97795" s="202"/>
    </row>
    <row r="97796" spans="2:2">
      <c r="B97796" s="202"/>
    </row>
    <row r="97797" spans="2:2">
      <c r="B97797" s="202"/>
    </row>
    <row r="97798" spans="2:2">
      <c r="B97798" s="202"/>
    </row>
    <row r="97799" spans="2:2">
      <c r="B97799" s="202"/>
    </row>
    <row r="97800" spans="2:2">
      <c r="B97800" s="202"/>
    </row>
    <row r="97801" spans="2:2">
      <c r="B97801" s="202"/>
    </row>
    <row r="97802" spans="2:2">
      <c r="B97802" s="202"/>
    </row>
    <row r="97803" spans="2:2">
      <c r="B97803" s="202"/>
    </row>
    <row r="97804" spans="2:2">
      <c r="B97804" s="202"/>
    </row>
    <row r="97805" spans="2:2">
      <c r="B97805" s="202"/>
    </row>
    <row r="97806" spans="2:2">
      <c r="B97806" s="202"/>
    </row>
    <row r="97807" spans="2:2">
      <c r="B97807" s="202"/>
    </row>
    <row r="97808" spans="2:2">
      <c r="B97808" s="202"/>
    </row>
    <row r="97809" spans="2:2">
      <c r="B97809" s="202"/>
    </row>
    <row r="97810" spans="2:2">
      <c r="B97810" s="202"/>
    </row>
    <row r="97811" spans="2:2">
      <c r="B97811" s="202"/>
    </row>
    <row r="97812" spans="2:2">
      <c r="B97812" s="202"/>
    </row>
    <row r="97813" spans="2:2">
      <c r="B97813" s="202"/>
    </row>
    <row r="97814" spans="2:2">
      <c r="B97814" s="202"/>
    </row>
    <row r="97815" spans="2:2">
      <c r="B97815" s="202"/>
    </row>
    <row r="97816" spans="2:2">
      <c r="B97816" s="202"/>
    </row>
    <row r="97817" spans="2:2">
      <c r="B97817" s="202"/>
    </row>
    <row r="97818" spans="2:2">
      <c r="B97818" s="202"/>
    </row>
    <row r="97819" spans="2:2">
      <c r="B97819" s="202"/>
    </row>
    <row r="97820" spans="2:2">
      <c r="B97820" s="202"/>
    </row>
    <row r="97821" spans="2:2">
      <c r="B97821" s="202"/>
    </row>
    <row r="97822" spans="2:2">
      <c r="B97822" s="202"/>
    </row>
    <row r="97823" spans="2:2">
      <c r="B97823" s="202"/>
    </row>
    <row r="97824" spans="2:2">
      <c r="B97824" s="202"/>
    </row>
    <row r="97825" spans="2:2">
      <c r="B97825" s="202"/>
    </row>
    <row r="97826" spans="2:2">
      <c r="B97826" s="202"/>
    </row>
    <row r="97827" spans="2:2">
      <c r="B97827" s="202"/>
    </row>
    <row r="97828" spans="2:2">
      <c r="B97828" s="202"/>
    </row>
    <row r="97829" spans="2:2">
      <c r="B97829" s="202"/>
    </row>
    <row r="97830" spans="2:2">
      <c r="B97830" s="202"/>
    </row>
    <row r="97831" spans="2:2">
      <c r="B97831" s="202"/>
    </row>
    <row r="97832" spans="2:2">
      <c r="B97832" s="202"/>
    </row>
    <row r="97833" spans="2:2">
      <c r="B97833" s="202"/>
    </row>
    <row r="97834" spans="2:2">
      <c r="B97834" s="202"/>
    </row>
    <row r="97835" spans="2:2">
      <c r="B97835" s="202"/>
    </row>
    <row r="97836" spans="2:2">
      <c r="B97836" s="202"/>
    </row>
    <row r="97837" spans="2:2">
      <c r="B97837" s="202"/>
    </row>
    <row r="97838" spans="2:2">
      <c r="B97838" s="202"/>
    </row>
    <row r="97839" spans="2:2">
      <c r="B97839" s="202"/>
    </row>
    <row r="97840" spans="2:2">
      <c r="B97840" s="202"/>
    </row>
    <row r="97841" spans="2:2">
      <c r="B97841" s="202"/>
    </row>
    <row r="97842" spans="2:2">
      <c r="B97842" s="202"/>
    </row>
    <row r="97843" spans="2:2">
      <c r="B97843" s="202"/>
    </row>
    <row r="97844" spans="2:2">
      <c r="B97844" s="202"/>
    </row>
    <row r="97845" spans="2:2">
      <c r="B97845" s="202"/>
    </row>
    <row r="97846" spans="2:2">
      <c r="B97846" s="202"/>
    </row>
    <row r="97847" spans="2:2">
      <c r="B97847" s="202"/>
    </row>
    <row r="97848" spans="2:2">
      <c r="B97848" s="202"/>
    </row>
    <row r="97849" spans="2:2">
      <c r="B97849" s="202"/>
    </row>
    <row r="97850" spans="2:2">
      <c r="B97850" s="202"/>
    </row>
    <row r="97851" spans="2:2">
      <c r="B97851" s="202"/>
    </row>
    <row r="97852" spans="2:2">
      <c r="B97852" s="202"/>
    </row>
    <row r="97853" spans="2:2">
      <c r="B97853" s="202"/>
    </row>
    <row r="97854" spans="2:2">
      <c r="B97854" s="202"/>
    </row>
    <row r="97855" spans="2:2">
      <c r="B97855" s="202"/>
    </row>
    <row r="97856" spans="2:2">
      <c r="B97856" s="202"/>
    </row>
    <row r="97857" spans="2:2">
      <c r="B97857" s="202"/>
    </row>
    <row r="97858" spans="2:2">
      <c r="B97858" s="202"/>
    </row>
    <row r="97859" spans="2:2">
      <c r="B97859" s="202"/>
    </row>
    <row r="97860" spans="2:2">
      <c r="B97860" s="202"/>
    </row>
    <row r="97861" spans="2:2">
      <c r="B97861" s="202"/>
    </row>
    <row r="97862" spans="2:2">
      <c r="B97862" s="202"/>
    </row>
    <row r="97863" spans="2:2">
      <c r="B97863" s="202"/>
    </row>
    <row r="97864" spans="2:2">
      <c r="B97864" s="202"/>
    </row>
    <row r="97865" spans="2:2">
      <c r="B97865" s="202"/>
    </row>
    <row r="97866" spans="2:2">
      <c r="B97866" s="202"/>
    </row>
    <row r="97867" spans="2:2">
      <c r="B97867" s="202"/>
    </row>
    <row r="97868" spans="2:2">
      <c r="B97868" s="202"/>
    </row>
    <row r="97869" spans="2:2">
      <c r="B97869" s="202"/>
    </row>
    <row r="97870" spans="2:2">
      <c r="B97870" s="202"/>
    </row>
    <row r="97871" spans="2:2">
      <c r="B97871" s="202"/>
    </row>
    <row r="97872" spans="2:2">
      <c r="B97872" s="202"/>
    </row>
    <row r="97873" spans="2:2">
      <c r="B97873" s="202"/>
    </row>
    <row r="97874" spans="2:2">
      <c r="B97874" s="202"/>
    </row>
    <row r="97875" spans="2:2">
      <c r="B97875" s="202"/>
    </row>
    <row r="97876" spans="2:2">
      <c r="B97876" s="202"/>
    </row>
    <row r="97877" spans="2:2">
      <c r="B97877" s="202"/>
    </row>
    <row r="97878" spans="2:2">
      <c r="B97878" s="202"/>
    </row>
    <row r="97879" spans="2:2">
      <c r="B97879" s="202"/>
    </row>
    <row r="97880" spans="2:2">
      <c r="B97880" s="202"/>
    </row>
    <row r="97881" spans="2:2">
      <c r="B97881" s="202"/>
    </row>
    <row r="97882" spans="2:2">
      <c r="B97882" s="202"/>
    </row>
    <row r="97883" spans="2:2">
      <c r="B97883" s="202"/>
    </row>
    <row r="97884" spans="2:2">
      <c r="B97884" s="202"/>
    </row>
    <row r="97885" spans="2:2">
      <c r="B97885" s="202"/>
    </row>
    <row r="97886" spans="2:2">
      <c r="B97886" s="202"/>
    </row>
    <row r="97887" spans="2:2">
      <c r="B97887" s="202"/>
    </row>
    <row r="97888" spans="2:2">
      <c r="B97888" s="202"/>
    </row>
    <row r="97889" spans="2:2">
      <c r="B97889" s="202"/>
    </row>
    <row r="97890" spans="2:2">
      <c r="B97890" s="202"/>
    </row>
    <row r="97891" spans="2:2">
      <c r="B97891" s="202"/>
    </row>
    <row r="97892" spans="2:2">
      <c r="B97892" s="202"/>
    </row>
    <row r="97893" spans="2:2">
      <c r="B97893" s="202"/>
    </row>
    <row r="97894" spans="2:2">
      <c r="B97894" s="202"/>
    </row>
    <row r="97895" spans="2:2">
      <c r="B97895" s="202"/>
    </row>
    <row r="97896" spans="2:2">
      <c r="B97896" s="202"/>
    </row>
    <row r="97897" spans="2:2">
      <c r="B97897" s="202"/>
    </row>
    <row r="97898" spans="2:2">
      <c r="B97898" s="202"/>
    </row>
    <row r="97899" spans="2:2">
      <c r="B97899" s="202"/>
    </row>
    <row r="97900" spans="2:2">
      <c r="B97900" s="202"/>
    </row>
    <row r="97901" spans="2:2">
      <c r="B97901" s="202"/>
    </row>
    <row r="97902" spans="2:2">
      <c r="B97902" s="202"/>
    </row>
    <row r="97903" spans="2:2">
      <c r="B97903" s="202"/>
    </row>
    <row r="97904" spans="2:2">
      <c r="B97904" s="202"/>
    </row>
    <row r="97905" spans="2:2">
      <c r="B97905" s="202"/>
    </row>
    <row r="97906" spans="2:2">
      <c r="B97906" s="202"/>
    </row>
    <row r="97907" spans="2:2">
      <c r="B97907" s="202"/>
    </row>
    <row r="97908" spans="2:2">
      <c r="B97908" s="202"/>
    </row>
    <row r="97909" spans="2:2">
      <c r="B97909" s="202"/>
    </row>
    <row r="97910" spans="2:2">
      <c r="B97910" s="202"/>
    </row>
    <row r="97911" spans="2:2">
      <c r="B97911" s="202"/>
    </row>
    <row r="97912" spans="2:2">
      <c r="B97912" s="202"/>
    </row>
    <row r="97913" spans="2:2">
      <c r="B97913" s="202"/>
    </row>
    <row r="97914" spans="2:2">
      <c r="B97914" s="202"/>
    </row>
    <row r="97915" spans="2:2">
      <c r="B97915" s="202"/>
    </row>
    <row r="97916" spans="2:2">
      <c r="B97916" s="202"/>
    </row>
    <row r="97917" spans="2:2">
      <c r="B97917" s="202"/>
    </row>
    <row r="97918" spans="2:2">
      <c r="B97918" s="202"/>
    </row>
    <row r="97919" spans="2:2">
      <c r="B97919" s="202"/>
    </row>
    <row r="97920" spans="2:2">
      <c r="B97920" s="202"/>
    </row>
    <row r="97921" spans="2:2">
      <c r="B97921" s="202"/>
    </row>
    <row r="97922" spans="2:2">
      <c r="B97922" s="202"/>
    </row>
    <row r="97923" spans="2:2">
      <c r="B97923" s="202"/>
    </row>
    <row r="97924" spans="2:2">
      <c r="B97924" s="202"/>
    </row>
    <row r="97925" spans="2:2">
      <c r="B97925" s="202"/>
    </row>
    <row r="97926" spans="2:2">
      <c r="B97926" s="202"/>
    </row>
    <row r="97927" spans="2:2">
      <c r="B97927" s="202"/>
    </row>
    <row r="97928" spans="2:2">
      <c r="B97928" s="202"/>
    </row>
    <row r="97929" spans="2:2">
      <c r="B97929" s="202"/>
    </row>
    <row r="97930" spans="2:2">
      <c r="B97930" s="202"/>
    </row>
    <row r="97931" spans="2:2">
      <c r="B97931" s="202"/>
    </row>
    <row r="97932" spans="2:2">
      <c r="B97932" s="202"/>
    </row>
    <row r="97933" spans="2:2">
      <c r="B97933" s="202"/>
    </row>
    <row r="97934" spans="2:2">
      <c r="B97934" s="202"/>
    </row>
    <row r="97935" spans="2:2">
      <c r="B97935" s="202"/>
    </row>
    <row r="97936" spans="2:2">
      <c r="B97936" s="202"/>
    </row>
    <row r="97937" spans="2:2">
      <c r="B97937" s="202"/>
    </row>
    <row r="97938" spans="2:2">
      <c r="B97938" s="202"/>
    </row>
    <row r="97939" spans="2:2">
      <c r="B97939" s="202"/>
    </row>
    <row r="97940" spans="2:2">
      <c r="B97940" s="202"/>
    </row>
    <row r="97941" spans="2:2">
      <c r="B97941" s="202"/>
    </row>
    <row r="97942" spans="2:2">
      <c r="B97942" s="202"/>
    </row>
    <row r="97943" spans="2:2">
      <c r="B97943" s="202"/>
    </row>
    <row r="97944" spans="2:2">
      <c r="B97944" s="202"/>
    </row>
    <row r="97945" spans="2:2">
      <c r="B97945" s="202"/>
    </row>
    <row r="97946" spans="2:2">
      <c r="B97946" s="202"/>
    </row>
    <row r="97947" spans="2:2">
      <c r="B97947" s="202"/>
    </row>
    <row r="97948" spans="2:2">
      <c r="B97948" s="202"/>
    </row>
    <row r="97949" spans="2:2">
      <c r="B97949" s="202"/>
    </row>
    <row r="97950" spans="2:2">
      <c r="B97950" s="202"/>
    </row>
    <row r="97951" spans="2:2">
      <c r="B97951" s="202"/>
    </row>
    <row r="97952" spans="2:2">
      <c r="B97952" s="202"/>
    </row>
    <row r="97953" spans="2:2">
      <c r="B97953" s="202"/>
    </row>
    <row r="97954" spans="2:2">
      <c r="B97954" s="202"/>
    </row>
    <row r="97955" spans="2:2">
      <c r="B97955" s="202"/>
    </row>
    <row r="97956" spans="2:2">
      <c r="B97956" s="202"/>
    </row>
    <row r="97957" spans="2:2">
      <c r="B97957" s="202"/>
    </row>
    <row r="97958" spans="2:2">
      <c r="B97958" s="202"/>
    </row>
    <row r="97959" spans="2:2">
      <c r="B97959" s="202"/>
    </row>
    <row r="97960" spans="2:2">
      <c r="B97960" s="202"/>
    </row>
    <row r="97961" spans="2:2">
      <c r="B97961" s="202"/>
    </row>
    <row r="97962" spans="2:2">
      <c r="B97962" s="202"/>
    </row>
    <row r="97963" spans="2:2">
      <c r="B97963" s="202"/>
    </row>
    <row r="97964" spans="2:2">
      <c r="B97964" s="202"/>
    </row>
    <row r="97965" spans="2:2">
      <c r="B97965" s="202"/>
    </row>
    <row r="97966" spans="2:2">
      <c r="B97966" s="202"/>
    </row>
    <row r="97967" spans="2:2">
      <c r="B97967" s="202"/>
    </row>
    <row r="97968" spans="2:2">
      <c r="B97968" s="202"/>
    </row>
    <row r="97969" spans="2:2">
      <c r="B97969" s="202"/>
    </row>
    <row r="97970" spans="2:2">
      <c r="B97970" s="202"/>
    </row>
    <row r="97971" spans="2:2">
      <c r="B97971" s="202"/>
    </row>
    <row r="97972" spans="2:2">
      <c r="B97972" s="202"/>
    </row>
    <row r="97973" spans="2:2">
      <c r="B97973" s="202"/>
    </row>
    <row r="97974" spans="2:2">
      <c r="B97974" s="202"/>
    </row>
    <row r="97975" spans="2:2">
      <c r="B97975" s="202"/>
    </row>
    <row r="97976" spans="2:2">
      <c r="B97976" s="202"/>
    </row>
    <row r="97977" spans="2:2">
      <c r="B97977" s="202"/>
    </row>
    <row r="97978" spans="2:2">
      <c r="B97978" s="202"/>
    </row>
    <row r="97979" spans="2:2">
      <c r="B97979" s="202"/>
    </row>
    <row r="97980" spans="2:2">
      <c r="B97980" s="202"/>
    </row>
    <row r="97981" spans="2:2">
      <c r="B97981" s="202"/>
    </row>
    <row r="97982" spans="2:2">
      <c r="B97982" s="202"/>
    </row>
    <row r="97983" spans="2:2">
      <c r="B97983" s="202"/>
    </row>
    <row r="97984" spans="2:2">
      <c r="B97984" s="202"/>
    </row>
    <row r="97985" spans="2:2">
      <c r="B97985" s="202"/>
    </row>
    <row r="97986" spans="2:2">
      <c r="B97986" s="202"/>
    </row>
    <row r="97987" spans="2:2">
      <c r="B97987" s="202"/>
    </row>
    <row r="97988" spans="2:2">
      <c r="B97988" s="202"/>
    </row>
    <row r="97989" spans="2:2">
      <c r="B97989" s="202"/>
    </row>
    <row r="97990" spans="2:2">
      <c r="B97990" s="202"/>
    </row>
    <row r="97991" spans="2:2">
      <c r="B97991" s="202"/>
    </row>
    <row r="97992" spans="2:2">
      <c r="B97992" s="202"/>
    </row>
    <row r="97993" spans="2:2">
      <c r="B97993" s="202"/>
    </row>
    <row r="97994" spans="2:2">
      <c r="B97994" s="202"/>
    </row>
    <row r="97995" spans="2:2">
      <c r="B97995" s="202"/>
    </row>
    <row r="97996" spans="2:2">
      <c r="B97996" s="202"/>
    </row>
    <row r="97997" spans="2:2">
      <c r="B97997" s="202"/>
    </row>
    <row r="97998" spans="2:2">
      <c r="B97998" s="202"/>
    </row>
    <row r="97999" spans="2:2">
      <c r="B97999" s="202"/>
    </row>
    <row r="98000" spans="2:2">
      <c r="B98000" s="202"/>
    </row>
    <row r="98001" spans="2:2">
      <c r="B98001" s="202"/>
    </row>
    <row r="98002" spans="2:2">
      <c r="B98002" s="202"/>
    </row>
    <row r="98003" spans="2:2">
      <c r="B98003" s="202"/>
    </row>
    <row r="98004" spans="2:2">
      <c r="B98004" s="202"/>
    </row>
    <row r="98005" spans="2:2">
      <c r="B98005" s="202"/>
    </row>
    <row r="98006" spans="2:2">
      <c r="B98006" s="202"/>
    </row>
    <row r="98007" spans="2:2">
      <c r="B98007" s="202"/>
    </row>
    <row r="98008" spans="2:2">
      <c r="B98008" s="202"/>
    </row>
    <row r="98009" spans="2:2">
      <c r="B98009" s="202"/>
    </row>
    <row r="98010" spans="2:2">
      <c r="B98010" s="202"/>
    </row>
    <row r="98011" spans="2:2">
      <c r="B98011" s="202"/>
    </row>
    <row r="98012" spans="2:2">
      <c r="B98012" s="202"/>
    </row>
    <row r="98013" spans="2:2">
      <c r="B98013" s="202"/>
    </row>
    <row r="98014" spans="2:2">
      <c r="B98014" s="202"/>
    </row>
    <row r="98015" spans="2:2">
      <c r="B98015" s="202"/>
    </row>
    <row r="98016" spans="2:2">
      <c r="B98016" s="202"/>
    </row>
    <row r="98017" spans="2:2">
      <c r="B98017" s="202"/>
    </row>
    <row r="98018" spans="2:2">
      <c r="B98018" s="202"/>
    </row>
    <row r="98019" spans="2:2">
      <c r="B98019" s="202"/>
    </row>
    <row r="98020" spans="2:2">
      <c r="B98020" s="202"/>
    </row>
    <row r="98021" spans="2:2">
      <c r="B98021" s="202"/>
    </row>
    <row r="98022" spans="2:2">
      <c r="B98022" s="202"/>
    </row>
    <row r="98023" spans="2:2">
      <c r="B98023" s="202"/>
    </row>
    <row r="98024" spans="2:2">
      <c r="B98024" s="202"/>
    </row>
    <row r="98025" spans="2:2">
      <c r="B98025" s="202"/>
    </row>
    <row r="98026" spans="2:2">
      <c r="B98026" s="202"/>
    </row>
    <row r="98027" spans="2:2">
      <c r="B98027" s="202"/>
    </row>
    <row r="98028" spans="2:2">
      <c r="B98028" s="202"/>
    </row>
    <row r="98029" spans="2:2">
      <c r="B98029" s="202"/>
    </row>
    <row r="98030" spans="2:2">
      <c r="B98030" s="202"/>
    </row>
    <row r="98031" spans="2:2">
      <c r="B98031" s="202"/>
    </row>
    <row r="98032" spans="2:2">
      <c r="B98032" s="202"/>
    </row>
    <row r="98033" spans="2:2">
      <c r="B98033" s="202"/>
    </row>
    <row r="98034" spans="2:2">
      <c r="B98034" s="202"/>
    </row>
    <row r="98035" spans="2:2">
      <c r="B98035" s="202"/>
    </row>
    <row r="98036" spans="2:2">
      <c r="B98036" s="202"/>
    </row>
    <row r="98037" spans="2:2">
      <c r="B98037" s="202"/>
    </row>
    <row r="98038" spans="2:2">
      <c r="B98038" s="202"/>
    </row>
    <row r="98039" spans="2:2">
      <c r="B98039" s="202"/>
    </row>
    <row r="98040" spans="2:2">
      <c r="B98040" s="202"/>
    </row>
    <row r="98041" spans="2:2">
      <c r="B98041" s="202"/>
    </row>
    <row r="98042" spans="2:2">
      <c r="B98042" s="202"/>
    </row>
    <row r="98043" spans="2:2">
      <c r="B98043" s="202"/>
    </row>
    <row r="98044" spans="2:2">
      <c r="B98044" s="202"/>
    </row>
    <row r="98045" spans="2:2">
      <c r="B98045" s="202"/>
    </row>
    <row r="98046" spans="2:2">
      <c r="B98046" s="202"/>
    </row>
    <row r="98047" spans="2:2">
      <c r="B98047" s="202"/>
    </row>
    <row r="98048" spans="2:2">
      <c r="B98048" s="202"/>
    </row>
    <row r="98049" spans="2:2">
      <c r="B98049" s="202"/>
    </row>
    <row r="98050" spans="2:2">
      <c r="B98050" s="202"/>
    </row>
    <row r="98051" spans="2:2">
      <c r="B98051" s="202"/>
    </row>
    <row r="98052" spans="2:2">
      <c r="B98052" s="202"/>
    </row>
    <row r="98053" spans="2:2">
      <c r="B98053" s="202"/>
    </row>
    <row r="98054" spans="2:2">
      <c r="B98054" s="202"/>
    </row>
    <row r="98055" spans="2:2">
      <c r="B98055" s="202"/>
    </row>
    <row r="98056" spans="2:2">
      <c r="B98056" s="202"/>
    </row>
    <row r="98057" spans="2:2">
      <c r="B98057" s="202"/>
    </row>
    <row r="98058" spans="2:2">
      <c r="B98058" s="202"/>
    </row>
    <row r="98059" spans="2:2">
      <c r="B98059" s="202"/>
    </row>
    <row r="98060" spans="2:2">
      <c r="B98060" s="202"/>
    </row>
    <row r="98061" spans="2:2">
      <c r="B98061" s="202"/>
    </row>
    <row r="98062" spans="2:2">
      <c r="B98062" s="202"/>
    </row>
    <row r="98063" spans="2:2">
      <c r="B98063" s="202"/>
    </row>
    <row r="98064" spans="2:2">
      <c r="B98064" s="202"/>
    </row>
    <row r="98065" spans="2:2">
      <c r="B98065" s="202"/>
    </row>
    <row r="98066" spans="2:2">
      <c r="B98066" s="202"/>
    </row>
    <row r="98067" spans="2:2">
      <c r="B98067" s="202"/>
    </row>
    <row r="98068" spans="2:2">
      <c r="B98068" s="202"/>
    </row>
    <row r="98069" spans="2:2">
      <c r="B98069" s="202"/>
    </row>
    <row r="98070" spans="2:2">
      <c r="B98070" s="202"/>
    </row>
    <row r="98071" spans="2:2">
      <c r="B98071" s="202"/>
    </row>
    <row r="98072" spans="2:2">
      <c r="B98072" s="202"/>
    </row>
    <row r="98073" spans="2:2">
      <c r="B98073" s="202"/>
    </row>
    <row r="98074" spans="2:2">
      <c r="B98074" s="202"/>
    </row>
    <row r="98075" spans="2:2">
      <c r="B98075" s="202"/>
    </row>
    <row r="98076" spans="2:2">
      <c r="B98076" s="202"/>
    </row>
    <row r="98077" spans="2:2">
      <c r="B98077" s="202"/>
    </row>
    <row r="98078" spans="2:2">
      <c r="B98078" s="202"/>
    </row>
    <row r="98079" spans="2:2">
      <c r="B98079" s="202"/>
    </row>
    <row r="98080" spans="2:2">
      <c r="B98080" s="202"/>
    </row>
    <row r="98081" spans="2:2">
      <c r="B98081" s="202"/>
    </row>
    <row r="98082" spans="2:2">
      <c r="B98082" s="202"/>
    </row>
    <row r="98083" spans="2:2">
      <c r="B98083" s="202"/>
    </row>
    <row r="98084" spans="2:2">
      <c r="B98084" s="202"/>
    </row>
    <row r="98085" spans="2:2">
      <c r="B98085" s="202"/>
    </row>
    <row r="98086" spans="2:2">
      <c r="B98086" s="202"/>
    </row>
    <row r="98087" spans="2:2">
      <c r="B98087" s="202"/>
    </row>
    <row r="98088" spans="2:2">
      <c r="B98088" s="202"/>
    </row>
    <row r="98089" spans="2:2">
      <c r="B98089" s="202"/>
    </row>
    <row r="98090" spans="2:2">
      <c r="B98090" s="202"/>
    </row>
    <row r="98091" spans="2:2">
      <c r="B98091" s="202"/>
    </row>
    <row r="98092" spans="2:2">
      <c r="B98092" s="202"/>
    </row>
    <row r="98093" spans="2:2">
      <c r="B98093" s="202"/>
    </row>
    <row r="98094" spans="2:2">
      <c r="B98094" s="202"/>
    </row>
    <row r="98095" spans="2:2">
      <c r="B98095" s="202"/>
    </row>
    <row r="98096" spans="2:2">
      <c r="B98096" s="202"/>
    </row>
    <row r="98097" spans="2:2">
      <c r="B98097" s="202"/>
    </row>
    <row r="98098" spans="2:2">
      <c r="B98098" s="202"/>
    </row>
    <row r="98099" spans="2:2">
      <c r="B98099" s="202"/>
    </row>
    <row r="98100" spans="2:2">
      <c r="B98100" s="202"/>
    </row>
    <row r="98101" spans="2:2">
      <c r="B98101" s="202"/>
    </row>
    <row r="98102" spans="2:2">
      <c r="B98102" s="202"/>
    </row>
    <row r="98103" spans="2:2">
      <c r="B98103" s="202"/>
    </row>
    <row r="98104" spans="2:2">
      <c r="B98104" s="202"/>
    </row>
    <row r="98105" spans="2:2">
      <c r="B98105" s="202"/>
    </row>
    <row r="98106" spans="2:2">
      <c r="B98106" s="202"/>
    </row>
    <row r="98107" spans="2:2">
      <c r="B98107" s="202"/>
    </row>
    <row r="98108" spans="2:2">
      <c r="B98108" s="202"/>
    </row>
    <row r="98109" spans="2:2">
      <c r="B98109" s="202"/>
    </row>
    <row r="98110" spans="2:2">
      <c r="B98110" s="202"/>
    </row>
    <row r="98111" spans="2:2">
      <c r="B98111" s="202"/>
    </row>
    <row r="98112" spans="2:2">
      <c r="B98112" s="202"/>
    </row>
    <row r="98113" spans="2:2">
      <c r="B98113" s="202"/>
    </row>
    <row r="98114" spans="2:2">
      <c r="B98114" s="202"/>
    </row>
    <row r="98115" spans="2:2">
      <c r="B98115" s="202"/>
    </row>
    <row r="98116" spans="2:2">
      <c r="B98116" s="202"/>
    </row>
    <row r="98117" spans="2:2">
      <c r="B98117" s="202"/>
    </row>
    <row r="98118" spans="2:2">
      <c r="B98118" s="202"/>
    </row>
    <row r="98119" spans="2:2">
      <c r="B98119" s="202"/>
    </row>
    <row r="98120" spans="2:2">
      <c r="B98120" s="202"/>
    </row>
    <row r="98121" spans="2:2">
      <c r="B98121" s="202"/>
    </row>
    <row r="98122" spans="2:2">
      <c r="B98122" s="202"/>
    </row>
    <row r="98123" spans="2:2">
      <c r="B98123" s="202"/>
    </row>
    <row r="98124" spans="2:2">
      <c r="B98124" s="202"/>
    </row>
    <row r="98125" spans="2:2">
      <c r="B98125" s="202"/>
    </row>
    <row r="98126" spans="2:2">
      <c r="B98126" s="202"/>
    </row>
    <row r="98127" spans="2:2">
      <c r="B98127" s="202"/>
    </row>
    <row r="98128" spans="2:2">
      <c r="B98128" s="202"/>
    </row>
    <row r="98129" spans="2:2">
      <c r="B98129" s="202"/>
    </row>
    <row r="98130" spans="2:2">
      <c r="B98130" s="202"/>
    </row>
    <row r="98131" spans="2:2">
      <c r="B98131" s="202"/>
    </row>
    <row r="98132" spans="2:2">
      <c r="B98132" s="202"/>
    </row>
    <row r="98133" spans="2:2">
      <c r="B98133" s="202"/>
    </row>
    <row r="98134" spans="2:2">
      <c r="B98134" s="202"/>
    </row>
    <row r="98135" spans="2:2">
      <c r="B98135" s="202"/>
    </row>
    <row r="98136" spans="2:2">
      <c r="B98136" s="202"/>
    </row>
    <row r="98137" spans="2:2">
      <c r="B98137" s="202"/>
    </row>
    <row r="98138" spans="2:2">
      <c r="B98138" s="202"/>
    </row>
    <row r="98139" spans="2:2">
      <c r="B98139" s="202"/>
    </row>
    <row r="98140" spans="2:2">
      <c r="B98140" s="202"/>
    </row>
    <row r="98141" spans="2:2">
      <c r="B98141" s="202"/>
    </row>
    <row r="98142" spans="2:2">
      <c r="B98142" s="202"/>
    </row>
    <row r="98143" spans="2:2">
      <c r="B98143" s="202"/>
    </row>
    <row r="98144" spans="2:2">
      <c r="B98144" s="202"/>
    </row>
    <row r="98145" spans="2:2">
      <c r="B98145" s="202"/>
    </row>
    <row r="98146" spans="2:2">
      <c r="B98146" s="202"/>
    </row>
    <row r="98147" spans="2:2">
      <c r="B98147" s="202"/>
    </row>
    <row r="98148" spans="2:2">
      <c r="B98148" s="202"/>
    </row>
    <row r="98149" spans="2:2">
      <c r="B98149" s="202"/>
    </row>
    <row r="98150" spans="2:2">
      <c r="B98150" s="202"/>
    </row>
    <row r="98151" spans="2:2">
      <c r="B98151" s="202"/>
    </row>
    <row r="98152" spans="2:2">
      <c r="B98152" s="202"/>
    </row>
    <row r="98153" spans="2:2">
      <c r="B98153" s="202"/>
    </row>
    <row r="98154" spans="2:2">
      <c r="B98154" s="202"/>
    </row>
    <row r="98155" spans="2:2">
      <c r="B98155" s="202"/>
    </row>
    <row r="98156" spans="2:2">
      <c r="B98156" s="202"/>
    </row>
    <row r="98157" spans="2:2">
      <c r="B98157" s="202"/>
    </row>
    <row r="98158" spans="2:2">
      <c r="B98158" s="202"/>
    </row>
    <row r="98159" spans="2:2">
      <c r="B98159" s="202"/>
    </row>
    <row r="98160" spans="2:2">
      <c r="B98160" s="202"/>
    </row>
    <row r="98161" spans="2:2">
      <c r="B98161" s="202"/>
    </row>
    <row r="98162" spans="2:2">
      <c r="B98162" s="202"/>
    </row>
    <row r="98163" spans="2:2">
      <c r="B98163" s="202"/>
    </row>
    <row r="98164" spans="2:2">
      <c r="B98164" s="202"/>
    </row>
    <row r="98165" spans="2:2">
      <c r="B98165" s="202"/>
    </row>
    <row r="98166" spans="2:2">
      <c r="B98166" s="202"/>
    </row>
    <row r="98167" spans="2:2">
      <c r="B98167" s="202"/>
    </row>
    <row r="98168" spans="2:2">
      <c r="B98168" s="202"/>
    </row>
    <row r="98169" spans="2:2">
      <c r="B98169" s="202"/>
    </row>
    <row r="98170" spans="2:2">
      <c r="B98170" s="202"/>
    </row>
    <row r="98171" spans="2:2">
      <c r="B98171" s="202"/>
    </row>
    <row r="98172" spans="2:2">
      <c r="B98172" s="202"/>
    </row>
    <row r="98173" spans="2:2">
      <c r="B98173" s="202"/>
    </row>
    <row r="98174" spans="2:2">
      <c r="B98174" s="202"/>
    </row>
    <row r="98175" spans="2:2">
      <c r="B98175" s="202"/>
    </row>
    <row r="98176" spans="2:2">
      <c r="B98176" s="202"/>
    </row>
    <row r="98177" spans="2:2">
      <c r="B98177" s="202"/>
    </row>
    <row r="98178" spans="2:2">
      <c r="B98178" s="202"/>
    </row>
    <row r="98179" spans="2:2">
      <c r="B98179" s="202"/>
    </row>
    <row r="98180" spans="2:2">
      <c r="B98180" s="202"/>
    </row>
    <row r="98181" spans="2:2">
      <c r="B98181" s="202"/>
    </row>
    <row r="98182" spans="2:2">
      <c r="B98182" s="202"/>
    </row>
    <row r="98183" spans="2:2">
      <c r="B98183" s="202"/>
    </row>
    <row r="98184" spans="2:2">
      <c r="B98184" s="202"/>
    </row>
    <row r="98185" spans="2:2">
      <c r="B98185" s="202"/>
    </row>
    <row r="98186" spans="2:2">
      <c r="B98186" s="202"/>
    </row>
    <row r="98187" spans="2:2">
      <c r="B98187" s="202"/>
    </row>
    <row r="98188" spans="2:2">
      <c r="B98188" s="202"/>
    </row>
    <row r="98189" spans="2:2">
      <c r="B98189" s="202"/>
    </row>
    <row r="98190" spans="2:2">
      <c r="B98190" s="202"/>
    </row>
    <row r="98191" spans="2:2">
      <c r="B98191" s="202"/>
    </row>
    <row r="98192" spans="2:2">
      <c r="B98192" s="202"/>
    </row>
    <row r="98193" spans="2:2">
      <c r="B98193" s="202"/>
    </row>
    <row r="98194" spans="2:2">
      <c r="B98194" s="202"/>
    </row>
    <row r="98195" spans="2:2">
      <c r="B98195" s="202"/>
    </row>
    <row r="98196" spans="2:2">
      <c r="B98196" s="202"/>
    </row>
    <row r="98197" spans="2:2">
      <c r="B98197" s="202"/>
    </row>
    <row r="98198" spans="2:2">
      <c r="B98198" s="202"/>
    </row>
    <row r="98199" spans="2:2">
      <c r="B98199" s="202"/>
    </row>
    <row r="98200" spans="2:2">
      <c r="B98200" s="202"/>
    </row>
    <row r="98201" spans="2:2">
      <c r="B98201" s="202"/>
    </row>
    <row r="98202" spans="2:2">
      <c r="B98202" s="202"/>
    </row>
    <row r="98203" spans="2:2">
      <c r="B98203" s="202"/>
    </row>
    <row r="98204" spans="2:2">
      <c r="B98204" s="202"/>
    </row>
    <row r="98205" spans="2:2">
      <c r="B98205" s="202"/>
    </row>
    <row r="98206" spans="2:2">
      <c r="B98206" s="202"/>
    </row>
    <row r="98207" spans="2:2">
      <c r="B98207" s="202"/>
    </row>
    <row r="98208" spans="2:2">
      <c r="B98208" s="202"/>
    </row>
    <row r="98209" spans="2:2">
      <c r="B98209" s="202"/>
    </row>
    <row r="98210" spans="2:2">
      <c r="B98210" s="202"/>
    </row>
    <row r="98211" spans="2:2">
      <c r="B98211" s="202"/>
    </row>
    <row r="98212" spans="2:2">
      <c r="B98212" s="202"/>
    </row>
    <row r="98213" spans="2:2">
      <c r="B98213" s="202"/>
    </row>
    <row r="98214" spans="2:2">
      <c r="B98214" s="202"/>
    </row>
    <row r="98215" spans="2:2">
      <c r="B98215" s="202"/>
    </row>
    <row r="98216" spans="2:2">
      <c r="B98216" s="202"/>
    </row>
    <row r="98217" spans="2:2">
      <c r="B98217" s="202"/>
    </row>
    <row r="98218" spans="2:2">
      <c r="B98218" s="202"/>
    </row>
    <row r="98219" spans="2:2">
      <c r="B98219" s="202"/>
    </row>
    <row r="98220" spans="2:2">
      <c r="B98220" s="202"/>
    </row>
    <row r="98221" spans="2:2">
      <c r="B98221" s="202"/>
    </row>
    <row r="98222" spans="2:2">
      <c r="B98222" s="202"/>
    </row>
    <row r="98223" spans="2:2">
      <c r="B98223" s="202"/>
    </row>
    <row r="98224" spans="2:2">
      <c r="B98224" s="202"/>
    </row>
    <row r="98225" spans="2:2">
      <c r="B98225" s="202"/>
    </row>
    <row r="98226" spans="2:2">
      <c r="B98226" s="202"/>
    </row>
    <row r="98227" spans="2:2">
      <c r="B98227" s="202"/>
    </row>
    <row r="98228" spans="2:2">
      <c r="B98228" s="202"/>
    </row>
    <row r="98229" spans="2:2">
      <c r="B98229" s="202"/>
    </row>
    <row r="98230" spans="2:2">
      <c r="B98230" s="202"/>
    </row>
    <row r="98231" spans="2:2">
      <c r="B98231" s="202"/>
    </row>
    <row r="98232" spans="2:2">
      <c r="B98232" s="202"/>
    </row>
    <row r="98233" spans="2:2">
      <c r="B98233" s="202"/>
    </row>
    <row r="98234" spans="2:2">
      <c r="B98234" s="202"/>
    </row>
    <row r="98235" spans="2:2">
      <c r="B98235" s="202"/>
    </row>
    <row r="98236" spans="2:2">
      <c r="B98236" s="202"/>
    </row>
    <row r="98237" spans="2:2">
      <c r="B98237" s="202"/>
    </row>
    <row r="98238" spans="2:2">
      <c r="B98238" s="202"/>
    </row>
    <row r="98239" spans="2:2">
      <c r="B98239" s="202"/>
    </row>
    <row r="98240" spans="2:2">
      <c r="B98240" s="202"/>
    </row>
    <row r="98241" spans="2:2">
      <c r="B98241" s="202"/>
    </row>
    <row r="98242" spans="2:2">
      <c r="B98242" s="202"/>
    </row>
    <row r="98243" spans="2:2">
      <c r="B98243" s="202"/>
    </row>
    <row r="98244" spans="2:2">
      <c r="B98244" s="202"/>
    </row>
    <row r="98245" spans="2:2">
      <c r="B98245" s="202"/>
    </row>
    <row r="98246" spans="2:2">
      <c r="B98246" s="202"/>
    </row>
    <row r="98247" spans="2:2">
      <c r="B98247" s="202"/>
    </row>
    <row r="98248" spans="2:2">
      <c r="B98248" s="202"/>
    </row>
    <row r="98249" spans="2:2">
      <c r="B98249" s="202"/>
    </row>
    <row r="98250" spans="2:2">
      <c r="B98250" s="202"/>
    </row>
    <row r="98251" spans="2:2">
      <c r="B98251" s="202"/>
    </row>
    <row r="98252" spans="2:2">
      <c r="B98252" s="202"/>
    </row>
    <row r="98253" spans="2:2">
      <c r="B98253" s="202"/>
    </row>
    <row r="98254" spans="2:2">
      <c r="B98254" s="202"/>
    </row>
    <row r="98255" spans="2:2">
      <c r="B98255" s="202"/>
    </row>
    <row r="98256" spans="2:2">
      <c r="B98256" s="202"/>
    </row>
    <row r="98257" spans="2:2">
      <c r="B98257" s="202"/>
    </row>
    <row r="98258" spans="2:2">
      <c r="B98258" s="202"/>
    </row>
    <row r="98259" spans="2:2">
      <c r="B98259" s="202"/>
    </row>
    <row r="98260" spans="2:2">
      <c r="B98260" s="202"/>
    </row>
    <row r="98261" spans="2:2">
      <c r="B98261" s="202"/>
    </row>
    <row r="98262" spans="2:2">
      <c r="B98262" s="202"/>
    </row>
    <row r="98263" spans="2:2">
      <c r="B98263" s="202"/>
    </row>
    <row r="98264" spans="2:2">
      <c r="B98264" s="202"/>
    </row>
    <row r="98265" spans="2:2">
      <c r="B98265" s="202"/>
    </row>
    <row r="98266" spans="2:2">
      <c r="B98266" s="202"/>
    </row>
    <row r="98267" spans="2:2">
      <c r="B98267" s="202"/>
    </row>
    <row r="98268" spans="2:2">
      <c r="B98268" s="202"/>
    </row>
    <row r="98269" spans="2:2">
      <c r="B98269" s="202"/>
    </row>
    <row r="98270" spans="2:2">
      <c r="B98270" s="202"/>
    </row>
    <row r="98271" spans="2:2">
      <c r="B98271" s="202"/>
    </row>
    <row r="98272" spans="2:2">
      <c r="B98272" s="202"/>
    </row>
    <row r="98273" spans="2:2">
      <c r="B98273" s="202"/>
    </row>
    <row r="98274" spans="2:2">
      <c r="B98274" s="202"/>
    </row>
    <row r="98275" spans="2:2">
      <c r="B98275" s="202"/>
    </row>
    <row r="98276" spans="2:2">
      <c r="B98276" s="202"/>
    </row>
    <row r="98277" spans="2:2">
      <c r="B98277" s="202"/>
    </row>
    <row r="98278" spans="2:2">
      <c r="B98278" s="202"/>
    </row>
    <row r="98279" spans="2:2">
      <c r="B98279" s="202"/>
    </row>
    <row r="98280" spans="2:2">
      <c r="B98280" s="202"/>
    </row>
    <row r="98281" spans="2:2">
      <c r="B98281" s="202"/>
    </row>
    <row r="98282" spans="2:2">
      <c r="B98282" s="202"/>
    </row>
    <row r="98283" spans="2:2">
      <c r="B98283" s="202"/>
    </row>
    <row r="98284" spans="2:2">
      <c r="B98284" s="202"/>
    </row>
    <row r="98285" spans="2:2">
      <c r="B98285" s="202"/>
    </row>
    <row r="98286" spans="2:2">
      <c r="B98286" s="202"/>
    </row>
    <row r="98287" spans="2:2">
      <c r="B98287" s="202"/>
    </row>
    <row r="98288" spans="2:2">
      <c r="B98288" s="202"/>
    </row>
    <row r="98289" spans="2:2">
      <c r="B98289" s="202"/>
    </row>
    <row r="98290" spans="2:2">
      <c r="B98290" s="202"/>
    </row>
    <row r="98291" spans="2:2">
      <c r="B98291" s="202"/>
    </row>
    <row r="98292" spans="2:2">
      <c r="B98292" s="202"/>
    </row>
    <row r="98293" spans="2:2">
      <c r="B98293" s="202"/>
    </row>
    <row r="98294" spans="2:2">
      <c r="B98294" s="202"/>
    </row>
    <row r="98295" spans="2:2">
      <c r="B98295" s="202"/>
    </row>
    <row r="98296" spans="2:2">
      <c r="B98296" s="202"/>
    </row>
    <row r="98297" spans="2:2">
      <c r="B98297" s="202"/>
    </row>
    <row r="98298" spans="2:2">
      <c r="B98298" s="202"/>
    </row>
    <row r="98299" spans="2:2">
      <c r="B98299" s="202"/>
    </row>
    <row r="98300" spans="2:2">
      <c r="B98300" s="202"/>
    </row>
    <row r="98301" spans="2:2">
      <c r="B98301" s="202"/>
    </row>
    <row r="98302" spans="2:2">
      <c r="B98302" s="202"/>
    </row>
    <row r="98303" spans="2:2">
      <c r="B98303" s="202"/>
    </row>
    <row r="98304" spans="2:2">
      <c r="B98304" s="202"/>
    </row>
    <row r="98305" spans="2:2">
      <c r="B98305" s="202"/>
    </row>
    <row r="98306" spans="2:2">
      <c r="B98306" s="202"/>
    </row>
    <row r="98307" spans="2:2">
      <c r="B98307" s="202"/>
    </row>
    <row r="98308" spans="2:2">
      <c r="B98308" s="202"/>
    </row>
    <row r="98309" spans="2:2">
      <c r="B98309" s="202"/>
    </row>
    <row r="98310" spans="2:2">
      <c r="B98310" s="202"/>
    </row>
    <row r="98311" spans="2:2">
      <c r="B98311" s="202"/>
    </row>
    <row r="98312" spans="2:2">
      <c r="B98312" s="202"/>
    </row>
    <row r="98313" spans="2:2">
      <c r="B98313" s="202"/>
    </row>
    <row r="98314" spans="2:2">
      <c r="B98314" s="202"/>
    </row>
    <row r="98315" spans="2:2">
      <c r="B98315" s="202"/>
    </row>
    <row r="98316" spans="2:2">
      <c r="B98316" s="202"/>
    </row>
    <row r="98317" spans="2:2">
      <c r="B98317" s="202"/>
    </row>
    <row r="98318" spans="2:2">
      <c r="B98318" s="202"/>
    </row>
    <row r="98319" spans="2:2">
      <c r="B98319" s="202"/>
    </row>
    <row r="98320" spans="2:2">
      <c r="B98320" s="202"/>
    </row>
    <row r="98321" spans="2:2">
      <c r="B98321" s="202"/>
    </row>
    <row r="98322" spans="2:2">
      <c r="B98322" s="202"/>
    </row>
    <row r="98323" spans="2:2">
      <c r="B98323" s="202"/>
    </row>
    <row r="98324" spans="2:2">
      <c r="B98324" s="202"/>
    </row>
    <row r="98325" spans="2:2">
      <c r="B98325" s="202"/>
    </row>
    <row r="98326" spans="2:2">
      <c r="B98326" s="202"/>
    </row>
    <row r="98327" spans="2:2">
      <c r="B98327" s="202"/>
    </row>
    <row r="98328" spans="2:2">
      <c r="B98328" s="202"/>
    </row>
    <row r="98329" spans="2:2">
      <c r="B98329" s="202"/>
    </row>
    <row r="98330" spans="2:2">
      <c r="B98330" s="202"/>
    </row>
    <row r="98331" spans="2:2">
      <c r="B98331" s="202"/>
    </row>
    <row r="98332" spans="2:2">
      <c r="B98332" s="202"/>
    </row>
    <row r="98333" spans="2:2">
      <c r="B98333" s="202"/>
    </row>
    <row r="98334" spans="2:2">
      <c r="B98334" s="202"/>
    </row>
    <row r="98335" spans="2:2">
      <c r="B98335" s="202"/>
    </row>
    <row r="98336" spans="2:2">
      <c r="B98336" s="202"/>
    </row>
    <row r="98337" spans="2:2">
      <c r="B98337" s="202"/>
    </row>
    <row r="98338" spans="2:2">
      <c r="B98338" s="202"/>
    </row>
    <row r="98339" spans="2:2">
      <c r="B98339" s="202"/>
    </row>
    <row r="98340" spans="2:2">
      <c r="B98340" s="202"/>
    </row>
    <row r="98341" spans="2:2">
      <c r="B98341" s="202"/>
    </row>
    <row r="98342" spans="2:2">
      <c r="B98342" s="202"/>
    </row>
    <row r="98343" spans="2:2">
      <c r="B98343" s="202"/>
    </row>
    <row r="98344" spans="2:2">
      <c r="B98344" s="202"/>
    </row>
    <row r="98345" spans="2:2">
      <c r="B98345" s="202"/>
    </row>
    <row r="98346" spans="2:2">
      <c r="B98346" s="202"/>
    </row>
    <row r="98347" spans="2:2">
      <c r="B98347" s="202"/>
    </row>
    <row r="98348" spans="2:2">
      <c r="B98348" s="202"/>
    </row>
    <row r="98349" spans="2:2">
      <c r="B98349" s="202"/>
    </row>
    <row r="98350" spans="2:2">
      <c r="B98350" s="202"/>
    </row>
    <row r="98351" spans="2:2">
      <c r="B98351" s="202"/>
    </row>
    <row r="98352" spans="2:2">
      <c r="B98352" s="202"/>
    </row>
    <row r="98353" spans="2:2">
      <c r="B98353" s="202"/>
    </row>
    <row r="98354" spans="2:2">
      <c r="B98354" s="202"/>
    </row>
    <row r="98355" spans="2:2">
      <c r="B98355" s="202"/>
    </row>
    <row r="98356" spans="2:2">
      <c r="B98356" s="202"/>
    </row>
    <row r="98357" spans="2:2">
      <c r="B98357" s="202"/>
    </row>
    <row r="98358" spans="2:2">
      <c r="B98358" s="202"/>
    </row>
    <row r="98359" spans="2:2">
      <c r="B98359" s="202"/>
    </row>
    <row r="98360" spans="2:2">
      <c r="B98360" s="202"/>
    </row>
    <row r="98361" spans="2:2">
      <c r="B98361" s="202"/>
    </row>
    <row r="98362" spans="2:2">
      <c r="B98362" s="202"/>
    </row>
    <row r="98363" spans="2:2">
      <c r="B98363" s="202"/>
    </row>
    <row r="98364" spans="2:2">
      <c r="B98364" s="202"/>
    </row>
    <row r="98365" spans="2:2">
      <c r="B98365" s="202"/>
    </row>
    <row r="98366" spans="2:2">
      <c r="B98366" s="202"/>
    </row>
    <row r="98367" spans="2:2">
      <c r="B98367" s="202"/>
    </row>
    <row r="98368" spans="2:2">
      <c r="B98368" s="202"/>
    </row>
    <row r="98369" spans="2:2">
      <c r="B98369" s="202"/>
    </row>
    <row r="98370" spans="2:2">
      <c r="B98370" s="202"/>
    </row>
    <row r="98371" spans="2:2">
      <c r="B98371" s="202"/>
    </row>
    <row r="98372" spans="2:2">
      <c r="B98372" s="202"/>
    </row>
    <row r="98373" spans="2:2">
      <c r="B98373" s="202"/>
    </row>
    <row r="98374" spans="2:2">
      <c r="B98374" s="202"/>
    </row>
    <row r="98375" spans="2:2">
      <c r="B98375" s="202"/>
    </row>
    <row r="98376" spans="2:2">
      <c r="B98376" s="202"/>
    </row>
    <row r="98377" spans="2:2">
      <c r="B98377" s="202"/>
    </row>
    <row r="98378" spans="2:2">
      <c r="B98378" s="202"/>
    </row>
    <row r="98379" spans="2:2">
      <c r="B98379" s="202"/>
    </row>
    <row r="98380" spans="2:2">
      <c r="B98380" s="202"/>
    </row>
    <row r="98381" spans="2:2">
      <c r="B98381" s="202"/>
    </row>
    <row r="98382" spans="2:2">
      <c r="B98382" s="202"/>
    </row>
    <row r="98383" spans="2:2">
      <c r="B98383" s="202"/>
    </row>
    <row r="98384" spans="2:2">
      <c r="B98384" s="202"/>
    </row>
    <row r="98385" spans="2:2">
      <c r="B98385" s="202"/>
    </row>
    <row r="98386" spans="2:2">
      <c r="B98386" s="202"/>
    </row>
    <row r="98387" spans="2:2">
      <c r="B98387" s="202"/>
    </row>
    <row r="98388" spans="2:2">
      <c r="B98388" s="202"/>
    </row>
    <row r="98389" spans="2:2">
      <c r="B98389" s="202"/>
    </row>
    <row r="98390" spans="2:2">
      <c r="B98390" s="202"/>
    </row>
    <row r="98391" spans="2:2">
      <c r="B98391" s="202"/>
    </row>
    <row r="98392" spans="2:2">
      <c r="B98392" s="202"/>
    </row>
    <row r="98393" spans="2:2">
      <c r="B98393" s="202"/>
    </row>
    <row r="98394" spans="2:2">
      <c r="B98394" s="202"/>
    </row>
    <row r="98395" spans="2:2">
      <c r="B98395" s="202"/>
    </row>
    <row r="98396" spans="2:2">
      <c r="B98396" s="202"/>
    </row>
    <row r="98397" spans="2:2">
      <c r="B98397" s="202"/>
    </row>
    <row r="98398" spans="2:2">
      <c r="B98398" s="202"/>
    </row>
    <row r="98399" spans="2:2">
      <c r="B98399" s="202"/>
    </row>
    <row r="98400" spans="2:2">
      <c r="B98400" s="202"/>
    </row>
    <row r="98401" spans="2:2">
      <c r="B98401" s="202"/>
    </row>
    <row r="98402" spans="2:2">
      <c r="B98402" s="202"/>
    </row>
    <row r="98403" spans="2:2">
      <c r="B98403" s="202"/>
    </row>
    <row r="98404" spans="2:2">
      <c r="B98404" s="202"/>
    </row>
    <row r="98405" spans="2:2">
      <c r="B98405" s="202"/>
    </row>
    <row r="98406" spans="2:2">
      <c r="B98406" s="202"/>
    </row>
    <row r="98407" spans="2:2">
      <c r="B98407" s="202"/>
    </row>
    <row r="98408" spans="2:2">
      <c r="B98408" s="202"/>
    </row>
    <row r="98409" spans="2:2">
      <c r="B98409" s="202"/>
    </row>
    <row r="98410" spans="2:2">
      <c r="B98410" s="202"/>
    </row>
    <row r="98411" spans="2:2">
      <c r="B98411" s="202"/>
    </row>
    <row r="98412" spans="2:2">
      <c r="B98412" s="202"/>
    </row>
    <row r="98413" spans="2:2">
      <c r="B98413" s="202"/>
    </row>
    <row r="98414" spans="2:2">
      <c r="B98414" s="202"/>
    </row>
    <row r="98415" spans="2:2">
      <c r="B98415" s="202"/>
    </row>
    <row r="98416" spans="2:2">
      <c r="B98416" s="202"/>
    </row>
    <row r="98417" spans="2:2">
      <c r="B98417" s="202"/>
    </row>
    <row r="98418" spans="2:2">
      <c r="B98418" s="202"/>
    </row>
    <row r="98419" spans="2:2">
      <c r="B98419" s="202"/>
    </row>
    <row r="98420" spans="2:2">
      <c r="B98420" s="202"/>
    </row>
    <row r="98421" spans="2:2">
      <c r="B98421" s="202"/>
    </row>
    <row r="98422" spans="2:2">
      <c r="B98422" s="202"/>
    </row>
    <row r="98423" spans="2:2">
      <c r="B98423" s="202"/>
    </row>
    <row r="98424" spans="2:2">
      <c r="B98424" s="202"/>
    </row>
    <row r="98425" spans="2:2">
      <c r="B98425" s="202"/>
    </row>
    <row r="98426" spans="2:2">
      <c r="B98426" s="202"/>
    </row>
    <row r="98427" spans="2:2">
      <c r="B98427" s="202"/>
    </row>
    <row r="98428" spans="2:2">
      <c r="B98428" s="202"/>
    </row>
    <row r="98429" spans="2:2">
      <c r="B98429" s="202"/>
    </row>
    <row r="98430" spans="2:2">
      <c r="B98430" s="202"/>
    </row>
    <row r="98431" spans="2:2">
      <c r="B98431" s="202"/>
    </row>
    <row r="98432" spans="2:2">
      <c r="B98432" s="202"/>
    </row>
    <row r="98433" spans="2:2">
      <c r="B98433" s="202"/>
    </row>
    <row r="98434" spans="2:2">
      <c r="B98434" s="202"/>
    </row>
    <row r="98435" spans="2:2">
      <c r="B98435" s="202"/>
    </row>
    <row r="98436" spans="2:2">
      <c r="B98436" s="202"/>
    </row>
    <row r="98437" spans="2:2">
      <c r="B98437" s="202"/>
    </row>
    <row r="98438" spans="2:2">
      <c r="B98438" s="202"/>
    </row>
    <row r="98439" spans="2:2">
      <c r="B98439" s="202"/>
    </row>
    <row r="98440" spans="2:2">
      <c r="B98440" s="202"/>
    </row>
    <row r="98441" spans="2:2">
      <c r="B98441" s="202"/>
    </row>
    <row r="98442" spans="2:2">
      <c r="B98442" s="202"/>
    </row>
    <row r="98443" spans="2:2">
      <c r="B98443" s="202"/>
    </row>
    <row r="98444" spans="2:2">
      <c r="B98444" s="202"/>
    </row>
    <row r="98445" spans="2:2">
      <c r="B98445" s="202"/>
    </row>
    <row r="98446" spans="2:2">
      <c r="B98446" s="202"/>
    </row>
    <row r="98447" spans="2:2">
      <c r="B98447" s="202"/>
    </row>
    <row r="98448" spans="2:2">
      <c r="B98448" s="202"/>
    </row>
    <row r="98449" spans="2:2">
      <c r="B98449" s="202"/>
    </row>
    <row r="98450" spans="2:2">
      <c r="B98450" s="202"/>
    </row>
    <row r="98451" spans="2:2">
      <c r="B98451" s="202"/>
    </row>
    <row r="98452" spans="2:2">
      <c r="B98452" s="202"/>
    </row>
    <row r="98453" spans="2:2">
      <c r="B98453" s="202"/>
    </row>
    <row r="98454" spans="2:2">
      <c r="B98454" s="202"/>
    </row>
    <row r="98455" spans="2:2">
      <c r="B98455" s="202"/>
    </row>
    <row r="98456" spans="2:2">
      <c r="B98456" s="202"/>
    </row>
    <row r="98457" spans="2:2">
      <c r="B98457" s="202"/>
    </row>
    <row r="98458" spans="2:2">
      <c r="B98458" s="202"/>
    </row>
    <row r="98459" spans="2:2">
      <c r="B98459" s="202"/>
    </row>
    <row r="98460" spans="2:2">
      <c r="B98460" s="202"/>
    </row>
    <row r="98461" spans="2:2">
      <c r="B98461" s="202"/>
    </row>
    <row r="98462" spans="2:2">
      <c r="B98462" s="202"/>
    </row>
    <row r="98463" spans="2:2">
      <c r="B98463" s="202"/>
    </row>
    <row r="98464" spans="2:2">
      <c r="B98464" s="202"/>
    </row>
    <row r="98465" spans="2:2">
      <c r="B98465" s="202"/>
    </row>
    <row r="98466" spans="2:2">
      <c r="B98466" s="202"/>
    </row>
    <row r="98467" spans="2:2">
      <c r="B98467" s="202"/>
    </row>
    <row r="98468" spans="2:2">
      <c r="B98468" s="202"/>
    </row>
    <row r="98469" spans="2:2">
      <c r="B98469" s="202"/>
    </row>
    <row r="98470" spans="2:2">
      <c r="B98470" s="202"/>
    </row>
    <row r="98471" spans="2:2">
      <c r="B98471" s="202"/>
    </row>
    <row r="98472" spans="2:2">
      <c r="B98472" s="202"/>
    </row>
    <row r="98473" spans="2:2">
      <c r="B98473" s="202"/>
    </row>
    <row r="98474" spans="2:2">
      <c r="B98474" s="202"/>
    </row>
    <row r="98475" spans="2:2">
      <c r="B98475" s="202"/>
    </row>
    <row r="98476" spans="2:2">
      <c r="B98476" s="202"/>
    </row>
    <row r="98477" spans="2:2">
      <c r="B98477" s="202"/>
    </row>
    <row r="98478" spans="2:2">
      <c r="B98478" s="202"/>
    </row>
    <row r="98479" spans="2:2">
      <c r="B98479" s="202"/>
    </row>
    <row r="98480" spans="2:2">
      <c r="B98480" s="202"/>
    </row>
    <row r="98481" spans="2:2">
      <c r="B98481" s="202"/>
    </row>
    <row r="98482" spans="2:2">
      <c r="B98482" s="202"/>
    </row>
    <row r="98483" spans="2:2">
      <c r="B98483" s="202"/>
    </row>
    <row r="98484" spans="2:2">
      <c r="B98484" s="202"/>
    </row>
    <row r="98485" spans="2:2">
      <c r="B98485" s="202"/>
    </row>
    <row r="98486" spans="2:2">
      <c r="B98486" s="202"/>
    </row>
    <row r="98487" spans="2:2">
      <c r="B98487" s="202"/>
    </row>
    <row r="98488" spans="2:2">
      <c r="B98488" s="202"/>
    </row>
    <row r="98489" spans="2:2">
      <c r="B98489" s="202"/>
    </row>
    <row r="98490" spans="2:2">
      <c r="B98490" s="202"/>
    </row>
    <row r="98491" spans="2:2">
      <c r="B98491" s="202"/>
    </row>
    <row r="98492" spans="2:2">
      <c r="B98492" s="202"/>
    </row>
    <row r="98493" spans="2:2">
      <c r="B98493" s="202"/>
    </row>
    <row r="98494" spans="2:2">
      <c r="B98494" s="202"/>
    </row>
    <row r="98495" spans="2:2">
      <c r="B98495" s="202"/>
    </row>
    <row r="98496" spans="2:2">
      <c r="B98496" s="202"/>
    </row>
    <row r="98497" spans="2:2">
      <c r="B98497" s="202"/>
    </row>
    <row r="98498" spans="2:2">
      <c r="B98498" s="202"/>
    </row>
    <row r="98499" spans="2:2">
      <c r="B98499" s="202"/>
    </row>
    <row r="98500" spans="2:2">
      <c r="B98500" s="202"/>
    </row>
    <row r="98501" spans="2:2">
      <c r="B98501" s="202"/>
    </row>
    <row r="98502" spans="2:2">
      <c r="B98502" s="202"/>
    </row>
    <row r="98503" spans="2:2">
      <c r="B98503" s="202"/>
    </row>
    <row r="98504" spans="2:2">
      <c r="B98504" s="202"/>
    </row>
    <row r="98505" spans="2:2">
      <c r="B98505" s="202"/>
    </row>
    <row r="98506" spans="2:2">
      <c r="B98506" s="202"/>
    </row>
    <row r="98507" spans="2:2">
      <c r="B98507" s="202"/>
    </row>
    <row r="98508" spans="2:2">
      <c r="B98508" s="202"/>
    </row>
    <row r="98509" spans="2:2">
      <c r="B98509" s="202"/>
    </row>
    <row r="98510" spans="2:2">
      <c r="B98510" s="202"/>
    </row>
    <row r="98511" spans="2:2">
      <c r="B98511" s="202"/>
    </row>
    <row r="98512" spans="2:2">
      <c r="B98512" s="202"/>
    </row>
    <row r="98513" spans="2:2">
      <c r="B98513" s="202"/>
    </row>
    <row r="98514" spans="2:2">
      <c r="B98514" s="202"/>
    </row>
    <row r="98515" spans="2:2">
      <c r="B98515" s="202"/>
    </row>
    <row r="98516" spans="2:2">
      <c r="B98516" s="202"/>
    </row>
    <row r="98517" spans="2:2">
      <c r="B98517" s="202"/>
    </row>
    <row r="98518" spans="2:2">
      <c r="B98518" s="202"/>
    </row>
    <row r="98519" spans="2:2">
      <c r="B98519" s="202"/>
    </row>
    <row r="98520" spans="2:2">
      <c r="B98520" s="202"/>
    </row>
    <row r="98521" spans="2:2">
      <c r="B98521" s="202"/>
    </row>
    <row r="98522" spans="2:2">
      <c r="B98522" s="202"/>
    </row>
    <row r="98523" spans="2:2">
      <c r="B98523" s="202"/>
    </row>
    <row r="98524" spans="2:2">
      <c r="B98524" s="202"/>
    </row>
    <row r="98525" spans="2:2">
      <c r="B98525" s="202"/>
    </row>
    <row r="98526" spans="2:2">
      <c r="B98526" s="202"/>
    </row>
    <row r="98527" spans="2:2">
      <c r="B98527" s="202"/>
    </row>
    <row r="98528" spans="2:2">
      <c r="B98528" s="202"/>
    </row>
    <row r="98529" spans="2:2">
      <c r="B98529" s="202"/>
    </row>
    <row r="98530" spans="2:2">
      <c r="B98530" s="202"/>
    </row>
    <row r="98531" spans="2:2">
      <c r="B98531" s="202"/>
    </row>
    <row r="98532" spans="2:2">
      <c r="B98532" s="202"/>
    </row>
    <row r="98533" spans="2:2">
      <c r="B98533" s="202"/>
    </row>
    <row r="98534" spans="2:2">
      <c r="B98534" s="202"/>
    </row>
    <row r="98535" spans="2:2">
      <c r="B98535" s="202"/>
    </row>
    <row r="98536" spans="2:2">
      <c r="B98536" s="202"/>
    </row>
    <row r="98537" spans="2:2">
      <c r="B98537" s="202"/>
    </row>
    <row r="98538" spans="2:2">
      <c r="B98538" s="202"/>
    </row>
    <row r="98539" spans="2:2">
      <c r="B98539" s="202"/>
    </row>
    <row r="98540" spans="2:2">
      <c r="B98540" s="202"/>
    </row>
    <row r="98541" spans="2:2">
      <c r="B98541" s="202"/>
    </row>
    <row r="98542" spans="2:2">
      <c r="B98542" s="202"/>
    </row>
    <row r="98543" spans="2:2">
      <c r="B98543" s="202"/>
    </row>
    <row r="98544" spans="2:2">
      <c r="B98544" s="202"/>
    </row>
    <row r="98545" spans="2:2">
      <c r="B98545" s="202"/>
    </row>
    <row r="98546" spans="2:2">
      <c r="B98546" s="202"/>
    </row>
    <row r="98547" spans="2:2">
      <c r="B98547" s="202"/>
    </row>
    <row r="98548" spans="2:2">
      <c r="B98548" s="202"/>
    </row>
    <row r="98549" spans="2:2">
      <c r="B98549" s="202"/>
    </row>
    <row r="98550" spans="2:2">
      <c r="B98550" s="202"/>
    </row>
    <row r="98551" spans="2:2">
      <c r="B98551" s="202"/>
    </row>
    <row r="98552" spans="2:2">
      <c r="B98552" s="202"/>
    </row>
    <row r="98553" spans="2:2">
      <c r="B98553" s="202"/>
    </row>
    <row r="98554" spans="2:2">
      <c r="B98554" s="202"/>
    </row>
    <row r="98555" spans="2:2">
      <c r="B98555" s="202"/>
    </row>
    <row r="98556" spans="2:2">
      <c r="B98556" s="202"/>
    </row>
    <row r="98557" spans="2:2">
      <c r="B98557" s="202"/>
    </row>
    <row r="98558" spans="2:2">
      <c r="B98558" s="202"/>
    </row>
    <row r="98559" spans="2:2">
      <c r="B98559" s="202"/>
    </row>
    <row r="98560" spans="2:2">
      <c r="B98560" s="202"/>
    </row>
    <row r="98561" spans="2:2">
      <c r="B98561" s="202"/>
    </row>
    <row r="98562" spans="2:2">
      <c r="B98562" s="202"/>
    </row>
    <row r="98563" spans="2:2">
      <c r="B98563" s="202"/>
    </row>
    <row r="98564" spans="2:2">
      <c r="B98564" s="202"/>
    </row>
    <row r="98565" spans="2:2">
      <c r="B98565" s="202"/>
    </row>
    <row r="98566" spans="2:2">
      <c r="B98566" s="202"/>
    </row>
    <row r="98567" spans="2:2">
      <c r="B98567" s="202"/>
    </row>
    <row r="98568" spans="2:2">
      <c r="B98568" s="202"/>
    </row>
    <row r="98569" spans="2:2">
      <c r="B98569" s="202"/>
    </row>
    <row r="98570" spans="2:2">
      <c r="B98570" s="202"/>
    </row>
    <row r="98571" spans="2:2">
      <c r="B98571" s="202"/>
    </row>
    <row r="98572" spans="2:2">
      <c r="B98572" s="202"/>
    </row>
    <row r="98573" spans="2:2">
      <c r="B98573" s="202"/>
    </row>
    <row r="98574" spans="2:2">
      <c r="B98574" s="202"/>
    </row>
    <row r="98575" spans="2:2">
      <c r="B98575" s="202"/>
    </row>
    <row r="98576" spans="2:2">
      <c r="B98576" s="202"/>
    </row>
    <row r="98577" spans="2:2">
      <c r="B98577" s="202"/>
    </row>
    <row r="98578" spans="2:2">
      <c r="B98578" s="202"/>
    </row>
    <row r="98579" spans="2:2">
      <c r="B98579" s="202"/>
    </row>
    <row r="98580" spans="2:2">
      <c r="B98580" s="202"/>
    </row>
    <row r="98581" spans="2:2">
      <c r="B98581" s="202"/>
    </row>
    <row r="98582" spans="2:2">
      <c r="B98582" s="202"/>
    </row>
    <row r="98583" spans="2:2">
      <c r="B98583" s="202"/>
    </row>
    <row r="98584" spans="2:2">
      <c r="B98584" s="202"/>
    </row>
    <row r="98585" spans="2:2">
      <c r="B98585" s="202"/>
    </row>
    <row r="98586" spans="2:2">
      <c r="B98586" s="202"/>
    </row>
    <row r="98587" spans="2:2">
      <c r="B98587" s="202"/>
    </row>
    <row r="98588" spans="2:2">
      <c r="B98588" s="202"/>
    </row>
    <row r="98589" spans="2:2">
      <c r="B98589" s="202"/>
    </row>
    <row r="98590" spans="2:2">
      <c r="B98590" s="202"/>
    </row>
    <row r="98591" spans="2:2">
      <c r="B98591" s="202"/>
    </row>
    <row r="98592" spans="2:2">
      <c r="B98592" s="202"/>
    </row>
    <row r="98593" spans="2:2">
      <c r="B98593" s="202"/>
    </row>
    <row r="98594" spans="2:2">
      <c r="B98594" s="202"/>
    </row>
    <row r="98595" spans="2:2">
      <c r="B98595" s="202"/>
    </row>
    <row r="98596" spans="2:2">
      <c r="B98596" s="202"/>
    </row>
    <row r="98597" spans="2:2">
      <c r="B98597" s="202"/>
    </row>
    <row r="98598" spans="2:2">
      <c r="B98598" s="202"/>
    </row>
    <row r="98599" spans="2:2">
      <c r="B98599" s="202"/>
    </row>
    <row r="98600" spans="2:2">
      <c r="B98600" s="202"/>
    </row>
    <row r="98601" spans="2:2">
      <c r="B98601" s="202"/>
    </row>
    <row r="98602" spans="2:2">
      <c r="B98602" s="202"/>
    </row>
    <row r="98603" spans="2:2">
      <c r="B98603" s="202"/>
    </row>
    <row r="98604" spans="2:2">
      <c r="B98604" s="202"/>
    </row>
    <row r="98605" spans="2:2">
      <c r="B98605" s="202"/>
    </row>
    <row r="98606" spans="2:2">
      <c r="B98606" s="202"/>
    </row>
    <row r="98607" spans="2:2">
      <c r="B98607" s="202"/>
    </row>
    <row r="98608" spans="2:2">
      <c r="B98608" s="202"/>
    </row>
    <row r="98609" spans="2:2">
      <c r="B98609" s="202"/>
    </row>
    <row r="98610" spans="2:2">
      <c r="B98610" s="202"/>
    </row>
    <row r="98611" spans="2:2">
      <c r="B98611" s="202"/>
    </row>
    <row r="98612" spans="2:2">
      <c r="B98612" s="202"/>
    </row>
    <row r="98613" spans="2:2">
      <c r="B98613" s="202"/>
    </row>
    <row r="98614" spans="2:2">
      <c r="B98614" s="202"/>
    </row>
    <row r="98615" spans="2:2">
      <c r="B98615" s="202"/>
    </row>
    <row r="98616" spans="2:2">
      <c r="B98616" s="202"/>
    </row>
    <row r="98617" spans="2:2">
      <c r="B98617" s="202"/>
    </row>
    <row r="98618" spans="2:2">
      <c r="B98618" s="202"/>
    </row>
    <row r="98619" spans="2:2">
      <c r="B98619" s="202"/>
    </row>
    <row r="98620" spans="2:2">
      <c r="B98620" s="202"/>
    </row>
    <row r="98621" spans="2:2">
      <c r="B98621" s="202"/>
    </row>
    <row r="98622" spans="2:2">
      <c r="B98622" s="202"/>
    </row>
    <row r="98623" spans="2:2">
      <c r="B98623" s="202"/>
    </row>
    <row r="98624" spans="2:2">
      <c r="B98624" s="202"/>
    </row>
    <row r="98625" spans="2:2">
      <c r="B98625" s="202"/>
    </row>
    <row r="98626" spans="2:2">
      <c r="B98626" s="202"/>
    </row>
    <row r="98627" spans="2:2">
      <c r="B98627" s="202"/>
    </row>
    <row r="98628" spans="2:2">
      <c r="B98628" s="202"/>
    </row>
    <row r="98629" spans="2:2">
      <c r="B98629" s="202"/>
    </row>
    <row r="98630" spans="2:2">
      <c r="B98630" s="202"/>
    </row>
    <row r="98631" spans="2:2">
      <c r="B98631" s="202"/>
    </row>
    <row r="98632" spans="2:2">
      <c r="B98632" s="202"/>
    </row>
    <row r="98633" spans="2:2">
      <c r="B98633" s="202"/>
    </row>
    <row r="98634" spans="2:2">
      <c r="B98634" s="202"/>
    </row>
    <row r="98635" spans="2:2">
      <c r="B98635" s="202"/>
    </row>
    <row r="98636" spans="2:2">
      <c r="B98636" s="202"/>
    </row>
    <row r="98637" spans="2:2">
      <c r="B98637" s="202"/>
    </row>
    <row r="98638" spans="2:2">
      <c r="B98638" s="202"/>
    </row>
    <row r="98639" spans="2:2">
      <c r="B98639" s="202"/>
    </row>
    <row r="98640" spans="2:2">
      <c r="B98640" s="202"/>
    </row>
    <row r="98641" spans="2:2">
      <c r="B98641" s="202"/>
    </row>
    <row r="98642" spans="2:2">
      <c r="B98642" s="202"/>
    </row>
    <row r="98643" spans="2:2">
      <c r="B98643" s="202"/>
    </row>
    <row r="98644" spans="2:2">
      <c r="B98644" s="202"/>
    </row>
    <row r="98645" spans="2:2">
      <c r="B98645" s="202"/>
    </row>
    <row r="98646" spans="2:2">
      <c r="B98646" s="202"/>
    </row>
    <row r="98647" spans="2:2">
      <c r="B98647" s="202"/>
    </row>
    <row r="98648" spans="2:2">
      <c r="B98648" s="202"/>
    </row>
    <row r="98649" spans="2:2">
      <c r="B98649" s="202"/>
    </row>
    <row r="98650" spans="2:2">
      <c r="B98650" s="202"/>
    </row>
    <row r="98651" spans="2:2">
      <c r="B98651" s="202"/>
    </row>
    <row r="98652" spans="2:2">
      <c r="B98652" s="202"/>
    </row>
    <row r="98653" spans="2:2">
      <c r="B98653" s="202"/>
    </row>
    <row r="98654" spans="2:2">
      <c r="B98654" s="202"/>
    </row>
    <row r="98655" spans="2:2">
      <c r="B98655" s="202"/>
    </row>
    <row r="98656" spans="2:2">
      <c r="B98656" s="202"/>
    </row>
    <row r="98657" spans="2:2">
      <c r="B98657" s="202"/>
    </row>
    <row r="98658" spans="2:2">
      <c r="B98658" s="202"/>
    </row>
    <row r="98659" spans="2:2">
      <c r="B98659" s="202"/>
    </row>
    <row r="98660" spans="2:2">
      <c r="B98660" s="202"/>
    </row>
    <row r="98661" spans="2:2">
      <c r="B98661" s="202"/>
    </row>
    <row r="98662" spans="2:2">
      <c r="B98662" s="202"/>
    </row>
    <row r="98663" spans="2:2">
      <c r="B98663" s="202"/>
    </row>
    <row r="98664" spans="2:2">
      <c r="B98664" s="202"/>
    </row>
    <row r="98665" spans="2:2">
      <c r="B98665" s="202"/>
    </row>
    <row r="98666" spans="2:2">
      <c r="B98666" s="202"/>
    </row>
    <row r="98667" spans="2:2">
      <c r="B98667" s="202"/>
    </row>
    <row r="98668" spans="2:2">
      <c r="B98668" s="202"/>
    </row>
    <row r="98669" spans="2:2">
      <c r="B98669" s="202"/>
    </row>
    <row r="98670" spans="2:2">
      <c r="B98670" s="202"/>
    </row>
    <row r="98671" spans="2:2">
      <c r="B98671" s="202"/>
    </row>
    <row r="98672" spans="2:2">
      <c r="B98672" s="202"/>
    </row>
    <row r="98673" spans="2:2">
      <c r="B98673" s="202"/>
    </row>
    <row r="98674" spans="2:2">
      <c r="B98674" s="202"/>
    </row>
    <row r="98675" spans="2:2">
      <c r="B98675" s="202"/>
    </row>
    <row r="98676" spans="2:2">
      <c r="B98676" s="202"/>
    </row>
    <row r="98677" spans="2:2">
      <c r="B98677" s="202"/>
    </row>
    <row r="98678" spans="2:2">
      <c r="B98678" s="202"/>
    </row>
    <row r="98679" spans="2:2">
      <c r="B98679" s="202"/>
    </row>
    <row r="98680" spans="2:2">
      <c r="B98680" s="202"/>
    </row>
    <row r="98681" spans="2:2">
      <c r="B98681" s="202"/>
    </row>
    <row r="98682" spans="2:2">
      <c r="B98682" s="202"/>
    </row>
    <row r="98683" spans="2:2">
      <c r="B98683" s="202"/>
    </row>
    <row r="98684" spans="2:2">
      <c r="B98684" s="202"/>
    </row>
    <row r="98685" spans="2:2">
      <c r="B98685" s="202"/>
    </row>
    <row r="98686" spans="2:2">
      <c r="B98686" s="202"/>
    </row>
    <row r="98687" spans="2:2">
      <c r="B98687" s="202"/>
    </row>
    <row r="98688" spans="2:2">
      <c r="B98688" s="202"/>
    </row>
    <row r="98689" spans="2:2">
      <c r="B98689" s="202"/>
    </row>
    <row r="98690" spans="2:2">
      <c r="B98690" s="202"/>
    </row>
    <row r="98691" spans="2:2">
      <c r="B98691" s="202"/>
    </row>
    <row r="98692" spans="2:2">
      <c r="B98692" s="202"/>
    </row>
    <row r="98693" spans="2:2">
      <c r="B98693" s="202"/>
    </row>
    <row r="98694" spans="2:2">
      <c r="B98694" s="202"/>
    </row>
    <row r="98695" spans="2:2">
      <c r="B98695" s="202"/>
    </row>
    <row r="98696" spans="2:2">
      <c r="B98696" s="202"/>
    </row>
    <row r="98697" spans="2:2">
      <c r="B98697" s="202"/>
    </row>
    <row r="98698" spans="2:2">
      <c r="B98698" s="202"/>
    </row>
    <row r="98699" spans="2:2">
      <c r="B98699" s="202"/>
    </row>
    <row r="98700" spans="2:2">
      <c r="B98700" s="202"/>
    </row>
    <row r="98701" spans="2:2">
      <c r="B98701" s="202"/>
    </row>
    <row r="98702" spans="2:2">
      <c r="B98702" s="202"/>
    </row>
    <row r="98703" spans="2:2">
      <c r="B98703" s="202"/>
    </row>
    <row r="98704" spans="2:2">
      <c r="B98704" s="202"/>
    </row>
    <row r="98705" spans="2:2">
      <c r="B98705" s="202"/>
    </row>
    <row r="98706" spans="2:2">
      <c r="B98706" s="202"/>
    </row>
    <row r="98707" spans="2:2">
      <c r="B98707" s="202"/>
    </row>
    <row r="98708" spans="2:2">
      <c r="B98708" s="202"/>
    </row>
    <row r="98709" spans="2:2">
      <c r="B98709" s="202"/>
    </row>
    <row r="98710" spans="2:2">
      <c r="B98710" s="202"/>
    </row>
    <row r="98711" spans="2:2">
      <c r="B98711" s="202"/>
    </row>
    <row r="98712" spans="2:2">
      <c r="B98712" s="202"/>
    </row>
    <row r="98713" spans="2:2">
      <c r="B98713" s="202"/>
    </row>
    <row r="98714" spans="2:2">
      <c r="B98714" s="202"/>
    </row>
    <row r="98715" spans="2:2">
      <c r="B98715" s="202"/>
    </row>
    <row r="98716" spans="2:2">
      <c r="B98716" s="202"/>
    </row>
    <row r="98717" spans="2:2">
      <c r="B98717" s="202"/>
    </row>
    <row r="98718" spans="2:2">
      <c r="B98718" s="202"/>
    </row>
    <row r="98719" spans="2:2">
      <c r="B98719" s="202"/>
    </row>
    <row r="98720" spans="2:2">
      <c r="B98720" s="202"/>
    </row>
    <row r="98721" spans="2:2">
      <c r="B98721" s="202"/>
    </row>
    <row r="98722" spans="2:2">
      <c r="B98722" s="202"/>
    </row>
    <row r="98723" spans="2:2">
      <c r="B98723" s="202"/>
    </row>
    <row r="98724" spans="2:2">
      <c r="B98724" s="202"/>
    </row>
    <row r="98725" spans="2:2">
      <c r="B98725" s="202"/>
    </row>
    <row r="98726" spans="2:2">
      <c r="B98726" s="202"/>
    </row>
    <row r="98727" spans="2:2">
      <c r="B98727" s="202"/>
    </row>
    <row r="98728" spans="2:2">
      <c r="B98728" s="202"/>
    </row>
    <row r="98729" spans="2:2">
      <c r="B98729" s="202"/>
    </row>
    <row r="98730" spans="2:2">
      <c r="B98730" s="202"/>
    </row>
    <row r="98731" spans="2:2">
      <c r="B98731" s="202"/>
    </row>
    <row r="98732" spans="2:2">
      <c r="B98732" s="202"/>
    </row>
    <row r="98733" spans="2:2">
      <c r="B98733" s="202"/>
    </row>
    <row r="98734" spans="2:2">
      <c r="B98734" s="202"/>
    </row>
    <row r="98735" spans="2:2">
      <c r="B98735" s="202"/>
    </row>
    <row r="98736" spans="2:2">
      <c r="B98736" s="202"/>
    </row>
    <row r="98737" spans="2:2">
      <c r="B98737" s="202"/>
    </row>
    <row r="98738" spans="2:2">
      <c r="B98738" s="202"/>
    </row>
    <row r="98739" spans="2:2">
      <c r="B98739" s="202"/>
    </row>
    <row r="98740" spans="2:2">
      <c r="B98740" s="202"/>
    </row>
    <row r="98741" spans="2:2">
      <c r="B98741" s="202"/>
    </row>
    <row r="98742" spans="2:2">
      <c r="B98742" s="202"/>
    </row>
    <row r="98743" spans="2:2">
      <c r="B98743" s="202"/>
    </row>
    <row r="98744" spans="2:2">
      <c r="B98744" s="202"/>
    </row>
    <row r="98745" spans="2:2">
      <c r="B98745" s="202"/>
    </row>
    <row r="98746" spans="2:2">
      <c r="B98746" s="202"/>
    </row>
    <row r="98747" spans="2:2">
      <c r="B98747" s="202"/>
    </row>
    <row r="98748" spans="2:2">
      <c r="B98748" s="202"/>
    </row>
    <row r="98749" spans="2:2">
      <c r="B98749" s="202"/>
    </row>
    <row r="98750" spans="2:2">
      <c r="B98750" s="202"/>
    </row>
    <row r="98751" spans="2:2">
      <c r="B98751" s="202"/>
    </row>
    <row r="98752" spans="2:2">
      <c r="B98752" s="202"/>
    </row>
    <row r="98753" spans="2:2">
      <c r="B98753" s="202"/>
    </row>
    <row r="98754" spans="2:2">
      <c r="B98754" s="202"/>
    </row>
    <row r="98755" spans="2:2">
      <c r="B98755" s="202"/>
    </row>
    <row r="98756" spans="2:2">
      <c r="B98756" s="202"/>
    </row>
    <row r="98757" spans="2:2">
      <c r="B98757" s="202"/>
    </row>
    <row r="98758" spans="2:2">
      <c r="B98758" s="202"/>
    </row>
    <row r="98759" spans="2:2">
      <c r="B98759" s="202"/>
    </row>
    <row r="98760" spans="2:2">
      <c r="B98760" s="202"/>
    </row>
    <row r="98761" spans="2:2">
      <c r="B98761" s="202"/>
    </row>
    <row r="98762" spans="2:2">
      <c r="B98762" s="202"/>
    </row>
    <row r="98763" spans="2:2">
      <c r="B98763" s="202"/>
    </row>
    <row r="98764" spans="2:2">
      <c r="B98764" s="202"/>
    </row>
    <row r="98765" spans="2:2">
      <c r="B98765" s="202"/>
    </row>
    <row r="98766" spans="2:2">
      <c r="B98766" s="202"/>
    </row>
    <row r="98767" spans="2:2">
      <c r="B98767" s="202"/>
    </row>
    <row r="98768" spans="2:2">
      <c r="B98768" s="202"/>
    </row>
    <row r="98769" spans="2:2">
      <c r="B98769" s="202"/>
    </row>
    <row r="98770" spans="2:2">
      <c r="B98770" s="202"/>
    </row>
    <row r="98771" spans="2:2">
      <c r="B98771" s="202"/>
    </row>
    <row r="98772" spans="2:2">
      <c r="B98772" s="202"/>
    </row>
    <row r="98773" spans="2:2">
      <c r="B98773" s="202"/>
    </row>
    <row r="98774" spans="2:2">
      <c r="B98774" s="202"/>
    </row>
    <row r="98775" spans="2:2">
      <c r="B98775" s="202"/>
    </row>
    <row r="98776" spans="2:2">
      <c r="B98776" s="202"/>
    </row>
    <row r="98777" spans="2:2">
      <c r="B98777" s="202"/>
    </row>
    <row r="98778" spans="2:2">
      <c r="B98778" s="202"/>
    </row>
    <row r="98779" spans="2:2">
      <c r="B98779" s="202"/>
    </row>
    <row r="98780" spans="2:2">
      <c r="B98780" s="202"/>
    </row>
    <row r="98781" spans="2:2">
      <c r="B98781" s="202"/>
    </row>
    <row r="98782" spans="2:2">
      <c r="B98782" s="202"/>
    </row>
    <row r="98783" spans="2:2">
      <c r="B98783" s="202"/>
    </row>
    <row r="98784" spans="2:2">
      <c r="B98784" s="202"/>
    </row>
    <row r="98785" spans="2:2">
      <c r="B98785" s="202"/>
    </row>
    <row r="98786" spans="2:2">
      <c r="B98786" s="202"/>
    </row>
    <row r="98787" spans="2:2">
      <c r="B98787" s="202"/>
    </row>
    <row r="98788" spans="2:2">
      <c r="B98788" s="202"/>
    </row>
    <row r="98789" spans="2:2">
      <c r="B98789" s="202"/>
    </row>
    <row r="98790" spans="2:2">
      <c r="B98790" s="202"/>
    </row>
    <row r="98791" spans="2:2">
      <c r="B98791" s="202"/>
    </row>
    <row r="98792" spans="2:2">
      <c r="B98792" s="202"/>
    </row>
    <row r="98793" spans="2:2">
      <c r="B98793" s="202"/>
    </row>
    <row r="98794" spans="2:2">
      <c r="B98794" s="202"/>
    </row>
    <row r="98795" spans="2:2">
      <c r="B98795" s="202"/>
    </row>
    <row r="98796" spans="2:2">
      <c r="B98796" s="202"/>
    </row>
    <row r="98797" spans="2:2">
      <c r="B98797" s="202"/>
    </row>
    <row r="98798" spans="2:2">
      <c r="B98798" s="202"/>
    </row>
    <row r="98799" spans="2:2">
      <c r="B98799" s="202"/>
    </row>
    <row r="98800" spans="2:2">
      <c r="B98800" s="202"/>
    </row>
    <row r="98801" spans="2:2">
      <c r="B98801" s="202"/>
    </row>
    <row r="98802" spans="2:2">
      <c r="B98802" s="202"/>
    </row>
    <row r="98803" spans="2:2">
      <c r="B98803" s="202"/>
    </row>
    <row r="98804" spans="2:2">
      <c r="B98804" s="202"/>
    </row>
    <row r="98805" spans="2:2">
      <c r="B98805" s="202"/>
    </row>
    <row r="98806" spans="2:2">
      <c r="B98806" s="202"/>
    </row>
    <row r="98807" spans="2:2">
      <c r="B98807" s="202"/>
    </row>
    <row r="98808" spans="2:2">
      <c r="B98808" s="202"/>
    </row>
    <row r="98809" spans="2:2">
      <c r="B98809" s="202"/>
    </row>
    <row r="98810" spans="2:2">
      <c r="B98810" s="202"/>
    </row>
    <row r="98811" spans="2:2">
      <c r="B98811" s="202"/>
    </row>
    <row r="98812" spans="2:2">
      <c r="B98812" s="202"/>
    </row>
    <row r="98813" spans="2:2">
      <c r="B98813" s="202"/>
    </row>
    <row r="98814" spans="2:2">
      <c r="B98814" s="202"/>
    </row>
    <row r="98815" spans="2:2">
      <c r="B98815" s="202"/>
    </row>
    <row r="98816" spans="2:2">
      <c r="B98816" s="202"/>
    </row>
    <row r="98817" spans="2:2">
      <c r="B98817" s="202"/>
    </row>
    <row r="98818" spans="2:2">
      <c r="B98818" s="202"/>
    </row>
    <row r="98819" spans="2:2">
      <c r="B98819" s="202"/>
    </row>
    <row r="98820" spans="2:2">
      <c r="B98820" s="202"/>
    </row>
    <row r="98821" spans="2:2">
      <c r="B98821" s="202"/>
    </row>
    <row r="98822" spans="2:2">
      <c r="B98822" s="202"/>
    </row>
    <row r="98823" spans="2:2">
      <c r="B98823" s="202"/>
    </row>
    <row r="98824" spans="2:2">
      <c r="B98824" s="202"/>
    </row>
    <row r="98825" spans="2:2">
      <c r="B98825" s="202"/>
    </row>
    <row r="98826" spans="2:2">
      <c r="B98826" s="202"/>
    </row>
    <row r="98827" spans="2:2">
      <c r="B98827" s="202"/>
    </row>
    <row r="98828" spans="2:2">
      <c r="B98828" s="202"/>
    </row>
    <row r="98829" spans="2:2">
      <c r="B98829" s="202"/>
    </row>
    <row r="98830" spans="2:2">
      <c r="B98830" s="202"/>
    </row>
    <row r="98831" spans="2:2">
      <c r="B98831" s="202"/>
    </row>
    <row r="98832" spans="2:2">
      <c r="B98832" s="202"/>
    </row>
    <row r="98833" spans="2:2">
      <c r="B98833" s="202"/>
    </row>
    <row r="98834" spans="2:2">
      <c r="B98834" s="202"/>
    </row>
    <row r="98835" spans="2:2">
      <c r="B98835" s="202"/>
    </row>
    <row r="98836" spans="2:2">
      <c r="B98836" s="202"/>
    </row>
    <row r="98837" spans="2:2">
      <c r="B98837" s="202"/>
    </row>
    <row r="98838" spans="2:2">
      <c r="B98838" s="202"/>
    </row>
    <row r="98839" spans="2:2">
      <c r="B98839" s="202"/>
    </row>
    <row r="98840" spans="2:2">
      <c r="B98840" s="202"/>
    </row>
    <row r="98841" spans="2:2">
      <c r="B98841" s="202"/>
    </row>
    <row r="98842" spans="2:2">
      <c r="B98842" s="202"/>
    </row>
    <row r="98843" spans="2:2">
      <c r="B98843" s="202"/>
    </row>
    <row r="98844" spans="2:2">
      <c r="B98844" s="202"/>
    </row>
    <row r="98845" spans="2:2">
      <c r="B98845" s="202"/>
    </row>
    <row r="98846" spans="2:2">
      <c r="B98846" s="202"/>
    </row>
    <row r="98847" spans="2:2">
      <c r="B98847" s="202"/>
    </row>
    <row r="98848" spans="2:2">
      <c r="B98848" s="202"/>
    </row>
    <row r="98849" spans="2:2">
      <c r="B98849" s="202"/>
    </row>
    <row r="98850" spans="2:2">
      <c r="B98850" s="202"/>
    </row>
    <row r="98851" spans="2:2">
      <c r="B98851" s="202"/>
    </row>
    <row r="98852" spans="2:2">
      <c r="B98852" s="202"/>
    </row>
    <row r="98853" spans="2:2">
      <c r="B98853" s="202"/>
    </row>
    <row r="98854" spans="2:2">
      <c r="B98854" s="202"/>
    </row>
    <row r="98855" spans="2:2">
      <c r="B98855" s="202"/>
    </row>
    <row r="98856" spans="2:2">
      <c r="B98856" s="202"/>
    </row>
    <row r="98857" spans="2:2">
      <c r="B98857" s="202"/>
    </row>
    <row r="98858" spans="2:2">
      <c r="B98858" s="202"/>
    </row>
    <row r="98859" spans="2:2">
      <c r="B98859" s="202"/>
    </row>
    <row r="98860" spans="2:2">
      <c r="B98860" s="202"/>
    </row>
    <row r="98861" spans="2:2">
      <c r="B98861" s="202"/>
    </row>
    <row r="98862" spans="2:2">
      <c r="B98862" s="202"/>
    </row>
    <row r="98863" spans="2:2">
      <c r="B98863" s="202"/>
    </row>
    <row r="98864" spans="2:2">
      <c r="B98864" s="202"/>
    </row>
    <row r="98865" spans="2:2">
      <c r="B98865" s="202"/>
    </row>
    <row r="98866" spans="2:2">
      <c r="B98866" s="202"/>
    </row>
    <row r="98867" spans="2:2">
      <c r="B98867" s="202"/>
    </row>
    <row r="98868" spans="2:2">
      <c r="B98868" s="202"/>
    </row>
    <row r="98869" spans="2:2">
      <c r="B98869" s="202"/>
    </row>
    <row r="98870" spans="2:2">
      <c r="B98870" s="202"/>
    </row>
    <row r="98871" spans="2:2">
      <c r="B98871" s="202"/>
    </row>
    <row r="98872" spans="2:2">
      <c r="B98872" s="202"/>
    </row>
    <row r="98873" spans="2:2">
      <c r="B98873" s="202"/>
    </row>
    <row r="98874" spans="2:2">
      <c r="B98874" s="202"/>
    </row>
    <row r="98875" spans="2:2">
      <c r="B98875" s="202"/>
    </row>
    <row r="98876" spans="2:2">
      <c r="B98876" s="202"/>
    </row>
    <row r="98877" spans="2:2">
      <c r="B98877" s="202"/>
    </row>
    <row r="98878" spans="2:2">
      <c r="B98878" s="202"/>
    </row>
    <row r="98879" spans="2:2">
      <c r="B98879" s="202"/>
    </row>
    <row r="98880" spans="2:2">
      <c r="B98880" s="202"/>
    </row>
    <row r="98881" spans="2:2">
      <c r="B98881" s="202"/>
    </row>
    <row r="98882" spans="2:2">
      <c r="B98882" s="202"/>
    </row>
    <row r="98883" spans="2:2">
      <c r="B98883" s="202"/>
    </row>
    <row r="98884" spans="2:2">
      <c r="B98884" s="202"/>
    </row>
    <row r="98885" spans="2:2">
      <c r="B98885" s="202"/>
    </row>
    <row r="98886" spans="2:2">
      <c r="B98886" s="202"/>
    </row>
    <row r="98887" spans="2:2">
      <c r="B98887" s="202"/>
    </row>
    <row r="98888" spans="2:2">
      <c r="B98888" s="202"/>
    </row>
    <row r="98889" spans="2:2">
      <c r="B98889" s="202"/>
    </row>
    <row r="98890" spans="2:2">
      <c r="B98890" s="202"/>
    </row>
    <row r="98891" spans="2:2">
      <c r="B98891" s="202"/>
    </row>
    <row r="98892" spans="2:2">
      <c r="B98892" s="202"/>
    </row>
    <row r="98893" spans="2:2">
      <c r="B98893" s="202"/>
    </row>
    <row r="98894" spans="2:2">
      <c r="B98894" s="202"/>
    </row>
    <row r="98895" spans="2:2">
      <c r="B98895" s="202"/>
    </row>
    <row r="98896" spans="2:2">
      <c r="B98896" s="202"/>
    </row>
    <row r="98897" spans="2:2">
      <c r="B98897" s="202"/>
    </row>
    <row r="98898" spans="2:2">
      <c r="B98898" s="202"/>
    </row>
    <row r="98899" spans="2:2">
      <c r="B98899" s="202"/>
    </row>
    <row r="98900" spans="2:2">
      <c r="B98900" s="202"/>
    </row>
    <row r="98901" spans="2:2">
      <c r="B98901" s="202"/>
    </row>
    <row r="98902" spans="2:2">
      <c r="B98902" s="202"/>
    </row>
    <row r="98903" spans="2:2">
      <c r="B98903" s="202"/>
    </row>
    <row r="98904" spans="2:2">
      <c r="B98904" s="202"/>
    </row>
    <row r="98905" spans="2:2">
      <c r="B98905" s="202"/>
    </row>
    <row r="98906" spans="2:2">
      <c r="B98906" s="202"/>
    </row>
    <row r="98907" spans="2:2">
      <c r="B98907" s="202"/>
    </row>
    <row r="98908" spans="2:2">
      <c r="B98908" s="202"/>
    </row>
    <row r="98909" spans="2:2">
      <c r="B98909" s="202"/>
    </row>
    <row r="98910" spans="2:2">
      <c r="B98910" s="202"/>
    </row>
    <row r="98911" spans="2:2">
      <c r="B98911" s="202"/>
    </row>
    <row r="98912" spans="2:2">
      <c r="B98912" s="202"/>
    </row>
    <row r="98913" spans="2:2">
      <c r="B98913" s="202"/>
    </row>
    <row r="98914" spans="2:2">
      <c r="B98914" s="202"/>
    </row>
    <row r="98915" spans="2:2">
      <c r="B98915" s="202"/>
    </row>
    <row r="98916" spans="2:2">
      <c r="B98916" s="202"/>
    </row>
    <row r="98917" spans="2:2">
      <c r="B98917" s="202"/>
    </row>
    <row r="98918" spans="2:2">
      <c r="B98918" s="202"/>
    </row>
    <row r="98919" spans="2:2">
      <c r="B98919" s="202"/>
    </row>
    <row r="98920" spans="2:2">
      <c r="B98920" s="202"/>
    </row>
    <row r="98921" spans="2:2">
      <c r="B98921" s="202"/>
    </row>
    <row r="98922" spans="2:2">
      <c r="B98922" s="202"/>
    </row>
    <row r="98923" spans="2:2">
      <c r="B98923" s="202"/>
    </row>
    <row r="98924" spans="2:2">
      <c r="B98924" s="202"/>
    </row>
    <row r="98925" spans="2:2">
      <c r="B98925" s="202"/>
    </row>
    <row r="98926" spans="2:2">
      <c r="B98926" s="202"/>
    </row>
    <row r="98927" spans="2:2">
      <c r="B98927" s="202"/>
    </row>
    <row r="98928" spans="2:2">
      <c r="B98928" s="202"/>
    </row>
    <row r="98929" spans="2:2">
      <c r="B98929" s="202"/>
    </row>
    <row r="98930" spans="2:2">
      <c r="B98930" s="202"/>
    </row>
    <row r="98931" spans="2:2">
      <c r="B98931" s="202"/>
    </row>
    <row r="98932" spans="2:2">
      <c r="B98932" s="202"/>
    </row>
    <row r="98933" spans="2:2">
      <c r="B98933" s="202"/>
    </row>
    <row r="98934" spans="2:2">
      <c r="B98934" s="202"/>
    </row>
    <row r="98935" spans="2:2">
      <c r="B98935" s="202"/>
    </row>
    <row r="98936" spans="2:2">
      <c r="B98936" s="202"/>
    </row>
    <row r="98937" spans="2:2">
      <c r="B98937" s="202"/>
    </row>
    <row r="98938" spans="2:2">
      <c r="B98938" s="202"/>
    </row>
    <row r="98939" spans="2:2">
      <c r="B98939" s="202"/>
    </row>
    <row r="98940" spans="2:2">
      <c r="B98940" s="202"/>
    </row>
    <row r="98941" spans="2:2">
      <c r="B98941" s="202"/>
    </row>
    <row r="98942" spans="2:2">
      <c r="B98942" s="202"/>
    </row>
    <row r="98943" spans="2:2">
      <c r="B98943" s="202"/>
    </row>
    <row r="98944" spans="2:2">
      <c r="B98944" s="202"/>
    </row>
    <row r="98945" spans="2:2">
      <c r="B98945" s="202"/>
    </row>
    <row r="98946" spans="2:2">
      <c r="B98946" s="202"/>
    </row>
    <row r="98947" spans="2:2">
      <c r="B98947" s="202"/>
    </row>
    <row r="98948" spans="2:2">
      <c r="B98948" s="202"/>
    </row>
    <row r="98949" spans="2:2">
      <c r="B98949" s="202"/>
    </row>
    <row r="98950" spans="2:2">
      <c r="B98950" s="202"/>
    </row>
    <row r="98951" spans="2:2">
      <c r="B98951" s="202"/>
    </row>
    <row r="98952" spans="2:2">
      <c r="B98952" s="202"/>
    </row>
    <row r="98953" spans="2:2">
      <c r="B98953" s="202"/>
    </row>
    <row r="98954" spans="2:2">
      <c r="B98954" s="202"/>
    </row>
    <row r="98955" spans="2:2">
      <c r="B98955" s="202"/>
    </row>
    <row r="98956" spans="2:2">
      <c r="B98956" s="202"/>
    </row>
    <row r="98957" spans="2:2">
      <c r="B98957" s="202"/>
    </row>
    <row r="98958" spans="2:2">
      <c r="B98958" s="202"/>
    </row>
    <row r="98959" spans="2:2">
      <c r="B98959" s="202"/>
    </row>
    <row r="98960" spans="2:2">
      <c r="B98960" s="202"/>
    </row>
    <row r="98961" spans="2:2">
      <c r="B98961" s="202"/>
    </row>
    <row r="98962" spans="2:2">
      <c r="B98962" s="202"/>
    </row>
    <row r="98963" spans="2:2">
      <c r="B98963" s="202"/>
    </row>
    <row r="98964" spans="2:2">
      <c r="B98964" s="202"/>
    </row>
    <row r="98965" spans="2:2">
      <c r="B98965" s="202"/>
    </row>
    <row r="98966" spans="2:2">
      <c r="B98966" s="202"/>
    </row>
    <row r="98967" spans="2:2">
      <c r="B98967" s="202"/>
    </row>
    <row r="98968" spans="2:2">
      <c r="B98968" s="202"/>
    </row>
    <row r="98969" spans="2:2">
      <c r="B98969" s="202"/>
    </row>
    <row r="98970" spans="2:2">
      <c r="B98970" s="202"/>
    </row>
    <row r="98971" spans="2:2">
      <c r="B98971" s="202"/>
    </row>
    <row r="98972" spans="2:2">
      <c r="B98972" s="202"/>
    </row>
    <row r="98973" spans="2:2">
      <c r="B98973" s="202"/>
    </row>
    <row r="98974" spans="2:2">
      <c r="B98974" s="202"/>
    </row>
    <row r="98975" spans="2:2">
      <c r="B98975" s="202"/>
    </row>
    <row r="98976" spans="2:2">
      <c r="B98976" s="202"/>
    </row>
    <row r="98977" spans="2:2">
      <c r="B98977" s="202"/>
    </row>
    <row r="98978" spans="2:2">
      <c r="B98978" s="202"/>
    </row>
    <row r="98979" spans="2:2">
      <c r="B98979" s="202"/>
    </row>
    <row r="98980" spans="2:2">
      <c r="B98980" s="202"/>
    </row>
    <row r="98981" spans="2:2">
      <c r="B98981" s="202"/>
    </row>
    <row r="98982" spans="2:2">
      <c r="B98982" s="202"/>
    </row>
    <row r="98983" spans="2:2">
      <c r="B98983" s="202"/>
    </row>
    <row r="98984" spans="2:2">
      <c r="B98984" s="202"/>
    </row>
    <row r="98985" spans="2:2">
      <c r="B98985" s="202"/>
    </row>
    <row r="98986" spans="2:2">
      <c r="B98986" s="202"/>
    </row>
    <row r="98987" spans="2:2">
      <c r="B98987" s="202"/>
    </row>
    <row r="98988" spans="2:2">
      <c r="B98988" s="202"/>
    </row>
    <row r="98989" spans="2:2">
      <c r="B98989" s="202"/>
    </row>
    <row r="98990" spans="2:2">
      <c r="B98990" s="202"/>
    </row>
    <row r="98991" spans="2:2">
      <c r="B98991" s="202"/>
    </row>
    <row r="98992" spans="2:2">
      <c r="B98992" s="202"/>
    </row>
    <row r="98993" spans="2:2">
      <c r="B98993" s="202"/>
    </row>
    <row r="98994" spans="2:2">
      <c r="B98994" s="202"/>
    </row>
    <row r="98995" spans="2:2">
      <c r="B98995" s="202"/>
    </row>
    <row r="98996" spans="2:2">
      <c r="B98996" s="202"/>
    </row>
    <row r="98997" spans="2:2">
      <c r="B98997" s="202"/>
    </row>
    <row r="98998" spans="2:2">
      <c r="B98998" s="202"/>
    </row>
    <row r="98999" spans="2:2">
      <c r="B98999" s="202"/>
    </row>
    <row r="99000" spans="2:2">
      <c r="B99000" s="202"/>
    </row>
    <row r="99001" spans="2:2">
      <c r="B99001" s="202"/>
    </row>
    <row r="99002" spans="2:2">
      <c r="B99002" s="202"/>
    </row>
    <row r="99003" spans="2:2">
      <c r="B99003" s="202"/>
    </row>
    <row r="99004" spans="2:2">
      <c r="B99004" s="202"/>
    </row>
    <row r="99005" spans="2:2">
      <c r="B99005" s="202"/>
    </row>
    <row r="99006" spans="2:2">
      <c r="B99006" s="202"/>
    </row>
    <row r="99007" spans="2:2">
      <c r="B99007" s="202"/>
    </row>
    <row r="99008" spans="2:2">
      <c r="B99008" s="202"/>
    </row>
    <row r="99009" spans="2:2">
      <c r="B99009" s="202"/>
    </row>
    <row r="99010" spans="2:2">
      <c r="B99010" s="202"/>
    </row>
    <row r="99011" spans="2:2">
      <c r="B99011" s="202"/>
    </row>
    <row r="99012" spans="2:2">
      <c r="B99012" s="202"/>
    </row>
    <row r="99013" spans="2:2">
      <c r="B99013" s="202"/>
    </row>
    <row r="99014" spans="2:2">
      <c r="B99014" s="202"/>
    </row>
    <row r="99015" spans="2:2">
      <c r="B99015" s="202"/>
    </row>
    <row r="99016" spans="2:2">
      <c r="B99016" s="202"/>
    </row>
    <row r="99017" spans="2:2">
      <c r="B99017" s="202"/>
    </row>
    <row r="99018" spans="2:2">
      <c r="B99018" s="202"/>
    </row>
    <row r="99019" spans="2:2">
      <c r="B99019" s="202"/>
    </row>
    <row r="99020" spans="2:2">
      <c r="B99020" s="202"/>
    </row>
    <row r="99021" spans="2:2">
      <c r="B99021" s="202"/>
    </row>
    <row r="99022" spans="2:2">
      <c r="B99022" s="202"/>
    </row>
    <row r="99023" spans="2:2">
      <c r="B99023" s="202"/>
    </row>
    <row r="99024" spans="2:2">
      <c r="B99024" s="202"/>
    </row>
    <row r="99025" spans="2:2">
      <c r="B99025" s="202"/>
    </row>
    <row r="99026" spans="2:2">
      <c r="B99026" s="202"/>
    </row>
    <row r="99027" spans="2:2">
      <c r="B99027" s="202"/>
    </row>
    <row r="99028" spans="2:2">
      <c r="B99028" s="202"/>
    </row>
    <row r="99029" spans="2:2">
      <c r="B99029" s="202"/>
    </row>
    <row r="99030" spans="2:2">
      <c r="B99030" s="202"/>
    </row>
    <row r="99031" spans="2:2">
      <c r="B99031" s="202"/>
    </row>
    <row r="99032" spans="2:2">
      <c r="B99032" s="202"/>
    </row>
    <row r="99033" spans="2:2">
      <c r="B99033" s="202"/>
    </row>
    <row r="99034" spans="2:2">
      <c r="B99034" s="202"/>
    </row>
    <row r="99035" spans="2:2">
      <c r="B99035" s="202"/>
    </row>
    <row r="99036" spans="2:2">
      <c r="B99036" s="202"/>
    </row>
    <row r="99037" spans="2:2">
      <c r="B99037" s="202"/>
    </row>
    <row r="99038" spans="2:2">
      <c r="B99038" s="202"/>
    </row>
    <row r="99039" spans="2:2">
      <c r="B99039" s="202"/>
    </row>
    <row r="99040" spans="2:2">
      <c r="B99040" s="202"/>
    </row>
    <row r="99041" spans="2:2">
      <c r="B99041" s="202"/>
    </row>
    <row r="99042" spans="2:2">
      <c r="B99042" s="202"/>
    </row>
    <row r="99043" spans="2:2">
      <c r="B99043" s="202"/>
    </row>
    <row r="99044" spans="2:2">
      <c r="B99044" s="202"/>
    </row>
    <row r="99045" spans="2:2">
      <c r="B99045" s="202"/>
    </row>
    <row r="99046" spans="2:2">
      <c r="B99046" s="202"/>
    </row>
    <row r="99047" spans="2:2">
      <c r="B99047" s="202"/>
    </row>
    <row r="99048" spans="2:2">
      <c r="B99048" s="202"/>
    </row>
    <row r="99049" spans="2:2">
      <c r="B99049" s="202"/>
    </row>
    <row r="99050" spans="2:2">
      <c r="B99050" s="202"/>
    </row>
    <row r="99051" spans="2:2">
      <c r="B99051" s="202"/>
    </row>
    <row r="99052" spans="2:2">
      <c r="B99052" s="202"/>
    </row>
    <row r="99053" spans="2:2">
      <c r="B99053" s="202"/>
    </row>
    <row r="99054" spans="2:2">
      <c r="B99054" s="202"/>
    </row>
    <row r="99055" spans="2:2">
      <c r="B99055" s="202"/>
    </row>
    <row r="99056" spans="2:2">
      <c r="B99056" s="202"/>
    </row>
    <row r="99057" spans="2:2">
      <c r="B99057" s="202"/>
    </row>
    <row r="99058" spans="2:2">
      <c r="B99058" s="202"/>
    </row>
    <row r="99059" spans="2:2">
      <c r="B99059" s="202"/>
    </row>
    <row r="99060" spans="2:2">
      <c r="B99060" s="202"/>
    </row>
    <row r="99061" spans="2:2">
      <c r="B99061" s="202"/>
    </row>
    <row r="99062" spans="2:2">
      <c r="B99062" s="202"/>
    </row>
    <row r="99063" spans="2:2">
      <c r="B99063" s="202"/>
    </row>
    <row r="99064" spans="2:2">
      <c r="B99064" s="202"/>
    </row>
    <row r="99065" spans="2:2">
      <c r="B99065" s="202"/>
    </row>
    <row r="99066" spans="2:2">
      <c r="B99066" s="202"/>
    </row>
    <row r="99067" spans="2:2">
      <c r="B99067" s="202"/>
    </row>
    <row r="99068" spans="2:2">
      <c r="B99068" s="202"/>
    </row>
    <row r="99069" spans="2:2">
      <c r="B99069" s="202"/>
    </row>
    <row r="99070" spans="2:2">
      <c r="B99070" s="202"/>
    </row>
    <row r="99071" spans="2:2">
      <c r="B99071" s="202"/>
    </row>
    <row r="99072" spans="2:2">
      <c r="B99072" s="202"/>
    </row>
    <row r="99073" spans="2:2">
      <c r="B99073" s="202"/>
    </row>
    <row r="99074" spans="2:2">
      <c r="B99074" s="202"/>
    </row>
    <row r="99075" spans="2:2">
      <c r="B99075" s="202"/>
    </row>
    <row r="99076" spans="2:2">
      <c r="B99076" s="202"/>
    </row>
    <row r="99077" spans="2:2">
      <c r="B99077" s="202"/>
    </row>
    <row r="99078" spans="2:2">
      <c r="B99078" s="202"/>
    </row>
    <row r="99079" spans="2:2">
      <c r="B99079" s="202"/>
    </row>
    <row r="99080" spans="2:2">
      <c r="B99080" s="202"/>
    </row>
    <row r="99081" spans="2:2">
      <c r="B99081" s="202"/>
    </row>
    <row r="99082" spans="2:2">
      <c r="B99082" s="202"/>
    </row>
    <row r="99083" spans="2:2">
      <c r="B99083" s="202"/>
    </row>
    <row r="99084" spans="2:2">
      <c r="B99084" s="202"/>
    </row>
    <row r="99085" spans="2:2">
      <c r="B99085" s="202"/>
    </row>
    <row r="99086" spans="2:2">
      <c r="B99086" s="202"/>
    </row>
    <row r="99087" spans="2:2">
      <c r="B99087" s="202"/>
    </row>
    <row r="99088" spans="2:2">
      <c r="B99088" s="202"/>
    </row>
    <row r="99089" spans="2:2">
      <c r="B99089" s="202"/>
    </row>
    <row r="99090" spans="2:2">
      <c r="B99090" s="202"/>
    </row>
    <row r="99091" spans="2:2">
      <c r="B99091" s="202"/>
    </row>
    <row r="99092" spans="2:2">
      <c r="B99092" s="202"/>
    </row>
    <row r="99093" spans="2:2">
      <c r="B99093" s="202"/>
    </row>
    <row r="99094" spans="2:2">
      <c r="B99094" s="202"/>
    </row>
    <row r="99095" spans="2:2">
      <c r="B99095" s="202"/>
    </row>
    <row r="99096" spans="2:2">
      <c r="B99096" s="202"/>
    </row>
    <row r="99097" spans="2:2">
      <c r="B99097" s="202"/>
    </row>
    <row r="99098" spans="2:2">
      <c r="B99098" s="202"/>
    </row>
    <row r="99099" spans="2:2">
      <c r="B99099" s="202"/>
    </row>
    <row r="99100" spans="2:2">
      <c r="B99100" s="202"/>
    </row>
    <row r="99101" spans="2:2">
      <c r="B99101" s="202"/>
    </row>
    <row r="99102" spans="2:2">
      <c r="B99102" s="202"/>
    </row>
    <row r="99103" spans="2:2">
      <c r="B99103" s="202"/>
    </row>
    <row r="99104" spans="2:2">
      <c r="B99104" s="202"/>
    </row>
    <row r="99105" spans="2:2">
      <c r="B99105" s="202"/>
    </row>
    <row r="99106" spans="2:2">
      <c r="B99106" s="202"/>
    </row>
    <row r="99107" spans="2:2">
      <c r="B99107" s="202"/>
    </row>
    <row r="99108" spans="2:2">
      <c r="B99108" s="202"/>
    </row>
    <row r="99109" spans="2:2">
      <c r="B99109" s="202"/>
    </row>
    <row r="99110" spans="2:2">
      <c r="B99110" s="202"/>
    </row>
    <row r="99111" spans="2:2">
      <c r="B99111" s="202"/>
    </row>
    <row r="99112" spans="2:2">
      <c r="B99112" s="202"/>
    </row>
    <row r="99113" spans="2:2">
      <c r="B99113" s="202"/>
    </row>
    <row r="99114" spans="2:2">
      <c r="B99114" s="202"/>
    </row>
    <row r="99115" spans="2:2">
      <c r="B99115" s="202"/>
    </row>
    <row r="99116" spans="2:2">
      <c r="B99116" s="202"/>
    </row>
    <row r="99117" spans="2:2">
      <c r="B99117" s="202"/>
    </row>
    <row r="99118" spans="2:2">
      <c r="B99118" s="202"/>
    </row>
    <row r="99119" spans="2:2">
      <c r="B99119" s="202"/>
    </row>
    <row r="99120" spans="2:2">
      <c r="B99120" s="202"/>
    </row>
    <row r="99121" spans="2:2">
      <c r="B99121" s="202"/>
    </row>
    <row r="99122" spans="2:2">
      <c r="B99122" s="202"/>
    </row>
    <row r="99123" spans="2:2">
      <c r="B99123" s="202"/>
    </row>
    <row r="99124" spans="2:2">
      <c r="B99124" s="202"/>
    </row>
    <row r="99125" spans="2:2">
      <c r="B99125" s="202"/>
    </row>
    <row r="99126" spans="2:2">
      <c r="B99126" s="202"/>
    </row>
    <row r="99127" spans="2:2">
      <c r="B99127" s="202"/>
    </row>
    <row r="99128" spans="2:2">
      <c r="B99128" s="202"/>
    </row>
    <row r="99129" spans="2:2">
      <c r="B99129" s="202"/>
    </row>
    <row r="99130" spans="2:2">
      <c r="B99130" s="202"/>
    </row>
    <row r="99131" spans="2:2">
      <c r="B99131" s="202"/>
    </row>
    <row r="99132" spans="2:2">
      <c r="B99132" s="202"/>
    </row>
    <row r="99133" spans="2:2">
      <c r="B99133" s="202"/>
    </row>
    <row r="99134" spans="2:2">
      <c r="B99134" s="202"/>
    </row>
    <row r="99135" spans="2:2">
      <c r="B99135" s="202"/>
    </row>
    <row r="99136" spans="2:2">
      <c r="B99136" s="202"/>
    </row>
    <row r="99137" spans="2:2">
      <c r="B99137" s="202"/>
    </row>
    <row r="99138" spans="2:2">
      <c r="B99138" s="202"/>
    </row>
    <row r="99139" spans="2:2">
      <c r="B99139" s="202"/>
    </row>
    <row r="99140" spans="2:2">
      <c r="B99140" s="202"/>
    </row>
    <row r="99141" spans="2:2">
      <c r="B99141" s="202"/>
    </row>
    <row r="99142" spans="2:2">
      <c r="B99142" s="202"/>
    </row>
    <row r="99143" spans="2:2">
      <c r="B99143" s="202"/>
    </row>
    <row r="99144" spans="2:2">
      <c r="B99144" s="202"/>
    </row>
    <row r="99145" spans="2:2">
      <c r="B99145" s="202"/>
    </row>
    <row r="99146" spans="2:2">
      <c r="B99146" s="202"/>
    </row>
    <row r="99147" spans="2:2">
      <c r="B99147" s="202"/>
    </row>
    <row r="99148" spans="2:2">
      <c r="B99148" s="202"/>
    </row>
    <row r="99149" spans="2:2">
      <c r="B99149" s="202"/>
    </row>
    <row r="99150" spans="2:2">
      <c r="B99150" s="202"/>
    </row>
    <row r="99151" spans="2:2">
      <c r="B99151" s="202"/>
    </row>
    <row r="99152" spans="2:2">
      <c r="B99152" s="202"/>
    </row>
    <row r="99153" spans="2:2">
      <c r="B99153" s="202"/>
    </row>
    <row r="99154" spans="2:2">
      <c r="B99154" s="202"/>
    </row>
    <row r="99155" spans="2:2">
      <c r="B99155" s="202"/>
    </row>
    <row r="99156" spans="2:2">
      <c r="B99156" s="202"/>
    </row>
    <row r="99157" spans="2:2">
      <c r="B99157" s="202"/>
    </row>
    <row r="99158" spans="2:2">
      <c r="B99158" s="202"/>
    </row>
    <row r="99159" spans="2:2">
      <c r="B99159" s="202"/>
    </row>
    <row r="99160" spans="2:2">
      <c r="B99160" s="202"/>
    </row>
    <row r="99161" spans="2:2">
      <c r="B99161" s="202"/>
    </row>
    <row r="99162" spans="2:2">
      <c r="B99162" s="202"/>
    </row>
    <row r="99163" spans="2:2">
      <c r="B99163" s="202"/>
    </row>
    <row r="99164" spans="2:2">
      <c r="B99164" s="202"/>
    </row>
    <row r="99165" spans="2:2">
      <c r="B99165" s="202"/>
    </row>
    <row r="99166" spans="2:2">
      <c r="B99166" s="202"/>
    </row>
    <row r="99167" spans="2:2">
      <c r="B99167" s="202"/>
    </row>
    <row r="99168" spans="2:2">
      <c r="B99168" s="202"/>
    </row>
    <row r="99169" spans="2:2">
      <c r="B99169" s="202"/>
    </row>
    <row r="99170" spans="2:2">
      <c r="B99170" s="202"/>
    </row>
    <row r="99171" spans="2:2">
      <c r="B99171" s="202"/>
    </row>
    <row r="99172" spans="2:2">
      <c r="B99172" s="202"/>
    </row>
    <row r="99173" spans="2:2">
      <c r="B99173" s="202"/>
    </row>
    <row r="99174" spans="2:2">
      <c r="B99174" s="202"/>
    </row>
    <row r="99175" spans="2:2">
      <c r="B99175" s="202"/>
    </row>
    <row r="99176" spans="2:2">
      <c r="B99176" s="202"/>
    </row>
    <row r="99177" spans="2:2">
      <c r="B99177" s="202"/>
    </row>
    <row r="99178" spans="2:2">
      <c r="B99178" s="202"/>
    </row>
    <row r="99179" spans="2:2">
      <c r="B99179" s="202"/>
    </row>
    <row r="99180" spans="2:2">
      <c r="B99180" s="202"/>
    </row>
    <row r="99181" spans="2:2">
      <c r="B99181" s="202"/>
    </row>
    <row r="99182" spans="2:2">
      <c r="B99182" s="202"/>
    </row>
    <row r="99183" spans="2:2">
      <c r="B99183" s="202"/>
    </row>
    <row r="99184" spans="2:2">
      <c r="B99184" s="202"/>
    </row>
    <row r="99185" spans="2:2">
      <c r="B99185" s="202"/>
    </row>
    <row r="99186" spans="2:2">
      <c r="B99186" s="202"/>
    </row>
    <row r="99187" spans="2:2">
      <c r="B99187" s="202"/>
    </row>
    <row r="99188" spans="2:2">
      <c r="B99188" s="202"/>
    </row>
    <row r="99189" spans="2:2">
      <c r="B99189" s="202"/>
    </row>
    <row r="99190" spans="2:2">
      <c r="B99190" s="202"/>
    </row>
    <row r="99191" spans="2:2">
      <c r="B99191" s="202"/>
    </row>
    <row r="99192" spans="2:2">
      <c r="B99192" s="202"/>
    </row>
    <row r="99193" spans="2:2">
      <c r="B99193" s="202"/>
    </row>
    <row r="99194" spans="2:2">
      <c r="B99194" s="202"/>
    </row>
    <row r="99195" spans="2:2">
      <c r="B99195" s="202"/>
    </row>
    <row r="99196" spans="2:2">
      <c r="B99196" s="202"/>
    </row>
    <row r="99197" spans="2:2">
      <c r="B99197" s="202"/>
    </row>
    <row r="99198" spans="2:2">
      <c r="B99198" s="202"/>
    </row>
    <row r="99199" spans="2:2">
      <c r="B99199" s="202"/>
    </row>
    <row r="99200" spans="2:2">
      <c r="B99200" s="202"/>
    </row>
    <row r="99201" spans="2:2">
      <c r="B99201" s="202"/>
    </row>
    <row r="99202" spans="2:2">
      <c r="B99202" s="202"/>
    </row>
    <row r="99203" spans="2:2">
      <c r="B99203" s="202"/>
    </row>
    <row r="99204" spans="2:2">
      <c r="B99204" s="202"/>
    </row>
    <row r="99205" spans="2:2">
      <c r="B99205" s="202"/>
    </row>
    <row r="99206" spans="2:2">
      <c r="B99206" s="202"/>
    </row>
    <row r="99207" spans="2:2">
      <c r="B99207" s="202"/>
    </row>
    <row r="99208" spans="2:2">
      <c r="B99208" s="202"/>
    </row>
    <row r="99209" spans="2:2">
      <c r="B99209" s="202"/>
    </row>
    <row r="99210" spans="2:2">
      <c r="B99210" s="202"/>
    </row>
    <row r="99211" spans="2:2">
      <c r="B99211" s="202"/>
    </row>
    <row r="99212" spans="2:2">
      <c r="B99212" s="202"/>
    </row>
    <row r="99213" spans="2:2">
      <c r="B99213" s="202"/>
    </row>
    <row r="99214" spans="2:2">
      <c r="B99214" s="202"/>
    </row>
    <row r="99215" spans="2:2">
      <c r="B99215" s="202"/>
    </row>
    <row r="99216" spans="2:2">
      <c r="B99216" s="202"/>
    </row>
    <row r="99217" spans="2:2">
      <c r="B99217" s="202"/>
    </row>
    <row r="99218" spans="2:2">
      <c r="B99218" s="202"/>
    </row>
    <row r="99219" spans="2:2">
      <c r="B99219" s="202"/>
    </row>
    <row r="99220" spans="2:2">
      <c r="B99220" s="202"/>
    </row>
    <row r="99221" spans="2:2">
      <c r="B99221" s="202"/>
    </row>
    <row r="99222" spans="2:2">
      <c r="B99222" s="202"/>
    </row>
    <row r="99223" spans="2:2">
      <c r="B99223" s="202"/>
    </row>
    <row r="99224" spans="2:2">
      <c r="B99224" s="202"/>
    </row>
    <row r="99225" spans="2:2">
      <c r="B99225" s="202"/>
    </row>
    <row r="99226" spans="2:2">
      <c r="B99226" s="202"/>
    </row>
    <row r="99227" spans="2:2">
      <c r="B99227" s="202"/>
    </row>
    <row r="99228" spans="2:2">
      <c r="B99228" s="202"/>
    </row>
    <row r="99229" spans="2:2">
      <c r="B99229" s="202"/>
    </row>
    <row r="99230" spans="2:2">
      <c r="B99230" s="202"/>
    </row>
    <row r="99231" spans="2:2">
      <c r="B99231" s="202"/>
    </row>
    <row r="99232" spans="2:2">
      <c r="B99232" s="202"/>
    </row>
    <row r="99233" spans="2:2">
      <c r="B99233" s="202"/>
    </row>
    <row r="99234" spans="2:2">
      <c r="B99234" s="202"/>
    </row>
    <row r="99235" spans="2:2">
      <c r="B99235" s="202"/>
    </row>
    <row r="99236" spans="2:2">
      <c r="B99236" s="202"/>
    </row>
    <row r="99237" spans="2:2">
      <c r="B99237" s="202"/>
    </row>
    <row r="99238" spans="2:2">
      <c r="B99238" s="202"/>
    </row>
    <row r="99239" spans="2:2">
      <c r="B99239" s="202"/>
    </row>
    <row r="99240" spans="2:2">
      <c r="B99240" s="202"/>
    </row>
    <row r="99241" spans="2:2">
      <c r="B99241" s="202"/>
    </row>
    <row r="99242" spans="2:2">
      <c r="B99242" s="202"/>
    </row>
    <row r="99243" spans="2:2">
      <c r="B99243" s="202"/>
    </row>
    <row r="99244" spans="2:2">
      <c r="B99244" s="202"/>
    </row>
    <row r="99245" spans="2:2">
      <c r="B99245" s="202"/>
    </row>
    <row r="99246" spans="2:2">
      <c r="B99246" s="202"/>
    </row>
    <row r="99247" spans="2:2">
      <c r="B99247" s="202"/>
    </row>
    <row r="99248" spans="2:2">
      <c r="B99248" s="202"/>
    </row>
    <row r="99249" spans="2:2">
      <c r="B99249" s="202"/>
    </row>
    <row r="99250" spans="2:2">
      <c r="B99250" s="202"/>
    </row>
    <row r="99251" spans="2:2">
      <c r="B99251" s="202"/>
    </row>
    <row r="99252" spans="2:2">
      <c r="B99252" s="202"/>
    </row>
    <row r="99253" spans="2:2">
      <c r="B99253" s="202"/>
    </row>
    <row r="99254" spans="2:2">
      <c r="B99254" s="202"/>
    </row>
    <row r="99255" spans="2:2">
      <c r="B99255" s="202"/>
    </row>
    <row r="99256" spans="2:2">
      <c r="B99256" s="202"/>
    </row>
    <row r="99257" spans="2:2">
      <c r="B99257" s="202"/>
    </row>
    <row r="99258" spans="2:2">
      <c r="B99258" s="202"/>
    </row>
    <row r="99259" spans="2:2">
      <c r="B99259" s="202"/>
    </row>
    <row r="99260" spans="2:2">
      <c r="B99260" s="202"/>
    </row>
    <row r="99261" spans="2:2">
      <c r="B99261" s="202"/>
    </row>
    <row r="99262" spans="2:2">
      <c r="B99262" s="202"/>
    </row>
    <row r="99263" spans="2:2">
      <c r="B99263" s="202"/>
    </row>
    <row r="99264" spans="2:2">
      <c r="B99264" s="202"/>
    </row>
    <row r="99265" spans="2:2">
      <c r="B99265" s="202"/>
    </row>
    <row r="99266" spans="2:2">
      <c r="B99266" s="202"/>
    </row>
    <row r="99267" spans="2:2">
      <c r="B99267" s="202"/>
    </row>
    <row r="99268" spans="2:2">
      <c r="B99268" s="202"/>
    </row>
    <row r="99269" spans="2:2">
      <c r="B99269" s="202"/>
    </row>
    <row r="99270" spans="2:2">
      <c r="B99270" s="202"/>
    </row>
    <row r="99271" spans="2:2">
      <c r="B99271" s="202"/>
    </row>
    <row r="99272" spans="2:2">
      <c r="B99272" s="202"/>
    </row>
    <row r="99273" spans="2:2">
      <c r="B99273" s="202"/>
    </row>
    <row r="99274" spans="2:2">
      <c r="B99274" s="202"/>
    </row>
    <row r="99275" spans="2:2">
      <c r="B99275" s="202"/>
    </row>
    <row r="99276" spans="2:2">
      <c r="B99276" s="202"/>
    </row>
    <row r="99277" spans="2:2">
      <c r="B99277" s="202"/>
    </row>
    <row r="99278" spans="2:2">
      <c r="B99278" s="202"/>
    </row>
    <row r="99279" spans="2:2">
      <c r="B99279" s="202"/>
    </row>
    <row r="99280" spans="2:2">
      <c r="B99280" s="202"/>
    </row>
    <row r="99281" spans="2:2">
      <c r="B99281" s="202"/>
    </row>
    <row r="99282" spans="2:2">
      <c r="B99282" s="202"/>
    </row>
    <row r="99283" spans="2:2">
      <c r="B99283" s="202"/>
    </row>
    <row r="99284" spans="2:2">
      <c r="B99284" s="202"/>
    </row>
    <row r="99285" spans="2:2">
      <c r="B99285" s="202"/>
    </row>
    <row r="99286" spans="2:2">
      <c r="B99286" s="202"/>
    </row>
    <row r="99287" spans="2:2">
      <c r="B99287" s="202"/>
    </row>
    <row r="99288" spans="2:2">
      <c r="B99288" s="202"/>
    </row>
    <row r="99289" spans="2:2">
      <c r="B99289" s="202"/>
    </row>
    <row r="99290" spans="2:2">
      <c r="B99290" s="202"/>
    </row>
    <row r="99291" spans="2:2">
      <c r="B99291" s="202"/>
    </row>
    <row r="99292" spans="2:2">
      <c r="B99292" s="202"/>
    </row>
    <row r="99293" spans="2:2">
      <c r="B99293" s="202"/>
    </row>
    <row r="99294" spans="2:2">
      <c r="B99294" s="202"/>
    </row>
    <row r="99295" spans="2:2">
      <c r="B99295" s="202"/>
    </row>
    <row r="99296" spans="2:2">
      <c r="B99296" s="202"/>
    </row>
    <row r="99297" spans="2:2">
      <c r="B99297" s="202"/>
    </row>
    <row r="99298" spans="2:2">
      <c r="B99298" s="202"/>
    </row>
    <row r="99299" spans="2:2">
      <c r="B99299" s="202"/>
    </row>
    <row r="99300" spans="2:2">
      <c r="B99300" s="202"/>
    </row>
    <row r="99301" spans="2:2">
      <c r="B99301" s="202"/>
    </row>
    <row r="99302" spans="2:2">
      <c r="B99302" s="202"/>
    </row>
    <row r="99303" spans="2:2">
      <c r="B99303" s="202"/>
    </row>
    <row r="99304" spans="2:2">
      <c r="B99304" s="202"/>
    </row>
    <row r="99305" spans="2:2">
      <c r="B99305" s="202"/>
    </row>
    <row r="99306" spans="2:2">
      <c r="B99306" s="202"/>
    </row>
    <row r="99307" spans="2:2">
      <c r="B99307" s="202"/>
    </row>
    <row r="99308" spans="2:2">
      <c r="B99308" s="202"/>
    </row>
    <row r="99309" spans="2:2">
      <c r="B99309" s="202"/>
    </row>
    <row r="99310" spans="2:2">
      <c r="B99310" s="202"/>
    </row>
    <row r="99311" spans="2:2">
      <c r="B99311" s="202"/>
    </row>
    <row r="99312" spans="2:2">
      <c r="B99312" s="202"/>
    </row>
    <row r="99313" spans="2:2">
      <c r="B99313" s="202"/>
    </row>
    <row r="99314" spans="2:2">
      <c r="B99314" s="202"/>
    </row>
    <row r="99315" spans="2:2">
      <c r="B99315" s="202"/>
    </row>
    <row r="99316" spans="2:2">
      <c r="B99316" s="202"/>
    </row>
    <row r="99317" spans="2:2">
      <c r="B99317" s="202"/>
    </row>
    <row r="99318" spans="2:2">
      <c r="B99318" s="202"/>
    </row>
    <row r="99319" spans="2:2">
      <c r="B99319" s="202"/>
    </row>
    <row r="99320" spans="2:2">
      <c r="B99320" s="202"/>
    </row>
    <row r="99321" spans="2:2">
      <c r="B99321" s="202"/>
    </row>
    <row r="99322" spans="2:2">
      <c r="B99322" s="202"/>
    </row>
    <row r="99323" spans="2:2">
      <c r="B99323" s="202"/>
    </row>
    <row r="99324" spans="2:2">
      <c r="B99324" s="202"/>
    </row>
    <row r="99325" spans="2:2">
      <c r="B99325" s="202"/>
    </row>
    <row r="99326" spans="2:2">
      <c r="B99326" s="202"/>
    </row>
    <row r="99327" spans="2:2">
      <c r="B99327" s="202"/>
    </row>
    <row r="99328" spans="2:2">
      <c r="B99328" s="202"/>
    </row>
    <row r="99329" spans="2:2">
      <c r="B99329" s="202"/>
    </row>
    <row r="99330" spans="2:2">
      <c r="B99330" s="202"/>
    </row>
    <row r="99331" spans="2:2">
      <c r="B99331" s="202"/>
    </row>
    <row r="99332" spans="2:2">
      <c r="B99332" s="202"/>
    </row>
    <row r="99333" spans="2:2">
      <c r="B99333" s="202"/>
    </row>
    <row r="99334" spans="2:2">
      <c r="B99334" s="202"/>
    </row>
    <row r="99335" spans="2:2">
      <c r="B99335" s="202"/>
    </row>
    <row r="99336" spans="2:2">
      <c r="B99336" s="202"/>
    </row>
    <row r="99337" spans="2:2">
      <c r="B99337" s="202"/>
    </row>
    <row r="99338" spans="2:2">
      <c r="B99338" s="202"/>
    </row>
    <row r="99339" spans="2:2">
      <c r="B99339" s="202"/>
    </row>
    <row r="99340" spans="2:2">
      <c r="B99340" s="202"/>
    </row>
    <row r="99341" spans="2:2">
      <c r="B99341" s="202"/>
    </row>
    <row r="99342" spans="2:2">
      <c r="B99342" s="202"/>
    </row>
    <row r="99343" spans="2:2">
      <c r="B99343" s="202"/>
    </row>
    <row r="99344" spans="2:2">
      <c r="B99344" s="202"/>
    </row>
    <row r="99345" spans="2:2">
      <c r="B99345" s="202"/>
    </row>
    <row r="99346" spans="2:2">
      <c r="B99346" s="202"/>
    </row>
    <row r="99347" spans="2:2">
      <c r="B99347" s="202"/>
    </row>
    <row r="99348" spans="2:2">
      <c r="B99348" s="202"/>
    </row>
    <row r="99349" spans="2:2">
      <c r="B99349" s="202"/>
    </row>
    <row r="99350" spans="2:2">
      <c r="B99350" s="202"/>
    </row>
    <row r="99351" spans="2:2">
      <c r="B99351" s="202"/>
    </row>
    <row r="99352" spans="2:2">
      <c r="B99352" s="202"/>
    </row>
    <row r="99353" spans="2:2">
      <c r="B99353" s="202"/>
    </row>
    <row r="99354" spans="2:2">
      <c r="B99354" s="202"/>
    </row>
    <row r="99355" spans="2:2">
      <c r="B99355" s="202"/>
    </row>
    <row r="99356" spans="2:2">
      <c r="B99356" s="202"/>
    </row>
    <row r="99357" spans="2:2">
      <c r="B99357" s="202"/>
    </row>
    <row r="99358" spans="2:2">
      <c r="B99358" s="202"/>
    </row>
    <row r="99359" spans="2:2">
      <c r="B99359" s="202"/>
    </row>
    <row r="99360" spans="2:2">
      <c r="B99360" s="202"/>
    </row>
    <row r="99361" spans="2:2">
      <c r="B99361" s="202"/>
    </row>
    <row r="99362" spans="2:2">
      <c r="B99362" s="202"/>
    </row>
    <row r="99363" spans="2:2">
      <c r="B99363" s="202"/>
    </row>
    <row r="99364" spans="2:2">
      <c r="B99364" s="202"/>
    </row>
    <row r="99365" spans="2:2">
      <c r="B99365" s="202"/>
    </row>
    <row r="99366" spans="2:2">
      <c r="B99366" s="202"/>
    </row>
    <row r="99367" spans="2:2">
      <c r="B99367" s="202"/>
    </row>
    <row r="99368" spans="2:2">
      <c r="B99368" s="202"/>
    </row>
    <row r="99369" spans="2:2">
      <c r="B99369" s="202"/>
    </row>
    <row r="99370" spans="2:2">
      <c r="B99370" s="202"/>
    </row>
    <row r="99371" spans="2:2">
      <c r="B99371" s="202"/>
    </row>
    <row r="99372" spans="2:2">
      <c r="B99372" s="202"/>
    </row>
    <row r="99373" spans="2:2">
      <c r="B99373" s="202"/>
    </row>
    <row r="99374" spans="2:2">
      <c r="B99374" s="202"/>
    </row>
    <row r="99375" spans="2:2">
      <c r="B99375" s="202"/>
    </row>
    <row r="99376" spans="2:2">
      <c r="B99376" s="202"/>
    </row>
    <row r="99377" spans="2:2">
      <c r="B99377" s="202"/>
    </row>
    <row r="99378" spans="2:2">
      <c r="B99378" s="202"/>
    </row>
    <row r="99379" spans="2:2">
      <c r="B99379" s="202"/>
    </row>
    <row r="99380" spans="2:2">
      <c r="B99380" s="202"/>
    </row>
    <row r="99381" spans="2:2">
      <c r="B99381" s="202"/>
    </row>
    <row r="99382" spans="2:2">
      <c r="B99382" s="202"/>
    </row>
    <row r="99383" spans="2:2">
      <c r="B99383" s="202"/>
    </row>
    <row r="99384" spans="2:2">
      <c r="B99384" s="202"/>
    </row>
    <row r="99385" spans="2:2">
      <c r="B99385" s="202"/>
    </row>
    <row r="99386" spans="2:2">
      <c r="B99386" s="202"/>
    </row>
    <row r="99387" spans="2:2">
      <c r="B99387" s="202"/>
    </row>
    <row r="99388" spans="2:2">
      <c r="B99388" s="202"/>
    </row>
    <row r="99389" spans="2:2">
      <c r="B99389" s="202"/>
    </row>
    <row r="99390" spans="2:2">
      <c r="B99390" s="202"/>
    </row>
    <row r="99391" spans="2:2">
      <c r="B99391" s="202"/>
    </row>
    <row r="99392" spans="2:2">
      <c r="B99392" s="202"/>
    </row>
    <row r="99393" spans="2:2">
      <c r="B99393" s="202"/>
    </row>
    <row r="99394" spans="2:2">
      <c r="B99394" s="202"/>
    </row>
    <row r="99395" spans="2:2">
      <c r="B99395" s="202"/>
    </row>
    <row r="99396" spans="2:2">
      <c r="B99396" s="202"/>
    </row>
    <row r="99397" spans="2:2">
      <c r="B99397" s="202"/>
    </row>
    <row r="99398" spans="2:2">
      <c r="B99398" s="202"/>
    </row>
    <row r="99399" spans="2:2">
      <c r="B99399" s="202"/>
    </row>
    <row r="99400" spans="2:2">
      <c r="B99400" s="202"/>
    </row>
    <row r="99401" spans="2:2">
      <c r="B99401" s="202"/>
    </row>
    <row r="99402" spans="2:2">
      <c r="B99402" s="202"/>
    </row>
    <row r="99403" spans="2:2">
      <c r="B99403" s="202"/>
    </row>
    <row r="99404" spans="2:2">
      <c r="B99404" s="202"/>
    </row>
    <row r="99405" spans="2:2">
      <c r="B99405" s="202"/>
    </row>
    <row r="99406" spans="2:2">
      <c r="B99406" s="202"/>
    </row>
    <row r="99407" spans="2:2">
      <c r="B99407" s="202"/>
    </row>
    <row r="99408" spans="2:2">
      <c r="B99408" s="202"/>
    </row>
    <row r="99409" spans="2:2">
      <c r="B99409" s="202"/>
    </row>
    <row r="99410" spans="2:2">
      <c r="B99410" s="202"/>
    </row>
    <row r="99411" spans="2:2">
      <c r="B99411" s="202"/>
    </row>
    <row r="99412" spans="2:2">
      <c r="B99412" s="202"/>
    </row>
    <row r="99413" spans="2:2">
      <c r="B99413" s="202"/>
    </row>
    <row r="99414" spans="2:2">
      <c r="B99414" s="202"/>
    </row>
    <row r="99415" spans="2:2">
      <c r="B99415" s="202"/>
    </row>
    <row r="99416" spans="2:2">
      <c r="B99416" s="202"/>
    </row>
    <row r="99417" spans="2:2">
      <c r="B99417" s="202"/>
    </row>
    <row r="99418" spans="2:2">
      <c r="B99418" s="202"/>
    </row>
    <row r="99419" spans="2:2">
      <c r="B99419" s="202"/>
    </row>
    <row r="99420" spans="2:2">
      <c r="B99420" s="202"/>
    </row>
    <row r="99421" spans="2:2">
      <c r="B99421" s="202"/>
    </row>
    <row r="99422" spans="2:2">
      <c r="B99422" s="202"/>
    </row>
    <row r="99423" spans="2:2">
      <c r="B99423" s="202"/>
    </row>
    <row r="99424" spans="2:2">
      <c r="B99424" s="202"/>
    </row>
    <row r="99425" spans="2:2">
      <c r="B99425" s="202"/>
    </row>
    <row r="99426" spans="2:2">
      <c r="B99426" s="202"/>
    </row>
    <row r="99427" spans="2:2">
      <c r="B99427" s="202"/>
    </row>
    <row r="99428" spans="2:2">
      <c r="B99428" s="202"/>
    </row>
    <row r="99429" spans="2:2">
      <c r="B99429" s="202"/>
    </row>
    <row r="99430" spans="2:2">
      <c r="B99430" s="202"/>
    </row>
    <row r="99431" spans="2:2">
      <c r="B99431" s="202"/>
    </row>
    <row r="99432" spans="2:2">
      <c r="B99432" s="202"/>
    </row>
    <row r="99433" spans="2:2">
      <c r="B99433" s="202"/>
    </row>
    <row r="99434" spans="2:2">
      <c r="B99434" s="202"/>
    </row>
    <row r="99435" spans="2:2">
      <c r="B99435" s="202"/>
    </row>
    <row r="99436" spans="2:2">
      <c r="B99436" s="202"/>
    </row>
    <row r="99437" spans="2:2">
      <c r="B99437" s="202"/>
    </row>
    <row r="99438" spans="2:2">
      <c r="B99438" s="202"/>
    </row>
    <row r="99439" spans="2:2">
      <c r="B99439" s="202"/>
    </row>
    <row r="99440" spans="2:2">
      <c r="B99440" s="202"/>
    </row>
    <row r="99441" spans="2:2">
      <c r="B99441" s="202"/>
    </row>
    <row r="99442" spans="2:2">
      <c r="B99442" s="202"/>
    </row>
    <row r="99443" spans="2:2">
      <c r="B99443" s="202"/>
    </row>
    <row r="99444" spans="2:2">
      <c r="B99444" s="202"/>
    </row>
    <row r="99445" spans="2:2">
      <c r="B99445" s="202"/>
    </row>
    <row r="99446" spans="2:2">
      <c r="B99446" s="202"/>
    </row>
    <row r="99447" spans="2:2">
      <c r="B99447" s="202"/>
    </row>
    <row r="99448" spans="2:2">
      <c r="B99448" s="202"/>
    </row>
    <row r="99449" spans="2:2">
      <c r="B99449" s="202"/>
    </row>
    <row r="99450" spans="2:2">
      <c r="B99450" s="202"/>
    </row>
    <row r="99451" spans="2:2">
      <c r="B99451" s="202"/>
    </row>
    <row r="99452" spans="2:2">
      <c r="B99452" s="202"/>
    </row>
    <row r="99453" spans="2:2">
      <c r="B99453" s="202"/>
    </row>
    <row r="99454" spans="2:2">
      <c r="B99454" s="202"/>
    </row>
    <row r="99455" spans="2:2">
      <c r="B99455" s="202"/>
    </row>
    <row r="99456" spans="2:2">
      <c r="B99456" s="202"/>
    </row>
    <row r="99457" spans="2:2">
      <c r="B99457" s="202"/>
    </row>
    <row r="99458" spans="2:2">
      <c r="B99458" s="202"/>
    </row>
    <row r="99459" spans="2:2">
      <c r="B99459" s="202"/>
    </row>
    <row r="99460" spans="2:2">
      <c r="B99460" s="202"/>
    </row>
    <row r="99461" spans="2:2">
      <c r="B99461" s="202"/>
    </row>
    <row r="99462" spans="2:2">
      <c r="B99462" s="202"/>
    </row>
    <row r="99463" spans="2:2">
      <c r="B99463" s="202"/>
    </row>
    <row r="99464" spans="2:2">
      <c r="B99464" s="202"/>
    </row>
    <row r="99465" spans="2:2">
      <c r="B99465" s="202"/>
    </row>
    <row r="99466" spans="2:2">
      <c r="B99466" s="202"/>
    </row>
    <row r="99467" spans="2:2">
      <c r="B99467" s="202"/>
    </row>
    <row r="99468" spans="2:2">
      <c r="B99468" s="202"/>
    </row>
    <row r="99469" spans="2:2">
      <c r="B99469" s="202"/>
    </row>
    <row r="99470" spans="2:2">
      <c r="B99470" s="202"/>
    </row>
    <row r="99471" spans="2:2">
      <c r="B99471" s="202"/>
    </row>
    <row r="99472" spans="2:2">
      <c r="B99472" s="202"/>
    </row>
    <row r="99473" spans="2:2">
      <c r="B99473" s="202"/>
    </row>
    <row r="99474" spans="2:2">
      <c r="B99474" s="202"/>
    </row>
    <row r="99475" spans="2:2">
      <c r="B99475" s="202"/>
    </row>
    <row r="99476" spans="2:2">
      <c r="B99476" s="202"/>
    </row>
    <row r="99477" spans="2:2">
      <c r="B99477" s="202"/>
    </row>
    <row r="99478" spans="2:2">
      <c r="B99478" s="202"/>
    </row>
    <row r="99479" spans="2:2">
      <c r="B99479" s="202"/>
    </row>
    <row r="99480" spans="2:2">
      <c r="B99480" s="202"/>
    </row>
    <row r="99481" spans="2:2">
      <c r="B99481" s="202"/>
    </row>
    <row r="99482" spans="2:2">
      <c r="B99482" s="202"/>
    </row>
    <row r="99483" spans="2:2">
      <c r="B99483" s="202"/>
    </row>
    <row r="99484" spans="2:2">
      <c r="B99484" s="202"/>
    </row>
    <row r="99485" spans="2:2">
      <c r="B99485" s="202"/>
    </row>
    <row r="99486" spans="2:2">
      <c r="B99486" s="202"/>
    </row>
    <row r="99487" spans="2:2">
      <c r="B99487" s="202"/>
    </row>
    <row r="99488" spans="2:2">
      <c r="B99488" s="202"/>
    </row>
    <row r="99489" spans="2:2">
      <c r="B99489" s="202"/>
    </row>
    <row r="99490" spans="2:2">
      <c r="B99490" s="202"/>
    </row>
    <row r="99491" spans="2:2">
      <c r="B99491" s="202"/>
    </row>
    <row r="99492" spans="2:2">
      <c r="B99492" s="202"/>
    </row>
    <row r="99493" spans="2:2">
      <c r="B99493" s="202"/>
    </row>
    <row r="99494" spans="2:2">
      <c r="B99494" s="202"/>
    </row>
    <row r="99495" spans="2:2">
      <c r="B99495" s="202"/>
    </row>
    <row r="99496" spans="2:2">
      <c r="B99496" s="202"/>
    </row>
    <row r="99497" spans="2:2">
      <c r="B99497" s="202"/>
    </row>
    <row r="99498" spans="2:2">
      <c r="B99498" s="202"/>
    </row>
    <row r="99499" spans="2:2">
      <c r="B99499" s="202"/>
    </row>
    <row r="99500" spans="2:2">
      <c r="B99500" s="202"/>
    </row>
    <row r="99501" spans="2:2">
      <c r="B99501" s="202"/>
    </row>
    <row r="99502" spans="2:2">
      <c r="B99502" s="202"/>
    </row>
    <row r="99503" spans="2:2">
      <c r="B99503" s="202"/>
    </row>
    <row r="99504" spans="2:2">
      <c r="B99504" s="202"/>
    </row>
    <row r="99505" spans="2:2">
      <c r="B99505" s="202"/>
    </row>
    <row r="99506" spans="2:2">
      <c r="B99506" s="202"/>
    </row>
    <row r="99507" spans="2:2">
      <c r="B99507" s="202"/>
    </row>
    <row r="99508" spans="2:2">
      <c r="B99508" s="202"/>
    </row>
    <row r="99509" spans="2:2">
      <c r="B99509" s="202"/>
    </row>
    <row r="99510" spans="2:2">
      <c r="B99510" s="202"/>
    </row>
    <row r="99511" spans="2:2">
      <c r="B99511" s="202"/>
    </row>
    <row r="99512" spans="2:2">
      <c r="B99512" s="202"/>
    </row>
    <row r="99513" spans="2:2">
      <c r="B99513" s="202"/>
    </row>
    <row r="99514" spans="2:2">
      <c r="B99514" s="202"/>
    </row>
    <row r="99515" spans="2:2">
      <c r="B99515" s="202"/>
    </row>
    <row r="99516" spans="2:2">
      <c r="B99516" s="202"/>
    </row>
    <row r="99517" spans="2:2">
      <c r="B99517" s="202"/>
    </row>
    <row r="99518" spans="2:2">
      <c r="B99518" s="202"/>
    </row>
    <row r="99519" spans="2:2">
      <c r="B99519" s="202"/>
    </row>
    <row r="99520" spans="2:2">
      <c r="B99520" s="202"/>
    </row>
    <row r="99521" spans="2:2">
      <c r="B99521" s="202"/>
    </row>
    <row r="99522" spans="2:2">
      <c r="B99522" s="202"/>
    </row>
    <row r="99523" spans="2:2">
      <c r="B99523" s="202"/>
    </row>
    <row r="99524" spans="2:2">
      <c r="B99524" s="202"/>
    </row>
    <row r="99525" spans="2:2">
      <c r="B99525" s="202"/>
    </row>
    <row r="99526" spans="2:2">
      <c r="B99526" s="202"/>
    </row>
    <row r="99527" spans="2:2">
      <c r="B99527" s="202"/>
    </row>
    <row r="99528" spans="2:2">
      <c r="B99528" s="202"/>
    </row>
    <row r="99529" spans="2:2">
      <c r="B99529" s="202"/>
    </row>
    <row r="99530" spans="2:2">
      <c r="B99530" s="202"/>
    </row>
    <row r="99531" spans="2:2">
      <c r="B99531" s="202"/>
    </row>
    <row r="99532" spans="2:2">
      <c r="B99532" s="202"/>
    </row>
    <row r="99533" spans="2:2">
      <c r="B99533" s="202"/>
    </row>
    <row r="99534" spans="2:2">
      <c r="B99534" s="202"/>
    </row>
    <row r="99535" spans="2:2">
      <c r="B99535" s="202"/>
    </row>
    <row r="99536" spans="2:2">
      <c r="B99536" s="202"/>
    </row>
    <row r="99537" spans="2:2">
      <c r="B99537" s="202"/>
    </row>
    <row r="99538" spans="2:2">
      <c r="B99538" s="202"/>
    </row>
    <row r="99539" spans="2:2">
      <c r="B99539" s="202"/>
    </row>
    <row r="99540" spans="2:2">
      <c r="B99540" s="202"/>
    </row>
    <row r="99541" spans="2:2">
      <c r="B99541" s="202"/>
    </row>
    <row r="99542" spans="2:2">
      <c r="B99542" s="202"/>
    </row>
    <row r="99543" spans="2:2">
      <c r="B99543" s="202"/>
    </row>
    <row r="99544" spans="2:2">
      <c r="B99544" s="202"/>
    </row>
    <row r="99545" spans="2:2">
      <c r="B99545" s="202"/>
    </row>
    <row r="99546" spans="2:2">
      <c r="B99546" s="202"/>
    </row>
    <row r="99547" spans="2:2">
      <c r="B99547" s="202"/>
    </row>
    <row r="99548" spans="2:2">
      <c r="B99548" s="202"/>
    </row>
    <row r="99549" spans="2:2">
      <c r="B99549" s="202"/>
    </row>
    <row r="99550" spans="2:2">
      <c r="B99550" s="202"/>
    </row>
    <row r="99551" spans="2:2">
      <c r="B99551" s="202"/>
    </row>
    <row r="99552" spans="2:2">
      <c r="B99552" s="202"/>
    </row>
    <row r="99553" spans="2:2">
      <c r="B99553" s="202"/>
    </row>
    <row r="99554" spans="2:2">
      <c r="B99554" s="202"/>
    </row>
    <row r="99555" spans="2:2">
      <c r="B99555" s="202"/>
    </row>
    <row r="99556" spans="2:2">
      <c r="B99556" s="202"/>
    </row>
    <row r="99557" spans="2:2">
      <c r="B99557" s="202"/>
    </row>
    <row r="99558" spans="2:2">
      <c r="B99558" s="202"/>
    </row>
    <row r="99559" spans="2:2">
      <c r="B99559" s="202"/>
    </row>
    <row r="99560" spans="2:2">
      <c r="B99560" s="202"/>
    </row>
    <row r="99561" spans="2:2">
      <c r="B99561" s="202"/>
    </row>
    <row r="99562" spans="2:2">
      <c r="B99562" s="202"/>
    </row>
    <row r="99563" spans="2:2">
      <c r="B99563" s="202"/>
    </row>
    <row r="99564" spans="2:2">
      <c r="B99564" s="202"/>
    </row>
    <row r="99565" spans="2:2">
      <c r="B99565" s="202"/>
    </row>
    <row r="99566" spans="2:2">
      <c r="B99566" s="202"/>
    </row>
    <row r="99567" spans="2:2">
      <c r="B99567" s="202"/>
    </row>
    <row r="99568" spans="2:2">
      <c r="B99568" s="202"/>
    </row>
    <row r="99569" spans="2:2">
      <c r="B99569" s="202"/>
    </row>
    <row r="99570" spans="2:2">
      <c r="B99570" s="202"/>
    </row>
    <row r="99571" spans="2:2">
      <c r="B99571" s="202"/>
    </row>
    <row r="99572" spans="2:2">
      <c r="B99572" s="202"/>
    </row>
    <row r="99573" spans="2:2">
      <c r="B99573" s="202"/>
    </row>
    <row r="99574" spans="2:2">
      <c r="B99574" s="202"/>
    </row>
    <row r="99575" spans="2:2">
      <c r="B99575" s="202"/>
    </row>
    <row r="99576" spans="2:2">
      <c r="B99576" s="202"/>
    </row>
    <row r="99577" spans="2:2">
      <c r="B99577" s="202"/>
    </row>
    <row r="99578" spans="2:2">
      <c r="B99578" s="202"/>
    </row>
    <row r="99579" spans="2:2">
      <c r="B99579" s="202"/>
    </row>
    <row r="99580" spans="2:2">
      <c r="B99580" s="202"/>
    </row>
    <row r="99581" spans="2:2">
      <c r="B99581" s="202"/>
    </row>
    <row r="99582" spans="2:2">
      <c r="B99582" s="202"/>
    </row>
    <row r="99583" spans="2:2">
      <c r="B99583" s="202"/>
    </row>
    <row r="99584" spans="2:2">
      <c r="B99584" s="202"/>
    </row>
    <row r="99585" spans="2:2">
      <c r="B99585" s="202"/>
    </row>
    <row r="99586" spans="2:2">
      <c r="B99586" s="202"/>
    </row>
    <row r="99587" spans="2:2">
      <c r="B99587" s="202"/>
    </row>
    <row r="99588" spans="2:2">
      <c r="B99588" s="202"/>
    </row>
    <row r="99589" spans="2:2">
      <c r="B99589" s="202"/>
    </row>
    <row r="99590" spans="2:2">
      <c r="B99590" s="202"/>
    </row>
    <row r="99591" spans="2:2">
      <c r="B99591" s="202"/>
    </row>
    <row r="99592" spans="2:2">
      <c r="B99592" s="202"/>
    </row>
    <row r="99593" spans="2:2">
      <c r="B99593" s="202"/>
    </row>
    <row r="99594" spans="2:2">
      <c r="B99594" s="202"/>
    </row>
    <row r="99595" spans="2:2">
      <c r="B99595" s="202"/>
    </row>
    <row r="99596" spans="2:2">
      <c r="B99596" s="202"/>
    </row>
    <row r="99597" spans="2:2">
      <c r="B99597" s="202"/>
    </row>
    <row r="99598" spans="2:2">
      <c r="B99598" s="202"/>
    </row>
    <row r="99599" spans="2:2">
      <c r="B99599" s="202"/>
    </row>
    <row r="99600" spans="2:2">
      <c r="B99600" s="202"/>
    </row>
    <row r="99601" spans="2:2">
      <c r="B99601" s="202"/>
    </row>
    <row r="99602" spans="2:2">
      <c r="B99602" s="202"/>
    </row>
    <row r="99603" spans="2:2">
      <c r="B99603" s="202"/>
    </row>
    <row r="99604" spans="2:2">
      <c r="B99604" s="202"/>
    </row>
    <row r="99605" spans="2:2">
      <c r="B99605" s="202"/>
    </row>
    <row r="99606" spans="2:2">
      <c r="B99606" s="202"/>
    </row>
    <row r="99607" spans="2:2">
      <c r="B99607" s="202"/>
    </row>
    <row r="99608" spans="2:2">
      <c r="B99608" s="202"/>
    </row>
    <row r="99609" spans="2:2">
      <c r="B99609" s="202"/>
    </row>
    <row r="99610" spans="2:2">
      <c r="B99610" s="202"/>
    </row>
    <row r="99611" spans="2:2">
      <c r="B99611" s="202"/>
    </row>
    <row r="99612" spans="2:2">
      <c r="B99612" s="202"/>
    </row>
    <row r="99613" spans="2:2">
      <c r="B99613" s="202"/>
    </row>
    <row r="99614" spans="2:2">
      <c r="B99614" s="202"/>
    </row>
    <row r="99615" spans="2:2">
      <c r="B99615" s="202"/>
    </row>
    <row r="99616" spans="2:2">
      <c r="B99616" s="202"/>
    </row>
    <row r="99617" spans="2:2">
      <c r="B99617" s="202"/>
    </row>
    <row r="99618" spans="2:2">
      <c r="B99618" s="202"/>
    </row>
    <row r="99619" spans="2:2">
      <c r="B99619" s="202"/>
    </row>
    <row r="99620" spans="2:2">
      <c r="B99620" s="202"/>
    </row>
    <row r="99621" spans="2:2">
      <c r="B99621" s="202"/>
    </row>
    <row r="99622" spans="2:2">
      <c r="B99622" s="202"/>
    </row>
    <row r="99623" spans="2:2">
      <c r="B99623" s="202"/>
    </row>
    <row r="99624" spans="2:2">
      <c r="B99624" s="202"/>
    </row>
    <row r="99625" spans="2:2">
      <c r="B99625" s="202"/>
    </row>
    <row r="99626" spans="2:2">
      <c r="B99626" s="202"/>
    </row>
    <row r="99627" spans="2:2">
      <c r="B99627" s="202"/>
    </row>
    <row r="99628" spans="2:2">
      <c r="B99628" s="202"/>
    </row>
    <row r="99629" spans="2:2">
      <c r="B99629" s="202"/>
    </row>
    <row r="99630" spans="2:2">
      <c r="B99630" s="202"/>
    </row>
    <row r="99631" spans="2:2">
      <c r="B99631" s="202"/>
    </row>
    <row r="99632" spans="2:2">
      <c r="B99632" s="202"/>
    </row>
    <row r="99633" spans="2:2">
      <c r="B99633" s="202"/>
    </row>
    <row r="99634" spans="2:2">
      <c r="B99634" s="202"/>
    </row>
    <row r="99635" spans="2:2">
      <c r="B99635" s="202"/>
    </row>
    <row r="99636" spans="2:2">
      <c r="B99636" s="202"/>
    </row>
    <row r="99637" spans="2:2">
      <c r="B99637" s="202"/>
    </row>
    <row r="99638" spans="2:2">
      <c r="B99638" s="202"/>
    </row>
    <row r="99639" spans="2:2">
      <c r="B99639" s="202"/>
    </row>
    <row r="99640" spans="2:2">
      <c r="B99640" s="202"/>
    </row>
    <row r="99641" spans="2:2">
      <c r="B99641" s="202"/>
    </row>
    <row r="99642" spans="2:2">
      <c r="B99642" s="202"/>
    </row>
    <row r="99643" spans="2:2">
      <c r="B99643" s="202"/>
    </row>
    <row r="99644" spans="2:2">
      <c r="B99644" s="202"/>
    </row>
    <row r="99645" spans="2:2">
      <c r="B99645" s="202"/>
    </row>
    <row r="99646" spans="2:2">
      <c r="B99646" s="202"/>
    </row>
    <row r="99647" spans="2:2">
      <c r="B99647" s="202"/>
    </row>
    <row r="99648" spans="2:2">
      <c r="B99648" s="202"/>
    </row>
    <row r="99649" spans="2:2">
      <c r="B99649" s="202"/>
    </row>
    <row r="99650" spans="2:2">
      <c r="B99650" s="202"/>
    </row>
    <row r="99651" spans="2:2">
      <c r="B99651" s="202"/>
    </row>
    <row r="99652" spans="2:2">
      <c r="B99652" s="202"/>
    </row>
    <row r="99653" spans="2:2">
      <c r="B99653" s="202"/>
    </row>
    <row r="99654" spans="2:2">
      <c r="B99654" s="202"/>
    </row>
    <row r="99655" spans="2:2">
      <c r="B99655" s="202"/>
    </row>
    <row r="99656" spans="2:2">
      <c r="B99656" s="202"/>
    </row>
    <row r="99657" spans="2:2">
      <c r="B99657" s="202"/>
    </row>
    <row r="99658" spans="2:2">
      <c r="B99658" s="202"/>
    </row>
    <row r="99659" spans="2:2">
      <c r="B99659" s="202"/>
    </row>
    <row r="99660" spans="2:2">
      <c r="B99660" s="202"/>
    </row>
    <row r="99661" spans="2:2">
      <c r="B99661" s="202"/>
    </row>
    <row r="99662" spans="2:2">
      <c r="B99662" s="202"/>
    </row>
    <row r="99663" spans="2:2">
      <c r="B99663" s="202"/>
    </row>
    <row r="99664" spans="2:2">
      <c r="B99664" s="202"/>
    </row>
    <row r="99665" spans="2:2">
      <c r="B99665" s="202"/>
    </row>
    <row r="99666" spans="2:2">
      <c r="B99666" s="202"/>
    </row>
    <row r="99667" spans="2:2">
      <c r="B99667" s="202"/>
    </row>
    <row r="99668" spans="2:2">
      <c r="B99668" s="202"/>
    </row>
    <row r="99669" spans="2:2">
      <c r="B99669" s="202"/>
    </row>
    <row r="99670" spans="2:2">
      <c r="B99670" s="202"/>
    </row>
    <row r="99671" spans="2:2">
      <c r="B99671" s="202"/>
    </row>
    <row r="99672" spans="2:2">
      <c r="B99672" s="202"/>
    </row>
    <row r="99673" spans="2:2">
      <c r="B99673" s="202"/>
    </row>
    <row r="99674" spans="2:2">
      <c r="B99674" s="202"/>
    </row>
    <row r="99675" spans="2:2">
      <c r="B99675" s="202"/>
    </row>
    <row r="99676" spans="2:2">
      <c r="B99676" s="202"/>
    </row>
    <row r="99677" spans="2:2">
      <c r="B99677" s="202"/>
    </row>
    <row r="99678" spans="2:2">
      <c r="B99678" s="202"/>
    </row>
    <row r="99679" spans="2:2">
      <c r="B99679" s="202"/>
    </row>
    <row r="99680" spans="2:2">
      <c r="B99680" s="202"/>
    </row>
    <row r="99681" spans="2:2">
      <c r="B99681" s="202"/>
    </row>
    <row r="99682" spans="2:2">
      <c r="B99682" s="202"/>
    </row>
    <row r="99683" spans="2:2">
      <c r="B99683" s="202"/>
    </row>
    <row r="99684" spans="2:2">
      <c r="B99684" s="202"/>
    </row>
    <row r="99685" spans="2:2">
      <c r="B99685" s="202"/>
    </row>
    <row r="99686" spans="2:2">
      <c r="B99686" s="202"/>
    </row>
    <row r="99687" spans="2:2">
      <c r="B99687" s="202"/>
    </row>
    <row r="99688" spans="2:2">
      <c r="B99688" s="202"/>
    </row>
    <row r="99689" spans="2:2">
      <c r="B99689" s="202"/>
    </row>
    <row r="99690" spans="2:2">
      <c r="B99690" s="202"/>
    </row>
    <row r="99691" spans="2:2">
      <c r="B99691" s="202"/>
    </row>
    <row r="99692" spans="2:2">
      <c r="B99692" s="202"/>
    </row>
    <row r="99693" spans="2:2">
      <c r="B99693" s="202"/>
    </row>
    <row r="99694" spans="2:2">
      <c r="B99694" s="202"/>
    </row>
    <row r="99695" spans="2:2">
      <c r="B99695" s="202"/>
    </row>
    <row r="99696" spans="2:2">
      <c r="B99696" s="202"/>
    </row>
    <row r="99697" spans="2:2">
      <c r="B99697" s="202"/>
    </row>
    <row r="99698" spans="2:2">
      <c r="B99698" s="202"/>
    </row>
    <row r="99699" spans="2:2">
      <c r="B99699" s="202"/>
    </row>
    <row r="99700" spans="2:2">
      <c r="B99700" s="202"/>
    </row>
    <row r="99701" spans="2:2">
      <c r="B99701" s="202"/>
    </row>
    <row r="99702" spans="2:2">
      <c r="B99702" s="202"/>
    </row>
    <row r="99703" spans="2:2">
      <c r="B99703" s="202"/>
    </row>
    <row r="99704" spans="2:2">
      <c r="B99704" s="202"/>
    </row>
    <row r="99705" spans="2:2">
      <c r="B99705" s="202"/>
    </row>
    <row r="99706" spans="2:2">
      <c r="B99706" s="202"/>
    </row>
    <row r="99707" spans="2:2">
      <c r="B99707" s="202"/>
    </row>
    <row r="99708" spans="2:2">
      <c r="B99708" s="202"/>
    </row>
    <row r="99709" spans="2:2">
      <c r="B99709" s="202"/>
    </row>
    <row r="99710" spans="2:2">
      <c r="B99710" s="202"/>
    </row>
    <row r="99711" spans="2:2">
      <c r="B99711" s="202"/>
    </row>
    <row r="99712" spans="2:2">
      <c r="B99712" s="202"/>
    </row>
    <row r="99713" spans="2:2">
      <c r="B99713" s="202"/>
    </row>
    <row r="99714" spans="2:2">
      <c r="B99714" s="202"/>
    </row>
    <row r="99715" spans="2:2">
      <c r="B99715" s="202"/>
    </row>
    <row r="99716" spans="2:2">
      <c r="B99716" s="202"/>
    </row>
    <row r="99717" spans="2:2">
      <c r="B99717" s="202"/>
    </row>
    <row r="99718" spans="2:2">
      <c r="B99718" s="202"/>
    </row>
    <row r="99719" spans="2:2">
      <c r="B99719" s="202"/>
    </row>
    <row r="99720" spans="2:2">
      <c r="B99720" s="202"/>
    </row>
    <row r="99721" spans="2:2">
      <c r="B99721" s="202"/>
    </row>
    <row r="99722" spans="2:2">
      <c r="B99722" s="202"/>
    </row>
    <row r="99723" spans="2:2">
      <c r="B99723" s="202"/>
    </row>
    <row r="99724" spans="2:2">
      <c r="B99724" s="202"/>
    </row>
    <row r="99725" spans="2:2">
      <c r="B99725" s="202"/>
    </row>
    <row r="99726" spans="2:2">
      <c r="B99726" s="202"/>
    </row>
    <row r="99727" spans="2:2">
      <c r="B99727" s="202"/>
    </row>
    <row r="99728" spans="2:2">
      <c r="B99728" s="202"/>
    </row>
    <row r="99729" spans="2:2">
      <c r="B99729" s="202"/>
    </row>
    <row r="99730" spans="2:2">
      <c r="B99730" s="202"/>
    </row>
    <row r="99731" spans="2:2">
      <c r="B99731" s="202"/>
    </row>
    <row r="99732" spans="2:2">
      <c r="B99732" s="202"/>
    </row>
    <row r="99733" spans="2:2">
      <c r="B99733" s="202"/>
    </row>
    <row r="99734" spans="2:2">
      <c r="B99734" s="202"/>
    </row>
    <row r="99735" spans="2:2">
      <c r="B99735" s="202"/>
    </row>
    <row r="99736" spans="2:2">
      <c r="B99736" s="202"/>
    </row>
    <row r="99737" spans="2:2">
      <c r="B99737" s="202"/>
    </row>
    <row r="99738" spans="2:2">
      <c r="B99738" s="202"/>
    </row>
    <row r="99739" spans="2:2">
      <c r="B99739" s="202"/>
    </row>
    <row r="99740" spans="2:2">
      <c r="B99740" s="202"/>
    </row>
    <row r="99741" spans="2:2">
      <c r="B99741" s="202"/>
    </row>
    <row r="99742" spans="2:2">
      <c r="B99742" s="202"/>
    </row>
    <row r="99743" spans="2:2">
      <c r="B99743" s="202"/>
    </row>
    <row r="99744" spans="2:2">
      <c r="B99744" s="202"/>
    </row>
    <row r="99745" spans="2:2">
      <c r="B99745" s="202"/>
    </row>
    <row r="99746" spans="2:2">
      <c r="B99746" s="202"/>
    </row>
    <row r="99747" spans="2:2">
      <c r="B99747" s="202"/>
    </row>
    <row r="99748" spans="2:2">
      <c r="B99748" s="202"/>
    </row>
    <row r="99749" spans="2:2">
      <c r="B99749" s="202"/>
    </row>
    <row r="99750" spans="2:2">
      <c r="B99750" s="202"/>
    </row>
    <row r="99751" spans="2:2">
      <c r="B99751" s="202"/>
    </row>
    <row r="99752" spans="2:2">
      <c r="B99752" s="202"/>
    </row>
    <row r="99753" spans="2:2">
      <c r="B99753" s="202"/>
    </row>
    <row r="99754" spans="2:2">
      <c r="B99754" s="202"/>
    </row>
    <row r="99755" spans="2:2">
      <c r="B99755" s="202"/>
    </row>
    <row r="99756" spans="2:2">
      <c r="B99756" s="202"/>
    </row>
    <row r="99757" spans="2:2">
      <c r="B99757" s="202"/>
    </row>
    <row r="99758" spans="2:2">
      <c r="B99758" s="202"/>
    </row>
    <row r="99759" spans="2:2">
      <c r="B99759" s="202"/>
    </row>
    <row r="99760" spans="2:2">
      <c r="B99760" s="202"/>
    </row>
    <row r="99761" spans="2:2">
      <c r="B99761" s="202"/>
    </row>
    <row r="99762" spans="2:2">
      <c r="B99762" s="202"/>
    </row>
    <row r="99763" spans="2:2">
      <c r="B99763" s="202"/>
    </row>
    <row r="99764" spans="2:2">
      <c r="B99764" s="202"/>
    </row>
    <row r="99765" spans="2:2">
      <c r="B99765" s="202"/>
    </row>
    <row r="99766" spans="2:2">
      <c r="B99766" s="202"/>
    </row>
    <row r="99767" spans="2:2">
      <c r="B99767" s="202"/>
    </row>
    <row r="99768" spans="2:2">
      <c r="B99768" s="202"/>
    </row>
    <row r="99769" spans="2:2">
      <c r="B99769" s="202"/>
    </row>
    <row r="99770" spans="2:2">
      <c r="B99770" s="202"/>
    </row>
    <row r="99771" spans="2:2">
      <c r="B99771" s="202"/>
    </row>
    <row r="99772" spans="2:2">
      <c r="B99772" s="202"/>
    </row>
    <row r="99773" spans="2:2">
      <c r="B99773" s="202"/>
    </row>
    <row r="99774" spans="2:2">
      <c r="B99774" s="202"/>
    </row>
    <row r="99775" spans="2:2">
      <c r="B99775" s="202"/>
    </row>
    <row r="99776" spans="2:2">
      <c r="B99776" s="202"/>
    </row>
    <row r="99777" spans="2:2">
      <c r="B99777" s="202"/>
    </row>
    <row r="99778" spans="2:2">
      <c r="B99778" s="202"/>
    </row>
    <row r="99779" spans="2:2">
      <c r="B99779" s="202"/>
    </row>
    <row r="99780" spans="2:2">
      <c r="B99780" s="202"/>
    </row>
    <row r="99781" spans="2:2">
      <c r="B99781" s="202"/>
    </row>
    <row r="99782" spans="2:2">
      <c r="B99782" s="202"/>
    </row>
    <row r="99783" spans="2:2">
      <c r="B99783" s="202"/>
    </row>
    <row r="99784" spans="2:2">
      <c r="B99784" s="202"/>
    </row>
    <row r="99785" spans="2:2">
      <c r="B99785" s="202"/>
    </row>
    <row r="99786" spans="2:2">
      <c r="B99786" s="202"/>
    </row>
    <row r="99787" spans="2:2">
      <c r="B99787" s="202"/>
    </row>
    <row r="99788" spans="2:2">
      <c r="B99788" s="202"/>
    </row>
    <row r="99789" spans="2:2">
      <c r="B99789" s="202"/>
    </row>
    <row r="99790" spans="2:2">
      <c r="B99790" s="202"/>
    </row>
    <row r="99791" spans="2:2">
      <c r="B99791" s="202"/>
    </row>
    <row r="99792" spans="2:2">
      <c r="B99792" s="202"/>
    </row>
    <row r="99793" spans="2:2">
      <c r="B99793" s="202"/>
    </row>
    <row r="99794" spans="2:2">
      <c r="B99794" s="202"/>
    </row>
    <row r="99795" spans="2:2">
      <c r="B99795" s="202"/>
    </row>
    <row r="99796" spans="2:2">
      <c r="B99796" s="202"/>
    </row>
    <row r="99797" spans="2:2">
      <c r="B99797" s="202"/>
    </row>
    <row r="99798" spans="2:2">
      <c r="B99798" s="202"/>
    </row>
    <row r="99799" spans="2:2">
      <c r="B99799" s="202"/>
    </row>
    <row r="99800" spans="2:2">
      <c r="B99800" s="202"/>
    </row>
    <row r="99801" spans="2:2">
      <c r="B99801" s="202"/>
    </row>
    <row r="99802" spans="2:2">
      <c r="B99802" s="202"/>
    </row>
    <row r="99803" spans="2:2">
      <c r="B99803" s="202"/>
    </row>
    <row r="99804" spans="2:2">
      <c r="B99804" s="202"/>
    </row>
    <row r="99805" spans="2:2">
      <c r="B99805" s="202"/>
    </row>
    <row r="99806" spans="2:2">
      <c r="B99806" s="202"/>
    </row>
    <row r="99807" spans="2:2">
      <c r="B99807" s="202"/>
    </row>
    <row r="99808" spans="2:2">
      <c r="B99808" s="202"/>
    </row>
    <row r="99809" spans="2:2">
      <c r="B99809" s="202"/>
    </row>
    <row r="99810" spans="2:2">
      <c r="B99810" s="202"/>
    </row>
    <row r="99811" spans="2:2">
      <c r="B99811" s="202"/>
    </row>
    <row r="99812" spans="2:2">
      <c r="B99812" s="202"/>
    </row>
    <row r="99813" spans="2:2">
      <c r="B99813" s="202"/>
    </row>
    <row r="99814" spans="2:2">
      <c r="B99814" s="202"/>
    </row>
    <row r="99815" spans="2:2">
      <c r="B99815" s="202"/>
    </row>
    <row r="99816" spans="2:2">
      <c r="B99816" s="202"/>
    </row>
    <row r="99817" spans="2:2">
      <c r="B99817" s="202"/>
    </row>
    <row r="99818" spans="2:2">
      <c r="B99818" s="202"/>
    </row>
    <row r="99819" spans="2:2">
      <c r="B99819" s="202"/>
    </row>
    <row r="99820" spans="2:2">
      <c r="B99820" s="202"/>
    </row>
    <row r="99821" spans="2:2">
      <c r="B99821" s="202"/>
    </row>
    <row r="99822" spans="2:2">
      <c r="B99822" s="202"/>
    </row>
    <row r="99823" spans="2:2">
      <c r="B99823" s="202"/>
    </row>
    <row r="99824" spans="2:2">
      <c r="B99824" s="202"/>
    </row>
    <row r="99825" spans="2:2">
      <c r="B99825" s="202"/>
    </row>
    <row r="99826" spans="2:2">
      <c r="B99826" s="202"/>
    </row>
    <row r="99827" spans="2:2">
      <c r="B99827" s="202"/>
    </row>
    <row r="99828" spans="2:2">
      <c r="B99828" s="202"/>
    </row>
    <row r="99829" spans="2:2">
      <c r="B99829" s="202"/>
    </row>
    <row r="99830" spans="2:2">
      <c r="B99830" s="202"/>
    </row>
    <row r="99831" spans="2:2">
      <c r="B99831" s="202"/>
    </row>
    <row r="99832" spans="2:2">
      <c r="B99832" s="202"/>
    </row>
    <row r="99833" spans="2:2">
      <c r="B99833" s="202"/>
    </row>
    <row r="99834" spans="2:2">
      <c r="B99834" s="202"/>
    </row>
    <row r="99835" spans="2:2">
      <c r="B99835" s="202"/>
    </row>
    <row r="99836" spans="2:2">
      <c r="B99836" s="202"/>
    </row>
    <row r="99837" spans="2:2">
      <c r="B99837" s="202"/>
    </row>
    <row r="99838" spans="2:2">
      <c r="B99838" s="202"/>
    </row>
    <row r="99839" spans="2:2">
      <c r="B99839" s="202"/>
    </row>
    <row r="99840" spans="2:2">
      <c r="B99840" s="202"/>
    </row>
    <row r="99841" spans="2:2">
      <c r="B99841" s="202"/>
    </row>
    <row r="99842" spans="2:2">
      <c r="B99842" s="202"/>
    </row>
    <row r="99843" spans="2:2">
      <c r="B99843" s="202"/>
    </row>
    <row r="99844" spans="2:2">
      <c r="B99844" s="202"/>
    </row>
    <row r="99845" spans="2:2">
      <c r="B99845" s="202"/>
    </row>
    <row r="99846" spans="2:2">
      <c r="B99846" s="202"/>
    </row>
    <row r="99847" spans="2:2">
      <c r="B99847" s="202"/>
    </row>
    <row r="99848" spans="2:2">
      <c r="B99848" s="202"/>
    </row>
    <row r="99849" spans="2:2">
      <c r="B99849" s="202"/>
    </row>
    <row r="99850" spans="2:2">
      <c r="B99850" s="202"/>
    </row>
    <row r="99851" spans="2:2">
      <c r="B99851" s="202"/>
    </row>
    <row r="99852" spans="2:2">
      <c r="B99852" s="202"/>
    </row>
    <row r="99853" spans="2:2">
      <c r="B99853" s="202"/>
    </row>
    <row r="99854" spans="2:2">
      <c r="B99854" s="202"/>
    </row>
    <row r="99855" spans="2:2">
      <c r="B99855" s="202"/>
    </row>
    <row r="99856" spans="2:2">
      <c r="B99856" s="202"/>
    </row>
    <row r="99857" spans="2:2">
      <c r="B99857" s="202"/>
    </row>
    <row r="99858" spans="2:2">
      <c r="B99858" s="202"/>
    </row>
    <row r="99859" spans="2:2">
      <c r="B99859" s="202"/>
    </row>
    <row r="99860" spans="2:2">
      <c r="B99860" s="202"/>
    </row>
    <row r="99861" spans="2:2">
      <c r="B99861" s="202"/>
    </row>
    <row r="99862" spans="2:2">
      <c r="B99862" s="202"/>
    </row>
    <row r="99863" spans="2:2">
      <c r="B99863" s="202"/>
    </row>
    <row r="99864" spans="2:2">
      <c r="B99864" s="202"/>
    </row>
    <row r="99865" spans="2:2">
      <c r="B99865" s="202"/>
    </row>
    <row r="99866" spans="2:2">
      <c r="B99866" s="202"/>
    </row>
    <row r="99867" spans="2:2">
      <c r="B99867" s="202"/>
    </row>
    <row r="99868" spans="2:2">
      <c r="B99868" s="202"/>
    </row>
    <row r="99869" spans="2:2">
      <c r="B99869" s="202"/>
    </row>
    <row r="99870" spans="2:2">
      <c r="B99870" s="202"/>
    </row>
    <row r="99871" spans="2:2">
      <c r="B99871" s="202"/>
    </row>
    <row r="99872" spans="2:2">
      <c r="B99872" s="202"/>
    </row>
    <row r="99873" spans="2:2">
      <c r="B99873" s="202"/>
    </row>
    <row r="99874" spans="2:2">
      <c r="B99874" s="202"/>
    </row>
    <row r="99875" spans="2:2">
      <c r="B99875" s="202"/>
    </row>
    <row r="99876" spans="2:2">
      <c r="B99876" s="202"/>
    </row>
    <row r="99877" spans="2:2">
      <c r="B99877" s="202"/>
    </row>
    <row r="99878" spans="2:2">
      <c r="B99878" s="202"/>
    </row>
    <row r="99879" spans="2:2">
      <c r="B99879" s="202"/>
    </row>
    <row r="99880" spans="2:2">
      <c r="B99880" s="202"/>
    </row>
    <row r="99881" spans="2:2">
      <c r="B99881" s="202"/>
    </row>
    <row r="99882" spans="2:2">
      <c r="B99882" s="202"/>
    </row>
    <row r="99883" spans="2:2">
      <c r="B99883" s="202"/>
    </row>
    <row r="99884" spans="2:2">
      <c r="B99884" s="202"/>
    </row>
    <row r="99885" spans="2:2">
      <c r="B99885" s="202"/>
    </row>
    <row r="99886" spans="2:2">
      <c r="B99886" s="202"/>
    </row>
    <row r="99887" spans="2:2">
      <c r="B99887" s="202"/>
    </row>
    <row r="99888" spans="2:2">
      <c r="B99888" s="202"/>
    </row>
    <row r="99889" spans="2:2">
      <c r="B99889" s="202"/>
    </row>
    <row r="99890" spans="2:2">
      <c r="B99890" s="202"/>
    </row>
    <row r="99891" spans="2:2">
      <c r="B99891" s="202"/>
    </row>
    <row r="99892" spans="2:2">
      <c r="B99892" s="202"/>
    </row>
    <row r="99893" spans="2:2">
      <c r="B99893" s="202"/>
    </row>
    <row r="99894" spans="2:2">
      <c r="B99894" s="202"/>
    </row>
    <row r="99895" spans="2:2">
      <c r="B99895" s="202"/>
    </row>
    <row r="99896" spans="2:2">
      <c r="B99896" s="202"/>
    </row>
    <row r="99897" spans="2:2">
      <c r="B99897" s="202"/>
    </row>
    <row r="99898" spans="2:2">
      <c r="B99898" s="202"/>
    </row>
    <row r="99899" spans="2:2">
      <c r="B99899" s="202"/>
    </row>
    <row r="99900" spans="2:2">
      <c r="B99900" s="202"/>
    </row>
    <row r="99901" spans="2:2">
      <c r="B99901" s="202"/>
    </row>
    <row r="99902" spans="2:2">
      <c r="B99902" s="202"/>
    </row>
    <row r="99903" spans="2:2">
      <c r="B99903" s="202"/>
    </row>
    <row r="99904" spans="2:2">
      <c r="B99904" s="202"/>
    </row>
    <row r="99905" spans="2:2">
      <c r="B99905" s="202"/>
    </row>
    <row r="99906" spans="2:2">
      <c r="B99906" s="202"/>
    </row>
    <row r="99907" spans="2:2">
      <c r="B99907" s="202"/>
    </row>
    <row r="99908" spans="2:2">
      <c r="B99908" s="202"/>
    </row>
    <row r="99909" spans="2:2">
      <c r="B99909" s="202"/>
    </row>
    <row r="99910" spans="2:2">
      <c r="B99910" s="202"/>
    </row>
    <row r="99911" spans="2:2">
      <c r="B99911" s="202"/>
    </row>
    <row r="99912" spans="2:2">
      <c r="B99912" s="202"/>
    </row>
    <row r="99913" spans="2:2">
      <c r="B99913" s="202"/>
    </row>
    <row r="99914" spans="2:2">
      <c r="B99914" s="202"/>
    </row>
    <row r="99915" spans="2:2">
      <c r="B99915" s="202"/>
    </row>
    <row r="99916" spans="2:2">
      <c r="B99916" s="202"/>
    </row>
    <row r="99917" spans="2:2">
      <c r="B99917" s="202"/>
    </row>
    <row r="99918" spans="2:2">
      <c r="B99918" s="202"/>
    </row>
    <row r="99919" spans="2:2">
      <c r="B99919" s="202"/>
    </row>
    <row r="99920" spans="2:2">
      <c r="B99920" s="202"/>
    </row>
    <row r="99921" spans="2:2">
      <c r="B99921" s="202"/>
    </row>
    <row r="99922" spans="2:2">
      <c r="B99922" s="202"/>
    </row>
    <row r="99923" spans="2:2">
      <c r="B99923" s="202"/>
    </row>
    <row r="99924" spans="2:2">
      <c r="B99924" s="202"/>
    </row>
    <row r="99925" spans="2:2">
      <c r="B99925" s="202"/>
    </row>
    <row r="99926" spans="2:2">
      <c r="B99926" s="202"/>
    </row>
    <row r="99927" spans="2:2">
      <c r="B99927" s="202"/>
    </row>
    <row r="99928" spans="2:2">
      <c r="B99928" s="202"/>
    </row>
    <row r="99929" spans="2:2">
      <c r="B99929" s="202"/>
    </row>
    <row r="99930" spans="2:2">
      <c r="B99930" s="202"/>
    </row>
    <row r="99931" spans="2:2">
      <c r="B99931" s="202"/>
    </row>
    <row r="99932" spans="2:2">
      <c r="B99932" s="202"/>
    </row>
    <row r="99933" spans="2:2">
      <c r="B99933" s="202"/>
    </row>
    <row r="99934" spans="2:2">
      <c r="B99934" s="202"/>
    </row>
    <row r="99935" spans="2:2">
      <c r="B99935" s="202"/>
    </row>
    <row r="99936" spans="2:2">
      <c r="B99936" s="202"/>
    </row>
    <row r="99937" spans="2:2">
      <c r="B99937" s="202"/>
    </row>
    <row r="99938" spans="2:2">
      <c r="B99938" s="202"/>
    </row>
    <row r="99939" spans="2:2">
      <c r="B99939" s="202"/>
    </row>
    <row r="99940" spans="2:2">
      <c r="B99940" s="202"/>
    </row>
    <row r="99941" spans="2:2">
      <c r="B99941" s="202"/>
    </row>
    <row r="99942" spans="2:2">
      <c r="B99942" s="202"/>
    </row>
    <row r="99943" spans="2:2">
      <c r="B99943" s="202"/>
    </row>
    <row r="99944" spans="2:2">
      <c r="B99944" s="202"/>
    </row>
    <row r="99945" spans="2:2">
      <c r="B99945" s="202"/>
    </row>
    <row r="99946" spans="2:2">
      <c r="B99946" s="202"/>
    </row>
    <row r="99947" spans="2:2">
      <c r="B99947" s="202"/>
    </row>
    <row r="99948" spans="2:2">
      <c r="B99948" s="202"/>
    </row>
    <row r="99949" spans="2:2">
      <c r="B99949" s="202"/>
    </row>
    <row r="99950" spans="2:2">
      <c r="B99950" s="202"/>
    </row>
    <row r="99951" spans="2:2">
      <c r="B99951" s="202"/>
    </row>
    <row r="99952" spans="2:2">
      <c r="B99952" s="202"/>
    </row>
    <row r="99953" spans="2:2">
      <c r="B99953" s="202"/>
    </row>
    <row r="99954" spans="2:2">
      <c r="B99954" s="202"/>
    </row>
    <row r="99955" spans="2:2">
      <c r="B99955" s="202"/>
    </row>
    <row r="99956" spans="2:2">
      <c r="B99956" s="202"/>
    </row>
    <row r="99957" spans="2:2">
      <c r="B99957" s="202"/>
    </row>
    <row r="99958" spans="2:2">
      <c r="B99958" s="202"/>
    </row>
    <row r="99959" spans="2:2">
      <c r="B99959" s="202"/>
    </row>
    <row r="99960" spans="2:2">
      <c r="B99960" s="202"/>
    </row>
    <row r="99961" spans="2:2">
      <c r="B99961" s="202"/>
    </row>
    <row r="99962" spans="2:2">
      <c r="B99962" s="202"/>
    </row>
    <row r="99963" spans="2:2">
      <c r="B99963" s="202"/>
    </row>
    <row r="99964" spans="2:2">
      <c r="B99964" s="202"/>
    </row>
    <row r="99965" spans="2:2">
      <c r="B99965" s="202"/>
    </row>
    <row r="99966" spans="2:2">
      <c r="B99966" s="202"/>
    </row>
    <row r="99967" spans="2:2">
      <c r="B99967" s="202"/>
    </row>
    <row r="99968" spans="2:2">
      <c r="B99968" s="202"/>
    </row>
    <row r="99969" spans="2:2">
      <c r="B99969" s="202"/>
    </row>
    <row r="99970" spans="2:2">
      <c r="B99970" s="202"/>
    </row>
    <row r="99971" spans="2:2">
      <c r="B99971" s="202"/>
    </row>
    <row r="99972" spans="2:2">
      <c r="B99972" s="202"/>
    </row>
    <row r="99973" spans="2:2">
      <c r="B99973" s="202"/>
    </row>
    <row r="99974" spans="2:2">
      <c r="B99974" s="202"/>
    </row>
    <row r="99975" spans="2:2">
      <c r="B99975" s="202"/>
    </row>
    <row r="99976" spans="2:2">
      <c r="B99976" s="202"/>
    </row>
    <row r="99977" spans="2:2">
      <c r="B99977" s="202"/>
    </row>
    <row r="99978" spans="2:2">
      <c r="B99978" s="202"/>
    </row>
    <row r="99979" spans="2:2">
      <c r="B99979" s="202"/>
    </row>
    <row r="99980" spans="2:2">
      <c r="B99980" s="202"/>
    </row>
    <row r="99981" spans="2:2">
      <c r="B99981" s="202"/>
    </row>
    <row r="99982" spans="2:2">
      <c r="B99982" s="202"/>
    </row>
    <row r="99983" spans="2:2">
      <c r="B99983" s="202"/>
    </row>
    <row r="99984" spans="2:2">
      <c r="B99984" s="202"/>
    </row>
    <row r="99985" spans="2:2">
      <c r="B99985" s="202"/>
    </row>
    <row r="99986" spans="2:2">
      <c r="B99986" s="202"/>
    </row>
    <row r="99987" spans="2:2">
      <c r="B99987" s="202"/>
    </row>
    <row r="99988" spans="2:2">
      <c r="B99988" s="202"/>
    </row>
    <row r="99989" spans="2:2">
      <c r="B99989" s="202"/>
    </row>
    <row r="99990" spans="2:2">
      <c r="B99990" s="202"/>
    </row>
    <row r="99991" spans="2:2">
      <c r="B99991" s="202"/>
    </row>
    <row r="99992" spans="2:2">
      <c r="B99992" s="202"/>
    </row>
    <row r="99993" spans="2:2">
      <c r="B99993" s="202"/>
    </row>
    <row r="99994" spans="2:2">
      <c r="B99994" s="202"/>
    </row>
    <row r="99995" spans="2:2">
      <c r="B99995" s="202"/>
    </row>
    <row r="99996" spans="2:2">
      <c r="B99996" s="202"/>
    </row>
    <row r="99997" spans="2:2">
      <c r="B99997" s="202"/>
    </row>
    <row r="99998" spans="2:2">
      <c r="B99998" s="202"/>
    </row>
    <row r="99999" spans="2:2">
      <c r="B99999" s="202"/>
    </row>
    <row r="100000" spans="2:2">
      <c r="B100000" s="202"/>
    </row>
    <row r="100001" spans="2:2">
      <c r="B100001" s="202"/>
    </row>
    <row r="100002" spans="2:2">
      <c r="B100002" s="202"/>
    </row>
    <row r="100003" spans="2:2">
      <c r="B100003" s="202"/>
    </row>
    <row r="100004" spans="2:2">
      <c r="B100004" s="202"/>
    </row>
    <row r="100005" spans="2:2">
      <c r="B100005" s="202"/>
    </row>
    <row r="100006" spans="2:2">
      <c r="B100006" s="202"/>
    </row>
    <row r="100007" spans="2:2">
      <c r="B100007" s="202"/>
    </row>
    <row r="100008" spans="2:2">
      <c r="B100008" s="202"/>
    </row>
    <row r="100009" spans="2:2">
      <c r="B100009" s="202"/>
    </row>
    <row r="100010" spans="2:2">
      <c r="B100010" s="202"/>
    </row>
    <row r="100011" spans="2:2">
      <c r="B100011" s="202"/>
    </row>
    <row r="100012" spans="2:2">
      <c r="B100012" s="202"/>
    </row>
    <row r="100013" spans="2:2">
      <c r="B100013" s="202"/>
    </row>
    <row r="100014" spans="2:2">
      <c r="B100014" s="202"/>
    </row>
    <row r="100015" spans="2:2">
      <c r="B100015" s="202"/>
    </row>
    <row r="100016" spans="2:2">
      <c r="B100016" s="202"/>
    </row>
    <row r="100017" spans="2:2">
      <c r="B100017" s="202"/>
    </row>
    <row r="100018" spans="2:2">
      <c r="B100018" s="202"/>
    </row>
    <row r="100019" spans="2:2">
      <c r="B100019" s="202"/>
    </row>
    <row r="100020" spans="2:2">
      <c r="B100020" s="202"/>
    </row>
    <row r="100021" spans="2:2">
      <c r="B100021" s="202"/>
    </row>
    <row r="100022" spans="2:2">
      <c r="B100022" s="202"/>
    </row>
    <row r="100023" spans="2:2">
      <c r="B100023" s="202"/>
    </row>
    <row r="100024" spans="2:2">
      <c r="B100024" s="202"/>
    </row>
    <row r="100025" spans="2:2">
      <c r="B100025" s="202"/>
    </row>
    <row r="100026" spans="2:2">
      <c r="B100026" s="202"/>
    </row>
    <row r="100027" spans="2:2">
      <c r="B100027" s="202"/>
    </row>
    <row r="100028" spans="2:2">
      <c r="B100028" s="202"/>
    </row>
    <row r="100029" spans="2:2">
      <c r="B100029" s="202"/>
    </row>
    <row r="100030" spans="2:2">
      <c r="B100030" s="202"/>
    </row>
    <row r="100031" spans="2:2">
      <c r="B100031" s="202"/>
    </row>
    <row r="100032" spans="2:2">
      <c r="B100032" s="202"/>
    </row>
    <row r="100033" spans="2:2">
      <c r="B100033" s="202"/>
    </row>
    <row r="100034" spans="2:2">
      <c r="B100034" s="202"/>
    </row>
    <row r="100035" spans="2:2">
      <c r="B100035" s="202"/>
    </row>
    <row r="100036" spans="2:2">
      <c r="B100036" s="202"/>
    </row>
    <row r="100037" spans="2:2">
      <c r="B100037" s="202"/>
    </row>
    <row r="100038" spans="2:2">
      <c r="B100038" s="202"/>
    </row>
    <row r="100039" spans="2:2">
      <c r="B100039" s="202"/>
    </row>
    <row r="100040" spans="2:2">
      <c r="B100040" s="202"/>
    </row>
    <row r="100041" spans="2:2">
      <c r="B100041" s="202"/>
    </row>
    <row r="100042" spans="2:2">
      <c r="B100042" s="202"/>
    </row>
    <row r="100043" spans="2:2">
      <c r="B100043" s="202"/>
    </row>
    <row r="100044" spans="2:2">
      <c r="B100044" s="202"/>
    </row>
    <row r="100045" spans="2:2">
      <c r="B100045" s="202"/>
    </row>
    <row r="100046" spans="2:2">
      <c r="B100046" s="202"/>
    </row>
    <row r="100047" spans="2:2">
      <c r="B100047" s="202"/>
    </row>
    <row r="100048" spans="2:2">
      <c r="B100048" s="202"/>
    </row>
    <row r="100049" spans="2:2">
      <c r="B100049" s="202"/>
    </row>
    <row r="100050" spans="2:2">
      <c r="B100050" s="202"/>
    </row>
    <row r="100051" spans="2:2">
      <c r="B100051" s="202"/>
    </row>
    <row r="100052" spans="2:2">
      <c r="B100052" s="202"/>
    </row>
    <row r="100053" spans="2:2">
      <c r="B100053" s="202"/>
    </row>
    <row r="100054" spans="2:2">
      <c r="B100054" s="202"/>
    </row>
    <row r="100055" spans="2:2">
      <c r="B100055" s="202"/>
    </row>
    <row r="100056" spans="2:2">
      <c r="B100056" s="202"/>
    </row>
    <row r="100057" spans="2:2">
      <c r="B100057" s="202"/>
    </row>
    <row r="100058" spans="2:2">
      <c r="B100058" s="202"/>
    </row>
    <row r="100059" spans="2:2">
      <c r="B100059" s="202"/>
    </row>
    <row r="100060" spans="2:2">
      <c r="B100060" s="202"/>
    </row>
    <row r="100061" spans="2:2">
      <c r="B100061" s="202"/>
    </row>
    <row r="100062" spans="2:2">
      <c r="B100062" s="202"/>
    </row>
    <row r="100063" spans="2:2">
      <c r="B100063" s="202"/>
    </row>
    <row r="100064" spans="2:2">
      <c r="B100064" s="202"/>
    </row>
    <row r="100065" spans="2:2">
      <c r="B100065" s="202"/>
    </row>
    <row r="100066" spans="2:2">
      <c r="B100066" s="202"/>
    </row>
    <row r="100067" spans="2:2">
      <c r="B100067" s="202"/>
    </row>
    <row r="100068" spans="2:2">
      <c r="B100068" s="202"/>
    </row>
    <row r="100069" spans="2:2">
      <c r="B100069" s="202"/>
    </row>
    <row r="100070" spans="2:2">
      <c r="B100070" s="202"/>
    </row>
    <row r="100071" spans="2:2">
      <c r="B100071" s="202"/>
    </row>
    <row r="100072" spans="2:2">
      <c r="B100072" s="202"/>
    </row>
    <row r="100073" spans="2:2">
      <c r="B100073" s="202"/>
    </row>
    <row r="100074" spans="2:2">
      <c r="B100074" s="202"/>
    </row>
    <row r="100075" spans="2:2">
      <c r="B100075" s="202"/>
    </row>
    <row r="100076" spans="2:2">
      <c r="B100076" s="202"/>
    </row>
    <row r="100077" spans="2:2">
      <c r="B100077" s="202"/>
    </row>
    <row r="100078" spans="2:2">
      <c r="B100078" s="202"/>
    </row>
    <row r="100079" spans="2:2">
      <c r="B100079" s="202"/>
    </row>
    <row r="100080" spans="2:2">
      <c r="B100080" s="202"/>
    </row>
    <row r="100081" spans="2:2">
      <c r="B100081" s="202"/>
    </row>
    <row r="100082" spans="2:2">
      <c r="B100082" s="202"/>
    </row>
    <row r="100083" spans="2:2">
      <c r="B100083" s="202"/>
    </row>
    <row r="100084" spans="2:2">
      <c r="B100084" s="202"/>
    </row>
    <row r="100085" spans="2:2">
      <c r="B100085" s="202"/>
    </row>
    <row r="100086" spans="2:2">
      <c r="B100086" s="202"/>
    </row>
    <row r="100087" spans="2:2">
      <c r="B100087" s="202"/>
    </row>
    <row r="100088" spans="2:2">
      <c r="B100088" s="202"/>
    </row>
    <row r="100089" spans="2:2">
      <c r="B100089" s="202"/>
    </row>
    <row r="100090" spans="2:2">
      <c r="B100090" s="202"/>
    </row>
    <row r="100091" spans="2:2">
      <c r="B100091" s="202"/>
    </row>
    <row r="100092" spans="2:2">
      <c r="B100092" s="202"/>
    </row>
    <row r="100093" spans="2:2">
      <c r="B100093" s="202"/>
    </row>
    <row r="100094" spans="2:2">
      <c r="B100094" s="202"/>
    </row>
    <row r="100095" spans="2:2">
      <c r="B100095" s="202"/>
    </row>
    <row r="100096" spans="2:2">
      <c r="B100096" s="202"/>
    </row>
    <row r="100097" spans="2:2">
      <c r="B100097" s="202"/>
    </row>
    <row r="100098" spans="2:2">
      <c r="B100098" s="202"/>
    </row>
    <row r="100099" spans="2:2">
      <c r="B100099" s="202"/>
    </row>
    <row r="100100" spans="2:2">
      <c r="B100100" s="202"/>
    </row>
    <row r="100101" spans="2:2">
      <c r="B100101" s="202"/>
    </row>
    <row r="100102" spans="2:2">
      <c r="B100102" s="202"/>
    </row>
    <row r="100103" spans="2:2">
      <c r="B100103" s="202"/>
    </row>
    <row r="100104" spans="2:2">
      <c r="B100104" s="202"/>
    </row>
    <row r="100105" spans="2:2">
      <c r="B100105" s="202"/>
    </row>
    <row r="100106" spans="2:2">
      <c r="B100106" s="202"/>
    </row>
    <row r="100107" spans="2:2">
      <c r="B100107" s="202"/>
    </row>
    <row r="100108" spans="2:2">
      <c r="B100108" s="202"/>
    </row>
    <row r="100109" spans="2:2">
      <c r="B100109" s="202"/>
    </row>
    <row r="100110" spans="2:2">
      <c r="B100110" s="202"/>
    </row>
    <row r="100111" spans="2:2">
      <c r="B100111" s="202"/>
    </row>
    <row r="100112" spans="2:2">
      <c r="B100112" s="202"/>
    </row>
    <row r="100113" spans="2:2">
      <c r="B100113" s="202"/>
    </row>
    <row r="100114" spans="2:2">
      <c r="B100114" s="202"/>
    </row>
    <row r="100115" spans="2:2">
      <c r="B100115" s="202"/>
    </row>
    <row r="100116" spans="2:2">
      <c r="B100116" s="202"/>
    </row>
    <row r="100117" spans="2:2">
      <c r="B100117" s="202"/>
    </row>
    <row r="100118" spans="2:2">
      <c r="B100118" s="202"/>
    </row>
    <row r="100119" spans="2:2">
      <c r="B100119" s="202"/>
    </row>
    <row r="100120" spans="2:2">
      <c r="B100120" s="202"/>
    </row>
    <row r="100121" spans="2:2">
      <c r="B100121" s="202"/>
    </row>
    <row r="100122" spans="2:2">
      <c r="B100122" s="202"/>
    </row>
    <row r="100123" spans="2:2">
      <c r="B100123" s="202"/>
    </row>
    <row r="100124" spans="2:2">
      <c r="B100124" s="202"/>
    </row>
    <row r="100125" spans="2:2">
      <c r="B100125" s="202"/>
    </row>
    <row r="100126" spans="2:2">
      <c r="B100126" s="202"/>
    </row>
    <row r="100127" spans="2:2">
      <c r="B100127" s="202"/>
    </row>
    <row r="100128" spans="2:2">
      <c r="B100128" s="202"/>
    </row>
    <row r="100129" spans="2:2">
      <c r="B100129" s="202"/>
    </row>
    <row r="100130" spans="2:2">
      <c r="B100130" s="202"/>
    </row>
    <row r="100131" spans="2:2">
      <c r="B100131" s="202"/>
    </row>
    <row r="100132" spans="2:2">
      <c r="B100132" s="202"/>
    </row>
    <row r="100133" spans="2:2">
      <c r="B100133" s="202"/>
    </row>
    <row r="100134" spans="2:2">
      <c r="B100134" s="202"/>
    </row>
    <row r="100135" spans="2:2">
      <c r="B100135" s="202"/>
    </row>
    <row r="100136" spans="2:2">
      <c r="B100136" s="202"/>
    </row>
    <row r="100137" spans="2:2">
      <c r="B100137" s="202"/>
    </row>
    <row r="100138" spans="2:2">
      <c r="B100138" s="202"/>
    </row>
    <row r="100139" spans="2:2">
      <c r="B100139" s="202"/>
    </row>
    <row r="100140" spans="2:2">
      <c r="B100140" s="202"/>
    </row>
    <row r="100141" spans="2:2">
      <c r="B100141" s="202"/>
    </row>
    <row r="100142" spans="2:2">
      <c r="B100142" s="202"/>
    </row>
    <row r="100143" spans="2:2">
      <c r="B100143" s="202"/>
    </row>
    <row r="100144" spans="2:2">
      <c r="B100144" s="202"/>
    </row>
    <row r="100145" spans="2:2">
      <c r="B100145" s="202"/>
    </row>
    <row r="100146" spans="2:2">
      <c r="B100146" s="202"/>
    </row>
    <row r="100147" spans="2:2">
      <c r="B100147" s="202"/>
    </row>
    <row r="100148" spans="2:2">
      <c r="B100148" s="202"/>
    </row>
    <row r="100149" spans="2:2">
      <c r="B100149" s="202"/>
    </row>
    <row r="100150" spans="2:2">
      <c r="B100150" s="202"/>
    </row>
    <row r="100151" spans="2:2">
      <c r="B100151" s="202"/>
    </row>
    <row r="100152" spans="2:2">
      <c r="B100152" s="202"/>
    </row>
    <row r="100153" spans="2:2">
      <c r="B100153" s="202"/>
    </row>
    <row r="100154" spans="2:2">
      <c r="B100154" s="202"/>
    </row>
    <row r="100155" spans="2:2">
      <c r="B100155" s="202"/>
    </row>
    <row r="100156" spans="2:2">
      <c r="B100156" s="202"/>
    </row>
    <row r="100157" spans="2:2">
      <c r="B100157" s="202"/>
    </row>
    <row r="100158" spans="2:2">
      <c r="B100158" s="202"/>
    </row>
    <row r="100159" spans="2:2">
      <c r="B100159" s="202"/>
    </row>
    <row r="100160" spans="2:2">
      <c r="B100160" s="202"/>
    </row>
    <row r="100161" spans="2:2">
      <c r="B100161" s="202"/>
    </row>
    <row r="100162" spans="2:2">
      <c r="B100162" s="202"/>
    </row>
    <row r="100163" spans="2:2">
      <c r="B100163" s="202"/>
    </row>
    <row r="100164" spans="2:2">
      <c r="B100164" s="202"/>
    </row>
    <row r="100165" spans="2:2">
      <c r="B100165" s="202"/>
    </row>
    <row r="100166" spans="2:2">
      <c r="B100166" s="202"/>
    </row>
    <row r="100167" spans="2:2">
      <c r="B100167" s="202"/>
    </row>
    <row r="100168" spans="2:2">
      <c r="B100168" s="202"/>
    </row>
    <row r="100169" spans="2:2">
      <c r="B100169" s="202"/>
    </row>
    <row r="100170" spans="2:2">
      <c r="B100170" s="202"/>
    </row>
    <row r="100171" spans="2:2">
      <c r="B100171" s="202"/>
    </row>
    <row r="100172" spans="2:2">
      <c r="B100172" s="202"/>
    </row>
    <row r="100173" spans="2:2">
      <c r="B100173" s="202"/>
    </row>
    <row r="100174" spans="2:2">
      <c r="B100174" s="202"/>
    </row>
    <row r="100175" spans="2:2">
      <c r="B100175" s="202"/>
    </row>
    <row r="100176" spans="2:2">
      <c r="B100176" s="202"/>
    </row>
    <row r="100177" spans="2:2">
      <c r="B100177" s="202"/>
    </row>
    <row r="100178" spans="2:2">
      <c r="B100178" s="202"/>
    </row>
    <row r="100179" spans="2:2">
      <c r="B100179" s="202"/>
    </row>
    <row r="100180" spans="2:2">
      <c r="B100180" s="202"/>
    </row>
    <row r="100181" spans="2:2">
      <c r="B100181" s="202"/>
    </row>
    <row r="100182" spans="2:2">
      <c r="B100182" s="202"/>
    </row>
    <row r="100183" spans="2:2">
      <c r="B100183" s="202"/>
    </row>
    <row r="100184" spans="2:2">
      <c r="B100184" s="202"/>
    </row>
    <row r="100185" spans="2:2">
      <c r="B100185" s="202"/>
    </row>
    <row r="100186" spans="2:2">
      <c r="B100186" s="202"/>
    </row>
    <row r="100187" spans="2:2">
      <c r="B100187" s="202"/>
    </row>
    <row r="100188" spans="2:2">
      <c r="B100188" s="202"/>
    </row>
    <row r="100189" spans="2:2">
      <c r="B100189" s="202"/>
    </row>
    <row r="100190" spans="2:2">
      <c r="B100190" s="202"/>
    </row>
    <row r="100191" spans="2:2">
      <c r="B100191" s="202"/>
    </row>
    <row r="100192" spans="2:2">
      <c r="B100192" s="202"/>
    </row>
    <row r="100193" spans="2:2">
      <c r="B100193" s="202"/>
    </row>
    <row r="100194" spans="2:2">
      <c r="B100194" s="202"/>
    </row>
    <row r="100195" spans="2:2">
      <c r="B100195" s="202"/>
    </row>
    <row r="100196" spans="2:2">
      <c r="B100196" s="202"/>
    </row>
    <row r="100197" spans="2:2">
      <c r="B100197" s="202"/>
    </row>
    <row r="100198" spans="2:2">
      <c r="B100198" s="202"/>
    </row>
    <row r="100199" spans="2:2">
      <c r="B100199" s="202"/>
    </row>
    <row r="100200" spans="2:2">
      <c r="B100200" s="202"/>
    </row>
    <row r="100201" spans="2:2">
      <c r="B100201" s="202"/>
    </row>
    <row r="100202" spans="2:2">
      <c r="B100202" s="202"/>
    </row>
    <row r="100203" spans="2:2">
      <c r="B100203" s="202"/>
    </row>
    <row r="100204" spans="2:2">
      <c r="B100204" s="202"/>
    </row>
    <row r="100205" spans="2:2">
      <c r="B100205" s="202"/>
    </row>
    <row r="100206" spans="2:2">
      <c r="B100206" s="202"/>
    </row>
    <row r="100207" spans="2:2">
      <c r="B100207" s="202"/>
    </row>
    <row r="100208" spans="2:2">
      <c r="B100208" s="202"/>
    </row>
    <row r="100209" spans="2:2">
      <c r="B100209" s="202"/>
    </row>
    <row r="100210" spans="2:2">
      <c r="B100210" s="202"/>
    </row>
    <row r="100211" spans="2:2">
      <c r="B100211" s="202"/>
    </row>
    <row r="100212" spans="2:2">
      <c r="B100212" s="202"/>
    </row>
    <row r="100213" spans="2:2">
      <c r="B100213" s="202"/>
    </row>
    <row r="100214" spans="2:2">
      <c r="B100214" s="202"/>
    </row>
    <row r="100215" spans="2:2">
      <c r="B100215" s="202"/>
    </row>
    <row r="100216" spans="2:2">
      <c r="B100216" s="202"/>
    </row>
    <row r="100217" spans="2:2">
      <c r="B100217" s="202"/>
    </row>
    <row r="100218" spans="2:2">
      <c r="B100218" s="202"/>
    </row>
    <row r="100219" spans="2:2">
      <c r="B100219" s="202"/>
    </row>
    <row r="100220" spans="2:2">
      <c r="B100220" s="202"/>
    </row>
    <row r="100221" spans="2:2">
      <c r="B100221" s="202"/>
    </row>
    <row r="100222" spans="2:2">
      <c r="B100222" s="202"/>
    </row>
    <row r="100223" spans="2:2">
      <c r="B100223" s="202"/>
    </row>
    <row r="100224" spans="2:2">
      <c r="B100224" s="202"/>
    </row>
    <row r="100225" spans="2:2">
      <c r="B100225" s="202"/>
    </row>
    <row r="100226" spans="2:2">
      <c r="B100226" s="202"/>
    </row>
    <row r="100227" spans="2:2">
      <c r="B100227" s="202"/>
    </row>
    <row r="100228" spans="2:2">
      <c r="B100228" s="202"/>
    </row>
    <row r="100229" spans="2:2">
      <c r="B100229" s="202"/>
    </row>
    <row r="100230" spans="2:2">
      <c r="B100230" s="202"/>
    </row>
    <row r="100231" spans="2:2">
      <c r="B100231" s="202"/>
    </row>
    <row r="100232" spans="2:2">
      <c r="B100232" s="202"/>
    </row>
    <row r="100233" spans="2:2">
      <c r="B100233" s="202"/>
    </row>
    <row r="100234" spans="2:2">
      <c r="B100234" s="202"/>
    </row>
    <row r="100235" spans="2:2">
      <c r="B100235" s="202"/>
    </row>
    <row r="100236" spans="2:2">
      <c r="B100236" s="202"/>
    </row>
    <row r="100237" spans="2:2">
      <c r="B100237" s="202"/>
    </row>
    <row r="100238" spans="2:2">
      <c r="B100238" s="202"/>
    </row>
    <row r="100239" spans="2:2">
      <c r="B100239" s="202"/>
    </row>
    <row r="100240" spans="2:2">
      <c r="B100240" s="202"/>
    </row>
    <row r="100241" spans="2:2">
      <c r="B100241" s="202"/>
    </row>
    <row r="100242" spans="2:2">
      <c r="B100242" s="202"/>
    </row>
    <row r="100243" spans="2:2">
      <c r="B100243" s="202"/>
    </row>
    <row r="100244" spans="2:2">
      <c r="B100244" s="202"/>
    </row>
    <row r="100245" spans="2:2">
      <c r="B100245" s="202"/>
    </row>
    <row r="100246" spans="2:2">
      <c r="B100246" s="202"/>
    </row>
    <row r="100247" spans="2:2">
      <c r="B100247" s="202"/>
    </row>
    <row r="100248" spans="2:2">
      <c r="B100248" s="202"/>
    </row>
    <row r="100249" spans="2:2">
      <c r="B100249" s="202"/>
    </row>
    <row r="100250" spans="2:2">
      <c r="B100250" s="202"/>
    </row>
    <row r="100251" spans="2:2">
      <c r="B100251" s="202"/>
    </row>
    <row r="100252" spans="2:2">
      <c r="B100252" s="202"/>
    </row>
    <row r="100253" spans="2:2">
      <c r="B100253" s="202"/>
    </row>
    <row r="100254" spans="2:2">
      <c r="B100254" s="202"/>
    </row>
    <row r="100255" spans="2:2">
      <c r="B100255" s="202"/>
    </row>
    <row r="100256" spans="2:2">
      <c r="B100256" s="202"/>
    </row>
    <row r="100257" spans="2:2">
      <c r="B100257" s="202"/>
    </row>
    <row r="100258" spans="2:2">
      <c r="B100258" s="202"/>
    </row>
    <row r="100259" spans="2:2">
      <c r="B100259" s="202"/>
    </row>
    <row r="100260" spans="2:2">
      <c r="B100260" s="202"/>
    </row>
    <row r="100261" spans="2:2">
      <c r="B100261" s="202"/>
    </row>
    <row r="100262" spans="2:2">
      <c r="B100262" s="202"/>
    </row>
    <row r="100263" spans="2:2">
      <c r="B100263" s="202"/>
    </row>
    <row r="100264" spans="2:2">
      <c r="B100264" s="202"/>
    </row>
    <row r="100265" spans="2:2">
      <c r="B100265" s="202"/>
    </row>
    <row r="100266" spans="2:2">
      <c r="B100266" s="202"/>
    </row>
    <row r="100267" spans="2:2">
      <c r="B100267" s="202"/>
    </row>
    <row r="100268" spans="2:2">
      <c r="B100268" s="202"/>
    </row>
    <row r="100269" spans="2:2">
      <c r="B100269" s="202"/>
    </row>
    <row r="100270" spans="2:2">
      <c r="B100270" s="202"/>
    </row>
    <row r="100271" spans="2:2">
      <c r="B100271" s="202"/>
    </row>
    <row r="100272" spans="2:2">
      <c r="B100272" s="202"/>
    </row>
    <row r="100273" spans="2:2">
      <c r="B100273" s="202"/>
    </row>
    <row r="100274" spans="2:2">
      <c r="B100274" s="202"/>
    </row>
    <row r="100275" spans="2:2">
      <c r="B100275" s="202"/>
    </row>
    <row r="100276" spans="2:2">
      <c r="B100276" s="202"/>
    </row>
    <row r="100277" spans="2:2">
      <c r="B100277" s="202"/>
    </row>
    <row r="100278" spans="2:2">
      <c r="B100278" s="202"/>
    </row>
    <row r="100279" spans="2:2">
      <c r="B100279" s="202"/>
    </row>
    <row r="100280" spans="2:2">
      <c r="B100280" s="202"/>
    </row>
    <row r="100281" spans="2:2">
      <c r="B100281" s="202"/>
    </row>
    <row r="100282" spans="2:2">
      <c r="B100282" s="202"/>
    </row>
    <row r="100283" spans="2:2">
      <c r="B100283" s="202"/>
    </row>
    <row r="100284" spans="2:2">
      <c r="B100284" s="202"/>
    </row>
    <row r="100285" spans="2:2">
      <c r="B100285" s="202"/>
    </row>
    <row r="100286" spans="2:2">
      <c r="B100286" s="202"/>
    </row>
    <row r="100287" spans="2:2">
      <c r="B100287" s="202"/>
    </row>
    <row r="100288" spans="2:2">
      <c r="B100288" s="202"/>
    </row>
    <row r="100289" spans="2:2">
      <c r="B100289" s="202"/>
    </row>
    <row r="100290" spans="2:2">
      <c r="B100290" s="202"/>
    </row>
    <row r="100291" spans="2:2">
      <c r="B100291" s="202"/>
    </row>
    <row r="100292" spans="2:2">
      <c r="B100292" s="202"/>
    </row>
    <row r="100293" spans="2:2">
      <c r="B100293" s="202"/>
    </row>
    <row r="100294" spans="2:2">
      <c r="B100294" s="202"/>
    </row>
    <row r="100295" spans="2:2">
      <c r="B100295" s="202"/>
    </row>
    <row r="100296" spans="2:2">
      <c r="B100296" s="202"/>
    </row>
    <row r="100297" spans="2:2">
      <c r="B100297" s="202"/>
    </row>
    <row r="100298" spans="2:2">
      <c r="B100298" s="202"/>
    </row>
    <row r="100299" spans="2:2">
      <c r="B100299" s="202"/>
    </row>
    <row r="100300" spans="2:2">
      <c r="B100300" s="202"/>
    </row>
    <row r="100301" spans="2:2">
      <c r="B100301" s="202"/>
    </row>
    <row r="100302" spans="2:2">
      <c r="B100302" s="202"/>
    </row>
    <row r="100303" spans="2:2">
      <c r="B100303" s="202"/>
    </row>
    <row r="100304" spans="2:2">
      <c r="B100304" s="202"/>
    </row>
    <row r="100305" spans="2:2">
      <c r="B100305" s="202"/>
    </row>
    <row r="100306" spans="2:2">
      <c r="B100306" s="202"/>
    </row>
    <row r="100307" spans="2:2">
      <c r="B100307" s="202"/>
    </row>
    <row r="100308" spans="2:2">
      <c r="B100308" s="202"/>
    </row>
    <row r="100309" spans="2:2">
      <c r="B100309" s="202"/>
    </row>
    <row r="100310" spans="2:2">
      <c r="B100310" s="202"/>
    </row>
    <row r="100311" spans="2:2">
      <c r="B100311" s="202"/>
    </row>
    <row r="100312" spans="2:2">
      <c r="B100312" s="202"/>
    </row>
    <row r="100313" spans="2:2">
      <c r="B100313" s="202"/>
    </row>
    <row r="100314" spans="2:2">
      <c r="B100314" s="202"/>
    </row>
    <row r="100315" spans="2:2">
      <c r="B100315" s="202"/>
    </row>
    <row r="100316" spans="2:2">
      <c r="B100316" s="202"/>
    </row>
    <row r="100317" spans="2:2">
      <c r="B100317" s="202"/>
    </row>
    <row r="100318" spans="2:2">
      <c r="B100318" s="202"/>
    </row>
    <row r="100319" spans="2:2">
      <c r="B100319" s="202"/>
    </row>
    <row r="100320" spans="2:2">
      <c r="B100320" s="202"/>
    </row>
    <row r="100321" spans="2:2">
      <c r="B100321" s="202"/>
    </row>
    <row r="100322" spans="2:2">
      <c r="B100322" s="202"/>
    </row>
    <row r="100323" spans="2:2">
      <c r="B100323" s="202"/>
    </row>
    <row r="100324" spans="2:2">
      <c r="B100324" s="202"/>
    </row>
    <row r="100325" spans="2:2">
      <c r="B100325" s="202"/>
    </row>
    <row r="100326" spans="2:2">
      <c r="B100326" s="202"/>
    </row>
    <row r="100327" spans="2:2">
      <c r="B100327" s="202"/>
    </row>
    <row r="100328" spans="2:2">
      <c r="B100328" s="202"/>
    </row>
    <row r="100329" spans="2:2">
      <c r="B100329" s="202"/>
    </row>
    <row r="100330" spans="2:2">
      <c r="B100330" s="202"/>
    </row>
    <row r="100331" spans="2:2">
      <c r="B100331" s="202"/>
    </row>
    <row r="100332" spans="2:2">
      <c r="B100332" s="202"/>
    </row>
    <row r="100333" spans="2:2">
      <c r="B100333" s="202"/>
    </row>
    <row r="100334" spans="2:2">
      <c r="B100334" s="202"/>
    </row>
    <row r="100335" spans="2:2">
      <c r="B100335" s="202"/>
    </row>
    <row r="100336" spans="2:2">
      <c r="B100336" s="202"/>
    </row>
    <row r="100337" spans="2:2">
      <c r="B100337" s="202"/>
    </row>
    <row r="100338" spans="2:2">
      <c r="B100338" s="202"/>
    </row>
    <row r="100339" spans="2:2">
      <c r="B100339" s="202"/>
    </row>
    <row r="100340" spans="2:2">
      <c r="B100340" s="202"/>
    </row>
    <row r="100341" spans="2:2">
      <c r="B100341" s="202"/>
    </row>
    <row r="100342" spans="2:2">
      <c r="B100342" s="202"/>
    </row>
    <row r="100343" spans="2:2">
      <c r="B100343" s="202"/>
    </row>
    <row r="100344" spans="2:2">
      <c r="B100344" s="202"/>
    </row>
    <row r="100345" spans="2:2">
      <c r="B100345" s="202"/>
    </row>
    <row r="100346" spans="2:2">
      <c r="B100346" s="202"/>
    </row>
    <row r="100347" spans="2:2">
      <c r="B100347" s="202"/>
    </row>
    <row r="100348" spans="2:2">
      <c r="B100348" s="202"/>
    </row>
    <row r="100349" spans="2:2">
      <c r="B100349" s="202"/>
    </row>
    <row r="100350" spans="2:2">
      <c r="B100350" s="202"/>
    </row>
    <row r="100351" spans="2:2">
      <c r="B100351" s="202"/>
    </row>
    <row r="100352" spans="2:2">
      <c r="B100352" s="202"/>
    </row>
    <row r="100353" spans="2:2">
      <c r="B100353" s="202"/>
    </row>
    <row r="100354" spans="2:2">
      <c r="B100354" s="202"/>
    </row>
    <row r="100355" spans="2:2">
      <c r="B100355" s="202"/>
    </row>
    <row r="100356" spans="2:2">
      <c r="B100356" s="202"/>
    </row>
    <row r="100357" spans="2:2">
      <c r="B100357" s="202"/>
    </row>
    <row r="100358" spans="2:2">
      <c r="B100358" s="202"/>
    </row>
    <row r="100359" spans="2:2">
      <c r="B100359" s="202"/>
    </row>
    <row r="100360" spans="2:2">
      <c r="B100360" s="202"/>
    </row>
    <row r="100361" spans="2:2">
      <c r="B100361" s="202"/>
    </row>
    <row r="100362" spans="2:2">
      <c r="B100362" s="202"/>
    </row>
    <row r="100363" spans="2:2">
      <c r="B100363" s="202"/>
    </row>
    <row r="100364" spans="2:2">
      <c r="B100364" s="202"/>
    </row>
    <row r="100365" spans="2:2">
      <c r="B100365" s="202"/>
    </row>
    <row r="100366" spans="2:2">
      <c r="B100366" s="202"/>
    </row>
    <row r="100367" spans="2:2">
      <c r="B100367" s="202"/>
    </row>
    <row r="100368" spans="2:2">
      <c r="B100368" s="202"/>
    </row>
    <row r="100369" spans="2:2">
      <c r="B100369" s="202"/>
    </row>
    <row r="100370" spans="2:2">
      <c r="B100370" s="202"/>
    </row>
    <row r="100371" spans="2:2">
      <c r="B100371" s="202"/>
    </row>
    <row r="100372" spans="2:2">
      <c r="B100372" s="202"/>
    </row>
    <row r="100373" spans="2:2">
      <c r="B100373" s="202"/>
    </row>
    <row r="100374" spans="2:2">
      <c r="B100374" s="202"/>
    </row>
    <row r="100375" spans="2:2">
      <c r="B100375" s="202"/>
    </row>
    <row r="100376" spans="2:2">
      <c r="B100376" s="202"/>
    </row>
    <row r="100377" spans="2:2">
      <c r="B100377" s="202"/>
    </row>
    <row r="100378" spans="2:2">
      <c r="B100378" s="202"/>
    </row>
    <row r="100379" spans="2:2">
      <c r="B100379" s="202"/>
    </row>
    <row r="100380" spans="2:2">
      <c r="B100380" s="202"/>
    </row>
    <row r="100381" spans="2:2">
      <c r="B100381" s="202"/>
    </row>
    <row r="100382" spans="2:2">
      <c r="B100382" s="202"/>
    </row>
    <row r="100383" spans="2:2">
      <c r="B100383" s="202"/>
    </row>
    <row r="100384" spans="2:2">
      <c r="B100384" s="202"/>
    </row>
    <row r="100385" spans="2:2">
      <c r="B100385" s="202"/>
    </row>
    <row r="100386" spans="2:2">
      <c r="B100386" s="202"/>
    </row>
    <row r="100387" spans="2:2">
      <c r="B100387" s="202"/>
    </row>
    <row r="100388" spans="2:2">
      <c r="B100388" s="202"/>
    </row>
    <row r="100389" spans="2:2">
      <c r="B100389" s="202"/>
    </row>
    <row r="100390" spans="2:2">
      <c r="B100390" s="202"/>
    </row>
    <row r="100391" spans="2:2">
      <c r="B100391" s="202"/>
    </row>
    <row r="100392" spans="2:2">
      <c r="B100392" s="202"/>
    </row>
    <row r="100393" spans="2:2">
      <c r="B100393" s="202"/>
    </row>
    <row r="100394" spans="2:2">
      <c r="B100394" s="202"/>
    </row>
    <row r="100395" spans="2:2">
      <c r="B100395" s="202"/>
    </row>
    <row r="100396" spans="2:2">
      <c r="B100396" s="202"/>
    </row>
    <row r="100397" spans="2:2">
      <c r="B100397" s="202"/>
    </row>
    <row r="100398" spans="2:2">
      <c r="B100398" s="202"/>
    </row>
    <row r="100399" spans="2:2">
      <c r="B100399" s="202"/>
    </row>
    <row r="100400" spans="2:2">
      <c r="B100400" s="202"/>
    </row>
    <row r="100401" spans="2:2">
      <c r="B100401" s="202"/>
    </row>
    <row r="100402" spans="2:2">
      <c r="B100402" s="202"/>
    </row>
    <row r="100403" spans="2:2">
      <c r="B100403" s="202"/>
    </row>
    <row r="100404" spans="2:2">
      <c r="B100404" s="202"/>
    </row>
    <row r="100405" spans="2:2">
      <c r="B100405" s="202"/>
    </row>
    <row r="100406" spans="2:2">
      <c r="B100406" s="202"/>
    </row>
    <row r="100407" spans="2:2">
      <c r="B100407" s="202"/>
    </row>
    <row r="100408" spans="2:2">
      <c r="B100408" s="202"/>
    </row>
    <row r="100409" spans="2:2">
      <c r="B100409" s="202"/>
    </row>
    <row r="100410" spans="2:2">
      <c r="B100410" s="202"/>
    </row>
    <row r="100411" spans="2:2">
      <c r="B100411" s="202"/>
    </row>
    <row r="100412" spans="2:2">
      <c r="B100412" s="202"/>
    </row>
    <row r="100413" spans="2:2">
      <c r="B100413" s="202"/>
    </row>
    <row r="100414" spans="2:2">
      <c r="B100414" s="202"/>
    </row>
    <row r="100415" spans="2:2">
      <c r="B100415" s="202"/>
    </row>
    <row r="100416" spans="2:2">
      <c r="B100416" s="202"/>
    </row>
    <row r="100417" spans="2:2">
      <c r="B100417" s="202"/>
    </row>
    <row r="100418" spans="2:2">
      <c r="B100418" s="202"/>
    </row>
    <row r="100419" spans="2:2">
      <c r="B100419" s="202"/>
    </row>
    <row r="100420" spans="2:2">
      <c r="B100420" s="202"/>
    </row>
    <row r="100421" spans="2:2">
      <c r="B100421" s="202"/>
    </row>
    <row r="100422" spans="2:2">
      <c r="B100422" s="202"/>
    </row>
    <row r="100423" spans="2:2">
      <c r="B100423" s="202"/>
    </row>
    <row r="100424" spans="2:2">
      <c r="B100424" s="202"/>
    </row>
    <row r="100425" spans="2:2">
      <c r="B100425" s="202"/>
    </row>
    <row r="100426" spans="2:2">
      <c r="B100426" s="202"/>
    </row>
    <row r="100427" spans="2:2">
      <c r="B100427" s="202"/>
    </row>
    <row r="100428" spans="2:2">
      <c r="B100428" s="202"/>
    </row>
    <row r="100429" spans="2:2">
      <c r="B100429" s="202"/>
    </row>
    <row r="100430" spans="2:2">
      <c r="B100430" s="202"/>
    </row>
    <row r="100431" spans="2:2">
      <c r="B100431" s="202"/>
    </row>
    <row r="100432" spans="2:2">
      <c r="B100432" s="202"/>
    </row>
    <row r="100433" spans="2:2">
      <c r="B100433" s="202"/>
    </row>
    <row r="100434" spans="2:2">
      <c r="B100434" s="202"/>
    </row>
    <row r="100435" spans="2:2">
      <c r="B100435" s="202"/>
    </row>
    <row r="100436" spans="2:2">
      <c r="B100436" s="202"/>
    </row>
    <row r="100437" spans="2:2">
      <c r="B100437" s="202"/>
    </row>
    <row r="100438" spans="2:2">
      <c r="B100438" s="202"/>
    </row>
    <row r="100439" spans="2:2">
      <c r="B100439" s="202"/>
    </row>
    <row r="100440" spans="2:2">
      <c r="B100440" s="202"/>
    </row>
    <row r="100441" spans="2:2">
      <c r="B100441" s="202"/>
    </row>
    <row r="100442" spans="2:2">
      <c r="B100442" s="202"/>
    </row>
    <row r="100443" spans="2:2">
      <c r="B100443" s="202"/>
    </row>
    <row r="100444" spans="2:2">
      <c r="B100444" s="202"/>
    </row>
    <row r="100445" spans="2:2">
      <c r="B100445" s="202"/>
    </row>
    <row r="100446" spans="2:2">
      <c r="B100446" s="202"/>
    </row>
    <row r="100447" spans="2:2">
      <c r="B100447" s="202"/>
    </row>
    <row r="100448" spans="2:2">
      <c r="B100448" s="202"/>
    </row>
    <row r="100449" spans="2:2">
      <c r="B100449" s="202"/>
    </row>
    <row r="100450" spans="2:2">
      <c r="B100450" s="202"/>
    </row>
    <row r="100451" spans="2:2">
      <c r="B100451" s="202"/>
    </row>
    <row r="100452" spans="2:2">
      <c r="B100452" s="202"/>
    </row>
    <row r="100453" spans="2:2">
      <c r="B100453" s="202"/>
    </row>
    <row r="100454" spans="2:2">
      <c r="B100454" s="202"/>
    </row>
    <row r="100455" spans="2:2">
      <c r="B100455" s="202"/>
    </row>
    <row r="100456" spans="2:2">
      <c r="B100456" s="202"/>
    </row>
    <row r="100457" spans="2:2">
      <c r="B100457" s="202"/>
    </row>
    <row r="100458" spans="2:2">
      <c r="B100458" s="202"/>
    </row>
    <row r="100459" spans="2:2">
      <c r="B100459" s="202"/>
    </row>
    <row r="100460" spans="2:2">
      <c r="B100460" s="202"/>
    </row>
    <row r="100461" spans="2:2">
      <c r="B100461" s="202"/>
    </row>
    <row r="100462" spans="2:2">
      <c r="B100462" s="202"/>
    </row>
    <row r="100463" spans="2:2">
      <c r="B100463" s="202"/>
    </row>
    <row r="100464" spans="2:2">
      <c r="B100464" s="202"/>
    </row>
    <row r="100465" spans="2:2">
      <c r="B100465" s="202"/>
    </row>
    <row r="100466" spans="2:2">
      <c r="B100466" s="202"/>
    </row>
    <row r="100467" spans="2:2">
      <c r="B100467" s="202"/>
    </row>
    <row r="100468" spans="2:2">
      <c r="B100468" s="202"/>
    </row>
    <row r="100469" spans="2:2">
      <c r="B100469" s="202"/>
    </row>
    <row r="100470" spans="2:2">
      <c r="B100470" s="202"/>
    </row>
    <row r="100471" spans="2:2">
      <c r="B100471" s="202"/>
    </row>
    <row r="100472" spans="2:2">
      <c r="B100472" s="202"/>
    </row>
    <row r="100473" spans="2:2">
      <c r="B100473" s="202"/>
    </row>
    <row r="100474" spans="2:2">
      <c r="B100474" s="202"/>
    </row>
    <row r="100475" spans="2:2">
      <c r="B100475" s="202"/>
    </row>
    <row r="100476" spans="2:2">
      <c r="B100476" s="202"/>
    </row>
    <row r="100477" spans="2:2">
      <c r="B100477" s="202"/>
    </row>
    <row r="100478" spans="2:2">
      <c r="B100478" s="202"/>
    </row>
    <row r="100479" spans="2:2">
      <c r="B100479" s="202"/>
    </row>
    <row r="100480" spans="2:2">
      <c r="B100480" s="202"/>
    </row>
    <row r="100481" spans="2:2">
      <c r="B100481" s="202"/>
    </row>
    <row r="100482" spans="2:2">
      <c r="B100482" s="202"/>
    </row>
    <row r="100483" spans="2:2">
      <c r="B100483" s="202"/>
    </row>
    <row r="100484" spans="2:2">
      <c r="B100484" s="202"/>
    </row>
    <row r="100485" spans="2:2">
      <c r="B100485" s="202"/>
    </row>
    <row r="100486" spans="2:2">
      <c r="B100486" s="202"/>
    </row>
    <row r="100487" spans="2:2">
      <c r="B100487" s="202"/>
    </row>
    <row r="100488" spans="2:2">
      <c r="B100488" s="202"/>
    </row>
    <row r="100489" spans="2:2">
      <c r="B100489" s="202"/>
    </row>
    <row r="100490" spans="2:2">
      <c r="B100490" s="202"/>
    </row>
    <row r="100491" spans="2:2">
      <c r="B100491" s="202"/>
    </row>
    <row r="100492" spans="2:2">
      <c r="B100492" s="202"/>
    </row>
    <row r="100493" spans="2:2">
      <c r="B100493" s="202"/>
    </row>
    <row r="100494" spans="2:2">
      <c r="B100494" s="202"/>
    </row>
    <row r="100495" spans="2:2">
      <c r="B100495" s="202"/>
    </row>
    <row r="100496" spans="2:2">
      <c r="B100496" s="202"/>
    </row>
    <row r="100497" spans="2:2">
      <c r="B100497" s="202"/>
    </row>
    <row r="100498" spans="2:2">
      <c r="B100498" s="202"/>
    </row>
    <row r="100499" spans="2:2">
      <c r="B100499" s="202"/>
    </row>
    <row r="100500" spans="2:2">
      <c r="B100500" s="202"/>
    </row>
    <row r="100501" spans="2:2">
      <c r="B100501" s="202"/>
    </row>
    <row r="100502" spans="2:2">
      <c r="B100502" s="202"/>
    </row>
    <row r="100503" spans="2:2">
      <c r="B100503" s="202"/>
    </row>
    <row r="100504" spans="2:2">
      <c r="B100504" s="202"/>
    </row>
    <row r="100505" spans="2:2">
      <c r="B100505" s="202"/>
    </row>
    <row r="100506" spans="2:2">
      <c r="B100506" s="202"/>
    </row>
    <row r="100507" spans="2:2">
      <c r="B100507" s="202"/>
    </row>
    <row r="100508" spans="2:2">
      <c r="B100508" s="202"/>
    </row>
    <row r="100509" spans="2:2">
      <c r="B100509" s="202"/>
    </row>
    <row r="100510" spans="2:2">
      <c r="B100510" s="202"/>
    </row>
    <row r="100511" spans="2:2">
      <c r="B100511" s="202"/>
    </row>
    <row r="100512" spans="2:2">
      <c r="B100512" s="202"/>
    </row>
    <row r="100513" spans="2:2">
      <c r="B100513" s="202"/>
    </row>
    <row r="100514" spans="2:2">
      <c r="B100514" s="202"/>
    </row>
    <row r="100515" spans="2:2">
      <c r="B100515" s="202"/>
    </row>
    <row r="100516" spans="2:2">
      <c r="B100516" s="202"/>
    </row>
    <row r="100517" spans="2:2">
      <c r="B100517" s="202"/>
    </row>
    <row r="100518" spans="2:2">
      <c r="B100518" s="202"/>
    </row>
    <row r="100519" spans="2:2">
      <c r="B100519" s="202"/>
    </row>
    <row r="100520" spans="2:2">
      <c r="B100520" s="202"/>
    </row>
    <row r="100521" spans="2:2">
      <c r="B100521" s="202"/>
    </row>
    <row r="100522" spans="2:2">
      <c r="B100522" s="202"/>
    </row>
    <row r="100523" spans="2:2">
      <c r="B100523" s="202"/>
    </row>
    <row r="100524" spans="2:2">
      <c r="B100524" s="202"/>
    </row>
    <row r="100525" spans="2:2">
      <c r="B100525" s="202"/>
    </row>
    <row r="100526" spans="2:2">
      <c r="B100526" s="202"/>
    </row>
    <row r="100527" spans="2:2">
      <c r="B100527" s="202"/>
    </row>
    <row r="100528" spans="2:2">
      <c r="B100528" s="202"/>
    </row>
    <row r="100529" spans="2:2">
      <c r="B100529" s="202"/>
    </row>
    <row r="100530" spans="2:2">
      <c r="B100530" s="202"/>
    </row>
    <row r="100531" spans="2:2">
      <c r="B100531" s="202"/>
    </row>
    <row r="100532" spans="2:2">
      <c r="B100532" s="202"/>
    </row>
    <row r="100533" spans="2:2">
      <c r="B100533" s="202"/>
    </row>
    <row r="100534" spans="2:2">
      <c r="B100534" s="202"/>
    </row>
    <row r="100535" spans="2:2">
      <c r="B100535" s="202"/>
    </row>
    <row r="100536" spans="2:2">
      <c r="B100536" s="202"/>
    </row>
    <row r="100537" spans="2:2">
      <c r="B100537" s="202"/>
    </row>
    <row r="100538" spans="2:2">
      <c r="B100538" s="202"/>
    </row>
    <row r="100539" spans="2:2">
      <c r="B100539" s="202"/>
    </row>
    <row r="100540" spans="2:2">
      <c r="B100540" s="202"/>
    </row>
    <row r="100541" spans="2:2">
      <c r="B100541" s="202"/>
    </row>
    <row r="100542" spans="2:2">
      <c r="B100542" s="202"/>
    </row>
    <row r="100543" spans="2:2">
      <c r="B100543" s="202"/>
    </row>
    <row r="100544" spans="2:2">
      <c r="B100544" s="202"/>
    </row>
    <row r="100545" spans="2:2">
      <c r="B100545" s="202"/>
    </row>
    <row r="100546" spans="2:2">
      <c r="B100546" s="202"/>
    </row>
    <row r="100547" spans="2:2">
      <c r="B100547" s="202"/>
    </row>
    <row r="100548" spans="2:2">
      <c r="B100548" s="202"/>
    </row>
    <row r="100549" spans="2:2">
      <c r="B100549" s="202"/>
    </row>
    <row r="100550" spans="2:2">
      <c r="B100550" s="202"/>
    </row>
    <row r="100551" spans="2:2">
      <c r="B100551" s="202"/>
    </row>
    <row r="100552" spans="2:2">
      <c r="B100552" s="202"/>
    </row>
    <row r="100553" spans="2:2">
      <c r="B100553" s="202"/>
    </row>
    <row r="100554" spans="2:2">
      <c r="B100554" s="202"/>
    </row>
    <row r="100555" spans="2:2">
      <c r="B100555" s="202"/>
    </row>
    <row r="100556" spans="2:2">
      <c r="B100556" s="202"/>
    </row>
    <row r="100557" spans="2:2">
      <c r="B100557" s="202"/>
    </row>
    <row r="100558" spans="2:2">
      <c r="B100558" s="202"/>
    </row>
    <row r="100559" spans="2:2">
      <c r="B100559" s="202"/>
    </row>
    <row r="100560" spans="2:2">
      <c r="B100560" s="202"/>
    </row>
    <row r="100561" spans="2:2">
      <c r="B100561" s="202"/>
    </row>
    <row r="100562" spans="2:2">
      <c r="B100562" s="202"/>
    </row>
    <row r="100563" spans="2:2">
      <c r="B100563" s="202"/>
    </row>
    <row r="100564" spans="2:2">
      <c r="B100564" s="202"/>
    </row>
    <row r="100565" spans="2:2">
      <c r="B100565" s="202"/>
    </row>
    <row r="100566" spans="2:2">
      <c r="B100566" s="202"/>
    </row>
    <row r="100567" spans="2:2">
      <c r="B100567" s="202"/>
    </row>
    <row r="100568" spans="2:2">
      <c r="B100568" s="202"/>
    </row>
    <row r="100569" spans="2:2">
      <c r="B100569" s="202"/>
    </row>
    <row r="100570" spans="2:2">
      <c r="B100570" s="202"/>
    </row>
    <row r="100571" spans="2:2">
      <c r="B100571" s="202"/>
    </row>
    <row r="100572" spans="2:2">
      <c r="B100572" s="202"/>
    </row>
    <row r="100573" spans="2:2">
      <c r="B100573" s="202"/>
    </row>
    <row r="100574" spans="2:2">
      <c r="B100574" s="202"/>
    </row>
    <row r="100575" spans="2:2">
      <c r="B100575" s="202"/>
    </row>
    <row r="100576" spans="2:2">
      <c r="B100576" s="202"/>
    </row>
    <row r="100577" spans="2:2">
      <c r="B100577" s="202"/>
    </row>
    <row r="100578" spans="2:2">
      <c r="B100578" s="202"/>
    </row>
    <row r="100579" spans="2:2">
      <c r="B100579" s="202"/>
    </row>
    <row r="100580" spans="2:2">
      <c r="B100580" s="202"/>
    </row>
    <row r="100581" spans="2:2">
      <c r="B100581" s="202"/>
    </row>
    <row r="100582" spans="2:2">
      <c r="B100582" s="202"/>
    </row>
    <row r="100583" spans="2:2">
      <c r="B100583" s="202"/>
    </row>
    <row r="100584" spans="2:2">
      <c r="B100584" s="202"/>
    </row>
    <row r="100585" spans="2:2">
      <c r="B100585" s="202"/>
    </row>
    <row r="100586" spans="2:2">
      <c r="B100586" s="202"/>
    </row>
    <row r="100587" spans="2:2">
      <c r="B100587" s="202"/>
    </row>
    <row r="100588" spans="2:2">
      <c r="B100588" s="202"/>
    </row>
    <row r="100589" spans="2:2">
      <c r="B100589" s="202"/>
    </row>
    <row r="100590" spans="2:2">
      <c r="B100590" s="202"/>
    </row>
    <row r="100591" spans="2:2">
      <c r="B100591" s="202"/>
    </row>
    <row r="100592" spans="2:2">
      <c r="B100592" s="202"/>
    </row>
    <row r="100593" spans="2:2">
      <c r="B100593" s="202"/>
    </row>
    <row r="100594" spans="2:2">
      <c r="B100594" s="202"/>
    </row>
    <row r="100595" spans="2:2">
      <c r="B100595" s="202"/>
    </row>
    <row r="100596" spans="2:2">
      <c r="B100596" s="202"/>
    </row>
    <row r="100597" spans="2:2">
      <c r="B100597" s="202"/>
    </row>
    <row r="100598" spans="2:2">
      <c r="B100598" s="202"/>
    </row>
    <row r="100599" spans="2:2">
      <c r="B100599" s="202"/>
    </row>
    <row r="100600" spans="2:2">
      <c r="B100600" s="202"/>
    </row>
    <row r="100601" spans="2:2">
      <c r="B100601" s="202"/>
    </row>
    <row r="100602" spans="2:2">
      <c r="B100602" s="202"/>
    </row>
    <row r="100603" spans="2:2">
      <c r="B100603" s="202"/>
    </row>
    <row r="100604" spans="2:2">
      <c r="B100604" s="202"/>
    </row>
    <row r="100605" spans="2:2">
      <c r="B100605" s="202"/>
    </row>
    <row r="100606" spans="2:2">
      <c r="B100606" s="202"/>
    </row>
    <row r="100607" spans="2:2">
      <c r="B100607" s="202"/>
    </row>
    <row r="100608" spans="2:2">
      <c r="B100608" s="202"/>
    </row>
    <row r="100609" spans="2:2">
      <c r="B100609" s="202"/>
    </row>
    <row r="100610" spans="2:2">
      <c r="B100610" s="202"/>
    </row>
    <row r="100611" spans="2:2">
      <c r="B100611" s="202"/>
    </row>
    <row r="100612" spans="2:2">
      <c r="B100612" s="202"/>
    </row>
    <row r="100613" spans="2:2">
      <c r="B100613" s="202"/>
    </row>
    <row r="100614" spans="2:2">
      <c r="B100614" s="202"/>
    </row>
    <row r="100615" spans="2:2">
      <c r="B100615" s="202"/>
    </row>
    <row r="100616" spans="2:2">
      <c r="B100616" s="202"/>
    </row>
    <row r="100617" spans="2:2">
      <c r="B100617" s="202"/>
    </row>
    <row r="100618" spans="2:2">
      <c r="B100618" s="202"/>
    </row>
    <row r="100619" spans="2:2">
      <c r="B100619" s="202"/>
    </row>
    <row r="100620" spans="2:2">
      <c r="B100620" s="202"/>
    </row>
    <row r="100621" spans="2:2">
      <c r="B100621" s="202"/>
    </row>
    <row r="100622" spans="2:2">
      <c r="B100622" s="202"/>
    </row>
    <row r="100623" spans="2:2">
      <c r="B100623" s="202"/>
    </row>
    <row r="100624" spans="2:2">
      <c r="B100624" s="202"/>
    </row>
    <row r="100625" spans="2:2">
      <c r="B100625" s="202"/>
    </row>
    <row r="100626" spans="2:2">
      <c r="B100626" s="202"/>
    </row>
    <row r="100627" spans="2:2">
      <c r="B100627" s="202"/>
    </row>
    <row r="100628" spans="2:2">
      <c r="B100628" s="202"/>
    </row>
    <row r="100629" spans="2:2">
      <c r="B100629" s="202"/>
    </row>
    <row r="100630" spans="2:2">
      <c r="B100630" s="202"/>
    </row>
    <row r="100631" spans="2:2">
      <c r="B100631" s="202"/>
    </row>
    <row r="100632" spans="2:2">
      <c r="B100632" s="202"/>
    </row>
    <row r="100633" spans="2:2">
      <c r="B100633" s="202"/>
    </row>
    <row r="100634" spans="2:2">
      <c r="B100634" s="202"/>
    </row>
    <row r="100635" spans="2:2">
      <c r="B100635" s="202"/>
    </row>
    <row r="100636" spans="2:2">
      <c r="B100636" s="202"/>
    </row>
    <row r="100637" spans="2:2">
      <c r="B100637" s="202"/>
    </row>
    <row r="100638" spans="2:2">
      <c r="B100638" s="202"/>
    </row>
    <row r="100639" spans="2:2">
      <c r="B100639" s="202"/>
    </row>
    <row r="100640" spans="2:2">
      <c r="B100640" s="202"/>
    </row>
    <row r="100641" spans="2:2">
      <c r="B100641" s="202"/>
    </row>
    <row r="100642" spans="2:2">
      <c r="B100642" s="202"/>
    </row>
    <row r="100643" spans="2:2">
      <c r="B100643" s="202"/>
    </row>
    <row r="100644" spans="2:2">
      <c r="B100644" s="202"/>
    </row>
    <row r="100645" spans="2:2">
      <c r="B100645" s="202"/>
    </row>
    <row r="100646" spans="2:2">
      <c r="B100646" s="202"/>
    </row>
    <row r="100647" spans="2:2">
      <c r="B100647" s="202"/>
    </row>
    <row r="100648" spans="2:2">
      <c r="B100648" s="202"/>
    </row>
    <row r="100649" spans="2:2">
      <c r="B100649" s="202"/>
    </row>
    <row r="100650" spans="2:2">
      <c r="B100650" s="202"/>
    </row>
    <row r="100651" spans="2:2">
      <c r="B100651" s="202"/>
    </row>
    <row r="100652" spans="2:2">
      <c r="B100652" s="202"/>
    </row>
    <row r="100653" spans="2:2">
      <c r="B100653" s="202"/>
    </row>
    <row r="100654" spans="2:2">
      <c r="B100654" s="202"/>
    </row>
    <row r="100655" spans="2:2">
      <c r="B100655" s="202"/>
    </row>
    <row r="100656" spans="2:2">
      <c r="B100656" s="202"/>
    </row>
    <row r="100657" spans="2:2">
      <c r="B100657" s="202"/>
    </row>
    <row r="100658" spans="2:2">
      <c r="B100658" s="202"/>
    </row>
    <row r="100659" spans="2:2">
      <c r="B100659" s="202"/>
    </row>
    <row r="100660" spans="2:2">
      <c r="B100660" s="202"/>
    </row>
    <row r="100661" spans="2:2">
      <c r="B100661" s="202"/>
    </row>
    <row r="100662" spans="2:2">
      <c r="B100662" s="202"/>
    </row>
    <row r="100663" spans="2:2">
      <c r="B100663" s="202"/>
    </row>
    <row r="100664" spans="2:2">
      <c r="B100664" s="202"/>
    </row>
    <row r="100665" spans="2:2">
      <c r="B100665" s="202"/>
    </row>
    <row r="100666" spans="2:2">
      <c r="B100666" s="202"/>
    </row>
    <row r="100667" spans="2:2">
      <c r="B100667" s="202"/>
    </row>
    <row r="100668" spans="2:2">
      <c r="B100668" s="202"/>
    </row>
    <row r="100669" spans="2:2">
      <c r="B100669" s="202"/>
    </row>
    <row r="100670" spans="2:2">
      <c r="B100670" s="202"/>
    </row>
    <row r="100671" spans="2:2">
      <c r="B100671" s="202"/>
    </row>
    <row r="100672" spans="2:2">
      <c r="B100672" s="202"/>
    </row>
    <row r="100673" spans="2:2">
      <c r="B100673" s="202"/>
    </row>
    <row r="100674" spans="2:2">
      <c r="B100674" s="202"/>
    </row>
    <row r="100675" spans="2:2">
      <c r="B100675" s="202"/>
    </row>
    <row r="100676" spans="2:2">
      <c r="B100676" s="202"/>
    </row>
    <row r="100677" spans="2:2">
      <c r="B100677" s="202"/>
    </row>
    <row r="100678" spans="2:2">
      <c r="B100678" s="202"/>
    </row>
    <row r="100679" spans="2:2">
      <c r="B100679" s="202"/>
    </row>
    <row r="100680" spans="2:2">
      <c r="B100680" s="202"/>
    </row>
    <row r="100681" spans="2:2">
      <c r="B100681" s="202"/>
    </row>
    <row r="100682" spans="2:2">
      <c r="B100682" s="202"/>
    </row>
    <row r="100683" spans="2:2">
      <c r="B100683" s="202"/>
    </row>
    <row r="100684" spans="2:2">
      <c r="B100684" s="202"/>
    </row>
    <row r="100685" spans="2:2">
      <c r="B100685" s="202"/>
    </row>
    <row r="100686" spans="2:2">
      <c r="B100686" s="202"/>
    </row>
    <row r="100687" spans="2:2">
      <c r="B100687" s="202"/>
    </row>
    <row r="100688" spans="2:2">
      <c r="B100688" s="202"/>
    </row>
    <row r="100689" spans="2:2">
      <c r="B100689" s="202"/>
    </row>
    <row r="100690" spans="2:2">
      <c r="B100690" s="202"/>
    </row>
    <row r="100691" spans="2:2">
      <c r="B100691" s="202"/>
    </row>
    <row r="100692" spans="2:2">
      <c r="B100692" s="202"/>
    </row>
    <row r="100693" spans="2:2">
      <c r="B100693" s="202"/>
    </row>
    <row r="100694" spans="2:2">
      <c r="B100694" s="202"/>
    </row>
    <row r="100695" spans="2:2">
      <c r="B100695" s="202"/>
    </row>
    <row r="100696" spans="2:2">
      <c r="B100696" s="202"/>
    </row>
    <row r="100697" spans="2:2">
      <c r="B100697" s="202"/>
    </row>
    <row r="100698" spans="2:2">
      <c r="B100698" s="202"/>
    </row>
    <row r="100699" spans="2:2">
      <c r="B100699" s="202"/>
    </row>
    <row r="100700" spans="2:2">
      <c r="B100700" s="202"/>
    </row>
    <row r="100701" spans="2:2">
      <c r="B100701" s="202"/>
    </row>
    <row r="100702" spans="2:2">
      <c r="B100702" s="202"/>
    </row>
    <row r="100703" spans="2:2">
      <c r="B100703" s="202"/>
    </row>
    <row r="100704" spans="2:2">
      <c r="B100704" s="202"/>
    </row>
    <row r="100705" spans="2:2">
      <c r="B100705" s="202"/>
    </row>
    <row r="100706" spans="2:2">
      <c r="B100706" s="202"/>
    </row>
    <row r="100707" spans="2:2">
      <c r="B100707" s="202"/>
    </row>
    <row r="100708" spans="2:2">
      <c r="B100708" s="202"/>
    </row>
    <row r="100709" spans="2:2">
      <c r="B100709" s="202"/>
    </row>
    <row r="100710" spans="2:2">
      <c r="B100710" s="202"/>
    </row>
    <row r="100711" spans="2:2">
      <c r="B100711" s="202"/>
    </row>
    <row r="100712" spans="2:2">
      <c r="B100712" s="202"/>
    </row>
    <row r="100713" spans="2:2">
      <c r="B100713" s="202"/>
    </row>
    <row r="100714" spans="2:2">
      <c r="B100714" s="202"/>
    </row>
    <row r="100715" spans="2:2">
      <c r="B100715" s="202"/>
    </row>
    <row r="100716" spans="2:2">
      <c r="B100716" s="202"/>
    </row>
    <row r="100717" spans="2:2">
      <c r="B100717" s="202"/>
    </row>
    <row r="100718" spans="2:2">
      <c r="B100718" s="202"/>
    </row>
    <row r="100719" spans="2:2">
      <c r="B100719" s="202"/>
    </row>
    <row r="100720" spans="2:2">
      <c r="B100720" s="202"/>
    </row>
    <row r="100721" spans="2:2">
      <c r="B100721" s="202"/>
    </row>
    <row r="100722" spans="2:2">
      <c r="B100722" s="202"/>
    </row>
    <row r="100723" spans="2:2">
      <c r="B100723" s="202"/>
    </row>
    <row r="100724" spans="2:2">
      <c r="B100724" s="202"/>
    </row>
    <row r="100725" spans="2:2">
      <c r="B100725" s="202"/>
    </row>
    <row r="100726" spans="2:2">
      <c r="B100726" s="202"/>
    </row>
    <row r="100727" spans="2:2">
      <c r="B100727" s="202"/>
    </row>
    <row r="100728" spans="2:2">
      <c r="B100728" s="202"/>
    </row>
    <row r="100729" spans="2:2">
      <c r="B100729" s="202"/>
    </row>
    <row r="100730" spans="2:2">
      <c r="B100730" s="202"/>
    </row>
    <row r="100731" spans="2:2">
      <c r="B100731" s="202"/>
    </row>
    <row r="100732" spans="2:2">
      <c r="B100732" s="202"/>
    </row>
    <row r="100733" spans="2:2">
      <c r="B100733" s="202"/>
    </row>
    <row r="100734" spans="2:2">
      <c r="B100734" s="202"/>
    </row>
    <row r="100735" spans="2:2">
      <c r="B100735" s="202"/>
    </row>
    <row r="100736" spans="2:2">
      <c r="B100736" s="202"/>
    </row>
    <row r="100737" spans="2:2">
      <c r="B100737" s="202"/>
    </row>
    <row r="100738" spans="2:2">
      <c r="B100738" s="202"/>
    </row>
    <row r="100739" spans="2:2">
      <c r="B100739" s="202"/>
    </row>
    <row r="100740" spans="2:2">
      <c r="B100740" s="202"/>
    </row>
    <row r="100741" spans="2:2">
      <c r="B100741" s="202"/>
    </row>
    <row r="100742" spans="2:2">
      <c r="B100742" s="202"/>
    </row>
    <row r="100743" spans="2:2">
      <c r="B100743" s="202"/>
    </row>
    <row r="100744" spans="2:2">
      <c r="B100744" s="202"/>
    </row>
    <row r="100745" spans="2:2">
      <c r="B100745" s="202"/>
    </row>
    <row r="100746" spans="2:2">
      <c r="B100746" s="202"/>
    </row>
    <row r="100747" spans="2:2">
      <c r="B100747" s="202"/>
    </row>
    <row r="100748" spans="2:2">
      <c r="B100748" s="202"/>
    </row>
    <row r="100749" spans="2:2">
      <c r="B100749" s="202"/>
    </row>
    <row r="100750" spans="2:2">
      <c r="B100750" s="202"/>
    </row>
    <row r="100751" spans="2:2">
      <c r="B100751" s="202"/>
    </row>
    <row r="100752" spans="2:2">
      <c r="B100752" s="202"/>
    </row>
    <row r="100753" spans="2:2">
      <c r="B100753" s="202"/>
    </row>
    <row r="100754" spans="2:2">
      <c r="B100754" s="202"/>
    </row>
    <row r="100755" spans="2:2">
      <c r="B100755" s="202"/>
    </row>
    <row r="100756" spans="2:2">
      <c r="B100756" s="202"/>
    </row>
    <row r="100757" spans="2:2">
      <c r="B100757" s="202"/>
    </row>
    <row r="100758" spans="2:2">
      <c r="B100758" s="202"/>
    </row>
    <row r="100759" spans="2:2">
      <c r="B100759" s="202"/>
    </row>
    <row r="100760" spans="2:2">
      <c r="B100760" s="202"/>
    </row>
    <row r="100761" spans="2:2">
      <c r="B100761" s="202"/>
    </row>
    <row r="100762" spans="2:2">
      <c r="B100762" s="202"/>
    </row>
    <row r="100763" spans="2:2">
      <c r="B100763" s="202"/>
    </row>
    <row r="100764" spans="2:2">
      <c r="B100764" s="202"/>
    </row>
    <row r="100765" spans="2:2">
      <c r="B100765" s="202"/>
    </row>
    <row r="100766" spans="2:2">
      <c r="B100766" s="202"/>
    </row>
    <row r="100767" spans="2:2">
      <c r="B100767" s="202"/>
    </row>
    <row r="100768" spans="2:2">
      <c r="B100768" s="202"/>
    </row>
    <row r="100769" spans="2:2">
      <c r="B100769" s="202"/>
    </row>
    <row r="100770" spans="2:2">
      <c r="B100770" s="202"/>
    </row>
    <row r="100771" spans="2:2">
      <c r="B100771" s="202"/>
    </row>
    <row r="100772" spans="2:2">
      <c r="B100772" s="202"/>
    </row>
    <row r="100773" spans="2:2">
      <c r="B100773" s="202"/>
    </row>
    <row r="100774" spans="2:2">
      <c r="B100774" s="202"/>
    </row>
    <row r="100775" spans="2:2">
      <c r="B100775" s="202"/>
    </row>
    <row r="100776" spans="2:2">
      <c r="B100776" s="202"/>
    </row>
    <row r="100777" spans="2:2">
      <c r="B100777" s="202"/>
    </row>
    <row r="100778" spans="2:2">
      <c r="B100778" s="202"/>
    </row>
    <row r="100779" spans="2:2">
      <c r="B100779" s="202"/>
    </row>
    <row r="100780" spans="2:2">
      <c r="B100780" s="202"/>
    </row>
    <row r="100781" spans="2:2">
      <c r="B100781" s="202"/>
    </row>
    <row r="100782" spans="2:2">
      <c r="B100782" s="202"/>
    </row>
    <row r="100783" spans="2:2">
      <c r="B100783" s="202"/>
    </row>
    <row r="100784" spans="2:2">
      <c r="B100784" s="202"/>
    </row>
    <row r="100785" spans="2:2">
      <c r="B100785" s="202"/>
    </row>
    <row r="100786" spans="2:2">
      <c r="B100786" s="202"/>
    </row>
    <row r="100787" spans="2:2">
      <c r="B100787" s="202"/>
    </row>
    <row r="100788" spans="2:2">
      <c r="B100788" s="202"/>
    </row>
    <row r="100789" spans="2:2">
      <c r="B100789" s="202"/>
    </row>
    <row r="100790" spans="2:2">
      <c r="B100790" s="202"/>
    </row>
    <row r="100791" spans="2:2">
      <c r="B100791" s="202"/>
    </row>
    <row r="100792" spans="2:2">
      <c r="B100792" s="202"/>
    </row>
    <row r="100793" spans="2:2">
      <c r="B100793" s="202"/>
    </row>
    <row r="100794" spans="2:2">
      <c r="B100794" s="202"/>
    </row>
    <row r="100795" spans="2:2">
      <c r="B100795" s="202"/>
    </row>
    <row r="100796" spans="2:2">
      <c r="B100796" s="202"/>
    </row>
    <row r="100797" spans="2:2">
      <c r="B100797" s="202"/>
    </row>
    <row r="100798" spans="2:2">
      <c r="B100798" s="202"/>
    </row>
    <row r="100799" spans="2:2">
      <c r="B100799" s="202"/>
    </row>
    <row r="100800" spans="2:2">
      <c r="B100800" s="202"/>
    </row>
    <row r="100801" spans="2:2">
      <c r="B100801" s="202"/>
    </row>
    <row r="100802" spans="2:2">
      <c r="B100802" s="202"/>
    </row>
    <row r="100803" spans="2:2">
      <c r="B100803" s="202"/>
    </row>
    <row r="100804" spans="2:2">
      <c r="B100804" s="202"/>
    </row>
    <row r="100805" spans="2:2">
      <c r="B100805" s="202"/>
    </row>
    <row r="100806" spans="2:2">
      <c r="B100806" s="202"/>
    </row>
    <row r="100807" spans="2:2">
      <c r="B100807" s="202"/>
    </row>
    <row r="100808" spans="2:2">
      <c r="B100808" s="202"/>
    </row>
    <row r="100809" spans="2:2">
      <c r="B100809" s="202"/>
    </row>
    <row r="100810" spans="2:2">
      <c r="B100810" s="202"/>
    </row>
    <row r="100811" spans="2:2">
      <c r="B100811" s="202"/>
    </row>
    <row r="100812" spans="2:2">
      <c r="B100812" s="202"/>
    </row>
    <row r="100813" spans="2:2">
      <c r="B100813" s="202"/>
    </row>
    <row r="100814" spans="2:2">
      <c r="B100814" s="202"/>
    </row>
    <row r="100815" spans="2:2">
      <c r="B100815" s="202"/>
    </row>
    <row r="100816" spans="2:2">
      <c r="B100816" s="202"/>
    </row>
    <row r="100817" spans="2:2">
      <c r="B100817" s="202"/>
    </row>
    <row r="100818" spans="2:2">
      <c r="B100818" s="202"/>
    </row>
    <row r="100819" spans="2:2">
      <c r="B100819" s="202"/>
    </row>
    <row r="100820" spans="2:2">
      <c r="B100820" s="202"/>
    </row>
    <row r="100821" spans="2:2">
      <c r="B100821" s="202"/>
    </row>
    <row r="100822" spans="2:2">
      <c r="B100822" s="202"/>
    </row>
    <row r="100823" spans="2:2">
      <c r="B100823" s="202"/>
    </row>
    <row r="100824" spans="2:2">
      <c r="B100824" s="202"/>
    </row>
    <row r="100825" spans="2:2">
      <c r="B100825" s="202"/>
    </row>
    <row r="100826" spans="2:2">
      <c r="B100826" s="202"/>
    </row>
    <row r="100827" spans="2:2">
      <c r="B100827" s="202"/>
    </row>
    <row r="100828" spans="2:2">
      <c r="B100828" s="202"/>
    </row>
    <row r="100829" spans="2:2">
      <c r="B100829" s="202"/>
    </row>
    <row r="100830" spans="2:2">
      <c r="B100830" s="202"/>
    </row>
    <row r="100831" spans="2:2">
      <c r="B100831" s="202"/>
    </row>
    <row r="100832" spans="2:2">
      <c r="B100832" s="202"/>
    </row>
    <row r="100833" spans="2:2">
      <c r="B100833" s="202"/>
    </row>
    <row r="100834" spans="2:2">
      <c r="B100834" s="202"/>
    </row>
    <row r="100835" spans="2:2">
      <c r="B100835" s="202"/>
    </row>
    <row r="100836" spans="2:2">
      <c r="B100836" s="202"/>
    </row>
    <row r="100837" spans="2:2">
      <c r="B100837" s="202"/>
    </row>
    <row r="100838" spans="2:2">
      <c r="B100838" s="202"/>
    </row>
    <row r="100839" spans="2:2">
      <c r="B100839" s="202"/>
    </row>
    <row r="100840" spans="2:2">
      <c r="B100840" s="202"/>
    </row>
    <row r="100841" spans="2:2">
      <c r="B100841" s="202"/>
    </row>
    <row r="100842" spans="2:2">
      <c r="B100842" s="202"/>
    </row>
    <row r="100843" spans="2:2">
      <c r="B100843" s="202"/>
    </row>
    <row r="100844" spans="2:2">
      <c r="B100844" s="202"/>
    </row>
    <row r="100845" spans="2:2">
      <c r="B100845" s="202"/>
    </row>
    <row r="100846" spans="2:2">
      <c r="B100846" s="202"/>
    </row>
    <row r="100847" spans="2:2">
      <c r="B100847" s="202"/>
    </row>
    <row r="100848" spans="2:2">
      <c r="B100848" s="202"/>
    </row>
    <row r="100849" spans="2:2">
      <c r="B100849" s="202"/>
    </row>
    <row r="100850" spans="2:2">
      <c r="B100850" s="202"/>
    </row>
    <row r="100851" spans="2:2">
      <c r="B100851" s="202"/>
    </row>
    <row r="100852" spans="2:2">
      <c r="B100852" s="202"/>
    </row>
    <row r="100853" spans="2:2">
      <c r="B100853" s="202"/>
    </row>
    <row r="100854" spans="2:2">
      <c r="B100854" s="202"/>
    </row>
    <row r="100855" spans="2:2">
      <c r="B100855" s="202"/>
    </row>
    <row r="100856" spans="2:2">
      <c r="B100856" s="202"/>
    </row>
    <row r="100857" spans="2:2">
      <c r="B100857" s="202"/>
    </row>
    <row r="100858" spans="2:2">
      <c r="B100858" s="202"/>
    </row>
    <row r="100859" spans="2:2">
      <c r="B100859" s="202"/>
    </row>
    <row r="100860" spans="2:2">
      <c r="B100860" s="202"/>
    </row>
    <row r="100861" spans="2:2">
      <c r="B100861" s="202"/>
    </row>
    <row r="100862" spans="2:2">
      <c r="B100862" s="202"/>
    </row>
    <row r="100863" spans="2:2">
      <c r="B100863" s="202"/>
    </row>
    <row r="100864" spans="2:2">
      <c r="B100864" s="202"/>
    </row>
    <row r="100865" spans="2:2">
      <c r="B100865" s="202"/>
    </row>
    <row r="100866" spans="2:2">
      <c r="B100866" s="202"/>
    </row>
    <row r="100867" spans="2:2">
      <c r="B100867" s="202"/>
    </row>
    <row r="100868" spans="2:2">
      <c r="B100868" s="202"/>
    </row>
    <row r="100869" spans="2:2">
      <c r="B100869" s="202"/>
    </row>
    <row r="100870" spans="2:2">
      <c r="B100870" s="202"/>
    </row>
    <row r="100871" spans="2:2">
      <c r="B100871" s="202"/>
    </row>
    <row r="100872" spans="2:2">
      <c r="B100872" s="202"/>
    </row>
    <row r="100873" spans="2:2">
      <c r="B100873" s="202"/>
    </row>
    <row r="100874" spans="2:2">
      <c r="B100874" s="202"/>
    </row>
    <row r="100875" spans="2:2">
      <c r="B100875" s="202"/>
    </row>
    <row r="100876" spans="2:2">
      <c r="B100876" s="202"/>
    </row>
    <row r="100877" spans="2:2">
      <c r="B100877" s="202"/>
    </row>
    <row r="100878" spans="2:2">
      <c r="B100878" s="202"/>
    </row>
    <row r="100879" spans="2:2">
      <c r="B100879" s="202"/>
    </row>
    <row r="100880" spans="2:2">
      <c r="B100880" s="202"/>
    </row>
    <row r="100881" spans="2:2">
      <c r="B100881" s="202"/>
    </row>
    <row r="100882" spans="2:2">
      <c r="B100882" s="202"/>
    </row>
    <row r="100883" spans="2:2">
      <c r="B100883" s="202"/>
    </row>
    <row r="100884" spans="2:2">
      <c r="B100884" s="202"/>
    </row>
    <row r="100885" spans="2:2">
      <c r="B100885" s="202"/>
    </row>
    <row r="100886" spans="2:2">
      <c r="B100886" s="202"/>
    </row>
    <row r="100887" spans="2:2">
      <c r="B100887" s="202"/>
    </row>
    <row r="100888" spans="2:2">
      <c r="B100888" s="202"/>
    </row>
    <row r="100889" spans="2:2">
      <c r="B100889" s="202"/>
    </row>
    <row r="100890" spans="2:2">
      <c r="B100890" s="202"/>
    </row>
    <row r="100891" spans="2:2">
      <c r="B100891" s="202"/>
    </row>
    <row r="100892" spans="2:2">
      <c r="B100892" s="202"/>
    </row>
    <row r="100893" spans="2:2">
      <c r="B100893" s="202"/>
    </row>
    <row r="100894" spans="2:2">
      <c r="B100894" s="202"/>
    </row>
    <row r="100895" spans="2:2">
      <c r="B100895" s="202"/>
    </row>
    <row r="100896" spans="2:2">
      <c r="B100896" s="202"/>
    </row>
    <row r="100897" spans="2:2">
      <c r="B100897" s="202"/>
    </row>
    <row r="100898" spans="2:2">
      <c r="B100898" s="202"/>
    </row>
    <row r="100899" spans="2:2">
      <c r="B100899" s="202"/>
    </row>
    <row r="100900" spans="2:2">
      <c r="B100900" s="202"/>
    </row>
    <row r="100901" spans="2:2">
      <c r="B100901" s="202"/>
    </row>
    <row r="100902" spans="2:2">
      <c r="B100902" s="202"/>
    </row>
    <row r="100903" spans="2:2">
      <c r="B100903" s="202"/>
    </row>
    <row r="100904" spans="2:2">
      <c r="B100904" s="202"/>
    </row>
    <row r="100905" spans="2:2">
      <c r="B100905" s="202"/>
    </row>
    <row r="100906" spans="2:2">
      <c r="B100906" s="202"/>
    </row>
    <row r="100907" spans="2:2">
      <c r="B100907" s="202"/>
    </row>
    <row r="100908" spans="2:2">
      <c r="B100908" s="202"/>
    </row>
    <row r="100909" spans="2:2">
      <c r="B100909" s="202"/>
    </row>
    <row r="100910" spans="2:2">
      <c r="B100910" s="202"/>
    </row>
    <row r="100911" spans="2:2">
      <c r="B100911" s="202"/>
    </row>
    <row r="100912" spans="2:2">
      <c r="B100912" s="202"/>
    </row>
    <row r="100913" spans="2:2">
      <c r="B100913" s="202"/>
    </row>
    <row r="100914" spans="2:2">
      <c r="B100914" s="202"/>
    </row>
    <row r="100915" spans="2:2">
      <c r="B100915" s="202"/>
    </row>
    <row r="100916" spans="2:2">
      <c r="B100916" s="202"/>
    </row>
    <row r="100917" spans="2:2">
      <c r="B100917" s="202"/>
    </row>
    <row r="100918" spans="2:2">
      <c r="B100918" s="202"/>
    </row>
    <row r="100919" spans="2:2">
      <c r="B100919" s="202"/>
    </row>
    <row r="100920" spans="2:2">
      <c r="B100920" s="202"/>
    </row>
    <row r="100921" spans="2:2">
      <c r="B100921" s="202"/>
    </row>
    <row r="100922" spans="2:2">
      <c r="B100922" s="202"/>
    </row>
    <row r="100923" spans="2:2">
      <c r="B100923" s="202"/>
    </row>
    <row r="100924" spans="2:2">
      <c r="B100924" s="202"/>
    </row>
    <row r="100925" spans="2:2">
      <c r="B100925" s="202"/>
    </row>
    <row r="100926" spans="2:2">
      <c r="B100926" s="202"/>
    </row>
    <row r="100927" spans="2:2">
      <c r="B100927" s="202"/>
    </row>
    <row r="100928" spans="2:2">
      <c r="B100928" s="202"/>
    </row>
    <row r="100929" spans="2:2">
      <c r="B100929" s="202"/>
    </row>
    <row r="100930" spans="2:2">
      <c r="B100930" s="202"/>
    </row>
    <row r="100931" spans="2:2">
      <c r="B100931" s="202"/>
    </row>
    <row r="100932" spans="2:2">
      <c r="B100932" s="202"/>
    </row>
    <row r="100933" spans="2:2">
      <c r="B100933" s="202"/>
    </row>
    <row r="100934" spans="2:2">
      <c r="B100934" s="202"/>
    </row>
    <row r="100935" spans="2:2">
      <c r="B100935" s="202"/>
    </row>
    <row r="100936" spans="2:2">
      <c r="B100936" s="202"/>
    </row>
    <row r="100937" spans="2:2">
      <c r="B100937" s="202"/>
    </row>
    <row r="100938" spans="2:2">
      <c r="B100938" s="202"/>
    </row>
    <row r="100939" spans="2:2">
      <c r="B100939" s="202"/>
    </row>
    <row r="100940" spans="2:2">
      <c r="B100940" s="202"/>
    </row>
    <row r="100941" spans="2:2">
      <c r="B100941" s="202"/>
    </row>
    <row r="100942" spans="2:2">
      <c r="B100942" s="202"/>
    </row>
    <row r="100943" spans="2:2">
      <c r="B100943" s="202"/>
    </row>
    <row r="100944" spans="2:2">
      <c r="B100944" s="202"/>
    </row>
    <row r="100945" spans="2:2">
      <c r="B100945" s="202"/>
    </row>
    <row r="100946" spans="2:2">
      <c r="B100946" s="202"/>
    </row>
    <row r="100947" spans="2:2">
      <c r="B100947" s="202"/>
    </row>
    <row r="100948" spans="2:2">
      <c r="B100948" s="202"/>
    </row>
    <row r="100949" spans="2:2">
      <c r="B100949" s="202"/>
    </row>
    <row r="100950" spans="2:2">
      <c r="B100950" s="202"/>
    </row>
    <row r="100951" spans="2:2">
      <c r="B100951" s="202"/>
    </row>
    <row r="100952" spans="2:2">
      <c r="B100952" s="202"/>
    </row>
    <row r="100953" spans="2:2">
      <c r="B100953" s="202"/>
    </row>
    <row r="100954" spans="2:2">
      <c r="B100954" s="202"/>
    </row>
    <row r="100955" spans="2:2">
      <c r="B100955" s="202"/>
    </row>
    <row r="100956" spans="2:2">
      <c r="B100956" s="202"/>
    </row>
    <row r="100957" spans="2:2">
      <c r="B100957" s="202"/>
    </row>
    <row r="100958" spans="2:2">
      <c r="B100958" s="202"/>
    </row>
    <row r="100959" spans="2:2">
      <c r="B100959" s="202"/>
    </row>
    <row r="100960" spans="2:2">
      <c r="B100960" s="202"/>
    </row>
    <row r="100961" spans="2:2">
      <c r="B100961" s="202"/>
    </row>
    <row r="100962" spans="2:2">
      <c r="B100962" s="202"/>
    </row>
    <row r="100963" spans="2:2">
      <c r="B100963" s="202"/>
    </row>
    <row r="100964" spans="2:2">
      <c r="B100964" s="202"/>
    </row>
    <row r="100965" spans="2:2">
      <c r="B100965" s="202"/>
    </row>
    <row r="100966" spans="2:2">
      <c r="B100966" s="202"/>
    </row>
    <row r="100967" spans="2:2">
      <c r="B100967" s="202"/>
    </row>
    <row r="100968" spans="2:2">
      <c r="B100968" s="202"/>
    </row>
    <row r="100969" spans="2:2">
      <c r="B100969" s="202"/>
    </row>
    <row r="100970" spans="2:2">
      <c r="B100970" s="202"/>
    </row>
    <row r="100971" spans="2:2">
      <c r="B100971" s="202"/>
    </row>
    <row r="100972" spans="2:2">
      <c r="B100972" s="202"/>
    </row>
    <row r="100973" spans="2:2">
      <c r="B100973" s="202"/>
    </row>
    <row r="100974" spans="2:2">
      <c r="B100974" s="202"/>
    </row>
    <row r="100975" spans="2:2">
      <c r="B100975" s="202"/>
    </row>
    <row r="100976" spans="2:2">
      <c r="B100976" s="202"/>
    </row>
    <row r="100977" spans="2:2">
      <c r="B100977" s="202"/>
    </row>
    <row r="100978" spans="2:2">
      <c r="B100978" s="202"/>
    </row>
    <row r="100979" spans="2:2">
      <c r="B100979" s="202"/>
    </row>
    <row r="100980" spans="2:2">
      <c r="B100980" s="202"/>
    </row>
    <row r="100981" spans="2:2">
      <c r="B100981" s="202"/>
    </row>
    <row r="100982" spans="2:2">
      <c r="B100982" s="202"/>
    </row>
    <row r="100983" spans="2:2">
      <c r="B100983" s="202"/>
    </row>
    <row r="100984" spans="2:2">
      <c r="B100984" s="202"/>
    </row>
    <row r="100985" spans="2:2">
      <c r="B100985" s="202"/>
    </row>
    <row r="100986" spans="2:2">
      <c r="B100986" s="202"/>
    </row>
    <row r="100987" spans="2:2">
      <c r="B100987" s="202"/>
    </row>
    <row r="100988" spans="2:2">
      <c r="B100988" s="202"/>
    </row>
    <row r="100989" spans="2:2">
      <c r="B100989" s="202"/>
    </row>
    <row r="100990" spans="2:2">
      <c r="B100990" s="202"/>
    </row>
    <row r="100991" spans="2:2">
      <c r="B100991" s="202"/>
    </row>
    <row r="100992" spans="2:2">
      <c r="B100992" s="202"/>
    </row>
    <row r="100993" spans="2:2">
      <c r="B100993" s="202"/>
    </row>
    <row r="100994" spans="2:2">
      <c r="B100994" s="202"/>
    </row>
    <row r="100995" spans="2:2">
      <c r="B100995" s="202"/>
    </row>
    <row r="100996" spans="2:2">
      <c r="B100996" s="202"/>
    </row>
    <row r="100997" spans="2:2">
      <c r="B100997" s="202"/>
    </row>
    <row r="100998" spans="2:2">
      <c r="B100998" s="202"/>
    </row>
    <row r="100999" spans="2:2">
      <c r="B100999" s="202"/>
    </row>
    <row r="101000" spans="2:2">
      <c r="B101000" s="202"/>
    </row>
    <row r="101001" spans="2:2">
      <c r="B101001" s="202"/>
    </row>
    <row r="101002" spans="2:2">
      <c r="B101002" s="202"/>
    </row>
    <row r="101003" spans="2:2">
      <c r="B101003" s="202"/>
    </row>
    <row r="101004" spans="2:2">
      <c r="B101004" s="202"/>
    </row>
    <row r="101005" spans="2:2">
      <c r="B101005" s="202"/>
    </row>
    <row r="101006" spans="2:2">
      <c r="B101006" s="202"/>
    </row>
    <row r="101007" spans="2:2">
      <c r="B101007" s="202"/>
    </row>
    <row r="101008" spans="2:2">
      <c r="B101008" s="202"/>
    </row>
    <row r="101009" spans="2:2">
      <c r="B101009" s="202"/>
    </row>
    <row r="101010" spans="2:2">
      <c r="B101010" s="202"/>
    </row>
    <row r="101011" spans="2:2">
      <c r="B101011" s="202"/>
    </row>
    <row r="101012" spans="2:2">
      <c r="B101012" s="202"/>
    </row>
    <row r="101013" spans="2:2">
      <c r="B101013" s="202"/>
    </row>
    <row r="101014" spans="2:2">
      <c r="B101014" s="202"/>
    </row>
    <row r="101015" spans="2:2">
      <c r="B101015" s="202"/>
    </row>
    <row r="101016" spans="2:2">
      <c r="B101016" s="202"/>
    </row>
    <row r="101017" spans="2:2">
      <c r="B101017" s="202"/>
    </row>
    <row r="101018" spans="2:2">
      <c r="B101018" s="202"/>
    </row>
    <row r="101019" spans="2:2">
      <c r="B101019" s="202"/>
    </row>
    <row r="101020" spans="2:2">
      <c r="B101020" s="202"/>
    </row>
    <row r="101021" spans="2:2">
      <c r="B101021" s="202"/>
    </row>
    <row r="101022" spans="2:2">
      <c r="B101022" s="202"/>
    </row>
    <row r="101023" spans="2:2">
      <c r="B101023" s="202"/>
    </row>
    <row r="101024" spans="2:2">
      <c r="B101024" s="202"/>
    </row>
    <row r="101025" spans="2:2">
      <c r="B101025" s="202"/>
    </row>
    <row r="101026" spans="2:2">
      <c r="B101026" s="202"/>
    </row>
    <row r="101027" spans="2:2">
      <c r="B101027" s="202"/>
    </row>
    <row r="101028" spans="2:2">
      <c r="B101028" s="202"/>
    </row>
    <row r="101029" spans="2:2">
      <c r="B101029" s="202"/>
    </row>
    <row r="101030" spans="2:2">
      <c r="B101030" s="202"/>
    </row>
    <row r="101031" spans="2:2">
      <c r="B101031" s="202"/>
    </row>
    <row r="101032" spans="2:2">
      <c r="B101032" s="202"/>
    </row>
    <row r="101033" spans="2:2">
      <c r="B101033" s="202"/>
    </row>
    <row r="101034" spans="2:2">
      <c r="B101034" s="202"/>
    </row>
    <row r="101035" spans="2:2">
      <c r="B101035" s="202"/>
    </row>
    <row r="101036" spans="2:2">
      <c r="B101036" s="202"/>
    </row>
    <row r="101037" spans="2:2">
      <c r="B101037" s="202"/>
    </row>
    <row r="101038" spans="2:2">
      <c r="B101038" s="202"/>
    </row>
    <row r="101039" spans="2:2">
      <c r="B101039" s="202"/>
    </row>
    <row r="101040" spans="2:2">
      <c r="B101040" s="202"/>
    </row>
    <row r="101041" spans="2:2">
      <c r="B101041" s="202"/>
    </row>
    <row r="101042" spans="2:2">
      <c r="B101042" s="202"/>
    </row>
    <row r="101043" spans="2:2">
      <c r="B101043" s="202"/>
    </row>
    <row r="101044" spans="2:2">
      <c r="B101044" s="202"/>
    </row>
    <row r="101045" spans="2:2">
      <c r="B101045" s="202"/>
    </row>
    <row r="101046" spans="2:2">
      <c r="B101046" s="202"/>
    </row>
    <row r="101047" spans="2:2">
      <c r="B101047" s="202"/>
    </row>
    <row r="101048" spans="2:2">
      <c r="B101048" s="202"/>
    </row>
    <row r="101049" spans="2:2">
      <c r="B101049" s="202"/>
    </row>
    <row r="101050" spans="2:2">
      <c r="B101050" s="202"/>
    </row>
    <row r="101051" spans="2:2">
      <c r="B101051" s="202"/>
    </row>
    <row r="101052" spans="2:2">
      <c r="B101052" s="202"/>
    </row>
    <row r="101053" spans="2:2">
      <c r="B101053" s="202"/>
    </row>
    <row r="101054" spans="2:2">
      <c r="B101054" s="202"/>
    </row>
    <row r="101055" spans="2:2">
      <c r="B101055" s="202"/>
    </row>
    <row r="101056" spans="2:2">
      <c r="B101056" s="202"/>
    </row>
    <row r="101057" spans="2:2">
      <c r="B101057" s="202"/>
    </row>
    <row r="101058" spans="2:2">
      <c r="B101058" s="202"/>
    </row>
    <row r="101059" spans="2:2">
      <c r="B101059" s="202"/>
    </row>
    <row r="101060" spans="2:2">
      <c r="B101060" s="202"/>
    </row>
    <row r="101061" spans="2:2">
      <c r="B101061" s="202"/>
    </row>
    <row r="101062" spans="2:2">
      <c r="B101062" s="202"/>
    </row>
    <row r="101063" spans="2:2">
      <c r="B101063" s="202"/>
    </row>
    <row r="101064" spans="2:2">
      <c r="B101064" s="202"/>
    </row>
    <row r="101065" spans="2:2">
      <c r="B101065" s="202"/>
    </row>
    <row r="101066" spans="2:2">
      <c r="B101066" s="202"/>
    </row>
    <row r="101067" spans="2:2">
      <c r="B101067" s="202"/>
    </row>
    <row r="101068" spans="2:2">
      <c r="B101068" s="202"/>
    </row>
    <row r="101069" spans="2:2">
      <c r="B101069" s="202"/>
    </row>
    <row r="101070" spans="2:2">
      <c r="B101070" s="202"/>
    </row>
    <row r="101071" spans="2:2">
      <c r="B101071" s="202"/>
    </row>
    <row r="101072" spans="2:2">
      <c r="B101072" s="202"/>
    </row>
    <row r="101073" spans="2:2">
      <c r="B101073" s="202"/>
    </row>
    <row r="101074" spans="2:2">
      <c r="B101074" s="202"/>
    </row>
    <row r="101075" spans="2:2">
      <c r="B101075" s="202"/>
    </row>
    <row r="101076" spans="2:2">
      <c r="B101076" s="202"/>
    </row>
    <row r="101077" spans="2:2">
      <c r="B101077" s="202"/>
    </row>
    <row r="101078" spans="2:2">
      <c r="B101078" s="202"/>
    </row>
    <row r="101079" spans="2:2">
      <c r="B101079" s="202"/>
    </row>
    <row r="101080" spans="2:2">
      <c r="B101080" s="202"/>
    </row>
    <row r="101081" spans="2:2">
      <c r="B101081" s="202"/>
    </row>
    <row r="101082" spans="2:2">
      <c r="B101082" s="202"/>
    </row>
    <row r="101083" spans="2:2">
      <c r="B101083" s="202"/>
    </row>
    <row r="101084" spans="2:2">
      <c r="B101084" s="202"/>
    </row>
    <row r="101085" spans="2:2">
      <c r="B101085" s="202"/>
    </row>
    <row r="101086" spans="2:2">
      <c r="B101086" s="202"/>
    </row>
    <row r="101087" spans="2:2">
      <c r="B101087" s="202"/>
    </row>
    <row r="101088" spans="2:2">
      <c r="B101088" s="202"/>
    </row>
    <row r="101089" spans="2:2">
      <c r="B101089" s="202"/>
    </row>
    <row r="101090" spans="2:2">
      <c r="B101090" s="202"/>
    </row>
    <row r="101091" spans="2:2">
      <c r="B101091" s="202"/>
    </row>
    <row r="101092" spans="2:2">
      <c r="B101092" s="202"/>
    </row>
    <row r="101093" spans="2:2">
      <c r="B101093" s="202"/>
    </row>
    <row r="101094" spans="2:2">
      <c r="B101094" s="202"/>
    </row>
    <row r="101095" spans="2:2">
      <c r="B101095" s="202"/>
    </row>
    <row r="101096" spans="2:2">
      <c r="B101096" s="202"/>
    </row>
    <row r="101097" spans="2:2">
      <c r="B101097" s="202"/>
    </row>
    <row r="101098" spans="2:2">
      <c r="B101098" s="202"/>
    </row>
    <row r="101099" spans="2:2">
      <c r="B101099" s="202"/>
    </row>
    <row r="101100" spans="2:2">
      <c r="B101100" s="202"/>
    </row>
    <row r="101101" spans="2:2">
      <c r="B101101" s="202"/>
    </row>
    <row r="101102" spans="2:2">
      <c r="B101102" s="202"/>
    </row>
    <row r="101103" spans="2:2">
      <c r="B101103" s="202"/>
    </row>
    <row r="101104" spans="2:2">
      <c r="B101104" s="202"/>
    </row>
    <row r="101105" spans="2:2">
      <c r="B101105" s="202"/>
    </row>
    <row r="101106" spans="2:2">
      <c r="B101106" s="202"/>
    </row>
    <row r="101107" spans="2:2">
      <c r="B101107" s="202"/>
    </row>
    <row r="101108" spans="2:2">
      <c r="B101108" s="202"/>
    </row>
    <row r="101109" spans="2:2">
      <c r="B101109" s="202"/>
    </row>
    <row r="101110" spans="2:2">
      <c r="B101110" s="202"/>
    </row>
    <row r="101111" spans="2:2">
      <c r="B101111" s="202"/>
    </row>
    <row r="101112" spans="2:2">
      <c r="B101112" s="202"/>
    </row>
    <row r="101113" spans="2:2">
      <c r="B101113" s="202"/>
    </row>
    <row r="101114" spans="2:2">
      <c r="B101114" s="202"/>
    </row>
    <row r="101115" spans="2:2">
      <c r="B101115" s="202"/>
    </row>
    <row r="101116" spans="2:2">
      <c r="B101116" s="202"/>
    </row>
    <row r="101117" spans="2:2">
      <c r="B101117" s="202"/>
    </row>
    <row r="101118" spans="2:2">
      <c r="B101118" s="202"/>
    </row>
    <row r="101119" spans="2:2">
      <c r="B101119" s="202"/>
    </row>
    <row r="101120" spans="2:2">
      <c r="B101120" s="202"/>
    </row>
    <row r="101121" spans="2:2">
      <c r="B101121" s="202"/>
    </row>
    <row r="101122" spans="2:2">
      <c r="B101122" s="202"/>
    </row>
    <row r="101123" spans="2:2">
      <c r="B101123" s="202"/>
    </row>
    <row r="101124" spans="2:2">
      <c r="B101124" s="202"/>
    </row>
    <row r="101125" spans="2:2">
      <c r="B101125" s="202"/>
    </row>
    <row r="101126" spans="2:2">
      <c r="B101126" s="202"/>
    </row>
    <row r="101127" spans="2:2">
      <c r="B101127" s="202"/>
    </row>
    <row r="101128" spans="2:2">
      <c r="B101128" s="202"/>
    </row>
    <row r="101129" spans="2:2">
      <c r="B101129" s="202"/>
    </row>
    <row r="101130" spans="2:2">
      <c r="B101130" s="202"/>
    </row>
    <row r="101131" spans="2:2">
      <c r="B101131" s="202"/>
    </row>
    <row r="101132" spans="2:2">
      <c r="B101132" s="202"/>
    </row>
    <row r="101133" spans="2:2">
      <c r="B101133" s="202"/>
    </row>
    <row r="101134" spans="2:2">
      <c r="B101134" s="202"/>
    </row>
    <row r="101135" spans="2:2">
      <c r="B101135" s="202"/>
    </row>
    <row r="101136" spans="2:2">
      <c r="B101136" s="202"/>
    </row>
    <row r="101137" spans="2:2">
      <c r="B101137" s="202"/>
    </row>
    <row r="101138" spans="2:2">
      <c r="B101138" s="202"/>
    </row>
    <row r="101139" spans="2:2">
      <c r="B101139" s="202"/>
    </row>
    <row r="101140" spans="2:2">
      <c r="B101140" s="202"/>
    </row>
    <row r="101141" spans="2:2">
      <c r="B101141" s="202"/>
    </row>
    <row r="101142" spans="2:2">
      <c r="B101142" s="202"/>
    </row>
    <row r="101143" spans="2:2">
      <c r="B101143" s="202"/>
    </row>
    <row r="101144" spans="2:2">
      <c r="B101144" s="202"/>
    </row>
    <row r="101145" spans="2:2">
      <c r="B101145" s="202"/>
    </row>
    <row r="101146" spans="2:2">
      <c r="B101146" s="202"/>
    </row>
    <row r="101147" spans="2:2">
      <c r="B101147" s="202"/>
    </row>
    <row r="101148" spans="2:2">
      <c r="B101148" s="202"/>
    </row>
    <row r="101149" spans="2:2">
      <c r="B101149" s="202"/>
    </row>
    <row r="101150" spans="2:2">
      <c r="B101150" s="202"/>
    </row>
    <row r="101151" spans="2:2">
      <c r="B101151" s="202"/>
    </row>
    <row r="101152" spans="2:2">
      <c r="B101152" s="202"/>
    </row>
    <row r="101153" spans="2:2">
      <c r="B101153" s="202"/>
    </row>
    <row r="101154" spans="2:2">
      <c r="B101154" s="202"/>
    </row>
    <row r="101155" spans="2:2">
      <c r="B101155" s="202"/>
    </row>
    <row r="101156" spans="2:2">
      <c r="B101156" s="202"/>
    </row>
    <row r="101157" spans="2:2">
      <c r="B101157" s="202"/>
    </row>
    <row r="101158" spans="2:2">
      <c r="B101158" s="202"/>
    </row>
    <row r="101159" spans="2:2">
      <c r="B101159" s="202"/>
    </row>
    <row r="101160" spans="2:2">
      <c r="B101160" s="202"/>
    </row>
    <row r="101161" spans="2:2">
      <c r="B101161" s="202"/>
    </row>
    <row r="101162" spans="2:2">
      <c r="B101162" s="202"/>
    </row>
    <row r="101163" spans="2:2">
      <c r="B101163" s="202"/>
    </row>
    <row r="101164" spans="2:2">
      <c r="B101164" s="202"/>
    </row>
    <row r="101165" spans="2:2">
      <c r="B101165" s="202"/>
    </row>
    <row r="101166" spans="2:2">
      <c r="B101166" s="202"/>
    </row>
    <row r="101167" spans="2:2">
      <c r="B101167" s="202"/>
    </row>
    <row r="101168" spans="2:2">
      <c r="B101168" s="202"/>
    </row>
    <row r="101169" spans="2:2">
      <c r="B101169" s="202"/>
    </row>
    <row r="101170" spans="2:2">
      <c r="B101170" s="202"/>
    </row>
    <row r="101171" spans="2:2">
      <c r="B101171" s="202"/>
    </row>
    <row r="101172" spans="2:2">
      <c r="B101172" s="202"/>
    </row>
    <row r="101173" spans="2:2">
      <c r="B101173" s="202"/>
    </row>
    <row r="101174" spans="2:2">
      <c r="B101174" s="202"/>
    </row>
    <row r="101175" spans="2:2">
      <c r="B101175" s="202"/>
    </row>
    <row r="101176" spans="2:2">
      <c r="B101176" s="202"/>
    </row>
    <row r="101177" spans="2:2">
      <c r="B101177" s="202"/>
    </row>
    <row r="101178" spans="2:2">
      <c r="B101178" s="202"/>
    </row>
    <row r="101179" spans="2:2">
      <c r="B101179" s="202"/>
    </row>
    <row r="101180" spans="2:2">
      <c r="B101180" s="202"/>
    </row>
    <row r="101181" spans="2:2">
      <c r="B101181" s="202"/>
    </row>
    <row r="101182" spans="2:2">
      <c r="B101182" s="202"/>
    </row>
    <row r="101183" spans="2:2">
      <c r="B101183" s="202"/>
    </row>
    <row r="101184" spans="2:2">
      <c r="B101184" s="202"/>
    </row>
    <row r="101185" spans="2:2">
      <c r="B101185" s="202"/>
    </row>
    <row r="101186" spans="2:2">
      <c r="B101186" s="202"/>
    </row>
    <row r="101187" spans="2:2">
      <c r="B101187" s="202"/>
    </row>
    <row r="101188" spans="2:2">
      <c r="B101188" s="202"/>
    </row>
    <row r="101189" spans="2:2">
      <c r="B101189" s="202"/>
    </row>
    <row r="101190" spans="2:2">
      <c r="B101190" s="202"/>
    </row>
    <row r="101191" spans="2:2">
      <c r="B101191" s="202"/>
    </row>
    <row r="101192" spans="2:2">
      <c r="B101192" s="202"/>
    </row>
    <row r="101193" spans="2:2">
      <c r="B101193" s="202"/>
    </row>
    <row r="101194" spans="2:2">
      <c r="B101194" s="202"/>
    </row>
    <row r="101195" spans="2:2">
      <c r="B101195" s="202"/>
    </row>
    <row r="101196" spans="2:2">
      <c r="B101196" s="202"/>
    </row>
    <row r="101197" spans="2:2">
      <c r="B101197" s="202"/>
    </row>
    <row r="101198" spans="2:2">
      <c r="B101198" s="202"/>
    </row>
    <row r="101199" spans="2:2">
      <c r="B101199" s="202"/>
    </row>
    <row r="101200" spans="2:2">
      <c r="B101200" s="202"/>
    </row>
    <row r="101201" spans="2:2">
      <c r="B101201" s="202"/>
    </row>
    <row r="101202" spans="2:2">
      <c r="B101202" s="202"/>
    </row>
    <row r="101203" spans="2:2">
      <c r="B101203" s="202"/>
    </row>
    <row r="101204" spans="2:2">
      <c r="B101204" s="202"/>
    </row>
    <row r="101205" spans="2:2">
      <c r="B101205" s="202"/>
    </row>
    <row r="101206" spans="2:2">
      <c r="B101206" s="202"/>
    </row>
    <row r="101207" spans="2:2">
      <c r="B101207" s="202"/>
    </row>
    <row r="101208" spans="2:2">
      <c r="B101208" s="202"/>
    </row>
    <row r="101209" spans="2:2">
      <c r="B101209" s="202"/>
    </row>
    <row r="101210" spans="2:2">
      <c r="B101210" s="202"/>
    </row>
    <row r="101211" spans="2:2">
      <c r="B101211" s="202"/>
    </row>
    <row r="101212" spans="2:2">
      <c r="B101212" s="202"/>
    </row>
    <row r="101213" spans="2:2">
      <c r="B101213" s="202"/>
    </row>
    <row r="101214" spans="2:2">
      <c r="B101214" s="202"/>
    </row>
    <row r="101215" spans="2:2">
      <c r="B101215" s="202"/>
    </row>
    <row r="101216" spans="2:2">
      <c r="B101216" s="202"/>
    </row>
    <row r="101217" spans="2:2">
      <c r="B101217" s="202"/>
    </row>
    <row r="101218" spans="2:2">
      <c r="B101218" s="202"/>
    </row>
    <row r="101219" spans="2:2">
      <c r="B101219" s="202"/>
    </row>
    <row r="101220" spans="2:2">
      <c r="B101220" s="202"/>
    </row>
    <row r="101221" spans="2:2">
      <c r="B101221" s="202"/>
    </row>
    <row r="101222" spans="2:2">
      <c r="B101222" s="202"/>
    </row>
    <row r="101223" spans="2:2">
      <c r="B101223" s="202"/>
    </row>
    <row r="101224" spans="2:2">
      <c r="B101224" s="202"/>
    </row>
    <row r="101225" spans="2:2">
      <c r="B101225" s="202"/>
    </row>
    <row r="101226" spans="2:2">
      <c r="B101226" s="202"/>
    </row>
    <row r="101227" spans="2:2">
      <c r="B101227" s="202"/>
    </row>
    <row r="101228" spans="2:2">
      <c r="B101228" s="202"/>
    </row>
    <row r="101229" spans="2:2">
      <c r="B101229" s="202"/>
    </row>
    <row r="101230" spans="2:2">
      <c r="B101230" s="202"/>
    </row>
    <row r="101231" spans="2:2">
      <c r="B101231" s="202"/>
    </row>
    <row r="101232" spans="2:2">
      <c r="B101232" s="202"/>
    </row>
    <row r="101233" spans="2:2">
      <c r="B101233" s="202"/>
    </row>
    <row r="101234" spans="2:2">
      <c r="B101234" s="202"/>
    </row>
    <row r="101235" spans="2:2">
      <c r="B101235" s="202"/>
    </row>
    <row r="101236" spans="2:2">
      <c r="B101236" s="202"/>
    </row>
    <row r="101237" spans="2:2">
      <c r="B101237" s="202"/>
    </row>
    <row r="101238" spans="2:2">
      <c r="B101238" s="202"/>
    </row>
    <row r="101239" spans="2:2">
      <c r="B101239" s="202"/>
    </row>
    <row r="101240" spans="2:2">
      <c r="B101240" s="202"/>
    </row>
    <row r="101241" spans="2:2">
      <c r="B101241" s="202"/>
    </row>
    <row r="101242" spans="2:2">
      <c r="B101242" s="202"/>
    </row>
    <row r="101243" spans="2:2">
      <c r="B101243" s="202"/>
    </row>
    <row r="101244" spans="2:2">
      <c r="B101244" s="202"/>
    </row>
    <row r="101245" spans="2:2">
      <c r="B101245" s="202"/>
    </row>
    <row r="101246" spans="2:2">
      <c r="B101246" s="202"/>
    </row>
    <row r="101247" spans="2:2">
      <c r="B101247" s="202"/>
    </row>
    <row r="101248" spans="2:2">
      <c r="B101248" s="202"/>
    </row>
    <row r="101249" spans="2:2">
      <c r="B101249" s="202"/>
    </row>
    <row r="101250" spans="2:2">
      <c r="B101250" s="202"/>
    </row>
    <row r="101251" spans="2:2">
      <c r="B101251" s="202"/>
    </row>
    <row r="101252" spans="2:2">
      <c r="B101252" s="202"/>
    </row>
    <row r="101253" spans="2:2">
      <c r="B101253" s="202"/>
    </row>
    <row r="101254" spans="2:2">
      <c r="B101254" s="202"/>
    </row>
    <row r="101255" spans="2:2">
      <c r="B101255" s="202"/>
    </row>
    <row r="101256" spans="2:2">
      <c r="B101256" s="202"/>
    </row>
    <row r="101257" spans="2:2">
      <c r="B101257" s="202"/>
    </row>
    <row r="101258" spans="2:2">
      <c r="B101258" s="202"/>
    </row>
    <row r="101259" spans="2:2">
      <c r="B101259" s="202"/>
    </row>
    <row r="101260" spans="2:2">
      <c r="B101260" s="202"/>
    </row>
    <row r="101261" spans="2:2">
      <c r="B101261" s="202"/>
    </row>
    <row r="101262" spans="2:2">
      <c r="B101262" s="202"/>
    </row>
    <row r="101263" spans="2:2">
      <c r="B101263" s="202"/>
    </row>
    <row r="101264" spans="2:2">
      <c r="B101264" s="202"/>
    </row>
    <row r="101265" spans="2:2">
      <c r="B101265" s="202"/>
    </row>
    <row r="101266" spans="2:2">
      <c r="B101266" s="202"/>
    </row>
    <row r="101267" spans="2:2">
      <c r="B101267" s="202"/>
    </row>
    <row r="101268" spans="2:2">
      <c r="B101268" s="202"/>
    </row>
    <row r="101269" spans="2:2">
      <c r="B101269" s="202"/>
    </row>
    <row r="101270" spans="2:2">
      <c r="B101270" s="202"/>
    </row>
    <row r="101271" spans="2:2">
      <c r="B101271" s="202"/>
    </row>
    <row r="101272" spans="2:2">
      <c r="B101272" s="202"/>
    </row>
    <row r="101273" spans="2:2">
      <c r="B101273" s="202"/>
    </row>
    <row r="101274" spans="2:2">
      <c r="B101274" s="202"/>
    </row>
    <row r="101275" spans="2:2">
      <c r="B101275" s="202"/>
    </row>
    <row r="101276" spans="2:2">
      <c r="B101276" s="202"/>
    </row>
    <row r="101277" spans="2:2">
      <c r="B101277" s="202"/>
    </row>
    <row r="101278" spans="2:2">
      <c r="B101278" s="202"/>
    </row>
    <row r="101279" spans="2:2">
      <c r="B101279" s="202"/>
    </row>
    <row r="101280" spans="2:2">
      <c r="B101280" s="202"/>
    </row>
    <row r="101281" spans="2:2">
      <c r="B101281" s="202"/>
    </row>
    <row r="101282" spans="2:2">
      <c r="B101282" s="202"/>
    </row>
    <row r="101283" spans="2:2">
      <c r="B101283" s="202"/>
    </row>
    <row r="101284" spans="2:2">
      <c r="B101284" s="202"/>
    </row>
    <row r="101285" spans="2:2">
      <c r="B101285" s="202"/>
    </row>
    <row r="101286" spans="2:2">
      <c r="B101286" s="202"/>
    </row>
    <row r="101287" spans="2:2">
      <c r="B101287" s="202"/>
    </row>
    <row r="101288" spans="2:2">
      <c r="B101288" s="202"/>
    </row>
    <row r="101289" spans="2:2">
      <c r="B101289" s="202"/>
    </row>
    <row r="101290" spans="2:2">
      <c r="B101290" s="202"/>
    </row>
    <row r="101291" spans="2:2">
      <c r="B101291" s="202"/>
    </row>
    <row r="101292" spans="2:2">
      <c r="B101292" s="202"/>
    </row>
    <row r="101293" spans="2:2">
      <c r="B101293" s="202"/>
    </row>
    <row r="101294" spans="2:2">
      <c r="B101294" s="202"/>
    </row>
    <row r="101295" spans="2:2">
      <c r="B101295" s="202"/>
    </row>
    <row r="101296" spans="2:2">
      <c r="B101296" s="202"/>
    </row>
    <row r="101297" spans="2:2">
      <c r="B101297" s="202"/>
    </row>
    <row r="101298" spans="2:2">
      <c r="B101298" s="202"/>
    </row>
    <row r="101299" spans="2:2">
      <c r="B101299" s="202"/>
    </row>
    <row r="101300" spans="2:2">
      <c r="B101300" s="202"/>
    </row>
    <row r="101301" spans="2:2">
      <c r="B101301" s="202"/>
    </row>
    <row r="101302" spans="2:2">
      <c r="B101302" s="202"/>
    </row>
    <row r="101303" spans="2:2">
      <c r="B101303" s="202"/>
    </row>
    <row r="101304" spans="2:2">
      <c r="B101304" s="202"/>
    </row>
    <row r="101305" spans="2:2">
      <c r="B101305" s="202"/>
    </row>
    <row r="101306" spans="2:2">
      <c r="B101306" s="202"/>
    </row>
    <row r="101307" spans="2:2">
      <c r="B101307" s="202"/>
    </row>
    <row r="101308" spans="2:2">
      <c r="B101308" s="202"/>
    </row>
    <row r="101309" spans="2:2">
      <c r="B101309" s="202"/>
    </row>
    <row r="101310" spans="2:2">
      <c r="B101310" s="202"/>
    </row>
    <row r="101311" spans="2:2">
      <c r="B101311" s="202"/>
    </row>
    <row r="101312" spans="2:2">
      <c r="B101312" s="202"/>
    </row>
    <row r="101313" spans="2:2">
      <c r="B101313" s="202"/>
    </row>
    <row r="101314" spans="2:2">
      <c r="B101314" s="202"/>
    </row>
    <row r="101315" spans="2:2">
      <c r="B101315" s="202"/>
    </row>
    <row r="101316" spans="2:2">
      <c r="B101316" s="202"/>
    </row>
    <row r="101317" spans="2:2">
      <c r="B101317" s="202"/>
    </row>
    <row r="101318" spans="2:2">
      <c r="B101318" s="202"/>
    </row>
    <row r="101319" spans="2:2">
      <c r="B101319" s="202"/>
    </row>
    <row r="101320" spans="2:2">
      <c r="B101320" s="202"/>
    </row>
    <row r="101321" spans="2:2">
      <c r="B101321" s="202"/>
    </row>
    <row r="101322" spans="2:2">
      <c r="B101322" s="202"/>
    </row>
    <row r="101323" spans="2:2">
      <c r="B101323" s="202"/>
    </row>
    <row r="101324" spans="2:2">
      <c r="B101324" s="202"/>
    </row>
    <row r="101325" spans="2:2">
      <c r="B101325" s="202"/>
    </row>
    <row r="101326" spans="2:2">
      <c r="B101326" s="202"/>
    </row>
    <row r="101327" spans="2:2">
      <c r="B101327" s="202"/>
    </row>
    <row r="101328" spans="2:2">
      <c r="B101328" s="202"/>
    </row>
    <row r="101329" spans="2:2">
      <c r="B101329" s="202"/>
    </row>
    <row r="101330" spans="2:2">
      <c r="B101330" s="202"/>
    </row>
    <row r="101331" spans="2:2">
      <c r="B101331" s="202"/>
    </row>
    <row r="101332" spans="2:2">
      <c r="B101332" s="202"/>
    </row>
    <row r="101333" spans="2:2">
      <c r="B101333" s="202"/>
    </row>
    <row r="101334" spans="2:2">
      <c r="B101334" s="202"/>
    </row>
    <row r="101335" spans="2:2">
      <c r="B101335" s="202"/>
    </row>
    <row r="101336" spans="2:2">
      <c r="B101336" s="202"/>
    </row>
    <row r="101337" spans="2:2">
      <c r="B101337" s="202"/>
    </row>
    <row r="101338" spans="2:2">
      <c r="B101338" s="202"/>
    </row>
    <row r="101339" spans="2:2">
      <c r="B101339" s="202"/>
    </row>
    <row r="101340" spans="2:2">
      <c r="B101340" s="202"/>
    </row>
    <row r="101341" spans="2:2">
      <c r="B101341" s="202"/>
    </row>
    <row r="101342" spans="2:2">
      <c r="B101342" s="202"/>
    </row>
    <row r="101343" spans="2:2">
      <c r="B101343" s="202"/>
    </row>
    <row r="101344" spans="2:2">
      <c r="B101344" s="202"/>
    </row>
    <row r="101345" spans="2:2">
      <c r="B101345" s="202"/>
    </row>
    <row r="101346" spans="2:2">
      <c r="B101346" s="202"/>
    </row>
    <row r="101347" spans="2:2">
      <c r="B101347" s="202"/>
    </row>
    <row r="101348" spans="2:2">
      <c r="B101348" s="202"/>
    </row>
    <row r="101349" spans="2:2">
      <c r="B101349" s="202"/>
    </row>
    <row r="101350" spans="2:2">
      <c r="B101350" s="202"/>
    </row>
    <row r="101351" spans="2:2">
      <c r="B101351" s="202"/>
    </row>
    <row r="101352" spans="2:2">
      <c r="B101352" s="202"/>
    </row>
    <row r="101353" spans="2:2">
      <c r="B101353" s="202"/>
    </row>
    <row r="101354" spans="2:2">
      <c r="B101354" s="202"/>
    </row>
    <row r="101355" spans="2:2">
      <c r="B101355" s="202"/>
    </row>
    <row r="101356" spans="2:2">
      <c r="B101356" s="202"/>
    </row>
    <row r="101357" spans="2:2">
      <c r="B101357" s="202"/>
    </row>
    <row r="101358" spans="2:2">
      <c r="B101358" s="202"/>
    </row>
    <row r="101359" spans="2:2">
      <c r="B101359" s="202"/>
    </row>
    <row r="101360" spans="2:2">
      <c r="B101360" s="202"/>
    </row>
    <row r="101361" spans="2:2">
      <c r="B101361" s="202"/>
    </row>
    <row r="101362" spans="2:2">
      <c r="B101362" s="202"/>
    </row>
    <row r="101363" spans="2:2">
      <c r="B101363" s="202"/>
    </row>
    <row r="101364" spans="2:2">
      <c r="B101364" s="202"/>
    </row>
    <row r="101365" spans="2:2">
      <c r="B101365" s="202"/>
    </row>
    <row r="101366" spans="2:2">
      <c r="B101366" s="202"/>
    </row>
    <row r="101367" spans="2:2">
      <c r="B101367" s="202"/>
    </row>
    <row r="101368" spans="2:2">
      <c r="B101368" s="202"/>
    </row>
    <row r="101369" spans="2:2">
      <c r="B101369" s="202"/>
    </row>
    <row r="101370" spans="2:2">
      <c r="B101370" s="202"/>
    </row>
    <row r="101371" spans="2:2">
      <c r="B101371" s="202"/>
    </row>
    <row r="101372" spans="2:2">
      <c r="B101372" s="202"/>
    </row>
    <row r="101373" spans="2:2">
      <c r="B101373" s="202"/>
    </row>
    <row r="101374" spans="2:2">
      <c r="B101374" s="202"/>
    </row>
    <row r="101375" spans="2:2">
      <c r="B101375" s="202"/>
    </row>
    <row r="101376" spans="2:2">
      <c r="B101376" s="202"/>
    </row>
    <row r="101377" spans="2:2">
      <c r="B101377" s="202"/>
    </row>
    <row r="101378" spans="2:2">
      <c r="B101378" s="202"/>
    </row>
    <row r="101379" spans="2:2">
      <c r="B101379" s="202"/>
    </row>
    <row r="101380" spans="2:2">
      <c r="B101380" s="202"/>
    </row>
    <row r="101381" spans="2:2">
      <c r="B101381" s="202"/>
    </row>
    <row r="101382" spans="2:2">
      <c r="B101382" s="202"/>
    </row>
    <row r="101383" spans="2:2">
      <c r="B101383" s="202"/>
    </row>
    <row r="101384" spans="2:2">
      <c r="B101384" s="202"/>
    </row>
    <row r="101385" spans="2:2">
      <c r="B101385" s="202"/>
    </row>
    <row r="101386" spans="2:2">
      <c r="B101386" s="202"/>
    </row>
    <row r="101387" spans="2:2">
      <c r="B101387" s="202"/>
    </row>
    <row r="101388" spans="2:2">
      <c r="B101388" s="202"/>
    </row>
    <row r="101389" spans="2:2">
      <c r="B101389" s="202"/>
    </row>
    <row r="101390" spans="2:2">
      <c r="B101390" s="202"/>
    </row>
    <row r="101391" spans="2:2">
      <c r="B101391" s="202"/>
    </row>
    <row r="101392" spans="2:2">
      <c r="B101392" s="202"/>
    </row>
    <row r="101393" spans="2:2">
      <c r="B101393" s="202"/>
    </row>
    <row r="101394" spans="2:2">
      <c r="B101394" s="202"/>
    </row>
    <row r="101395" spans="2:2">
      <c r="B101395" s="202"/>
    </row>
    <row r="101396" spans="2:2">
      <c r="B101396" s="202"/>
    </row>
    <row r="101397" spans="2:2">
      <c r="B101397" s="202"/>
    </row>
    <row r="101398" spans="2:2">
      <c r="B101398" s="202"/>
    </row>
    <row r="101399" spans="2:2">
      <c r="B101399" s="202"/>
    </row>
    <row r="101400" spans="2:2">
      <c r="B101400" s="202"/>
    </row>
    <row r="101401" spans="2:2">
      <c r="B101401" s="202"/>
    </row>
    <row r="101402" spans="2:2">
      <c r="B101402" s="202"/>
    </row>
    <row r="101403" spans="2:2">
      <c r="B101403" s="202"/>
    </row>
    <row r="101404" spans="2:2">
      <c r="B101404" s="202"/>
    </row>
    <row r="101405" spans="2:2">
      <c r="B101405" s="202"/>
    </row>
    <row r="101406" spans="2:2">
      <c r="B101406" s="202"/>
    </row>
    <row r="101407" spans="2:2">
      <c r="B101407" s="202"/>
    </row>
    <row r="101408" spans="2:2">
      <c r="B101408" s="202"/>
    </row>
    <row r="101409" spans="2:2">
      <c r="B101409" s="202"/>
    </row>
    <row r="101410" spans="2:2">
      <c r="B101410" s="202"/>
    </row>
    <row r="101411" spans="2:2">
      <c r="B101411" s="202"/>
    </row>
    <row r="101412" spans="2:2">
      <c r="B101412" s="202"/>
    </row>
    <row r="101413" spans="2:2">
      <c r="B101413" s="202"/>
    </row>
    <row r="101414" spans="2:2">
      <c r="B101414" s="202"/>
    </row>
    <row r="101415" spans="2:2">
      <c r="B101415" s="202"/>
    </row>
    <row r="101416" spans="2:2">
      <c r="B101416" s="202"/>
    </row>
    <row r="101417" spans="2:2">
      <c r="B101417" s="202"/>
    </row>
    <row r="101418" spans="2:2">
      <c r="B101418" s="202"/>
    </row>
    <row r="101419" spans="2:2">
      <c r="B101419" s="202"/>
    </row>
    <row r="101420" spans="2:2">
      <c r="B101420" s="202"/>
    </row>
    <row r="101421" spans="2:2">
      <c r="B101421" s="202"/>
    </row>
    <row r="101422" spans="2:2">
      <c r="B101422" s="202"/>
    </row>
    <row r="101423" spans="2:2">
      <c r="B101423" s="202"/>
    </row>
    <row r="101424" spans="2:2">
      <c r="B101424" s="202"/>
    </row>
    <row r="101425" spans="2:2">
      <c r="B101425" s="202"/>
    </row>
    <row r="101426" spans="2:2">
      <c r="B101426" s="202"/>
    </row>
    <row r="101427" spans="2:2">
      <c r="B101427" s="202"/>
    </row>
    <row r="101428" spans="2:2">
      <c r="B101428" s="202"/>
    </row>
    <row r="101429" spans="2:2">
      <c r="B101429" s="202"/>
    </row>
    <row r="101430" spans="2:2">
      <c r="B101430" s="202"/>
    </row>
    <row r="101431" spans="2:2">
      <c r="B101431" s="202"/>
    </row>
    <row r="101432" spans="2:2">
      <c r="B101432" s="202"/>
    </row>
    <row r="101433" spans="2:2">
      <c r="B101433" s="202"/>
    </row>
    <row r="101434" spans="2:2">
      <c r="B101434" s="202"/>
    </row>
    <row r="101435" spans="2:2">
      <c r="B101435" s="202"/>
    </row>
    <row r="101436" spans="2:2">
      <c r="B101436" s="202"/>
    </row>
    <row r="101437" spans="2:2">
      <c r="B101437" s="202"/>
    </row>
    <row r="101438" spans="2:2">
      <c r="B101438" s="202"/>
    </row>
    <row r="101439" spans="2:2">
      <c r="B101439" s="202"/>
    </row>
    <row r="101440" spans="2:2">
      <c r="B101440" s="202"/>
    </row>
    <row r="101441" spans="2:2">
      <c r="B101441" s="202"/>
    </row>
    <row r="101442" spans="2:2">
      <c r="B101442" s="202"/>
    </row>
    <row r="101443" spans="2:2">
      <c r="B101443" s="202"/>
    </row>
    <row r="101444" spans="2:2">
      <c r="B101444" s="202"/>
    </row>
    <row r="101445" spans="2:2">
      <c r="B101445" s="202"/>
    </row>
    <row r="101446" spans="2:2">
      <c r="B101446" s="202"/>
    </row>
    <row r="101447" spans="2:2">
      <c r="B101447" s="202"/>
    </row>
    <row r="101448" spans="2:2">
      <c r="B101448" s="202"/>
    </row>
    <row r="101449" spans="2:2">
      <c r="B101449" s="202"/>
    </row>
    <row r="101450" spans="2:2">
      <c r="B101450" s="202"/>
    </row>
    <row r="101451" spans="2:2">
      <c r="B101451" s="202"/>
    </row>
    <row r="101452" spans="2:2">
      <c r="B101452" s="202"/>
    </row>
    <row r="101453" spans="2:2">
      <c r="B101453" s="202"/>
    </row>
    <row r="101454" spans="2:2">
      <c r="B101454" s="202"/>
    </row>
    <row r="101455" spans="2:2">
      <c r="B101455" s="202"/>
    </row>
    <row r="101456" spans="2:2">
      <c r="B101456" s="202"/>
    </row>
    <row r="101457" spans="2:2">
      <c r="B101457" s="202"/>
    </row>
    <row r="101458" spans="2:2">
      <c r="B101458" s="202"/>
    </row>
    <row r="101459" spans="2:2">
      <c r="B101459" s="202"/>
    </row>
    <row r="101460" spans="2:2">
      <c r="B101460" s="202"/>
    </row>
    <row r="101461" spans="2:2">
      <c r="B101461" s="202"/>
    </row>
    <row r="101462" spans="2:2">
      <c r="B101462" s="202"/>
    </row>
    <row r="101463" spans="2:2">
      <c r="B101463" s="202"/>
    </row>
    <row r="101464" spans="2:2">
      <c r="B101464" s="202"/>
    </row>
    <row r="101465" spans="2:2">
      <c r="B101465" s="202"/>
    </row>
    <row r="101466" spans="2:2">
      <c r="B101466" s="202"/>
    </row>
    <row r="101467" spans="2:2">
      <c r="B101467" s="202"/>
    </row>
    <row r="101468" spans="2:2">
      <c r="B101468" s="202"/>
    </row>
    <row r="101469" spans="2:2">
      <c r="B101469" s="202"/>
    </row>
    <row r="101470" spans="2:2">
      <c r="B101470" s="202"/>
    </row>
    <row r="101471" spans="2:2">
      <c r="B101471" s="202"/>
    </row>
    <row r="101472" spans="2:2">
      <c r="B101472" s="202"/>
    </row>
    <row r="101473" spans="2:2">
      <c r="B101473" s="202"/>
    </row>
    <row r="101474" spans="2:2">
      <c r="B101474" s="202"/>
    </row>
    <row r="101475" spans="2:2">
      <c r="B101475" s="202"/>
    </row>
    <row r="101476" spans="2:2">
      <c r="B101476" s="202"/>
    </row>
    <row r="101477" spans="2:2">
      <c r="B101477" s="202"/>
    </row>
    <row r="101478" spans="2:2">
      <c r="B101478" s="202"/>
    </row>
    <row r="101479" spans="2:2">
      <c r="B101479" s="202"/>
    </row>
    <row r="101480" spans="2:2">
      <c r="B101480" s="202"/>
    </row>
    <row r="101481" spans="2:2">
      <c r="B101481" s="202"/>
    </row>
    <row r="101482" spans="2:2">
      <c r="B101482" s="202"/>
    </row>
    <row r="101483" spans="2:2">
      <c r="B101483" s="202"/>
    </row>
    <row r="101484" spans="2:2">
      <c r="B101484" s="202"/>
    </row>
    <row r="101485" spans="2:2">
      <c r="B101485" s="202"/>
    </row>
    <row r="101486" spans="2:2">
      <c r="B101486" s="202"/>
    </row>
    <row r="101487" spans="2:2">
      <c r="B101487" s="202"/>
    </row>
    <row r="101488" spans="2:2">
      <c r="B101488" s="202"/>
    </row>
    <row r="101489" spans="2:2">
      <c r="B101489" s="202"/>
    </row>
    <row r="101490" spans="2:2">
      <c r="B101490" s="202"/>
    </row>
    <row r="101491" spans="2:2">
      <c r="B101491" s="202"/>
    </row>
    <row r="101492" spans="2:2">
      <c r="B101492" s="202"/>
    </row>
    <row r="101493" spans="2:2">
      <c r="B101493" s="202"/>
    </row>
    <row r="101494" spans="2:2">
      <c r="B101494" s="202"/>
    </row>
    <row r="101495" spans="2:2">
      <c r="B101495" s="202"/>
    </row>
    <row r="101496" spans="2:2">
      <c r="B101496" s="202"/>
    </row>
    <row r="101497" spans="2:2">
      <c r="B101497" s="202"/>
    </row>
    <row r="101498" spans="2:2">
      <c r="B101498" s="202"/>
    </row>
    <row r="101499" spans="2:2">
      <c r="B101499" s="202"/>
    </row>
    <row r="101500" spans="2:2">
      <c r="B101500" s="202"/>
    </row>
    <row r="101501" spans="2:2">
      <c r="B101501" s="202"/>
    </row>
    <row r="101502" spans="2:2">
      <c r="B101502" s="202"/>
    </row>
    <row r="101503" spans="2:2">
      <c r="B101503" s="202"/>
    </row>
    <row r="101504" spans="2:2">
      <c r="B101504" s="202"/>
    </row>
    <row r="101505" spans="2:2">
      <c r="B101505" s="202"/>
    </row>
    <row r="101506" spans="2:2">
      <c r="B101506" s="202"/>
    </row>
    <row r="101507" spans="2:2">
      <c r="B101507" s="202"/>
    </row>
    <row r="101508" spans="2:2">
      <c r="B101508" s="202"/>
    </row>
    <row r="101509" spans="2:2">
      <c r="B101509" s="202"/>
    </row>
    <row r="101510" spans="2:2">
      <c r="B101510" s="202"/>
    </row>
    <row r="101511" spans="2:2">
      <c r="B101511" s="202"/>
    </row>
    <row r="101512" spans="2:2">
      <c r="B101512" s="202"/>
    </row>
    <row r="101513" spans="2:2">
      <c r="B101513" s="202"/>
    </row>
    <row r="101514" spans="2:2">
      <c r="B101514" s="202"/>
    </row>
    <row r="101515" spans="2:2">
      <c r="B101515" s="202"/>
    </row>
    <row r="101516" spans="2:2">
      <c r="B101516" s="202"/>
    </row>
    <row r="101517" spans="2:2">
      <c r="B101517" s="202"/>
    </row>
    <row r="101518" spans="2:2">
      <c r="B101518" s="202"/>
    </row>
    <row r="101519" spans="2:2">
      <c r="B101519" s="202"/>
    </row>
    <row r="101520" spans="2:2">
      <c r="B101520" s="202"/>
    </row>
    <row r="101521" spans="2:2">
      <c r="B101521" s="202"/>
    </row>
    <row r="101522" spans="2:2">
      <c r="B101522" s="202"/>
    </row>
    <row r="101523" spans="2:2">
      <c r="B101523" s="202"/>
    </row>
    <row r="101524" spans="2:2">
      <c r="B101524" s="202"/>
    </row>
    <row r="101525" spans="2:2">
      <c r="B101525" s="202"/>
    </row>
    <row r="101526" spans="2:2">
      <c r="B101526" s="202"/>
    </row>
    <row r="101527" spans="2:2">
      <c r="B101527" s="202"/>
    </row>
    <row r="101528" spans="2:2">
      <c r="B101528" s="202"/>
    </row>
    <row r="101529" spans="2:2">
      <c r="B101529" s="202"/>
    </row>
    <row r="101530" spans="2:2">
      <c r="B101530" s="202"/>
    </row>
    <row r="101531" spans="2:2">
      <c r="B101531" s="202"/>
    </row>
    <row r="101532" spans="2:2">
      <c r="B101532" s="202"/>
    </row>
    <row r="101533" spans="2:2">
      <c r="B101533" s="202"/>
    </row>
    <row r="101534" spans="2:2">
      <c r="B101534" s="202"/>
    </row>
    <row r="101535" spans="2:2">
      <c r="B101535" s="202"/>
    </row>
    <row r="101536" spans="2:2">
      <c r="B101536" s="202"/>
    </row>
    <row r="101537" spans="2:2">
      <c r="B101537" s="202"/>
    </row>
    <row r="101538" spans="2:2">
      <c r="B101538" s="202"/>
    </row>
    <row r="101539" spans="2:2">
      <c r="B101539" s="202"/>
    </row>
    <row r="101540" spans="2:2">
      <c r="B101540" s="202"/>
    </row>
    <row r="101541" spans="2:2">
      <c r="B101541" s="202"/>
    </row>
    <row r="101542" spans="2:2">
      <c r="B101542" s="202"/>
    </row>
    <row r="101543" spans="2:2">
      <c r="B101543" s="202"/>
    </row>
    <row r="101544" spans="2:2">
      <c r="B101544" s="202"/>
    </row>
    <row r="101545" spans="2:2">
      <c r="B101545" s="202"/>
    </row>
    <row r="101546" spans="2:2">
      <c r="B101546" s="202"/>
    </row>
    <row r="101547" spans="2:2">
      <c r="B101547" s="202"/>
    </row>
    <row r="101548" spans="2:2">
      <c r="B101548" s="202"/>
    </row>
    <row r="101549" spans="2:2">
      <c r="B101549" s="202"/>
    </row>
    <row r="101550" spans="2:2">
      <c r="B101550" s="202"/>
    </row>
    <row r="101551" spans="2:2">
      <c r="B101551" s="202"/>
    </row>
    <row r="101552" spans="2:2">
      <c r="B101552" s="202"/>
    </row>
    <row r="101553" spans="2:2">
      <c r="B101553" s="202"/>
    </row>
    <row r="101554" spans="2:2">
      <c r="B101554" s="202"/>
    </row>
    <row r="101555" spans="2:2">
      <c r="B101555" s="202"/>
    </row>
    <row r="101556" spans="2:2">
      <c r="B101556" s="202"/>
    </row>
    <row r="101557" spans="2:2">
      <c r="B101557" s="202"/>
    </row>
    <row r="101558" spans="2:2">
      <c r="B101558" s="202"/>
    </row>
    <row r="101559" spans="2:2">
      <c r="B101559" s="202"/>
    </row>
    <row r="101560" spans="2:2">
      <c r="B101560" s="202"/>
    </row>
    <row r="101561" spans="2:2">
      <c r="B101561" s="202"/>
    </row>
    <row r="101562" spans="2:2">
      <c r="B101562" s="202"/>
    </row>
    <row r="101563" spans="2:2">
      <c r="B101563" s="202"/>
    </row>
    <row r="101564" spans="2:2">
      <c r="B101564" s="202"/>
    </row>
    <row r="101565" spans="2:2">
      <c r="B101565" s="202"/>
    </row>
    <row r="101566" spans="2:2">
      <c r="B101566" s="202"/>
    </row>
    <row r="101567" spans="2:2">
      <c r="B101567" s="202"/>
    </row>
    <row r="101568" spans="2:2">
      <c r="B101568" s="202"/>
    </row>
    <row r="101569" spans="2:2">
      <c r="B101569" s="202"/>
    </row>
    <row r="101570" spans="2:2">
      <c r="B101570" s="202"/>
    </row>
    <row r="101571" spans="2:2">
      <c r="B101571" s="202"/>
    </row>
    <row r="101572" spans="2:2">
      <c r="B101572" s="202"/>
    </row>
    <row r="101573" spans="2:2">
      <c r="B101573" s="202"/>
    </row>
    <row r="101574" spans="2:2">
      <c r="B101574" s="202"/>
    </row>
    <row r="101575" spans="2:2">
      <c r="B101575" s="202"/>
    </row>
    <row r="101576" spans="2:2">
      <c r="B101576" s="202"/>
    </row>
    <row r="101577" spans="2:2">
      <c r="B101577" s="202"/>
    </row>
    <row r="101578" spans="2:2">
      <c r="B101578" s="202"/>
    </row>
    <row r="101579" spans="2:2">
      <c r="B101579" s="202"/>
    </row>
    <row r="101580" spans="2:2">
      <c r="B101580" s="202"/>
    </row>
    <row r="101581" spans="2:2">
      <c r="B101581" s="202"/>
    </row>
    <row r="101582" spans="2:2">
      <c r="B101582" s="202"/>
    </row>
    <row r="101583" spans="2:2">
      <c r="B101583" s="202"/>
    </row>
    <row r="101584" spans="2:2">
      <c r="B101584" s="202"/>
    </row>
    <row r="101585" spans="2:2">
      <c r="B101585" s="202"/>
    </row>
    <row r="101586" spans="2:2">
      <c r="B101586" s="202"/>
    </row>
    <row r="101587" spans="2:2">
      <c r="B101587" s="202"/>
    </row>
    <row r="101588" spans="2:2">
      <c r="B101588" s="202"/>
    </row>
    <row r="101589" spans="2:2">
      <c r="B101589" s="202"/>
    </row>
    <row r="101590" spans="2:2">
      <c r="B101590" s="202"/>
    </row>
    <row r="101591" spans="2:2">
      <c r="B101591" s="202"/>
    </row>
    <row r="101592" spans="2:2">
      <c r="B101592" s="202"/>
    </row>
    <row r="101593" spans="2:2">
      <c r="B101593" s="202"/>
    </row>
    <row r="101594" spans="2:2">
      <c r="B101594" s="202"/>
    </row>
    <row r="101595" spans="2:2">
      <c r="B101595" s="202"/>
    </row>
    <row r="101596" spans="2:2">
      <c r="B101596" s="202"/>
    </row>
    <row r="101597" spans="2:2">
      <c r="B101597" s="202"/>
    </row>
    <row r="101598" spans="2:2">
      <c r="B101598" s="202"/>
    </row>
    <row r="101599" spans="2:2">
      <c r="B101599" s="202"/>
    </row>
    <row r="101600" spans="2:2">
      <c r="B101600" s="202"/>
    </row>
    <row r="101601" spans="2:2">
      <c r="B101601" s="202"/>
    </row>
    <row r="101602" spans="2:2">
      <c r="B101602" s="202"/>
    </row>
    <row r="101603" spans="2:2">
      <c r="B101603" s="202"/>
    </row>
    <row r="101604" spans="2:2">
      <c r="B101604" s="202"/>
    </row>
    <row r="101605" spans="2:2">
      <c r="B101605" s="202"/>
    </row>
    <row r="101606" spans="2:2">
      <c r="B101606" s="202"/>
    </row>
    <row r="101607" spans="2:2">
      <c r="B101607" s="202"/>
    </row>
    <row r="101608" spans="2:2">
      <c r="B101608" s="202"/>
    </row>
    <row r="101609" spans="2:2">
      <c r="B101609" s="202"/>
    </row>
    <row r="101610" spans="2:2">
      <c r="B101610" s="202"/>
    </row>
    <row r="101611" spans="2:2">
      <c r="B101611" s="202"/>
    </row>
    <row r="101612" spans="2:2">
      <c r="B101612" s="202"/>
    </row>
    <row r="101613" spans="2:2">
      <c r="B101613" s="202"/>
    </row>
    <row r="101614" spans="2:2">
      <c r="B101614" s="202"/>
    </row>
    <row r="101615" spans="2:2">
      <c r="B101615" s="202"/>
    </row>
    <row r="101616" spans="2:2">
      <c r="B101616" s="202"/>
    </row>
    <row r="101617" spans="2:2">
      <c r="B101617" s="202"/>
    </row>
    <row r="101618" spans="2:2">
      <c r="B101618" s="202"/>
    </row>
    <row r="101619" spans="2:2">
      <c r="B101619" s="202"/>
    </row>
    <row r="101620" spans="2:2">
      <c r="B101620" s="202"/>
    </row>
    <row r="101621" spans="2:2">
      <c r="B101621" s="202"/>
    </row>
    <row r="101622" spans="2:2">
      <c r="B101622" s="202"/>
    </row>
    <row r="101623" spans="2:2">
      <c r="B101623" s="202"/>
    </row>
    <row r="101624" spans="2:2">
      <c r="B101624" s="202"/>
    </row>
    <row r="101625" spans="2:2">
      <c r="B101625" s="202"/>
    </row>
    <row r="101626" spans="2:2">
      <c r="B101626" s="202"/>
    </row>
    <row r="101627" spans="2:2">
      <c r="B101627" s="202"/>
    </row>
    <row r="101628" spans="2:2">
      <c r="B101628" s="202"/>
    </row>
    <row r="101629" spans="2:2">
      <c r="B101629" s="202"/>
    </row>
    <row r="101630" spans="2:2">
      <c r="B101630" s="202"/>
    </row>
    <row r="101631" spans="2:2">
      <c r="B101631" s="202"/>
    </row>
    <row r="101632" spans="2:2">
      <c r="B101632" s="202"/>
    </row>
    <row r="101633" spans="2:2">
      <c r="B101633" s="202"/>
    </row>
    <row r="101634" spans="2:2">
      <c r="B101634" s="202"/>
    </row>
    <row r="101635" spans="2:2">
      <c r="B101635" s="202"/>
    </row>
    <row r="101636" spans="2:2">
      <c r="B101636" s="202"/>
    </row>
    <row r="101637" spans="2:2">
      <c r="B101637" s="202"/>
    </row>
    <row r="101638" spans="2:2">
      <c r="B101638" s="202"/>
    </row>
    <row r="101639" spans="2:2">
      <c r="B101639" s="202"/>
    </row>
    <row r="101640" spans="2:2">
      <c r="B101640" s="202"/>
    </row>
    <row r="101641" spans="2:2">
      <c r="B101641" s="202"/>
    </row>
    <row r="101642" spans="2:2">
      <c r="B101642" s="202"/>
    </row>
    <row r="101643" spans="2:2">
      <c r="B101643" s="202"/>
    </row>
    <row r="101644" spans="2:2">
      <c r="B101644" s="202"/>
    </row>
    <row r="101645" spans="2:2">
      <c r="B101645" s="202"/>
    </row>
    <row r="101646" spans="2:2">
      <c r="B101646" s="202"/>
    </row>
    <row r="101647" spans="2:2">
      <c r="B101647" s="202"/>
    </row>
    <row r="101648" spans="2:2">
      <c r="B101648" s="202"/>
    </row>
    <row r="101649" spans="2:2">
      <c r="B101649" s="202"/>
    </row>
    <row r="101650" spans="2:2">
      <c r="B101650" s="202"/>
    </row>
    <row r="101651" spans="2:2">
      <c r="B101651" s="202"/>
    </row>
    <row r="101652" spans="2:2">
      <c r="B101652" s="202"/>
    </row>
    <row r="101653" spans="2:2">
      <c r="B101653" s="202"/>
    </row>
    <row r="101654" spans="2:2">
      <c r="B101654" s="202"/>
    </row>
    <row r="101655" spans="2:2">
      <c r="B101655" s="202"/>
    </row>
    <row r="101656" spans="2:2">
      <c r="B101656" s="202"/>
    </row>
    <row r="101657" spans="2:2">
      <c r="B101657" s="202"/>
    </row>
    <row r="101658" spans="2:2">
      <c r="B101658" s="202"/>
    </row>
    <row r="101659" spans="2:2">
      <c r="B101659" s="202"/>
    </row>
    <row r="101660" spans="2:2">
      <c r="B101660" s="202"/>
    </row>
    <row r="101661" spans="2:2">
      <c r="B101661" s="202"/>
    </row>
    <row r="101662" spans="2:2">
      <c r="B101662" s="202"/>
    </row>
    <row r="101663" spans="2:2">
      <c r="B101663" s="202"/>
    </row>
    <row r="101664" spans="2:2">
      <c r="B101664" s="202"/>
    </row>
    <row r="101665" spans="2:2">
      <c r="B101665" s="202"/>
    </row>
    <row r="101666" spans="2:2">
      <c r="B101666" s="202"/>
    </row>
    <row r="101667" spans="2:2">
      <c r="B101667" s="202"/>
    </row>
    <row r="101668" spans="2:2">
      <c r="B101668" s="202"/>
    </row>
    <row r="101669" spans="2:2">
      <c r="B101669" s="202"/>
    </row>
    <row r="101670" spans="2:2">
      <c r="B101670" s="202"/>
    </row>
    <row r="101671" spans="2:2">
      <c r="B101671" s="202"/>
    </row>
    <row r="101672" spans="2:2">
      <c r="B101672" s="202"/>
    </row>
    <row r="101673" spans="2:2">
      <c r="B101673" s="202"/>
    </row>
    <row r="101674" spans="2:2">
      <c r="B101674" s="202"/>
    </row>
    <row r="101675" spans="2:2">
      <c r="B101675" s="202"/>
    </row>
    <row r="101676" spans="2:2">
      <c r="B101676" s="202"/>
    </row>
    <row r="101677" spans="2:2">
      <c r="B101677" s="202"/>
    </row>
    <row r="101678" spans="2:2">
      <c r="B101678" s="202"/>
    </row>
    <row r="101679" spans="2:2">
      <c r="B101679" s="202"/>
    </row>
    <row r="101680" spans="2:2">
      <c r="B101680" s="202"/>
    </row>
    <row r="101681" spans="2:2">
      <c r="B101681" s="202"/>
    </row>
    <row r="101682" spans="2:2">
      <c r="B101682" s="202"/>
    </row>
    <row r="101683" spans="2:2">
      <c r="B101683" s="202"/>
    </row>
    <row r="101684" spans="2:2">
      <c r="B101684" s="202"/>
    </row>
    <row r="101685" spans="2:2">
      <c r="B101685" s="202"/>
    </row>
    <row r="101686" spans="2:2">
      <c r="B101686" s="202"/>
    </row>
    <row r="101687" spans="2:2">
      <c r="B101687" s="202"/>
    </row>
    <row r="101688" spans="2:2">
      <c r="B101688" s="202"/>
    </row>
    <row r="101689" spans="2:2">
      <c r="B101689" s="202"/>
    </row>
    <row r="101690" spans="2:2">
      <c r="B101690" s="202"/>
    </row>
    <row r="101691" spans="2:2">
      <c r="B101691" s="202"/>
    </row>
    <row r="101692" spans="2:2">
      <c r="B101692" s="202"/>
    </row>
    <row r="101693" spans="2:2">
      <c r="B101693" s="202"/>
    </row>
    <row r="101694" spans="2:2">
      <c r="B101694" s="202"/>
    </row>
    <row r="101695" spans="2:2">
      <c r="B101695" s="202"/>
    </row>
    <row r="101696" spans="2:2">
      <c r="B101696" s="202"/>
    </row>
    <row r="101697" spans="2:2">
      <c r="B101697" s="202"/>
    </row>
    <row r="101698" spans="2:2">
      <c r="B101698" s="202"/>
    </row>
    <row r="101699" spans="2:2">
      <c r="B101699" s="202"/>
    </row>
    <row r="101700" spans="2:2">
      <c r="B101700" s="202"/>
    </row>
    <row r="101701" spans="2:2">
      <c r="B101701" s="202"/>
    </row>
    <row r="101702" spans="2:2">
      <c r="B101702" s="202"/>
    </row>
    <row r="101703" spans="2:2">
      <c r="B101703" s="202"/>
    </row>
    <row r="101704" spans="2:2">
      <c r="B101704" s="202"/>
    </row>
    <row r="101705" spans="2:2">
      <c r="B101705" s="202"/>
    </row>
    <row r="101706" spans="2:2">
      <c r="B101706" s="202"/>
    </row>
    <row r="101707" spans="2:2">
      <c r="B101707" s="202"/>
    </row>
    <row r="101708" spans="2:2">
      <c r="B101708" s="202"/>
    </row>
    <row r="101709" spans="2:2">
      <c r="B101709" s="202"/>
    </row>
    <row r="101710" spans="2:2">
      <c r="B101710" s="202"/>
    </row>
    <row r="101711" spans="2:2">
      <c r="B101711" s="202"/>
    </row>
    <row r="101712" spans="2:2">
      <c r="B101712" s="202"/>
    </row>
    <row r="101713" spans="2:2">
      <c r="B101713" s="202"/>
    </row>
    <row r="101714" spans="2:2">
      <c r="B101714" s="202"/>
    </row>
    <row r="101715" spans="2:2">
      <c r="B101715" s="202"/>
    </row>
    <row r="101716" spans="2:2">
      <c r="B101716" s="202"/>
    </row>
    <row r="101717" spans="2:2">
      <c r="B101717" s="202"/>
    </row>
    <row r="101718" spans="2:2">
      <c r="B101718" s="202"/>
    </row>
    <row r="101719" spans="2:2">
      <c r="B101719" s="202"/>
    </row>
    <row r="101720" spans="2:2">
      <c r="B101720" s="202"/>
    </row>
    <row r="101721" spans="2:2">
      <c r="B101721" s="202"/>
    </row>
    <row r="101722" spans="2:2">
      <c r="B101722" s="202"/>
    </row>
    <row r="101723" spans="2:2">
      <c r="B101723" s="202"/>
    </row>
    <row r="101724" spans="2:2">
      <c r="B101724" s="202"/>
    </row>
    <row r="101725" spans="2:2">
      <c r="B101725" s="202"/>
    </row>
    <row r="101726" spans="2:2">
      <c r="B101726" s="202"/>
    </row>
    <row r="101727" spans="2:2">
      <c r="B101727" s="202"/>
    </row>
    <row r="101728" spans="2:2">
      <c r="B101728" s="202"/>
    </row>
    <row r="101729" spans="2:2">
      <c r="B101729" s="202"/>
    </row>
    <row r="101730" spans="2:2">
      <c r="B101730" s="202"/>
    </row>
    <row r="101731" spans="2:2">
      <c r="B101731" s="202"/>
    </row>
    <row r="101732" spans="2:2">
      <c r="B101732" s="202"/>
    </row>
    <row r="101733" spans="2:2">
      <c r="B101733" s="202"/>
    </row>
    <row r="101734" spans="2:2">
      <c r="B101734" s="202"/>
    </row>
    <row r="101735" spans="2:2">
      <c r="B101735" s="202"/>
    </row>
    <row r="101736" spans="2:2">
      <c r="B101736" s="202"/>
    </row>
    <row r="101737" spans="2:2">
      <c r="B101737" s="202"/>
    </row>
    <row r="101738" spans="2:2">
      <c r="B101738" s="202"/>
    </row>
    <row r="101739" spans="2:2">
      <c r="B101739" s="202"/>
    </row>
    <row r="101740" spans="2:2">
      <c r="B101740" s="202"/>
    </row>
    <row r="101741" spans="2:2">
      <c r="B101741" s="202"/>
    </row>
    <row r="101742" spans="2:2">
      <c r="B101742" s="202"/>
    </row>
    <row r="101743" spans="2:2">
      <c r="B101743" s="202"/>
    </row>
    <row r="101744" spans="2:2">
      <c r="B101744" s="202"/>
    </row>
    <row r="101745" spans="2:2">
      <c r="B101745" s="202"/>
    </row>
    <row r="101746" spans="2:2">
      <c r="B101746" s="202"/>
    </row>
    <row r="101747" spans="2:2">
      <c r="B101747" s="202"/>
    </row>
    <row r="101748" spans="2:2">
      <c r="B101748" s="202"/>
    </row>
    <row r="101749" spans="2:2">
      <c r="B101749" s="202"/>
    </row>
    <row r="101750" spans="2:2">
      <c r="B101750" s="202"/>
    </row>
    <row r="101751" spans="2:2">
      <c r="B101751" s="202"/>
    </row>
    <row r="101752" spans="2:2">
      <c r="B101752" s="202"/>
    </row>
    <row r="101753" spans="2:2">
      <c r="B101753" s="202"/>
    </row>
    <row r="101754" spans="2:2">
      <c r="B101754" s="202"/>
    </row>
    <row r="101755" spans="2:2">
      <c r="B101755" s="202"/>
    </row>
    <row r="101756" spans="2:2">
      <c r="B101756" s="202"/>
    </row>
    <row r="101757" spans="2:2">
      <c r="B101757" s="202"/>
    </row>
    <row r="101758" spans="2:2">
      <c r="B101758" s="202"/>
    </row>
    <row r="101759" spans="2:2">
      <c r="B101759" s="202"/>
    </row>
    <row r="101760" spans="2:2">
      <c r="B101760" s="202"/>
    </row>
    <row r="101761" spans="2:2">
      <c r="B101761" s="202"/>
    </row>
    <row r="101762" spans="2:2">
      <c r="B101762" s="202"/>
    </row>
    <row r="101763" spans="2:2">
      <c r="B101763" s="202"/>
    </row>
    <row r="101764" spans="2:2">
      <c r="B101764" s="202"/>
    </row>
    <row r="101765" spans="2:2">
      <c r="B101765" s="202"/>
    </row>
    <row r="101766" spans="2:2">
      <c r="B101766" s="202"/>
    </row>
    <row r="101767" spans="2:2">
      <c r="B101767" s="202"/>
    </row>
    <row r="101768" spans="2:2">
      <c r="B101768" s="202"/>
    </row>
    <row r="101769" spans="2:2">
      <c r="B101769" s="202"/>
    </row>
    <row r="101770" spans="2:2">
      <c r="B101770" s="202"/>
    </row>
    <row r="101771" spans="2:2">
      <c r="B101771" s="202"/>
    </row>
    <row r="101772" spans="2:2">
      <c r="B101772" s="202"/>
    </row>
    <row r="101773" spans="2:2">
      <c r="B101773" s="202"/>
    </row>
    <row r="101774" spans="2:2">
      <c r="B101774" s="202"/>
    </row>
    <row r="101775" spans="2:2">
      <c r="B101775" s="202"/>
    </row>
    <row r="101776" spans="2:2">
      <c r="B101776" s="202"/>
    </row>
    <row r="101777" spans="2:2">
      <c r="B101777" s="202"/>
    </row>
    <row r="101778" spans="2:2">
      <c r="B101778" s="202"/>
    </row>
    <row r="101779" spans="2:2">
      <c r="B101779" s="202"/>
    </row>
    <row r="101780" spans="2:2">
      <c r="B101780" s="202"/>
    </row>
    <row r="101781" spans="2:2">
      <c r="B101781" s="202"/>
    </row>
    <row r="101782" spans="2:2">
      <c r="B101782" s="202"/>
    </row>
    <row r="101783" spans="2:2">
      <c r="B101783" s="202"/>
    </row>
    <row r="101784" spans="2:2">
      <c r="B101784" s="202"/>
    </row>
    <row r="101785" spans="2:2">
      <c r="B101785" s="202"/>
    </row>
    <row r="101786" spans="2:2">
      <c r="B101786" s="202"/>
    </row>
    <row r="101787" spans="2:2">
      <c r="B101787" s="202"/>
    </row>
    <row r="101788" spans="2:2">
      <c r="B101788" s="202"/>
    </row>
    <row r="101789" spans="2:2">
      <c r="B101789" s="202"/>
    </row>
    <row r="101790" spans="2:2">
      <c r="B101790" s="202"/>
    </row>
    <row r="101791" spans="2:2">
      <c r="B101791" s="202"/>
    </row>
    <row r="101792" spans="2:2">
      <c r="B101792" s="202"/>
    </row>
    <row r="101793" spans="2:2">
      <c r="B101793" s="202"/>
    </row>
    <row r="101794" spans="2:2">
      <c r="B101794" s="202"/>
    </row>
    <row r="101795" spans="2:2">
      <c r="B101795" s="202"/>
    </row>
    <row r="101796" spans="2:2">
      <c r="B101796" s="202"/>
    </row>
    <row r="101797" spans="2:2">
      <c r="B101797" s="202"/>
    </row>
    <row r="101798" spans="2:2">
      <c r="B101798" s="202"/>
    </row>
    <row r="101799" spans="2:2">
      <c r="B101799" s="202"/>
    </row>
    <row r="101800" spans="2:2">
      <c r="B101800" s="202"/>
    </row>
    <row r="101801" spans="2:2">
      <c r="B101801" s="202"/>
    </row>
    <row r="101802" spans="2:2">
      <c r="B101802" s="202"/>
    </row>
    <row r="101803" spans="2:2">
      <c r="B101803" s="202"/>
    </row>
    <row r="101804" spans="2:2">
      <c r="B101804" s="202"/>
    </row>
    <row r="101805" spans="2:2">
      <c r="B101805" s="202"/>
    </row>
    <row r="101806" spans="2:2">
      <c r="B101806" s="202"/>
    </row>
    <row r="101807" spans="2:2">
      <c r="B101807" s="202"/>
    </row>
    <row r="101808" spans="2:2">
      <c r="B101808" s="202"/>
    </row>
    <row r="101809" spans="2:2">
      <c r="B101809" s="202"/>
    </row>
    <row r="101810" spans="2:2">
      <c r="B101810" s="202"/>
    </row>
    <row r="101811" spans="2:2">
      <c r="B101811" s="202"/>
    </row>
    <row r="101812" spans="2:2">
      <c r="B101812" s="202"/>
    </row>
    <row r="101813" spans="2:2">
      <c r="B101813" s="202"/>
    </row>
    <row r="101814" spans="2:2">
      <c r="B101814" s="202"/>
    </row>
    <row r="101815" spans="2:2">
      <c r="B101815" s="202"/>
    </row>
    <row r="101816" spans="2:2">
      <c r="B101816" s="202"/>
    </row>
    <row r="101817" spans="2:2">
      <c r="B101817" s="202"/>
    </row>
    <row r="101818" spans="2:2">
      <c r="B101818" s="202"/>
    </row>
    <row r="101819" spans="2:2">
      <c r="B101819" s="202"/>
    </row>
    <row r="101820" spans="2:2">
      <c r="B101820" s="202"/>
    </row>
    <row r="101821" spans="2:2">
      <c r="B101821" s="202"/>
    </row>
    <row r="101822" spans="2:2">
      <c r="B101822" s="202"/>
    </row>
    <row r="101823" spans="2:2">
      <c r="B101823" s="202"/>
    </row>
    <row r="101824" spans="2:2">
      <c r="B101824" s="202"/>
    </row>
    <row r="101825" spans="2:2">
      <c r="B101825" s="202"/>
    </row>
    <row r="101826" spans="2:2">
      <c r="B101826" s="202"/>
    </row>
    <row r="101827" spans="2:2">
      <c r="B101827" s="202"/>
    </row>
    <row r="101828" spans="2:2">
      <c r="B101828" s="202"/>
    </row>
    <row r="101829" spans="2:2">
      <c r="B101829" s="202"/>
    </row>
    <row r="101830" spans="2:2">
      <c r="B101830" s="202"/>
    </row>
    <row r="101831" spans="2:2">
      <c r="B101831" s="202"/>
    </row>
    <row r="101832" spans="2:2">
      <c r="B101832" s="202"/>
    </row>
    <row r="101833" spans="2:2">
      <c r="B101833" s="202"/>
    </row>
    <row r="101834" spans="2:2">
      <c r="B101834" s="202"/>
    </row>
    <row r="101835" spans="2:2">
      <c r="B101835" s="202"/>
    </row>
    <row r="101836" spans="2:2">
      <c r="B101836" s="202"/>
    </row>
    <row r="101837" spans="2:2">
      <c r="B101837" s="202"/>
    </row>
    <row r="101838" spans="2:2">
      <c r="B101838" s="202"/>
    </row>
    <row r="101839" spans="2:2">
      <c r="B101839" s="202"/>
    </row>
    <row r="101840" spans="2:2">
      <c r="B101840" s="202"/>
    </row>
    <row r="101841" spans="2:2">
      <c r="B101841" s="202"/>
    </row>
    <row r="101842" spans="2:2">
      <c r="B101842" s="202"/>
    </row>
    <row r="101843" spans="2:2">
      <c r="B101843" s="202"/>
    </row>
    <row r="101844" spans="2:2">
      <c r="B101844" s="202"/>
    </row>
    <row r="101845" spans="2:2">
      <c r="B101845" s="202"/>
    </row>
    <row r="101846" spans="2:2">
      <c r="B101846" s="202"/>
    </row>
    <row r="101847" spans="2:2">
      <c r="B101847" s="202"/>
    </row>
    <row r="101848" spans="2:2">
      <c r="B101848" s="202"/>
    </row>
    <row r="101849" spans="2:2">
      <c r="B101849" s="202"/>
    </row>
    <row r="101850" spans="2:2">
      <c r="B101850" s="202"/>
    </row>
    <row r="101851" spans="2:2">
      <c r="B101851" s="202"/>
    </row>
    <row r="101852" spans="2:2">
      <c r="B101852" s="202"/>
    </row>
    <row r="101853" spans="2:2">
      <c r="B101853" s="202"/>
    </row>
    <row r="101854" spans="2:2">
      <c r="B101854" s="202"/>
    </row>
    <row r="101855" spans="2:2">
      <c r="B101855" s="202"/>
    </row>
    <row r="101856" spans="2:2">
      <c r="B101856" s="202"/>
    </row>
    <row r="101857" spans="2:2">
      <c r="B101857" s="202"/>
    </row>
    <row r="101858" spans="2:2">
      <c r="B101858" s="202"/>
    </row>
    <row r="101859" spans="2:2">
      <c r="B101859" s="202"/>
    </row>
    <row r="101860" spans="2:2">
      <c r="B101860" s="202"/>
    </row>
    <row r="101861" spans="2:2">
      <c r="B101861" s="202"/>
    </row>
    <row r="101862" spans="2:2">
      <c r="B101862" s="202"/>
    </row>
    <row r="101863" spans="2:2">
      <c r="B101863" s="202"/>
    </row>
    <row r="101864" spans="2:2">
      <c r="B101864" s="202"/>
    </row>
    <row r="101865" spans="2:2">
      <c r="B101865" s="202"/>
    </row>
    <row r="101866" spans="2:2">
      <c r="B101866" s="202"/>
    </row>
    <row r="101867" spans="2:2">
      <c r="B101867" s="202"/>
    </row>
    <row r="101868" spans="2:2">
      <c r="B101868" s="202"/>
    </row>
    <row r="101869" spans="2:2">
      <c r="B101869" s="202"/>
    </row>
    <row r="101870" spans="2:2">
      <c r="B101870" s="202"/>
    </row>
    <row r="101871" spans="2:2">
      <c r="B101871" s="202"/>
    </row>
    <row r="101872" spans="2:2">
      <c r="B101872" s="202"/>
    </row>
    <row r="101873" spans="2:2">
      <c r="B101873" s="202"/>
    </row>
    <row r="101874" spans="2:2">
      <c r="B101874" s="202"/>
    </row>
    <row r="101875" spans="2:2">
      <c r="B101875" s="202"/>
    </row>
    <row r="101876" spans="2:2">
      <c r="B101876" s="202"/>
    </row>
    <row r="101877" spans="2:2">
      <c r="B101877" s="202"/>
    </row>
    <row r="101878" spans="2:2">
      <c r="B101878" s="202"/>
    </row>
    <row r="101879" spans="2:2">
      <c r="B101879" s="202"/>
    </row>
    <row r="101880" spans="2:2">
      <c r="B101880" s="202"/>
    </row>
    <row r="101881" spans="2:2">
      <c r="B101881" s="202"/>
    </row>
    <row r="101882" spans="2:2">
      <c r="B101882" s="202"/>
    </row>
    <row r="101883" spans="2:2">
      <c r="B101883" s="202"/>
    </row>
    <row r="101884" spans="2:2">
      <c r="B101884" s="202"/>
    </row>
    <row r="101885" spans="2:2">
      <c r="B101885" s="202"/>
    </row>
    <row r="101886" spans="2:2">
      <c r="B101886" s="202"/>
    </row>
    <row r="101887" spans="2:2">
      <c r="B101887" s="202"/>
    </row>
    <row r="101888" spans="2:2">
      <c r="B101888" s="202"/>
    </row>
    <row r="101889" spans="2:2">
      <c r="B101889" s="202"/>
    </row>
    <row r="101890" spans="2:2">
      <c r="B101890" s="202"/>
    </row>
    <row r="101891" spans="2:2">
      <c r="B101891" s="202"/>
    </row>
    <row r="101892" spans="2:2">
      <c r="B101892" s="202"/>
    </row>
    <row r="101893" spans="2:2">
      <c r="B101893" s="202"/>
    </row>
    <row r="101894" spans="2:2">
      <c r="B101894" s="202"/>
    </row>
    <row r="101895" spans="2:2">
      <c r="B101895" s="202"/>
    </row>
    <row r="101896" spans="2:2">
      <c r="B101896" s="202"/>
    </row>
    <row r="101897" spans="2:2">
      <c r="B101897" s="202"/>
    </row>
    <row r="101898" spans="2:2">
      <c r="B101898" s="202"/>
    </row>
    <row r="101899" spans="2:2">
      <c r="B101899" s="202"/>
    </row>
    <row r="101900" spans="2:2">
      <c r="B101900" s="202"/>
    </row>
    <row r="101901" spans="2:2">
      <c r="B101901" s="202"/>
    </row>
    <row r="101902" spans="2:2">
      <c r="B101902" s="202"/>
    </row>
    <row r="101903" spans="2:2">
      <c r="B101903" s="202"/>
    </row>
    <row r="101904" spans="2:2">
      <c r="B101904" s="202"/>
    </row>
    <row r="101905" spans="2:2">
      <c r="B101905" s="202"/>
    </row>
    <row r="101906" spans="2:2">
      <c r="B101906" s="202"/>
    </row>
    <row r="101907" spans="2:2">
      <c r="B101907" s="202"/>
    </row>
    <row r="101908" spans="2:2">
      <c r="B101908" s="202"/>
    </row>
    <row r="101909" spans="2:2">
      <c r="B101909" s="202"/>
    </row>
    <row r="101910" spans="2:2">
      <c r="B101910" s="202"/>
    </row>
    <row r="101911" spans="2:2">
      <c r="B101911" s="202"/>
    </row>
    <row r="101912" spans="2:2">
      <c r="B101912" s="202"/>
    </row>
    <row r="101913" spans="2:2">
      <c r="B101913" s="202"/>
    </row>
    <row r="101914" spans="2:2">
      <c r="B101914" s="202"/>
    </row>
    <row r="101915" spans="2:2">
      <c r="B101915" s="202"/>
    </row>
    <row r="101916" spans="2:2">
      <c r="B101916" s="202"/>
    </row>
    <row r="101917" spans="2:2">
      <c r="B101917" s="202"/>
    </row>
    <row r="101918" spans="2:2">
      <c r="B101918" s="202"/>
    </row>
    <row r="101919" spans="2:2">
      <c r="B101919" s="202"/>
    </row>
    <row r="101920" spans="2:2">
      <c r="B101920" s="202"/>
    </row>
    <row r="101921" spans="2:2">
      <c r="B101921" s="202"/>
    </row>
    <row r="101922" spans="2:2">
      <c r="B101922" s="202"/>
    </row>
    <row r="101923" spans="2:2">
      <c r="B101923" s="202"/>
    </row>
    <row r="101924" spans="2:2">
      <c r="B101924" s="202"/>
    </row>
    <row r="101925" spans="2:2">
      <c r="B101925" s="202"/>
    </row>
    <row r="101926" spans="2:2">
      <c r="B101926" s="202"/>
    </row>
    <row r="101927" spans="2:2">
      <c r="B101927" s="202"/>
    </row>
    <row r="101928" spans="2:2">
      <c r="B101928" s="202"/>
    </row>
    <row r="101929" spans="2:2">
      <c r="B101929" s="202"/>
    </row>
    <row r="101930" spans="2:2">
      <c r="B101930" s="202"/>
    </row>
    <row r="101931" spans="2:2">
      <c r="B101931" s="202"/>
    </row>
    <row r="101932" spans="2:2">
      <c r="B101932" s="202"/>
    </row>
    <row r="101933" spans="2:2">
      <c r="B101933" s="202"/>
    </row>
    <row r="101934" spans="2:2">
      <c r="B101934" s="202"/>
    </row>
    <row r="101935" spans="2:2">
      <c r="B101935" s="202"/>
    </row>
    <row r="101936" spans="2:2">
      <c r="B101936" s="202"/>
    </row>
    <row r="101937" spans="2:2">
      <c r="B101937" s="202"/>
    </row>
    <row r="101938" spans="2:2">
      <c r="B101938" s="202"/>
    </row>
    <row r="101939" spans="2:2">
      <c r="B101939" s="202"/>
    </row>
    <row r="101940" spans="2:2">
      <c r="B101940" s="202"/>
    </row>
    <row r="101941" spans="2:2">
      <c r="B101941" s="202"/>
    </row>
    <row r="101942" spans="2:2">
      <c r="B101942" s="202"/>
    </row>
    <row r="101943" spans="2:2">
      <c r="B101943" s="202"/>
    </row>
    <row r="101944" spans="2:2">
      <c r="B101944" s="202"/>
    </row>
    <row r="101945" spans="2:2">
      <c r="B101945" s="202"/>
    </row>
    <row r="101946" spans="2:2">
      <c r="B101946" s="202"/>
    </row>
    <row r="101947" spans="2:2">
      <c r="B101947" s="202"/>
    </row>
    <row r="101948" spans="2:2">
      <c r="B101948" s="202"/>
    </row>
    <row r="101949" spans="2:2">
      <c r="B101949" s="202"/>
    </row>
    <row r="101950" spans="2:2">
      <c r="B101950" s="202"/>
    </row>
    <row r="101951" spans="2:2">
      <c r="B101951" s="202"/>
    </row>
    <row r="101952" spans="2:2">
      <c r="B101952" s="202"/>
    </row>
    <row r="101953" spans="2:2">
      <c r="B101953" s="202"/>
    </row>
    <row r="101954" spans="2:2">
      <c r="B101954" s="202"/>
    </row>
    <row r="101955" spans="2:2">
      <c r="B101955" s="202"/>
    </row>
    <row r="101956" spans="2:2">
      <c r="B101956" s="202"/>
    </row>
    <row r="101957" spans="2:2">
      <c r="B101957" s="202"/>
    </row>
    <row r="101958" spans="2:2">
      <c r="B101958" s="202"/>
    </row>
    <row r="101959" spans="2:2">
      <c r="B101959" s="202"/>
    </row>
    <row r="101960" spans="2:2">
      <c r="B101960" s="202"/>
    </row>
    <row r="101961" spans="2:2">
      <c r="B101961" s="202"/>
    </row>
    <row r="101962" spans="2:2">
      <c r="B101962" s="202"/>
    </row>
    <row r="101963" spans="2:2">
      <c r="B101963" s="202"/>
    </row>
    <row r="101964" spans="2:2">
      <c r="B101964" s="202"/>
    </row>
    <row r="101965" spans="2:2">
      <c r="B101965" s="202"/>
    </row>
    <row r="101966" spans="2:2">
      <c r="B101966" s="202"/>
    </row>
    <row r="101967" spans="2:2">
      <c r="B101967" s="202"/>
    </row>
    <row r="101968" spans="2:2">
      <c r="B101968" s="202"/>
    </row>
    <row r="101969" spans="2:2">
      <c r="B101969" s="202"/>
    </row>
    <row r="101970" spans="2:2">
      <c r="B101970" s="202"/>
    </row>
    <row r="101971" spans="2:2">
      <c r="B101971" s="202"/>
    </row>
    <row r="101972" spans="2:2">
      <c r="B101972" s="202"/>
    </row>
    <row r="101973" spans="2:2">
      <c r="B101973" s="202"/>
    </row>
    <row r="101974" spans="2:2">
      <c r="B101974" s="202"/>
    </row>
    <row r="101975" spans="2:2">
      <c r="B101975" s="202"/>
    </row>
    <row r="101976" spans="2:2">
      <c r="B101976" s="202"/>
    </row>
    <row r="101977" spans="2:2">
      <c r="B101977" s="202"/>
    </row>
    <row r="101978" spans="2:2">
      <c r="B101978" s="202"/>
    </row>
    <row r="101979" spans="2:2">
      <c r="B101979" s="202"/>
    </row>
    <row r="101980" spans="2:2">
      <c r="B101980" s="202"/>
    </row>
    <row r="101981" spans="2:2">
      <c r="B101981" s="202"/>
    </row>
    <row r="101982" spans="2:2">
      <c r="B101982" s="202"/>
    </row>
    <row r="101983" spans="2:2">
      <c r="B101983" s="202"/>
    </row>
    <row r="101984" spans="2:2">
      <c r="B101984" s="202"/>
    </row>
    <row r="101985" spans="2:2">
      <c r="B101985" s="202"/>
    </row>
    <row r="101986" spans="2:2">
      <c r="B101986" s="202"/>
    </row>
    <row r="101987" spans="2:2">
      <c r="B101987" s="202"/>
    </row>
    <row r="101988" spans="2:2">
      <c r="B101988" s="202"/>
    </row>
    <row r="101989" spans="2:2">
      <c r="B101989" s="202"/>
    </row>
    <row r="101990" spans="2:2">
      <c r="B101990" s="202"/>
    </row>
    <row r="101991" spans="2:2">
      <c r="B101991" s="202"/>
    </row>
    <row r="101992" spans="2:2">
      <c r="B101992" s="202"/>
    </row>
    <row r="101993" spans="2:2">
      <c r="B101993" s="202"/>
    </row>
    <row r="101994" spans="2:2">
      <c r="B101994" s="202"/>
    </row>
    <row r="101995" spans="2:2">
      <c r="B101995" s="202"/>
    </row>
    <row r="101996" spans="2:2">
      <c r="B101996" s="202"/>
    </row>
    <row r="101997" spans="2:2">
      <c r="B101997" s="202"/>
    </row>
    <row r="101998" spans="2:2">
      <c r="B101998" s="202"/>
    </row>
    <row r="101999" spans="2:2">
      <c r="B101999" s="202"/>
    </row>
    <row r="102000" spans="2:2">
      <c r="B102000" s="202"/>
    </row>
    <row r="102001" spans="2:2">
      <c r="B102001" s="202"/>
    </row>
    <row r="102002" spans="2:2">
      <c r="B102002" s="202"/>
    </row>
    <row r="102003" spans="2:2">
      <c r="B102003" s="202"/>
    </row>
    <row r="102004" spans="2:2">
      <c r="B102004" s="202"/>
    </row>
    <row r="102005" spans="2:2">
      <c r="B102005" s="202"/>
    </row>
    <row r="102006" spans="2:2">
      <c r="B102006" s="202"/>
    </row>
    <row r="102007" spans="2:2">
      <c r="B102007" s="202"/>
    </row>
    <row r="102008" spans="2:2">
      <c r="B102008" s="202"/>
    </row>
    <row r="102009" spans="2:2">
      <c r="B102009" s="202"/>
    </row>
    <row r="102010" spans="2:2">
      <c r="B102010" s="202"/>
    </row>
    <row r="102011" spans="2:2">
      <c r="B102011" s="202"/>
    </row>
    <row r="102012" spans="2:2">
      <c r="B102012" s="202"/>
    </row>
    <row r="102013" spans="2:2">
      <c r="B102013" s="202"/>
    </row>
    <row r="102014" spans="2:2">
      <c r="B102014" s="202"/>
    </row>
    <row r="102015" spans="2:2">
      <c r="B102015" s="202"/>
    </row>
    <row r="102016" spans="2:2">
      <c r="B102016" s="202"/>
    </row>
    <row r="102017" spans="2:2">
      <c r="B102017" s="202"/>
    </row>
    <row r="102018" spans="2:2">
      <c r="B102018" s="202"/>
    </row>
    <row r="102019" spans="2:2">
      <c r="B102019" s="202"/>
    </row>
    <row r="102020" spans="2:2">
      <c r="B102020" s="202"/>
    </row>
    <row r="102021" spans="2:2">
      <c r="B102021" s="202"/>
    </row>
    <row r="102022" spans="2:2">
      <c r="B102022" s="202"/>
    </row>
    <row r="102023" spans="2:2">
      <c r="B102023" s="202"/>
    </row>
    <row r="102024" spans="2:2">
      <c r="B102024" s="202"/>
    </row>
    <row r="102025" spans="2:2">
      <c r="B102025" s="202"/>
    </row>
    <row r="102026" spans="2:2">
      <c r="B102026" s="202"/>
    </row>
    <row r="102027" spans="2:2">
      <c r="B102027" s="202"/>
    </row>
    <row r="102028" spans="2:2">
      <c r="B102028" s="202"/>
    </row>
    <row r="102029" spans="2:2">
      <c r="B102029" s="202"/>
    </row>
    <row r="102030" spans="2:2">
      <c r="B102030" s="202"/>
    </row>
    <row r="102031" spans="2:2">
      <c r="B102031" s="202"/>
    </row>
    <row r="102032" spans="2:2">
      <c r="B102032" s="202"/>
    </row>
    <row r="102033" spans="2:2">
      <c r="B102033" s="202"/>
    </row>
    <row r="102034" spans="2:2">
      <c r="B102034" s="202"/>
    </row>
    <row r="102035" spans="2:2">
      <c r="B102035" s="202"/>
    </row>
    <row r="102036" spans="2:2">
      <c r="B102036" s="202"/>
    </row>
    <row r="102037" spans="2:2">
      <c r="B102037" s="202"/>
    </row>
    <row r="102038" spans="2:2">
      <c r="B102038" s="202"/>
    </row>
    <row r="102039" spans="2:2">
      <c r="B102039" s="202"/>
    </row>
    <row r="102040" spans="2:2">
      <c r="B102040" s="202"/>
    </row>
    <row r="102041" spans="2:2">
      <c r="B102041" s="202"/>
    </row>
    <row r="102042" spans="2:2">
      <c r="B102042" s="202"/>
    </row>
    <row r="102043" spans="2:2">
      <c r="B102043" s="202"/>
    </row>
    <row r="102044" spans="2:2">
      <c r="B102044" s="202"/>
    </row>
    <row r="102045" spans="2:2">
      <c r="B102045" s="202"/>
    </row>
    <row r="102046" spans="2:2">
      <c r="B102046" s="202"/>
    </row>
    <row r="102047" spans="2:2">
      <c r="B102047" s="202"/>
    </row>
    <row r="102048" spans="2:2">
      <c r="B102048" s="202"/>
    </row>
    <row r="102049" spans="2:2">
      <c r="B102049" s="202"/>
    </row>
    <row r="102050" spans="2:2">
      <c r="B102050" s="202"/>
    </row>
    <row r="102051" spans="2:2">
      <c r="B102051" s="202"/>
    </row>
    <row r="102052" spans="2:2">
      <c r="B102052" s="202"/>
    </row>
    <row r="102053" spans="2:2">
      <c r="B102053" s="202"/>
    </row>
    <row r="102054" spans="2:2">
      <c r="B102054" s="202"/>
    </row>
    <row r="102055" spans="2:2">
      <c r="B102055" s="202"/>
    </row>
    <row r="102056" spans="2:2">
      <c r="B102056" s="202"/>
    </row>
    <row r="102057" spans="2:2">
      <c r="B102057" s="202"/>
    </row>
    <row r="102058" spans="2:2">
      <c r="B102058" s="202"/>
    </row>
    <row r="102059" spans="2:2">
      <c r="B102059" s="202"/>
    </row>
    <row r="102060" spans="2:2">
      <c r="B102060" s="202"/>
    </row>
    <row r="102061" spans="2:2">
      <c r="B102061" s="202"/>
    </row>
    <row r="102062" spans="2:2">
      <c r="B102062" s="202"/>
    </row>
    <row r="102063" spans="2:2">
      <c r="B102063" s="202"/>
    </row>
    <row r="102064" spans="2:2">
      <c r="B102064" s="202"/>
    </row>
    <row r="102065" spans="2:2">
      <c r="B102065" s="202"/>
    </row>
    <row r="102066" spans="2:2">
      <c r="B102066" s="202"/>
    </row>
    <row r="102067" spans="2:2">
      <c r="B102067" s="202"/>
    </row>
    <row r="102068" spans="2:2">
      <c r="B102068" s="202"/>
    </row>
    <row r="102069" spans="2:2">
      <c r="B102069" s="202"/>
    </row>
    <row r="102070" spans="2:2">
      <c r="B102070" s="202"/>
    </row>
    <row r="102071" spans="2:2">
      <c r="B102071" s="202"/>
    </row>
    <row r="102072" spans="2:2">
      <c r="B102072" s="202"/>
    </row>
    <row r="102073" spans="2:2">
      <c r="B102073" s="202"/>
    </row>
    <row r="102074" spans="2:2">
      <c r="B102074" s="202"/>
    </row>
    <row r="102075" spans="2:2">
      <c r="B102075" s="202"/>
    </row>
    <row r="102076" spans="2:2">
      <c r="B102076" s="202"/>
    </row>
    <row r="102077" spans="2:2">
      <c r="B102077" s="202"/>
    </row>
    <row r="102078" spans="2:2">
      <c r="B102078" s="202"/>
    </row>
    <row r="102079" spans="2:2">
      <c r="B102079" s="202"/>
    </row>
    <row r="102080" spans="2:2">
      <c r="B102080" s="202"/>
    </row>
    <row r="102081" spans="2:2">
      <c r="B102081" s="202"/>
    </row>
    <row r="102082" spans="2:2">
      <c r="B102082" s="202"/>
    </row>
    <row r="102083" spans="2:2">
      <c r="B102083" s="202"/>
    </row>
    <row r="102084" spans="2:2">
      <c r="B102084" s="202"/>
    </row>
    <row r="102085" spans="2:2">
      <c r="B102085" s="202"/>
    </row>
    <row r="102086" spans="2:2">
      <c r="B102086" s="202"/>
    </row>
    <row r="102087" spans="2:2">
      <c r="B102087" s="202"/>
    </row>
    <row r="102088" spans="2:2">
      <c r="B102088" s="202"/>
    </row>
    <row r="102089" spans="2:2">
      <c r="B102089" s="202"/>
    </row>
    <row r="102090" spans="2:2">
      <c r="B102090" s="202"/>
    </row>
    <row r="102091" spans="2:2">
      <c r="B102091" s="202"/>
    </row>
    <row r="102092" spans="2:2">
      <c r="B102092" s="202"/>
    </row>
    <row r="102093" spans="2:2">
      <c r="B102093" s="202"/>
    </row>
    <row r="102094" spans="2:2">
      <c r="B102094" s="202"/>
    </row>
    <row r="102095" spans="2:2">
      <c r="B102095" s="202"/>
    </row>
    <row r="102096" spans="2:2">
      <c r="B102096" s="202"/>
    </row>
    <row r="102097" spans="2:2">
      <c r="B102097" s="202"/>
    </row>
    <row r="102098" spans="2:2">
      <c r="B102098" s="202"/>
    </row>
    <row r="102099" spans="2:2">
      <c r="B102099" s="202"/>
    </row>
    <row r="102100" spans="2:2">
      <c r="B102100" s="202"/>
    </row>
    <row r="102101" spans="2:2">
      <c r="B102101" s="202"/>
    </row>
    <row r="102102" spans="2:2">
      <c r="B102102" s="202"/>
    </row>
    <row r="102103" spans="2:2">
      <c r="B102103" s="202"/>
    </row>
    <row r="102104" spans="2:2">
      <c r="B102104" s="202"/>
    </row>
    <row r="102105" spans="2:2">
      <c r="B102105" s="202"/>
    </row>
    <row r="102106" spans="2:2">
      <c r="B102106" s="202"/>
    </row>
    <row r="102107" spans="2:2">
      <c r="B102107" s="202"/>
    </row>
    <row r="102108" spans="2:2">
      <c r="B102108" s="202"/>
    </row>
    <row r="102109" spans="2:2">
      <c r="B102109" s="202"/>
    </row>
    <row r="102110" spans="2:2">
      <c r="B102110" s="202"/>
    </row>
    <row r="102111" spans="2:2">
      <c r="B102111" s="202"/>
    </row>
    <row r="102112" spans="2:2">
      <c r="B102112" s="202"/>
    </row>
    <row r="102113" spans="2:2">
      <c r="B102113" s="202"/>
    </row>
    <row r="102114" spans="2:2">
      <c r="B102114" s="202"/>
    </row>
    <row r="102115" spans="2:2">
      <c r="B102115" s="202"/>
    </row>
    <row r="102116" spans="2:2">
      <c r="B102116" s="202"/>
    </row>
    <row r="102117" spans="2:2">
      <c r="B102117" s="202"/>
    </row>
    <row r="102118" spans="2:2">
      <c r="B102118" s="202"/>
    </row>
    <row r="102119" spans="2:2">
      <c r="B102119" s="202"/>
    </row>
    <row r="102120" spans="2:2">
      <c r="B102120" s="202"/>
    </row>
    <row r="102121" spans="2:2">
      <c r="B102121" s="202"/>
    </row>
    <row r="102122" spans="2:2">
      <c r="B102122" s="202"/>
    </row>
    <row r="102123" spans="2:2">
      <c r="B102123" s="202"/>
    </row>
    <row r="102124" spans="2:2">
      <c r="B102124" s="202"/>
    </row>
    <row r="102125" spans="2:2">
      <c r="B102125" s="202"/>
    </row>
    <row r="102126" spans="2:2">
      <c r="B102126" s="202"/>
    </row>
    <row r="102127" spans="2:2">
      <c r="B102127" s="202"/>
    </row>
    <row r="102128" spans="2:2">
      <c r="B102128" s="202"/>
    </row>
    <row r="102129" spans="2:2">
      <c r="B102129" s="202"/>
    </row>
    <row r="102130" spans="2:2">
      <c r="B102130" s="202"/>
    </row>
    <row r="102131" spans="2:2">
      <c r="B102131" s="202"/>
    </row>
    <row r="102132" spans="2:2">
      <c r="B102132" s="202"/>
    </row>
    <row r="102133" spans="2:2">
      <c r="B102133" s="202"/>
    </row>
    <row r="102134" spans="2:2">
      <c r="B102134" s="202"/>
    </row>
    <row r="102135" spans="2:2">
      <c r="B102135" s="202"/>
    </row>
    <row r="102136" spans="2:2">
      <c r="B102136" s="202"/>
    </row>
    <row r="102137" spans="2:2">
      <c r="B102137" s="202"/>
    </row>
    <row r="102138" spans="2:2">
      <c r="B102138" s="202"/>
    </row>
    <row r="102139" spans="2:2">
      <c r="B102139" s="202"/>
    </row>
    <row r="102140" spans="2:2">
      <c r="B102140" s="202"/>
    </row>
    <row r="102141" spans="2:2">
      <c r="B102141" s="202"/>
    </row>
    <row r="102142" spans="2:2">
      <c r="B102142" s="202"/>
    </row>
    <row r="102143" spans="2:2">
      <c r="B102143" s="202"/>
    </row>
    <row r="102144" spans="2:2">
      <c r="B102144" s="202"/>
    </row>
    <row r="102145" spans="2:2">
      <c r="B102145" s="202"/>
    </row>
    <row r="102146" spans="2:2">
      <c r="B102146" s="202"/>
    </row>
    <row r="102147" spans="2:2">
      <c r="B102147" s="202"/>
    </row>
    <row r="102148" spans="2:2">
      <c r="B102148" s="202"/>
    </row>
    <row r="102149" spans="2:2">
      <c r="B102149" s="202"/>
    </row>
    <row r="102150" spans="2:2">
      <c r="B102150" s="202"/>
    </row>
    <row r="102151" spans="2:2">
      <c r="B102151" s="202"/>
    </row>
    <row r="102152" spans="2:2">
      <c r="B102152" s="202"/>
    </row>
    <row r="102153" spans="2:2">
      <c r="B102153" s="202"/>
    </row>
    <row r="102154" spans="2:2">
      <c r="B102154" s="202"/>
    </row>
    <row r="102155" spans="2:2">
      <c r="B102155" s="202"/>
    </row>
    <row r="102156" spans="2:2">
      <c r="B102156" s="202"/>
    </row>
    <row r="102157" spans="2:2">
      <c r="B102157" s="202"/>
    </row>
    <row r="102158" spans="2:2">
      <c r="B102158" s="202"/>
    </row>
    <row r="102159" spans="2:2">
      <c r="B102159" s="202"/>
    </row>
    <row r="102160" spans="2:2">
      <c r="B102160" s="202"/>
    </row>
    <row r="102161" spans="2:2">
      <c r="B102161" s="202"/>
    </row>
    <row r="102162" spans="2:2">
      <c r="B102162" s="202"/>
    </row>
    <row r="102163" spans="2:2">
      <c r="B102163" s="202"/>
    </row>
    <row r="102164" spans="2:2">
      <c r="B102164" s="202"/>
    </row>
    <row r="102165" spans="2:2">
      <c r="B102165" s="202"/>
    </row>
    <row r="102166" spans="2:2">
      <c r="B102166" s="202"/>
    </row>
    <row r="102167" spans="2:2">
      <c r="B102167" s="202"/>
    </row>
    <row r="102168" spans="2:2">
      <c r="B102168" s="202"/>
    </row>
    <row r="102169" spans="2:2">
      <c r="B102169" s="202"/>
    </row>
    <row r="102170" spans="2:2">
      <c r="B102170" s="202"/>
    </row>
    <row r="102171" spans="2:2">
      <c r="B102171" s="202"/>
    </row>
    <row r="102172" spans="2:2">
      <c r="B102172" s="202"/>
    </row>
    <row r="102173" spans="2:2">
      <c r="B102173" s="202"/>
    </row>
    <row r="102174" spans="2:2">
      <c r="B102174" s="202"/>
    </row>
    <row r="102175" spans="2:2">
      <c r="B102175" s="202"/>
    </row>
    <row r="102176" spans="2:2">
      <c r="B102176" s="202"/>
    </row>
    <row r="102177" spans="2:2">
      <c r="B102177" s="202"/>
    </row>
    <row r="102178" spans="2:2">
      <c r="B102178" s="202"/>
    </row>
    <row r="102179" spans="2:2">
      <c r="B102179" s="202"/>
    </row>
    <row r="102180" spans="2:2">
      <c r="B102180" s="202"/>
    </row>
    <row r="102181" spans="2:2">
      <c r="B102181" s="202"/>
    </row>
    <row r="102182" spans="2:2">
      <c r="B102182" s="202"/>
    </row>
    <row r="102183" spans="2:2">
      <c r="B102183" s="202"/>
    </row>
    <row r="102184" spans="2:2">
      <c r="B102184" s="202"/>
    </row>
    <row r="102185" spans="2:2">
      <c r="B102185" s="202"/>
    </row>
    <row r="102186" spans="2:2">
      <c r="B102186" s="202"/>
    </row>
    <row r="102187" spans="2:2">
      <c r="B102187" s="202"/>
    </row>
    <row r="102188" spans="2:2">
      <c r="B102188" s="202"/>
    </row>
    <row r="102189" spans="2:2">
      <c r="B102189" s="202"/>
    </row>
    <row r="102190" spans="2:2">
      <c r="B102190" s="202"/>
    </row>
    <row r="102191" spans="2:2">
      <c r="B102191" s="202"/>
    </row>
    <row r="102192" spans="2:2">
      <c r="B102192" s="202"/>
    </row>
    <row r="102193" spans="2:2">
      <c r="B102193" s="202"/>
    </row>
    <row r="102194" spans="2:2">
      <c r="B102194" s="202"/>
    </row>
    <row r="102195" spans="2:2">
      <c r="B102195" s="202"/>
    </row>
    <row r="102196" spans="2:2">
      <c r="B102196" s="202"/>
    </row>
    <row r="102197" spans="2:2">
      <c r="B102197" s="202"/>
    </row>
    <row r="102198" spans="2:2">
      <c r="B102198" s="202"/>
    </row>
    <row r="102199" spans="2:2">
      <c r="B102199" s="202"/>
    </row>
    <row r="102200" spans="2:2">
      <c r="B102200" s="202"/>
    </row>
    <row r="102201" spans="2:2">
      <c r="B102201" s="202"/>
    </row>
    <row r="102202" spans="2:2">
      <c r="B102202" s="202"/>
    </row>
    <row r="102203" spans="2:2">
      <c r="B102203" s="202"/>
    </row>
    <row r="102204" spans="2:2">
      <c r="B102204" s="202"/>
    </row>
    <row r="102205" spans="2:2">
      <c r="B102205" s="202"/>
    </row>
    <row r="102206" spans="2:2">
      <c r="B102206" s="202"/>
    </row>
    <row r="102207" spans="2:2">
      <c r="B102207" s="202"/>
    </row>
    <row r="102208" spans="2:2">
      <c r="B102208" s="202"/>
    </row>
    <row r="102209" spans="2:2">
      <c r="B102209" s="202"/>
    </row>
    <row r="102210" spans="2:2">
      <c r="B102210" s="202"/>
    </row>
    <row r="102211" spans="2:2">
      <c r="B102211" s="202"/>
    </row>
    <row r="102212" spans="2:2">
      <c r="B102212" s="202"/>
    </row>
    <row r="102213" spans="2:2">
      <c r="B102213" s="202"/>
    </row>
    <row r="102214" spans="2:2">
      <c r="B102214" s="202"/>
    </row>
    <row r="102215" spans="2:2">
      <c r="B102215" s="202"/>
    </row>
    <row r="102216" spans="2:2">
      <c r="B102216" s="202"/>
    </row>
    <row r="102217" spans="2:2">
      <c r="B102217" s="202"/>
    </row>
    <row r="102218" spans="2:2">
      <c r="B102218" s="202"/>
    </row>
    <row r="102219" spans="2:2">
      <c r="B102219" s="202"/>
    </row>
    <row r="102220" spans="2:2">
      <c r="B102220" s="202"/>
    </row>
    <row r="102221" spans="2:2">
      <c r="B102221" s="202"/>
    </row>
    <row r="102222" spans="2:2">
      <c r="B102222" s="202"/>
    </row>
    <row r="102223" spans="2:2">
      <c r="B102223" s="202"/>
    </row>
    <row r="102224" spans="2:2">
      <c r="B102224" s="202"/>
    </row>
    <row r="102225" spans="2:2">
      <c r="B102225" s="202"/>
    </row>
    <row r="102226" spans="2:2">
      <c r="B102226" s="202"/>
    </row>
    <row r="102227" spans="2:2">
      <c r="B102227" s="202"/>
    </row>
    <row r="102228" spans="2:2">
      <c r="B102228" s="202"/>
    </row>
    <row r="102229" spans="2:2">
      <c r="B102229" s="202"/>
    </row>
    <row r="102230" spans="2:2">
      <c r="B102230" s="202"/>
    </row>
    <row r="102231" spans="2:2">
      <c r="B102231" s="202"/>
    </row>
    <row r="102232" spans="2:2">
      <c r="B102232" s="202"/>
    </row>
    <row r="102233" spans="2:2">
      <c r="B102233" s="202"/>
    </row>
    <row r="102234" spans="2:2">
      <c r="B102234" s="202"/>
    </row>
    <row r="102235" spans="2:2">
      <c r="B102235" s="202"/>
    </row>
    <row r="102236" spans="2:2">
      <c r="B102236" s="202"/>
    </row>
    <row r="102237" spans="2:2">
      <c r="B102237" s="202"/>
    </row>
    <row r="102238" spans="2:2">
      <c r="B102238" s="202"/>
    </row>
    <row r="102239" spans="2:2">
      <c r="B102239" s="202"/>
    </row>
    <row r="102240" spans="2:2">
      <c r="B102240" s="202"/>
    </row>
    <row r="102241" spans="2:2">
      <c r="B102241" s="202"/>
    </row>
    <row r="102242" spans="2:2">
      <c r="B102242" s="202"/>
    </row>
    <row r="102243" spans="2:2">
      <c r="B102243" s="202"/>
    </row>
    <row r="102244" spans="2:2">
      <c r="B102244" s="202"/>
    </row>
    <row r="102245" spans="2:2">
      <c r="B102245" s="202"/>
    </row>
    <row r="102246" spans="2:2">
      <c r="B102246" s="202"/>
    </row>
    <row r="102247" spans="2:2">
      <c r="B102247" s="202"/>
    </row>
    <row r="102248" spans="2:2">
      <c r="B102248" s="202"/>
    </row>
    <row r="102249" spans="2:2">
      <c r="B102249" s="202"/>
    </row>
    <row r="102250" spans="2:2">
      <c r="B102250" s="202"/>
    </row>
    <row r="102251" spans="2:2">
      <c r="B102251" s="202"/>
    </row>
    <row r="102252" spans="2:2">
      <c r="B102252" s="202"/>
    </row>
    <row r="102253" spans="2:2">
      <c r="B102253" s="202"/>
    </row>
    <row r="102254" spans="2:2">
      <c r="B102254" s="202"/>
    </row>
    <row r="102255" spans="2:2">
      <c r="B102255" s="202"/>
    </row>
    <row r="102256" spans="2:2">
      <c r="B102256" s="202"/>
    </row>
    <row r="102257" spans="2:2">
      <c r="B102257" s="202"/>
    </row>
    <row r="102258" spans="2:2">
      <c r="B102258" s="202"/>
    </row>
    <row r="102259" spans="2:2">
      <c r="B102259" s="202"/>
    </row>
    <row r="102260" spans="2:2">
      <c r="B102260" s="202"/>
    </row>
    <row r="102261" spans="2:2">
      <c r="B102261" s="202"/>
    </row>
    <row r="102262" spans="2:2">
      <c r="B102262" s="202"/>
    </row>
    <row r="102263" spans="2:2">
      <c r="B102263" s="202"/>
    </row>
    <row r="102264" spans="2:2">
      <c r="B102264" s="202"/>
    </row>
    <row r="102265" spans="2:2">
      <c r="B102265" s="202"/>
    </row>
    <row r="102266" spans="2:2">
      <c r="B102266" s="202"/>
    </row>
    <row r="102267" spans="2:2">
      <c r="B102267" s="202"/>
    </row>
    <row r="102268" spans="2:2">
      <c r="B102268" s="202"/>
    </row>
    <row r="102269" spans="2:2">
      <c r="B102269" s="202"/>
    </row>
    <row r="102270" spans="2:2">
      <c r="B102270" s="202"/>
    </row>
    <row r="102271" spans="2:2">
      <c r="B102271" s="202"/>
    </row>
    <row r="102272" spans="2:2">
      <c r="B102272" s="202"/>
    </row>
    <row r="102273" spans="2:2">
      <c r="B102273" s="202"/>
    </row>
    <row r="102274" spans="2:2">
      <c r="B102274" s="202"/>
    </row>
    <row r="102275" spans="2:2">
      <c r="B102275" s="202"/>
    </row>
    <row r="102276" spans="2:2">
      <c r="B102276" s="202"/>
    </row>
    <row r="102277" spans="2:2">
      <c r="B102277" s="202"/>
    </row>
    <row r="102278" spans="2:2">
      <c r="B102278" s="202"/>
    </row>
    <row r="102279" spans="2:2">
      <c r="B102279" s="202"/>
    </row>
    <row r="102280" spans="2:2">
      <c r="B102280" s="202"/>
    </row>
    <row r="102281" spans="2:2">
      <c r="B102281" s="202"/>
    </row>
    <row r="102282" spans="2:2">
      <c r="B102282" s="202"/>
    </row>
    <row r="102283" spans="2:2">
      <c r="B102283" s="202"/>
    </row>
    <row r="102284" spans="2:2">
      <c r="B102284" s="202"/>
    </row>
    <row r="102285" spans="2:2">
      <c r="B102285" s="202"/>
    </row>
    <row r="102286" spans="2:2">
      <c r="B102286" s="202"/>
    </row>
    <row r="102287" spans="2:2">
      <c r="B102287" s="202"/>
    </row>
    <row r="102288" spans="2:2">
      <c r="B102288" s="202"/>
    </row>
    <row r="102289" spans="2:2">
      <c r="B102289" s="202"/>
    </row>
    <row r="102290" spans="2:2">
      <c r="B102290" s="202"/>
    </row>
    <row r="102291" spans="2:2">
      <c r="B102291" s="202"/>
    </row>
    <row r="102292" spans="2:2">
      <c r="B102292" s="202"/>
    </row>
    <row r="102293" spans="2:2">
      <c r="B102293" s="202"/>
    </row>
    <row r="102294" spans="2:2">
      <c r="B102294" s="202"/>
    </row>
    <row r="102295" spans="2:2">
      <c r="B102295" s="202"/>
    </row>
    <row r="102296" spans="2:2">
      <c r="B102296" s="202"/>
    </row>
    <row r="102297" spans="2:2">
      <c r="B102297" s="202"/>
    </row>
    <row r="102298" spans="2:2">
      <c r="B102298" s="202"/>
    </row>
    <row r="102299" spans="2:2">
      <c r="B102299" s="202"/>
    </row>
    <row r="102300" spans="2:2">
      <c r="B102300" s="202"/>
    </row>
    <row r="102301" spans="2:2">
      <c r="B102301" s="202"/>
    </row>
    <row r="102302" spans="2:2">
      <c r="B102302" s="202"/>
    </row>
    <row r="102303" spans="2:2">
      <c r="B102303" s="202"/>
    </row>
    <row r="102304" spans="2:2">
      <c r="B102304" s="202"/>
    </row>
    <row r="102305" spans="2:2">
      <c r="B102305" s="202"/>
    </row>
    <row r="102306" spans="2:2">
      <c r="B102306" s="202"/>
    </row>
    <row r="102307" spans="2:2">
      <c r="B102307" s="202"/>
    </row>
    <row r="102308" spans="2:2">
      <c r="B102308" s="202"/>
    </row>
    <row r="102309" spans="2:2">
      <c r="B102309" s="202"/>
    </row>
    <row r="102310" spans="2:2">
      <c r="B102310" s="202"/>
    </row>
    <row r="102311" spans="2:2">
      <c r="B102311" s="202"/>
    </row>
    <row r="102312" spans="2:2">
      <c r="B102312" s="202"/>
    </row>
    <row r="102313" spans="2:2">
      <c r="B102313" s="202"/>
    </row>
    <row r="102314" spans="2:2">
      <c r="B102314" s="202"/>
    </row>
    <row r="102315" spans="2:2">
      <c r="B102315" s="202"/>
    </row>
    <row r="102316" spans="2:2">
      <c r="B102316" s="202"/>
    </row>
    <row r="102317" spans="2:2">
      <c r="B102317" s="202"/>
    </row>
    <row r="102318" spans="2:2">
      <c r="B102318" s="202"/>
    </row>
    <row r="102319" spans="2:2">
      <c r="B102319" s="202"/>
    </row>
    <row r="102320" spans="2:2">
      <c r="B102320" s="202"/>
    </row>
    <row r="102321" spans="2:2">
      <c r="B102321" s="202"/>
    </row>
    <row r="102322" spans="2:2">
      <c r="B102322" s="202"/>
    </row>
    <row r="102323" spans="2:2">
      <c r="B102323" s="202"/>
    </row>
    <row r="102324" spans="2:2">
      <c r="B102324" s="202"/>
    </row>
    <row r="102325" spans="2:2">
      <c r="B102325" s="202"/>
    </row>
    <row r="102326" spans="2:2">
      <c r="B102326" s="202"/>
    </row>
    <row r="102327" spans="2:2">
      <c r="B102327" s="202"/>
    </row>
    <row r="102328" spans="2:2">
      <c r="B102328" s="202"/>
    </row>
    <row r="102329" spans="2:2">
      <c r="B102329" s="202"/>
    </row>
    <row r="102330" spans="2:2">
      <c r="B102330" s="202"/>
    </row>
    <row r="102331" spans="2:2">
      <c r="B102331" s="202"/>
    </row>
    <row r="102332" spans="2:2">
      <c r="B102332" s="202"/>
    </row>
    <row r="102333" spans="2:2">
      <c r="B102333" s="202"/>
    </row>
    <row r="102334" spans="2:2">
      <c r="B102334" s="202"/>
    </row>
    <row r="102335" spans="2:2">
      <c r="B102335" s="202"/>
    </row>
    <row r="102336" spans="2:2">
      <c r="B102336" s="202"/>
    </row>
    <row r="102337" spans="2:2">
      <c r="B102337" s="202"/>
    </row>
    <row r="102338" spans="2:2">
      <c r="B102338" s="202"/>
    </row>
    <row r="102339" spans="2:2">
      <c r="B102339" s="202"/>
    </row>
    <row r="102340" spans="2:2">
      <c r="B102340" s="202"/>
    </row>
    <row r="102341" spans="2:2">
      <c r="B102341" s="202"/>
    </row>
    <row r="102342" spans="2:2">
      <c r="B102342" s="202"/>
    </row>
    <row r="102343" spans="2:2">
      <c r="B102343" s="202"/>
    </row>
    <row r="102344" spans="2:2">
      <c r="B102344" s="202"/>
    </row>
    <row r="102345" spans="2:2">
      <c r="B102345" s="202"/>
    </row>
    <row r="102346" spans="2:2">
      <c r="B102346" s="202"/>
    </row>
    <row r="102347" spans="2:2">
      <c r="B102347" s="202"/>
    </row>
    <row r="102348" spans="2:2">
      <c r="B102348" s="202"/>
    </row>
    <row r="102349" spans="2:2">
      <c r="B102349" s="202"/>
    </row>
    <row r="102350" spans="2:2">
      <c r="B102350" s="202"/>
    </row>
    <row r="102351" spans="2:2">
      <c r="B102351" s="202"/>
    </row>
    <row r="102352" spans="2:2">
      <c r="B102352" s="202"/>
    </row>
    <row r="102353" spans="2:2">
      <c r="B102353" s="202"/>
    </row>
    <row r="102354" spans="2:2">
      <c r="B102354" s="202"/>
    </row>
    <row r="102355" spans="2:2">
      <c r="B102355" s="202"/>
    </row>
    <row r="102356" spans="2:2">
      <c r="B102356" s="202"/>
    </row>
    <row r="102357" spans="2:2">
      <c r="B102357" s="202"/>
    </row>
    <row r="102358" spans="2:2">
      <c r="B102358" s="202"/>
    </row>
    <row r="102359" spans="2:2">
      <c r="B102359" s="202"/>
    </row>
    <row r="102360" spans="2:2">
      <c r="B102360" s="202"/>
    </row>
    <row r="102361" spans="2:2">
      <c r="B102361" s="202"/>
    </row>
    <row r="102362" spans="2:2">
      <c r="B102362" s="202"/>
    </row>
    <row r="102363" spans="2:2">
      <c r="B102363" s="202"/>
    </row>
    <row r="102364" spans="2:2">
      <c r="B102364" s="202"/>
    </row>
    <row r="102365" spans="2:2">
      <c r="B102365" s="202"/>
    </row>
    <row r="102366" spans="2:2">
      <c r="B102366" s="202"/>
    </row>
    <row r="102367" spans="2:2">
      <c r="B102367" s="202"/>
    </row>
    <row r="102368" spans="2:2">
      <c r="B102368" s="202"/>
    </row>
    <row r="102369" spans="2:2">
      <c r="B102369" s="202"/>
    </row>
    <row r="102370" spans="2:2">
      <c r="B102370" s="202"/>
    </row>
    <row r="102371" spans="2:2">
      <c r="B102371" s="202"/>
    </row>
    <row r="102372" spans="2:2">
      <c r="B102372" s="202"/>
    </row>
    <row r="102373" spans="2:2">
      <c r="B102373" s="202"/>
    </row>
    <row r="102374" spans="2:2">
      <c r="B102374" s="202"/>
    </row>
    <row r="102375" spans="2:2">
      <c r="B102375" s="202"/>
    </row>
    <row r="102376" spans="2:2">
      <c r="B102376" s="202"/>
    </row>
    <row r="102377" spans="2:2">
      <c r="B102377" s="202"/>
    </row>
    <row r="102378" spans="2:2">
      <c r="B102378" s="202"/>
    </row>
    <row r="102379" spans="2:2">
      <c r="B102379" s="202"/>
    </row>
    <row r="102380" spans="2:2">
      <c r="B102380" s="202"/>
    </row>
    <row r="102381" spans="2:2">
      <c r="B102381" s="202"/>
    </row>
    <row r="102382" spans="2:2">
      <c r="B102382" s="202"/>
    </row>
    <row r="102383" spans="2:2">
      <c r="B102383" s="202"/>
    </row>
    <row r="102384" spans="2:2">
      <c r="B102384" s="202"/>
    </row>
    <row r="102385" spans="2:2">
      <c r="B102385" s="202"/>
    </row>
    <row r="102386" spans="2:2">
      <c r="B102386" s="202"/>
    </row>
    <row r="102387" spans="2:2">
      <c r="B102387" s="202"/>
    </row>
    <row r="102388" spans="2:2">
      <c r="B102388" s="202"/>
    </row>
    <row r="102389" spans="2:2">
      <c r="B102389" s="202"/>
    </row>
    <row r="102390" spans="2:2">
      <c r="B102390" s="202"/>
    </row>
    <row r="102391" spans="2:2">
      <c r="B102391" s="202"/>
    </row>
    <row r="102392" spans="2:2">
      <c r="B102392" s="202"/>
    </row>
    <row r="102393" spans="2:2">
      <c r="B102393" s="202"/>
    </row>
    <row r="102394" spans="2:2">
      <c r="B102394" s="202"/>
    </row>
    <row r="102395" spans="2:2">
      <c r="B102395" s="202"/>
    </row>
    <row r="102396" spans="2:2">
      <c r="B102396" s="202"/>
    </row>
    <row r="102397" spans="2:2">
      <c r="B102397" s="202"/>
    </row>
    <row r="102398" spans="2:2">
      <c r="B102398" s="202"/>
    </row>
    <row r="102399" spans="2:2">
      <c r="B102399" s="202"/>
    </row>
    <row r="102400" spans="2:2">
      <c r="B102400" s="202"/>
    </row>
    <row r="102401" spans="2:2">
      <c r="B102401" s="202"/>
    </row>
    <row r="102402" spans="2:2">
      <c r="B102402" s="202"/>
    </row>
    <row r="102403" spans="2:2">
      <c r="B102403" s="202"/>
    </row>
    <row r="102404" spans="2:2">
      <c r="B102404" s="202"/>
    </row>
    <row r="102405" spans="2:2">
      <c r="B102405" s="202"/>
    </row>
    <row r="102406" spans="2:2">
      <c r="B102406" s="202"/>
    </row>
    <row r="102407" spans="2:2">
      <c r="B102407" s="202"/>
    </row>
    <row r="102408" spans="2:2">
      <c r="B102408" s="202"/>
    </row>
    <row r="102409" spans="2:2">
      <c r="B102409" s="202"/>
    </row>
    <row r="102410" spans="2:2">
      <c r="B102410" s="202"/>
    </row>
    <row r="102411" spans="2:2">
      <c r="B102411" s="202"/>
    </row>
    <row r="102412" spans="2:2">
      <c r="B102412" s="202"/>
    </row>
    <row r="102413" spans="2:2">
      <c r="B102413" s="202"/>
    </row>
    <row r="102414" spans="2:2">
      <c r="B102414" s="202"/>
    </row>
    <row r="102415" spans="2:2">
      <c r="B102415" s="202"/>
    </row>
    <row r="102416" spans="2:2">
      <c r="B102416" s="202"/>
    </row>
    <row r="102417" spans="2:2">
      <c r="B102417" s="202"/>
    </row>
    <row r="102418" spans="2:2">
      <c r="B102418" s="202"/>
    </row>
    <row r="102419" spans="2:2">
      <c r="B102419" s="202"/>
    </row>
    <row r="102420" spans="2:2">
      <c r="B102420" s="202"/>
    </row>
    <row r="102421" spans="2:2">
      <c r="B102421" s="202"/>
    </row>
    <row r="102422" spans="2:2">
      <c r="B102422" s="202"/>
    </row>
    <row r="102423" spans="2:2">
      <c r="B102423" s="202"/>
    </row>
    <row r="102424" spans="2:2">
      <c r="B102424" s="202"/>
    </row>
    <row r="102425" spans="2:2">
      <c r="B102425" s="202"/>
    </row>
    <row r="102426" spans="2:2">
      <c r="B102426" s="202"/>
    </row>
    <row r="102427" spans="2:2">
      <c r="B102427" s="202"/>
    </row>
    <row r="102428" spans="2:2">
      <c r="B102428" s="202"/>
    </row>
    <row r="102429" spans="2:2">
      <c r="B102429" s="202"/>
    </row>
    <row r="102430" spans="2:2">
      <c r="B102430" s="202"/>
    </row>
    <row r="102431" spans="2:2">
      <c r="B102431" s="202"/>
    </row>
    <row r="102432" spans="2:2">
      <c r="B102432" s="202"/>
    </row>
    <row r="102433" spans="2:2">
      <c r="B102433" s="202"/>
    </row>
    <row r="102434" spans="2:2">
      <c r="B102434" s="202"/>
    </row>
    <row r="102435" spans="2:2">
      <c r="B102435" s="202"/>
    </row>
    <row r="102436" spans="2:2">
      <c r="B102436" s="202"/>
    </row>
    <row r="102437" spans="2:2">
      <c r="B102437" s="202"/>
    </row>
    <row r="102438" spans="2:2">
      <c r="B102438" s="202"/>
    </row>
    <row r="102439" spans="2:2">
      <c r="B102439" s="202"/>
    </row>
    <row r="102440" spans="2:2">
      <c r="B102440" s="202"/>
    </row>
    <row r="102441" spans="2:2">
      <c r="B102441" s="202"/>
    </row>
    <row r="102442" spans="2:2">
      <c r="B102442" s="202"/>
    </row>
    <row r="102443" spans="2:2">
      <c r="B102443" s="202"/>
    </row>
    <row r="102444" spans="2:2">
      <c r="B102444" s="202"/>
    </row>
    <row r="102445" spans="2:2">
      <c r="B102445" s="202"/>
    </row>
    <row r="102446" spans="2:2">
      <c r="B102446" s="202"/>
    </row>
    <row r="102447" spans="2:2">
      <c r="B102447" s="202"/>
    </row>
    <row r="102448" spans="2:2">
      <c r="B102448" s="202"/>
    </row>
    <row r="102449" spans="2:2">
      <c r="B102449" s="202"/>
    </row>
    <row r="102450" spans="2:2">
      <c r="B102450" s="202"/>
    </row>
    <row r="102451" spans="2:2">
      <c r="B102451" s="202"/>
    </row>
    <row r="102452" spans="2:2">
      <c r="B102452" s="202"/>
    </row>
    <row r="102453" spans="2:2">
      <c r="B102453" s="202"/>
    </row>
    <row r="102454" spans="2:2">
      <c r="B102454" s="202"/>
    </row>
    <row r="102455" spans="2:2">
      <c r="B102455" s="202"/>
    </row>
    <row r="102456" spans="2:2">
      <c r="B102456" s="202"/>
    </row>
    <row r="102457" spans="2:2">
      <c r="B102457" s="202"/>
    </row>
    <row r="102458" spans="2:2">
      <c r="B102458" s="202"/>
    </row>
    <row r="102459" spans="2:2">
      <c r="B102459" s="202"/>
    </row>
    <row r="102460" spans="2:2">
      <c r="B102460" s="202"/>
    </row>
    <row r="102461" spans="2:2">
      <c r="B102461" s="202"/>
    </row>
    <row r="102462" spans="2:2">
      <c r="B102462" s="202"/>
    </row>
    <row r="102463" spans="2:2">
      <c r="B102463" s="202"/>
    </row>
    <row r="102464" spans="2:2">
      <c r="B102464" s="202"/>
    </row>
    <row r="102465" spans="2:2">
      <c r="B102465" s="202"/>
    </row>
    <row r="102466" spans="2:2">
      <c r="B102466" s="202"/>
    </row>
    <row r="102467" spans="2:2">
      <c r="B102467" s="202"/>
    </row>
    <row r="102468" spans="2:2">
      <c r="B102468" s="202"/>
    </row>
    <row r="102469" spans="2:2">
      <c r="B102469" s="202"/>
    </row>
    <row r="102470" spans="2:2">
      <c r="B102470" s="202"/>
    </row>
    <row r="102471" spans="2:2">
      <c r="B102471" s="202"/>
    </row>
    <row r="102472" spans="2:2">
      <c r="B102472" s="202"/>
    </row>
    <row r="102473" spans="2:2">
      <c r="B102473" s="202"/>
    </row>
    <row r="102474" spans="2:2">
      <c r="B102474" s="202"/>
    </row>
    <row r="102475" spans="2:2">
      <c r="B102475" s="202"/>
    </row>
    <row r="102476" spans="2:2">
      <c r="B102476" s="202"/>
    </row>
    <row r="102477" spans="2:2">
      <c r="B102477" s="202"/>
    </row>
    <row r="102478" spans="2:2">
      <c r="B102478" s="202"/>
    </row>
    <row r="102479" spans="2:2">
      <c r="B102479" s="202"/>
    </row>
    <row r="102480" spans="2:2">
      <c r="B102480" s="202"/>
    </row>
    <row r="102481" spans="2:2">
      <c r="B102481" s="202"/>
    </row>
    <row r="102482" spans="2:2">
      <c r="B102482" s="202"/>
    </row>
    <row r="102483" spans="2:2">
      <c r="B102483" s="202"/>
    </row>
    <row r="102484" spans="2:2">
      <c r="B102484" s="202"/>
    </row>
    <row r="102485" spans="2:2">
      <c r="B102485" s="202"/>
    </row>
    <row r="102486" spans="2:2">
      <c r="B102486" s="202"/>
    </row>
    <row r="102487" spans="2:2">
      <c r="B102487" s="202"/>
    </row>
    <row r="102488" spans="2:2">
      <c r="B102488" s="202"/>
    </row>
    <row r="102489" spans="2:2">
      <c r="B102489" s="202"/>
    </row>
    <row r="102490" spans="2:2">
      <c r="B102490" s="202"/>
    </row>
    <row r="102491" spans="2:2">
      <c r="B102491" s="202"/>
    </row>
    <row r="102492" spans="2:2">
      <c r="B102492" s="202"/>
    </row>
    <row r="102493" spans="2:2">
      <c r="B102493" s="202"/>
    </row>
    <row r="102494" spans="2:2">
      <c r="B102494" s="202"/>
    </row>
    <row r="102495" spans="2:2">
      <c r="B102495" s="202"/>
    </row>
    <row r="102496" spans="2:2">
      <c r="B102496" s="202"/>
    </row>
    <row r="102497" spans="2:2">
      <c r="B102497" s="202"/>
    </row>
    <row r="102498" spans="2:2">
      <c r="B102498" s="202"/>
    </row>
    <row r="102499" spans="2:2">
      <c r="B102499" s="202"/>
    </row>
    <row r="102500" spans="2:2">
      <c r="B102500" s="202"/>
    </row>
    <row r="102501" spans="2:2">
      <c r="B102501" s="202"/>
    </row>
    <row r="102502" spans="2:2">
      <c r="B102502" s="202"/>
    </row>
    <row r="102503" spans="2:2">
      <c r="B102503" s="202"/>
    </row>
    <row r="102504" spans="2:2">
      <c r="B102504" s="202"/>
    </row>
    <row r="102505" spans="2:2">
      <c r="B102505" s="202"/>
    </row>
    <row r="102506" spans="2:2">
      <c r="B102506" s="202"/>
    </row>
    <row r="102507" spans="2:2">
      <c r="B102507" s="202"/>
    </row>
    <row r="102508" spans="2:2">
      <c r="B102508" s="202"/>
    </row>
    <row r="102509" spans="2:2">
      <c r="B102509" s="202"/>
    </row>
    <row r="102510" spans="2:2">
      <c r="B102510" s="202"/>
    </row>
    <row r="102511" spans="2:2">
      <c r="B102511" s="202"/>
    </row>
    <row r="102512" spans="2:2">
      <c r="B102512" s="202"/>
    </row>
    <row r="102513" spans="2:2">
      <c r="B102513" s="202"/>
    </row>
    <row r="102514" spans="2:2">
      <c r="B102514" s="202"/>
    </row>
    <row r="102515" spans="2:2">
      <c r="B102515" s="202"/>
    </row>
    <row r="102516" spans="2:2">
      <c r="B102516" s="202"/>
    </row>
    <row r="102517" spans="2:2">
      <c r="B102517" s="202"/>
    </row>
    <row r="102518" spans="2:2">
      <c r="B102518" s="202"/>
    </row>
    <row r="102519" spans="2:2">
      <c r="B102519" s="202"/>
    </row>
    <row r="102520" spans="2:2">
      <c r="B102520" s="202"/>
    </row>
    <row r="102521" spans="2:2">
      <c r="B102521" s="202"/>
    </row>
    <row r="102522" spans="2:2">
      <c r="B102522" s="202"/>
    </row>
    <row r="102523" spans="2:2">
      <c r="B102523" s="202"/>
    </row>
    <row r="102524" spans="2:2">
      <c r="B102524" s="202"/>
    </row>
    <row r="102525" spans="2:2">
      <c r="B102525" s="202"/>
    </row>
    <row r="102526" spans="2:2">
      <c r="B102526" s="202"/>
    </row>
    <row r="102527" spans="2:2">
      <c r="B102527" s="202"/>
    </row>
    <row r="102528" spans="2:2">
      <c r="B102528" s="202"/>
    </row>
    <row r="102529" spans="2:2">
      <c r="B102529" s="202"/>
    </row>
    <row r="102530" spans="2:2">
      <c r="B102530" s="202"/>
    </row>
    <row r="102531" spans="2:2">
      <c r="B102531" s="202"/>
    </row>
    <row r="102532" spans="2:2">
      <c r="B102532" s="202"/>
    </row>
    <row r="102533" spans="2:2">
      <c r="B102533" s="202"/>
    </row>
    <row r="102534" spans="2:2">
      <c r="B102534" s="202"/>
    </row>
    <row r="102535" spans="2:2">
      <c r="B102535" s="202"/>
    </row>
    <row r="102536" spans="2:2">
      <c r="B102536" s="202"/>
    </row>
    <row r="102537" spans="2:2">
      <c r="B102537" s="202"/>
    </row>
    <row r="102538" spans="2:2">
      <c r="B102538" s="202"/>
    </row>
    <row r="102539" spans="2:2">
      <c r="B102539" s="202"/>
    </row>
    <row r="102540" spans="2:2">
      <c r="B102540" s="202"/>
    </row>
    <row r="102541" spans="2:2">
      <c r="B102541" s="202"/>
    </row>
    <row r="102542" spans="2:2">
      <c r="B102542" s="202"/>
    </row>
    <row r="102543" spans="2:2">
      <c r="B102543" s="202"/>
    </row>
    <row r="102544" spans="2:2">
      <c r="B102544" s="202"/>
    </row>
    <row r="102545" spans="2:2">
      <c r="B102545" s="202"/>
    </row>
    <row r="102546" spans="2:2">
      <c r="B102546" s="202"/>
    </row>
    <row r="102547" spans="2:2">
      <c r="B102547" s="202"/>
    </row>
    <row r="102548" spans="2:2">
      <c r="B102548" s="202"/>
    </row>
    <row r="102549" spans="2:2">
      <c r="B102549" s="202"/>
    </row>
    <row r="102550" spans="2:2">
      <c r="B102550" s="202"/>
    </row>
    <row r="102551" spans="2:2">
      <c r="B102551" s="202"/>
    </row>
    <row r="102552" spans="2:2">
      <c r="B102552" s="202"/>
    </row>
    <row r="102553" spans="2:2">
      <c r="B102553" s="202"/>
    </row>
    <row r="102554" spans="2:2">
      <c r="B102554" s="202"/>
    </row>
    <row r="102555" spans="2:2">
      <c r="B102555" s="202"/>
    </row>
    <row r="102556" spans="2:2">
      <c r="B102556" s="202"/>
    </row>
    <row r="102557" spans="2:2">
      <c r="B102557" s="202"/>
    </row>
    <row r="102558" spans="2:2">
      <c r="B102558" s="202"/>
    </row>
    <row r="102559" spans="2:2">
      <c r="B102559" s="202"/>
    </row>
    <row r="102560" spans="2:2">
      <c r="B102560" s="202"/>
    </row>
    <row r="102561" spans="2:2">
      <c r="B102561" s="202"/>
    </row>
    <row r="102562" spans="2:2">
      <c r="B102562" s="202"/>
    </row>
    <row r="102563" spans="2:2">
      <c r="B102563" s="202"/>
    </row>
    <row r="102564" spans="2:2">
      <c r="B102564" s="202"/>
    </row>
    <row r="102565" spans="2:2">
      <c r="B102565" s="202"/>
    </row>
    <row r="102566" spans="2:2">
      <c r="B102566" s="202"/>
    </row>
    <row r="102567" spans="2:2">
      <c r="B102567" s="202"/>
    </row>
    <row r="102568" spans="2:2">
      <c r="B102568" s="202"/>
    </row>
    <row r="102569" spans="2:2">
      <c r="B102569" s="202"/>
    </row>
    <row r="102570" spans="2:2">
      <c r="B102570" s="202"/>
    </row>
    <row r="102571" spans="2:2">
      <c r="B102571" s="202"/>
    </row>
    <row r="102572" spans="2:2">
      <c r="B102572" s="202"/>
    </row>
    <row r="102573" spans="2:2">
      <c r="B102573" s="202"/>
    </row>
    <row r="102574" spans="2:2">
      <c r="B102574" s="202"/>
    </row>
    <row r="102575" spans="2:2">
      <c r="B102575" s="202"/>
    </row>
    <row r="102576" spans="2:2">
      <c r="B102576" s="202"/>
    </row>
    <row r="102577" spans="2:2">
      <c r="B102577" s="202"/>
    </row>
    <row r="102578" spans="2:2">
      <c r="B102578" s="202"/>
    </row>
    <row r="102579" spans="2:2">
      <c r="B102579" s="202"/>
    </row>
    <row r="102580" spans="2:2">
      <c r="B102580" s="202"/>
    </row>
    <row r="102581" spans="2:2">
      <c r="B102581" s="202"/>
    </row>
    <row r="102582" spans="2:2">
      <c r="B102582" s="202"/>
    </row>
    <row r="102583" spans="2:2">
      <c r="B102583" s="202"/>
    </row>
    <row r="102584" spans="2:2">
      <c r="B102584" s="202"/>
    </row>
    <row r="102585" spans="2:2">
      <c r="B102585" s="202"/>
    </row>
    <row r="102586" spans="2:2">
      <c r="B102586" s="202"/>
    </row>
    <row r="102587" spans="2:2">
      <c r="B102587" s="202"/>
    </row>
    <row r="102588" spans="2:2">
      <c r="B102588" s="202"/>
    </row>
    <row r="102589" spans="2:2">
      <c r="B102589" s="202"/>
    </row>
    <row r="102590" spans="2:2">
      <c r="B102590" s="202"/>
    </row>
    <row r="102591" spans="2:2">
      <c r="B102591" s="202"/>
    </row>
    <row r="102592" spans="2:2">
      <c r="B102592" s="202"/>
    </row>
    <row r="102593" spans="2:2">
      <c r="B102593" s="202"/>
    </row>
    <row r="102594" spans="2:2">
      <c r="B102594" s="202"/>
    </row>
    <row r="102595" spans="2:2">
      <c r="B102595" s="202"/>
    </row>
    <row r="102596" spans="2:2">
      <c r="B102596" s="202"/>
    </row>
    <row r="102597" spans="2:2">
      <c r="B102597" s="202"/>
    </row>
    <row r="102598" spans="2:2">
      <c r="B102598" s="202"/>
    </row>
    <row r="102599" spans="2:2">
      <c r="B102599" s="202"/>
    </row>
    <row r="102600" spans="2:2">
      <c r="B102600" s="202"/>
    </row>
    <row r="102601" spans="2:2">
      <c r="B102601" s="202"/>
    </row>
    <row r="102602" spans="2:2">
      <c r="B102602" s="202"/>
    </row>
    <row r="102603" spans="2:2">
      <c r="B102603" s="202"/>
    </row>
    <row r="102604" spans="2:2">
      <c r="B102604" s="202"/>
    </row>
    <row r="102605" spans="2:2">
      <c r="B102605" s="202"/>
    </row>
    <row r="102606" spans="2:2">
      <c r="B102606" s="202"/>
    </row>
    <row r="102607" spans="2:2">
      <c r="B102607" s="202"/>
    </row>
    <row r="102608" spans="2:2">
      <c r="B102608" s="202"/>
    </row>
    <row r="102609" spans="2:2">
      <c r="B102609" s="202"/>
    </row>
    <row r="102610" spans="2:2">
      <c r="B102610" s="202"/>
    </row>
    <row r="102611" spans="2:2">
      <c r="B102611" s="202"/>
    </row>
    <row r="102612" spans="2:2">
      <c r="B102612" s="202"/>
    </row>
    <row r="102613" spans="2:2">
      <c r="B102613" s="202"/>
    </row>
    <row r="102614" spans="2:2">
      <c r="B102614" s="202"/>
    </row>
    <row r="102615" spans="2:2">
      <c r="B102615" s="202"/>
    </row>
    <row r="102616" spans="2:2">
      <c r="B102616" s="202"/>
    </row>
    <row r="102617" spans="2:2">
      <c r="B102617" s="202"/>
    </row>
    <row r="102618" spans="2:2">
      <c r="B102618" s="202"/>
    </row>
    <row r="102619" spans="2:2">
      <c r="B102619" s="202"/>
    </row>
    <row r="102620" spans="2:2">
      <c r="B102620" s="202"/>
    </row>
    <row r="102621" spans="2:2">
      <c r="B102621" s="202"/>
    </row>
    <row r="102622" spans="2:2">
      <c r="B102622" s="202"/>
    </row>
    <row r="102623" spans="2:2">
      <c r="B102623" s="202"/>
    </row>
    <row r="102624" spans="2:2">
      <c r="B102624" s="202"/>
    </row>
    <row r="102625" spans="2:2">
      <c r="B102625" s="202"/>
    </row>
    <row r="102626" spans="2:2">
      <c r="B102626" s="202"/>
    </row>
    <row r="102627" spans="2:2">
      <c r="B102627" s="202"/>
    </row>
    <row r="102628" spans="2:2">
      <c r="B102628" s="202"/>
    </row>
    <row r="102629" spans="2:2">
      <c r="B102629" s="202"/>
    </row>
    <row r="102630" spans="2:2">
      <c r="B102630" s="202"/>
    </row>
    <row r="102631" spans="2:2">
      <c r="B102631" s="202"/>
    </row>
    <row r="102632" spans="2:2">
      <c r="B102632" s="202"/>
    </row>
    <row r="102633" spans="2:2">
      <c r="B102633" s="202"/>
    </row>
    <row r="102634" spans="2:2">
      <c r="B102634" s="202"/>
    </row>
    <row r="102635" spans="2:2">
      <c r="B102635" s="202"/>
    </row>
    <row r="102636" spans="2:2">
      <c r="B102636" s="202"/>
    </row>
    <row r="102637" spans="2:2">
      <c r="B102637" s="202"/>
    </row>
    <row r="102638" spans="2:2">
      <c r="B102638" s="202"/>
    </row>
    <row r="102639" spans="2:2">
      <c r="B102639" s="202"/>
    </row>
    <row r="102640" spans="2:2">
      <c r="B102640" s="202"/>
    </row>
    <row r="102641" spans="2:2">
      <c r="B102641" s="202"/>
    </row>
    <row r="102642" spans="2:2">
      <c r="B102642" s="202"/>
    </row>
    <row r="102643" spans="2:2">
      <c r="B102643" s="202"/>
    </row>
    <row r="102644" spans="2:2">
      <c r="B102644" s="202"/>
    </row>
    <row r="102645" spans="2:2">
      <c r="B102645" s="202"/>
    </row>
    <row r="102646" spans="2:2">
      <c r="B102646" s="202"/>
    </row>
    <row r="102647" spans="2:2">
      <c r="B102647" s="202"/>
    </row>
    <row r="102648" spans="2:2">
      <c r="B102648" s="202"/>
    </row>
    <row r="102649" spans="2:2">
      <c r="B102649" s="202"/>
    </row>
    <row r="102650" spans="2:2">
      <c r="B102650" s="202"/>
    </row>
    <row r="102651" spans="2:2">
      <c r="B102651" s="202"/>
    </row>
    <row r="102652" spans="2:2">
      <c r="B102652" s="202"/>
    </row>
    <row r="102653" spans="2:2">
      <c r="B102653" s="202"/>
    </row>
    <row r="102654" spans="2:2">
      <c r="B102654" s="202"/>
    </row>
    <row r="102655" spans="2:2">
      <c r="B102655" s="202"/>
    </row>
    <row r="102656" spans="2:2">
      <c r="B102656" s="202"/>
    </row>
    <row r="102657" spans="2:2">
      <c r="B102657" s="202"/>
    </row>
    <row r="102658" spans="2:2">
      <c r="B102658" s="202"/>
    </row>
    <row r="102659" spans="2:2">
      <c r="B102659" s="202"/>
    </row>
    <row r="102660" spans="2:2">
      <c r="B102660" s="202"/>
    </row>
    <row r="102661" spans="2:2">
      <c r="B102661" s="202"/>
    </row>
    <row r="102662" spans="2:2">
      <c r="B102662" s="202"/>
    </row>
    <row r="102663" spans="2:2">
      <c r="B102663" s="202"/>
    </row>
    <row r="102664" spans="2:2">
      <c r="B102664" s="202"/>
    </row>
    <row r="102665" spans="2:2">
      <c r="B102665" s="202"/>
    </row>
    <row r="102666" spans="2:2">
      <c r="B102666" s="202"/>
    </row>
    <row r="102667" spans="2:2">
      <c r="B102667" s="202"/>
    </row>
    <row r="102668" spans="2:2">
      <c r="B102668" s="202"/>
    </row>
    <row r="102669" spans="2:2">
      <c r="B102669" s="202"/>
    </row>
    <row r="102670" spans="2:2">
      <c r="B102670" s="202"/>
    </row>
    <row r="102671" spans="2:2">
      <c r="B102671" s="202"/>
    </row>
    <row r="102672" spans="2:2">
      <c r="B102672" s="202"/>
    </row>
    <row r="102673" spans="2:2">
      <c r="B102673" s="202"/>
    </row>
    <row r="102674" spans="2:2">
      <c r="B102674" s="202"/>
    </row>
    <row r="102675" spans="2:2">
      <c r="B102675" s="202"/>
    </row>
    <row r="102676" spans="2:2">
      <c r="B102676" s="202"/>
    </row>
    <row r="102677" spans="2:2">
      <c r="B102677" s="202"/>
    </row>
    <row r="102678" spans="2:2">
      <c r="B102678" s="202"/>
    </row>
    <row r="102679" spans="2:2">
      <c r="B102679" s="202"/>
    </row>
    <row r="102680" spans="2:2">
      <c r="B102680" s="202"/>
    </row>
    <row r="102681" spans="2:2">
      <c r="B102681" s="202"/>
    </row>
    <row r="102682" spans="2:2">
      <c r="B102682" s="202"/>
    </row>
    <row r="102683" spans="2:2">
      <c r="B102683" s="202"/>
    </row>
    <row r="102684" spans="2:2">
      <c r="B102684" s="202"/>
    </row>
    <row r="102685" spans="2:2">
      <c r="B102685" s="202"/>
    </row>
    <row r="102686" spans="2:2">
      <c r="B102686" s="202"/>
    </row>
    <row r="102687" spans="2:2">
      <c r="B102687" s="202"/>
    </row>
    <row r="102688" spans="2:2">
      <c r="B102688" s="202"/>
    </row>
    <row r="102689" spans="2:2">
      <c r="B102689" s="202"/>
    </row>
    <row r="102690" spans="2:2">
      <c r="B102690" s="202"/>
    </row>
    <row r="102691" spans="2:2">
      <c r="B102691" s="202"/>
    </row>
    <row r="102692" spans="2:2">
      <c r="B102692" s="202"/>
    </row>
    <row r="102693" spans="2:2">
      <c r="B102693" s="202"/>
    </row>
    <row r="102694" spans="2:2">
      <c r="B102694" s="202"/>
    </row>
    <row r="102695" spans="2:2">
      <c r="B102695" s="202"/>
    </row>
    <row r="102696" spans="2:2">
      <c r="B102696" s="202"/>
    </row>
    <row r="102697" spans="2:2">
      <c r="B102697" s="202"/>
    </row>
    <row r="102698" spans="2:2">
      <c r="B102698" s="202"/>
    </row>
    <row r="102699" spans="2:2">
      <c r="B102699" s="202"/>
    </row>
    <row r="102700" spans="2:2">
      <c r="B102700" s="202"/>
    </row>
    <row r="102701" spans="2:2">
      <c r="B102701" s="202"/>
    </row>
    <row r="102702" spans="2:2">
      <c r="B102702" s="202"/>
    </row>
    <row r="102703" spans="2:2">
      <c r="B102703" s="202"/>
    </row>
    <row r="102704" spans="2:2">
      <c r="B102704" s="202"/>
    </row>
    <row r="102705" spans="2:2">
      <c r="B102705" s="202"/>
    </row>
    <row r="102706" spans="2:2">
      <c r="B102706" s="202"/>
    </row>
    <row r="102707" spans="2:2">
      <c r="B102707" s="202"/>
    </row>
    <row r="102708" spans="2:2">
      <c r="B102708" s="202"/>
    </row>
    <row r="102709" spans="2:2">
      <c r="B102709" s="202"/>
    </row>
    <row r="102710" spans="2:2">
      <c r="B102710" s="202"/>
    </row>
    <row r="102711" spans="2:2">
      <c r="B102711" s="202"/>
    </row>
    <row r="102712" spans="2:2">
      <c r="B102712" s="202"/>
    </row>
    <row r="102713" spans="2:2">
      <c r="B102713" s="202"/>
    </row>
    <row r="102714" spans="2:2">
      <c r="B102714" s="202"/>
    </row>
    <row r="102715" spans="2:2">
      <c r="B102715" s="202"/>
    </row>
    <row r="102716" spans="2:2">
      <c r="B102716" s="202"/>
    </row>
    <row r="102717" spans="2:2">
      <c r="B102717" s="202"/>
    </row>
    <row r="102718" spans="2:2">
      <c r="B102718" s="202"/>
    </row>
    <row r="102719" spans="2:2">
      <c r="B102719" s="202"/>
    </row>
    <row r="102720" spans="2:2">
      <c r="B102720" s="202"/>
    </row>
    <row r="102721" spans="2:2">
      <c r="B102721" s="202"/>
    </row>
    <row r="102722" spans="2:2">
      <c r="B102722" s="202"/>
    </row>
    <row r="102723" spans="2:2">
      <c r="B102723" s="202"/>
    </row>
    <row r="102724" spans="2:2">
      <c r="B102724" s="202"/>
    </row>
    <row r="102725" spans="2:2">
      <c r="B102725" s="202"/>
    </row>
    <row r="102726" spans="2:2">
      <c r="B102726" s="202"/>
    </row>
    <row r="102727" spans="2:2">
      <c r="B102727" s="202"/>
    </row>
    <row r="102728" spans="2:2">
      <c r="B102728" s="202"/>
    </row>
    <row r="102729" spans="2:2">
      <c r="B102729" s="202"/>
    </row>
    <row r="102730" spans="2:2">
      <c r="B102730" s="202"/>
    </row>
    <row r="102731" spans="2:2">
      <c r="B102731" s="202"/>
    </row>
    <row r="102732" spans="2:2">
      <c r="B102732" s="202"/>
    </row>
    <row r="102733" spans="2:2">
      <c r="B102733" s="202"/>
    </row>
    <row r="102734" spans="2:2">
      <c r="B102734" s="202"/>
    </row>
    <row r="102735" spans="2:2">
      <c r="B102735" s="202"/>
    </row>
    <row r="102736" spans="2:2">
      <c r="B102736" s="202"/>
    </row>
    <row r="102737" spans="2:2">
      <c r="B102737" s="202"/>
    </row>
    <row r="102738" spans="2:2">
      <c r="B102738" s="202"/>
    </row>
    <row r="102739" spans="2:2">
      <c r="B102739" s="202"/>
    </row>
    <row r="102740" spans="2:2">
      <c r="B102740" s="202"/>
    </row>
    <row r="102741" spans="2:2">
      <c r="B102741" s="202"/>
    </row>
    <row r="102742" spans="2:2">
      <c r="B102742" s="202"/>
    </row>
    <row r="102743" spans="2:2">
      <c r="B102743" s="202"/>
    </row>
    <row r="102744" spans="2:2">
      <c r="B102744" s="202"/>
    </row>
    <row r="102745" spans="2:2">
      <c r="B102745" s="202"/>
    </row>
    <row r="102746" spans="2:2">
      <c r="B102746" s="202"/>
    </row>
    <row r="102747" spans="2:2">
      <c r="B102747" s="202"/>
    </row>
    <row r="102748" spans="2:2">
      <c r="B102748" s="202"/>
    </row>
    <row r="102749" spans="2:2">
      <c r="B102749" s="202"/>
    </row>
    <row r="102750" spans="2:2">
      <c r="B102750" s="202"/>
    </row>
    <row r="102751" spans="2:2">
      <c r="B102751" s="202"/>
    </row>
    <row r="102752" spans="2:2">
      <c r="B102752" s="202"/>
    </row>
    <row r="102753" spans="2:2">
      <c r="B102753" s="202"/>
    </row>
    <row r="102754" spans="2:2">
      <c r="B102754" s="202"/>
    </row>
    <row r="102755" spans="2:2">
      <c r="B102755" s="202"/>
    </row>
    <row r="102756" spans="2:2">
      <c r="B102756" s="202"/>
    </row>
    <row r="102757" spans="2:2">
      <c r="B102757" s="202"/>
    </row>
    <row r="102758" spans="2:2">
      <c r="B102758" s="202"/>
    </row>
    <row r="102759" spans="2:2">
      <c r="B102759" s="202"/>
    </row>
    <row r="102760" spans="2:2">
      <c r="B102760" s="202"/>
    </row>
    <row r="102761" spans="2:2">
      <c r="B102761" s="202"/>
    </row>
    <row r="102762" spans="2:2">
      <c r="B102762" s="202"/>
    </row>
    <row r="102763" spans="2:2">
      <c r="B102763" s="202"/>
    </row>
    <row r="102764" spans="2:2">
      <c r="B102764" s="202"/>
    </row>
    <row r="102765" spans="2:2">
      <c r="B102765" s="202"/>
    </row>
    <row r="102766" spans="2:2">
      <c r="B102766" s="202"/>
    </row>
    <row r="102767" spans="2:2">
      <c r="B102767" s="202"/>
    </row>
    <row r="102768" spans="2:2">
      <c r="B102768" s="202"/>
    </row>
    <row r="102769" spans="2:2">
      <c r="B102769" s="202"/>
    </row>
    <row r="102770" spans="2:2">
      <c r="B102770" s="202"/>
    </row>
    <row r="102771" spans="2:2">
      <c r="B102771" s="202"/>
    </row>
    <row r="102772" spans="2:2">
      <c r="B102772" s="202"/>
    </row>
    <row r="102773" spans="2:2">
      <c r="B102773" s="202"/>
    </row>
    <row r="102774" spans="2:2">
      <c r="B102774" s="202"/>
    </row>
    <row r="102775" spans="2:2">
      <c r="B102775" s="202"/>
    </row>
    <row r="102776" spans="2:2">
      <c r="B102776" s="202"/>
    </row>
    <row r="102777" spans="2:2">
      <c r="B102777" s="202"/>
    </row>
    <row r="102778" spans="2:2">
      <c r="B102778" s="202"/>
    </row>
    <row r="102779" spans="2:2">
      <c r="B102779" s="202"/>
    </row>
    <row r="102780" spans="2:2">
      <c r="B102780" s="202"/>
    </row>
    <row r="102781" spans="2:2">
      <c r="B102781" s="202"/>
    </row>
    <row r="102782" spans="2:2">
      <c r="B102782" s="202"/>
    </row>
    <row r="102783" spans="2:2">
      <c r="B102783" s="202"/>
    </row>
    <row r="102784" spans="2:2">
      <c r="B102784" s="202"/>
    </row>
    <row r="102785" spans="2:2">
      <c r="B102785" s="202"/>
    </row>
    <row r="102786" spans="2:2">
      <c r="B102786" s="202"/>
    </row>
    <row r="102787" spans="2:2">
      <c r="B102787" s="202"/>
    </row>
    <row r="102788" spans="2:2">
      <c r="B102788" s="202"/>
    </row>
    <row r="102789" spans="2:2">
      <c r="B102789" s="202"/>
    </row>
    <row r="102790" spans="2:2">
      <c r="B102790" s="202"/>
    </row>
    <row r="102791" spans="2:2">
      <c r="B102791" s="202"/>
    </row>
    <row r="102792" spans="2:2">
      <c r="B102792" s="202"/>
    </row>
    <row r="102793" spans="2:2">
      <c r="B102793" s="202"/>
    </row>
    <row r="102794" spans="2:2">
      <c r="B102794" s="202"/>
    </row>
    <row r="102795" spans="2:2">
      <c r="B102795" s="202"/>
    </row>
    <row r="102796" spans="2:2">
      <c r="B102796" s="202"/>
    </row>
    <row r="102797" spans="2:2">
      <c r="B102797" s="202"/>
    </row>
    <row r="102798" spans="2:2">
      <c r="B102798" s="202"/>
    </row>
    <row r="102799" spans="2:2">
      <c r="B102799" s="202"/>
    </row>
    <row r="102800" spans="2:2">
      <c r="B102800" s="202"/>
    </row>
    <row r="102801" spans="2:2">
      <c r="B102801" s="202"/>
    </row>
    <row r="102802" spans="2:2">
      <c r="B102802" s="202"/>
    </row>
    <row r="102803" spans="2:2">
      <c r="B102803" s="202"/>
    </row>
    <row r="102804" spans="2:2">
      <c r="B102804" s="202"/>
    </row>
    <row r="102805" spans="2:2">
      <c r="B102805" s="202"/>
    </row>
    <row r="102806" spans="2:2">
      <c r="B102806" s="202"/>
    </row>
    <row r="102807" spans="2:2">
      <c r="B102807" s="202"/>
    </row>
    <row r="102808" spans="2:2">
      <c r="B102808" s="202"/>
    </row>
    <row r="102809" spans="2:2">
      <c r="B102809" s="202"/>
    </row>
    <row r="102810" spans="2:2">
      <c r="B102810" s="202"/>
    </row>
    <row r="102811" spans="2:2">
      <c r="B102811" s="202"/>
    </row>
    <row r="102812" spans="2:2">
      <c r="B102812" s="202"/>
    </row>
    <row r="102813" spans="2:2">
      <c r="B102813" s="202"/>
    </row>
    <row r="102814" spans="2:2">
      <c r="B102814" s="202"/>
    </row>
    <row r="102815" spans="2:2">
      <c r="B102815" s="202"/>
    </row>
    <row r="102816" spans="2:2">
      <c r="B102816" s="202"/>
    </row>
    <row r="102817" spans="2:2">
      <c r="B102817" s="202"/>
    </row>
    <row r="102818" spans="2:2">
      <c r="B102818" s="202"/>
    </row>
    <row r="102819" spans="2:2">
      <c r="B102819" s="202"/>
    </row>
    <row r="102820" spans="2:2">
      <c r="B102820" s="202"/>
    </row>
    <row r="102821" spans="2:2">
      <c r="B102821" s="202"/>
    </row>
    <row r="102822" spans="2:2">
      <c r="B102822" s="202"/>
    </row>
    <row r="102823" spans="2:2">
      <c r="B102823" s="202"/>
    </row>
    <row r="102824" spans="2:2">
      <c r="B102824" s="202"/>
    </row>
    <row r="102825" spans="2:2">
      <c r="B102825" s="202"/>
    </row>
    <row r="102826" spans="2:2">
      <c r="B102826" s="202"/>
    </row>
    <row r="102827" spans="2:2">
      <c r="B102827" s="202"/>
    </row>
    <row r="102828" spans="2:2">
      <c r="B102828" s="202"/>
    </row>
    <row r="102829" spans="2:2">
      <c r="B102829" s="202"/>
    </row>
    <row r="102830" spans="2:2">
      <c r="B102830" s="202"/>
    </row>
    <row r="102831" spans="2:2">
      <c r="B102831" s="202"/>
    </row>
    <row r="102832" spans="2:2">
      <c r="B102832" s="202"/>
    </row>
    <row r="102833" spans="2:2">
      <c r="B102833" s="202"/>
    </row>
    <row r="102834" spans="2:2">
      <c r="B102834" s="202"/>
    </row>
    <row r="102835" spans="2:2">
      <c r="B102835" s="202"/>
    </row>
    <row r="102836" spans="2:2">
      <c r="B102836" s="202"/>
    </row>
    <row r="102837" spans="2:2">
      <c r="B102837" s="202"/>
    </row>
    <row r="102838" spans="2:2">
      <c r="B102838" s="202"/>
    </row>
    <row r="102839" spans="2:2">
      <c r="B102839" s="202"/>
    </row>
    <row r="102840" spans="2:2">
      <c r="B102840" s="202"/>
    </row>
    <row r="102841" spans="2:2">
      <c r="B102841" s="202"/>
    </row>
    <row r="102842" spans="2:2">
      <c r="B102842" s="202"/>
    </row>
    <row r="102843" spans="2:2">
      <c r="B102843" s="202"/>
    </row>
    <row r="102844" spans="2:2">
      <c r="B102844" s="202"/>
    </row>
    <row r="102845" spans="2:2">
      <c r="B102845" s="202"/>
    </row>
    <row r="102846" spans="2:2">
      <c r="B102846" s="202"/>
    </row>
    <row r="102847" spans="2:2">
      <c r="B102847" s="202"/>
    </row>
    <row r="102848" spans="2:2">
      <c r="B102848" s="202"/>
    </row>
    <row r="102849" spans="2:2">
      <c r="B102849" s="202"/>
    </row>
    <row r="102850" spans="2:2">
      <c r="B102850" s="202"/>
    </row>
    <row r="102851" spans="2:2">
      <c r="B102851" s="202"/>
    </row>
    <row r="102852" spans="2:2">
      <c r="B102852" s="202"/>
    </row>
    <row r="102853" spans="2:2">
      <c r="B102853" s="202"/>
    </row>
    <row r="102854" spans="2:2">
      <c r="B102854" s="202"/>
    </row>
    <row r="102855" spans="2:2">
      <c r="B102855" s="202"/>
    </row>
    <row r="102856" spans="2:2">
      <c r="B102856" s="202"/>
    </row>
    <row r="102857" spans="2:2">
      <c r="B102857" s="202"/>
    </row>
    <row r="102858" spans="2:2">
      <c r="B102858" s="202"/>
    </row>
    <row r="102859" spans="2:2">
      <c r="B102859" s="202"/>
    </row>
    <row r="102860" spans="2:2">
      <c r="B102860" s="202"/>
    </row>
    <row r="102861" spans="2:2">
      <c r="B102861" s="202"/>
    </row>
    <row r="102862" spans="2:2">
      <c r="B102862" s="202"/>
    </row>
    <row r="102863" spans="2:2">
      <c r="B102863" s="202"/>
    </row>
    <row r="102864" spans="2:2">
      <c r="B102864" s="202"/>
    </row>
    <row r="102865" spans="2:2">
      <c r="B102865" s="202"/>
    </row>
    <row r="102866" spans="2:2">
      <c r="B102866" s="202"/>
    </row>
    <row r="102867" spans="2:2">
      <c r="B102867" s="202"/>
    </row>
    <row r="102868" spans="2:2">
      <c r="B102868" s="202"/>
    </row>
    <row r="102869" spans="2:2">
      <c r="B102869" s="202"/>
    </row>
    <row r="102870" spans="2:2">
      <c r="B102870" s="202"/>
    </row>
    <row r="102871" spans="2:2">
      <c r="B102871" s="202"/>
    </row>
    <row r="102872" spans="2:2">
      <c r="B102872" s="202"/>
    </row>
    <row r="102873" spans="2:2">
      <c r="B102873" s="202"/>
    </row>
    <row r="102874" spans="2:2">
      <c r="B102874" s="202"/>
    </row>
    <row r="102875" spans="2:2">
      <c r="B102875" s="202"/>
    </row>
    <row r="102876" spans="2:2">
      <c r="B102876" s="202"/>
    </row>
    <row r="102877" spans="2:2">
      <c r="B102877" s="202"/>
    </row>
    <row r="102878" spans="2:2">
      <c r="B102878" s="202"/>
    </row>
    <row r="102879" spans="2:2">
      <c r="B102879" s="202"/>
    </row>
    <row r="102880" spans="2:2">
      <c r="B102880" s="202"/>
    </row>
    <row r="102881" spans="2:2">
      <c r="B102881" s="202"/>
    </row>
    <row r="102882" spans="2:2">
      <c r="B102882" s="202"/>
    </row>
    <row r="102883" spans="2:2">
      <c r="B102883" s="202"/>
    </row>
    <row r="102884" spans="2:2">
      <c r="B102884" s="202"/>
    </row>
    <row r="102885" spans="2:2">
      <c r="B102885" s="202"/>
    </row>
    <row r="102886" spans="2:2">
      <c r="B102886" s="202"/>
    </row>
    <row r="102887" spans="2:2">
      <c r="B102887" s="202"/>
    </row>
    <row r="102888" spans="2:2">
      <c r="B102888" s="202"/>
    </row>
    <row r="102889" spans="2:2">
      <c r="B102889" s="202"/>
    </row>
    <row r="102890" spans="2:2">
      <c r="B102890" s="202"/>
    </row>
    <row r="102891" spans="2:2">
      <c r="B102891" s="202"/>
    </row>
    <row r="102892" spans="2:2">
      <c r="B102892" s="202"/>
    </row>
    <row r="102893" spans="2:2">
      <c r="B102893" s="202"/>
    </row>
    <row r="102894" spans="2:2">
      <c r="B102894" s="202"/>
    </row>
    <row r="102895" spans="2:2">
      <c r="B102895" s="202"/>
    </row>
    <row r="102896" spans="2:2">
      <c r="B102896" s="202"/>
    </row>
    <row r="102897" spans="2:2">
      <c r="B102897" s="202"/>
    </row>
    <row r="102898" spans="2:2">
      <c r="B102898" s="202"/>
    </row>
    <row r="102899" spans="2:2">
      <c r="B102899" s="202"/>
    </row>
    <row r="102900" spans="2:2">
      <c r="B102900" s="202"/>
    </row>
    <row r="102901" spans="2:2">
      <c r="B102901" s="202"/>
    </row>
    <row r="102902" spans="2:2">
      <c r="B102902" s="202"/>
    </row>
    <row r="102903" spans="2:2">
      <c r="B102903" s="202"/>
    </row>
    <row r="102904" spans="2:2">
      <c r="B102904" s="202"/>
    </row>
    <row r="102905" spans="2:2">
      <c r="B102905" s="202"/>
    </row>
    <row r="102906" spans="2:2">
      <c r="B102906" s="202"/>
    </row>
    <row r="102907" spans="2:2">
      <c r="B102907" s="202"/>
    </row>
    <row r="102908" spans="2:2">
      <c r="B102908" s="202"/>
    </row>
    <row r="102909" spans="2:2">
      <c r="B102909" s="202"/>
    </row>
    <row r="102910" spans="2:2">
      <c r="B102910" s="202"/>
    </row>
    <row r="102911" spans="2:2">
      <c r="B102911" s="202"/>
    </row>
    <row r="102912" spans="2:2">
      <c r="B102912" s="202"/>
    </row>
    <row r="102913" spans="2:2">
      <c r="B102913" s="202"/>
    </row>
    <row r="102914" spans="2:2">
      <c r="B102914" s="202"/>
    </row>
    <row r="102915" spans="2:2">
      <c r="B102915" s="202"/>
    </row>
    <row r="102916" spans="2:2">
      <c r="B102916" s="202"/>
    </row>
    <row r="102917" spans="2:2">
      <c r="B102917" s="202"/>
    </row>
    <row r="102918" spans="2:2">
      <c r="B102918" s="202"/>
    </row>
    <row r="102919" spans="2:2">
      <c r="B102919" s="202"/>
    </row>
    <row r="102920" spans="2:2">
      <c r="B102920" s="202"/>
    </row>
    <row r="102921" spans="2:2">
      <c r="B102921" s="202"/>
    </row>
    <row r="102922" spans="2:2">
      <c r="B102922" s="202"/>
    </row>
    <row r="102923" spans="2:2">
      <c r="B102923" s="202"/>
    </row>
    <row r="102924" spans="2:2">
      <c r="B102924" s="202"/>
    </row>
    <row r="102925" spans="2:2">
      <c r="B102925" s="202"/>
    </row>
    <row r="102926" spans="2:2">
      <c r="B102926" s="202"/>
    </row>
    <row r="102927" spans="2:2">
      <c r="B102927" s="202"/>
    </row>
    <row r="102928" spans="2:2">
      <c r="B102928" s="202"/>
    </row>
    <row r="102929" spans="2:2">
      <c r="B102929" s="202"/>
    </row>
    <row r="102930" spans="2:2">
      <c r="B102930" s="202"/>
    </row>
    <row r="102931" spans="2:2">
      <c r="B102931" s="202"/>
    </row>
    <row r="102932" spans="2:2">
      <c r="B102932" s="202"/>
    </row>
    <row r="102933" spans="2:2">
      <c r="B102933" s="202"/>
    </row>
    <row r="102934" spans="2:2">
      <c r="B102934" s="202"/>
    </row>
    <row r="102935" spans="2:2">
      <c r="B102935" s="202"/>
    </row>
    <row r="102936" spans="2:2">
      <c r="B102936" s="202"/>
    </row>
    <row r="102937" spans="2:2">
      <c r="B102937" s="202"/>
    </row>
    <row r="102938" spans="2:2">
      <c r="B102938" s="202"/>
    </row>
    <row r="102939" spans="2:2">
      <c r="B102939" s="202"/>
    </row>
    <row r="102940" spans="2:2">
      <c r="B102940" s="202"/>
    </row>
    <row r="102941" spans="2:2">
      <c r="B102941" s="202"/>
    </row>
    <row r="102942" spans="2:2">
      <c r="B102942" s="202"/>
    </row>
    <row r="102943" spans="2:2">
      <c r="B102943" s="202"/>
    </row>
    <row r="102944" spans="2:2">
      <c r="B102944" s="202"/>
    </row>
    <row r="102945" spans="2:2">
      <c r="B102945" s="202"/>
    </row>
    <row r="102946" spans="2:2">
      <c r="B102946" s="202"/>
    </row>
    <row r="102947" spans="2:2">
      <c r="B102947" s="202"/>
    </row>
    <row r="102948" spans="2:2">
      <c r="B102948" s="202"/>
    </row>
    <row r="102949" spans="2:2">
      <c r="B102949" s="202"/>
    </row>
    <row r="102950" spans="2:2">
      <c r="B102950" s="202"/>
    </row>
    <row r="102951" spans="2:2">
      <c r="B102951" s="202"/>
    </row>
    <row r="102952" spans="2:2">
      <c r="B102952" s="202"/>
    </row>
    <row r="102953" spans="2:2">
      <c r="B102953" s="202"/>
    </row>
    <row r="102954" spans="2:2">
      <c r="B102954" s="202"/>
    </row>
    <row r="102955" spans="2:2">
      <c r="B102955" s="202"/>
    </row>
    <row r="102956" spans="2:2">
      <c r="B102956" s="202"/>
    </row>
    <row r="102957" spans="2:2">
      <c r="B102957" s="202"/>
    </row>
    <row r="102958" spans="2:2">
      <c r="B102958" s="202"/>
    </row>
    <row r="102959" spans="2:2">
      <c r="B102959" s="202"/>
    </row>
    <row r="102960" spans="2:2">
      <c r="B102960" s="202"/>
    </row>
    <row r="102961" spans="2:2">
      <c r="B102961" s="202"/>
    </row>
    <row r="102962" spans="2:2">
      <c r="B102962" s="202"/>
    </row>
    <row r="102963" spans="2:2">
      <c r="B102963" s="202"/>
    </row>
    <row r="102964" spans="2:2">
      <c r="B102964" s="202"/>
    </row>
    <row r="102965" spans="2:2">
      <c r="B102965" s="202"/>
    </row>
    <row r="102966" spans="2:2">
      <c r="B102966" s="202"/>
    </row>
    <row r="102967" spans="2:2">
      <c r="B102967" s="202"/>
    </row>
    <row r="102968" spans="2:2">
      <c r="B102968" s="202"/>
    </row>
    <row r="102969" spans="2:2">
      <c r="B102969" s="202"/>
    </row>
    <row r="102970" spans="2:2">
      <c r="B102970" s="202"/>
    </row>
    <row r="102971" spans="2:2">
      <c r="B102971" s="202"/>
    </row>
    <row r="102972" spans="2:2">
      <c r="B102972" s="202"/>
    </row>
    <row r="102973" spans="2:2">
      <c r="B102973" s="202"/>
    </row>
    <row r="102974" spans="2:2">
      <c r="B102974" s="202"/>
    </row>
    <row r="102975" spans="2:2">
      <c r="B102975" s="202"/>
    </row>
    <row r="102976" spans="2:2">
      <c r="B102976" s="202"/>
    </row>
    <row r="102977" spans="2:2">
      <c r="B102977" s="202"/>
    </row>
    <row r="102978" spans="2:2">
      <c r="B102978" s="202"/>
    </row>
    <row r="102979" spans="2:2">
      <c r="B102979" s="202"/>
    </row>
    <row r="102980" spans="2:2">
      <c r="B102980" s="202"/>
    </row>
    <row r="102981" spans="2:2">
      <c r="B102981" s="202"/>
    </row>
    <row r="102982" spans="2:2">
      <c r="B102982" s="202"/>
    </row>
    <row r="102983" spans="2:2">
      <c r="B102983" s="202"/>
    </row>
    <row r="102984" spans="2:2">
      <c r="B102984" s="202"/>
    </row>
    <row r="102985" spans="2:2">
      <c r="B102985" s="202"/>
    </row>
    <row r="102986" spans="2:2">
      <c r="B102986" s="202"/>
    </row>
    <row r="102987" spans="2:2">
      <c r="B102987" s="202"/>
    </row>
    <row r="102988" spans="2:2">
      <c r="B102988" s="202"/>
    </row>
    <row r="102989" spans="2:2">
      <c r="B102989" s="202"/>
    </row>
    <row r="102990" spans="2:2">
      <c r="B102990" s="202"/>
    </row>
    <row r="102991" spans="2:2">
      <c r="B102991" s="202"/>
    </row>
    <row r="102992" spans="2:2">
      <c r="B102992" s="202"/>
    </row>
    <row r="102993" spans="2:2">
      <c r="B102993" s="202"/>
    </row>
    <row r="102994" spans="2:2">
      <c r="B102994" s="202"/>
    </row>
    <row r="102995" spans="2:2">
      <c r="B102995" s="202"/>
    </row>
    <row r="102996" spans="2:2">
      <c r="B102996" s="202"/>
    </row>
    <row r="102997" spans="2:2">
      <c r="B102997" s="202"/>
    </row>
    <row r="102998" spans="2:2">
      <c r="B102998" s="202"/>
    </row>
    <row r="102999" spans="2:2">
      <c r="B102999" s="202"/>
    </row>
    <row r="103000" spans="2:2">
      <c r="B103000" s="202"/>
    </row>
    <row r="103001" spans="2:2">
      <c r="B103001" s="202"/>
    </row>
    <row r="103002" spans="2:2">
      <c r="B103002" s="202"/>
    </row>
    <row r="103003" spans="2:2">
      <c r="B103003" s="202"/>
    </row>
    <row r="103004" spans="2:2">
      <c r="B103004" s="202"/>
    </row>
    <row r="103005" spans="2:2">
      <c r="B103005" s="202"/>
    </row>
    <row r="103006" spans="2:2">
      <c r="B103006" s="202"/>
    </row>
    <row r="103007" spans="2:2">
      <c r="B103007" s="202"/>
    </row>
    <row r="103008" spans="2:2">
      <c r="B103008" s="202"/>
    </row>
    <row r="103009" spans="2:2">
      <c r="B103009" s="202"/>
    </row>
    <row r="103010" spans="2:2">
      <c r="B103010" s="202"/>
    </row>
    <row r="103011" spans="2:2">
      <c r="B103011" s="202"/>
    </row>
    <row r="103012" spans="2:2">
      <c r="B103012" s="202"/>
    </row>
    <row r="103013" spans="2:2">
      <c r="B103013" s="202"/>
    </row>
    <row r="103014" spans="2:2">
      <c r="B103014" s="202"/>
    </row>
    <row r="103015" spans="2:2">
      <c r="B103015" s="202"/>
    </row>
    <row r="103016" spans="2:2">
      <c r="B103016" s="202"/>
    </row>
    <row r="103017" spans="2:2">
      <c r="B103017" s="202"/>
    </row>
    <row r="103018" spans="2:2">
      <c r="B103018" s="202"/>
    </row>
    <row r="103019" spans="2:2">
      <c r="B103019" s="202"/>
    </row>
    <row r="103020" spans="2:2">
      <c r="B103020" s="202"/>
    </row>
    <row r="103021" spans="2:2">
      <c r="B103021" s="202"/>
    </row>
    <row r="103022" spans="2:2">
      <c r="B103022" s="202"/>
    </row>
    <row r="103023" spans="2:2">
      <c r="B103023" s="202"/>
    </row>
    <row r="103024" spans="2:2">
      <c r="B103024" s="202"/>
    </row>
    <row r="103025" spans="2:2">
      <c r="B103025" s="202"/>
    </row>
    <row r="103026" spans="2:2">
      <c r="B103026" s="202"/>
    </row>
    <row r="103027" spans="2:2">
      <c r="B103027" s="202"/>
    </row>
    <row r="103028" spans="2:2">
      <c r="B103028" s="202"/>
    </row>
    <row r="103029" spans="2:2">
      <c r="B103029" s="202"/>
    </row>
    <row r="103030" spans="2:2">
      <c r="B103030" s="202"/>
    </row>
    <row r="103031" spans="2:2">
      <c r="B103031" s="202"/>
    </row>
    <row r="103032" spans="2:2">
      <c r="B103032" s="202"/>
    </row>
    <row r="103033" spans="2:2">
      <c r="B103033" s="202"/>
    </row>
    <row r="103034" spans="2:2">
      <c r="B103034" s="202"/>
    </row>
    <row r="103035" spans="2:2">
      <c r="B103035" s="202"/>
    </row>
    <row r="103036" spans="2:2">
      <c r="B103036" s="202"/>
    </row>
    <row r="103037" spans="2:2">
      <c r="B103037" s="202"/>
    </row>
    <row r="103038" spans="2:2">
      <c r="B103038" s="202"/>
    </row>
    <row r="103039" spans="2:2">
      <c r="B103039" s="202"/>
    </row>
    <row r="103040" spans="2:2">
      <c r="B103040" s="202"/>
    </row>
    <row r="103041" spans="2:2">
      <c r="B103041" s="202"/>
    </row>
    <row r="103042" spans="2:2">
      <c r="B103042" s="202"/>
    </row>
    <row r="103043" spans="2:2">
      <c r="B103043" s="202"/>
    </row>
    <row r="103044" spans="2:2">
      <c r="B103044" s="202"/>
    </row>
    <row r="103045" spans="2:2">
      <c r="B103045" s="202"/>
    </row>
    <row r="103046" spans="2:2">
      <c r="B103046" s="202"/>
    </row>
    <row r="103047" spans="2:2">
      <c r="B103047" s="202"/>
    </row>
    <row r="103048" spans="2:2">
      <c r="B103048" s="202"/>
    </row>
    <row r="103049" spans="2:2">
      <c r="B103049" s="202"/>
    </row>
    <row r="103050" spans="2:2">
      <c r="B103050" s="202"/>
    </row>
    <row r="103051" spans="2:2">
      <c r="B103051" s="202"/>
    </row>
    <row r="103052" spans="2:2">
      <c r="B103052" s="202"/>
    </row>
    <row r="103053" spans="2:2">
      <c r="B103053" s="202"/>
    </row>
    <row r="103054" spans="2:2">
      <c r="B103054" s="202"/>
    </row>
    <row r="103055" spans="2:2">
      <c r="B103055" s="202"/>
    </row>
    <row r="103056" spans="2:2">
      <c r="B103056" s="202"/>
    </row>
    <row r="103057" spans="2:2">
      <c r="B103057" s="202"/>
    </row>
    <row r="103058" spans="2:2">
      <c r="B103058" s="202"/>
    </row>
    <row r="103059" spans="2:2">
      <c r="B103059" s="202"/>
    </row>
    <row r="103060" spans="2:2">
      <c r="B103060" s="202"/>
    </row>
    <row r="103061" spans="2:2">
      <c r="B103061" s="202"/>
    </row>
    <row r="103062" spans="2:2">
      <c r="B103062" s="202"/>
    </row>
    <row r="103063" spans="2:2">
      <c r="B103063" s="202"/>
    </row>
    <row r="103064" spans="2:2">
      <c r="B103064" s="202"/>
    </row>
    <row r="103065" spans="2:2">
      <c r="B103065" s="202"/>
    </row>
    <row r="103066" spans="2:2">
      <c r="B103066" s="202"/>
    </row>
    <row r="103067" spans="2:2">
      <c r="B103067" s="202"/>
    </row>
    <row r="103068" spans="2:2">
      <c r="B103068" s="202"/>
    </row>
    <row r="103069" spans="2:2">
      <c r="B103069" s="202"/>
    </row>
    <row r="103070" spans="2:2">
      <c r="B103070" s="202"/>
    </row>
    <row r="103071" spans="2:2">
      <c r="B103071" s="202"/>
    </row>
    <row r="103072" spans="2:2">
      <c r="B103072" s="202"/>
    </row>
    <row r="103073" spans="2:2">
      <c r="B103073" s="202"/>
    </row>
    <row r="103074" spans="2:2">
      <c r="B103074" s="202"/>
    </row>
    <row r="103075" spans="2:2">
      <c r="B103075" s="202"/>
    </row>
    <row r="103076" spans="2:2">
      <c r="B103076" s="202"/>
    </row>
    <row r="103077" spans="2:2">
      <c r="B103077" s="202"/>
    </row>
    <row r="103078" spans="2:2">
      <c r="B103078" s="202"/>
    </row>
    <row r="103079" spans="2:2">
      <c r="B103079" s="202"/>
    </row>
    <row r="103080" spans="2:2">
      <c r="B103080" s="202"/>
    </row>
    <row r="103081" spans="2:2">
      <c r="B103081" s="202"/>
    </row>
    <row r="103082" spans="2:2">
      <c r="B103082" s="202"/>
    </row>
    <row r="103083" spans="2:2">
      <c r="B103083" s="202"/>
    </row>
    <row r="103084" spans="2:2">
      <c r="B103084" s="202"/>
    </row>
    <row r="103085" spans="2:2">
      <c r="B103085" s="202"/>
    </row>
    <row r="103086" spans="2:2">
      <c r="B103086" s="202"/>
    </row>
    <row r="103087" spans="2:2">
      <c r="B103087" s="202"/>
    </row>
    <row r="103088" spans="2:2">
      <c r="B103088" s="202"/>
    </row>
    <row r="103089" spans="2:2">
      <c r="B103089" s="202"/>
    </row>
    <row r="103090" spans="2:2">
      <c r="B103090" s="202"/>
    </row>
    <row r="103091" spans="2:2">
      <c r="B103091" s="202"/>
    </row>
    <row r="103092" spans="2:2">
      <c r="B103092" s="202"/>
    </row>
    <row r="103093" spans="2:2">
      <c r="B103093" s="202"/>
    </row>
    <row r="103094" spans="2:2">
      <c r="B103094" s="202"/>
    </row>
    <row r="103095" spans="2:2">
      <c r="B103095" s="202"/>
    </row>
    <row r="103096" spans="2:2">
      <c r="B103096" s="202"/>
    </row>
    <row r="103097" spans="2:2">
      <c r="B103097" s="202"/>
    </row>
    <row r="103098" spans="2:2">
      <c r="B103098" s="202"/>
    </row>
    <row r="103099" spans="2:2">
      <c r="B103099" s="202"/>
    </row>
    <row r="103100" spans="2:2">
      <c r="B103100" s="202"/>
    </row>
    <row r="103101" spans="2:2">
      <c r="B103101" s="202"/>
    </row>
    <row r="103102" spans="2:2">
      <c r="B103102" s="202"/>
    </row>
    <row r="103103" spans="2:2">
      <c r="B103103" s="202"/>
    </row>
    <row r="103104" spans="2:2">
      <c r="B103104" s="202"/>
    </row>
    <row r="103105" spans="2:2">
      <c r="B103105" s="202"/>
    </row>
    <row r="103106" spans="2:2">
      <c r="B103106" s="202"/>
    </row>
    <row r="103107" spans="2:2">
      <c r="B103107" s="202"/>
    </row>
    <row r="103108" spans="2:2">
      <c r="B103108" s="202"/>
    </row>
    <row r="103109" spans="2:2">
      <c r="B103109" s="202"/>
    </row>
    <row r="103110" spans="2:2">
      <c r="B103110" s="202"/>
    </row>
    <row r="103111" spans="2:2">
      <c r="B103111" s="202"/>
    </row>
    <row r="103112" spans="2:2">
      <c r="B103112" s="202"/>
    </row>
    <row r="103113" spans="2:2">
      <c r="B103113" s="202"/>
    </row>
    <row r="103114" spans="2:2">
      <c r="B103114" s="202"/>
    </row>
    <row r="103115" spans="2:2">
      <c r="B103115" s="202"/>
    </row>
    <row r="103116" spans="2:2">
      <c r="B103116" s="202"/>
    </row>
    <row r="103117" spans="2:2">
      <c r="B103117" s="202"/>
    </row>
    <row r="103118" spans="2:2">
      <c r="B103118" s="202"/>
    </row>
    <row r="103119" spans="2:2">
      <c r="B103119" s="202"/>
    </row>
    <row r="103120" spans="2:2">
      <c r="B103120" s="202"/>
    </row>
    <row r="103121" spans="2:2">
      <c r="B103121" s="202"/>
    </row>
    <row r="103122" spans="2:2">
      <c r="B103122" s="202"/>
    </row>
    <row r="103123" spans="2:2">
      <c r="B103123" s="202"/>
    </row>
    <row r="103124" spans="2:2">
      <c r="B103124" s="202"/>
    </row>
    <row r="103125" spans="2:2">
      <c r="B103125" s="202"/>
    </row>
    <row r="103126" spans="2:2">
      <c r="B103126" s="202"/>
    </row>
    <row r="103127" spans="2:2">
      <c r="B103127" s="202"/>
    </row>
    <row r="103128" spans="2:2">
      <c r="B103128" s="202"/>
    </row>
    <row r="103129" spans="2:2">
      <c r="B103129" s="202"/>
    </row>
    <row r="103130" spans="2:2">
      <c r="B103130" s="202"/>
    </row>
    <row r="103131" spans="2:2">
      <c r="B103131" s="202"/>
    </row>
    <row r="103132" spans="2:2">
      <c r="B103132" s="202"/>
    </row>
    <row r="103133" spans="2:2">
      <c r="B103133" s="202"/>
    </row>
    <row r="103134" spans="2:2">
      <c r="B103134" s="202"/>
    </row>
    <row r="103135" spans="2:2">
      <c r="B103135" s="202"/>
    </row>
    <row r="103136" spans="2:2">
      <c r="B103136" s="202"/>
    </row>
    <row r="103137" spans="2:2">
      <c r="B103137" s="202"/>
    </row>
    <row r="103138" spans="2:2">
      <c r="B103138" s="202"/>
    </row>
    <row r="103139" spans="2:2">
      <c r="B103139" s="202"/>
    </row>
    <row r="103140" spans="2:2">
      <c r="B103140" s="202"/>
    </row>
    <row r="103141" spans="2:2">
      <c r="B103141" s="202"/>
    </row>
    <row r="103142" spans="2:2">
      <c r="B103142" s="202"/>
    </row>
    <row r="103143" spans="2:2">
      <c r="B103143" s="202"/>
    </row>
    <row r="103144" spans="2:2">
      <c r="B103144" s="202"/>
    </row>
    <row r="103145" spans="2:2">
      <c r="B103145" s="202"/>
    </row>
    <row r="103146" spans="2:2">
      <c r="B103146" s="202"/>
    </row>
    <row r="103147" spans="2:2">
      <c r="B103147" s="202"/>
    </row>
    <row r="103148" spans="2:2">
      <c r="B103148" s="202"/>
    </row>
    <row r="103149" spans="2:2">
      <c r="B103149" s="202"/>
    </row>
    <row r="103150" spans="2:2">
      <c r="B103150" s="202"/>
    </row>
    <row r="103151" spans="2:2">
      <c r="B103151" s="202"/>
    </row>
    <row r="103152" spans="2:2">
      <c r="B103152" s="202"/>
    </row>
    <row r="103153" spans="2:2">
      <c r="B103153" s="202"/>
    </row>
    <row r="103154" spans="2:2">
      <c r="B103154" s="202"/>
    </row>
    <row r="103155" spans="2:2">
      <c r="B103155" s="202"/>
    </row>
    <row r="103156" spans="2:2">
      <c r="B103156" s="202"/>
    </row>
    <row r="103157" spans="2:2">
      <c r="B103157" s="202"/>
    </row>
    <row r="103158" spans="2:2">
      <c r="B103158" s="202"/>
    </row>
    <row r="103159" spans="2:2">
      <c r="B103159" s="202"/>
    </row>
    <row r="103160" spans="2:2">
      <c r="B103160" s="202"/>
    </row>
    <row r="103161" spans="2:2">
      <c r="B103161" s="202"/>
    </row>
    <row r="103162" spans="2:2">
      <c r="B103162" s="202"/>
    </row>
    <row r="103163" spans="2:2">
      <c r="B103163" s="202"/>
    </row>
    <row r="103164" spans="2:2">
      <c r="B103164" s="202"/>
    </row>
    <row r="103165" spans="2:2">
      <c r="B103165" s="202"/>
    </row>
    <row r="103166" spans="2:2">
      <c r="B103166" s="202"/>
    </row>
    <row r="103167" spans="2:2">
      <c r="B103167" s="202"/>
    </row>
    <row r="103168" spans="2:2">
      <c r="B103168" s="202"/>
    </row>
    <row r="103169" spans="2:2">
      <c r="B103169" s="202"/>
    </row>
    <row r="103170" spans="2:2">
      <c r="B103170" s="202"/>
    </row>
    <row r="103171" spans="2:2">
      <c r="B103171" s="202"/>
    </row>
    <row r="103172" spans="2:2">
      <c r="B103172" s="202"/>
    </row>
    <row r="103173" spans="2:2">
      <c r="B103173" s="202"/>
    </row>
    <row r="103174" spans="2:2">
      <c r="B103174" s="202"/>
    </row>
    <row r="103175" spans="2:2">
      <c r="B103175" s="202"/>
    </row>
    <row r="103176" spans="2:2">
      <c r="B103176" s="202"/>
    </row>
    <row r="103177" spans="2:2">
      <c r="B103177" s="202"/>
    </row>
    <row r="103178" spans="2:2">
      <c r="B103178" s="202"/>
    </row>
    <row r="103179" spans="2:2">
      <c r="B103179" s="202"/>
    </row>
    <row r="103180" spans="2:2">
      <c r="B103180" s="202"/>
    </row>
    <row r="103181" spans="2:2">
      <c r="B103181" s="202"/>
    </row>
    <row r="103182" spans="2:2">
      <c r="B103182" s="202"/>
    </row>
    <row r="103183" spans="2:2">
      <c r="B103183" s="202"/>
    </row>
    <row r="103184" spans="2:2">
      <c r="B103184" s="202"/>
    </row>
    <row r="103185" spans="2:2">
      <c r="B103185" s="202"/>
    </row>
    <row r="103186" spans="2:2">
      <c r="B103186" s="202"/>
    </row>
    <row r="103187" spans="2:2">
      <c r="B103187" s="202"/>
    </row>
    <row r="103188" spans="2:2">
      <c r="B103188" s="202"/>
    </row>
    <row r="103189" spans="2:2">
      <c r="B103189" s="202"/>
    </row>
    <row r="103190" spans="2:2">
      <c r="B103190" s="202"/>
    </row>
    <row r="103191" spans="2:2">
      <c r="B103191" s="202"/>
    </row>
    <row r="103192" spans="2:2">
      <c r="B103192" s="202"/>
    </row>
    <row r="103193" spans="2:2">
      <c r="B103193" s="202"/>
    </row>
    <row r="103194" spans="2:2">
      <c r="B103194" s="202"/>
    </row>
    <row r="103195" spans="2:2">
      <c r="B103195" s="202"/>
    </row>
    <row r="103196" spans="2:2">
      <c r="B103196" s="202"/>
    </row>
    <row r="103197" spans="2:2">
      <c r="B103197" s="202"/>
    </row>
    <row r="103198" spans="2:2">
      <c r="B103198" s="202"/>
    </row>
    <row r="103199" spans="2:2">
      <c r="B103199" s="202"/>
    </row>
    <row r="103200" spans="2:2">
      <c r="B103200" s="202"/>
    </row>
    <row r="103201" spans="2:2">
      <c r="B103201" s="202"/>
    </row>
    <row r="103202" spans="2:2">
      <c r="B103202" s="202"/>
    </row>
    <row r="103203" spans="2:2">
      <c r="B103203" s="202"/>
    </row>
    <row r="103204" spans="2:2">
      <c r="B103204" s="202"/>
    </row>
    <row r="103205" spans="2:2">
      <c r="B103205" s="202"/>
    </row>
    <row r="103206" spans="2:2">
      <c r="B103206" s="202"/>
    </row>
    <row r="103207" spans="2:2">
      <c r="B103207" s="202"/>
    </row>
    <row r="103208" spans="2:2">
      <c r="B103208" s="202"/>
    </row>
    <row r="103209" spans="2:2">
      <c r="B103209" s="202"/>
    </row>
    <row r="103210" spans="2:2">
      <c r="B103210" s="202"/>
    </row>
    <row r="103211" spans="2:2">
      <c r="B103211" s="202"/>
    </row>
    <row r="103212" spans="2:2">
      <c r="B103212" s="202"/>
    </row>
    <row r="103213" spans="2:2">
      <c r="B103213" s="202"/>
    </row>
    <row r="103214" spans="2:2">
      <c r="B103214" s="202"/>
    </row>
    <row r="103215" spans="2:2">
      <c r="B103215" s="202"/>
    </row>
    <row r="103216" spans="2:2">
      <c r="B103216" s="202"/>
    </row>
    <row r="103217" spans="2:2">
      <c r="B103217" s="202"/>
    </row>
    <row r="103218" spans="2:2">
      <c r="B103218" s="202"/>
    </row>
    <row r="103219" spans="2:2">
      <c r="B103219" s="202"/>
    </row>
    <row r="103220" spans="2:2">
      <c r="B103220" s="202"/>
    </row>
    <row r="103221" spans="2:2">
      <c r="B103221" s="202"/>
    </row>
    <row r="103222" spans="2:2">
      <c r="B103222" s="202"/>
    </row>
    <row r="103223" spans="2:2">
      <c r="B103223" s="202"/>
    </row>
    <row r="103224" spans="2:2">
      <c r="B103224" s="202"/>
    </row>
    <row r="103225" spans="2:2">
      <c r="B103225" s="202"/>
    </row>
    <row r="103226" spans="2:2">
      <c r="B103226" s="202"/>
    </row>
    <row r="103227" spans="2:2">
      <c r="B103227" s="202"/>
    </row>
    <row r="103228" spans="2:2">
      <c r="B103228" s="202"/>
    </row>
    <row r="103229" spans="2:2">
      <c r="B103229" s="202"/>
    </row>
    <row r="103230" spans="2:2">
      <c r="B103230" s="202"/>
    </row>
    <row r="103231" spans="2:2">
      <c r="B103231" s="202"/>
    </row>
    <row r="103232" spans="2:2">
      <c r="B103232" s="202"/>
    </row>
    <row r="103233" spans="2:2">
      <c r="B103233" s="202"/>
    </row>
    <row r="103234" spans="2:2">
      <c r="B103234" s="202"/>
    </row>
    <row r="103235" spans="2:2">
      <c r="B103235" s="202"/>
    </row>
    <row r="103236" spans="2:2">
      <c r="B103236" s="202"/>
    </row>
    <row r="103237" spans="2:2">
      <c r="B103237" s="202"/>
    </row>
    <row r="103238" spans="2:2">
      <c r="B103238" s="202"/>
    </row>
    <row r="103239" spans="2:2">
      <c r="B103239" s="202"/>
    </row>
    <row r="103240" spans="2:2">
      <c r="B103240" s="202"/>
    </row>
    <row r="103241" spans="2:2">
      <c r="B103241" s="202"/>
    </row>
    <row r="103242" spans="2:2">
      <c r="B103242" s="202"/>
    </row>
    <row r="103243" spans="2:2">
      <c r="B103243" s="202"/>
    </row>
    <row r="103244" spans="2:2">
      <c r="B103244" s="202"/>
    </row>
    <row r="103245" spans="2:2">
      <c r="B103245" s="202"/>
    </row>
    <row r="103246" spans="2:2">
      <c r="B103246" s="202"/>
    </row>
    <row r="103247" spans="2:2">
      <c r="B103247" s="202"/>
    </row>
    <row r="103248" spans="2:2">
      <c r="B103248" s="202"/>
    </row>
    <row r="103249" spans="2:2">
      <c r="B103249" s="202"/>
    </row>
    <row r="103250" spans="2:2">
      <c r="B103250" s="202"/>
    </row>
    <row r="103251" spans="2:2">
      <c r="B103251" s="202"/>
    </row>
    <row r="103252" spans="2:2">
      <c r="B103252" s="202"/>
    </row>
    <row r="103253" spans="2:2">
      <c r="B103253" s="202"/>
    </row>
    <row r="103254" spans="2:2">
      <c r="B103254" s="202"/>
    </row>
    <row r="103255" spans="2:2">
      <c r="B103255" s="202"/>
    </row>
    <row r="103256" spans="2:2">
      <c r="B103256" s="202"/>
    </row>
    <row r="103257" spans="2:2">
      <c r="B103257" s="202"/>
    </row>
    <row r="103258" spans="2:2">
      <c r="B103258" s="202"/>
    </row>
    <row r="103259" spans="2:2">
      <c r="B103259" s="202"/>
    </row>
    <row r="103260" spans="2:2">
      <c r="B103260" s="202"/>
    </row>
    <row r="103261" spans="2:2">
      <c r="B103261" s="202"/>
    </row>
    <row r="103262" spans="2:2">
      <c r="B103262" s="202"/>
    </row>
    <row r="103263" spans="2:2">
      <c r="B103263" s="202"/>
    </row>
    <row r="103264" spans="2:2">
      <c r="B103264" s="202"/>
    </row>
    <row r="103265" spans="2:2">
      <c r="B103265" s="202"/>
    </row>
    <row r="103266" spans="2:2">
      <c r="B103266" s="202"/>
    </row>
    <row r="103267" spans="2:2">
      <c r="B103267" s="202"/>
    </row>
    <row r="103268" spans="2:2">
      <c r="B103268" s="202"/>
    </row>
    <row r="103269" spans="2:2">
      <c r="B103269" s="202"/>
    </row>
    <row r="103270" spans="2:2">
      <c r="B103270" s="202"/>
    </row>
    <row r="103271" spans="2:2">
      <c r="B103271" s="202"/>
    </row>
    <row r="103272" spans="2:2">
      <c r="B103272" s="202"/>
    </row>
    <row r="103273" spans="2:2">
      <c r="B103273" s="202"/>
    </row>
    <row r="103274" spans="2:2">
      <c r="B103274" s="202"/>
    </row>
    <row r="103275" spans="2:2">
      <c r="B103275" s="202"/>
    </row>
    <row r="103276" spans="2:2">
      <c r="B103276" s="202"/>
    </row>
    <row r="103277" spans="2:2">
      <c r="B103277" s="202"/>
    </row>
    <row r="103278" spans="2:2">
      <c r="B103278" s="202"/>
    </row>
    <row r="103279" spans="2:2">
      <c r="B103279" s="202"/>
    </row>
    <row r="103280" spans="2:2">
      <c r="B103280" s="202"/>
    </row>
    <row r="103281" spans="2:2">
      <c r="B103281" s="202"/>
    </row>
    <row r="103282" spans="2:2">
      <c r="B103282" s="202"/>
    </row>
    <row r="103283" spans="2:2">
      <c r="B103283" s="202"/>
    </row>
    <row r="103284" spans="2:2">
      <c r="B103284" s="202"/>
    </row>
    <row r="103285" spans="2:2">
      <c r="B103285" s="202"/>
    </row>
    <row r="103286" spans="2:2">
      <c r="B103286" s="202"/>
    </row>
    <row r="103287" spans="2:2">
      <c r="B103287" s="202"/>
    </row>
    <row r="103288" spans="2:2">
      <c r="B103288" s="202"/>
    </row>
    <row r="103289" spans="2:2">
      <c r="B103289" s="202"/>
    </row>
    <row r="103290" spans="2:2">
      <c r="B103290" s="202"/>
    </row>
    <row r="103291" spans="2:2">
      <c r="B103291" s="202"/>
    </row>
    <row r="103292" spans="2:2">
      <c r="B103292" s="202"/>
    </row>
    <row r="103293" spans="2:2">
      <c r="B103293" s="202"/>
    </row>
    <row r="103294" spans="2:2">
      <c r="B103294" s="202"/>
    </row>
    <row r="103295" spans="2:2">
      <c r="B103295" s="202"/>
    </row>
    <row r="103296" spans="2:2">
      <c r="B103296" s="202"/>
    </row>
    <row r="103297" spans="2:2">
      <c r="B103297" s="202"/>
    </row>
    <row r="103298" spans="2:2">
      <c r="B103298" s="202"/>
    </row>
    <row r="103299" spans="2:2">
      <c r="B103299" s="202"/>
    </row>
    <row r="103300" spans="2:2">
      <c r="B103300" s="202"/>
    </row>
    <row r="103301" spans="2:2">
      <c r="B103301" s="202"/>
    </row>
    <row r="103302" spans="2:2">
      <c r="B103302" s="202"/>
    </row>
    <row r="103303" spans="2:2">
      <c r="B103303" s="202"/>
    </row>
    <row r="103304" spans="2:2">
      <c r="B103304" s="202"/>
    </row>
    <row r="103305" spans="2:2">
      <c r="B103305" s="202"/>
    </row>
    <row r="103306" spans="2:2">
      <c r="B103306" s="202"/>
    </row>
    <row r="103307" spans="2:2">
      <c r="B103307" s="202"/>
    </row>
    <row r="103308" spans="2:2">
      <c r="B103308" s="202"/>
    </row>
    <row r="103309" spans="2:2">
      <c r="B103309" s="202"/>
    </row>
    <row r="103310" spans="2:2">
      <c r="B103310" s="202"/>
    </row>
    <row r="103311" spans="2:2">
      <c r="B103311" s="202"/>
    </row>
    <row r="103312" spans="2:2">
      <c r="B103312" s="202"/>
    </row>
    <row r="103313" spans="2:2">
      <c r="B103313" s="202"/>
    </row>
    <row r="103314" spans="2:2">
      <c r="B103314" s="202"/>
    </row>
    <row r="103315" spans="2:2">
      <c r="B103315" s="202"/>
    </row>
    <row r="103316" spans="2:2">
      <c r="B103316" s="202"/>
    </row>
    <row r="103317" spans="2:2">
      <c r="B103317" s="202"/>
    </row>
    <row r="103318" spans="2:2">
      <c r="B103318" s="202"/>
    </row>
    <row r="103319" spans="2:2">
      <c r="B103319" s="202"/>
    </row>
    <row r="103320" spans="2:2">
      <c r="B103320" s="202"/>
    </row>
    <row r="103321" spans="2:2">
      <c r="B103321" s="202"/>
    </row>
    <row r="103322" spans="2:2">
      <c r="B103322" s="202"/>
    </row>
    <row r="103323" spans="2:2">
      <c r="B103323" s="202"/>
    </row>
    <row r="103324" spans="2:2">
      <c r="B103324" s="202"/>
    </row>
    <row r="103325" spans="2:2">
      <c r="B103325" s="202"/>
    </row>
    <row r="103326" spans="2:2">
      <c r="B103326" s="202"/>
    </row>
    <row r="103327" spans="2:2">
      <c r="B103327" s="202"/>
    </row>
    <row r="103328" spans="2:2">
      <c r="B103328" s="202"/>
    </row>
    <row r="103329" spans="2:2">
      <c r="B103329" s="202"/>
    </row>
    <row r="103330" spans="2:2">
      <c r="B103330" s="202"/>
    </row>
    <row r="103331" spans="2:2">
      <c r="B103331" s="202"/>
    </row>
    <row r="103332" spans="2:2">
      <c r="B103332" s="202"/>
    </row>
    <row r="103333" spans="2:2">
      <c r="B103333" s="202"/>
    </row>
    <row r="103334" spans="2:2">
      <c r="B103334" s="202"/>
    </row>
    <row r="103335" spans="2:2">
      <c r="B103335" s="202"/>
    </row>
    <row r="103336" spans="2:2">
      <c r="B103336" s="202"/>
    </row>
    <row r="103337" spans="2:2">
      <c r="B103337" s="202"/>
    </row>
    <row r="103338" spans="2:2">
      <c r="B103338" s="202"/>
    </row>
    <row r="103339" spans="2:2">
      <c r="B103339" s="202"/>
    </row>
    <row r="103340" spans="2:2">
      <c r="B103340" s="202"/>
    </row>
    <row r="103341" spans="2:2">
      <c r="B103341" s="202"/>
    </row>
    <row r="103342" spans="2:2">
      <c r="B103342" s="202"/>
    </row>
    <row r="103343" spans="2:2">
      <c r="B103343" s="202"/>
    </row>
    <row r="103344" spans="2:2">
      <c r="B103344" s="202"/>
    </row>
    <row r="103345" spans="2:2">
      <c r="B103345" s="202"/>
    </row>
    <row r="103346" spans="2:2">
      <c r="B103346" s="202"/>
    </row>
    <row r="103347" spans="2:2">
      <c r="B103347" s="202"/>
    </row>
    <row r="103348" spans="2:2">
      <c r="B103348" s="202"/>
    </row>
    <row r="103349" spans="2:2">
      <c r="B103349" s="202"/>
    </row>
    <row r="103350" spans="2:2">
      <c r="B103350" s="202"/>
    </row>
    <row r="103351" spans="2:2">
      <c r="B103351" s="202"/>
    </row>
    <row r="103352" spans="2:2">
      <c r="B103352" s="202"/>
    </row>
    <row r="103353" spans="2:2">
      <c r="B103353" s="202"/>
    </row>
    <row r="103354" spans="2:2">
      <c r="B103354" s="202"/>
    </row>
    <row r="103355" spans="2:2">
      <c r="B103355" s="202"/>
    </row>
    <row r="103356" spans="2:2">
      <c r="B103356" s="202"/>
    </row>
    <row r="103357" spans="2:2">
      <c r="B103357" s="202"/>
    </row>
    <row r="103358" spans="2:2">
      <c r="B103358" s="202"/>
    </row>
    <row r="103359" spans="2:2">
      <c r="B103359" s="202"/>
    </row>
    <row r="103360" spans="2:2">
      <c r="B103360" s="202"/>
    </row>
    <row r="103361" spans="2:2">
      <c r="B103361" s="202"/>
    </row>
    <row r="103362" spans="2:2">
      <c r="B103362" s="202"/>
    </row>
    <row r="103363" spans="2:2">
      <c r="B103363" s="202"/>
    </row>
    <row r="103364" spans="2:2">
      <c r="B103364" s="202"/>
    </row>
    <row r="103365" spans="2:2">
      <c r="B103365" s="202"/>
    </row>
    <row r="103366" spans="2:2">
      <c r="B103366" s="202"/>
    </row>
    <row r="103367" spans="2:2">
      <c r="B103367" s="202"/>
    </row>
    <row r="103368" spans="2:2">
      <c r="B103368" s="202"/>
    </row>
    <row r="103369" spans="2:2">
      <c r="B103369" s="202"/>
    </row>
    <row r="103370" spans="2:2">
      <c r="B103370" s="202"/>
    </row>
    <row r="103371" spans="2:2">
      <c r="B103371" s="202"/>
    </row>
    <row r="103372" spans="2:2">
      <c r="B103372" s="202"/>
    </row>
    <row r="103373" spans="2:2">
      <c r="B103373" s="202"/>
    </row>
    <row r="103374" spans="2:2">
      <c r="B103374" s="202"/>
    </row>
    <row r="103375" spans="2:2">
      <c r="B103375" s="202"/>
    </row>
    <row r="103376" spans="2:2">
      <c r="B103376" s="202"/>
    </row>
    <row r="103377" spans="2:2">
      <c r="B103377" s="202"/>
    </row>
    <row r="103378" spans="2:2">
      <c r="B103378" s="202"/>
    </row>
    <row r="103379" spans="2:2">
      <c r="B103379" s="202"/>
    </row>
    <row r="103380" spans="2:2">
      <c r="B103380" s="202"/>
    </row>
    <row r="103381" spans="2:2">
      <c r="B103381" s="202"/>
    </row>
    <row r="103382" spans="2:2">
      <c r="B103382" s="202"/>
    </row>
    <row r="103383" spans="2:2">
      <c r="B103383" s="202"/>
    </row>
    <row r="103384" spans="2:2">
      <c r="B103384" s="202"/>
    </row>
    <row r="103385" spans="2:2">
      <c r="B103385" s="202"/>
    </row>
    <row r="103386" spans="2:2">
      <c r="B103386" s="202"/>
    </row>
    <row r="103387" spans="2:2">
      <c r="B103387" s="202"/>
    </row>
    <row r="103388" spans="2:2">
      <c r="B103388" s="202"/>
    </row>
    <row r="103389" spans="2:2">
      <c r="B103389" s="202"/>
    </row>
    <row r="103390" spans="2:2">
      <c r="B103390" s="202"/>
    </row>
    <row r="103391" spans="2:2">
      <c r="B103391" s="202"/>
    </row>
    <row r="103392" spans="2:2">
      <c r="B103392" s="202"/>
    </row>
    <row r="103393" spans="2:2">
      <c r="B103393" s="202"/>
    </row>
    <row r="103394" spans="2:2">
      <c r="B103394" s="202"/>
    </row>
    <row r="103395" spans="2:2">
      <c r="B103395" s="202"/>
    </row>
    <row r="103396" spans="2:2">
      <c r="B103396" s="202"/>
    </row>
    <row r="103397" spans="2:2">
      <c r="B103397" s="202"/>
    </row>
    <row r="103398" spans="2:2">
      <c r="B103398" s="202"/>
    </row>
    <row r="103399" spans="2:2">
      <c r="B103399" s="202"/>
    </row>
    <row r="103400" spans="2:2">
      <c r="B103400" s="202"/>
    </row>
    <row r="103401" spans="2:2">
      <c r="B103401" s="202"/>
    </row>
    <row r="103402" spans="2:2">
      <c r="B103402" s="202"/>
    </row>
    <row r="103403" spans="2:2">
      <c r="B103403" s="202"/>
    </row>
    <row r="103404" spans="2:2">
      <c r="B103404" s="202"/>
    </row>
    <row r="103405" spans="2:2">
      <c r="B103405" s="202"/>
    </row>
    <row r="103406" spans="2:2">
      <c r="B103406" s="202"/>
    </row>
    <row r="103407" spans="2:2">
      <c r="B103407" s="202"/>
    </row>
    <row r="103408" spans="2:2">
      <c r="B103408" s="202"/>
    </row>
    <row r="103409" spans="2:2">
      <c r="B103409" s="202"/>
    </row>
    <row r="103410" spans="2:2">
      <c r="B103410" s="202"/>
    </row>
    <row r="103411" spans="2:2">
      <c r="B103411" s="202"/>
    </row>
    <row r="103412" spans="2:2">
      <c r="B103412" s="202"/>
    </row>
    <row r="103413" spans="2:2">
      <c r="B103413" s="202"/>
    </row>
    <row r="103414" spans="2:2">
      <c r="B103414" s="202"/>
    </row>
    <row r="103415" spans="2:2">
      <c r="B103415" s="202"/>
    </row>
    <row r="103416" spans="2:2">
      <c r="B103416" s="202"/>
    </row>
    <row r="103417" spans="2:2">
      <c r="B103417" s="202"/>
    </row>
    <row r="103418" spans="2:2">
      <c r="B103418" s="202"/>
    </row>
    <row r="103419" spans="2:2">
      <c r="B103419" s="202"/>
    </row>
    <row r="103420" spans="2:2">
      <c r="B103420" s="202"/>
    </row>
    <row r="103421" spans="2:2">
      <c r="B103421" s="202"/>
    </row>
    <row r="103422" spans="2:2">
      <c r="B103422" s="202"/>
    </row>
    <row r="103423" spans="2:2">
      <c r="B103423" s="202"/>
    </row>
    <row r="103424" spans="2:2">
      <c r="B103424" s="202"/>
    </row>
    <row r="103425" spans="2:2">
      <c r="B103425" s="202"/>
    </row>
    <row r="103426" spans="2:2">
      <c r="B103426" s="202"/>
    </row>
    <row r="103427" spans="2:2">
      <c r="B103427" s="202"/>
    </row>
    <row r="103428" spans="2:2">
      <c r="B103428" s="202"/>
    </row>
    <row r="103429" spans="2:2">
      <c r="B103429" s="202"/>
    </row>
    <row r="103430" spans="2:2">
      <c r="B103430" s="202"/>
    </row>
    <row r="103431" spans="2:2">
      <c r="B103431" s="202"/>
    </row>
    <row r="103432" spans="2:2">
      <c r="B103432" s="202"/>
    </row>
    <row r="103433" spans="2:2">
      <c r="B103433" s="202"/>
    </row>
    <row r="103434" spans="2:2">
      <c r="B103434" s="202"/>
    </row>
    <row r="103435" spans="2:2">
      <c r="B103435" s="202"/>
    </row>
    <row r="103436" spans="2:2">
      <c r="B103436" s="202"/>
    </row>
    <row r="103437" spans="2:2">
      <c r="B103437" s="202"/>
    </row>
    <row r="103438" spans="2:2">
      <c r="B103438" s="202"/>
    </row>
    <row r="103439" spans="2:2">
      <c r="B103439" s="202"/>
    </row>
    <row r="103440" spans="2:2">
      <c r="B103440" s="202"/>
    </row>
    <row r="103441" spans="2:2">
      <c r="B103441" s="202"/>
    </row>
    <row r="103442" spans="2:2">
      <c r="B103442" s="202"/>
    </row>
    <row r="103443" spans="2:2">
      <c r="B103443" s="202"/>
    </row>
    <row r="103444" spans="2:2">
      <c r="B103444" s="202"/>
    </row>
    <row r="103445" spans="2:2">
      <c r="B103445" s="202"/>
    </row>
    <row r="103446" spans="2:2">
      <c r="B103446" s="202"/>
    </row>
    <row r="103447" spans="2:2">
      <c r="B103447" s="202"/>
    </row>
    <row r="103448" spans="2:2">
      <c r="B103448" s="202"/>
    </row>
    <row r="103449" spans="2:2">
      <c r="B103449" s="202"/>
    </row>
    <row r="103450" spans="2:2">
      <c r="B103450" s="202"/>
    </row>
    <row r="103451" spans="2:2">
      <c r="B103451" s="202"/>
    </row>
    <row r="103452" spans="2:2">
      <c r="B103452" s="202"/>
    </row>
    <row r="103453" spans="2:2">
      <c r="B103453" s="202"/>
    </row>
    <row r="103454" spans="2:2">
      <c r="B103454" s="202"/>
    </row>
    <row r="103455" spans="2:2">
      <c r="B103455" s="202"/>
    </row>
    <row r="103456" spans="2:2">
      <c r="B103456" s="202"/>
    </row>
    <row r="103457" spans="2:2">
      <c r="B103457" s="202"/>
    </row>
    <row r="103458" spans="2:2">
      <c r="B103458" s="202"/>
    </row>
    <row r="103459" spans="2:2">
      <c r="B103459" s="202"/>
    </row>
    <row r="103460" spans="2:2">
      <c r="B103460" s="202"/>
    </row>
    <row r="103461" spans="2:2">
      <c r="B103461" s="202"/>
    </row>
    <row r="103462" spans="2:2">
      <c r="B103462" s="202"/>
    </row>
    <row r="103463" spans="2:2">
      <c r="B103463" s="202"/>
    </row>
    <row r="103464" spans="2:2">
      <c r="B103464" s="202"/>
    </row>
    <row r="103465" spans="2:2">
      <c r="B103465" s="202"/>
    </row>
    <row r="103466" spans="2:2">
      <c r="B103466" s="202"/>
    </row>
    <row r="103467" spans="2:2">
      <c r="B103467" s="202"/>
    </row>
    <row r="103468" spans="2:2">
      <c r="B103468" s="202"/>
    </row>
    <row r="103469" spans="2:2">
      <c r="B103469" s="202"/>
    </row>
    <row r="103470" spans="2:2">
      <c r="B103470" s="202"/>
    </row>
    <row r="103471" spans="2:2">
      <c r="B103471" s="202"/>
    </row>
    <row r="103472" spans="2:2">
      <c r="B103472" s="202"/>
    </row>
    <row r="103473" spans="2:2">
      <c r="B103473" s="202"/>
    </row>
    <row r="103474" spans="2:2">
      <c r="B103474" s="202"/>
    </row>
    <row r="103475" spans="2:2">
      <c r="B103475" s="202"/>
    </row>
    <row r="103476" spans="2:2">
      <c r="B103476" s="202"/>
    </row>
    <row r="103477" spans="2:2">
      <c r="B103477" s="202"/>
    </row>
    <row r="103478" spans="2:2">
      <c r="B103478" s="202"/>
    </row>
    <row r="103479" spans="2:2">
      <c r="B103479" s="202"/>
    </row>
    <row r="103480" spans="2:2">
      <c r="B103480" s="202"/>
    </row>
    <row r="103481" spans="2:2">
      <c r="B103481" s="202"/>
    </row>
    <row r="103482" spans="2:2">
      <c r="B103482" s="202"/>
    </row>
    <row r="103483" spans="2:2">
      <c r="B103483" s="202"/>
    </row>
    <row r="103484" spans="2:2">
      <c r="B103484" s="202"/>
    </row>
    <row r="103485" spans="2:2">
      <c r="B103485" s="202"/>
    </row>
    <row r="103486" spans="2:2">
      <c r="B103486" s="202"/>
    </row>
    <row r="103487" spans="2:2">
      <c r="B103487" s="202"/>
    </row>
    <row r="103488" spans="2:2">
      <c r="B103488" s="202"/>
    </row>
    <row r="103489" spans="2:2">
      <c r="B103489" s="202"/>
    </row>
    <row r="103490" spans="2:2">
      <c r="B103490" s="202"/>
    </row>
    <row r="103491" spans="2:2">
      <c r="B103491" s="202"/>
    </row>
    <row r="103492" spans="2:2">
      <c r="B103492" s="202"/>
    </row>
    <row r="103493" spans="2:2">
      <c r="B103493" s="202"/>
    </row>
    <row r="103494" spans="2:2">
      <c r="B103494" s="202"/>
    </row>
    <row r="103495" spans="2:2">
      <c r="B103495" s="202"/>
    </row>
    <row r="103496" spans="2:2">
      <c r="B103496" s="202"/>
    </row>
    <row r="103497" spans="2:2">
      <c r="B103497" s="202"/>
    </row>
    <row r="103498" spans="2:2">
      <c r="B103498" s="202"/>
    </row>
    <row r="103499" spans="2:2">
      <c r="B103499" s="202"/>
    </row>
    <row r="103500" spans="2:2">
      <c r="B103500" s="202"/>
    </row>
    <row r="103501" spans="2:2">
      <c r="B103501" s="202"/>
    </row>
    <row r="103502" spans="2:2">
      <c r="B103502" s="202"/>
    </row>
    <row r="103503" spans="2:2">
      <c r="B103503" s="202"/>
    </row>
    <row r="103504" spans="2:2">
      <c r="B103504" s="202"/>
    </row>
    <row r="103505" spans="2:2">
      <c r="B103505" s="202"/>
    </row>
    <row r="103506" spans="2:2">
      <c r="B103506" s="202"/>
    </row>
    <row r="103507" spans="2:2">
      <c r="B103507" s="202"/>
    </row>
    <row r="103508" spans="2:2">
      <c r="B103508" s="202"/>
    </row>
    <row r="103509" spans="2:2">
      <c r="B103509" s="202"/>
    </row>
    <row r="103510" spans="2:2">
      <c r="B103510" s="202"/>
    </row>
    <row r="103511" spans="2:2">
      <c r="B103511" s="202"/>
    </row>
    <row r="103512" spans="2:2">
      <c r="B103512" s="202"/>
    </row>
    <row r="103513" spans="2:2">
      <c r="B103513" s="202"/>
    </row>
    <row r="103514" spans="2:2">
      <c r="B103514" s="202"/>
    </row>
    <row r="103515" spans="2:2">
      <c r="B103515" s="202"/>
    </row>
    <row r="103516" spans="2:2">
      <c r="B103516" s="202"/>
    </row>
    <row r="103517" spans="2:2">
      <c r="B103517" s="202"/>
    </row>
    <row r="103518" spans="2:2">
      <c r="B103518" s="202"/>
    </row>
    <row r="103519" spans="2:2">
      <c r="B103519" s="202"/>
    </row>
    <row r="103520" spans="2:2">
      <c r="B103520" s="202"/>
    </row>
    <row r="103521" spans="2:2">
      <c r="B103521" s="202"/>
    </row>
    <row r="103522" spans="2:2">
      <c r="B103522" s="202"/>
    </row>
    <row r="103523" spans="2:2">
      <c r="B103523" s="202"/>
    </row>
    <row r="103524" spans="2:2">
      <c r="B103524" s="202"/>
    </row>
    <row r="103525" spans="2:2">
      <c r="B103525" s="202"/>
    </row>
    <row r="103526" spans="2:2">
      <c r="B103526" s="202"/>
    </row>
    <row r="103527" spans="2:2">
      <c r="B103527" s="202"/>
    </row>
    <row r="103528" spans="2:2">
      <c r="B103528" s="202"/>
    </row>
    <row r="103529" spans="2:2">
      <c r="B103529" s="202"/>
    </row>
    <row r="103530" spans="2:2">
      <c r="B103530" s="202"/>
    </row>
    <row r="103531" spans="2:2">
      <c r="B103531" s="202"/>
    </row>
    <row r="103532" spans="2:2">
      <c r="B103532" s="202"/>
    </row>
    <row r="103533" spans="2:2">
      <c r="B103533" s="202"/>
    </row>
    <row r="103534" spans="2:2">
      <c r="B103534" s="202"/>
    </row>
    <row r="103535" spans="2:2">
      <c r="B103535" s="202"/>
    </row>
    <row r="103536" spans="2:2">
      <c r="B103536" s="202"/>
    </row>
    <row r="103537" spans="2:2">
      <c r="B103537" s="202"/>
    </row>
    <row r="103538" spans="2:2">
      <c r="B103538" s="202"/>
    </row>
    <row r="103539" spans="2:2">
      <c r="B103539" s="202"/>
    </row>
    <row r="103540" spans="2:2">
      <c r="B103540" s="202"/>
    </row>
    <row r="103541" spans="2:2">
      <c r="B103541" s="202"/>
    </row>
    <row r="103542" spans="2:2">
      <c r="B103542" s="202"/>
    </row>
    <row r="103543" spans="2:2">
      <c r="B103543" s="202"/>
    </row>
    <row r="103544" spans="2:2">
      <c r="B103544" s="202"/>
    </row>
    <row r="103545" spans="2:2">
      <c r="B103545" s="202"/>
    </row>
    <row r="103546" spans="2:2">
      <c r="B103546" s="202"/>
    </row>
    <row r="103547" spans="2:2">
      <c r="B103547" s="202"/>
    </row>
    <row r="103548" spans="2:2">
      <c r="B103548" s="202"/>
    </row>
    <row r="103549" spans="2:2">
      <c r="B103549" s="202"/>
    </row>
    <row r="103550" spans="2:2">
      <c r="B103550" s="202"/>
    </row>
    <row r="103551" spans="2:2">
      <c r="B103551" s="202"/>
    </row>
    <row r="103552" spans="2:2">
      <c r="B103552" s="202"/>
    </row>
    <row r="103553" spans="2:2">
      <c r="B103553" s="202"/>
    </row>
    <row r="103554" spans="2:2">
      <c r="B103554" s="202"/>
    </row>
    <row r="103555" spans="2:2">
      <c r="B103555" s="202"/>
    </row>
    <row r="103556" spans="2:2">
      <c r="B103556" s="202"/>
    </row>
    <row r="103557" spans="2:2">
      <c r="B103557" s="202"/>
    </row>
    <row r="103558" spans="2:2">
      <c r="B103558" s="202"/>
    </row>
    <row r="103559" spans="2:2">
      <c r="B103559" s="202"/>
    </row>
    <row r="103560" spans="2:2">
      <c r="B103560" s="202"/>
    </row>
    <row r="103561" spans="2:2">
      <c r="B103561" s="202"/>
    </row>
    <row r="103562" spans="2:2">
      <c r="B103562" s="202"/>
    </row>
    <row r="103563" spans="2:2">
      <c r="B103563" s="202"/>
    </row>
    <row r="103564" spans="2:2">
      <c r="B103564" s="202"/>
    </row>
    <row r="103565" spans="2:2">
      <c r="B103565" s="202"/>
    </row>
    <row r="103566" spans="2:2">
      <c r="B103566" s="202"/>
    </row>
    <row r="103567" spans="2:2">
      <c r="B103567" s="202"/>
    </row>
    <row r="103568" spans="2:2">
      <c r="B103568" s="202"/>
    </row>
    <row r="103569" spans="2:2">
      <c r="B103569" s="202"/>
    </row>
    <row r="103570" spans="2:2">
      <c r="B103570" s="202"/>
    </row>
    <row r="103571" spans="2:2">
      <c r="B103571" s="202"/>
    </row>
    <row r="103572" spans="2:2">
      <c r="B103572" s="202"/>
    </row>
    <row r="103573" spans="2:2">
      <c r="B103573" s="202"/>
    </row>
    <row r="103574" spans="2:2">
      <c r="B103574" s="202"/>
    </row>
    <row r="103575" spans="2:2">
      <c r="B103575" s="202"/>
    </row>
    <row r="103576" spans="2:2">
      <c r="B103576" s="202"/>
    </row>
    <row r="103577" spans="2:2">
      <c r="B103577" s="202"/>
    </row>
    <row r="103578" spans="2:2">
      <c r="B103578" s="202"/>
    </row>
    <row r="103579" spans="2:2">
      <c r="B103579" s="202"/>
    </row>
    <row r="103580" spans="2:2">
      <c r="B103580" s="202"/>
    </row>
    <row r="103581" spans="2:2">
      <c r="B103581" s="202"/>
    </row>
    <row r="103582" spans="2:2">
      <c r="B103582" s="202"/>
    </row>
    <row r="103583" spans="2:2">
      <c r="B103583" s="202"/>
    </row>
    <row r="103584" spans="2:2">
      <c r="B103584" s="202"/>
    </row>
    <row r="103585" spans="2:2">
      <c r="B103585" s="202"/>
    </row>
    <row r="103586" spans="2:2">
      <c r="B103586" s="202"/>
    </row>
    <row r="103587" spans="2:2">
      <c r="B103587" s="202"/>
    </row>
    <row r="103588" spans="2:2">
      <c r="B103588" s="202"/>
    </row>
    <row r="103589" spans="2:2">
      <c r="B103589" s="202"/>
    </row>
    <row r="103590" spans="2:2">
      <c r="B103590" s="202"/>
    </row>
    <row r="103591" spans="2:2">
      <c r="B103591" s="202"/>
    </row>
    <row r="103592" spans="2:2">
      <c r="B103592" s="202"/>
    </row>
    <row r="103593" spans="2:2">
      <c r="B103593" s="202"/>
    </row>
    <row r="103594" spans="2:2">
      <c r="B103594" s="202"/>
    </row>
    <row r="103595" spans="2:2">
      <c r="B103595" s="202"/>
    </row>
    <row r="103596" spans="2:2">
      <c r="B103596" s="202"/>
    </row>
    <row r="103597" spans="2:2">
      <c r="B103597" s="202"/>
    </row>
    <row r="103598" spans="2:2">
      <c r="B103598" s="202"/>
    </row>
    <row r="103599" spans="2:2">
      <c r="B103599" s="202"/>
    </row>
    <row r="103600" spans="2:2">
      <c r="B103600" s="202"/>
    </row>
    <row r="103601" spans="2:2">
      <c r="B103601" s="202"/>
    </row>
    <row r="103602" spans="2:2">
      <c r="B103602" s="202"/>
    </row>
    <row r="103603" spans="2:2">
      <c r="B103603" s="202"/>
    </row>
    <row r="103604" spans="2:2">
      <c r="B103604" s="202"/>
    </row>
    <row r="103605" spans="2:2">
      <c r="B103605" s="202"/>
    </row>
    <row r="103606" spans="2:2">
      <c r="B103606" s="202"/>
    </row>
    <row r="103607" spans="2:2">
      <c r="B103607" s="202"/>
    </row>
    <row r="103608" spans="2:2">
      <c r="B103608" s="202"/>
    </row>
    <row r="103609" spans="2:2">
      <c r="B103609" s="202"/>
    </row>
    <row r="103610" spans="2:2">
      <c r="B103610" s="202"/>
    </row>
    <row r="103611" spans="2:2">
      <c r="B103611" s="202"/>
    </row>
    <row r="103612" spans="2:2">
      <c r="B103612" s="202"/>
    </row>
    <row r="103613" spans="2:2">
      <c r="B103613" s="202"/>
    </row>
    <row r="103614" spans="2:2">
      <c r="B103614" s="202"/>
    </row>
    <row r="103615" spans="2:2">
      <c r="B103615" s="202"/>
    </row>
    <row r="103616" spans="2:2">
      <c r="B103616" s="202"/>
    </row>
    <row r="103617" spans="2:2">
      <c r="B103617" s="202"/>
    </row>
    <row r="103618" spans="2:2">
      <c r="B103618" s="202"/>
    </row>
    <row r="103619" spans="2:2">
      <c r="B103619" s="202"/>
    </row>
    <row r="103620" spans="2:2">
      <c r="B103620" s="202"/>
    </row>
    <row r="103621" spans="2:2">
      <c r="B103621" s="202"/>
    </row>
    <row r="103622" spans="2:2">
      <c r="B103622" s="202"/>
    </row>
    <row r="103623" spans="2:2">
      <c r="B103623" s="202"/>
    </row>
    <row r="103624" spans="2:2">
      <c r="B103624" s="202"/>
    </row>
    <row r="103625" spans="2:2">
      <c r="B103625" s="202"/>
    </row>
    <row r="103626" spans="2:2">
      <c r="B103626" s="202"/>
    </row>
    <row r="103627" spans="2:2">
      <c r="B103627" s="202"/>
    </row>
    <row r="103628" spans="2:2">
      <c r="B103628" s="202"/>
    </row>
    <row r="103629" spans="2:2">
      <c r="B103629" s="202"/>
    </row>
    <row r="103630" spans="2:2">
      <c r="B103630" s="202"/>
    </row>
    <row r="103631" spans="2:2">
      <c r="B103631" s="202"/>
    </row>
    <row r="103632" spans="2:2">
      <c r="B103632" s="202"/>
    </row>
    <row r="103633" spans="2:2">
      <c r="B103633" s="202"/>
    </row>
    <row r="103634" spans="2:2">
      <c r="B103634" s="202"/>
    </row>
    <row r="103635" spans="2:2">
      <c r="B103635" s="202"/>
    </row>
    <row r="103636" spans="2:2">
      <c r="B103636" s="202"/>
    </row>
    <row r="103637" spans="2:2">
      <c r="B103637" s="202"/>
    </row>
    <row r="103638" spans="2:2">
      <c r="B103638" s="202"/>
    </row>
    <row r="103639" spans="2:2">
      <c r="B103639" s="202"/>
    </row>
    <row r="103640" spans="2:2">
      <c r="B103640" s="202"/>
    </row>
    <row r="103641" spans="2:2">
      <c r="B103641" s="202"/>
    </row>
    <row r="103642" spans="2:2">
      <c r="B103642" s="202"/>
    </row>
    <row r="103643" spans="2:2">
      <c r="B103643" s="202"/>
    </row>
    <row r="103644" spans="2:2">
      <c r="B103644" s="202"/>
    </row>
    <row r="103645" spans="2:2">
      <c r="B103645" s="202"/>
    </row>
    <row r="103646" spans="2:2">
      <c r="B103646" s="202"/>
    </row>
    <row r="103647" spans="2:2">
      <c r="B103647" s="202"/>
    </row>
    <row r="103648" spans="2:2">
      <c r="B103648" s="202"/>
    </row>
    <row r="103649" spans="2:2">
      <c r="B103649" s="202"/>
    </row>
    <row r="103650" spans="2:2">
      <c r="B103650" s="202"/>
    </row>
    <row r="103651" spans="2:2">
      <c r="B103651" s="202"/>
    </row>
    <row r="103652" spans="2:2">
      <c r="B103652" s="202"/>
    </row>
    <row r="103653" spans="2:2">
      <c r="B103653" s="202"/>
    </row>
    <row r="103654" spans="2:2">
      <c r="B103654" s="202"/>
    </row>
    <row r="103655" spans="2:2">
      <c r="B103655" s="202"/>
    </row>
    <row r="103656" spans="2:2">
      <c r="B103656" s="202"/>
    </row>
    <row r="103657" spans="2:2">
      <c r="B103657" s="202"/>
    </row>
    <row r="103658" spans="2:2">
      <c r="B103658" s="202"/>
    </row>
    <row r="103659" spans="2:2">
      <c r="B103659" s="202"/>
    </row>
    <row r="103660" spans="2:2">
      <c r="B103660" s="202"/>
    </row>
    <row r="103661" spans="2:2">
      <c r="B103661" s="202"/>
    </row>
    <row r="103662" spans="2:2">
      <c r="B103662" s="202"/>
    </row>
    <row r="103663" spans="2:2">
      <c r="B103663" s="202"/>
    </row>
    <row r="103664" spans="2:2">
      <c r="B103664" s="202"/>
    </row>
    <row r="103665" spans="2:2">
      <c r="B103665" s="202"/>
    </row>
    <row r="103666" spans="2:2">
      <c r="B103666" s="202"/>
    </row>
    <row r="103667" spans="2:2">
      <c r="B103667" s="202"/>
    </row>
    <row r="103668" spans="2:2">
      <c r="B103668" s="202"/>
    </row>
    <row r="103669" spans="2:2">
      <c r="B103669" s="202"/>
    </row>
    <row r="103670" spans="2:2">
      <c r="B103670" s="202"/>
    </row>
    <row r="103671" spans="2:2">
      <c r="B103671" s="202"/>
    </row>
    <row r="103672" spans="2:2">
      <c r="B103672" s="202"/>
    </row>
    <row r="103673" spans="2:2">
      <c r="B103673" s="202"/>
    </row>
    <row r="103674" spans="2:2">
      <c r="B103674" s="202"/>
    </row>
    <row r="103675" spans="2:2">
      <c r="B103675" s="202"/>
    </row>
    <row r="103676" spans="2:2">
      <c r="B103676" s="202"/>
    </row>
    <row r="103677" spans="2:2">
      <c r="B103677" s="202"/>
    </row>
    <row r="103678" spans="2:2">
      <c r="B103678" s="202"/>
    </row>
    <row r="103679" spans="2:2">
      <c r="B103679" s="202"/>
    </row>
    <row r="103680" spans="2:2">
      <c r="B103680" s="202"/>
    </row>
    <row r="103681" spans="2:2">
      <c r="B103681" s="202"/>
    </row>
    <row r="103682" spans="2:2">
      <c r="B103682" s="202"/>
    </row>
    <row r="103683" spans="2:2">
      <c r="B103683" s="202"/>
    </row>
    <row r="103684" spans="2:2">
      <c r="B103684" s="202"/>
    </row>
    <row r="103685" spans="2:2">
      <c r="B103685" s="202"/>
    </row>
    <row r="103686" spans="2:2">
      <c r="B103686" s="202"/>
    </row>
    <row r="103687" spans="2:2">
      <c r="B103687" s="202"/>
    </row>
    <row r="103688" spans="2:2">
      <c r="B103688" s="202"/>
    </row>
    <row r="103689" spans="2:2">
      <c r="B103689" s="202"/>
    </row>
    <row r="103690" spans="2:2">
      <c r="B103690" s="202"/>
    </row>
    <row r="103691" spans="2:2">
      <c r="B103691" s="202"/>
    </row>
    <row r="103692" spans="2:2">
      <c r="B103692" s="202"/>
    </row>
    <row r="103693" spans="2:2">
      <c r="B103693" s="202"/>
    </row>
    <row r="103694" spans="2:2">
      <c r="B103694" s="202"/>
    </row>
    <row r="103695" spans="2:2">
      <c r="B103695" s="202"/>
    </row>
    <row r="103696" spans="2:2">
      <c r="B103696" s="202"/>
    </row>
    <row r="103697" spans="2:2">
      <c r="B103697" s="202"/>
    </row>
    <row r="103698" spans="2:2">
      <c r="B103698" s="202"/>
    </row>
    <row r="103699" spans="2:2">
      <c r="B103699" s="202"/>
    </row>
    <row r="103700" spans="2:2">
      <c r="B103700" s="202"/>
    </row>
    <row r="103701" spans="2:2">
      <c r="B103701" s="202"/>
    </row>
    <row r="103702" spans="2:2">
      <c r="B103702" s="202"/>
    </row>
    <row r="103703" spans="2:2">
      <c r="B103703" s="202"/>
    </row>
    <row r="103704" spans="2:2">
      <c r="B103704" s="202"/>
    </row>
    <row r="103705" spans="2:2">
      <c r="B103705" s="202"/>
    </row>
    <row r="103706" spans="2:2">
      <c r="B103706" s="202"/>
    </row>
    <row r="103707" spans="2:2">
      <c r="B103707" s="202"/>
    </row>
    <row r="103708" spans="2:2">
      <c r="B103708" s="202"/>
    </row>
    <row r="103709" spans="2:2">
      <c r="B103709" s="202"/>
    </row>
    <row r="103710" spans="2:2">
      <c r="B103710" s="202"/>
    </row>
    <row r="103711" spans="2:2">
      <c r="B103711" s="202"/>
    </row>
    <row r="103712" spans="2:2">
      <c r="B103712" s="202"/>
    </row>
    <row r="103713" spans="2:2">
      <c r="B103713" s="202"/>
    </row>
    <row r="103714" spans="2:2">
      <c r="B103714" s="202"/>
    </row>
    <row r="103715" spans="2:2">
      <c r="B103715" s="202"/>
    </row>
    <row r="103716" spans="2:2">
      <c r="B103716" s="202"/>
    </row>
    <row r="103717" spans="2:2">
      <c r="B103717" s="202"/>
    </row>
    <row r="103718" spans="2:2">
      <c r="B103718" s="202"/>
    </row>
    <row r="103719" spans="2:2">
      <c r="B103719" s="202"/>
    </row>
    <row r="103720" spans="2:2">
      <c r="B103720" s="202"/>
    </row>
    <row r="103721" spans="2:2">
      <c r="B103721" s="202"/>
    </row>
    <row r="103722" spans="2:2">
      <c r="B103722" s="202"/>
    </row>
    <row r="103723" spans="2:2">
      <c r="B103723" s="202"/>
    </row>
    <row r="103724" spans="2:2">
      <c r="B103724" s="202"/>
    </row>
    <row r="103725" spans="2:2">
      <c r="B103725" s="202"/>
    </row>
    <row r="103726" spans="2:2">
      <c r="B103726" s="202"/>
    </row>
    <row r="103727" spans="2:2">
      <c r="B103727" s="202"/>
    </row>
    <row r="103728" spans="2:2">
      <c r="B103728" s="202"/>
    </row>
    <row r="103729" spans="2:2">
      <c r="B103729" s="202"/>
    </row>
    <row r="103730" spans="2:2">
      <c r="B103730" s="202"/>
    </row>
    <row r="103731" spans="2:2">
      <c r="B103731" s="202"/>
    </row>
    <row r="103732" spans="2:2">
      <c r="B103732" s="202"/>
    </row>
    <row r="103733" spans="2:2">
      <c r="B103733" s="202"/>
    </row>
    <row r="103734" spans="2:2">
      <c r="B103734" s="202"/>
    </row>
    <row r="103735" spans="2:2">
      <c r="B103735" s="202"/>
    </row>
    <row r="103736" spans="2:2">
      <c r="B103736" s="202"/>
    </row>
    <row r="103737" spans="2:2">
      <c r="B103737" s="202"/>
    </row>
    <row r="103738" spans="2:2">
      <c r="B103738" s="202"/>
    </row>
    <row r="103739" spans="2:2">
      <c r="B103739" s="202"/>
    </row>
    <row r="103740" spans="2:2">
      <c r="B103740" s="202"/>
    </row>
    <row r="103741" spans="2:2">
      <c r="B103741" s="202"/>
    </row>
    <row r="103742" spans="2:2">
      <c r="B103742" s="202"/>
    </row>
    <row r="103743" spans="2:2">
      <c r="B103743" s="202"/>
    </row>
    <row r="103744" spans="2:2">
      <c r="B103744" s="202"/>
    </row>
    <row r="103745" spans="2:2">
      <c r="B103745" s="202"/>
    </row>
    <row r="103746" spans="2:2">
      <c r="B103746" s="202"/>
    </row>
    <row r="103747" spans="2:2">
      <c r="B103747" s="202"/>
    </row>
    <row r="103748" spans="2:2">
      <c r="B103748" s="202"/>
    </row>
    <row r="103749" spans="2:2">
      <c r="B103749" s="202"/>
    </row>
    <row r="103750" spans="2:2">
      <c r="B103750" s="202"/>
    </row>
    <row r="103751" spans="2:2">
      <c r="B103751" s="202"/>
    </row>
    <row r="103752" spans="2:2">
      <c r="B103752" s="202"/>
    </row>
    <row r="103753" spans="2:2">
      <c r="B103753" s="202"/>
    </row>
    <row r="103754" spans="2:2">
      <c r="B103754" s="202"/>
    </row>
    <row r="103755" spans="2:2">
      <c r="B103755" s="202"/>
    </row>
    <row r="103756" spans="2:2">
      <c r="B103756" s="202"/>
    </row>
    <row r="103757" spans="2:2">
      <c r="B103757" s="202"/>
    </row>
    <row r="103758" spans="2:2">
      <c r="B103758" s="202"/>
    </row>
    <row r="103759" spans="2:2">
      <c r="B103759" s="202"/>
    </row>
    <row r="103760" spans="2:2">
      <c r="B103760" s="202"/>
    </row>
    <row r="103761" spans="2:2">
      <c r="B103761" s="202"/>
    </row>
    <row r="103762" spans="2:2">
      <c r="B103762" s="202"/>
    </row>
    <row r="103763" spans="2:2">
      <c r="B103763" s="202"/>
    </row>
    <row r="103764" spans="2:2">
      <c r="B103764" s="202"/>
    </row>
    <row r="103765" spans="2:2">
      <c r="B103765" s="202"/>
    </row>
    <row r="103766" spans="2:2">
      <c r="B103766" s="202"/>
    </row>
    <row r="103767" spans="2:2">
      <c r="B103767" s="202"/>
    </row>
    <row r="103768" spans="2:2">
      <c r="B103768" s="202"/>
    </row>
    <row r="103769" spans="2:2">
      <c r="B103769" s="202"/>
    </row>
    <row r="103770" spans="2:2">
      <c r="B103770" s="202"/>
    </row>
    <row r="103771" spans="2:2">
      <c r="B103771" s="202"/>
    </row>
    <row r="103772" spans="2:2">
      <c r="B103772" s="202"/>
    </row>
    <row r="103773" spans="2:2">
      <c r="B103773" s="202"/>
    </row>
    <row r="103774" spans="2:2">
      <c r="B103774" s="202"/>
    </row>
    <row r="103775" spans="2:2">
      <c r="B103775" s="202"/>
    </row>
    <row r="103776" spans="2:2">
      <c r="B103776" s="202"/>
    </row>
    <row r="103777" spans="2:2">
      <c r="B103777" s="202"/>
    </row>
    <row r="103778" spans="2:2">
      <c r="B103778" s="202"/>
    </row>
    <row r="103779" spans="2:2">
      <c r="B103779" s="202"/>
    </row>
    <row r="103780" spans="2:2">
      <c r="B103780" s="202"/>
    </row>
    <row r="103781" spans="2:2">
      <c r="B103781" s="202"/>
    </row>
    <row r="103782" spans="2:2">
      <c r="B103782" s="202"/>
    </row>
    <row r="103783" spans="2:2">
      <c r="B103783" s="202"/>
    </row>
    <row r="103784" spans="2:2">
      <c r="B103784" s="202"/>
    </row>
    <row r="103785" spans="2:2">
      <c r="B103785" s="202"/>
    </row>
    <row r="103786" spans="2:2">
      <c r="B103786" s="202"/>
    </row>
    <row r="103787" spans="2:2">
      <c r="B103787" s="202"/>
    </row>
    <row r="103788" spans="2:2">
      <c r="B103788" s="202"/>
    </row>
    <row r="103789" spans="2:2">
      <c r="B103789" s="202"/>
    </row>
    <row r="103790" spans="2:2">
      <c r="B103790" s="202"/>
    </row>
    <row r="103791" spans="2:2">
      <c r="B103791" s="202"/>
    </row>
    <row r="103792" spans="2:2">
      <c r="B103792" s="202"/>
    </row>
    <row r="103793" spans="2:2">
      <c r="B103793" s="202"/>
    </row>
    <row r="103794" spans="2:2">
      <c r="B103794" s="202"/>
    </row>
    <row r="103795" spans="2:2">
      <c r="B103795" s="202"/>
    </row>
    <row r="103796" spans="2:2">
      <c r="B103796" s="202"/>
    </row>
    <row r="103797" spans="2:2">
      <c r="B103797" s="202"/>
    </row>
    <row r="103798" spans="2:2">
      <c r="B103798" s="202"/>
    </row>
    <row r="103799" spans="2:2">
      <c r="B103799" s="202"/>
    </row>
    <row r="103800" spans="2:2">
      <c r="B103800" s="202"/>
    </row>
    <row r="103801" spans="2:2">
      <c r="B103801" s="202"/>
    </row>
    <row r="103802" spans="2:2">
      <c r="B103802" s="202"/>
    </row>
    <row r="103803" spans="2:2">
      <c r="B103803" s="202"/>
    </row>
    <row r="103804" spans="2:2">
      <c r="B103804" s="202"/>
    </row>
    <row r="103805" spans="2:2">
      <c r="B103805" s="202"/>
    </row>
    <row r="103806" spans="2:2">
      <c r="B103806" s="202"/>
    </row>
    <row r="103807" spans="2:2">
      <c r="B103807" s="202"/>
    </row>
    <row r="103808" spans="2:2">
      <c r="B103808" s="202"/>
    </row>
    <row r="103809" spans="2:2">
      <c r="B103809" s="202"/>
    </row>
    <row r="103810" spans="2:2">
      <c r="B103810" s="202"/>
    </row>
    <row r="103811" spans="2:2">
      <c r="B103811" s="202"/>
    </row>
    <row r="103812" spans="2:2">
      <c r="B103812" s="202"/>
    </row>
    <row r="103813" spans="2:2">
      <c r="B103813" s="202"/>
    </row>
    <row r="103814" spans="2:2">
      <c r="B103814" s="202"/>
    </row>
    <row r="103815" spans="2:2">
      <c r="B103815" s="202"/>
    </row>
    <row r="103816" spans="2:2">
      <c r="B103816" s="202"/>
    </row>
    <row r="103817" spans="2:2">
      <c r="B103817" s="202"/>
    </row>
    <row r="103818" spans="2:2">
      <c r="B103818" s="202"/>
    </row>
    <row r="103819" spans="2:2">
      <c r="B103819" s="202"/>
    </row>
    <row r="103820" spans="2:2">
      <c r="B103820" s="202"/>
    </row>
    <row r="103821" spans="2:2">
      <c r="B103821" s="202"/>
    </row>
    <row r="103822" spans="2:2">
      <c r="B103822" s="202"/>
    </row>
    <row r="103823" spans="2:2">
      <c r="B103823" s="202"/>
    </row>
    <row r="103824" spans="2:2">
      <c r="B103824" s="202"/>
    </row>
    <row r="103825" spans="2:2">
      <c r="B103825" s="202"/>
    </row>
    <row r="103826" spans="2:2">
      <c r="B103826" s="202"/>
    </row>
    <row r="103827" spans="2:2">
      <c r="B103827" s="202"/>
    </row>
    <row r="103828" spans="2:2">
      <c r="B103828" s="202"/>
    </row>
    <row r="103829" spans="2:2">
      <c r="B103829" s="202"/>
    </row>
    <row r="103830" spans="2:2">
      <c r="B103830" s="202"/>
    </row>
    <row r="103831" spans="2:2">
      <c r="B103831" s="202"/>
    </row>
    <row r="103832" spans="2:2">
      <c r="B103832" s="202"/>
    </row>
    <row r="103833" spans="2:2">
      <c r="B103833" s="202"/>
    </row>
    <row r="103834" spans="2:2">
      <c r="B103834" s="202"/>
    </row>
    <row r="103835" spans="2:2">
      <c r="B103835" s="202"/>
    </row>
    <row r="103836" spans="2:2">
      <c r="B103836" s="202"/>
    </row>
    <row r="103837" spans="2:2">
      <c r="B103837" s="202"/>
    </row>
    <row r="103838" spans="2:2">
      <c r="B103838" s="202"/>
    </row>
    <row r="103839" spans="2:2">
      <c r="B103839" s="202"/>
    </row>
    <row r="103840" spans="2:2">
      <c r="B103840" s="202"/>
    </row>
    <row r="103841" spans="2:2">
      <c r="B103841" s="202"/>
    </row>
    <row r="103842" spans="2:2">
      <c r="B103842" s="202"/>
    </row>
    <row r="103843" spans="2:2">
      <c r="B103843" s="202"/>
    </row>
    <row r="103844" spans="2:2">
      <c r="B103844" s="202"/>
    </row>
    <row r="103845" spans="2:2">
      <c r="B103845" s="202"/>
    </row>
    <row r="103846" spans="2:2">
      <c r="B103846" s="202"/>
    </row>
    <row r="103847" spans="2:2">
      <c r="B103847" s="202"/>
    </row>
    <row r="103848" spans="2:2">
      <c r="B103848" s="202"/>
    </row>
    <row r="103849" spans="2:2">
      <c r="B103849" s="202"/>
    </row>
    <row r="103850" spans="2:2">
      <c r="B103850" s="202"/>
    </row>
    <row r="103851" spans="2:2">
      <c r="B103851" s="202"/>
    </row>
    <row r="103852" spans="2:2">
      <c r="B103852" s="202"/>
    </row>
    <row r="103853" spans="2:2">
      <c r="B103853" s="202"/>
    </row>
    <row r="103854" spans="2:2">
      <c r="B103854" s="202"/>
    </row>
    <row r="103855" spans="2:2">
      <c r="B103855" s="202"/>
    </row>
    <row r="103856" spans="2:2">
      <c r="B103856" s="202"/>
    </row>
    <row r="103857" spans="2:2">
      <c r="B103857" s="202"/>
    </row>
    <row r="103858" spans="2:2">
      <c r="B103858" s="202"/>
    </row>
    <row r="103859" spans="2:2">
      <c r="B103859" s="202"/>
    </row>
    <row r="103860" spans="2:2">
      <c r="B103860" s="202"/>
    </row>
    <row r="103861" spans="2:2">
      <c r="B103861" s="202"/>
    </row>
    <row r="103862" spans="2:2">
      <c r="B103862" s="202"/>
    </row>
    <row r="103863" spans="2:2">
      <c r="B103863" s="202"/>
    </row>
    <row r="103864" spans="2:2">
      <c r="B103864" s="202"/>
    </row>
    <row r="103865" spans="2:2">
      <c r="B103865" s="202"/>
    </row>
    <row r="103866" spans="2:2">
      <c r="B103866" s="202"/>
    </row>
    <row r="103867" spans="2:2">
      <c r="B103867" s="202"/>
    </row>
    <row r="103868" spans="2:2">
      <c r="B103868" s="202"/>
    </row>
    <row r="103869" spans="2:2">
      <c r="B103869" s="202"/>
    </row>
    <row r="103870" spans="2:2">
      <c r="B103870" s="202"/>
    </row>
    <row r="103871" spans="2:2">
      <c r="B103871" s="202"/>
    </row>
    <row r="103872" spans="2:2">
      <c r="B103872" s="202"/>
    </row>
    <row r="103873" spans="2:2">
      <c r="B103873" s="202"/>
    </row>
    <row r="103874" spans="2:2">
      <c r="B103874" s="202"/>
    </row>
    <row r="103875" spans="2:2">
      <c r="B103875" s="202"/>
    </row>
    <row r="103876" spans="2:2">
      <c r="B103876" s="202"/>
    </row>
    <row r="103877" spans="2:2">
      <c r="B103877" s="202"/>
    </row>
    <row r="103878" spans="2:2">
      <c r="B103878" s="202"/>
    </row>
    <row r="103879" spans="2:2">
      <c r="B103879" s="202"/>
    </row>
    <row r="103880" spans="2:2">
      <c r="B103880" s="202"/>
    </row>
    <row r="103881" spans="2:2">
      <c r="B103881" s="202"/>
    </row>
    <row r="103882" spans="2:2">
      <c r="B103882" s="202"/>
    </row>
    <row r="103883" spans="2:2">
      <c r="B103883" s="202"/>
    </row>
    <row r="103884" spans="2:2">
      <c r="B103884" s="202"/>
    </row>
    <row r="103885" spans="2:2">
      <c r="B103885" s="202"/>
    </row>
    <row r="103886" spans="2:2">
      <c r="B103886" s="202"/>
    </row>
    <row r="103887" spans="2:2">
      <c r="B103887" s="202"/>
    </row>
    <row r="103888" spans="2:2">
      <c r="B103888" s="202"/>
    </row>
    <row r="103889" spans="2:2">
      <c r="B103889" s="202"/>
    </row>
    <row r="103890" spans="2:2">
      <c r="B103890" s="202"/>
    </row>
    <row r="103891" spans="2:2">
      <c r="B103891" s="202"/>
    </row>
    <row r="103892" spans="2:2">
      <c r="B103892" s="202"/>
    </row>
    <row r="103893" spans="2:2">
      <c r="B103893" s="202"/>
    </row>
    <row r="103894" spans="2:2">
      <c r="B103894" s="202"/>
    </row>
    <row r="103895" spans="2:2">
      <c r="B103895" s="202"/>
    </row>
    <row r="103896" spans="2:2">
      <c r="B103896" s="202"/>
    </row>
    <row r="103897" spans="2:2">
      <c r="B103897" s="202"/>
    </row>
    <row r="103898" spans="2:2">
      <c r="B103898" s="202"/>
    </row>
    <row r="103899" spans="2:2">
      <c r="B103899" s="202"/>
    </row>
    <row r="103900" spans="2:2">
      <c r="B103900" s="202"/>
    </row>
    <row r="103901" spans="2:2">
      <c r="B103901" s="202"/>
    </row>
    <row r="103902" spans="2:2">
      <c r="B103902" s="202"/>
    </row>
    <row r="103903" spans="2:2">
      <c r="B103903" s="202"/>
    </row>
    <row r="103904" spans="2:2">
      <c r="B103904" s="202"/>
    </row>
    <row r="103905" spans="2:2">
      <c r="B103905" s="202"/>
    </row>
    <row r="103906" spans="2:2">
      <c r="B103906" s="202"/>
    </row>
    <row r="103907" spans="2:2">
      <c r="B103907" s="202"/>
    </row>
    <row r="103908" spans="2:2">
      <c r="B103908" s="202"/>
    </row>
    <row r="103909" spans="2:2">
      <c r="B103909" s="202"/>
    </row>
    <row r="103910" spans="2:2">
      <c r="B103910" s="202"/>
    </row>
    <row r="103911" spans="2:2">
      <c r="B103911" s="202"/>
    </row>
    <row r="103912" spans="2:2">
      <c r="B103912" s="202"/>
    </row>
    <row r="103913" spans="2:2">
      <c r="B103913" s="202"/>
    </row>
    <row r="103914" spans="2:2">
      <c r="B103914" s="202"/>
    </row>
    <row r="103915" spans="2:2">
      <c r="B103915" s="202"/>
    </row>
    <row r="103916" spans="2:2">
      <c r="B103916" s="202"/>
    </row>
    <row r="103917" spans="2:2">
      <c r="B103917" s="202"/>
    </row>
    <row r="103918" spans="2:2">
      <c r="B103918" s="202"/>
    </row>
    <row r="103919" spans="2:2">
      <c r="B103919" s="202"/>
    </row>
    <row r="103920" spans="2:2">
      <c r="B103920" s="202"/>
    </row>
    <row r="103921" spans="2:2">
      <c r="B103921" s="202"/>
    </row>
    <row r="103922" spans="2:2">
      <c r="B103922" s="202"/>
    </row>
    <row r="103923" spans="2:2">
      <c r="B103923" s="202"/>
    </row>
    <row r="103924" spans="2:2">
      <c r="B103924" s="202"/>
    </row>
    <row r="103925" spans="2:2">
      <c r="B103925" s="202"/>
    </row>
    <row r="103926" spans="2:2">
      <c r="B103926" s="202"/>
    </row>
    <row r="103927" spans="2:2">
      <c r="B103927" s="202"/>
    </row>
    <row r="103928" spans="2:2">
      <c r="B103928" s="202"/>
    </row>
    <row r="103929" spans="2:2">
      <c r="B103929" s="202"/>
    </row>
    <row r="103930" spans="2:2">
      <c r="B103930" s="202"/>
    </row>
    <row r="103931" spans="2:2">
      <c r="B103931" s="202"/>
    </row>
    <row r="103932" spans="2:2">
      <c r="B103932" s="202"/>
    </row>
    <row r="103933" spans="2:2">
      <c r="B103933" s="202"/>
    </row>
    <row r="103934" spans="2:2">
      <c r="B103934" s="202"/>
    </row>
    <row r="103935" spans="2:2">
      <c r="B103935" s="202"/>
    </row>
    <row r="103936" spans="2:2">
      <c r="B103936" s="202"/>
    </row>
    <row r="103937" spans="2:2">
      <c r="B103937" s="202"/>
    </row>
    <row r="103938" spans="2:2">
      <c r="B103938" s="202"/>
    </row>
    <row r="103939" spans="2:2">
      <c r="B103939" s="202"/>
    </row>
    <row r="103940" spans="2:2">
      <c r="B103940" s="202"/>
    </row>
    <row r="103941" spans="2:2">
      <c r="B103941" s="202"/>
    </row>
    <row r="103942" spans="2:2">
      <c r="B103942" s="202"/>
    </row>
    <row r="103943" spans="2:2">
      <c r="B103943" s="202"/>
    </row>
    <row r="103944" spans="2:2">
      <c r="B103944" s="202"/>
    </row>
    <row r="103945" spans="2:2">
      <c r="B103945" s="202"/>
    </row>
    <row r="103946" spans="2:2">
      <c r="B103946" s="202"/>
    </row>
    <row r="103947" spans="2:2">
      <c r="B103947" s="202"/>
    </row>
    <row r="103948" spans="2:2">
      <c r="B103948" s="202"/>
    </row>
    <row r="103949" spans="2:2">
      <c r="B103949" s="202"/>
    </row>
    <row r="103950" spans="2:2">
      <c r="B103950" s="202"/>
    </row>
    <row r="103951" spans="2:2">
      <c r="B103951" s="202"/>
    </row>
    <row r="103952" spans="2:2">
      <c r="B103952" s="202"/>
    </row>
    <row r="103953" spans="2:2">
      <c r="B103953" s="202"/>
    </row>
    <row r="103954" spans="2:2">
      <c r="B103954" s="202"/>
    </row>
    <row r="103955" spans="2:2">
      <c r="B103955" s="202"/>
    </row>
    <row r="103956" spans="2:2">
      <c r="B103956" s="202"/>
    </row>
    <row r="103957" spans="2:2">
      <c r="B103957" s="202"/>
    </row>
    <row r="103958" spans="2:2">
      <c r="B103958" s="202"/>
    </row>
    <row r="103959" spans="2:2">
      <c r="B103959" s="202"/>
    </row>
    <row r="103960" spans="2:2">
      <c r="B103960" s="202"/>
    </row>
    <row r="103961" spans="2:2">
      <c r="B103961" s="202"/>
    </row>
    <row r="103962" spans="2:2">
      <c r="B103962" s="202"/>
    </row>
    <row r="103963" spans="2:2">
      <c r="B103963" s="202"/>
    </row>
    <row r="103964" spans="2:2">
      <c r="B103964" s="202"/>
    </row>
    <row r="103965" spans="2:2">
      <c r="B103965" s="202"/>
    </row>
    <row r="103966" spans="2:2">
      <c r="B103966" s="202"/>
    </row>
    <row r="103967" spans="2:2">
      <c r="B103967" s="202"/>
    </row>
    <row r="103968" spans="2:2">
      <c r="B103968" s="202"/>
    </row>
    <row r="103969" spans="2:2">
      <c r="B103969" s="202"/>
    </row>
    <row r="103970" spans="2:2">
      <c r="B103970" s="202"/>
    </row>
    <row r="103971" spans="2:2">
      <c r="B103971" s="202"/>
    </row>
    <row r="103972" spans="2:2">
      <c r="B103972" s="202"/>
    </row>
    <row r="103973" spans="2:2">
      <c r="B103973" s="202"/>
    </row>
    <row r="103974" spans="2:2">
      <c r="B103974" s="202"/>
    </row>
    <row r="103975" spans="2:2">
      <c r="B103975" s="202"/>
    </row>
    <row r="103976" spans="2:2">
      <c r="B103976" s="202"/>
    </row>
    <row r="103977" spans="2:2">
      <c r="B103977" s="202"/>
    </row>
    <row r="103978" spans="2:2">
      <c r="B103978" s="202"/>
    </row>
    <row r="103979" spans="2:2">
      <c r="B103979" s="202"/>
    </row>
    <row r="103980" spans="2:2">
      <c r="B103980" s="202"/>
    </row>
    <row r="103981" spans="2:2">
      <c r="B103981" s="202"/>
    </row>
    <row r="103982" spans="2:2">
      <c r="B103982" s="202"/>
    </row>
    <row r="103983" spans="2:2">
      <c r="B103983" s="202"/>
    </row>
    <row r="103984" spans="2:2">
      <c r="B103984" s="202"/>
    </row>
    <row r="103985" spans="2:2">
      <c r="B103985" s="202"/>
    </row>
    <row r="103986" spans="2:2">
      <c r="B103986" s="202"/>
    </row>
    <row r="103987" spans="2:2">
      <c r="B103987" s="202"/>
    </row>
    <row r="103988" spans="2:2">
      <c r="B103988" s="202"/>
    </row>
    <row r="103989" spans="2:2">
      <c r="B103989" s="202"/>
    </row>
    <row r="103990" spans="2:2">
      <c r="B103990" s="202"/>
    </row>
    <row r="103991" spans="2:2">
      <c r="B103991" s="202"/>
    </row>
    <row r="103992" spans="2:2">
      <c r="B103992" s="202"/>
    </row>
    <row r="103993" spans="2:2">
      <c r="B103993" s="202"/>
    </row>
    <row r="103994" spans="2:2">
      <c r="B103994" s="202"/>
    </row>
    <row r="103995" spans="2:2">
      <c r="B103995" s="202"/>
    </row>
    <row r="103996" spans="2:2">
      <c r="B103996" s="202"/>
    </row>
    <row r="103997" spans="2:2">
      <c r="B103997" s="202"/>
    </row>
    <row r="103998" spans="2:2">
      <c r="B103998" s="202"/>
    </row>
    <row r="103999" spans="2:2">
      <c r="B103999" s="202"/>
    </row>
    <row r="104000" spans="2:2">
      <c r="B104000" s="202"/>
    </row>
    <row r="104001" spans="2:2">
      <c r="B104001" s="202"/>
    </row>
    <row r="104002" spans="2:2">
      <c r="B104002" s="202"/>
    </row>
    <row r="104003" spans="2:2">
      <c r="B104003" s="202"/>
    </row>
    <row r="104004" spans="2:2">
      <c r="B104004" s="202"/>
    </row>
    <row r="104005" spans="2:2">
      <c r="B104005" s="202"/>
    </row>
    <row r="104006" spans="2:2">
      <c r="B104006" s="202"/>
    </row>
    <row r="104007" spans="2:2">
      <c r="B104007" s="202"/>
    </row>
    <row r="104008" spans="2:2">
      <c r="B104008" s="202"/>
    </row>
    <row r="104009" spans="2:2">
      <c r="B104009" s="202"/>
    </row>
    <row r="104010" spans="2:2">
      <c r="B104010" s="202"/>
    </row>
    <row r="104011" spans="2:2">
      <c r="B104011" s="202"/>
    </row>
    <row r="104012" spans="2:2">
      <c r="B104012" s="202"/>
    </row>
    <row r="104013" spans="2:2">
      <c r="B104013" s="202"/>
    </row>
    <row r="104014" spans="2:2">
      <c r="B104014" s="202"/>
    </row>
    <row r="104015" spans="2:2">
      <c r="B104015" s="202"/>
    </row>
    <row r="104016" spans="2:2">
      <c r="B104016" s="202"/>
    </row>
    <row r="104017" spans="2:2">
      <c r="B104017" s="202"/>
    </row>
    <row r="104018" spans="2:2">
      <c r="B104018" s="202"/>
    </row>
    <row r="104019" spans="2:2">
      <c r="B104019" s="202"/>
    </row>
    <row r="104020" spans="2:2">
      <c r="B104020" s="202"/>
    </row>
    <row r="104021" spans="2:2">
      <c r="B104021" s="202"/>
    </row>
    <row r="104022" spans="2:2">
      <c r="B104022" s="202"/>
    </row>
    <row r="104023" spans="2:2">
      <c r="B104023" s="202"/>
    </row>
    <row r="104024" spans="2:2">
      <c r="B104024" s="202"/>
    </row>
    <row r="104025" spans="2:2">
      <c r="B104025" s="202"/>
    </row>
    <row r="104026" spans="2:2">
      <c r="B104026" s="202"/>
    </row>
    <row r="104027" spans="2:2">
      <c r="B104027" s="202"/>
    </row>
    <row r="104028" spans="2:2">
      <c r="B104028" s="202"/>
    </row>
    <row r="104029" spans="2:2">
      <c r="B104029" s="202"/>
    </row>
    <row r="104030" spans="2:2">
      <c r="B104030" s="202"/>
    </row>
    <row r="104031" spans="2:2">
      <c r="B104031" s="202"/>
    </row>
    <row r="104032" spans="2:2">
      <c r="B104032" s="202"/>
    </row>
    <row r="104033" spans="2:2">
      <c r="B104033" s="202"/>
    </row>
    <row r="104034" spans="2:2">
      <c r="B104034" s="202"/>
    </row>
    <row r="104035" spans="2:2">
      <c r="B104035" s="202"/>
    </row>
    <row r="104036" spans="2:2">
      <c r="B104036" s="202"/>
    </row>
    <row r="104037" spans="2:2">
      <c r="B104037" s="202"/>
    </row>
    <row r="104038" spans="2:2">
      <c r="B104038" s="202"/>
    </row>
    <row r="104039" spans="2:2">
      <c r="B104039" s="202"/>
    </row>
    <row r="104040" spans="2:2">
      <c r="B104040" s="202"/>
    </row>
    <row r="104041" spans="2:2">
      <c r="B104041" s="202"/>
    </row>
    <row r="104042" spans="2:2">
      <c r="B104042" s="202"/>
    </row>
    <row r="104043" spans="2:2">
      <c r="B104043" s="202"/>
    </row>
    <row r="104044" spans="2:2">
      <c r="B104044" s="202"/>
    </row>
    <row r="104045" spans="2:2">
      <c r="B104045" s="202"/>
    </row>
    <row r="104046" spans="2:2">
      <c r="B104046" s="202"/>
    </row>
    <row r="104047" spans="2:2">
      <c r="B104047" s="202"/>
    </row>
    <row r="104048" spans="2:2">
      <c r="B104048" s="202"/>
    </row>
    <row r="104049" spans="2:2">
      <c r="B104049" s="202"/>
    </row>
    <row r="104050" spans="2:2">
      <c r="B104050" s="202"/>
    </row>
    <row r="104051" spans="2:2">
      <c r="B104051" s="202"/>
    </row>
    <row r="104052" spans="2:2">
      <c r="B104052" s="202"/>
    </row>
    <row r="104053" spans="2:2">
      <c r="B104053" s="202"/>
    </row>
    <row r="104054" spans="2:2">
      <c r="B104054" s="202"/>
    </row>
    <row r="104055" spans="2:2">
      <c r="B104055" s="202"/>
    </row>
    <row r="104056" spans="2:2">
      <c r="B104056" s="202"/>
    </row>
    <row r="104057" spans="2:2">
      <c r="B104057" s="202"/>
    </row>
    <row r="104058" spans="2:2">
      <c r="B104058" s="202"/>
    </row>
    <row r="104059" spans="2:2">
      <c r="B104059" s="202"/>
    </row>
    <row r="104060" spans="2:2">
      <c r="B104060" s="202"/>
    </row>
    <row r="104061" spans="2:2">
      <c r="B104061" s="202"/>
    </row>
    <row r="104062" spans="2:2">
      <c r="B104062" s="202"/>
    </row>
    <row r="104063" spans="2:2">
      <c r="B104063" s="202"/>
    </row>
    <row r="104064" spans="2:2">
      <c r="B104064" s="202"/>
    </row>
    <row r="104065" spans="2:2">
      <c r="B104065" s="202"/>
    </row>
    <row r="104066" spans="2:2">
      <c r="B104066" s="202"/>
    </row>
    <row r="104067" spans="2:2">
      <c r="B104067" s="202"/>
    </row>
    <row r="104068" spans="2:2">
      <c r="B104068" s="202"/>
    </row>
    <row r="104069" spans="2:2">
      <c r="B104069" s="202"/>
    </row>
    <row r="104070" spans="2:2">
      <c r="B104070" s="202"/>
    </row>
    <row r="104071" spans="2:2">
      <c r="B104071" s="202"/>
    </row>
    <row r="104072" spans="2:2">
      <c r="B104072" s="202"/>
    </row>
    <row r="104073" spans="2:2">
      <c r="B104073" s="202"/>
    </row>
    <row r="104074" spans="2:2">
      <c r="B104074" s="202"/>
    </row>
    <row r="104075" spans="2:2">
      <c r="B104075" s="202"/>
    </row>
    <row r="104076" spans="2:2">
      <c r="B104076" s="202"/>
    </row>
    <row r="104077" spans="2:2">
      <c r="B104077" s="202"/>
    </row>
    <row r="104078" spans="2:2">
      <c r="B104078" s="202"/>
    </row>
    <row r="104079" spans="2:2">
      <c r="B104079" s="202"/>
    </row>
    <row r="104080" spans="2:2">
      <c r="B104080" s="202"/>
    </row>
    <row r="104081" spans="2:2">
      <c r="B104081" s="202"/>
    </row>
    <row r="104082" spans="2:2">
      <c r="B104082" s="202"/>
    </row>
    <row r="104083" spans="2:2">
      <c r="B104083" s="202"/>
    </row>
    <row r="104084" spans="2:2">
      <c r="B104084" s="202"/>
    </row>
    <row r="104085" spans="2:2">
      <c r="B104085" s="202"/>
    </row>
    <row r="104086" spans="2:2">
      <c r="B104086" s="202"/>
    </row>
    <row r="104087" spans="2:2">
      <c r="B104087" s="202"/>
    </row>
    <row r="104088" spans="2:2">
      <c r="B104088" s="202"/>
    </row>
    <row r="104089" spans="2:2">
      <c r="B104089" s="202"/>
    </row>
    <row r="104090" spans="2:2">
      <c r="B104090" s="202"/>
    </row>
    <row r="104091" spans="2:2">
      <c r="B104091" s="202"/>
    </row>
    <row r="104092" spans="2:2">
      <c r="B104092" s="202"/>
    </row>
    <row r="104093" spans="2:2">
      <c r="B104093" s="202"/>
    </row>
    <row r="104094" spans="2:2">
      <c r="B104094" s="202"/>
    </row>
    <row r="104095" spans="2:2">
      <c r="B104095" s="202"/>
    </row>
    <row r="104096" spans="2:2">
      <c r="B104096" s="202"/>
    </row>
    <row r="104097" spans="2:2">
      <c r="B104097" s="202"/>
    </row>
    <row r="104098" spans="2:2">
      <c r="B104098" s="202"/>
    </row>
    <row r="104099" spans="2:2">
      <c r="B104099" s="202"/>
    </row>
    <row r="104100" spans="2:2">
      <c r="B104100" s="202"/>
    </row>
    <row r="104101" spans="2:2">
      <c r="B104101" s="202"/>
    </row>
    <row r="104102" spans="2:2">
      <c r="B104102" s="202"/>
    </row>
    <row r="104103" spans="2:2">
      <c r="B104103" s="202"/>
    </row>
    <row r="104104" spans="2:2">
      <c r="B104104" s="202"/>
    </row>
    <row r="104105" spans="2:2">
      <c r="B104105" s="202"/>
    </row>
    <row r="104106" spans="2:2">
      <c r="B104106" s="202"/>
    </row>
    <row r="104107" spans="2:2">
      <c r="B104107" s="202"/>
    </row>
    <row r="104108" spans="2:2">
      <c r="B104108" s="202"/>
    </row>
    <row r="104109" spans="2:2">
      <c r="B104109" s="202"/>
    </row>
    <row r="104110" spans="2:2">
      <c r="B104110" s="202"/>
    </row>
    <row r="104111" spans="2:2">
      <c r="B104111" s="202"/>
    </row>
    <row r="104112" spans="2:2">
      <c r="B104112" s="202"/>
    </row>
    <row r="104113" spans="2:2">
      <c r="B104113" s="202"/>
    </row>
    <row r="104114" spans="2:2">
      <c r="B104114" s="202"/>
    </row>
    <row r="104115" spans="2:2">
      <c r="B104115" s="202"/>
    </row>
    <row r="104116" spans="2:2">
      <c r="B104116" s="202"/>
    </row>
    <row r="104117" spans="2:2">
      <c r="B104117" s="202"/>
    </row>
    <row r="104118" spans="2:2">
      <c r="B104118" s="202"/>
    </row>
    <row r="104119" spans="2:2">
      <c r="B104119" s="202"/>
    </row>
    <row r="104120" spans="2:2">
      <c r="B104120" s="202"/>
    </row>
    <row r="104121" spans="2:2">
      <c r="B104121" s="202"/>
    </row>
    <row r="104122" spans="2:2">
      <c r="B104122" s="202"/>
    </row>
    <row r="104123" spans="2:2">
      <c r="B104123" s="202"/>
    </row>
    <row r="104124" spans="2:2">
      <c r="B104124" s="202"/>
    </row>
    <row r="104125" spans="2:2">
      <c r="B104125" s="202"/>
    </row>
    <row r="104126" spans="2:2">
      <c r="B104126" s="202"/>
    </row>
    <row r="104127" spans="2:2">
      <c r="B104127" s="202"/>
    </row>
    <row r="104128" spans="2:2">
      <c r="B104128" s="202"/>
    </row>
    <row r="104129" spans="2:2">
      <c r="B104129" s="202"/>
    </row>
    <row r="104130" spans="2:2">
      <c r="B104130" s="202"/>
    </row>
    <row r="104131" spans="2:2">
      <c r="B104131" s="202"/>
    </row>
    <row r="104132" spans="2:2">
      <c r="B104132" s="202"/>
    </row>
    <row r="104133" spans="2:2">
      <c r="B104133" s="202"/>
    </row>
    <row r="104134" spans="2:2">
      <c r="B104134" s="202"/>
    </row>
    <row r="104135" spans="2:2">
      <c r="B104135" s="202"/>
    </row>
    <row r="104136" spans="2:2">
      <c r="B104136" s="202"/>
    </row>
    <row r="104137" spans="2:2">
      <c r="B104137" s="202"/>
    </row>
    <row r="104138" spans="2:2">
      <c r="B104138" s="202"/>
    </row>
    <row r="104139" spans="2:2">
      <c r="B104139" s="202"/>
    </row>
    <row r="104140" spans="2:2">
      <c r="B104140" s="202"/>
    </row>
    <row r="104141" spans="2:2">
      <c r="B104141" s="202"/>
    </row>
    <row r="104142" spans="2:2">
      <c r="B104142" s="202"/>
    </row>
    <row r="104143" spans="2:2">
      <c r="B104143" s="202"/>
    </row>
    <row r="104144" spans="2:2">
      <c r="B104144" s="202"/>
    </row>
    <row r="104145" spans="2:2">
      <c r="B104145" s="202"/>
    </row>
    <row r="104146" spans="2:2">
      <c r="B104146" s="202"/>
    </row>
    <row r="104147" spans="2:2">
      <c r="B104147" s="202"/>
    </row>
    <row r="104148" spans="2:2">
      <c r="B104148" s="202"/>
    </row>
    <row r="104149" spans="2:2">
      <c r="B104149" s="202"/>
    </row>
    <row r="104150" spans="2:2">
      <c r="B104150" s="202"/>
    </row>
    <row r="104151" spans="2:2">
      <c r="B104151" s="202"/>
    </row>
    <row r="104152" spans="2:2">
      <c r="B104152" s="202"/>
    </row>
    <row r="104153" spans="2:2">
      <c r="B104153" s="202"/>
    </row>
    <row r="104154" spans="2:2">
      <c r="B104154" s="202"/>
    </row>
    <row r="104155" spans="2:2">
      <c r="B104155" s="202"/>
    </row>
    <row r="104156" spans="2:2">
      <c r="B104156" s="202"/>
    </row>
    <row r="104157" spans="2:2">
      <c r="B104157" s="202"/>
    </row>
    <row r="104158" spans="2:2">
      <c r="B104158" s="202"/>
    </row>
    <row r="104159" spans="2:2">
      <c r="B104159" s="202"/>
    </row>
    <row r="104160" spans="2:2">
      <c r="B104160" s="202"/>
    </row>
    <row r="104161" spans="2:2">
      <c r="B104161" s="202"/>
    </row>
    <row r="104162" spans="2:2">
      <c r="B104162" s="202"/>
    </row>
    <row r="104163" spans="2:2">
      <c r="B104163" s="202"/>
    </row>
    <row r="104164" spans="2:2">
      <c r="B104164" s="202"/>
    </row>
    <row r="104165" spans="2:2">
      <c r="B104165" s="202"/>
    </row>
    <row r="104166" spans="2:2">
      <c r="B104166" s="202"/>
    </row>
    <row r="104167" spans="2:2">
      <c r="B104167" s="202"/>
    </row>
    <row r="104168" spans="2:2">
      <c r="B104168" s="202"/>
    </row>
    <row r="104169" spans="2:2">
      <c r="B104169" s="202"/>
    </row>
    <row r="104170" spans="2:2">
      <c r="B104170" s="202"/>
    </row>
    <row r="104171" spans="2:2">
      <c r="B104171" s="202"/>
    </row>
    <row r="104172" spans="2:2">
      <c r="B104172" s="202"/>
    </row>
    <row r="104173" spans="2:2">
      <c r="B104173" s="202"/>
    </row>
    <row r="104174" spans="2:2">
      <c r="B104174" s="202"/>
    </row>
    <row r="104175" spans="2:2">
      <c r="B104175" s="202"/>
    </row>
    <row r="104176" spans="2:2">
      <c r="B104176" s="202"/>
    </row>
    <row r="104177" spans="2:2">
      <c r="B104177" s="202"/>
    </row>
    <row r="104178" spans="2:2">
      <c r="B104178" s="202"/>
    </row>
    <row r="104179" spans="2:2">
      <c r="B104179" s="202"/>
    </row>
    <row r="104180" spans="2:2">
      <c r="B104180" s="202"/>
    </row>
    <row r="104181" spans="2:2">
      <c r="B104181" s="202"/>
    </row>
    <row r="104182" spans="2:2">
      <c r="B104182" s="202"/>
    </row>
    <row r="104183" spans="2:2">
      <c r="B104183" s="202"/>
    </row>
    <row r="104184" spans="2:2">
      <c r="B104184" s="202"/>
    </row>
    <row r="104185" spans="2:2">
      <c r="B104185" s="202"/>
    </row>
    <row r="104186" spans="2:2">
      <c r="B104186" s="202"/>
    </row>
    <row r="104187" spans="2:2">
      <c r="B104187" s="202"/>
    </row>
    <row r="104188" spans="2:2">
      <c r="B104188" s="202"/>
    </row>
    <row r="104189" spans="2:2">
      <c r="B104189" s="202"/>
    </row>
    <row r="104190" spans="2:2">
      <c r="B104190" s="202"/>
    </row>
    <row r="104191" spans="2:2">
      <c r="B104191" s="202"/>
    </row>
    <row r="104192" spans="2:2">
      <c r="B104192" s="202"/>
    </row>
    <row r="104193" spans="2:2">
      <c r="B104193" s="202"/>
    </row>
    <row r="104194" spans="2:2">
      <c r="B104194" s="202"/>
    </row>
    <row r="104195" spans="2:2">
      <c r="B104195" s="202"/>
    </row>
    <row r="104196" spans="2:2">
      <c r="B104196" s="202"/>
    </row>
    <row r="104197" spans="2:2">
      <c r="B104197" s="202"/>
    </row>
    <row r="104198" spans="2:2">
      <c r="B104198" s="202"/>
    </row>
    <row r="104199" spans="2:2">
      <c r="B104199" s="202"/>
    </row>
    <row r="104200" spans="2:2">
      <c r="B104200" s="202"/>
    </row>
    <row r="104201" spans="2:2">
      <c r="B104201" s="202"/>
    </row>
    <row r="104202" spans="2:2">
      <c r="B104202" s="202"/>
    </row>
    <row r="104203" spans="2:2">
      <c r="B104203" s="202"/>
    </row>
    <row r="104204" spans="2:2">
      <c r="B104204" s="202"/>
    </row>
    <row r="104205" spans="2:2">
      <c r="B104205" s="202"/>
    </row>
    <row r="104206" spans="2:2">
      <c r="B104206" s="202"/>
    </row>
    <row r="104207" spans="2:2">
      <c r="B104207" s="202"/>
    </row>
    <row r="104208" spans="2:2">
      <c r="B104208" s="202"/>
    </row>
    <row r="104209" spans="2:2">
      <c r="B104209" s="202"/>
    </row>
    <row r="104210" spans="2:2">
      <c r="B104210" s="202"/>
    </row>
    <row r="104211" spans="2:2">
      <c r="B104211" s="202"/>
    </row>
    <row r="104212" spans="2:2">
      <c r="B104212" s="202"/>
    </row>
    <row r="104213" spans="2:2">
      <c r="B104213" s="202"/>
    </row>
    <row r="104214" spans="2:2">
      <c r="B104214" s="202"/>
    </row>
    <row r="104215" spans="2:2">
      <c r="B104215" s="202"/>
    </row>
    <row r="104216" spans="2:2">
      <c r="B104216" s="202"/>
    </row>
    <row r="104217" spans="2:2">
      <c r="B104217" s="202"/>
    </row>
    <row r="104218" spans="2:2">
      <c r="B104218" s="202"/>
    </row>
    <row r="104219" spans="2:2">
      <c r="B104219" s="202"/>
    </row>
    <row r="104220" spans="2:2">
      <c r="B104220" s="202"/>
    </row>
    <row r="104221" spans="2:2">
      <c r="B104221" s="202"/>
    </row>
    <row r="104222" spans="2:2">
      <c r="B104222" s="202"/>
    </row>
    <row r="104223" spans="2:2">
      <c r="B104223" s="202"/>
    </row>
    <row r="104224" spans="2:2">
      <c r="B104224" s="202"/>
    </row>
    <row r="104225" spans="2:2">
      <c r="B104225" s="202"/>
    </row>
    <row r="104226" spans="2:2">
      <c r="B104226" s="202"/>
    </row>
    <row r="104227" spans="2:2">
      <c r="B104227" s="202"/>
    </row>
    <row r="104228" spans="2:2">
      <c r="B104228" s="202"/>
    </row>
    <row r="104229" spans="2:2">
      <c r="B104229" s="202"/>
    </row>
    <row r="104230" spans="2:2">
      <c r="B104230" s="202"/>
    </row>
    <row r="104231" spans="2:2">
      <c r="B104231" s="202"/>
    </row>
    <row r="104232" spans="2:2">
      <c r="B104232" s="202"/>
    </row>
    <row r="104233" spans="2:2">
      <c r="B104233" s="202"/>
    </row>
    <row r="104234" spans="2:2">
      <c r="B104234" s="202"/>
    </row>
    <row r="104235" spans="2:2">
      <c r="B104235" s="202"/>
    </row>
    <row r="104236" spans="2:2">
      <c r="B104236" s="202"/>
    </row>
    <row r="104237" spans="2:2">
      <c r="B104237" s="202"/>
    </row>
    <row r="104238" spans="2:2">
      <c r="B104238" s="202"/>
    </row>
    <row r="104239" spans="2:2">
      <c r="B104239" s="202"/>
    </row>
    <row r="104240" spans="2:2">
      <c r="B104240" s="202"/>
    </row>
    <row r="104241" spans="2:2">
      <c r="B104241" s="202"/>
    </row>
    <row r="104242" spans="2:2">
      <c r="B104242" s="202"/>
    </row>
    <row r="104243" spans="2:2">
      <c r="B104243" s="202"/>
    </row>
    <row r="104244" spans="2:2">
      <c r="B104244" s="202"/>
    </row>
    <row r="104245" spans="2:2">
      <c r="B104245" s="202"/>
    </row>
    <row r="104246" spans="2:2">
      <c r="B104246" s="202"/>
    </row>
    <row r="104247" spans="2:2">
      <c r="B104247" s="202"/>
    </row>
    <row r="104248" spans="2:2">
      <c r="B104248" s="202"/>
    </row>
    <row r="104249" spans="2:2">
      <c r="B104249" s="202"/>
    </row>
    <row r="104250" spans="2:2">
      <c r="B104250" s="202"/>
    </row>
    <row r="104251" spans="2:2">
      <c r="B104251" s="202"/>
    </row>
    <row r="104252" spans="2:2">
      <c r="B104252" s="202"/>
    </row>
    <row r="104253" spans="2:2">
      <c r="B104253" s="202"/>
    </row>
    <row r="104254" spans="2:2">
      <c r="B104254" s="202"/>
    </row>
    <row r="104255" spans="2:2">
      <c r="B104255" s="202"/>
    </row>
    <row r="104256" spans="2:2">
      <c r="B104256" s="202"/>
    </row>
    <row r="104257" spans="2:2">
      <c r="B104257" s="202"/>
    </row>
    <row r="104258" spans="2:2">
      <c r="B104258" s="202"/>
    </row>
    <row r="104259" spans="2:2">
      <c r="B104259" s="202"/>
    </row>
    <row r="104260" spans="2:2">
      <c r="B104260" s="202"/>
    </row>
    <row r="104261" spans="2:2">
      <c r="B104261" s="202"/>
    </row>
    <row r="104262" spans="2:2">
      <c r="B104262" s="202"/>
    </row>
    <row r="104263" spans="2:2">
      <c r="B104263" s="202"/>
    </row>
    <row r="104264" spans="2:2">
      <c r="B104264" s="202"/>
    </row>
    <row r="104265" spans="2:2">
      <c r="B104265" s="202"/>
    </row>
    <row r="104266" spans="2:2">
      <c r="B104266" s="202"/>
    </row>
    <row r="104267" spans="2:2">
      <c r="B104267" s="202"/>
    </row>
    <row r="104268" spans="2:2">
      <c r="B104268" s="202"/>
    </row>
    <row r="104269" spans="2:2">
      <c r="B104269" s="202"/>
    </row>
    <row r="104270" spans="2:2">
      <c r="B104270" s="202"/>
    </row>
    <row r="104271" spans="2:2">
      <c r="B104271" s="202"/>
    </row>
    <row r="104272" spans="2:2">
      <c r="B104272" s="202"/>
    </row>
    <row r="104273" spans="2:2">
      <c r="B104273" s="202"/>
    </row>
    <row r="104274" spans="2:2">
      <c r="B104274" s="202"/>
    </row>
    <row r="104275" spans="2:2">
      <c r="B104275" s="202"/>
    </row>
    <row r="104276" spans="2:2">
      <c r="B104276" s="202"/>
    </row>
    <row r="104277" spans="2:2">
      <c r="B104277" s="202"/>
    </row>
    <row r="104278" spans="2:2">
      <c r="B104278" s="202"/>
    </row>
    <row r="104279" spans="2:2">
      <c r="B104279" s="202"/>
    </row>
    <row r="104280" spans="2:2">
      <c r="B104280" s="202"/>
    </row>
    <row r="104281" spans="2:2">
      <c r="B104281" s="202"/>
    </row>
    <row r="104282" spans="2:2">
      <c r="B104282" s="202"/>
    </row>
    <row r="104283" spans="2:2">
      <c r="B104283" s="202"/>
    </row>
    <row r="104284" spans="2:2">
      <c r="B104284" s="202"/>
    </row>
    <row r="104285" spans="2:2">
      <c r="B104285" s="202"/>
    </row>
    <row r="104286" spans="2:2">
      <c r="B104286" s="202"/>
    </row>
    <row r="104287" spans="2:2">
      <c r="B104287" s="202"/>
    </row>
    <row r="104288" spans="2:2">
      <c r="B104288" s="202"/>
    </row>
    <row r="104289" spans="2:2">
      <c r="B104289" s="202"/>
    </row>
    <row r="104290" spans="2:2">
      <c r="B104290" s="202"/>
    </row>
    <row r="104291" spans="2:2">
      <c r="B104291" s="202"/>
    </row>
    <row r="104292" spans="2:2">
      <c r="B104292" s="202"/>
    </row>
    <row r="104293" spans="2:2">
      <c r="B104293" s="202"/>
    </row>
    <row r="104294" spans="2:2">
      <c r="B104294" s="202"/>
    </row>
    <row r="104295" spans="2:2">
      <c r="B104295" s="202"/>
    </row>
    <row r="104296" spans="2:2">
      <c r="B104296" s="202"/>
    </row>
    <row r="104297" spans="2:2">
      <c r="B104297" s="202"/>
    </row>
    <row r="104298" spans="2:2">
      <c r="B104298" s="202"/>
    </row>
    <row r="104299" spans="2:2">
      <c r="B104299" s="202"/>
    </row>
    <row r="104300" spans="2:2">
      <c r="B104300" s="202"/>
    </row>
    <row r="104301" spans="2:2">
      <c r="B104301" s="202"/>
    </row>
    <row r="104302" spans="2:2">
      <c r="B104302" s="202"/>
    </row>
    <row r="104303" spans="2:2">
      <c r="B104303" s="202"/>
    </row>
    <row r="104304" spans="2:2">
      <c r="B104304" s="202"/>
    </row>
    <row r="104305" spans="2:2">
      <c r="B104305" s="202"/>
    </row>
    <row r="104306" spans="2:2">
      <c r="B104306" s="202"/>
    </row>
    <row r="104307" spans="2:2">
      <c r="B104307" s="202"/>
    </row>
    <row r="104308" spans="2:2">
      <c r="B104308" s="202"/>
    </row>
    <row r="104309" spans="2:2">
      <c r="B104309" s="202"/>
    </row>
    <row r="104310" spans="2:2">
      <c r="B104310" s="202"/>
    </row>
    <row r="104311" spans="2:2">
      <c r="B104311" s="202"/>
    </row>
    <row r="104312" spans="2:2">
      <c r="B104312" s="202"/>
    </row>
    <row r="104313" spans="2:2">
      <c r="B104313" s="202"/>
    </row>
    <row r="104314" spans="2:2">
      <c r="B104314" s="202"/>
    </row>
    <row r="104315" spans="2:2">
      <c r="B104315" s="202"/>
    </row>
    <row r="104316" spans="2:2">
      <c r="B104316" s="202"/>
    </row>
    <row r="104317" spans="2:2">
      <c r="B104317" s="202"/>
    </row>
    <row r="104318" spans="2:2">
      <c r="B104318" s="202"/>
    </row>
    <row r="104319" spans="2:2">
      <c r="B104319" s="202"/>
    </row>
    <row r="104320" spans="2:2">
      <c r="B104320" s="202"/>
    </row>
    <row r="104321" spans="2:2">
      <c r="B104321" s="202"/>
    </row>
    <row r="104322" spans="2:2">
      <c r="B104322" s="202"/>
    </row>
    <row r="104323" spans="2:2">
      <c r="B104323" s="202"/>
    </row>
    <row r="104324" spans="2:2">
      <c r="B104324" s="202"/>
    </row>
    <row r="104325" spans="2:2">
      <c r="B104325" s="202"/>
    </row>
    <row r="104326" spans="2:2">
      <c r="B104326" s="202"/>
    </row>
    <row r="104327" spans="2:2">
      <c r="B104327" s="202"/>
    </row>
    <row r="104328" spans="2:2">
      <c r="B104328" s="202"/>
    </row>
    <row r="104329" spans="2:2">
      <c r="B104329" s="202"/>
    </row>
    <row r="104330" spans="2:2">
      <c r="B104330" s="202"/>
    </row>
    <row r="104331" spans="2:2">
      <c r="B104331" s="202"/>
    </row>
    <row r="104332" spans="2:2">
      <c r="B104332" s="202"/>
    </row>
    <row r="104333" spans="2:2">
      <c r="B104333" s="202"/>
    </row>
    <row r="104334" spans="2:2">
      <c r="B104334" s="202"/>
    </row>
    <row r="104335" spans="2:2">
      <c r="B104335" s="202"/>
    </row>
    <row r="104336" spans="2:2">
      <c r="B104336" s="202"/>
    </row>
    <row r="104337" spans="2:2">
      <c r="B104337" s="202"/>
    </row>
    <row r="104338" spans="2:2">
      <c r="B104338" s="202"/>
    </row>
    <row r="104339" spans="2:2">
      <c r="B104339" s="202"/>
    </row>
    <row r="104340" spans="2:2">
      <c r="B104340" s="202"/>
    </row>
    <row r="104341" spans="2:2">
      <c r="B104341" s="202"/>
    </row>
    <row r="104342" spans="2:2">
      <c r="B104342" s="202"/>
    </row>
    <row r="104343" spans="2:2">
      <c r="B104343" s="202"/>
    </row>
    <row r="104344" spans="2:2">
      <c r="B104344" s="202"/>
    </row>
    <row r="104345" spans="2:2">
      <c r="B104345" s="202"/>
    </row>
    <row r="104346" spans="2:2">
      <c r="B104346" s="202"/>
    </row>
    <row r="104347" spans="2:2">
      <c r="B104347" s="202"/>
    </row>
    <row r="104348" spans="2:2">
      <c r="B104348" s="202"/>
    </row>
    <row r="104349" spans="2:2">
      <c r="B104349" s="202"/>
    </row>
    <row r="104350" spans="2:2">
      <c r="B104350" s="202"/>
    </row>
    <row r="104351" spans="2:2">
      <c r="B104351" s="202"/>
    </row>
    <row r="104352" spans="2:2">
      <c r="B104352" s="202"/>
    </row>
    <row r="104353" spans="2:2">
      <c r="B104353" s="202"/>
    </row>
    <row r="104354" spans="2:2">
      <c r="B104354" s="202"/>
    </row>
    <row r="104355" spans="2:2">
      <c r="B104355" s="202"/>
    </row>
    <row r="104356" spans="2:2">
      <c r="B104356" s="202"/>
    </row>
    <row r="104357" spans="2:2">
      <c r="B104357" s="202"/>
    </row>
    <row r="104358" spans="2:2">
      <c r="B104358" s="202"/>
    </row>
    <row r="104359" spans="2:2">
      <c r="B104359" s="202"/>
    </row>
    <row r="104360" spans="2:2">
      <c r="B104360" s="202"/>
    </row>
    <row r="104361" spans="2:2">
      <c r="B104361" s="202"/>
    </row>
    <row r="104362" spans="2:2">
      <c r="B104362" s="202"/>
    </row>
    <row r="104363" spans="2:2">
      <c r="B104363" s="202"/>
    </row>
    <row r="104364" spans="2:2">
      <c r="B104364" s="202"/>
    </row>
    <row r="104365" spans="2:2">
      <c r="B104365" s="202"/>
    </row>
    <row r="104366" spans="2:2">
      <c r="B104366" s="202"/>
    </row>
    <row r="104367" spans="2:2">
      <c r="B104367" s="202"/>
    </row>
    <row r="104368" spans="2:2">
      <c r="B104368" s="202"/>
    </row>
    <row r="104369" spans="2:2">
      <c r="B104369" s="202"/>
    </row>
    <row r="104370" spans="2:2">
      <c r="B104370" s="202"/>
    </row>
    <row r="104371" spans="2:2">
      <c r="B104371" s="202"/>
    </row>
    <row r="104372" spans="2:2">
      <c r="B104372" s="202"/>
    </row>
    <row r="104373" spans="2:2">
      <c r="B104373" s="202"/>
    </row>
    <row r="104374" spans="2:2">
      <c r="B104374" s="202"/>
    </row>
    <row r="104375" spans="2:2">
      <c r="B104375" s="202"/>
    </row>
    <row r="104376" spans="2:2">
      <c r="B104376" s="202"/>
    </row>
    <row r="104377" spans="2:2">
      <c r="B104377" s="202"/>
    </row>
    <row r="104378" spans="2:2">
      <c r="B104378" s="202"/>
    </row>
    <row r="104379" spans="2:2">
      <c r="B104379" s="202"/>
    </row>
    <row r="104380" spans="2:2">
      <c r="B104380" s="202"/>
    </row>
    <row r="104381" spans="2:2">
      <c r="B104381" s="202"/>
    </row>
    <row r="104382" spans="2:2">
      <c r="B104382" s="202"/>
    </row>
    <row r="104383" spans="2:2">
      <c r="B104383" s="202"/>
    </row>
    <row r="104384" spans="2:2">
      <c r="B104384" s="202"/>
    </row>
    <row r="104385" spans="2:2">
      <c r="B104385" s="202"/>
    </row>
    <row r="104386" spans="2:2">
      <c r="B104386" s="202"/>
    </row>
    <row r="104387" spans="2:2">
      <c r="B104387" s="202"/>
    </row>
    <row r="104388" spans="2:2">
      <c r="B104388" s="202"/>
    </row>
    <row r="104389" spans="2:2">
      <c r="B104389" s="202"/>
    </row>
    <row r="104390" spans="2:2">
      <c r="B104390" s="202"/>
    </row>
    <row r="104391" spans="2:2">
      <c r="B104391" s="202"/>
    </row>
    <row r="104392" spans="2:2">
      <c r="B104392" s="202"/>
    </row>
    <row r="104393" spans="2:2">
      <c r="B104393" s="202"/>
    </row>
    <row r="104394" spans="2:2">
      <c r="B104394" s="202"/>
    </row>
    <row r="104395" spans="2:2">
      <c r="B104395" s="202"/>
    </row>
    <row r="104396" spans="2:2">
      <c r="B104396" s="202"/>
    </row>
    <row r="104397" spans="2:2">
      <c r="B104397" s="202"/>
    </row>
    <row r="104398" spans="2:2">
      <c r="B104398" s="202"/>
    </row>
    <row r="104399" spans="2:2">
      <c r="B104399" s="202"/>
    </row>
    <row r="104400" spans="2:2">
      <c r="B104400" s="202"/>
    </row>
    <row r="104401" spans="2:2">
      <c r="B104401" s="202"/>
    </row>
    <row r="104402" spans="2:2">
      <c r="B104402" s="202"/>
    </row>
    <row r="104403" spans="2:2">
      <c r="B104403" s="202"/>
    </row>
    <row r="104404" spans="2:2">
      <c r="B104404" s="202"/>
    </row>
    <row r="104405" spans="2:2">
      <c r="B104405" s="202"/>
    </row>
    <row r="104406" spans="2:2">
      <c r="B104406" s="202"/>
    </row>
    <row r="104407" spans="2:2">
      <c r="B104407" s="202"/>
    </row>
    <row r="104408" spans="2:2">
      <c r="B104408" s="202"/>
    </row>
    <row r="104409" spans="2:2">
      <c r="B104409" s="202"/>
    </row>
    <row r="104410" spans="2:2">
      <c r="B104410" s="202"/>
    </row>
    <row r="104411" spans="2:2">
      <c r="B104411" s="202"/>
    </row>
    <row r="104412" spans="2:2">
      <c r="B104412" s="202"/>
    </row>
    <row r="104413" spans="2:2">
      <c r="B104413" s="202"/>
    </row>
    <row r="104414" spans="2:2">
      <c r="B104414" s="202"/>
    </row>
    <row r="104415" spans="2:2">
      <c r="B104415" s="202"/>
    </row>
    <row r="104416" spans="2:2">
      <c r="B104416" s="202"/>
    </row>
    <row r="104417" spans="2:2">
      <c r="B104417" s="202"/>
    </row>
    <row r="104418" spans="2:2">
      <c r="B104418" s="202"/>
    </row>
    <row r="104419" spans="2:2">
      <c r="B104419" s="202"/>
    </row>
    <row r="104420" spans="2:2">
      <c r="B104420" s="202"/>
    </row>
    <row r="104421" spans="2:2">
      <c r="B104421" s="202"/>
    </row>
    <row r="104422" spans="2:2">
      <c r="B104422" s="202"/>
    </row>
    <row r="104423" spans="2:2">
      <c r="B104423" s="202"/>
    </row>
    <row r="104424" spans="2:2">
      <c r="B104424" s="202"/>
    </row>
    <row r="104425" spans="2:2">
      <c r="B104425" s="202"/>
    </row>
    <row r="104426" spans="2:2">
      <c r="B104426" s="202"/>
    </row>
    <row r="104427" spans="2:2">
      <c r="B104427" s="202"/>
    </row>
    <row r="104428" spans="2:2">
      <c r="B104428" s="202"/>
    </row>
    <row r="104429" spans="2:2">
      <c r="B104429" s="202"/>
    </row>
    <row r="104430" spans="2:2">
      <c r="B104430" s="202"/>
    </row>
    <row r="104431" spans="2:2">
      <c r="B104431" s="202"/>
    </row>
    <row r="104432" spans="2:2">
      <c r="B104432" s="202"/>
    </row>
    <row r="104433" spans="2:2">
      <c r="B104433" s="202"/>
    </row>
    <row r="104434" spans="2:2">
      <c r="B104434" s="202"/>
    </row>
    <row r="104435" spans="2:2">
      <c r="B104435" s="202"/>
    </row>
    <row r="104436" spans="2:2">
      <c r="B104436" s="202"/>
    </row>
    <row r="104437" spans="2:2">
      <c r="B104437" s="202"/>
    </row>
    <row r="104438" spans="2:2">
      <c r="B104438" s="202"/>
    </row>
    <row r="104439" spans="2:2">
      <c r="B104439" s="202"/>
    </row>
    <row r="104440" spans="2:2">
      <c r="B104440" s="202"/>
    </row>
    <row r="104441" spans="2:2">
      <c r="B104441" s="202"/>
    </row>
    <row r="104442" spans="2:2">
      <c r="B104442" s="202"/>
    </row>
    <row r="104443" spans="2:2">
      <c r="B104443" s="202"/>
    </row>
    <row r="104444" spans="2:2">
      <c r="B104444" s="202"/>
    </row>
    <row r="104445" spans="2:2">
      <c r="B104445" s="202"/>
    </row>
    <row r="104446" spans="2:2">
      <c r="B104446" s="202"/>
    </row>
    <row r="104447" spans="2:2">
      <c r="B104447" s="202"/>
    </row>
    <row r="104448" spans="2:2">
      <c r="B104448" s="202"/>
    </row>
    <row r="104449" spans="2:2">
      <c r="B104449" s="202"/>
    </row>
    <row r="104450" spans="2:2">
      <c r="B104450" s="202"/>
    </row>
    <row r="104451" spans="2:2">
      <c r="B104451" s="202"/>
    </row>
    <row r="104452" spans="2:2">
      <c r="B104452" s="202"/>
    </row>
    <row r="104453" spans="2:2">
      <c r="B104453" s="202"/>
    </row>
    <row r="104454" spans="2:2">
      <c r="B104454" s="202"/>
    </row>
    <row r="104455" spans="2:2">
      <c r="B104455" s="202"/>
    </row>
    <row r="104456" spans="2:2">
      <c r="B104456" s="202"/>
    </row>
    <row r="104457" spans="2:2">
      <c r="B104457" s="202"/>
    </row>
    <row r="104458" spans="2:2">
      <c r="B104458" s="202"/>
    </row>
    <row r="104459" spans="2:2">
      <c r="B104459" s="202"/>
    </row>
    <row r="104460" spans="2:2">
      <c r="B104460" s="202"/>
    </row>
    <row r="104461" spans="2:2">
      <c r="B104461" s="202"/>
    </row>
    <row r="104462" spans="2:2">
      <c r="B104462" s="202"/>
    </row>
    <row r="104463" spans="2:2">
      <c r="B104463" s="202"/>
    </row>
    <row r="104464" spans="2:2">
      <c r="B104464" s="202"/>
    </row>
    <row r="104465" spans="2:2">
      <c r="B104465" s="202"/>
    </row>
    <row r="104466" spans="2:2">
      <c r="B104466" s="202"/>
    </row>
    <row r="104467" spans="2:2">
      <c r="B104467" s="202"/>
    </row>
    <row r="104468" spans="2:2">
      <c r="B104468" s="202"/>
    </row>
    <row r="104469" spans="2:2">
      <c r="B104469" s="202"/>
    </row>
    <row r="104470" spans="2:2">
      <c r="B104470" s="202"/>
    </row>
    <row r="104471" spans="2:2">
      <c r="B104471" s="202"/>
    </row>
    <row r="104472" spans="2:2">
      <c r="B104472" s="202"/>
    </row>
    <row r="104473" spans="2:2">
      <c r="B104473" s="202"/>
    </row>
    <row r="104474" spans="2:2">
      <c r="B104474" s="202"/>
    </row>
    <row r="104475" spans="2:2">
      <c r="B104475" s="202"/>
    </row>
    <row r="104476" spans="2:2">
      <c r="B104476" s="202"/>
    </row>
    <row r="104477" spans="2:2">
      <c r="B104477" s="202"/>
    </row>
    <row r="104478" spans="2:2">
      <c r="B104478" s="202"/>
    </row>
    <row r="104479" spans="2:2">
      <c r="B104479" s="202"/>
    </row>
    <row r="104480" spans="2:2">
      <c r="B104480" s="202"/>
    </row>
    <row r="104481" spans="2:2">
      <c r="B104481" s="202"/>
    </row>
    <row r="104482" spans="2:2">
      <c r="B104482" s="202"/>
    </row>
    <row r="104483" spans="2:2">
      <c r="B104483" s="202"/>
    </row>
    <row r="104484" spans="2:2">
      <c r="B104484" s="202"/>
    </row>
    <row r="104485" spans="2:2">
      <c r="B104485" s="202"/>
    </row>
    <row r="104486" spans="2:2">
      <c r="B104486" s="202"/>
    </row>
    <row r="104487" spans="2:2">
      <c r="B104487" s="202"/>
    </row>
    <row r="104488" spans="2:2">
      <c r="B104488" s="202"/>
    </row>
    <row r="104489" spans="2:2">
      <c r="B104489" s="202"/>
    </row>
    <row r="104490" spans="2:2">
      <c r="B104490" s="202"/>
    </row>
    <row r="104491" spans="2:2">
      <c r="B104491" s="202"/>
    </row>
    <row r="104492" spans="2:2">
      <c r="B104492" s="202"/>
    </row>
    <row r="104493" spans="2:2">
      <c r="B104493" s="202"/>
    </row>
    <row r="104494" spans="2:2">
      <c r="B104494" s="202"/>
    </row>
    <row r="104495" spans="2:2">
      <c r="B104495" s="202"/>
    </row>
    <row r="104496" spans="2:2">
      <c r="B104496" s="202"/>
    </row>
    <row r="104497" spans="2:2">
      <c r="B104497" s="202"/>
    </row>
    <row r="104498" spans="2:2">
      <c r="B104498" s="202"/>
    </row>
    <row r="104499" spans="2:2">
      <c r="B104499" s="202"/>
    </row>
    <row r="104500" spans="2:2">
      <c r="B104500" s="202"/>
    </row>
    <row r="104501" spans="2:2">
      <c r="B104501" s="202"/>
    </row>
    <row r="104502" spans="2:2">
      <c r="B104502" s="202"/>
    </row>
    <row r="104503" spans="2:2">
      <c r="B104503" s="202"/>
    </row>
    <row r="104504" spans="2:2">
      <c r="B104504" s="202"/>
    </row>
    <row r="104505" spans="2:2">
      <c r="B104505" s="202"/>
    </row>
    <row r="104506" spans="2:2">
      <c r="B104506" s="202"/>
    </row>
    <row r="104507" spans="2:2">
      <c r="B104507" s="202"/>
    </row>
    <row r="104508" spans="2:2">
      <c r="B104508" s="202"/>
    </row>
    <row r="104509" spans="2:2">
      <c r="B104509" s="202"/>
    </row>
    <row r="104510" spans="2:2">
      <c r="B104510" s="202"/>
    </row>
    <row r="104511" spans="2:2">
      <c r="B104511" s="202"/>
    </row>
    <row r="104512" spans="2:2">
      <c r="B104512" s="202"/>
    </row>
    <row r="104513" spans="2:2">
      <c r="B104513" s="202"/>
    </row>
    <row r="104514" spans="2:2">
      <c r="B104514" s="202"/>
    </row>
    <row r="104515" spans="2:2">
      <c r="B104515" s="202"/>
    </row>
    <row r="104516" spans="2:2">
      <c r="B104516" s="202"/>
    </row>
    <row r="104517" spans="2:2">
      <c r="B104517" s="202"/>
    </row>
    <row r="104518" spans="2:2">
      <c r="B104518" s="202"/>
    </row>
    <row r="104519" spans="2:2">
      <c r="B104519" s="202"/>
    </row>
    <row r="104520" spans="2:2">
      <c r="B104520" s="202"/>
    </row>
    <row r="104521" spans="2:2">
      <c r="B104521" s="202"/>
    </row>
    <row r="104522" spans="2:2">
      <c r="B104522" s="202"/>
    </row>
    <row r="104523" spans="2:2">
      <c r="B104523" s="202"/>
    </row>
    <row r="104524" spans="2:2">
      <c r="B104524" s="202"/>
    </row>
    <row r="104525" spans="2:2">
      <c r="B104525" s="202"/>
    </row>
    <row r="104526" spans="2:2">
      <c r="B104526" s="202"/>
    </row>
    <row r="104527" spans="2:2">
      <c r="B104527" s="202"/>
    </row>
    <row r="104528" spans="2:2">
      <c r="B104528" s="202"/>
    </row>
    <row r="104529" spans="2:2">
      <c r="B104529" s="202"/>
    </row>
    <row r="104530" spans="2:2">
      <c r="B104530" s="202"/>
    </row>
    <row r="104531" spans="2:2">
      <c r="B104531" s="202"/>
    </row>
    <row r="104532" spans="2:2">
      <c r="B104532" s="202"/>
    </row>
    <row r="104533" spans="2:2">
      <c r="B104533" s="202"/>
    </row>
    <row r="104534" spans="2:2">
      <c r="B104534" s="202"/>
    </row>
    <row r="104535" spans="2:2">
      <c r="B104535" s="202"/>
    </row>
    <row r="104536" spans="2:2">
      <c r="B104536" s="202"/>
    </row>
    <row r="104537" spans="2:2">
      <c r="B104537" s="202"/>
    </row>
    <row r="104538" spans="2:2">
      <c r="B104538" s="202"/>
    </row>
    <row r="104539" spans="2:2">
      <c r="B104539" s="202"/>
    </row>
    <row r="104540" spans="2:2">
      <c r="B104540" s="202"/>
    </row>
    <row r="104541" spans="2:2">
      <c r="B104541" s="202"/>
    </row>
    <row r="104542" spans="2:2">
      <c r="B104542" s="202"/>
    </row>
    <row r="104543" spans="2:2">
      <c r="B104543" s="202"/>
    </row>
    <row r="104544" spans="2:2">
      <c r="B104544" s="202"/>
    </row>
    <row r="104545" spans="2:2">
      <c r="B104545" s="202"/>
    </row>
    <row r="104546" spans="2:2">
      <c r="B104546" s="202"/>
    </row>
    <row r="104547" spans="2:2">
      <c r="B104547" s="202"/>
    </row>
    <row r="104548" spans="2:2">
      <c r="B104548" s="202"/>
    </row>
    <row r="104549" spans="2:2">
      <c r="B104549" s="202"/>
    </row>
    <row r="104550" spans="2:2">
      <c r="B104550" s="202"/>
    </row>
    <row r="104551" spans="2:2">
      <c r="B104551" s="202"/>
    </row>
    <row r="104552" spans="2:2">
      <c r="B104552" s="202"/>
    </row>
    <row r="104553" spans="2:2">
      <c r="B104553" s="202"/>
    </row>
    <row r="104554" spans="2:2">
      <c r="B104554" s="202"/>
    </row>
    <row r="104555" spans="2:2">
      <c r="B104555" s="202"/>
    </row>
    <row r="104556" spans="2:2">
      <c r="B104556" s="202"/>
    </row>
    <row r="104557" spans="2:2">
      <c r="B104557" s="202"/>
    </row>
    <row r="104558" spans="2:2">
      <c r="B104558" s="202"/>
    </row>
    <row r="104559" spans="2:2">
      <c r="B104559" s="202"/>
    </row>
    <row r="104560" spans="2:2">
      <c r="B104560" s="202"/>
    </row>
    <row r="104561" spans="2:2">
      <c r="B104561" s="202"/>
    </row>
    <row r="104562" spans="2:2">
      <c r="B104562" s="202"/>
    </row>
    <row r="104563" spans="2:2">
      <c r="B104563" s="202"/>
    </row>
    <row r="104564" spans="2:2">
      <c r="B104564" s="202"/>
    </row>
    <row r="104565" spans="2:2">
      <c r="B104565" s="202"/>
    </row>
    <row r="104566" spans="2:2">
      <c r="B104566" s="202"/>
    </row>
    <row r="104567" spans="2:2">
      <c r="B104567" s="202"/>
    </row>
    <row r="104568" spans="2:2">
      <c r="B104568" s="202"/>
    </row>
    <row r="104569" spans="2:2">
      <c r="B104569" s="202"/>
    </row>
    <row r="104570" spans="2:2">
      <c r="B104570" s="202"/>
    </row>
    <row r="104571" spans="2:2">
      <c r="B104571" s="202"/>
    </row>
    <row r="104572" spans="2:2">
      <c r="B104572" s="202"/>
    </row>
    <row r="104573" spans="2:2">
      <c r="B104573" s="202"/>
    </row>
    <row r="104574" spans="2:2">
      <c r="B104574" s="202"/>
    </row>
    <row r="104575" spans="2:2">
      <c r="B104575" s="202"/>
    </row>
    <row r="104576" spans="2:2">
      <c r="B104576" s="202"/>
    </row>
    <row r="104577" spans="2:2">
      <c r="B104577" s="202"/>
    </row>
    <row r="104578" spans="2:2">
      <c r="B104578" s="202"/>
    </row>
    <row r="104579" spans="2:2">
      <c r="B104579" s="202"/>
    </row>
    <row r="104580" spans="2:2">
      <c r="B104580" s="202"/>
    </row>
    <row r="104581" spans="2:2">
      <c r="B104581" s="202"/>
    </row>
    <row r="104582" spans="2:2">
      <c r="B104582" s="202"/>
    </row>
    <row r="104583" spans="2:2">
      <c r="B104583" s="202"/>
    </row>
    <row r="104584" spans="2:2">
      <c r="B104584" s="202"/>
    </row>
    <row r="104585" spans="2:2">
      <c r="B104585" s="202"/>
    </row>
    <row r="104586" spans="2:2">
      <c r="B104586" s="202"/>
    </row>
    <row r="104587" spans="2:2">
      <c r="B104587" s="202"/>
    </row>
    <row r="104588" spans="2:2">
      <c r="B104588" s="202"/>
    </row>
    <row r="104589" spans="2:2">
      <c r="B104589" s="202"/>
    </row>
    <row r="104590" spans="2:2">
      <c r="B104590" s="202"/>
    </row>
    <row r="104591" spans="2:2">
      <c r="B104591" s="202"/>
    </row>
    <row r="104592" spans="2:2">
      <c r="B104592" s="202"/>
    </row>
    <row r="104593" spans="2:2">
      <c r="B104593" s="202"/>
    </row>
    <row r="104594" spans="2:2">
      <c r="B104594" s="202"/>
    </row>
    <row r="104595" spans="2:2">
      <c r="B104595" s="202"/>
    </row>
    <row r="104596" spans="2:2">
      <c r="B104596" s="202"/>
    </row>
    <row r="104597" spans="2:2">
      <c r="B104597" s="202"/>
    </row>
    <row r="104598" spans="2:2">
      <c r="B104598" s="202"/>
    </row>
    <row r="104599" spans="2:2">
      <c r="B104599" s="202"/>
    </row>
    <row r="104600" spans="2:2">
      <c r="B104600" s="202"/>
    </row>
    <row r="104601" spans="2:2">
      <c r="B104601" s="202"/>
    </row>
    <row r="104602" spans="2:2">
      <c r="B104602" s="202"/>
    </row>
    <row r="104603" spans="2:2">
      <c r="B104603" s="202"/>
    </row>
    <row r="104604" spans="2:2">
      <c r="B104604" s="202"/>
    </row>
    <row r="104605" spans="2:2">
      <c r="B104605" s="202"/>
    </row>
    <row r="104606" spans="2:2">
      <c r="B104606" s="202"/>
    </row>
    <row r="104607" spans="2:2">
      <c r="B104607" s="202"/>
    </row>
    <row r="104608" spans="2:2">
      <c r="B104608" s="202"/>
    </row>
    <row r="104609" spans="2:2">
      <c r="B104609" s="202"/>
    </row>
    <row r="104610" spans="2:2">
      <c r="B104610" s="202"/>
    </row>
    <row r="104611" spans="2:2">
      <c r="B104611" s="202"/>
    </row>
    <row r="104612" spans="2:2">
      <c r="B104612" s="202"/>
    </row>
    <row r="104613" spans="2:2">
      <c r="B104613" s="202"/>
    </row>
    <row r="104614" spans="2:2">
      <c r="B104614" s="202"/>
    </row>
    <row r="104615" spans="2:2">
      <c r="B104615" s="202"/>
    </row>
    <row r="104616" spans="2:2">
      <c r="B104616" s="202"/>
    </row>
    <row r="104617" spans="2:2">
      <c r="B104617" s="202"/>
    </row>
    <row r="104618" spans="2:2">
      <c r="B104618" s="202"/>
    </row>
    <row r="104619" spans="2:2">
      <c r="B104619" s="202"/>
    </row>
    <row r="104620" spans="2:2">
      <c r="B104620" s="202"/>
    </row>
    <row r="104621" spans="2:2">
      <c r="B104621" s="202"/>
    </row>
    <row r="104622" spans="2:2">
      <c r="B104622" s="202"/>
    </row>
    <row r="104623" spans="2:2">
      <c r="B104623" s="202"/>
    </row>
    <row r="104624" spans="2:2">
      <c r="B104624" s="202"/>
    </row>
    <row r="104625" spans="2:2">
      <c r="B104625" s="202"/>
    </row>
    <row r="104626" spans="2:2">
      <c r="B104626" s="202"/>
    </row>
    <row r="104627" spans="2:2">
      <c r="B104627" s="202"/>
    </row>
    <row r="104628" spans="2:2">
      <c r="B104628" s="202"/>
    </row>
    <row r="104629" spans="2:2">
      <c r="B104629" s="202"/>
    </row>
    <row r="104630" spans="2:2">
      <c r="B104630" s="202"/>
    </row>
    <row r="104631" spans="2:2">
      <c r="B104631" s="202"/>
    </row>
    <row r="104632" spans="2:2">
      <c r="B104632" s="202"/>
    </row>
    <row r="104633" spans="2:2">
      <c r="B104633" s="202"/>
    </row>
    <row r="104634" spans="2:2">
      <c r="B104634" s="202"/>
    </row>
    <row r="104635" spans="2:2">
      <c r="B104635" s="202"/>
    </row>
    <row r="104636" spans="2:2">
      <c r="B104636" s="202"/>
    </row>
    <row r="104637" spans="2:2">
      <c r="B104637" s="202"/>
    </row>
    <row r="104638" spans="2:2">
      <c r="B104638" s="202"/>
    </row>
    <row r="104639" spans="2:2">
      <c r="B104639" s="202"/>
    </row>
    <row r="104640" spans="2:2">
      <c r="B104640" s="202"/>
    </row>
    <row r="104641" spans="2:2">
      <c r="B104641" s="202"/>
    </row>
    <row r="104642" spans="2:2">
      <c r="B104642" s="202"/>
    </row>
    <row r="104643" spans="2:2">
      <c r="B104643" s="202"/>
    </row>
    <row r="104644" spans="2:2">
      <c r="B104644" s="202"/>
    </row>
    <row r="104645" spans="2:2">
      <c r="B104645" s="202"/>
    </row>
    <row r="104646" spans="2:2">
      <c r="B104646" s="202"/>
    </row>
    <row r="104647" spans="2:2">
      <c r="B104647" s="202"/>
    </row>
    <row r="104648" spans="2:2">
      <c r="B104648" s="202"/>
    </row>
    <row r="104649" spans="2:2">
      <c r="B104649" s="202"/>
    </row>
    <row r="104650" spans="2:2">
      <c r="B104650" s="202"/>
    </row>
    <row r="104651" spans="2:2">
      <c r="B104651" s="202"/>
    </row>
    <row r="104652" spans="2:2">
      <c r="B104652" s="202"/>
    </row>
    <row r="104653" spans="2:2">
      <c r="B104653" s="202"/>
    </row>
    <row r="104654" spans="2:2">
      <c r="B104654" s="202"/>
    </row>
    <row r="104655" spans="2:2">
      <c r="B104655" s="202"/>
    </row>
    <row r="104656" spans="2:2">
      <c r="B104656" s="202"/>
    </row>
    <row r="104657" spans="2:2">
      <c r="B104657" s="202"/>
    </row>
    <row r="104658" spans="2:2">
      <c r="B104658" s="202"/>
    </row>
    <row r="104659" spans="2:2">
      <c r="B104659" s="202"/>
    </row>
    <row r="104660" spans="2:2">
      <c r="B104660" s="202"/>
    </row>
    <row r="104661" spans="2:2">
      <c r="B104661" s="202"/>
    </row>
    <row r="104662" spans="2:2">
      <c r="B104662" s="202"/>
    </row>
    <row r="104663" spans="2:2">
      <c r="B104663" s="202"/>
    </row>
    <row r="104664" spans="2:2">
      <c r="B104664" s="202"/>
    </row>
    <row r="104665" spans="2:2">
      <c r="B104665" s="202"/>
    </row>
    <row r="104666" spans="2:2">
      <c r="B104666" s="202"/>
    </row>
    <row r="104667" spans="2:2">
      <c r="B104667" s="202"/>
    </row>
    <row r="104668" spans="2:2">
      <c r="B104668" s="202"/>
    </row>
    <row r="104669" spans="2:2">
      <c r="B104669" s="202"/>
    </row>
    <row r="104670" spans="2:2">
      <c r="B104670" s="202"/>
    </row>
    <row r="104671" spans="2:2">
      <c r="B104671" s="202"/>
    </row>
    <row r="104672" spans="2:2">
      <c r="B104672" s="202"/>
    </row>
    <row r="104673" spans="2:2">
      <c r="B104673" s="202"/>
    </row>
    <row r="104674" spans="2:2">
      <c r="B104674" s="202"/>
    </row>
    <row r="104675" spans="2:2">
      <c r="B104675" s="202"/>
    </row>
    <row r="104676" spans="2:2">
      <c r="B104676" s="202"/>
    </row>
    <row r="104677" spans="2:2">
      <c r="B104677" s="202"/>
    </row>
    <row r="104678" spans="2:2">
      <c r="B104678" s="202"/>
    </row>
    <row r="104679" spans="2:2">
      <c r="B104679" s="202"/>
    </row>
    <row r="104680" spans="2:2">
      <c r="B104680" s="202"/>
    </row>
    <row r="104681" spans="2:2">
      <c r="B104681" s="202"/>
    </row>
    <row r="104682" spans="2:2">
      <c r="B104682" s="202"/>
    </row>
    <row r="104683" spans="2:2">
      <c r="B104683" s="202"/>
    </row>
    <row r="104684" spans="2:2">
      <c r="B104684" s="202"/>
    </row>
    <row r="104685" spans="2:2">
      <c r="B104685" s="202"/>
    </row>
    <row r="104686" spans="2:2">
      <c r="B104686" s="202"/>
    </row>
    <row r="104687" spans="2:2">
      <c r="B104687" s="202"/>
    </row>
    <row r="104688" spans="2:2">
      <c r="B104688" s="202"/>
    </row>
    <row r="104689" spans="2:2">
      <c r="B104689" s="202"/>
    </row>
    <row r="104690" spans="2:2">
      <c r="B104690" s="202"/>
    </row>
    <row r="104691" spans="2:2">
      <c r="B104691" s="202"/>
    </row>
    <row r="104692" spans="2:2">
      <c r="B104692" s="202"/>
    </row>
    <row r="104693" spans="2:2">
      <c r="B104693" s="202"/>
    </row>
    <row r="104694" spans="2:2">
      <c r="B104694" s="202"/>
    </row>
    <row r="104695" spans="2:2">
      <c r="B104695" s="202"/>
    </row>
    <row r="104696" spans="2:2">
      <c r="B104696" s="202"/>
    </row>
    <row r="104697" spans="2:2">
      <c r="B104697" s="202"/>
    </row>
    <row r="104698" spans="2:2">
      <c r="B104698" s="202"/>
    </row>
    <row r="104699" spans="2:2">
      <c r="B104699" s="202"/>
    </row>
    <row r="104700" spans="2:2">
      <c r="B104700" s="202"/>
    </row>
    <row r="104701" spans="2:2">
      <c r="B104701" s="202"/>
    </row>
    <row r="104702" spans="2:2">
      <c r="B104702" s="202"/>
    </row>
    <row r="104703" spans="2:2">
      <c r="B104703" s="202"/>
    </row>
    <row r="104704" spans="2:2">
      <c r="B104704" s="202"/>
    </row>
    <row r="104705" spans="2:2">
      <c r="B104705" s="202"/>
    </row>
    <row r="104706" spans="2:2">
      <c r="B104706" s="202"/>
    </row>
    <row r="104707" spans="2:2">
      <c r="B104707" s="202"/>
    </row>
    <row r="104708" spans="2:2">
      <c r="B104708" s="202"/>
    </row>
    <row r="104709" spans="2:2">
      <c r="B104709" s="202"/>
    </row>
    <row r="104710" spans="2:2">
      <c r="B104710" s="202"/>
    </row>
    <row r="104711" spans="2:2">
      <c r="B104711" s="202"/>
    </row>
    <row r="104712" spans="2:2">
      <c r="B104712" s="202"/>
    </row>
    <row r="104713" spans="2:2">
      <c r="B104713" s="202"/>
    </row>
    <row r="104714" spans="2:2">
      <c r="B104714" s="202"/>
    </row>
    <row r="104715" spans="2:2">
      <c r="B104715" s="202"/>
    </row>
    <row r="104716" spans="2:2">
      <c r="B104716" s="202"/>
    </row>
    <row r="104717" spans="2:2">
      <c r="B104717" s="202"/>
    </row>
    <row r="104718" spans="2:2">
      <c r="B104718" s="202"/>
    </row>
    <row r="104719" spans="2:2">
      <c r="B104719" s="202"/>
    </row>
    <row r="104720" spans="2:2">
      <c r="B104720" s="202"/>
    </row>
    <row r="104721" spans="2:2">
      <c r="B104721" s="202"/>
    </row>
    <row r="104722" spans="2:2">
      <c r="B104722" s="202"/>
    </row>
    <row r="104723" spans="2:2">
      <c r="B104723" s="202"/>
    </row>
    <row r="104724" spans="2:2">
      <c r="B104724" s="202"/>
    </row>
    <row r="104725" spans="2:2">
      <c r="B104725" s="202"/>
    </row>
    <row r="104726" spans="2:2">
      <c r="B104726" s="202"/>
    </row>
    <row r="104727" spans="2:2">
      <c r="B104727" s="202"/>
    </row>
    <row r="104728" spans="2:2">
      <c r="B104728" s="202"/>
    </row>
    <row r="104729" spans="2:2">
      <c r="B104729" s="202"/>
    </row>
    <row r="104730" spans="2:2">
      <c r="B104730" s="202"/>
    </row>
    <row r="104731" spans="2:2">
      <c r="B104731" s="202"/>
    </row>
    <row r="104732" spans="2:2">
      <c r="B104732" s="202"/>
    </row>
    <row r="104733" spans="2:2">
      <c r="B104733" s="202"/>
    </row>
    <row r="104734" spans="2:2">
      <c r="B104734" s="202"/>
    </row>
    <row r="104735" spans="2:2">
      <c r="B104735" s="202"/>
    </row>
    <row r="104736" spans="2:2">
      <c r="B104736" s="202"/>
    </row>
    <row r="104737" spans="2:2">
      <c r="B104737" s="202"/>
    </row>
    <row r="104738" spans="2:2">
      <c r="B104738" s="202"/>
    </row>
    <row r="104739" spans="2:2">
      <c r="B104739" s="202"/>
    </row>
    <row r="104740" spans="2:2">
      <c r="B104740" s="202"/>
    </row>
    <row r="104741" spans="2:2">
      <c r="B104741" s="202"/>
    </row>
    <row r="104742" spans="2:2">
      <c r="B104742" s="202"/>
    </row>
    <row r="104743" spans="2:2">
      <c r="B104743" s="202"/>
    </row>
    <row r="104744" spans="2:2">
      <c r="B104744" s="202"/>
    </row>
    <row r="104745" spans="2:2">
      <c r="B104745" s="202"/>
    </row>
    <row r="104746" spans="2:2">
      <c r="B104746" s="202"/>
    </row>
    <row r="104747" spans="2:2">
      <c r="B104747" s="202"/>
    </row>
    <row r="104748" spans="2:2">
      <c r="B104748" s="202"/>
    </row>
    <row r="104749" spans="2:2">
      <c r="B104749" s="202"/>
    </row>
    <row r="104750" spans="2:2">
      <c r="B104750" s="202"/>
    </row>
    <row r="104751" spans="2:2">
      <c r="B104751" s="202"/>
    </row>
    <row r="104752" spans="2:2">
      <c r="B104752" s="202"/>
    </row>
    <row r="104753" spans="2:2">
      <c r="B104753" s="202"/>
    </row>
    <row r="104754" spans="2:2">
      <c r="B104754" s="202"/>
    </row>
    <row r="104755" spans="2:2">
      <c r="B104755" s="202"/>
    </row>
    <row r="104756" spans="2:2">
      <c r="B104756" s="202"/>
    </row>
    <row r="104757" spans="2:2">
      <c r="B104757" s="202"/>
    </row>
    <row r="104758" spans="2:2">
      <c r="B104758" s="202"/>
    </row>
    <row r="104759" spans="2:2">
      <c r="B104759" s="202"/>
    </row>
    <row r="104760" spans="2:2">
      <c r="B104760" s="202"/>
    </row>
    <row r="104761" spans="2:2">
      <c r="B104761" s="202"/>
    </row>
    <row r="104762" spans="2:2">
      <c r="B104762" s="202"/>
    </row>
    <row r="104763" spans="2:2">
      <c r="B104763" s="202"/>
    </row>
    <row r="104764" spans="2:2">
      <c r="B104764" s="202"/>
    </row>
    <row r="104765" spans="2:2">
      <c r="B104765" s="202"/>
    </row>
    <row r="104766" spans="2:2">
      <c r="B104766" s="202"/>
    </row>
    <row r="104767" spans="2:2">
      <c r="B104767" s="202"/>
    </row>
    <row r="104768" spans="2:2">
      <c r="B104768" s="202"/>
    </row>
    <row r="104769" spans="2:2">
      <c r="B104769" s="202"/>
    </row>
    <row r="104770" spans="2:2">
      <c r="B104770" s="202"/>
    </row>
    <row r="104771" spans="2:2">
      <c r="B104771" s="202"/>
    </row>
    <row r="104772" spans="2:2">
      <c r="B104772" s="202"/>
    </row>
    <row r="104773" spans="2:2">
      <c r="B104773" s="202"/>
    </row>
    <row r="104774" spans="2:2">
      <c r="B104774" s="202"/>
    </row>
    <row r="104775" spans="2:2">
      <c r="B104775" s="202"/>
    </row>
    <row r="104776" spans="2:2">
      <c r="B104776" s="202"/>
    </row>
    <row r="104777" spans="2:2">
      <c r="B104777" s="202"/>
    </row>
    <row r="104778" spans="2:2">
      <c r="B104778" s="202"/>
    </row>
    <row r="104779" spans="2:2">
      <c r="B104779" s="202"/>
    </row>
    <row r="104780" spans="2:2">
      <c r="B104780" s="202"/>
    </row>
    <row r="104781" spans="2:2">
      <c r="B104781" s="202"/>
    </row>
    <row r="104782" spans="2:2">
      <c r="B104782" s="202"/>
    </row>
    <row r="104783" spans="2:2">
      <c r="B104783" s="202"/>
    </row>
    <row r="104784" spans="2:2">
      <c r="B104784" s="202"/>
    </row>
    <row r="104785" spans="2:2">
      <c r="B104785" s="202"/>
    </row>
    <row r="104786" spans="2:2">
      <c r="B104786" s="202"/>
    </row>
    <row r="104787" spans="2:2">
      <c r="B104787" s="202"/>
    </row>
    <row r="104788" spans="2:2">
      <c r="B104788" s="202"/>
    </row>
    <row r="104789" spans="2:2">
      <c r="B104789" s="202"/>
    </row>
    <row r="104790" spans="2:2">
      <c r="B104790" s="202"/>
    </row>
    <row r="104791" spans="2:2">
      <c r="B104791" s="202"/>
    </row>
    <row r="104792" spans="2:2">
      <c r="B104792" s="202"/>
    </row>
    <row r="104793" spans="2:2">
      <c r="B104793" s="202"/>
    </row>
    <row r="104794" spans="2:2">
      <c r="B104794" s="202"/>
    </row>
    <row r="104795" spans="2:2">
      <c r="B104795" s="202"/>
    </row>
    <row r="104796" spans="2:2">
      <c r="B104796" s="202"/>
    </row>
    <row r="104797" spans="2:2">
      <c r="B104797" s="202"/>
    </row>
    <row r="104798" spans="2:2">
      <c r="B104798" s="202"/>
    </row>
    <row r="104799" spans="2:2">
      <c r="B104799" s="202"/>
    </row>
    <row r="104800" spans="2:2">
      <c r="B104800" s="202"/>
    </row>
    <row r="104801" spans="2:2">
      <c r="B104801" s="202"/>
    </row>
    <row r="104802" spans="2:2">
      <c r="B104802" s="202"/>
    </row>
    <row r="104803" spans="2:2">
      <c r="B104803" s="202"/>
    </row>
    <row r="104804" spans="2:2">
      <c r="B104804" s="202"/>
    </row>
    <row r="104805" spans="2:2">
      <c r="B104805" s="202"/>
    </row>
    <row r="104806" spans="2:2">
      <c r="B104806" s="202"/>
    </row>
    <row r="104807" spans="2:2">
      <c r="B104807" s="202"/>
    </row>
    <row r="104808" spans="2:2">
      <c r="B104808" s="202"/>
    </row>
    <row r="104809" spans="2:2">
      <c r="B104809" s="202"/>
    </row>
    <row r="104810" spans="2:2">
      <c r="B104810" s="202"/>
    </row>
    <row r="104811" spans="2:2">
      <c r="B104811" s="202"/>
    </row>
    <row r="104812" spans="2:2">
      <c r="B104812" s="202"/>
    </row>
    <row r="104813" spans="2:2">
      <c r="B104813" s="202"/>
    </row>
    <row r="104814" spans="2:2">
      <c r="B104814" s="202"/>
    </row>
    <row r="104815" spans="2:2">
      <c r="B104815" s="202"/>
    </row>
    <row r="104816" spans="2:2">
      <c r="B104816" s="202"/>
    </row>
    <row r="104817" spans="2:2">
      <c r="B104817" s="202"/>
    </row>
    <row r="104818" spans="2:2">
      <c r="B104818" s="202"/>
    </row>
    <row r="104819" spans="2:2">
      <c r="B104819" s="202"/>
    </row>
    <row r="104820" spans="2:2">
      <c r="B104820" s="202"/>
    </row>
    <row r="104821" spans="2:2">
      <c r="B104821" s="202"/>
    </row>
    <row r="104822" spans="2:2">
      <c r="B104822" s="202"/>
    </row>
    <row r="104823" spans="2:2">
      <c r="B104823" s="202"/>
    </row>
    <row r="104824" spans="2:2">
      <c r="B104824" s="202"/>
    </row>
    <row r="104825" spans="2:2">
      <c r="B104825" s="202"/>
    </row>
    <row r="104826" spans="2:2">
      <c r="B104826" s="202"/>
    </row>
    <row r="104827" spans="2:2">
      <c r="B104827" s="202"/>
    </row>
    <row r="104828" spans="2:2">
      <c r="B104828" s="202"/>
    </row>
    <row r="104829" spans="2:2">
      <c r="B104829" s="202"/>
    </row>
    <row r="104830" spans="2:2">
      <c r="B104830" s="202"/>
    </row>
    <row r="104831" spans="2:2">
      <c r="B104831" s="202"/>
    </row>
    <row r="104832" spans="2:2">
      <c r="B104832" s="202"/>
    </row>
    <row r="104833" spans="2:2">
      <c r="B104833" s="202"/>
    </row>
    <row r="104834" spans="2:2">
      <c r="B104834" s="202"/>
    </row>
    <row r="104835" spans="2:2">
      <c r="B104835" s="202"/>
    </row>
    <row r="104836" spans="2:2">
      <c r="B104836" s="202"/>
    </row>
    <row r="104837" spans="2:2">
      <c r="B104837" s="202"/>
    </row>
    <row r="104838" spans="2:2">
      <c r="B104838" s="202"/>
    </row>
    <row r="104839" spans="2:2">
      <c r="B104839" s="202"/>
    </row>
    <row r="104840" spans="2:2">
      <c r="B104840" s="202"/>
    </row>
    <row r="104841" spans="2:2">
      <c r="B104841" s="202"/>
    </row>
    <row r="104842" spans="2:2">
      <c r="B104842" s="202"/>
    </row>
    <row r="104843" spans="2:2">
      <c r="B104843" s="202"/>
    </row>
    <row r="104844" spans="2:2">
      <c r="B104844" s="202"/>
    </row>
    <row r="104845" spans="2:2">
      <c r="B104845" s="202"/>
    </row>
    <row r="104846" spans="2:2">
      <c r="B104846" s="202"/>
    </row>
    <row r="104847" spans="2:2">
      <c r="B104847" s="202"/>
    </row>
    <row r="104848" spans="2:2">
      <c r="B104848" s="202"/>
    </row>
    <row r="104849" spans="2:2">
      <c r="B104849" s="202"/>
    </row>
    <row r="104850" spans="2:2">
      <c r="B104850" s="202"/>
    </row>
    <row r="104851" spans="2:2">
      <c r="B104851" s="202"/>
    </row>
    <row r="104852" spans="2:2">
      <c r="B104852" s="202"/>
    </row>
    <row r="104853" spans="2:2">
      <c r="B104853" s="202"/>
    </row>
    <row r="104854" spans="2:2">
      <c r="B104854" s="202"/>
    </row>
    <row r="104855" spans="2:2">
      <c r="B104855" s="202"/>
    </row>
    <row r="104856" spans="2:2">
      <c r="B104856" s="202"/>
    </row>
    <row r="104857" spans="2:2">
      <c r="B104857" s="202"/>
    </row>
    <row r="104858" spans="2:2">
      <c r="B104858" s="202"/>
    </row>
    <row r="104859" spans="2:2">
      <c r="B104859" s="202"/>
    </row>
    <row r="104860" spans="2:2">
      <c r="B104860" s="202"/>
    </row>
    <row r="104861" spans="2:2">
      <c r="B104861" s="202"/>
    </row>
    <row r="104862" spans="2:2">
      <c r="B104862" s="202"/>
    </row>
    <row r="104863" spans="2:2">
      <c r="B104863" s="202"/>
    </row>
    <row r="104864" spans="2:2">
      <c r="B104864" s="202"/>
    </row>
    <row r="104865" spans="2:2">
      <c r="B104865" s="202"/>
    </row>
    <row r="104866" spans="2:2">
      <c r="B104866" s="202"/>
    </row>
    <row r="104867" spans="2:2">
      <c r="B104867" s="202"/>
    </row>
    <row r="104868" spans="2:2">
      <c r="B104868" s="202"/>
    </row>
    <row r="104869" spans="2:2">
      <c r="B104869" s="202"/>
    </row>
    <row r="104870" spans="2:2">
      <c r="B104870" s="202"/>
    </row>
    <row r="104871" spans="2:2">
      <c r="B104871" s="202"/>
    </row>
    <row r="104872" spans="2:2">
      <c r="B104872" s="202"/>
    </row>
    <row r="104873" spans="2:2">
      <c r="B104873" s="202"/>
    </row>
    <row r="104874" spans="2:2">
      <c r="B104874" s="202"/>
    </row>
    <row r="104875" spans="2:2">
      <c r="B104875" s="202"/>
    </row>
    <row r="104876" spans="2:2">
      <c r="B104876" s="202"/>
    </row>
    <row r="104877" spans="2:2">
      <c r="B104877" s="202"/>
    </row>
    <row r="104878" spans="2:2">
      <c r="B104878" s="202"/>
    </row>
  </sheetData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rtSht">
    <pageSetUpPr fitToPage="1"/>
  </sheetPr>
  <dimension ref="A1:O2490"/>
  <sheetViews>
    <sheetView showGridLines="0" showRowColHeaders="0" view="pageLayout" topLeftCell="A139" zoomScaleNormal="100" zoomScaleSheetLayoutView="80" workbookViewId="0">
      <selection activeCell="I98" sqref="I98:I257"/>
    </sheetView>
  </sheetViews>
  <sheetFormatPr defaultColWidth="0" defaultRowHeight="15" zeroHeight="1"/>
  <cols>
    <col min="1" max="1" width="1" style="241" customWidth="1"/>
    <col min="2" max="2" width="11.140625" style="240" customWidth="1"/>
    <col min="3" max="3" width="11.28515625" style="240" customWidth="1"/>
    <col min="4" max="4" width="11" style="240" customWidth="1"/>
    <col min="5" max="11" width="11.140625" style="240" customWidth="1"/>
    <col min="12" max="13" width="12.5703125" style="240" customWidth="1"/>
    <col min="14" max="14" width="2.42578125" style="240" customWidth="1"/>
    <col min="15" max="15" width="13.42578125" style="241" hidden="1" customWidth="1"/>
    <col min="16" max="16384" width="9.140625" style="241" hidden="1"/>
  </cols>
  <sheetData>
    <row r="1" spans="2:14"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</row>
    <row r="2" spans="2:14" ht="15" customHeight="1">
      <c r="B2" s="241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</row>
    <row r="3" spans="2:14" ht="15" customHeight="1">
      <c r="B3" s="241"/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</row>
    <row r="4" spans="2:14" ht="15" customHeight="1">
      <c r="B4" s="241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</row>
    <row r="5" spans="2:14" ht="15" customHeight="1">
      <c r="B5" s="241"/>
      <c r="C5" s="241"/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</row>
    <row r="6" spans="2:14" ht="15" customHeight="1">
      <c r="B6" s="241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</row>
    <row r="7" spans="2:14">
      <c r="B7" s="241"/>
      <c r="C7" s="241"/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</row>
    <row r="8" spans="2:14">
      <c r="B8" s="241"/>
      <c r="C8" s="241"/>
      <c r="D8" s="241"/>
      <c r="E8" s="241"/>
      <c r="F8" s="241"/>
      <c r="G8" s="241"/>
      <c r="H8" s="241"/>
      <c r="I8" s="241"/>
      <c r="J8" s="241"/>
      <c r="K8" s="241"/>
      <c r="L8" s="241"/>
      <c r="M8" s="241"/>
      <c r="N8" s="241"/>
    </row>
    <row r="9" spans="2:14">
      <c r="B9" s="241"/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</row>
    <row r="10" spans="2:14">
      <c r="B10" s="241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</row>
    <row r="11" spans="2:14">
      <c r="B11" s="241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</row>
    <row r="12" spans="2:14">
      <c r="B12" s="241"/>
      <c r="C12" s="241"/>
      <c r="D12" s="241"/>
      <c r="E12" s="241"/>
      <c r="F12" s="241"/>
      <c r="G12" s="241"/>
      <c r="H12" s="241"/>
      <c r="I12" s="241"/>
      <c r="J12" s="241"/>
      <c r="K12" s="241"/>
      <c r="L12" s="241"/>
      <c r="M12" s="241"/>
      <c r="N12" s="241"/>
    </row>
    <row r="13" spans="2:14"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</row>
    <row r="14" spans="2:14">
      <c r="B14" s="241"/>
      <c r="C14" s="241"/>
      <c r="D14" s="241"/>
      <c r="E14" s="241"/>
      <c r="F14" s="241"/>
      <c r="G14" s="241"/>
      <c r="H14" s="241"/>
      <c r="I14" s="241"/>
      <c r="J14" s="241"/>
      <c r="K14" s="241"/>
      <c r="L14" s="241"/>
      <c r="M14" s="241"/>
      <c r="N14" s="241"/>
    </row>
    <row r="15" spans="2:14">
      <c r="B15" s="241"/>
      <c r="C15" s="241"/>
      <c r="D15" s="241"/>
      <c r="E15" s="241"/>
      <c r="F15" s="241"/>
      <c r="G15" s="241"/>
      <c r="H15" s="241"/>
      <c r="I15" s="241"/>
      <c r="J15" s="241"/>
      <c r="K15" s="241"/>
      <c r="L15" s="241"/>
      <c r="M15" s="241"/>
      <c r="N15" s="241"/>
    </row>
    <row r="16" spans="2:14">
      <c r="B16" s="241"/>
      <c r="C16" s="241"/>
      <c r="D16" s="241"/>
      <c r="E16" s="241"/>
      <c r="F16" s="241"/>
      <c r="G16" s="241"/>
      <c r="H16" s="241"/>
      <c r="I16" s="241"/>
      <c r="J16" s="241"/>
      <c r="K16" s="241"/>
      <c r="L16" s="241"/>
      <c r="M16" s="241"/>
      <c r="N16" s="241"/>
    </row>
    <row r="17" spans="2:14">
      <c r="B17" s="241"/>
      <c r="C17" s="241"/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241"/>
    </row>
    <row r="18" spans="2:14">
      <c r="B18" s="241"/>
      <c r="C18" s="241"/>
      <c r="D18" s="241"/>
      <c r="E18" s="241"/>
      <c r="F18" s="241"/>
      <c r="G18" s="241"/>
      <c r="H18" s="241"/>
      <c r="I18" s="241"/>
      <c r="J18" s="241"/>
      <c r="K18" s="241"/>
      <c r="L18" s="241"/>
      <c r="M18" s="241"/>
      <c r="N18" s="241"/>
    </row>
    <row r="19" spans="2:14">
      <c r="B19" s="241"/>
      <c r="C19" s="241"/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</row>
    <row r="20" spans="2:14" ht="15" customHeight="1">
      <c r="B20" s="241"/>
      <c r="C20" s="241"/>
      <c r="D20" s="241"/>
      <c r="E20" s="241"/>
      <c r="F20" s="241"/>
      <c r="G20" s="241"/>
      <c r="H20" s="241"/>
      <c r="I20" s="241"/>
      <c r="J20" s="241"/>
      <c r="K20" s="241"/>
      <c r="L20" s="241"/>
      <c r="M20" s="241"/>
      <c r="N20" s="241"/>
    </row>
    <row r="21" spans="2:14" ht="15" customHeight="1">
      <c r="B21" s="241"/>
      <c r="C21" s="241"/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</row>
    <row r="22" spans="2:14" ht="15" customHeight="1">
      <c r="B22" s="241"/>
      <c r="C22" s="241"/>
      <c r="D22" s="241"/>
      <c r="E22" s="241"/>
      <c r="F22" s="241"/>
      <c r="G22" s="241"/>
      <c r="H22" s="241"/>
      <c r="I22" s="241"/>
      <c r="J22" s="241"/>
      <c r="K22" s="241"/>
      <c r="L22" s="241"/>
      <c r="M22" s="241"/>
      <c r="N22" s="241"/>
    </row>
    <row r="23" spans="2:14">
      <c r="B23" s="241"/>
      <c r="C23" s="241"/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</row>
    <row r="24" spans="2:14">
      <c r="B24" s="241"/>
      <c r="C24" s="241"/>
      <c r="D24" s="241"/>
      <c r="E24" s="241"/>
      <c r="F24" s="241"/>
      <c r="G24" s="241"/>
      <c r="H24" s="241"/>
      <c r="I24" s="241"/>
      <c r="J24" s="241"/>
      <c r="K24" s="241"/>
      <c r="L24" s="241"/>
      <c r="M24" s="241"/>
      <c r="N24" s="241"/>
    </row>
    <row r="25" spans="2:14">
      <c r="B25" s="241"/>
      <c r="C25" s="241"/>
      <c r="D25" s="241"/>
      <c r="E25" s="241"/>
      <c r="F25" s="241"/>
      <c r="G25" s="241"/>
      <c r="H25" s="241"/>
      <c r="I25" s="241"/>
      <c r="J25" s="241"/>
      <c r="K25" s="241"/>
      <c r="L25" s="241"/>
      <c r="M25" s="241"/>
      <c r="N25" s="241"/>
    </row>
    <row r="26" spans="2:14">
      <c r="B26" s="241"/>
      <c r="C26" s="241"/>
      <c r="D26" s="241"/>
      <c r="E26" s="241"/>
      <c r="F26" s="241"/>
      <c r="G26" s="241"/>
      <c r="H26" s="241"/>
      <c r="I26" s="241"/>
      <c r="J26" s="241"/>
      <c r="K26" s="241"/>
      <c r="L26" s="241"/>
      <c r="M26" s="241"/>
      <c r="N26" s="241"/>
    </row>
    <row r="27" spans="2:14">
      <c r="B27" s="241"/>
      <c r="C27" s="241"/>
      <c r="D27" s="241"/>
      <c r="E27" s="241"/>
      <c r="F27" s="241"/>
      <c r="G27" s="241"/>
      <c r="H27" s="241"/>
      <c r="I27" s="241"/>
      <c r="J27" s="241"/>
      <c r="K27" s="241"/>
      <c r="L27" s="241"/>
      <c r="M27" s="241"/>
      <c r="N27" s="241"/>
    </row>
    <row r="28" spans="2:14">
      <c r="B28" s="241"/>
      <c r="C28" s="241"/>
      <c r="D28" s="241"/>
      <c r="E28" s="241"/>
      <c r="F28" s="241"/>
      <c r="G28" s="241"/>
      <c r="H28" s="241"/>
      <c r="I28" s="241"/>
      <c r="J28" s="241"/>
      <c r="K28" s="241"/>
      <c r="L28" s="241"/>
      <c r="M28" s="241"/>
      <c r="N28" s="241"/>
    </row>
    <row r="29" spans="2:14">
      <c r="B29" s="241"/>
      <c r="C29" s="241"/>
      <c r="D29" s="241"/>
      <c r="E29" s="241"/>
      <c r="F29" s="241"/>
      <c r="G29" s="241"/>
      <c r="H29" s="241"/>
      <c r="I29" s="241"/>
      <c r="J29" s="241"/>
      <c r="K29" s="241"/>
      <c r="L29" s="241"/>
      <c r="M29" s="241"/>
      <c r="N29" s="241"/>
    </row>
    <row r="30" spans="2:14">
      <c r="B30" s="241"/>
      <c r="C30" s="241"/>
      <c r="D30" s="241"/>
      <c r="E30" s="241"/>
      <c r="F30" s="241"/>
      <c r="G30" s="241"/>
      <c r="H30" s="241"/>
      <c r="I30" s="241"/>
      <c r="J30" s="241"/>
      <c r="K30" s="241"/>
      <c r="L30" s="241"/>
      <c r="M30" s="241"/>
      <c r="N30" s="241"/>
    </row>
    <row r="31" spans="2:14">
      <c r="B31" s="241"/>
      <c r="C31" s="241"/>
      <c r="D31" s="241"/>
      <c r="E31" s="241"/>
      <c r="F31" s="241"/>
      <c r="G31" s="241"/>
      <c r="H31" s="241"/>
      <c r="I31" s="241"/>
      <c r="J31" s="241"/>
      <c r="K31" s="241"/>
      <c r="L31" s="241"/>
      <c r="M31" s="241"/>
      <c r="N31" s="241"/>
    </row>
    <row r="32" spans="2:14">
      <c r="B32" s="241"/>
      <c r="C32" s="241"/>
      <c r="D32" s="241"/>
      <c r="E32" s="241"/>
      <c r="F32" s="241"/>
      <c r="G32" s="241"/>
      <c r="H32" s="241"/>
      <c r="I32" s="241"/>
      <c r="J32" s="241"/>
      <c r="K32" s="241"/>
      <c r="L32" s="241"/>
      <c r="M32" s="241"/>
      <c r="N32" s="241"/>
    </row>
    <row r="33" spans="2:14">
      <c r="B33" s="241"/>
      <c r="C33" s="241"/>
      <c r="D33" s="241"/>
      <c r="E33" s="241"/>
      <c r="F33" s="241"/>
      <c r="G33" s="241"/>
      <c r="H33" s="241"/>
      <c r="I33" s="241"/>
      <c r="J33" s="241"/>
      <c r="K33" s="241"/>
      <c r="L33" s="241"/>
      <c r="M33" s="241"/>
      <c r="N33" s="241"/>
    </row>
    <row r="34" spans="2:14">
      <c r="B34" s="241"/>
      <c r="C34" s="241"/>
      <c r="D34" s="241"/>
      <c r="E34" s="241"/>
      <c r="F34" s="241"/>
      <c r="G34" s="241"/>
      <c r="H34" s="241"/>
      <c r="I34" s="241"/>
      <c r="J34" s="241"/>
      <c r="K34" s="241"/>
      <c r="L34" s="241"/>
      <c r="M34" s="241"/>
      <c r="N34" s="241"/>
    </row>
    <row r="35" spans="2:14">
      <c r="B35" s="241"/>
      <c r="C35" s="241"/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</row>
    <row r="36" spans="2:14" ht="15" customHeight="1">
      <c r="B36" s="241"/>
      <c r="C36" s="241"/>
      <c r="D36" s="241"/>
      <c r="E36" s="241"/>
      <c r="F36" s="241"/>
      <c r="G36" s="241"/>
      <c r="H36" s="241"/>
      <c r="I36" s="241"/>
      <c r="J36" s="241"/>
      <c r="K36" s="241"/>
      <c r="L36" s="241"/>
      <c r="M36" s="241"/>
      <c r="N36" s="241"/>
    </row>
    <row r="37" spans="2:14" ht="15" customHeight="1">
      <c r="B37" s="241"/>
      <c r="C37" s="241"/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</row>
    <row r="38" spans="2:14" ht="15" customHeight="1">
      <c r="B38" s="241"/>
      <c r="C38" s="241"/>
      <c r="D38" s="241"/>
      <c r="E38" s="241"/>
      <c r="F38" s="241"/>
      <c r="G38" s="241"/>
      <c r="H38" s="241"/>
      <c r="I38" s="241"/>
      <c r="J38" s="241"/>
      <c r="K38" s="241"/>
      <c r="L38" s="241"/>
      <c r="M38" s="241"/>
      <c r="N38" s="241"/>
    </row>
    <row r="39" spans="2:14"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41"/>
      <c r="M39" s="241"/>
      <c r="N39" s="241"/>
    </row>
    <row r="40" spans="2:14"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</row>
    <row r="41" spans="2:14">
      <c r="B41" s="241"/>
      <c r="C41" s="241"/>
      <c r="D41" s="241"/>
      <c r="E41" s="241"/>
      <c r="F41" s="241"/>
      <c r="G41" s="241"/>
      <c r="H41" s="241"/>
      <c r="I41" s="241"/>
      <c r="J41" s="241"/>
      <c r="K41" s="241"/>
      <c r="L41" s="241"/>
      <c r="M41" s="241"/>
      <c r="N41" s="241"/>
    </row>
    <row r="42" spans="2:14">
      <c r="B42" s="241"/>
      <c r="C42" s="241"/>
      <c r="D42" s="241"/>
      <c r="E42" s="241"/>
      <c r="F42" s="241"/>
      <c r="G42" s="241"/>
      <c r="H42" s="241"/>
      <c r="I42" s="241"/>
      <c r="J42" s="241"/>
      <c r="K42" s="241"/>
      <c r="L42" s="241"/>
      <c r="M42" s="241"/>
      <c r="N42" s="241"/>
    </row>
    <row r="43" spans="2:14">
      <c r="B43" s="241"/>
      <c r="C43" s="241"/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</row>
    <row r="44" spans="2:14">
      <c r="B44" s="241"/>
      <c r="C44" s="241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</row>
    <row r="45" spans="2:14">
      <c r="B45" s="241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1"/>
    </row>
    <row r="46" spans="2:14"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</row>
    <row r="47" spans="2:14">
      <c r="B47" s="241"/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</row>
    <row r="48" spans="2:14">
      <c r="B48" s="241"/>
      <c r="C48" s="241"/>
      <c r="D48" s="241"/>
      <c r="E48" s="241"/>
      <c r="F48" s="241"/>
      <c r="G48" s="241"/>
      <c r="H48" s="241"/>
      <c r="I48" s="241"/>
      <c r="J48" s="241"/>
      <c r="K48" s="241"/>
      <c r="L48" s="241"/>
      <c r="M48" s="241"/>
      <c r="N48" s="241"/>
    </row>
    <row r="49" spans="2:14">
      <c r="B49" s="241"/>
      <c r="C49" s="241"/>
      <c r="D49" s="241"/>
      <c r="E49" s="241"/>
      <c r="F49" s="241"/>
      <c r="G49" s="241"/>
      <c r="H49" s="241"/>
      <c r="I49" s="241"/>
      <c r="J49" s="241"/>
      <c r="K49" s="241"/>
      <c r="L49" s="241"/>
      <c r="M49" s="241"/>
      <c r="N49" s="241"/>
    </row>
    <row r="50" spans="2:14">
      <c r="B50" s="241"/>
      <c r="C50" s="241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</row>
    <row r="51" spans="2:14">
      <c r="B51" s="241"/>
      <c r="C51" s="241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</row>
    <row r="52" spans="2:14" ht="15.75" customHeight="1"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</row>
    <row r="53" spans="2:14" ht="15" customHeight="1"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</row>
    <row r="54" spans="2:14" ht="15" customHeight="1">
      <c r="B54" s="241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</row>
    <row r="55" spans="2:14">
      <c r="B55" s="241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</row>
    <row r="56" spans="2:14"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</row>
    <row r="57" spans="2:14" ht="15" customHeight="1">
      <c r="B57" s="241"/>
      <c r="C57" s="241"/>
      <c r="D57" s="241"/>
      <c r="E57" s="241"/>
      <c r="F57" s="241"/>
      <c r="G57" s="241"/>
      <c r="H57" s="241"/>
      <c r="I57" s="241"/>
      <c r="J57" s="241"/>
      <c r="K57" s="241"/>
      <c r="L57" s="241"/>
      <c r="M57" s="241"/>
      <c r="N57" s="241"/>
    </row>
    <row r="58" spans="2:14" ht="15" customHeight="1"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</row>
    <row r="59" spans="2:14"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</row>
    <row r="60" spans="2:14"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</row>
    <row r="61" spans="2:14"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</row>
    <row r="62" spans="2:14"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</row>
    <row r="63" spans="2:14">
      <c r="B63" s="241"/>
      <c r="C63" s="241"/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</row>
    <row r="64" spans="2:14" ht="15" customHeight="1"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</row>
    <row r="65" spans="2:14" ht="15" customHeight="1">
      <c r="B65" s="241"/>
      <c r="C65" s="241"/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</row>
    <row r="66" spans="2:14" ht="15" customHeight="1"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</row>
    <row r="67" spans="2:14" ht="15" customHeight="1"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</row>
    <row r="68" spans="2:14" ht="15" customHeight="1">
      <c r="B68" s="241"/>
      <c r="C68" s="241"/>
      <c r="D68" s="241"/>
      <c r="E68" s="241"/>
      <c r="F68" s="241"/>
      <c r="G68" s="241"/>
      <c r="H68" s="241"/>
      <c r="I68" s="241"/>
      <c r="J68" s="241"/>
      <c r="K68" s="241"/>
      <c r="L68" s="241"/>
      <c r="M68" s="241"/>
      <c r="N68" s="241"/>
    </row>
    <row r="69" spans="2:14" ht="15" customHeight="1">
      <c r="B69" s="241"/>
      <c r="C69" s="241"/>
      <c r="D69" s="241"/>
      <c r="E69" s="241"/>
      <c r="F69" s="241"/>
      <c r="G69" s="241"/>
      <c r="H69" s="241"/>
      <c r="I69" s="241"/>
      <c r="J69" s="241"/>
      <c r="K69" s="241"/>
      <c r="L69" s="241"/>
      <c r="M69" s="241"/>
      <c r="N69" s="241"/>
    </row>
    <row r="70" spans="2:14" ht="15" customHeight="1">
      <c r="B70" s="241"/>
      <c r="C70" s="241"/>
      <c r="D70" s="241"/>
      <c r="E70" s="241"/>
      <c r="F70" s="241"/>
      <c r="G70" s="241"/>
      <c r="H70" s="241"/>
      <c r="I70" s="241"/>
      <c r="J70" s="241"/>
      <c r="K70" s="241"/>
      <c r="L70" s="241"/>
      <c r="M70" s="241"/>
      <c r="N70" s="241"/>
    </row>
    <row r="71" spans="2:14" ht="15" customHeight="1">
      <c r="B71" s="241"/>
      <c r="C71" s="241"/>
      <c r="D71" s="241"/>
      <c r="E71" s="241"/>
      <c r="F71" s="241"/>
      <c r="G71" s="241"/>
      <c r="H71" s="241"/>
      <c r="I71" s="241"/>
      <c r="J71" s="241"/>
      <c r="K71" s="241"/>
      <c r="L71" s="241"/>
      <c r="M71" s="241"/>
      <c r="N71" s="241"/>
    </row>
    <row r="72" spans="2:14" ht="15" customHeight="1">
      <c r="B72" s="241"/>
      <c r="C72" s="241"/>
      <c r="D72" s="241"/>
      <c r="E72" s="241"/>
      <c r="F72" s="241"/>
      <c r="G72" s="241"/>
      <c r="H72" s="241"/>
      <c r="I72" s="241"/>
      <c r="J72" s="241"/>
      <c r="K72" s="241"/>
      <c r="L72" s="241"/>
      <c r="M72" s="241"/>
      <c r="N72" s="241"/>
    </row>
    <row r="73" spans="2:14" ht="15" customHeight="1"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</row>
    <row r="74" spans="2:14" ht="15" customHeight="1">
      <c r="B74" s="241"/>
      <c r="C74" s="241"/>
      <c r="D74" s="241"/>
      <c r="E74" s="241"/>
      <c r="F74" s="241"/>
      <c r="G74" s="241"/>
      <c r="H74" s="241"/>
      <c r="I74" s="241"/>
      <c r="J74" s="241"/>
      <c r="K74" s="241"/>
      <c r="L74" s="241"/>
      <c r="M74" s="241"/>
      <c r="N74" s="241"/>
    </row>
    <row r="75" spans="2:14" ht="15" customHeight="1">
      <c r="B75" s="241"/>
      <c r="C75" s="241"/>
      <c r="D75" s="241"/>
      <c r="E75" s="241"/>
      <c r="F75" s="241"/>
      <c r="G75" s="241"/>
      <c r="H75" s="241"/>
      <c r="I75" s="241"/>
      <c r="J75" s="241"/>
      <c r="K75" s="241"/>
      <c r="L75" s="241"/>
      <c r="M75" s="241"/>
      <c r="N75" s="241"/>
    </row>
    <row r="76" spans="2:14" ht="15" customHeight="1">
      <c r="B76" s="241"/>
      <c r="C76" s="241"/>
      <c r="D76" s="241"/>
      <c r="E76" s="241"/>
      <c r="F76" s="241"/>
      <c r="G76" s="241"/>
      <c r="H76" s="241"/>
      <c r="I76" s="241"/>
      <c r="J76" s="241"/>
      <c r="K76" s="241"/>
      <c r="L76" s="241"/>
      <c r="M76" s="241"/>
      <c r="N76" s="241"/>
    </row>
    <row r="77" spans="2:14" ht="15" customHeight="1">
      <c r="B77" s="241"/>
      <c r="C77" s="241"/>
      <c r="D77" s="241"/>
      <c r="E77" s="241"/>
      <c r="F77" s="241"/>
      <c r="G77" s="241"/>
      <c r="H77" s="241"/>
      <c r="I77" s="241"/>
      <c r="J77" s="241"/>
      <c r="K77" s="241"/>
      <c r="L77" s="241"/>
      <c r="M77" s="241"/>
      <c r="N77" s="241"/>
    </row>
    <row r="78" spans="2:14" ht="15" customHeight="1">
      <c r="B78" s="241"/>
      <c r="C78" s="241"/>
      <c r="D78" s="241"/>
      <c r="E78" s="241"/>
      <c r="F78" s="241"/>
      <c r="G78" s="241"/>
      <c r="H78" s="241"/>
      <c r="I78" s="241"/>
      <c r="J78" s="241"/>
      <c r="K78" s="241"/>
      <c r="L78" s="241"/>
      <c r="M78" s="241"/>
      <c r="N78" s="241"/>
    </row>
    <row r="79" spans="2:14" ht="15" customHeight="1">
      <c r="B79" s="241"/>
      <c r="C79" s="241"/>
      <c r="D79" s="241"/>
      <c r="E79" s="241"/>
      <c r="F79" s="241"/>
      <c r="G79" s="241"/>
      <c r="H79" s="241"/>
      <c r="I79" s="241"/>
      <c r="J79" s="241"/>
      <c r="K79" s="241"/>
      <c r="L79" s="241"/>
      <c r="M79" s="241"/>
      <c r="N79" s="241"/>
    </row>
    <row r="80" spans="2:14" ht="15" customHeight="1">
      <c r="B80" s="241"/>
      <c r="C80" s="241"/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</row>
    <row r="81" spans="2:14" ht="15" customHeight="1">
      <c r="B81" s="241"/>
      <c r="C81" s="241"/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</row>
    <row r="82" spans="2:14" ht="15" customHeight="1">
      <c r="B82" s="241"/>
      <c r="C82" s="241"/>
      <c r="D82" s="241"/>
      <c r="E82" s="241"/>
      <c r="F82" s="241"/>
      <c r="G82" s="241"/>
      <c r="H82" s="241"/>
      <c r="I82" s="241"/>
      <c r="J82" s="241"/>
      <c r="K82" s="241"/>
      <c r="L82" s="241"/>
      <c r="M82" s="241"/>
      <c r="N82" s="241"/>
    </row>
    <row r="83" spans="2:14" ht="15" customHeight="1">
      <c r="B83" s="241"/>
      <c r="C83" s="241"/>
      <c r="D83" s="241"/>
      <c r="E83" s="241"/>
      <c r="F83" s="241"/>
      <c r="G83" s="241"/>
      <c r="H83" s="241"/>
      <c r="I83" s="241"/>
      <c r="J83" s="241"/>
      <c r="K83" s="241"/>
      <c r="L83" s="241"/>
      <c r="M83" s="241"/>
      <c r="N83" s="241"/>
    </row>
    <row r="84" spans="2:14" ht="15" customHeight="1"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</row>
    <row r="85" spans="2:14" ht="15" customHeight="1">
      <c r="B85" s="241"/>
      <c r="C85" s="241"/>
      <c r="D85" s="241"/>
      <c r="E85" s="241"/>
      <c r="F85" s="241"/>
      <c r="G85" s="241"/>
      <c r="H85" s="241"/>
      <c r="I85" s="241"/>
      <c r="J85" s="241"/>
      <c r="K85" s="241"/>
      <c r="L85" s="241"/>
      <c r="M85" s="241"/>
      <c r="N85" s="241"/>
    </row>
    <row r="86" spans="2:14" ht="15" customHeight="1"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241"/>
      <c r="N86" s="241"/>
    </row>
    <row r="87" spans="2:14" ht="15" customHeight="1">
      <c r="B87" s="241"/>
      <c r="C87" s="241"/>
      <c r="D87" s="241"/>
      <c r="E87" s="241"/>
      <c r="F87" s="241"/>
      <c r="G87" s="241"/>
      <c r="H87" s="241"/>
      <c r="I87" s="241"/>
      <c r="J87" s="241"/>
      <c r="K87" s="241"/>
      <c r="L87" s="241"/>
      <c r="M87" s="241"/>
      <c r="N87" s="241"/>
    </row>
    <row r="88" spans="2:14" ht="15" customHeight="1"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241"/>
      <c r="N88" s="241"/>
    </row>
    <row r="89" spans="2:14" ht="15" customHeight="1"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241"/>
      <c r="N89" s="241"/>
    </row>
    <row r="90" spans="2:14" ht="15" customHeight="1"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41"/>
      <c r="M90" s="241"/>
      <c r="N90" s="241"/>
    </row>
    <row r="91" spans="2:14" ht="15" customHeight="1">
      <c r="B91" s="241"/>
      <c r="C91" s="241"/>
      <c r="D91" s="241"/>
      <c r="E91" s="241"/>
      <c r="F91" s="241"/>
      <c r="G91" s="241"/>
      <c r="H91" s="241"/>
      <c r="I91" s="241"/>
      <c r="J91" s="241"/>
      <c r="K91" s="241"/>
      <c r="L91" s="241"/>
      <c r="M91" s="241"/>
      <c r="N91" s="241"/>
    </row>
    <row r="92" spans="2:14" ht="15" customHeight="1">
      <c r="B92" s="241"/>
      <c r="C92" s="241"/>
      <c r="D92" s="241"/>
      <c r="E92" s="241"/>
      <c r="F92" s="241"/>
      <c r="G92" s="241"/>
      <c r="H92" s="241"/>
      <c r="I92" s="241"/>
      <c r="J92" s="241"/>
      <c r="K92" s="241"/>
      <c r="L92" s="241"/>
      <c r="M92" s="241"/>
      <c r="N92" s="241"/>
    </row>
    <row r="93" spans="2:14" ht="15" customHeight="1"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241"/>
      <c r="N93" s="241"/>
    </row>
    <row r="94" spans="2:14" ht="15" customHeight="1"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</row>
    <row r="95" spans="2:14" ht="15" customHeight="1">
      <c r="B95" s="241"/>
      <c r="C95" s="241"/>
      <c r="D95" s="241"/>
      <c r="E95" s="241"/>
      <c r="F95" s="241"/>
      <c r="G95" s="241"/>
      <c r="H95" s="241"/>
      <c r="I95" s="241"/>
      <c r="J95" s="241"/>
      <c r="K95" s="241"/>
      <c r="L95" s="241"/>
      <c r="M95" s="241"/>
      <c r="N95" s="241"/>
    </row>
    <row r="96" spans="2:14" ht="15" customHeight="1">
      <c r="B96" s="241"/>
      <c r="C96" s="241"/>
      <c r="D96" s="241"/>
      <c r="E96" s="241"/>
      <c r="F96" s="241"/>
      <c r="G96" s="241"/>
      <c r="H96" s="241"/>
      <c r="I96" s="241"/>
      <c r="J96" s="241"/>
      <c r="K96" s="241"/>
      <c r="L96" s="241"/>
      <c r="M96" s="241"/>
      <c r="N96" s="241"/>
    </row>
    <row r="97" spans="2:14" ht="15" customHeight="1">
      <c r="B97" s="241"/>
      <c r="C97" s="241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</row>
    <row r="98" spans="2:14" ht="15" customHeight="1">
      <c r="B98" s="241"/>
      <c r="C98" s="241"/>
      <c r="D98" s="241"/>
      <c r="E98" s="241"/>
      <c r="F98" s="241"/>
      <c r="G98" s="241"/>
      <c r="H98" s="241"/>
      <c r="I98" s="241"/>
      <c r="J98" s="241"/>
      <c r="K98" s="241"/>
      <c r="L98" s="241"/>
      <c r="M98" s="241"/>
      <c r="N98" s="241"/>
    </row>
    <row r="99" spans="2:14" ht="15" customHeight="1">
      <c r="B99" s="241"/>
      <c r="C99" s="241"/>
      <c r="D99" s="241"/>
      <c r="E99" s="241"/>
      <c r="F99" s="241"/>
      <c r="G99" s="241"/>
      <c r="H99" s="241"/>
      <c r="I99" s="241"/>
      <c r="J99" s="241"/>
      <c r="K99" s="241"/>
      <c r="L99" s="241"/>
      <c r="M99" s="241"/>
      <c r="N99" s="241"/>
    </row>
    <row r="100" spans="2:14" ht="15" customHeight="1">
      <c r="B100" s="241"/>
      <c r="C100" s="241"/>
      <c r="D100" s="241"/>
      <c r="E100" s="241"/>
      <c r="F100" s="241"/>
      <c r="G100" s="241"/>
      <c r="H100" s="241"/>
      <c r="I100" s="241"/>
      <c r="J100" s="241"/>
      <c r="K100" s="241"/>
      <c r="L100" s="241"/>
      <c r="M100" s="241"/>
      <c r="N100" s="241"/>
    </row>
    <row r="101" spans="2:14" ht="15" customHeight="1">
      <c r="B101" s="241"/>
      <c r="C101" s="241"/>
      <c r="D101" s="241"/>
      <c r="E101" s="241"/>
      <c r="F101" s="241"/>
      <c r="G101" s="241"/>
      <c r="H101" s="241"/>
      <c r="I101" s="241"/>
      <c r="J101" s="241"/>
      <c r="K101" s="241"/>
      <c r="L101" s="241"/>
      <c r="M101" s="241"/>
      <c r="N101" s="241"/>
    </row>
    <row r="102" spans="2:14" ht="15" customHeight="1">
      <c r="B102" s="241"/>
      <c r="C102" s="241"/>
      <c r="D102" s="241"/>
      <c r="E102" s="241"/>
      <c r="F102" s="241"/>
      <c r="G102" s="241"/>
      <c r="H102" s="241"/>
      <c r="I102" s="241"/>
      <c r="J102" s="241"/>
      <c r="K102" s="241"/>
      <c r="L102" s="241"/>
      <c r="M102" s="241"/>
      <c r="N102" s="241"/>
    </row>
    <row r="103" spans="2:14" ht="15" customHeight="1">
      <c r="B103" s="241"/>
      <c r="C103" s="241"/>
      <c r="D103" s="241"/>
      <c r="E103" s="241"/>
      <c r="F103" s="241"/>
      <c r="G103" s="241"/>
      <c r="H103" s="241"/>
      <c r="I103" s="241"/>
      <c r="J103" s="241"/>
      <c r="K103" s="241"/>
      <c r="L103" s="241"/>
      <c r="M103" s="241"/>
      <c r="N103" s="241"/>
    </row>
    <row r="104" spans="2:14" ht="15" customHeight="1">
      <c r="B104" s="241"/>
      <c r="C104" s="241"/>
      <c r="D104" s="241"/>
      <c r="E104" s="241"/>
      <c r="F104" s="241"/>
      <c r="G104" s="241"/>
      <c r="H104" s="241"/>
      <c r="I104" s="241"/>
      <c r="J104" s="241"/>
      <c r="K104" s="241"/>
      <c r="L104" s="241"/>
      <c r="M104" s="241"/>
      <c r="N104" s="241"/>
    </row>
    <row r="105" spans="2:14" ht="15" customHeight="1">
      <c r="B105" s="241"/>
      <c r="C105" s="241"/>
      <c r="D105" s="241"/>
      <c r="E105" s="241"/>
      <c r="F105" s="241"/>
      <c r="G105" s="241"/>
      <c r="H105" s="241"/>
      <c r="I105" s="241"/>
      <c r="J105" s="241"/>
      <c r="K105" s="241"/>
      <c r="L105" s="241"/>
      <c r="M105" s="241"/>
      <c r="N105" s="241"/>
    </row>
    <row r="106" spans="2:14" ht="15" customHeight="1">
      <c r="B106" s="241"/>
      <c r="C106" s="241"/>
      <c r="D106" s="241"/>
      <c r="E106" s="241"/>
      <c r="F106" s="241"/>
      <c r="G106" s="241"/>
      <c r="H106" s="241"/>
      <c r="I106" s="241"/>
      <c r="J106" s="241"/>
      <c r="K106" s="241"/>
      <c r="L106" s="241"/>
      <c r="M106" s="241"/>
      <c r="N106" s="241"/>
    </row>
    <row r="107" spans="2:14" ht="15" customHeight="1"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41"/>
      <c r="M107" s="241"/>
      <c r="N107" s="241"/>
    </row>
    <row r="108" spans="2:14" ht="15" customHeight="1">
      <c r="B108" s="241"/>
      <c r="C108" s="241"/>
      <c r="D108" s="241"/>
      <c r="E108" s="241"/>
      <c r="F108" s="241"/>
      <c r="G108" s="241"/>
      <c r="H108" s="241"/>
      <c r="I108" s="241"/>
      <c r="J108" s="241"/>
      <c r="K108" s="241"/>
      <c r="L108" s="241"/>
      <c r="M108" s="241"/>
      <c r="N108" s="241"/>
    </row>
    <row r="109" spans="2:14" ht="15" customHeight="1">
      <c r="B109" s="241"/>
      <c r="C109" s="241"/>
      <c r="D109" s="241"/>
      <c r="E109" s="241"/>
      <c r="F109" s="241"/>
      <c r="G109" s="241"/>
      <c r="H109" s="241"/>
      <c r="I109" s="241"/>
      <c r="J109" s="241"/>
      <c r="K109" s="241"/>
      <c r="L109" s="241"/>
      <c r="M109" s="241"/>
      <c r="N109" s="241"/>
    </row>
    <row r="110" spans="2:14" ht="15" customHeight="1">
      <c r="B110" s="241"/>
      <c r="C110" s="241"/>
      <c r="D110" s="241"/>
      <c r="E110" s="241"/>
      <c r="F110" s="241"/>
      <c r="G110" s="241"/>
      <c r="H110" s="241"/>
      <c r="I110" s="241"/>
      <c r="J110" s="241"/>
      <c r="K110" s="241"/>
      <c r="L110" s="241"/>
      <c r="M110" s="241"/>
      <c r="N110" s="241"/>
    </row>
    <row r="111" spans="2:14" ht="15" customHeight="1">
      <c r="B111" s="241"/>
      <c r="C111" s="241"/>
      <c r="D111" s="241"/>
      <c r="E111" s="241"/>
      <c r="F111" s="241"/>
      <c r="G111" s="241"/>
      <c r="H111" s="241"/>
      <c r="I111" s="241"/>
      <c r="J111" s="241"/>
      <c r="K111" s="241"/>
      <c r="L111" s="241"/>
      <c r="M111" s="241"/>
      <c r="N111" s="241"/>
    </row>
    <row r="112" spans="2:14" ht="15" customHeight="1">
      <c r="B112" s="241"/>
      <c r="C112" s="241"/>
      <c r="D112" s="241"/>
      <c r="E112" s="241"/>
      <c r="F112" s="241"/>
      <c r="G112" s="241"/>
      <c r="H112" s="241"/>
      <c r="I112" s="241"/>
      <c r="J112" s="241"/>
      <c r="K112" s="241"/>
      <c r="L112" s="241"/>
      <c r="M112" s="241"/>
      <c r="N112" s="241"/>
    </row>
    <row r="113" spans="2:14" ht="15" customHeight="1">
      <c r="B113" s="241"/>
      <c r="C113" s="241"/>
      <c r="D113" s="241"/>
      <c r="E113" s="241"/>
      <c r="F113" s="241"/>
      <c r="G113" s="241"/>
      <c r="H113" s="241"/>
      <c r="I113" s="241"/>
      <c r="J113" s="241"/>
      <c r="K113" s="241"/>
      <c r="L113" s="241"/>
      <c r="M113" s="241"/>
      <c r="N113" s="241"/>
    </row>
    <row r="114" spans="2:14" ht="15" customHeight="1">
      <c r="B114" s="241"/>
      <c r="C114" s="241"/>
      <c r="D114" s="241"/>
      <c r="E114" s="241"/>
      <c r="F114" s="241"/>
      <c r="G114" s="241"/>
      <c r="H114" s="241"/>
      <c r="I114" s="241"/>
      <c r="J114" s="241"/>
      <c r="K114" s="241"/>
      <c r="L114" s="241"/>
      <c r="M114" s="241"/>
      <c r="N114" s="241"/>
    </row>
    <row r="115" spans="2:14" ht="15" customHeight="1">
      <c r="B115" s="241"/>
      <c r="C115" s="241"/>
      <c r="D115" s="241"/>
      <c r="E115" s="241"/>
      <c r="F115" s="241"/>
      <c r="G115" s="241"/>
      <c r="H115" s="241"/>
      <c r="I115" s="241"/>
      <c r="J115" s="241"/>
      <c r="K115" s="241"/>
      <c r="L115" s="241"/>
      <c r="M115" s="241"/>
      <c r="N115" s="241"/>
    </row>
    <row r="116" spans="2:14" ht="15" customHeight="1">
      <c r="B116" s="241"/>
      <c r="C116" s="241"/>
      <c r="D116" s="241"/>
      <c r="E116" s="241"/>
      <c r="F116" s="241"/>
      <c r="G116" s="241"/>
      <c r="H116" s="241"/>
      <c r="I116" s="241"/>
      <c r="J116" s="241"/>
      <c r="K116" s="241"/>
      <c r="L116" s="241"/>
      <c r="M116" s="241"/>
      <c r="N116" s="241"/>
    </row>
    <row r="117" spans="2:14" ht="15" customHeight="1"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241"/>
      <c r="N117" s="241"/>
    </row>
    <row r="118" spans="2:14" ht="15" customHeight="1">
      <c r="B118" s="241"/>
      <c r="C118" s="241"/>
      <c r="D118" s="241"/>
      <c r="E118" s="241"/>
      <c r="F118" s="241"/>
      <c r="G118" s="241"/>
      <c r="H118" s="241"/>
      <c r="I118" s="241"/>
      <c r="J118" s="241"/>
      <c r="K118" s="241"/>
      <c r="L118" s="241"/>
      <c r="M118" s="241"/>
      <c r="N118" s="241"/>
    </row>
    <row r="119" spans="2:14" ht="15" customHeight="1">
      <c r="B119" s="241"/>
      <c r="C119" s="241"/>
      <c r="D119" s="241"/>
      <c r="E119" s="241"/>
      <c r="F119" s="241"/>
      <c r="G119" s="241"/>
      <c r="H119" s="241"/>
      <c r="I119" s="241"/>
      <c r="J119" s="241"/>
      <c r="K119" s="241"/>
      <c r="L119" s="241"/>
      <c r="M119" s="241"/>
      <c r="N119" s="241"/>
    </row>
    <row r="120" spans="2:14" ht="15" customHeight="1"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241"/>
      <c r="N120" s="241"/>
    </row>
    <row r="121" spans="2:14" ht="15" customHeight="1"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</row>
    <row r="122" spans="2:14" ht="15" customHeight="1">
      <c r="B122" s="241"/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241"/>
      <c r="N122" s="241"/>
    </row>
    <row r="123" spans="2:14" ht="15" customHeight="1"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241"/>
      <c r="N123" s="241"/>
    </row>
    <row r="124" spans="2:14" ht="15" customHeight="1"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41"/>
      <c r="M124" s="241"/>
      <c r="N124" s="241"/>
    </row>
    <row r="125" spans="2:14" ht="15" customHeight="1">
      <c r="B125" s="241"/>
      <c r="C125" s="241"/>
      <c r="D125" s="241"/>
      <c r="E125" s="241"/>
      <c r="F125" s="241"/>
      <c r="G125" s="241"/>
      <c r="H125" s="241"/>
      <c r="I125" s="241"/>
      <c r="J125" s="241"/>
      <c r="K125" s="241"/>
      <c r="L125" s="241"/>
      <c r="M125" s="241"/>
      <c r="N125" s="241"/>
    </row>
    <row r="126" spans="2:14" ht="15" customHeight="1">
      <c r="B126" s="241"/>
      <c r="C126" s="241"/>
      <c r="D126" s="241"/>
      <c r="E126" s="241"/>
      <c r="F126" s="241"/>
      <c r="G126" s="241"/>
      <c r="H126" s="241"/>
      <c r="I126" s="241"/>
      <c r="J126" s="241"/>
      <c r="K126" s="241"/>
      <c r="L126" s="241"/>
      <c r="M126" s="241"/>
      <c r="N126" s="241"/>
    </row>
    <row r="127" spans="2:14" ht="15" customHeight="1">
      <c r="B127" s="241"/>
      <c r="C127" s="241"/>
      <c r="D127" s="241"/>
      <c r="E127" s="241"/>
      <c r="F127" s="241"/>
      <c r="G127" s="241"/>
      <c r="H127" s="241"/>
      <c r="I127" s="241"/>
      <c r="J127" s="241"/>
      <c r="K127" s="241"/>
      <c r="L127" s="241"/>
      <c r="M127" s="241"/>
      <c r="N127" s="241"/>
    </row>
    <row r="128" spans="2:14" ht="15" customHeight="1">
      <c r="B128" s="241"/>
      <c r="C128" s="241"/>
      <c r="D128" s="241"/>
      <c r="E128" s="241"/>
      <c r="F128" s="241"/>
      <c r="G128" s="241"/>
      <c r="H128" s="241"/>
      <c r="I128" s="241"/>
      <c r="J128" s="241"/>
      <c r="K128" s="241"/>
      <c r="L128" s="241"/>
      <c r="M128" s="241"/>
      <c r="N128" s="241"/>
    </row>
    <row r="129" spans="2:14" ht="15" customHeight="1">
      <c r="B129" s="241"/>
      <c r="C129" s="241"/>
      <c r="D129" s="241"/>
      <c r="E129" s="241"/>
      <c r="F129" s="241"/>
      <c r="G129" s="241"/>
      <c r="H129" s="241"/>
      <c r="I129" s="241"/>
      <c r="J129" s="241"/>
      <c r="K129" s="241"/>
      <c r="L129" s="241"/>
      <c r="M129" s="241"/>
      <c r="N129" s="241"/>
    </row>
    <row r="130" spans="2:14" ht="15" customHeight="1">
      <c r="B130" s="241"/>
      <c r="C130" s="241"/>
      <c r="D130" s="241"/>
      <c r="E130" s="241"/>
      <c r="F130" s="241"/>
      <c r="G130" s="241"/>
      <c r="H130" s="241"/>
      <c r="I130" s="241"/>
      <c r="J130" s="241"/>
      <c r="K130" s="241"/>
      <c r="L130" s="241"/>
      <c r="M130" s="241"/>
      <c r="N130" s="241"/>
    </row>
    <row r="131" spans="2:14" ht="15" customHeight="1">
      <c r="B131" s="241"/>
      <c r="C131" s="241"/>
      <c r="D131" s="241"/>
      <c r="E131" s="241"/>
      <c r="F131" s="241"/>
      <c r="G131" s="241"/>
      <c r="H131" s="241"/>
      <c r="I131" s="241"/>
      <c r="J131" s="241"/>
      <c r="K131" s="241"/>
      <c r="L131" s="241"/>
      <c r="M131" s="241"/>
      <c r="N131" s="241"/>
    </row>
    <row r="132" spans="2:14" ht="15" customHeight="1">
      <c r="B132" s="241"/>
      <c r="C132" s="241"/>
      <c r="D132" s="241"/>
      <c r="E132" s="241"/>
      <c r="F132" s="241"/>
      <c r="G132" s="241"/>
      <c r="H132" s="241"/>
      <c r="I132" s="241"/>
      <c r="J132" s="241"/>
      <c r="K132" s="241"/>
      <c r="L132" s="241"/>
      <c r="M132" s="241"/>
      <c r="N132" s="241"/>
    </row>
    <row r="133" spans="2:14" ht="15" customHeight="1">
      <c r="B133" s="241"/>
      <c r="C133" s="241"/>
      <c r="D133" s="241"/>
      <c r="E133" s="241"/>
      <c r="F133" s="241"/>
      <c r="G133" s="241"/>
      <c r="H133" s="241"/>
      <c r="I133" s="241"/>
      <c r="J133" s="241"/>
      <c r="K133" s="241"/>
      <c r="L133" s="241"/>
      <c r="M133" s="241"/>
      <c r="N133" s="241"/>
    </row>
    <row r="134" spans="2:14" ht="15" customHeight="1">
      <c r="B134" s="241"/>
      <c r="C134" s="241"/>
      <c r="D134" s="241"/>
      <c r="E134" s="241"/>
      <c r="F134" s="241"/>
      <c r="G134" s="241"/>
      <c r="H134" s="241"/>
      <c r="I134" s="241"/>
      <c r="J134" s="241"/>
      <c r="K134" s="241"/>
      <c r="L134" s="241"/>
      <c r="M134" s="241"/>
      <c r="N134" s="241"/>
    </row>
    <row r="135" spans="2:14" ht="15" customHeight="1">
      <c r="B135" s="241"/>
      <c r="C135" s="241"/>
      <c r="D135" s="241"/>
      <c r="E135" s="241"/>
      <c r="F135" s="241"/>
      <c r="G135" s="241"/>
      <c r="H135" s="241"/>
      <c r="I135" s="241"/>
      <c r="J135" s="241"/>
      <c r="K135" s="241"/>
      <c r="L135" s="241"/>
      <c r="M135" s="241"/>
      <c r="N135" s="241"/>
    </row>
    <row r="136" spans="2:14" ht="15" customHeight="1">
      <c r="B136" s="241"/>
      <c r="C136" s="241"/>
      <c r="D136" s="241"/>
      <c r="E136" s="241"/>
      <c r="F136" s="241"/>
      <c r="G136" s="241"/>
      <c r="H136" s="241"/>
      <c r="I136" s="241"/>
      <c r="J136" s="241"/>
      <c r="K136" s="241"/>
      <c r="L136" s="241"/>
      <c r="M136" s="241"/>
      <c r="N136" s="241"/>
    </row>
    <row r="137" spans="2:14" ht="15" customHeight="1">
      <c r="B137" s="241"/>
      <c r="C137" s="241"/>
      <c r="D137" s="241"/>
      <c r="E137" s="241"/>
      <c r="F137" s="241"/>
      <c r="G137" s="241"/>
      <c r="H137" s="241"/>
      <c r="I137" s="241"/>
      <c r="J137" s="241"/>
      <c r="K137" s="241"/>
      <c r="L137" s="241"/>
      <c r="M137" s="241"/>
      <c r="N137" s="241"/>
    </row>
    <row r="138" spans="2:14" ht="15" customHeight="1">
      <c r="B138" s="241"/>
      <c r="C138" s="241"/>
      <c r="D138" s="241"/>
      <c r="E138" s="241"/>
      <c r="F138" s="241"/>
      <c r="G138" s="241"/>
      <c r="H138" s="241"/>
      <c r="I138" s="241"/>
      <c r="J138" s="241"/>
      <c r="K138" s="241"/>
      <c r="L138" s="241"/>
      <c r="M138" s="241"/>
      <c r="N138" s="241"/>
    </row>
    <row r="139" spans="2:14" ht="15" customHeight="1">
      <c r="B139" s="241"/>
      <c r="C139" s="241"/>
      <c r="D139" s="241"/>
      <c r="E139" s="241"/>
      <c r="F139" s="241"/>
      <c r="G139" s="241"/>
      <c r="H139" s="241"/>
      <c r="I139" s="241"/>
      <c r="J139" s="241"/>
      <c r="K139" s="241"/>
      <c r="L139" s="241"/>
      <c r="M139" s="241"/>
      <c r="N139" s="241"/>
    </row>
    <row r="140" spans="2:14" ht="15" customHeight="1">
      <c r="B140" s="241"/>
      <c r="C140" s="241"/>
      <c r="D140" s="241"/>
      <c r="E140" s="241"/>
      <c r="F140" s="241"/>
      <c r="G140" s="241"/>
      <c r="H140" s="241"/>
      <c r="I140" s="241"/>
      <c r="J140" s="241"/>
      <c r="K140" s="241"/>
      <c r="L140" s="241"/>
      <c r="M140" s="241"/>
      <c r="N140" s="241"/>
    </row>
    <row r="141" spans="2:14" ht="15" customHeight="1"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41"/>
      <c r="M141" s="241"/>
      <c r="N141" s="241"/>
    </row>
    <row r="142" spans="2:14" ht="15" customHeight="1">
      <c r="B142" s="241"/>
      <c r="C142" s="241"/>
      <c r="D142" s="241"/>
      <c r="E142" s="241"/>
      <c r="F142" s="241"/>
      <c r="G142" s="241"/>
      <c r="H142" s="241"/>
      <c r="I142" s="241"/>
      <c r="J142" s="241"/>
      <c r="K142" s="241"/>
      <c r="L142" s="241"/>
      <c r="M142" s="241"/>
      <c r="N142" s="241"/>
    </row>
    <row r="143" spans="2:14" ht="15" customHeight="1">
      <c r="B143" s="241"/>
      <c r="C143" s="241"/>
      <c r="D143" s="241"/>
      <c r="E143" s="241"/>
      <c r="F143" s="241"/>
      <c r="G143" s="241"/>
      <c r="H143" s="241"/>
      <c r="I143" s="241"/>
      <c r="J143" s="241"/>
      <c r="K143" s="241"/>
      <c r="L143" s="241"/>
      <c r="M143" s="241"/>
      <c r="N143" s="241"/>
    </row>
    <row r="144" spans="2:14" ht="15" customHeight="1">
      <c r="B144" s="241"/>
      <c r="C144" s="241"/>
      <c r="D144" s="241"/>
      <c r="E144" s="241"/>
      <c r="F144" s="241"/>
      <c r="G144" s="241"/>
      <c r="H144" s="241"/>
      <c r="I144" s="241"/>
      <c r="J144" s="241"/>
      <c r="K144" s="241"/>
      <c r="L144" s="241"/>
      <c r="M144" s="241"/>
      <c r="N144" s="241"/>
    </row>
    <row r="145" spans="2:14" ht="15" customHeight="1">
      <c r="B145" s="241"/>
      <c r="C145" s="241"/>
      <c r="D145" s="241"/>
      <c r="E145" s="241"/>
      <c r="F145" s="241"/>
      <c r="G145" s="241"/>
      <c r="H145" s="241"/>
      <c r="I145" s="241"/>
      <c r="J145" s="241"/>
      <c r="K145" s="241"/>
      <c r="L145" s="241"/>
      <c r="M145" s="241"/>
      <c r="N145" s="241"/>
    </row>
    <row r="146" spans="2:14" ht="15" customHeight="1">
      <c r="B146" s="241"/>
      <c r="C146" s="241"/>
      <c r="D146" s="241"/>
      <c r="E146" s="241"/>
      <c r="F146" s="241"/>
      <c r="G146" s="241"/>
      <c r="H146" s="241"/>
      <c r="I146" s="241"/>
      <c r="J146" s="241"/>
      <c r="K146" s="241"/>
      <c r="L146" s="241"/>
      <c r="M146" s="241"/>
      <c r="N146" s="241"/>
    </row>
    <row r="147" spans="2:14" ht="15" customHeight="1">
      <c r="B147" s="241"/>
      <c r="C147" s="241"/>
      <c r="D147" s="241"/>
      <c r="E147" s="241"/>
      <c r="F147" s="241"/>
      <c r="G147" s="241"/>
      <c r="H147" s="241"/>
      <c r="I147" s="241"/>
      <c r="J147" s="241"/>
      <c r="K147" s="241"/>
      <c r="L147" s="241"/>
      <c r="M147" s="241"/>
      <c r="N147" s="241"/>
    </row>
    <row r="148" spans="2:14" ht="15" customHeight="1"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</row>
    <row r="149" spans="2:14" ht="15" customHeight="1">
      <c r="B149" s="241"/>
      <c r="C149" s="241"/>
      <c r="D149" s="241"/>
      <c r="E149" s="241"/>
      <c r="F149" s="241"/>
      <c r="G149" s="241"/>
      <c r="H149" s="241"/>
      <c r="I149" s="241"/>
      <c r="J149" s="241"/>
      <c r="K149" s="241"/>
      <c r="L149" s="241"/>
      <c r="M149" s="241"/>
      <c r="N149" s="241"/>
    </row>
    <row r="150" spans="2:14" ht="15" customHeight="1">
      <c r="B150" s="241"/>
      <c r="C150" s="241"/>
      <c r="D150" s="241"/>
      <c r="E150" s="241"/>
      <c r="F150" s="241"/>
      <c r="G150" s="241"/>
      <c r="H150" s="241"/>
      <c r="I150" s="241"/>
      <c r="J150" s="241"/>
      <c r="K150" s="241"/>
      <c r="L150" s="241"/>
      <c r="M150" s="241"/>
      <c r="N150" s="241"/>
    </row>
    <row r="151" spans="2:14" ht="15" customHeight="1">
      <c r="B151" s="241"/>
      <c r="C151" s="241"/>
      <c r="D151" s="241"/>
      <c r="E151" s="241"/>
      <c r="F151" s="241"/>
      <c r="G151" s="241"/>
      <c r="H151" s="241"/>
      <c r="I151" s="241"/>
      <c r="J151" s="241"/>
      <c r="K151" s="241"/>
      <c r="L151" s="241"/>
      <c r="M151" s="241"/>
      <c r="N151" s="241"/>
    </row>
    <row r="152" spans="2:14" ht="15" customHeight="1">
      <c r="B152" s="241"/>
      <c r="C152" s="241"/>
      <c r="D152" s="241"/>
      <c r="E152" s="241"/>
      <c r="F152" s="241"/>
      <c r="G152" s="241"/>
      <c r="H152" s="241"/>
      <c r="I152" s="241"/>
      <c r="J152" s="241"/>
      <c r="K152" s="241"/>
      <c r="L152" s="241"/>
      <c r="M152" s="241"/>
      <c r="N152" s="241"/>
    </row>
    <row r="153" spans="2:14" ht="15" customHeight="1">
      <c r="B153" s="241"/>
      <c r="C153" s="241"/>
      <c r="D153" s="241"/>
      <c r="E153" s="241"/>
      <c r="F153" s="241"/>
      <c r="G153" s="241"/>
      <c r="H153" s="241"/>
      <c r="I153" s="241"/>
      <c r="J153" s="241"/>
      <c r="K153" s="241"/>
      <c r="L153" s="241"/>
      <c r="M153" s="241"/>
      <c r="N153" s="241"/>
    </row>
    <row r="154" spans="2:14" ht="15" customHeight="1">
      <c r="B154" s="241"/>
      <c r="C154" s="241"/>
      <c r="D154" s="241"/>
      <c r="E154" s="241"/>
      <c r="F154" s="241"/>
      <c r="G154" s="241"/>
      <c r="H154" s="241"/>
      <c r="I154" s="241"/>
      <c r="J154" s="241"/>
      <c r="K154" s="241"/>
      <c r="L154" s="241"/>
      <c r="M154" s="241"/>
      <c r="N154" s="241"/>
    </row>
    <row r="155" spans="2:14" ht="15" customHeight="1">
      <c r="B155" s="241"/>
      <c r="C155" s="241"/>
      <c r="D155" s="241"/>
      <c r="E155" s="241"/>
      <c r="F155" s="241"/>
      <c r="G155" s="241"/>
      <c r="H155" s="241"/>
      <c r="I155" s="241"/>
      <c r="J155" s="241"/>
      <c r="K155" s="241"/>
      <c r="L155" s="241"/>
      <c r="M155" s="241"/>
      <c r="N155" s="241"/>
    </row>
    <row r="156" spans="2:14" ht="15" customHeight="1">
      <c r="B156" s="241"/>
      <c r="C156" s="241"/>
      <c r="D156" s="241"/>
      <c r="E156" s="241"/>
      <c r="F156" s="241"/>
      <c r="G156" s="241"/>
      <c r="H156" s="241"/>
      <c r="I156" s="241"/>
      <c r="J156" s="241"/>
      <c r="K156" s="241"/>
      <c r="L156" s="241"/>
      <c r="M156" s="241"/>
      <c r="N156" s="241"/>
    </row>
    <row r="157" spans="2:14" ht="15" customHeight="1">
      <c r="B157" s="241"/>
      <c r="C157" s="241"/>
      <c r="D157" s="241"/>
      <c r="E157" s="241"/>
      <c r="F157" s="241"/>
      <c r="G157" s="241"/>
      <c r="H157" s="241"/>
      <c r="I157" s="241"/>
      <c r="J157" s="241"/>
      <c r="K157" s="241"/>
      <c r="L157" s="241"/>
      <c r="M157" s="241"/>
      <c r="N157" s="241"/>
    </row>
    <row r="158" spans="2:14" ht="15" customHeight="1"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41"/>
      <c r="M158" s="241"/>
      <c r="N158" s="241"/>
    </row>
    <row r="159" spans="2:14" ht="15" customHeight="1">
      <c r="B159" s="241"/>
      <c r="C159" s="241"/>
      <c r="D159" s="241"/>
      <c r="E159" s="241"/>
      <c r="F159" s="241"/>
      <c r="G159" s="241"/>
      <c r="H159" s="241"/>
      <c r="I159" s="241"/>
      <c r="J159" s="241"/>
      <c r="K159" s="241"/>
      <c r="L159" s="241"/>
      <c r="M159" s="241"/>
      <c r="N159" s="241"/>
    </row>
    <row r="160" spans="2:14" ht="15" customHeight="1">
      <c r="B160" s="241"/>
      <c r="C160" s="241"/>
      <c r="D160" s="241"/>
      <c r="E160" s="241"/>
      <c r="F160" s="241"/>
      <c r="G160" s="241"/>
      <c r="H160" s="241"/>
      <c r="I160" s="241"/>
      <c r="J160" s="241"/>
      <c r="K160" s="241"/>
      <c r="L160" s="241"/>
      <c r="M160" s="241"/>
      <c r="N160" s="241"/>
    </row>
    <row r="161" spans="2:14" ht="15" customHeight="1">
      <c r="B161" s="241"/>
      <c r="C161" s="241"/>
      <c r="D161" s="241"/>
      <c r="E161" s="241"/>
      <c r="F161" s="241"/>
      <c r="G161" s="241"/>
      <c r="H161" s="241"/>
      <c r="I161" s="241"/>
      <c r="J161" s="241"/>
      <c r="K161" s="241"/>
      <c r="L161" s="241"/>
      <c r="M161" s="241"/>
      <c r="N161" s="241"/>
    </row>
    <row r="162" spans="2:14" ht="15" customHeight="1">
      <c r="B162" s="241"/>
      <c r="C162" s="241"/>
      <c r="D162" s="241"/>
      <c r="E162" s="241"/>
      <c r="F162" s="241"/>
      <c r="G162" s="241"/>
      <c r="H162" s="241"/>
      <c r="I162" s="241"/>
      <c r="J162" s="241"/>
      <c r="K162" s="241"/>
      <c r="L162" s="241"/>
      <c r="M162" s="241"/>
      <c r="N162" s="241"/>
    </row>
    <row r="163" spans="2:14" ht="15" customHeight="1">
      <c r="B163" s="241"/>
      <c r="C163" s="241"/>
      <c r="D163" s="241"/>
      <c r="E163" s="241"/>
      <c r="F163" s="241"/>
      <c r="G163" s="241"/>
      <c r="H163" s="241"/>
      <c r="I163" s="241"/>
      <c r="J163" s="241"/>
      <c r="K163" s="241"/>
      <c r="L163" s="241"/>
      <c r="M163" s="241"/>
      <c r="N163" s="241"/>
    </row>
    <row r="164" spans="2:14" ht="15" customHeight="1">
      <c r="B164" s="241"/>
      <c r="C164" s="241"/>
      <c r="D164" s="241"/>
      <c r="E164" s="241"/>
      <c r="F164" s="241"/>
      <c r="G164" s="241"/>
      <c r="H164" s="241"/>
      <c r="I164" s="241"/>
      <c r="J164" s="241"/>
      <c r="K164" s="241"/>
      <c r="L164" s="241"/>
      <c r="M164" s="241"/>
      <c r="N164" s="241"/>
    </row>
    <row r="165" spans="2:14" ht="15" customHeight="1">
      <c r="B165" s="241"/>
      <c r="C165" s="241"/>
      <c r="D165" s="241"/>
      <c r="E165" s="241"/>
      <c r="F165" s="241"/>
      <c r="G165" s="241"/>
      <c r="H165" s="241"/>
      <c r="I165" s="241"/>
      <c r="J165" s="241"/>
      <c r="K165" s="241"/>
      <c r="L165" s="241"/>
      <c r="M165" s="241"/>
      <c r="N165" s="241"/>
    </row>
    <row r="166" spans="2:14" ht="15" customHeight="1">
      <c r="B166" s="241"/>
      <c r="C166" s="241"/>
      <c r="D166" s="241"/>
      <c r="E166" s="241"/>
      <c r="F166" s="241"/>
      <c r="G166" s="241"/>
      <c r="H166" s="241"/>
      <c r="I166" s="241"/>
      <c r="J166" s="241"/>
      <c r="K166" s="241"/>
      <c r="L166" s="241"/>
      <c r="M166" s="241"/>
      <c r="N166" s="241"/>
    </row>
    <row r="167" spans="2:14" ht="15" customHeight="1">
      <c r="B167" s="241"/>
      <c r="C167" s="241"/>
      <c r="D167" s="241"/>
      <c r="E167" s="241"/>
      <c r="F167" s="241"/>
      <c r="G167" s="241"/>
      <c r="H167" s="241"/>
      <c r="I167" s="241"/>
      <c r="J167" s="241"/>
      <c r="K167" s="241"/>
      <c r="L167" s="241"/>
      <c r="M167" s="241"/>
      <c r="N167" s="241"/>
    </row>
    <row r="168" spans="2:14" ht="15" customHeight="1">
      <c r="B168" s="241"/>
      <c r="C168" s="241"/>
      <c r="D168" s="241"/>
      <c r="E168" s="241"/>
      <c r="F168" s="241"/>
      <c r="G168" s="241"/>
      <c r="H168" s="241"/>
      <c r="I168" s="241"/>
      <c r="J168" s="241"/>
      <c r="K168" s="241"/>
      <c r="L168" s="241"/>
      <c r="M168" s="241"/>
      <c r="N168" s="241"/>
    </row>
    <row r="169" spans="2:14" ht="15" customHeight="1">
      <c r="B169" s="241"/>
      <c r="C169" s="241"/>
      <c r="D169" s="241"/>
      <c r="E169" s="241"/>
      <c r="F169" s="241"/>
      <c r="G169" s="241"/>
      <c r="H169" s="241"/>
      <c r="I169" s="241"/>
      <c r="J169" s="241"/>
      <c r="K169" s="241"/>
      <c r="L169" s="241"/>
      <c r="M169" s="241"/>
      <c r="N169" s="241"/>
    </row>
    <row r="170" spans="2:14" ht="15" customHeight="1">
      <c r="B170" s="241"/>
      <c r="C170" s="241"/>
      <c r="D170" s="241"/>
      <c r="E170" s="241"/>
      <c r="F170" s="241"/>
      <c r="G170" s="241"/>
      <c r="H170" s="241"/>
      <c r="I170" s="241"/>
      <c r="J170" s="241"/>
      <c r="K170" s="241"/>
      <c r="L170" s="241"/>
      <c r="M170" s="241"/>
      <c r="N170" s="241"/>
    </row>
    <row r="171" spans="2:14" ht="15" customHeight="1">
      <c r="B171" s="241"/>
      <c r="C171" s="241"/>
      <c r="D171" s="241"/>
      <c r="E171" s="241"/>
      <c r="F171" s="241"/>
      <c r="G171" s="241"/>
      <c r="H171" s="241"/>
      <c r="I171" s="241"/>
      <c r="J171" s="241"/>
      <c r="K171" s="241"/>
      <c r="L171" s="241"/>
      <c r="M171" s="241"/>
      <c r="N171" s="241"/>
    </row>
    <row r="172" spans="2:14" ht="15" customHeight="1">
      <c r="B172" s="241"/>
      <c r="C172" s="241"/>
      <c r="D172" s="241"/>
      <c r="E172" s="241"/>
      <c r="F172" s="241"/>
      <c r="G172" s="241"/>
      <c r="H172" s="241"/>
      <c r="I172" s="241"/>
      <c r="J172" s="241"/>
      <c r="K172" s="241"/>
      <c r="L172" s="241"/>
      <c r="M172" s="241"/>
      <c r="N172" s="241"/>
    </row>
    <row r="173" spans="2:14" ht="15" customHeight="1">
      <c r="B173" s="241"/>
      <c r="C173" s="241"/>
      <c r="D173" s="241"/>
      <c r="E173" s="241"/>
      <c r="F173" s="241"/>
      <c r="G173" s="241"/>
      <c r="H173" s="241"/>
      <c r="I173" s="241"/>
      <c r="J173" s="241"/>
      <c r="K173" s="241"/>
      <c r="L173" s="241"/>
      <c r="M173" s="241"/>
      <c r="N173" s="241"/>
    </row>
    <row r="174" spans="2:14" ht="15" customHeight="1">
      <c r="B174" s="241"/>
      <c r="C174" s="241"/>
      <c r="D174" s="241"/>
      <c r="E174" s="241"/>
      <c r="F174" s="241"/>
      <c r="G174" s="241"/>
      <c r="H174" s="241"/>
      <c r="I174" s="241"/>
      <c r="J174" s="241"/>
      <c r="K174" s="241"/>
      <c r="L174" s="241"/>
      <c r="M174" s="241"/>
      <c r="N174" s="241"/>
    </row>
    <row r="175" spans="2:14" ht="15" customHeight="1"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</row>
    <row r="176" spans="2:14" ht="15" customHeight="1">
      <c r="B176" s="241"/>
      <c r="C176" s="241"/>
      <c r="D176" s="241"/>
      <c r="E176" s="241"/>
      <c r="F176" s="241"/>
      <c r="G176" s="241"/>
      <c r="H176" s="241"/>
      <c r="I176" s="241"/>
      <c r="J176" s="241"/>
      <c r="K176" s="241"/>
      <c r="L176" s="241"/>
      <c r="M176" s="241"/>
      <c r="N176" s="241"/>
    </row>
    <row r="177" spans="2:14" ht="15" customHeight="1">
      <c r="B177" s="241"/>
      <c r="C177" s="241"/>
      <c r="D177" s="241"/>
      <c r="E177" s="241"/>
      <c r="F177" s="241"/>
      <c r="G177" s="241"/>
      <c r="H177" s="241"/>
      <c r="I177" s="241"/>
      <c r="J177" s="241"/>
      <c r="K177" s="241"/>
      <c r="L177" s="241"/>
      <c r="M177" s="241"/>
      <c r="N177" s="241"/>
    </row>
    <row r="178" spans="2:14" ht="15" customHeight="1">
      <c r="B178" s="241"/>
      <c r="C178" s="241"/>
      <c r="D178" s="241"/>
      <c r="E178" s="241"/>
      <c r="F178" s="241"/>
      <c r="G178" s="241"/>
      <c r="H178" s="241"/>
      <c r="I178" s="241"/>
      <c r="J178" s="241"/>
      <c r="K178" s="241"/>
      <c r="L178" s="241"/>
      <c r="M178" s="241"/>
      <c r="N178" s="241"/>
    </row>
    <row r="179" spans="2:14" ht="15" customHeight="1">
      <c r="B179" s="241"/>
      <c r="C179" s="241"/>
      <c r="D179" s="241"/>
      <c r="E179" s="241"/>
      <c r="F179" s="241"/>
      <c r="G179" s="241"/>
      <c r="H179" s="241"/>
      <c r="I179" s="241"/>
      <c r="J179" s="241"/>
      <c r="K179" s="241"/>
      <c r="L179" s="241"/>
      <c r="M179" s="241"/>
      <c r="N179" s="241"/>
    </row>
    <row r="180" spans="2:14" ht="15" customHeight="1">
      <c r="B180" s="241"/>
      <c r="C180" s="241"/>
      <c r="D180" s="241"/>
      <c r="E180" s="241"/>
      <c r="F180" s="241"/>
      <c r="G180" s="241"/>
      <c r="H180" s="241"/>
      <c r="I180" s="241"/>
      <c r="J180" s="241"/>
      <c r="K180" s="241"/>
      <c r="L180" s="241"/>
      <c r="M180" s="241"/>
      <c r="N180" s="241"/>
    </row>
    <row r="181" spans="2:14" ht="15" customHeight="1">
      <c r="B181" s="241"/>
      <c r="C181" s="241"/>
      <c r="D181" s="241"/>
      <c r="E181" s="241"/>
      <c r="F181" s="241"/>
      <c r="G181" s="241"/>
      <c r="H181" s="241"/>
      <c r="I181" s="241"/>
      <c r="J181" s="241"/>
      <c r="K181" s="241"/>
      <c r="L181" s="241"/>
      <c r="M181" s="241"/>
      <c r="N181" s="241"/>
    </row>
    <row r="182" spans="2:14" ht="15" customHeight="1">
      <c r="B182" s="241"/>
      <c r="C182" s="241"/>
      <c r="D182" s="241"/>
      <c r="E182" s="241"/>
      <c r="F182" s="241"/>
      <c r="G182" s="241"/>
      <c r="H182" s="241"/>
      <c r="I182" s="241"/>
      <c r="J182" s="241"/>
      <c r="K182" s="241"/>
      <c r="L182" s="241"/>
      <c r="M182" s="241"/>
      <c r="N182" s="241"/>
    </row>
    <row r="183" spans="2:14" ht="15" customHeight="1">
      <c r="B183" s="241"/>
      <c r="C183" s="241"/>
      <c r="D183" s="241"/>
      <c r="E183" s="241"/>
      <c r="F183" s="241"/>
      <c r="G183" s="241"/>
      <c r="H183" s="241"/>
      <c r="I183" s="241"/>
      <c r="J183" s="241"/>
      <c r="K183" s="241"/>
      <c r="L183" s="241"/>
      <c r="M183" s="241"/>
      <c r="N183" s="241"/>
    </row>
    <row r="184" spans="2:14" ht="15" customHeight="1">
      <c r="B184" s="241"/>
      <c r="C184" s="241"/>
      <c r="D184" s="241"/>
      <c r="E184" s="241"/>
      <c r="F184" s="241"/>
      <c r="G184" s="241"/>
      <c r="H184" s="241"/>
      <c r="I184" s="241"/>
      <c r="J184" s="241"/>
      <c r="K184" s="241"/>
      <c r="L184" s="241"/>
      <c r="M184" s="241"/>
      <c r="N184" s="241"/>
    </row>
    <row r="185" spans="2:14" ht="15" customHeight="1">
      <c r="B185" s="241"/>
      <c r="C185" s="241"/>
      <c r="D185" s="241"/>
      <c r="E185" s="241"/>
      <c r="F185" s="241"/>
      <c r="G185" s="241"/>
      <c r="H185" s="241"/>
      <c r="I185" s="241"/>
      <c r="J185" s="241"/>
      <c r="K185" s="241"/>
      <c r="L185" s="241"/>
      <c r="M185" s="241"/>
      <c r="N185" s="241"/>
    </row>
    <row r="186" spans="2:14" ht="15" customHeight="1">
      <c r="B186" s="241"/>
      <c r="C186" s="241"/>
      <c r="D186" s="241"/>
      <c r="E186" s="241"/>
      <c r="F186" s="241"/>
      <c r="G186" s="241"/>
      <c r="H186" s="241"/>
      <c r="I186" s="241"/>
      <c r="J186" s="241"/>
      <c r="K186" s="241"/>
      <c r="L186" s="241"/>
      <c r="M186" s="241"/>
      <c r="N186" s="241"/>
    </row>
    <row r="187" spans="2:14" ht="15" customHeight="1">
      <c r="B187" s="241"/>
      <c r="C187" s="241"/>
      <c r="D187" s="241"/>
      <c r="E187" s="241"/>
      <c r="F187" s="241"/>
      <c r="G187" s="241"/>
      <c r="H187" s="241"/>
      <c r="I187" s="241"/>
      <c r="J187" s="241"/>
      <c r="K187" s="241"/>
      <c r="L187" s="241"/>
      <c r="M187" s="241"/>
      <c r="N187" s="241"/>
    </row>
    <row r="188" spans="2:14" ht="15" customHeight="1">
      <c r="B188" s="241"/>
      <c r="C188" s="241"/>
      <c r="D188" s="241"/>
      <c r="E188" s="241"/>
      <c r="F188" s="241"/>
      <c r="G188" s="241"/>
      <c r="H188" s="241"/>
      <c r="I188" s="241"/>
      <c r="J188" s="241"/>
      <c r="K188" s="241"/>
      <c r="L188" s="241"/>
      <c r="M188" s="241"/>
      <c r="N188" s="241"/>
    </row>
    <row r="189" spans="2:14" ht="15" customHeight="1">
      <c r="B189" s="241"/>
      <c r="C189" s="241"/>
      <c r="D189" s="241"/>
      <c r="E189" s="241"/>
      <c r="F189" s="241"/>
      <c r="G189" s="241"/>
      <c r="H189" s="241"/>
      <c r="I189" s="241"/>
      <c r="J189" s="241"/>
      <c r="K189" s="241"/>
      <c r="L189" s="241"/>
      <c r="M189" s="241"/>
      <c r="N189" s="241"/>
    </row>
    <row r="190" spans="2:14" ht="15" customHeight="1">
      <c r="B190" s="241"/>
      <c r="C190" s="241"/>
      <c r="D190" s="241"/>
      <c r="E190" s="241"/>
      <c r="F190" s="241"/>
      <c r="G190" s="241"/>
      <c r="H190" s="241"/>
      <c r="I190" s="241"/>
      <c r="J190" s="241"/>
      <c r="K190" s="241"/>
      <c r="L190" s="241"/>
      <c r="M190" s="241"/>
      <c r="N190" s="241"/>
    </row>
    <row r="191" spans="2:14" ht="15" customHeight="1">
      <c r="B191" s="241"/>
      <c r="C191" s="241"/>
      <c r="D191" s="241"/>
      <c r="E191" s="241"/>
      <c r="F191" s="241"/>
      <c r="G191" s="241"/>
      <c r="H191" s="241"/>
      <c r="I191" s="241"/>
      <c r="J191" s="241"/>
      <c r="K191" s="241"/>
      <c r="L191" s="241"/>
      <c r="M191" s="241"/>
      <c r="N191" s="241"/>
    </row>
    <row r="192" spans="2:14" ht="15" customHeight="1"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41"/>
      <c r="M192" s="241"/>
      <c r="N192" s="241"/>
    </row>
    <row r="193" spans="2:14" ht="15" customHeight="1">
      <c r="B193" s="241"/>
      <c r="C193" s="241"/>
      <c r="D193" s="241"/>
      <c r="E193" s="241"/>
      <c r="F193" s="241"/>
      <c r="G193" s="241"/>
      <c r="H193" s="241"/>
      <c r="I193" s="241"/>
      <c r="J193" s="241"/>
      <c r="K193" s="241"/>
      <c r="L193" s="241"/>
      <c r="M193" s="241"/>
      <c r="N193" s="241"/>
    </row>
    <row r="194" spans="2:14" ht="15" customHeight="1">
      <c r="B194" s="241"/>
      <c r="C194" s="241"/>
      <c r="D194" s="241"/>
      <c r="E194" s="241"/>
      <c r="F194" s="241"/>
      <c r="G194" s="241"/>
      <c r="H194" s="241"/>
      <c r="I194" s="241"/>
      <c r="J194" s="241"/>
      <c r="K194" s="241"/>
      <c r="L194" s="241"/>
      <c r="M194" s="241"/>
      <c r="N194" s="241"/>
    </row>
    <row r="195" spans="2:14" ht="15" customHeight="1">
      <c r="B195" s="241"/>
      <c r="C195" s="241"/>
      <c r="D195" s="241"/>
      <c r="E195" s="241"/>
      <c r="F195" s="241"/>
      <c r="G195" s="241"/>
      <c r="H195" s="241"/>
      <c r="I195" s="241"/>
      <c r="J195" s="241"/>
      <c r="K195" s="241"/>
      <c r="L195" s="241"/>
      <c r="M195" s="241"/>
      <c r="N195" s="241"/>
    </row>
    <row r="196" spans="2:14" ht="15" customHeight="1">
      <c r="B196" s="241"/>
      <c r="C196" s="241"/>
      <c r="D196" s="241"/>
      <c r="E196" s="241"/>
      <c r="F196" s="241"/>
      <c r="G196" s="241"/>
      <c r="H196" s="241"/>
      <c r="I196" s="241"/>
      <c r="J196" s="241"/>
      <c r="K196" s="241"/>
      <c r="L196" s="241"/>
      <c r="M196" s="241"/>
      <c r="N196" s="241"/>
    </row>
    <row r="197" spans="2:14" ht="15" customHeight="1">
      <c r="B197" s="241"/>
      <c r="C197" s="241"/>
      <c r="D197" s="241"/>
      <c r="E197" s="241"/>
      <c r="F197" s="241"/>
      <c r="G197" s="241"/>
      <c r="H197" s="241"/>
      <c r="I197" s="241"/>
      <c r="J197" s="241"/>
      <c r="K197" s="241"/>
      <c r="L197" s="241"/>
      <c r="M197" s="241"/>
      <c r="N197" s="241"/>
    </row>
    <row r="198" spans="2:14" ht="15" customHeight="1">
      <c r="B198" s="241"/>
      <c r="C198" s="241"/>
      <c r="D198" s="241"/>
      <c r="E198" s="241"/>
      <c r="F198" s="241"/>
      <c r="G198" s="241"/>
      <c r="H198" s="241"/>
      <c r="I198" s="241"/>
      <c r="J198" s="241"/>
      <c r="K198" s="241"/>
      <c r="L198" s="241"/>
      <c r="M198" s="241"/>
      <c r="N198" s="241"/>
    </row>
    <row r="199" spans="2:14" ht="15" customHeight="1">
      <c r="B199" s="241"/>
      <c r="C199" s="241"/>
      <c r="D199" s="241"/>
      <c r="E199" s="241"/>
      <c r="F199" s="241"/>
      <c r="G199" s="241"/>
      <c r="H199" s="241"/>
      <c r="I199" s="241"/>
      <c r="J199" s="241"/>
      <c r="K199" s="241"/>
      <c r="L199" s="241"/>
      <c r="M199" s="241"/>
      <c r="N199" s="241"/>
    </row>
    <row r="200" spans="2:14" ht="15" customHeight="1">
      <c r="B200" s="241"/>
      <c r="C200" s="241"/>
      <c r="D200" s="241"/>
      <c r="E200" s="241"/>
      <c r="F200" s="241"/>
      <c r="G200" s="241"/>
      <c r="H200" s="241"/>
      <c r="I200" s="241"/>
      <c r="J200" s="241"/>
      <c r="K200" s="241"/>
      <c r="L200" s="241"/>
      <c r="M200" s="241"/>
      <c r="N200" s="241"/>
    </row>
    <row r="201" spans="2:14" ht="15" customHeight="1">
      <c r="B201" s="241"/>
      <c r="C201" s="241"/>
      <c r="D201" s="241"/>
      <c r="E201" s="241"/>
      <c r="F201" s="241"/>
      <c r="G201" s="241"/>
      <c r="H201" s="241"/>
      <c r="I201" s="241"/>
      <c r="J201" s="241"/>
      <c r="K201" s="241"/>
      <c r="L201" s="241"/>
      <c r="M201" s="241"/>
      <c r="N201" s="241"/>
    </row>
    <row r="202" spans="2:14" ht="15" customHeight="1">
      <c r="B202" s="241"/>
      <c r="C202" s="241"/>
      <c r="D202" s="241"/>
      <c r="E202" s="241"/>
      <c r="F202" s="241"/>
      <c r="G202" s="241"/>
      <c r="H202" s="241"/>
      <c r="I202" s="241"/>
      <c r="J202" s="241"/>
      <c r="K202" s="241"/>
      <c r="L202" s="241"/>
      <c r="M202" s="241"/>
      <c r="N202" s="241"/>
    </row>
    <row r="203" spans="2:14" ht="15" customHeight="1">
      <c r="B203" s="241"/>
      <c r="C203" s="241"/>
      <c r="D203" s="241"/>
      <c r="E203" s="241"/>
      <c r="F203" s="241"/>
      <c r="G203" s="241"/>
      <c r="H203" s="241"/>
      <c r="I203" s="241"/>
      <c r="J203" s="241"/>
      <c r="K203" s="241"/>
      <c r="L203" s="241"/>
      <c r="M203" s="241"/>
      <c r="N203" s="241"/>
    </row>
    <row r="204" spans="2:14" ht="15" customHeight="1">
      <c r="B204" s="241"/>
      <c r="C204" s="241"/>
      <c r="D204" s="241"/>
      <c r="E204" s="241"/>
      <c r="F204" s="241"/>
      <c r="G204" s="241"/>
      <c r="H204" s="241"/>
      <c r="I204" s="241"/>
      <c r="J204" s="241"/>
      <c r="K204" s="241"/>
      <c r="L204" s="241"/>
      <c r="M204" s="241"/>
      <c r="N204" s="241"/>
    </row>
    <row r="205" spans="2:14" ht="15" customHeight="1">
      <c r="B205" s="241"/>
      <c r="C205" s="241"/>
      <c r="D205" s="241"/>
      <c r="E205" s="241"/>
      <c r="F205" s="241"/>
      <c r="G205" s="241"/>
      <c r="H205" s="241"/>
      <c r="I205" s="241"/>
      <c r="J205" s="241"/>
      <c r="K205" s="241"/>
      <c r="L205" s="241"/>
      <c r="M205" s="241"/>
      <c r="N205" s="241"/>
    </row>
    <row r="206" spans="2:14" ht="15" customHeight="1">
      <c r="B206" s="241"/>
      <c r="C206" s="241"/>
      <c r="D206" s="241"/>
      <c r="E206" s="241"/>
      <c r="F206" s="241"/>
      <c r="G206" s="241"/>
      <c r="H206" s="241"/>
      <c r="I206" s="241"/>
      <c r="J206" s="241"/>
      <c r="K206" s="241"/>
      <c r="L206" s="241"/>
      <c r="M206" s="241"/>
      <c r="N206" s="241"/>
    </row>
    <row r="207" spans="2:14" ht="15" customHeight="1">
      <c r="B207" s="241"/>
      <c r="C207" s="241"/>
      <c r="D207" s="241"/>
      <c r="E207" s="241"/>
      <c r="F207" s="241"/>
      <c r="G207" s="241"/>
      <c r="H207" s="241"/>
      <c r="I207" s="241"/>
      <c r="J207" s="241"/>
      <c r="K207" s="241"/>
      <c r="L207" s="241"/>
      <c r="M207" s="241"/>
      <c r="N207" s="241"/>
    </row>
    <row r="208" spans="2:14" ht="15" customHeight="1">
      <c r="B208" s="241"/>
      <c r="C208" s="241"/>
      <c r="D208" s="241"/>
      <c r="E208" s="241"/>
      <c r="F208" s="241"/>
      <c r="G208" s="241"/>
      <c r="H208" s="241"/>
      <c r="I208" s="241"/>
      <c r="J208" s="241"/>
      <c r="K208" s="241"/>
      <c r="L208" s="241"/>
      <c r="M208" s="241"/>
      <c r="N208" s="241"/>
    </row>
    <row r="209" spans="2:14" ht="15" customHeight="1"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41"/>
      <c r="M209" s="241"/>
      <c r="N209" s="241"/>
    </row>
    <row r="210" spans="2:14" ht="15" customHeight="1">
      <c r="B210" s="241"/>
      <c r="C210" s="241"/>
      <c r="D210" s="241"/>
      <c r="E210" s="241"/>
      <c r="F210" s="241"/>
      <c r="G210" s="241"/>
      <c r="H210" s="241"/>
      <c r="I210" s="241"/>
      <c r="J210" s="241"/>
      <c r="K210" s="241"/>
      <c r="L210" s="241"/>
      <c r="M210" s="241"/>
      <c r="N210" s="241"/>
    </row>
    <row r="211" spans="2:14" ht="15" customHeight="1">
      <c r="B211" s="241"/>
      <c r="C211" s="241"/>
      <c r="D211" s="241"/>
      <c r="E211" s="241"/>
      <c r="F211" s="241"/>
      <c r="G211" s="241"/>
      <c r="H211" s="241"/>
      <c r="I211" s="241"/>
      <c r="J211" s="241"/>
      <c r="K211" s="241"/>
      <c r="L211" s="241"/>
      <c r="M211" s="241"/>
      <c r="N211" s="241"/>
    </row>
    <row r="212" spans="2:14" ht="15" customHeight="1">
      <c r="B212" s="241"/>
      <c r="C212" s="241"/>
      <c r="D212" s="241"/>
      <c r="E212" s="241"/>
      <c r="F212" s="241"/>
      <c r="G212" s="241"/>
      <c r="H212" s="241"/>
      <c r="I212" s="241"/>
      <c r="J212" s="241"/>
      <c r="K212" s="241"/>
      <c r="L212" s="241"/>
      <c r="M212" s="241"/>
      <c r="N212" s="241"/>
    </row>
    <row r="213" spans="2:14" ht="15" customHeight="1">
      <c r="B213" s="241"/>
      <c r="C213" s="241"/>
      <c r="D213" s="241"/>
      <c r="E213" s="241"/>
      <c r="F213" s="241"/>
      <c r="G213" s="241"/>
      <c r="H213" s="241"/>
      <c r="I213" s="241"/>
      <c r="J213" s="241"/>
      <c r="K213" s="241"/>
      <c r="L213" s="241"/>
      <c r="M213" s="241"/>
      <c r="N213" s="241"/>
    </row>
    <row r="214" spans="2:14" ht="15" customHeight="1">
      <c r="B214" s="241"/>
      <c r="C214" s="241"/>
      <c r="D214" s="241"/>
      <c r="E214" s="241"/>
      <c r="F214" s="241"/>
      <c r="G214" s="241"/>
      <c r="H214" s="241"/>
      <c r="I214" s="241"/>
      <c r="J214" s="241"/>
      <c r="K214" s="241"/>
      <c r="L214" s="241"/>
      <c r="M214" s="241"/>
      <c r="N214" s="241"/>
    </row>
    <row r="215" spans="2:14" ht="15" customHeight="1">
      <c r="B215" s="241"/>
      <c r="C215" s="241"/>
      <c r="D215" s="241"/>
      <c r="E215" s="241"/>
      <c r="F215" s="241"/>
      <c r="G215" s="241"/>
      <c r="H215" s="241"/>
      <c r="I215" s="241"/>
      <c r="J215" s="241"/>
      <c r="K215" s="241"/>
      <c r="L215" s="241"/>
      <c r="M215" s="241"/>
      <c r="N215" s="241"/>
    </row>
    <row r="216" spans="2:14" ht="15" customHeight="1">
      <c r="B216" s="241"/>
      <c r="C216" s="241"/>
      <c r="D216" s="241"/>
      <c r="E216" s="241"/>
      <c r="F216" s="241"/>
      <c r="G216" s="241"/>
      <c r="H216" s="241"/>
      <c r="I216" s="241"/>
      <c r="J216" s="241"/>
      <c r="K216" s="241"/>
      <c r="L216" s="241"/>
      <c r="M216" s="241"/>
      <c r="N216" s="241"/>
    </row>
    <row r="217" spans="2:14" ht="15" customHeight="1">
      <c r="B217" s="241"/>
      <c r="C217" s="241"/>
      <c r="D217" s="241"/>
      <c r="E217" s="241"/>
      <c r="F217" s="241"/>
      <c r="G217" s="241"/>
      <c r="H217" s="241"/>
      <c r="I217" s="241"/>
      <c r="J217" s="241"/>
      <c r="K217" s="241"/>
      <c r="L217" s="241"/>
      <c r="M217" s="241"/>
      <c r="N217" s="241"/>
    </row>
    <row r="218" spans="2:14" ht="15" customHeight="1">
      <c r="B218" s="241"/>
      <c r="C218" s="241"/>
      <c r="D218" s="241"/>
      <c r="E218" s="241"/>
      <c r="F218" s="241"/>
      <c r="G218" s="241"/>
      <c r="H218" s="241"/>
      <c r="I218" s="241"/>
      <c r="J218" s="241"/>
      <c r="K218" s="241"/>
      <c r="L218" s="241"/>
      <c r="M218" s="241"/>
      <c r="N218" s="241"/>
    </row>
    <row r="219" spans="2:14" ht="15" customHeight="1">
      <c r="B219" s="241"/>
      <c r="C219" s="241"/>
      <c r="D219" s="241"/>
      <c r="E219" s="241"/>
      <c r="F219" s="241"/>
      <c r="G219" s="241"/>
      <c r="H219" s="241"/>
      <c r="I219" s="241"/>
      <c r="J219" s="241"/>
      <c r="K219" s="241"/>
      <c r="L219" s="241"/>
      <c r="M219" s="241"/>
      <c r="N219" s="241"/>
    </row>
    <row r="220" spans="2:14" ht="15" customHeight="1">
      <c r="B220" s="241"/>
      <c r="C220" s="241"/>
      <c r="D220" s="241"/>
      <c r="E220" s="241"/>
      <c r="F220" s="241"/>
      <c r="G220" s="241"/>
      <c r="H220" s="241"/>
      <c r="I220" s="241"/>
      <c r="J220" s="241"/>
      <c r="K220" s="241"/>
      <c r="L220" s="241"/>
      <c r="M220" s="241"/>
      <c r="N220" s="241"/>
    </row>
    <row r="221" spans="2:14" ht="15" customHeight="1">
      <c r="B221" s="241"/>
      <c r="C221" s="241"/>
      <c r="D221" s="241"/>
      <c r="E221" s="241"/>
      <c r="F221" s="241"/>
      <c r="G221" s="241"/>
      <c r="H221" s="241"/>
      <c r="I221" s="241"/>
      <c r="J221" s="241"/>
      <c r="K221" s="241"/>
      <c r="L221" s="241"/>
      <c r="M221" s="241"/>
      <c r="N221" s="241"/>
    </row>
    <row r="222" spans="2:14" ht="15" customHeight="1">
      <c r="B222" s="241"/>
      <c r="C222" s="241"/>
      <c r="D222" s="241"/>
      <c r="E222" s="241"/>
      <c r="F222" s="241"/>
      <c r="G222" s="241"/>
      <c r="H222" s="241"/>
      <c r="I222" s="241"/>
      <c r="J222" s="241"/>
      <c r="K222" s="241"/>
      <c r="L222" s="241"/>
      <c r="M222" s="241"/>
      <c r="N222" s="241"/>
    </row>
    <row r="223" spans="2:14" ht="15" customHeight="1">
      <c r="B223" s="241"/>
      <c r="C223" s="241"/>
      <c r="D223" s="241"/>
      <c r="E223" s="241"/>
      <c r="F223" s="241"/>
      <c r="G223" s="241"/>
      <c r="H223" s="241"/>
      <c r="I223" s="241"/>
      <c r="J223" s="241"/>
      <c r="K223" s="241"/>
      <c r="L223" s="241"/>
      <c r="M223" s="241"/>
      <c r="N223" s="241"/>
    </row>
    <row r="224" spans="2:14" ht="15" customHeight="1">
      <c r="B224" s="241"/>
      <c r="C224" s="241"/>
      <c r="D224" s="241"/>
      <c r="E224" s="241"/>
      <c r="F224" s="241"/>
      <c r="G224" s="241"/>
      <c r="H224" s="241"/>
      <c r="I224" s="241"/>
      <c r="J224" s="241"/>
      <c r="K224" s="241"/>
      <c r="L224" s="241"/>
      <c r="M224" s="241"/>
      <c r="N224" s="241"/>
    </row>
    <row r="225" spans="2:14" ht="15" customHeight="1">
      <c r="B225" s="241"/>
      <c r="C225" s="241"/>
      <c r="D225" s="241"/>
      <c r="E225" s="241"/>
      <c r="F225" s="241"/>
      <c r="G225" s="241"/>
      <c r="H225" s="241"/>
      <c r="I225" s="241"/>
      <c r="J225" s="241"/>
      <c r="K225" s="241"/>
      <c r="L225" s="241"/>
      <c r="M225" s="241"/>
      <c r="N225" s="241"/>
    </row>
    <row r="226" spans="2:14" ht="15" customHeight="1"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41"/>
      <c r="M226" s="241"/>
      <c r="N226" s="241"/>
    </row>
    <row r="227" spans="2:14" ht="15" customHeight="1">
      <c r="B227" s="241"/>
      <c r="C227" s="241"/>
      <c r="D227" s="241"/>
      <c r="E227" s="241"/>
      <c r="F227" s="241"/>
      <c r="G227" s="241"/>
      <c r="H227" s="241"/>
      <c r="I227" s="241"/>
      <c r="J227" s="241"/>
      <c r="K227" s="241"/>
      <c r="L227" s="241"/>
      <c r="M227" s="241"/>
      <c r="N227" s="241"/>
    </row>
    <row r="228" spans="2:14" ht="15" customHeight="1">
      <c r="B228" s="241"/>
      <c r="C228" s="241"/>
      <c r="D228" s="241"/>
      <c r="E228" s="241"/>
      <c r="F228" s="241"/>
      <c r="G228" s="241"/>
      <c r="H228" s="241"/>
      <c r="I228" s="241"/>
      <c r="J228" s="241"/>
      <c r="K228" s="241"/>
      <c r="L228" s="241"/>
      <c r="M228" s="241"/>
      <c r="N228" s="241"/>
    </row>
    <row r="229" spans="2:14" ht="15" customHeight="1">
      <c r="B229" s="241"/>
      <c r="C229" s="241"/>
      <c r="D229" s="241"/>
      <c r="E229" s="241"/>
      <c r="F229" s="241"/>
      <c r="G229" s="241"/>
      <c r="H229" s="241"/>
      <c r="I229" s="241"/>
      <c r="J229" s="241"/>
      <c r="K229" s="241"/>
      <c r="L229" s="241"/>
      <c r="M229" s="241"/>
      <c r="N229" s="241"/>
    </row>
    <row r="230" spans="2:14" ht="15" customHeight="1">
      <c r="B230" s="241"/>
      <c r="C230" s="241"/>
      <c r="D230" s="241"/>
      <c r="E230" s="241"/>
      <c r="F230" s="241"/>
      <c r="G230" s="241"/>
      <c r="H230" s="241"/>
      <c r="I230" s="241"/>
      <c r="J230" s="241"/>
      <c r="K230" s="241"/>
      <c r="L230" s="241"/>
      <c r="M230" s="241"/>
      <c r="N230" s="241"/>
    </row>
    <row r="231" spans="2:14" ht="15" customHeight="1">
      <c r="B231" s="241"/>
      <c r="C231" s="241"/>
      <c r="D231" s="241"/>
      <c r="E231" s="241"/>
      <c r="F231" s="241"/>
      <c r="G231" s="241"/>
      <c r="H231" s="241"/>
      <c r="I231" s="241"/>
      <c r="J231" s="241"/>
      <c r="K231" s="241"/>
      <c r="L231" s="241"/>
      <c r="M231" s="241"/>
      <c r="N231" s="241"/>
    </row>
    <row r="232" spans="2:14" ht="15" customHeight="1">
      <c r="B232" s="241"/>
      <c r="C232" s="241"/>
      <c r="D232" s="241"/>
      <c r="E232" s="241"/>
      <c r="F232" s="241"/>
      <c r="G232" s="241"/>
      <c r="H232" s="241"/>
      <c r="I232" s="241"/>
      <c r="J232" s="241"/>
      <c r="K232" s="241"/>
      <c r="L232" s="241"/>
      <c r="M232" s="241"/>
      <c r="N232" s="241"/>
    </row>
    <row r="233" spans="2:14" ht="15" customHeight="1">
      <c r="B233" s="241"/>
      <c r="C233" s="241"/>
      <c r="D233" s="241"/>
      <c r="E233" s="241"/>
      <c r="F233" s="241"/>
      <c r="G233" s="241"/>
      <c r="H233" s="241"/>
      <c r="I233" s="241"/>
      <c r="J233" s="241"/>
      <c r="K233" s="241"/>
      <c r="L233" s="241"/>
      <c r="M233" s="241"/>
      <c r="N233" s="241"/>
    </row>
    <row r="234" spans="2:14" ht="15" customHeight="1">
      <c r="B234" s="241"/>
      <c r="C234" s="241"/>
      <c r="D234" s="241"/>
      <c r="E234" s="241"/>
      <c r="F234" s="241"/>
      <c r="G234" s="241"/>
      <c r="H234" s="241"/>
      <c r="I234" s="241"/>
      <c r="J234" s="241"/>
      <c r="K234" s="241"/>
      <c r="L234" s="241"/>
      <c r="M234" s="241"/>
      <c r="N234" s="241"/>
    </row>
    <row r="235" spans="2:14" ht="15" customHeight="1">
      <c r="B235" s="241"/>
      <c r="C235" s="241"/>
      <c r="D235" s="241"/>
      <c r="E235" s="241"/>
      <c r="F235" s="241"/>
      <c r="G235" s="241"/>
      <c r="H235" s="241"/>
      <c r="I235" s="241"/>
      <c r="J235" s="241"/>
      <c r="K235" s="241"/>
      <c r="L235" s="241"/>
      <c r="M235" s="241"/>
      <c r="N235" s="241"/>
    </row>
    <row r="236" spans="2:14" ht="15" customHeight="1">
      <c r="B236" s="241"/>
      <c r="C236" s="241"/>
      <c r="D236" s="241"/>
      <c r="E236" s="241"/>
      <c r="F236" s="241"/>
      <c r="G236" s="241"/>
      <c r="H236" s="241"/>
      <c r="I236" s="241"/>
      <c r="J236" s="241"/>
      <c r="K236" s="241"/>
      <c r="L236" s="241"/>
      <c r="M236" s="241"/>
      <c r="N236" s="241"/>
    </row>
    <row r="237" spans="2:14" ht="15" customHeight="1">
      <c r="B237" s="241"/>
      <c r="C237" s="241"/>
      <c r="D237" s="241"/>
      <c r="E237" s="241"/>
      <c r="F237" s="241"/>
      <c r="G237" s="241"/>
      <c r="H237" s="241"/>
      <c r="I237" s="241"/>
      <c r="J237" s="241"/>
      <c r="K237" s="241"/>
      <c r="L237" s="241"/>
      <c r="M237" s="241"/>
      <c r="N237" s="241"/>
    </row>
    <row r="238" spans="2:14" ht="15" customHeight="1">
      <c r="B238" s="241"/>
      <c r="C238" s="241"/>
      <c r="D238" s="241"/>
      <c r="E238" s="241"/>
      <c r="F238" s="241"/>
      <c r="G238" s="241"/>
      <c r="H238" s="241"/>
      <c r="I238" s="241"/>
      <c r="J238" s="241"/>
      <c r="K238" s="241"/>
      <c r="L238" s="241"/>
      <c r="M238" s="241"/>
      <c r="N238" s="241"/>
    </row>
    <row r="239" spans="2:14" ht="15" customHeight="1">
      <c r="B239" s="241"/>
      <c r="C239" s="241"/>
      <c r="D239" s="241"/>
      <c r="E239" s="241"/>
      <c r="F239" s="241"/>
      <c r="G239" s="241"/>
      <c r="H239" s="241"/>
      <c r="I239" s="241"/>
      <c r="J239" s="241"/>
      <c r="K239" s="241"/>
      <c r="L239" s="241"/>
      <c r="M239" s="241"/>
      <c r="N239" s="241"/>
    </row>
    <row r="240" spans="2:14" ht="15" customHeight="1">
      <c r="B240" s="241"/>
      <c r="C240" s="241"/>
      <c r="D240" s="241"/>
      <c r="E240" s="241"/>
      <c r="F240" s="241"/>
      <c r="G240" s="241"/>
      <c r="H240" s="241"/>
      <c r="I240" s="241"/>
      <c r="J240" s="241"/>
      <c r="K240" s="241"/>
      <c r="L240" s="241"/>
      <c r="M240" s="241"/>
      <c r="N240" s="241"/>
    </row>
    <row r="241" spans="2:14" ht="15" customHeight="1">
      <c r="B241" s="241"/>
      <c r="C241" s="241"/>
      <c r="D241" s="241"/>
      <c r="E241" s="241"/>
      <c r="F241" s="241"/>
      <c r="G241" s="241"/>
      <c r="H241" s="241"/>
      <c r="I241" s="241"/>
      <c r="J241" s="241"/>
      <c r="K241" s="241"/>
      <c r="L241" s="241"/>
      <c r="M241" s="241"/>
      <c r="N241" s="241"/>
    </row>
    <row r="242" spans="2:14" ht="15" customHeight="1">
      <c r="B242" s="241"/>
      <c r="C242" s="241"/>
      <c r="D242" s="241"/>
      <c r="E242" s="241"/>
      <c r="F242" s="241"/>
      <c r="G242" s="241"/>
      <c r="H242" s="241"/>
      <c r="I242" s="241"/>
      <c r="J242" s="241"/>
      <c r="K242" s="241"/>
      <c r="L242" s="241"/>
      <c r="M242" s="241"/>
      <c r="N242" s="241"/>
    </row>
    <row r="243" spans="2:14" ht="15" customHeight="1"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41"/>
      <c r="M243" s="241"/>
      <c r="N243" s="241"/>
    </row>
    <row r="244" spans="2:14" ht="15" customHeight="1">
      <c r="B244" s="241"/>
      <c r="C244" s="241"/>
      <c r="D244" s="241"/>
      <c r="E244" s="241"/>
      <c r="F244" s="241"/>
      <c r="G244" s="241"/>
      <c r="H244" s="241"/>
      <c r="I244" s="241"/>
      <c r="J244" s="241"/>
      <c r="K244" s="241"/>
      <c r="L244" s="241"/>
      <c r="M244" s="241"/>
      <c r="N244" s="241"/>
    </row>
    <row r="245" spans="2:14" ht="15" customHeight="1">
      <c r="B245" s="241"/>
      <c r="C245" s="241"/>
      <c r="D245" s="241"/>
      <c r="E245" s="241"/>
      <c r="F245" s="241"/>
      <c r="G245" s="241"/>
      <c r="H245" s="241"/>
      <c r="I245" s="241"/>
      <c r="J245" s="241"/>
      <c r="K245" s="241"/>
      <c r="L245" s="241"/>
      <c r="M245" s="241"/>
      <c r="N245" s="241"/>
    </row>
    <row r="246" spans="2:14" ht="15" customHeight="1">
      <c r="B246" s="241"/>
      <c r="C246" s="241"/>
      <c r="D246" s="241"/>
      <c r="E246" s="241"/>
      <c r="F246" s="241"/>
      <c r="G246" s="241"/>
      <c r="H246" s="241"/>
      <c r="I246" s="241"/>
      <c r="J246" s="241"/>
      <c r="K246" s="241"/>
      <c r="L246" s="241"/>
      <c r="M246" s="241"/>
      <c r="N246" s="241"/>
    </row>
    <row r="247" spans="2:14" ht="15" customHeight="1">
      <c r="B247" s="241"/>
      <c r="C247" s="241"/>
      <c r="D247" s="241"/>
      <c r="E247" s="241"/>
      <c r="F247" s="241"/>
      <c r="G247" s="241"/>
      <c r="H247" s="241"/>
      <c r="I247" s="241"/>
      <c r="J247" s="241"/>
      <c r="K247" s="241"/>
      <c r="L247" s="241"/>
      <c r="M247" s="241"/>
      <c r="N247" s="241"/>
    </row>
    <row r="248" spans="2:14" ht="15" customHeight="1">
      <c r="B248" s="241"/>
      <c r="C248" s="241"/>
      <c r="D248" s="241"/>
      <c r="E248" s="241"/>
      <c r="F248" s="241"/>
      <c r="G248" s="241"/>
      <c r="H248" s="241"/>
      <c r="I248" s="241"/>
      <c r="J248" s="241"/>
      <c r="K248" s="241"/>
      <c r="L248" s="241"/>
      <c r="M248" s="241"/>
      <c r="N248" s="241"/>
    </row>
    <row r="249" spans="2:14" ht="15" customHeight="1">
      <c r="B249" s="241"/>
      <c r="C249" s="241"/>
      <c r="D249" s="241"/>
      <c r="E249" s="241"/>
      <c r="F249" s="241"/>
      <c r="G249" s="241"/>
      <c r="H249" s="241"/>
      <c r="I249" s="241"/>
      <c r="J249" s="241"/>
      <c r="K249" s="241"/>
      <c r="L249" s="241"/>
      <c r="M249" s="241"/>
      <c r="N249" s="241"/>
    </row>
    <row r="250" spans="2:14" ht="15" customHeight="1">
      <c r="B250" s="241"/>
      <c r="C250" s="241"/>
      <c r="D250" s="241"/>
      <c r="E250" s="241"/>
      <c r="F250" s="241"/>
      <c r="G250" s="241"/>
      <c r="H250" s="241"/>
      <c r="I250" s="241"/>
      <c r="J250" s="241"/>
      <c r="K250" s="241"/>
      <c r="L250" s="241"/>
      <c r="M250" s="241"/>
      <c r="N250" s="241"/>
    </row>
    <row r="251" spans="2:14" ht="15" customHeight="1">
      <c r="B251" s="241"/>
      <c r="C251" s="241"/>
      <c r="D251" s="241"/>
      <c r="E251" s="241"/>
      <c r="F251" s="241"/>
      <c r="G251" s="241"/>
      <c r="H251" s="241"/>
      <c r="I251" s="241"/>
      <c r="J251" s="241"/>
      <c r="K251" s="241"/>
      <c r="L251" s="241"/>
      <c r="M251" s="241"/>
      <c r="N251" s="241"/>
    </row>
    <row r="252" spans="2:14" ht="15" customHeight="1">
      <c r="B252" s="241"/>
      <c r="C252" s="241"/>
      <c r="D252" s="241"/>
      <c r="E252" s="241"/>
      <c r="F252" s="241"/>
      <c r="G252" s="241"/>
      <c r="H252" s="241"/>
      <c r="I252" s="241"/>
      <c r="J252" s="241"/>
      <c r="K252" s="241"/>
      <c r="L252" s="241"/>
      <c r="M252" s="241"/>
      <c r="N252" s="241"/>
    </row>
    <row r="253" spans="2:14" ht="15" customHeight="1">
      <c r="B253" s="241"/>
      <c r="C253" s="241"/>
      <c r="D253" s="241"/>
      <c r="E253" s="241"/>
      <c r="F253" s="241"/>
      <c r="G253" s="241"/>
      <c r="H253" s="241"/>
      <c r="I253" s="241"/>
      <c r="J253" s="241"/>
      <c r="K253" s="241"/>
      <c r="L253" s="241"/>
      <c r="M253" s="241"/>
      <c r="N253" s="241"/>
    </row>
    <row r="254" spans="2:14" ht="15" customHeight="1">
      <c r="B254" s="241"/>
      <c r="C254" s="241"/>
      <c r="D254" s="241"/>
      <c r="E254" s="241"/>
      <c r="F254" s="241"/>
      <c r="G254" s="241"/>
      <c r="H254" s="241"/>
      <c r="I254" s="241"/>
      <c r="J254" s="241"/>
      <c r="K254" s="241"/>
      <c r="L254" s="241"/>
      <c r="M254" s="241"/>
      <c r="N254" s="241"/>
    </row>
    <row r="255" spans="2:14">
      <c r="B255" s="241"/>
      <c r="C255" s="241"/>
      <c r="D255" s="241"/>
      <c r="E255" s="241"/>
      <c r="F255" s="241"/>
      <c r="G255" s="241"/>
      <c r="H255" s="241"/>
      <c r="I255" s="241"/>
      <c r="J255" s="241"/>
      <c r="K255" s="241"/>
      <c r="L255" s="241"/>
      <c r="M255" s="241"/>
      <c r="N255" s="241"/>
    </row>
    <row r="256" spans="2:14">
      <c r="B256" s="241"/>
      <c r="C256" s="241"/>
      <c r="D256" s="241"/>
      <c r="E256" s="241"/>
      <c r="F256" s="241"/>
      <c r="G256" s="241"/>
      <c r="H256" s="241"/>
      <c r="I256" s="241"/>
      <c r="J256" s="241"/>
      <c r="K256" s="241"/>
      <c r="L256" s="241"/>
      <c r="M256" s="241"/>
      <c r="N256" s="241"/>
    </row>
    <row r="257" spans="2:14">
      <c r="B257" s="241"/>
      <c r="C257" s="241"/>
      <c r="D257" s="241"/>
      <c r="E257" s="241"/>
      <c r="F257" s="241"/>
      <c r="G257" s="241"/>
      <c r="H257" s="241"/>
      <c r="I257" s="241"/>
      <c r="J257" s="241"/>
      <c r="K257" s="241"/>
      <c r="L257" s="241"/>
      <c r="M257" s="241"/>
      <c r="N257" s="241"/>
    </row>
    <row r="258" spans="2:14">
      <c r="B258" s="241"/>
      <c r="C258" s="241"/>
      <c r="D258" s="241"/>
      <c r="E258" s="241"/>
      <c r="F258" s="241"/>
      <c r="G258" s="241"/>
      <c r="H258" s="241"/>
      <c r="I258" s="241"/>
      <c r="J258" s="241"/>
      <c r="K258" s="241"/>
      <c r="L258" s="241"/>
      <c r="M258" s="241"/>
      <c r="N258" s="241"/>
    </row>
    <row r="259" spans="2:14">
      <c r="B259" s="241"/>
      <c r="C259" s="241"/>
      <c r="D259" s="241"/>
      <c r="E259" s="241"/>
      <c r="F259" s="241"/>
      <c r="G259" s="241"/>
      <c r="H259" s="241"/>
      <c r="I259" s="241"/>
      <c r="J259" s="241"/>
      <c r="K259" s="241"/>
      <c r="L259" s="241"/>
      <c r="M259" s="241"/>
      <c r="N259" s="241"/>
    </row>
    <row r="260" spans="2:14" ht="15" customHeight="1"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41"/>
      <c r="M260" s="241"/>
      <c r="N260" s="241"/>
    </row>
    <row r="261" spans="2:14">
      <c r="B261" s="241"/>
      <c r="C261" s="241"/>
      <c r="D261" s="241"/>
      <c r="E261" s="241"/>
      <c r="F261" s="241"/>
      <c r="G261" s="241"/>
      <c r="H261" s="241"/>
      <c r="I261" s="241"/>
      <c r="J261" s="241"/>
      <c r="K261" s="241"/>
      <c r="L261" s="241"/>
      <c r="M261" s="241"/>
      <c r="N261" s="241"/>
    </row>
    <row r="262" spans="2:14">
      <c r="B262" s="241"/>
      <c r="C262" s="241"/>
      <c r="D262" s="241"/>
      <c r="E262" s="241"/>
      <c r="F262" s="241"/>
      <c r="G262" s="241"/>
      <c r="H262" s="241"/>
      <c r="I262" s="241"/>
      <c r="J262" s="241"/>
      <c r="K262" s="241"/>
      <c r="L262" s="241"/>
      <c r="M262" s="241"/>
      <c r="N262" s="241"/>
    </row>
    <row r="263" spans="2:14">
      <c r="B263" s="241"/>
      <c r="C263" s="241"/>
      <c r="D263" s="241"/>
      <c r="E263" s="241"/>
      <c r="F263" s="241"/>
      <c r="G263" s="241"/>
      <c r="H263" s="241"/>
      <c r="I263" s="241"/>
      <c r="J263" s="241"/>
      <c r="K263" s="241"/>
      <c r="L263" s="241"/>
      <c r="M263" s="241"/>
      <c r="N263" s="241"/>
    </row>
    <row r="264" spans="2:14">
      <c r="B264" s="241"/>
      <c r="C264" s="241"/>
      <c r="D264" s="241"/>
      <c r="E264" s="241"/>
      <c r="F264" s="241"/>
      <c r="G264" s="241"/>
      <c r="H264" s="241"/>
      <c r="I264" s="241"/>
      <c r="J264" s="241"/>
      <c r="K264" s="241"/>
      <c r="L264" s="241"/>
      <c r="M264" s="241"/>
      <c r="N264" s="241"/>
    </row>
    <row r="265" spans="2:14">
      <c r="B265" s="241"/>
      <c r="C265" s="241"/>
      <c r="D265" s="241"/>
      <c r="E265" s="241"/>
      <c r="F265" s="241"/>
      <c r="G265" s="241"/>
      <c r="H265" s="241"/>
      <c r="I265" s="241"/>
      <c r="J265" s="241"/>
      <c r="K265" s="241"/>
      <c r="L265" s="241"/>
      <c r="M265" s="241"/>
      <c r="N265" s="241"/>
    </row>
    <row r="266" spans="2:14" ht="15" customHeight="1">
      <c r="B266" s="241"/>
      <c r="C266" s="241"/>
      <c r="D266" s="241"/>
      <c r="E266" s="241"/>
      <c r="F266" s="241"/>
      <c r="G266" s="241"/>
      <c r="H266" s="241"/>
      <c r="I266" s="241"/>
      <c r="J266" s="241"/>
      <c r="K266" s="241"/>
      <c r="L266" s="241"/>
      <c r="M266" s="241"/>
      <c r="N266" s="241"/>
    </row>
    <row r="267" spans="2:14">
      <c r="B267" s="241"/>
      <c r="C267" s="241"/>
      <c r="D267" s="241"/>
      <c r="E267" s="241"/>
      <c r="F267" s="241"/>
      <c r="G267" s="241"/>
      <c r="H267" s="241"/>
      <c r="I267" s="241"/>
      <c r="J267" s="241"/>
      <c r="K267" s="241"/>
      <c r="L267" s="241"/>
      <c r="M267" s="241"/>
      <c r="N267" s="241"/>
    </row>
    <row r="268" spans="2:14">
      <c r="B268" s="241"/>
      <c r="C268" s="241"/>
      <c r="D268" s="241"/>
      <c r="E268" s="241"/>
      <c r="F268" s="241"/>
      <c r="G268" s="241"/>
      <c r="H268" s="241"/>
      <c r="I268" s="241"/>
      <c r="J268" s="241"/>
      <c r="K268" s="241"/>
      <c r="L268" s="241"/>
      <c r="M268" s="241"/>
      <c r="N268" s="241"/>
    </row>
    <row r="269" spans="2:14">
      <c r="B269" s="241"/>
      <c r="C269" s="241"/>
      <c r="D269" s="241"/>
      <c r="E269" s="241"/>
      <c r="F269" s="241"/>
      <c r="G269" s="241"/>
      <c r="H269" s="241"/>
      <c r="I269" s="241"/>
      <c r="J269" s="241"/>
      <c r="K269" s="241"/>
      <c r="L269" s="241"/>
      <c r="M269" s="241"/>
      <c r="N269" s="241"/>
    </row>
    <row r="270" spans="2:14">
      <c r="B270" s="241"/>
      <c r="C270" s="241"/>
      <c r="D270" s="241"/>
      <c r="E270" s="241"/>
      <c r="F270" s="241"/>
      <c r="G270" s="241"/>
      <c r="H270" s="241"/>
      <c r="I270" s="241"/>
      <c r="J270" s="241"/>
      <c r="K270" s="241"/>
      <c r="L270" s="241"/>
      <c r="M270" s="241"/>
      <c r="N270" s="241"/>
    </row>
    <row r="271" spans="2:14">
      <c r="B271" s="241"/>
      <c r="C271" s="241"/>
      <c r="D271" s="241"/>
      <c r="E271" s="241"/>
      <c r="F271" s="241"/>
      <c r="G271" s="241"/>
      <c r="H271" s="241"/>
      <c r="I271" s="241"/>
      <c r="J271" s="241"/>
      <c r="K271" s="241"/>
      <c r="L271" s="241"/>
      <c r="M271" s="241"/>
      <c r="N271" s="241"/>
    </row>
    <row r="272" spans="2:14" ht="15" customHeight="1">
      <c r="B272" s="241"/>
      <c r="C272" s="241"/>
      <c r="D272" s="241"/>
      <c r="E272" s="241"/>
      <c r="F272" s="241"/>
      <c r="G272" s="241"/>
      <c r="H272" s="241"/>
      <c r="I272" s="241"/>
      <c r="J272" s="241"/>
      <c r="K272" s="241"/>
      <c r="L272" s="241"/>
      <c r="M272" s="241"/>
      <c r="N272" s="241"/>
    </row>
    <row r="273" spans="2:14">
      <c r="B273" s="241"/>
      <c r="C273" s="241"/>
      <c r="D273" s="241"/>
      <c r="E273" s="241"/>
      <c r="F273" s="241"/>
      <c r="G273" s="241"/>
      <c r="H273" s="241"/>
      <c r="I273" s="241"/>
      <c r="J273" s="241"/>
      <c r="K273" s="241"/>
      <c r="L273" s="241"/>
      <c r="M273" s="241"/>
      <c r="N273" s="241"/>
    </row>
    <row r="274" spans="2:14">
      <c r="B274" s="241"/>
      <c r="C274" s="241"/>
      <c r="D274" s="241"/>
      <c r="E274" s="241"/>
      <c r="F274" s="241"/>
      <c r="G274" s="241"/>
      <c r="H274" s="241"/>
      <c r="I274" s="241"/>
      <c r="J274" s="241"/>
      <c r="K274" s="241"/>
      <c r="L274" s="241"/>
      <c r="M274" s="241"/>
      <c r="N274" s="241"/>
    </row>
    <row r="275" spans="2:14">
      <c r="B275" s="241"/>
      <c r="C275" s="241"/>
      <c r="D275" s="241"/>
      <c r="E275" s="241"/>
      <c r="F275" s="241"/>
      <c r="G275" s="241"/>
      <c r="H275" s="241"/>
      <c r="I275" s="241"/>
      <c r="J275" s="241"/>
      <c r="K275" s="241"/>
      <c r="L275" s="241"/>
      <c r="M275" s="241"/>
      <c r="N275" s="241"/>
    </row>
    <row r="276" spans="2:14">
      <c r="B276" s="241"/>
      <c r="C276" s="241"/>
      <c r="D276" s="241"/>
      <c r="E276" s="241"/>
      <c r="F276" s="241"/>
      <c r="G276" s="241"/>
      <c r="H276" s="241"/>
      <c r="I276" s="241"/>
      <c r="J276" s="241"/>
      <c r="K276" s="241"/>
      <c r="L276" s="241"/>
      <c r="M276" s="241"/>
      <c r="N276" s="241"/>
    </row>
    <row r="277" spans="2:14"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41"/>
      <c r="M277" s="241"/>
      <c r="N277" s="241"/>
    </row>
    <row r="278" spans="2:14" ht="15" customHeight="1">
      <c r="B278" s="241"/>
      <c r="C278" s="241"/>
      <c r="D278" s="241"/>
      <c r="E278" s="241"/>
      <c r="F278" s="241"/>
      <c r="G278" s="241"/>
      <c r="H278" s="241"/>
      <c r="I278" s="241"/>
      <c r="J278" s="241"/>
      <c r="K278" s="241"/>
      <c r="L278" s="241"/>
      <c r="M278" s="241"/>
      <c r="N278" s="241"/>
    </row>
    <row r="279" spans="2:14">
      <c r="B279" s="241"/>
      <c r="C279" s="241"/>
      <c r="D279" s="241"/>
      <c r="E279" s="241"/>
      <c r="F279" s="241"/>
      <c r="G279" s="241"/>
      <c r="H279" s="241"/>
      <c r="I279" s="241"/>
      <c r="J279" s="241"/>
      <c r="K279" s="241"/>
      <c r="L279" s="241"/>
      <c r="M279" s="241"/>
      <c r="N279" s="241"/>
    </row>
    <row r="280" spans="2:14">
      <c r="B280" s="241"/>
      <c r="C280" s="241"/>
      <c r="D280" s="241"/>
      <c r="E280" s="241"/>
      <c r="F280" s="241"/>
      <c r="G280" s="241"/>
      <c r="H280" s="241"/>
      <c r="I280" s="241"/>
      <c r="J280" s="241"/>
      <c r="K280" s="241"/>
      <c r="L280" s="241"/>
      <c r="M280" s="241"/>
      <c r="N280" s="241"/>
    </row>
    <row r="281" spans="2:14">
      <c r="B281" s="241"/>
      <c r="C281" s="241"/>
      <c r="D281" s="241"/>
      <c r="E281" s="241"/>
      <c r="F281" s="241"/>
      <c r="G281" s="241"/>
      <c r="H281" s="241"/>
      <c r="I281" s="241"/>
      <c r="J281" s="241"/>
      <c r="K281" s="241"/>
      <c r="L281" s="241"/>
      <c r="M281" s="241"/>
      <c r="N281" s="241"/>
    </row>
    <row r="282" spans="2:14">
      <c r="B282" s="241"/>
      <c r="C282" s="241"/>
      <c r="D282" s="241"/>
      <c r="E282" s="241"/>
      <c r="F282" s="241"/>
      <c r="G282" s="241"/>
      <c r="H282" s="241"/>
      <c r="I282" s="241"/>
      <c r="J282" s="241"/>
      <c r="K282" s="241"/>
      <c r="L282" s="241"/>
      <c r="M282" s="241"/>
      <c r="N282" s="241"/>
    </row>
    <row r="283" spans="2:14">
      <c r="B283" s="241"/>
      <c r="C283" s="241"/>
      <c r="D283" s="241"/>
      <c r="E283" s="241"/>
      <c r="F283" s="241"/>
      <c r="G283" s="241"/>
      <c r="H283" s="241"/>
      <c r="I283" s="241"/>
      <c r="J283" s="241"/>
      <c r="K283" s="241"/>
      <c r="L283" s="241"/>
      <c r="M283" s="241"/>
      <c r="N283" s="241"/>
    </row>
    <row r="284" spans="2:14" ht="15" customHeight="1">
      <c r="B284" s="241"/>
      <c r="C284" s="241"/>
      <c r="D284" s="241"/>
      <c r="E284" s="241"/>
      <c r="F284" s="241"/>
      <c r="G284" s="241"/>
      <c r="H284" s="241"/>
      <c r="I284" s="241"/>
      <c r="J284" s="241"/>
      <c r="K284" s="241"/>
      <c r="L284" s="241"/>
      <c r="M284" s="241"/>
      <c r="N284" s="241"/>
    </row>
    <row r="285" spans="2:14">
      <c r="B285" s="241"/>
      <c r="C285" s="241"/>
      <c r="D285" s="241"/>
      <c r="E285" s="241"/>
      <c r="F285" s="241"/>
      <c r="G285" s="241"/>
      <c r="H285" s="241"/>
      <c r="I285" s="241"/>
      <c r="J285" s="241"/>
      <c r="K285" s="241"/>
      <c r="L285" s="241"/>
      <c r="M285" s="241"/>
      <c r="N285" s="241"/>
    </row>
    <row r="286" spans="2:14">
      <c r="B286" s="241"/>
      <c r="C286" s="241"/>
      <c r="D286" s="241"/>
      <c r="E286" s="241"/>
      <c r="F286" s="241"/>
      <c r="G286" s="241"/>
      <c r="H286" s="241"/>
      <c r="I286" s="241"/>
      <c r="J286" s="241"/>
      <c r="K286" s="241"/>
      <c r="L286" s="241"/>
      <c r="M286" s="241"/>
      <c r="N286" s="241"/>
    </row>
    <row r="287" spans="2:14">
      <c r="B287" s="241"/>
      <c r="C287" s="241"/>
      <c r="D287" s="241"/>
      <c r="E287" s="241"/>
      <c r="F287" s="241"/>
      <c r="G287" s="241"/>
      <c r="H287" s="241"/>
      <c r="I287" s="241"/>
      <c r="J287" s="241"/>
      <c r="K287" s="241"/>
      <c r="L287" s="241"/>
      <c r="M287" s="241"/>
      <c r="N287" s="241"/>
    </row>
    <row r="288" spans="2:14">
      <c r="B288" s="241"/>
      <c r="C288" s="241"/>
      <c r="D288" s="241"/>
      <c r="E288" s="241"/>
      <c r="F288" s="241"/>
      <c r="G288" s="241"/>
      <c r="H288" s="241"/>
      <c r="I288" s="241"/>
      <c r="J288" s="241"/>
      <c r="K288" s="241"/>
      <c r="L288" s="241"/>
      <c r="M288" s="241"/>
      <c r="N288" s="241"/>
    </row>
    <row r="289" spans="2:14">
      <c r="B289" s="241"/>
      <c r="C289" s="241"/>
      <c r="D289" s="241"/>
      <c r="E289" s="241"/>
      <c r="F289" s="241"/>
      <c r="G289" s="241"/>
      <c r="H289" s="241"/>
      <c r="I289" s="241"/>
      <c r="J289" s="241"/>
      <c r="K289" s="241"/>
      <c r="L289" s="241"/>
      <c r="M289" s="241"/>
      <c r="N289" s="241"/>
    </row>
    <row r="290" spans="2:14" ht="15" customHeight="1">
      <c r="B290" s="241"/>
      <c r="C290" s="241"/>
      <c r="D290" s="241"/>
      <c r="E290" s="241"/>
      <c r="F290" s="241"/>
      <c r="G290" s="241"/>
      <c r="H290" s="241"/>
      <c r="I290" s="241"/>
      <c r="J290" s="241"/>
      <c r="K290" s="241"/>
      <c r="L290" s="241"/>
      <c r="M290" s="241"/>
      <c r="N290" s="241"/>
    </row>
    <row r="291" spans="2:14">
      <c r="B291" s="241"/>
      <c r="C291" s="241"/>
      <c r="D291" s="241"/>
      <c r="E291" s="241"/>
      <c r="F291" s="241"/>
      <c r="G291" s="241"/>
      <c r="H291" s="241"/>
      <c r="I291" s="241"/>
      <c r="J291" s="241"/>
      <c r="K291" s="241"/>
      <c r="L291" s="241"/>
      <c r="M291" s="241"/>
      <c r="N291" s="241"/>
    </row>
    <row r="292" spans="2:14">
      <c r="B292" s="241"/>
      <c r="C292" s="241"/>
      <c r="D292" s="241"/>
      <c r="E292" s="241"/>
      <c r="F292" s="241"/>
      <c r="G292" s="241"/>
      <c r="H292" s="241"/>
      <c r="I292" s="241"/>
      <c r="J292" s="241"/>
      <c r="K292" s="241"/>
      <c r="L292" s="241"/>
      <c r="M292" s="241"/>
      <c r="N292" s="241"/>
    </row>
    <row r="293" spans="2:14">
      <c r="B293" s="241"/>
      <c r="C293" s="241"/>
      <c r="D293" s="241"/>
      <c r="E293" s="241"/>
      <c r="F293" s="241"/>
      <c r="G293" s="241"/>
      <c r="H293" s="241"/>
      <c r="I293" s="241"/>
      <c r="J293" s="241"/>
      <c r="K293" s="241"/>
      <c r="L293" s="241"/>
      <c r="M293" s="241"/>
      <c r="N293" s="241"/>
    </row>
    <row r="294" spans="2:14"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41"/>
      <c r="M294" s="241"/>
      <c r="N294" s="241"/>
    </row>
    <row r="295" spans="2:14">
      <c r="B295" s="241"/>
      <c r="C295" s="241"/>
      <c r="D295" s="241"/>
      <c r="E295" s="241"/>
      <c r="F295" s="241"/>
      <c r="G295" s="241"/>
      <c r="H295" s="241"/>
      <c r="I295" s="241"/>
      <c r="J295" s="241"/>
      <c r="K295" s="241"/>
      <c r="L295" s="241"/>
      <c r="M295" s="241"/>
      <c r="N295" s="241"/>
    </row>
    <row r="296" spans="2:14" ht="15" customHeight="1">
      <c r="B296" s="241"/>
      <c r="C296" s="241"/>
      <c r="D296" s="241"/>
      <c r="E296" s="241"/>
      <c r="F296" s="241"/>
      <c r="G296" s="241"/>
      <c r="H296" s="241"/>
      <c r="I296" s="241"/>
      <c r="J296" s="241"/>
      <c r="K296" s="241"/>
      <c r="L296" s="241"/>
      <c r="M296" s="241"/>
      <c r="N296" s="241"/>
    </row>
    <row r="297" spans="2:14">
      <c r="B297" s="241"/>
      <c r="C297" s="241"/>
      <c r="D297" s="241"/>
      <c r="E297" s="241"/>
      <c r="F297" s="241"/>
      <c r="G297" s="241"/>
      <c r="H297" s="241"/>
      <c r="I297" s="241"/>
      <c r="J297" s="241"/>
      <c r="K297" s="241"/>
      <c r="L297" s="241"/>
      <c r="M297" s="241"/>
      <c r="N297" s="241"/>
    </row>
    <row r="298" spans="2:14">
      <c r="B298" s="241"/>
      <c r="C298" s="241"/>
      <c r="D298" s="241"/>
      <c r="E298" s="241"/>
      <c r="F298" s="241"/>
      <c r="G298" s="241"/>
      <c r="H298" s="241"/>
      <c r="I298" s="241"/>
      <c r="J298" s="241"/>
      <c r="K298" s="241"/>
      <c r="L298" s="241"/>
      <c r="M298" s="241"/>
      <c r="N298" s="241"/>
    </row>
    <row r="299" spans="2:14">
      <c r="B299" s="241"/>
      <c r="C299" s="241"/>
      <c r="D299" s="241"/>
      <c r="E299" s="241"/>
      <c r="F299" s="241"/>
      <c r="G299" s="241"/>
      <c r="H299" s="241"/>
      <c r="I299" s="241"/>
      <c r="J299" s="241"/>
      <c r="K299" s="241"/>
      <c r="L299" s="241"/>
      <c r="M299" s="241"/>
      <c r="N299" s="241"/>
    </row>
    <row r="300" spans="2:14">
      <c r="B300" s="241"/>
      <c r="C300" s="241"/>
      <c r="D300" s="241"/>
      <c r="E300" s="241"/>
      <c r="F300" s="241"/>
      <c r="G300" s="241"/>
      <c r="H300" s="241"/>
      <c r="I300" s="241"/>
      <c r="J300" s="241"/>
      <c r="K300" s="241"/>
      <c r="L300" s="241"/>
      <c r="M300" s="241"/>
      <c r="N300" s="241"/>
    </row>
    <row r="301" spans="2:14">
      <c r="B301" s="241"/>
      <c r="C301" s="241"/>
      <c r="D301" s="241"/>
      <c r="E301" s="241"/>
      <c r="F301" s="241"/>
      <c r="G301" s="241"/>
      <c r="H301" s="241"/>
      <c r="I301" s="241"/>
      <c r="J301" s="241"/>
      <c r="K301" s="241"/>
      <c r="L301" s="241"/>
      <c r="M301" s="241"/>
      <c r="N301" s="241"/>
    </row>
    <row r="302" spans="2:14" ht="15" customHeight="1">
      <c r="B302" s="241"/>
      <c r="C302" s="241"/>
      <c r="D302" s="241"/>
      <c r="E302" s="241"/>
      <c r="F302" s="241"/>
      <c r="G302" s="241"/>
      <c r="H302" s="241"/>
      <c r="I302" s="241"/>
      <c r="J302" s="241"/>
      <c r="K302" s="241"/>
      <c r="L302" s="241"/>
      <c r="M302" s="241"/>
      <c r="N302" s="241"/>
    </row>
    <row r="303" spans="2:14">
      <c r="B303" s="241"/>
      <c r="C303" s="241"/>
      <c r="D303" s="241"/>
      <c r="E303" s="241"/>
      <c r="F303" s="241"/>
      <c r="G303" s="241"/>
      <c r="H303" s="241"/>
      <c r="I303" s="241"/>
      <c r="J303" s="241"/>
      <c r="K303" s="241"/>
      <c r="L303" s="241"/>
      <c r="M303" s="241"/>
      <c r="N303" s="241"/>
    </row>
    <row r="304" spans="2:14">
      <c r="B304" s="241"/>
      <c r="C304" s="241"/>
      <c r="D304" s="241"/>
      <c r="E304" s="241"/>
      <c r="F304" s="241"/>
      <c r="G304" s="241"/>
      <c r="H304" s="241"/>
      <c r="I304" s="241"/>
      <c r="J304" s="241"/>
      <c r="K304" s="241"/>
      <c r="L304" s="241"/>
      <c r="M304" s="241"/>
      <c r="N304" s="241"/>
    </row>
    <row r="305" spans="2:14">
      <c r="B305" s="241"/>
      <c r="C305" s="241"/>
      <c r="D305" s="241"/>
      <c r="E305" s="241"/>
      <c r="F305" s="241"/>
      <c r="G305" s="241"/>
      <c r="H305" s="241"/>
      <c r="I305" s="241"/>
      <c r="J305" s="241"/>
      <c r="K305" s="241"/>
      <c r="L305" s="241"/>
      <c r="M305" s="241"/>
      <c r="N305" s="241"/>
    </row>
    <row r="306" spans="2:14">
      <c r="B306" s="241"/>
      <c r="C306" s="241"/>
      <c r="D306" s="241"/>
      <c r="E306" s="241"/>
      <c r="F306" s="241"/>
      <c r="G306" s="241"/>
      <c r="H306" s="241"/>
      <c r="I306" s="241"/>
      <c r="J306" s="241"/>
      <c r="K306" s="241"/>
      <c r="L306" s="241"/>
      <c r="M306" s="241"/>
      <c r="N306" s="241"/>
    </row>
    <row r="307" spans="2:14">
      <c r="B307" s="241"/>
      <c r="C307" s="241"/>
      <c r="D307" s="241"/>
      <c r="E307" s="241"/>
      <c r="F307" s="241"/>
      <c r="G307" s="241"/>
      <c r="H307" s="241"/>
      <c r="I307" s="241"/>
      <c r="J307" s="241"/>
      <c r="K307" s="241"/>
      <c r="L307" s="241"/>
      <c r="M307" s="241"/>
      <c r="N307" s="241"/>
    </row>
    <row r="308" spans="2:14" ht="15" customHeight="1">
      <c r="B308" s="241"/>
      <c r="C308" s="241"/>
      <c r="D308" s="241"/>
      <c r="E308" s="241"/>
      <c r="F308" s="241"/>
      <c r="G308" s="241"/>
      <c r="H308" s="241"/>
      <c r="I308" s="241"/>
      <c r="J308" s="241"/>
      <c r="K308" s="241"/>
      <c r="L308" s="241"/>
      <c r="M308" s="241"/>
      <c r="N308" s="241"/>
    </row>
    <row r="309" spans="2:14">
      <c r="B309" s="241"/>
      <c r="C309" s="241"/>
      <c r="D309" s="241"/>
      <c r="E309" s="241"/>
      <c r="F309" s="241"/>
      <c r="G309" s="241"/>
      <c r="H309" s="241"/>
      <c r="I309" s="241"/>
      <c r="J309" s="241"/>
      <c r="K309" s="241"/>
      <c r="L309" s="241"/>
      <c r="M309" s="241"/>
      <c r="N309" s="241"/>
    </row>
    <row r="310" spans="2:14">
      <c r="B310" s="241"/>
      <c r="C310" s="241"/>
      <c r="D310" s="241"/>
      <c r="E310" s="241"/>
      <c r="F310" s="241"/>
      <c r="G310" s="241"/>
      <c r="H310" s="241"/>
      <c r="I310" s="241"/>
      <c r="J310" s="241"/>
      <c r="K310" s="241"/>
      <c r="L310" s="241"/>
      <c r="M310" s="241"/>
      <c r="N310" s="241"/>
    </row>
    <row r="311" spans="2:14"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41"/>
      <c r="M311" s="241"/>
      <c r="N311" s="241"/>
    </row>
    <row r="312" spans="2:14">
      <c r="B312" s="241"/>
      <c r="C312" s="241"/>
      <c r="D312" s="241"/>
      <c r="E312" s="241"/>
      <c r="F312" s="241"/>
      <c r="G312" s="241"/>
      <c r="H312" s="241"/>
      <c r="I312" s="241"/>
      <c r="J312" s="241"/>
      <c r="K312" s="241"/>
      <c r="L312" s="241"/>
      <c r="M312" s="241"/>
      <c r="N312" s="241"/>
    </row>
    <row r="313" spans="2:14">
      <c r="B313" s="241"/>
      <c r="C313" s="241"/>
      <c r="D313" s="241"/>
      <c r="E313" s="241"/>
      <c r="F313" s="241"/>
      <c r="G313" s="241"/>
      <c r="H313" s="241"/>
      <c r="I313" s="241"/>
      <c r="J313" s="241"/>
      <c r="K313" s="241"/>
      <c r="L313" s="241"/>
      <c r="M313" s="241"/>
      <c r="N313" s="241"/>
    </row>
    <row r="314" spans="2:14" ht="15" customHeight="1">
      <c r="B314" s="241"/>
      <c r="C314" s="241"/>
      <c r="D314" s="241"/>
      <c r="E314" s="241"/>
      <c r="F314" s="241"/>
      <c r="G314" s="241"/>
      <c r="H314" s="241"/>
      <c r="I314" s="241"/>
      <c r="J314" s="241"/>
      <c r="K314" s="241"/>
      <c r="L314" s="241"/>
      <c r="M314" s="241"/>
      <c r="N314" s="241"/>
    </row>
    <row r="315" spans="2:14">
      <c r="B315" s="241"/>
      <c r="C315" s="241"/>
      <c r="D315" s="241"/>
      <c r="E315" s="241"/>
      <c r="F315" s="241"/>
      <c r="G315" s="241"/>
      <c r="H315" s="241"/>
      <c r="I315" s="241"/>
      <c r="J315" s="241"/>
      <c r="K315" s="241"/>
      <c r="L315" s="241"/>
      <c r="M315" s="241"/>
      <c r="N315" s="241"/>
    </row>
    <row r="316" spans="2:14">
      <c r="B316" s="241"/>
      <c r="C316" s="241"/>
      <c r="D316" s="241"/>
      <c r="E316" s="241"/>
      <c r="F316" s="241"/>
      <c r="G316" s="241"/>
      <c r="H316" s="241"/>
      <c r="I316" s="241"/>
      <c r="J316" s="241"/>
      <c r="K316" s="241"/>
      <c r="L316" s="241"/>
      <c r="M316" s="241"/>
      <c r="N316" s="241"/>
    </row>
    <row r="317" spans="2:14">
      <c r="B317" s="241"/>
      <c r="C317" s="241"/>
      <c r="D317" s="241"/>
      <c r="E317" s="241"/>
      <c r="F317" s="241"/>
      <c r="G317" s="241"/>
      <c r="H317" s="241"/>
      <c r="I317" s="241"/>
      <c r="J317" s="241"/>
      <c r="K317" s="241"/>
      <c r="L317" s="241"/>
      <c r="M317" s="241"/>
      <c r="N317" s="241"/>
    </row>
    <row r="318" spans="2:14">
      <c r="B318" s="241"/>
      <c r="C318" s="241"/>
      <c r="D318" s="241"/>
      <c r="E318" s="241"/>
      <c r="F318" s="241"/>
      <c r="G318" s="241"/>
      <c r="H318" s="241"/>
      <c r="I318" s="241"/>
      <c r="J318" s="241"/>
      <c r="K318" s="241"/>
      <c r="L318" s="241"/>
      <c r="M318" s="241"/>
      <c r="N318" s="241"/>
    </row>
    <row r="319" spans="2:14">
      <c r="B319" s="241"/>
      <c r="C319" s="241"/>
      <c r="D319" s="241"/>
      <c r="E319" s="241"/>
      <c r="F319" s="241"/>
      <c r="G319" s="241"/>
      <c r="H319" s="241"/>
      <c r="I319" s="241"/>
      <c r="J319" s="241"/>
      <c r="K319" s="241"/>
      <c r="L319" s="241"/>
      <c r="M319" s="241"/>
      <c r="N319" s="241"/>
    </row>
    <row r="320" spans="2:14" ht="15" customHeight="1">
      <c r="B320" s="241"/>
      <c r="C320" s="241"/>
      <c r="D320" s="241"/>
      <c r="E320" s="241"/>
      <c r="F320" s="241"/>
      <c r="G320" s="241"/>
      <c r="H320" s="241"/>
      <c r="I320" s="241"/>
      <c r="J320" s="241"/>
      <c r="K320" s="241"/>
      <c r="L320" s="241"/>
      <c r="M320" s="241"/>
      <c r="N320" s="241"/>
    </row>
    <row r="321" spans="2:14">
      <c r="B321" s="241"/>
      <c r="C321" s="241"/>
      <c r="D321" s="241"/>
      <c r="E321" s="241"/>
      <c r="F321" s="241"/>
      <c r="G321" s="241"/>
      <c r="H321" s="241"/>
      <c r="I321" s="241"/>
      <c r="J321" s="241"/>
      <c r="K321" s="241"/>
      <c r="L321" s="241"/>
      <c r="M321" s="241"/>
      <c r="N321" s="241"/>
    </row>
    <row r="322" spans="2:14">
      <c r="B322" s="241"/>
      <c r="C322" s="241"/>
      <c r="D322" s="241"/>
      <c r="E322" s="241"/>
      <c r="F322" s="241"/>
      <c r="G322" s="241"/>
      <c r="H322" s="241"/>
      <c r="I322" s="241"/>
      <c r="J322" s="241"/>
      <c r="K322" s="241"/>
      <c r="L322" s="241"/>
      <c r="M322" s="241"/>
      <c r="N322" s="241"/>
    </row>
    <row r="323" spans="2:14">
      <c r="B323" s="241"/>
      <c r="C323" s="241"/>
      <c r="D323" s="241"/>
      <c r="E323" s="241"/>
      <c r="F323" s="241"/>
      <c r="G323" s="241"/>
      <c r="H323" s="241"/>
      <c r="I323" s="241"/>
      <c r="J323" s="241"/>
      <c r="K323" s="241"/>
      <c r="L323" s="241"/>
      <c r="M323" s="241"/>
      <c r="N323" s="241"/>
    </row>
    <row r="324" spans="2:14">
      <c r="B324" s="241"/>
      <c r="C324" s="241"/>
      <c r="D324" s="241"/>
      <c r="E324" s="241"/>
      <c r="F324" s="241"/>
      <c r="G324" s="241"/>
      <c r="H324" s="241"/>
      <c r="I324" s="241"/>
      <c r="J324" s="241"/>
      <c r="K324" s="241"/>
      <c r="L324" s="241"/>
      <c r="M324" s="241"/>
      <c r="N324" s="241"/>
    </row>
    <row r="325" spans="2:14">
      <c r="B325" s="241"/>
      <c r="C325" s="241"/>
      <c r="D325" s="241"/>
      <c r="E325" s="241"/>
      <c r="F325" s="241"/>
      <c r="G325" s="241"/>
      <c r="H325" s="241"/>
      <c r="I325" s="241"/>
      <c r="J325" s="241"/>
      <c r="K325" s="241"/>
      <c r="L325" s="241"/>
      <c r="M325" s="241"/>
      <c r="N325" s="241"/>
    </row>
    <row r="326" spans="2:14" ht="15" customHeight="1">
      <c r="B326" s="241"/>
      <c r="C326" s="241"/>
      <c r="D326" s="241"/>
      <c r="E326" s="241"/>
      <c r="F326" s="241"/>
      <c r="G326" s="241"/>
      <c r="H326" s="241"/>
      <c r="I326" s="241"/>
      <c r="J326" s="241"/>
      <c r="K326" s="241"/>
      <c r="L326" s="241"/>
      <c r="M326" s="241"/>
      <c r="N326" s="241"/>
    </row>
    <row r="327" spans="2:14">
      <c r="B327" s="241"/>
      <c r="C327" s="241"/>
      <c r="D327" s="241"/>
      <c r="E327" s="241"/>
      <c r="F327" s="241"/>
      <c r="G327" s="241"/>
      <c r="H327" s="241"/>
      <c r="I327" s="241"/>
      <c r="J327" s="241"/>
      <c r="K327" s="241"/>
      <c r="L327" s="241"/>
      <c r="M327" s="241"/>
      <c r="N327" s="241"/>
    </row>
    <row r="328" spans="2:14"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41"/>
      <c r="M328" s="241"/>
      <c r="N328" s="241"/>
    </row>
    <row r="329" spans="2:14">
      <c r="B329" s="241"/>
      <c r="C329" s="241"/>
      <c r="D329" s="241"/>
      <c r="E329" s="241"/>
      <c r="F329" s="241"/>
      <c r="G329" s="241"/>
      <c r="H329" s="241"/>
      <c r="I329" s="241"/>
      <c r="J329" s="241"/>
      <c r="K329" s="241"/>
      <c r="L329" s="241"/>
      <c r="M329" s="241"/>
      <c r="N329" s="241"/>
    </row>
    <row r="330" spans="2:14">
      <c r="B330" s="241"/>
      <c r="C330" s="241"/>
      <c r="D330" s="241"/>
      <c r="E330" s="241"/>
      <c r="F330" s="241"/>
      <c r="G330" s="241"/>
      <c r="H330" s="241"/>
      <c r="I330" s="241"/>
      <c r="J330" s="241"/>
      <c r="K330" s="241"/>
      <c r="L330" s="241"/>
      <c r="M330" s="241"/>
      <c r="N330" s="241"/>
    </row>
    <row r="331" spans="2:14">
      <c r="B331" s="241"/>
      <c r="C331" s="241"/>
      <c r="D331" s="241"/>
      <c r="E331" s="241"/>
      <c r="F331" s="241"/>
      <c r="G331" s="241"/>
      <c r="H331" s="241"/>
      <c r="I331" s="241"/>
      <c r="J331" s="241"/>
      <c r="K331" s="241"/>
      <c r="L331" s="241"/>
      <c r="M331" s="241"/>
      <c r="N331" s="241"/>
    </row>
    <row r="332" spans="2:14" ht="15" customHeight="1">
      <c r="B332" s="241"/>
      <c r="C332" s="241"/>
      <c r="D332" s="241"/>
      <c r="E332" s="241"/>
      <c r="F332" s="241"/>
      <c r="G332" s="241"/>
      <c r="H332" s="241"/>
      <c r="I332" s="241"/>
      <c r="J332" s="241"/>
      <c r="K332" s="241"/>
      <c r="L332" s="241"/>
      <c r="M332" s="241"/>
      <c r="N332" s="241"/>
    </row>
    <row r="333" spans="2:14">
      <c r="B333" s="241"/>
      <c r="C333" s="241"/>
      <c r="D333" s="241"/>
      <c r="E333" s="241"/>
      <c r="F333" s="241"/>
      <c r="G333" s="241"/>
      <c r="H333" s="241"/>
      <c r="I333" s="241"/>
      <c r="J333" s="241"/>
      <c r="K333" s="241"/>
      <c r="L333" s="241"/>
      <c r="M333" s="241"/>
      <c r="N333" s="241"/>
    </row>
    <row r="334" spans="2:14">
      <c r="B334" s="241"/>
      <c r="C334" s="241"/>
      <c r="D334" s="241"/>
      <c r="E334" s="241"/>
      <c r="F334" s="241"/>
      <c r="G334" s="241"/>
      <c r="H334" s="241"/>
      <c r="I334" s="241"/>
      <c r="J334" s="241"/>
      <c r="K334" s="241"/>
      <c r="L334" s="241"/>
      <c r="M334" s="241"/>
      <c r="N334" s="241"/>
    </row>
    <row r="335" spans="2:14">
      <c r="B335" s="241"/>
      <c r="C335" s="241"/>
      <c r="D335" s="241"/>
      <c r="E335" s="241"/>
      <c r="F335" s="241"/>
      <c r="G335" s="241"/>
      <c r="H335" s="241"/>
      <c r="I335" s="241"/>
      <c r="J335" s="241"/>
      <c r="K335" s="241"/>
      <c r="L335" s="241"/>
      <c r="M335" s="241"/>
      <c r="N335" s="241"/>
    </row>
    <row r="336" spans="2:14">
      <c r="B336" s="241"/>
      <c r="C336" s="241"/>
      <c r="D336" s="241"/>
      <c r="E336" s="241"/>
      <c r="F336" s="241"/>
      <c r="G336" s="241"/>
      <c r="H336" s="241"/>
      <c r="I336" s="241"/>
      <c r="J336" s="241"/>
      <c r="K336" s="241"/>
      <c r="L336" s="241"/>
      <c r="M336" s="241"/>
      <c r="N336" s="241"/>
    </row>
    <row r="337" spans="2:14">
      <c r="B337" s="241"/>
      <c r="C337" s="241"/>
      <c r="D337" s="241"/>
      <c r="E337" s="241"/>
      <c r="F337" s="241"/>
      <c r="G337" s="241"/>
      <c r="H337" s="241"/>
      <c r="I337" s="241"/>
      <c r="J337" s="241"/>
      <c r="K337" s="241"/>
      <c r="L337" s="241"/>
      <c r="M337" s="241"/>
      <c r="N337" s="241"/>
    </row>
    <row r="338" spans="2:14" ht="15" customHeight="1">
      <c r="B338" s="241"/>
      <c r="C338" s="241"/>
      <c r="D338" s="241"/>
      <c r="E338" s="241"/>
      <c r="F338" s="241"/>
      <c r="G338" s="241"/>
      <c r="H338" s="241"/>
      <c r="I338" s="241"/>
      <c r="J338" s="241"/>
      <c r="K338" s="241"/>
      <c r="L338" s="241"/>
      <c r="M338" s="241"/>
      <c r="N338" s="241"/>
    </row>
    <row r="339" spans="2:14">
      <c r="B339" s="241"/>
      <c r="C339" s="241"/>
      <c r="D339" s="241"/>
      <c r="E339" s="241"/>
      <c r="F339" s="241"/>
      <c r="G339" s="241"/>
      <c r="H339" s="241"/>
      <c r="I339" s="241"/>
      <c r="J339" s="241"/>
      <c r="K339" s="241"/>
      <c r="L339" s="241"/>
      <c r="M339" s="241"/>
      <c r="N339" s="241"/>
    </row>
    <row r="340" spans="2:14">
      <c r="B340" s="241"/>
      <c r="C340" s="241"/>
      <c r="D340" s="241"/>
      <c r="E340" s="241"/>
      <c r="F340" s="241"/>
      <c r="G340" s="241"/>
      <c r="H340" s="241"/>
      <c r="I340" s="241"/>
      <c r="J340" s="241"/>
      <c r="K340" s="241"/>
      <c r="L340" s="241"/>
      <c r="M340" s="241"/>
      <c r="N340" s="241"/>
    </row>
    <row r="341" spans="2:14">
      <c r="B341" s="241"/>
      <c r="C341" s="241"/>
      <c r="D341" s="241"/>
      <c r="E341" s="241"/>
      <c r="F341" s="241"/>
      <c r="G341" s="241"/>
      <c r="H341" s="241"/>
      <c r="I341" s="241"/>
      <c r="J341" s="241"/>
      <c r="K341" s="241"/>
      <c r="L341" s="241"/>
      <c r="M341" s="241"/>
      <c r="N341" s="241"/>
    </row>
    <row r="342" spans="2:14">
      <c r="B342" s="241"/>
      <c r="C342" s="241"/>
      <c r="D342" s="241"/>
      <c r="E342" s="241"/>
      <c r="F342" s="241"/>
      <c r="G342" s="241"/>
      <c r="H342" s="241"/>
      <c r="I342" s="241"/>
      <c r="J342" s="241"/>
      <c r="K342" s="241"/>
      <c r="L342" s="241"/>
      <c r="M342" s="241"/>
      <c r="N342" s="241"/>
    </row>
    <row r="343" spans="2:14">
      <c r="B343" s="241"/>
      <c r="C343" s="241"/>
      <c r="D343" s="241"/>
      <c r="E343" s="241"/>
      <c r="F343" s="241"/>
      <c r="G343" s="241"/>
      <c r="H343" s="241"/>
      <c r="I343" s="241"/>
      <c r="J343" s="241"/>
      <c r="K343" s="241"/>
      <c r="L343" s="241"/>
      <c r="M343" s="241"/>
      <c r="N343" s="241"/>
    </row>
    <row r="344" spans="2:14" ht="15" customHeight="1">
      <c r="B344" s="241"/>
      <c r="C344" s="241"/>
      <c r="D344" s="241"/>
      <c r="E344" s="241"/>
      <c r="F344" s="241"/>
      <c r="G344" s="241"/>
      <c r="H344" s="241"/>
      <c r="I344" s="241"/>
      <c r="J344" s="241"/>
      <c r="K344" s="241"/>
      <c r="L344" s="241"/>
      <c r="M344" s="241"/>
      <c r="N344" s="241"/>
    </row>
    <row r="345" spans="2:14"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41"/>
      <c r="M345" s="241"/>
      <c r="N345" s="241"/>
    </row>
    <row r="346" spans="2:14">
      <c r="B346" s="241"/>
      <c r="C346" s="241"/>
      <c r="D346" s="241"/>
      <c r="E346" s="241"/>
      <c r="F346" s="241"/>
      <c r="G346" s="241"/>
      <c r="H346" s="241"/>
      <c r="I346" s="241"/>
      <c r="J346" s="241"/>
      <c r="K346" s="241"/>
      <c r="L346" s="241"/>
      <c r="M346" s="241"/>
      <c r="N346" s="241"/>
    </row>
    <row r="347" spans="2:14">
      <c r="B347" s="241"/>
      <c r="C347" s="241"/>
      <c r="D347" s="241"/>
      <c r="E347" s="241"/>
      <c r="F347" s="241"/>
      <c r="G347" s="241"/>
      <c r="H347" s="241"/>
      <c r="I347" s="241"/>
      <c r="J347" s="241"/>
      <c r="K347" s="241"/>
      <c r="L347" s="241"/>
      <c r="M347" s="241"/>
      <c r="N347" s="241"/>
    </row>
    <row r="348" spans="2:14">
      <c r="B348" s="241"/>
      <c r="C348" s="241"/>
      <c r="D348" s="241"/>
      <c r="E348" s="241"/>
      <c r="F348" s="241"/>
      <c r="G348" s="241"/>
      <c r="H348" s="241"/>
      <c r="I348" s="241"/>
      <c r="J348" s="241"/>
      <c r="K348" s="241"/>
      <c r="L348" s="241"/>
      <c r="M348" s="241"/>
      <c r="N348" s="241"/>
    </row>
    <row r="349" spans="2:14">
      <c r="B349" s="241"/>
      <c r="C349" s="241"/>
      <c r="D349" s="241"/>
      <c r="E349" s="241"/>
      <c r="F349" s="241"/>
      <c r="G349" s="241"/>
      <c r="H349" s="241"/>
      <c r="I349" s="241"/>
      <c r="J349" s="241"/>
      <c r="K349" s="241"/>
      <c r="L349" s="241"/>
      <c r="M349" s="241"/>
      <c r="N349" s="241"/>
    </row>
    <row r="350" spans="2:14" ht="15" customHeight="1">
      <c r="B350" s="241"/>
      <c r="C350" s="241"/>
      <c r="D350" s="241"/>
      <c r="E350" s="241"/>
      <c r="F350" s="241"/>
      <c r="G350" s="241"/>
      <c r="H350" s="241"/>
      <c r="I350" s="241"/>
      <c r="J350" s="241"/>
      <c r="K350" s="241"/>
      <c r="L350" s="241"/>
      <c r="M350" s="241"/>
      <c r="N350" s="241"/>
    </row>
    <row r="351" spans="2:14">
      <c r="B351" s="241"/>
      <c r="C351" s="241"/>
      <c r="D351" s="241"/>
      <c r="E351" s="241"/>
      <c r="F351" s="241"/>
      <c r="G351" s="241"/>
      <c r="H351" s="241"/>
      <c r="I351" s="241"/>
      <c r="J351" s="241"/>
      <c r="K351" s="241"/>
      <c r="L351" s="241"/>
      <c r="M351" s="241"/>
      <c r="N351" s="241"/>
    </row>
    <row r="352" spans="2:14">
      <c r="B352" s="241"/>
      <c r="C352" s="241"/>
      <c r="D352" s="241"/>
      <c r="E352" s="241"/>
      <c r="F352" s="241"/>
      <c r="G352" s="241"/>
      <c r="H352" s="241"/>
      <c r="I352" s="241"/>
      <c r="J352" s="241"/>
      <c r="K352" s="241"/>
      <c r="L352" s="241"/>
      <c r="M352" s="241"/>
      <c r="N352" s="241"/>
    </row>
    <row r="353" spans="2:14">
      <c r="B353" s="241"/>
      <c r="C353" s="241"/>
      <c r="D353" s="241"/>
      <c r="E353" s="241"/>
      <c r="F353" s="241"/>
      <c r="G353" s="241"/>
      <c r="H353" s="241"/>
      <c r="I353" s="241"/>
      <c r="J353" s="241"/>
      <c r="K353" s="241"/>
      <c r="L353" s="241"/>
      <c r="M353" s="241"/>
      <c r="N353" s="241"/>
    </row>
    <row r="354" spans="2:14">
      <c r="B354" s="241"/>
      <c r="C354" s="241"/>
      <c r="D354" s="241"/>
      <c r="E354" s="241"/>
      <c r="F354" s="241"/>
      <c r="G354" s="241"/>
      <c r="H354" s="241"/>
      <c r="I354" s="241"/>
      <c r="J354" s="241"/>
      <c r="K354" s="241"/>
      <c r="L354" s="241"/>
      <c r="M354" s="241"/>
      <c r="N354" s="241"/>
    </row>
    <row r="355" spans="2:14">
      <c r="B355" s="241"/>
      <c r="C355" s="241"/>
      <c r="D355" s="241"/>
      <c r="E355" s="241"/>
      <c r="F355" s="241"/>
      <c r="G355" s="241"/>
      <c r="H355" s="241"/>
      <c r="I355" s="241"/>
      <c r="J355" s="241"/>
      <c r="K355" s="241"/>
      <c r="L355" s="241"/>
      <c r="M355" s="241"/>
      <c r="N355" s="241"/>
    </row>
    <row r="356" spans="2:14" ht="15" customHeight="1">
      <c r="B356" s="241"/>
      <c r="C356" s="241"/>
      <c r="D356" s="241"/>
      <c r="E356" s="241"/>
      <c r="F356" s="241"/>
      <c r="G356" s="241"/>
      <c r="H356" s="241"/>
      <c r="I356" s="241"/>
      <c r="J356" s="241"/>
      <c r="K356" s="241"/>
      <c r="L356" s="241"/>
      <c r="M356" s="241"/>
      <c r="N356" s="241"/>
    </row>
    <row r="357" spans="2:14">
      <c r="B357" s="241"/>
      <c r="C357" s="241"/>
      <c r="D357" s="241"/>
      <c r="E357" s="241"/>
      <c r="F357" s="241"/>
      <c r="G357" s="241"/>
      <c r="H357" s="241"/>
      <c r="I357" s="241"/>
      <c r="J357" s="241"/>
      <c r="K357" s="241"/>
      <c r="L357" s="241"/>
      <c r="M357" s="241"/>
      <c r="N357" s="241"/>
    </row>
    <row r="358" spans="2:14">
      <c r="B358" s="241"/>
      <c r="C358" s="241"/>
      <c r="D358" s="241"/>
      <c r="E358" s="241"/>
      <c r="F358" s="241"/>
      <c r="G358" s="241"/>
      <c r="H358" s="241"/>
      <c r="I358" s="241"/>
      <c r="J358" s="241"/>
      <c r="K358" s="241"/>
      <c r="L358" s="241"/>
      <c r="M358" s="241"/>
      <c r="N358" s="241"/>
    </row>
    <row r="359" spans="2:14">
      <c r="B359" s="241"/>
      <c r="C359" s="241"/>
      <c r="D359" s="241"/>
      <c r="E359" s="241"/>
      <c r="F359" s="241"/>
      <c r="G359" s="241"/>
      <c r="H359" s="241"/>
      <c r="I359" s="241"/>
      <c r="J359" s="241"/>
      <c r="K359" s="241"/>
      <c r="L359" s="241"/>
      <c r="M359" s="241"/>
      <c r="N359" s="241"/>
    </row>
    <row r="360" spans="2:14">
      <c r="B360" s="241"/>
      <c r="C360" s="241"/>
      <c r="D360" s="241"/>
      <c r="E360" s="241"/>
      <c r="F360" s="241"/>
      <c r="G360" s="241"/>
      <c r="H360" s="241"/>
      <c r="I360" s="241"/>
      <c r="J360" s="241"/>
      <c r="K360" s="241"/>
      <c r="L360" s="241"/>
      <c r="M360" s="241"/>
      <c r="N360" s="241"/>
    </row>
    <row r="361" spans="2:14" ht="15" customHeight="1">
      <c r="B361" s="241"/>
      <c r="C361" s="241"/>
      <c r="D361" s="241"/>
      <c r="E361" s="241"/>
      <c r="F361" s="241"/>
      <c r="G361" s="241"/>
      <c r="H361" s="241"/>
      <c r="I361" s="241"/>
      <c r="J361" s="241"/>
      <c r="K361" s="241"/>
      <c r="L361" s="241"/>
      <c r="M361" s="241"/>
      <c r="N361" s="241"/>
    </row>
    <row r="362" spans="2:14"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41"/>
      <c r="M362" s="241"/>
      <c r="N362" s="241"/>
    </row>
    <row r="363" spans="2:14">
      <c r="B363" s="241"/>
      <c r="C363" s="241"/>
      <c r="D363" s="241"/>
      <c r="E363" s="241"/>
      <c r="F363" s="241"/>
      <c r="G363" s="241"/>
      <c r="H363" s="241"/>
      <c r="I363" s="241"/>
      <c r="J363" s="241"/>
      <c r="K363" s="241"/>
      <c r="L363" s="241"/>
      <c r="M363" s="241"/>
      <c r="N363" s="241"/>
    </row>
    <row r="364" spans="2:14" ht="15" customHeight="1">
      <c r="B364" s="241"/>
      <c r="C364" s="241"/>
      <c r="D364" s="241"/>
      <c r="E364" s="241"/>
      <c r="F364" s="241"/>
      <c r="G364" s="241"/>
      <c r="H364" s="241"/>
      <c r="I364" s="241"/>
      <c r="J364" s="241"/>
      <c r="K364" s="241"/>
      <c r="L364" s="241"/>
      <c r="M364" s="241"/>
      <c r="N364" s="241"/>
    </row>
    <row r="365" spans="2:14">
      <c r="B365" s="241"/>
      <c r="C365" s="241"/>
      <c r="D365" s="241"/>
      <c r="E365" s="241"/>
      <c r="F365" s="241"/>
      <c r="G365" s="241"/>
      <c r="H365" s="241"/>
      <c r="I365" s="241"/>
      <c r="J365" s="241"/>
      <c r="K365" s="241"/>
      <c r="L365" s="241"/>
      <c r="M365" s="241"/>
      <c r="N365" s="241"/>
    </row>
    <row r="366" spans="2:14">
      <c r="B366" s="241"/>
      <c r="C366" s="241"/>
      <c r="D366" s="241"/>
      <c r="E366" s="241"/>
      <c r="F366" s="241"/>
      <c r="G366" s="241"/>
      <c r="H366" s="241"/>
      <c r="I366" s="241"/>
      <c r="J366" s="241"/>
      <c r="K366" s="241"/>
      <c r="L366" s="241"/>
      <c r="M366" s="241"/>
      <c r="N366" s="241"/>
    </row>
    <row r="367" spans="2:14">
      <c r="B367" s="241"/>
      <c r="C367" s="241"/>
      <c r="D367" s="241"/>
      <c r="E367" s="241"/>
      <c r="F367" s="241"/>
      <c r="G367" s="241"/>
      <c r="H367" s="241"/>
      <c r="I367" s="241"/>
      <c r="J367" s="241"/>
      <c r="K367" s="241"/>
      <c r="L367" s="241"/>
      <c r="M367" s="241"/>
      <c r="N367" s="241"/>
    </row>
    <row r="368" spans="2:14">
      <c r="B368" s="241"/>
      <c r="C368" s="241"/>
      <c r="D368" s="241"/>
      <c r="E368" s="241"/>
      <c r="F368" s="241"/>
      <c r="G368" s="241"/>
      <c r="H368" s="241"/>
      <c r="I368" s="241"/>
      <c r="J368" s="241"/>
      <c r="K368" s="241"/>
      <c r="L368" s="241"/>
      <c r="M368" s="241"/>
      <c r="N368" s="241"/>
    </row>
    <row r="369" spans="2:14" ht="15" customHeight="1">
      <c r="B369" s="241"/>
      <c r="C369" s="241"/>
      <c r="D369" s="241"/>
      <c r="E369" s="241"/>
      <c r="F369" s="241"/>
      <c r="G369" s="241"/>
      <c r="H369" s="241"/>
      <c r="I369" s="241"/>
      <c r="J369" s="241"/>
      <c r="K369" s="241"/>
      <c r="L369" s="241"/>
      <c r="M369" s="241"/>
      <c r="N369" s="241"/>
    </row>
    <row r="370" spans="2:14">
      <c r="B370" s="241"/>
      <c r="C370" s="241"/>
      <c r="D370" s="241"/>
      <c r="E370" s="241"/>
      <c r="F370" s="241"/>
      <c r="G370" s="241"/>
      <c r="H370" s="241"/>
      <c r="I370" s="241"/>
      <c r="J370" s="241"/>
      <c r="K370" s="241"/>
      <c r="L370" s="241"/>
      <c r="M370" s="241"/>
      <c r="N370" s="241"/>
    </row>
    <row r="371" spans="2:14">
      <c r="B371" s="241"/>
      <c r="C371" s="241"/>
      <c r="D371" s="241"/>
      <c r="E371" s="241"/>
      <c r="F371" s="241"/>
      <c r="G371" s="241"/>
      <c r="H371" s="241"/>
      <c r="I371" s="241"/>
      <c r="J371" s="241"/>
      <c r="K371" s="241"/>
      <c r="L371" s="241"/>
      <c r="M371" s="241"/>
      <c r="N371" s="241"/>
    </row>
    <row r="372" spans="2:14" ht="15" customHeight="1">
      <c r="B372" s="241"/>
      <c r="C372" s="241"/>
      <c r="D372" s="241"/>
      <c r="E372" s="241"/>
      <c r="F372" s="241"/>
      <c r="G372" s="241"/>
      <c r="H372" s="241"/>
      <c r="I372" s="241"/>
      <c r="J372" s="241"/>
      <c r="K372" s="241"/>
      <c r="L372" s="241"/>
      <c r="M372" s="241"/>
      <c r="N372" s="241"/>
    </row>
    <row r="373" spans="2:14">
      <c r="B373" s="241"/>
      <c r="C373" s="241"/>
      <c r="D373" s="241"/>
      <c r="E373" s="241"/>
      <c r="F373" s="241"/>
      <c r="G373" s="241"/>
      <c r="H373" s="241"/>
      <c r="I373" s="241"/>
      <c r="J373" s="241"/>
      <c r="K373" s="241"/>
      <c r="L373" s="241"/>
      <c r="M373" s="241"/>
      <c r="N373" s="241"/>
    </row>
    <row r="374" spans="2:14">
      <c r="B374" s="241"/>
      <c r="C374" s="241"/>
      <c r="D374" s="241"/>
      <c r="E374" s="241"/>
      <c r="F374" s="241"/>
      <c r="G374" s="241"/>
      <c r="H374" s="241"/>
      <c r="I374" s="241"/>
      <c r="J374" s="241"/>
      <c r="K374" s="241"/>
      <c r="L374" s="241"/>
      <c r="M374" s="241"/>
      <c r="N374" s="241"/>
    </row>
    <row r="375" spans="2:14">
      <c r="B375" s="241"/>
      <c r="C375" s="241"/>
      <c r="D375" s="241"/>
      <c r="E375" s="241"/>
      <c r="F375" s="241"/>
      <c r="G375" s="241"/>
      <c r="H375" s="241"/>
      <c r="I375" s="241"/>
      <c r="J375" s="241"/>
      <c r="K375" s="241"/>
      <c r="L375" s="241"/>
      <c r="M375" s="241"/>
      <c r="N375" s="241"/>
    </row>
    <row r="376" spans="2:14">
      <c r="B376" s="241"/>
      <c r="C376" s="241"/>
      <c r="D376" s="241"/>
      <c r="E376" s="241"/>
      <c r="F376" s="241"/>
      <c r="G376" s="241"/>
      <c r="H376" s="241"/>
      <c r="I376" s="241"/>
      <c r="J376" s="241"/>
      <c r="K376" s="241"/>
      <c r="L376" s="241"/>
      <c r="M376" s="241"/>
      <c r="N376" s="241"/>
    </row>
    <row r="377" spans="2:14" ht="15" customHeight="1">
      <c r="B377" s="241"/>
      <c r="C377" s="241"/>
      <c r="D377" s="241"/>
      <c r="E377" s="241"/>
      <c r="F377" s="241"/>
      <c r="G377" s="241"/>
      <c r="H377" s="241"/>
      <c r="I377" s="241"/>
      <c r="J377" s="241"/>
      <c r="K377" s="241"/>
      <c r="L377" s="241"/>
      <c r="M377" s="241"/>
      <c r="N377" s="241"/>
    </row>
    <row r="378" spans="2:14">
      <c r="B378" s="241"/>
      <c r="C378" s="241"/>
      <c r="D378" s="241"/>
      <c r="E378" s="241"/>
      <c r="F378" s="241"/>
      <c r="G378" s="241"/>
      <c r="H378" s="241"/>
      <c r="I378" s="241"/>
      <c r="J378" s="241"/>
      <c r="K378" s="241"/>
      <c r="L378" s="241"/>
      <c r="M378" s="241"/>
      <c r="N378" s="241"/>
    </row>
    <row r="379" spans="2:14"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41"/>
      <c r="M379" s="241"/>
      <c r="N379" s="241"/>
    </row>
    <row r="380" spans="2:14">
      <c r="B380" s="241"/>
      <c r="C380" s="241"/>
      <c r="D380" s="241"/>
      <c r="E380" s="241"/>
      <c r="F380" s="241"/>
      <c r="G380" s="241"/>
      <c r="H380" s="241"/>
      <c r="I380" s="241"/>
      <c r="J380" s="241"/>
      <c r="K380" s="241"/>
      <c r="L380" s="241"/>
      <c r="M380" s="241"/>
      <c r="N380" s="241"/>
    </row>
    <row r="381" spans="2:14">
      <c r="B381" s="241"/>
      <c r="C381" s="241"/>
      <c r="D381" s="241"/>
      <c r="E381" s="241"/>
      <c r="F381" s="241"/>
      <c r="G381" s="241"/>
      <c r="H381" s="241"/>
      <c r="I381" s="241"/>
      <c r="J381" s="241"/>
      <c r="K381" s="241"/>
      <c r="L381" s="241"/>
      <c r="M381" s="241"/>
      <c r="N381" s="241"/>
    </row>
    <row r="382" spans="2:14" ht="15" customHeight="1">
      <c r="B382" s="241"/>
      <c r="C382" s="241"/>
      <c r="D382" s="241"/>
      <c r="E382" s="241"/>
      <c r="F382" s="241"/>
      <c r="G382" s="241"/>
      <c r="H382" s="241"/>
      <c r="I382" s="241"/>
      <c r="J382" s="241"/>
      <c r="K382" s="241"/>
      <c r="L382" s="241"/>
      <c r="M382" s="241"/>
      <c r="N382" s="241"/>
    </row>
    <row r="383" spans="2:14">
      <c r="B383" s="241"/>
      <c r="C383" s="241"/>
      <c r="D383" s="241"/>
      <c r="E383" s="241"/>
      <c r="F383" s="241"/>
      <c r="G383" s="241"/>
      <c r="H383" s="241"/>
      <c r="I383" s="241"/>
      <c r="J383" s="241"/>
      <c r="K383" s="241"/>
      <c r="L383" s="241"/>
      <c r="M383" s="241"/>
      <c r="N383" s="241"/>
    </row>
    <row r="384" spans="2:14">
      <c r="B384" s="241"/>
      <c r="C384" s="241"/>
      <c r="D384" s="241"/>
      <c r="E384" s="241"/>
      <c r="F384" s="241"/>
      <c r="G384" s="241"/>
      <c r="H384" s="241"/>
      <c r="I384" s="241"/>
      <c r="J384" s="241"/>
      <c r="K384" s="241"/>
      <c r="L384" s="241"/>
      <c r="M384" s="241"/>
      <c r="N384" s="241"/>
    </row>
    <row r="385" spans="2:14">
      <c r="B385" s="241"/>
      <c r="C385" s="241"/>
      <c r="D385" s="241"/>
      <c r="E385" s="241"/>
      <c r="F385" s="241"/>
      <c r="G385" s="241"/>
      <c r="H385" s="241"/>
      <c r="I385" s="241"/>
      <c r="J385" s="241"/>
      <c r="K385" s="241"/>
      <c r="L385" s="241"/>
      <c r="M385" s="241"/>
      <c r="N385" s="241"/>
    </row>
    <row r="386" spans="2:14">
      <c r="B386" s="241"/>
      <c r="C386" s="241"/>
      <c r="D386" s="241"/>
      <c r="E386" s="241"/>
      <c r="F386" s="241"/>
      <c r="G386" s="241"/>
      <c r="H386" s="241"/>
      <c r="I386" s="241"/>
      <c r="J386" s="241"/>
      <c r="K386" s="241"/>
      <c r="L386" s="241"/>
      <c r="M386" s="241"/>
      <c r="N386" s="241"/>
    </row>
    <row r="387" spans="2:14" ht="15" customHeight="1">
      <c r="B387" s="241"/>
      <c r="C387" s="241"/>
      <c r="D387" s="241"/>
      <c r="E387" s="241"/>
      <c r="F387" s="241"/>
      <c r="G387" s="241"/>
      <c r="H387" s="241"/>
      <c r="I387" s="241"/>
      <c r="J387" s="241"/>
      <c r="K387" s="241"/>
      <c r="L387" s="241"/>
      <c r="M387" s="241"/>
      <c r="N387" s="241"/>
    </row>
    <row r="388" spans="2:14">
      <c r="B388" s="241"/>
      <c r="C388" s="241"/>
      <c r="D388" s="241"/>
      <c r="E388" s="241"/>
      <c r="F388" s="241"/>
      <c r="G388" s="241"/>
      <c r="H388" s="241"/>
      <c r="I388" s="241"/>
      <c r="J388" s="241"/>
      <c r="K388" s="241"/>
      <c r="L388" s="241"/>
      <c r="M388" s="241"/>
      <c r="N388" s="241"/>
    </row>
    <row r="389" spans="2:14">
      <c r="B389" s="241"/>
      <c r="C389" s="241"/>
      <c r="D389" s="241"/>
      <c r="E389" s="241"/>
      <c r="F389" s="241"/>
      <c r="G389" s="241"/>
      <c r="H389" s="241"/>
      <c r="I389" s="241"/>
      <c r="J389" s="241"/>
      <c r="K389" s="241"/>
      <c r="L389" s="241"/>
      <c r="M389" s="241"/>
      <c r="N389" s="241"/>
    </row>
    <row r="390" spans="2:14">
      <c r="B390" s="241"/>
      <c r="C390" s="241"/>
      <c r="D390" s="241"/>
      <c r="E390" s="241"/>
      <c r="F390" s="241"/>
      <c r="G390" s="241"/>
      <c r="H390" s="241"/>
      <c r="I390" s="241"/>
      <c r="J390" s="241"/>
      <c r="K390" s="241"/>
      <c r="L390" s="241"/>
      <c r="M390" s="241"/>
      <c r="N390" s="241"/>
    </row>
    <row r="391" spans="2:14">
      <c r="B391" s="241"/>
      <c r="C391" s="241"/>
      <c r="D391" s="241"/>
      <c r="E391" s="241"/>
      <c r="F391" s="241"/>
      <c r="G391" s="241"/>
      <c r="H391" s="241"/>
      <c r="I391" s="241"/>
      <c r="J391" s="241"/>
      <c r="K391" s="241"/>
      <c r="L391" s="241"/>
      <c r="M391" s="241"/>
      <c r="N391" s="241"/>
    </row>
    <row r="392" spans="2:14" ht="15" customHeight="1">
      <c r="B392" s="241"/>
      <c r="C392" s="241"/>
      <c r="D392" s="241"/>
      <c r="E392" s="241"/>
      <c r="F392" s="241"/>
      <c r="G392" s="241"/>
      <c r="H392" s="241"/>
      <c r="I392" s="241"/>
      <c r="J392" s="241"/>
      <c r="K392" s="241"/>
      <c r="L392" s="241"/>
      <c r="M392" s="241"/>
      <c r="N392" s="241"/>
    </row>
    <row r="393" spans="2:14">
      <c r="B393" s="241"/>
      <c r="C393" s="241"/>
      <c r="D393" s="241"/>
      <c r="E393" s="241"/>
      <c r="F393" s="241"/>
      <c r="G393" s="241"/>
      <c r="H393" s="241"/>
      <c r="I393" s="241"/>
      <c r="J393" s="241"/>
      <c r="K393" s="241"/>
      <c r="L393" s="241"/>
      <c r="M393" s="241"/>
      <c r="N393" s="241"/>
    </row>
    <row r="394" spans="2:14">
      <c r="B394" s="241"/>
      <c r="C394" s="241"/>
      <c r="D394" s="241"/>
      <c r="E394" s="241"/>
      <c r="F394" s="241"/>
      <c r="G394" s="241"/>
      <c r="H394" s="241"/>
      <c r="I394" s="241"/>
      <c r="J394" s="241"/>
      <c r="K394" s="241"/>
      <c r="L394" s="241"/>
      <c r="M394" s="241"/>
      <c r="N394" s="241"/>
    </row>
    <row r="395" spans="2:14">
      <c r="B395" s="241"/>
      <c r="C395" s="241"/>
      <c r="D395" s="241"/>
      <c r="E395" s="241"/>
      <c r="F395" s="241"/>
      <c r="G395" s="241"/>
      <c r="H395" s="241"/>
      <c r="I395" s="241"/>
      <c r="J395" s="241"/>
      <c r="K395" s="241"/>
      <c r="L395" s="241"/>
      <c r="M395" s="241"/>
      <c r="N395" s="241"/>
    </row>
    <row r="396" spans="2:14"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41"/>
      <c r="M396" s="241"/>
      <c r="N396" s="241"/>
    </row>
    <row r="397" spans="2:14" ht="15" customHeight="1">
      <c r="B397" s="241"/>
      <c r="C397" s="241"/>
      <c r="D397" s="241"/>
      <c r="E397" s="241"/>
      <c r="F397" s="241"/>
      <c r="G397" s="241"/>
      <c r="H397" s="241"/>
      <c r="I397" s="241"/>
      <c r="J397" s="241"/>
      <c r="K397" s="241"/>
      <c r="L397" s="241"/>
      <c r="M397" s="241"/>
      <c r="N397" s="241"/>
    </row>
    <row r="398" spans="2:14">
      <c r="B398" s="241"/>
      <c r="C398" s="241"/>
      <c r="D398" s="241"/>
      <c r="E398" s="241"/>
      <c r="F398" s="241"/>
      <c r="G398" s="241"/>
      <c r="H398" s="241"/>
      <c r="I398" s="241"/>
      <c r="J398" s="241"/>
      <c r="K398" s="241"/>
      <c r="L398" s="241"/>
      <c r="M398" s="241"/>
      <c r="N398" s="241"/>
    </row>
    <row r="399" spans="2:14">
      <c r="B399" s="241"/>
      <c r="C399" s="241"/>
      <c r="D399" s="241"/>
      <c r="E399" s="241"/>
      <c r="F399" s="241"/>
      <c r="G399" s="241"/>
      <c r="H399" s="241"/>
      <c r="I399" s="241"/>
      <c r="J399" s="241"/>
      <c r="K399" s="241"/>
      <c r="L399" s="241"/>
      <c r="M399" s="241"/>
      <c r="N399" s="241"/>
    </row>
    <row r="400" spans="2:14">
      <c r="B400" s="241"/>
      <c r="C400" s="241"/>
      <c r="D400" s="241"/>
      <c r="E400" s="241"/>
      <c r="F400" s="241"/>
      <c r="G400" s="241"/>
      <c r="H400" s="241"/>
      <c r="I400" s="241"/>
      <c r="J400" s="241"/>
      <c r="K400" s="241"/>
      <c r="L400" s="241"/>
      <c r="M400" s="241"/>
      <c r="N400" s="241"/>
    </row>
    <row r="401" spans="2:12">
      <c r="B401" s="280"/>
      <c r="F401" s="280"/>
      <c r="H401" s="280"/>
      <c r="L401" s="280"/>
    </row>
    <row r="402" spans="2:12" ht="15" customHeight="1">
      <c r="F402" s="280"/>
      <c r="H402" s="280"/>
      <c r="L402" s="280"/>
    </row>
    <row r="403" spans="2:12">
      <c r="F403" s="280"/>
      <c r="H403" s="280"/>
      <c r="L403" s="280"/>
    </row>
    <row r="404" spans="2:12">
      <c r="F404" s="280"/>
      <c r="H404" s="280"/>
      <c r="L404" s="280"/>
    </row>
    <row r="405" spans="2:12">
      <c r="F405" s="280"/>
      <c r="H405" s="280"/>
      <c r="L405" s="280"/>
    </row>
    <row r="406" spans="2:12">
      <c r="F406" s="280"/>
      <c r="H406" s="280"/>
      <c r="L406" s="280"/>
    </row>
    <row r="407" spans="2:12" ht="15" customHeight="1">
      <c r="H407" s="280"/>
    </row>
    <row r="408" spans="2:12">
      <c r="H408" s="280"/>
    </row>
    <row r="409" spans="2:12">
      <c r="H409" s="280"/>
    </row>
    <row r="410" spans="2:12"/>
    <row r="411" spans="2:12"/>
    <row r="412" spans="2:12" ht="15" customHeight="1"/>
    <row r="413" spans="2:12"/>
    <row r="414" spans="2:12"/>
    <row r="415" spans="2:12"/>
    <row r="416" spans="2:12"/>
    <row r="417" ht="15" customHeight="1"/>
    <row r="418"/>
    <row r="419"/>
    <row r="420"/>
    <row r="421"/>
    <row r="422" ht="15" customHeight="1"/>
    <row r="423"/>
    <row r="424"/>
    <row r="425"/>
    <row r="426"/>
    <row r="427" ht="15" customHeight="1"/>
    <row r="428"/>
    <row r="429"/>
    <row r="430"/>
    <row r="431"/>
    <row r="432" ht="15" customHeight="1"/>
    <row r="433"/>
    <row r="434"/>
    <row r="435"/>
    <row r="436"/>
    <row r="437" ht="15" customHeight="1"/>
    <row r="438"/>
    <row r="439"/>
    <row r="440"/>
    <row r="441"/>
    <row r="442" ht="15" customHeight="1"/>
    <row r="443"/>
    <row r="444"/>
    <row r="445"/>
    <row r="446"/>
    <row r="447" ht="15" customHeight="1"/>
    <row r="448"/>
    <row r="449"/>
    <row r="450"/>
    <row r="451"/>
    <row r="452" ht="15" customHeight="1"/>
    <row r="453"/>
    <row r="454"/>
    <row r="455"/>
    <row r="456"/>
    <row r="457" ht="15.75" customHeight="1"/>
    <row r="458"/>
    <row r="459"/>
    <row r="460"/>
    <row r="461"/>
    <row r="462" ht="15.75" customHeight="1"/>
    <row r="463"/>
    <row r="464"/>
    <row r="465"/>
    <row r="466"/>
    <row r="467" ht="15.75" customHeight="1"/>
    <row r="468"/>
    <row r="469"/>
    <row r="470"/>
    <row r="471"/>
    <row r="472" ht="6" customHeight="1"/>
    <row r="473"/>
    <row r="474"/>
    <row r="475"/>
    <row r="476"/>
    <row r="477" ht="15.75" customHeight="1"/>
    <row r="478"/>
    <row r="479"/>
    <row r="480"/>
    <row r="481"/>
    <row r="482" ht="6" customHeight="1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</sheetData>
  <pageMargins left="0.25" right="0.36229166666666668" top="1.1167708333333333" bottom="0.37583333333333335" header="0.3" footer="0.3"/>
  <pageSetup scale="71" fitToHeight="0" orientation="portrait" r:id="rId1"/>
  <headerFooter>
    <oddHeader>&amp;L&amp;G</oddHeader>
    <oddFooter>&amp;LCASSYS Version: 0.1 &amp;R
Page &amp;P of &amp;N</oddFooter>
  </headerFooter>
  <rowBreaks count="3" manualBreakCount="3">
    <brk id="289" max="16383" man="1"/>
    <brk id="337" max="16383" man="1"/>
    <brk id="385" max="16383" man="1"/>
  </rowBreaks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artConfigSht"/>
  <dimension ref="A1:XEZ42"/>
  <sheetViews>
    <sheetView showGridLines="0" showRowColHeaders="0" workbookViewId="0">
      <selection activeCell="I14" sqref="I14"/>
    </sheetView>
  </sheetViews>
  <sheetFormatPr defaultColWidth="0" defaultRowHeight="15" zeroHeight="1"/>
  <cols>
    <col min="1" max="1" width="1.7109375" customWidth="1"/>
    <col min="2" max="2" width="9.140625" customWidth="1"/>
    <col min="3" max="3" width="9.140625" style="6" customWidth="1"/>
    <col min="4" max="4" width="5.7109375" style="6" customWidth="1"/>
    <col min="5" max="5" width="50.7109375" customWidth="1"/>
    <col min="6" max="6" width="2.7109375" customWidth="1"/>
    <col min="7" max="7" width="8.28515625" customWidth="1"/>
    <col min="8" max="8" width="3" customWidth="1"/>
    <col min="9" max="9" width="55.7109375" customWidth="1"/>
    <col min="10" max="16" width="9.140625" customWidth="1"/>
    <col min="17" max="17" width="1.7109375" customWidth="1"/>
  </cols>
  <sheetData>
    <row r="1" spans="1:16380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  <c r="GQ1" s="6"/>
      <c r="GR1" s="6"/>
      <c r="GS1" s="6"/>
      <c r="GT1" s="6"/>
      <c r="GU1" s="6"/>
      <c r="GV1" s="6"/>
      <c r="GW1" s="6"/>
      <c r="GX1" s="6"/>
      <c r="GY1" s="6"/>
      <c r="GZ1" s="6"/>
      <c r="HA1" s="6"/>
      <c r="HB1" s="6"/>
      <c r="HC1" s="6"/>
      <c r="HD1" s="6"/>
      <c r="HE1" s="6"/>
      <c r="HF1" s="6"/>
      <c r="HG1" s="6"/>
      <c r="HH1" s="6"/>
      <c r="HI1" s="6"/>
      <c r="HJ1" s="6"/>
      <c r="HK1" s="6"/>
      <c r="HL1" s="6"/>
      <c r="HM1" s="6"/>
      <c r="HN1" s="6"/>
      <c r="HO1" s="6"/>
      <c r="HP1" s="6"/>
      <c r="HQ1" s="6"/>
      <c r="HR1" s="6"/>
      <c r="HS1" s="6"/>
      <c r="HT1" s="6"/>
      <c r="HU1" s="6"/>
      <c r="HV1" s="6"/>
      <c r="HW1" s="6"/>
      <c r="HX1" s="6"/>
      <c r="HY1" s="6"/>
      <c r="HZ1" s="6"/>
      <c r="IA1" s="6"/>
      <c r="IB1" s="6"/>
      <c r="IC1" s="6"/>
      <c r="ID1" s="6"/>
      <c r="IE1" s="6"/>
      <c r="IF1" s="6"/>
      <c r="IG1" s="6"/>
      <c r="IH1" s="6"/>
      <c r="II1" s="6"/>
      <c r="IJ1" s="6"/>
      <c r="IK1" s="6"/>
      <c r="IL1" s="6"/>
      <c r="IM1" s="6"/>
      <c r="IN1" s="6"/>
      <c r="IO1" s="6"/>
      <c r="IP1" s="6"/>
      <c r="IQ1" s="6"/>
      <c r="IR1" s="6"/>
      <c r="IS1" s="6"/>
      <c r="IT1" s="6"/>
      <c r="IU1" s="6"/>
      <c r="IV1" s="6"/>
      <c r="IW1" s="6"/>
      <c r="IX1" s="6"/>
      <c r="IY1" s="6"/>
      <c r="IZ1" s="6"/>
      <c r="JA1" s="6"/>
      <c r="JB1" s="6"/>
      <c r="JC1" s="6"/>
      <c r="JD1" s="6"/>
      <c r="JE1" s="6"/>
      <c r="JF1" s="6"/>
      <c r="JG1" s="6"/>
      <c r="JH1" s="6"/>
      <c r="JI1" s="6"/>
      <c r="JJ1" s="6"/>
      <c r="JK1" s="6"/>
      <c r="JL1" s="6"/>
      <c r="JM1" s="6"/>
      <c r="JN1" s="6"/>
      <c r="JO1" s="6"/>
      <c r="JP1" s="6"/>
      <c r="JQ1" s="6"/>
      <c r="JR1" s="6"/>
      <c r="JS1" s="6"/>
      <c r="JT1" s="6"/>
      <c r="JU1" s="6"/>
      <c r="JV1" s="6"/>
      <c r="JW1" s="6"/>
      <c r="JX1" s="6"/>
      <c r="JY1" s="6"/>
      <c r="JZ1" s="6"/>
      <c r="KA1" s="6"/>
      <c r="KB1" s="6"/>
      <c r="KC1" s="6"/>
      <c r="KD1" s="6"/>
      <c r="KE1" s="6"/>
      <c r="KF1" s="6"/>
      <c r="KG1" s="6"/>
      <c r="KH1" s="6"/>
      <c r="KI1" s="6"/>
      <c r="KJ1" s="6"/>
      <c r="KK1" s="6"/>
      <c r="KL1" s="6"/>
      <c r="KM1" s="6"/>
      <c r="KN1" s="6"/>
      <c r="KO1" s="6"/>
      <c r="KP1" s="6"/>
      <c r="KQ1" s="6"/>
      <c r="KR1" s="6"/>
      <c r="KS1" s="6"/>
      <c r="KT1" s="6"/>
      <c r="KU1" s="6"/>
      <c r="KV1" s="6"/>
      <c r="KW1" s="6"/>
      <c r="KX1" s="6"/>
      <c r="KY1" s="6"/>
      <c r="KZ1" s="6"/>
      <c r="LA1" s="6"/>
      <c r="LB1" s="6"/>
      <c r="LC1" s="6"/>
      <c r="LD1" s="6"/>
      <c r="LE1" s="6"/>
      <c r="LF1" s="6"/>
      <c r="LG1" s="6"/>
      <c r="LH1" s="6"/>
      <c r="LI1" s="6"/>
      <c r="LJ1" s="6"/>
      <c r="LK1" s="6"/>
      <c r="LL1" s="6"/>
      <c r="LM1" s="6"/>
      <c r="LN1" s="6"/>
      <c r="LO1" s="6"/>
      <c r="LP1" s="6"/>
      <c r="LQ1" s="6"/>
      <c r="LR1" s="6"/>
      <c r="LS1" s="6"/>
      <c r="LT1" s="6"/>
      <c r="LU1" s="6"/>
      <c r="LV1" s="6"/>
      <c r="LW1" s="6"/>
      <c r="LX1" s="6"/>
      <c r="LY1" s="6"/>
      <c r="LZ1" s="6"/>
      <c r="MA1" s="6"/>
      <c r="MB1" s="6"/>
      <c r="MC1" s="6"/>
      <c r="MD1" s="6"/>
      <c r="ME1" s="6"/>
      <c r="MF1" s="6"/>
      <c r="MG1" s="6"/>
      <c r="MH1" s="6"/>
      <c r="MI1" s="6"/>
      <c r="MJ1" s="6"/>
      <c r="MK1" s="6"/>
      <c r="ML1" s="6"/>
      <c r="MM1" s="6"/>
      <c r="MN1" s="6"/>
      <c r="MO1" s="6"/>
      <c r="MP1" s="6"/>
      <c r="MQ1" s="6"/>
      <c r="MR1" s="6"/>
      <c r="MS1" s="6"/>
      <c r="MT1" s="6"/>
      <c r="MU1" s="6"/>
      <c r="MV1" s="6"/>
      <c r="MW1" s="6"/>
      <c r="MX1" s="6"/>
      <c r="MY1" s="6"/>
      <c r="MZ1" s="6"/>
      <c r="NA1" s="6"/>
      <c r="NB1" s="6"/>
      <c r="NC1" s="6"/>
      <c r="ND1" s="6"/>
      <c r="NE1" s="6"/>
      <c r="NF1" s="6"/>
      <c r="NG1" s="6"/>
      <c r="NH1" s="6"/>
      <c r="NI1" s="6"/>
      <c r="NJ1" s="6"/>
      <c r="NK1" s="6"/>
      <c r="NL1" s="6"/>
      <c r="NM1" s="6"/>
      <c r="NN1" s="6"/>
      <c r="NO1" s="6"/>
      <c r="NP1" s="6"/>
      <c r="NQ1" s="6"/>
      <c r="NR1" s="6"/>
      <c r="NS1" s="6"/>
      <c r="NT1" s="6"/>
      <c r="NU1" s="6"/>
      <c r="NV1" s="6"/>
      <c r="NW1" s="6"/>
      <c r="NX1" s="6"/>
      <c r="NY1" s="6"/>
      <c r="NZ1" s="6"/>
      <c r="OA1" s="6"/>
      <c r="OB1" s="6"/>
      <c r="OC1" s="6"/>
      <c r="OD1" s="6"/>
      <c r="OE1" s="6"/>
      <c r="OF1" s="6"/>
      <c r="OG1" s="6"/>
      <c r="OH1" s="6"/>
      <c r="OI1" s="6"/>
      <c r="OJ1" s="6"/>
      <c r="OK1" s="6"/>
      <c r="OL1" s="6"/>
      <c r="OM1" s="6"/>
      <c r="ON1" s="6"/>
      <c r="OO1" s="6"/>
      <c r="OP1" s="6"/>
      <c r="OQ1" s="6"/>
      <c r="OR1" s="6"/>
      <c r="OS1" s="6"/>
      <c r="OT1" s="6"/>
      <c r="OU1" s="6"/>
      <c r="OV1" s="6"/>
      <c r="OW1" s="6"/>
      <c r="OX1" s="6"/>
      <c r="OY1" s="6"/>
      <c r="OZ1" s="6"/>
      <c r="PA1" s="6"/>
      <c r="PB1" s="6"/>
      <c r="PC1" s="6"/>
      <c r="PD1" s="6"/>
      <c r="PE1" s="6"/>
      <c r="PF1" s="6"/>
      <c r="PG1" s="6"/>
      <c r="PH1" s="6"/>
      <c r="PI1" s="6"/>
      <c r="PJ1" s="6"/>
      <c r="PK1" s="6"/>
      <c r="PL1" s="6"/>
      <c r="PM1" s="6"/>
      <c r="PN1" s="6"/>
      <c r="PO1" s="6"/>
      <c r="PP1" s="6"/>
      <c r="PQ1" s="6"/>
      <c r="PR1" s="6"/>
      <c r="PS1" s="6"/>
      <c r="PT1" s="6"/>
      <c r="PU1" s="6"/>
      <c r="PV1" s="6"/>
      <c r="PW1" s="6"/>
      <c r="PX1" s="6"/>
      <c r="PY1" s="6"/>
      <c r="PZ1" s="6"/>
      <c r="QA1" s="6"/>
      <c r="QB1" s="6"/>
      <c r="QC1" s="6"/>
      <c r="QD1" s="6"/>
      <c r="QE1" s="6"/>
      <c r="QF1" s="6"/>
      <c r="QG1" s="6"/>
      <c r="QH1" s="6"/>
      <c r="QI1" s="6"/>
      <c r="QJ1" s="6"/>
      <c r="QK1" s="6"/>
      <c r="QL1" s="6"/>
      <c r="QM1" s="6"/>
      <c r="QN1" s="6"/>
      <c r="QO1" s="6"/>
      <c r="QP1" s="6"/>
      <c r="QQ1" s="6"/>
      <c r="QR1" s="6"/>
      <c r="QS1" s="6"/>
      <c r="QT1" s="6"/>
      <c r="QU1" s="6"/>
      <c r="QV1" s="6"/>
      <c r="QW1" s="6"/>
      <c r="QX1" s="6"/>
      <c r="QY1" s="6"/>
      <c r="QZ1" s="6"/>
      <c r="RA1" s="6"/>
      <c r="RB1" s="6"/>
      <c r="RC1" s="6"/>
      <c r="RD1" s="6"/>
      <c r="RE1" s="6"/>
      <c r="RF1" s="6"/>
      <c r="RG1" s="6"/>
      <c r="RH1" s="6"/>
      <c r="RI1" s="6"/>
      <c r="RJ1" s="6"/>
      <c r="RK1" s="6"/>
      <c r="RL1" s="6"/>
      <c r="RM1" s="6"/>
      <c r="RN1" s="6"/>
      <c r="RO1" s="6"/>
      <c r="RP1" s="6"/>
      <c r="RQ1" s="6"/>
      <c r="RR1" s="6"/>
      <c r="RS1" s="6"/>
      <c r="RT1" s="6"/>
      <c r="RU1" s="6"/>
      <c r="RV1" s="6"/>
      <c r="RW1" s="6"/>
      <c r="RX1" s="6"/>
      <c r="RY1" s="6"/>
      <c r="RZ1" s="6"/>
      <c r="SA1" s="6"/>
      <c r="SB1" s="6"/>
      <c r="SC1" s="6"/>
      <c r="SD1" s="6"/>
      <c r="SE1" s="6"/>
      <c r="SF1" s="6"/>
      <c r="SG1" s="6"/>
      <c r="SH1" s="6"/>
      <c r="SI1" s="6"/>
      <c r="SJ1" s="6"/>
      <c r="SK1" s="6"/>
      <c r="SL1" s="6"/>
      <c r="SM1" s="6"/>
      <c r="SN1" s="6"/>
      <c r="SO1" s="6"/>
      <c r="SP1" s="6"/>
      <c r="SQ1" s="6"/>
      <c r="SR1" s="6"/>
      <c r="SS1" s="6"/>
      <c r="ST1" s="6"/>
      <c r="SU1" s="6"/>
      <c r="SV1" s="6"/>
      <c r="SW1" s="6"/>
      <c r="SX1" s="6"/>
      <c r="SY1" s="6"/>
      <c r="SZ1" s="6"/>
      <c r="TA1" s="6"/>
      <c r="TB1" s="6"/>
      <c r="TC1" s="6"/>
      <c r="TD1" s="6"/>
      <c r="TE1" s="6"/>
      <c r="TF1" s="6"/>
      <c r="TG1" s="6"/>
      <c r="TH1" s="6"/>
      <c r="TI1" s="6"/>
      <c r="TJ1" s="6"/>
      <c r="TK1" s="6"/>
      <c r="TL1" s="6"/>
      <c r="TM1" s="6"/>
      <c r="TN1" s="6"/>
      <c r="TO1" s="6"/>
      <c r="TP1" s="6"/>
      <c r="TQ1" s="6"/>
      <c r="TR1" s="6"/>
      <c r="TS1" s="6"/>
      <c r="TT1" s="6"/>
      <c r="TU1" s="6"/>
      <c r="TV1" s="6"/>
      <c r="TW1" s="6"/>
      <c r="TX1" s="6"/>
      <c r="TY1" s="6"/>
      <c r="TZ1" s="6"/>
      <c r="UA1" s="6"/>
      <c r="UB1" s="6"/>
      <c r="UC1" s="6"/>
      <c r="UD1" s="6"/>
      <c r="UE1" s="6"/>
      <c r="UF1" s="6"/>
      <c r="UG1" s="6"/>
      <c r="UH1" s="6"/>
      <c r="UI1" s="6"/>
      <c r="UJ1" s="6"/>
      <c r="UK1" s="6"/>
      <c r="UL1" s="6"/>
      <c r="UM1" s="6"/>
      <c r="UN1" s="6"/>
      <c r="UO1" s="6"/>
      <c r="UP1" s="6"/>
      <c r="UQ1" s="6"/>
      <c r="UR1" s="6"/>
      <c r="US1" s="6"/>
      <c r="UT1" s="6"/>
      <c r="UU1" s="6"/>
      <c r="UV1" s="6"/>
      <c r="UW1" s="6"/>
      <c r="UX1" s="6"/>
      <c r="UY1" s="6"/>
      <c r="UZ1" s="6"/>
      <c r="VA1" s="6"/>
      <c r="VB1" s="6"/>
      <c r="VC1" s="6"/>
      <c r="VD1" s="6"/>
      <c r="VE1" s="6"/>
      <c r="VF1" s="6"/>
      <c r="VG1" s="6"/>
      <c r="VH1" s="6"/>
      <c r="VI1" s="6"/>
      <c r="VJ1" s="6"/>
      <c r="VK1" s="6"/>
      <c r="VL1" s="6"/>
      <c r="VM1" s="6"/>
      <c r="VN1" s="6"/>
      <c r="VO1" s="6"/>
      <c r="VP1" s="6"/>
      <c r="VQ1" s="6"/>
      <c r="VR1" s="6"/>
      <c r="VS1" s="6"/>
      <c r="VT1" s="6"/>
      <c r="VU1" s="6"/>
      <c r="VV1" s="6"/>
      <c r="VW1" s="6"/>
      <c r="VX1" s="6"/>
      <c r="VY1" s="6"/>
      <c r="VZ1" s="6"/>
      <c r="WA1" s="6"/>
      <c r="WB1" s="6"/>
      <c r="WC1" s="6"/>
      <c r="WD1" s="6"/>
      <c r="WE1" s="6"/>
      <c r="WF1" s="6"/>
      <c r="WG1" s="6"/>
      <c r="WH1" s="6"/>
      <c r="WI1" s="6"/>
      <c r="WJ1" s="6"/>
      <c r="WK1" s="6"/>
      <c r="WL1" s="6"/>
      <c r="WM1" s="6"/>
      <c r="WN1" s="6"/>
      <c r="WO1" s="6"/>
      <c r="WP1" s="6"/>
      <c r="WQ1" s="6"/>
      <c r="WR1" s="6"/>
      <c r="WS1" s="6"/>
      <c r="WT1" s="6"/>
      <c r="WU1" s="6"/>
      <c r="WV1" s="6"/>
      <c r="WW1" s="6"/>
      <c r="WX1" s="6"/>
      <c r="WY1" s="6"/>
      <c r="WZ1" s="6"/>
      <c r="XA1" s="6"/>
      <c r="XB1" s="6"/>
      <c r="XC1" s="6"/>
      <c r="XD1" s="6"/>
      <c r="XE1" s="6"/>
      <c r="XF1" s="6"/>
      <c r="XG1" s="6"/>
      <c r="XH1" s="6"/>
      <c r="XI1" s="6"/>
      <c r="XJ1" s="6"/>
      <c r="XK1" s="6"/>
      <c r="XL1" s="6"/>
      <c r="XM1" s="6"/>
      <c r="XN1" s="6"/>
      <c r="XO1" s="6"/>
      <c r="XP1" s="6"/>
      <c r="XQ1" s="6"/>
      <c r="XR1" s="6"/>
      <c r="XS1" s="6"/>
      <c r="XT1" s="6"/>
      <c r="XU1" s="6"/>
      <c r="XV1" s="6"/>
      <c r="XW1" s="6"/>
      <c r="XX1" s="6"/>
      <c r="XY1" s="6"/>
      <c r="XZ1" s="6"/>
      <c r="YA1" s="6"/>
      <c r="YB1" s="6"/>
      <c r="YC1" s="6"/>
      <c r="YD1" s="6"/>
      <c r="YE1" s="6"/>
      <c r="YF1" s="6"/>
      <c r="YG1" s="6"/>
      <c r="YH1" s="6"/>
      <c r="YI1" s="6"/>
      <c r="YJ1" s="6"/>
      <c r="YK1" s="6"/>
      <c r="YL1" s="6"/>
      <c r="YM1" s="6"/>
      <c r="YN1" s="6"/>
      <c r="YO1" s="6"/>
      <c r="YP1" s="6"/>
      <c r="YQ1" s="6"/>
      <c r="YR1" s="6"/>
      <c r="YS1" s="6"/>
      <c r="YT1" s="6"/>
      <c r="YU1" s="6"/>
      <c r="YV1" s="6"/>
      <c r="YW1" s="6"/>
      <c r="YX1" s="6"/>
      <c r="YY1" s="6"/>
      <c r="YZ1" s="6"/>
      <c r="ZA1" s="6"/>
      <c r="ZB1" s="6"/>
      <c r="ZC1" s="6"/>
      <c r="ZD1" s="6"/>
      <c r="ZE1" s="6"/>
      <c r="ZF1" s="6"/>
      <c r="ZG1" s="6"/>
      <c r="ZH1" s="6"/>
      <c r="ZI1" s="6"/>
      <c r="ZJ1" s="6"/>
      <c r="ZK1" s="6"/>
      <c r="ZL1" s="6"/>
      <c r="ZM1" s="6"/>
      <c r="ZN1" s="6"/>
      <c r="ZO1" s="6"/>
      <c r="ZP1" s="6"/>
      <c r="ZQ1" s="6"/>
      <c r="ZR1" s="6"/>
      <c r="ZS1" s="6"/>
      <c r="ZT1" s="6"/>
      <c r="ZU1" s="6"/>
      <c r="ZV1" s="6"/>
      <c r="ZW1" s="6"/>
      <c r="ZX1" s="6"/>
      <c r="ZY1" s="6"/>
      <c r="ZZ1" s="6"/>
      <c r="AAA1" s="6"/>
      <c r="AAB1" s="6"/>
      <c r="AAC1" s="6"/>
      <c r="AAD1" s="6"/>
      <c r="AAE1" s="6"/>
      <c r="AAF1" s="6"/>
      <c r="AAG1" s="6"/>
      <c r="AAH1" s="6"/>
      <c r="AAI1" s="6"/>
      <c r="AAJ1" s="6"/>
      <c r="AAK1" s="6"/>
      <c r="AAL1" s="6"/>
      <c r="AAM1" s="6"/>
      <c r="AAN1" s="6"/>
      <c r="AAO1" s="6"/>
      <c r="AAP1" s="6"/>
      <c r="AAQ1" s="6"/>
      <c r="AAR1" s="6"/>
      <c r="AAS1" s="6"/>
      <c r="AAT1" s="6"/>
      <c r="AAU1" s="6"/>
      <c r="AAV1" s="6"/>
      <c r="AAW1" s="6"/>
      <c r="AAX1" s="6"/>
      <c r="AAY1" s="6"/>
      <c r="AAZ1" s="6"/>
      <c r="ABA1" s="6"/>
      <c r="ABB1" s="6"/>
      <c r="ABC1" s="6"/>
      <c r="ABD1" s="6"/>
      <c r="ABE1" s="6"/>
      <c r="ABF1" s="6"/>
      <c r="ABG1" s="6"/>
      <c r="ABH1" s="6"/>
      <c r="ABI1" s="6"/>
      <c r="ABJ1" s="6"/>
      <c r="ABK1" s="6"/>
      <c r="ABL1" s="6"/>
      <c r="ABM1" s="6"/>
      <c r="ABN1" s="6"/>
      <c r="ABO1" s="6"/>
      <c r="ABP1" s="6"/>
      <c r="ABQ1" s="6"/>
      <c r="ABR1" s="6"/>
      <c r="ABS1" s="6"/>
      <c r="ABT1" s="6"/>
      <c r="ABU1" s="6"/>
      <c r="ABV1" s="6"/>
      <c r="ABW1" s="6"/>
      <c r="ABX1" s="6"/>
      <c r="ABY1" s="6"/>
      <c r="ABZ1" s="6"/>
      <c r="ACA1" s="6"/>
      <c r="ACB1" s="6"/>
      <c r="ACC1" s="6"/>
      <c r="ACD1" s="6"/>
      <c r="ACE1" s="6"/>
      <c r="ACF1" s="6"/>
      <c r="ACG1" s="6"/>
      <c r="ACH1" s="6"/>
      <c r="ACI1" s="6"/>
      <c r="ACJ1" s="6"/>
      <c r="ACK1" s="6"/>
      <c r="ACL1" s="6"/>
      <c r="ACM1" s="6"/>
      <c r="ACN1" s="6"/>
      <c r="ACO1" s="6"/>
      <c r="ACP1" s="6"/>
      <c r="ACQ1" s="6"/>
      <c r="ACR1" s="6"/>
      <c r="ACS1" s="6"/>
      <c r="ACT1" s="6"/>
      <c r="ACU1" s="6"/>
      <c r="ACV1" s="6"/>
      <c r="ACW1" s="6"/>
      <c r="ACX1" s="6"/>
      <c r="ACY1" s="6"/>
      <c r="ACZ1" s="6"/>
      <c r="ADA1" s="6"/>
      <c r="ADB1" s="6"/>
      <c r="ADC1" s="6"/>
      <c r="ADD1" s="6"/>
      <c r="ADE1" s="6"/>
      <c r="ADF1" s="6"/>
      <c r="ADG1" s="6"/>
      <c r="ADH1" s="6"/>
      <c r="ADI1" s="6"/>
      <c r="ADJ1" s="6"/>
      <c r="ADK1" s="6"/>
      <c r="ADL1" s="6"/>
      <c r="ADM1" s="6"/>
      <c r="ADN1" s="6"/>
      <c r="ADO1" s="6"/>
      <c r="ADP1" s="6"/>
      <c r="ADQ1" s="6"/>
      <c r="ADR1" s="6"/>
      <c r="ADS1" s="6"/>
      <c r="ADT1" s="6"/>
      <c r="ADU1" s="6"/>
      <c r="ADV1" s="6"/>
      <c r="ADW1" s="6"/>
      <c r="ADX1" s="6"/>
      <c r="ADY1" s="6"/>
      <c r="ADZ1" s="6"/>
      <c r="AEA1" s="6"/>
      <c r="AEB1" s="6"/>
      <c r="AEC1" s="6"/>
      <c r="AED1" s="6"/>
      <c r="AEE1" s="6"/>
      <c r="AEF1" s="6"/>
      <c r="AEG1" s="6"/>
      <c r="AEH1" s="6"/>
      <c r="AEI1" s="6"/>
      <c r="AEJ1" s="6"/>
      <c r="AEK1" s="6"/>
      <c r="AEL1" s="6"/>
      <c r="AEM1" s="6"/>
      <c r="AEN1" s="6"/>
      <c r="AEO1" s="6"/>
      <c r="AEP1" s="6"/>
      <c r="AEQ1" s="6"/>
      <c r="AER1" s="6"/>
      <c r="AES1" s="6"/>
      <c r="AET1" s="6"/>
      <c r="AEU1" s="6"/>
      <c r="AEV1" s="6"/>
      <c r="AEW1" s="6"/>
      <c r="AEX1" s="6"/>
      <c r="AEY1" s="6"/>
      <c r="AEZ1" s="6"/>
      <c r="AFA1" s="6"/>
      <c r="AFB1" s="6"/>
      <c r="AFC1" s="6"/>
      <c r="AFD1" s="6"/>
      <c r="AFE1" s="6"/>
      <c r="AFF1" s="6"/>
      <c r="AFG1" s="6"/>
      <c r="AFH1" s="6"/>
      <c r="AFI1" s="6"/>
      <c r="AFJ1" s="6"/>
      <c r="AFK1" s="6"/>
      <c r="AFL1" s="6"/>
      <c r="AFM1" s="6"/>
      <c r="AFN1" s="6"/>
      <c r="AFO1" s="6"/>
      <c r="AFP1" s="6"/>
      <c r="AFQ1" s="6"/>
      <c r="AFR1" s="6"/>
      <c r="AFS1" s="6"/>
      <c r="AFT1" s="6"/>
      <c r="AFU1" s="6"/>
      <c r="AFV1" s="6"/>
      <c r="AFW1" s="6"/>
      <c r="AFX1" s="6"/>
      <c r="AFY1" s="6"/>
      <c r="AFZ1" s="6"/>
      <c r="AGA1" s="6"/>
      <c r="AGB1" s="6"/>
      <c r="AGC1" s="6"/>
      <c r="AGD1" s="6"/>
      <c r="AGE1" s="6"/>
      <c r="AGF1" s="6"/>
      <c r="AGG1" s="6"/>
      <c r="AGH1" s="6"/>
      <c r="AGI1" s="6"/>
      <c r="AGJ1" s="6"/>
      <c r="AGK1" s="6"/>
      <c r="AGL1" s="6"/>
      <c r="AGM1" s="6"/>
      <c r="AGN1" s="6"/>
      <c r="AGO1" s="6"/>
      <c r="AGP1" s="6"/>
      <c r="AGQ1" s="6"/>
      <c r="AGR1" s="6"/>
      <c r="AGS1" s="6"/>
      <c r="AGT1" s="6"/>
      <c r="AGU1" s="6"/>
      <c r="AGV1" s="6"/>
      <c r="AGW1" s="6"/>
      <c r="AGX1" s="6"/>
      <c r="AGY1" s="6"/>
      <c r="AGZ1" s="6"/>
      <c r="AHA1" s="6"/>
      <c r="AHB1" s="6"/>
      <c r="AHC1" s="6"/>
      <c r="AHD1" s="6"/>
      <c r="AHE1" s="6"/>
      <c r="AHF1" s="6"/>
      <c r="AHG1" s="6"/>
      <c r="AHH1" s="6"/>
      <c r="AHI1" s="6"/>
      <c r="AHJ1" s="6"/>
      <c r="AHK1" s="6"/>
      <c r="AHL1" s="6"/>
      <c r="AHM1" s="6"/>
      <c r="AHN1" s="6"/>
      <c r="AHO1" s="6"/>
      <c r="AHP1" s="6"/>
      <c r="AHQ1" s="6"/>
      <c r="AHR1" s="6"/>
      <c r="AHS1" s="6"/>
      <c r="AHT1" s="6"/>
      <c r="AHU1" s="6"/>
      <c r="AHV1" s="6"/>
      <c r="AHW1" s="6"/>
      <c r="AHX1" s="6"/>
      <c r="AHY1" s="6"/>
      <c r="AHZ1" s="6"/>
      <c r="AIA1" s="6"/>
      <c r="AIB1" s="6"/>
      <c r="AIC1" s="6"/>
      <c r="AID1" s="6"/>
      <c r="AIE1" s="6"/>
      <c r="AIF1" s="6"/>
      <c r="AIG1" s="6"/>
      <c r="AIH1" s="6"/>
      <c r="AII1" s="6"/>
      <c r="AIJ1" s="6"/>
      <c r="AIK1" s="6"/>
      <c r="AIL1" s="6"/>
      <c r="AIM1" s="6"/>
      <c r="AIN1" s="6"/>
      <c r="AIO1" s="6"/>
      <c r="AIP1" s="6"/>
      <c r="AIQ1" s="6"/>
      <c r="AIR1" s="6"/>
      <c r="AIS1" s="6"/>
      <c r="AIT1" s="6"/>
      <c r="AIU1" s="6"/>
      <c r="AIV1" s="6"/>
      <c r="AIW1" s="6"/>
      <c r="AIX1" s="6"/>
      <c r="AIY1" s="6"/>
      <c r="AIZ1" s="6"/>
      <c r="AJA1" s="6"/>
      <c r="AJB1" s="6"/>
      <c r="AJC1" s="6"/>
      <c r="AJD1" s="6"/>
      <c r="AJE1" s="6"/>
      <c r="AJF1" s="6"/>
      <c r="AJG1" s="6"/>
      <c r="AJH1" s="6"/>
      <c r="AJI1" s="6"/>
      <c r="AJJ1" s="6"/>
      <c r="AJK1" s="6"/>
      <c r="AJL1" s="6"/>
      <c r="AJM1" s="6"/>
      <c r="AJN1" s="6"/>
      <c r="AJO1" s="6"/>
      <c r="AJP1" s="6"/>
      <c r="AJQ1" s="6"/>
      <c r="AJR1" s="6"/>
      <c r="AJS1" s="6"/>
      <c r="AJT1" s="6"/>
      <c r="AJU1" s="6"/>
      <c r="AJV1" s="6"/>
      <c r="AJW1" s="6"/>
      <c r="AJX1" s="6"/>
      <c r="AJY1" s="6"/>
      <c r="AJZ1" s="6"/>
      <c r="AKA1" s="6"/>
      <c r="AKB1" s="6"/>
      <c r="AKC1" s="6"/>
      <c r="AKD1" s="6"/>
      <c r="AKE1" s="6"/>
      <c r="AKF1" s="6"/>
      <c r="AKG1" s="6"/>
      <c r="AKH1" s="6"/>
      <c r="AKI1" s="6"/>
      <c r="AKJ1" s="6"/>
      <c r="AKK1" s="6"/>
      <c r="AKL1" s="6"/>
      <c r="AKM1" s="6"/>
      <c r="AKN1" s="6"/>
      <c r="AKO1" s="6"/>
      <c r="AKP1" s="6"/>
      <c r="AKQ1" s="6"/>
      <c r="AKR1" s="6"/>
      <c r="AKS1" s="6"/>
      <c r="AKT1" s="6"/>
      <c r="AKU1" s="6"/>
      <c r="AKV1" s="6"/>
      <c r="AKW1" s="6"/>
      <c r="AKX1" s="6"/>
      <c r="AKY1" s="6"/>
      <c r="AKZ1" s="6"/>
      <c r="ALA1" s="6"/>
      <c r="ALB1" s="6"/>
      <c r="ALC1" s="6"/>
      <c r="ALD1" s="6"/>
      <c r="ALE1" s="6"/>
      <c r="ALF1" s="6"/>
      <c r="ALG1" s="6"/>
      <c r="ALH1" s="6"/>
      <c r="ALI1" s="6"/>
      <c r="ALJ1" s="6"/>
      <c r="ALK1" s="6"/>
      <c r="ALL1" s="6"/>
      <c r="ALM1" s="6"/>
      <c r="ALN1" s="6"/>
      <c r="ALO1" s="6"/>
      <c r="ALP1" s="6"/>
      <c r="ALQ1" s="6"/>
      <c r="ALR1" s="6"/>
      <c r="ALS1" s="6"/>
      <c r="ALT1" s="6"/>
      <c r="ALU1" s="6"/>
      <c r="ALV1" s="6"/>
      <c r="ALW1" s="6"/>
      <c r="ALX1" s="6"/>
      <c r="ALY1" s="6"/>
      <c r="ALZ1" s="6"/>
      <c r="AMA1" s="6"/>
      <c r="AMB1" s="6"/>
      <c r="AMC1" s="6"/>
      <c r="AMD1" s="6"/>
      <c r="AME1" s="6"/>
      <c r="AMF1" s="6"/>
      <c r="AMG1" s="6"/>
      <c r="AMH1" s="6"/>
      <c r="AMI1" s="6"/>
      <c r="AMJ1" s="6"/>
      <c r="AMK1" s="6"/>
      <c r="AML1" s="6"/>
      <c r="AMM1" s="6"/>
      <c r="AMN1" s="6"/>
      <c r="AMO1" s="6"/>
      <c r="AMP1" s="6"/>
      <c r="AMQ1" s="6"/>
      <c r="AMR1" s="6"/>
      <c r="AMS1" s="6"/>
      <c r="AMT1" s="6"/>
      <c r="AMU1" s="6"/>
      <c r="AMV1" s="6"/>
      <c r="AMW1" s="6"/>
      <c r="AMX1" s="6"/>
      <c r="AMY1" s="6"/>
      <c r="AMZ1" s="6"/>
      <c r="ANA1" s="6"/>
      <c r="ANB1" s="6"/>
      <c r="ANC1" s="6"/>
      <c r="AND1" s="6"/>
      <c r="ANE1" s="6"/>
      <c r="ANF1" s="6"/>
      <c r="ANG1" s="6"/>
      <c r="ANH1" s="6"/>
      <c r="ANI1" s="6"/>
      <c r="ANJ1" s="6"/>
      <c r="ANK1" s="6"/>
      <c r="ANL1" s="6"/>
      <c r="ANM1" s="6"/>
      <c r="ANN1" s="6"/>
      <c r="ANO1" s="6"/>
      <c r="ANP1" s="6"/>
      <c r="ANQ1" s="6"/>
      <c r="ANR1" s="6"/>
      <c r="ANS1" s="6"/>
      <c r="ANT1" s="6"/>
      <c r="ANU1" s="6"/>
      <c r="ANV1" s="6"/>
      <c r="ANW1" s="6"/>
      <c r="ANX1" s="6"/>
      <c r="ANY1" s="6"/>
      <c r="ANZ1" s="6"/>
      <c r="AOA1" s="6"/>
      <c r="AOB1" s="6"/>
      <c r="AOC1" s="6"/>
      <c r="AOD1" s="6"/>
      <c r="AOE1" s="6"/>
      <c r="AOF1" s="6"/>
      <c r="AOG1" s="6"/>
      <c r="AOH1" s="6"/>
      <c r="AOI1" s="6"/>
      <c r="AOJ1" s="6"/>
      <c r="AOK1" s="6"/>
      <c r="AOL1" s="6"/>
      <c r="AOM1" s="6"/>
      <c r="AON1" s="6"/>
      <c r="AOO1" s="6"/>
      <c r="AOP1" s="6"/>
      <c r="AOQ1" s="6"/>
      <c r="AOR1" s="6"/>
      <c r="AOS1" s="6"/>
      <c r="AOT1" s="6"/>
      <c r="AOU1" s="6"/>
      <c r="AOV1" s="6"/>
      <c r="AOW1" s="6"/>
      <c r="AOX1" s="6"/>
      <c r="AOY1" s="6"/>
      <c r="AOZ1" s="6"/>
      <c r="APA1" s="6"/>
      <c r="APB1" s="6"/>
      <c r="APC1" s="6"/>
      <c r="APD1" s="6"/>
      <c r="APE1" s="6"/>
      <c r="APF1" s="6"/>
      <c r="APG1" s="6"/>
      <c r="APH1" s="6"/>
      <c r="API1" s="6"/>
      <c r="APJ1" s="6"/>
      <c r="APK1" s="6"/>
      <c r="APL1" s="6"/>
      <c r="APM1" s="6"/>
      <c r="APN1" s="6"/>
      <c r="APO1" s="6"/>
      <c r="APP1" s="6"/>
      <c r="APQ1" s="6"/>
      <c r="APR1" s="6"/>
      <c r="APS1" s="6"/>
      <c r="APT1" s="6"/>
      <c r="APU1" s="6"/>
      <c r="APV1" s="6"/>
      <c r="APW1" s="6"/>
      <c r="APX1" s="6"/>
      <c r="APY1" s="6"/>
      <c r="APZ1" s="6"/>
      <c r="AQA1" s="6"/>
      <c r="AQB1" s="6"/>
      <c r="AQC1" s="6"/>
      <c r="AQD1" s="6"/>
      <c r="AQE1" s="6"/>
      <c r="AQF1" s="6"/>
      <c r="AQG1" s="6"/>
      <c r="AQH1" s="6"/>
      <c r="AQI1" s="6"/>
      <c r="AQJ1" s="6"/>
      <c r="AQK1" s="6"/>
      <c r="AQL1" s="6"/>
      <c r="AQM1" s="6"/>
      <c r="AQN1" s="6"/>
      <c r="AQO1" s="6"/>
      <c r="AQP1" s="6"/>
      <c r="AQQ1" s="6"/>
      <c r="AQR1" s="6"/>
      <c r="AQS1" s="6"/>
      <c r="AQT1" s="6"/>
      <c r="AQU1" s="6"/>
      <c r="AQV1" s="6"/>
      <c r="AQW1" s="6"/>
      <c r="AQX1" s="6"/>
      <c r="AQY1" s="6"/>
      <c r="AQZ1" s="6"/>
      <c r="ARA1" s="6"/>
      <c r="ARB1" s="6"/>
      <c r="ARC1" s="6"/>
      <c r="ARD1" s="6"/>
      <c r="ARE1" s="6"/>
      <c r="ARF1" s="6"/>
      <c r="ARG1" s="6"/>
      <c r="ARH1" s="6"/>
      <c r="ARI1" s="6"/>
      <c r="ARJ1" s="6"/>
      <c r="ARK1" s="6"/>
      <c r="ARL1" s="6"/>
      <c r="ARM1" s="6"/>
      <c r="ARN1" s="6"/>
      <c r="ARO1" s="6"/>
      <c r="ARP1" s="6"/>
      <c r="ARQ1" s="6"/>
      <c r="ARR1" s="6"/>
      <c r="ARS1" s="6"/>
      <c r="ART1" s="6"/>
      <c r="ARU1" s="6"/>
      <c r="ARV1" s="6"/>
      <c r="ARW1" s="6"/>
      <c r="ARX1" s="6"/>
      <c r="ARY1" s="6"/>
      <c r="ARZ1" s="6"/>
      <c r="ASA1" s="6"/>
      <c r="ASB1" s="6"/>
      <c r="ASC1" s="6"/>
      <c r="ASD1" s="6"/>
      <c r="ASE1" s="6"/>
      <c r="ASF1" s="6"/>
      <c r="ASG1" s="6"/>
      <c r="ASH1" s="6"/>
      <c r="ASI1" s="6"/>
      <c r="ASJ1" s="6"/>
      <c r="ASK1" s="6"/>
      <c r="ASL1" s="6"/>
      <c r="ASM1" s="6"/>
      <c r="ASN1" s="6"/>
      <c r="ASO1" s="6"/>
      <c r="ASP1" s="6"/>
      <c r="ASQ1" s="6"/>
      <c r="ASR1" s="6"/>
      <c r="ASS1" s="6"/>
      <c r="AST1" s="6"/>
      <c r="ASU1" s="6"/>
      <c r="ASV1" s="6"/>
      <c r="ASW1" s="6"/>
      <c r="ASX1" s="6"/>
      <c r="ASY1" s="6"/>
      <c r="ASZ1" s="6"/>
      <c r="ATA1" s="6"/>
      <c r="ATB1" s="6"/>
      <c r="ATC1" s="6"/>
      <c r="ATD1" s="6"/>
      <c r="ATE1" s="6"/>
      <c r="ATF1" s="6"/>
      <c r="ATG1" s="6"/>
      <c r="ATH1" s="6"/>
      <c r="ATI1" s="6"/>
      <c r="ATJ1" s="6"/>
      <c r="ATK1" s="6"/>
      <c r="ATL1" s="6"/>
      <c r="ATM1" s="6"/>
      <c r="ATN1" s="6"/>
      <c r="ATO1" s="6"/>
      <c r="ATP1" s="6"/>
      <c r="ATQ1" s="6"/>
      <c r="ATR1" s="6"/>
      <c r="ATS1" s="6"/>
      <c r="ATT1" s="6"/>
      <c r="ATU1" s="6"/>
      <c r="ATV1" s="6"/>
      <c r="ATW1" s="6"/>
      <c r="ATX1" s="6"/>
      <c r="ATY1" s="6"/>
      <c r="ATZ1" s="6"/>
      <c r="AUA1" s="6"/>
      <c r="AUB1" s="6"/>
      <c r="AUC1" s="6"/>
      <c r="AUD1" s="6"/>
      <c r="AUE1" s="6"/>
      <c r="AUF1" s="6"/>
      <c r="AUG1" s="6"/>
      <c r="AUH1" s="6"/>
      <c r="AUI1" s="6"/>
      <c r="AUJ1" s="6"/>
      <c r="AUK1" s="6"/>
      <c r="AUL1" s="6"/>
      <c r="AUM1" s="6"/>
      <c r="AUN1" s="6"/>
      <c r="AUO1" s="6"/>
      <c r="AUP1" s="6"/>
      <c r="AUQ1" s="6"/>
      <c r="AUR1" s="6"/>
      <c r="AUS1" s="6"/>
      <c r="AUT1" s="6"/>
      <c r="AUU1" s="6"/>
      <c r="AUV1" s="6"/>
      <c r="AUW1" s="6"/>
      <c r="AUX1" s="6"/>
      <c r="AUY1" s="6"/>
      <c r="AUZ1" s="6"/>
      <c r="AVA1" s="6"/>
      <c r="AVB1" s="6"/>
      <c r="AVC1" s="6"/>
      <c r="AVD1" s="6"/>
      <c r="AVE1" s="6"/>
      <c r="AVF1" s="6"/>
      <c r="AVG1" s="6"/>
      <c r="AVH1" s="6"/>
      <c r="AVI1" s="6"/>
      <c r="AVJ1" s="6"/>
      <c r="AVK1" s="6"/>
      <c r="AVL1" s="6"/>
      <c r="AVM1" s="6"/>
      <c r="AVN1" s="6"/>
      <c r="AVO1" s="6"/>
      <c r="AVP1" s="6"/>
      <c r="AVQ1" s="6"/>
      <c r="AVR1" s="6"/>
      <c r="AVS1" s="6"/>
      <c r="AVT1" s="6"/>
      <c r="AVU1" s="6"/>
      <c r="AVV1" s="6"/>
      <c r="AVW1" s="6"/>
      <c r="AVX1" s="6"/>
      <c r="AVY1" s="6"/>
      <c r="AVZ1" s="6"/>
      <c r="AWA1" s="6"/>
      <c r="AWB1" s="6"/>
      <c r="AWC1" s="6"/>
      <c r="AWD1" s="6"/>
      <c r="AWE1" s="6"/>
      <c r="AWF1" s="6"/>
      <c r="AWG1" s="6"/>
      <c r="AWH1" s="6"/>
      <c r="AWI1" s="6"/>
      <c r="AWJ1" s="6"/>
      <c r="AWK1" s="6"/>
      <c r="AWL1" s="6"/>
      <c r="AWM1" s="6"/>
      <c r="AWN1" s="6"/>
      <c r="AWO1" s="6"/>
      <c r="AWP1" s="6"/>
      <c r="AWQ1" s="6"/>
      <c r="AWR1" s="6"/>
      <c r="AWS1" s="6"/>
      <c r="AWT1" s="6"/>
      <c r="AWU1" s="6"/>
      <c r="AWV1" s="6"/>
      <c r="AWW1" s="6"/>
      <c r="AWX1" s="6"/>
      <c r="AWY1" s="6"/>
      <c r="AWZ1" s="6"/>
      <c r="AXA1" s="6"/>
      <c r="AXB1" s="6"/>
      <c r="AXC1" s="6"/>
      <c r="AXD1" s="6"/>
      <c r="AXE1" s="6"/>
      <c r="AXF1" s="6"/>
      <c r="AXG1" s="6"/>
      <c r="AXH1" s="6"/>
      <c r="AXI1" s="6"/>
      <c r="AXJ1" s="6"/>
      <c r="AXK1" s="6"/>
      <c r="AXL1" s="6"/>
      <c r="AXM1" s="6"/>
      <c r="AXN1" s="6"/>
      <c r="AXO1" s="6"/>
      <c r="AXP1" s="6"/>
      <c r="AXQ1" s="6"/>
      <c r="AXR1" s="6"/>
      <c r="AXS1" s="6"/>
      <c r="AXT1" s="6"/>
      <c r="AXU1" s="6"/>
      <c r="AXV1" s="6"/>
      <c r="AXW1" s="6"/>
      <c r="AXX1" s="6"/>
      <c r="AXY1" s="6"/>
      <c r="AXZ1" s="6"/>
      <c r="AYA1" s="6"/>
      <c r="AYB1" s="6"/>
      <c r="AYC1" s="6"/>
      <c r="AYD1" s="6"/>
      <c r="AYE1" s="6"/>
      <c r="AYF1" s="6"/>
      <c r="AYG1" s="6"/>
      <c r="AYH1" s="6"/>
      <c r="AYI1" s="6"/>
      <c r="AYJ1" s="6"/>
      <c r="AYK1" s="6"/>
      <c r="AYL1" s="6"/>
      <c r="AYM1" s="6"/>
      <c r="AYN1" s="6"/>
      <c r="AYO1" s="6"/>
      <c r="AYP1" s="6"/>
      <c r="AYQ1" s="6"/>
      <c r="AYR1" s="6"/>
      <c r="AYS1" s="6"/>
      <c r="AYT1" s="6"/>
      <c r="AYU1" s="6"/>
      <c r="AYV1" s="6"/>
      <c r="AYW1" s="6"/>
      <c r="AYX1" s="6"/>
      <c r="AYY1" s="6"/>
      <c r="AYZ1" s="6"/>
      <c r="AZA1" s="6"/>
      <c r="AZB1" s="6"/>
      <c r="AZC1" s="6"/>
      <c r="AZD1" s="6"/>
      <c r="AZE1" s="6"/>
      <c r="AZF1" s="6"/>
      <c r="AZG1" s="6"/>
      <c r="AZH1" s="6"/>
      <c r="AZI1" s="6"/>
      <c r="AZJ1" s="6"/>
      <c r="AZK1" s="6"/>
      <c r="AZL1" s="6"/>
      <c r="AZM1" s="6"/>
      <c r="AZN1" s="6"/>
      <c r="AZO1" s="6"/>
      <c r="AZP1" s="6"/>
      <c r="AZQ1" s="6"/>
      <c r="AZR1" s="6"/>
      <c r="AZS1" s="6"/>
      <c r="AZT1" s="6"/>
      <c r="AZU1" s="6"/>
      <c r="AZV1" s="6"/>
      <c r="AZW1" s="6"/>
      <c r="AZX1" s="6"/>
      <c r="AZY1" s="6"/>
      <c r="AZZ1" s="6"/>
      <c r="BAA1" s="6"/>
      <c r="BAB1" s="6"/>
      <c r="BAC1" s="6"/>
      <c r="BAD1" s="6"/>
      <c r="BAE1" s="6"/>
      <c r="BAF1" s="6"/>
      <c r="BAG1" s="6"/>
      <c r="BAH1" s="6"/>
      <c r="BAI1" s="6"/>
      <c r="BAJ1" s="6"/>
      <c r="BAK1" s="6"/>
      <c r="BAL1" s="6"/>
      <c r="BAM1" s="6"/>
      <c r="BAN1" s="6"/>
      <c r="BAO1" s="6"/>
      <c r="BAP1" s="6"/>
      <c r="BAQ1" s="6"/>
      <c r="BAR1" s="6"/>
      <c r="BAS1" s="6"/>
      <c r="BAT1" s="6"/>
      <c r="BAU1" s="6"/>
      <c r="BAV1" s="6"/>
      <c r="BAW1" s="6"/>
      <c r="BAX1" s="6"/>
      <c r="BAY1" s="6"/>
      <c r="BAZ1" s="6"/>
      <c r="BBA1" s="6"/>
      <c r="BBB1" s="6"/>
      <c r="BBC1" s="6"/>
      <c r="BBD1" s="6"/>
      <c r="BBE1" s="6"/>
      <c r="BBF1" s="6"/>
      <c r="BBG1" s="6"/>
      <c r="BBH1" s="6"/>
      <c r="BBI1" s="6"/>
      <c r="BBJ1" s="6"/>
      <c r="BBK1" s="6"/>
      <c r="BBL1" s="6"/>
      <c r="BBM1" s="6"/>
      <c r="BBN1" s="6"/>
      <c r="BBO1" s="6"/>
      <c r="BBP1" s="6"/>
      <c r="BBQ1" s="6"/>
      <c r="BBR1" s="6"/>
      <c r="BBS1" s="6"/>
      <c r="BBT1" s="6"/>
      <c r="BBU1" s="6"/>
      <c r="BBV1" s="6"/>
      <c r="BBW1" s="6"/>
      <c r="BBX1" s="6"/>
      <c r="BBY1" s="6"/>
      <c r="BBZ1" s="6"/>
      <c r="BCA1" s="6"/>
      <c r="BCB1" s="6"/>
      <c r="BCC1" s="6"/>
      <c r="BCD1" s="6"/>
      <c r="BCE1" s="6"/>
      <c r="BCF1" s="6"/>
      <c r="BCG1" s="6"/>
      <c r="BCH1" s="6"/>
      <c r="BCI1" s="6"/>
      <c r="BCJ1" s="6"/>
      <c r="BCK1" s="6"/>
      <c r="BCL1" s="6"/>
      <c r="BCM1" s="6"/>
      <c r="BCN1" s="6"/>
      <c r="BCO1" s="6"/>
      <c r="BCP1" s="6"/>
      <c r="BCQ1" s="6"/>
      <c r="BCR1" s="6"/>
      <c r="BCS1" s="6"/>
      <c r="BCT1" s="6"/>
      <c r="BCU1" s="6"/>
      <c r="BCV1" s="6"/>
      <c r="BCW1" s="6"/>
      <c r="BCX1" s="6"/>
      <c r="BCY1" s="6"/>
      <c r="BCZ1" s="6"/>
      <c r="BDA1" s="6"/>
      <c r="BDB1" s="6"/>
      <c r="BDC1" s="6"/>
      <c r="BDD1" s="6"/>
      <c r="BDE1" s="6"/>
      <c r="BDF1" s="6"/>
      <c r="BDG1" s="6"/>
      <c r="BDH1" s="6"/>
      <c r="BDI1" s="6"/>
      <c r="BDJ1" s="6"/>
      <c r="BDK1" s="6"/>
      <c r="BDL1" s="6"/>
      <c r="BDM1" s="6"/>
      <c r="BDN1" s="6"/>
      <c r="BDO1" s="6"/>
      <c r="BDP1" s="6"/>
      <c r="BDQ1" s="6"/>
      <c r="BDR1" s="6"/>
      <c r="BDS1" s="6"/>
      <c r="BDT1" s="6"/>
      <c r="BDU1" s="6"/>
      <c r="BDV1" s="6"/>
      <c r="BDW1" s="6"/>
      <c r="BDX1" s="6"/>
      <c r="BDY1" s="6"/>
      <c r="BDZ1" s="6"/>
      <c r="BEA1" s="6"/>
      <c r="BEB1" s="6"/>
      <c r="BEC1" s="6"/>
      <c r="BED1" s="6"/>
      <c r="BEE1" s="6"/>
      <c r="BEF1" s="6"/>
      <c r="BEG1" s="6"/>
      <c r="BEH1" s="6"/>
      <c r="BEI1" s="6"/>
      <c r="BEJ1" s="6"/>
      <c r="BEK1" s="6"/>
      <c r="BEL1" s="6"/>
      <c r="BEM1" s="6"/>
      <c r="BEN1" s="6"/>
      <c r="BEO1" s="6"/>
      <c r="BEP1" s="6"/>
      <c r="BEQ1" s="6"/>
      <c r="BER1" s="6"/>
      <c r="BES1" s="6"/>
      <c r="BET1" s="6"/>
      <c r="BEU1" s="6"/>
      <c r="BEV1" s="6"/>
      <c r="BEW1" s="6"/>
      <c r="BEX1" s="6"/>
      <c r="BEY1" s="6"/>
      <c r="BEZ1" s="6"/>
      <c r="BFA1" s="6"/>
      <c r="BFB1" s="6"/>
      <c r="BFC1" s="6"/>
      <c r="BFD1" s="6"/>
      <c r="BFE1" s="6"/>
      <c r="BFF1" s="6"/>
      <c r="BFG1" s="6"/>
      <c r="BFH1" s="6"/>
      <c r="BFI1" s="6"/>
      <c r="BFJ1" s="6"/>
      <c r="BFK1" s="6"/>
      <c r="BFL1" s="6"/>
      <c r="BFM1" s="6"/>
      <c r="BFN1" s="6"/>
      <c r="BFO1" s="6"/>
      <c r="BFP1" s="6"/>
      <c r="BFQ1" s="6"/>
      <c r="BFR1" s="6"/>
      <c r="BFS1" s="6"/>
      <c r="BFT1" s="6"/>
      <c r="BFU1" s="6"/>
      <c r="BFV1" s="6"/>
      <c r="BFW1" s="6"/>
      <c r="BFX1" s="6"/>
      <c r="BFY1" s="6"/>
      <c r="BFZ1" s="6"/>
      <c r="BGA1" s="6"/>
      <c r="BGB1" s="6"/>
      <c r="BGC1" s="6"/>
      <c r="BGD1" s="6"/>
      <c r="BGE1" s="6"/>
      <c r="BGF1" s="6"/>
      <c r="BGG1" s="6"/>
      <c r="BGH1" s="6"/>
      <c r="BGI1" s="6"/>
      <c r="BGJ1" s="6"/>
      <c r="BGK1" s="6"/>
      <c r="BGL1" s="6"/>
      <c r="BGM1" s="6"/>
      <c r="BGN1" s="6"/>
      <c r="BGO1" s="6"/>
      <c r="BGP1" s="6"/>
      <c r="BGQ1" s="6"/>
      <c r="BGR1" s="6"/>
      <c r="BGS1" s="6"/>
      <c r="BGT1" s="6"/>
      <c r="BGU1" s="6"/>
      <c r="BGV1" s="6"/>
      <c r="BGW1" s="6"/>
      <c r="BGX1" s="6"/>
      <c r="BGY1" s="6"/>
      <c r="BGZ1" s="6"/>
      <c r="BHA1" s="6"/>
      <c r="BHB1" s="6"/>
      <c r="BHC1" s="6"/>
      <c r="BHD1" s="6"/>
      <c r="BHE1" s="6"/>
      <c r="BHF1" s="6"/>
      <c r="BHG1" s="6"/>
      <c r="BHH1" s="6"/>
      <c r="BHI1" s="6"/>
      <c r="BHJ1" s="6"/>
      <c r="BHK1" s="6"/>
      <c r="BHL1" s="6"/>
      <c r="BHM1" s="6"/>
      <c r="BHN1" s="6"/>
      <c r="BHO1" s="6"/>
      <c r="BHP1" s="6"/>
      <c r="BHQ1" s="6"/>
      <c r="BHR1" s="6"/>
      <c r="BHS1" s="6"/>
      <c r="BHT1" s="6"/>
      <c r="BHU1" s="6"/>
      <c r="BHV1" s="6"/>
      <c r="BHW1" s="6"/>
      <c r="BHX1" s="6"/>
      <c r="BHY1" s="6"/>
      <c r="BHZ1" s="6"/>
      <c r="BIA1" s="6"/>
      <c r="BIB1" s="6"/>
      <c r="BIC1" s="6"/>
      <c r="BID1" s="6"/>
      <c r="BIE1" s="6"/>
      <c r="BIF1" s="6"/>
      <c r="BIG1" s="6"/>
      <c r="BIH1" s="6"/>
      <c r="BII1" s="6"/>
      <c r="BIJ1" s="6"/>
      <c r="BIK1" s="6"/>
      <c r="BIL1" s="6"/>
      <c r="BIM1" s="6"/>
      <c r="BIN1" s="6"/>
      <c r="BIO1" s="6"/>
      <c r="BIP1" s="6"/>
      <c r="BIQ1" s="6"/>
      <c r="BIR1" s="6"/>
      <c r="BIS1" s="6"/>
      <c r="BIT1" s="6"/>
      <c r="BIU1" s="6"/>
      <c r="BIV1" s="6"/>
      <c r="BIW1" s="6"/>
      <c r="BIX1" s="6"/>
      <c r="BIY1" s="6"/>
      <c r="BIZ1" s="6"/>
      <c r="BJA1" s="6"/>
      <c r="BJB1" s="6"/>
      <c r="BJC1" s="6"/>
      <c r="BJD1" s="6"/>
      <c r="BJE1" s="6"/>
      <c r="BJF1" s="6"/>
      <c r="BJG1" s="6"/>
      <c r="BJH1" s="6"/>
      <c r="BJI1" s="6"/>
      <c r="BJJ1" s="6"/>
      <c r="BJK1" s="6"/>
      <c r="BJL1" s="6"/>
      <c r="BJM1" s="6"/>
      <c r="BJN1" s="6"/>
      <c r="BJO1" s="6"/>
      <c r="BJP1" s="6"/>
      <c r="BJQ1" s="6"/>
      <c r="BJR1" s="6"/>
      <c r="BJS1" s="6"/>
      <c r="BJT1" s="6"/>
      <c r="BJU1" s="6"/>
      <c r="BJV1" s="6"/>
      <c r="BJW1" s="6"/>
      <c r="BJX1" s="6"/>
      <c r="BJY1" s="6"/>
      <c r="BJZ1" s="6"/>
      <c r="BKA1" s="6"/>
      <c r="BKB1" s="6"/>
      <c r="BKC1" s="6"/>
      <c r="BKD1" s="6"/>
      <c r="BKE1" s="6"/>
      <c r="BKF1" s="6"/>
      <c r="BKG1" s="6"/>
      <c r="BKH1" s="6"/>
      <c r="BKI1" s="6"/>
      <c r="BKJ1" s="6"/>
      <c r="BKK1" s="6"/>
      <c r="BKL1" s="6"/>
      <c r="BKM1" s="6"/>
      <c r="BKN1" s="6"/>
      <c r="BKO1" s="6"/>
      <c r="BKP1" s="6"/>
      <c r="BKQ1" s="6"/>
      <c r="BKR1" s="6"/>
      <c r="BKS1" s="6"/>
      <c r="BKT1" s="6"/>
      <c r="BKU1" s="6"/>
      <c r="BKV1" s="6"/>
      <c r="BKW1" s="6"/>
      <c r="BKX1" s="6"/>
      <c r="BKY1" s="6"/>
      <c r="BKZ1" s="6"/>
      <c r="BLA1" s="6"/>
      <c r="BLB1" s="6"/>
      <c r="BLC1" s="6"/>
      <c r="BLD1" s="6"/>
      <c r="BLE1" s="6"/>
      <c r="BLF1" s="6"/>
      <c r="BLG1" s="6"/>
      <c r="BLH1" s="6"/>
      <c r="BLI1" s="6"/>
      <c r="BLJ1" s="6"/>
      <c r="BLK1" s="6"/>
      <c r="BLL1" s="6"/>
      <c r="BLM1" s="6"/>
      <c r="BLN1" s="6"/>
      <c r="BLO1" s="6"/>
      <c r="BLP1" s="6"/>
      <c r="BLQ1" s="6"/>
      <c r="BLR1" s="6"/>
      <c r="BLS1" s="6"/>
      <c r="BLT1" s="6"/>
      <c r="BLU1" s="6"/>
      <c r="BLV1" s="6"/>
      <c r="BLW1" s="6"/>
      <c r="BLX1" s="6"/>
      <c r="BLY1" s="6"/>
      <c r="BLZ1" s="6"/>
      <c r="BMA1" s="6"/>
      <c r="BMB1" s="6"/>
      <c r="BMC1" s="6"/>
      <c r="BMD1" s="6"/>
      <c r="BME1" s="6"/>
      <c r="BMF1" s="6"/>
      <c r="BMG1" s="6"/>
      <c r="BMH1" s="6"/>
      <c r="BMI1" s="6"/>
      <c r="BMJ1" s="6"/>
      <c r="BMK1" s="6"/>
      <c r="BML1" s="6"/>
      <c r="BMM1" s="6"/>
      <c r="BMN1" s="6"/>
      <c r="BMO1" s="6"/>
      <c r="BMP1" s="6"/>
      <c r="BMQ1" s="6"/>
      <c r="BMR1" s="6"/>
      <c r="BMS1" s="6"/>
      <c r="BMT1" s="6"/>
      <c r="BMU1" s="6"/>
      <c r="BMV1" s="6"/>
      <c r="BMW1" s="6"/>
      <c r="BMX1" s="6"/>
      <c r="BMY1" s="6"/>
      <c r="BMZ1" s="6"/>
      <c r="BNA1" s="6"/>
      <c r="BNB1" s="6"/>
      <c r="BNC1" s="6"/>
      <c r="BND1" s="6"/>
      <c r="BNE1" s="6"/>
      <c r="BNF1" s="6"/>
      <c r="BNG1" s="6"/>
      <c r="BNH1" s="6"/>
      <c r="BNI1" s="6"/>
      <c r="BNJ1" s="6"/>
      <c r="BNK1" s="6"/>
      <c r="BNL1" s="6"/>
      <c r="BNM1" s="6"/>
      <c r="BNN1" s="6"/>
      <c r="BNO1" s="6"/>
      <c r="BNP1" s="6"/>
      <c r="BNQ1" s="6"/>
      <c r="BNR1" s="6"/>
      <c r="BNS1" s="6"/>
      <c r="BNT1" s="6"/>
      <c r="BNU1" s="6"/>
      <c r="BNV1" s="6"/>
      <c r="BNW1" s="6"/>
      <c r="BNX1" s="6"/>
      <c r="BNY1" s="6"/>
      <c r="BNZ1" s="6"/>
      <c r="BOA1" s="6"/>
      <c r="BOB1" s="6"/>
      <c r="BOC1" s="6"/>
      <c r="BOD1" s="6"/>
      <c r="BOE1" s="6"/>
      <c r="BOF1" s="6"/>
      <c r="BOG1" s="6"/>
      <c r="BOH1" s="6"/>
      <c r="BOI1" s="6"/>
      <c r="BOJ1" s="6"/>
      <c r="BOK1" s="6"/>
      <c r="BOL1" s="6"/>
      <c r="BOM1" s="6"/>
      <c r="BON1" s="6"/>
      <c r="BOO1" s="6"/>
      <c r="BOP1" s="6"/>
      <c r="BOQ1" s="6"/>
      <c r="BOR1" s="6"/>
      <c r="BOS1" s="6"/>
      <c r="BOT1" s="6"/>
      <c r="BOU1" s="6"/>
      <c r="BOV1" s="6"/>
      <c r="BOW1" s="6"/>
      <c r="BOX1" s="6"/>
      <c r="BOY1" s="6"/>
      <c r="BOZ1" s="6"/>
      <c r="BPA1" s="6"/>
      <c r="BPB1" s="6"/>
      <c r="BPC1" s="6"/>
      <c r="BPD1" s="6"/>
      <c r="BPE1" s="6"/>
      <c r="BPF1" s="6"/>
      <c r="BPG1" s="6"/>
      <c r="BPH1" s="6"/>
      <c r="BPI1" s="6"/>
      <c r="BPJ1" s="6"/>
      <c r="BPK1" s="6"/>
      <c r="BPL1" s="6"/>
      <c r="BPM1" s="6"/>
      <c r="BPN1" s="6"/>
      <c r="BPO1" s="6"/>
      <c r="BPP1" s="6"/>
      <c r="BPQ1" s="6"/>
      <c r="BPR1" s="6"/>
      <c r="BPS1" s="6"/>
      <c r="BPT1" s="6"/>
      <c r="BPU1" s="6"/>
      <c r="BPV1" s="6"/>
      <c r="BPW1" s="6"/>
      <c r="BPX1" s="6"/>
      <c r="BPY1" s="6"/>
      <c r="BPZ1" s="6"/>
      <c r="BQA1" s="6"/>
      <c r="BQB1" s="6"/>
      <c r="BQC1" s="6"/>
      <c r="BQD1" s="6"/>
      <c r="BQE1" s="6"/>
      <c r="BQF1" s="6"/>
      <c r="BQG1" s="6"/>
      <c r="BQH1" s="6"/>
      <c r="BQI1" s="6"/>
      <c r="BQJ1" s="6"/>
      <c r="BQK1" s="6"/>
      <c r="BQL1" s="6"/>
      <c r="BQM1" s="6"/>
      <c r="BQN1" s="6"/>
      <c r="BQO1" s="6"/>
      <c r="BQP1" s="6"/>
      <c r="BQQ1" s="6"/>
      <c r="BQR1" s="6"/>
      <c r="BQS1" s="6"/>
      <c r="BQT1" s="6"/>
      <c r="BQU1" s="6"/>
      <c r="BQV1" s="6"/>
      <c r="BQW1" s="6"/>
      <c r="BQX1" s="6"/>
      <c r="BQY1" s="6"/>
      <c r="BQZ1" s="6"/>
      <c r="BRA1" s="6"/>
      <c r="BRB1" s="6"/>
      <c r="BRC1" s="6"/>
      <c r="BRD1" s="6"/>
      <c r="BRE1" s="6"/>
      <c r="BRF1" s="6"/>
      <c r="BRG1" s="6"/>
      <c r="BRH1" s="6"/>
      <c r="BRI1" s="6"/>
      <c r="BRJ1" s="6"/>
      <c r="BRK1" s="6"/>
      <c r="BRL1" s="6"/>
      <c r="BRM1" s="6"/>
      <c r="BRN1" s="6"/>
      <c r="BRO1" s="6"/>
      <c r="BRP1" s="6"/>
      <c r="BRQ1" s="6"/>
      <c r="BRR1" s="6"/>
      <c r="BRS1" s="6"/>
      <c r="BRT1" s="6"/>
      <c r="BRU1" s="6"/>
      <c r="BRV1" s="6"/>
      <c r="BRW1" s="6"/>
      <c r="BRX1" s="6"/>
      <c r="BRY1" s="6"/>
      <c r="BRZ1" s="6"/>
      <c r="BSA1" s="6"/>
      <c r="BSB1" s="6"/>
      <c r="BSC1" s="6"/>
      <c r="BSD1" s="6"/>
      <c r="BSE1" s="6"/>
      <c r="BSF1" s="6"/>
      <c r="BSG1" s="6"/>
      <c r="BSH1" s="6"/>
      <c r="BSI1" s="6"/>
      <c r="BSJ1" s="6"/>
      <c r="BSK1" s="6"/>
      <c r="BSL1" s="6"/>
      <c r="BSM1" s="6"/>
      <c r="BSN1" s="6"/>
      <c r="BSO1" s="6"/>
      <c r="BSP1" s="6"/>
      <c r="BSQ1" s="6"/>
      <c r="BSR1" s="6"/>
      <c r="BSS1" s="6"/>
      <c r="BST1" s="6"/>
      <c r="BSU1" s="6"/>
      <c r="BSV1" s="6"/>
      <c r="BSW1" s="6"/>
      <c r="BSX1" s="6"/>
      <c r="BSY1" s="6"/>
      <c r="BSZ1" s="6"/>
      <c r="BTA1" s="6"/>
      <c r="BTB1" s="6"/>
      <c r="BTC1" s="6"/>
      <c r="BTD1" s="6"/>
      <c r="BTE1" s="6"/>
      <c r="BTF1" s="6"/>
      <c r="BTG1" s="6"/>
      <c r="BTH1" s="6"/>
      <c r="BTI1" s="6"/>
      <c r="BTJ1" s="6"/>
      <c r="BTK1" s="6"/>
      <c r="BTL1" s="6"/>
      <c r="BTM1" s="6"/>
      <c r="BTN1" s="6"/>
      <c r="BTO1" s="6"/>
      <c r="BTP1" s="6"/>
      <c r="BTQ1" s="6"/>
      <c r="BTR1" s="6"/>
      <c r="BTS1" s="6"/>
      <c r="BTT1" s="6"/>
      <c r="BTU1" s="6"/>
      <c r="BTV1" s="6"/>
      <c r="BTW1" s="6"/>
      <c r="BTX1" s="6"/>
      <c r="BTY1" s="6"/>
      <c r="BTZ1" s="6"/>
      <c r="BUA1" s="6"/>
      <c r="BUB1" s="6"/>
      <c r="BUC1" s="6"/>
      <c r="BUD1" s="6"/>
      <c r="BUE1" s="6"/>
      <c r="BUF1" s="6"/>
      <c r="BUG1" s="6"/>
      <c r="BUH1" s="6"/>
      <c r="BUI1" s="6"/>
      <c r="BUJ1" s="6"/>
      <c r="BUK1" s="6"/>
      <c r="BUL1" s="6"/>
      <c r="BUM1" s="6"/>
      <c r="BUN1" s="6"/>
      <c r="BUO1" s="6"/>
      <c r="BUP1" s="6"/>
      <c r="BUQ1" s="6"/>
      <c r="BUR1" s="6"/>
      <c r="BUS1" s="6"/>
      <c r="BUT1" s="6"/>
      <c r="BUU1" s="6"/>
      <c r="BUV1" s="6"/>
      <c r="BUW1" s="6"/>
      <c r="BUX1" s="6"/>
      <c r="BUY1" s="6"/>
      <c r="BUZ1" s="6"/>
      <c r="BVA1" s="6"/>
      <c r="BVB1" s="6"/>
      <c r="BVC1" s="6"/>
      <c r="BVD1" s="6"/>
      <c r="BVE1" s="6"/>
      <c r="BVF1" s="6"/>
      <c r="BVG1" s="6"/>
      <c r="BVH1" s="6"/>
      <c r="BVI1" s="6"/>
      <c r="BVJ1" s="6"/>
      <c r="BVK1" s="6"/>
      <c r="BVL1" s="6"/>
      <c r="BVM1" s="6"/>
      <c r="BVN1" s="6"/>
      <c r="BVO1" s="6"/>
      <c r="BVP1" s="6"/>
      <c r="BVQ1" s="6"/>
      <c r="BVR1" s="6"/>
      <c r="BVS1" s="6"/>
      <c r="BVT1" s="6"/>
      <c r="BVU1" s="6"/>
      <c r="BVV1" s="6"/>
      <c r="BVW1" s="6"/>
      <c r="BVX1" s="6"/>
      <c r="BVY1" s="6"/>
      <c r="BVZ1" s="6"/>
      <c r="BWA1" s="6"/>
      <c r="BWB1" s="6"/>
      <c r="BWC1" s="6"/>
      <c r="BWD1" s="6"/>
      <c r="BWE1" s="6"/>
      <c r="BWF1" s="6"/>
      <c r="BWG1" s="6"/>
      <c r="BWH1" s="6"/>
      <c r="BWI1" s="6"/>
      <c r="BWJ1" s="6"/>
      <c r="BWK1" s="6"/>
      <c r="BWL1" s="6"/>
      <c r="BWM1" s="6"/>
      <c r="BWN1" s="6"/>
      <c r="BWO1" s="6"/>
      <c r="BWP1" s="6"/>
      <c r="BWQ1" s="6"/>
      <c r="BWR1" s="6"/>
      <c r="BWS1" s="6"/>
      <c r="BWT1" s="6"/>
      <c r="BWU1" s="6"/>
      <c r="BWV1" s="6"/>
      <c r="BWW1" s="6"/>
      <c r="BWX1" s="6"/>
      <c r="BWY1" s="6"/>
      <c r="BWZ1" s="6"/>
      <c r="BXA1" s="6"/>
      <c r="BXB1" s="6"/>
      <c r="BXC1" s="6"/>
      <c r="BXD1" s="6"/>
      <c r="BXE1" s="6"/>
      <c r="BXF1" s="6"/>
      <c r="BXG1" s="6"/>
      <c r="BXH1" s="6"/>
      <c r="BXI1" s="6"/>
      <c r="BXJ1" s="6"/>
      <c r="BXK1" s="6"/>
      <c r="BXL1" s="6"/>
      <c r="BXM1" s="6"/>
      <c r="BXN1" s="6"/>
      <c r="BXO1" s="6"/>
      <c r="BXP1" s="6"/>
      <c r="BXQ1" s="6"/>
      <c r="BXR1" s="6"/>
      <c r="BXS1" s="6"/>
      <c r="BXT1" s="6"/>
      <c r="BXU1" s="6"/>
      <c r="BXV1" s="6"/>
      <c r="BXW1" s="6"/>
      <c r="BXX1" s="6"/>
      <c r="BXY1" s="6"/>
      <c r="BXZ1" s="6"/>
      <c r="BYA1" s="6"/>
      <c r="BYB1" s="6"/>
      <c r="BYC1" s="6"/>
      <c r="BYD1" s="6"/>
      <c r="BYE1" s="6"/>
      <c r="BYF1" s="6"/>
      <c r="BYG1" s="6"/>
      <c r="BYH1" s="6"/>
      <c r="BYI1" s="6"/>
      <c r="BYJ1" s="6"/>
      <c r="BYK1" s="6"/>
      <c r="BYL1" s="6"/>
      <c r="BYM1" s="6"/>
      <c r="BYN1" s="6"/>
      <c r="BYO1" s="6"/>
      <c r="BYP1" s="6"/>
      <c r="BYQ1" s="6"/>
      <c r="BYR1" s="6"/>
      <c r="BYS1" s="6"/>
      <c r="BYT1" s="6"/>
      <c r="BYU1" s="6"/>
      <c r="BYV1" s="6"/>
      <c r="BYW1" s="6"/>
      <c r="BYX1" s="6"/>
      <c r="BYY1" s="6"/>
      <c r="BYZ1" s="6"/>
      <c r="BZA1" s="6"/>
      <c r="BZB1" s="6"/>
      <c r="BZC1" s="6"/>
      <c r="BZD1" s="6"/>
      <c r="BZE1" s="6"/>
      <c r="BZF1" s="6"/>
      <c r="BZG1" s="6"/>
      <c r="BZH1" s="6"/>
      <c r="BZI1" s="6"/>
      <c r="BZJ1" s="6"/>
      <c r="BZK1" s="6"/>
      <c r="BZL1" s="6"/>
      <c r="BZM1" s="6"/>
      <c r="BZN1" s="6"/>
      <c r="BZO1" s="6"/>
      <c r="BZP1" s="6"/>
      <c r="BZQ1" s="6"/>
      <c r="BZR1" s="6"/>
      <c r="BZS1" s="6"/>
      <c r="BZT1" s="6"/>
      <c r="BZU1" s="6"/>
      <c r="BZV1" s="6"/>
      <c r="BZW1" s="6"/>
      <c r="BZX1" s="6"/>
      <c r="BZY1" s="6"/>
      <c r="BZZ1" s="6"/>
      <c r="CAA1" s="6"/>
      <c r="CAB1" s="6"/>
      <c r="CAC1" s="6"/>
      <c r="CAD1" s="6"/>
      <c r="CAE1" s="6"/>
      <c r="CAF1" s="6"/>
      <c r="CAG1" s="6"/>
      <c r="CAH1" s="6"/>
      <c r="CAI1" s="6"/>
      <c r="CAJ1" s="6"/>
      <c r="CAK1" s="6"/>
      <c r="CAL1" s="6"/>
      <c r="CAM1" s="6"/>
      <c r="CAN1" s="6"/>
      <c r="CAO1" s="6"/>
      <c r="CAP1" s="6"/>
      <c r="CAQ1" s="6"/>
      <c r="CAR1" s="6"/>
      <c r="CAS1" s="6"/>
      <c r="CAT1" s="6"/>
      <c r="CAU1" s="6"/>
      <c r="CAV1" s="6"/>
      <c r="CAW1" s="6"/>
      <c r="CAX1" s="6"/>
      <c r="CAY1" s="6"/>
      <c r="CAZ1" s="6"/>
      <c r="CBA1" s="6"/>
      <c r="CBB1" s="6"/>
      <c r="CBC1" s="6"/>
      <c r="CBD1" s="6"/>
      <c r="CBE1" s="6"/>
      <c r="CBF1" s="6"/>
      <c r="CBG1" s="6"/>
      <c r="CBH1" s="6"/>
      <c r="CBI1" s="6"/>
      <c r="CBJ1" s="6"/>
      <c r="CBK1" s="6"/>
      <c r="CBL1" s="6"/>
      <c r="CBM1" s="6"/>
      <c r="CBN1" s="6"/>
      <c r="CBO1" s="6"/>
      <c r="CBP1" s="6"/>
      <c r="CBQ1" s="6"/>
      <c r="CBR1" s="6"/>
      <c r="CBS1" s="6"/>
      <c r="CBT1" s="6"/>
      <c r="CBU1" s="6"/>
      <c r="CBV1" s="6"/>
      <c r="CBW1" s="6"/>
      <c r="CBX1" s="6"/>
      <c r="CBY1" s="6"/>
      <c r="CBZ1" s="6"/>
      <c r="CCA1" s="6"/>
      <c r="CCB1" s="6"/>
      <c r="CCC1" s="6"/>
      <c r="CCD1" s="6"/>
      <c r="CCE1" s="6"/>
      <c r="CCF1" s="6"/>
      <c r="CCG1" s="6"/>
      <c r="CCH1" s="6"/>
      <c r="CCI1" s="6"/>
      <c r="CCJ1" s="6"/>
      <c r="CCK1" s="6"/>
      <c r="CCL1" s="6"/>
      <c r="CCM1" s="6"/>
      <c r="CCN1" s="6"/>
      <c r="CCO1" s="6"/>
      <c r="CCP1" s="6"/>
      <c r="CCQ1" s="6"/>
      <c r="CCR1" s="6"/>
      <c r="CCS1" s="6"/>
      <c r="CCT1" s="6"/>
      <c r="CCU1" s="6"/>
      <c r="CCV1" s="6"/>
      <c r="CCW1" s="6"/>
      <c r="CCX1" s="6"/>
      <c r="CCY1" s="6"/>
      <c r="CCZ1" s="6"/>
      <c r="CDA1" s="6"/>
      <c r="CDB1" s="6"/>
      <c r="CDC1" s="6"/>
      <c r="CDD1" s="6"/>
      <c r="CDE1" s="6"/>
      <c r="CDF1" s="6"/>
      <c r="CDG1" s="6"/>
      <c r="CDH1" s="6"/>
      <c r="CDI1" s="6"/>
      <c r="CDJ1" s="6"/>
      <c r="CDK1" s="6"/>
      <c r="CDL1" s="6"/>
      <c r="CDM1" s="6"/>
      <c r="CDN1" s="6"/>
      <c r="CDO1" s="6"/>
      <c r="CDP1" s="6"/>
      <c r="CDQ1" s="6"/>
      <c r="CDR1" s="6"/>
      <c r="CDS1" s="6"/>
      <c r="CDT1" s="6"/>
      <c r="CDU1" s="6"/>
      <c r="CDV1" s="6"/>
      <c r="CDW1" s="6"/>
      <c r="CDX1" s="6"/>
      <c r="CDY1" s="6"/>
      <c r="CDZ1" s="6"/>
      <c r="CEA1" s="6"/>
      <c r="CEB1" s="6"/>
      <c r="CEC1" s="6"/>
      <c r="CED1" s="6"/>
      <c r="CEE1" s="6"/>
      <c r="CEF1" s="6"/>
      <c r="CEG1" s="6"/>
      <c r="CEH1" s="6"/>
      <c r="CEI1" s="6"/>
      <c r="CEJ1" s="6"/>
      <c r="CEK1" s="6"/>
      <c r="CEL1" s="6"/>
      <c r="CEM1" s="6"/>
      <c r="CEN1" s="6"/>
      <c r="CEO1" s="6"/>
      <c r="CEP1" s="6"/>
      <c r="CEQ1" s="6"/>
      <c r="CER1" s="6"/>
      <c r="CES1" s="6"/>
      <c r="CET1" s="6"/>
      <c r="CEU1" s="6"/>
      <c r="CEV1" s="6"/>
      <c r="CEW1" s="6"/>
      <c r="CEX1" s="6"/>
      <c r="CEY1" s="6"/>
      <c r="CEZ1" s="6"/>
      <c r="CFA1" s="6"/>
      <c r="CFB1" s="6"/>
      <c r="CFC1" s="6"/>
      <c r="CFD1" s="6"/>
      <c r="CFE1" s="6"/>
      <c r="CFF1" s="6"/>
      <c r="CFG1" s="6"/>
      <c r="CFH1" s="6"/>
      <c r="CFI1" s="6"/>
      <c r="CFJ1" s="6"/>
      <c r="CFK1" s="6"/>
      <c r="CFL1" s="6"/>
      <c r="CFM1" s="6"/>
      <c r="CFN1" s="6"/>
      <c r="CFO1" s="6"/>
      <c r="CFP1" s="6"/>
      <c r="CFQ1" s="6"/>
      <c r="CFR1" s="6"/>
      <c r="CFS1" s="6"/>
      <c r="CFT1" s="6"/>
      <c r="CFU1" s="6"/>
      <c r="CFV1" s="6"/>
      <c r="CFW1" s="6"/>
      <c r="CFX1" s="6"/>
      <c r="CFY1" s="6"/>
      <c r="CFZ1" s="6"/>
      <c r="CGA1" s="6"/>
      <c r="CGB1" s="6"/>
      <c r="CGC1" s="6"/>
      <c r="CGD1" s="6"/>
      <c r="CGE1" s="6"/>
      <c r="CGF1" s="6"/>
      <c r="CGG1" s="6"/>
      <c r="CGH1" s="6"/>
      <c r="CGI1" s="6"/>
      <c r="CGJ1" s="6"/>
      <c r="CGK1" s="6"/>
      <c r="CGL1" s="6"/>
      <c r="CGM1" s="6"/>
      <c r="CGN1" s="6"/>
      <c r="CGO1" s="6"/>
      <c r="CGP1" s="6"/>
      <c r="CGQ1" s="6"/>
      <c r="CGR1" s="6"/>
      <c r="CGS1" s="6"/>
      <c r="CGT1" s="6"/>
      <c r="CGU1" s="6"/>
      <c r="CGV1" s="6"/>
      <c r="CGW1" s="6"/>
      <c r="CGX1" s="6"/>
      <c r="CGY1" s="6"/>
      <c r="CGZ1" s="6"/>
      <c r="CHA1" s="6"/>
      <c r="CHB1" s="6"/>
      <c r="CHC1" s="6"/>
      <c r="CHD1" s="6"/>
      <c r="CHE1" s="6"/>
      <c r="CHF1" s="6"/>
      <c r="CHG1" s="6"/>
      <c r="CHH1" s="6"/>
      <c r="CHI1" s="6"/>
      <c r="CHJ1" s="6"/>
      <c r="CHK1" s="6"/>
      <c r="CHL1" s="6"/>
      <c r="CHM1" s="6"/>
      <c r="CHN1" s="6"/>
      <c r="CHO1" s="6"/>
      <c r="CHP1" s="6"/>
      <c r="CHQ1" s="6"/>
      <c r="CHR1" s="6"/>
      <c r="CHS1" s="6"/>
      <c r="CHT1" s="6"/>
      <c r="CHU1" s="6"/>
      <c r="CHV1" s="6"/>
      <c r="CHW1" s="6"/>
      <c r="CHX1" s="6"/>
      <c r="CHY1" s="6"/>
      <c r="CHZ1" s="6"/>
      <c r="CIA1" s="6"/>
      <c r="CIB1" s="6"/>
      <c r="CIC1" s="6"/>
      <c r="CID1" s="6"/>
      <c r="CIE1" s="6"/>
      <c r="CIF1" s="6"/>
      <c r="CIG1" s="6"/>
      <c r="CIH1" s="6"/>
      <c r="CII1" s="6"/>
      <c r="CIJ1" s="6"/>
      <c r="CIK1" s="6"/>
      <c r="CIL1" s="6"/>
      <c r="CIM1" s="6"/>
      <c r="CIN1" s="6"/>
      <c r="CIO1" s="6"/>
      <c r="CIP1" s="6"/>
      <c r="CIQ1" s="6"/>
      <c r="CIR1" s="6"/>
      <c r="CIS1" s="6"/>
      <c r="CIT1" s="6"/>
      <c r="CIU1" s="6"/>
      <c r="CIV1" s="6"/>
      <c r="CIW1" s="6"/>
      <c r="CIX1" s="6"/>
      <c r="CIY1" s="6"/>
      <c r="CIZ1" s="6"/>
      <c r="CJA1" s="6"/>
      <c r="CJB1" s="6"/>
      <c r="CJC1" s="6"/>
      <c r="CJD1" s="6"/>
      <c r="CJE1" s="6"/>
      <c r="CJF1" s="6"/>
      <c r="CJG1" s="6"/>
      <c r="CJH1" s="6"/>
      <c r="CJI1" s="6"/>
      <c r="CJJ1" s="6"/>
      <c r="CJK1" s="6"/>
      <c r="CJL1" s="6"/>
      <c r="CJM1" s="6"/>
      <c r="CJN1" s="6"/>
      <c r="CJO1" s="6"/>
      <c r="CJP1" s="6"/>
      <c r="CJQ1" s="6"/>
      <c r="CJR1" s="6"/>
      <c r="CJS1" s="6"/>
      <c r="CJT1" s="6"/>
      <c r="CJU1" s="6"/>
      <c r="CJV1" s="6"/>
      <c r="CJW1" s="6"/>
      <c r="CJX1" s="6"/>
      <c r="CJY1" s="6"/>
      <c r="CJZ1" s="6"/>
      <c r="CKA1" s="6"/>
      <c r="CKB1" s="6"/>
      <c r="CKC1" s="6"/>
      <c r="CKD1" s="6"/>
      <c r="CKE1" s="6"/>
      <c r="CKF1" s="6"/>
      <c r="CKG1" s="6"/>
      <c r="CKH1" s="6"/>
      <c r="CKI1" s="6"/>
      <c r="CKJ1" s="6"/>
      <c r="CKK1" s="6"/>
      <c r="CKL1" s="6"/>
      <c r="CKM1" s="6"/>
      <c r="CKN1" s="6"/>
      <c r="CKO1" s="6"/>
      <c r="CKP1" s="6"/>
      <c r="CKQ1" s="6"/>
      <c r="CKR1" s="6"/>
      <c r="CKS1" s="6"/>
      <c r="CKT1" s="6"/>
      <c r="CKU1" s="6"/>
      <c r="CKV1" s="6"/>
      <c r="CKW1" s="6"/>
      <c r="CKX1" s="6"/>
      <c r="CKY1" s="6"/>
      <c r="CKZ1" s="6"/>
      <c r="CLA1" s="6"/>
      <c r="CLB1" s="6"/>
      <c r="CLC1" s="6"/>
      <c r="CLD1" s="6"/>
      <c r="CLE1" s="6"/>
      <c r="CLF1" s="6"/>
      <c r="CLG1" s="6"/>
      <c r="CLH1" s="6"/>
      <c r="CLI1" s="6"/>
      <c r="CLJ1" s="6"/>
      <c r="CLK1" s="6"/>
      <c r="CLL1" s="6"/>
      <c r="CLM1" s="6"/>
      <c r="CLN1" s="6"/>
      <c r="CLO1" s="6"/>
      <c r="CLP1" s="6"/>
      <c r="CLQ1" s="6"/>
      <c r="CLR1" s="6"/>
      <c r="CLS1" s="6"/>
      <c r="CLT1" s="6"/>
      <c r="CLU1" s="6"/>
      <c r="CLV1" s="6"/>
      <c r="CLW1" s="6"/>
      <c r="CLX1" s="6"/>
      <c r="CLY1" s="6"/>
      <c r="CLZ1" s="6"/>
      <c r="CMA1" s="6"/>
      <c r="CMB1" s="6"/>
      <c r="CMC1" s="6"/>
      <c r="CMD1" s="6"/>
      <c r="CME1" s="6"/>
      <c r="CMF1" s="6"/>
      <c r="CMG1" s="6"/>
      <c r="CMH1" s="6"/>
      <c r="CMI1" s="6"/>
      <c r="CMJ1" s="6"/>
      <c r="CMK1" s="6"/>
      <c r="CML1" s="6"/>
      <c r="CMM1" s="6"/>
      <c r="CMN1" s="6"/>
      <c r="CMO1" s="6"/>
      <c r="CMP1" s="6"/>
      <c r="CMQ1" s="6"/>
      <c r="CMR1" s="6"/>
      <c r="CMS1" s="6"/>
      <c r="CMT1" s="6"/>
      <c r="CMU1" s="6"/>
      <c r="CMV1" s="6"/>
      <c r="CMW1" s="6"/>
      <c r="CMX1" s="6"/>
      <c r="CMY1" s="6"/>
      <c r="CMZ1" s="6"/>
      <c r="CNA1" s="6"/>
      <c r="CNB1" s="6"/>
      <c r="CNC1" s="6"/>
      <c r="CND1" s="6"/>
      <c r="CNE1" s="6"/>
      <c r="CNF1" s="6"/>
      <c r="CNG1" s="6"/>
      <c r="CNH1" s="6"/>
      <c r="CNI1" s="6"/>
      <c r="CNJ1" s="6"/>
      <c r="CNK1" s="6"/>
      <c r="CNL1" s="6"/>
      <c r="CNM1" s="6"/>
      <c r="CNN1" s="6"/>
      <c r="CNO1" s="6"/>
      <c r="CNP1" s="6"/>
      <c r="CNQ1" s="6"/>
      <c r="CNR1" s="6"/>
      <c r="CNS1" s="6"/>
      <c r="CNT1" s="6"/>
      <c r="CNU1" s="6"/>
      <c r="CNV1" s="6"/>
      <c r="CNW1" s="6"/>
      <c r="CNX1" s="6"/>
      <c r="CNY1" s="6"/>
      <c r="CNZ1" s="6"/>
      <c r="COA1" s="6"/>
      <c r="COB1" s="6"/>
      <c r="COC1" s="6"/>
      <c r="COD1" s="6"/>
      <c r="COE1" s="6"/>
      <c r="COF1" s="6"/>
      <c r="COG1" s="6"/>
      <c r="COH1" s="6"/>
      <c r="COI1" s="6"/>
      <c r="COJ1" s="6"/>
      <c r="COK1" s="6"/>
      <c r="COL1" s="6"/>
      <c r="COM1" s="6"/>
      <c r="CON1" s="6"/>
      <c r="COO1" s="6"/>
      <c r="COP1" s="6"/>
      <c r="COQ1" s="6"/>
      <c r="COR1" s="6"/>
      <c r="COS1" s="6"/>
      <c r="COT1" s="6"/>
      <c r="COU1" s="6"/>
      <c r="COV1" s="6"/>
      <c r="COW1" s="6"/>
      <c r="COX1" s="6"/>
      <c r="COY1" s="6"/>
      <c r="COZ1" s="6"/>
      <c r="CPA1" s="6"/>
      <c r="CPB1" s="6"/>
      <c r="CPC1" s="6"/>
      <c r="CPD1" s="6"/>
      <c r="CPE1" s="6"/>
      <c r="CPF1" s="6"/>
      <c r="CPG1" s="6"/>
      <c r="CPH1" s="6"/>
      <c r="CPI1" s="6"/>
      <c r="CPJ1" s="6"/>
      <c r="CPK1" s="6"/>
      <c r="CPL1" s="6"/>
      <c r="CPM1" s="6"/>
      <c r="CPN1" s="6"/>
      <c r="CPO1" s="6"/>
      <c r="CPP1" s="6"/>
      <c r="CPQ1" s="6"/>
      <c r="CPR1" s="6"/>
      <c r="CPS1" s="6"/>
      <c r="CPT1" s="6"/>
      <c r="CPU1" s="6"/>
      <c r="CPV1" s="6"/>
      <c r="CPW1" s="6"/>
      <c r="CPX1" s="6"/>
      <c r="CPY1" s="6"/>
      <c r="CPZ1" s="6"/>
      <c r="CQA1" s="6"/>
      <c r="CQB1" s="6"/>
      <c r="CQC1" s="6"/>
      <c r="CQD1" s="6"/>
      <c r="CQE1" s="6"/>
      <c r="CQF1" s="6"/>
      <c r="CQG1" s="6"/>
      <c r="CQH1" s="6"/>
      <c r="CQI1" s="6"/>
      <c r="CQJ1" s="6"/>
      <c r="CQK1" s="6"/>
      <c r="CQL1" s="6"/>
      <c r="CQM1" s="6"/>
      <c r="CQN1" s="6"/>
      <c r="CQO1" s="6"/>
      <c r="CQP1" s="6"/>
      <c r="CQQ1" s="6"/>
      <c r="CQR1" s="6"/>
      <c r="CQS1" s="6"/>
      <c r="CQT1" s="6"/>
      <c r="CQU1" s="6"/>
      <c r="CQV1" s="6"/>
      <c r="CQW1" s="6"/>
      <c r="CQX1" s="6"/>
      <c r="CQY1" s="6"/>
      <c r="CQZ1" s="6"/>
      <c r="CRA1" s="6"/>
      <c r="CRB1" s="6"/>
      <c r="CRC1" s="6"/>
      <c r="CRD1" s="6"/>
      <c r="CRE1" s="6"/>
      <c r="CRF1" s="6"/>
      <c r="CRG1" s="6"/>
      <c r="CRH1" s="6"/>
      <c r="CRI1" s="6"/>
      <c r="CRJ1" s="6"/>
      <c r="CRK1" s="6"/>
      <c r="CRL1" s="6"/>
      <c r="CRM1" s="6"/>
      <c r="CRN1" s="6"/>
      <c r="CRO1" s="6"/>
      <c r="CRP1" s="6"/>
      <c r="CRQ1" s="6"/>
      <c r="CRR1" s="6"/>
      <c r="CRS1" s="6"/>
      <c r="CRT1" s="6"/>
      <c r="CRU1" s="6"/>
      <c r="CRV1" s="6"/>
      <c r="CRW1" s="6"/>
      <c r="CRX1" s="6"/>
      <c r="CRY1" s="6"/>
      <c r="CRZ1" s="6"/>
      <c r="CSA1" s="6"/>
      <c r="CSB1" s="6"/>
      <c r="CSC1" s="6"/>
      <c r="CSD1" s="6"/>
      <c r="CSE1" s="6"/>
      <c r="CSF1" s="6"/>
      <c r="CSG1" s="6"/>
      <c r="CSH1" s="6"/>
      <c r="CSI1" s="6"/>
      <c r="CSJ1" s="6"/>
      <c r="CSK1" s="6"/>
      <c r="CSL1" s="6"/>
      <c r="CSM1" s="6"/>
      <c r="CSN1" s="6"/>
      <c r="CSO1" s="6"/>
      <c r="CSP1" s="6"/>
      <c r="CSQ1" s="6"/>
      <c r="CSR1" s="6"/>
      <c r="CSS1" s="6"/>
      <c r="CST1" s="6"/>
      <c r="CSU1" s="6"/>
      <c r="CSV1" s="6"/>
      <c r="CSW1" s="6"/>
      <c r="CSX1" s="6"/>
      <c r="CSY1" s="6"/>
      <c r="CSZ1" s="6"/>
      <c r="CTA1" s="6"/>
      <c r="CTB1" s="6"/>
      <c r="CTC1" s="6"/>
      <c r="CTD1" s="6"/>
      <c r="CTE1" s="6"/>
      <c r="CTF1" s="6"/>
      <c r="CTG1" s="6"/>
      <c r="CTH1" s="6"/>
      <c r="CTI1" s="6"/>
      <c r="CTJ1" s="6"/>
      <c r="CTK1" s="6"/>
      <c r="CTL1" s="6"/>
      <c r="CTM1" s="6"/>
      <c r="CTN1" s="6"/>
      <c r="CTO1" s="6"/>
      <c r="CTP1" s="6"/>
      <c r="CTQ1" s="6"/>
      <c r="CTR1" s="6"/>
      <c r="CTS1" s="6"/>
      <c r="CTT1" s="6"/>
      <c r="CTU1" s="6"/>
      <c r="CTV1" s="6"/>
      <c r="CTW1" s="6"/>
      <c r="CTX1" s="6"/>
      <c r="CTY1" s="6"/>
      <c r="CTZ1" s="6"/>
      <c r="CUA1" s="6"/>
      <c r="CUB1" s="6"/>
      <c r="CUC1" s="6"/>
      <c r="CUD1" s="6"/>
      <c r="CUE1" s="6"/>
      <c r="CUF1" s="6"/>
      <c r="CUG1" s="6"/>
      <c r="CUH1" s="6"/>
      <c r="CUI1" s="6"/>
      <c r="CUJ1" s="6"/>
      <c r="CUK1" s="6"/>
      <c r="CUL1" s="6"/>
      <c r="CUM1" s="6"/>
      <c r="CUN1" s="6"/>
      <c r="CUO1" s="6"/>
      <c r="CUP1" s="6"/>
      <c r="CUQ1" s="6"/>
      <c r="CUR1" s="6"/>
      <c r="CUS1" s="6"/>
      <c r="CUT1" s="6"/>
      <c r="CUU1" s="6"/>
      <c r="CUV1" s="6"/>
      <c r="CUW1" s="6"/>
      <c r="CUX1" s="6"/>
      <c r="CUY1" s="6"/>
      <c r="CUZ1" s="6"/>
      <c r="CVA1" s="6"/>
      <c r="CVB1" s="6"/>
      <c r="CVC1" s="6"/>
      <c r="CVD1" s="6"/>
      <c r="CVE1" s="6"/>
      <c r="CVF1" s="6"/>
      <c r="CVG1" s="6"/>
      <c r="CVH1" s="6"/>
      <c r="CVI1" s="6"/>
      <c r="CVJ1" s="6"/>
      <c r="CVK1" s="6"/>
      <c r="CVL1" s="6"/>
      <c r="CVM1" s="6"/>
      <c r="CVN1" s="6"/>
      <c r="CVO1" s="6"/>
      <c r="CVP1" s="6"/>
      <c r="CVQ1" s="6"/>
      <c r="CVR1" s="6"/>
      <c r="CVS1" s="6"/>
      <c r="CVT1" s="6"/>
      <c r="CVU1" s="6"/>
      <c r="CVV1" s="6"/>
      <c r="CVW1" s="6"/>
      <c r="CVX1" s="6"/>
      <c r="CVY1" s="6"/>
      <c r="CVZ1" s="6"/>
      <c r="CWA1" s="6"/>
      <c r="CWB1" s="6"/>
      <c r="CWC1" s="6"/>
      <c r="CWD1" s="6"/>
      <c r="CWE1" s="6"/>
      <c r="CWF1" s="6"/>
      <c r="CWG1" s="6"/>
      <c r="CWH1" s="6"/>
      <c r="CWI1" s="6"/>
      <c r="CWJ1" s="6"/>
      <c r="CWK1" s="6"/>
      <c r="CWL1" s="6"/>
      <c r="CWM1" s="6"/>
      <c r="CWN1" s="6"/>
      <c r="CWO1" s="6"/>
      <c r="CWP1" s="6"/>
      <c r="CWQ1" s="6"/>
      <c r="CWR1" s="6"/>
      <c r="CWS1" s="6"/>
      <c r="CWT1" s="6"/>
      <c r="CWU1" s="6"/>
      <c r="CWV1" s="6"/>
      <c r="CWW1" s="6"/>
      <c r="CWX1" s="6"/>
      <c r="CWY1" s="6"/>
      <c r="CWZ1" s="6"/>
      <c r="CXA1" s="6"/>
      <c r="CXB1" s="6"/>
      <c r="CXC1" s="6"/>
      <c r="CXD1" s="6"/>
      <c r="CXE1" s="6"/>
      <c r="CXF1" s="6"/>
      <c r="CXG1" s="6"/>
      <c r="CXH1" s="6"/>
      <c r="CXI1" s="6"/>
      <c r="CXJ1" s="6"/>
      <c r="CXK1" s="6"/>
      <c r="CXL1" s="6"/>
      <c r="CXM1" s="6"/>
      <c r="CXN1" s="6"/>
      <c r="CXO1" s="6"/>
      <c r="CXP1" s="6"/>
      <c r="CXQ1" s="6"/>
      <c r="CXR1" s="6"/>
      <c r="CXS1" s="6"/>
      <c r="CXT1" s="6"/>
      <c r="CXU1" s="6"/>
      <c r="CXV1" s="6"/>
      <c r="CXW1" s="6"/>
      <c r="CXX1" s="6"/>
      <c r="CXY1" s="6"/>
      <c r="CXZ1" s="6"/>
      <c r="CYA1" s="6"/>
      <c r="CYB1" s="6"/>
      <c r="CYC1" s="6"/>
      <c r="CYD1" s="6"/>
      <c r="CYE1" s="6"/>
      <c r="CYF1" s="6"/>
      <c r="CYG1" s="6"/>
      <c r="CYH1" s="6"/>
      <c r="CYI1" s="6"/>
      <c r="CYJ1" s="6"/>
      <c r="CYK1" s="6"/>
      <c r="CYL1" s="6"/>
      <c r="CYM1" s="6"/>
      <c r="CYN1" s="6"/>
      <c r="CYO1" s="6"/>
      <c r="CYP1" s="6"/>
      <c r="CYQ1" s="6"/>
      <c r="CYR1" s="6"/>
      <c r="CYS1" s="6"/>
      <c r="CYT1" s="6"/>
      <c r="CYU1" s="6"/>
      <c r="CYV1" s="6"/>
      <c r="CYW1" s="6"/>
      <c r="CYX1" s="6"/>
      <c r="CYY1" s="6"/>
      <c r="CYZ1" s="6"/>
      <c r="CZA1" s="6"/>
      <c r="CZB1" s="6"/>
      <c r="CZC1" s="6"/>
      <c r="CZD1" s="6"/>
      <c r="CZE1" s="6"/>
      <c r="CZF1" s="6"/>
      <c r="CZG1" s="6"/>
      <c r="CZH1" s="6"/>
      <c r="CZI1" s="6"/>
      <c r="CZJ1" s="6"/>
      <c r="CZK1" s="6"/>
      <c r="CZL1" s="6"/>
      <c r="CZM1" s="6"/>
      <c r="CZN1" s="6"/>
      <c r="CZO1" s="6"/>
      <c r="CZP1" s="6"/>
      <c r="CZQ1" s="6"/>
      <c r="CZR1" s="6"/>
      <c r="CZS1" s="6"/>
      <c r="CZT1" s="6"/>
      <c r="CZU1" s="6"/>
      <c r="CZV1" s="6"/>
      <c r="CZW1" s="6"/>
      <c r="CZX1" s="6"/>
      <c r="CZY1" s="6"/>
      <c r="CZZ1" s="6"/>
      <c r="DAA1" s="6"/>
      <c r="DAB1" s="6"/>
      <c r="DAC1" s="6"/>
      <c r="DAD1" s="6"/>
      <c r="DAE1" s="6"/>
      <c r="DAF1" s="6"/>
      <c r="DAG1" s="6"/>
      <c r="DAH1" s="6"/>
      <c r="DAI1" s="6"/>
      <c r="DAJ1" s="6"/>
      <c r="DAK1" s="6"/>
      <c r="DAL1" s="6"/>
      <c r="DAM1" s="6"/>
      <c r="DAN1" s="6"/>
      <c r="DAO1" s="6"/>
      <c r="DAP1" s="6"/>
      <c r="DAQ1" s="6"/>
      <c r="DAR1" s="6"/>
      <c r="DAS1" s="6"/>
      <c r="DAT1" s="6"/>
      <c r="DAU1" s="6"/>
      <c r="DAV1" s="6"/>
      <c r="DAW1" s="6"/>
      <c r="DAX1" s="6"/>
      <c r="DAY1" s="6"/>
      <c r="DAZ1" s="6"/>
      <c r="DBA1" s="6"/>
      <c r="DBB1" s="6"/>
      <c r="DBC1" s="6"/>
      <c r="DBD1" s="6"/>
      <c r="DBE1" s="6"/>
      <c r="DBF1" s="6"/>
      <c r="DBG1" s="6"/>
      <c r="DBH1" s="6"/>
      <c r="DBI1" s="6"/>
      <c r="DBJ1" s="6"/>
      <c r="DBK1" s="6"/>
      <c r="DBL1" s="6"/>
      <c r="DBM1" s="6"/>
      <c r="DBN1" s="6"/>
      <c r="DBO1" s="6"/>
      <c r="DBP1" s="6"/>
      <c r="DBQ1" s="6"/>
      <c r="DBR1" s="6"/>
      <c r="DBS1" s="6"/>
      <c r="DBT1" s="6"/>
      <c r="DBU1" s="6"/>
      <c r="DBV1" s="6"/>
      <c r="DBW1" s="6"/>
      <c r="DBX1" s="6"/>
      <c r="DBY1" s="6"/>
      <c r="DBZ1" s="6"/>
      <c r="DCA1" s="6"/>
      <c r="DCB1" s="6"/>
      <c r="DCC1" s="6"/>
      <c r="DCD1" s="6"/>
      <c r="DCE1" s="6"/>
      <c r="DCF1" s="6"/>
      <c r="DCG1" s="6"/>
      <c r="DCH1" s="6"/>
      <c r="DCI1" s="6"/>
      <c r="DCJ1" s="6"/>
      <c r="DCK1" s="6"/>
      <c r="DCL1" s="6"/>
      <c r="DCM1" s="6"/>
      <c r="DCN1" s="6"/>
      <c r="DCO1" s="6"/>
      <c r="DCP1" s="6"/>
      <c r="DCQ1" s="6"/>
      <c r="DCR1" s="6"/>
      <c r="DCS1" s="6"/>
      <c r="DCT1" s="6"/>
      <c r="DCU1" s="6"/>
      <c r="DCV1" s="6"/>
      <c r="DCW1" s="6"/>
      <c r="DCX1" s="6"/>
      <c r="DCY1" s="6"/>
      <c r="DCZ1" s="6"/>
      <c r="DDA1" s="6"/>
      <c r="DDB1" s="6"/>
      <c r="DDC1" s="6"/>
      <c r="DDD1" s="6"/>
      <c r="DDE1" s="6"/>
      <c r="DDF1" s="6"/>
      <c r="DDG1" s="6"/>
      <c r="DDH1" s="6"/>
      <c r="DDI1" s="6"/>
      <c r="DDJ1" s="6"/>
      <c r="DDK1" s="6"/>
      <c r="DDL1" s="6"/>
      <c r="DDM1" s="6"/>
      <c r="DDN1" s="6"/>
      <c r="DDO1" s="6"/>
      <c r="DDP1" s="6"/>
      <c r="DDQ1" s="6"/>
      <c r="DDR1" s="6"/>
      <c r="DDS1" s="6"/>
      <c r="DDT1" s="6"/>
      <c r="DDU1" s="6"/>
      <c r="DDV1" s="6"/>
      <c r="DDW1" s="6"/>
      <c r="DDX1" s="6"/>
      <c r="DDY1" s="6"/>
      <c r="DDZ1" s="6"/>
      <c r="DEA1" s="6"/>
      <c r="DEB1" s="6"/>
      <c r="DEC1" s="6"/>
      <c r="DED1" s="6"/>
      <c r="DEE1" s="6"/>
      <c r="DEF1" s="6"/>
      <c r="DEG1" s="6"/>
      <c r="DEH1" s="6"/>
      <c r="DEI1" s="6"/>
      <c r="DEJ1" s="6"/>
      <c r="DEK1" s="6"/>
      <c r="DEL1" s="6"/>
      <c r="DEM1" s="6"/>
      <c r="DEN1" s="6"/>
      <c r="DEO1" s="6"/>
      <c r="DEP1" s="6"/>
      <c r="DEQ1" s="6"/>
      <c r="DER1" s="6"/>
      <c r="DES1" s="6"/>
      <c r="DET1" s="6"/>
      <c r="DEU1" s="6"/>
      <c r="DEV1" s="6"/>
      <c r="DEW1" s="6"/>
      <c r="DEX1" s="6"/>
      <c r="DEY1" s="6"/>
      <c r="DEZ1" s="6"/>
      <c r="DFA1" s="6"/>
      <c r="DFB1" s="6"/>
      <c r="DFC1" s="6"/>
      <c r="DFD1" s="6"/>
      <c r="DFE1" s="6"/>
      <c r="DFF1" s="6"/>
      <c r="DFG1" s="6"/>
      <c r="DFH1" s="6"/>
      <c r="DFI1" s="6"/>
      <c r="DFJ1" s="6"/>
      <c r="DFK1" s="6"/>
      <c r="DFL1" s="6"/>
      <c r="DFM1" s="6"/>
      <c r="DFN1" s="6"/>
      <c r="DFO1" s="6"/>
      <c r="DFP1" s="6"/>
      <c r="DFQ1" s="6"/>
      <c r="DFR1" s="6"/>
      <c r="DFS1" s="6"/>
      <c r="DFT1" s="6"/>
      <c r="DFU1" s="6"/>
      <c r="DFV1" s="6"/>
      <c r="DFW1" s="6"/>
      <c r="DFX1" s="6"/>
      <c r="DFY1" s="6"/>
      <c r="DFZ1" s="6"/>
      <c r="DGA1" s="6"/>
      <c r="DGB1" s="6"/>
      <c r="DGC1" s="6"/>
      <c r="DGD1" s="6"/>
      <c r="DGE1" s="6"/>
      <c r="DGF1" s="6"/>
      <c r="DGG1" s="6"/>
      <c r="DGH1" s="6"/>
      <c r="DGI1" s="6"/>
      <c r="DGJ1" s="6"/>
      <c r="DGK1" s="6"/>
      <c r="DGL1" s="6"/>
      <c r="DGM1" s="6"/>
      <c r="DGN1" s="6"/>
      <c r="DGO1" s="6"/>
      <c r="DGP1" s="6"/>
      <c r="DGQ1" s="6"/>
      <c r="DGR1" s="6"/>
      <c r="DGS1" s="6"/>
      <c r="DGT1" s="6"/>
      <c r="DGU1" s="6"/>
      <c r="DGV1" s="6"/>
      <c r="DGW1" s="6"/>
      <c r="DGX1" s="6"/>
      <c r="DGY1" s="6"/>
      <c r="DGZ1" s="6"/>
      <c r="DHA1" s="6"/>
      <c r="DHB1" s="6"/>
      <c r="DHC1" s="6"/>
      <c r="DHD1" s="6"/>
      <c r="DHE1" s="6"/>
      <c r="DHF1" s="6"/>
      <c r="DHG1" s="6"/>
      <c r="DHH1" s="6"/>
      <c r="DHI1" s="6"/>
      <c r="DHJ1" s="6"/>
      <c r="DHK1" s="6"/>
      <c r="DHL1" s="6"/>
      <c r="DHM1" s="6"/>
      <c r="DHN1" s="6"/>
      <c r="DHO1" s="6"/>
      <c r="DHP1" s="6"/>
      <c r="DHQ1" s="6"/>
      <c r="DHR1" s="6"/>
      <c r="DHS1" s="6"/>
      <c r="DHT1" s="6"/>
      <c r="DHU1" s="6"/>
      <c r="DHV1" s="6"/>
      <c r="DHW1" s="6"/>
      <c r="DHX1" s="6"/>
      <c r="DHY1" s="6"/>
      <c r="DHZ1" s="6"/>
      <c r="DIA1" s="6"/>
      <c r="DIB1" s="6"/>
      <c r="DIC1" s="6"/>
      <c r="DID1" s="6"/>
      <c r="DIE1" s="6"/>
      <c r="DIF1" s="6"/>
      <c r="DIG1" s="6"/>
      <c r="DIH1" s="6"/>
      <c r="DII1" s="6"/>
      <c r="DIJ1" s="6"/>
      <c r="DIK1" s="6"/>
      <c r="DIL1" s="6"/>
      <c r="DIM1" s="6"/>
      <c r="DIN1" s="6"/>
      <c r="DIO1" s="6"/>
      <c r="DIP1" s="6"/>
      <c r="DIQ1" s="6"/>
      <c r="DIR1" s="6"/>
      <c r="DIS1" s="6"/>
      <c r="DIT1" s="6"/>
      <c r="DIU1" s="6"/>
      <c r="DIV1" s="6"/>
      <c r="DIW1" s="6"/>
      <c r="DIX1" s="6"/>
      <c r="DIY1" s="6"/>
      <c r="DIZ1" s="6"/>
      <c r="DJA1" s="6"/>
      <c r="DJB1" s="6"/>
      <c r="DJC1" s="6"/>
      <c r="DJD1" s="6"/>
      <c r="DJE1" s="6"/>
      <c r="DJF1" s="6"/>
      <c r="DJG1" s="6"/>
      <c r="DJH1" s="6"/>
      <c r="DJI1" s="6"/>
      <c r="DJJ1" s="6"/>
      <c r="DJK1" s="6"/>
      <c r="DJL1" s="6"/>
      <c r="DJM1" s="6"/>
      <c r="DJN1" s="6"/>
      <c r="DJO1" s="6"/>
      <c r="DJP1" s="6"/>
      <c r="DJQ1" s="6"/>
      <c r="DJR1" s="6"/>
      <c r="DJS1" s="6"/>
      <c r="DJT1" s="6"/>
      <c r="DJU1" s="6"/>
      <c r="DJV1" s="6"/>
      <c r="DJW1" s="6"/>
      <c r="DJX1" s="6"/>
      <c r="DJY1" s="6"/>
      <c r="DJZ1" s="6"/>
      <c r="DKA1" s="6"/>
      <c r="DKB1" s="6"/>
      <c r="DKC1" s="6"/>
      <c r="DKD1" s="6"/>
      <c r="DKE1" s="6"/>
      <c r="DKF1" s="6"/>
      <c r="DKG1" s="6"/>
      <c r="DKH1" s="6"/>
      <c r="DKI1" s="6"/>
      <c r="DKJ1" s="6"/>
      <c r="DKK1" s="6"/>
      <c r="DKL1" s="6"/>
      <c r="DKM1" s="6"/>
      <c r="DKN1" s="6"/>
      <c r="DKO1" s="6"/>
      <c r="DKP1" s="6"/>
      <c r="DKQ1" s="6"/>
      <c r="DKR1" s="6"/>
      <c r="DKS1" s="6"/>
      <c r="DKT1" s="6"/>
      <c r="DKU1" s="6"/>
      <c r="DKV1" s="6"/>
      <c r="DKW1" s="6"/>
      <c r="DKX1" s="6"/>
      <c r="DKY1" s="6"/>
      <c r="DKZ1" s="6"/>
      <c r="DLA1" s="6"/>
      <c r="DLB1" s="6"/>
      <c r="DLC1" s="6"/>
      <c r="DLD1" s="6"/>
      <c r="DLE1" s="6"/>
      <c r="DLF1" s="6"/>
      <c r="DLG1" s="6"/>
      <c r="DLH1" s="6"/>
      <c r="DLI1" s="6"/>
      <c r="DLJ1" s="6"/>
      <c r="DLK1" s="6"/>
      <c r="DLL1" s="6"/>
      <c r="DLM1" s="6"/>
      <c r="DLN1" s="6"/>
      <c r="DLO1" s="6"/>
      <c r="DLP1" s="6"/>
      <c r="DLQ1" s="6"/>
      <c r="DLR1" s="6"/>
      <c r="DLS1" s="6"/>
      <c r="DLT1" s="6"/>
      <c r="DLU1" s="6"/>
      <c r="DLV1" s="6"/>
      <c r="DLW1" s="6"/>
      <c r="DLX1" s="6"/>
      <c r="DLY1" s="6"/>
      <c r="DLZ1" s="6"/>
      <c r="DMA1" s="6"/>
      <c r="DMB1" s="6"/>
      <c r="DMC1" s="6"/>
      <c r="DMD1" s="6"/>
      <c r="DME1" s="6"/>
      <c r="DMF1" s="6"/>
      <c r="DMG1" s="6"/>
      <c r="DMH1" s="6"/>
      <c r="DMI1" s="6"/>
      <c r="DMJ1" s="6"/>
      <c r="DMK1" s="6"/>
      <c r="DML1" s="6"/>
      <c r="DMM1" s="6"/>
      <c r="DMN1" s="6"/>
      <c r="DMO1" s="6"/>
      <c r="DMP1" s="6"/>
      <c r="DMQ1" s="6"/>
      <c r="DMR1" s="6"/>
      <c r="DMS1" s="6"/>
      <c r="DMT1" s="6"/>
      <c r="DMU1" s="6"/>
      <c r="DMV1" s="6"/>
      <c r="DMW1" s="6"/>
      <c r="DMX1" s="6"/>
      <c r="DMY1" s="6"/>
      <c r="DMZ1" s="6"/>
      <c r="DNA1" s="6"/>
      <c r="DNB1" s="6"/>
      <c r="DNC1" s="6"/>
      <c r="DND1" s="6"/>
      <c r="DNE1" s="6"/>
      <c r="DNF1" s="6"/>
      <c r="DNG1" s="6"/>
      <c r="DNH1" s="6"/>
      <c r="DNI1" s="6"/>
      <c r="DNJ1" s="6"/>
      <c r="DNK1" s="6"/>
      <c r="DNL1" s="6"/>
      <c r="DNM1" s="6"/>
      <c r="DNN1" s="6"/>
      <c r="DNO1" s="6"/>
      <c r="DNP1" s="6"/>
      <c r="DNQ1" s="6"/>
      <c r="DNR1" s="6"/>
      <c r="DNS1" s="6"/>
      <c r="DNT1" s="6"/>
      <c r="DNU1" s="6"/>
      <c r="DNV1" s="6"/>
      <c r="DNW1" s="6"/>
      <c r="DNX1" s="6"/>
      <c r="DNY1" s="6"/>
      <c r="DNZ1" s="6"/>
      <c r="DOA1" s="6"/>
      <c r="DOB1" s="6"/>
      <c r="DOC1" s="6"/>
      <c r="DOD1" s="6"/>
      <c r="DOE1" s="6"/>
      <c r="DOF1" s="6"/>
      <c r="DOG1" s="6"/>
      <c r="DOH1" s="6"/>
      <c r="DOI1" s="6"/>
      <c r="DOJ1" s="6"/>
      <c r="DOK1" s="6"/>
      <c r="DOL1" s="6"/>
      <c r="DOM1" s="6"/>
      <c r="DON1" s="6"/>
      <c r="DOO1" s="6"/>
      <c r="DOP1" s="6"/>
      <c r="DOQ1" s="6"/>
      <c r="DOR1" s="6"/>
      <c r="DOS1" s="6"/>
      <c r="DOT1" s="6"/>
      <c r="DOU1" s="6"/>
      <c r="DOV1" s="6"/>
      <c r="DOW1" s="6"/>
      <c r="DOX1" s="6"/>
      <c r="DOY1" s="6"/>
      <c r="DOZ1" s="6"/>
      <c r="DPA1" s="6"/>
      <c r="DPB1" s="6"/>
      <c r="DPC1" s="6"/>
      <c r="DPD1" s="6"/>
      <c r="DPE1" s="6"/>
      <c r="DPF1" s="6"/>
      <c r="DPG1" s="6"/>
      <c r="DPH1" s="6"/>
      <c r="DPI1" s="6"/>
      <c r="DPJ1" s="6"/>
      <c r="DPK1" s="6"/>
      <c r="DPL1" s="6"/>
      <c r="DPM1" s="6"/>
      <c r="DPN1" s="6"/>
      <c r="DPO1" s="6"/>
      <c r="DPP1" s="6"/>
      <c r="DPQ1" s="6"/>
      <c r="DPR1" s="6"/>
      <c r="DPS1" s="6"/>
      <c r="DPT1" s="6"/>
      <c r="DPU1" s="6"/>
      <c r="DPV1" s="6"/>
      <c r="DPW1" s="6"/>
      <c r="DPX1" s="6"/>
      <c r="DPY1" s="6"/>
      <c r="DPZ1" s="6"/>
      <c r="DQA1" s="6"/>
      <c r="DQB1" s="6"/>
      <c r="DQC1" s="6"/>
      <c r="DQD1" s="6"/>
      <c r="DQE1" s="6"/>
      <c r="DQF1" s="6"/>
      <c r="DQG1" s="6"/>
      <c r="DQH1" s="6"/>
      <c r="DQI1" s="6"/>
      <c r="DQJ1" s="6"/>
      <c r="DQK1" s="6"/>
      <c r="DQL1" s="6"/>
      <c r="DQM1" s="6"/>
      <c r="DQN1" s="6"/>
      <c r="DQO1" s="6"/>
      <c r="DQP1" s="6"/>
      <c r="DQQ1" s="6"/>
      <c r="DQR1" s="6"/>
      <c r="DQS1" s="6"/>
      <c r="DQT1" s="6"/>
      <c r="DQU1" s="6"/>
      <c r="DQV1" s="6"/>
      <c r="DQW1" s="6"/>
      <c r="DQX1" s="6"/>
      <c r="DQY1" s="6"/>
      <c r="DQZ1" s="6"/>
      <c r="DRA1" s="6"/>
      <c r="DRB1" s="6"/>
      <c r="DRC1" s="6"/>
      <c r="DRD1" s="6"/>
      <c r="DRE1" s="6"/>
      <c r="DRF1" s="6"/>
      <c r="DRG1" s="6"/>
      <c r="DRH1" s="6"/>
      <c r="DRI1" s="6"/>
      <c r="DRJ1" s="6"/>
      <c r="DRK1" s="6"/>
      <c r="DRL1" s="6"/>
      <c r="DRM1" s="6"/>
      <c r="DRN1" s="6"/>
      <c r="DRO1" s="6"/>
      <c r="DRP1" s="6"/>
      <c r="DRQ1" s="6"/>
      <c r="DRR1" s="6"/>
      <c r="DRS1" s="6"/>
      <c r="DRT1" s="6"/>
      <c r="DRU1" s="6"/>
      <c r="DRV1" s="6"/>
      <c r="DRW1" s="6"/>
      <c r="DRX1" s="6"/>
      <c r="DRY1" s="6"/>
      <c r="DRZ1" s="6"/>
      <c r="DSA1" s="6"/>
      <c r="DSB1" s="6"/>
      <c r="DSC1" s="6"/>
      <c r="DSD1" s="6"/>
      <c r="DSE1" s="6"/>
      <c r="DSF1" s="6"/>
      <c r="DSG1" s="6"/>
      <c r="DSH1" s="6"/>
      <c r="DSI1" s="6"/>
      <c r="DSJ1" s="6"/>
      <c r="DSK1" s="6"/>
      <c r="DSL1" s="6"/>
      <c r="DSM1" s="6"/>
      <c r="DSN1" s="6"/>
      <c r="DSO1" s="6"/>
      <c r="DSP1" s="6"/>
      <c r="DSQ1" s="6"/>
      <c r="DSR1" s="6"/>
      <c r="DSS1" s="6"/>
      <c r="DST1" s="6"/>
      <c r="DSU1" s="6"/>
      <c r="DSV1" s="6"/>
      <c r="DSW1" s="6"/>
      <c r="DSX1" s="6"/>
      <c r="DSY1" s="6"/>
      <c r="DSZ1" s="6"/>
      <c r="DTA1" s="6"/>
      <c r="DTB1" s="6"/>
      <c r="DTC1" s="6"/>
      <c r="DTD1" s="6"/>
      <c r="DTE1" s="6"/>
      <c r="DTF1" s="6"/>
      <c r="DTG1" s="6"/>
      <c r="DTH1" s="6"/>
      <c r="DTI1" s="6"/>
      <c r="DTJ1" s="6"/>
      <c r="DTK1" s="6"/>
      <c r="DTL1" s="6"/>
      <c r="DTM1" s="6"/>
      <c r="DTN1" s="6"/>
      <c r="DTO1" s="6"/>
      <c r="DTP1" s="6"/>
      <c r="DTQ1" s="6"/>
      <c r="DTR1" s="6"/>
      <c r="DTS1" s="6"/>
      <c r="DTT1" s="6"/>
      <c r="DTU1" s="6"/>
      <c r="DTV1" s="6"/>
      <c r="DTW1" s="6"/>
      <c r="DTX1" s="6"/>
      <c r="DTY1" s="6"/>
      <c r="DTZ1" s="6"/>
      <c r="DUA1" s="6"/>
      <c r="DUB1" s="6"/>
      <c r="DUC1" s="6"/>
      <c r="DUD1" s="6"/>
      <c r="DUE1" s="6"/>
      <c r="DUF1" s="6"/>
      <c r="DUG1" s="6"/>
      <c r="DUH1" s="6"/>
      <c r="DUI1" s="6"/>
      <c r="DUJ1" s="6"/>
      <c r="DUK1" s="6"/>
      <c r="DUL1" s="6"/>
      <c r="DUM1" s="6"/>
      <c r="DUN1" s="6"/>
      <c r="DUO1" s="6"/>
      <c r="DUP1" s="6"/>
      <c r="DUQ1" s="6"/>
      <c r="DUR1" s="6"/>
      <c r="DUS1" s="6"/>
      <c r="DUT1" s="6"/>
      <c r="DUU1" s="6"/>
      <c r="DUV1" s="6"/>
      <c r="DUW1" s="6"/>
      <c r="DUX1" s="6"/>
      <c r="DUY1" s="6"/>
      <c r="DUZ1" s="6"/>
      <c r="DVA1" s="6"/>
      <c r="DVB1" s="6"/>
      <c r="DVC1" s="6"/>
      <c r="DVD1" s="6"/>
      <c r="DVE1" s="6"/>
      <c r="DVF1" s="6"/>
      <c r="DVG1" s="6"/>
      <c r="DVH1" s="6"/>
      <c r="DVI1" s="6"/>
      <c r="DVJ1" s="6"/>
      <c r="DVK1" s="6"/>
      <c r="DVL1" s="6"/>
      <c r="DVM1" s="6"/>
      <c r="DVN1" s="6"/>
      <c r="DVO1" s="6"/>
      <c r="DVP1" s="6"/>
      <c r="DVQ1" s="6"/>
      <c r="DVR1" s="6"/>
      <c r="DVS1" s="6"/>
      <c r="DVT1" s="6"/>
      <c r="DVU1" s="6"/>
      <c r="DVV1" s="6"/>
      <c r="DVW1" s="6"/>
      <c r="DVX1" s="6"/>
      <c r="DVY1" s="6"/>
      <c r="DVZ1" s="6"/>
      <c r="DWA1" s="6"/>
      <c r="DWB1" s="6"/>
      <c r="DWC1" s="6"/>
      <c r="DWD1" s="6"/>
      <c r="DWE1" s="6"/>
      <c r="DWF1" s="6"/>
      <c r="DWG1" s="6"/>
      <c r="DWH1" s="6"/>
      <c r="DWI1" s="6"/>
      <c r="DWJ1" s="6"/>
      <c r="DWK1" s="6"/>
      <c r="DWL1" s="6"/>
      <c r="DWM1" s="6"/>
      <c r="DWN1" s="6"/>
      <c r="DWO1" s="6"/>
      <c r="DWP1" s="6"/>
      <c r="DWQ1" s="6"/>
      <c r="DWR1" s="6"/>
      <c r="DWS1" s="6"/>
      <c r="DWT1" s="6"/>
      <c r="DWU1" s="6"/>
      <c r="DWV1" s="6"/>
      <c r="DWW1" s="6"/>
      <c r="DWX1" s="6"/>
      <c r="DWY1" s="6"/>
      <c r="DWZ1" s="6"/>
      <c r="DXA1" s="6"/>
      <c r="DXB1" s="6"/>
      <c r="DXC1" s="6"/>
      <c r="DXD1" s="6"/>
      <c r="DXE1" s="6"/>
      <c r="DXF1" s="6"/>
      <c r="DXG1" s="6"/>
      <c r="DXH1" s="6"/>
      <c r="DXI1" s="6"/>
      <c r="DXJ1" s="6"/>
      <c r="DXK1" s="6"/>
      <c r="DXL1" s="6"/>
      <c r="DXM1" s="6"/>
      <c r="DXN1" s="6"/>
      <c r="DXO1" s="6"/>
      <c r="DXP1" s="6"/>
      <c r="DXQ1" s="6"/>
      <c r="DXR1" s="6"/>
      <c r="DXS1" s="6"/>
      <c r="DXT1" s="6"/>
      <c r="DXU1" s="6"/>
      <c r="DXV1" s="6"/>
      <c r="DXW1" s="6"/>
      <c r="DXX1" s="6"/>
      <c r="DXY1" s="6"/>
      <c r="DXZ1" s="6"/>
      <c r="DYA1" s="6"/>
      <c r="DYB1" s="6"/>
      <c r="DYC1" s="6"/>
      <c r="DYD1" s="6"/>
      <c r="DYE1" s="6"/>
      <c r="DYF1" s="6"/>
      <c r="DYG1" s="6"/>
      <c r="DYH1" s="6"/>
      <c r="DYI1" s="6"/>
      <c r="DYJ1" s="6"/>
      <c r="DYK1" s="6"/>
      <c r="DYL1" s="6"/>
      <c r="DYM1" s="6"/>
      <c r="DYN1" s="6"/>
      <c r="DYO1" s="6"/>
      <c r="DYP1" s="6"/>
      <c r="DYQ1" s="6"/>
      <c r="DYR1" s="6"/>
      <c r="DYS1" s="6"/>
      <c r="DYT1" s="6"/>
      <c r="DYU1" s="6"/>
      <c r="DYV1" s="6"/>
      <c r="DYW1" s="6"/>
      <c r="DYX1" s="6"/>
      <c r="DYY1" s="6"/>
      <c r="DYZ1" s="6"/>
      <c r="DZA1" s="6"/>
      <c r="DZB1" s="6"/>
      <c r="DZC1" s="6"/>
      <c r="DZD1" s="6"/>
      <c r="DZE1" s="6"/>
      <c r="DZF1" s="6"/>
      <c r="DZG1" s="6"/>
      <c r="DZH1" s="6"/>
      <c r="DZI1" s="6"/>
      <c r="DZJ1" s="6"/>
      <c r="DZK1" s="6"/>
      <c r="DZL1" s="6"/>
      <c r="DZM1" s="6"/>
      <c r="DZN1" s="6"/>
      <c r="DZO1" s="6"/>
      <c r="DZP1" s="6"/>
      <c r="DZQ1" s="6"/>
      <c r="DZR1" s="6"/>
      <c r="DZS1" s="6"/>
      <c r="DZT1" s="6"/>
      <c r="DZU1" s="6"/>
      <c r="DZV1" s="6"/>
      <c r="DZW1" s="6"/>
      <c r="DZX1" s="6"/>
      <c r="DZY1" s="6"/>
      <c r="DZZ1" s="6"/>
      <c r="EAA1" s="6"/>
      <c r="EAB1" s="6"/>
      <c r="EAC1" s="6"/>
      <c r="EAD1" s="6"/>
      <c r="EAE1" s="6"/>
      <c r="EAF1" s="6"/>
      <c r="EAG1" s="6"/>
      <c r="EAH1" s="6"/>
      <c r="EAI1" s="6"/>
      <c r="EAJ1" s="6"/>
      <c r="EAK1" s="6"/>
      <c r="EAL1" s="6"/>
      <c r="EAM1" s="6"/>
      <c r="EAN1" s="6"/>
      <c r="EAO1" s="6"/>
      <c r="EAP1" s="6"/>
      <c r="EAQ1" s="6"/>
      <c r="EAR1" s="6"/>
      <c r="EAS1" s="6"/>
      <c r="EAT1" s="6"/>
      <c r="EAU1" s="6"/>
      <c r="EAV1" s="6"/>
      <c r="EAW1" s="6"/>
      <c r="EAX1" s="6"/>
      <c r="EAY1" s="6"/>
      <c r="EAZ1" s="6"/>
      <c r="EBA1" s="6"/>
      <c r="EBB1" s="6"/>
      <c r="EBC1" s="6"/>
      <c r="EBD1" s="6"/>
      <c r="EBE1" s="6"/>
      <c r="EBF1" s="6"/>
      <c r="EBG1" s="6"/>
      <c r="EBH1" s="6"/>
      <c r="EBI1" s="6"/>
      <c r="EBJ1" s="6"/>
      <c r="EBK1" s="6"/>
      <c r="EBL1" s="6"/>
      <c r="EBM1" s="6"/>
      <c r="EBN1" s="6"/>
      <c r="EBO1" s="6"/>
      <c r="EBP1" s="6"/>
      <c r="EBQ1" s="6"/>
      <c r="EBR1" s="6"/>
      <c r="EBS1" s="6"/>
      <c r="EBT1" s="6"/>
      <c r="EBU1" s="6"/>
      <c r="EBV1" s="6"/>
      <c r="EBW1" s="6"/>
      <c r="EBX1" s="6"/>
      <c r="EBY1" s="6"/>
      <c r="EBZ1" s="6"/>
      <c r="ECA1" s="6"/>
      <c r="ECB1" s="6"/>
      <c r="ECC1" s="6"/>
      <c r="ECD1" s="6"/>
      <c r="ECE1" s="6"/>
      <c r="ECF1" s="6"/>
      <c r="ECG1" s="6"/>
      <c r="ECH1" s="6"/>
      <c r="ECI1" s="6"/>
      <c r="ECJ1" s="6"/>
      <c r="ECK1" s="6"/>
      <c r="ECL1" s="6"/>
      <c r="ECM1" s="6"/>
      <c r="ECN1" s="6"/>
      <c r="ECO1" s="6"/>
      <c r="ECP1" s="6"/>
      <c r="ECQ1" s="6"/>
      <c r="ECR1" s="6"/>
      <c r="ECS1" s="6"/>
      <c r="ECT1" s="6"/>
      <c r="ECU1" s="6"/>
      <c r="ECV1" s="6"/>
      <c r="ECW1" s="6"/>
      <c r="ECX1" s="6"/>
      <c r="ECY1" s="6"/>
      <c r="ECZ1" s="6"/>
      <c r="EDA1" s="6"/>
      <c r="EDB1" s="6"/>
      <c r="EDC1" s="6"/>
      <c r="EDD1" s="6"/>
      <c r="EDE1" s="6"/>
      <c r="EDF1" s="6"/>
      <c r="EDG1" s="6"/>
      <c r="EDH1" s="6"/>
      <c r="EDI1" s="6"/>
      <c r="EDJ1" s="6"/>
      <c r="EDK1" s="6"/>
      <c r="EDL1" s="6"/>
      <c r="EDM1" s="6"/>
      <c r="EDN1" s="6"/>
      <c r="EDO1" s="6"/>
      <c r="EDP1" s="6"/>
      <c r="EDQ1" s="6"/>
      <c r="EDR1" s="6"/>
      <c r="EDS1" s="6"/>
      <c r="EDT1" s="6"/>
      <c r="EDU1" s="6"/>
      <c r="EDV1" s="6"/>
      <c r="EDW1" s="6"/>
      <c r="EDX1" s="6"/>
      <c r="EDY1" s="6"/>
      <c r="EDZ1" s="6"/>
      <c r="EEA1" s="6"/>
      <c r="EEB1" s="6"/>
      <c r="EEC1" s="6"/>
      <c r="EED1" s="6"/>
      <c r="EEE1" s="6"/>
      <c r="EEF1" s="6"/>
      <c r="EEG1" s="6"/>
      <c r="EEH1" s="6"/>
      <c r="EEI1" s="6"/>
      <c r="EEJ1" s="6"/>
      <c r="EEK1" s="6"/>
      <c r="EEL1" s="6"/>
      <c r="EEM1" s="6"/>
      <c r="EEN1" s="6"/>
      <c r="EEO1" s="6"/>
      <c r="EEP1" s="6"/>
      <c r="EEQ1" s="6"/>
      <c r="EER1" s="6"/>
      <c r="EES1" s="6"/>
      <c r="EET1" s="6"/>
      <c r="EEU1" s="6"/>
      <c r="EEV1" s="6"/>
      <c r="EEW1" s="6"/>
      <c r="EEX1" s="6"/>
      <c r="EEY1" s="6"/>
      <c r="EEZ1" s="6"/>
      <c r="EFA1" s="6"/>
      <c r="EFB1" s="6"/>
      <c r="EFC1" s="6"/>
      <c r="EFD1" s="6"/>
      <c r="EFE1" s="6"/>
      <c r="EFF1" s="6"/>
      <c r="EFG1" s="6"/>
      <c r="EFH1" s="6"/>
      <c r="EFI1" s="6"/>
      <c r="EFJ1" s="6"/>
      <c r="EFK1" s="6"/>
      <c r="EFL1" s="6"/>
      <c r="EFM1" s="6"/>
      <c r="EFN1" s="6"/>
      <c r="EFO1" s="6"/>
      <c r="EFP1" s="6"/>
      <c r="EFQ1" s="6"/>
      <c r="EFR1" s="6"/>
      <c r="EFS1" s="6"/>
      <c r="EFT1" s="6"/>
      <c r="EFU1" s="6"/>
      <c r="EFV1" s="6"/>
      <c r="EFW1" s="6"/>
      <c r="EFX1" s="6"/>
      <c r="EFY1" s="6"/>
      <c r="EFZ1" s="6"/>
      <c r="EGA1" s="6"/>
      <c r="EGB1" s="6"/>
      <c r="EGC1" s="6"/>
      <c r="EGD1" s="6"/>
      <c r="EGE1" s="6"/>
      <c r="EGF1" s="6"/>
      <c r="EGG1" s="6"/>
      <c r="EGH1" s="6"/>
      <c r="EGI1" s="6"/>
      <c r="EGJ1" s="6"/>
      <c r="EGK1" s="6"/>
      <c r="EGL1" s="6"/>
      <c r="EGM1" s="6"/>
      <c r="EGN1" s="6"/>
      <c r="EGO1" s="6"/>
      <c r="EGP1" s="6"/>
      <c r="EGQ1" s="6"/>
      <c r="EGR1" s="6"/>
      <c r="EGS1" s="6"/>
      <c r="EGT1" s="6"/>
      <c r="EGU1" s="6"/>
      <c r="EGV1" s="6"/>
      <c r="EGW1" s="6"/>
      <c r="EGX1" s="6"/>
      <c r="EGY1" s="6"/>
      <c r="EGZ1" s="6"/>
      <c r="EHA1" s="6"/>
      <c r="EHB1" s="6"/>
      <c r="EHC1" s="6"/>
      <c r="EHD1" s="6"/>
      <c r="EHE1" s="6"/>
      <c r="EHF1" s="6"/>
      <c r="EHG1" s="6"/>
      <c r="EHH1" s="6"/>
      <c r="EHI1" s="6"/>
      <c r="EHJ1" s="6"/>
      <c r="EHK1" s="6"/>
      <c r="EHL1" s="6"/>
      <c r="EHM1" s="6"/>
      <c r="EHN1" s="6"/>
      <c r="EHO1" s="6"/>
      <c r="EHP1" s="6"/>
      <c r="EHQ1" s="6"/>
      <c r="EHR1" s="6"/>
      <c r="EHS1" s="6"/>
      <c r="EHT1" s="6"/>
      <c r="EHU1" s="6"/>
      <c r="EHV1" s="6"/>
      <c r="EHW1" s="6"/>
      <c r="EHX1" s="6"/>
      <c r="EHY1" s="6"/>
      <c r="EHZ1" s="6"/>
      <c r="EIA1" s="6"/>
      <c r="EIB1" s="6"/>
      <c r="EIC1" s="6"/>
      <c r="EID1" s="6"/>
      <c r="EIE1" s="6"/>
      <c r="EIF1" s="6"/>
      <c r="EIG1" s="6"/>
      <c r="EIH1" s="6"/>
      <c r="EII1" s="6"/>
      <c r="EIJ1" s="6"/>
      <c r="EIK1" s="6"/>
      <c r="EIL1" s="6"/>
      <c r="EIM1" s="6"/>
      <c r="EIN1" s="6"/>
      <c r="EIO1" s="6"/>
      <c r="EIP1" s="6"/>
      <c r="EIQ1" s="6"/>
      <c r="EIR1" s="6"/>
      <c r="EIS1" s="6"/>
      <c r="EIT1" s="6"/>
      <c r="EIU1" s="6"/>
      <c r="EIV1" s="6"/>
      <c r="EIW1" s="6"/>
      <c r="EIX1" s="6"/>
      <c r="EIY1" s="6"/>
      <c r="EIZ1" s="6"/>
      <c r="EJA1" s="6"/>
      <c r="EJB1" s="6"/>
      <c r="EJC1" s="6"/>
      <c r="EJD1" s="6"/>
      <c r="EJE1" s="6"/>
      <c r="EJF1" s="6"/>
      <c r="EJG1" s="6"/>
      <c r="EJH1" s="6"/>
      <c r="EJI1" s="6"/>
      <c r="EJJ1" s="6"/>
      <c r="EJK1" s="6"/>
      <c r="EJL1" s="6"/>
      <c r="EJM1" s="6"/>
      <c r="EJN1" s="6"/>
      <c r="EJO1" s="6"/>
      <c r="EJP1" s="6"/>
      <c r="EJQ1" s="6"/>
      <c r="EJR1" s="6"/>
      <c r="EJS1" s="6"/>
      <c r="EJT1" s="6"/>
      <c r="EJU1" s="6"/>
      <c r="EJV1" s="6"/>
      <c r="EJW1" s="6"/>
      <c r="EJX1" s="6"/>
      <c r="EJY1" s="6"/>
      <c r="EJZ1" s="6"/>
      <c r="EKA1" s="6"/>
      <c r="EKB1" s="6"/>
      <c r="EKC1" s="6"/>
      <c r="EKD1" s="6"/>
      <c r="EKE1" s="6"/>
      <c r="EKF1" s="6"/>
      <c r="EKG1" s="6"/>
      <c r="EKH1" s="6"/>
      <c r="EKI1" s="6"/>
      <c r="EKJ1" s="6"/>
      <c r="EKK1" s="6"/>
      <c r="EKL1" s="6"/>
      <c r="EKM1" s="6"/>
      <c r="EKN1" s="6"/>
      <c r="EKO1" s="6"/>
      <c r="EKP1" s="6"/>
      <c r="EKQ1" s="6"/>
      <c r="EKR1" s="6"/>
      <c r="EKS1" s="6"/>
      <c r="EKT1" s="6"/>
      <c r="EKU1" s="6"/>
      <c r="EKV1" s="6"/>
      <c r="EKW1" s="6"/>
      <c r="EKX1" s="6"/>
      <c r="EKY1" s="6"/>
      <c r="EKZ1" s="6"/>
      <c r="ELA1" s="6"/>
      <c r="ELB1" s="6"/>
      <c r="ELC1" s="6"/>
      <c r="ELD1" s="6"/>
      <c r="ELE1" s="6"/>
      <c r="ELF1" s="6"/>
      <c r="ELG1" s="6"/>
      <c r="ELH1" s="6"/>
      <c r="ELI1" s="6"/>
      <c r="ELJ1" s="6"/>
      <c r="ELK1" s="6"/>
      <c r="ELL1" s="6"/>
      <c r="ELM1" s="6"/>
      <c r="ELN1" s="6"/>
      <c r="ELO1" s="6"/>
      <c r="ELP1" s="6"/>
      <c r="ELQ1" s="6"/>
      <c r="ELR1" s="6"/>
      <c r="ELS1" s="6"/>
      <c r="ELT1" s="6"/>
      <c r="ELU1" s="6"/>
      <c r="ELV1" s="6"/>
      <c r="ELW1" s="6"/>
      <c r="ELX1" s="6"/>
      <c r="ELY1" s="6"/>
      <c r="ELZ1" s="6"/>
      <c r="EMA1" s="6"/>
      <c r="EMB1" s="6"/>
      <c r="EMC1" s="6"/>
      <c r="EMD1" s="6"/>
      <c r="EME1" s="6"/>
      <c r="EMF1" s="6"/>
      <c r="EMG1" s="6"/>
      <c r="EMH1" s="6"/>
      <c r="EMI1" s="6"/>
      <c r="EMJ1" s="6"/>
      <c r="EMK1" s="6"/>
      <c r="EML1" s="6"/>
      <c r="EMM1" s="6"/>
      <c r="EMN1" s="6"/>
      <c r="EMO1" s="6"/>
      <c r="EMP1" s="6"/>
      <c r="EMQ1" s="6"/>
      <c r="EMR1" s="6"/>
      <c r="EMS1" s="6"/>
      <c r="EMT1" s="6"/>
      <c r="EMU1" s="6"/>
      <c r="EMV1" s="6"/>
      <c r="EMW1" s="6"/>
      <c r="EMX1" s="6"/>
      <c r="EMY1" s="6"/>
      <c r="EMZ1" s="6"/>
      <c r="ENA1" s="6"/>
      <c r="ENB1" s="6"/>
      <c r="ENC1" s="6"/>
      <c r="END1" s="6"/>
      <c r="ENE1" s="6"/>
      <c r="ENF1" s="6"/>
      <c r="ENG1" s="6"/>
      <c r="ENH1" s="6"/>
      <c r="ENI1" s="6"/>
      <c r="ENJ1" s="6"/>
      <c r="ENK1" s="6"/>
      <c r="ENL1" s="6"/>
      <c r="ENM1" s="6"/>
      <c r="ENN1" s="6"/>
      <c r="ENO1" s="6"/>
      <c r="ENP1" s="6"/>
      <c r="ENQ1" s="6"/>
      <c r="ENR1" s="6"/>
      <c r="ENS1" s="6"/>
      <c r="ENT1" s="6"/>
      <c r="ENU1" s="6"/>
      <c r="ENV1" s="6"/>
      <c r="ENW1" s="6"/>
      <c r="ENX1" s="6"/>
      <c r="ENY1" s="6"/>
      <c r="ENZ1" s="6"/>
      <c r="EOA1" s="6"/>
      <c r="EOB1" s="6"/>
      <c r="EOC1" s="6"/>
      <c r="EOD1" s="6"/>
      <c r="EOE1" s="6"/>
      <c r="EOF1" s="6"/>
      <c r="EOG1" s="6"/>
      <c r="EOH1" s="6"/>
      <c r="EOI1" s="6"/>
      <c r="EOJ1" s="6"/>
      <c r="EOK1" s="6"/>
      <c r="EOL1" s="6"/>
      <c r="EOM1" s="6"/>
      <c r="EON1" s="6"/>
      <c r="EOO1" s="6"/>
      <c r="EOP1" s="6"/>
      <c r="EOQ1" s="6"/>
      <c r="EOR1" s="6"/>
      <c r="EOS1" s="6"/>
      <c r="EOT1" s="6"/>
      <c r="EOU1" s="6"/>
      <c r="EOV1" s="6"/>
      <c r="EOW1" s="6"/>
      <c r="EOX1" s="6"/>
      <c r="EOY1" s="6"/>
      <c r="EOZ1" s="6"/>
      <c r="EPA1" s="6"/>
      <c r="EPB1" s="6"/>
      <c r="EPC1" s="6"/>
      <c r="EPD1" s="6"/>
      <c r="EPE1" s="6"/>
      <c r="EPF1" s="6"/>
      <c r="EPG1" s="6"/>
      <c r="EPH1" s="6"/>
      <c r="EPI1" s="6"/>
      <c r="EPJ1" s="6"/>
      <c r="EPK1" s="6"/>
      <c r="EPL1" s="6"/>
      <c r="EPM1" s="6"/>
      <c r="EPN1" s="6"/>
      <c r="EPO1" s="6"/>
      <c r="EPP1" s="6"/>
      <c r="EPQ1" s="6"/>
      <c r="EPR1" s="6"/>
      <c r="EPS1" s="6"/>
      <c r="EPT1" s="6"/>
      <c r="EPU1" s="6"/>
      <c r="EPV1" s="6"/>
      <c r="EPW1" s="6"/>
      <c r="EPX1" s="6"/>
      <c r="EPY1" s="6"/>
      <c r="EPZ1" s="6"/>
      <c r="EQA1" s="6"/>
      <c r="EQB1" s="6"/>
      <c r="EQC1" s="6"/>
      <c r="EQD1" s="6"/>
      <c r="EQE1" s="6"/>
      <c r="EQF1" s="6"/>
      <c r="EQG1" s="6"/>
      <c r="EQH1" s="6"/>
      <c r="EQI1" s="6"/>
      <c r="EQJ1" s="6"/>
      <c r="EQK1" s="6"/>
      <c r="EQL1" s="6"/>
      <c r="EQM1" s="6"/>
      <c r="EQN1" s="6"/>
      <c r="EQO1" s="6"/>
      <c r="EQP1" s="6"/>
      <c r="EQQ1" s="6"/>
      <c r="EQR1" s="6"/>
      <c r="EQS1" s="6"/>
      <c r="EQT1" s="6"/>
      <c r="EQU1" s="6"/>
      <c r="EQV1" s="6"/>
      <c r="EQW1" s="6"/>
      <c r="EQX1" s="6"/>
      <c r="EQY1" s="6"/>
      <c r="EQZ1" s="6"/>
      <c r="ERA1" s="6"/>
      <c r="ERB1" s="6"/>
      <c r="ERC1" s="6"/>
      <c r="ERD1" s="6"/>
      <c r="ERE1" s="6"/>
      <c r="ERF1" s="6"/>
      <c r="ERG1" s="6"/>
      <c r="ERH1" s="6"/>
      <c r="ERI1" s="6"/>
      <c r="ERJ1" s="6"/>
      <c r="ERK1" s="6"/>
      <c r="ERL1" s="6"/>
      <c r="ERM1" s="6"/>
      <c r="ERN1" s="6"/>
      <c r="ERO1" s="6"/>
      <c r="ERP1" s="6"/>
      <c r="ERQ1" s="6"/>
      <c r="ERR1" s="6"/>
      <c r="ERS1" s="6"/>
      <c r="ERT1" s="6"/>
      <c r="ERU1" s="6"/>
      <c r="ERV1" s="6"/>
      <c r="ERW1" s="6"/>
      <c r="ERX1" s="6"/>
      <c r="ERY1" s="6"/>
      <c r="ERZ1" s="6"/>
      <c r="ESA1" s="6"/>
      <c r="ESB1" s="6"/>
      <c r="ESC1" s="6"/>
      <c r="ESD1" s="6"/>
      <c r="ESE1" s="6"/>
      <c r="ESF1" s="6"/>
      <c r="ESG1" s="6"/>
      <c r="ESH1" s="6"/>
      <c r="ESI1" s="6"/>
      <c r="ESJ1" s="6"/>
      <c r="ESK1" s="6"/>
      <c r="ESL1" s="6"/>
      <c r="ESM1" s="6"/>
      <c r="ESN1" s="6"/>
      <c r="ESO1" s="6"/>
      <c r="ESP1" s="6"/>
      <c r="ESQ1" s="6"/>
      <c r="ESR1" s="6"/>
      <c r="ESS1" s="6"/>
      <c r="EST1" s="6"/>
      <c r="ESU1" s="6"/>
      <c r="ESV1" s="6"/>
      <c r="ESW1" s="6"/>
      <c r="ESX1" s="6"/>
      <c r="ESY1" s="6"/>
      <c r="ESZ1" s="6"/>
      <c r="ETA1" s="6"/>
      <c r="ETB1" s="6"/>
      <c r="ETC1" s="6"/>
      <c r="ETD1" s="6"/>
      <c r="ETE1" s="6"/>
      <c r="ETF1" s="6"/>
      <c r="ETG1" s="6"/>
      <c r="ETH1" s="6"/>
      <c r="ETI1" s="6"/>
      <c r="ETJ1" s="6"/>
      <c r="ETK1" s="6"/>
      <c r="ETL1" s="6"/>
      <c r="ETM1" s="6"/>
      <c r="ETN1" s="6"/>
      <c r="ETO1" s="6"/>
      <c r="ETP1" s="6"/>
      <c r="ETQ1" s="6"/>
      <c r="ETR1" s="6"/>
      <c r="ETS1" s="6"/>
      <c r="ETT1" s="6"/>
      <c r="ETU1" s="6"/>
      <c r="ETV1" s="6"/>
      <c r="ETW1" s="6"/>
      <c r="ETX1" s="6"/>
      <c r="ETY1" s="6"/>
      <c r="ETZ1" s="6"/>
      <c r="EUA1" s="6"/>
      <c r="EUB1" s="6"/>
      <c r="EUC1" s="6"/>
      <c r="EUD1" s="6"/>
      <c r="EUE1" s="6"/>
      <c r="EUF1" s="6"/>
      <c r="EUG1" s="6"/>
      <c r="EUH1" s="6"/>
      <c r="EUI1" s="6"/>
      <c r="EUJ1" s="6"/>
      <c r="EUK1" s="6"/>
      <c r="EUL1" s="6"/>
      <c r="EUM1" s="6"/>
      <c r="EUN1" s="6"/>
      <c r="EUO1" s="6"/>
      <c r="EUP1" s="6"/>
      <c r="EUQ1" s="6"/>
      <c r="EUR1" s="6"/>
      <c r="EUS1" s="6"/>
      <c r="EUT1" s="6"/>
      <c r="EUU1" s="6"/>
      <c r="EUV1" s="6"/>
      <c r="EUW1" s="6"/>
      <c r="EUX1" s="6"/>
      <c r="EUY1" s="6"/>
      <c r="EUZ1" s="6"/>
      <c r="EVA1" s="6"/>
      <c r="EVB1" s="6"/>
      <c r="EVC1" s="6"/>
      <c r="EVD1" s="6"/>
      <c r="EVE1" s="6"/>
      <c r="EVF1" s="6"/>
      <c r="EVG1" s="6"/>
      <c r="EVH1" s="6"/>
      <c r="EVI1" s="6"/>
      <c r="EVJ1" s="6"/>
      <c r="EVK1" s="6"/>
      <c r="EVL1" s="6"/>
      <c r="EVM1" s="6"/>
      <c r="EVN1" s="6"/>
      <c r="EVO1" s="6"/>
      <c r="EVP1" s="6"/>
      <c r="EVQ1" s="6"/>
      <c r="EVR1" s="6"/>
      <c r="EVS1" s="6"/>
      <c r="EVT1" s="6"/>
      <c r="EVU1" s="6"/>
      <c r="EVV1" s="6"/>
      <c r="EVW1" s="6"/>
      <c r="EVX1" s="6"/>
      <c r="EVY1" s="6"/>
      <c r="EVZ1" s="6"/>
      <c r="EWA1" s="6"/>
      <c r="EWB1" s="6"/>
      <c r="EWC1" s="6"/>
      <c r="EWD1" s="6"/>
      <c r="EWE1" s="6"/>
      <c r="EWF1" s="6"/>
      <c r="EWG1" s="6"/>
      <c r="EWH1" s="6"/>
      <c r="EWI1" s="6"/>
      <c r="EWJ1" s="6"/>
      <c r="EWK1" s="6"/>
      <c r="EWL1" s="6"/>
      <c r="EWM1" s="6"/>
      <c r="EWN1" s="6"/>
      <c r="EWO1" s="6"/>
      <c r="EWP1" s="6"/>
      <c r="EWQ1" s="6"/>
      <c r="EWR1" s="6"/>
      <c r="EWS1" s="6"/>
      <c r="EWT1" s="6"/>
      <c r="EWU1" s="6"/>
      <c r="EWV1" s="6"/>
      <c r="EWW1" s="6"/>
      <c r="EWX1" s="6"/>
      <c r="EWY1" s="6"/>
      <c r="EWZ1" s="6"/>
      <c r="EXA1" s="6"/>
      <c r="EXB1" s="6"/>
      <c r="EXC1" s="6"/>
      <c r="EXD1" s="6"/>
      <c r="EXE1" s="6"/>
      <c r="EXF1" s="6"/>
      <c r="EXG1" s="6"/>
      <c r="EXH1" s="6"/>
      <c r="EXI1" s="6"/>
      <c r="EXJ1" s="6"/>
      <c r="EXK1" s="6"/>
      <c r="EXL1" s="6"/>
      <c r="EXM1" s="6"/>
      <c r="EXN1" s="6"/>
      <c r="EXO1" s="6"/>
      <c r="EXP1" s="6"/>
      <c r="EXQ1" s="6"/>
      <c r="EXR1" s="6"/>
      <c r="EXS1" s="6"/>
      <c r="EXT1" s="6"/>
      <c r="EXU1" s="6"/>
      <c r="EXV1" s="6"/>
      <c r="EXW1" s="6"/>
      <c r="EXX1" s="6"/>
      <c r="EXY1" s="6"/>
      <c r="EXZ1" s="6"/>
      <c r="EYA1" s="6"/>
      <c r="EYB1" s="6"/>
      <c r="EYC1" s="6"/>
      <c r="EYD1" s="6"/>
      <c r="EYE1" s="6"/>
      <c r="EYF1" s="6"/>
      <c r="EYG1" s="6"/>
      <c r="EYH1" s="6"/>
      <c r="EYI1" s="6"/>
      <c r="EYJ1" s="6"/>
      <c r="EYK1" s="6"/>
      <c r="EYL1" s="6"/>
      <c r="EYM1" s="6"/>
      <c r="EYN1" s="6"/>
      <c r="EYO1" s="6"/>
      <c r="EYP1" s="6"/>
      <c r="EYQ1" s="6"/>
      <c r="EYR1" s="6"/>
      <c r="EYS1" s="6"/>
      <c r="EYT1" s="6"/>
      <c r="EYU1" s="6"/>
      <c r="EYV1" s="6"/>
      <c r="EYW1" s="6"/>
      <c r="EYX1" s="6"/>
      <c r="EYY1" s="6"/>
      <c r="EYZ1" s="6"/>
      <c r="EZA1" s="6"/>
      <c r="EZB1" s="6"/>
      <c r="EZC1" s="6"/>
      <c r="EZD1" s="6"/>
      <c r="EZE1" s="6"/>
      <c r="EZF1" s="6"/>
      <c r="EZG1" s="6"/>
      <c r="EZH1" s="6"/>
      <c r="EZI1" s="6"/>
      <c r="EZJ1" s="6"/>
      <c r="EZK1" s="6"/>
      <c r="EZL1" s="6"/>
      <c r="EZM1" s="6"/>
      <c r="EZN1" s="6"/>
      <c r="EZO1" s="6"/>
      <c r="EZP1" s="6"/>
      <c r="EZQ1" s="6"/>
      <c r="EZR1" s="6"/>
      <c r="EZS1" s="6"/>
      <c r="EZT1" s="6"/>
      <c r="EZU1" s="6"/>
      <c r="EZV1" s="6"/>
      <c r="EZW1" s="6"/>
      <c r="EZX1" s="6"/>
      <c r="EZY1" s="6"/>
      <c r="EZZ1" s="6"/>
      <c r="FAA1" s="6"/>
      <c r="FAB1" s="6"/>
      <c r="FAC1" s="6"/>
      <c r="FAD1" s="6"/>
      <c r="FAE1" s="6"/>
      <c r="FAF1" s="6"/>
      <c r="FAG1" s="6"/>
      <c r="FAH1" s="6"/>
      <c r="FAI1" s="6"/>
      <c r="FAJ1" s="6"/>
      <c r="FAK1" s="6"/>
      <c r="FAL1" s="6"/>
      <c r="FAM1" s="6"/>
      <c r="FAN1" s="6"/>
      <c r="FAO1" s="6"/>
      <c r="FAP1" s="6"/>
      <c r="FAQ1" s="6"/>
      <c r="FAR1" s="6"/>
      <c r="FAS1" s="6"/>
      <c r="FAT1" s="6"/>
      <c r="FAU1" s="6"/>
      <c r="FAV1" s="6"/>
      <c r="FAW1" s="6"/>
      <c r="FAX1" s="6"/>
      <c r="FAY1" s="6"/>
      <c r="FAZ1" s="6"/>
      <c r="FBA1" s="6"/>
      <c r="FBB1" s="6"/>
      <c r="FBC1" s="6"/>
      <c r="FBD1" s="6"/>
      <c r="FBE1" s="6"/>
      <c r="FBF1" s="6"/>
      <c r="FBG1" s="6"/>
      <c r="FBH1" s="6"/>
      <c r="FBI1" s="6"/>
      <c r="FBJ1" s="6"/>
      <c r="FBK1" s="6"/>
      <c r="FBL1" s="6"/>
      <c r="FBM1" s="6"/>
      <c r="FBN1" s="6"/>
      <c r="FBO1" s="6"/>
      <c r="FBP1" s="6"/>
      <c r="FBQ1" s="6"/>
      <c r="FBR1" s="6"/>
      <c r="FBS1" s="6"/>
      <c r="FBT1" s="6"/>
      <c r="FBU1" s="6"/>
      <c r="FBV1" s="6"/>
      <c r="FBW1" s="6"/>
      <c r="FBX1" s="6"/>
      <c r="FBY1" s="6"/>
      <c r="FBZ1" s="6"/>
      <c r="FCA1" s="6"/>
      <c r="FCB1" s="6"/>
      <c r="FCC1" s="6"/>
      <c r="FCD1" s="6"/>
      <c r="FCE1" s="6"/>
      <c r="FCF1" s="6"/>
      <c r="FCG1" s="6"/>
      <c r="FCH1" s="6"/>
      <c r="FCI1" s="6"/>
      <c r="FCJ1" s="6"/>
      <c r="FCK1" s="6"/>
      <c r="FCL1" s="6"/>
      <c r="FCM1" s="6"/>
      <c r="FCN1" s="6"/>
      <c r="FCO1" s="6"/>
      <c r="FCP1" s="6"/>
      <c r="FCQ1" s="6"/>
      <c r="FCR1" s="6"/>
      <c r="FCS1" s="6"/>
      <c r="FCT1" s="6"/>
      <c r="FCU1" s="6"/>
      <c r="FCV1" s="6"/>
      <c r="FCW1" s="6"/>
      <c r="FCX1" s="6"/>
      <c r="FCY1" s="6"/>
      <c r="FCZ1" s="6"/>
      <c r="FDA1" s="6"/>
      <c r="FDB1" s="6"/>
      <c r="FDC1" s="6"/>
      <c r="FDD1" s="6"/>
      <c r="FDE1" s="6"/>
      <c r="FDF1" s="6"/>
      <c r="FDG1" s="6"/>
      <c r="FDH1" s="6"/>
      <c r="FDI1" s="6"/>
      <c r="FDJ1" s="6"/>
      <c r="FDK1" s="6"/>
      <c r="FDL1" s="6"/>
      <c r="FDM1" s="6"/>
      <c r="FDN1" s="6"/>
      <c r="FDO1" s="6"/>
      <c r="FDP1" s="6"/>
      <c r="FDQ1" s="6"/>
      <c r="FDR1" s="6"/>
      <c r="FDS1" s="6"/>
      <c r="FDT1" s="6"/>
      <c r="FDU1" s="6"/>
      <c r="FDV1" s="6"/>
      <c r="FDW1" s="6"/>
      <c r="FDX1" s="6"/>
      <c r="FDY1" s="6"/>
      <c r="FDZ1" s="6"/>
      <c r="FEA1" s="6"/>
      <c r="FEB1" s="6"/>
      <c r="FEC1" s="6"/>
      <c r="FED1" s="6"/>
      <c r="FEE1" s="6"/>
      <c r="FEF1" s="6"/>
      <c r="FEG1" s="6"/>
      <c r="FEH1" s="6"/>
      <c r="FEI1" s="6"/>
      <c r="FEJ1" s="6"/>
      <c r="FEK1" s="6"/>
      <c r="FEL1" s="6"/>
      <c r="FEM1" s="6"/>
      <c r="FEN1" s="6"/>
      <c r="FEO1" s="6"/>
      <c r="FEP1" s="6"/>
      <c r="FEQ1" s="6"/>
      <c r="FER1" s="6"/>
      <c r="FES1" s="6"/>
      <c r="FET1" s="6"/>
      <c r="FEU1" s="6"/>
      <c r="FEV1" s="6"/>
      <c r="FEW1" s="6"/>
      <c r="FEX1" s="6"/>
      <c r="FEY1" s="6"/>
      <c r="FEZ1" s="6"/>
      <c r="FFA1" s="6"/>
      <c r="FFB1" s="6"/>
      <c r="FFC1" s="6"/>
      <c r="FFD1" s="6"/>
      <c r="FFE1" s="6"/>
      <c r="FFF1" s="6"/>
      <c r="FFG1" s="6"/>
      <c r="FFH1" s="6"/>
      <c r="FFI1" s="6"/>
      <c r="FFJ1" s="6"/>
      <c r="FFK1" s="6"/>
      <c r="FFL1" s="6"/>
      <c r="FFM1" s="6"/>
      <c r="FFN1" s="6"/>
      <c r="FFO1" s="6"/>
      <c r="FFP1" s="6"/>
      <c r="FFQ1" s="6"/>
      <c r="FFR1" s="6"/>
      <c r="FFS1" s="6"/>
      <c r="FFT1" s="6"/>
      <c r="FFU1" s="6"/>
      <c r="FFV1" s="6"/>
      <c r="FFW1" s="6"/>
      <c r="FFX1" s="6"/>
      <c r="FFY1" s="6"/>
      <c r="FFZ1" s="6"/>
      <c r="FGA1" s="6"/>
      <c r="FGB1" s="6"/>
      <c r="FGC1" s="6"/>
      <c r="FGD1" s="6"/>
      <c r="FGE1" s="6"/>
      <c r="FGF1" s="6"/>
      <c r="FGG1" s="6"/>
      <c r="FGH1" s="6"/>
      <c r="FGI1" s="6"/>
      <c r="FGJ1" s="6"/>
      <c r="FGK1" s="6"/>
      <c r="FGL1" s="6"/>
      <c r="FGM1" s="6"/>
      <c r="FGN1" s="6"/>
      <c r="FGO1" s="6"/>
      <c r="FGP1" s="6"/>
      <c r="FGQ1" s="6"/>
      <c r="FGR1" s="6"/>
      <c r="FGS1" s="6"/>
      <c r="FGT1" s="6"/>
      <c r="FGU1" s="6"/>
      <c r="FGV1" s="6"/>
      <c r="FGW1" s="6"/>
      <c r="FGX1" s="6"/>
      <c r="FGY1" s="6"/>
      <c r="FGZ1" s="6"/>
      <c r="FHA1" s="6"/>
      <c r="FHB1" s="6"/>
      <c r="FHC1" s="6"/>
      <c r="FHD1" s="6"/>
      <c r="FHE1" s="6"/>
      <c r="FHF1" s="6"/>
      <c r="FHG1" s="6"/>
      <c r="FHH1" s="6"/>
      <c r="FHI1" s="6"/>
      <c r="FHJ1" s="6"/>
      <c r="FHK1" s="6"/>
      <c r="FHL1" s="6"/>
      <c r="FHM1" s="6"/>
      <c r="FHN1" s="6"/>
      <c r="FHO1" s="6"/>
      <c r="FHP1" s="6"/>
      <c r="FHQ1" s="6"/>
      <c r="FHR1" s="6"/>
      <c r="FHS1" s="6"/>
      <c r="FHT1" s="6"/>
      <c r="FHU1" s="6"/>
      <c r="FHV1" s="6"/>
      <c r="FHW1" s="6"/>
      <c r="FHX1" s="6"/>
      <c r="FHY1" s="6"/>
      <c r="FHZ1" s="6"/>
      <c r="FIA1" s="6"/>
      <c r="FIB1" s="6"/>
      <c r="FIC1" s="6"/>
      <c r="FID1" s="6"/>
      <c r="FIE1" s="6"/>
      <c r="FIF1" s="6"/>
      <c r="FIG1" s="6"/>
      <c r="FIH1" s="6"/>
      <c r="FII1" s="6"/>
      <c r="FIJ1" s="6"/>
      <c r="FIK1" s="6"/>
      <c r="FIL1" s="6"/>
      <c r="FIM1" s="6"/>
      <c r="FIN1" s="6"/>
      <c r="FIO1" s="6"/>
      <c r="FIP1" s="6"/>
      <c r="FIQ1" s="6"/>
      <c r="FIR1" s="6"/>
      <c r="FIS1" s="6"/>
      <c r="FIT1" s="6"/>
      <c r="FIU1" s="6"/>
      <c r="FIV1" s="6"/>
      <c r="FIW1" s="6"/>
      <c r="FIX1" s="6"/>
      <c r="FIY1" s="6"/>
      <c r="FIZ1" s="6"/>
      <c r="FJA1" s="6"/>
      <c r="FJB1" s="6"/>
      <c r="FJC1" s="6"/>
      <c r="FJD1" s="6"/>
      <c r="FJE1" s="6"/>
      <c r="FJF1" s="6"/>
      <c r="FJG1" s="6"/>
      <c r="FJH1" s="6"/>
      <c r="FJI1" s="6"/>
      <c r="FJJ1" s="6"/>
      <c r="FJK1" s="6"/>
      <c r="FJL1" s="6"/>
      <c r="FJM1" s="6"/>
      <c r="FJN1" s="6"/>
      <c r="FJO1" s="6"/>
      <c r="FJP1" s="6"/>
      <c r="FJQ1" s="6"/>
      <c r="FJR1" s="6"/>
      <c r="FJS1" s="6"/>
      <c r="FJT1" s="6"/>
      <c r="FJU1" s="6"/>
      <c r="FJV1" s="6"/>
      <c r="FJW1" s="6"/>
      <c r="FJX1" s="6"/>
      <c r="FJY1" s="6"/>
      <c r="FJZ1" s="6"/>
      <c r="FKA1" s="6"/>
      <c r="FKB1" s="6"/>
      <c r="FKC1" s="6"/>
      <c r="FKD1" s="6"/>
      <c r="FKE1" s="6"/>
      <c r="FKF1" s="6"/>
      <c r="FKG1" s="6"/>
      <c r="FKH1" s="6"/>
      <c r="FKI1" s="6"/>
      <c r="FKJ1" s="6"/>
      <c r="FKK1" s="6"/>
      <c r="FKL1" s="6"/>
      <c r="FKM1" s="6"/>
      <c r="FKN1" s="6"/>
      <c r="FKO1" s="6"/>
      <c r="FKP1" s="6"/>
      <c r="FKQ1" s="6"/>
      <c r="FKR1" s="6"/>
      <c r="FKS1" s="6"/>
      <c r="FKT1" s="6"/>
      <c r="FKU1" s="6"/>
      <c r="FKV1" s="6"/>
      <c r="FKW1" s="6"/>
      <c r="FKX1" s="6"/>
      <c r="FKY1" s="6"/>
      <c r="FKZ1" s="6"/>
      <c r="FLA1" s="6"/>
      <c r="FLB1" s="6"/>
      <c r="FLC1" s="6"/>
      <c r="FLD1" s="6"/>
      <c r="FLE1" s="6"/>
      <c r="FLF1" s="6"/>
      <c r="FLG1" s="6"/>
      <c r="FLH1" s="6"/>
      <c r="FLI1" s="6"/>
      <c r="FLJ1" s="6"/>
      <c r="FLK1" s="6"/>
      <c r="FLL1" s="6"/>
      <c r="FLM1" s="6"/>
      <c r="FLN1" s="6"/>
      <c r="FLO1" s="6"/>
      <c r="FLP1" s="6"/>
      <c r="FLQ1" s="6"/>
      <c r="FLR1" s="6"/>
      <c r="FLS1" s="6"/>
      <c r="FLT1" s="6"/>
      <c r="FLU1" s="6"/>
      <c r="FLV1" s="6"/>
      <c r="FLW1" s="6"/>
      <c r="FLX1" s="6"/>
      <c r="FLY1" s="6"/>
      <c r="FLZ1" s="6"/>
      <c r="FMA1" s="6"/>
      <c r="FMB1" s="6"/>
      <c r="FMC1" s="6"/>
      <c r="FMD1" s="6"/>
      <c r="FME1" s="6"/>
      <c r="FMF1" s="6"/>
      <c r="FMG1" s="6"/>
      <c r="FMH1" s="6"/>
      <c r="FMI1" s="6"/>
      <c r="FMJ1" s="6"/>
      <c r="FMK1" s="6"/>
      <c r="FML1" s="6"/>
      <c r="FMM1" s="6"/>
      <c r="FMN1" s="6"/>
      <c r="FMO1" s="6"/>
      <c r="FMP1" s="6"/>
      <c r="FMQ1" s="6"/>
      <c r="FMR1" s="6"/>
      <c r="FMS1" s="6"/>
      <c r="FMT1" s="6"/>
      <c r="FMU1" s="6"/>
      <c r="FMV1" s="6"/>
      <c r="FMW1" s="6"/>
      <c r="FMX1" s="6"/>
      <c r="FMY1" s="6"/>
      <c r="FMZ1" s="6"/>
      <c r="FNA1" s="6"/>
      <c r="FNB1" s="6"/>
      <c r="FNC1" s="6"/>
      <c r="FND1" s="6"/>
      <c r="FNE1" s="6"/>
      <c r="FNF1" s="6"/>
      <c r="FNG1" s="6"/>
      <c r="FNH1" s="6"/>
      <c r="FNI1" s="6"/>
      <c r="FNJ1" s="6"/>
      <c r="FNK1" s="6"/>
      <c r="FNL1" s="6"/>
      <c r="FNM1" s="6"/>
      <c r="FNN1" s="6"/>
      <c r="FNO1" s="6"/>
      <c r="FNP1" s="6"/>
      <c r="FNQ1" s="6"/>
      <c r="FNR1" s="6"/>
      <c r="FNS1" s="6"/>
      <c r="FNT1" s="6"/>
      <c r="FNU1" s="6"/>
      <c r="FNV1" s="6"/>
      <c r="FNW1" s="6"/>
      <c r="FNX1" s="6"/>
      <c r="FNY1" s="6"/>
      <c r="FNZ1" s="6"/>
      <c r="FOA1" s="6"/>
      <c r="FOB1" s="6"/>
      <c r="FOC1" s="6"/>
      <c r="FOD1" s="6"/>
      <c r="FOE1" s="6"/>
      <c r="FOF1" s="6"/>
      <c r="FOG1" s="6"/>
      <c r="FOH1" s="6"/>
      <c r="FOI1" s="6"/>
      <c r="FOJ1" s="6"/>
      <c r="FOK1" s="6"/>
      <c r="FOL1" s="6"/>
      <c r="FOM1" s="6"/>
      <c r="FON1" s="6"/>
      <c r="FOO1" s="6"/>
      <c r="FOP1" s="6"/>
      <c r="FOQ1" s="6"/>
      <c r="FOR1" s="6"/>
      <c r="FOS1" s="6"/>
      <c r="FOT1" s="6"/>
      <c r="FOU1" s="6"/>
      <c r="FOV1" s="6"/>
      <c r="FOW1" s="6"/>
      <c r="FOX1" s="6"/>
      <c r="FOY1" s="6"/>
      <c r="FOZ1" s="6"/>
      <c r="FPA1" s="6"/>
      <c r="FPB1" s="6"/>
      <c r="FPC1" s="6"/>
      <c r="FPD1" s="6"/>
      <c r="FPE1" s="6"/>
      <c r="FPF1" s="6"/>
      <c r="FPG1" s="6"/>
      <c r="FPH1" s="6"/>
      <c r="FPI1" s="6"/>
      <c r="FPJ1" s="6"/>
      <c r="FPK1" s="6"/>
      <c r="FPL1" s="6"/>
      <c r="FPM1" s="6"/>
      <c r="FPN1" s="6"/>
      <c r="FPO1" s="6"/>
      <c r="FPP1" s="6"/>
      <c r="FPQ1" s="6"/>
      <c r="FPR1" s="6"/>
      <c r="FPS1" s="6"/>
      <c r="FPT1" s="6"/>
      <c r="FPU1" s="6"/>
      <c r="FPV1" s="6"/>
      <c r="FPW1" s="6"/>
      <c r="FPX1" s="6"/>
      <c r="FPY1" s="6"/>
      <c r="FPZ1" s="6"/>
      <c r="FQA1" s="6"/>
      <c r="FQB1" s="6"/>
      <c r="FQC1" s="6"/>
      <c r="FQD1" s="6"/>
      <c r="FQE1" s="6"/>
      <c r="FQF1" s="6"/>
      <c r="FQG1" s="6"/>
      <c r="FQH1" s="6"/>
      <c r="FQI1" s="6"/>
      <c r="FQJ1" s="6"/>
      <c r="FQK1" s="6"/>
      <c r="FQL1" s="6"/>
      <c r="FQM1" s="6"/>
      <c r="FQN1" s="6"/>
      <c r="FQO1" s="6"/>
      <c r="FQP1" s="6"/>
      <c r="FQQ1" s="6"/>
      <c r="FQR1" s="6"/>
      <c r="FQS1" s="6"/>
      <c r="FQT1" s="6"/>
      <c r="FQU1" s="6"/>
      <c r="FQV1" s="6"/>
      <c r="FQW1" s="6"/>
      <c r="FQX1" s="6"/>
      <c r="FQY1" s="6"/>
      <c r="FQZ1" s="6"/>
      <c r="FRA1" s="6"/>
      <c r="FRB1" s="6"/>
      <c r="FRC1" s="6"/>
      <c r="FRD1" s="6"/>
      <c r="FRE1" s="6"/>
      <c r="FRF1" s="6"/>
      <c r="FRG1" s="6"/>
      <c r="FRH1" s="6"/>
      <c r="FRI1" s="6"/>
      <c r="FRJ1" s="6"/>
      <c r="FRK1" s="6"/>
      <c r="FRL1" s="6"/>
      <c r="FRM1" s="6"/>
      <c r="FRN1" s="6"/>
      <c r="FRO1" s="6"/>
      <c r="FRP1" s="6"/>
      <c r="FRQ1" s="6"/>
      <c r="FRR1" s="6"/>
      <c r="FRS1" s="6"/>
      <c r="FRT1" s="6"/>
      <c r="FRU1" s="6"/>
      <c r="FRV1" s="6"/>
      <c r="FRW1" s="6"/>
      <c r="FRX1" s="6"/>
      <c r="FRY1" s="6"/>
      <c r="FRZ1" s="6"/>
      <c r="FSA1" s="6"/>
      <c r="FSB1" s="6"/>
      <c r="FSC1" s="6"/>
      <c r="FSD1" s="6"/>
      <c r="FSE1" s="6"/>
      <c r="FSF1" s="6"/>
      <c r="FSG1" s="6"/>
      <c r="FSH1" s="6"/>
      <c r="FSI1" s="6"/>
      <c r="FSJ1" s="6"/>
      <c r="FSK1" s="6"/>
      <c r="FSL1" s="6"/>
      <c r="FSM1" s="6"/>
      <c r="FSN1" s="6"/>
      <c r="FSO1" s="6"/>
      <c r="FSP1" s="6"/>
      <c r="FSQ1" s="6"/>
      <c r="FSR1" s="6"/>
      <c r="FSS1" s="6"/>
      <c r="FST1" s="6"/>
      <c r="FSU1" s="6"/>
      <c r="FSV1" s="6"/>
      <c r="FSW1" s="6"/>
      <c r="FSX1" s="6"/>
      <c r="FSY1" s="6"/>
      <c r="FSZ1" s="6"/>
      <c r="FTA1" s="6"/>
      <c r="FTB1" s="6"/>
      <c r="FTC1" s="6"/>
      <c r="FTD1" s="6"/>
      <c r="FTE1" s="6"/>
      <c r="FTF1" s="6"/>
      <c r="FTG1" s="6"/>
      <c r="FTH1" s="6"/>
      <c r="FTI1" s="6"/>
      <c r="FTJ1" s="6"/>
      <c r="FTK1" s="6"/>
      <c r="FTL1" s="6"/>
      <c r="FTM1" s="6"/>
      <c r="FTN1" s="6"/>
      <c r="FTO1" s="6"/>
      <c r="FTP1" s="6"/>
      <c r="FTQ1" s="6"/>
      <c r="FTR1" s="6"/>
      <c r="FTS1" s="6"/>
      <c r="FTT1" s="6"/>
      <c r="FTU1" s="6"/>
      <c r="FTV1" s="6"/>
      <c r="FTW1" s="6"/>
      <c r="FTX1" s="6"/>
      <c r="FTY1" s="6"/>
      <c r="FTZ1" s="6"/>
      <c r="FUA1" s="6"/>
      <c r="FUB1" s="6"/>
      <c r="FUC1" s="6"/>
      <c r="FUD1" s="6"/>
      <c r="FUE1" s="6"/>
      <c r="FUF1" s="6"/>
      <c r="FUG1" s="6"/>
      <c r="FUH1" s="6"/>
      <c r="FUI1" s="6"/>
      <c r="FUJ1" s="6"/>
      <c r="FUK1" s="6"/>
      <c r="FUL1" s="6"/>
      <c r="FUM1" s="6"/>
      <c r="FUN1" s="6"/>
      <c r="FUO1" s="6"/>
      <c r="FUP1" s="6"/>
      <c r="FUQ1" s="6"/>
      <c r="FUR1" s="6"/>
      <c r="FUS1" s="6"/>
      <c r="FUT1" s="6"/>
      <c r="FUU1" s="6"/>
      <c r="FUV1" s="6"/>
      <c r="FUW1" s="6"/>
      <c r="FUX1" s="6"/>
      <c r="FUY1" s="6"/>
      <c r="FUZ1" s="6"/>
      <c r="FVA1" s="6"/>
      <c r="FVB1" s="6"/>
      <c r="FVC1" s="6"/>
      <c r="FVD1" s="6"/>
      <c r="FVE1" s="6"/>
      <c r="FVF1" s="6"/>
      <c r="FVG1" s="6"/>
      <c r="FVH1" s="6"/>
      <c r="FVI1" s="6"/>
      <c r="FVJ1" s="6"/>
      <c r="FVK1" s="6"/>
      <c r="FVL1" s="6"/>
      <c r="FVM1" s="6"/>
      <c r="FVN1" s="6"/>
      <c r="FVO1" s="6"/>
      <c r="FVP1" s="6"/>
      <c r="FVQ1" s="6"/>
      <c r="FVR1" s="6"/>
      <c r="FVS1" s="6"/>
      <c r="FVT1" s="6"/>
      <c r="FVU1" s="6"/>
      <c r="FVV1" s="6"/>
      <c r="FVW1" s="6"/>
      <c r="FVX1" s="6"/>
      <c r="FVY1" s="6"/>
      <c r="FVZ1" s="6"/>
      <c r="FWA1" s="6"/>
      <c r="FWB1" s="6"/>
      <c r="FWC1" s="6"/>
      <c r="FWD1" s="6"/>
      <c r="FWE1" s="6"/>
      <c r="FWF1" s="6"/>
      <c r="FWG1" s="6"/>
      <c r="FWH1" s="6"/>
      <c r="FWI1" s="6"/>
      <c r="FWJ1" s="6"/>
      <c r="FWK1" s="6"/>
      <c r="FWL1" s="6"/>
      <c r="FWM1" s="6"/>
      <c r="FWN1" s="6"/>
      <c r="FWO1" s="6"/>
      <c r="FWP1" s="6"/>
      <c r="FWQ1" s="6"/>
      <c r="FWR1" s="6"/>
      <c r="FWS1" s="6"/>
      <c r="FWT1" s="6"/>
      <c r="FWU1" s="6"/>
      <c r="FWV1" s="6"/>
      <c r="FWW1" s="6"/>
      <c r="FWX1" s="6"/>
      <c r="FWY1" s="6"/>
      <c r="FWZ1" s="6"/>
      <c r="FXA1" s="6"/>
      <c r="FXB1" s="6"/>
      <c r="FXC1" s="6"/>
      <c r="FXD1" s="6"/>
      <c r="FXE1" s="6"/>
      <c r="FXF1" s="6"/>
      <c r="FXG1" s="6"/>
      <c r="FXH1" s="6"/>
      <c r="FXI1" s="6"/>
      <c r="FXJ1" s="6"/>
      <c r="FXK1" s="6"/>
      <c r="FXL1" s="6"/>
      <c r="FXM1" s="6"/>
      <c r="FXN1" s="6"/>
      <c r="FXO1" s="6"/>
      <c r="FXP1" s="6"/>
      <c r="FXQ1" s="6"/>
      <c r="FXR1" s="6"/>
      <c r="FXS1" s="6"/>
      <c r="FXT1" s="6"/>
      <c r="FXU1" s="6"/>
      <c r="FXV1" s="6"/>
      <c r="FXW1" s="6"/>
      <c r="FXX1" s="6"/>
      <c r="FXY1" s="6"/>
      <c r="FXZ1" s="6"/>
      <c r="FYA1" s="6"/>
      <c r="FYB1" s="6"/>
      <c r="FYC1" s="6"/>
      <c r="FYD1" s="6"/>
      <c r="FYE1" s="6"/>
      <c r="FYF1" s="6"/>
      <c r="FYG1" s="6"/>
      <c r="FYH1" s="6"/>
      <c r="FYI1" s="6"/>
      <c r="FYJ1" s="6"/>
      <c r="FYK1" s="6"/>
      <c r="FYL1" s="6"/>
      <c r="FYM1" s="6"/>
      <c r="FYN1" s="6"/>
      <c r="FYO1" s="6"/>
      <c r="FYP1" s="6"/>
      <c r="FYQ1" s="6"/>
      <c r="FYR1" s="6"/>
      <c r="FYS1" s="6"/>
      <c r="FYT1" s="6"/>
      <c r="FYU1" s="6"/>
      <c r="FYV1" s="6"/>
      <c r="FYW1" s="6"/>
      <c r="FYX1" s="6"/>
      <c r="FYY1" s="6"/>
      <c r="FYZ1" s="6"/>
      <c r="FZA1" s="6"/>
      <c r="FZB1" s="6"/>
      <c r="FZC1" s="6"/>
      <c r="FZD1" s="6"/>
      <c r="FZE1" s="6"/>
      <c r="FZF1" s="6"/>
      <c r="FZG1" s="6"/>
      <c r="FZH1" s="6"/>
      <c r="FZI1" s="6"/>
      <c r="FZJ1" s="6"/>
      <c r="FZK1" s="6"/>
      <c r="FZL1" s="6"/>
      <c r="FZM1" s="6"/>
      <c r="FZN1" s="6"/>
      <c r="FZO1" s="6"/>
      <c r="FZP1" s="6"/>
      <c r="FZQ1" s="6"/>
      <c r="FZR1" s="6"/>
      <c r="FZS1" s="6"/>
      <c r="FZT1" s="6"/>
      <c r="FZU1" s="6"/>
      <c r="FZV1" s="6"/>
      <c r="FZW1" s="6"/>
      <c r="FZX1" s="6"/>
      <c r="FZY1" s="6"/>
      <c r="FZZ1" s="6"/>
      <c r="GAA1" s="6"/>
      <c r="GAB1" s="6"/>
      <c r="GAC1" s="6"/>
      <c r="GAD1" s="6"/>
      <c r="GAE1" s="6"/>
      <c r="GAF1" s="6"/>
      <c r="GAG1" s="6"/>
      <c r="GAH1" s="6"/>
      <c r="GAI1" s="6"/>
      <c r="GAJ1" s="6"/>
      <c r="GAK1" s="6"/>
      <c r="GAL1" s="6"/>
      <c r="GAM1" s="6"/>
      <c r="GAN1" s="6"/>
      <c r="GAO1" s="6"/>
      <c r="GAP1" s="6"/>
      <c r="GAQ1" s="6"/>
      <c r="GAR1" s="6"/>
      <c r="GAS1" s="6"/>
      <c r="GAT1" s="6"/>
      <c r="GAU1" s="6"/>
      <c r="GAV1" s="6"/>
      <c r="GAW1" s="6"/>
      <c r="GAX1" s="6"/>
      <c r="GAY1" s="6"/>
      <c r="GAZ1" s="6"/>
      <c r="GBA1" s="6"/>
      <c r="GBB1" s="6"/>
      <c r="GBC1" s="6"/>
      <c r="GBD1" s="6"/>
      <c r="GBE1" s="6"/>
      <c r="GBF1" s="6"/>
      <c r="GBG1" s="6"/>
      <c r="GBH1" s="6"/>
      <c r="GBI1" s="6"/>
      <c r="GBJ1" s="6"/>
      <c r="GBK1" s="6"/>
      <c r="GBL1" s="6"/>
      <c r="GBM1" s="6"/>
      <c r="GBN1" s="6"/>
      <c r="GBO1" s="6"/>
      <c r="GBP1" s="6"/>
      <c r="GBQ1" s="6"/>
      <c r="GBR1" s="6"/>
      <c r="GBS1" s="6"/>
      <c r="GBT1" s="6"/>
      <c r="GBU1" s="6"/>
      <c r="GBV1" s="6"/>
      <c r="GBW1" s="6"/>
      <c r="GBX1" s="6"/>
      <c r="GBY1" s="6"/>
      <c r="GBZ1" s="6"/>
      <c r="GCA1" s="6"/>
      <c r="GCB1" s="6"/>
      <c r="GCC1" s="6"/>
      <c r="GCD1" s="6"/>
      <c r="GCE1" s="6"/>
      <c r="GCF1" s="6"/>
      <c r="GCG1" s="6"/>
      <c r="GCH1" s="6"/>
      <c r="GCI1" s="6"/>
      <c r="GCJ1" s="6"/>
      <c r="GCK1" s="6"/>
      <c r="GCL1" s="6"/>
      <c r="GCM1" s="6"/>
      <c r="GCN1" s="6"/>
      <c r="GCO1" s="6"/>
      <c r="GCP1" s="6"/>
      <c r="GCQ1" s="6"/>
      <c r="GCR1" s="6"/>
      <c r="GCS1" s="6"/>
      <c r="GCT1" s="6"/>
      <c r="GCU1" s="6"/>
      <c r="GCV1" s="6"/>
      <c r="GCW1" s="6"/>
      <c r="GCX1" s="6"/>
      <c r="GCY1" s="6"/>
      <c r="GCZ1" s="6"/>
      <c r="GDA1" s="6"/>
      <c r="GDB1" s="6"/>
      <c r="GDC1" s="6"/>
      <c r="GDD1" s="6"/>
      <c r="GDE1" s="6"/>
      <c r="GDF1" s="6"/>
      <c r="GDG1" s="6"/>
      <c r="GDH1" s="6"/>
      <c r="GDI1" s="6"/>
      <c r="GDJ1" s="6"/>
      <c r="GDK1" s="6"/>
      <c r="GDL1" s="6"/>
      <c r="GDM1" s="6"/>
      <c r="GDN1" s="6"/>
      <c r="GDO1" s="6"/>
      <c r="GDP1" s="6"/>
      <c r="GDQ1" s="6"/>
      <c r="GDR1" s="6"/>
      <c r="GDS1" s="6"/>
      <c r="GDT1" s="6"/>
      <c r="GDU1" s="6"/>
      <c r="GDV1" s="6"/>
      <c r="GDW1" s="6"/>
      <c r="GDX1" s="6"/>
      <c r="GDY1" s="6"/>
      <c r="GDZ1" s="6"/>
      <c r="GEA1" s="6"/>
      <c r="GEB1" s="6"/>
      <c r="GEC1" s="6"/>
      <c r="GED1" s="6"/>
      <c r="GEE1" s="6"/>
      <c r="GEF1" s="6"/>
      <c r="GEG1" s="6"/>
      <c r="GEH1" s="6"/>
      <c r="GEI1" s="6"/>
      <c r="GEJ1" s="6"/>
      <c r="GEK1" s="6"/>
      <c r="GEL1" s="6"/>
      <c r="GEM1" s="6"/>
      <c r="GEN1" s="6"/>
      <c r="GEO1" s="6"/>
      <c r="GEP1" s="6"/>
      <c r="GEQ1" s="6"/>
      <c r="GER1" s="6"/>
      <c r="GES1" s="6"/>
      <c r="GET1" s="6"/>
      <c r="GEU1" s="6"/>
      <c r="GEV1" s="6"/>
      <c r="GEW1" s="6"/>
      <c r="GEX1" s="6"/>
      <c r="GEY1" s="6"/>
      <c r="GEZ1" s="6"/>
      <c r="GFA1" s="6"/>
      <c r="GFB1" s="6"/>
      <c r="GFC1" s="6"/>
      <c r="GFD1" s="6"/>
      <c r="GFE1" s="6"/>
      <c r="GFF1" s="6"/>
      <c r="GFG1" s="6"/>
      <c r="GFH1" s="6"/>
      <c r="GFI1" s="6"/>
      <c r="GFJ1" s="6"/>
      <c r="GFK1" s="6"/>
      <c r="GFL1" s="6"/>
      <c r="GFM1" s="6"/>
      <c r="GFN1" s="6"/>
      <c r="GFO1" s="6"/>
      <c r="GFP1" s="6"/>
      <c r="GFQ1" s="6"/>
      <c r="GFR1" s="6"/>
      <c r="GFS1" s="6"/>
      <c r="GFT1" s="6"/>
      <c r="GFU1" s="6"/>
      <c r="GFV1" s="6"/>
      <c r="GFW1" s="6"/>
      <c r="GFX1" s="6"/>
      <c r="GFY1" s="6"/>
      <c r="GFZ1" s="6"/>
      <c r="GGA1" s="6"/>
      <c r="GGB1" s="6"/>
      <c r="GGC1" s="6"/>
      <c r="GGD1" s="6"/>
      <c r="GGE1" s="6"/>
      <c r="GGF1" s="6"/>
      <c r="GGG1" s="6"/>
      <c r="GGH1" s="6"/>
      <c r="GGI1" s="6"/>
      <c r="GGJ1" s="6"/>
      <c r="GGK1" s="6"/>
      <c r="GGL1" s="6"/>
      <c r="GGM1" s="6"/>
      <c r="GGN1" s="6"/>
      <c r="GGO1" s="6"/>
      <c r="GGP1" s="6"/>
      <c r="GGQ1" s="6"/>
      <c r="GGR1" s="6"/>
      <c r="GGS1" s="6"/>
      <c r="GGT1" s="6"/>
      <c r="GGU1" s="6"/>
      <c r="GGV1" s="6"/>
      <c r="GGW1" s="6"/>
      <c r="GGX1" s="6"/>
      <c r="GGY1" s="6"/>
      <c r="GGZ1" s="6"/>
      <c r="GHA1" s="6"/>
      <c r="GHB1" s="6"/>
      <c r="GHC1" s="6"/>
      <c r="GHD1" s="6"/>
      <c r="GHE1" s="6"/>
      <c r="GHF1" s="6"/>
      <c r="GHG1" s="6"/>
      <c r="GHH1" s="6"/>
      <c r="GHI1" s="6"/>
      <c r="GHJ1" s="6"/>
      <c r="GHK1" s="6"/>
      <c r="GHL1" s="6"/>
      <c r="GHM1" s="6"/>
      <c r="GHN1" s="6"/>
      <c r="GHO1" s="6"/>
      <c r="GHP1" s="6"/>
      <c r="GHQ1" s="6"/>
      <c r="GHR1" s="6"/>
      <c r="GHS1" s="6"/>
      <c r="GHT1" s="6"/>
      <c r="GHU1" s="6"/>
      <c r="GHV1" s="6"/>
      <c r="GHW1" s="6"/>
      <c r="GHX1" s="6"/>
      <c r="GHY1" s="6"/>
      <c r="GHZ1" s="6"/>
      <c r="GIA1" s="6"/>
      <c r="GIB1" s="6"/>
      <c r="GIC1" s="6"/>
      <c r="GID1" s="6"/>
      <c r="GIE1" s="6"/>
      <c r="GIF1" s="6"/>
      <c r="GIG1" s="6"/>
      <c r="GIH1" s="6"/>
      <c r="GII1" s="6"/>
      <c r="GIJ1" s="6"/>
      <c r="GIK1" s="6"/>
      <c r="GIL1" s="6"/>
      <c r="GIM1" s="6"/>
      <c r="GIN1" s="6"/>
      <c r="GIO1" s="6"/>
      <c r="GIP1" s="6"/>
      <c r="GIQ1" s="6"/>
      <c r="GIR1" s="6"/>
      <c r="GIS1" s="6"/>
      <c r="GIT1" s="6"/>
      <c r="GIU1" s="6"/>
      <c r="GIV1" s="6"/>
      <c r="GIW1" s="6"/>
      <c r="GIX1" s="6"/>
      <c r="GIY1" s="6"/>
      <c r="GIZ1" s="6"/>
      <c r="GJA1" s="6"/>
      <c r="GJB1" s="6"/>
      <c r="GJC1" s="6"/>
      <c r="GJD1" s="6"/>
      <c r="GJE1" s="6"/>
      <c r="GJF1" s="6"/>
      <c r="GJG1" s="6"/>
      <c r="GJH1" s="6"/>
      <c r="GJI1" s="6"/>
      <c r="GJJ1" s="6"/>
      <c r="GJK1" s="6"/>
      <c r="GJL1" s="6"/>
      <c r="GJM1" s="6"/>
      <c r="GJN1" s="6"/>
      <c r="GJO1" s="6"/>
      <c r="GJP1" s="6"/>
      <c r="GJQ1" s="6"/>
      <c r="GJR1" s="6"/>
      <c r="GJS1" s="6"/>
      <c r="GJT1" s="6"/>
      <c r="GJU1" s="6"/>
      <c r="GJV1" s="6"/>
      <c r="GJW1" s="6"/>
      <c r="GJX1" s="6"/>
      <c r="GJY1" s="6"/>
      <c r="GJZ1" s="6"/>
      <c r="GKA1" s="6"/>
      <c r="GKB1" s="6"/>
      <c r="GKC1" s="6"/>
      <c r="GKD1" s="6"/>
      <c r="GKE1" s="6"/>
      <c r="GKF1" s="6"/>
      <c r="GKG1" s="6"/>
      <c r="GKH1" s="6"/>
      <c r="GKI1" s="6"/>
      <c r="GKJ1" s="6"/>
      <c r="GKK1" s="6"/>
      <c r="GKL1" s="6"/>
      <c r="GKM1" s="6"/>
      <c r="GKN1" s="6"/>
      <c r="GKO1" s="6"/>
      <c r="GKP1" s="6"/>
      <c r="GKQ1" s="6"/>
      <c r="GKR1" s="6"/>
      <c r="GKS1" s="6"/>
      <c r="GKT1" s="6"/>
      <c r="GKU1" s="6"/>
      <c r="GKV1" s="6"/>
      <c r="GKW1" s="6"/>
      <c r="GKX1" s="6"/>
      <c r="GKY1" s="6"/>
      <c r="GKZ1" s="6"/>
      <c r="GLA1" s="6"/>
      <c r="GLB1" s="6"/>
      <c r="GLC1" s="6"/>
      <c r="GLD1" s="6"/>
      <c r="GLE1" s="6"/>
      <c r="GLF1" s="6"/>
      <c r="GLG1" s="6"/>
      <c r="GLH1" s="6"/>
      <c r="GLI1" s="6"/>
      <c r="GLJ1" s="6"/>
      <c r="GLK1" s="6"/>
      <c r="GLL1" s="6"/>
      <c r="GLM1" s="6"/>
      <c r="GLN1" s="6"/>
      <c r="GLO1" s="6"/>
      <c r="GLP1" s="6"/>
      <c r="GLQ1" s="6"/>
      <c r="GLR1" s="6"/>
      <c r="GLS1" s="6"/>
      <c r="GLT1" s="6"/>
      <c r="GLU1" s="6"/>
      <c r="GLV1" s="6"/>
      <c r="GLW1" s="6"/>
      <c r="GLX1" s="6"/>
      <c r="GLY1" s="6"/>
      <c r="GLZ1" s="6"/>
      <c r="GMA1" s="6"/>
      <c r="GMB1" s="6"/>
      <c r="GMC1" s="6"/>
      <c r="GMD1" s="6"/>
      <c r="GME1" s="6"/>
      <c r="GMF1" s="6"/>
      <c r="GMG1" s="6"/>
      <c r="GMH1" s="6"/>
      <c r="GMI1" s="6"/>
      <c r="GMJ1" s="6"/>
      <c r="GMK1" s="6"/>
      <c r="GML1" s="6"/>
      <c r="GMM1" s="6"/>
      <c r="GMN1" s="6"/>
      <c r="GMO1" s="6"/>
      <c r="GMP1" s="6"/>
      <c r="GMQ1" s="6"/>
      <c r="GMR1" s="6"/>
      <c r="GMS1" s="6"/>
      <c r="GMT1" s="6"/>
      <c r="GMU1" s="6"/>
      <c r="GMV1" s="6"/>
      <c r="GMW1" s="6"/>
      <c r="GMX1" s="6"/>
      <c r="GMY1" s="6"/>
      <c r="GMZ1" s="6"/>
      <c r="GNA1" s="6"/>
      <c r="GNB1" s="6"/>
      <c r="GNC1" s="6"/>
      <c r="GND1" s="6"/>
      <c r="GNE1" s="6"/>
      <c r="GNF1" s="6"/>
      <c r="GNG1" s="6"/>
      <c r="GNH1" s="6"/>
      <c r="GNI1" s="6"/>
      <c r="GNJ1" s="6"/>
      <c r="GNK1" s="6"/>
      <c r="GNL1" s="6"/>
      <c r="GNM1" s="6"/>
      <c r="GNN1" s="6"/>
      <c r="GNO1" s="6"/>
      <c r="GNP1" s="6"/>
      <c r="GNQ1" s="6"/>
      <c r="GNR1" s="6"/>
      <c r="GNS1" s="6"/>
      <c r="GNT1" s="6"/>
      <c r="GNU1" s="6"/>
      <c r="GNV1" s="6"/>
      <c r="GNW1" s="6"/>
      <c r="GNX1" s="6"/>
      <c r="GNY1" s="6"/>
      <c r="GNZ1" s="6"/>
      <c r="GOA1" s="6"/>
      <c r="GOB1" s="6"/>
      <c r="GOC1" s="6"/>
      <c r="GOD1" s="6"/>
      <c r="GOE1" s="6"/>
      <c r="GOF1" s="6"/>
      <c r="GOG1" s="6"/>
      <c r="GOH1" s="6"/>
      <c r="GOI1" s="6"/>
      <c r="GOJ1" s="6"/>
      <c r="GOK1" s="6"/>
      <c r="GOL1" s="6"/>
      <c r="GOM1" s="6"/>
      <c r="GON1" s="6"/>
      <c r="GOO1" s="6"/>
      <c r="GOP1" s="6"/>
      <c r="GOQ1" s="6"/>
      <c r="GOR1" s="6"/>
      <c r="GOS1" s="6"/>
      <c r="GOT1" s="6"/>
      <c r="GOU1" s="6"/>
      <c r="GOV1" s="6"/>
      <c r="GOW1" s="6"/>
      <c r="GOX1" s="6"/>
      <c r="GOY1" s="6"/>
      <c r="GOZ1" s="6"/>
      <c r="GPA1" s="6"/>
      <c r="GPB1" s="6"/>
      <c r="GPC1" s="6"/>
      <c r="GPD1" s="6"/>
      <c r="GPE1" s="6"/>
      <c r="GPF1" s="6"/>
      <c r="GPG1" s="6"/>
      <c r="GPH1" s="6"/>
      <c r="GPI1" s="6"/>
      <c r="GPJ1" s="6"/>
      <c r="GPK1" s="6"/>
      <c r="GPL1" s="6"/>
      <c r="GPM1" s="6"/>
      <c r="GPN1" s="6"/>
      <c r="GPO1" s="6"/>
      <c r="GPP1" s="6"/>
      <c r="GPQ1" s="6"/>
      <c r="GPR1" s="6"/>
      <c r="GPS1" s="6"/>
      <c r="GPT1" s="6"/>
      <c r="GPU1" s="6"/>
      <c r="GPV1" s="6"/>
      <c r="GPW1" s="6"/>
      <c r="GPX1" s="6"/>
      <c r="GPY1" s="6"/>
      <c r="GPZ1" s="6"/>
      <c r="GQA1" s="6"/>
      <c r="GQB1" s="6"/>
      <c r="GQC1" s="6"/>
      <c r="GQD1" s="6"/>
      <c r="GQE1" s="6"/>
      <c r="GQF1" s="6"/>
      <c r="GQG1" s="6"/>
      <c r="GQH1" s="6"/>
      <c r="GQI1" s="6"/>
      <c r="GQJ1" s="6"/>
      <c r="GQK1" s="6"/>
      <c r="GQL1" s="6"/>
      <c r="GQM1" s="6"/>
      <c r="GQN1" s="6"/>
      <c r="GQO1" s="6"/>
      <c r="GQP1" s="6"/>
      <c r="GQQ1" s="6"/>
      <c r="GQR1" s="6"/>
      <c r="GQS1" s="6"/>
      <c r="GQT1" s="6"/>
      <c r="GQU1" s="6"/>
      <c r="GQV1" s="6"/>
      <c r="GQW1" s="6"/>
      <c r="GQX1" s="6"/>
      <c r="GQY1" s="6"/>
      <c r="GQZ1" s="6"/>
      <c r="GRA1" s="6"/>
      <c r="GRB1" s="6"/>
      <c r="GRC1" s="6"/>
      <c r="GRD1" s="6"/>
      <c r="GRE1" s="6"/>
      <c r="GRF1" s="6"/>
      <c r="GRG1" s="6"/>
      <c r="GRH1" s="6"/>
      <c r="GRI1" s="6"/>
      <c r="GRJ1" s="6"/>
      <c r="GRK1" s="6"/>
      <c r="GRL1" s="6"/>
      <c r="GRM1" s="6"/>
      <c r="GRN1" s="6"/>
      <c r="GRO1" s="6"/>
      <c r="GRP1" s="6"/>
      <c r="GRQ1" s="6"/>
      <c r="GRR1" s="6"/>
      <c r="GRS1" s="6"/>
      <c r="GRT1" s="6"/>
      <c r="GRU1" s="6"/>
      <c r="GRV1" s="6"/>
      <c r="GRW1" s="6"/>
      <c r="GRX1" s="6"/>
      <c r="GRY1" s="6"/>
      <c r="GRZ1" s="6"/>
      <c r="GSA1" s="6"/>
      <c r="GSB1" s="6"/>
      <c r="GSC1" s="6"/>
      <c r="GSD1" s="6"/>
      <c r="GSE1" s="6"/>
      <c r="GSF1" s="6"/>
      <c r="GSG1" s="6"/>
      <c r="GSH1" s="6"/>
      <c r="GSI1" s="6"/>
      <c r="GSJ1" s="6"/>
      <c r="GSK1" s="6"/>
      <c r="GSL1" s="6"/>
      <c r="GSM1" s="6"/>
      <c r="GSN1" s="6"/>
      <c r="GSO1" s="6"/>
      <c r="GSP1" s="6"/>
      <c r="GSQ1" s="6"/>
      <c r="GSR1" s="6"/>
      <c r="GSS1" s="6"/>
      <c r="GST1" s="6"/>
      <c r="GSU1" s="6"/>
      <c r="GSV1" s="6"/>
      <c r="GSW1" s="6"/>
      <c r="GSX1" s="6"/>
      <c r="GSY1" s="6"/>
      <c r="GSZ1" s="6"/>
      <c r="GTA1" s="6"/>
      <c r="GTB1" s="6"/>
      <c r="GTC1" s="6"/>
      <c r="GTD1" s="6"/>
      <c r="GTE1" s="6"/>
      <c r="GTF1" s="6"/>
      <c r="GTG1" s="6"/>
      <c r="GTH1" s="6"/>
      <c r="GTI1" s="6"/>
      <c r="GTJ1" s="6"/>
      <c r="GTK1" s="6"/>
      <c r="GTL1" s="6"/>
      <c r="GTM1" s="6"/>
      <c r="GTN1" s="6"/>
      <c r="GTO1" s="6"/>
      <c r="GTP1" s="6"/>
      <c r="GTQ1" s="6"/>
      <c r="GTR1" s="6"/>
      <c r="GTS1" s="6"/>
      <c r="GTT1" s="6"/>
      <c r="GTU1" s="6"/>
      <c r="GTV1" s="6"/>
      <c r="GTW1" s="6"/>
      <c r="GTX1" s="6"/>
      <c r="GTY1" s="6"/>
      <c r="GTZ1" s="6"/>
      <c r="GUA1" s="6"/>
      <c r="GUB1" s="6"/>
      <c r="GUC1" s="6"/>
      <c r="GUD1" s="6"/>
      <c r="GUE1" s="6"/>
      <c r="GUF1" s="6"/>
      <c r="GUG1" s="6"/>
      <c r="GUH1" s="6"/>
      <c r="GUI1" s="6"/>
      <c r="GUJ1" s="6"/>
      <c r="GUK1" s="6"/>
      <c r="GUL1" s="6"/>
      <c r="GUM1" s="6"/>
      <c r="GUN1" s="6"/>
      <c r="GUO1" s="6"/>
      <c r="GUP1" s="6"/>
      <c r="GUQ1" s="6"/>
      <c r="GUR1" s="6"/>
      <c r="GUS1" s="6"/>
      <c r="GUT1" s="6"/>
      <c r="GUU1" s="6"/>
      <c r="GUV1" s="6"/>
      <c r="GUW1" s="6"/>
      <c r="GUX1" s="6"/>
      <c r="GUY1" s="6"/>
      <c r="GUZ1" s="6"/>
      <c r="GVA1" s="6"/>
      <c r="GVB1" s="6"/>
      <c r="GVC1" s="6"/>
      <c r="GVD1" s="6"/>
      <c r="GVE1" s="6"/>
      <c r="GVF1" s="6"/>
      <c r="GVG1" s="6"/>
      <c r="GVH1" s="6"/>
      <c r="GVI1" s="6"/>
      <c r="GVJ1" s="6"/>
      <c r="GVK1" s="6"/>
      <c r="GVL1" s="6"/>
      <c r="GVM1" s="6"/>
      <c r="GVN1" s="6"/>
      <c r="GVO1" s="6"/>
      <c r="GVP1" s="6"/>
      <c r="GVQ1" s="6"/>
      <c r="GVR1" s="6"/>
      <c r="GVS1" s="6"/>
      <c r="GVT1" s="6"/>
      <c r="GVU1" s="6"/>
      <c r="GVV1" s="6"/>
      <c r="GVW1" s="6"/>
      <c r="GVX1" s="6"/>
      <c r="GVY1" s="6"/>
      <c r="GVZ1" s="6"/>
      <c r="GWA1" s="6"/>
      <c r="GWB1" s="6"/>
      <c r="GWC1" s="6"/>
      <c r="GWD1" s="6"/>
      <c r="GWE1" s="6"/>
      <c r="GWF1" s="6"/>
      <c r="GWG1" s="6"/>
      <c r="GWH1" s="6"/>
      <c r="GWI1" s="6"/>
      <c r="GWJ1" s="6"/>
      <c r="GWK1" s="6"/>
      <c r="GWL1" s="6"/>
      <c r="GWM1" s="6"/>
      <c r="GWN1" s="6"/>
      <c r="GWO1" s="6"/>
      <c r="GWP1" s="6"/>
      <c r="GWQ1" s="6"/>
      <c r="GWR1" s="6"/>
      <c r="GWS1" s="6"/>
      <c r="GWT1" s="6"/>
      <c r="GWU1" s="6"/>
      <c r="GWV1" s="6"/>
      <c r="GWW1" s="6"/>
      <c r="GWX1" s="6"/>
      <c r="GWY1" s="6"/>
      <c r="GWZ1" s="6"/>
      <c r="GXA1" s="6"/>
      <c r="GXB1" s="6"/>
      <c r="GXC1" s="6"/>
      <c r="GXD1" s="6"/>
      <c r="GXE1" s="6"/>
      <c r="GXF1" s="6"/>
      <c r="GXG1" s="6"/>
      <c r="GXH1" s="6"/>
      <c r="GXI1" s="6"/>
      <c r="GXJ1" s="6"/>
      <c r="GXK1" s="6"/>
      <c r="GXL1" s="6"/>
      <c r="GXM1" s="6"/>
      <c r="GXN1" s="6"/>
      <c r="GXO1" s="6"/>
      <c r="GXP1" s="6"/>
      <c r="GXQ1" s="6"/>
      <c r="GXR1" s="6"/>
      <c r="GXS1" s="6"/>
      <c r="GXT1" s="6"/>
      <c r="GXU1" s="6"/>
      <c r="GXV1" s="6"/>
      <c r="GXW1" s="6"/>
      <c r="GXX1" s="6"/>
      <c r="GXY1" s="6"/>
      <c r="GXZ1" s="6"/>
      <c r="GYA1" s="6"/>
      <c r="GYB1" s="6"/>
      <c r="GYC1" s="6"/>
      <c r="GYD1" s="6"/>
      <c r="GYE1" s="6"/>
      <c r="GYF1" s="6"/>
      <c r="GYG1" s="6"/>
      <c r="GYH1" s="6"/>
      <c r="GYI1" s="6"/>
      <c r="GYJ1" s="6"/>
      <c r="GYK1" s="6"/>
      <c r="GYL1" s="6"/>
      <c r="GYM1" s="6"/>
      <c r="GYN1" s="6"/>
      <c r="GYO1" s="6"/>
      <c r="GYP1" s="6"/>
      <c r="GYQ1" s="6"/>
      <c r="GYR1" s="6"/>
      <c r="GYS1" s="6"/>
      <c r="GYT1" s="6"/>
      <c r="GYU1" s="6"/>
      <c r="GYV1" s="6"/>
      <c r="GYW1" s="6"/>
      <c r="GYX1" s="6"/>
      <c r="GYY1" s="6"/>
      <c r="GYZ1" s="6"/>
      <c r="GZA1" s="6"/>
      <c r="GZB1" s="6"/>
      <c r="GZC1" s="6"/>
      <c r="GZD1" s="6"/>
      <c r="GZE1" s="6"/>
      <c r="GZF1" s="6"/>
      <c r="GZG1" s="6"/>
      <c r="GZH1" s="6"/>
      <c r="GZI1" s="6"/>
      <c r="GZJ1" s="6"/>
      <c r="GZK1" s="6"/>
      <c r="GZL1" s="6"/>
      <c r="GZM1" s="6"/>
      <c r="GZN1" s="6"/>
      <c r="GZO1" s="6"/>
      <c r="GZP1" s="6"/>
      <c r="GZQ1" s="6"/>
      <c r="GZR1" s="6"/>
      <c r="GZS1" s="6"/>
      <c r="GZT1" s="6"/>
      <c r="GZU1" s="6"/>
      <c r="GZV1" s="6"/>
      <c r="GZW1" s="6"/>
      <c r="GZX1" s="6"/>
      <c r="GZY1" s="6"/>
      <c r="GZZ1" s="6"/>
      <c r="HAA1" s="6"/>
      <c r="HAB1" s="6"/>
      <c r="HAC1" s="6"/>
      <c r="HAD1" s="6"/>
      <c r="HAE1" s="6"/>
      <c r="HAF1" s="6"/>
      <c r="HAG1" s="6"/>
      <c r="HAH1" s="6"/>
      <c r="HAI1" s="6"/>
      <c r="HAJ1" s="6"/>
      <c r="HAK1" s="6"/>
      <c r="HAL1" s="6"/>
      <c r="HAM1" s="6"/>
      <c r="HAN1" s="6"/>
      <c r="HAO1" s="6"/>
      <c r="HAP1" s="6"/>
      <c r="HAQ1" s="6"/>
      <c r="HAR1" s="6"/>
      <c r="HAS1" s="6"/>
      <c r="HAT1" s="6"/>
      <c r="HAU1" s="6"/>
      <c r="HAV1" s="6"/>
      <c r="HAW1" s="6"/>
      <c r="HAX1" s="6"/>
      <c r="HAY1" s="6"/>
      <c r="HAZ1" s="6"/>
      <c r="HBA1" s="6"/>
      <c r="HBB1" s="6"/>
      <c r="HBC1" s="6"/>
      <c r="HBD1" s="6"/>
      <c r="HBE1" s="6"/>
      <c r="HBF1" s="6"/>
      <c r="HBG1" s="6"/>
      <c r="HBH1" s="6"/>
      <c r="HBI1" s="6"/>
      <c r="HBJ1" s="6"/>
      <c r="HBK1" s="6"/>
      <c r="HBL1" s="6"/>
      <c r="HBM1" s="6"/>
      <c r="HBN1" s="6"/>
      <c r="HBO1" s="6"/>
      <c r="HBP1" s="6"/>
      <c r="HBQ1" s="6"/>
      <c r="HBR1" s="6"/>
      <c r="HBS1" s="6"/>
      <c r="HBT1" s="6"/>
      <c r="HBU1" s="6"/>
      <c r="HBV1" s="6"/>
      <c r="HBW1" s="6"/>
      <c r="HBX1" s="6"/>
      <c r="HBY1" s="6"/>
      <c r="HBZ1" s="6"/>
      <c r="HCA1" s="6"/>
      <c r="HCB1" s="6"/>
      <c r="HCC1" s="6"/>
      <c r="HCD1" s="6"/>
      <c r="HCE1" s="6"/>
      <c r="HCF1" s="6"/>
      <c r="HCG1" s="6"/>
      <c r="HCH1" s="6"/>
      <c r="HCI1" s="6"/>
      <c r="HCJ1" s="6"/>
      <c r="HCK1" s="6"/>
      <c r="HCL1" s="6"/>
      <c r="HCM1" s="6"/>
      <c r="HCN1" s="6"/>
      <c r="HCO1" s="6"/>
      <c r="HCP1" s="6"/>
      <c r="HCQ1" s="6"/>
      <c r="HCR1" s="6"/>
      <c r="HCS1" s="6"/>
      <c r="HCT1" s="6"/>
      <c r="HCU1" s="6"/>
      <c r="HCV1" s="6"/>
      <c r="HCW1" s="6"/>
      <c r="HCX1" s="6"/>
      <c r="HCY1" s="6"/>
      <c r="HCZ1" s="6"/>
      <c r="HDA1" s="6"/>
      <c r="HDB1" s="6"/>
      <c r="HDC1" s="6"/>
      <c r="HDD1" s="6"/>
      <c r="HDE1" s="6"/>
      <c r="HDF1" s="6"/>
      <c r="HDG1" s="6"/>
      <c r="HDH1" s="6"/>
      <c r="HDI1" s="6"/>
      <c r="HDJ1" s="6"/>
      <c r="HDK1" s="6"/>
      <c r="HDL1" s="6"/>
      <c r="HDM1" s="6"/>
      <c r="HDN1" s="6"/>
      <c r="HDO1" s="6"/>
      <c r="HDP1" s="6"/>
      <c r="HDQ1" s="6"/>
      <c r="HDR1" s="6"/>
      <c r="HDS1" s="6"/>
      <c r="HDT1" s="6"/>
      <c r="HDU1" s="6"/>
      <c r="HDV1" s="6"/>
      <c r="HDW1" s="6"/>
      <c r="HDX1" s="6"/>
      <c r="HDY1" s="6"/>
      <c r="HDZ1" s="6"/>
      <c r="HEA1" s="6"/>
      <c r="HEB1" s="6"/>
      <c r="HEC1" s="6"/>
      <c r="HED1" s="6"/>
      <c r="HEE1" s="6"/>
      <c r="HEF1" s="6"/>
      <c r="HEG1" s="6"/>
      <c r="HEH1" s="6"/>
      <c r="HEI1" s="6"/>
      <c r="HEJ1" s="6"/>
      <c r="HEK1" s="6"/>
      <c r="HEL1" s="6"/>
      <c r="HEM1" s="6"/>
      <c r="HEN1" s="6"/>
      <c r="HEO1" s="6"/>
      <c r="HEP1" s="6"/>
      <c r="HEQ1" s="6"/>
      <c r="HER1" s="6"/>
      <c r="HES1" s="6"/>
      <c r="HET1" s="6"/>
      <c r="HEU1" s="6"/>
      <c r="HEV1" s="6"/>
      <c r="HEW1" s="6"/>
      <c r="HEX1" s="6"/>
      <c r="HEY1" s="6"/>
      <c r="HEZ1" s="6"/>
      <c r="HFA1" s="6"/>
      <c r="HFB1" s="6"/>
      <c r="HFC1" s="6"/>
      <c r="HFD1" s="6"/>
      <c r="HFE1" s="6"/>
      <c r="HFF1" s="6"/>
      <c r="HFG1" s="6"/>
      <c r="HFH1" s="6"/>
      <c r="HFI1" s="6"/>
      <c r="HFJ1" s="6"/>
      <c r="HFK1" s="6"/>
      <c r="HFL1" s="6"/>
      <c r="HFM1" s="6"/>
      <c r="HFN1" s="6"/>
      <c r="HFO1" s="6"/>
      <c r="HFP1" s="6"/>
      <c r="HFQ1" s="6"/>
      <c r="HFR1" s="6"/>
      <c r="HFS1" s="6"/>
      <c r="HFT1" s="6"/>
      <c r="HFU1" s="6"/>
      <c r="HFV1" s="6"/>
      <c r="HFW1" s="6"/>
      <c r="HFX1" s="6"/>
      <c r="HFY1" s="6"/>
      <c r="HFZ1" s="6"/>
      <c r="HGA1" s="6"/>
      <c r="HGB1" s="6"/>
      <c r="HGC1" s="6"/>
      <c r="HGD1" s="6"/>
      <c r="HGE1" s="6"/>
      <c r="HGF1" s="6"/>
      <c r="HGG1" s="6"/>
      <c r="HGH1" s="6"/>
      <c r="HGI1" s="6"/>
      <c r="HGJ1" s="6"/>
      <c r="HGK1" s="6"/>
      <c r="HGL1" s="6"/>
      <c r="HGM1" s="6"/>
      <c r="HGN1" s="6"/>
      <c r="HGO1" s="6"/>
      <c r="HGP1" s="6"/>
      <c r="HGQ1" s="6"/>
      <c r="HGR1" s="6"/>
      <c r="HGS1" s="6"/>
      <c r="HGT1" s="6"/>
      <c r="HGU1" s="6"/>
      <c r="HGV1" s="6"/>
      <c r="HGW1" s="6"/>
      <c r="HGX1" s="6"/>
      <c r="HGY1" s="6"/>
      <c r="HGZ1" s="6"/>
      <c r="HHA1" s="6"/>
      <c r="HHB1" s="6"/>
      <c r="HHC1" s="6"/>
      <c r="HHD1" s="6"/>
      <c r="HHE1" s="6"/>
      <c r="HHF1" s="6"/>
      <c r="HHG1" s="6"/>
      <c r="HHH1" s="6"/>
      <c r="HHI1" s="6"/>
      <c r="HHJ1" s="6"/>
      <c r="HHK1" s="6"/>
      <c r="HHL1" s="6"/>
      <c r="HHM1" s="6"/>
      <c r="HHN1" s="6"/>
      <c r="HHO1" s="6"/>
      <c r="HHP1" s="6"/>
      <c r="HHQ1" s="6"/>
      <c r="HHR1" s="6"/>
      <c r="HHS1" s="6"/>
      <c r="HHT1" s="6"/>
      <c r="HHU1" s="6"/>
      <c r="HHV1" s="6"/>
      <c r="HHW1" s="6"/>
      <c r="HHX1" s="6"/>
      <c r="HHY1" s="6"/>
      <c r="HHZ1" s="6"/>
      <c r="HIA1" s="6"/>
      <c r="HIB1" s="6"/>
      <c r="HIC1" s="6"/>
      <c r="HID1" s="6"/>
      <c r="HIE1" s="6"/>
      <c r="HIF1" s="6"/>
      <c r="HIG1" s="6"/>
      <c r="HIH1" s="6"/>
      <c r="HII1" s="6"/>
      <c r="HIJ1" s="6"/>
      <c r="HIK1" s="6"/>
      <c r="HIL1" s="6"/>
      <c r="HIM1" s="6"/>
      <c r="HIN1" s="6"/>
      <c r="HIO1" s="6"/>
      <c r="HIP1" s="6"/>
      <c r="HIQ1" s="6"/>
      <c r="HIR1" s="6"/>
      <c r="HIS1" s="6"/>
      <c r="HIT1" s="6"/>
      <c r="HIU1" s="6"/>
      <c r="HIV1" s="6"/>
      <c r="HIW1" s="6"/>
      <c r="HIX1" s="6"/>
      <c r="HIY1" s="6"/>
      <c r="HIZ1" s="6"/>
      <c r="HJA1" s="6"/>
      <c r="HJB1" s="6"/>
      <c r="HJC1" s="6"/>
      <c r="HJD1" s="6"/>
      <c r="HJE1" s="6"/>
      <c r="HJF1" s="6"/>
      <c r="HJG1" s="6"/>
      <c r="HJH1" s="6"/>
      <c r="HJI1" s="6"/>
      <c r="HJJ1" s="6"/>
      <c r="HJK1" s="6"/>
      <c r="HJL1" s="6"/>
      <c r="HJM1" s="6"/>
      <c r="HJN1" s="6"/>
      <c r="HJO1" s="6"/>
      <c r="HJP1" s="6"/>
      <c r="HJQ1" s="6"/>
      <c r="HJR1" s="6"/>
      <c r="HJS1" s="6"/>
      <c r="HJT1" s="6"/>
      <c r="HJU1" s="6"/>
      <c r="HJV1" s="6"/>
      <c r="HJW1" s="6"/>
      <c r="HJX1" s="6"/>
      <c r="HJY1" s="6"/>
      <c r="HJZ1" s="6"/>
      <c r="HKA1" s="6"/>
      <c r="HKB1" s="6"/>
      <c r="HKC1" s="6"/>
      <c r="HKD1" s="6"/>
      <c r="HKE1" s="6"/>
      <c r="HKF1" s="6"/>
      <c r="HKG1" s="6"/>
      <c r="HKH1" s="6"/>
      <c r="HKI1" s="6"/>
      <c r="HKJ1" s="6"/>
      <c r="HKK1" s="6"/>
      <c r="HKL1" s="6"/>
      <c r="HKM1" s="6"/>
      <c r="HKN1" s="6"/>
      <c r="HKO1" s="6"/>
      <c r="HKP1" s="6"/>
      <c r="HKQ1" s="6"/>
      <c r="HKR1" s="6"/>
      <c r="HKS1" s="6"/>
      <c r="HKT1" s="6"/>
      <c r="HKU1" s="6"/>
      <c r="HKV1" s="6"/>
      <c r="HKW1" s="6"/>
      <c r="HKX1" s="6"/>
      <c r="HKY1" s="6"/>
      <c r="HKZ1" s="6"/>
      <c r="HLA1" s="6"/>
      <c r="HLB1" s="6"/>
      <c r="HLC1" s="6"/>
      <c r="HLD1" s="6"/>
      <c r="HLE1" s="6"/>
      <c r="HLF1" s="6"/>
      <c r="HLG1" s="6"/>
      <c r="HLH1" s="6"/>
      <c r="HLI1" s="6"/>
      <c r="HLJ1" s="6"/>
      <c r="HLK1" s="6"/>
      <c r="HLL1" s="6"/>
      <c r="HLM1" s="6"/>
      <c r="HLN1" s="6"/>
      <c r="HLO1" s="6"/>
      <c r="HLP1" s="6"/>
      <c r="HLQ1" s="6"/>
      <c r="HLR1" s="6"/>
      <c r="HLS1" s="6"/>
      <c r="HLT1" s="6"/>
      <c r="HLU1" s="6"/>
      <c r="HLV1" s="6"/>
      <c r="HLW1" s="6"/>
      <c r="HLX1" s="6"/>
      <c r="HLY1" s="6"/>
      <c r="HLZ1" s="6"/>
      <c r="HMA1" s="6"/>
      <c r="HMB1" s="6"/>
      <c r="HMC1" s="6"/>
      <c r="HMD1" s="6"/>
      <c r="HME1" s="6"/>
      <c r="HMF1" s="6"/>
      <c r="HMG1" s="6"/>
      <c r="HMH1" s="6"/>
      <c r="HMI1" s="6"/>
      <c r="HMJ1" s="6"/>
      <c r="HMK1" s="6"/>
      <c r="HML1" s="6"/>
      <c r="HMM1" s="6"/>
      <c r="HMN1" s="6"/>
      <c r="HMO1" s="6"/>
      <c r="HMP1" s="6"/>
      <c r="HMQ1" s="6"/>
      <c r="HMR1" s="6"/>
      <c r="HMS1" s="6"/>
      <c r="HMT1" s="6"/>
      <c r="HMU1" s="6"/>
      <c r="HMV1" s="6"/>
      <c r="HMW1" s="6"/>
      <c r="HMX1" s="6"/>
      <c r="HMY1" s="6"/>
      <c r="HMZ1" s="6"/>
      <c r="HNA1" s="6"/>
      <c r="HNB1" s="6"/>
      <c r="HNC1" s="6"/>
      <c r="HND1" s="6"/>
      <c r="HNE1" s="6"/>
      <c r="HNF1" s="6"/>
      <c r="HNG1" s="6"/>
      <c r="HNH1" s="6"/>
      <c r="HNI1" s="6"/>
      <c r="HNJ1" s="6"/>
      <c r="HNK1" s="6"/>
      <c r="HNL1" s="6"/>
      <c r="HNM1" s="6"/>
      <c r="HNN1" s="6"/>
      <c r="HNO1" s="6"/>
      <c r="HNP1" s="6"/>
      <c r="HNQ1" s="6"/>
      <c r="HNR1" s="6"/>
      <c r="HNS1" s="6"/>
      <c r="HNT1" s="6"/>
      <c r="HNU1" s="6"/>
      <c r="HNV1" s="6"/>
      <c r="HNW1" s="6"/>
      <c r="HNX1" s="6"/>
      <c r="HNY1" s="6"/>
      <c r="HNZ1" s="6"/>
      <c r="HOA1" s="6"/>
      <c r="HOB1" s="6"/>
      <c r="HOC1" s="6"/>
      <c r="HOD1" s="6"/>
      <c r="HOE1" s="6"/>
      <c r="HOF1" s="6"/>
      <c r="HOG1" s="6"/>
      <c r="HOH1" s="6"/>
      <c r="HOI1" s="6"/>
      <c r="HOJ1" s="6"/>
      <c r="HOK1" s="6"/>
      <c r="HOL1" s="6"/>
      <c r="HOM1" s="6"/>
      <c r="HON1" s="6"/>
      <c r="HOO1" s="6"/>
      <c r="HOP1" s="6"/>
      <c r="HOQ1" s="6"/>
      <c r="HOR1" s="6"/>
      <c r="HOS1" s="6"/>
      <c r="HOT1" s="6"/>
      <c r="HOU1" s="6"/>
      <c r="HOV1" s="6"/>
      <c r="HOW1" s="6"/>
      <c r="HOX1" s="6"/>
      <c r="HOY1" s="6"/>
      <c r="HOZ1" s="6"/>
      <c r="HPA1" s="6"/>
      <c r="HPB1" s="6"/>
      <c r="HPC1" s="6"/>
      <c r="HPD1" s="6"/>
      <c r="HPE1" s="6"/>
      <c r="HPF1" s="6"/>
      <c r="HPG1" s="6"/>
      <c r="HPH1" s="6"/>
      <c r="HPI1" s="6"/>
      <c r="HPJ1" s="6"/>
      <c r="HPK1" s="6"/>
      <c r="HPL1" s="6"/>
      <c r="HPM1" s="6"/>
      <c r="HPN1" s="6"/>
      <c r="HPO1" s="6"/>
      <c r="HPP1" s="6"/>
      <c r="HPQ1" s="6"/>
      <c r="HPR1" s="6"/>
      <c r="HPS1" s="6"/>
      <c r="HPT1" s="6"/>
      <c r="HPU1" s="6"/>
      <c r="HPV1" s="6"/>
      <c r="HPW1" s="6"/>
      <c r="HPX1" s="6"/>
      <c r="HPY1" s="6"/>
      <c r="HPZ1" s="6"/>
      <c r="HQA1" s="6"/>
      <c r="HQB1" s="6"/>
      <c r="HQC1" s="6"/>
      <c r="HQD1" s="6"/>
      <c r="HQE1" s="6"/>
      <c r="HQF1" s="6"/>
      <c r="HQG1" s="6"/>
      <c r="HQH1" s="6"/>
      <c r="HQI1" s="6"/>
      <c r="HQJ1" s="6"/>
      <c r="HQK1" s="6"/>
      <c r="HQL1" s="6"/>
      <c r="HQM1" s="6"/>
      <c r="HQN1" s="6"/>
      <c r="HQO1" s="6"/>
      <c r="HQP1" s="6"/>
      <c r="HQQ1" s="6"/>
      <c r="HQR1" s="6"/>
      <c r="HQS1" s="6"/>
      <c r="HQT1" s="6"/>
      <c r="HQU1" s="6"/>
      <c r="HQV1" s="6"/>
      <c r="HQW1" s="6"/>
      <c r="HQX1" s="6"/>
      <c r="HQY1" s="6"/>
      <c r="HQZ1" s="6"/>
      <c r="HRA1" s="6"/>
      <c r="HRB1" s="6"/>
      <c r="HRC1" s="6"/>
      <c r="HRD1" s="6"/>
      <c r="HRE1" s="6"/>
      <c r="HRF1" s="6"/>
      <c r="HRG1" s="6"/>
      <c r="HRH1" s="6"/>
      <c r="HRI1" s="6"/>
      <c r="HRJ1" s="6"/>
      <c r="HRK1" s="6"/>
      <c r="HRL1" s="6"/>
      <c r="HRM1" s="6"/>
      <c r="HRN1" s="6"/>
      <c r="HRO1" s="6"/>
      <c r="HRP1" s="6"/>
      <c r="HRQ1" s="6"/>
      <c r="HRR1" s="6"/>
      <c r="HRS1" s="6"/>
      <c r="HRT1" s="6"/>
      <c r="HRU1" s="6"/>
      <c r="HRV1" s="6"/>
      <c r="HRW1" s="6"/>
      <c r="HRX1" s="6"/>
      <c r="HRY1" s="6"/>
      <c r="HRZ1" s="6"/>
      <c r="HSA1" s="6"/>
      <c r="HSB1" s="6"/>
      <c r="HSC1" s="6"/>
      <c r="HSD1" s="6"/>
      <c r="HSE1" s="6"/>
      <c r="HSF1" s="6"/>
      <c r="HSG1" s="6"/>
      <c r="HSH1" s="6"/>
      <c r="HSI1" s="6"/>
      <c r="HSJ1" s="6"/>
      <c r="HSK1" s="6"/>
      <c r="HSL1" s="6"/>
      <c r="HSM1" s="6"/>
      <c r="HSN1" s="6"/>
      <c r="HSO1" s="6"/>
      <c r="HSP1" s="6"/>
      <c r="HSQ1" s="6"/>
      <c r="HSR1" s="6"/>
      <c r="HSS1" s="6"/>
      <c r="HST1" s="6"/>
      <c r="HSU1" s="6"/>
      <c r="HSV1" s="6"/>
      <c r="HSW1" s="6"/>
      <c r="HSX1" s="6"/>
      <c r="HSY1" s="6"/>
      <c r="HSZ1" s="6"/>
      <c r="HTA1" s="6"/>
      <c r="HTB1" s="6"/>
      <c r="HTC1" s="6"/>
      <c r="HTD1" s="6"/>
      <c r="HTE1" s="6"/>
      <c r="HTF1" s="6"/>
      <c r="HTG1" s="6"/>
      <c r="HTH1" s="6"/>
      <c r="HTI1" s="6"/>
      <c r="HTJ1" s="6"/>
      <c r="HTK1" s="6"/>
      <c r="HTL1" s="6"/>
      <c r="HTM1" s="6"/>
      <c r="HTN1" s="6"/>
      <c r="HTO1" s="6"/>
      <c r="HTP1" s="6"/>
      <c r="HTQ1" s="6"/>
      <c r="HTR1" s="6"/>
      <c r="HTS1" s="6"/>
      <c r="HTT1" s="6"/>
      <c r="HTU1" s="6"/>
      <c r="HTV1" s="6"/>
      <c r="HTW1" s="6"/>
      <c r="HTX1" s="6"/>
      <c r="HTY1" s="6"/>
      <c r="HTZ1" s="6"/>
      <c r="HUA1" s="6"/>
      <c r="HUB1" s="6"/>
      <c r="HUC1" s="6"/>
      <c r="HUD1" s="6"/>
      <c r="HUE1" s="6"/>
      <c r="HUF1" s="6"/>
      <c r="HUG1" s="6"/>
      <c r="HUH1" s="6"/>
      <c r="HUI1" s="6"/>
      <c r="HUJ1" s="6"/>
      <c r="HUK1" s="6"/>
      <c r="HUL1" s="6"/>
      <c r="HUM1" s="6"/>
      <c r="HUN1" s="6"/>
      <c r="HUO1" s="6"/>
      <c r="HUP1" s="6"/>
      <c r="HUQ1" s="6"/>
      <c r="HUR1" s="6"/>
      <c r="HUS1" s="6"/>
      <c r="HUT1" s="6"/>
      <c r="HUU1" s="6"/>
      <c r="HUV1" s="6"/>
      <c r="HUW1" s="6"/>
      <c r="HUX1" s="6"/>
      <c r="HUY1" s="6"/>
      <c r="HUZ1" s="6"/>
      <c r="HVA1" s="6"/>
      <c r="HVB1" s="6"/>
      <c r="HVC1" s="6"/>
      <c r="HVD1" s="6"/>
      <c r="HVE1" s="6"/>
      <c r="HVF1" s="6"/>
      <c r="HVG1" s="6"/>
      <c r="HVH1" s="6"/>
      <c r="HVI1" s="6"/>
      <c r="HVJ1" s="6"/>
      <c r="HVK1" s="6"/>
      <c r="HVL1" s="6"/>
      <c r="HVM1" s="6"/>
      <c r="HVN1" s="6"/>
      <c r="HVO1" s="6"/>
      <c r="HVP1" s="6"/>
      <c r="HVQ1" s="6"/>
      <c r="HVR1" s="6"/>
      <c r="HVS1" s="6"/>
      <c r="HVT1" s="6"/>
      <c r="HVU1" s="6"/>
      <c r="HVV1" s="6"/>
      <c r="HVW1" s="6"/>
      <c r="HVX1" s="6"/>
      <c r="HVY1" s="6"/>
      <c r="HVZ1" s="6"/>
      <c r="HWA1" s="6"/>
      <c r="HWB1" s="6"/>
      <c r="HWC1" s="6"/>
      <c r="HWD1" s="6"/>
      <c r="HWE1" s="6"/>
      <c r="HWF1" s="6"/>
      <c r="HWG1" s="6"/>
      <c r="HWH1" s="6"/>
      <c r="HWI1" s="6"/>
      <c r="HWJ1" s="6"/>
      <c r="HWK1" s="6"/>
      <c r="HWL1" s="6"/>
      <c r="HWM1" s="6"/>
      <c r="HWN1" s="6"/>
      <c r="HWO1" s="6"/>
      <c r="HWP1" s="6"/>
      <c r="HWQ1" s="6"/>
      <c r="HWR1" s="6"/>
      <c r="HWS1" s="6"/>
      <c r="HWT1" s="6"/>
      <c r="HWU1" s="6"/>
      <c r="HWV1" s="6"/>
      <c r="HWW1" s="6"/>
      <c r="HWX1" s="6"/>
      <c r="HWY1" s="6"/>
      <c r="HWZ1" s="6"/>
      <c r="HXA1" s="6"/>
      <c r="HXB1" s="6"/>
      <c r="HXC1" s="6"/>
      <c r="HXD1" s="6"/>
      <c r="HXE1" s="6"/>
      <c r="HXF1" s="6"/>
      <c r="HXG1" s="6"/>
      <c r="HXH1" s="6"/>
      <c r="HXI1" s="6"/>
      <c r="HXJ1" s="6"/>
      <c r="HXK1" s="6"/>
      <c r="HXL1" s="6"/>
      <c r="HXM1" s="6"/>
      <c r="HXN1" s="6"/>
      <c r="HXO1" s="6"/>
      <c r="HXP1" s="6"/>
      <c r="HXQ1" s="6"/>
      <c r="HXR1" s="6"/>
      <c r="HXS1" s="6"/>
      <c r="HXT1" s="6"/>
      <c r="HXU1" s="6"/>
      <c r="HXV1" s="6"/>
      <c r="HXW1" s="6"/>
      <c r="HXX1" s="6"/>
      <c r="HXY1" s="6"/>
      <c r="HXZ1" s="6"/>
      <c r="HYA1" s="6"/>
      <c r="HYB1" s="6"/>
      <c r="HYC1" s="6"/>
      <c r="HYD1" s="6"/>
      <c r="HYE1" s="6"/>
      <c r="HYF1" s="6"/>
      <c r="HYG1" s="6"/>
      <c r="HYH1" s="6"/>
      <c r="HYI1" s="6"/>
      <c r="HYJ1" s="6"/>
      <c r="HYK1" s="6"/>
      <c r="HYL1" s="6"/>
      <c r="HYM1" s="6"/>
      <c r="HYN1" s="6"/>
      <c r="HYO1" s="6"/>
      <c r="HYP1" s="6"/>
      <c r="HYQ1" s="6"/>
      <c r="HYR1" s="6"/>
      <c r="HYS1" s="6"/>
      <c r="HYT1" s="6"/>
      <c r="HYU1" s="6"/>
      <c r="HYV1" s="6"/>
      <c r="HYW1" s="6"/>
      <c r="HYX1" s="6"/>
      <c r="HYY1" s="6"/>
      <c r="HYZ1" s="6"/>
      <c r="HZA1" s="6"/>
      <c r="HZB1" s="6"/>
      <c r="HZC1" s="6"/>
      <c r="HZD1" s="6"/>
      <c r="HZE1" s="6"/>
      <c r="HZF1" s="6"/>
      <c r="HZG1" s="6"/>
      <c r="HZH1" s="6"/>
      <c r="HZI1" s="6"/>
      <c r="HZJ1" s="6"/>
      <c r="HZK1" s="6"/>
      <c r="HZL1" s="6"/>
      <c r="HZM1" s="6"/>
      <c r="HZN1" s="6"/>
      <c r="HZO1" s="6"/>
      <c r="HZP1" s="6"/>
      <c r="HZQ1" s="6"/>
      <c r="HZR1" s="6"/>
      <c r="HZS1" s="6"/>
      <c r="HZT1" s="6"/>
      <c r="HZU1" s="6"/>
      <c r="HZV1" s="6"/>
      <c r="HZW1" s="6"/>
      <c r="HZX1" s="6"/>
      <c r="HZY1" s="6"/>
      <c r="HZZ1" s="6"/>
      <c r="IAA1" s="6"/>
      <c r="IAB1" s="6"/>
      <c r="IAC1" s="6"/>
      <c r="IAD1" s="6"/>
      <c r="IAE1" s="6"/>
      <c r="IAF1" s="6"/>
      <c r="IAG1" s="6"/>
      <c r="IAH1" s="6"/>
      <c r="IAI1" s="6"/>
      <c r="IAJ1" s="6"/>
      <c r="IAK1" s="6"/>
      <c r="IAL1" s="6"/>
      <c r="IAM1" s="6"/>
      <c r="IAN1" s="6"/>
      <c r="IAO1" s="6"/>
      <c r="IAP1" s="6"/>
      <c r="IAQ1" s="6"/>
      <c r="IAR1" s="6"/>
      <c r="IAS1" s="6"/>
      <c r="IAT1" s="6"/>
      <c r="IAU1" s="6"/>
      <c r="IAV1" s="6"/>
      <c r="IAW1" s="6"/>
      <c r="IAX1" s="6"/>
      <c r="IAY1" s="6"/>
      <c r="IAZ1" s="6"/>
      <c r="IBA1" s="6"/>
      <c r="IBB1" s="6"/>
      <c r="IBC1" s="6"/>
      <c r="IBD1" s="6"/>
      <c r="IBE1" s="6"/>
      <c r="IBF1" s="6"/>
      <c r="IBG1" s="6"/>
      <c r="IBH1" s="6"/>
      <c r="IBI1" s="6"/>
      <c r="IBJ1" s="6"/>
      <c r="IBK1" s="6"/>
      <c r="IBL1" s="6"/>
      <c r="IBM1" s="6"/>
      <c r="IBN1" s="6"/>
      <c r="IBO1" s="6"/>
      <c r="IBP1" s="6"/>
      <c r="IBQ1" s="6"/>
      <c r="IBR1" s="6"/>
      <c r="IBS1" s="6"/>
      <c r="IBT1" s="6"/>
      <c r="IBU1" s="6"/>
      <c r="IBV1" s="6"/>
      <c r="IBW1" s="6"/>
      <c r="IBX1" s="6"/>
      <c r="IBY1" s="6"/>
      <c r="IBZ1" s="6"/>
      <c r="ICA1" s="6"/>
      <c r="ICB1" s="6"/>
      <c r="ICC1" s="6"/>
      <c r="ICD1" s="6"/>
      <c r="ICE1" s="6"/>
      <c r="ICF1" s="6"/>
      <c r="ICG1" s="6"/>
      <c r="ICH1" s="6"/>
      <c r="ICI1" s="6"/>
      <c r="ICJ1" s="6"/>
      <c r="ICK1" s="6"/>
      <c r="ICL1" s="6"/>
      <c r="ICM1" s="6"/>
      <c r="ICN1" s="6"/>
      <c r="ICO1" s="6"/>
      <c r="ICP1" s="6"/>
      <c r="ICQ1" s="6"/>
      <c r="ICR1" s="6"/>
      <c r="ICS1" s="6"/>
      <c r="ICT1" s="6"/>
      <c r="ICU1" s="6"/>
      <c r="ICV1" s="6"/>
      <c r="ICW1" s="6"/>
      <c r="ICX1" s="6"/>
      <c r="ICY1" s="6"/>
      <c r="ICZ1" s="6"/>
      <c r="IDA1" s="6"/>
      <c r="IDB1" s="6"/>
      <c r="IDC1" s="6"/>
      <c r="IDD1" s="6"/>
      <c r="IDE1" s="6"/>
      <c r="IDF1" s="6"/>
      <c r="IDG1" s="6"/>
      <c r="IDH1" s="6"/>
      <c r="IDI1" s="6"/>
      <c r="IDJ1" s="6"/>
      <c r="IDK1" s="6"/>
      <c r="IDL1" s="6"/>
      <c r="IDM1" s="6"/>
      <c r="IDN1" s="6"/>
      <c r="IDO1" s="6"/>
      <c r="IDP1" s="6"/>
      <c r="IDQ1" s="6"/>
      <c r="IDR1" s="6"/>
      <c r="IDS1" s="6"/>
      <c r="IDT1" s="6"/>
      <c r="IDU1" s="6"/>
      <c r="IDV1" s="6"/>
      <c r="IDW1" s="6"/>
      <c r="IDX1" s="6"/>
      <c r="IDY1" s="6"/>
      <c r="IDZ1" s="6"/>
      <c r="IEA1" s="6"/>
      <c r="IEB1" s="6"/>
      <c r="IEC1" s="6"/>
      <c r="IED1" s="6"/>
      <c r="IEE1" s="6"/>
      <c r="IEF1" s="6"/>
      <c r="IEG1" s="6"/>
      <c r="IEH1" s="6"/>
      <c r="IEI1" s="6"/>
      <c r="IEJ1" s="6"/>
      <c r="IEK1" s="6"/>
      <c r="IEL1" s="6"/>
      <c r="IEM1" s="6"/>
      <c r="IEN1" s="6"/>
      <c r="IEO1" s="6"/>
      <c r="IEP1" s="6"/>
      <c r="IEQ1" s="6"/>
      <c r="IER1" s="6"/>
      <c r="IES1" s="6"/>
      <c r="IET1" s="6"/>
      <c r="IEU1" s="6"/>
      <c r="IEV1" s="6"/>
      <c r="IEW1" s="6"/>
      <c r="IEX1" s="6"/>
      <c r="IEY1" s="6"/>
      <c r="IEZ1" s="6"/>
      <c r="IFA1" s="6"/>
      <c r="IFB1" s="6"/>
      <c r="IFC1" s="6"/>
      <c r="IFD1" s="6"/>
      <c r="IFE1" s="6"/>
      <c r="IFF1" s="6"/>
      <c r="IFG1" s="6"/>
      <c r="IFH1" s="6"/>
      <c r="IFI1" s="6"/>
      <c r="IFJ1" s="6"/>
      <c r="IFK1" s="6"/>
      <c r="IFL1" s="6"/>
      <c r="IFM1" s="6"/>
      <c r="IFN1" s="6"/>
      <c r="IFO1" s="6"/>
      <c r="IFP1" s="6"/>
      <c r="IFQ1" s="6"/>
      <c r="IFR1" s="6"/>
      <c r="IFS1" s="6"/>
      <c r="IFT1" s="6"/>
      <c r="IFU1" s="6"/>
      <c r="IFV1" s="6"/>
      <c r="IFW1" s="6"/>
      <c r="IFX1" s="6"/>
      <c r="IFY1" s="6"/>
      <c r="IFZ1" s="6"/>
      <c r="IGA1" s="6"/>
      <c r="IGB1" s="6"/>
      <c r="IGC1" s="6"/>
      <c r="IGD1" s="6"/>
      <c r="IGE1" s="6"/>
      <c r="IGF1" s="6"/>
      <c r="IGG1" s="6"/>
      <c r="IGH1" s="6"/>
      <c r="IGI1" s="6"/>
      <c r="IGJ1" s="6"/>
      <c r="IGK1" s="6"/>
      <c r="IGL1" s="6"/>
      <c r="IGM1" s="6"/>
      <c r="IGN1" s="6"/>
      <c r="IGO1" s="6"/>
      <c r="IGP1" s="6"/>
      <c r="IGQ1" s="6"/>
      <c r="IGR1" s="6"/>
      <c r="IGS1" s="6"/>
      <c r="IGT1" s="6"/>
      <c r="IGU1" s="6"/>
      <c r="IGV1" s="6"/>
      <c r="IGW1" s="6"/>
      <c r="IGX1" s="6"/>
      <c r="IGY1" s="6"/>
      <c r="IGZ1" s="6"/>
      <c r="IHA1" s="6"/>
      <c r="IHB1" s="6"/>
      <c r="IHC1" s="6"/>
      <c r="IHD1" s="6"/>
      <c r="IHE1" s="6"/>
      <c r="IHF1" s="6"/>
      <c r="IHG1" s="6"/>
      <c r="IHH1" s="6"/>
      <c r="IHI1" s="6"/>
      <c r="IHJ1" s="6"/>
      <c r="IHK1" s="6"/>
      <c r="IHL1" s="6"/>
      <c r="IHM1" s="6"/>
      <c r="IHN1" s="6"/>
      <c r="IHO1" s="6"/>
      <c r="IHP1" s="6"/>
      <c r="IHQ1" s="6"/>
      <c r="IHR1" s="6"/>
      <c r="IHS1" s="6"/>
      <c r="IHT1" s="6"/>
      <c r="IHU1" s="6"/>
      <c r="IHV1" s="6"/>
      <c r="IHW1" s="6"/>
      <c r="IHX1" s="6"/>
      <c r="IHY1" s="6"/>
      <c r="IHZ1" s="6"/>
      <c r="IIA1" s="6"/>
      <c r="IIB1" s="6"/>
      <c r="IIC1" s="6"/>
      <c r="IID1" s="6"/>
      <c r="IIE1" s="6"/>
      <c r="IIF1" s="6"/>
      <c r="IIG1" s="6"/>
      <c r="IIH1" s="6"/>
      <c r="III1" s="6"/>
      <c r="IIJ1" s="6"/>
      <c r="IIK1" s="6"/>
      <c r="IIL1" s="6"/>
      <c r="IIM1" s="6"/>
      <c r="IIN1" s="6"/>
      <c r="IIO1" s="6"/>
      <c r="IIP1" s="6"/>
      <c r="IIQ1" s="6"/>
      <c r="IIR1" s="6"/>
      <c r="IIS1" s="6"/>
      <c r="IIT1" s="6"/>
      <c r="IIU1" s="6"/>
      <c r="IIV1" s="6"/>
      <c r="IIW1" s="6"/>
      <c r="IIX1" s="6"/>
      <c r="IIY1" s="6"/>
      <c r="IIZ1" s="6"/>
      <c r="IJA1" s="6"/>
      <c r="IJB1" s="6"/>
      <c r="IJC1" s="6"/>
      <c r="IJD1" s="6"/>
      <c r="IJE1" s="6"/>
      <c r="IJF1" s="6"/>
      <c r="IJG1" s="6"/>
      <c r="IJH1" s="6"/>
      <c r="IJI1" s="6"/>
      <c r="IJJ1" s="6"/>
      <c r="IJK1" s="6"/>
      <c r="IJL1" s="6"/>
      <c r="IJM1" s="6"/>
      <c r="IJN1" s="6"/>
      <c r="IJO1" s="6"/>
      <c r="IJP1" s="6"/>
      <c r="IJQ1" s="6"/>
      <c r="IJR1" s="6"/>
      <c r="IJS1" s="6"/>
      <c r="IJT1" s="6"/>
      <c r="IJU1" s="6"/>
      <c r="IJV1" s="6"/>
      <c r="IJW1" s="6"/>
      <c r="IJX1" s="6"/>
      <c r="IJY1" s="6"/>
      <c r="IJZ1" s="6"/>
      <c r="IKA1" s="6"/>
      <c r="IKB1" s="6"/>
      <c r="IKC1" s="6"/>
      <c r="IKD1" s="6"/>
      <c r="IKE1" s="6"/>
      <c r="IKF1" s="6"/>
      <c r="IKG1" s="6"/>
      <c r="IKH1" s="6"/>
      <c r="IKI1" s="6"/>
      <c r="IKJ1" s="6"/>
      <c r="IKK1" s="6"/>
      <c r="IKL1" s="6"/>
      <c r="IKM1" s="6"/>
      <c r="IKN1" s="6"/>
      <c r="IKO1" s="6"/>
      <c r="IKP1" s="6"/>
      <c r="IKQ1" s="6"/>
      <c r="IKR1" s="6"/>
      <c r="IKS1" s="6"/>
      <c r="IKT1" s="6"/>
      <c r="IKU1" s="6"/>
      <c r="IKV1" s="6"/>
      <c r="IKW1" s="6"/>
      <c r="IKX1" s="6"/>
      <c r="IKY1" s="6"/>
      <c r="IKZ1" s="6"/>
      <c r="ILA1" s="6"/>
      <c r="ILB1" s="6"/>
      <c r="ILC1" s="6"/>
      <c r="ILD1" s="6"/>
      <c r="ILE1" s="6"/>
      <c r="ILF1" s="6"/>
      <c r="ILG1" s="6"/>
      <c r="ILH1" s="6"/>
      <c r="ILI1" s="6"/>
      <c r="ILJ1" s="6"/>
      <c r="ILK1" s="6"/>
      <c r="ILL1" s="6"/>
      <c r="ILM1" s="6"/>
      <c r="ILN1" s="6"/>
      <c r="ILO1" s="6"/>
      <c r="ILP1" s="6"/>
      <c r="ILQ1" s="6"/>
      <c r="ILR1" s="6"/>
      <c r="ILS1" s="6"/>
      <c r="ILT1" s="6"/>
      <c r="ILU1" s="6"/>
      <c r="ILV1" s="6"/>
      <c r="ILW1" s="6"/>
      <c r="ILX1" s="6"/>
      <c r="ILY1" s="6"/>
      <c r="ILZ1" s="6"/>
      <c r="IMA1" s="6"/>
      <c r="IMB1" s="6"/>
      <c r="IMC1" s="6"/>
      <c r="IMD1" s="6"/>
      <c r="IME1" s="6"/>
      <c r="IMF1" s="6"/>
      <c r="IMG1" s="6"/>
      <c r="IMH1" s="6"/>
      <c r="IMI1" s="6"/>
      <c r="IMJ1" s="6"/>
      <c r="IMK1" s="6"/>
      <c r="IML1" s="6"/>
      <c r="IMM1" s="6"/>
      <c r="IMN1" s="6"/>
      <c r="IMO1" s="6"/>
      <c r="IMP1" s="6"/>
      <c r="IMQ1" s="6"/>
      <c r="IMR1" s="6"/>
      <c r="IMS1" s="6"/>
      <c r="IMT1" s="6"/>
      <c r="IMU1" s="6"/>
      <c r="IMV1" s="6"/>
      <c r="IMW1" s="6"/>
      <c r="IMX1" s="6"/>
      <c r="IMY1" s="6"/>
      <c r="IMZ1" s="6"/>
      <c r="INA1" s="6"/>
      <c r="INB1" s="6"/>
      <c r="INC1" s="6"/>
      <c r="IND1" s="6"/>
      <c r="INE1" s="6"/>
      <c r="INF1" s="6"/>
      <c r="ING1" s="6"/>
      <c r="INH1" s="6"/>
      <c r="INI1" s="6"/>
      <c r="INJ1" s="6"/>
      <c r="INK1" s="6"/>
      <c r="INL1" s="6"/>
      <c r="INM1" s="6"/>
      <c r="INN1" s="6"/>
      <c r="INO1" s="6"/>
      <c r="INP1" s="6"/>
      <c r="INQ1" s="6"/>
      <c r="INR1" s="6"/>
      <c r="INS1" s="6"/>
      <c r="INT1" s="6"/>
      <c r="INU1" s="6"/>
      <c r="INV1" s="6"/>
      <c r="INW1" s="6"/>
      <c r="INX1" s="6"/>
      <c r="INY1" s="6"/>
      <c r="INZ1" s="6"/>
      <c r="IOA1" s="6"/>
      <c r="IOB1" s="6"/>
      <c r="IOC1" s="6"/>
      <c r="IOD1" s="6"/>
      <c r="IOE1" s="6"/>
      <c r="IOF1" s="6"/>
      <c r="IOG1" s="6"/>
      <c r="IOH1" s="6"/>
      <c r="IOI1" s="6"/>
      <c r="IOJ1" s="6"/>
      <c r="IOK1" s="6"/>
      <c r="IOL1" s="6"/>
      <c r="IOM1" s="6"/>
      <c r="ION1" s="6"/>
      <c r="IOO1" s="6"/>
      <c r="IOP1" s="6"/>
      <c r="IOQ1" s="6"/>
      <c r="IOR1" s="6"/>
      <c r="IOS1" s="6"/>
      <c r="IOT1" s="6"/>
      <c r="IOU1" s="6"/>
      <c r="IOV1" s="6"/>
      <c r="IOW1" s="6"/>
      <c r="IOX1" s="6"/>
      <c r="IOY1" s="6"/>
      <c r="IOZ1" s="6"/>
      <c r="IPA1" s="6"/>
      <c r="IPB1" s="6"/>
      <c r="IPC1" s="6"/>
      <c r="IPD1" s="6"/>
      <c r="IPE1" s="6"/>
      <c r="IPF1" s="6"/>
      <c r="IPG1" s="6"/>
      <c r="IPH1" s="6"/>
      <c r="IPI1" s="6"/>
      <c r="IPJ1" s="6"/>
      <c r="IPK1" s="6"/>
      <c r="IPL1" s="6"/>
      <c r="IPM1" s="6"/>
      <c r="IPN1" s="6"/>
      <c r="IPO1" s="6"/>
      <c r="IPP1" s="6"/>
      <c r="IPQ1" s="6"/>
      <c r="IPR1" s="6"/>
      <c r="IPS1" s="6"/>
      <c r="IPT1" s="6"/>
      <c r="IPU1" s="6"/>
      <c r="IPV1" s="6"/>
      <c r="IPW1" s="6"/>
      <c r="IPX1" s="6"/>
      <c r="IPY1" s="6"/>
      <c r="IPZ1" s="6"/>
      <c r="IQA1" s="6"/>
      <c r="IQB1" s="6"/>
      <c r="IQC1" s="6"/>
      <c r="IQD1" s="6"/>
      <c r="IQE1" s="6"/>
      <c r="IQF1" s="6"/>
      <c r="IQG1" s="6"/>
      <c r="IQH1" s="6"/>
      <c r="IQI1" s="6"/>
      <c r="IQJ1" s="6"/>
      <c r="IQK1" s="6"/>
      <c r="IQL1" s="6"/>
      <c r="IQM1" s="6"/>
      <c r="IQN1" s="6"/>
      <c r="IQO1" s="6"/>
      <c r="IQP1" s="6"/>
      <c r="IQQ1" s="6"/>
      <c r="IQR1" s="6"/>
      <c r="IQS1" s="6"/>
      <c r="IQT1" s="6"/>
      <c r="IQU1" s="6"/>
      <c r="IQV1" s="6"/>
      <c r="IQW1" s="6"/>
      <c r="IQX1" s="6"/>
      <c r="IQY1" s="6"/>
      <c r="IQZ1" s="6"/>
      <c r="IRA1" s="6"/>
      <c r="IRB1" s="6"/>
      <c r="IRC1" s="6"/>
      <c r="IRD1" s="6"/>
      <c r="IRE1" s="6"/>
      <c r="IRF1" s="6"/>
      <c r="IRG1" s="6"/>
      <c r="IRH1" s="6"/>
      <c r="IRI1" s="6"/>
      <c r="IRJ1" s="6"/>
      <c r="IRK1" s="6"/>
      <c r="IRL1" s="6"/>
      <c r="IRM1" s="6"/>
      <c r="IRN1" s="6"/>
      <c r="IRO1" s="6"/>
      <c r="IRP1" s="6"/>
      <c r="IRQ1" s="6"/>
      <c r="IRR1" s="6"/>
      <c r="IRS1" s="6"/>
      <c r="IRT1" s="6"/>
      <c r="IRU1" s="6"/>
      <c r="IRV1" s="6"/>
      <c r="IRW1" s="6"/>
      <c r="IRX1" s="6"/>
      <c r="IRY1" s="6"/>
      <c r="IRZ1" s="6"/>
      <c r="ISA1" s="6"/>
      <c r="ISB1" s="6"/>
      <c r="ISC1" s="6"/>
      <c r="ISD1" s="6"/>
      <c r="ISE1" s="6"/>
      <c r="ISF1" s="6"/>
      <c r="ISG1" s="6"/>
      <c r="ISH1" s="6"/>
      <c r="ISI1" s="6"/>
      <c r="ISJ1" s="6"/>
      <c r="ISK1" s="6"/>
      <c r="ISL1" s="6"/>
      <c r="ISM1" s="6"/>
      <c r="ISN1" s="6"/>
      <c r="ISO1" s="6"/>
      <c r="ISP1" s="6"/>
      <c r="ISQ1" s="6"/>
      <c r="ISR1" s="6"/>
      <c r="ISS1" s="6"/>
      <c r="IST1" s="6"/>
      <c r="ISU1" s="6"/>
      <c r="ISV1" s="6"/>
      <c r="ISW1" s="6"/>
      <c r="ISX1" s="6"/>
      <c r="ISY1" s="6"/>
      <c r="ISZ1" s="6"/>
      <c r="ITA1" s="6"/>
      <c r="ITB1" s="6"/>
      <c r="ITC1" s="6"/>
      <c r="ITD1" s="6"/>
      <c r="ITE1" s="6"/>
      <c r="ITF1" s="6"/>
      <c r="ITG1" s="6"/>
      <c r="ITH1" s="6"/>
      <c r="ITI1" s="6"/>
      <c r="ITJ1" s="6"/>
      <c r="ITK1" s="6"/>
      <c r="ITL1" s="6"/>
      <c r="ITM1" s="6"/>
      <c r="ITN1" s="6"/>
      <c r="ITO1" s="6"/>
      <c r="ITP1" s="6"/>
      <c r="ITQ1" s="6"/>
      <c r="ITR1" s="6"/>
      <c r="ITS1" s="6"/>
      <c r="ITT1" s="6"/>
      <c r="ITU1" s="6"/>
      <c r="ITV1" s="6"/>
      <c r="ITW1" s="6"/>
      <c r="ITX1" s="6"/>
      <c r="ITY1" s="6"/>
      <c r="ITZ1" s="6"/>
      <c r="IUA1" s="6"/>
      <c r="IUB1" s="6"/>
      <c r="IUC1" s="6"/>
      <c r="IUD1" s="6"/>
      <c r="IUE1" s="6"/>
      <c r="IUF1" s="6"/>
      <c r="IUG1" s="6"/>
      <c r="IUH1" s="6"/>
      <c r="IUI1" s="6"/>
      <c r="IUJ1" s="6"/>
      <c r="IUK1" s="6"/>
      <c r="IUL1" s="6"/>
      <c r="IUM1" s="6"/>
      <c r="IUN1" s="6"/>
      <c r="IUO1" s="6"/>
      <c r="IUP1" s="6"/>
      <c r="IUQ1" s="6"/>
      <c r="IUR1" s="6"/>
      <c r="IUS1" s="6"/>
      <c r="IUT1" s="6"/>
      <c r="IUU1" s="6"/>
      <c r="IUV1" s="6"/>
      <c r="IUW1" s="6"/>
      <c r="IUX1" s="6"/>
      <c r="IUY1" s="6"/>
      <c r="IUZ1" s="6"/>
      <c r="IVA1" s="6"/>
      <c r="IVB1" s="6"/>
      <c r="IVC1" s="6"/>
      <c r="IVD1" s="6"/>
      <c r="IVE1" s="6"/>
      <c r="IVF1" s="6"/>
      <c r="IVG1" s="6"/>
      <c r="IVH1" s="6"/>
      <c r="IVI1" s="6"/>
      <c r="IVJ1" s="6"/>
      <c r="IVK1" s="6"/>
      <c r="IVL1" s="6"/>
      <c r="IVM1" s="6"/>
      <c r="IVN1" s="6"/>
      <c r="IVO1" s="6"/>
      <c r="IVP1" s="6"/>
      <c r="IVQ1" s="6"/>
      <c r="IVR1" s="6"/>
      <c r="IVS1" s="6"/>
      <c r="IVT1" s="6"/>
      <c r="IVU1" s="6"/>
      <c r="IVV1" s="6"/>
      <c r="IVW1" s="6"/>
      <c r="IVX1" s="6"/>
      <c r="IVY1" s="6"/>
      <c r="IVZ1" s="6"/>
      <c r="IWA1" s="6"/>
      <c r="IWB1" s="6"/>
      <c r="IWC1" s="6"/>
      <c r="IWD1" s="6"/>
      <c r="IWE1" s="6"/>
      <c r="IWF1" s="6"/>
      <c r="IWG1" s="6"/>
      <c r="IWH1" s="6"/>
      <c r="IWI1" s="6"/>
      <c r="IWJ1" s="6"/>
      <c r="IWK1" s="6"/>
      <c r="IWL1" s="6"/>
      <c r="IWM1" s="6"/>
      <c r="IWN1" s="6"/>
      <c r="IWO1" s="6"/>
      <c r="IWP1" s="6"/>
      <c r="IWQ1" s="6"/>
      <c r="IWR1" s="6"/>
      <c r="IWS1" s="6"/>
      <c r="IWT1" s="6"/>
      <c r="IWU1" s="6"/>
      <c r="IWV1" s="6"/>
      <c r="IWW1" s="6"/>
      <c r="IWX1" s="6"/>
      <c r="IWY1" s="6"/>
      <c r="IWZ1" s="6"/>
      <c r="IXA1" s="6"/>
      <c r="IXB1" s="6"/>
      <c r="IXC1" s="6"/>
      <c r="IXD1" s="6"/>
      <c r="IXE1" s="6"/>
      <c r="IXF1" s="6"/>
      <c r="IXG1" s="6"/>
      <c r="IXH1" s="6"/>
      <c r="IXI1" s="6"/>
      <c r="IXJ1" s="6"/>
      <c r="IXK1" s="6"/>
      <c r="IXL1" s="6"/>
      <c r="IXM1" s="6"/>
      <c r="IXN1" s="6"/>
      <c r="IXO1" s="6"/>
      <c r="IXP1" s="6"/>
      <c r="IXQ1" s="6"/>
      <c r="IXR1" s="6"/>
      <c r="IXS1" s="6"/>
      <c r="IXT1" s="6"/>
      <c r="IXU1" s="6"/>
      <c r="IXV1" s="6"/>
      <c r="IXW1" s="6"/>
      <c r="IXX1" s="6"/>
      <c r="IXY1" s="6"/>
      <c r="IXZ1" s="6"/>
      <c r="IYA1" s="6"/>
      <c r="IYB1" s="6"/>
      <c r="IYC1" s="6"/>
      <c r="IYD1" s="6"/>
      <c r="IYE1" s="6"/>
      <c r="IYF1" s="6"/>
      <c r="IYG1" s="6"/>
      <c r="IYH1" s="6"/>
      <c r="IYI1" s="6"/>
      <c r="IYJ1" s="6"/>
      <c r="IYK1" s="6"/>
      <c r="IYL1" s="6"/>
      <c r="IYM1" s="6"/>
      <c r="IYN1" s="6"/>
      <c r="IYO1" s="6"/>
      <c r="IYP1" s="6"/>
      <c r="IYQ1" s="6"/>
      <c r="IYR1" s="6"/>
      <c r="IYS1" s="6"/>
      <c r="IYT1" s="6"/>
      <c r="IYU1" s="6"/>
      <c r="IYV1" s="6"/>
      <c r="IYW1" s="6"/>
      <c r="IYX1" s="6"/>
      <c r="IYY1" s="6"/>
      <c r="IYZ1" s="6"/>
      <c r="IZA1" s="6"/>
      <c r="IZB1" s="6"/>
      <c r="IZC1" s="6"/>
      <c r="IZD1" s="6"/>
      <c r="IZE1" s="6"/>
      <c r="IZF1" s="6"/>
      <c r="IZG1" s="6"/>
      <c r="IZH1" s="6"/>
      <c r="IZI1" s="6"/>
      <c r="IZJ1" s="6"/>
      <c r="IZK1" s="6"/>
      <c r="IZL1" s="6"/>
      <c r="IZM1" s="6"/>
      <c r="IZN1" s="6"/>
      <c r="IZO1" s="6"/>
      <c r="IZP1" s="6"/>
      <c r="IZQ1" s="6"/>
      <c r="IZR1" s="6"/>
      <c r="IZS1" s="6"/>
      <c r="IZT1" s="6"/>
      <c r="IZU1" s="6"/>
      <c r="IZV1" s="6"/>
      <c r="IZW1" s="6"/>
      <c r="IZX1" s="6"/>
      <c r="IZY1" s="6"/>
      <c r="IZZ1" s="6"/>
      <c r="JAA1" s="6"/>
      <c r="JAB1" s="6"/>
      <c r="JAC1" s="6"/>
      <c r="JAD1" s="6"/>
      <c r="JAE1" s="6"/>
      <c r="JAF1" s="6"/>
      <c r="JAG1" s="6"/>
      <c r="JAH1" s="6"/>
      <c r="JAI1" s="6"/>
      <c r="JAJ1" s="6"/>
      <c r="JAK1" s="6"/>
      <c r="JAL1" s="6"/>
      <c r="JAM1" s="6"/>
      <c r="JAN1" s="6"/>
      <c r="JAO1" s="6"/>
      <c r="JAP1" s="6"/>
      <c r="JAQ1" s="6"/>
      <c r="JAR1" s="6"/>
      <c r="JAS1" s="6"/>
      <c r="JAT1" s="6"/>
      <c r="JAU1" s="6"/>
      <c r="JAV1" s="6"/>
      <c r="JAW1" s="6"/>
      <c r="JAX1" s="6"/>
      <c r="JAY1" s="6"/>
      <c r="JAZ1" s="6"/>
      <c r="JBA1" s="6"/>
      <c r="JBB1" s="6"/>
      <c r="JBC1" s="6"/>
      <c r="JBD1" s="6"/>
      <c r="JBE1" s="6"/>
      <c r="JBF1" s="6"/>
      <c r="JBG1" s="6"/>
      <c r="JBH1" s="6"/>
      <c r="JBI1" s="6"/>
      <c r="JBJ1" s="6"/>
      <c r="JBK1" s="6"/>
      <c r="JBL1" s="6"/>
      <c r="JBM1" s="6"/>
      <c r="JBN1" s="6"/>
      <c r="JBO1" s="6"/>
      <c r="JBP1" s="6"/>
      <c r="JBQ1" s="6"/>
      <c r="JBR1" s="6"/>
      <c r="JBS1" s="6"/>
      <c r="JBT1" s="6"/>
      <c r="JBU1" s="6"/>
      <c r="JBV1" s="6"/>
      <c r="JBW1" s="6"/>
      <c r="JBX1" s="6"/>
      <c r="JBY1" s="6"/>
      <c r="JBZ1" s="6"/>
      <c r="JCA1" s="6"/>
      <c r="JCB1" s="6"/>
      <c r="JCC1" s="6"/>
      <c r="JCD1" s="6"/>
      <c r="JCE1" s="6"/>
      <c r="JCF1" s="6"/>
      <c r="JCG1" s="6"/>
      <c r="JCH1" s="6"/>
      <c r="JCI1" s="6"/>
      <c r="JCJ1" s="6"/>
      <c r="JCK1" s="6"/>
      <c r="JCL1" s="6"/>
      <c r="JCM1" s="6"/>
      <c r="JCN1" s="6"/>
      <c r="JCO1" s="6"/>
      <c r="JCP1" s="6"/>
      <c r="JCQ1" s="6"/>
      <c r="JCR1" s="6"/>
      <c r="JCS1" s="6"/>
      <c r="JCT1" s="6"/>
      <c r="JCU1" s="6"/>
      <c r="JCV1" s="6"/>
      <c r="JCW1" s="6"/>
      <c r="JCX1" s="6"/>
      <c r="JCY1" s="6"/>
      <c r="JCZ1" s="6"/>
      <c r="JDA1" s="6"/>
      <c r="JDB1" s="6"/>
      <c r="JDC1" s="6"/>
      <c r="JDD1" s="6"/>
      <c r="JDE1" s="6"/>
      <c r="JDF1" s="6"/>
      <c r="JDG1" s="6"/>
      <c r="JDH1" s="6"/>
      <c r="JDI1" s="6"/>
      <c r="JDJ1" s="6"/>
      <c r="JDK1" s="6"/>
      <c r="JDL1" s="6"/>
      <c r="JDM1" s="6"/>
      <c r="JDN1" s="6"/>
      <c r="JDO1" s="6"/>
      <c r="JDP1" s="6"/>
      <c r="JDQ1" s="6"/>
      <c r="JDR1" s="6"/>
      <c r="JDS1" s="6"/>
      <c r="JDT1" s="6"/>
      <c r="JDU1" s="6"/>
      <c r="JDV1" s="6"/>
      <c r="JDW1" s="6"/>
      <c r="JDX1" s="6"/>
      <c r="JDY1" s="6"/>
      <c r="JDZ1" s="6"/>
      <c r="JEA1" s="6"/>
      <c r="JEB1" s="6"/>
      <c r="JEC1" s="6"/>
      <c r="JED1" s="6"/>
      <c r="JEE1" s="6"/>
      <c r="JEF1" s="6"/>
      <c r="JEG1" s="6"/>
      <c r="JEH1" s="6"/>
      <c r="JEI1" s="6"/>
      <c r="JEJ1" s="6"/>
      <c r="JEK1" s="6"/>
      <c r="JEL1" s="6"/>
      <c r="JEM1" s="6"/>
      <c r="JEN1" s="6"/>
      <c r="JEO1" s="6"/>
      <c r="JEP1" s="6"/>
      <c r="JEQ1" s="6"/>
      <c r="JER1" s="6"/>
      <c r="JES1" s="6"/>
      <c r="JET1" s="6"/>
      <c r="JEU1" s="6"/>
      <c r="JEV1" s="6"/>
      <c r="JEW1" s="6"/>
      <c r="JEX1" s="6"/>
      <c r="JEY1" s="6"/>
      <c r="JEZ1" s="6"/>
      <c r="JFA1" s="6"/>
      <c r="JFB1" s="6"/>
      <c r="JFC1" s="6"/>
      <c r="JFD1" s="6"/>
      <c r="JFE1" s="6"/>
      <c r="JFF1" s="6"/>
      <c r="JFG1" s="6"/>
      <c r="JFH1" s="6"/>
      <c r="JFI1" s="6"/>
      <c r="JFJ1" s="6"/>
      <c r="JFK1" s="6"/>
      <c r="JFL1" s="6"/>
      <c r="JFM1" s="6"/>
      <c r="JFN1" s="6"/>
      <c r="JFO1" s="6"/>
      <c r="JFP1" s="6"/>
      <c r="JFQ1" s="6"/>
      <c r="JFR1" s="6"/>
      <c r="JFS1" s="6"/>
      <c r="JFT1" s="6"/>
      <c r="JFU1" s="6"/>
      <c r="JFV1" s="6"/>
      <c r="JFW1" s="6"/>
      <c r="JFX1" s="6"/>
      <c r="JFY1" s="6"/>
      <c r="JFZ1" s="6"/>
      <c r="JGA1" s="6"/>
      <c r="JGB1" s="6"/>
      <c r="JGC1" s="6"/>
      <c r="JGD1" s="6"/>
      <c r="JGE1" s="6"/>
      <c r="JGF1" s="6"/>
      <c r="JGG1" s="6"/>
      <c r="JGH1" s="6"/>
      <c r="JGI1" s="6"/>
      <c r="JGJ1" s="6"/>
      <c r="JGK1" s="6"/>
      <c r="JGL1" s="6"/>
      <c r="JGM1" s="6"/>
      <c r="JGN1" s="6"/>
      <c r="JGO1" s="6"/>
      <c r="JGP1" s="6"/>
      <c r="JGQ1" s="6"/>
      <c r="JGR1" s="6"/>
      <c r="JGS1" s="6"/>
      <c r="JGT1" s="6"/>
      <c r="JGU1" s="6"/>
      <c r="JGV1" s="6"/>
      <c r="JGW1" s="6"/>
      <c r="JGX1" s="6"/>
      <c r="JGY1" s="6"/>
      <c r="JGZ1" s="6"/>
      <c r="JHA1" s="6"/>
      <c r="JHB1" s="6"/>
      <c r="JHC1" s="6"/>
      <c r="JHD1" s="6"/>
      <c r="JHE1" s="6"/>
      <c r="JHF1" s="6"/>
      <c r="JHG1" s="6"/>
      <c r="JHH1" s="6"/>
      <c r="JHI1" s="6"/>
      <c r="JHJ1" s="6"/>
      <c r="JHK1" s="6"/>
      <c r="JHL1" s="6"/>
      <c r="JHM1" s="6"/>
      <c r="JHN1" s="6"/>
      <c r="JHO1" s="6"/>
      <c r="JHP1" s="6"/>
      <c r="JHQ1" s="6"/>
      <c r="JHR1" s="6"/>
      <c r="JHS1" s="6"/>
      <c r="JHT1" s="6"/>
      <c r="JHU1" s="6"/>
      <c r="JHV1" s="6"/>
      <c r="JHW1" s="6"/>
      <c r="JHX1" s="6"/>
      <c r="JHY1" s="6"/>
      <c r="JHZ1" s="6"/>
      <c r="JIA1" s="6"/>
      <c r="JIB1" s="6"/>
      <c r="JIC1" s="6"/>
      <c r="JID1" s="6"/>
      <c r="JIE1" s="6"/>
      <c r="JIF1" s="6"/>
      <c r="JIG1" s="6"/>
      <c r="JIH1" s="6"/>
      <c r="JII1" s="6"/>
      <c r="JIJ1" s="6"/>
      <c r="JIK1" s="6"/>
      <c r="JIL1" s="6"/>
      <c r="JIM1" s="6"/>
      <c r="JIN1" s="6"/>
      <c r="JIO1" s="6"/>
      <c r="JIP1" s="6"/>
      <c r="JIQ1" s="6"/>
      <c r="JIR1" s="6"/>
      <c r="JIS1" s="6"/>
      <c r="JIT1" s="6"/>
      <c r="JIU1" s="6"/>
      <c r="JIV1" s="6"/>
      <c r="JIW1" s="6"/>
      <c r="JIX1" s="6"/>
      <c r="JIY1" s="6"/>
      <c r="JIZ1" s="6"/>
      <c r="JJA1" s="6"/>
      <c r="JJB1" s="6"/>
      <c r="JJC1" s="6"/>
      <c r="JJD1" s="6"/>
      <c r="JJE1" s="6"/>
      <c r="JJF1" s="6"/>
      <c r="JJG1" s="6"/>
      <c r="JJH1" s="6"/>
      <c r="JJI1" s="6"/>
      <c r="JJJ1" s="6"/>
      <c r="JJK1" s="6"/>
      <c r="JJL1" s="6"/>
      <c r="JJM1" s="6"/>
      <c r="JJN1" s="6"/>
      <c r="JJO1" s="6"/>
      <c r="JJP1" s="6"/>
      <c r="JJQ1" s="6"/>
      <c r="JJR1" s="6"/>
      <c r="JJS1" s="6"/>
      <c r="JJT1" s="6"/>
      <c r="JJU1" s="6"/>
      <c r="JJV1" s="6"/>
      <c r="JJW1" s="6"/>
      <c r="JJX1" s="6"/>
      <c r="JJY1" s="6"/>
      <c r="JJZ1" s="6"/>
      <c r="JKA1" s="6"/>
      <c r="JKB1" s="6"/>
      <c r="JKC1" s="6"/>
      <c r="JKD1" s="6"/>
      <c r="JKE1" s="6"/>
      <c r="JKF1" s="6"/>
      <c r="JKG1" s="6"/>
      <c r="JKH1" s="6"/>
      <c r="JKI1" s="6"/>
      <c r="JKJ1" s="6"/>
      <c r="JKK1" s="6"/>
      <c r="JKL1" s="6"/>
      <c r="JKM1" s="6"/>
      <c r="JKN1" s="6"/>
      <c r="JKO1" s="6"/>
      <c r="JKP1" s="6"/>
      <c r="JKQ1" s="6"/>
      <c r="JKR1" s="6"/>
      <c r="JKS1" s="6"/>
      <c r="JKT1" s="6"/>
      <c r="JKU1" s="6"/>
      <c r="JKV1" s="6"/>
      <c r="JKW1" s="6"/>
      <c r="JKX1" s="6"/>
      <c r="JKY1" s="6"/>
      <c r="JKZ1" s="6"/>
      <c r="JLA1" s="6"/>
      <c r="JLB1" s="6"/>
      <c r="JLC1" s="6"/>
      <c r="JLD1" s="6"/>
      <c r="JLE1" s="6"/>
      <c r="JLF1" s="6"/>
      <c r="JLG1" s="6"/>
      <c r="JLH1" s="6"/>
      <c r="JLI1" s="6"/>
      <c r="JLJ1" s="6"/>
      <c r="JLK1" s="6"/>
      <c r="JLL1" s="6"/>
      <c r="JLM1" s="6"/>
      <c r="JLN1" s="6"/>
      <c r="JLO1" s="6"/>
      <c r="JLP1" s="6"/>
      <c r="JLQ1" s="6"/>
      <c r="JLR1" s="6"/>
      <c r="JLS1" s="6"/>
      <c r="JLT1" s="6"/>
      <c r="JLU1" s="6"/>
      <c r="JLV1" s="6"/>
      <c r="JLW1" s="6"/>
      <c r="JLX1" s="6"/>
      <c r="JLY1" s="6"/>
      <c r="JLZ1" s="6"/>
      <c r="JMA1" s="6"/>
      <c r="JMB1" s="6"/>
      <c r="JMC1" s="6"/>
      <c r="JMD1" s="6"/>
      <c r="JME1" s="6"/>
      <c r="JMF1" s="6"/>
      <c r="JMG1" s="6"/>
      <c r="JMH1" s="6"/>
      <c r="JMI1" s="6"/>
      <c r="JMJ1" s="6"/>
      <c r="JMK1" s="6"/>
      <c r="JML1" s="6"/>
      <c r="JMM1" s="6"/>
      <c r="JMN1" s="6"/>
      <c r="JMO1" s="6"/>
      <c r="JMP1" s="6"/>
      <c r="JMQ1" s="6"/>
      <c r="JMR1" s="6"/>
      <c r="JMS1" s="6"/>
      <c r="JMT1" s="6"/>
      <c r="JMU1" s="6"/>
      <c r="JMV1" s="6"/>
      <c r="JMW1" s="6"/>
      <c r="JMX1" s="6"/>
      <c r="JMY1" s="6"/>
      <c r="JMZ1" s="6"/>
      <c r="JNA1" s="6"/>
      <c r="JNB1" s="6"/>
      <c r="JNC1" s="6"/>
      <c r="JND1" s="6"/>
      <c r="JNE1" s="6"/>
      <c r="JNF1" s="6"/>
      <c r="JNG1" s="6"/>
      <c r="JNH1" s="6"/>
      <c r="JNI1" s="6"/>
      <c r="JNJ1" s="6"/>
      <c r="JNK1" s="6"/>
      <c r="JNL1" s="6"/>
      <c r="JNM1" s="6"/>
      <c r="JNN1" s="6"/>
      <c r="JNO1" s="6"/>
      <c r="JNP1" s="6"/>
      <c r="JNQ1" s="6"/>
      <c r="JNR1" s="6"/>
      <c r="JNS1" s="6"/>
      <c r="JNT1" s="6"/>
      <c r="JNU1" s="6"/>
      <c r="JNV1" s="6"/>
      <c r="JNW1" s="6"/>
      <c r="JNX1" s="6"/>
      <c r="JNY1" s="6"/>
      <c r="JNZ1" s="6"/>
      <c r="JOA1" s="6"/>
      <c r="JOB1" s="6"/>
      <c r="JOC1" s="6"/>
      <c r="JOD1" s="6"/>
      <c r="JOE1" s="6"/>
      <c r="JOF1" s="6"/>
      <c r="JOG1" s="6"/>
      <c r="JOH1" s="6"/>
      <c r="JOI1" s="6"/>
      <c r="JOJ1" s="6"/>
      <c r="JOK1" s="6"/>
      <c r="JOL1" s="6"/>
      <c r="JOM1" s="6"/>
      <c r="JON1" s="6"/>
      <c r="JOO1" s="6"/>
      <c r="JOP1" s="6"/>
      <c r="JOQ1" s="6"/>
      <c r="JOR1" s="6"/>
      <c r="JOS1" s="6"/>
      <c r="JOT1" s="6"/>
      <c r="JOU1" s="6"/>
      <c r="JOV1" s="6"/>
      <c r="JOW1" s="6"/>
      <c r="JOX1" s="6"/>
      <c r="JOY1" s="6"/>
      <c r="JOZ1" s="6"/>
      <c r="JPA1" s="6"/>
      <c r="JPB1" s="6"/>
      <c r="JPC1" s="6"/>
      <c r="JPD1" s="6"/>
      <c r="JPE1" s="6"/>
      <c r="JPF1" s="6"/>
      <c r="JPG1" s="6"/>
      <c r="JPH1" s="6"/>
      <c r="JPI1" s="6"/>
      <c r="JPJ1" s="6"/>
      <c r="JPK1" s="6"/>
      <c r="JPL1" s="6"/>
      <c r="JPM1" s="6"/>
      <c r="JPN1" s="6"/>
      <c r="JPO1" s="6"/>
      <c r="JPP1" s="6"/>
      <c r="JPQ1" s="6"/>
      <c r="JPR1" s="6"/>
      <c r="JPS1" s="6"/>
      <c r="JPT1" s="6"/>
      <c r="JPU1" s="6"/>
      <c r="JPV1" s="6"/>
      <c r="JPW1" s="6"/>
      <c r="JPX1" s="6"/>
      <c r="JPY1" s="6"/>
      <c r="JPZ1" s="6"/>
      <c r="JQA1" s="6"/>
      <c r="JQB1" s="6"/>
      <c r="JQC1" s="6"/>
      <c r="JQD1" s="6"/>
      <c r="JQE1" s="6"/>
      <c r="JQF1" s="6"/>
      <c r="JQG1" s="6"/>
      <c r="JQH1" s="6"/>
      <c r="JQI1" s="6"/>
      <c r="JQJ1" s="6"/>
      <c r="JQK1" s="6"/>
      <c r="JQL1" s="6"/>
      <c r="JQM1" s="6"/>
      <c r="JQN1" s="6"/>
      <c r="JQO1" s="6"/>
      <c r="JQP1" s="6"/>
      <c r="JQQ1" s="6"/>
      <c r="JQR1" s="6"/>
      <c r="JQS1" s="6"/>
      <c r="JQT1" s="6"/>
      <c r="JQU1" s="6"/>
      <c r="JQV1" s="6"/>
      <c r="JQW1" s="6"/>
      <c r="JQX1" s="6"/>
      <c r="JQY1" s="6"/>
      <c r="JQZ1" s="6"/>
      <c r="JRA1" s="6"/>
      <c r="JRB1" s="6"/>
      <c r="JRC1" s="6"/>
      <c r="JRD1" s="6"/>
      <c r="JRE1" s="6"/>
      <c r="JRF1" s="6"/>
      <c r="JRG1" s="6"/>
      <c r="JRH1" s="6"/>
      <c r="JRI1" s="6"/>
      <c r="JRJ1" s="6"/>
      <c r="JRK1" s="6"/>
      <c r="JRL1" s="6"/>
      <c r="JRM1" s="6"/>
      <c r="JRN1" s="6"/>
      <c r="JRO1" s="6"/>
      <c r="JRP1" s="6"/>
      <c r="JRQ1" s="6"/>
      <c r="JRR1" s="6"/>
      <c r="JRS1" s="6"/>
      <c r="JRT1" s="6"/>
      <c r="JRU1" s="6"/>
      <c r="JRV1" s="6"/>
      <c r="JRW1" s="6"/>
      <c r="JRX1" s="6"/>
      <c r="JRY1" s="6"/>
      <c r="JRZ1" s="6"/>
      <c r="JSA1" s="6"/>
      <c r="JSB1" s="6"/>
      <c r="JSC1" s="6"/>
      <c r="JSD1" s="6"/>
      <c r="JSE1" s="6"/>
      <c r="JSF1" s="6"/>
      <c r="JSG1" s="6"/>
      <c r="JSH1" s="6"/>
      <c r="JSI1" s="6"/>
      <c r="JSJ1" s="6"/>
      <c r="JSK1" s="6"/>
      <c r="JSL1" s="6"/>
      <c r="JSM1" s="6"/>
      <c r="JSN1" s="6"/>
      <c r="JSO1" s="6"/>
      <c r="JSP1" s="6"/>
      <c r="JSQ1" s="6"/>
      <c r="JSR1" s="6"/>
      <c r="JSS1" s="6"/>
      <c r="JST1" s="6"/>
      <c r="JSU1" s="6"/>
      <c r="JSV1" s="6"/>
      <c r="JSW1" s="6"/>
      <c r="JSX1" s="6"/>
      <c r="JSY1" s="6"/>
      <c r="JSZ1" s="6"/>
      <c r="JTA1" s="6"/>
      <c r="JTB1" s="6"/>
      <c r="JTC1" s="6"/>
      <c r="JTD1" s="6"/>
      <c r="JTE1" s="6"/>
      <c r="JTF1" s="6"/>
      <c r="JTG1" s="6"/>
      <c r="JTH1" s="6"/>
      <c r="JTI1" s="6"/>
      <c r="JTJ1" s="6"/>
      <c r="JTK1" s="6"/>
      <c r="JTL1" s="6"/>
      <c r="JTM1" s="6"/>
      <c r="JTN1" s="6"/>
      <c r="JTO1" s="6"/>
      <c r="JTP1" s="6"/>
      <c r="JTQ1" s="6"/>
      <c r="JTR1" s="6"/>
      <c r="JTS1" s="6"/>
      <c r="JTT1" s="6"/>
      <c r="JTU1" s="6"/>
      <c r="JTV1" s="6"/>
      <c r="JTW1" s="6"/>
      <c r="JTX1" s="6"/>
      <c r="JTY1" s="6"/>
      <c r="JTZ1" s="6"/>
      <c r="JUA1" s="6"/>
      <c r="JUB1" s="6"/>
      <c r="JUC1" s="6"/>
      <c r="JUD1" s="6"/>
      <c r="JUE1" s="6"/>
      <c r="JUF1" s="6"/>
      <c r="JUG1" s="6"/>
      <c r="JUH1" s="6"/>
      <c r="JUI1" s="6"/>
      <c r="JUJ1" s="6"/>
      <c r="JUK1" s="6"/>
      <c r="JUL1" s="6"/>
      <c r="JUM1" s="6"/>
      <c r="JUN1" s="6"/>
      <c r="JUO1" s="6"/>
      <c r="JUP1" s="6"/>
      <c r="JUQ1" s="6"/>
      <c r="JUR1" s="6"/>
      <c r="JUS1" s="6"/>
      <c r="JUT1" s="6"/>
      <c r="JUU1" s="6"/>
      <c r="JUV1" s="6"/>
      <c r="JUW1" s="6"/>
      <c r="JUX1" s="6"/>
      <c r="JUY1" s="6"/>
      <c r="JUZ1" s="6"/>
      <c r="JVA1" s="6"/>
      <c r="JVB1" s="6"/>
      <c r="JVC1" s="6"/>
      <c r="JVD1" s="6"/>
      <c r="JVE1" s="6"/>
      <c r="JVF1" s="6"/>
      <c r="JVG1" s="6"/>
      <c r="JVH1" s="6"/>
      <c r="JVI1" s="6"/>
      <c r="JVJ1" s="6"/>
      <c r="JVK1" s="6"/>
      <c r="JVL1" s="6"/>
      <c r="JVM1" s="6"/>
      <c r="JVN1" s="6"/>
      <c r="JVO1" s="6"/>
      <c r="JVP1" s="6"/>
      <c r="JVQ1" s="6"/>
      <c r="JVR1" s="6"/>
      <c r="JVS1" s="6"/>
      <c r="JVT1" s="6"/>
      <c r="JVU1" s="6"/>
      <c r="JVV1" s="6"/>
      <c r="JVW1" s="6"/>
      <c r="JVX1" s="6"/>
      <c r="JVY1" s="6"/>
      <c r="JVZ1" s="6"/>
      <c r="JWA1" s="6"/>
      <c r="JWB1" s="6"/>
      <c r="JWC1" s="6"/>
      <c r="JWD1" s="6"/>
      <c r="JWE1" s="6"/>
      <c r="JWF1" s="6"/>
      <c r="JWG1" s="6"/>
      <c r="JWH1" s="6"/>
      <c r="JWI1" s="6"/>
      <c r="JWJ1" s="6"/>
      <c r="JWK1" s="6"/>
      <c r="JWL1" s="6"/>
      <c r="JWM1" s="6"/>
      <c r="JWN1" s="6"/>
      <c r="JWO1" s="6"/>
      <c r="JWP1" s="6"/>
      <c r="JWQ1" s="6"/>
      <c r="JWR1" s="6"/>
      <c r="JWS1" s="6"/>
      <c r="JWT1" s="6"/>
      <c r="JWU1" s="6"/>
      <c r="JWV1" s="6"/>
      <c r="JWW1" s="6"/>
      <c r="JWX1" s="6"/>
      <c r="JWY1" s="6"/>
      <c r="JWZ1" s="6"/>
      <c r="JXA1" s="6"/>
      <c r="JXB1" s="6"/>
      <c r="JXC1" s="6"/>
      <c r="JXD1" s="6"/>
      <c r="JXE1" s="6"/>
      <c r="JXF1" s="6"/>
      <c r="JXG1" s="6"/>
      <c r="JXH1" s="6"/>
      <c r="JXI1" s="6"/>
      <c r="JXJ1" s="6"/>
      <c r="JXK1" s="6"/>
      <c r="JXL1" s="6"/>
      <c r="JXM1" s="6"/>
      <c r="JXN1" s="6"/>
      <c r="JXO1" s="6"/>
      <c r="JXP1" s="6"/>
      <c r="JXQ1" s="6"/>
      <c r="JXR1" s="6"/>
      <c r="JXS1" s="6"/>
      <c r="JXT1" s="6"/>
      <c r="JXU1" s="6"/>
      <c r="JXV1" s="6"/>
      <c r="JXW1" s="6"/>
      <c r="JXX1" s="6"/>
      <c r="JXY1" s="6"/>
      <c r="JXZ1" s="6"/>
      <c r="JYA1" s="6"/>
      <c r="JYB1" s="6"/>
      <c r="JYC1" s="6"/>
      <c r="JYD1" s="6"/>
      <c r="JYE1" s="6"/>
      <c r="JYF1" s="6"/>
      <c r="JYG1" s="6"/>
      <c r="JYH1" s="6"/>
      <c r="JYI1" s="6"/>
      <c r="JYJ1" s="6"/>
      <c r="JYK1" s="6"/>
      <c r="JYL1" s="6"/>
      <c r="JYM1" s="6"/>
      <c r="JYN1" s="6"/>
      <c r="JYO1" s="6"/>
      <c r="JYP1" s="6"/>
      <c r="JYQ1" s="6"/>
      <c r="JYR1" s="6"/>
      <c r="JYS1" s="6"/>
      <c r="JYT1" s="6"/>
      <c r="JYU1" s="6"/>
      <c r="JYV1" s="6"/>
      <c r="JYW1" s="6"/>
      <c r="JYX1" s="6"/>
      <c r="JYY1" s="6"/>
      <c r="JYZ1" s="6"/>
      <c r="JZA1" s="6"/>
      <c r="JZB1" s="6"/>
      <c r="JZC1" s="6"/>
      <c r="JZD1" s="6"/>
      <c r="JZE1" s="6"/>
      <c r="JZF1" s="6"/>
      <c r="JZG1" s="6"/>
      <c r="JZH1" s="6"/>
      <c r="JZI1" s="6"/>
      <c r="JZJ1" s="6"/>
      <c r="JZK1" s="6"/>
      <c r="JZL1" s="6"/>
      <c r="JZM1" s="6"/>
      <c r="JZN1" s="6"/>
      <c r="JZO1" s="6"/>
      <c r="JZP1" s="6"/>
      <c r="JZQ1" s="6"/>
      <c r="JZR1" s="6"/>
      <c r="JZS1" s="6"/>
      <c r="JZT1" s="6"/>
      <c r="JZU1" s="6"/>
      <c r="JZV1" s="6"/>
      <c r="JZW1" s="6"/>
      <c r="JZX1" s="6"/>
      <c r="JZY1" s="6"/>
      <c r="JZZ1" s="6"/>
      <c r="KAA1" s="6"/>
      <c r="KAB1" s="6"/>
      <c r="KAC1" s="6"/>
      <c r="KAD1" s="6"/>
      <c r="KAE1" s="6"/>
      <c r="KAF1" s="6"/>
      <c r="KAG1" s="6"/>
      <c r="KAH1" s="6"/>
      <c r="KAI1" s="6"/>
      <c r="KAJ1" s="6"/>
      <c r="KAK1" s="6"/>
      <c r="KAL1" s="6"/>
      <c r="KAM1" s="6"/>
      <c r="KAN1" s="6"/>
      <c r="KAO1" s="6"/>
      <c r="KAP1" s="6"/>
      <c r="KAQ1" s="6"/>
      <c r="KAR1" s="6"/>
      <c r="KAS1" s="6"/>
      <c r="KAT1" s="6"/>
      <c r="KAU1" s="6"/>
      <c r="KAV1" s="6"/>
      <c r="KAW1" s="6"/>
      <c r="KAX1" s="6"/>
      <c r="KAY1" s="6"/>
      <c r="KAZ1" s="6"/>
      <c r="KBA1" s="6"/>
      <c r="KBB1" s="6"/>
      <c r="KBC1" s="6"/>
      <c r="KBD1" s="6"/>
      <c r="KBE1" s="6"/>
      <c r="KBF1" s="6"/>
      <c r="KBG1" s="6"/>
      <c r="KBH1" s="6"/>
      <c r="KBI1" s="6"/>
      <c r="KBJ1" s="6"/>
      <c r="KBK1" s="6"/>
      <c r="KBL1" s="6"/>
      <c r="KBM1" s="6"/>
      <c r="KBN1" s="6"/>
      <c r="KBO1" s="6"/>
      <c r="KBP1" s="6"/>
      <c r="KBQ1" s="6"/>
      <c r="KBR1" s="6"/>
      <c r="KBS1" s="6"/>
      <c r="KBT1" s="6"/>
      <c r="KBU1" s="6"/>
      <c r="KBV1" s="6"/>
      <c r="KBW1" s="6"/>
      <c r="KBX1" s="6"/>
      <c r="KBY1" s="6"/>
      <c r="KBZ1" s="6"/>
      <c r="KCA1" s="6"/>
      <c r="KCB1" s="6"/>
      <c r="KCC1" s="6"/>
      <c r="KCD1" s="6"/>
      <c r="KCE1" s="6"/>
      <c r="KCF1" s="6"/>
      <c r="KCG1" s="6"/>
      <c r="KCH1" s="6"/>
      <c r="KCI1" s="6"/>
      <c r="KCJ1" s="6"/>
      <c r="KCK1" s="6"/>
      <c r="KCL1" s="6"/>
      <c r="KCM1" s="6"/>
      <c r="KCN1" s="6"/>
      <c r="KCO1" s="6"/>
      <c r="KCP1" s="6"/>
      <c r="KCQ1" s="6"/>
      <c r="KCR1" s="6"/>
      <c r="KCS1" s="6"/>
      <c r="KCT1" s="6"/>
      <c r="KCU1" s="6"/>
      <c r="KCV1" s="6"/>
      <c r="KCW1" s="6"/>
      <c r="KCX1" s="6"/>
      <c r="KCY1" s="6"/>
      <c r="KCZ1" s="6"/>
      <c r="KDA1" s="6"/>
      <c r="KDB1" s="6"/>
      <c r="KDC1" s="6"/>
      <c r="KDD1" s="6"/>
      <c r="KDE1" s="6"/>
      <c r="KDF1" s="6"/>
      <c r="KDG1" s="6"/>
      <c r="KDH1" s="6"/>
      <c r="KDI1" s="6"/>
      <c r="KDJ1" s="6"/>
      <c r="KDK1" s="6"/>
      <c r="KDL1" s="6"/>
      <c r="KDM1" s="6"/>
      <c r="KDN1" s="6"/>
      <c r="KDO1" s="6"/>
      <c r="KDP1" s="6"/>
      <c r="KDQ1" s="6"/>
      <c r="KDR1" s="6"/>
      <c r="KDS1" s="6"/>
      <c r="KDT1" s="6"/>
      <c r="KDU1" s="6"/>
      <c r="KDV1" s="6"/>
      <c r="KDW1" s="6"/>
      <c r="KDX1" s="6"/>
      <c r="KDY1" s="6"/>
      <c r="KDZ1" s="6"/>
      <c r="KEA1" s="6"/>
      <c r="KEB1" s="6"/>
      <c r="KEC1" s="6"/>
      <c r="KED1" s="6"/>
      <c r="KEE1" s="6"/>
      <c r="KEF1" s="6"/>
      <c r="KEG1" s="6"/>
      <c r="KEH1" s="6"/>
      <c r="KEI1" s="6"/>
      <c r="KEJ1" s="6"/>
      <c r="KEK1" s="6"/>
      <c r="KEL1" s="6"/>
      <c r="KEM1" s="6"/>
      <c r="KEN1" s="6"/>
      <c r="KEO1" s="6"/>
      <c r="KEP1" s="6"/>
      <c r="KEQ1" s="6"/>
      <c r="KER1" s="6"/>
      <c r="KES1" s="6"/>
      <c r="KET1" s="6"/>
      <c r="KEU1" s="6"/>
      <c r="KEV1" s="6"/>
      <c r="KEW1" s="6"/>
      <c r="KEX1" s="6"/>
      <c r="KEY1" s="6"/>
      <c r="KEZ1" s="6"/>
      <c r="KFA1" s="6"/>
      <c r="KFB1" s="6"/>
      <c r="KFC1" s="6"/>
      <c r="KFD1" s="6"/>
      <c r="KFE1" s="6"/>
      <c r="KFF1" s="6"/>
      <c r="KFG1" s="6"/>
      <c r="KFH1" s="6"/>
      <c r="KFI1" s="6"/>
      <c r="KFJ1" s="6"/>
      <c r="KFK1" s="6"/>
      <c r="KFL1" s="6"/>
      <c r="KFM1" s="6"/>
      <c r="KFN1" s="6"/>
      <c r="KFO1" s="6"/>
      <c r="KFP1" s="6"/>
      <c r="KFQ1" s="6"/>
      <c r="KFR1" s="6"/>
      <c r="KFS1" s="6"/>
      <c r="KFT1" s="6"/>
      <c r="KFU1" s="6"/>
      <c r="KFV1" s="6"/>
      <c r="KFW1" s="6"/>
      <c r="KFX1" s="6"/>
      <c r="KFY1" s="6"/>
      <c r="KFZ1" s="6"/>
      <c r="KGA1" s="6"/>
      <c r="KGB1" s="6"/>
      <c r="KGC1" s="6"/>
      <c r="KGD1" s="6"/>
      <c r="KGE1" s="6"/>
      <c r="KGF1" s="6"/>
      <c r="KGG1" s="6"/>
      <c r="KGH1" s="6"/>
      <c r="KGI1" s="6"/>
      <c r="KGJ1" s="6"/>
      <c r="KGK1" s="6"/>
      <c r="KGL1" s="6"/>
      <c r="KGM1" s="6"/>
      <c r="KGN1" s="6"/>
      <c r="KGO1" s="6"/>
      <c r="KGP1" s="6"/>
      <c r="KGQ1" s="6"/>
      <c r="KGR1" s="6"/>
      <c r="KGS1" s="6"/>
      <c r="KGT1" s="6"/>
      <c r="KGU1" s="6"/>
      <c r="KGV1" s="6"/>
      <c r="KGW1" s="6"/>
      <c r="KGX1" s="6"/>
      <c r="KGY1" s="6"/>
      <c r="KGZ1" s="6"/>
      <c r="KHA1" s="6"/>
      <c r="KHB1" s="6"/>
      <c r="KHC1" s="6"/>
      <c r="KHD1" s="6"/>
      <c r="KHE1" s="6"/>
      <c r="KHF1" s="6"/>
      <c r="KHG1" s="6"/>
      <c r="KHH1" s="6"/>
      <c r="KHI1" s="6"/>
      <c r="KHJ1" s="6"/>
      <c r="KHK1" s="6"/>
      <c r="KHL1" s="6"/>
      <c r="KHM1" s="6"/>
      <c r="KHN1" s="6"/>
      <c r="KHO1" s="6"/>
      <c r="KHP1" s="6"/>
      <c r="KHQ1" s="6"/>
      <c r="KHR1" s="6"/>
      <c r="KHS1" s="6"/>
      <c r="KHT1" s="6"/>
      <c r="KHU1" s="6"/>
      <c r="KHV1" s="6"/>
      <c r="KHW1" s="6"/>
      <c r="KHX1" s="6"/>
      <c r="KHY1" s="6"/>
      <c r="KHZ1" s="6"/>
      <c r="KIA1" s="6"/>
      <c r="KIB1" s="6"/>
      <c r="KIC1" s="6"/>
      <c r="KID1" s="6"/>
      <c r="KIE1" s="6"/>
      <c r="KIF1" s="6"/>
      <c r="KIG1" s="6"/>
      <c r="KIH1" s="6"/>
      <c r="KII1" s="6"/>
      <c r="KIJ1" s="6"/>
      <c r="KIK1" s="6"/>
      <c r="KIL1" s="6"/>
      <c r="KIM1" s="6"/>
      <c r="KIN1" s="6"/>
      <c r="KIO1" s="6"/>
      <c r="KIP1" s="6"/>
      <c r="KIQ1" s="6"/>
      <c r="KIR1" s="6"/>
      <c r="KIS1" s="6"/>
      <c r="KIT1" s="6"/>
      <c r="KIU1" s="6"/>
      <c r="KIV1" s="6"/>
      <c r="KIW1" s="6"/>
      <c r="KIX1" s="6"/>
      <c r="KIY1" s="6"/>
      <c r="KIZ1" s="6"/>
      <c r="KJA1" s="6"/>
      <c r="KJB1" s="6"/>
      <c r="KJC1" s="6"/>
      <c r="KJD1" s="6"/>
      <c r="KJE1" s="6"/>
      <c r="KJF1" s="6"/>
      <c r="KJG1" s="6"/>
      <c r="KJH1" s="6"/>
      <c r="KJI1" s="6"/>
      <c r="KJJ1" s="6"/>
      <c r="KJK1" s="6"/>
      <c r="KJL1" s="6"/>
      <c r="KJM1" s="6"/>
      <c r="KJN1" s="6"/>
      <c r="KJO1" s="6"/>
      <c r="KJP1" s="6"/>
      <c r="KJQ1" s="6"/>
      <c r="KJR1" s="6"/>
      <c r="KJS1" s="6"/>
      <c r="KJT1" s="6"/>
      <c r="KJU1" s="6"/>
      <c r="KJV1" s="6"/>
      <c r="KJW1" s="6"/>
      <c r="KJX1" s="6"/>
      <c r="KJY1" s="6"/>
      <c r="KJZ1" s="6"/>
      <c r="KKA1" s="6"/>
      <c r="KKB1" s="6"/>
      <c r="KKC1" s="6"/>
      <c r="KKD1" s="6"/>
      <c r="KKE1" s="6"/>
      <c r="KKF1" s="6"/>
      <c r="KKG1" s="6"/>
      <c r="KKH1" s="6"/>
      <c r="KKI1" s="6"/>
      <c r="KKJ1" s="6"/>
      <c r="KKK1" s="6"/>
      <c r="KKL1" s="6"/>
      <c r="KKM1" s="6"/>
      <c r="KKN1" s="6"/>
      <c r="KKO1" s="6"/>
      <c r="KKP1" s="6"/>
      <c r="KKQ1" s="6"/>
      <c r="KKR1" s="6"/>
      <c r="KKS1" s="6"/>
      <c r="KKT1" s="6"/>
      <c r="KKU1" s="6"/>
      <c r="KKV1" s="6"/>
      <c r="KKW1" s="6"/>
      <c r="KKX1" s="6"/>
      <c r="KKY1" s="6"/>
      <c r="KKZ1" s="6"/>
      <c r="KLA1" s="6"/>
      <c r="KLB1" s="6"/>
      <c r="KLC1" s="6"/>
      <c r="KLD1" s="6"/>
      <c r="KLE1" s="6"/>
      <c r="KLF1" s="6"/>
      <c r="KLG1" s="6"/>
      <c r="KLH1" s="6"/>
      <c r="KLI1" s="6"/>
      <c r="KLJ1" s="6"/>
      <c r="KLK1" s="6"/>
      <c r="KLL1" s="6"/>
      <c r="KLM1" s="6"/>
      <c r="KLN1" s="6"/>
      <c r="KLO1" s="6"/>
      <c r="KLP1" s="6"/>
      <c r="KLQ1" s="6"/>
      <c r="KLR1" s="6"/>
      <c r="KLS1" s="6"/>
      <c r="KLT1" s="6"/>
      <c r="KLU1" s="6"/>
      <c r="KLV1" s="6"/>
      <c r="KLW1" s="6"/>
      <c r="KLX1" s="6"/>
      <c r="KLY1" s="6"/>
      <c r="KLZ1" s="6"/>
      <c r="KMA1" s="6"/>
      <c r="KMB1" s="6"/>
      <c r="KMC1" s="6"/>
      <c r="KMD1" s="6"/>
      <c r="KME1" s="6"/>
      <c r="KMF1" s="6"/>
      <c r="KMG1" s="6"/>
      <c r="KMH1" s="6"/>
      <c r="KMI1" s="6"/>
      <c r="KMJ1" s="6"/>
      <c r="KMK1" s="6"/>
      <c r="KML1" s="6"/>
      <c r="KMM1" s="6"/>
      <c r="KMN1" s="6"/>
      <c r="KMO1" s="6"/>
      <c r="KMP1" s="6"/>
      <c r="KMQ1" s="6"/>
      <c r="KMR1" s="6"/>
      <c r="KMS1" s="6"/>
      <c r="KMT1" s="6"/>
      <c r="KMU1" s="6"/>
      <c r="KMV1" s="6"/>
      <c r="KMW1" s="6"/>
      <c r="KMX1" s="6"/>
      <c r="KMY1" s="6"/>
      <c r="KMZ1" s="6"/>
      <c r="KNA1" s="6"/>
      <c r="KNB1" s="6"/>
      <c r="KNC1" s="6"/>
      <c r="KND1" s="6"/>
      <c r="KNE1" s="6"/>
      <c r="KNF1" s="6"/>
      <c r="KNG1" s="6"/>
      <c r="KNH1" s="6"/>
      <c r="KNI1" s="6"/>
      <c r="KNJ1" s="6"/>
      <c r="KNK1" s="6"/>
      <c r="KNL1" s="6"/>
      <c r="KNM1" s="6"/>
      <c r="KNN1" s="6"/>
      <c r="KNO1" s="6"/>
      <c r="KNP1" s="6"/>
      <c r="KNQ1" s="6"/>
      <c r="KNR1" s="6"/>
      <c r="KNS1" s="6"/>
      <c r="KNT1" s="6"/>
      <c r="KNU1" s="6"/>
      <c r="KNV1" s="6"/>
      <c r="KNW1" s="6"/>
      <c r="KNX1" s="6"/>
      <c r="KNY1" s="6"/>
      <c r="KNZ1" s="6"/>
      <c r="KOA1" s="6"/>
      <c r="KOB1" s="6"/>
      <c r="KOC1" s="6"/>
      <c r="KOD1" s="6"/>
      <c r="KOE1" s="6"/>
      <c r="KOF1" s="6"/>
      <c r="KOG1" s="6"/>
      <c r="KOH1" s="6"/>
      <c r="KOI1" s="6"/>
      <c r="KOJ1" s="6"/>
      <c r="KOK1" s="6"/>
      <c r="KOL1" s="6"/>
      <c r="KOM1" s="6"/>
      <c r="KON1" s="6"/>
      <c r="KOO1" s="6"/>
      <c r="KOP1" s="6"/>
      <c r="KOQ1" s="6"/>
      <c r="KOR1" s="6"/>
      <c r="KOS1" s="6"/>
      <c r="KOT1" s="6"/>
      <c r="KOU1" s="6"/>
      <c r="KOV1" s="6"/>
      <c r="KOW1" s="6"/>
      <c r="KOX1" s="6"/>
      <c r="KOY1" s="6"/>
      <c r="KOZ1" s="6"/>
      <c r="KPA1" s="6"/>
      <c r="KPB1" s="6"/>
      <c r="KPC1" s="6"/>
      <c r="KPD1" s="6"/>
      <c r="KPE1" s="6"/>
      <c r="KPF1" s="6"/>
      <c r="KPG1" s="6"/>
      <c r="KPH1" s="6"/>
      <c r="KPI1" s="6"/>
      <c r="KPJ1" s="6"/>
      <c r="KPK1" s="6"/>
      <c r="KPL1" s="6"/>
      <c r="KPM1" s="6"/>
      <c r="KPN1" s="6"/>
      <c r="KPO1" s="6"/>
      <c r="KPP1" s="6"/>
      <c r="KPQ1" s="6"/>
      <c r="KPR1" s="6"/>
      <c r="KPS1" s="6"/>
      <c r="KPT1" s="6"/>
      <c r="KPU1" s="6"/>
      <c r="KPV1" s="6"/>
      <c r="KPW1" s="6"/>
      <c r="KPX1" s="6"/>
      <c r="KPY1" s="6"/>
      <c r="KPZ1" s="6"/>
      <c r="KQA1" s="6"/>
      <c r="KQB1" s="6"/>
      <c r="KQC1" s="6"/>
      <c r="KQD1" s="6"/>
      <c r="KQE1" s="6"/>
      <c r="KQF1" s="6"/>
      <c r="KQG1" s="6"/>
      <c r="KQH1" s="6"/>
      <c r="KQI1" s="6"/>
      <c r="KQJ1" s="6"/>
      <c r="KQK1" s="6"/>
      <c r="KQL1" s="6"/>
      <c r="KQM1" s="6"/>
      <c r="KQN1" s="6"/>
      <c r="KQO1" s="6"/>
      <c r="KQP1" s="6"/>
      <c r="KQQ1" s="6"/>
      <c r="KQR1" s="6"/>
      <c r="KQS1" s="6"/>
      <c r="KQT1" s="6"/>
      <c r="KQU1" s="6"/>
      <c r="KQV1" s="6"/>
      <c r="KQW1" s="6"/>
      <c r="KQX1" s="6"/>
      <c r="KQY1" s="6"/>
      <c r="KQZ1" s="6"/>
      <c r="KRA1" s="6"/>
      <c r="KRB1" s="6"/>
      <c r="KRC1" s="6"/>
      <c r="KRD1" s="6"/>
      <c r="KRE1" s="6"/>
      <c r="KRF1" s="6"/>
      <c r="KRG1" s="6"/>
      <c r="KRH1" s="6"/>
      <c r="KRI1" s="6"/>
      <c r="KRJ1" s="6"/>
      <c r="KRK1" s="6"/>
      <c r="KRL1" s="6"/>
      <c r="KRM1" s="6"/>
      <c r="KRN1" s="6"/>
      <c r="KRO1" s="6"/>
      <c r="KRP1" s="6"/>
      <c r="KRQ1" s="6"/>
      <c r="KRR1" s="6"/>
      <c r="KRS1" s="6"/>
      <c r="KRT1" s="6"/>
      <c r="KRU1" s="6"/>
      <c r="KRV1" s="6"/>
      <c r="KRW1" s="6"/>
      <c r="KRX1" s="6"/>
      <c r="KRY1" s="6"/>
      <c r="KRZ1" s="6"/>
      <c r="KSA1" s="6"/>
      <c r="KSB1" s="6"/>
      <c r="KSC1" s="6"/>
      <c r="KSD1" s="6"/>
      <c r="KSE1" s="6"/>
      <c r="KSF1" s="6"/>
      <c r="KSG1" s="6"/>
      <c r="KSH1" s="6"/>
      <c r="KSI1" s="6"/>
      <c r="KSJ1" s="6"/>
      <c r="KSK1" s="6"/>
      <c r="KSL1" s="6"/>
      <c r="KSM1" s="6"/>
      <c r="KSN1" s="6"/>
      <c r="KSO1" s="6"/>
      <c r="KSP1" s="6"/>
      <c r="KSQ1" s="6"/>
      <c r="KSR1" s="6"/>
      <c r="KSS1" s="6"/>
      <c r="KST1" s="6"/>
      <c r="KSU1" s="6"/>
      <c r="KSV1" s="6"/>
      <c r="KSW1" s="6"/>
      <c r="KSX1" s="6"/>
      <c r="KSY1" s="6"/>
      <c r="KSZ1" s="6"/>
      <c r="KTA1" s="6"/>
      <c r="KTB1" s="6"/>
      <c r="KTC1" s="6"/>
      <c r="KTD1" s="6"/>
      <c r="KTE1" s="6"/>
      <c r="KTF1" s="6"/>
      <c r="KTG1" s="6"/>
      <c r="KTH1" s="6"/>
      <c r="KTI1" s="6"/>
      <c r="KTJ1" s="6"/>
      <c r="KTK1" s="6"/>
      <c r="KTL1" s="6"/>
      <c r="KTM1" s="6"/>
      <c r="KTN1" s="6"/>
      <c r="KTO1" s="6"/>
      <c r="KTP1" s="6"/>
      <c r="KTQ1" s="6"/>
      <c r="KTR1" s="6"/>
      <c r="KTS1" s="6"/>
      <c r="KTT1" s="6"/>
      <c r="KTU1" s="6"/>
      <c r="KTV1" s="6"/>
      <c r="KTW1" s="6"/>
      <c r="KTX1" s="6"/>
      <c r="KTY1" s="6"/>
      <c r="KTZ1" s="6"/>
      <c r="KUA1" s="6"/>
      <c r="KUB1" s="6"/>
      <c r="KUC1" s="6"/>
      <c r="KUD1" s="6"/>
      <c r="KUE1" s="6"/>
      <c r="KUF1" s="6"/>
      <c r="KUG1" s="6"/>
      <c r="KUH1" s="6"/>
      <c r="KUI1" s="6"/>
      <c r="KUJ1" s="6"/>
      <c r="KUK1" s="6"/>
      <c r="KUL1" s="6"/>
      <c r="KUM1" s="6"/>
      <c r="KUN1" s="6"/>
      <c r="KUO1" s="6"/>
      <c r="KUP1" s="6"/>
      <c r="KUQ1" s="6"/>
      <c r="KUR1" s="6"/>
      <c r="KUS1" s="6"/>
      <c r="KUT1" s="6"/>
      <c r="KUU1" s="6"/>
      <c r="KUV1" s="6"/>
      <c r="KUW1" s="6"/>
      <c r="KUX1" s="6"/>
      <c r="KUY1" s="6"/>
      <c r="KUZ1" s="6"/>
      <c r="KVA1" s="6"/>
      <c r="KVB1" s="6"/>
      <c r="KVC1" s="6"/>
      <c r="KVD1" s="6"/>
      <c r="KVE1" s="6"/>
      <c r="KVF1" s="6"/>
      <c r="KVG1" s="6"/>
      <c r="KVH1" s="6"/>
      <c r="KVI1" s="6"/>
      <c r="KVJ1" s="6"/>
      <c r="KVK1" s="6"/>
      <c r="KVL1" s="6"/>
      <c r="KVM1" s="6"/>
      <c r="KVN1" s="6"/>
      <c r="KVO1" s="6"/>
      <c r="KVP1" s="6"/>
      <c r="KVQ1" s="6"/>
      <c r="KVR1" s="6"/>
      <c r="KVS1" s="6"/>
      <c r="KVT1" s="6"/>
      <c r="KVU1" s="6"/>
      <c r="KVV1" s="6"/>
      <c r="KVW1" s="6"/>
      <c r="KVX1" s="6"/>
      <c r="KVY1" s="6"/>
      <c r="KVZ1" s="6"/>
      <c r="KWA1" s="6"/>
      <c r="KWB1" s="6"/>
      <c r="KWC1" s="6"/>
      <c r="KWD1" s="6"/>
      <c r="KWE1" s="6"/>
      <c r="KWF1" s="6"/>
      <c r="KWG1" s="6"/>
      <c r="KWH1" s="6"/>
      <c r="KWI1" s="6"/>
      <c r="KWJ1" s="6"/>
      <c r="KWK1" s="6"/>
      <c r="KWL1" s="6"/>
      <c r="KWM1" s="6"/>
      <c r="KWN1" s="6"/>
      <c r="KWO1" s="6"/>
      <c r="KWP1" s="6"/>
      <c r="KWQ1" s="6"/>
      <c r="KWR1" s="6"/>
      <c r="KWS1" s="6"/>
      <c r="KWT1" s="6"/>
      <c r="KWU1" s="6"/>
      <c r="KWV1" s="6"/>
      <c r="KWW1" s="6"/>
      <c r="KWX1" s="6"/>
      <c r="KWY1" s="6"/>
      <c r="KWZ1" s="6"/>
      <c r="KXA1" s="6"/>
      <c r="KXB1" s="6"/>
      <c r="KXC1" s="6"/>
      <c r="KXD1" s="6"/>
      <c r="KXE1" s="6"/>
      <c r="KXF1" s="6"/>
      <c r="KXG1" s="6"/>
      <c r="KXH1" s="6"/>
      <c r="KXI1" s="6"/>
      <c r="KXJ1" s="6"/>
      <c r="KXK1" s="6"/>
      <c r="KXL1" s="6"/>
      <c r="KXM1" s="6"/>
      <c r="KXN1" s="6"/>
      <c r="KXO1" s="6"/>
      <c r="KXP1" s="6"/>
      <c r="KXQ1" s="6"/>
      <c r="KXR1" s="6"/>
      <c r="KXS1" s="6"/>
      <c r="KXT1" s="6"/>
      <c r="KXU1" s="6"/>
      <c r="KXV1" s="6"/>
      <c r="KXW1" s="6"/>
      <c r="KXX1" s="6"/>
      <c r="KXY1" s="6"/>
      <c r="KXZ1" s="6"/>
      <c r="KYA1" s="6"/>
      <c r="KYB1" s="6"/>
      <c r="KYC1" s="6"/>
      <c r="KYD1" s="6"/>
      <c r="KYE1" s="6"/>
      <c r="KYF1" s="6"/>
      <c r="KYG1" s="6"/>
      <c r="KYH1" s="6"/>
      <c r="KYI1" s="6"/>
      <c r="KYJ1" s="6"/>
      <c r="KYK1" s="6"/>
      <c r="KYL1" s="6"/>
      <c r="KYM1" s="6"/>
      <c r="KYN1" s="6"/>
      <c r="KYO1" s="6"/>
      <c r="KYP1" s="6"/>
      <c r="KYQ1" s="6"/>
      <c r="KYR1" s="6"/>
      <c r="KYS1" s="6"/>
      <c r="KYT1" s="6"/>
      <c r="KYU1" s="6"/>
      <c r="KYV1" s="6"/>
      <c r="KYW1" s="6"/>
      <c r="KYX1" s="6"/>
      <c r="KYY1" s="6"/>
      <c r="KYZ1" s="6"/>
      <c r="KZA1" s="6"/>
      <c r="KZB1" s="6"/>
      <c r="KZC1" s="6"/>
      <c r="KZD1" s="6"/>
      <c r="KZE1" s="6"/>
      <c r="KZF1" s="6"/>
      <c r="KZG1" s="6"/>
      <c r="KZH1" s="6"/>
      <c r="KZI1" s="6"/>
      <c r="KZJ1" s="6"/>
      <c r="KZK1" s="6"/>
      <c r="KZL1" s="6"/>
      <c r="KZM1" s="6"/>
      <c r="KZN1" s="6"/>
      <c r="KZO1" s="6"/>
      <c r="KZP1" s="6"/>
      <c r="KZQ1" s="6"/>
      <c r="KZR1" s="6"/>
      <c r="KZS1" s="6"/>
      <c r="KZT1" s="6"/>
      <c r="KZU1" s="6"/>
      <c r="KZV1" s="6"/>
      <c r="KZW1" s="6"/>
      <c r="KZX1" s="6"/>
      <c r="KZY1" s="6"/>
      <c r="KZZ1" s="6"/>
      <c r="LAA1" s="6"/>
      <c r="LAB1" s="6"/>
      <c r="LAC1" s="6"/>
      <c r="LAD1" s="6"/>
      <c r="LAE1" s="6"/>
      <c r="LAF1" s="6"/>
      <c r="LAG1" s="6"/>
      <c r="LAH1" s="6"/>
      <c r="LAI1" s="6"/>
      <c r="LAJ1" s="6"/>
      <c r="LAK1" s="6"/>
      <c r="LAL1" s="6"/>
      <c r="LAM1" s="6"/>
      <c r="LAN1" s="6"/>
      <c r="LAO1" s="6"/>
      <c r="LAP1" s="6"/>
      <c r="LAQ1" s="6"/>
      <c r="LAR1" s="6"/>
      <c r="LAS1" s="6"/>
      <c r="LAT1" s="6"/>
      <c r="LAU1" s="6"/>
      <c r="LAV1" s="6"/>
      <c r="LAW1" s="6"/>
      <c r="LAX1" s="6"/>
      <c r="LAY1" s="6"/>
      <c r="LAZ1" s="6"/>
      <c r="LBA1" s="6"/>
      <c r="LBB1" s="6"/>
      <c r="LBC1" s="6"/>
      <c r="LBD1" s="6"/>
      <c r="LBE1" s="6"/>
      <c r="LBF1" s="6"/>
      <c r="LBG1" s="6"/>
      <c r="LBH1" s="6"/>
      <c r="LBI1" s="6"/>
      <c r="LBJ1" s="6"/>
      <c r="LBK1" s="6"/>
      <c r="LBL1" s="6"/>
      <c r="LBM1" s="6"/>
      <c r="LBN1" s="6"/>
      <c r="LBO1" s="6"/>
      <c r="LBP1" s="6"/>
      <c r="LBQ1" s="6"/>
      <c r="LBR1" s="6"/>
      <c r="LBS1" s="6"/>
      <c r="LBT1" s="6"/>
      <c r="LBU1" s="6"/>
      <c r="LBV1" s="6"/>
      <c r="LBW1" s="6"/>
      <c r="LBX1" s="6"/>
      <c r="LBY1" s="6"/>
      <c r="LBZ1" s="6"/>
      <c r="LCA1" s="6"/>
      <c r="LCB1" s="6"/>
      <c r="LCC1" s="6"/>
      <c r="LCD1" s="6"/>
      <c r="LCE1" s="6"/>
      <c r="LCF1" s="6"/>
      <c r="LCG1" s="6"/>
      <c r="LCH1" s="6"/>
      <c r="LCI1" s="6"/>
      <c r="LCJ1" s="6"/>
      <c r="LCK1" s="6"/>
      <c r="LCL1" s="6"/>
      <c r="LCM1" s="6"/>
      <c r="LCN1" s="6"/>
      <c r="LCO1" s="6"/>
      <c r="LCP1" s="6"/>
      <c r="LCQ1" s="6"/>
      <c r="LCR1" s="6"/>
      <c r="LCS1" s="6"/>
      <c r="LCT1" s="6"/>
      <c r="LCU1" s="6"/>
      <c r="LCV1" s="6"/>
      <c r="LCW1" s="6"/>
      <c r="LCX1" s="6"/>
      <c r="LCY1" s="6"/>
      <c r="LCZ1" s="6"/>
      <c r="LDA1" s="6"/>
      <c r="LDB1" s="6"/>
      <c r="LDC1" s="6"/>
      <c r="LDD1" s="6"/>
      <c r="LDE1" s="6"/>
      <c r="LDF1" s="6"/>
      <c r="LDG1" s="6"/>
      <c r="LDH1" s="6"/>
      <c r="LDI1" s="6"/>
      <c r="LDJ1" s="6"/>
      <c r="LDK1" s="6"/>
      <c r="LDL1" s="6"/>
      <c r="LDM1" s="6"/>
      <c r="LDN1" s="6"/>
      <c r="LDO1" s="6"/>
      <c r="LDP1" s="6"/>
      <c r="LDQ1" s="6"/>
      <c r="LDR1" s="6"/>
      <c r="LDS1" s="6"/>
      <c r="LDT1" s="6"/>
      <c r="LDU1" s="6"/>
      <c r="LDV1" s="6"/>
      <c r="LDW1" s="6"/>
      <c r="LDX1" s="6"/>
      <c r="LDY1" s="6"/>
      <c r="LDZ1" s="6"/>
      <c r="LEA1" s="6"/>
      <c r="LEB1" s="6"/>
      <c r="LEC1" s="6"/>
      <c r="LED1" s="6"/>
      <c r="LEE1" s="6"/>
      <c r="LEF1" s="6"/>
      <c r="LEG1" s="6"/>
      <c r="LEH1" s="6"/>
      <c r="LEI1" s="6"/>
      <c r="LEJ1" s="6"/>
      <c r="LEK1" s="6"/>
      <c r="LEL1" s="6"/>
      <c r="LEM1" s="6"/>
      <c r="LEN1" s="6"/>
      <c r="LEO1" s="6"/>
      <c r="LEP1" s="6"/>
      <c r="LEQ1" s="6"/>
      <c r="LER1" s="6"/>
      <c r="LES1" s="6"/>
      <c r="LET1" s="6"/>
      <c r="LEU1" s="6"/>
      <c r="LEV1" s="6"/>
      <c r="LEW1" s="6"/>
      <c r="LEX1" s="6"/>
      <c r="LEY1" s="6"/>
      <c r="LEZ1" s="6"/>
      <c r="LFA1" s="6"/>
      <c r="LFB1" s="6"/>
      <c r="LFC1" s="6"/>
      <c r="LFD1" s="6"/>
      <c r="LFE1" s="6"/>
      <c r="LFF1" s="6"/>
      <c r="LFG1" s="6"/>
      <c r="LFH1" s="6"/>
      <c r="LFI1" s="6"/>
      <c r="LFJ1" s="6"/>
      <c r="LFK1" s="6"/>
      <c r="LFL1" s="6"/>
      <c r="LFM1" s="6"/>
      <c r="LFN1" s="6"/>
      <c r="LFO1" s="6"/>
      <c r="LFP1" s="6"/>
      <c r="LFQ1" s="6"/>
      <c r="LFR1" s="6"/>
      <c r="LFS1" s="6"/>
      <c r="LFT1" s="6"/>
      <c r="LFU1" s="6"/>
      <c r="LFV1" s="6"/>
      <c r="LFW1" s="6"/>
      <c r="LFX1" s="6"/>
      <c r="LFY1" s="6"/>
      <c r="LFZ1" s="6"/>
      <c r="LGA1" s="6"/>
      <c r="LGB1" s="6"/>
      <c r="LGC1" s="6"/>
      <c r="LGD1" s="6"/>
      <c r="LGE1" s="6"/>
      <c r="LGF1" s="6"/>
      <c r="LGG1" s="6"/>
      <c r="LGH1" s="6"/>
      <c r="LGI1" s="6"/>
      <c r="LGJ1" s="6"/>
      <c r="LGK1" s="6"/>
      <c r="LGL1" s="6"/>
      <c r="LGM1" s="6"/>
      <c r="LGN1" s="6"/>
      <c r="LGO1" s="6"/>
      <c r="LGP1" s="6"/>
      <c r="LGQ1" s="6"/>
      <c r="LGR1" s="6"/>
      <c r="LGS1" s="6"/>
      <c r="LGT1" s="6"/>
      <c r="LGU1" s="6"/>
      <c r="LGV1" s="6"/>
      <c r="LGW1" s="6"/>
      <c r="LGX1" s="6"/>
      <c r="LGY1" s="6"/>
      <c r="LGZ1" s="6"/>
      <c r="LHA1" s="6"/>
      <c r="LHB1" s="6"/>
      <c r="LHC1" s="6"/>
      <c r="LHD1" s="6"/>
      <c r="LHE1" s="6"/>
      <c r="LHF1" s="6"/>
      <c r="LHG1" s="6"/>
      <c r="LHH1" s="6"/>
      <c r="LHI1" s="6"/>
      <c r="LHJ1" s="6"/>
      <c r="LHK1" s="6"/>
      <c r="LHL1" s="6"/>
      <c r="LHM1" s="6"/>
      <c r="LHN1" s="6"/>
      <c r="LHO1" s="6"/>
      <c r="LHP1" s="6"/>
      <c r="LHQ1" s="6"/>
      <c r="LHR1" s="6"/>
      <c r="LHS1" s="6"/>
      <c r="LHT1" s="6"/>
      <c r="LHU1" s="6"/>
      <c r="LHV1" s="6"/>
      <c r="LHW1" s="6"/>
      <c r="LHX1" s="6"/>
      <c r="LHY1" s="6"/>
      <c r="LHZ1" s="6"/>
      <c r="LIA1" s="6"/>
      <c r="LIB1" s="6"/>
      <c r="LIC1" s="6"/>
      <c r="LID1" s="6"/>
      <c r="LIE1" s="6"/>
      <c r="LIF1" s="6"/>
      <c r="LIG1" s="6"/>
      <c r="LIH1" s="6"/>
      <c r="LII1" s="6"/>
      <c r="LIJ1" s="6"/>
      <c r="LIK1" s="6"/>
      <c r="LIL1" s="6"/>
      <c r="LIM1" s="6"/>
      <c r="LIN1" s="6"/>
      <c r="LIO1" s="6"/>
      <c r="LIP1" s="6"/>
      <c r="LIQ1" s="6"/>
      <c r="LIR1" s="6"/>
      <c r="LIS1" s="6"/>
      <c r="LIT1" s="6"/>
      <c r="LIU1" s="6"/>
      <c r="LIV1" s="6"/>
      <c r="LIW1" s="6"/>
      <c r="LIX1" s="6"/>
      <c r="LIY1" s="6"/>
      <c r="LIZ1" s="6"/>
      <c r="LJA1" s="6"/>
      <c r="LJB1" s="6"/>
      <c r="LJC1" s="6"/>
      <c r="LJD1" s="6"/>
      <c r="LJE1" s="6"/>
      <c r="LJF1" s="6"/>
      <c r="LJG1" s="6"/>
      <c r="LJH1" s="6"/>
      <c r="LJI1" s="6"/>
      <c r="LJJ1" s="6"/>
      <c r="LJK1" s="6"/>
      <c r="LJL1" s="6"/>
      <c r="LJM1" s="6"/>
      <c r="LJN1" s="6"/>
      <c r="LJO1" s="6"/>
      <c r="LJP1" s="6"/>
      <c r="LJQ1" s="6"/>
      <c r="LJR1" s="6"/>
      <c r="LJS1" s="6"/>
      <c r="LJT1" s="6"/>
      <c r="LJU1" s="6"/>
      <c r="LJV1" s="6"/>
      <c r="LJW1" s="6"/>
      <c r="LJX1" s="6"/>
      <c r="LJY1" s="6"/>
      <c r="LJZ1" s="6"/>
      <c r="LKA1" s="6"/>
      <c r="LKB1" s="6"/>
      <c r="LKC1" s="6"/>
      <c r="LKD1" s="6"/>
      <c r="LKE1" s="6"/>
      <c r="LKF1" s="6"/>
      <c r="LKG1" s="6"/>
      <c r="LKH1" s="6"/>
      <c r="LKI1" s="6"/>
      <c r="LKJ1" s="6"/>
      <c r="LKK1" s="6"/>
      <c r="LKL1" s="6"/>
      <c r="LKM1" s="6"/>
      <c r="LKN1" s="6"/>
      <c r="LKO1" s="6"/>
      <c r="LKP1" s="6"/>
      <c r="LKQ1" s="6"/>
      <c r="LKR1" s="6"/>
      <c r="LKS1" s="6"/>
      <c r="LKT1" s="6"/>
      <c r="LKU1" s="6"/>
      <c r="LKV1" s="6"/>
      <c r="LKW1" s="6"/>
      <c r="LKX1" s="6"/>
      <c r="LKY1" s="6"/>
      <c r="LKZ1" s="6"/>
      <c r="LLA1" s="6"/>
      <c r="LLB1" s="6"/>
      <c r="LLC1" s="6"/>
      <c r="LLD1" s="6"/>
      <c r="LLE1" s="6"/>
      <c r="LLF1" s="6"/>
      <c r="LLG1" s="6"/>
      <c r="LLH1" s="6"/>
      <c r="LLI1" s="6"/>
      <c r="LLJ1" s="6"/>
      <c r="LLK1" s="6"/>
      <c r="LLL1" s="6"/>
      <c r="LLM1" s="6"/>
      <c r="LLN1" s="6"/>
      <c r="LLO1" s="6"/>
      <c r="LLP1" s="6"/>
      <c r="LLQ1" s="6"/>
      <c r="LLR1" s="6"/>
      <c r="LLS1" s="6"/>
      <c r="LLT1" s="6"/>
      <c r="LLU1" s="6"/>
      <c r="LLV1" s="6"/>
      <c r="LLW1" s="6"/>
      <c r="LLX1" s="6"/>
      <c r="LLY1" s="6"/>
      <c r="LLZ1" s="6"/>
      <c r="LMA1" s="6"/>
      <c r="LMB1" s="6"/>
      <c r="LMC1" s="6"/>
      <c r="LMD1" s="6"/>
      <c r="LME1" s="6"/>
      <c r="LMF1" s="6"/>
      <c r="LMG1" s="6"/>
      <c r="LMH1" s="6"/>
      <c r="LMI1" s="6"/>
      <c r="LMJ1" s="6"/>
      <c r="LMK1" s="6"/>
      <c r="LML1" s="6"/>
      <c r="LMM1" s="6"/>
      <c r="LMN1" s="6"/>
      <c r="LMO1" s="6"/>
      <c r="LMP1" s="6"/>
      <c r="LMQ1" s="6"/>
      <c r="LMR1" s="6"/>
      <c r="LMS1" s="6"/>
      <c r="LMT1" s="6"/>
      <c r="LMU1" s="6"/>
      <c r="LMV1" s="6"/>
      <c r="LMW1" s="6"/>
      <c r="LMX1" s="6"/>
      <c r="LMY1" s="6"/>
      <c r="LMZ1" s="6"/>
      <c r="LNA1" s="6"/>
      <c r="LNB1" s="6"/>
      <c r="LNC1" s="6"/>
      <c r="LND1" s="6"/>
      <c r="LNE1" s="6"/>
      <c r="LNF1" s="6"/>
      <c r="LNG1" s="6"/>
      <c r="LNH1" s="6"/>
      <c r="LNI1" s="6"/>
      <c r="LNJ1" s="6"/>
      <c r="LNK1" s="6"/>
      <c r="LNL1" s="6"/>
      <c r="LNM1" s="6"/>
      <c r="LNN1" s="6"/>
      <c r="LNO1" s="6"/>
      <c r="LNP1" s="6"/>
      <c r="LNQ1" s="6"/>
      <c r="LNR1" s="6"/>
      <c r="LNS1" s="6"/>
      <c r="LNT1" s="6"/>
      <c r="LNU1" s="6"/>
      <c r="LNV1" s="6"/>
      <c r="LNW1" s="6"/>
      <c r="LNX1" s="6"/>
      <c r="LNY1" s="6"/>
      <c r="LNZ1" s="6"/>
      <c r="LOA1" s="6"/>
      <c r="LOB1" s="6"/>
      <c r="LOC1" s="6"/>
      <c r="LOD1" s="6"/>
      <c r="LOE1" s="6"/>
      <c r="LOF1" s="6"/>
      <c r="LOG1" s="6"/>
      <c r="LOH1" s="6"/>
      <c r="LOI1" s="6"/>
      <c r="LOJ1" s="6"/>
      <c r="LOK1" s="6"/>
      <c r="LOL1" s="6"/>
      <c r="LOM1" s="6"/>
      <c r="LON1" s="6"/>
      <c r="LOO1" s="6"/>
      <c r="LOP1" s="6"/>
      <c r="LOQ1" s="6"/>
      <c r="LOR1" s="6"/>
      <c r="LOS1" s="6"/>
      <c r="LOT1" s="6"/>
      <c r="LOU1" s="6"/>
      <c r="LOV1" s="6"/>
      <c r="LOW1" s="6"/>
      <c r="LOX1" s="6"/>
      <c r="LOY1" s="6"/>
      <c r="LOZ1" s="6"/>
      <c r="LPA1" s="6"/>
      <c r="LPB1" s="6"/>
      <c r="LPC1" s="6"/>
      <c r="LPD1" s="6"/>
      <c r="LPE1" s="6"/>
      <c r="LPF1" s="6"/>
      <c r="LPG1" s="6"/>
      <c r="LPH1" s="6"/>
      <c r="LPI1" s="6"/>
      <c r="LPJ1" s="6"/>
      <c r="LPK1" s="6"/>
      <c r="LPL1" s="6"/>
      <c r="LPM1" s="6"/>
      <c r="LPN1" s="6"/>
      <c r="LPO1" s="6"/>
      <c r="LPP1" s="6"/>
      <c r="LPQ1" s="6"/>
      <c r="LPR1" s="6"/>
      <c r="LPS1" s="6"/>
      <c r="LPT1" s="6"/>
      <c r="LPU1" s="6"/>
      <c r="LPV1" s="6"/>
      <c r="LPW1" s="6"/>
      <c r="LPX1" s="6"/>
      <c r="LPY1" s="6"/>
      <c r="LPZ1" s="6"/>
      <c r="LQA1" s="6"/>
      <c r="LQB1" s="6"/>
      <c r="LQC1" s="6"/>
      <c r="LQD1" s="6"/>
      <c r="LQE1" s="6"/>
      <c r="LQF1" s="6"/>
      <c r="LQG1" s="6"/>
      <c r="LQH1" s="6"/>
      <c r="LQI1" s="6"/>
      <c r="LQJ1" s="6"/>
      <c r="LQK1" s="6"/>
      <c r="LQL1" s="6"/>
      <c r="LQM1" s="6"/>
      <c r="LQN1" s="6"/>
      <c r="LQO1" s="6"/>
      <c r="LQP1" s="6"/>
      <c r="LQQ1" s="6"/>
      <c r="LQR1" s="6"/>
      <c r="LQS1" s="6"/>
      <c r="LQT1" s="6"/>
      <c r="LQU1" s="6"/>
      <c r="LQV1" s="6"/>
      <c r="LQW1" s="6"/>
      <c r="LQX1" s="6"/>
      <c r="LQY1" s="6"/>
      <c r="LQZ1" s="6"/>
      <c r="LRA1" s="6"/>
      <c r="LRB1" s="6"/>
      <c r="LRC1" s="6"/>
      <c r="LRD1" s="6"/>
      <c r="LRE1" s="6"/>
      <c r="LRF1" s="6"/>
      <c r="LRG1" s="6"/>
      <c r="LRH1" s="6"/>
      <c r="LRI1" s="6"/>
      <c r="LRJ1" s="6"/>
      <c r="LRK1" s="6"/>
      <c r="LRL1" s="6"/>
      <c r="LRM1" s="6"/>
      <c r="LRN1" s="6"/>
      <c r="LRO1" s="6"/>
      <c r="LRP1" s="6"/>
      <c r="LRQ1" s="6"/>
      <c r="LRR1" s="6"/>
      <c r="LRS1" s="6"/>
      <c r="LRT1" s="6"/>
      <c r="LRU1" s="6"/>
      <c r="LRV1" s="6"/>
      <c r="LRW1" s="6"/>
      <c r="LRX1" s="6"/>
      <c r="LRY1" s="6"/>
      <c r="LRZ1" s="6"/>
      <c r="LSA1" s="6"/>
      <c r="LSB1" s="6"/>
      <c r="LSC1" s="6"/>
      <c r="LSD1" s="6"/>
      <c r="LSE1" s="6"/>
      <c r="LSF1" s="6"/>
      <c r="LSG1" s="6"/>
      <c r="LSH1" s="6"/>
      <c r="LSI1" s="6"/>
      <c r="LSJ1" s="6"/>
      <c r="LSK1" s="6"/>
      <c r="LSL1" s="6"/>
      <c r="LSM1" s="6"/>
      <c r="LSN1" s="6"/>
      <c r="LSO1" s="6"/>
      <c r="LSP1" s="6"/>
      <c r="LSQ1" s="6"/>
      <c r="LSR1" s="6"/>
      <c r="LSS1" s="6"/>
      <c r="LST1" s="6"/>
      <c r="LSU1" s="6"/>
      <c r="LSV1" s="6"/>
      <c r="LSW1" s="6"/>
      <c r="LSX1" s="6"/>
      <c r="LSY1" s="6"/>
      <c r="LSZ1" s="6"/>
      <c r="LTA1" s="6"/>
      <c r="LTB1" s="6"/>
      <c r="LTC1" s="6"/>
      <c r="LTD1" s="6"/>
      <c r="LTE1" s="6"/>
      <c r="LTF1" s="6"/>
      <c r="LTG1" s="6"/>
      <c r="LTH1" s="6"/>
      <c r="LTI1" s="6"/>
      <c r="LTJ1" s="6"/>
      <c r="LTK1" s="6"/>
      <c r="LTL1" s="6"/>
      <c r="LTM1" s="6"/>
      <c r="LTN1" s="6"/>
      <c r="LTO1" s="6"/>
      <c r="LTP1" s="6"/>
      <c r="LTQ1" s="6"/>
      <c r="LTR1" s="6"/>
      <c r="LTS1" s="6"/>
      <c r="LTT1" s="6"/>
      <c r="LTU1" s="6"/>
      <c r="LTV1" s="6"/>
      <c r="LTW1" s="6"/>
      <c r="LTX1" s="6"/>
      <c r="LTY1" s="6"/>
      <c r="LTZ1" s="6"/>
      <c r="LUA1" s="6"/>
      <c r="LUB1" s="6"/>
      <c r="LUC1" s="6"/>
      <c r="LUD1" s="6"/>
      <c r="LUE1" s="6"/>
      <c r="LUF1" s="6"/>
      <c r="LUG1" s="6"/>
      <c r="LUH1" s="6"/>
      <c r="LUI1" s="6"/>
      <c r="LUJ1" s="6"/>
      <c r="LUK1" s="6"/>
      <c r="LUL1" s="6"/>
      <c r="LUM1" s="6"/>
      <c r="LUN1" s="6"/>
      <c r="LUO1" s="6"/>
      <c r="LUP1" s="6"/>
      <c r="LUQ1" s="6"/>
      <c r="LUR1" s="6"/>
      <c r="LUS1" s="6"/>
      <c r="LUT1" s="6"/>
      <c r="LUU1" s="6"/>
      <c r="LUV1" s="6"/>
      <c r="LUW1" s="6"/>
      <c r="LUX1" s="6"/>
      <c r="LUY1" s="6"/>
      <c r="LUZ1" s="6"/>
      <c r="LVA1" s="6"/>
      <c r="LVB1" s="6"/>
      <c r="LVC1" s="6"/>
      <c r="LVD1" s="6"/>
      <c r="LVE1" s="6"/>
      <c r="LVF1" s="6"/>
      <c r="LVG1" s="6"/>
      <c r="LVH1" s="6"/>
      <c r="LVI1" s="6"/>
      <c r="LVJ1" s="6"/>
      <c r="LVK1" s="6"/>
      <c r="LVL1" s="6"/>
      <c r="LVM1" s="6"/>
      <c r="LVN1" s="6"/>
      <c r="LVO1" s="6"/>
      <c r="LVP1" s="6"/>
      <c r="LVQ1" s="6"/>
      <c r="LVR1" s="6"/>
      <c r="LVS1" s="6"/>
      <c r="LVT1" s="6"/>
      <c r="LVU1" s="6"/>
      <c r="LVV1" s="6"/>
      <c r="LVW1" s="6"/>
      <c r="LVX1" s="6"/>
      <c r="LVY1" s="6"/>
      <c r="LVZ1" s="6"/>
      <c r="LWA1" s="6"/>
      <c r="LWB1" s="6"/>
      <c r="LWC1" s="6"/>
      <c r="LWD1" s="6"/>
      <c r="LWE1" s="6"/>
      <c r="LWF1" s="6"/>
      <c r="LWG1" s="6"/>
      <c r="LWH1" s="6"/>
      <c r="LWI1" s="6"/>
      <c r="LWJ1" s="6"/>
      <c r="LWK1" s="6"/>
      <c r="LWL1" s="6"/>
      <c r="LWM1" s="6"/>
      <c r="LWN1" s="6"/>
      <c r="LWO1" s="6"/>
      <c r="LWP1" s="6"/>
      <c r="LWQ1" s="6"/>
      <c r="LWR1" s="6"/>
      <c r="LWS1" s="6"/>
      <c r="LWT1" s="6"/>
      <c r="LWU1" s="6"/>
      <c r="LWV1" s="6"/>
      <c r="LWW1" s="6"/>
      <c r="LWX1" s="6"/>
      <c r="LWY1" s="6"/>
      <c r="LWZ1" s="6"/>
      <c r="LXA1" s="6"/>
      <c r="LXB1" s="6"/>
      <c r="LXC1" s="6"/>
      <c r="LXD1" s="6"/>
      <c r="LXE1" s="6"/>
      <c r="LXF1" s="6"/>
      <c r="LXG1" s="6"/>
      <c r="LXH1" s="6"/>
      <c r="LXI1" s="6"/>
      <c r="LXJ1" s="6"/>
      <c r="LXK1" s="6"/>
      <c r="LXL1" s="6"/>
      <c r="LXM1" s="6"/>
      <c r="LXN1" s="6"/>
      <c r="LXO1" s="6"/>
      <c r="LXP1" s="6"/>
      <c r="LXQ1" s="6"/>
      <c r="LXR1" s="6"/>
      <c r="LXS1" s="6"/>
      <c r="LXT1" s="6"/>
      <c r="LXU1" s="6"/>
      <c r="LXV1" s="6"/>
      <c r="LXW1" s="6"/>
      <c r="LXX1" s="6"/>
      <c r="LXY1" s="6"/>
      <c r="LXZ1" s="6"/>
      <c r="LYA1" s="6"/>
      <c r="LYB1" s="6"/>
      <c r="LYC1" s="6"/>
      <c r="LYD1" s="6"/>
      <c r="LYE1" s="6"/>
      <c r="LYF1" s="6"/>
      <c r="LYG1" s="6"/>
      <c r="LYH1" s="6"/>
      <c r="LYI1" s="6"/>
      <c r="LYJ1" s="6"/>
      <c r="LYK1" s="6"/>
      <c r="LYL1" s="6"/>
      <c r="LYM1" s="6"/>
      <c r="LYN1" s="6"/>
      <c r="LYO1" s="6"/>
      <c r="LYP1" s="6"/>
      <c r="LYQ1" s="6"/>
      <c r="LYR1" s="6"/>
      <c r="LYS1" s="6"/>
      <c r="LYT1" s="6"/>
      <c r="LYU1" s="6"/>
      <c r="LYV1" s="6"/>
      <c r="LYW1" s="6"/>
      <c r="LYX1" s="6"/>
      <c r="LYY1" s="6"/>
      <c r="LYZ1" s="6"/>
      <c r="LZA1" s="6"/>
      <c r="LZB1" s="6"/>
      <c r="LZC1" s="6"/>
      <c r="LZD1" s="6"/>
      <c r="LZE1" s="6"/>
      <c r="LZF1" s="6"/>
      <c r="LZG1" s="6"/>
      <c r="LZH1" s="6"/>
      <c r="LZI1" s="6"/>
      <c r="LZJ1" s="6"/>
      <c r="LZK1" s="6"/>
      <c r="LZL1" s="6"/>
      <c r="LZM1" s="6"/>
      <c r="LZN1" s="6"/>
      <c r="LZO1" s="6"/>
      <c r="LZP1" s="6"/>
      <c r="LZQ1" s="6"/>
      <c r="LZR1" s="6"/>
      <c r="LZS1" s="6"/>
      <c r="LZT1" s="6"/>
      <c r="LZU1" s="6"/>
      <c r="LZV1" s="6"/>
      <c r="LZW1" s="6"/>
      <c r="LZX1" s="6"/>
      <c r="LZY1" s="6"/>
      <c r="LZZ1" s="6"/>
      <c r="MAA1" s="6"/>
      <c r="MAB1" s="6"/>
      <c r="MAC1" s="6"/>
      <c r="MAD1" s="6"/>
      <c r="MAE1" s="6"/>
      <c r="MAF1" s="6"/>
      <c r="MAG1" s="6"/>
      <c r="MAH1" s="6"/>
      <c r="MAI1" s="6"/>
      <c r="MAJ1" s="6"/>
      <c r="MAK1" s="6"/>
      <c r="MAL1" s="6"/>
      <c r="MAM1" s="6"/>
      <c r="MAN1" s="6"/>
      <c r="MAO1" s="6"/>
      <c r="MAP1" s="6"/>
      <c r="MAQ1" s="6"/>
      <c r="MAR1" s="6"/>
      <c r="MAS1" s="6"/>
      <c r="MAT1" s="6"/>
      <c r="MAU1" s="6"/>
      <c r="MAV1" s="6"/>
      <c r="MAW1" s="6"/>
      <c r="MAX1" s="6"/>
      <c r="MAY1" s="6"/>
      <c r="MAZ1" s="6"/>
      <c r="MBA1" s="6"/>
      <c r="MBB1" s="6"/>
      <c r="MBC1" s="6"/>
      <c r="MBD1" s="6"/>
      <c r="MBE1" s="6"/>
      <c r="MBF1" s="6"/>
      <c r="MBG1" s="6"/>
      <c r="MBH1" s="6"/>
      <c r="MBI1" s="6"/>
      <c r="MBJ1" s="6"/>
      <c r="MBK1" s="6"/>
      <c r="MBL1" s="6"/>
      <c r="MBM1" s="6"/>
      <c r="MBN1" s="6"/>
      <c r="MBO1" s="6"/>
      <c r="MBP1" s="6"/>
      <c r="MBQ1" s="6"/>
      <c r="MBR1" s="6"/>
      <c r="MBS1" s="6"/>
      <c r="MBT1" s="6"/>
      <c r="MBU1" s="6"/>
      <c r="MBV1" s="6"/>
      <c r="MBW1" s="6"/>
      <c r="MBX1" s="6"/>
      <c r="MBY1" s="6"/>
      <c r="MBZ1" s="6"/>
      <c r="MCA1" s="6"/>
      <c r="MCB1" s="6"/>
      <c r="MCC1" s="6"/>
      <c r="MCD1" s="6"/>
      <c r="MCE1" s="6"/>
      <c r="MCF1" s="6"/>
      <c r="MCG1" s="6"/>
      <c r="MCH1" s="6"/>
      <c r="MCI1" s="6"/>
      <c r="MCJ1" s="6"/>
      <c r="MCK1" s="6"/>
      <c r="MCL1" s="6"/>
      <c r="MCM1" s="6"/>
      <c r="MCN1" s="6"/>
      <c r="MCO1" s="6"/>
      <c r="MCP1" s="6"/>
      <c r="MCQ1" s="6"/>
      <c r="MCR1" s="6"/>
      <c r="MCS1" s="6"/>
      <c r="MCT1" s="6"/>
      <c r="MCU1" s="6"/>
      <c r="MCV1" s="6"/>
      <c r="MCW1" s="6"/>
      <c r="MCX1" s="6"/>
      <c r="MCY1" s="6"/>
      <c r="MCZ1" s="6"/>
      <c r="MDA1" s="6"/>
      <c r="MDB1" s="6"/>
      <c r="MDC1" s="6"/>
      <c r="MDD1" s="6"/>
      <c r="MDE1" s="6"/>
      <c r="MDF1" s="6"/>
      <c r="MDG1" s="6"/>
      <c r="MDH1" s="6"/>
      <c r="MDI1" s="6"/>
      <c r="MDJ1" s="6"/>
      <c r="MDK1" s="6"/>
      <c r="MDL1" s="6"/>
      <c r="MDM1" s="6"/>
      <c r="MDN1" s="6"/>
      <c r="MDO1" s="6"/>
      <c r="MDP1" s="6"/>
      <c r="MDQ1" s="6"/>
      <c r="MDR1" s="6"/>
      <c r="MDS1" s="6"/>
      <c r="MDT1" s="6"/>
      <c r="MDU1" s="6"/>
      <c r="MDV1" s="6"/>
      <c r="MDW1" s="6"/>
      <c r="MDX1" s="6"/>
      <c r="MDY1" s="6"/>
      <c r="MDZ1" s="6"/>
      <c r="MEA1" s="6"/>
      <c r="MEB1" s="6"/>
      <c r="MEC1" s="6"/>
      <c r="MED1" s="6"/>
      <c r="MEE1" s="6"/>
      <c r="MEF1" s="6"/>
      <c r="MEG1" s="6"/>
      <c r="MEH1" s="6"/>
      <c r="MEI1" s="6"/>
      <c r="MEJ1" s="6"/>
      <c r="MEK1" s="6"/>
      <c r="MEL1" s="6"/>
      <c r="MEM1" s="6"/>
      <c r="MEN1" s="6"/>
      <c r="MEO1" s="6"/>
      <c r="MEP1" s="6"/>
      <c r="MEQ1" s="6"/>
      <c r="MER1" s="6"/>
      <c r="MES1" s="6"/>
      <c r="MET1" s="6"/>
      <c r="MEU1" s="6"/>
      <c r="MEV1" s="6"/>
      <c r="MEW1" s="6"/>
      <c r="MEX1" s="6"/>
      <c r="MEY1" s="6"/>
      <c r="MEZ1" s="6"/>
      <c r="MFA1" s="6"/>
      <c r="MFB1" s="6"/>
      <c r="MFC1" s="6"/>
      <c r="MFD1" s="6"/>
      <c r="MFE1" s="6"/>
      <c r="MFF1" s="6"/>
      <c r="MFG1" s="6"/>
      <c r="MFH1" s="6"/>
      <c r="MFI1" s="6"/>
      <c r="MFJ1" s="6"/>
      <c r="MFK1" s="6"/>
      <c r="MFL1" s="6"/>
      <c r="MFM1" s="6"/>
      <c r="MFN1" s="6"/>
      <c r="MFO1" s="6"/>
      <c r="MFP1" s="6"/>
      <c r="MFQ1" s="6"/>
      <c r="MFR1" s="6"/>
      <c r="MFS1" s="6"/>
      <c r="MFT1" s="6"/>
      <c r="MFU1" s="6"/>
      <c r="MFV1" s="6"/>
      <c r="MFW1" s="6"/>
      <c r="MFX1" s="6"/>
      <c r="MFY1" s="6"/>
      <c r="MFZ1" s="6"/>
      <c r="MGA1" s="6"/>
      <c r="MGB1" s="6"/>
      <c r="MGC1" s="6"/>
      <c r="MGD1" s="6"/>
      <c r="MGE1" s="6"/>
      <c r="MGF1" s="6"/>
      <c r="MGG1" s="6"/>
      <c r="MGH1" s="6"/>
      <c r="MGI1" s="6"/>
      <c r="MGJ1" s="6"/>
      <c r="MGK1" s="6"/>
      <c r="MGL1" s="6"/>
      <c r="MGM1" s="6"/>
      <c r="MGN1" s="6"/>
      <c r="MGO1" s="6"/>
      <c r="MGP1" s="6"/>
      <c r="MGQ1" s="6"/>
      <c r="MGR1" s="6"/>
      <c r="MGS1" s="6"/>
      <c r="MGT1" s="6"/>
      <c r="MGU1" s="6"/>
      <c r="MGV1" s="6"/>
      <c r="MGW1" s="6"/>
      <c r="MGX1" s="6"/>
      <c r="MGY1" s="6"/>
      <c r="MGZ1" s="6"/>
      <c r="MHA1" s="6"/>
      <c r="MHB1" s="6"/>
      <c r="MHC1" s="6"/>
      <c r="MHD1" s="6"/>
      <c r="MHE1" s="6"/>
      <c r="MHF1" s="6"/>
      <c r="MHG1" s="6"/>
      <c r="MHH1" s="6"/>
      <c r="MHI1" s="6"/>
      <c r="MHJ1" s="6"/>
      <c r="MHK1" s="6"/>
      <c r="MHL1" s="6"/>
      <c r="MHM1" s="6"/>
      <c r="MHN1" s="6"/>
      <c r="MHO1" s="6"/>
      <c r="MHP1" s="6"/>
      <c r="MHQ1" s="6"/>
      <c r="MHR1" s="6"/>
      <c r="MHS1" s="6"/>
      <c r="MHT1" s="6"/>
      <c r="MHU1" s="6"/>
      <c r="MHV1" s="6"/>
      <c r="MHW1" s="6"/>
      <c r="MHX1" s="6"/>
      <c r="MHY1" s="6"/>
      <c r="MHZ1" s="6"/>
      <c r="MIA1" s="6"/>
      <c r="MIB1" s="6"/>
      <c r="MIC1" s="6"/>
      <c r="MID1" s="6"/>
      <c r="MIE1" s="6"/>
      <c r="MIF1" s="6"/>
      <c r="MIG1" s="6"/>
      <c r="MIH1" s="6"/>
      <c r="MII1" s="6"/>
      <c r="MIJ1" s="6"/>
      <c r="MIK1" s="6"/>
      <c r="MIL1" s="6"/>
      <c r="MIM1" s="6"/>
      <c r="MIN1" s="6"/>
      <c r="MIO1" s="6"/>
      <c r="MIP1" s="6"/>
      <c r="MIQ1" s="6"/>
      <c r="MIR1" s="6"/>
      <c r="MIS1" s="6"/>
      <c r="MIT1" s="6"/>
      <c r="MIU1" s="6"/>
      <c r="MIV1" s="6"/>
      <c r="MIW1" s="6"/>
      <c r="MIX1" s="6"/>
      <c r="MIY1" s="6"/>
      <c r="MIZ1" s="6"/>
      <c r="MJA1" s="6"/>
      <c r="MJB1" s="6"/>
      <c r="MJC1" s="6"/>
      <c r="MJD1" s="6"/>
      <c r="MJE1" s="6"/>
      <c r="MJF1" s="6"/>
      <c r="MJG1" s="6"/>
      <c r="MJH1" s="6"/>
      <c r="MJI1" s="6"/>
      <c r="MJJ1" s="6"/>
      <c r="MJK1" s="6"/>
      <c r="MJL1" s="6"/>
      <c r="MJM1" s="6"/>
      <c r="MJN1" s="6"/>
      <c r="MJO1" s="6"/>
      <c r="MJP1" s="6"/>
      <c r="MJQ1" s="6"/>
      <c r="MJR1" s="6"/>
      <c r="MJS1" s="6"/>
      <c r="MJT1" s="6"/>
      <c r="MJU1" s="6"/>
      <c r="MJV1" s="6"/>
      <c r="MJW1" s="6"/>
      <c r="MJX1" s="6"/>
      <c r="MJY1" s="6"/>
      <c r="MJZ1" s="6"/>
      <c r="MKA1" s="6"/>
      <c r="MKB1" s="6"/>
      <c r="MKC1" s="6"/>
      <c r="MKD1" s="6"/>
      <c r="MKE1" s="6"/>
      <c r="MKF1" s="6"/>
      <c r="MKG1" s="6"/>
      <c r="MKH1" s="6"/>
      <c r="MKI1" s="6"/>
      <c r="MKJ1" s="6"/>
      <c r="MKK1" s="6"/>
      <c r="MKL1" s="6"/>
      <c r="MKM1" s="6"/>
      <c r="MKN1" s="6"/>
      <c r="MKO1" s="6"/>
      <c r="MKP1" s="6"/>
      <c r="MKQ1" s="6"/>
      <c r="MKR1" s="6"/>
      <c r="MKS1" s="6"/>
      <c r="MKT1" s="6"/>
      <c r="MKU1" s="6"/>
      <c r="MKV1" s="6"/>
      <c r="MKW1" s="6"/>
      <c r="MKX1" s="6"/>
      <c r="MKY1" s="6"/>
      <c r="MKZ1" s="6"/>
      <c r="MLA1" s="6"/>
      <c r="MLB1" s="6"/>
      <c r="MLC1" s="6"/>
      <c r="MLD1" s="6"/>
      <c r="MLE1" s="6"/>
      <c r="MLF1" s="6"/>
      <c r="MLG1" s="6"/>
      <c r="MLH1" s="6"/>
      <c r="MLI1" s="6"/>
      <c r="MLJ1" s="6"/>
      <c r="MLK1" s="6"/>
      <c r="MLL1" s="6"/>
      <c r="MLM1" s="6"/>
      <c r="MLN1" s="6"/>
      <c r="MLO1" s="6"/>
      <c r="MLP1" s="6"/>
      <c r="MLQ1" s="6"/>
      <c r="MLR1" s="6"/>
      <c r="MLS1" s="6"/>
      <c r="MLT1" s="6"/>
      <c r="MLU1" s="6"/>
      <c r="MLV1" s="6"/>
      <c r="MLW1" s="6"/>
      <c r="MLX1" s="6"/>
      <c r="MLY1" s="6"/>
      <c r="MLZ1" s="6"/>
      <c r="MMA1" s="6"/>
      <c r="MMB1" s="6"/>
      <c r="MMC1" s="6"/>
      <c r="MMD1" s="6"/>
      <c r="MME1" s="6"/>
      <c r="MMF1" s="6"/>
      <c r="MMG1" s="6"/>
      <c r="MMH1" s="6"/>
      <c r="MMI1" s="6"/>
      <c r="MMJ1" s="6"/>
      <c r="MMK1" s="6"/>
      <c r="MML1" s="6"/>
      <c r="MMM1" s="6"/>
      <c r="MMN1" s="6"/>
      <c r="MMO1" s="6"/>
      <c r="MMP1" s="6"/>
      <c r="MMQ1" s="6"/>
      <c r="MMR1" s="6"/>
      <c r="MMS1" s="6"/>
      <c r="MMT1" s="6"/>
      <c r="MMU1" s="6"/>
      <c r="MMV1" s="6"/>
      <c r="MMW1" s="6"/>
      <c r="MMX1" s="6"/>
      <c r="MMY1" s="6"/>
      <c r="MMZ1" s="6"/>
      <c r="MNA1" s="6"/>
      <c r="MNB1" s="6"/>
      <c r="MNC1" s="6"/>
      <c r="MND1" s="6"/>
      <c r="MNE1" s="6"/>
      <c r="MNF1" s="6"/>
      <c r="MNG1" s="6"/>
      <c r="MNH1" s="6"/>
      <c r="MNI1" s="6"/>
      <c r="MNJ1" s="6"/>
      <c r="MNK1" s="6"/>
      <c r="MNL1" s="6"/>
      <c r="MNM1" s="6"/>
      <c r="MNN1" s="6"/>
      <c r="MNO1" s="6"/>
      <c r="MNP1" s="6"/>
      <c r="MNQ1" s="6"/>
      <c r="MNR1" s="6"/>
      <c r="MNS1" s="6"/>
      <c r="MNT1" s="6"/>
      <c r="MNU1" s="6"/>
      <c r="MNV1" s="6"/>
      <c r="MNW1" s="6"/>
      <c r="MNX1" s="6"/>
      <c r="MNY1" s="6"/>
      <c r="MNZ1" s="6"/>
      <c r="MOA1" s="6"/>
      <c r="MOB1" s="6"/>
      <c r="MOC1" s="6"/>
      <c r="MOD1" s="6"/>
      <c r="MOE1" s="6"/>
      <c r="MOF1" s="6"/>
      <c r="MOG1" s="6"/>
      <c r="MOH1" s="6"/>
      <c r="MOI1" s="6"/>
      <c r="MOJ1" s="6"/>
      <c r="MOK1" s="6"/>
      <c r="MOL1" s="6"/>
      <c r="MOM1" s="6"/>
      <c r="MON1" s="6"/>
      <c r="MOO1" s="6"/>
      <c r="MOP1" s="6"/>
      <c r="MOQ1" s="6"/>
      <c r="MOR1" s="6"/>
      <c r="MOS1" s="6"/>
      <c r="MOT1" s="6"/>
      <c r="MOU1" s="6"/>
      <c r="MOV1" s="6"/>
      <c r="MOW1" s="6"/>
      <c r="MOX1" s="6"/>
      <c r="MOY1" s="6"/>
      <c r="MOZ1" s="6"/>
      <c r="MPA1" s="6"/>
      <c r="MPB1" s="6"/>
      <c r="MPC1" s="6"/>
      <c r="MPD1" s="6"/>
      <c r="MPE1" s="6"/>
      <c r="MPF1" s="6"/>
      <c r="MPG1" s="6"/>
      <c r="MPH1" s="6"/>
      <c r="MPI1" s="6"/>
      <c r="MPJ1" s="6"/>
      <c r="MPK1" s="6"/>
      <c r="MPL1" s="6"/>
      <c r="MPM1" s="6"/>
      <c r="MPN1" s="6"/>
      <c r="MPO1" s="6"/>
      <c r="MPP1" s="6"/>
      <c r="MPQ1" s="6"/>
      <c r="MPR1" s="6"/>
      <c r="MPS1" s="6"/>
      <c r="MPT1" s="6"/>
      <c r="MPU1" s="6"/>
      <c r="MPV1" s="6"/>
      <c r="MPW1" s="6"/>
      <c r="MPX1" s="6"/>
      <c r="MPY1" s="6"/>
      <c r="MPZ1" s="6"/>
      <c r="MQA1" s="6"/>
      <c r="MQB1" s="6"/>
      <c r="MQC1" s="6"/>
      <c r="MQD1" s="6"/>
      <c r="MQE1" s="6"/>
      <c r="MQF1" s="6"/>
      <c r="MQG1" s="6"/>
      <c r="MQH1" s="6"/>
      <c r="MQI1" s="6"/>
      <c r="MQJ1" s="6"/>
      <c r="MQK1" s="6"/>
      <c r="MQL1" s="6"/>
      <c r="MQM1" s="6"/>
      <c r="MQN1" s="6"/>
      <c r="MQO1" s="6"/>
      <c r="MQP1" s="6"/>
      <c r="MQQ1" s="6"/>
      <c r="MQR1" s="6"/>
      <c r="MQS1" s="6"/>
      <c r="MQT1" s="6"/>
      <c r="MQU1" s="6"/>
      <c r="MQV1" s="6"/>
      <c r="MQW1" s="6"/>
      <c r="MQX1" s="6"/>
      <c r="MQY1" s="6"/>
      <c r="MQZ1" s="6"/>
      <c r="MRA1" s="6"/>
      <c r="MRB1" s="6"/>
      <c r="MRC1" s="6"/>
      <c r="MRD1" s="6"/>
      <c r="MRE1" s="6"/>
      <c r="MRF1" s="6"/>
      <c r="MRG1" s="6"/>
      <c r="MRH1" s="6"/>
      <c r="MRI1" s="6"/>
      <c r="MRJ1" s="6"/>
      <c r="MRK1" s="6"/>
      <c r="MRL1" s="6"/>
      <c r="MRM1" s="6"/>
      <c r="MRN1" s="6"/>
      <c r="MRO1" s="6"/>
      <c r="MRP1" s="6"/>
      <c r="MRQ1" s="6"/>
      <c r="MRR1" s="6"/>
      <c r="MRS1" s="6"/>
      <c r="MRT1" s="6"/>
      <c r="MRU1" s="6"/>
      <c r="MRV1" s="6"/>
      <c r="MRW1" s="6"/>
      <c r="MRX1" s="6"/>
      <c r="MRY1" s="6"/>
      <c r="MRZ1" s="6"/>
      <c r="MSA1" s="6"/>
      <c r="MSB1" s="6"/>
      <c r="MSC1" s="6"/>
      <c r="MSD1" s="6"/>
      <c r="MSE1" s="6"/>
      <c r="MSF1" s="6"/>
      <c r="MSG1" s="6"/>
      <c r="MSH1" s="6"/>
      <c r="MSI1" s="6"/>
      <c r="MSJ1" s="6"/>
      <c r="MSK1" s="6"/>
      <c r="MSL1" s="6"/>
      <c r="MSM1" s="6"/>
      <c r="MSN1" s="6"/>
      <c r="MSO1" s="6"/>
      <c r="MSP1" s="6"/>
      <c r="MSQ1" s="6"/>
      <c r="MSR1" s="6"/>
      <c r="MSS1" s="6"/>
      <c r="MST1" s="6"/>
      <c r="MSU1" s="6"/>
      <c r="MSV1" s="6"/>
      <c r="MSW1" s="6"/>
      <c r="MSX1" s="6"/>
      <c r="MSY1" s="6"/>
      <c r="MSZ1" s="6"/>
      <c r="MTA1" s="6"/>
      <c r="MTB1" s="6"/>
      <c r="MTC1" s="6"/>
      <c r="MTD1" s="6"/>
      <c r="MTE1" s="6"/>
      <c r="MTF1" s="6"/>
      <c r="MTG1" s="6"/>
      <c r="MTH1" s="6"/>
      <c r="MTI1" s="6"/>
      <c r="MTJ1" s="6"/>
      <c r="MTK1" s="6"/>
      <c r="MTL1" s="6"/>
      <c r="MTM1" s="6"/>
      <c r="MTN1" s="6"/>
      <c r="MTO1" s="6"/>
      <c r="MTP1" s="6"/>
      <c r="MTQ1" s="6"/>
      <c r="MTR1" s="6"/>
      <c r="MTS1" s="6"/>
      <c r="MTT1" s="6"/>
      <c r="MTU1" s="6"/>
      <c r="MTV1" s="6"/>
      <c r="MTW1" s="6"/>
      <c r="MTX1" s="6"/>
      <c r="MTY1" s="6"/>
      <c r="MTZ1" s="6"/>
      <c r="MUA1" s="6"/>
      <c r="MUB1" s="6"/>
      <c r="MUC1" s="6"/>
      <c r="MUD1" s="6"/>
      <c r="MUE1" s="6"/>
      <c r="MUF1" s="6"/>
      <c r="MUG1" s="6"/>
      <c r="MUH1" s="6"/>
      <c r="MUI1" s="6"/>
      <c r="MUJ1" s="6"/>
      <c r="MUK1" s="6"/>
      <c r="MUL1" s="6"/>
      <c r="MUM1" s="6"/>
      <c r="MUN1" s="6"/>
      <c r="MUO1" s="6"/>
      <c r="MUP1" s="6"/>
      <c r="MUQ1" s="6"/>
      <c r="MUR1" s="6"/>
      <c r="MUS1" s="6"/>
      <c r="MUT1" s="6"/>
      <c r="MUU1" s="6"/>
      <c r="MUV1" s="6"/>
      <c r="MUW1" s="6"/>
      <c r="MUX1" s="6"/>
      <c r="MUY1" s="6"/>
      <c r="MUZ1" s="6"/>
      <c r="MVA1" s="6"/>
      <c r="MVB1" s="6"/>
      <c r="MVC1" s="6"/>
      <c r="MVD1" s="6"/>
      <c r="MVE1" s="6"/>
      <c r="MVF1" s="6"/>
      <c r="MVG1" s="6"/>
      <c r="MVH1" s="6"/>
      <c r="MVI1" s="6"/>
      <c r="MVJ1" s="6"/>
      <c r="MVK1" s="6"/>
      <c r="MVL1" s="6"/>
      <c r="MVM1" s="6"/>
      <c r="MVN1" s="6"/>
      <c r="MVO1" s="6"/>
      <c r="MVP1" s="6"/>
      <c r="MVQ1" s="6"/>
      <c r="MVR1" s="6"/>
      <c r="MVS1" s="6"/>
      <c r="MVT1" s="6"/>
      <c r="MVU1" s="6"/>
      <c r="MVV1" s="6"/>
      <c r="MVW1" s="6"/>
      <c r="MVX1" s="6"/>
      <c r="MVY1" s="6"/>
      <c r="MVZ1" s="6"/>
      <c r="MWA1" s="6"/>
      <c r="MWB1" s="6"/>
      <c r="MWC1" s="6"/>
      <c r="MWD1" s="6"/>
      <c r="MWE1" s="6"/>
      <c r="MWF1" s="6"/>
      <c r="MWG1" s="6"/>
      <c r="MWH1" s="6"/>
      <c r="MWI1" s="6"/>
      <c r="MWJ1" s="6"/>
      <c r="MWK1" s="6"/>
      <c r="MWL1" s="6"/>
      <c r="MWM1" s="6"/>
      <c r="MWN1" s="6"/>
      <c r="MWO1" s="6"/>
      <c r="MWP1" s="6"/>
      <c r="MWQ1" s="6"/>
      <c r="MWR1" s="6"/>
      <c r="MWS1" s="6"/>
      <c r="MWT1" s="6"/>
      <c r="MWU1" s="6"/>
      <c r="MWV1" s="6"/>
      <c r="MWW1" s="6"/>
      <c r="MWX1" s="6"/>
      <c r="MWY1" s="6"/>
      <c r="MWZ1" s="6"/>
      <c r="MXA1" s="6"/>
      <c r="MXB1" s="6"/>
      <c r="MXC1" s="6"/>
      <c r="MXD1" s="6"/>
      <c r="MXE1" s="6"/>
      <c r="MXF1" s="6"/>
      <c r="MXG1" s="6"/>
      <c r="MXH1" s="6"/>
      <c r="MXI1" s="6"/>
      <c r="MXJ1" s="6"/>
      <c r="MXK1" s="6"/>
      <c r="MXL1" s="6"/>
      <c r="MXM1" s="6"/>
      <c r="MXN1" s="6"/>
      <c r="MXO1" s="6"/>
      <c r="MXP1" s="6"/>
      <c r="MXQ1" s="6"/>
      <c r="MXR1" s="6"/>
      <c r="MXS1" s="6"/>
      <c r="MXT1" s="6"/>
      <c r="MXU1" s="6"/>
      <c r="MXV1" s="6"/>
      <c r="MXW1" s="6"/>
      <c r="MXX1" s="6"/>
      <c r="MXY1" s="6"/>
      <c r="MXZ1" s="6"/>
      <c r="MYA1" s="6"/>
      <c r="MYB1" s="6"/>
      <c r="MYC1" s="6"/>
      <c r="MYD1" s="6"/>
      <c r="MYE1" s="6"/>
      <c r="MYF1" s="6"/>
      <c r="MYG1" s="6"/>
      <c r="MYH1" s="6"/>
      <c r="MYI1" s="6"/>
      <c r="MYJ1" s="6"/>
      <c r="MYK1" s="6"/>
      <c r="MYL1" s="6"/>
      <c r="MYM1" s="6"/>
      <c r="MYN1" s="6"/>
      <c r="MYO1" s="6"/>
      <c r="MYP1" s="6"/>
      <c r="MYQ1" s="6"/>
      <c r="MYR1" s="6"/>
      <c r="MYS1" s="6"/>
      <c r="MYT1" s="6"/>
      <c r="MYU1" s="6"/>
      <c r="MYV1" s="6"/>
      <c r="MYW1" s="6"/>
      <c r="MYX1" s="6"/>
      <c r="MYY1" s="6"/>
      <c r="MYZ1" s="6"/>
      <c r="MZA1" s="6"/>
      <c r="MZB1" s="6"/>
      <c r="MZC1" s="6"/>
      <c r="MZD1" s="6"/>
      <c r="MZE1" s="6"/>
      <c r="MZF1" s="6"/>
      <c r="MZG1" s="6"/>
      <c r="MZH1" s="6"/>
      <c r="MZI1" s="6"/>
      <c r="MZJ1" s="6"/>
      <c r="MZK1" s="6"/>
      <c r="MZL1" s="6"/>
      <c r="MZM1" s="6"/>
      <c r="MZN1" s="6"/>
      <c r="MZO1" s="6"/>
      <c r="MZP1" s="6"/>
      <c r="MZQ1" s="6"/>
      <c r="MZR1" s="6"/>
      <c r="MZS1" s="6"/>
      <c r="MZT1" s="6"/>
      <c r="MZU1" s="6"/>
      <c r="MZV1" s="6"/>
      <c r="MZW1" s="6"/>
      <c r="MZX1" s="6"/>
      <c r="MZY1" s="6"/>
      <c r="MZZ1" s="6"/>
      <c r="NAA1" s="6"/>
      <c r="NAB1" s="6"/>
      <c r="NAC1" s="6"/>
      <c r="NAD1" s="6"/>
      <c r="NAE1" s="6"/>
      <c r="NAF1" s="6"/>
      <c r="NAG1" s="6"/>
      <c r="NAH1" s="6"/>
      <c r="NAI1" s="6"/>
      <c r="NAJ1" s="6"/>
      <c r="NAK1" s="6"/>
      <c r="NAL1" s="6"/>
      <c r="NAM1" s="6"/>
      <c r="NAN1" s="6"/>
      <c r="NAO1" s="6"/>
      <c r="NAP1" s="6"/>
      <c r="NAQ1" s="6"/>
      <c r="NAR1" s="6"/>
      <c r="NAS1" s="6"/>
      <c r="NAT1" s="6"/>
      <c r="NAU1" s="6"/>
      <c r="NAV1" s="6"/>
      <c r="NAW1" s="6"/>
      <c r="NAX1" s="6"/>
      <c r="NAY1" s="6"/>
      <c r="NAZ1" s="6"/>
      <c r="NBA1" s="6"/>
      <c r="NBB1" s="6"/>
      <c r="NBC1" s="6"/>
      <c r="NBD1" s="6"/>
      <c r="NBE1" s="6"/>
      <c r="NBF1" s="6"/>
      <c r="NBG1" s="6"/>
      <c r="NBH1" s="6"/>
      <c r="NBI1" s="6"/>
      <c r="NBJ1" s="6"/>
      <c r="NBK1" s="6"/>
      <c r="NBL1" s="6"/>
      <c r="NBM1" s="6"/>
      <c r="NBN1" s="6"/>
      <c r="NBO1" s="6"/>
      <c r="NBP1" s="6"/>
      <c r="NBQ1" s="6"/>
      <c r="NBR1" s="6"/>
      <c r="NBS1" s="6"/>
      <c r="NBT1" s="6"/>
      <c r="NBU1" s="6"/>
      <c r="NBV1" s="6"/>
      <c r="NBW1" s="6"/>
      <c r="NBX1" s="6"/>
      <c r="NBY1" s="6"/>
      <c r="NBZ1" s="6"/>
      <c r="NCA1" s="6"/>
      <c r="NCB1" s="6"/>
      <c r="NCC1" s="6"/>
      <c r="NCD1" s="6"/>
      <c r="NCE1" s="6"/>
      <c r="NCF1" s="6"/>
      <c r="NCG1" s="6"/>
      <c r="NCH1" s="6"/>
      <c r="NCI1" s="6"/>
      <c r="NCJ1" s="6"/>
      <c r="NCK1" s="6"/>
      <c r="NCL1" s="6"/>
      <c r="NCM1" s="6"/>
      <c r="NCN1" s="6"/>
      <c r="NCO1" s="6"/>
      <c r="NCP1" s="6"/>
      <c r="NCQ1" s="6"/>
      <c r="NCR1" s="6"/>
      <c r="NCS1" s="6"/>
      <c r="NCT1" s="6"/>
      <c r="NCU1" s="6"/>
      <c r="NCV1" s="6"/>
      <c r="NCW1" s="6"/>
      <c r="NCX1" s="6"/>
      <c r="NCY1" s="6"/>
      <c r="NCZ1" s="6"/>
      <c r="NDA1" s="6"/>
      <c r="NDB1" s="6"/>
      <c r="NDC1" s="6"/>
      <c r="NDD1" s="6"/>
      <c r="NDE1" s="6"/>
      <c r="NDF1" s="6"/>
      <c r="NDG1" s="6"/>
      <c r="NDH1" s="6"/>
      <c r="NDI1" s="6"/>
      <c r="NDJ1" s="6"/>
      <c r="NDK1" s="6"/>
      <c r="NDL1" s="6"/>
      <c r="NDM1" s="6"/>
      <c r="NDN1" s="6"/>
      <c r="NDO1" s="6"/>
      <c r="NDP1" s="6"/>
      <c r="NDQ1" s="6"/>
      <c r="NDR1" s="6"/>
      <c r="NDS1" s="6"/>
      <c r="NDT1" s="6"/>
      <c r="NDU1" s="6"/>
      <c r="NDV1" s="6"/>
      <c r="NDW1" s="6"/>
      <c r="NDX1" s="6"/>
      <c r="NDY1" s="6"/>
      <c r="NDZ1" s="6"/>
      <c r="NEA1" s="6"/>
      <c r="NEB1" s="6"/>
      <c r="NEC1" s="6"/>
      <c r="NED1" s="6"/>
      <c r="NEE1" s="6"/>
      <c r="NEF1" s="6"/>
      <c r="NEG1" s="6"/>
      <c r="NEH1" s="6"/>
      <c r="NEI1" s="6"/>
      <c r="NEJ1" s="6"/>
      <c r="NEK1" s="6"/>
      <c r="NEL1" s="6"/>
      <c r="NEM1" s="6"/>
      <c r="NEN1" s="6"/>
      <c r="NEO1" s="6"/>
      <c r="NEP1" s="6"/>
      <c r="NEQ1" s="6"/>
      <c r="NER1" s="6"/>
      <c r="NES1" s="6"/>
      <c r="NET1" s="6"/>
      <c r="NEU1" s="6"/>
      <c r="NEV1" s="6"/>
      <c r="NEW1" s="6"/>
      <c r="NEX1" s="6"/>
      <c r="NEY1" s="6"/>
      <c r="NEZ1" s="6"/>
      <c r="NFA1" s="6"/>
      <c r="NFB1" s="6"/>
      <c r="NFC1" s="6"/>
      <c r="NFD1" s="6"/>
      <c r="NFE1" s="6"/>
      <c r="NFF1" s="6"/>
      <c r="NFG1" s="6"/>
      <c r="NFH1" s="6"/>
      <c r="NFI1" s="6"/>
      <c r="NFJ1" s="6"/>
      <c r="NFK1" s="6"/>
      <c r="NFL1" s="6"/>
      <c r="NFM1" s="6"/>
      <c r="NFN1" s="6"/>
      <c r="NFO1" s="6"/>
      <c r="NFP1" s="6"/>
      <c r="NFQ1" s="6"/>
      <c r="NFR1" s="6"/>
      <c r="NFS1" s="6"/>
      <c r="NFT1" s="6"/>
      <c r="NFU1" s="6"/>
      <c r="NFV1" s="6"/>
      <c r="NFW1" s="6"/>
      <c r="NFX1" s="6"/>
      <c r="NFY1" s="6"/>
      <c r="NFZ1" s="6"/>
      <c r="NGA1" s="6"/>
      <c r="NGB1" s="6"/>
      <c r="NGC1" s="6"/>
      <c r="NGD1" s="6"/>
      <c r="NGE1" s="6"/>
      <c r="NGF1" s="6"/>
      <c r="NGG1" s="6"/>
      <c r="NGH1" s="6"/>
      <c r="NGI1" s="6"/>
      <c r="NGJ1" s="6"/>
      <c r="NGK1" s="6"/>
      <c r="NGL1" s="6"/>
      <c r="NGM1" s="6"/>
      <c r="NGN1" s="6"/>
      <c r="NGO1" s="6"/>
      <c r="NGP1" s="6"/>
      <c r="NGQ1" s="6"/>
      <c r="NGR1" s="6"/>
      <c r="NGS1" s="6"/>
      <c r="NGT1" s="6"/>
      <c r="NGU1" s="6"/>
      <c r="NGV1" s="6"/>
      <c r="NGW1" s="6"/>
      <c r="NGX1" s="6"/>
      <c r="NGY1" s="6"/>
      <c r="NGZ1" s="6"/>
      <c r="NHA1" s="6"/>
      <c r="NHB1" s="6"/>
      <c r="NHC1" s="6"/>
      <c r="NHD1" s="6"/>
      <c r="NHE1" s="6"/>
      <c r="NHF1" s="6"/>
      <c r="NHG1" s="6"/>
      <c r="NHH1" s="6"/>
      <c r="NHI1" s="6"/>
      <c r="NHJ1" s="6"/>
      <c r="NHK1" s="6"/>
      <c r="NHL1" s="6"/>
      <c r="NHM1" s="6"/>
      <c r="NHN1" s="6"/>
      <c r="NHO1" s="6"/>
      <c r="NHP1" s="6"/>
      <c r="NHQ1" s="6"/>
      <c r="NHR1" s="6"/>
      <c r="NHS1" s="6"/>
      <c r="NHT1" s="6"/>
      <c r="NHU1" s="6"/>
      <c r="NHV1" s="6"/>
      <c r="NHW1" s="6"/>
      <c r="NHX1" s="6"/>
      <c r="NHY1" s="6"/>
      <c r="NHZ1" s="6"/>
      <c r="NIA1" s="6"/>
      <c r="NIB1" s="6"/>
      <c r="NIC1" s="6"/>
      <c r="NID1" s="6"/>
      <c r="NIE1" s="6"/>
      <c r="NIF1" s="6"/>
      <c r="NIG1" s="6"/>
      <c r="NIH1" s="6"/>
      <c r="NII1" s="6"/>
      <c r="NIJ1" s="6"/>
      <c r="NIK1" s="6"/>
      <c r="NIL1" s="6"/>
      <c r="NIM1" s="6"/>
      <c r="NIN1" s="6"/>
      <c r="NIO1" s="6"/>
      <c r="NIP1" s="6"/>
      <c r="NIQ1" s="6"/>
      <c r="NIR1" s="6"/>
      <c r="NIS1" s="6"/>
      <c r="NIT1" s="6"/>
      <c r="NIU1" s="6"/>
      <c r="NIV1" s="6"/>
      <c r="NIW1" s="6"/>
      <c r="NIX1" s="6"/>
      <c r="NIY1" s="6"/>
      <c r="NIZ1" s="6"/>
      <c r="NJA1" s="6"/>
      <c r="NJB1" s="6"/>
      <c r="NJC1" s="6"/>
      <c r="NJD1" s="6"/>
      <c r="NJE1" s="6"/>
      <c r="NJF1" s="6"/>
      <c r="NJG1" s="6"/>
      <c r="NJH1" s="6"/>
      <c r="NJI1" s="6"/>
      <c r="NJJ1" s="6"/>
      <c r="NJK1" s="6"/>
      <c r="NJL1" s="6"/>
      <c r="NJM1" s="6"/>
      <c r="NJN1" s="6"/>
      <c r="NJO1" s="6"/>
      <c r="NJP1" s="6"/>
      <c r="NJQ1" s="6"/>
      <c r="NJR1" s="6"/>
      <c r="NJS1" s="6"/>
      <c r="NJT1" s="6"/>
      <c r="NJU1" s="6"/>
      <c r="NJV1" s="6"/>
      <c r="NJW1" s="6"/>
      <c r="NJX1" s="6"/>
      <c r="NJY1" s="6"/>
      <c r="NJZ1" s="6"/>
      <c r="NKA1" s="6"/>
      <c r="NKB1" s="6"/>
      <c r="NKC1" s="6"/>
      <c r="NKD1" s="6"/>
      <c r="NKE1" s="6"/>
      <c r="NKF1" s="6"/>
      <c r="NKG1" s="6"/>
      <c r="NKH1" s="6"/>
      <c r="NKI1" s="6"/>
      <c r="NKJ1" s="6"/>
      <c r="NKK1" s="6"/>
      <c r="NKL1" s="6"/>
      <c r="NKM1" s="6"/>
      <c r="NKN1" s="6"/>
      <c r="NKO1" s="6"/>
      <c r="NKP1" s="6"/>
      <c r="NKQ1" s="6"/>
      <c r="NKR1" s="6"/>
      <c r="NKS1" s="6"/>
      <c r="NKT1" s="6"/>
      <c r="NKU1" s="6"/>
      <c r="NKV1" s="6"/>
      <c r="NKW1" s="6"/>
      <c r="NKX1" s="6"/>
      <c r="NKY1" s="6"/>
      <c r="NKZ1" s="6"/>
      <c r="NLA1" s="6"/>
      <c r="NLB1" s="6"/>
      <c r="NLC1" s="6"/>
      <c r="NLD1" s="6"/>
      <c r="NLE1" s="6"/>
      <c r="NLF1" s="6"/>
      <c r="NLG1" s="6"/>
      <c r="NLH1" s="6"/>
      <c r="NLI1" s="6"/>
      <c r="NLJ1" s="6"/>
      <c r="NLK1" s="6"/>
      <c r="NLL1" s="6"/>
      <c r="NLM1" s="6"/>
      <c r="NLN1" s="6"/>
      <c r="NLO1" s="6"/>
      <c r="NLP1" s="6"/>
      <c r="NLQ1" s="6"/>
      <c r="NLR1" s="6"/>
      <c r="NLS1" s="6"/>
      <c r="NLT1" s="6"/>
      <c r="NLU1" s="6"/>
      <c r="NLV1" s="6"/>
      <c r="NLW1" s="6"/>
      <c r="NLX1" s="6"/>
      <c r="NLY1" s="6"/>
      <c r="NLZ1" s="6"/>
      <c r="NMA1" s="6"/>
      <c r="NMB1" s="6"/>
      <c r="NMC1" s="6"/>
      <c r="NMD1" s="6"/>
      <c r="NME1" s="6"/>
      <c r="NMF1" s="6"/>
      <c r="NMG1" s="6"/>
      <c r="NMH1" s="6"/>
      <c r="NMI1" s="6"/>
      <c r="NMJ1" s="6"/>
      <c r="NMK1" s="6"/>
      <c r="NML1" s="6"/>
      <c r="NMM1" s="6"/>
      <c r="NMN1" s="6"/>
      <c r="NMO1" s="6"/>
      <c r="NMP1" s="6"/>
      <c r="NMQ1" s="6"/>
      <c r="NMR1" s="6"/>
      <c r="NMS1" s="6"/>
      <c r="NMT1" s="6"/>
      <c r="NMU1" s="6"/>
      <c r="NMV1" s="6"/>
      <c r="NMW1" s="6"/>
      <c r="NMX1" s="6"/>
      <c r="NMY1" s="6"/>
      <c r="NMZ1" s="6"/>
      <c r="NNA1" s="6"/>
      <c r="NNB1" s="6"/>
      <c r="NNC1" s="6"/>
      <c r="NND1" s="6"/>
      <c r="NNE1" s="6"/>
      <c r="NNF1" s="6"/>
      <c r="NNG1" s="6"/>
      <c r="NNH1" s="6"/>
      <c r="NNI1" s="6"/>
      <c r="NNJ1" s="6"/>
      <c r="NNK1" s="6"/>
      <c r="NNL1" s="6"/>
      <c r="NNM1" s="6"/>
      <c r="NNN1" s="6"/>
      <c r="NNO1" s="6"/>
      <c r="NNP1" s="6"/>
      <c r="NNQ1" s="6"/>
      <c r="NNR1" s="6"/>
      <c r="NNS1" s="6"/>
      <c r="NNT1" s="6"/>
      <c r="NNU1" s="6"/>
      <c r="NNV1" s="6"/>
      <c r="NNW1" s="6"/>
      <c r="NNX1" s="6"/>
      <c r="NNY1" s="6"/>
      <c r="NNZ1" s="6"/>
      <c r="NOA1" s="6"/>
      <c r="NOB1" s="6"/>
      <c r="NOC1" s="6"/>
      <c r="NOD1" s="6"/>
      <c r="NOE1" s="6"/>
      <c r="NOF1" s="6"/>
      <c r="NOG1" s="6"/>
      <c r="NOH1" s="6"/>
      <c r="NOI1" s="6"/>
      <c r="NOJ1" s="6"/>
      <c r="NOK1" s="6"/>
      <c r="NOL1" s="6"/>
      <c r="NOM1" s="6"/>
      <c r="NON1" s="6"/>
      <c r="NOO1" s="6"/>
      <c r="NOP1" s="6"/>
      <c r="NOQ1" s="6"/>
      <c r="NOR1" s="6"/>
      <c r="NOS1" s="6"/>
      <c r="NOT1" s="6"/>
      <c r="NOU1" s="6"/>
      <c r="NOV1" s="6"/>
      <c r="NOW1" s="6"/>
      <c r="NOX1" s="6"/>
      <c r="NOY1" s="6"/>
      <c r="NOZ1" s="6"/>
      <c r="NPA1" s="6"/>
      <c r="NPB1" s="6"/>
      <c r="NPC1" s="6"/>
      <c r="NPD1" s="6"/>
      <c r="NPE1" s="6"/>
      <c r="NPF1" s="6"/>
      <c r="NPG1" s="6"/>
      <c r="NPH1" s="6"/>
      <c r="NPI1" s="6"/>
      <c r="NPJ1" s="6"/>
      <c r="NPK1" s="6"/>
      <c r="NPL1" s="6"/>
      <c r="NPM1" s="6"/>
      <c r="NPN1" s="6"/>
      <c r="NPO1" s="6"/>
      <c r="NPP1" s="6"/>
      <c r="NPQ1" s="6"/>
      <c r="NPR1" s="6"/>
      <c r="NPS1" s="6"/>
      <c r="NPT1" s="6"/>
      <c r="NPU1" s="6"/>
      <c r="NPV1" s="6"/>
      <c r="NPW1" s="6"/>
      <c r="NPX1" s="6"/>
      <c r="NPY1" s="6"/>
      <c r="NPZ1" s="6"/>
      <c r="NQA1" s="6"/>
      <c r="NQB1" s="6"/>
      <c r="NQC1" s="6"/>
      <c r="NQD1" s="6"/>
      <c r="NQE1" s="6"/>
      <c r="NQF1" s="6"/>
      <c r="NQG1" s="6"/>
      <c r="NQH1" s="6"/>
      <c r="NQI1" s="6"/>
      <c r="NQJ1" s="6"/>
      <c r="NQK1" s="6"/>
      <c r="NQL1" s="6"/>
      <c r="NQM1" s="6"/>
      <c r="NQN1" s="6"/>
      <c r="NQO1" s="6"/>
      <c r="NQP1" s="6"/>
      <c r="NQQ1" s="6"/>
      <c r="NQR1" s="6"/>
      <c r="NQS1" s="6"/>
      <c r="NQT1" s="6"/>
      <c r="NQU1" s="6"/>
      <c r="NQV1" s="6"/>
      <c r="NQW1" s="6"/>
      <c r="NQX1" s="6"/>
      <c r="NQY1" s="6"/>
      <c r="NQZ1" s="6"/>
      <c r="NRA1" s="6"/>
      <c r="NRB1" s="6"/>
      <c r="NRC1" s="6"/>
      <c r="NRD1" s="6"/>
      <c r="NRE1" s="6"/>
      <c r="NRF1" s="6"/>
      <c r="NRG1" s="6"/>
      <c r="NRH1" s="6"/>
      <c r="NRI1" s="6"/>
      <c r="NRJ1" s="6"/>
      <c r="NRK1" s="6"/>
      <c r="NRL1" s="6"/>
      <c r="NRM1" s="6"/>
      <c r="NRN1" s="6"/>
      <c r="NRO1" s="6"/>
      <c r="NRP1" s="6"/>
      <c r="NRQ1" s="6"/>
      <c r="NRR1" s="6"/>
      <c r="NRS1" s="6"/>
      <c r="NRT1" s="6"/>
      <c r="NRU1" s="6"/>
      <c r="NRV1" s="6"/>
      <c r="NRW1" s="6"/>
      <c r="NRX1" s="6"/>
      <c r="NRY1" s="6"/>
      <c r="NRZ1" s="6"/>
      <c r="NSA1" s="6"/>
      <c r="NSB1" s="6"/>
      <c r="NSC1" s="6"/>
      <c r="NSD1" s="6"/>
      <c r="NSE1" s="6"/>
      <c r="NSF1" s="6"/>
      <c r="NSG1" s="6"/>
      <c r="NSH1" s="6"/>
      <c r="NSI1" s="6"/>
      <c r="NSJ1" s="6"/>
      <c r="NSK1" s="6"/>
      <c r="NSL1" s="6"/>
      <c r="NSM1" s="6"/>
      <c r="NSN1" s="6"/>
      <c r="NSO1" s="6"/>
      <c r="NSP1" s="6"/>
      <c r="NSQ1" s="6"/>
      <c r="NSR1" s="6"/>
      <c r="NSS1" s="6"/>
      <c r="NST1" s="6"/>
      <c r="NSU1" s="6"/>
      <c r="NSV1" s="6"/>
      <c r="NSW1" s="6"/>
      <c r="NSX1" s="6"/>
      <c r="NSY1" s="6"/>
      <c r="NSZ1" s="6"/>
      <c r="NTA1" s="6"/>
      <c r="NTB1" s="6"/>
      <c r="NTC1" s="6"/>
      <c r="NTD1" s="6"/>
      <c r="NTE1" s="6"/>
      <c r="NTF1" s="6"/>
      <c r="NTG1" s="6"/>
      <c r="NTH1" s="6"/>
      <c r="NTI1" s="6"/>
      <c r="NTJ1" s="6"/>
      <c r="NTK1" s="6"/>
      <c r="NTL1" s="6"/>
      <c r="NTM1" s="6"/>
      <c r="NTN1" s="6"/>
      <c r="NTO1" s="6"/>
      <c r="NTP1" s="6"/>
      <c r="NTQ1" s="6"/>
      <c r="NTR1" s="6"/>
      <c r="NTS1" s="6"/>
      <c r="NTT1" s="6"/>
      <c r="NTU1" s="6"/>
      <c r="NTV1" s="6"/>
      <c r="NTW1" s="6"/>
      <c r="NTX1" s="6"/>
      <c r="NTY1" s="6"/>
      <c r="NTZ1" s="6"/>
      <c r="NUA1" s="6"/>
      <c r="NUB1" s="6"/>
      <c r="NUC1" s="6"/>
      <c r="NUD1" s="6"/>
      <c r="NUE1" s="6"/>
      <c r="NUF1" s="6"/>
      <c r="NUG1" s="6"/>
      <c r="NUH1" s="6"/>
      <c r="NUI1" s="6"/>
      <c r="NUJ1" s="6"/>
      <c r="NUK1" s="6"/>
      <c r="NUL1" s="6"/>
      <c r="NUM1" s="6"/>
      <c r="NUN1" s="6"/>
      <c r="NUO1" s="6"/>
      <c r="NUP1" s="6"/>
      <c r="NUQ1" s="6"/>
      <c r="NUR1" s="6"/>
      <c r="NUS1" s="6"/>
      <c r="NUT1" s="6"/>
      <c r="NUU1" s="6"/>
      <c r="NUV1" s="6"/>
      <c r="NUW1" s="6"/>
      <c r="NUX1" s="6"/>
      <c r="NUY1" s="6"/>
      <c r="NUZ1" s="6"/>
      <c r="NVA1" s="6"/>
      <c r="NVB1" s="6"/>
      <c r="NVC1" s="6"/>
      <c r="NVD1" s="6"/>
      <c r="NVE1" s="6"/>
      <c r="NVF1" s="6"/>
      <c r="NVG1" s="6"/>
      <c r="NVH1" s="6"/>
      <c r="NVI1" s="6"/>
      <c r="NVJ1" s="6"/>
      <c r="NVK1" s="6"/>
      <c r="NVL1" s="6"/>
      <c r="NVM1" s="6"/>
      <c r="NVN1" s="6"/>
      <c r="NVO1" s="6"/>
      <c r="NVP1" s="6"/>
      <c r="NVQ1" s="6"/>
      <c r="NVR1" s="6"/>
      <c r="NVS1" s="6"/>
      <c r="NVT1" s="6"/>
      <c r="NVU1" s="6"/>
      <c r="NVV1" s="6"/>
      <c r="NVW1" s="6"/>
      <c r="NVX1" s="6"/>
      <c r="NVY1" s="6"/>
      <c r="NVZ1" s="6"/>
      <c r="NWA1" s="6"/>
      <c r="NWB1" s="6"/>
      <c r="NWC1" s="6"/>
      <c r="NWD1" s="6"/>
      <c r="NWE1" s="6"/>
      <c r="NWF1" s="6"/>
      <c r="NWG1" s="6"/>
      <c r="NWH1" s="6"/>
      <c r="NWI1" s="6"/>
      <c r="NWJ1" s="6"/>
      <c r="NWK1" s="6"/>
      <c r="NWL1" s="6"/>
      <c r="NWM1" s="6"/>
      <c r="NWN1" s="6"/>
      <c r="NWO1" s="6"/>
      <c r="NWP1" s="6"/>
      <c r="NWQ1" s="6"/>
      <c r="NWR1" s="6"/>
      <c r="NWS1" s="6"/>
      <c r="NWT1" s="6"/>
      <c r="NWU1" s="6"/>
      <c r="NWV1" s="6"/>
      <c r="NWW1" s="6"/>
      <c r="NWX1" s="6"/>
      <c r="NWY1" s="6"/>
      <c r="NWZ1" s="6"/>
      <c r="NXA1" s="6"/>
      <c r="NXB1" s="6"/>
      <c r="NXC1" s="6"/>
      <c r="NXD1" s="6"/>
      <c r="NXE1" s="6"/>
      <c r="NXF1" s="6"/>
      <c r="NXG1" s="6"/>
      <c r="NXH1" s="6"/>
      <c r="NXI1" s="6"/>
      <c r="NXJ1" s="6"/>
      <c r="NXK1" s="6"/>
      <c r="NXL1" s="6"/>
      <c r="NXM1" s="6"/>
      <c r="NXN1" s="6"/>
      <c r="NXO1" s="6"/>
      <c r="NXP1" s="6"/>
      <c r="NXQ1" s="6"/>
      <c r="NXR1" s="6"/>
      <c r="NXS1" s="6"/>
      <c r="NXT1" s="6"/>
      <c r="NXU1" s="6"/>
      <c r="NXV1" s="6"/>
      <c r="NXW1" s="6"/>
      <c r="NXX1" s="6"/>
      <c r="NXY1" s="6"/>
      <c r="NXZ1" s="6"/>
      <c r="NYA1" s="6"/>
      <c r="NYB1" s="6"/>
      <c r="NYC1" s="6"/>
      <c r="NYD1" s="6"/>
      <c r="NYE1" s="6"/>
      <c r="NYF1" s="6"/>
      <c r="NYG1" s="6"/>
      <c r="NYH1" s="6"/>
      <c r="NYI1" s="6"/>
      <c r="NYJ1" s="6"/>
      <c r="NYK1" s="6"/>
      <c r="NYL1" s="6"/>
      <c r="NYM1" s="6"/>
      <c r="NYN1" s="6"/>
      <c r="NYO1" s="6"/>
      <c r="NYP1" s="6"/>
      <c r="NYQ1" s="6"/>
      <c r="NYR1" s="6"/>
      <c r="NYS1" s="6"/>
      <c r="NYT1" s="6"/>
      <c r="NYU1" s="6"/>
      <c r="NYV1" s="6"/>
      <c r="NYW1" s="6"/>
      <c r="NYX1" s="6"/>
      <c r="NYY1" s="6"/>
      <c r="NYZ1" s="6"/>
      <c r="NZA1" s="6"/>
      <c r="NZB1" s="6"/>
      <c r="NZC1" s="6"/>
      <c r="NZD1" s="6"/>
      <c r="NZE1" s="6"/>
      <c r="NZF1" s="6"/>
      <c r="NZG1" s="6"/>
      <c r="NZH1" s="6"/>
      <c r="NZI1" s="6"/>
      <c r="NZJ1" s="6"/>
      <c r="NZK1" s="6"/>
      <c r="NZL1" s="6"/>
      <c r="NZM1" s="6"/>
      <c r="NZN1" s="6"/>
      <c r="NZO1" s="6"/>
      <c r="NZP1" s="6"/>
      <c r="NZQ1" s="6"/>
      <c r="NZR1" s="6"/>
      <c r="NZS1" s="6"/>
      <c r="NZT1" s="6"/>
      <c r="NZU1" s="6"/>
      <c r="NZV1" s="6"/>
      <c r="NZW1" s="6"/>
      <c r="NZX1" s="6"/>
      <c r="NZY1" s="6"/>
      <c r="NZZ1" s="6"/>
      <c r="OAA1" s="6"/>
      <c r="OAB1" s="6"/>
      <c r="OAC1" s="6"/>
      <c r="OAD1" s="6"/>
      <c r="OAE1" s="6"/>
      <c r="OAF1" s="6"/>
      <c r="OAG1" s="6"/>
      <c r="OAH1" s="6"/>
      <c r="OAI1" s="6"/>
      <c r="OAJ1" s="6"/>
      <c r="OAK1" s="6"/>
      <c r="OAL1" s="6"/>
      <c r="OAM1" s="6"/>
      <c r="OAN1" s="6"/>
      <c r="OAO1" s="6"/>
      <c r="OAP1" s="6"/>
      <c r="OAQ1" s="6"/>
      <c r="OAR1" s="6"/>
      <c r="OAS1" s="6"/>
      <c r="OAT1" s="6"/>
      <c r="OAU1" s="6"/>
      <c r="OAV1" s="6"/>
      <c r="OAW1" s="6"/>
      <c r="OAX1" s="6"/>
      <c r="OAY1" s="6"/>
      <c r="OAZ1" s="6"/>
      <c r="OBA1" s="6"/>
      <c r="OBB1" s="6"/>
      <c r="OBC1" s="6"/>
      <c r="OBD1" s="6"/>
      <c r="OBE1" s="6"/>
      <c r="OBF1" s="6"/>
      <c r="OBG1" s="6"/>
      <c r="OBH1" s="6"/>
      <c r="OBI1" s="6"/>
      <c r="OBJ1" s="6"/>
      <c r="OBK1" s="6"/>
      <c r="OBL1" s="6"/>
      <c r="OBM1" s="6"/>
      <c r="OBN1" s="6"/>
      <c r="OBO1" s="6"/>
      <c r="OBP1" s="6"/>
      <c r="OBQ1" s="6"/>
      <c r="OBR1" s="6"/>
      <c r="OBS1" s="6"/>
      <c r="OBT1" s="6"/>
      <c r="OBU1" s="6"/>
      <c r="OBV1" s="6"/>
      <c r="OBW1" s="6"/>
      <c r="OBX1" s="6"/>
      <c r="OBY1" s="6"/>
      <c r="OBZ1" s="6"/>
      <c r="OCA1" s="6"/>
      <c r="OCB1" s="6"/>
      <c r="OCC1" s="6"/>
      <c r="OCD1" s="6"/>
      <c r="OCE1" s="6"/>
      <c r="OCF1" s="6"/>
      <c r="OCG1" s="6"/>
      <c r="OCH1" s="6"/>
      <c r="OCI1" s="6"/>
      <c r="OCJ1" s="6"/>
      <c r="OCK1" s="6"/>
      <c r="OCL1" s="6"/>
      <c r="OCM1" s="6"/>
      <c r="OCN1" s="6"/>
      <c r="OCO1" s="6"/>
      <c r="OCP1" s="6"/>
      <c r="OCQ1" s="6"/>
      <c r="OCR1" s="6"/>
      <c r="OCS1" s="6"/>
      <c r="OCT1" s="6"/>
      <c r="OCU1" s="6"/>
      <c r="OCV1" s="6"/>
      <c r="OCW1" s="6"/>
      <c r="OCX1" s="6"/>
      <c r="OCY1" s="6"/>
      <c r="OCZ1" s="6"/>
      <c r="ODA1" s="6"/>
      <c r="ODB1" s="6"/>
      <c r="ODC1" s="6"/>
      <c r="ODD1" s="6"/>
      <c r="ODE1" s="6"/>
      <c r="ODF1" s="6"/>
      <c r="ODG1" s="6"/>
      <c r="ODH1" s="6"/>
      <c r="ODI1" s="6"/>
      <c r="ODJ1" s="6"/>
      <c r="ODK1" s="6"/>
      <c r="ODL1" s="6"/>
      <c r="ODM1" s="6"/>
      <c r="ODN1" s="6"/>
      <c r="ODO1" s="6"/>
      <c r="ODP1" s="6"/>
      <c r="ODQ1" s="6"/>
      <c r="ODR1" s="6"/>
      <c r="ODS1" s="6"/>
      <c r="ODT1" s="6"/>
      <c r="ODU1" s="6"/>
      <c r="ODV1" s="6"/>
      <c r="ODW1" s="6"/>
      <c r="ODX1" s="6"/>
      <c r="ODY1" s="6"/>
      <c r="ODZ1" s="6"/>
      <c r="OEA1" s="6"/>
      <c r="OEB1" s="6"/>
      <c r="OEC1" s="6"/>
      <c r="OED1" s="6"/>
      <c r="OEE1" s="6"/>
      <c r="OEF1" s="6"/>
      <c r="OEG1" s="6"/>
      <c r="OEH1" s="6"/>
      <c r="OEI1" s="6"/>
      <c r="OEJ1" s="6"/>
      <c r="OEK1" s="6"/>
      <c r="OEL1" s="6"/>
      <c r="OEM1" s="6"/>
      <c r="OEN1" s="6"/>
      <c r="OEO1" s="6"/>
      <c r="OEP1" s="6"/>
      <c r="OEQ1" s="6"/>
      <c r="OER1" s="6"/>
      <c r="OES1" s="6"/>
      <c r="OET1" s="6"/>
      <c r="OEU1" s="6"/>
      <c r="OEV1" s="6"/>
      <c r="OEW1" s="6"/>
      <c r="OEX1" s="6"/>
      <c r="OEY1" s="6"/>
      <c r="OEZ1" s="6"/>
      <c r="OFA1" s="6"/>
      <c r="OFB1" s="6"/>
      <c r="OFC1" s="6"/>
      <c r="OFD1" s="6"/>
      <c r="OFE1" s="6"/>
      <c r="OFF1" s="6"/>
      <c r="OFG1" s="6"/>
      <c r="OFH1" s="6"/>
      <c r="OFI1" s="6"/>
      <c r="OFJ1" s="6"/>
      <c r="OFK1" s="6"/>
      <c r="OFL1" s="6"/>
      <c r="OFM1" s="6"/>
      <c r="OFN1" s="6"/>
      <c r="OFO1" s="6"/>
      <c r="OFP1" s="6"/>
      <c r="OFQ1" s="6"/>
      <c r="OFR1" s="6"/>
      <c r="OFS1" s="6"/>
      <c r="OFT1" s="6"/>
      <c r="OFU1" s="6"/>
      <c r="OFV1" s="6"/>
      <c r="OFW1" s="6"/>
      <c r="OFX1" s="6"/>
      <c r="OFY1" s="6"/>
      <c r="OFZ1" s="6"/>
      <c r="OGA1" s="6"/>
      <c r="OGB1" s="6"/>
      <c r="OGC1" s="6"/>
      <c r="OGD1" s="6"/>
      <c r="OGE1" s="6"/>
      <c r="OGF1" s="6"/>
      <c r="OGG1" s="6"/>
      <c r="OGH1" s="6"/>
      <c r="OGI1" s="6"/>
      <c r="OGJ1" s="6"/>
      <c r="OGK1" s="6"/>
      <c r="OGL1" s="6"/>
      <c r="OGM1" s="6"/>
      <c r="OGN1" s="6"/>
      <c r="OGO1" s="6"/>
      <c r="OGP1" s="6"/>
      <c r="OGQ1" s="6"/>
      <c r="OGR1" s="6"/>
      <c r="OGS1" s="6"/>
      <c r="OGT1" s="6"/>
      <c r="OGU1" s="6"/>
      <c r="OGV1" s="6"/>
      <c r="OGW1" s="6"/>
      <c r="OGX1" s="6"/>
      <c r="OGY1" s="6"/>
      <c r="OGZ1" s="6"/>
      <c r="OHA1" s="6"/>
      <c r="OHB1" s="6"/>
      <c r="OHC1" s="6"/>
      <c r="OHD1" s="6"/>
      <c r="OHE1" s="6"/>
      <c r="OHF1" s="6"/>
      <c r="OHG1" s="6"/>
      <c r="OHH1" s="6"/>
      <c r="OHI1" s="6"/>
      <c r="OHJ1" s="6"/>
      <c r="OHK1" s="6"/>
      <c r="OHL1" s="6"/>
      <c r="OHM1" s="6"/>
      <c r="OHN1" s="6"/>
      <c r="OHO1" s="6"/>
      <c r="OHP1" s="6"/>
      <c r="OHQ1" s="6"/>
      <c r="OHR1" s="6"/>
      <c r="OHS1" s="6"/>
      <c r="OHT1" s="6"/>
      <c r="OHU1" s="6"/>
      <c r="OHV1" s="6"/>
      <c r="OHW1" s="6"/>
      <c r="OHX1" s="6"/>
      <c r="OHY1" s="6"/>
      <c r="OHZ1" s="6"/>
      <c r="OIA1" s="6"/>
      <c r="OIB1" s="6"/>
      <c r="OIC1" s="6"/>
      <c r="OID1" s="6"/>
      <c r="OIE1" s="6"/>
      <c r="OIF1" s="6"/>
      <c r="OIG1" s="6"/>
      <c r="OIH1" s="6"/>
      <c r="OII1" s="6"/>
      <c r="OIJ1" s="6"/>
      <c r="OIK1" s="6"/>
      <c r="OIL1" s="6"/>
      <c r="OIM1" s="6"/>
      <c r="OIN1" s="6"/>
      <c r="OIO1" s="6"/>
      <c r="OIP1" s="6"/>
      <c r="OIQ1" s="6"/>
      <c r="OIR1" s="6"/>
      <c r="OIS1" s="6"/>
      <c r="OIT1" s="6"/>
      <c r="OIU1" s="6"/>
      <c r="OIV1" s="6"/>
      <c r="OIW1" s="6"/>
      <c r="OIX1" s="6"/>
      <c r="OIY1" s="6"/>
      <c r="OIZ1" s="6"/>
      <c r="OJA1" s="6"/>
      <c r="OJB1" s="6"/>
      <c r="OJC1" s="6"/>
      <c r="OJD1" s="6"/>
      <c r="OJE1" s="6"/>
      <c r="OJF1" s="6"/>
      <c r="OJG1" s="6"/>
      <c r="OJH1" s="6"/>
      <c r="OJI1" s="6"/>
      <c r="OJJ1" s="6"/>
      <c r="OJK1" s="6"/>
      <c r="OJL1" s="6"/>
      <c r="OJM1" s="6"/>
      <c r="OJN1" s="6"/>
      <c r="OJO1" s="6"/>
      <c r="OJP1" s="6"/>
      <c r="OJQ1" s="6"/>
      <c r="OJR1" s="6"/>
      <c r="OJS1" s="6"/>
      <c r="OJT1" s="6"/>
      <c r="OJU1" s="6"/>
      <c r="OJV1" s="6"/>
      <c r="OJW1" s="6"/>
      <c r="OJX1" s="6"/>
      <c r="OJY1" s="6"/>
      <c r="OJZ1" s="6"/>
      <c r="OKA1" s="6"/>
      <c r="OKB1" s="6"/>
      <c r="OKC1" s="6"/>
      <c r="OKD1" s="6"/>
      <c r="OKE1" s="6"/>
      <c r="OKF1" s="6"/>
      <c r="OKG1" s="6"/>
      <c r="OKH1" s="6"/>
      <c r="OKI1" s="6"/>
      <c r="OKJ1" s="6"/>
      <c r="OKK1" s="6"/>
      <c r="OKL1" s="6"/>
      <c r="OKM1" s="6"/>
      <c r="OKN1" s="6"/>
      <c r="OKO1" s="6"/>
      <c r="OKP1" s="6"/>
      <c r="OKQ1" s="6"/>
      <c r="OKR1" s="6"/>
      <c r="OKS1" s="6"/>
      <c r="OKT1" s="6"/>
      <c r="OKU1" s="6"/>
      <c r="OKV1" s="6"/>
      <c r="OKW1" s="6"/>
      <c r="OKX1" s="6"/>
      <c r="OKY1" s="6"/>
      <c r="OKZ1" s="6"/>
      <c r="OLA1" s="6"/>
      <c r="OLB1" s="6"/>
      <c r="OLC1" s="6"/>
      <c r="OLD1" s="6"/>
      <c r="OLE1" s="6"/>
      <c r="OLF1" s="6"/>
      <c r="OLG1" s="6"/>
      <c r="OLH1" s="6"/>
      <c r="OLI1" s="6"/>
      <c r="OLJ1" s="6"/>
      <c r="OLK1" s="6"/>
      <c r="OLL1" s="6"/>
      <c r="OLM1" s="6"/>
      <c r="OLN1" s="6"/>
      <c r="OLO1" s="6"/>
      <c r="OLP1" s="6"/>
      <c r="OLQ1" s="6"/>
      <c r="OLR1" s="6"/>
      <c r="OLS1" s="6"/>
      <c r="OLT1" s="6"/>
      <c r="OLU1" s="6"/>
      <c r="OLV1" s="6"/>
      <c r="OLW1" s="6"/>
      <c r="OLX1" s="6"/>
      <c r="OLY1" s="6"/>
      <c r="OLZ1" s="6"/>
      <c r="OMA1" s="6"/>
      <c r="OMB1" s="6"/>
      <c r="OMC1" s="6"/>
      <c r="OMD1" s="6"/>
      <c r="OME1" s="6"/>
      <c r="OMF1" s="6"/>
      <c r="OMG1" s="6"/>
      <c r="OMH1" s="6"/>
      <c r="OMI1" s="6"/>
      <c r="OMJ1" s="6"/>
      <c r="OMK1" s="6"/>
      <c r="OML1" s="6"/>
      <c r="OMM1" s="6"/>
      <c r="OMN1" s="6"/>
      <c r="OMO1" s="6"/>
      <c r="OMP1" s="6"/>
      <c r="OMQ1" s="6"/>
      <c r="OMR1" s="6"/>
      <c r="OMS1" s="6"/>
      <c r="OMT1" s="6"/>
      <c r="OMU1" s="6"/>
      <c r="OMV1" s="6"/>
      <c r="OMW1" s="6"/>
      <c r="OMX1" s="6"/>
      <c r="OMY1" s="6"/>
      <c r="OMZ1" s="6"/>
      <c r="ONA1" s="6"/>
      <c r="ONB1" s="6"/>
      <c r="ONC1" s="6"/>
      <c r="OND1" s="6"/>
      <c r="ONE1" s="6"/>
      <c r="ONF1" s="6"/>
      <c r="ONG1" s="6"/>
      <c r="ONH1" s="6"/>
      <c r="ONI1" s="6"/>
      <c r="ONJ1" s="6"/>
      <c r="ONK1" s="6"/>
      <c r="ONL1" s="6"/>
      <c r="ONM1" s="6"/>
      <c r="ONN1" s="6"/>
      <c r="ONO1" s="6"/>
      <c r="ONP1" s="6"/>
      <c r="ONQ1" s="6"/>
      <c r="ONR1" s="6"/>
      <c r="ONS1" s="6"/>
      <c r="ONT1" s="6"/>
      <c r="ONU1" s="6"/>
      <c r="ONV1" s="6"/>
      <c r="ONW1" s="6"/>
      <c r="ONX1" s="6"/>
      <c r="ONY1" s="6"/>
      <c r="ONZ1" s="6"/>
      <c r="OOA1" s="6"/>
      <c r="OOB1" s="6"/>
      <c r="OOC1" s="6"/>
      <c r="OOD1" s="6"/>
      <c r="OOE1" s="6"/>
      <c r="OOF1" s="6"/>
      <c r="OOG1" s="6"/>
      <c r="OOH1" s="6"/>
      <c r="OOI1" s="6"/>
      <c r="OOJ1" s="6"/>
      <c r="OOK1" s="6"/>
      <c r="OOL1" s="6"/>
      <c r="OOM1" s="6"/>
      <c r="OON1" s="6"/>
      <c r="OOO1" s="6"/>
      <c r="OOP1" s="6"/>
      <c r="OOQ1" s="6"/>
      <c r="OOR1" s="6"/>
      <c r="OOS1" s="6"/>
      <c r="OOT1" s="6"/>
      <c r="OOU1" s="6"/>
      <c r="OOV1" s="6"/>
      <c r="OOW1" s="6"/>
      <c r="OOX1" s="6"/>
      <c r="OOY1" s="6"/>
      <c r="OOZ1" s="6"/>
      <c r="OPA1" s="6"/>
      <c r="OPB1" s="6"/>
      <c r="OPC1" s="6"/>
      <c r="OPD1" s="6"/>
      <c r="OPE1" s="6"/>
      <c r="OPF1" s="6"/>
      <c r="OPG1" s="6"/>
      <c r="OPH1" s="6"/>
      <c r="OPI1" s="6"/>
      <c r="OPJ1" s="6"/>
      <c r="OPK1" s="6"/>
      <c r="OPL1" s="6"/>
      <c r="OPM1" s="6"/>
      <c r="OPN1" s="6"/>
      <c r="OPO1" s="6"/>
      <c r="OPP1" s="6"/>
      <c r="OPQ1" s="6"/>
      <c r="OPR1" s="6"/>
      <c r="OPS1" s="6"/>
      <c r="OPT1" s="6"/>
      <c r="OPU1" s="6"/>
      <c r="OPV1" s="6"/>
      <c r="OPW1" s="6"/>
      <c r="OPX1" s="6"/>
      <c r="OPY1" s="6"/>
      <c r="OPZ1" s="6"/>
      <c r="OQA1" s="6"/>
      <c r="OQB1" s="6"/>
      <c r="OQC1" s="6"/>
      <c r="OQD1" s="6"/>
      <c r="OQE1" s="6"/>
      <c r="OQF1" s="6"/>
      <c r="OQG1" s="6"/>
      <c r="OQH1" s="6"/>
      <c r="OQI1" s="6"/>
      <c r="OQJ1" s="6"/>
      <c r="OQK1" s="6"/>
      <c r="OQL1" s="6"/>
      <c r="OQM1" s="6"/>
      <c r="OQN1" s="6"/>
      <c r="OQO1" s="6"/>
      <c r="OQP1" s="6"/>
      <c r="OQQ1" s="6"/>
      <c r="OQR1" s="6"/>
      <c r="OQS1" s="6"/>
      <c r="OQT1" s="6"/>
      <c r="OQU1" s="6"/>
      <c r="OQV1" s="6"/>
      <c r="OQW1" s="6"/>
      <c r="OQX1" s="6"/>
      <c r="OQY1" s="6"/>
      <c r="OQZ1" s="6"/>
      <c r="ORA1" s="6"/>
      <c r="ORB1" s="6"/>
      <c r="ORC1" s="6"/>
      <c r="ORD1" s="6"/>
      <c r="ORE1" s="6"/>
      <c r="ORF1" s="6"/>
      <c r="ORG1" s="6"/>
      <c r="ORH1" s="6"/>
      <c r="ORI1" s="6"/>
      <c r="ORJ1" s="6"/>
      <c r="ORK1" s="6"/>
      <c r="ORL1" s="6"/>
      <c r="ORM1" s="6"/>
      <c r="ORN1" s="6"/>
      <c r="ORO1" s="6"/>
      <c r="ORP1" s="6"/>
      <c r="ORQ1" s="6"/>
      <c r="ORR1" s="6"/>
      <c r="ORS1" s="6"/>
      <c r="ORT1" s="6"/>
      <c r="ORU1" s="6"/>
      <c r="ORV1" s="6"/>
      <c r="ORW1" s="6"/>
      <c r="ORX1" s="6"/>
      <c r="ORY1" s="6"/>
      <c r="ORZ1" s="6"/>
      <c r="OSA1" s="6"/>
      <c r="OSB1" s="6"/>
      <c r="OSC1" s="6"/>
      <c r="OSD1" s="6"/>
      <c r="OSE1" s="6"/>
      <c r="OSF1" s="6"/>
      <c r="OSG1" s="6"/>
      <c r="OSH1" s="6"/>
      <c r="OSI1" s="6"/>
      <c r="OSJ1" s="6"/>
      <c r="OSK1" s="6"/>
      <c r="OSL1" s="6"/>
      <c r="OSM1" s="6"/>
      <c r="OSN1" s="6"/>
      <c r="OSO1" s="6"/>
      <c r="OSP1" s="6"/>
      <c r="OSQ1" s="6"/>
      <c r="OSR1" s="6"/>
      <c r="OSS1" s="6"/>
      <c r="OST1" s="6"/>
      <c r="OSU1" s="6"/>
      <c r="OSV1" s="6"/>
      <c r="OSW1" s="6"/>
      <c r="OSX1" s="6"/>
      <c r="OSY1" s="6"/>
      <c r="OSZ1" s="6"/>
      <c r="OTA1" s="6"/>
      <c r="OTB1" s="6"/>
      <c r="OTC1" s="6"/>
      <c r="OTD1" s="6"/>
      <c r="OTE1" s="6"/>
      <c r="OTF1" s="6"/>
      <c r="OTG1" s="6"/>
      <c r="OTH1" s="6"/>
      <c r="OTI1" s="6"/>
      <c r="OTJ1" s="6"/>
      <c r="OTK1" s="6"/>
      <c r="OTL1" s="6"/>
      <c r="OTM1" s="6"/>
      <c r="OTN1" s="6"/>
      <c r="OTO1" s="6"/>
      <c r="OTP1" s="6"/>
      <c r="OTQ1" s="6"/>
      <c r="OTR1" s="6"/>
      <c r="OTS1" s="6"/>
      <c r="OTT1" s="6"/>
      <c r="OTU1" s="6"/>
      <c r="OTV1" s="6"/>
      <c r="OTW1" s="6"/>
      <c r="OTX1" s="6"/>
      <c r="OTY1" s="6"/>
      <c r="OTZ1" s="6"/>
      <c r="OUA1" s="6"/>
      <c r="OUB1" s="6"/>
      <c r="OUC1" s="6"/>
      <c r="OUD1" s="6"/>
      <c r="OUE1" s="6"/>
      <c r="OUF1" s="6"/>
      <c r="OUG1" s="6"/>
      <c r="OUH1" s="6"/>
      <c r="OUI1" s="6"/>
      <c r="OUJ1" s="6"/>
      <c r="OUK1" s="6"/>
      <c r="OUL1" s="6"/>
      <c r="OUM1" s="6"/>
      <c r="OUN1" s="6"/>
      <c r="OUO1" s="6"/>
      <c r="OUP1" s="6"/>
      <c r="OUQ1" s="6"/>
      <c r="OUR1" s="6"/>
      <c r="OUS1" s="6"/>
      <c r="OUT1" s="6"/>
      <c r="OUU1" s="6"/>
      <c r="OUV1" s="6"/>
      <c r="OUW1" s="6"/>
      <c r="OUX1" s="6"/>
      <c r="OUY1" s="6"/>
      <c r="OUZ1" s="6"/>
      <c r="OVA1" s="6"/>
      <c r="OVB1" s="6"/>
      <c r="OVC1" s="6"/>
      <c r="OVD1" s="6"/>
      <c r="OVE1" s="6"/>
      <c r="OVF1" s="6"/>
      <c r="OVG1" s="6"/>
      <c r="OVH1" s="6"/>
      <c r="OVI1" s="6"/>
      <c r="OVJ1" s="6"/>
      <c r="OVK1" s="6"/>
      <c r="OVL1" s="6"/>
      <c r="OVM1" s="6"/>
      <c r="OVN1" s="6"/>
      <c r="OVO1" s="6"/>
      <c r="OVP1" s="6"/>
      <c r="OVQ1" s="6"/>
      <c r="OVR1" s="6"/>
      <c r="OVS1" s="6"/>
      <c r="OVT1" s="6"/>
      <c r="OVU1" s="6"/>
      <c r="OVV1" s="6"/>
      <c r="OVW1" s="6"/>
      <c r="OVX1" s="6"/>
      <c r="OVY1" s="6"/>
      <c r="OVZ1" s="6"/>
      <c r="OWA1" s="6"/>
      <c r="OWB1" s="6"/>
      <c r="OWC1" s="6"/>
      <c r="OWD1" s="6"/>
      <c r="OWE1" s="6"/>
      <c r="OWF1" s="6"/>
      <c r="OWG1" s="6"/>
      <c r="OWH1" s="6"/>
      <c r="OWI1" s="6"/>
      <c r="OWJ1" s="6"/>
      <c r="OWK1" s="6"/>
      <c r="OWL1" s="6"/>
      <c r="OWM1" s="6"/>
      <c r="OWN1" s="6"/>
      <c r="OWO1" s="6"/>
      <c r="OWP1" s="6"/>
      <c r="OWQ1" s="6"/>
      <c r="OWR1" s="6"/>
      <c r="OWS1" s="6"/>
      <c r="OWT1" s="6"/>
      <c r="OWU1" s="6"/>
      <c r="OWV1" s="6"/>
      <c r="OWW1" s="6"/>
      <c r="OWX1" s="6"/>
      <c r="OWY1" s="6"/>
      <c r="OWZ1" s="6"/>
      <c r="OXA1" s="6"/>
      <c r="OXB1" s="6"/>
      <c r="OXC1" s="6"/>
      <c r="OXD1" s="6"/>
      <c r="OXE1" s="6"/>
      <c r="OXF1" s="6"/>
      <c r="OXG1" s="6"/>
      <c r="OXH1" s="6"/>
      <c r="OXI1" s="6"/>
      <c r="OXJ1" s="6"/>
      <c r="OXK1" s="6"/>
      <c r="OXL1" s="6"/>
      <c r="OXM1" s="6"/>
      <c r="OXN1" s="6"/>
      <c r="OXO1" s="6"/>
      <c r="OXP1" s="6"/>
      <c r="OXQ1" s="6"/>
      <c r="OXR1" s="6"/>
      <c r="OXS1" s="6"/>
      <c r="OXT1" s="6"/>
      <c r="OXU1" s="6"/>
      <c r="OXV1" s="6"/>
      <c r="OXW1" s="6"/>
      <c r="OXX1" s="6"/>
      <c r="OXY1" s="6"/>
      <c r="OXZ1" s="6"/>
      <c r="OYA1" s="6"/>
      <c r="OYB1" s="6"/>
      <c r="OYC1" s="6"/>
      <c r="OYD1" s="6"/>
      <c r="OYE1" s="6"/>
      <c r="OYF1" s="6"/>
      <c r="OYG1" s="6"/>
      <c r="OYH1" s="6"/>
      <c r="OYI1" s="6"/>
      <c r="OYJ1" s="6"/>
      <c r="OYK1" s="6"/>
      <c r="OYL1" s="6"/>
      <c r="OYM1" s="6"/>
      <c r="OYN1" s="6"/>
      <c r="OYO1" s="6"/>
      <c r="OYP1" s="6"/>
      <c r="OYQ1" s="6"/>
      <c r="OYR1" s="6"/>
      <c r="OYS1" s="6"/>
      <c r="OYT1" s="6"/>
      <c r="OYU1" s="6"/>
      <c r="OYV1" s="6"/>
      <c r="OYW1" s="6"/>
      <c r="OYX1" s="6"/>
      <c r="OYY1" s="6"/>
      <c r="OYZ1" s="6"/>
      <c r="OZA1" s="6"/>
      <c r="OZB1" s="6"/>
      <c r="OZC1" s="6"/>
      <c r="OZD1" s="6"/>
      <c r="OZE1" s="6"/>
      <c r="OZF1" s="6"/>
      <c r="OZG1" s="6"/>
      <c r="OZH1" s="6"/>
      <c r="OZI1" s="6"/>
      <c r="OZJ1" s="6"/>
      <c r="OZK1" s="6"/>
      <c r="OZL1" s="6"/>
      <c r="OZM1" s="6"/>
      <c r="OZN1" s="6"/>
      <c r="OZO1" s="6"/>
      <c r="OZP1" s="6"/>
      <c r="OZQ1" s="6"/>
      <c r="OZR1" s="6"/>
      <c r="OZS1" s="6"/>
      <c r="OZT1" s="6"/>
      <c r="OZU1" s="6"/>
      <c r="OZV1" s="6"/>
      <c r="OZW1" s="6"/>
      <c r="OZX1" s="6"/>
      <c r="OZY1" s="6"/>
      <c r="OZZ1" s="6"/>
      <c r="PAA1" s="6"/>
      <c r="PAB1" s="6"/>
      <c r="PAC1" s="6"/>
      <c r="PAD1" s="6"/>
      <c r="PAE1" s="6"/>
      <c r="PAF1" s="6"/>
      <c r="PAG1" s="6"/>
      <c r="PAH1" s="6"/>
      <c r="PAI1" s="6"/>
      <c r="PAJ1" s="6"/>
      <c r="PAK1" s="6"/>
      <c r="PAL1" s="6"/>
      <c r="PAM1" s="6"/>
      <c r="PAN1" s="6"/>
      <c r="PAO1" s="6"/>
      <c r="PAP1" s="6"/>
      <c r="PAQ1" s="6"/>
      <c r="PAR1" s="6"/>
      <c r="PAS1" s="6"/>
      <c r="PAT1" s="6"/>
      <c r="PAU1" s="6"/>
      <c r="PAV1" s="6"/>
      <c r="PAW1" s="6"/>
      <c r="PAX1" s="6"/>
      <c r="PAY1" s="6"/>
      <c r="PAZ1" s="6"/>
      <c r="PBA1" s="6"/>
      <c r="PBB1" s="6"/>
      <c r="PBC1" s="6"/>
      <c r="PBD1" s="6"/>
      <c r="PBE1" s="6"/>
      <c r="PBF1" s="6"/>
      <c r="PBG1" s="6"/>
      <c r="PBH1" s="6"/>
      <c r="PBI1" s="6"/>
      <c r="PBJ1" s="6"/>
      <c r="PBK1" s="6"/>
      <c r="PBL1" s="6"/>
      <c r="PBM1" s="6"/>
      <c r="PBN1" s="6"/>
      <c r="PBO1" s="6"/>
      <c r="PBP1" s="6"/>
      <c r="PBQ1" s="6"/>
      <c r="PBR1" s="6"/>
      <c r="PBS1" s="6"/>
      <c r="PBT1" s="6"/>
      <c r="PBU1" s="6"/>
      <c r="PBV1" s="6"/>
      <c r="PBW1" s="6"/>
      <c r="PBX1" s="6"/>
      <c r="PBY1" s="6"/>
      <c r="PBZ1" s="6"/>
      <c r="PCA1" s="6"/>
      <c r="PCB1" s="6"/>
      <c r="PCC1" s="6"/>
      <c r="PCD1" s="6"/>
      <c r="PCE1" s="6"/>
      <c r="PCF1" s="6"/>
      <c r="PCG1" s="6"/>
      <c r="PCH1" s="6"/>
      <c r="PCI1" s="6"/>
      <c r="PCJ1" s="6"/>
      <c r="PCK1" s="6"/>
      <c r="PCL1" s="6"/>
      <c r="PCM1" s="6"/>
      <c r="PCN1" s="6"/>
      <c r="PCO1" s="6"/>
      <c r="PCP1" s="6"/>
      <c r="PCQ1" s="6"/>
      <c r="PCR1" s="6"/>
      <c r="PCS1" s="6"/>
      <c r="PCT1" s="6"/>
      <c r="PCU1" s="6"/>
      <c r="PCV1" s="6"/>
      <c r="PCW1" s="6"/>
      <c r="PCX1" s="6"/>
      <c r="PCY1" s="6"/>
      <c r="PCZ1" s="6"/>
      <c r="PDA1" s="6"/>
      <c r="PDB1" s="6"/>
      <c r="PDC1" s="6"/>
      <c r="PDD1" s="6"/>
      <c r="PDE1" s="6"/>
      <c r="PDF1" s="6"/>
      <c r="PDG1" s="6"/>
      <c r="PDH1" s="6"/>
      <c r="PDI1" s="6"/>
      <c r="PDJ1" s="6"/>
      <c r="PDK1" s="6"/>
      <c r="PDL1" s="6"/>
      <c r="PDM1" s="6"/>
      <c r="PDN1" s="6"/>
      <c r="PDO1" s="6"/>
      <c r="PDP1" s="6"/>
      <c r="PDQ1" s="6"/>
      <c r="PDR1" s="6"/>
      <c r="PDS1" s="6"/>
      <c r="PDT1" s="6"/>
      <c r="PDU1" s="6"/>
      <c r="PDV1" s="6"/>
      <c r="PDW1" s="6"/>
      <c r="PDX1" s="6"/>
      <c r="PDY1" s="6"/>
      <c r="PDZ1" s="6"/>
      <c r="PEA1" s="6"/>
      <c r="PEB1" s="6"/>
      <c r="PEC1" s="6"/>
      <c r="PED1" s="6"/>
      <c r="PEE1" s="6"/>
      <c r="PEF1" s="6"/>
      <c r="PEG1" s="6"/>
      <c r="PEH1" s="6"/>
      <c r="PEI1" s="6"/>
      <c r="PEJ1" s="6"/>
      <c r="PEK1" s="6"/>
      <c r="PEL1" s="6"/>
      <c r="PEM1" s="6"/>
      <c r="PEN1" s="6"/>
      <c r="PEO1" s="6"/>
      <c r="PEP1" s="6"/>
      <c r="PEQ1" s="6"/>
      <c r="PER1" s="6"/>
      <c r="PES1" s="6"/>
      <c r="PET1" s="6"/>
      <c r="PEU1" s="6"/>
      <c r="PEV1" s="6"/>
      <c r="PEW1" s="6"/>
      <c r="PEX1" s="6"/>
      <c r="PEY1" s="6"/>
      <c r="PEZ1" s="6"/>
      <c r="PFA1" s="6"/>
      <c r="PFB1" s="6"/>
      <c r="PFC1" s="6"/>
      <c r="PFD1" s="6"/>
      <c r="PFE1" s="6"/>
      <c r="PFF1" s="6"/>
      <c r="PFG1" s="6"/>
      <c r="PFH1" s="6"/>
      <c r="PFI1" s="6"/>
      <c r="PFJ1" s="6"/>
      <c r="PFK1" s="6"/>
      <c r="PFL1" s="6"/>
      <c r="PFM1" s="6"/>
      <c r="PFN1" s="6"/>
      <c r="PFO1" s="6"/>
      <c r="PFP1" s="6"/>
      <c r="PFQ1" s="6"/>
      <c r="PFR1" s="6"/>
      <c r="PFS1" s="6"/>
      <c r="PFT1" s="6"/>
      <c r="PFU1" s="6"/>
      <c r="PFV1" s="6"/>
      <c r="PFW1" s="6"/>
      <c r="PFX1" s="6"/>
      <c r="PFY1" s="6"/>
      <c r="PFZ1" s="6"/>
      <c r="PGA1" s="6"/>
      <c r="PGB1" s="6"/>
      <c r="PGC1" s="6"/>
      <c r="PGD1" s="6"/>
      <c r="PGE1" s="6"/>
      <c r="PGF1" s="6"/>
      <c r="PGG1" s="6"/>
      <c r="PGH1" s="6"/>
      <c r="PGI1" s="6"/>
      <c r="PGJ1" s="6"/>
      <c r="PGK1" s="6"/>
      <c r="PGL1" s="6"/>
      <c r="PGM1" s="6"/>
      <c r="PGN1" s="6"/>
      <c r="PGO1" s="6"/>
      <c r="PGP1" s="6"/>
      <c r="PGQ1" s="6"/>
      <c r="PGR1" s="6"/>
      <c r="PGS1" s="6"/>
      <c r="PGT1" s="6"/>
      <c r="PGU1" s="6"/>
      <c r="PGV1" s="6"/>
      <c r="PGW1" s="6"/>
      <c r="PGX1" s="6"/>
      <c r="PGY1" s="6"/>
      <c r="PGZ1" s="6"/>
      <c r="PHA1" s="6"/>
      <c r="PHB1" s="6"/>
      <c r="PHC1" s="6"/>
      <c r="PHD1" s="6"/>
      <c r="PHE1" s="6"/>
      <c r="PHF1" s="6"/>
      <c r="PHG1" s="6"/>
      <c r="PHH1" s="6"/>
      <c r="PHI1" s="6"/>
      <c r="PHJ1" s="6"/>
      <c r="PHK1" s="6"/>
      <c r="PHL1" s="6"/>
      <c r="PHM1" s="6"/>
      <c r="PHN1" s="6"/>
      <c r="PHO1" s="6"/>
      <c r="PHP1" s="6"/>
      <c r="PHQ1" s="6"/>
      <c r="PHR1" s="6"/>
      <c r="PHS1" s="6"/>
      <c r="PHT1" s="6"/>
      <c r="PHU1" s="6"/>
      <c r="PHV1" s="6"/>
      <c r="PHW1" s="6"/>
      <c r="PHX1" s="6"/>
      <c r="PHY1" s="6"/>
      <c r="PHZ1" s="6"/>
      <c r="PIA1" s="6"/>
      <c r="PIB1" s="6"/>
      <c r="PIC1" s="6"/>
      <c r="PID1" s="6"/>
      <c r="PIE1" s="6"/>
      <c r="PIF1" s="6"/>
      <c r="PIG1" s="6"/>
      <c r="PIH1" s="6"/>
      <c r="PII1" s="6"/>
      <c r="PIJ1" s="6"/>
      <c r="PIK1" s="6"/>
      <c r="PIL1" s="6"/>
      <c r="PIM1" s="6"/>
      <c r="PIN1" s="6"/>
      <c r="PIO1" s="6"/>
      <c r="PIP1" s="6"/>
      <c r="PIQ1" s="6"/>
      <c r="PIR1" s="6"/>
      <c r="PIS1" s="6"/>
      <c r="PIT1" s="6"/>
      <c r="PIU1" s="6"/>
      <c r="PIV1" s="6"/>
      <c r="PIW1" s="6"/>
      <c r="PIX1" s="6"/>
      <c r="PIY1" s="6"/>
      <c r="PIZ1" s="6"/>
      <c r="PJA1" s="6"/>
      <c r="PJB1" s="6"/>
      <c r="PJC1" s="6"/>
      <c r="PJD1" s="6"/>
      <c r="PJE1" s="6"/>
      <c r="PJF1" s="6"/>
      <c r="PJG1" s="6"/>
      <c r="PJH1" s="6"/>
      <c r="PJI1" s="6"/>
      <c r="PJJ1" s="6"/>
      <c r="PJK1" s="6"/>
      <c r="PJL1" s="6"/>
      <c r="PJM1" s="6"/>
      <c r="PJN1" s="6"/>
      <c r="PJO1" s="6"/>
      <c r="PJP1" s="6"/>
      <c r="PJQ1" s="6"/>
      <c r="PJR1" s="6"/>
      <c r="PJS1" s="6"/>
      <c r="PJT1" s="6"/>
      <c r="PJU1" s="6"/>
      <c r="PJV1" s="6"/>
      <c r="PJW1" s="6"/>
      <c r="PJX1" s="6"/>
      <c r="PJY1" s="6"/>
      <c r="PJZ1" s="6"/>
      <c r="PKA1" s="6"/>
      <c r="PKB1" s="6"/>
      <c r="PKC1" s="6"/>
      <c r="PKD1" s="6"/>
      <c r="PKE1" s="6"/>
      <c r="PKF1" s="6"/>
      <c r="PKG1" s="6"/>
      <c r="PKH1" s="6"/>
      <c r="PKI1" s="6"/>
      <c r="PKJ1" s="6"/>
      <c r="PKK1" s="6"/>
      <c r="PKL1" s="6"/>
      <c r="PKM1" s="6"/>
      <c r="PKN1" s="6"/>
      <c r="PKO1" s="6"/>
      <c r="PKP1" s="6"/>
      <c r="PKQ1" s="6"/>
      <c r="PKR1" s="6"/>
      <c r="PKS1" s="6"/>
      <c r="PKT1" s="6"/>
      <c r="PKU1" s="6"/>
      <c r="PKV1" s="6"/>
      <c r="PKW1" s="6"/>
      <c r="PKX1" s="6"/>
      <c r="PKY1" s="6"/>
      <c r="PKZ1" s="6"/>
      <c r="PLA1" s="6"/>
      <c r="PLB1" s="6"/>
      <c r="PLC1" s="6"/>
      <c r="PLD1" s="6"/>
      <c r="PLE1" s="6"/>
      <c r="PLF1" s="6"/>
      <c r="PLG1" s="6"/>
      <c r="PLH1" s="6"/>
      <c r="PLI1" s="6"/>
      <c r="PLJ1" s="6"/>
      <c r="PLK1" s="6"/>
      <c r="PLL1" s="6"/>
      <c r="PLM1" s="6"/>
      <c r="PLN1" s="6"/>
      <c r="PLO1" s="6"/>
      <c r="PLP1" s="6"/>
      <c r="PLQ1" s="6"/>
      <c r="PLR1" s="6"/>
      <c r="PLS1" s="6"/>
      <c r="PLT1" s="6"/>
      <c r="PLU1" s="6"/>
      <c r="PLV1" s="6"/>
      <c r="PLW1" s="6"/>
      <c r="PLX1" s="6"/>
      <c r="PLY1" s="6"/>
      <c r="PLZ1" s="6"/>
      <c r="PMA1" s="6"/>
      <c r="PMB1" s="6"/>
      <c r="PMC1" s="6"/>
      <c r="PMD1" s="6"/>
      <c r="PME1" s="6"/>
      <c r="PMF1" s="6"/>
      <c r="PMG1" s="6"/>
      <c r="PMH1" s="6"/>
      <c r="PMI1" s="6"/>
      <c r="PMJ1" s="6"/>
      <c r="PMK1" s="6"/>
      <c r="PML1" s="6"/>
      <c r="PMM1" s="6"/>
      <c r="PMN1" s="6"/>
      <c r="PMO1" s="6"/>
      <c r="PMP1" s="6"/>
      <c r="PMQ1" s="6"/>
      <c r="PMR1" s="6"/>
      <c r="PMS1" s="6"/>
      <c r="PMT1" s="6"/>
      <c r="PMU1" s="6"/>
      <c r="PMV1" s="6"/>
      <c r="PMW1" s="6"/>
      <c r="PMX1" s="6"/>
      <c r="PMY1" s="6"/>
      <c r="PMZ1" s="6"/>
      <c r="PNA1" s="6"/>
      <c r="PNB1" s="6"/>
      <c r="PNC1" s="6"/>
      <c r="PND1" s="6"/>
      <c r="PNE1" s="6"/>
      <c r="PNF1" s="6"/>
      <c r="PNG1" s="6"/>
      <c r="PNH1" s="6"/>
      <c r="PNI1" s="6"/>
      <c r="PNJ1" s="6"/>
      <c r="PNK1" s="6"/>
      <c r="PNL1" s="6"/>
      <c r="PNM1" s="6"/>
      <c r="PNN1" s="6"/>
      <c r="PNO1" s="6"/>
      <c r="PNP1" s="6"/>
      <c r="PNQ1" s="6"/>
      <c r="PNR1" s="6"/>
      <c r="PNS1" s="6"/>
      <c r="PNT1" s="6"/>
      <c r="PNU1" s="6"/>
      <c r="PNV1" s="6"/>
      <c r="PNW1" s="6"/>
      <c r="PNX1" s="6"/>
      <c r="PNY1" s="6"/>
      <c r="PNZ1" s="6"/>
      <c r="POA1" s="6"/>
      <c r="POB1" s="6"/>
      <c r="POC1" s="6"/>
      <c r="POD1" s="6"/>
      <c r="POE1" s="6"/>
      <c r="POF1" s="6"/>
      <c r="POG1" s="6"/>
      <c r="POH1" s="6"/>
      <c r="POI1" s="6"/>
      <c r="POJ1" s="6"/>
      <c r="POK1" s="6"/>
      <c r="POL1" s="6"/>
      <c r="POM1" s="6"/>
      <c r="PON1" s="6"/>
      <c r="POO1" s="6"/>
      <c r="POP1" s="6"/>
      <c r="POQ1" s="6"/>
      <c r="POR1" s="6"/>
      <c r="POS1" s="6"/>
      <c r="POT1" s="6"/>
      <c r="POU1" s="6"/>
      <c r="POV1" s="6"/>
      <c r="POW1" s="6"/>
      <c r="POX1" s="6"/>
      <c r="POY1" s="6"/>
      <c r="POZ1" s="6"/>
      <c r="PPA1" s="6"/>
      <c r="PPB1" s="6"/>
      <c r="PPC1" s="6"/>
      <c r="PPD1" s="6"/>
      <c r="PPE1" s="6"/>
      <c r="PPF1" s="6"/>
      <c r="PPG1" s="6"/>
      <c r="PPH1" s="6"/>
      <c r="PPI1" s="6"/>
      <c r="PPJ1" s="6"/>
      <c r="PPK1" s="6"/>
      <c r="PPL1" s="6"/>
      <c r="PPM1" s="6"/>
      <c r="PPN1" s="6"/>
      <c r="PPO1" s="6"/>
      <c r="PPP1" s="6"/>
      <c r="PPQ1" s="6"/>
      <c r="PPR1" s="6"/>
      <c r="PPS1" s="6"/>
      <c r="PPT1" s="6"/>
      <c r="PPU1" s="6"/>
      <c r="PPV1" s="6"/>
      <c r="PPW1" s="6"/>
      <c r="PPX1" s="6"/>
      <c r="PPY1" s="6"/>
      <c r="PPZ1" s="6"/>
      <c r="PQA1" s="6"/>
      <c r="PQB1" s="6"/>
      <c r="PQC1" s="6"/>
      <c r="PQD1" s="6"/>
      <c r="PQE1" s="6"/>
      <c r="PQF1" s="6"/>
      <c r="PQG1" s="6"/>
      <c r="PQH1" s="6"/>
      <c r="PQI1" s="6"/>
      <c r="PQJ1" s="6"/>
      <c r="PQK1" s="6"/>
      <c r="PQL1" s="6"/>
      <c r="PQM1" s="6"/>
      <c r="PQN1" s="6"/>
      <c r="PQO1" s="6"/>
      <c r="PQP1" s="6"/>
      <c r="PQQ1" s="6"/>
      <c r="PQR1" s="6"/>
      <c r="PQS1" s="6"/>
      <c r="PQT1" s="6"/>
      <c r="PQU1" s="6"/>
      <c r="PQV1" s="6"/>
      <c r="PQW1" s="6"/>
      <c r="PQX1" s="6"/>
      <c r="PQY1" s="6"/>
      <c r="PQZ1" s="6"/>
      <c r="PRA1" s="6"/>
      <c r="PRB1" s="6"/>
      <c r="PRC1" s="6"/>
      <c r="PRD1" s="6"/>
      <c r="PRE1" s="6"/>
      <c r="PRF1" s="6"/>
      <c r="PRG1" s="6"/>
      <c r="PRH1" s="6"/>
      <c r="PRI1" s="6"/>
      <c r="PRJ1" s="6"/>
      <c r="PRK1" s="6"/>
      <c r="PRL1" s="6"/>
      <c r="PRM1" s="6"/>
      <c r="PRN1" s="6"/>
      <c r="PRO1" s="6"/>
      <c r="PRP1" s="6"/>
      <c r="PRQ1" s="6"/>
      <c r="PRR1" s="6"/>
      <c r="PRS1" s="6"/>
      <c r="PRT1" s="6"/>
      <c r="PRU1" s="6"/>
      <c r="PRV1" s="6"/>
      <c r="PRW1" s="6"/>
      <c r="PRX1" s="6"/>
      <c r="PRY1" s="6"/>
      <c r="PRZ1" s="6"/>
      <c r="PSA1" s="6"/>
      <c r="PSB1" s="6"/>
      <c r="PSC1" s="6"/>
      <c r="PSD1" s="6"/>
      <c r="PSE1" s="6"/>
      <c r="PSF1" s="6"/>
      <c r="PSG1" s="6"/>
      <c r="PSH1" s="6"/>
      <c r="PSI1" s="6"/>
      <c r="PSJ1" s="6"/>
      <c r="PSK1" s="6"/>
      <c r="PSL1" s="6"/>
      <c r="PSM1" s="6"/>
      <c r="PSN1" s="6"/>
      <c r="PSO1" s="6"/>
      <c r="PSP1" s="6"/>
      <c r="PSQ1" s="6"/>
      <c r="PSR1" s="6"/>
      <c r="PSS1" s="6"/>
      <c r="PST1" s="6"/>
      <c r="PSU1" s="6"/>
      <c r="PSV1" s="6"/>
      <c r="PSW1" s="6"/>
      <c r="PSX1" s="6"/>
      <c r="PSY1" s="6"/>
      <c r="PSZ1" s="6"/>
      <c r="PTA1" s="6"/>
      <c r="PTB1" s="6"/>
      <c r="PTC1" s="6"/>
      <c r="PTD1" s="6"/>
      <c r="PTE1" s="6"/>
      <c r="PTF1" s="6"/>
      <c r="PTG1" s="6"/>
      <c r="PTH1" s="6"/>
      <c r="PTI1" s="6"/>
      <c r="PTJ1" s="6"/>
      <c r="PTK1" s="6"/>
      <c r="PTL1" s="6"/>
      <c r="PTM1" s="6"/>
      <c r="PTN1" s="6"/>
      <c r="PTO1" s="6"/>
      <c r="PTP1" s="6"/>
      <c r="PTQ1" s="6"/>
      <c r="PTR1" s="6"/>
      <c r="PTS1" s="6"/>
      <c r="PTT1" s="6"/>
      <c r="PTU1" s="6"/>
      <c r="PTV1" s="6"/>
      <c r="PTW1" s="6"/>
      <c r="PTX1" s="6"/>
      <c r="PTY1" s="6"/>
      <c r="PTZ1" s="6"/>
      <c r="PUA1" s="6"/>
      <c r="PUB1" s="6"/>
      <c r="PUC1" s="6"/>
      <c r="PUD1" s="6"/>
      <c r="PUE1" s="6"/>
      <c r="PUF1" s="6"/>
      <c r="PUG1" s="6"/>
      <c r="PUH1" s="6"/>
      <c r="PUI1" s="6"/>
      <c r="PUJ1" s="6"/>
      <c r="PUK1" s="6"/>
      <c r="PUL1" s="6"/>
      <c r="PUM1" s="6"/>
      <c r="PUN1" s="6"/>
      <c r="PUO1" s="6"/>
      <c r="PUP1" s="6"/>
      <c r="PUQ1" s="6"/>
      <c r="PUR1" s="6"/>
      <c r="PUS1" s="6"/>
      <c r="PUT1" s="6"/>
      <c r="PUU1" s="6"/>
      <c r="PUV1" s="6"/>
      <c r="PUW1" s="6"/>
      <c r="PUX1" s="6"/>
      <c r="PUY1" s="6"/>
      <c r="PUZ1" s="6"/>
      <c r="PVA1" s="6"/>
      <c r="PVB1" s="6"/>
      <c r="PVC1" s="6"/>
      <c r="PVD1" s="6"/>
      <c r="PVE1" s="6"/>
      <c r="PVF1" s="6"/>
      <c r="PVG1" s="6"/>
      <c r="PVH1" s="6"/>
      <c r="PVI1" s="6"/>
      <c r="PVJ1" s="6"/>
      <c r="PVK1" s="6"/>
      <c r="PVL1" s="6"/>
      <c r="PVM1" s="6"/>
      <c r="PVN1" s="6"/>
      <c r="PVO1" s="6"/>
      <c r="PVP1" s="6"/>
      <c r="PVQ1" s="6"/>
      <c r="PVR1" s="6"/>
      <c r="PVS1" s="6"/>
      <c r="PVT1" s="6"/>
      <c r="PVU1" s="6"/>
      <c r="PVV1" s="6"/>
      <c r="PVW1" s="6"/>
      <c r="PVX1" s="6"/>
      <c r="PVY1" s="6"/>
      <c r="PVZ1" s="6"/>
      <c r="PWA1" s="6"/>
      <c r="PWB1" s="6"/>
      <c r="PWC1" s="6"/>
      <c r="PWD1" s="6"/>
      <c r="PWE1" s="6"/>
      <c r="PWF1" s="6"/>
      <c r="PWG1" s="6"/>
      <c r="PWH1" s="6"/>
      <c r="PWI1" s="6"/>
      <c r="PWJ1" s="6"/>
      <c r="PWK1" s="6"/>
      <c r="PWL1" s="6"/>
      <c r="PWM1" s="6"/>
      <c r="PWN1" s="6"/>
      <c r="PWO1" s="6"/>
      <c r="PWP1" s="6"/>
      <c r="PWQ1" s="6"/>
      <c r="PWR1" s="6"/>
      <c r="PWS1" s="6"/>
      <c r="PWT1" s="6"/>
      <c r="PWU1" s="6"/>
      <c r="PWV1" s="6"/>
      <c r="PWW1" s="6"/>
      <c r="PWX1" s="6"/>
      <c r="PWY1" s="6"/>
      <c r="PWZ1" s="6"/>
      <c r="PXA1" s="6"/>
      <c r="PXB1" s="6"/>
      <c r="PXC1" s="6"/>
      <c r="PXD1" s="6"/>
      <c r="PXE1" s="6"/>
      <c r="PXF1" s="6"/>
      <c r="PXG1" s="6"/>
      <c r="PXH1" s="6"/>
      <c r="PXI1" s="6"/>
      <c r="PXJ1" s="6"/>
      <c r="PXK1" s="6"/>
      <c r="PXL1" s="6"/>
      <c r="PXM1" s="6"/>
      <c r="PXN1" s="6"/>
      <c r="PXO1" s="6"/>
      <c r="PXP1" s="6"/>
      <c r="PXQ1" s="6"/>
      <c r="PXR1" s="6"/>
      <c r="PXS1" s="6"/>
      <c r="PXT1" s="6"/>
      <c r="PXU1" s="6"/>
      <c r="PXV1" s="6"/>
      <c r="PXW1" s="6"/>
      <c r="PXX1" s="6"/>
      <c r="PXY1" s="6"/>
      <c r="PXZ1" s="6"/>
      <c r="PYA1" s="6"/>
      <c r="PYB1" s="6"/>
      <c r="PYC1" s="6"/>
      <c r="PYD1" s="6"/>
      <c r="PYE1" s="6"/>
      <c r="PYF1" s="6"/>
      <c r="PYG1" s="6"/>
      <c r="PYH1" s="6"/>
      <c r="PYI1" s="6"/>
      <c r="PYJ1" s="6"/>
      <c r="PYK1" s="6"/>
      <c r="PYL1" s="6"/>
      <c r="PYM1" s="6"/>
      <c r="PYN1" s="6"/>
      <c r="PYO1" s="6"/>
      <c r="PYP1" s="6"/>
      <c r="PYQ1" s="6"/>
      <c r="PYR1" s="6"/>
      <c r="PYS1" s="6"/>
      <c r="PYT1" s="6"/>
      <c r="PYU1" s="6"/>
      <c r="PYV1" s="6"/>
      <c r="PYW1" s="6"/>
      <c r="PYX1" s="6"/>
      <c r="PYY1" s="6"/>
      <c r="PYZ1" s="6"/>
      <c r="PZA1" s="6"/>
      <c r="PZB1" s="6"/>
      <c r="PZC1" s="6"/>
      <c r="PZD1" s="6"/>
      <c r="PZE1" s="6"/>
      <c r="PZF1" s="6"/>
      <c r="PZG1" s="6"/>
      <c r="PZH1" s="6"/>
      <c r="PZI1" s="6"/>
      <c r="PZJ1" s="6"/>
      <c r="PZK1" s="6"/>
      <c r="PZL1" s="6"/>
      <c r="PZM1" s="6"/>
      <c r="PZN1" s="6"/>
      <c r="PZO1" s="6"/>
      <c r="PZP1" s="6"/>
      <c r="PZQ1" s="6"/>
      <c r="PZR1" s="6"/>
      <c r="PZS1" s="6"/>
      <c r="PZT1" s="6"/>
      <c r="PZU1" s="6"/>
      <c r="PZV1" s="6"/>
      <c r="PZW1" s="6"/>
      <c r="PZX1" s="6"/>
      <c r="PZY1" s="6"/>
      <c r="PZZ1" s="6"/>
      <c r="QAA1" s="6"/>
      <c r="QAB1" s="6"/>
      <c r="QAC1" s="6"/>
      <c r="QAD1" s="6"/>
      <c r="QAE1" s="6"/>
      <c r="QAF1" s="6"/>
      <c r="QAG1" s="6"/>
      <c r="QAH1" s="6"/>
      <c r="QAI1" s="6"/>
      <c r="QAJ1" s="6"/>
      <c r="QAK1" s="6"/>
      <c r="QAL1" s="6"/>
      <c r="QAM1" s="6"/>
      <c r="QAN1" s="6"/>
      <c r="QAO1" s="6"/>
      <c r="QAP1" s="6"/>
      <c r="QAQ1" s="6"/>
      <c r="QAR1" s="6"/>
      <c r="QAS1" s="6"/>
      <c r="QAT1" s="6"/>
      <c r="QAU1" s="6"/>
      <c r="QAV1" s="6"/>
      <c r="QAW1" s="6"/>
      <c r="QAX1" s="6"/>
      <c r="QAY1" s="6"/>
      <c r="QAZ1" s="6"/>
      <c r="QBA1" s="6"/>
      <c r="QBB1" s="6"/>
      <c r="QBC1" s="6"/>
      <c r="QBD1" s="6"/>
      <c r="QBE1" s="6"/>
      <c r="QBF1" s="6"/>
      <c r="QBG1" s="6"/>
      <c r="QBH1" s="6"/>
      <c r="QBI1" s="6"/>
      <c r="QBJ1" s="6"/>
      <c r="QBK1" s="6"/>
      <c r="QBL1" s="6"/>
      <c r="QBM1" s="6"/>
      <c r="QBN1" s="6"/>
      <c r="QBO1" s="6"/>
      <c r="QBP1" s="6"/>
      <c r="QBQ1" s="6"/>
      <c r="QBR1" s="6"/>
      <c r="QBS1" s="6"/>
      <c r="QBT1" s="6"/>
      <c r="QBU1" s="6"/>
      <c r="QBV1" s="6"/>
      <c r="QBW1" s="6"/>
      <c r="QBX1" s="6"/>
      <c r="QBY1" s="6"/>
      <c r="QBZ1" s="6"/>
      <c r="QCA1" s="6"/>
      <c r="QCB1" s="6"/>
      <c r="QCC1" s="6"/>
      <c r="QCD1" s="6"/>
      <c r="QCE1" s="6"/>
      <c r="QCF1" s="6"/>
      <c r="QCG1" s="6"/>
      <c r="QCH1" s="6"/>
      <c r="QCI1" s="6"/>
      <c r="QCJ1" s="6"/>
      <c r="QCK1" s="6"/>
      <c r="QCL1" s="6"/>
      <c r="QCM1" s="6"/>
      <c r="QCN1" s="6"/>
      <c r="QCO1" s="6"/>
      <c r="QCP1" s="6"/>
      <c r="QCQ1" s="6"/>
      <c r="QCR1" s="6"/>
      <c r="QCS1" s="6"/>
      <c r="QCT1" s="6"/>
      <c r="QCU1" s="6"/>
      <c r="QCV1" s="6"/>
      <c r="QCW1" s="6"/>
      <c r="QCX1" s="6"/>
      <c r="QCY1" s="6"/>
      <c r="QCZ1" s="6"/>
      <c r="QDA1" s="6"/>
      <c r="QDB1" s="6"/>
      <c r="QDC1" s="6"/>
      <c r="QDD1" s="6"/>
      <c r="QDE1" s="6"/>
      <c r="QDF1" s="6"/>
      <c r="QDG1" s="6"/>
      <c r="QDH1" s="6"/>
      <c r="QDI1" s="6"/>
      <c r="QDJ1" s="6"/>
      <c r="QDK1" s="6"/>
      <c r="QDL1" s="6"/>
      <c r="QDM1" s="6"/>
      <c r="QDN1" s="6"/>
      <c r="QDO1" s="6"/>
      <c r="QDP1" s="6"/>
      <c r="QDQ1" s="6"/>
      <c r="QDR1" s="6"/>
      <c r="QDS1" s="6"/>
      <c r="QDT1" s="6"/>
      <c r="QDU1" s="6"/>
      <c r="QDV1" s="6"/>
      <c r="QDW1" s="6"/>
      <c r="QDX1" s="6"/>
      <c r="QDY1" s="6"/>
      <c r="QDZ1" s="6"/>
      <c r="QEA1" s="6"/>
      <c r="QEB1" s="6"/>
      <c r="QEC1" s="6"/>
      <c r="QED1" s="6"/>
      <c r="QEE1" s="6"/>
      <c r="QEF1" s="6"/>
      <c r="QEG1" s="6"/>
      <c r="QEH1" s="6"/>
      <c r="QEI1" s="6"/>
      <c r="QEJ1" s="6"/>
      <c r="QEK1" s="6"/>
      <c r="QEL1" s="6"/>
      <c r="QEM1" s="6"/>
      <c r="QEN1" s="6"/>
      <c r="QEO1" s="6"/>
      <c r="QEP1" s="6"/>
      <c r="QEQ1" s="6"/>
      <c r="QER1" s="6"/>
      <c r="QES1" s="6"/>
      <c r="QET1" s="6"/>
      <c r="QEU1" s="6"/>
      <c r="QEV1" s="6"/>
      <c r="QEW1" s="6"/>
      <c r="QEX1" s="6"/>
      <c r="QEY1" s="6"/>
      <c r="QEZ1" s="6"/>
      <c r="QFA1" s="6"/>
      <c r="QFB1" s="6"/>
      <c r="QFC1" s="6"/>
      <c r="QFD1" s="6"/>
      <c r="QFE1" s="6"/>
      <c r="QFF1" s="6"/>
      <c r="QFG1" s="6"/>
      <c r="QFH1" s="6"/>
      <c r="QFI1" s="6"/>
      <c r="QFJ1" s="6"/>
      <c r="QFK1" s="6"/>
      <c r="QFL1" s="6"/>
      <c r="QFM1" s="6"/>
      <c r="QFN1" s="6"/>
      <c r="QFO1" s="6"/>
      <c r="QFP1" s="6"/>
      <c r="QFQ1" s="6"/>
      <c r="QFR1" s="6"/>
      <c r="QFS1" s="6"/>
      <c r="QFT1" s="6"/>
      <c r="QFU1" s="6"/>
      <c r="QFV1" s="6"/>
      <c r="QFW1" s="6"/>
      <c r="QFX1" s="6"/>
      <c r="QFY1" s="6"/>
      <c r="QFZ1" s="6"/>
      <c r="QGA1" s="6"/>
      <c r="QGB1" s="6"/>
      <c r="QGC1" s="6"/>
      <c r="QGD1" s="6"/>
      <c r="QGE1" s="6"/>
      <c r="QGF1" s="6"/>
      <c r="QGG1" s="6"/>
      <c r="QGH1" s="6"/>
      <c r="QGI1" s="6"/>
      <c r="QGJ1" s="6"/>
      <c r="QGK1" s="6"/>
      <c r="QGL1" s="6"/>
      <c r="QGM1" s="6"/>
      <c r="QGN1" s="6"/>
      <c r="QGO1" s="6"/>
      <c r="QGP1" s="6"/>
      <c r="QGQ1" s="6"/>
      <c r="QGR1" s="6"/>
      <c r="QGS1" s="6"/>
      <c r="QGT1" s="6"/>
      <c r="QGU1" s="6"/>
      <c r="QGV1" s="6"/>
      <c r="QGW1" s="6"/>
      <c r="QGX1" s="6"/>
      <c r="QGY1" s="6"/>
      <c r="QGZ1" s="6"/>
      <c r="QHA1" s="6"/>
      <c r="QHB1" s="6"/>
      <c r="QHC1" s="6"/>
      <c r="QHD1" s="6"/>
      <c r="QHE1" s="6"/>
      <c r="QHF1" s="6"/>
      <c r="QHG1" s="6"/>
      <c r="QHH1" s="6"/>
      <c r="QHI1" s="6"/>
      <c r="QHJ1" s="6"/>
      <c r="QHK1" s="6"/>
      <c r="QHL1" s="6"/>
      <c r="QHM1" s="6"/>
      <c r="QHN1" s="6"/>
      <c r="QHO1" s="6"/>
      <c r="QHP1" s="6"/>
      <c r="QHQ1" s="6"/>
      <c r="QHR1" s="6"/>
      <c r="QHS1" s="6"/>
      <c r="QHT1" s="6"/>
      <c r="QHU1" s="6"/>
      <c r="QHV1" s="6"/>
      <c r="QHW1" s="6"/>
      <c r="QHX1" s="6"/>
      <c r="QHY1" s="6"/>
      <c r="QHZ1" s="6"/>
      <c r="QIA1" s="6"/>
      <c r="QIB1" s="6"/>
      <c r="QIC1" s="6"/>
      <c r="QID1" s="6"/>
      <c r="QIE1" s="6"/>
      <c r="QIF1" s="6"/>
      <c r="QIG1" s="6"/>
      <c r="QIH1" s="6"/>
      <c r="QII1" s="6"/>
      <c r="QIJ1" s="6"/>
      <c r="QIK1" s="6"/>
      <c r="QIL1" s="6"/>
      <c r="QIM1" s="6"/>
      <c r="QIN1" s="6"/>
      <c r="QIO1" s="6"/>
      <c r="QIP1" s="6"/>
      <c r="QIQ1" s="6"/>
      <c r="QIR1" s="6"/>
      <c r="QIS1" s="6"/>
      <c r="QIT1" s="6"/>
      <c r="QIU1" s="6"/>
      <c r="QIV1" s="6"/>
      <c r="QIW1" s="6"/>
      <c r="QIX1" s="6"/>
      <c r="QIY1" s="6"/>
      <c r="QIZ1" s="6"/>
      <c r="QJA1" s="6"/>
      <c r="QJB1" s="6"/>
      <c r="QJC1" s="6"/>
      <c r="QJD1" s="6"/>
      <c r="QJE1" s="6"/>
      <c r="QJF1" s="6"/>
      <c r="QJG1" s="6"/>
      <c r="QJH1" s="6"/>
      <c r="QJI1" s="6"/>
      <c r="QJJ1" s="6"/>
      <c r="QJK1" s="6"/>
      <c r="QJL1" s="6"/>
      <c r="QJM1" s="6"/>
      <c r="QJN1" s="6"/>
      <c r="QJO1" s="6"/>
      <c r="QJP1" s="6"/>
      <c r="QJQ1" s="6"/>
      <c r="QJR1" s="6"/>
      <c r="QJS1" s="6"/>
      <c r="QJT1" s="6"/>
      <c r="QJU1" s="6"/>
      <c r="QJV1" s="6"/>
      <c r="QJW1" s="6"/>
      <c r="QJX1" s="6"/>
      <c r="QJY1" s="6"/>
      <c r="QJZ1" s="6"/>
      <c r="QKA1" s="6"/>
      <c r="QKB1" s="6"/>
      <c r="QKC1" s="6"/>
      <c r="QKD1" s="6"/>
      <c r="QKE1" s="6"/>
      <c r="QKF1" s="6"/>
      <c r="QKG1" s="6"/>
      <c r="QKH1" s="6"/>
      <c r="QKI1" s="6"/>
      <c r="QKJ1" s="6"/>
      <c r="QKK1" s="6"/>
      <c r="QKL1" s="6"/>
      <c r="QKM1" s="6"/>
      <c r="QKN1" s="6"/>
      <c r="QKO1" s="6"/>
      <c r="QKP1" s="6"/>
      <c r="QKQ1" s="6"/>
      <c r="QKR1" s="6"/>
      <c r="QKS1" s="6"/>
      <c r="QKT1" s="6"/>
      <c r="QKU1" s="6"/>
      <c r="QKV1" s="6"/>
      <c r="QKW1" s="6"/>
      <c r="QKX1" s="6"/>
      <c r="QKY1" s="6"/>
      <c r="QKZ1" s="6"/>
      <c r="QLA1" s="6"/>
      <c r="QLB1" s="6"/>
      <c r="QLC1" s="6"/>
      <c r="QLD1" s="6"/>
      <c r="QLE1" s="6"/>
      <c r="QLF1" s="6"/>
      <c r="QLG1" s="6"/>
      <c r="QLH1" s="6"/>
      <c r="QLI1" s="6"/>
      <c r="QLJ1" s="6"/>
      <c r="QLK1" s="6"/>
      <c r="QLL1" s="6"/>
      <c r="QLM1" s="6"/>
      <c r="QLN1" s="6"/>
      <c r="QLO1" s="6"/>
      <c r="QLP1" s="6"/>
      <c r="QLQ1" s="6"/>
      <c r="QLR1" s="6"/>
      <c r="QLS1" s="6"/>
      <c r="QLT1" s="6"/>
      <c r="QLU1" s="6"/>
      <c r="QLV1" s="6"/>
      <c r="QLW1" s="6"/>
      <c r="QLX1" s="6"/>
      <c r="QLY1" s="6"/>
      <c r="QLZ1" s="6"/>
      <c r="QMA1" s="6"/>
      <c r="QMB1" s="6"/>
      <c r="QMC1" s="6"/>
      <c r="QMD1" s="6"/>
      <c r="QME1" s="6"/>
      <c r="QMF1" s="6"/>
      <c r="QMG1" s="6"/>
      <c r="QMH1" s="6"/>
      <c r="QMI1" s="6"/>
      <c r="QMJ1" s="6"/>
      <c r="QMK1" s="6"/>
      <c r="QML1" s="6"/>
      <c r="QMM1" s="6"/>
      <c r="QMN1" s="6"/>
      <c r="QMO1" s="6"/>
      <c r="QMP1" s="6"/>
      <c r="QMQ1" s="6"/>
      <c r="QMR1" s="6"/>
      <c r="QMS1" s="6"/>
      <c r="QMT1" s="6"/>
      <c r="QMU1" s="6"/>
      <c r="QMV1" s="6"/>
      <c r="QMW1" s="6"/>
      <c r="QMX1" s="6"/>
      <c r="QMY1" s="6"/>
      <c r="QMZ1" s="6"/>
      <c r="QNA1" s="6"/>
      <c r="QNB1" s="6"/>
      <c r="QNC1" s="6"/>
      <c r="QND1" s="6"/>
      <c r="QNE1" s="6"/>
      <c r="QNF1" s="6"/>
      <c r="QNG1" s="6"/>
      <c r="QNH1" s="6"/>
      <c r="QNI1" s="6"/>
      <c r="QNJ1" s="6"/>
      <c r="QNK1" s="6"/>
      <c r="QNL1" s="6"/>
      <c r="QNM1" s="6"/>
      <c r="QNN1" s="6"/>
      <c r="QNO1" s="6"/>
      <c r="QNP1" s="6"/>
      <c r="QNQ1" s="6"/>
      <c r="QNR1" s="6"/>
      <c r="QNS1" s="6"/>
      <c r="QNT1" s="6"/>
      <c r="QNU1" s="6"/>
      <c r="QNV1" s="6"/>
      <c r="QNW1" s="6"/>
      <c r="QNX1" s="6"/>
      <c r="QNY1" s="6"/>
      <c r="QNZ1" s="6"/>
      <c r="QOA1" s="6"/>
      <c r="QOB1" s="6"/>
      <c r="QOC1" s="6"/>
      <c r="QOD1" s="6"/>
      <c r="QOE1" s="6"/>
      <c r="QOF1" s="6"/>
      <c r="QOG1" s="6"/>
      <c r="QOH1" s="6"/>
      <c r="QOI1" s="6"/>
      <c r="QOJ1" s="6"/>
      <c r="QOK1" s="6"/>
      <c r="QOL1" s="6"/>
      <c r="QOM1" s="6"/>
      <c r="QON1" s="6"/>
      <c r="QOO1" s="6"/>
      <c r="QOP1" s="6"/>
      <c r="QOQ1" s="6"/>
      <c r="QOR1" s="6"/>
      <c r="QOS1" s="6"/>
      <c r="QOT1" s="6"/>
      <c r="QOU1" s="6"/>
      <c r="QOV1" s="6"/>
      <c r="QOW1" s="6"/>
      <c r="QOX1" s="6"/>
      <c r="QOY1" s="6"/>
      <c r="QOZ1" s="6"/>
      <c r="QPA1" s="6"/>
      <c r="QPB1" s="6"/>
      <c r="QPC1" s="6"/>
      <c r="QPD1" s="6"/>
      <c r="QPE1" s="6"/>
      <c r="QPF1" s="6"/>
      <c r="QPG1" s="6"/>
      <c r="QPH1" s="6"/>
      <c r="QPI1" s="6"/>
      <c r="QPJ1" s="6"/>
      <c r="QPK1" s="6"/>
      <c r="QPL1" s="6"/>
      <c r="QPM1" s="6"/>
      <c r="QPN1" s="6"/>
      <c r="QPO1" s="6"/>
      <c r="QPP1" s="6"/>
      <c r="QPQ1" s="6"/>
      <c r="QPR1" s="6"/>
      <c r="QPS1" s="6"/>
      <c r="QPT1" s="6"/>
      <c r="QPU1" s="6"/>
      <c r="QPV1" s="6"/>
      <c r="QPW1" s="6"/>
      <c r="QPX1" s="6"/>
      <c r="QPY1" s="6"/>
      <c r="QPZ1" s="6"/>
      <c r="QQA1" s="6"/>
      <c r="QQB1" s="6"/>
      <c r="QQC1" s="6"/>
      <c r="QQD1" s="6"/>
      <c r="QQE1" s="6"/>
      <c r="QQF1" s="6"/>
      <c r="QQG1" s="6"/>
      <c r="QQH1" s="6"/>
      <c r="QQI1" s="6"/>
      <c r="QQJ1" s="6"/>
      <c r="QQK1" s="6"/>
      <c r="QQL1" s="6"/>
      <c r="QQM1" s="6"/>
      <c r="QQN1" s="6"/>
      <c r="QQO1" s="6"/>
      <c r="QQP1" s="6"/>
      <c r="QQQ1" s="6"/>
      <c r="QQR1" s="6"/>
      <c r="QQS1" s="6"/>
      <c r="QQT1" s="6"/>
      <c r="QQU1" s="6"/>
      <c r="QQV1" s="6"/>
      <c r="QQW1" s="6"/>
      <c r="QQX1" s="6"/>
      <c r="QQY1" s="6"/>
      <c r="QQZ1" s="6"/>
      <c r="QRA1" s="6"/>
      <c r="QRB1" s="6"/>
      <c r="QRC1" s="6"/>
      <c r="QRD1" s="6"/>
      <c r="QRE1" s="6"/>
      <c r="QRF1" s="6"/>
      <c r="QRG1" s="6"/>
      <c r="QRH1" s="6"/>
      <c r="QRI1" s="6"/>
      <c r="QRJ1" s="6"/>
      <c r="QRK1" s="6"/>
      <c r="QRL1" s="6"/>
      <c r="QRM1" s="6"/>
      <c r="QRN1" s="6"/>
      <c r="QRO1" s="6"/>
      <c r="QRP1" s="6"/>
      <c r="QRQ1" s="6"/>
      <c r="QRR1" s="6"/>
      <c r="QRS1" s="6"/>
      <c r="QRT1" s="6"/>
      <c r="QRU1" s="6"/>
      <c r="QRV1" s="6"/>
      <c r="QRW1" s="6"/>
      <c r="QRX1" s="6"/>
      <c r="QRY1" s="6"/>
      <c r="QRZ1" s="6"/>
      <c r="QSA1" s="6"/>
      <c r="QSB1" s="6"/>
      <c r="QSC1" s="6"/>
      <c r="QSD1" s="6"/>
      <c r="QSE1" s="6"/>
      <c r="QSF1" s="6"/>
      <c r="QSG1" s="6"/>
      <c r="QSH1" s="6"/>
      <c r="QSI1" s="6"/>
      <c r="QSJ1" s="6"/>
      <c r="QSK1" s="6"/>
      <c r="QSL1" s="6"/>
      <c r="QSM1" s="6"/>
      <c r="QSN1" s="6"/>
      <c r="QSO1" s="6"/>
      <c r="QSP1" s="6"/>
      <c r="QSQ1" s="6"/>
      <c r="QSR1" s="6"/>
      <c r="QSS1" s="6"/>
      <c r="QST1" s="6"/>
      <c r="QSU1" s="6"/>
      <c r="QSV1" s="6"/>
      <c r="QSW1" s="6"/>
      <c r="QSX1" s="6"/>
      <c r="QSY1" s="6"/>
      <c r="QSZ1" s="6"/>
      <c r="QTA1" s="6"/>
      <c r="QTB1" s="6"/>
      <c r="QTC1" s="6"/>
      <c r="QTD1" s="6"/>
      <c r="QTE1" s="6"/>
      <c r="QTF1" s="6"/>
      <c r="QTG1" s="6"/>
      <c r="QTH1" s="6"/>
      <c r="QTI1" s="6"/>
      <c r="QTJ1" s="6"/>
      <c r="QTK1" s="6"/>
      <c r="QTL1" s="6"/>
      <c r="QTM1" s="6"/>
      <c r="QTN1" s="6"/>
      <c r="QTO1" s="6"/>
      <c r="QTP1" s="6"/>
      <c r="QTQ1" s="6"/>
      <c r="QTR1" s="6"/>
      <c r="QTS1" s="6"/>
      <c r="QTT1" s="6"/>
      <c r="QTU1" s="6"/>
      <c r="QTV1" s="6"/>
      <c r="QTW1" s="6"/>
      <c r="QTX1" s="6"/>
      <c r="QTY1" s="6"/>
      <c r="QTZ1" s="6"/>
      <c r="QUA1" s="6"/>
      <c r="QUB1" s="6"/>
      <c r="QUC1" s="6"/>
      <c r="QUD1" s="6"/>
      <c r="QUE1" s="6"/>
      <c r="QUF1" s="6"/>
      <c r="QUG1" s="6"/>
      <c r="QUH1" s="6"/>
      <c r="QUI1" s="6"/>
      <c r="QUJ1" s="6"/>
      <c r="QUK1" s="6"/>
      <c r="QUL1" s="6"/>
      <c r="QUM1" s="6"/>
      <c r="QUN1" s="6"/>
      <c r="QUO1" s="6"/>
      <c r="QUP1" s="6"/>
      <c r="QUQ1" s="6"/>
      <c r="QUR1" s="6"/>
      <c r="QUS1" s="6"/>
      <c r="QUT1" s="6"/>
      <c r="QUU1" s="6"/>
      <c r="QUV1" s="6"/>
      <c r="QUW1" s="6"/>
      <c r="QUX1" s="6"/>
      <c r="QUY1" s="6"/>
      <c r="QUZ1" s="6"/>
      <c r="QVA1" s="6"/>
      <c r="QVB1" s="6"/>
      <c r="QVC1" s="6"/>
      <c r="QVD1" s="6"/>
      <c r="QVE1" s="6"/>
      <c r="QVF1" s="6"/>
      <c r="QVG1" s="6"/>
      <c r="QVH1" s="6"/>
      <c r="QVI1" s="6"/>
      <c r="QVJ1" s="6"/>
      <c r="QVK1" s="6"/>
      <c r="QVL1" s="6"/>
      <c r="QVM1" s="6"/>
      <c r="QVN1" s="6"/>
      <c r="QVO1" s="6"/>
      <c r="QVP1" s="6"/>
      <c r="QVQ1" s="6"/>
      <c r="QVR1" s="6"/>
      <c r="QVS1" s="6"/>
      <c r="QVT1" s="6"/>
      <c r="QVU1" s="6"/>
      <c r="QVV1" s="6"/>
      <c r="QVW1" s="6"/>
      <c r="QVX1" s="6"/>
      <c r="QVY1" s="6"/>
      <c r="QVZ1" s="6"/>
      <c r="QWA1" s="6"/>
      <c r="QWB1" s="6"/>
      <c r="QWC1" s="6"/>
      <c r="QWD1" s="6"/>
      <c r="QWE1" s="6"/>
      <c r="QWF1" s="6"/>
      <c r="QWG1" s="6"/>
      <c r="QWH1" s="6"/>
      <c r="QWI1" s="6"/>
      <c r="QWJ1" s="6"/>
      <c r="QWK1" s="6"/>
      <c r="QWL1" s="6"/>
      <c r="QWM1" s="6"/>
      <c r="QWN1" s="6"/>
      <c r="QWO1" s="6"/>
      <c r="QWP1" s="6"/>
      <c r="QWQ1" s="6"/>
      <c r="QWR1" s="6"/>
      <c r="QWS1" s="6"/>
      <c r="QWT1" s="6"/>
      <c r="QWU1" s="6"/>
      <c r="QWV1" s="6"/>
      <c r="QWW1" s="6"/>
      <c r="QWX1" s="6"/>
      <c r="QWY1" s="6"/>
      <c r="QWZ1" s="6"/>
      <c r="QXA1" s="6"/>
      <c r="QXB1" s="6"/>
      <c r="QXC1" s="6"/>
      <c r="QXD1" s="6"/>
      <c r="QXE1" s="6"/>
      <c r="QXF1" s="6"/>
      <c r="QXG1" s="6"/>
      <c r="QXH1" s="6"/>
      <c r="QXI1" s="6"/>
      <c r="QXJ1" s="6"/>
      <c r="QXK1" s="6"/>
      <c r="QXL1" s="6"/>
      <c r="QXM1" s="6"/>
      <c r="QXN1" s="6"/>
      <c r="QXO1" s="6"/>
      <c r="QXP1" s="6"/>
      <c r="QXQ1" s="6"/>
      <c r="QXR1" s="6"/>
      <c r="QXS1" s="6"/>
      <c r="QXT1" s="6"/>
      <c r="QXU1" s="6"/>
      <c r="QXV1" s="6"/>
      <c r="QXW1" s="6"/>
      <c r="QXX1" s="6"/>
      <c r="QXY1" s="6"/>
      <c r="QXZ1" s="6"/>
      <c r="QYA1" s="6"/>
      <c r="QYB1" s="6"/>
      <c r="QYC1" s="6"/>
      <c r="QYD1" s="6"/>
      <c r="QYE1" s="6"/>
      <c r="QYF1" s="6"/>
      <c r="QYG1" s="6"/>
      <c r="QYH1" s="6"/>
      <c r="QYI1" s="6"/>
      <c r="QYJ1" s="6"/>
      <c r="QYK1" s="6"/>
      <c r="QYL1" s="6"/>
      <c r="QYM1" s="6"/>
      <c r="QYN1" s="6"/>
      <c r="QYO1" s="6"/>
      <c r="QYP1" s="6"/>
      <c r="QYQ1" s="6"/>
      <c r="QYR1" s="6"/>
      <c r="QYS1" s="6"/>
      <c r="QYT1" s="6"/>
      <c r="QYU1" s="6"/>
      <c r="QYV1" s="6"/>
      <c r="QYW1" s="6"/>
      <c r="QYX1" s="6"/>
      <c r="QYY1" s="6"/>
      <c r="QYZ1" s="6"/>
      <c r="QZA1" s="6"/>
      <c r="QZB1" s="6"/>
      <c r="QZC1" s="6"/>
      <c r="QZD1" s="6"/>
      <c r="QZE1" s="6"/>
      <c r="QZF1" s="6"/>
      <c r="QZG1" s="6"/>
      <c r="QZH1" s="6"/>
      <c r="QZI1" s="6"/>
      <c r="QZJ1" s="6"/>
      <c r="QZK1" s="6"/>
      <c r="QZL1" s="6"/>
      <c r="QZM1" s="6"/>
      <c r="QZN1" s="6"/>
      <c r="QZO1" s="6"/>
      <c r="QZP1" s="6"/>
      <c r="QZQ1" s="6"/>
      <c r="QZR1" s="6"/>
      <c r="QZS1" s="6"/>
      <c r="QZT1" s="6"/>
      <c r="QZU1" s="6"/>
      <c r="QZV1" s="6"/>
      <c r="QZW1" s="6"/>
      <c r="QZX1" s="6"/>
      <c r="QZY1" s="6"/>
      <c r="QZZ1" s="6"/>
      <c r="RAA1" s="6"/>
      <c r="RAB1" s="6"/>
      <c r="RAC1" s="6"/>
      <c r="RAD1" s="6"/>
      <c r="RAE1" s="6"/>
      <c r="RAF1" s="6"/>
      <c r="RAG1" s="6"/>
      <c r="RAH1" s="6"/>
      <c r="RAI1" s="6"/>
      <c r="RAJ1" s="6"/>
      <c r="RAK1" s="6"/>
      <c r="RAL1" s="6"/>
      <c r="RAM1" s="6"/>
      <c r="RAN1" s="6"/>
      <c r="RAO1" s="6"/>
      <c r="RAP1" s="6"/>
      <c r="RAQ1" s="6"/>
      <c r="RAR1" s="6"/>
      <c r="RAS1" s="6"/>
      <c r="RAT1" s="6"/>
      <c r="RAU1" s="6"/>
      <c r="RAV1" s="6"/>
      <c r="RAW1" s="6"/>
      <c r="RAX1" s="6"/>
      <c r="RAY1" s="6"/>
      <c r="RAZ1" s="6"/>
      <c r="RBA1" s="6"/>
      <c r="RBB1" s="6"/>
      <c r="RBC1" s="6"/>
      <c r="RBD1" s="6"/>
      <c r="RBE1" s="6"/>
      <c r="RBF1" s="6"/>
      <c r="RBG1" s="6"/>
      <c r="RBH1" s="6"/>
      <c r="RBI1" s="6"/>
      <c r="RBJ1" s="6"/>
      <c r="RBK1" s="6"/>
      <c r="RBL1" s="6"/>
      <c r="RBM1" s="6"/>
      <c r="RBN1" s="6"/>
      <c r="RBO1" s="6"/>
      <c r="RBP1" s="6"/>
      <c r="RBQ1" s="6"/>
      <c r="RBR1" s="6"/>
      <c r="RBS1" s="6"/>
      <c r="RBT1" s="6"/>
      <c r="RBU1" s="6"/>
      <c r="RBV1" s="6"/>
      <c r="RBW1" s="6"/>
      <c r="RBX1" s="6"/>
      <c r="RBY1" s="6"/>
      <c r="RBZ1" s="6"/>
      <c r="RCA1" s="6"/>
      <c r="RCB1" s="6"/>
      <c r="RCC1" s="6"/>
      <c r="RCD1" s="6"/>
      <c r="RCE1" s="6"/>
      <c r="RCF1" s="6"/>
      <c r="RCG1" s="6"/>
      <c r="RCH1" s="6"/>
      <c r="RCI1" s="6"/>
      <c r="RCJ1" s="6"/>
      <c r="RCK1" s="6"/>
      <c r="RCL1" s="6"/>
      <c r="RCM1" s="6"/>
      <c r="RCN1" s="6"/>
      <c r="RCO1" s="6"/>
      <c r="RCP1" s="6"/>
      <c r="RCQ1" s="6"/>
      <c r="RCR1" s="6"/>
      <c r="RCS1" s="6"/>
      <c r="RCT1" s="6"/>
      <c r="RCU1" s="6"/>
      <c r="RCV1" s="6"/>
      <c r="RCW1" s="6"/>
      <c r="RCX1" s="6"/>
      <c r="RCY1" s="6"/>
      <c r="RCZ1" s="6"/>
      <c r="RDA1" s="6"/>
      <c r="RDB1" s="6"/>
      <c r="RDC1" s="6"/>
      <c r="RDD1" s="6"/>
      <c r="RDE1" s="6"/>
      <c r="RDF1" s="6"/>
      <c r="RDG1" s="6"/>
      <c r="RDH1" s="6"/>
      <c r="RDI1" s="6"/>
      <c r="RDJ1" s="6"/>
      <c r="RDK1" s="6"/>
      <c r="RDL1" s="6"/>
      <c r="RDM1" s="6"/>
      <c r="RDN1" s="6"/>
      <c r="RDO1" s="6"/>
      <c r="RDP1" s="6"/>
      <c r="RDQ1" s="6"/>
      <c r="RDR1" s="6"/>
      <c r="RDS1" s="6"/>
      <c r="RDT1" s="6"/>
      <c r="RDU1" s="6"/>
      <c r="RDV1" s="6"/>
      <c r="RDW1" s="6"/>
      <c r="RDX1" s="6"/>
      <c r="RDY1" s="6"/>
      <c r="RDZ1" s="6"/>
      <c r="REA1" s="6"/>
      <c r="REB1" s="6"/>
      <c r="REC1" s="6"/>
      <c r="RED1" s="6"/>
      <c r="REE1" s="6"/>
      <c r="REF1" s="6"/>
      <c r="REG1" s="6"/>
      <c r="REH1" s="6"/>
      <c r="REI1" s="6"/>
      <c r="REJ1" s="6"/>
      <c r="REK1" s="6"/>
      <c r="REL1" s="6"/>
      <c r="REM1" s="6"/>
      <c r="REN1" s="6"/>
      <c r="REO1" s="6"/>
      <c r="REP1" s="6"/>
      <c r="REQ1" s="6"/>
      <c r="RER1" s="6"/>
      <c r="RES1" s="6"/>
      <c r="RET1" s="6"/>
      <c r="REU1" s="6"/>
      <c r="REV1" s="6"/>
      <c r="REW1" s="6"/>
      <c r="REX1" s="6"/>
      <c r="REY1" s="6"/>
      <c r="REZ1" s="6"/>
      <c r="RFA1" s="6"/>
      <c r="RFB1" s="6"/>
      <c r="RFC1" s="6"/>
      <c r="RFD1" s="6"/>
      <c r="RFE1" s="6"/>
      <c r="RFF1" s="6"/>
      <c r="RFG1" s="6"/>
      <c r="RFH1" s="6"/>
      <c r="RFI1" s="6"/>
      <c r="RFJ1" s="6"/>
      <c r="RFK1" s="6"/>
      <c r="RFL1" s="6"/>
      <c r="RFM1" s="6"/>
      <c r="RFN1" s="6"/>
      <c r="RFO1" s="6"/>
      <c r="RFP1" s="6"/>
      <c r="RFQ1" s="6"/>
      <c r="RFR1" s="6"/>
      <c r="RFS1" s="6"/>
      <c r="RFT1" s="6"/>
      <c r="RFU1" s="6"/>
      <c r="RFV1" s="6"/>
      <c r="RFW1" s="6"/>
      <c r="RFX1" s="6"/>
      <c r="RFY1" s="6"/>
      <c r="RFZ1" s="6"/>
      <c r="RGA1" s="6"/>
      <c r="RGB1" s="6"/>
      <c r="RGC1" s="6"/>
      <c r="RGD1" s="6"/>
      <c r="RGE1" s="6"/>
      <c r="RGF1" s="6"/>
      <c r="RGG1" s="6"/>
      <c r="RGH1" s="6"/>
      <c r="RGI1" s="6"/>
      <c r="RGJ1" s="6"/>
      <c r="RGK1" s="6"/>
      <c r="RGL1" s="6"/>
      <c r="RGM1" s="6"/>
      <c r="RGN1" s="6"/>
      <c r="RGO1" s="6"/>
      <c r="RGP1" s="6"/>
      <c r="RGQ1" s="6"/>
      <c r="RGR1" s="6"/>
      <c r="RGS1" s="6"/>
      <c r="RGT1" s="6"/>
      <c r="RGU1" s="6"/>
      <c r="RGV1" s="6"/>
      <c r="RGW1" s="6"/>
      <c r="RGX1" s="6"/>
      <c r="RGY1" s="6"/>
      <c r="RGZ1" s="6"/>
      <c r="RHA1" s="6"/>
      <c r="RHB1" s="6"/>
      <c r="RHC1" s="6"/>
      <c r="RHD1" s="6"/>
      <c r="RHE1" s="6"/>
      <c r="RHF1" s="6"/>
      <c r="RHG1" s="6"/>
      <c r="RHH1" s="6"/>
      <c r="RHI1" s="6"/>
      <c r="RHJ1" s="6"/>
      <c r="RHK1" s="6"/>
      <c r="RHL1" s="6"/>
      <c r="RHM1" s="6"/>
      <c r="RHN1" s="6"/>
      <c r="RHO1" s="6"/>
      <c r="RHP1" s="6"/>
      <c r="RHQ1" s="6"/>
      <c r="RHR1" s="6"/>
      <c r="RHS1" s="6"/>
      <c r="RHT1" s="6"/>
      <c r="RHU1" s="6"/>
      <c r="RHV1" s="6"/>
      <c r="RHW1" s="6"/>
      <c r="RHX1" s="6"/>
      <c r="RHY1" s="6"/>
      <c r="RHZ1" s="6"/>
      <c r="RIA1" s="6"/>
      <c r="RIB1" s="6"/>
      <c r="RIC1" s="6"/>
      <c r="RID1" s="6"/>
      <c r="RIE1" s="6"/>
      <c r="RIF1" s="6"/>
      <c r="RIG1" s="6"/>
      <c r="RIH1" s="6"/>
      <c r="RII1" s="6"/>
      <c r="RIJ1" s="6"/>
      <c r="RIK1" s="6"/>
      <c r="RIL1" s="6"/>
      <c r="RIM1" s="6"/>
      <c r="RIN1" s="6"/>
      <c r="RIO1" s="6"/>
      <c r="RIP1" s="6"/>
      <c r="RIQ1" s="6"/>
      <c r="RIR1" s="6"/>
      <c r="RIS1" s="6"/>
      <c r="RIT1" s="6"/>
      <c r="RIU1" s="6"/>
      <c r="RIV1" s="6"/>
      <c r="RIW1" s="6"/>
      <c r="RIX1" s="6"/>
      <c r="RIY1" s="6"/>
      <c r="RIZ1" s="6"/>
      <c r="RJA1" s="6"/>
      <c r="RJB1" s="6"/>
      <c r="RJC1" s="6"/>
      <c r="RJD1" s="6"/>
      <c r="RJE1" s="6"/>
      <c r="RJF1" s="6"/>
      <c r="RJG1" s="6"/>
      <c r="RJH1" s="6"/>
      <c r="RJI1" s="6"/>
      <c r="RJJ1" s="6"/>
      <c r="RJK1" s="6"/>
      <c r="RJL1" s="6"/>
      <c r="RJM1" s="6"/>
      <c r="RJN1" s="6"/>
      <c r="RJO1" s="6"/>
      <c r="RJP1" s="6"/>
      <c r="RJQ1" s="6"/>
      <c r="RJR1" s="6"/>
      <c r="RJS1" s="6"/>
      <c r="RJT1" s="6"/>
      <c r="RJU1" s="6"/>
      <c r="RJV1" s="6"/>
      <c r="RJW1" s="6"/>
      <c r="RJX1" s="6"/>
      <c r="RJY1" s="6"/>
      <c r="RJZ1" s="6"/>
      <c r="RKA1" s="6"/>
      <c r="RKB1" s="6"/>
      <c r="RKC1" s="6"/>
      <c r="RKD1" s="6"/>
      <c r="RKE1" s="6"/>
      <c r="RKF1" s="6"/>
      <c r="RKG1" s="6"/>
      <c r="RKH1" s="6"/>
      <c r="RKI1" s="6"/>
      <c r="RKJ1" s="6"/>
      <c r="RKK1" s="6"/>
      <c r="RKL1" s="6"/>
      <c r="RKM1" s="6"/>
      <c r="RKN1" s="6"/>
      <c r="RKO1" s="6"/>
      <c r="RKP1" s="6"/>
      <c r="RKQ1" s="6"/>
      <c r="RKR1" s="6"/>
      <c r="RKS1" s="6"/>
      <c r="RKT1" s="6"/>
      <c r="RKU1" s="6"/>
      <c r="RKV1" s="6"/>
      <c r="RKW1" s="6"/>
      <c r="RKX1" s="6"/>
      <c r="RKY1" s="6"/>
      <c r="RKZ1" s="6"/>
      <c r="RLA1" s="6"/>
      <c r="RLB1" s="6"/>
      <c r="RLC1" s="6"/>
      <c r="RLD1" s="6"/>
      <c r="RLE1" s="6"/>
      <c r="RLF1" s="6"/>
      <c r="RLG1" s="6"/>
      <c r="RLH1" s="6"/>
      <c r="RLI1" s="6"/>
      <c r="RLJ1" s="6"/>
      <c r="RLK1" s="6"/>
      <c r="RLL1" s="6"/>
      <c r="RLM1" s="6"/>
      <c r="RLN1" s="6"/>
      <c r="RLO1" s="6"/>
      <c r="RLP1" s="6"/>
      <c r="RLQ1" s="6"/>
      <c r="RLR1" s="6"/>
      <c r="RLS1" s="6"/>
      <c r="RLT1" s="6"/>
      <c r="RLU1" s="6"/>
      <c r="RLV1" s="6"/>
      <c r="RLW1" s="6"/>
      <c r="RLX1" s="6"/>
      <c r="RLY1" s="6"/>
      <c r="RLZ1" s="6"/>
      <c r="RMA1" s="6"/>
      <c r="RMB1" s="6"/>
      <c r="RMC1" s="6"/>
      <c r="RMD1" s="6"/>
      <c r="RME1" s="6"/>
      <c r="RMF1" s="6"/>
      <c r="RMG1" s="6"/>
      <c r="RMH1" s="6"/>
      <c r="RMI1" s="6"/>
      <c r="RMJ1" s="6"/>
      <c r="RMK1" s="6"/>
      <c r="RML1" s="6"/>
      <c r="RMM1" s="6"/>
      <c r="RMN1" s="6"/>
      <c r="RMO1" s="6"/>
      <c r="RMP1" s="6"/>
      <c r="RMQ1" s="6"/>
      <c r="RMR1" s="6"/>
      <c r="RMS1" s="6"/>
      <c r="RMT1" s="6"/>
      <c r="RMU1" s="6"/>
      <c r="RMV1" s="6"/>
      <c r="RMW1" s="6"/>
      <c r="RMX1" s="6"/>
      <c r="RMY1" s="6"/>
      <c r="RMZ1" s="6"/>
      <c r="RNA1" s="6"/>
      <c r="RNB1" s="6"/>
      <c r="RNC1" s="6"/>
      <c r="RND1" s="6"/>
      <c r="RNE1" s="6"/>
      <c r="RNF1" s="6"/>
      <c r="RNG1" s="6"/>
      <c r="RNH1" s="6"/>
      <c r="RNI1" s="6"/>
      <c r="RNJ1" s="6"/>
      <c r="RNK1" s="6"/>
      <c r="RNL1" s="6"/>
      <c r="RNM1" s="6"/>
      <c r="RNN1" s="6"/>
      <c r="RNO1" s="6"/>
      <c r="RNP1" s="6"/>
      <c r="RNQ1" s="6"/>
      <c r="RNR1" s="6"/>
      <c r="RNS1" s="6"/>
      <c r="RNT1" s="6"/>
      <c r="RNU1" s="6"/>
      <c r="RNV1" s="6"/>
      <c r="RNW1" s="6"/>
      <c r="RNX1" s="6"/>
      <c r="RNY1" s="6"/>
      <c r="RNZ1" s="6"/>
      <c r="ROA1" s="6"/>
      <c r="ROB1" s="6"/>
      <c r="ROC1" s="6"/>
      <c r="ROD1" s="6"/>
      <c r="ROE1" s="6"/>
      <c r="ROF1" s="6"/>
      <c r="ROG1" s="6"/>
      <c r="ROH1" s="6"/>
      <c r="ROI1" s="6"/>
      <c r="ROJ1" s="6"/>
      <c r="ROK1" s="6"/>
      <c r="ROL1" s="6"/>
      <c r="ROM1" s="6"/>
      <c r="RON1" s="6"/>
      <c r="ROO1" s="6"/>
      <c r="ROP1" s="6"/>
      <c r="ROQ1" s="6"/>
      <c r="ROR1" s="6"/>
      <c r="ROS1" s="6"/>
      <c r="ROT1" s="6"/>
      <c r="ROU1" s="6"/>
      <c r="ROV1" s="6"/>
      <c r="ROW1" s="6"/>
      <c r="ROX1" s="6"/>
      <c r="ROY1" s="6"/>
      <c r="ROZ1" s="6"/>
      <c r="RPA1" s="6"/>
      <c r="RPB1" s="6"/>
      <c r="RPC1" s="6"/>
      <c r="RPD1" s="6"/>
      <c r="RPE1" s="6"/>
      <c r="RPF1" s="6"/>
      <c r="RPG1" s="6"/>
      <c r="RPH1" s="6"/>
      <c r="RPI1" s="6"/>
      <c r="RPJ1" s="6"/>
      <c r="RPK1" s="6"/>
      <c r="RPL1" s="6"/>
      <c r="RPM1" s="6"/>
      <c r="RPN1" s="6"/>
      <c r="RPO1" s="6"/>
      <c r="RPP1" s="6"/>
      <c r="RPQ1" s="6"/>
      <c r="RPR1" s="6"/>
      <c r="RPS1" s="6"/>
      <c r="RPT1" s="6"/>
      <c r="RPU1" s="6"/>
      <c r="RPV1" s="6"/>
      <c r="RPW1" s="6"/>
      <c r="RPX1" s="6"/>
      <c r="RPY1" s="6"/>
      <c r="RPZ1" s="6"/>
      <c r="RQA1" s="6"/>
      <c r="RQB1" s="6"/>
      <c r="RQC1" s="6"/>
      <c r="RQD1" s="6"/>
      <c r="RQE1" s="6"/>
      <c r="RQF1" s="6"/>
      <c r="RQG1" s="6"/>
      <c r="RQH1" s="6"/>
      <c r="RQI1" s="6"/>
      <c r="RQJ1" s="6"/>
      <c r="RQK1" s="6"/>
      <c r="RQL1" s="6"/>
      <c r="RQM1" s="6"/>
      <c r="RQN1" s="6"/>
      <c r="RQO1" s="6"/>
      <c r="RQP1" s="6"/>
      <c r="RQQ1" s="6"/>
      <c r="RQR1" s="6"/>
      <c r="RQS1" s="6"/>
      <c r="RQT1" s="6"/>
      <c r="RQU1" s="6"/>
      <c r="RQV1" s="6"/>
      <c r="RQW1" s="6"/>
      <c r="RQX1" s="6"/>
      <c r="RQY1" s="6"/>
      <c r="RQZ1" s="6"/>
      <c r="RRA1" s="6"/>
      <c r="RRB1" s="6"/>
      <c r="RRC1" s="6"/>
      <c r="RRD1" s="6"/>
      <c r="RRE1" s="6"/>
      <c r="RRF1" s="6"/>
      <c r="RRG1" s="6"/>
      <c r="RRH1" s="6"/>
      <c r="RRI1" s="6"/>
      <c r="RRJ1" s="6"/>
      <c r="RRK1" s="6"/>
      <c r="RRL1" s="6"/>
      <c r="RRM1" s="6"/>
      <c r="RRN1" s="6"/>
      <c r="RRO1" s="6"/>
      <c r="RRP1" s="6"/>
      <c r="RRQ1" s="6"/>
      <c r="RRR1" s="6"/>
      <c r="RRS1" s="6"/>
      <c r="RRT1" s="6"/>
      <c r="RRU1" s="6"/>
      <c r="RRV1" s="6"/>
      <c r="RRW1" s="6"/>
      <c r="RRX1" s="6"/>
      <c r="RRY1" s="6"/>
      <c r="RRZ1" s="6"/>
      <c r="RSA1" s="6"/>
      <c r="RSB1" s="6"/>
      <c r="RSC1" s="6"/>
      <c r="RSD1" s="6"/>
      <c r="RSE1" s="6"/>
      <c r="RSF1" s="6"/>
      <c r="RSG1" s="6"/>
      <c r="RSH1" s="6"/>
      <c r="RSI1" s="6"/>
      <c r="RSJ1" s="6"/>
      <c r="RSK1" s="6"/>
      <c r="RSL1" s="6"/>
      <c r="RSM1" s="6"/>
      <c r="RSN1" s="6"/>
      <c r="RSO1" s="6"/>
      <c r="RSP1" s="6"/>
      <c r="RSQ1" s="6"/>
      <c r="RSR1" s="6"/>
      <c r="RSS1" s="6"/>
      <c r="RST1" s="6"/>
      <c r="RSU1" s="6"/>
      <c r="RSV1" s="6"/>
      <c r="RSW1" s="6"/>
      <c r="RSX1" s="6"/>
      <c r="RSY1" s="6"/>
      <c r="RSZ1" s="6"/>
      <c r="RTA1" s="6"/>
      <c r="RTB1" s="6"/>
      <c r="RTC1" s="6"/>
      <c r="RTD1" s="6"/>
      <c r="RTE1" s="6"/>
      <c r="RTF1" s="6"/>
      <c r="RTG1" s="6"/>
      <c r="RTH1" s="6"/>
      <c r="RTI1" s="6"/>
      <c r="RTJ1" s="6"/>
      <c r="RTK1" s="6"/>
      <c r="RTL1" s="6"/>
      <c r="RTM1" s="6"/>
      <c r="RTN1" s="6"/>
      <c r="RTO1" s="6"/>
      <c r="RTP1" s="6"/>
      <c r="RTQ1" s="6"/>
      <c r="RTR1" s="6"/>
      <c r="RTS1" s="6"/>
      <c r="RTT1" s="6"/>
      <c r="RTU1" s="6"/>
      <c r="RTV1" s="6"/>
      <c r="RTW1" s="6"/>
      <c r="RTX1" s="6"/>
      <c r="RTY1" s="6"/>
      <c r="RTZ1" s="6"/>
      <c r="RUA1" s="6"/>
      <c r="RUB1" s="6"/>
      <c r="RUC1" s="6"/>
      <c r="RUD1" s="6"/>
      <c r="RUE1" s="6"/>
      <c r="RUF1" s="6"/>
      <c r="RUG1" s="6"/>
      <c r="RUH1" s="6"/>
      <c r="RUI1" s="6"/>
      <c r="RUJ1" s="6"/>
      <c r="RUK1" s="6"/>
      <c r="RUL1" s="6"/>
      <c r="RUM1" s="6"/>
      <c r="RUN1" s="6"/>
      <c r="RUO1" s="6"/>
      <c r="RUP1" s="6"/>
      <c r="RUQ1" s="6"/>
      <c r="RUR1" s="6"/>
      <c r="RUS1" s="6"/>
      <c r="RUT1" s="6"/>
      <c r="RUU1" s="6"/>
      <c r="RUV1" s="6"/>
      <c r="RUW1" s="6"/>
      <c r="RUX1" s="6"/>
      <c r="RUY1" s="6"/>
      <c r="RUZ1" s="6"/>
      <c r="RVA1" s="6"/>
      <c r="RVB1" s="6"/>
      <c r="RVC1" s="6"/>
      <c r="RVD1" s="6"/>
      <c r="RVE1" s="6"/>
      <c r="RVF1" s="6"/>
      <c r="RVG1" s="6"/>
      <c r="RVH1" s="6"/>
      <c r="RVI1" s="6"/>
      <c r="RVJ1" s="6"/>
      <c r="RVK1" s="6"/>
      <c r="RVL1" s="6"/>
      <c r="RVM1" s="6"/>
      <c r="RVN1" s="6"/>
      <c r="RVO1" s="6"/>
      <c r="RVP1" s="6"/>
      <c r="RVQ1" s="6"/>
      <c r="RVR1" s="6"/>
      <c r="RVS1" s="6"/>
      <c r="RVT1" s="6"/>
      <c r="RVU1" s="6"/>
      <c r="RVV1" s="6"/>
      <c r="RVW1" s="6"/>
      <c r="RVX1" s="6"/>
      <c r="RVY1" s="6"/>
      <c r="RVZ1" s="6"/>
      <c r="RWA1" s="6"/>
      <c r="RWB1" s="6"/>
      <c r="RWC1" s="6"/>
      <c r="RWD1" s="6"/>
      <c r="RWE1" s="6"/>
      <c r="RWF1" s="6"/>
      <c r="RWG1" s="6"/>
      <c r="RWH1" s="6"/>
      <c r="RWI1" s="6"/>
      <c r="RWJ1" s="6"/>
      <c r="RWK1" s="6"/>
      <c r="RWL1" s="6"/>
      <c r="RWM1" s="6"/>
      <c r="RWN1" s="6"/>
      <c r="RWO1" s="6"/>
      <c r="RWP1" s="6"/>
      <c r="RWQ1" s="6"/>
      <c r="RWR1" s="6"/>
      <c r="RWS1" s="6"/>
      <c r="RWT1" s="6"/>
      <c r="RWU1" s="6"/>
      <c r="RWV1" s="6"/>
      <c r="RWW1" s="6"/>
      <c r="RWX1" s="6"/>
      <c r="RWY1" s="6"/>
      <c r="RWZ1" s="6"/>
      <c r="RXA1" s="6"/>
      <c r="RXB1" s="6"/>
      <c r="RXC1" s="6"/>
      <c r="RXD1" s="6"/>
      <c r="RXE1" s="6"/>
      <c r="RXF1" s="6"/>
      <c r="RXG1" s="6"/>
      <c r="RXH1" s="6"/>
      <c r="RXI1" s="6"/>
      <c r="RXJ1" s="6"/>
      <c r="RXK1" s="6"/>
      <c r="RXL1" s="6"/>
      <c r="RXM1" s="6"/>
      <c r="RXN1" s="6"/>
      <c r="RXO1" s="6"/>
      <c r="RXP1" s="6"/>
      <c r="RXQ1" s="6"/>
      <c r="RXR1" s="6"/>
      <c r="RXS1" s="6"/>
      <c r="RXT1" s="6"/>
      <c r="RXU1" s="6"/>
      <c r="RXV1" s="6"/>
      <c r="RXW1" s="6"/>
      <c r="RXX1" s="6"/>
      <c r="RXY1" s="6"/>
      <c r="RXZ1" s="6"/>
      <c r="RYA1" s="6"/>
      <c r="RYB1" s="6"/>
      <c r="RYC1" s="6"/>
      <c r="RYD1" s="6"/>
      <c r="RYE1" s="6"/>
      <c r="RYF1" s="6"/>
      <c r="RYG1" s="6"/>
      <c r="RYH1" s="6"/>
      <c r="RYI1" s="6"/>
      <c r="RYJ1" s="6"/>
      <c r="RYK1" s="6"/>
      <c r="RYL1" s="6"/>
      <c r="RYM1" s="6"/>
      <c r="RYN1" s="6"/>
      <c r="RYO1" s="6"/>
      <c r="RYP1" s="6"/>
      <c r="RYQ1" s="6"/>
      <c r="RYR1" s="6"/>
      <c r="RYS1" s="6"/>
      <c r="RYT1" s="6"/>
      <c r="RYU1" s="6"/>
      <c r="RYV1" s="6"/>
      <c r="RYW1" s="6"/>
      <c r="RYX1" s="6"/>
      <c r="RYY1" s="6"/>
      <c r="RYZ1" s="6"/>
      <c r="RZA1" s="6"/>
      <c r="RZB1" s="6"/>
      <c r="RZC1" s="6"/>
      <c r="RZD1" s="6"/>
      <c r="RZE1" s="6"/>
      <c r="RZF1" s="6"/>
      <c r="RZG1" s="6"/>
      <c r="RZH1" s="6"/>
      <c r="RZI1" s="6"/>
      <c r="RZJ1" s="6"/>
      <c r="RZK1" s="6"/>
      <c r="RZL1" s="6"/>
      <c r="RZM1" s="6"/>
      <c r="RZN1" s="6"/>
      <c r="RZO1" s="6"/>
      <c r="RZP1" s="6"/>
      <c r="RZQ1" s="6"/>
      <c r="RZR1" s="6"/>
      <c r="RZS1" s="6"/>
      <c r="RZT1" s="6"/>
      <c r="RZU1" s="6"/>
      <c r="RZV1" s="6"/>
      <c r="RZW1" s="6"/>
      <c r="RZX1" s="6"/>
      <c r="RZY1" s="6"/>
      <c r="RZZ1" s="6"/>
      <c r="SAA1" s="6"/>
      <c r="SAB1" s="6"/>
      <c r="SAC1" s="6"/>
      <c r="SAD1" s="6"/>
      <c r="SAE1" s="6"/>
      <c r="SAF1" s="6"/>
      <c r="SAG1" s="6"/>
      <c r="SAH1" s="6"/>
      <c r="SAI1" s="6"/>
      <c r="SAJ1" s="6"/>
      <c r="SAK1" s="6"/>
      <c r="SAL1" s="6"/>
      <c r="SAM1" s="6"/>
      <c r="SAN1" s="6"/>
      <c r="SAO1" s="6"/>
      <c r="SAP1" s="6"/>
      <c r="SAQ1" s="6"/>
      <c r="SAR1" s="6"/>
      <c r="SAS1" s="6"/>
      <c r="SAT1" s="6"/>
      <c r="SAU1" s="6"/>
      <c r="SAV1" s="6"/>
      <c r="SAW1" s="6"/>
      <c r="SAX1" s="6"/>
      <c r="SAY1" s="6"/>
      <c r="SAZ1" s="6"/>
      <c r="SBA1" s="6"/>
      <c r="SBB1" s="6"/>
      <c r="SBC1" s="6"/>
      <c r="SBD1" s="6"/>
      <c r="SBE1" s="6"/>
      <c r="SBF1" s="6"/>
      <c r="SBG1" s="6"/>
      <c r="SBH1" s="6"/>
      <c r="SBI1" s="6"/>
      <c r="SBJ1" s="6"/>
      <c r="SBK1" s="6"/>
      <c r="SBL1" s="6"/>
      <c r="SBM1" s="6"/>
      <c r="SBN1" s="6"/>
      <c r="SBO1" s="6"/>
      <c r="SBP1" s="6"/>
      <c r="SBQ1" s="6"/>
      <c r="SBR1" s="6"/>
      <c r="SBS1" s="6"/>
      <c r="SBT1" s="6"/>
      <c r="SBU1" s="6"/>
      <c r="SBV1" s="6"/>
      <c r="SBW1" s="6"/>
      <c r="SBX1" s="6"/>
      <c r="SBY1" s="6"/>
      <c r="SBZ1" s="6"/>
      <c r="SCA1" s="6"/>
      <c r="SCB1" s="6"/>
      <c r="SCC1" s="6"/>
      <c r="SCD1" s="6"/>
      <c r="SCE1" s="6"/>
      <c r="SCF1" s="6"/>
      <c r="SCG1" s="6"/>
      <c r="SCH1" s="6"/>
      <c r="SCI1" s="6"/>
      <c r="SCJ1" s="6"/>
      <c r="SCK1" s="6"/>
      <c r="SCL1" s="6"/>
      <c r="SCM1" s="6"/>
      <c r="SCN1" s="6"/>
      <c r="SCO1" s="6"/>
      <c r="SCP1" s="6"/>
      <c r="SCQ1" s="6"/>
      <c r="SCR1" s="6"/>
      <c r="SCS1" s="6"/>
      <c r="SCT1" s="6"/>
      <c r="SCU1" s="6"/>
      <c r="SCV1" s="6"/>
      <c r="SCW1" s="6"/>
      <c r="SCX1" s="6"/>
      <c r="SCY1" s="6"/>
      <c r="SCZ1" s="6"/>
      <c r="SDA1" s="6"/>
      <c r="SDB1" s="6"/>
      <c r="SDC1" s="6"/>
      <c r="SDD1" s="6"/>
      <c r="SDE1" s="6"/>
      <c r="SDF1" s="6"/>
      <c r="SDG1" s="6"/>
      <c r="SDH1" s="6"/>
      <c r="SDI1" s="6"/>
      <c r="SDJ1" s="6"/>
      <c r="SDK1" s="6"/>
      <c r="SDL1" s="6"/>
      <c r="SDM1" s="6"/>
      <c r="SDN1" s="6"/>
      <c r="SDO1" s="6"/>
      <c r="SDP1" s="6"/>
      <c r="SDQ1" s="6"/>
      <c r="SDR1" s="6"/>
      <c r="SDS1" s="6"/>
      <c r="SDT1" s="6"/>
      <c r="SDU1" s="6"/>
      <c r="SDV1" s="6"/>
      <c r="SDW1" s="6"/>
      <c r="SDX1" s="6"/>
      <c r="SDY1" s="6"/>
      <c r="SDZ1" s="6"/>
      <c r="SEA1" s="6"/>
      <c r="SEB1" s="6"/>
      <c r="SEC1" s="6"/>
      <c r="SED1" s="6"/>
      <c r="SEE1" s="6"/>
      <c r="SEF1" s="6"/>
      <c r="SEG1" s="6"/>
      <c r="SEH1" s="6"/>
      <c r="SEI1" s="6"/>
      <c r="SEJ1" s="6"/>
      <c r="SEK1" s="6"/>
      <c r="SEL1" s="6"/>
      <c r="SEM1" s="6"/>
      <c r="SEN1" s="6"/>
      <c r="SEO1" s="6"/>
      <c r="SEP1" s="6"/>
      <c r="SEQ1" s="6"/>
      <c r="SER1" s="6"/>
      <c r="SES1" s="6"/>
      <c r="SET1" s="6"/>
      <c r="SEU1" s="6"/>
      <c r="SEV1" s="6"/>
      <c r="SEW1" s="6"/>
      <c r="SEX1" s="6"/>
      <c r="SEY1" s="6"/>
      <c r="SEZ1" s="6"/>
      <c r="SFA1" s="6"/>
      <c r="SFB1" s="6"/>
      <c r="SFC1" s="6"/>
      <c r="SFD1" s="6"/>
      <c r="SFE1" s="6"/>
      <c r="SFF1" s="6"/>
      <c r="SFG1" s="6"/>
      <c r="SFH1" s="6"/>
      <c r="SFI1" s="6"/>
      <c r="SFJ1" s="6"/>
      <c r="SFK1" s="6"/>
      <c r="SFL1" s="6"/>
      <c r="SFM1" s="6"/>
      <c r="SFN1" s="6"/>
      <c r="SFO1" s="6"/>
      <c r="SFP1" s="6"/>
      <c r="SFQ1" s="6"/>
      <c r="SFR1" s="6"/>
      <c r="SFS1" s="6"/>
      <c r="SFT1" s="6"/>
      <c r="SFU1" s="6"/>
      <c r="SFV1" s="6"/>
      <c r="SFW1" s="6"/>
      <c r="SFX1" s="6"/>
      <c r="SFY1" s="6"/>
      <c r="SFZ1" s="6"/>
      <c r="SGA1" s="6"/>
      <c r="SGB1" s="6"/>
      <c r="SGC1" s="6"/>
      <c r="SGD1" s="6"/>
      <c r="SGE1" s="6"/>
      <c r="SGF1" s="6"/>
      <c r="SGG1" s="6"/>
      <c r="SGH1" s="6"/>
      <c r="SGI1" s="6"/>
      <c r="SGJ1" s="6"/>
      <c r="SGK1" s="6"/>
      <c r="SGL1" s="6"/>
      <c r="SGM1" s="6"/>
      <c r="SGN1" s="6"/>
      <c r="SGO1" s="6"/>
      <c r="SGP1" s="6"/>
      <c r="SGQ1" s="6"/>
      <c r="SGR1" s="6"/>
      <c r="SGS1" s="6"/>
      <c r="SGT1" s="6"/>
      <c r="SGU1" s="6"/>
      <c r="SGV1" s="6"/>
      <c r="SGW1" s="6"/>
      <c r="SGX1" s="6"/>
      <c r="SGY1" s="6"/>
      <c r="SGZ1" s="6"/>
      <c r="SHA1" s="6"/>
      <c r="SHB1" s="6"/>
      <c r="SHC1" s="6"/>
      <c r="SHD1" s="6"/>
      <c r="SHE1" s="6"/>
      <c r="SHF1" s="6"/>
      <c r="SHG1" s="6"/>
      <c r="SHH1" s="6"/>
      <c r="SHI1" s="6"/>
      <c r="SHJ1" s="6"/>
      <c r="SHK1" s="6"/>
      <c r="SHL1" s="6"/>
      <c r="SHM1" s="6"/>
      <c r="SHN1" s="6"/>
      <c r="SHO1" s="6"/>
      <c r="SHP1" s="6"/>
      <c r="SHQ1" s="6"/>
      <c r="SHR1" s="6"/>
      <c r="SHS1" s="6"/>
      <c r="SHT1" s="6"/>
      <c r="SHU1" s="6"/>
      <c r="SHV1" s="6"/>
      <c r="SHW1" s="6"/>
      <c r="SHX1" s="6"/>
      <c r="SHY1" s="6"/>
      <c r="SHZ1" s="6"/>
      <c r="SIA1" s="6"/>
      <c r="SIB1" s="6"/>
      <c r="SIC1" s="6"/>
      <c r="SID1" s="6"/>
      <c r="SIE1" s="6"/>
      <c r="SIF1" s="6"/>
      <c r="SIG1" s="6"/>
      <c r="SIH1" s="6"/>
      <c r="SII1" s="6"/>
      <c r="SIJ1" s="6"/>
      <c r="SIK1" s="6"/>
      <c r="SIL1" s="6"/>
      <c r="SIM1" s="6"/>
      <c r="SIN1" s="6"/>
      <c r="SIO1" s="6"/>
      <c r="SIP1" s="6"/>
      <c r="SIQ1" s="6"/>
      <c r="SIR1" s="6"/>
      <c r="SIS1" s="6"/>
      <c r="SIT1" s="6"/>
      <c r="SIU1" s="6"/>
      <c r="SIV1" s="6"/>
      <c r="SIW1" s="6"/>
      <c r="SIX1" s="6"/>
      <c r="SIY1" s="6"/>
      <c r="SIZ1" s="6"/>
      <c r="SJA1" s="6"/>
      <c r="SJB1" s="6"/>
      <c r="SJC1" s="6"/>
      <c r="SJD1" s="6"/>
      <c r="SJE1" s="6"/>
      <c r="SJF1" s="6"/>
      <c r="SJG1" s="6"/>
      <c r="SJH1" s="6"/>
      <c r="SJI1" s="6"/>
      <c r="SJJ1" s="6"/>
      <c r="SJK1" s="6"/>
      <c r="SJL1" s="6"/>
      <c r="SJM1" s="6"/>
      <c r="SJN1" s="6"/>
      <c r="SJO1" s="6"/>
      <c r="SJP1" s="6"/>
      <c r="SJQ1" s="6"/>
      <c r="SJR1" s="6"/>
      <c r="SJS1" s="6"/>
      <c r="SJT1" s="6"/>
      <c r="SJU1" s="6"/>
      <c r="SJV1" s="6"/>
      <c r="SJW1" s="6"/>
      <c r="SJX1" s="6"/>
      <c r="SJY1" s="6"/>
      <c r="SJZ1" s="6"/>
      <c r="SKA1" s="6"/>
      <c r="SKB1" s="6"/>
      <c r="SKC1" s="6"/>
      <c r="SKD1" s="6"/>
      <c r="SKE1" s="6"/>
      <c r="SKF1" s="6"/>
      <c r="SKG1" s="6"/>
      <c r="SKH1" s="6"/>
      <c r="SKI1" s="6"/>
      <c r="SKJ1" s="6"/>
      <c r="SKK1" s="6"/>
      <c r="SKL1" s="6"/>
      <c r="SKM1" s="6"/>
      <c r="SKN1" s="6"/>
      <c r="SKO1" s="6"/>
      <c r="SKP1" s="6"/>
      <c r="SKQ1" s="6"/>
      <c r="SKR1" s="6"/>
      <c r="SKS1" s="6"/>
      <c r="SKT1" s="6"/>
      <c r="SKU1" s="6"/>
      <c r="SKV1" s="6"/>
      <c r="SKW1" s="6"/>
      <c r="SKX1" s="6"/>
      <c r="SKY1" s="6"/>
      <c r="SKZ1" s="6"/>
      <c r="SLA1" s="6"/>
      <c r="SLB1" s="6"/>
      <c r="SLC1" s="6"/>
      <c r="SLD1" s="6"/>
      <c r="SLE1" s="6"/>
      <c r="SLF1" s="6"/>
      <c r="SLG1" s="6"/>
      <c r="SLH1" s="6"/>
      <c r="SLI1" s="6"/>
      <c r="SLJ1" s="6"/>
      <c r="SLK1" s="6"/>
      <c r="SLL1" s="6"/>
      <c r="SLM1" s="6"/>
      <c r="SLN1" s="6"/>
      <c r="SLO1" s="6"/>
      <c r="SLP1" s="6"/>
      <c r="SLQ1" s="6"/>
      <c r="SLR1" s="6"/>
      <c r="SLS1" s="6"/>
      <c r="SLT1" s="6"/>
      <c r="SLU1" s="6"/>
      <c r="SLV1" s="6"/>
      <c r="SLW1" s="6"/>
      <c r="SLX1" s="6"/>
      <c r="SLY1" s="6"/>
      <c r="SLZ1" s="6"/>
      <c r="SMA1" s="6"/>
      <c r="SMB1" s="6"/>
      <c r="SMC1" s="6"/>
      <c r="SMD1" s="6"/>
      <c r="SME1" s="6"/>
      <c r="SMF1" s="6"/>
      <c r="SMG1" s="6"/>
      <c r="SMH1" s="6"/>
      <c r="SMI1" s="6"/>
      <c r="SMJ1" s="6"/>
      <c r="SMK1" s="6"/>
      <c r="SML1" s="6"/>
      <c r="SMM1" s="6"/>
      <c r="SMN1" s="6"/>
      <c r="SMO1" s="6"/>
      <c r="SMP1" s="6"/>
      <c r="SMQ1" s="6"/>
      <c r="SMR1" s="6"/>
      <c r="SMS1" s="6"/>
      <c r="SMT1" s="6"/>
      <c r="SMU1" s="6"/>
      <c r="SMV1" s="6"/>
      <c r="SMW1" s="6"/>
      <c r="SMX1" s="6"/>
      <c r="SMY1" s="6"/>
      <c r="SMZ1" s="6"/>
      <c r="SNA1" s="6"/>
      <c r="SNB1" s="6"/>
      <c r="SNC1" s="6"/>
      <c r="SND1" s="6"/>
      <c r="SNE1" s="6"/>
      <c r="SNF1" s="6"/>
      <c r="SNG1" s="6"/>
      <c r="SNH1" s="6"/>
      <c r="SNI1" s="6"/>
      <c r="SNJ1" s="6"/>
      <c r="SNK1" s="6"/>
      <c r="SNL1" s="6"/>
      <c r="SNM1" s="6"/>
      <c r="SNN1" s="6"/>
      <c r="SNO1" s="6"/>
      <c r="SNP1" s="6"/>
      <c r="SNQ1" s="6"/>
      <c r="SNR1" s="6"/>
      <c r="SNS1" s="6"/>
      <c r="SNT1" s="6"/>
      <c r="SNU1" s="6"/>
      <c r="SNV1" s="6"/>
      <c r="SNW1" s="6"/>
      <c r="SNX1" s="6"/>
      <c r="SNY1" s="6"/>
      <c r="SNZ1" s="6"/>
      <c r="SOA1" s="6"/>
      <c r="SOB1" s="6"/>
      <c r="SOC1" s="6"/>
      <c r="SOD1" s="6"/>
      <c r="SOE1" s="6"/>
      <c r="SOF1" s="6"/>
      <c r="SOG1" s="6"/>
      <c r="SOH1" s="6"/>
      <c r="SOI1" s="6"/>
      <c r="SOJ1" s="6"/>
      <c r="SOK1" s="6"/>
      <c r="SOL1" s="6"/>
      <c r="SOM1" s="6"/>
      <c r="SON1" s="6"/>
      <c r="SOO1" s="6"/>
      <c r="SOP1" s="6"/>
      <c r="SOQ1" s="6"/>
      <c r="SOR1" s="6"/>
      <c r="SOS1" s="6"/>
      <c r="SOT1" s="6"/>
      <c r="SOU1" s="6"/>
      <c r="SOV1" s="6"/>
      <c r="SOW1" s="6"/>
      <c r="SOX1" s="6"/>
      <c r="SOY1" s="6"/>
      <c r="SOZ1" s="6"/>
      <c r="SPA1" s="6"/>
      <c r="SPB1" s="6"/>
      <c r="SPC1" s="6"/>
      <c r="SPD1" s="6"/>
      <c r="SPE1" s="6"/>
      <c r="SPF1" s="6"/>
      <c r="SPG1" s="6"/>
      <c r="SPH1" s="6"/>
      <c r="SPI1" s="6"/>
      <c r="SPJ1" s="6"/>
      <c r="SPK1" s="6"/>
      <c r="SPL1" s="6"/>
      <c r="SPM1" s="6"/>
      <c r="SPN1" s="6"/>
      <c r="SPO1" s="6"/>
      <c r="SPP1" s="6"/>
      <c r="SPQ1" s="6"/>
      <c r="SPR1" s="6"/>
      <c r="SPS1" s="6"/>
      <c r="SPT1" s="6"/>
      <c r="SPU1" s="6"/>
      <c r="SPV1" s="6"/>
      <c r="SPW1" s="6"/>
      <c r="SPX1" s="6"/>
      <c r="SPY1" s="6"/>
      <c r="SPZ1" s="6"/>
      <c r="SQA1" s="6"/>
      <c r="SQB1" s="6"/>
      <c r="SQC1" s="6"/>
      <c r="SQD1" s="6"/>
      <c r="SQE1" s="6"/>
      <c r="SQF1" s="6"/>
      <c r="SQG1" s="6"/>
      <c r="SQH1" s="6"/>
      <c r="SQI1" s="6"/>
      <c r="SQJ1" s="6"/>
      <c r="SQK1" s="6"/>
      <c r="SQL1" s="6"/>
      <c r="SQM1" s="6"/>
      <c r="SQN1" s="6"/>
      <c r="SQO1" s="6"/>
      <c r="SQP1" s="6"/>
      <c r="SQQ1" s="6"/>
      <c r="SQR1" s="6"/>
      <c r="SQS1" s="6"/>
      <c r="SQT1" s="6"/>
      <c r="SQU1" s="6"/>
      <c r="SQV1" s="6"/>
      <c r="SQW1" s="6"/>
      <c r="SQX1" s="6"/>
      <c r="SQY1" s="6"/>
      <c r="SQZ1" s="6"/>
      <c r="SRA1" s="6"/>
      <c r="SRB1" s="6"/>
      <c r="SRC1" s="6"/>
      <c r="SRD1" s="6"/>
      <c r="SRE1" s="6"/>
      <c r="SRF1" s="6"/>
      <c r="SRG1" s="6"/>
      <c r="SRH1" s="6"/>
      <c r="SRI1" s="6"/>
      <c r="SRJ1" s="6"/>
      <c r="SRK1" s="6"/>
      <c r="SRL1" s="6"/>
      <c r="SRM1" s="6"/>
      <c r="SRN1" s="6"/>
      <c r="SRO1" s="6"/>
      <c r="SRP1" s="6"/>
      <c r="SRQ1" s="6"/>
      <c r="SRR1" s="6"/>
      <c r="SRS1" s="6"/>
      <c r="SRT1" s="6"/>
      <c r="SRU1" s="6"/>
      <c r="SRV1" s="6"/>
      <c r="SRW1" s="6"/>
      <c r="SRX1" s="6"/>
      <c r="SRY1" s="6"/>
      <c r="SRZ1" s="6"/>
      <c r="SSA1" s="6"/>
      <c r="SSB1" s="6"/>
      <c r="SSC1" s="6"/>
      <c r="SSD1" s="6"/>
      <c r="SSE1" s="6"/>
      <c r="SSF1" s="6"/>
      <c r="SSG1" s="6"/>
      <c r="SSH1" s="6"/>
      <c r="SSI1" s="6"/>
      <c r="SSJ1" s="6"/>
      <c r="SSK1" s="6"/>
      <c r="SSL1" s="6"/>
      <c r="SSM1" s="6"/>
      <c r="SSN1" s="6"/>
      <c r="SSO1" s="6"/>
      <c r="SSP1" s="6"/>
      <c r="SSQ1" s="6"/>
      <c r="SSR1" s="6"/>
      <c r="SSS1" s="6"/>
      <c r="SST1" s="6"/>
      <c r="SSU1" s="6"/>
      <c r="SSV1" s="6"/>
      <c r="SSW1" s="6"/>
      <c r="SSX1" s="6"/>
      <c r="SSY1" s="6"/>
      <c r="SSZ1" s="6"/>
      <c r="STA1" s="6"/>
      <c r="STB1" s="6"/>
      <c r="STC1" s="6"/>
      <c r="STD1" s="6"/>
      <c r="STE1" s="6"/>
      <c r="STF1" s="6"/>
      <c r="STG1" s="6"/>
      <c r="STH1" s="6"/>
      <c r="STI1" s="6"/>
      <c r="STJ1" s="6"/>
      <c r="STK1" s="6"/>
      <c r="STL1" s="6"/>
      <c r="STM1" s="6"/>
      <c r="STN1" s="6"/>
      <c r="STO1" s="6"/>
      <c r="STP1" s="6"/>
      <c r="STQ1" s="6"/>
      <c r="STR1" s="6"/>
      <c r="STS1" s="6"/>
      <c r="STT1" s="6"/>
      <c r="STU1" s="6"/>
      <c r="STV1" s="6"/>
      <c r="STW1" s="6"/>
      <c r="STX1" s="6"/>
      <c r="STY1" s="6"/>
      <c r="STZ1" s="6"/>
      <c r="SUA1" s="6"/>
      <c r="SUB1" s="6"/>
      <c r="SUC1" s="6"/>
      <c r="SUD1" s="6"/>
      <c r="SUE1" s="6"/>
      <c r="SUF1" s="6"/>
      <c r="SUG1" s="6"/>
      <c r="SUH1" s="6"/>
      <c r="SUI1" s="6"/>
      <c r="SUJ1" s="6"/>
      <c r="SUK1" s="6"/>
      <c r="SUL1" s="6"/>
      <c r="SUM1" s="6"/>
      <c r="SUN1" s="6"/>
      <c r="SUO1" s="6"/>
      <c r="SUP1" s="6"/>
      <c r="SUQ1" s="6"/>
      <c r="SUR1" s="6"/>
      <c r="SUS1" s="6"/>
      <c r="SUT1" s="6"/>
      <c r="SUU1" s="6"/>
      <c r="SUV1" s="6"/>
      <c r="SUW1" s="6"/>
      <c r="SUX1" s="6"/>
      <c r="SUY1" s="6"/>
      <c r="SUZ1" s="6"/>
      <c r="SVA1" s="6"/>
      <c r="SVB1" s="6"/>
      <c r="SVC1" s="6"/>
      <c r="SVD1" s="6"/>
      <c r="SVE1" s="6"/>
      <c r="SVF1" s="6"/>
      <c r="SVG1" s="6"/>
      <c r="SVH1" s="6"/>
      <c r="SVI1" s="6"/>
      <c r="SVJ1" s="6"/>
      <c r="SVK1" s="6"/>
      <c r="SVL1" s="6"/>
      <c r="SVM1" s="6"/>
      <c r="SVN1" s="6"/>
      <c r="SVO1" s="6"/>
      <c r="SVP1" s="6"/>
      <c r="SVQ1" s="6"/>
      <c r="SVR1" s="6"/>
      <c r="SVS1" s="6"/>
      <c r="SVT1" s="6"/>
      <c r="SVU1" s="6"/>
      <c r="SVV1" s="6"/>
      <c r="SVW1" s="6"/>
      <c r="SVX1" s="6"/>
      <c r="SVY1" s="6"/>
      <c r="SVZ1" s="6"/>
      <c r="SWA1" s="6"/>
      <c r="SWB1" s="6"/>
      <c r="SWC1" s="6"/>
      <c r="SWD1" s="6"/>
      <c r="SWE1" s="6"/>
      <c r="SWF1" s="6"/>
      <c r="SWG1" s="6"/>
      <c r="SWH1" s="6"/>
      <c r="SWI1" s="6"/>
      <c r="SWJ1" s="6"/>
      <c r="SWK1" s="6"/>
      <c r="SWL1" s="6"/>
      <c r="SWM1" s="6"/>
      <c r="SWN1" s="6"/>
      <c r="SWO1" s="6"/>
      <c r="SWP1" s="6"/>
      <c r="SWQ1" s="6"/>
      <c r="SWR1" s="6"/>
      <c r="SWS1" s="6"/>
      <c r="SWT1" s="6"/>
      <c r="SWU1" s="6"/>
      <c r="SWV1" s="6"/>
      <c r="SWW1" s="6"/>
      <c r="SWX1" s="6"/>
      <c r="SWY1" s="6"/>
      <c r="SWZ1" s="6"/>
      <c r="SXA1" s="6"/>
      <c r="SXB1" s="6"/>
      <c r="SXC1" s="6"/>
      <c r="SXD1" s="6"/>
      <c r="SXE1" s="6"/>
      <c r="SXF1" s="6"/>
      <c r="SXG1" s="6"/>
      <c r="SXH1" s="6"/>
      <c r="SXI1" s="6"/>
      <c r="SXJ1" s="6"/>
      <c r="SXK1" s="6"/>
      <c r="SXL1" s="6"/>
      <c r="SXM1" s="6"/>
      <c r="SXN1" s="6"/>
      <c r="SXO1" s="6"/>
      <c r="SXP1" s="6"/>
      <c r="SXQ1" s="6"/>
      <c r="SXR1" s="6"/>
      <c r="SXS1" s="6"/>
      <c r="SXT1" s="6"/>
      <c r="SXU1" s="6"/>
      <c r="SXV1" s="6"/>
      <c r="SXW1" s="6"/>
      <c r="SXX1" s="6"/>
      <c r="SXY1" s="6"/>
      <c r="SXZ1" s="6"/>
      <c r="SYA1" s="6"/>
      <c r="SYB1" s="6"/>
      <c r="SYC1" s="6"/>
      <c r="SYD1" s="6"/>
      <c r="SYE1" s="6"/>
      <c r="SYF1" s="6"/>
      <c r="SYG1" s="6"/>
      <c r="SYH1" s="6"/>
      <c r="SYI1" s="6"/>
      <c r="SYJ1" s="6"/>
      <c r="SYK1" s="6"/>
      <c r="SYL1" s="6"/>
      <c r="SYM1" s="6"/>
      <c r="SYN1" s="6"/>
      <c r="SYO1" s="6"/>
      <c r="SYP1" s="6"/>
      <c r="SYQ1" s="6"/>
      <c r="SYR1" s="6"/>
      <c r="SYS1" s="6"/>
      <c r="SYT1" s="6"/>
      <c r="SYU1" s="6"/>
      <c r="SYV1" s="6"/>
      <c r="SYW1" s="6"/>
      <c r="SYX1" s="6"/>
      <c r="SYY1" s="6"/>
      <c r="SYZ1" s="6"/>
      <c r="SZA1" s="6"/>
      <c r="SZB1" s="6"/>
      <c r="SZC1" s="6"/>
      <c r="SZD1" s="6"/>
      <c r="SZE1" s="6"/>
      <c r="SZF1" s="6"/>
      <c r="SZG1" s="6"/>
      <c r="SZH1" s="6"/>
      <c r="SZI1" s="6"/>
      <c r="SZJ1" s="6"/>
      <c r="SZK1" s="6"/>
      <c r="SZL1" s="6"/>
      <c r="SZM1" s="6"/>
      <c r="SZN1" s="6"/>
      <c r="SZO1" s="6"/>
      <c r="SZP1" s="6"/>
      <c r="SZQ1" s="6"/>
      <c r="SZR1" s="6"/>
      <c r="SZS1" s="6"/>
      <c r="SZT1" s="6"/>
      <c r="SZU1" s="6"/>
      <c r="SZV1" s="6"/>
      <c r="SZW1" s="6"/>
      <c r="SZX1" s="6"/>
      <c r="SZY1" s="6"/>
      <c r="SZZ1" s="6"/>
      <c r="TAA1" s="6"/>
      <c r="TAB1" s="6"/>
      <c r="TAC1" s="6"/>
      <c r="TAD1" s="6"/>
      <c r="TAE1" s="6"/>
      <c r="TAF1" s="6"/>
      <c r="TAG1" s="6"/>
      <c r="TAH1" s="6"/>
      <c r="TAI1" s="6"/>
      <c r="TAJ1" s="6"/>
      <c r="TAK1" s="6"/>
      <c r="TAL1" s="6"/>
      <c r="TAM1" s="6"/>
      <c r="TAN1" s="6"/>
      <c r="TAO1" s="6"/>
      <c r="TAP1" s="6"/>
      <c r="TAQ1" s="6"/>
      <c r="TAR1" s="6"/>
      <c r="TAS1" s="6"/>
      <c r="TAT1" s="6"/>
      <c r="TAU1" s="6"/>
      <c r="TAV1" s="6"/>
      <c r="TAW1" s="6"/>
      <c r="TAX1" s="6"/>
      <c r="TAY1" s="6"/>
      <c r="TAZ1" s="6"/>
      <c r="TBA1" s="6"/>
      <c r="TBB1" s="6"/>
      <c r="TBC1" s="6"/>
      <c r="TBD1" s="6"/>
      <c r="TBE1" s="6"/>
      <c r="TBF1" s="6"/>
      <c r="TBG1" s="6"/>
      <c r="TBH1" s="6"/>
      <c r="TBI1" s="6"/>
      <c r="TBJ1" s="6"/>
      <c r="TBK1" s="6"/>
      <c r="TBL1" s="6"/>
      <c r="TBM1" s="6"/>
      <c r="TBN1" s="6"/>
      <c r="TBO1" s="6"/>
      <c r="TBP1" s="6"/>
      <c r="TBQ1" s="6"/>
      <c r="TBR1" s="6"/>
      <c r="TBS1" s="6"/>
      <c r="TBT1" s="6"/>
      <c r="TBU1" s="6"/>
      <c r="TBV1" s="6"/>
      <c r="TBW1" s="6"/>
      <c r="TBX1" s="6"/>
      <c r="TBY1" s="6"/>
      <c r="TBZ1" s="6"/>
      <c r="TCA1" s="6"/>
      <c r="TCB1" s="6"/>
      <c r="TCC1" s="6"/>
      <c r="TCD1" s="6"/>
      <c r="TCE1" s="6"/>
      <c r="TCF1" s="6"/>
      <c r="TCG1" s="6"/>
      <c r="TCH1" s="6"/>
      <c r="TCI1" s="6"/>
      <c r="TCJ1" s="6"/>
      <c r="TCK1" s="6"/>
      <c r="TCL1" s="6"/>
      <c r="TCM1" s="6"/>
      <c r="TCN1" s="6"/>
      <c r="TCO1" s="6"/>
      <c r="TCP1" s="6"/>
      <c r="TCQ1" s="6"/>
      <c r="TCR1" s="6"/>
      <c r="TCS1" s="6"/>
      <c r="TCT1" s="6"/>
      <c r="TCU1" s="6"/>
      <c r="TCV1" s="6"/>
      <c r="TCW1" s="6"/>
      <c r="TCX1" s="6"/>
      <c r="TCY1" s="6"/>
      <c r="TCZ1" s="6"/>
      <c r="TDA1" s="6"/>
      <c r="TDB1" s="6"/>
      <c r="TDC1" s="6"/>
      <c r="TDD1" s="6"/>
      <c r="TDE1" s="6"/>
      <c r="TDF1" s="6"/>
      <c r="TDG1" s="6"/>
      <c r="TDH1" s="6"/>
      <c r="TDI1" s="6"/>
      <c r="TDJ1" s="6"/>
      <c r="TDK1" s="6"/>
      <c r="TDL1" s="6"/>
      <c r="TDM1" s="6"/>
      <c r="TDN1" s="6"/>
      <c r="TDO1" s="6"/>
      <c r="TDP1" s="6"/>
      <c r="TDQ1" s="6"/>
      <c r="TDR1" s="6"/>
      <c r="TDS1" s="6"/>
      <c r="TDT1" s="6"/>
      <c r="TDU1" s="6"/>
      <c r="TDV1" s="6"/>
      <c r="TDW1" s="6"/>
      <c r="TDX1" s="6"/>
      <c r="TDY1" s="6"/>
      <c r="TDZ1" s="6"/>
      <c r="TEA1" s="6"/>
      <c r="TEB1" s="6"/>
      <c r="TEC1" s="6"/>
      <c r="TED1" s="6"/>
      <c r="TEE1" s="6"/>
      <c r="TEF1" s="6"/>
      <c r="TEG1" s="6"/>
      <c r="TEH1" s="6"/>
      <c r="TEI1" s="6"/>
      <c r="TEJ1" s="6"/>
      <c r="TEK1" s="6"/>
      <c r="TEL1" s="6"/>
      <c r="TEM1" s="6"/>
      <c r="TEN1" s="6"/>
      <c r="TEO1" s="6"/>
      <c r="TEP1" s="6"/>
      <c r="TEQ1" s="6"/>
      <c r="TER1" s="6"/>
      <c r="TES1" s="6"/>
      <c r="TET1" s="6"/>
      <c r="TEU1" s="6"/>
      <c r="TEV1" s="6"/>
      <c r="TEW1" s="6"/>
      <c r="TEX1" s="6"/>
      <c r="TEY1" s="6"/>
      <c r="TEZ1" s="6"/>
      <c r="TFA1" s="6"/>
      <c r="TFB1" s="6"/>
      <c r="TFC1" s="6"/>
      <c r="TFD1" s="6"/>
      <c r="TFE1" s="6"/>
      <c r="TFF1" s="6"/>
      <c r="TFG1" s="6"/>
      <c r="TFH1" s="6"/>
      <c r="TFI1" s="6"/>
      <c r="TFJ1" s="6"/>
      <c r="TFK1" s="6"/>
      <c r="TFL1" s="6"/>
      <c r="TFM1" s="6"/>
      <c r="TFN1" s="6"/>
      <c r="TFO1" s="6"/>
      <c r="TFP1" s="6"/>
      <c r="TFQ1" s="6"/>
      <c r="TFR1" s="6"/>
      <c r="TFS1" s="6"/>
      <c r="TFT1" s="6"/>
      <c r="TFU1" s="6"/>
      <c r="TFV1" s="6"/>
      <c r="TFW1" s="6"/>
      <c r="TFX1" s="6"/>
      <c r="TFY1" s="6"/>
      <c r="TFZ1" s="6"/>
      <c r="TGA1" s="6"/>
      <c r="TGB1" s="6"/>
      <c r="TGC1" s="6"/>
      <c r="TGD1" s="6"/>
      <c r="TGE1" s="6"/>
      <c r="TGF1" s="6"/>
      <c r="TGG1" s="6"/>
      <c r="TGH1" s="6"/>
      <c r="TGI1" s="6"/>
      <c r="TGJ1" s="6"/>
      <c r="TGK1" s="6"/>
      <c r="TGL1" s="6"/>
      <c r="TGM1" s="6"/>
      <c r="TGN1" s="6"/>
      <c r="TGO1" s="6"/>
      <c r="TGP1" s="6"/>
      <c r="TGQ1" s="6"/>
      <c r="TGR1" s="6"/>
      <c r="TGS1" s="6"/>
      <c r="TGT1" s="6"/>
      <c r="TGU1" s="6"/>
      <c r="TGV1" s="6"/>
      <c r="TGW1" s="6"/>
      <c r="TGX1" s="6"/>
      <c r="TGY1" s="6"/>
      <c r="TGZ1" s="6"/>
      <c r="THA1" s="6"/>
      <c r="THB1" s="6"/>
      <c r="THC1" s="6"/>
      <c r="THD1" s="6"/>
      <c r="THE1" s="6"/>
      <c r="THF1" s="6"/>
      <c r="THG1" s="6"/>
      <c r="THH1" s="6"/>
      <c r="THI1" s="6"/>
      <c r="THJ1" s="6"/>
      <c r="THK1" s="6"/>
      <c r="THL1" s="6"/>
      <c r="THM1" s="6"/>
      <c r="THN1" s="6"/>
      <c r="THO1" s="6"/>
      <c r="THP1" s="6"/>
      <c r="THQ1" s="6"/>
      <c r="THR1" s="6"/>
      <c r="THS1" s="6"/>
      <c r="THT1" s="6"/>
      <c r="THU1" s="6"/>
      <c r="THV1" s="6"/>
      <c r="THW1" s="6"/>
      <c r="THX1" s="6"/>
      <c r="THY1" s="6"/>
      <c r="THZ1" s="6"/>
      <c r="TIA1" s="6"/>
      <c r="TIB1" s="6"/>
      <c r="TIC1" s="6"/>
      <c r="TID1" s="6"/>
      <c r="TIE1" s="6"/>
      <c r="TIF1" s="6"/>
      <c r="TIG1" s="6"/>
      <c r="TIH1" s="6"/>
      <c r="TII1" s="6"/>
      <c r="TIJ1" s="6"/>
      <c r="TIK1" s="6"/>
      <c r="TIL1" s="6"/>
      <c r="TIM1" s="6"/>
      <c r="TIN1" s="6"/>
      <c r="TIO1" s="6"/>
      <c r="TIP1" s="6"/>
      <c r="TIQ1" s="6"/>
      <c r="TIR1" s="6"/>
      <c r="TIS1" s="6"/>
      <c r="TIT1" s="6"/>
      <c r="TIU1" s="6"/>
      <c r="TIV1" s="6"/>
      <c r="TIW1" s="6"/>
      <c r="TIX1" s="6"/>
      <c r="TIY1" s="6"/>
      <c r="TIZ1" s="6"/>
      <c r="TJA1" s="6"/>
      <c r="TJB1" s="6"/>
      <c r="TJC1" s="6"/>
      <c r="TJD1" s="6"/>
      <c r="TJE1" s="6"/>
      <c r="TJF1" s="6"/>
      <c r="TJG1" s="6"/>
      <c r="TJH1" s="6"/>
      <c r="TJI1" s="6"/>
      <c r="TJJ1" s="6"/>
      <c r="TJK1" s="6"/>
      <c r="TJL1" s="6"/>
      <c r="TJM1" s="6"/>
      <c r="TJN1" s="6"/>
      <c r="TJO1" s="6"/>
      <c r="TJP1" s="6"/>
      <c r="TJQ1" s="6"/>
      <c r="TJR1" s="6"/>
      <c r="TJS1" s="6"/>
      <c r="TJT1" s="6"/>
      <c r="TJU1" s="6"/>
      <c r="TJV1" s="6"/>
      <c r="TJW1" s="6"/>
      <c r="TJX1" s="6"/>
      <c r="TJY1" s="6"/>
      <c r="TJZ1" s="6"/>
      <c r="TKA1" s="6"/>
      <c r="TKB1" s="6"/>
      <c r="TKC1" s="6"/>
      <c r="TKD1" s="6"/>
      <c r="TKE1" s="6"/>
      <c r="TKF1" s="6"/>
      <c r="TKG1" s="6"/>
      <c r="TKH1" s="6"/>
      <c r="TKI1" s="6"/>
      <c r="TKJ1" s="6"/>
      <c r="TKK1" s="6"/>
      <c r="TKL1" s="6"/>
      <c r="TKM1" s="6"/>
      <c r="TKN1" s="6"/>
      <c r="TKO1" s="6"/>
      <c r="TKP1" s="6"/>
      <c r="TKQ1" s="6"/>
      <c r="TKR1" s="6"/>
      <c r="TKS1" s="6"/>
      <c r="TKT1" s="6"/>
      <c r="TKU1" s="6"/>
      <c r="TKV1" s="6"/>
      <c r="TKW1" s="6"/>
      <c r="TKX1" s="6"/>
      <c r="TKY1" s="6"/>
      <c r="TKZ1" s="6"/>
      <c r="TLA1" s="6"/>
      <c r="TLB1" s="6"/>
      <c r="TLC1" s="6"/>
      <c r="TLD1" s="6"/>
      <c r="TLE1" s="6"/>
      <c r="TLF1" s="6"/>
      <c r="TLG1" s="6"/>
      <c r="TLH1" s="6"/>
      <c r="TLI1" s="6"/>
      <c r="TLJ1" s="6"/>
      <c r="TLK1" s="6"/>
      <c r="TLL1" s="6"/>
      <c r="TLM1" s="6"/>
      <c r="TLN1" s="6"/>
      <c r="TLO1" s="6"/>
      <c r="TLP1" s="6"/>
      <c r="TLQ1" s="6"/>
      <c r="TLR1" s="6"/>
      <c r="TLS1" s="6"/>
      <c r="TLT1" s="6"/>
      <c r="TLU1" s="6"/>
      <c r="TLV1" s="6"/>
      <c r="TLW1" s="6"/>
      <c r="TLX1" s="6"/>
      <c r="TLY1" s="6"/>
      <c r="TLZ1" s="6"/>
      <c r="TMA1" s="6"/>
      <c r="TMB1" s="6"/>
      <c r="TMC1" s="6"/>
      <c r="TMD1" s="6"/>
      <c r="TME1" s="6"/>
      <c r="TMF1" s="6"/>
      <c r="TMG1" s="6"/>
      <c r="TMH1" s="6"/>
      <c r="TMI1" s="6"/>
      <c r="TMJ1" s="6"/>
      <c r="TMK1" s="6"/>
      <c r="TML1" s="6"/>
      <c r="TMM1" s="6"/>
      <c r="TMN1" s="6"/>
      <c r="TMO1" s="6"/>
      <c r="TMP1" s="6"/>
      <c r="TMQ1" s="6"/>
      <c r="TMR1" s="6"/>
      <c r="TMS1" s="6"/>
      <c r="TMT1" s="6"/>
      <c r="TMU1" s="6"/>
      <c r="TMV1" s="6"/>
      <c r="TMW1" s="6"/>
      <c r="TMX1" s="6"/>
      <c r="TMY1" s="6"/>
      <c r="TMZ1" s="6"/>
      <c r="TNA1" s="6"/>
      <c r="TNB1" s="6"/>
      <c r="TNC1" s="6"/>
      <c r="TND1" s="6"/>
      <c r="TNE1" s="6"/>
      <c r="TNF1" s="6"/>
      <c r="TNG1" s="6"/>
      <c r="TNH1" s="6"/>
      <c r="TNI1" s="6"/>
      <c r="TNJ1" s="6"/>
      <c r="TNK1" s="6"/>
      <c r="TNL1" s="6"/>
      <c r="TNM1" s="6"/>
      <c r="TNN1" s="6"/>
      <c r="TNO1" s="6"/>
      <c r="TNP1" s="6"/>
      <c r="TNQ1" s="6"/>
      <c r="TNR1" s="6"/>
      <c r="TNS1" s="6"/>
      <c r="TNT1" s="6"/>
      <c r="TNU1" s="6"/>
      <c r="TNV1" s="6"/>
      <c r="TNW1" s="6"/>
      <c r="TNX1" s="6"/>
      <c r="TNY1" s="6"/>
      <c r="TNZ1" s="6"/>
      <c r="TOA1" s="6"/>
      <c r="TOB1" s="6"/>
      <c r="TOC1" s="6"/>
      <c r="TOD1" s="6"/>
      <c r="TOE1" s="6"/>
      <c r="TOF1" s="6"/>
      <c r="TOG1" s="6"/>
      <c r="TOH1" s="6"/>
      <c r="TOI1" s="6"/>
      <c r="TOJ1" s="6"/>
      <c r="TOK1" s="6"/>
      <c r="TOL1" s="6"/>
      <c r="TOM1" s="6"/>
      <c r="TON1" s="6"/>
      <c r="TOO1" s="6"/>
      <c r="TOP1" s="6"/>
      <c r="TOQ1" s="6"/>
      <c r="TOR1" s="6"/>
      <c r="TOS1" s="6"/>
      <c r="TOT1" s="6"/>
      <c r="TOU1" s="6"/>
      <c r="TOV1" s="6"/>
      <c r="TOW1" s="6"/>
      <c r="TOX1" s="6"/>
      <c r="TOY1" s="6"/>
      <c r="TOZ1" s="6"/>
      <c r="TPA1" s="6"/>
      <c r="TPB1" s="6"/>
      <c r="TPC1" s="6"/>
      <c r="TPD1" s="6"/>
      <c r="TPE1" s="6"/>
      <c r="TPF1" s="6"/>
      <c r="TPG1" s="6"/>
      <c r="TPH1" s="6"/>
      <c r="TPI1" s="6"/>
      <c r="TPJ1" s="6"/>
      <c r="TPK1" s="6"/>
      <c r="TPL1" s="6"/>
      <c r="TPM1" s="6"/>
      <c r="TPN1" s="6"/>
      <c r="TPO1" s="6"/>
      <c r="TPP1" s="6"/>
      <c r="TPQ1" s="6"/>
      <c r="TPR1" s="6"/>
      <c r="TPS1" s="6"/>
      <c r="TPT1" s="6"/>
      <c r="TPU1" s="6"/>
      <c r="TPV1" s="6"/>
      <c r="TPW1" s="6"/>
      <c r="TPX1" s="6"/>
      <c r="TPY1" s="6"/>
      <c r="TPZ1" s="6"/>
      <c r="TQA1" s="6"/>
      <c r="TQB1" s="6"/>
      <c r="TQC1" s="6"/>
      <c r="TQD1" s="6"/>
      <c r="TQE1" s="6"/>
      <c r="TQF1" s="6"/>
      <c r="TQG1" s="6"/>
      <c r="TQH1" s="6"/>
      <c r="TQI1" s="6"/>
      <c r="TQJ1" s="6"/>
      <c r="TQK1" s="6"/>
      <c r="TQL1" s="6"/>
      <c r="TQM1" s="6"/>
      <c r="TQN1" s="6"/>
      <c r="TQO1" s="6"/>
      <c r="TQP1" s="6"/>
      <c r="TQQ1" s="6"/>
      <c r="TQR1" s="6"/>
      <c r="TQS1" s="6"/>
      <c r="TQT1" s="6"/>
      <c r="TQU1" s="6"/>
      <c r="TQV1" s="6"/>
      <c r="TQW1" s="6"/>
      <c r="TQX1" s="6"/>
      <c r="TQY1" s="6"/>
      <c r="TQZ1" s="6"/>
      <c r="TRA1" s="6"/>
      <c r="TRB1" s="6"/>
      <c r="TRC1" s="6"/>
      <c r="TRD1" s="6"/>
      <c r="TRE1" s="6"/>
      <c r="TRF1" s="6"/>
      <c r="TRG1" s="6"/>
      <c r="TRH1" s="6"/>
      <c r="TRI1" s="6"/>
      <c r="TRJ1" s="6"/>
      <c r="TRK1" s="6"/>
      <c r="TRL1" s="6"/>
      <c r="TRM1" s="6"/>
      <c r="TRN1" s="6"/>
      <c r="TRO1" s="6"/>
      <c r="TRP1" s="6"/>
      <c r="TRQ1" s="6"/>
      <c r="TRR1" s="6"/>
      <c r="TRS1" s="6"/>
      <c r="TRT1" s="6"/>
      <c r="TRU1" s="6"/>
      <c r="TRV1" s="6"/>
      <c r="TRW1" s="6"/>
      <c r="TRX1" s="6"/>
      <c r="TRY1" s="6"/>
      <c r="TRZ1" s="6"/>
      <c r="TSA1" s="6"/>
      <c r="TSB1" s="6"/>
      <c r="TSC1" s="6"/>
      <c r="TSD1" s="6"/>
      <c r="TSE1" s="6"/>
      <c r="TSF1" s="6"/>
      <c r="TSG1" s="6"/>
      <c r="TSH1" s="6"/>
      <c r="TSI1" s="6"/>
      <c r="TSJ1" s="6"/>
      <c r="TSK1" s="6"/>
      <c r="TSL1" s="6"/>
      <c r="TSM1" s="6"/>
      <c r="TSN1" s="6"/>
      <c r="TSO1" s="6"/>
      <c r="TSP1" s="6"/>
      <c r="TSQ1" s="6"/>
      <c r="TSR1" s="6"/>
      <c r="TSS1" s="6"/>
      <c r="TST1" s="6"/>
      <c r="TSU1" s="6"/>
      <c r="TSV1" s="6"/>
      <c r="TSW1" s="6"/>
      <c r="TSX1" s="6"/>
      <c r="TSY1" s="6"/>
      <c r="TSZ1" s="6"/>
      <c r="TTA1" s="6"/>
      <c r="TTB1" s="6"/>
      <c r="TTC1" s="6"/>
      <c r="TTD1" s="6"/>
      <c r="TTE1" s="6"/>
      <c r="TTF1" s="6"/>
      <c r="TTG1" s="6"/>
      <c r="TTH1" s="6"/>
      <c r="TTI1" s="6"/>
      <c r="TTJ1" s="6"/>
      <c r="TTK1" s="6"/>
      <c r="TTL1" s="6"/>
      <c r="TTM1" s="6"/>
      <c r="TTN1" s="6"/>
      <c r="TTO1" s="6"/>
      <c r="TTP1" s="6"/>
      <c r="TTQ1" s="6"/>
      <c r="TTR1" s="6"/>
      <c r="TTS1" s="6"/>
      <c r="TTT1" s="6"/>
      <c r="TTU1" s="6"/>
      <c r="TTV1" s="6"/>
      <c r="TTW1" s="6"/>
      <c r="TTX1" s="6"/>
      <c r="TTY1" s="6"/>
      <c r="TTZ1" s="6"/>
      <c r="TUA1" s="6"/>
      <c r="TUB1" s="6"/>
      <c r="TUC1" s="6"/>
      <c r="TUD1" s="6"/>
      <c r="TUE1" s="6"/>
      <c r="TUF1" s="6"/>
      <c r="TUG1" s="6"/>
      <c r="TUH1" s="6"/>
      <c r="TUI1" s="6"/>
      <c r="TUJ1" s="6"/>
      <c r="TUK1" s="6"/>
      <c r="TUL1" s="6"/>
      <c r="TUM1" s="6"/>
      <c r="TUN1" s="6"/>
      <c r="TUO1" s="6"/>
      <c r="TUP1" s="6"/>
      <c r="TUQ1" s="6"/>
      <c r="TUR1" s="6"/>
      <c r="TUS1" s="6"/>
      <c r="TUT1" s="6"/>
      <c r="TUU1" s="6"/>
      <c r="TUV1" s="6"/>
      <c r="TUW1" s="6"/>
      <c r="TUX1" s="6"/>
      <c r="TUY1" s="6"/>
      <c r="TUZ1" s="6"/>
      <c r="TVA1" s="6"/>
      <c r="TVB1" s="6"/>
      <c r="TVC1" s="6"/>
      <c r="TVD1" s="6"/>
      <c r="TVE1" s="6"/>
      <c r="TVF1" s="6"/>
      <c r="TVG1" s="6"/>
      <c r="TVH1" s="6"/>
      <c r="TVI1" s="6"/>
      <c r="TVJ1" s="6"/>
      <c r="TVK1" s="6"/>
      <c r="TVL1" s="6"/>
      <c r="TVM1" s="6"/>
      <c r="TVN1" s="6"/>
      <c r="TVO1" s="6"/>
      <c r="TVP1" s="6"/>
      <c r="TVQ1" s="6"/>
      <c r="TVR1" s="6"/>
      <c r="TVS1" s="6"/>
      <c r="TVT1" s="6"/>
      <c r="TVU1" s="6"/>
      <c r="TVV1" s="6"/>
      <c r="TVW1" s="6"/>
      <c r="TVX1" s="6"/>
      <c r="TVY1" s="6"/>
      <c r="TVZ1" s="6"/>
      <c r="TWA1" s="6"/>
      <c r="TWB1" s="6"/>
      <c r="TWC1" s="6"/>
      <c r="TWD1" s="6"/>
      <c r="TWE1" s="6"/>
      <c r="TWF1" s="6"/>
      <c r="TWG1" s="6"/>
      <c r="TWH1" s="6"/>
      <c r="TWI1" s="6"/>
      <c r="TWJ1" s="6"/>
      <c r="TWK1" s="6"/>
      <c r="TWL1" s="6"/>
      <c r="TWM1" s="6"/>
      <c r="TWN1" s="6"/>
      <c r="TWO1" s="6"/>
      <c r="TWP1" s="6"/>
      <c r="TWQ1" s="6"/>
      <c r="TWR1" s="6"/>
      <c r="TWS1" s="6"/>
      <c r="TWT1" s="6"/>
      <c r="TWU1" s="6"/>
      <c r="TWV1" s="6"/>
      <c r="TWW1" s="6"/>
      <c r="TWX1" s="6"/>
      <c r="TWY1" s="6"/>
      <c r="TWZ1" s="6"/>
      <c r="TXA1" s="6"/>
      <c r="TXB1" s="6"/>
      <c r="TXC1" s="6"/>
      <c r="TXD1" s="6"/>
      <c r="TXE1" s="6"/>
      <c r="TXF1" s="6"/>
      <c r="TXG1" s="6"/>
      <c r="TXH1" s="6"/>
      <c r="TXI1" s="6"/>
      <c r="TXJ1" s="6"/>
      <c r="TXK1" s="6"/>
      <c r="TXL1" s="6"/>
      <c r="TXM1" s="6"/>
      <c r="TXN1" s="6"/>
      <c r="TXO1" s="6"/>
      <c r="TXP1" s="6"/>
      <c r="TXQ1" s="6"/>
      <c r="TXR1" s="6"/>
      <c r="TXS1" s="6"/>
      <c r="TXT1" s="6"/>
      <c r="TXU1" s="6"/>
      <c r="TXV1" s="6"/>
      <c r="TXW1" s="6"/>
      <c r="TXX1" s="6"/>
      <c r="TXY1" s="6"/>
      <c r="TXZ1" s="6"/>
      <c r="TYA1" s="6"/>
      <c r="TYB1" s="6"/>
      <c r="TYC1" s="6"/>
      <c r="TYD1" s="6"/>
      <c r="TYE1" s="6"/>
      <c r="TYF1" s="6"/>
      <c r="TYG1" s="6"/>
      <c r="TYH1" s="6"/>
      <c r="TYI1" s="6"/>
      <c r="TYJ1" s="6"/>
      <c r="TYK1" s="6"/>
      <c r="TYL1" s="6"/>
      <c r="TYM1" s="6"/>
      <c r="TYN1" s="6"/>
      <c r="TYO1" s="6"/>
      <c r="TYP1" s="6"/>
      <c r="TYQ1" s="6"/>
      <c r="TYR1" s="6"/>
      <c r="TYS1" s="6"/>
      <c r="TYT1" s="6"/>
      <c r="TYU1" s="6"/>
      <c r="TYV1" s="6"/>
      <c r="TYW1" s="6"/>
      <c r="TYX1" s="6"/>
      <c r="TYY1" s="6"/>
      <c r="TYZ1" s="6"/>
      <c r="TZA1" s="6"/>
      <c r="TZB1" s="6"/>
      <c r="TZC1" s="6"/>
      <c r="TZD1" s="6"/>
      <c r="TZE1" s="6"/>
      <c r="TZF1" s="6"/>
      <c r="TZG1" s="6"/>
      <c r="TZH1" s="6"/>
      <c r="TZI1" s="6"/>
      <c r="TZJ1" s="6"/>
      <c r="TZK1" s="6"/>
      <c r="TZL1" s="6"/>
      <c r="TZM1" s="6"/>
      <c r="TZN1" s="6"/>
      <c r="TZO1" s="6"/>
      <c r="TZP1" s="6"/>
      <c r="TZQ1" s="6"/>
      <c r="TZR1" s="6"/>
      <c r="TZS1" s="6"/>
      <c r="TZT1" s="6"/>
      <c r="TZU1" s="6"/>
      <c r="TZV1" s="6"/>
      <c r="TZW1" s="6"/>
      <c r="TZX1" s="6"/>
      <c r="TZY1" s="6"/>
      <c r="TZZ1" s="6"/>
      <c r="UAA1" s="6"/>
      <c r="UAB1" s="6"/>
      <c r="UAC1" s="6"/>
      <c r="UAD1" s="6"/>
      <c r="UAE1" s="6"/>
      <c r="UAF1" s="6"/>
      <c r="UAG1" s="6"/>
      <c r="UAH1" s="6"/>
      <c r="UAI1" s="6"/>
      <c r="UAJ1" s="6"/>
      <c r="UAK1" s="6"/>
      <c r="UAL1" s="6"/>
      <c r="UAM1" s="6"/>
      <c r="UAN1" s="6"/>
      <c r="UAO1" s="6"/>
      <c r="UAP1" s="6"/>
      <c r="UAQ1" s="6"/>
      <c r="UAR1" s="6"/>
      <c r="UAS1" s="6"/>
      <c r="UAT1" s="6"/>
      <c r="UAU1" s="6"/>
      <c r="UAV1" s="6"/>
      <c r="UAW1" s="6"/>
      <c r="UAX1" s="6"/>
      <c r="UAY1" s="6"/>
      <c r="UAZ1" s="6"/>
      <c r="UBA1" s="6"/>
      <c r="UBB1" s="6"/>
      <c r="UBC1" s="6"/>
      <c r="UBD1" s="6"/>
      <c r="UBE1" s="6"/>
      <c r="UBF1" s="6"/>
      <c r="UBG1" s="6"/>
      <c r="UBH1" s="6"/>
      <c r="UBI1" s="6"/>
      <c r="UBJ1" s="6"/>
      <c r="UBK1" s="6"/>
      <c r="UBL1" s="6"/>
      <c r="UBM1" s="6"/>
      <c r="UBN1" s="6"/>
      <c r="UBO1" s="6"/>
      <c r="UBP1" s="6"/>
      <c r="UBQ1" s="6"/>
      <c r="UBR1" s="6"/>
      <c r="UBS1" s="6"/>
      <c r="UBT1" s="6"/>
      <c r="UBU1" s="6"/>
      <c r="UBV1" s="6"/>
      <c r="UBW1" s="6"/>
      <c r="UBX1" s="6"/>
      <c r="UBY1" s="6"/>
      <c r="UBZ1" s="6"/>
      <c r="UCA1" s="6"/>
      <c r="UCB1" s="6"/>
      <c r="UCC1" s="6"/>
      <c r="UCD1" s="6"/>
      <c r="UCE1" s="6"/>
      <c r="UCF1" s="6"/>
      <c r="UCG1" s="6"/>
      <c r="UCH1" s="6"/>
      <c r="UCI1" s="6"/>
      <c r="UCJ1" s="6"/>
      <c r="UCK1" s="6"/>
      <c r="UCL1" s="6"/>
      <c r="UCM1" s="6"/>
      <c r="UCN1" s="6"/>
      <c r="UCO1" s="6"/>
      <c r="UCP1" s="6"/>
      <c r="UCQ1" s="6"/>
      <c r="UCR1" s="6"/>
      <c r="UCS1" s="6"/>
      <c r="UCT1" s="6"/>
      <c r="UCU1" s="6"/>
      <c r="UCV1" s="6"/>
      <c r="UCW1" s="6"/>
      <c r="UCX1" s="6"/>
      <c r="UCY1" s="6"/>
      <c r="UCZ1" s="6"/>
      <c r="UDA1" s="6"/>
      <c r="UDB1" s="6"/>
      <c r="UDC1" s="6"/>
      <c r="UDD1" s="6"/>
      <c r="UDE1" s="6"/>
      <c r="UDF1" s="6"/>
      <c r="UDG1" s="6"/>
      <c r="UDH1" s="6"/>
      <c r="UDI1" s="6"/>
      <c r="UDJ1" s="6"/>
      <c r="UDK1" s="6"/>
      <c r="UDL1" s="6"/>
      <c r="UDM1" s="6"/>
      <c r="UDN1" s="6"/>
      <c r="UDO1" s="6"/>
      <c r="UDP1" s="6"/>
      <c r="UDQ1" s="6"/>
      <c r="UDR1" s="6"/>
      <c r="UDS1" s="6"/>
      <c r="UDT1" s="6"/>
      <c r="UDU1" s="6"/>
      <c r="UDV1" s="6"/>
      <c r="UDW1" s="6"/>
      <c r="UDX1" s="6"/>
      <c r="UDY1" s="6"/>
      <c r="UDZ1" s="6"/>
      <c r="UEA1" s="6"/>
      <c r="UEB1" s="6"/>
      <c r="UEC1" s="6"/>
      <c r="UED1" s="6"/>
      <c r="UEE1" s="6"/>
      <c r="UEF1" s="6"/>
      <c r="UEG1" s="6"/>
      <c r="UEH1" s="6"/>
      <c r="UEI1" s="6"/>
      <c r="UEJ1" s="6"/>
      <c r="UEK1" s="6"/>
      <c r="UEL1" s="6"/>
      <c r="UEM1" s="6"/>
      <c r="UEN1" s="6"/>
      <c r="UEO1" s="6"/>
      <c r="UEP1" s="6"/>
      <c r="UEQ1" s="6"/>
      <c r="UER1" s="6"/>
      <c r="UES1" s="6"/>
      <c r="UET1" s="6"/>
      <c r="UEU1" s="6"/>
      <c r="UEV1" s="6"/>
      <c r="UEW1" s="6"/>
      <c r="UEX1" s="6"/>
      <c r="UEY1" s="6"/>
      <c r="UEZ1" s="6"/>
      <c r="UFA1" s="6"/>
      <c r="UFB1" s="6"/>
      <c r="UFC1" s="6"/>
      <c r="UFD1" s="6"/>
      <c r="UFE1" s="6"/>
      <c r="UFF1" s="6"/>
      <c r="UFG1" s="6"/>
      <c r="UFH1" s="6"/>
      <c r="UFI1" s="6"/>
      <c r="UFJ1" s="6"/>
      <c r="UFK1" s="6"/>
      <c r="UFL1" s="6"/>
      <c r="UFM1" s="6"/>
      <c r="UFN1" s="6"/>
      <c r="UFO1" s="6"/>
      <c r="UFP1" s="6"/>
      <c r="UFQ1" s="6"/>
      <c r="UFR1" s="6"/>
      <c r="UFS1" s="6"/>
      <c r="UFT1" s="6"/>
      <c r="UFU1" s="6"/>
      <c r="UFV1" s="6"/>
      <c r="UFW1" s="6"/>
      <c r="UFX1" s="6"/>
      <c r="UFY1" s="6"/>
      <c r="UFZ1" s="6"/>
      <c r="UGA1" s="6"/>
      <c r="UGB1" s="6"/>
      <c r="UGC1" s="6"/>
      <c r="UGD1" s="6"/>
      <c r="UGE1" s="6"/>
      <c r="UGF1" s="6"/>
      <c r="UGG1" s="6"/>
      <c r="UGH1" s="6"/>
      <c r="UGI1" s="6"/>
      <c r="UGJ1" s="6"/>
      <c r="UGK1" s="6"/>
      <c r="UGL1" s="6"/>
      <c r="UGM1" s="6"/>
      <c r="UGN1" s="6"/>
      <c r="UGO1" s="6"/>
      <c r="UGP1" s="6"/>
      <c r="UGQ1" s="6"/>
      <c r="UGR1" s="6"/>
      <c r="UGS1" s="6"/>
      <c r="UGT1" s="6"/>
      <c r="UGU1" s="6"/>
      <c r="UGV1" s="6"/>
      <c r="UGW1" s="6"/>
      <c r="UGX1" s="6"/>
      <c r="UGY1" s="6"/>
      <c r="UGZ1" s="6"/>
      <c r="UHA1" s="6"/>
      <c r="UHB1" s="6"/>
      <c r="UHC1" s="6"/>
      <c r="UHD1" s="6"/>
      <c r="UHE1" s="6"/>
      <c r="UHF1" s="6"/>
      <c r="UHG1" s="6"/>
      <c r="UHH1" s="6"/>
      <c r="UHI1" s="6"/>
      <c r="UHJ1" s="6"/>
      <c r="UHK1" s="6"/>
      <c r="UHL1" s="6"/>
      <c r="UHM1" s="6"/>
      <c r="UHN1" s="6"/>
      <c r="UHO1" s="6"/>
      <c r="UHP1" s="6"/>
      <c r="UHQ1" s="6"/>
      <c r="UHR1" s="6"/>
      <c r="UHS1" s="6"/>
      <c r="UHT1" s="6"/>
      <c r="UHU1" s="6"/>
      <c r="UHV1" s="6"/>
      <c r="UHW1" s="6"/>
      <c r="UHX1" s="6"/>
      <c r="UHY1" s="6"/>
      <c r="UHZ1" s="6"/>
      <c r="UIA1" s="6"/>
      <c r="UIB1" s="6"/>
      <c r="UIC1" s="6"/>
      <c r="UID1" s="6"/>
      <c r="UIE1" s="6"/>
      <c r="UIF1" s="6"/>
      <c r="UIG1" s="6"/>
      <c r="UIH1" s="6"/>
      <c r="UII1" s="6"/>
      <c r="UIJ1" s="6"/>
      <c r="UIK1" s="6"/>
      <c r="UIL1" s="6"/>
      <c r="UIM1" s="6"/>
      <c r="UIN1" s="6"/>
      <c r="UIO1" s="6"/>
      <c r="UIP1" s="6"/>
      <c r="UIQ1" s="6"/>
      <c r="UIR1" s="6"/>
      <c r="UIS1" s="6"/>
      <c r="UIT1" s="6"/>
      <c r="UIU1" s="6"/>
      <c r="UIV1" s="6"/>
      <c r="UIW1" s="6"/>
      <c r="UIX1" s="6"/>
      <c r="UIY1" s="6"/>
      <c r="UIZ1" s="6"/>
      <c r="UJA1" s="6"/>
      <c r="UJB1" s="6"/>
      <c r="UJC1" s="6"/>
      <c r="UJD1" s="6"/>
      <c r="UJE1" s="6"/>
      <c r="UJF1" s="6"/>
      <c r="UJG1" s="6"/>
      <c r="UJH1" s="6"/>
      <c r="UJI1" s="6"/>
      <c r="UJJ1" s="6"/>
      <c r="UJK1" s="6"/>
      <c r="UJL1" s="6"/>
      <c r="UJM1" s="6"/>
      <c r="UJN1" s="6"/>
      <c r="UJO1" s="6"/>
      <c r="UJP1" s="6"/>
      <c r="UJQ1" s="6"/>
      <c r="UJR1" s="6"/>
      <c r="UJS1" s="6"/>
      <c r="UJT1" s="6"/>
      <c r="UJU1" s="6"/>
      <c r="UJV1" s="6"/>
      <c r="UJW1" s="6"/>
      <c r="UJX1" s="6"/>
      <c r="UJY1" s="6"/>
      <c r="UJZ1" s="6"/>
      <c r="UKA1" s="6"/>
      <c r="UKB1" s="6"/>
      <c r="UKC1" s="6"/>
      <c r="UKD1" s="6"/>
      <c r="UKE1" s="6"/>
      <c r="UKF1" s="6"/>
      <c r="UKG1" s="6"/>
      <c r="UKH1" s="6"/>
      <c r="UKI1" s="6"/>
      <c r="UKJ1" s="6"/>
      <c r="UKK1" s="6"/>
      <c r="UKL1" s="6"/>
      <c r="UKM1" s="6"/>
      <c r="UKN1" s="6"/>
      <c r="UKO1" s="6"/>
      <c r="UKP1" s="6"/>
      <c r="UKQ1" s="6"/>
      <c r="UKR1" s="6"/>
      <c r="UKS1" s="6"/>
      <c r="UKT1" s="6"/>
      <c r="UKU1" s="6"/>
      <c r="UKV1" s="6"/>
      <c r="UKW1" s="6"/>
      <c r="UKX1" s="6"/>
      <c r="UKY1" s="6"/>
      <c r="UKZ1" s="6"/>
      <c r="ULA1" s="6"/>
      <c r="ULB1" s="6"/>
      <c r="ULC1" s="6"/>
      <c r="ULD1" s="6"/>
      <c r="ULE1" s="6"/>
      <c r="ULF1" s="6"/>
      <c r="ULG1" s="6"/>
      <c r="ULH1" s="6"/>
      <c r="ULI1" s="6"/>
      <c r="ULJ1" s="6"/>
      <c r="ULK1" s="6"/>
      <c r="ULL1" s="6"/>
      <c r="ULM1" s="6"/>
      <c r="ULN1" s="6"/>
      <c r="ULO1" s="6"/>
      <c r="ULP1" s="6"/>
      <c r="ULQ1" s="6"/>
      <c r="ULR1" s="6"/>
      <c r="ULS1" s="6"/>
      <c r="ULT1" s="6"/>
      <c r="ULU1" s="6"/>
      <c r="ULV1" s="6"/>
      <c r="ULW1" s="6"/>
      <c r="ULX1" s="6"/>
      <c r="ULY1" s="6"/>
      <c r="ULZ1" s="6"/>
      <c r="UMA1" s="6"/>
      <c r="UMB1" s="6"/>
      <c r="UMC1" s="6"/>
      <c r="UMD1" s="6"/>
      <c r="UME1" s="6"/>
      <c r="UMF1" s="6"/>
      <c r="UMG1" s="6"/>
      <c r="UMH1" s="6"/>
      <c r="UMI1" s="6"/>
      <c r="UMJ1" s="6"/>
      <c r="UMK1" s="6"/>
      <c r="UML1" s="6"/>
      <c r="UMM1" s="6"/>
      <c r="UMN1" s="6"/>
      <c r="UMO1" s="6"/>
      <c r="UMP1" s="6"/>
      <c r="UMQ1" s="6"/>
      <c r="UMR1" s="6"/>
      <c r="UMS1" s="6"/>
      <c r="UMT1" s="6"/>
      <c r="UMU1" s="6"/>
      <c r="UMV1" s="6"/>
      <c r="UMW1" s="6"/>
      <c r="UMX1" s="6"/>
      <c r="UMY1" s="6"/>
      <c r="UMZ1" s="6"/>
      <c r="UNA1" s="6"/>
      <c r="UNB1" s="6"/>
      <c r="UNC1" s="6"/>
      <c r="UND1" s="6"/>
      <c r="UNE1" s="6"/>
      <c r="UNF1" s="6"/>
      <c r="UNG1" s="6"/>
      <c r="UNH1" s="6"/>
      <c r="UNI1" s="6"/>
      <c r="UNJ1" s="6"/>
      <c r="UNK1" s="6"/>
      <c r="UNL1" s="6"/>
      <c r="UNM1" s="6"/>
      <c r="UNN1" s="6"/>
      <c r="UNO1" s="6"/>
      <c r="UNP1" s="6"/>
      <c r="UNQ1" s="6"/>
      <c r="UNR1" s="6"/>
      <c r="UNS1" s="6"/>
      <c r="UNT1" s="6"/>
      <c r="UNU1" s="6"/>
      <c r="UNV1" s="6"/>
      <c r="UNW1" s="6"/>
      <c r="UNX1" s="6"/>
      <c r="UNY1" s="6"/>
      <c r="UNZ1" s="6"/>
      <c r="UOA1" s="6"/>
      <c r="UOB1" s="6"/>
      <c r="UOC1" s="6"/>
      <c r="UOD1" s="6"/>
      <c r="UOE1" s="6"/>
      <c r="UOF1" s="6"/>
      <c r="UOG1" s="6"/>
      <c r="UOH1" s="6"/>
      <c r="UOI1" s="6"/>
      <c r="UOJ1" s="6"/>
      <c r="UOK1" s="6"/>
      <c r="UOL1" s="6"/>
      <c r="UOM1" s="6"/>
      <c r="UON1" s="6"/>
      <c r="UOO1" s="6"/>
      <c r="UOP1" s="6"/>
      <c r="UOQ1" s="6"/>
      <c r="UOR1" s="6"/>
      <c r="UOS1" s="6"/>
      <c r="UOT1" s="6"/>
      <c r="UOU1" s="6"/>
      <c r="UOV1" s="6"/>
      <c r="UOW1" s="6"/>
      <c r="UOX1" s="6"/>
      <c r="UOY1" s="6"/>
      <c r="UOZ1" s="6"/>
      <c r="UPA1" s="6"/>
      <c r="UPB1" s="6"/>
      <c r="UPC1" s="6"/>
      <c r="UPD1" s="6"/>
      <c r="UPE1" s="6"/>
      <c r="UPF1" s="6"/>
      <c r="UPG1" s="6"/>
      <c r="UPH1" s="6"/>
      <c r="UPI1" s="6"/>
      <c r="UPJ1" s="6"/>
      <c r="UPK1" s="6"/>
      <c r="UPL1" s="6"/>
      <c r="UPM1" s="6"/>
      <c r="UPN1" s="6"/>
      <c r="UPO1" s="6"/>
      <c r="UPP1" s="6"/>
      <c r="UPQ1" s="6"/>
      <c r="UPR1" s="6"/>
      <c r="UPS1" s="6"/>
      <c r="UPT1" s="6"/>
      <c r="UPU1" s="6"/>
      <c r="UPV1" s="6"/>
      <c r="UPW1" s="6"/>
      <c r="UPX1" s="6"/>
      <c r="UPY1" s="6"/>
      <c r="UPZ1" s="6"/>
      <c r="UQA1" s="6"/>
      <c r="UQB1" s="6"/>
      <c r="UQC1" s="6"/>
      <c r="UQD1" s="6"/>
      <c r="UQE1" s="6"/>
      <c r="UQF1" s="6"/>
      <c r="UQG1" s="6"/>
      <c r="UQH1" s="6"/>
      <c r="UQI1" s="6"/>
      <c r="UQJ1" s="6"/>
      <c r="UQK1" s="6"/>
      <c r="UQL1" s="6"/>
      <c r="UQM1" s="6"/>
      <c r="UQN1" s="6"/>
      <c r="UQO1" s="6"/>
      <c r="UQP1" s="6"/>
      <c r="UQQ1" s="6"/>
      <c r="UQR1" s="6"/>
      <c r="UQS1" s="6"/>
      <c r="UQT1" s="6"/>
      <c r="UQU1" s="6"/>
      <c r="UQV1" s="6"/>
      <c r="UQW1" s="6"/>
      <c r="UQX1" s="6"/>
      <c r="UQY1" s="6"/>
      <c r="UQZ1" s="6"/>
      <c r="URA1" s="6"/>
      <c r="URB1" s="6"/>
      <c r="URC1" s="6"/>
      <c r="URD1" s="6"/>
      <c r="URE1" s="6"/>
      <c r="URF1" s="6"/>
      <c r="URG1" s="6"/>
      <c r="URH1" s="6"/>
      <c r="URI1" s="6"/>
      <c r="URJ1" s="6"/>
      <c r="URK1" s="6"/>
      <c r="URL1" s="6"/>
      <c r="URM1" s="6"/>
      <c r="URN1" s="6"/>
      <c r="URO1" s="6"/>
      <c r="URP1" s="6"/>
      <c r="URQ1" s="6"/>
      <c r="URR1" s="6"/>
      <c r="URS1" s="6"/>
      <c r="URT1" s="6"/>
      <c r="URU1" s="6"/>
      <c r="URV1" s="6"/>
      <c r="URW1" s="6"/>
      <c r="URX1" s="6"/>
      <c r="URY1" s="6"/>
      <c r="URZ1" s="6"/>
      <c r="USA1" s="6"/>
      <c r="USB1" s="6"/>
      <c r="USC1" s="6"/>
      <c r="USD1" s="6"/>
      <c r="USE1" s="6"/>
      <c r="USF1" s="6"/>
      <c r="USG1" s="6"/>
      <c r="USH1" s="6"/>
      <c r="USI1" s="6"/>
      <c r="USJ1" s="6"/>
      <c r="USK1" s="6"/>
      <c r="USL1" s="6"/>
      <c r="USM1" s="6"/>
      <c r="USN1" s="6"/>
      <c r="USO1" s="6"/>
      <c r="USP1" s="6"/>
      <c r="USQ1" s="6"/>
      <c r="USR1" s="6"/>
      <c r="USS1" s="6"/>
      <c r="UST1" s="6"/>
      <c r="USU1" s="6"/>
      <c r="USV1" s="6"/>
      <c r="USW1" s="6"/>
      <c r="USX1" s="6"/>
      <c r="USY1" s="6"/>
      <c r="USZ1" s="6"/>
      <c r="UTA1" s="6"/>
      <c r="UTB1" s="6"/>
      <c r="UTC1" s="6"/>
      <c r="UTD1" s="6"/>
      <c r="UTE1" s="6"/>
      <c r="UTF1" s="6"/>
      <c r="UTG1" s="6"/>
      <c r="UTH1" s="6"/>
      <c r="UTI1" s="6"/>
      <c r="UTJ1" s="6"/>
      <c r="UTK1" s="6"/>
      <c r="UTL1" s="6"/>
      <c r="UTM1" s="6"/>
      <c r="UTN1" s="6"/>
      <c r="UTO1" s="6"/>
      <c r="UTP1" s="6"/>
      <c r="UTQ1" s="6"/>
      <c r="UTR1" s="6"/>
      <c r="UTS1" s="6"/>
      <c r="UTT1" s="6"/>
      <c r="UTU1" s="6"/>
      <c r="UTV1" s="6"/>
      <c r="UTW1" s="6"/>
      <c r="UTX1" s="6"/>
      <c r="UTY1" s="6"/>
      <c r="UTZ1" s="6"/>
      <c r="UUA1" s="6"/>
      <c r="UUB1" s="6"/>
      <c r="UUC1" s="6"/>
      <c r="UUD1" s="6"/>
      <c r="UUE1" s="6"/>
      <c r="UUF1" s="6"/>
      <c r="UUG1" s="6"/>
      <c r="UUH1" s="6"/>
      <c r="UUI1" s="6"/>
      <c r="UUJ1" s="6"/>
      <c r="UUK1" s="6"/>
      <c r="UUL1" s="6"/>
      <c r="UUM1" s="6"/>
      <c r="UUN1" s="6"/>
      <c r="UUO1" s="6"/>
      <c r="UUP1" s="6"/>
      <c r="UUQ1" s="6"/>
      <c r="UUR1" s="6"/>
      <c r="UUS1" s="6"/>
      <c r="UUT1" s="6"/>
      <c r="UUU1" s="6"/>
      <c r="UUV1" s="6"/>
      <c r="UUW1" s="6"/>
      <c r="UUX1" s="6"/>
      <c r="UUY1" s="6"/>
      <c r="UUZ1" s="6"/>
      <c r="UVA1" s="6"/>
      <c r="UVB1" s="6"/>
      <c r="UVC1" s="6"/>
      <c r="UVD1" s="6"/>
      <c r="UVE1" s="6"/>
      <c r="UVF1" s="6"/>
      <c r="UVG1" s="6"/>
      <c r="UVH1" s="6"/>
      <c r="UVI1" s="6"/>
      <c r="UVJ1" s="6"/>
      <c r="UVK1" s="6"/>
      <c r="UVL1" s="6"/>
      <c r="UVM1" s="6"/>
      <c r="UVN1" s="6"/>
      <c r="UVO1" s="6"/>
      <c r="UVP1" s="6"/>
      <c r="UVQ1" s="6"/>
      <c r="UVR1" s="6"/>
      <c r="UVS1" s="6"/>
      <c r="UVT1" s="6"/>
      <c r="UVU1" s="6"/>
      <c r="UVV1" s="6"/>
      <c r="UVW1" s="6"/>
      <c r="UVX1" s="6"/>
      <c r="UVY1" s="6"/>
      <c r="UVZ1" s="6"/>
      <c r="UWA1" s="6"/>
      <c r="UWB1" s="6"/>
      <c r="UWC1" s="6"/>
      <c r="UWD1" s="6"/>
      <c r="UWE1" s="6"/>
      <c r="UWF1" s="6"/>
      <c r="UWG1" s="6"/>
      <c r="UWH1" s="6"/>
      <c r="UWI1" s="6"/>
      <c r="UWJ1" s="6"/>
      <c r="UWK1" s="6"/>
      <c r="UWL1" s="6"/>
      <c r="UWM1" s="6"/>
      <c r="UWN1" s="6"/>
      <c r="UWO1" s="6"/>
      <c r="UWP1" s="6"/>
      <c r="UWQ1" s="6"/>
      <c r="UWR1" s="6"/>
      <c r="UWS1" s="6"/>
      <c r="UWT1" s="6"/>
      <c r="UWU1" s="6"/>
      <c r="UWV1" s="6"/>
      <c r="UWW1" s="6"/>
      <c r="UWX1" s="6"/>
      <c r="UWY1" s="6"/>
      <c r="UWZ1" s="6"/>
      <c r="UXA1" s="6"/>
      <c r="UXB1" s="6"/>
      <c r="UXC1" s="6"/>
      <c r="UXD1" s="6"/>
      <c r="UXE1" s="6"/>
      <c r="UXF1" s="6"/>
      <c r="UXG1" s="6"/>
      <c r="UXH1" s="6"/>
      <c r="UXI1" s="6"/>
      <c r="UXJ1" s="6"/>
      <c r="UXK1" s="6"/>
      <c r="UXL1" s="6"/>
      <c r="UXM1" s="6"/>
      <c r="UXN1" s="6"/>
      <c r="UXO1" s="6"/>
      <c r="UXP1" s="6"/>
      <c r="UXQ1" s="6"/>
      <c r="UXR1" s="6"/>
      <c r="UXS1" s="6"/>
      <c r="UXT1" s="6"/>
      <c r="UXU1" s="6"/>
      <c r="UXV1" s="6"/>
      <c r="UXW1" s="6"/>
      <c r="UXX1" s="6"/>
      <c r="UXY1" s="6"/>
      <c r="UXZ1" s="6"/>
      <c r="UYA1" s="6"/>
      <c r="UYB1" s="6"/>
      <c r="UYC1" s="6"/>
      <c r="UYD1" s="6"/>
      <c r="UYE1" s="6"/>
      <c r="UYF1" s="6"/>
      <c r="UYG1" s="6"/>
      <c r="UYH1" s="6"/>
      <c r="UYI1" s="6"/>
      <c r="UYJ1" s="6"/>
      <c r="UYK1" s="6"/>
      <c r="UYL1" s="6"/>
      <c r="UYM1" s="6"/>
      <c r="UYN1" s="6"/>
      <c r="UYO1" s="6"/>
      <c r="UYP1" s="6"/>
      <c r="UYQ1" s="6"/>
      <c r="UYR1" s="6"/>
      <c r="UYS1" s="6"/>
      <c r="UYT1" s="6"/>
      <c r="UYU1" s="6"/>
      <c r="UYV1" s="6"/>
      <c r="UYW1" s="6"/>
      <c r="UYX1" s="6"/>
      <c r="UYY1" s="6"/>
      <c r="UYZ1" s="6"/>
      <c r="UZA1" s="6"/>
      <c r="UZB1" s="6"/>
      <c r="UZC1" s="6"/>
      <c r="UZD1" s="6"/>
      <c r="UZE1" s="6"/>
      <c r="UZF1" s="6"/>
      <c r="UZG1" s="6"/>
      <c r="UZH1" s="6"/>
      <c r="UZI1" s="6"/>
      <c r="UZJ1" s="6"/>
      <c r="UZK1" s="6"/>
      <c r="UZL1" s="6"/>
      <c r="UZM1" s="6"/>
      <c r="UZN1" s="6"/>
      <c r="UZO1" s="6"/>
      <c r="UZP1" s="6"/>
      <c r="UZQ1" s="6"/>
      <c r="UZR1" s="6"/>
      <c r="UZS1" s="6"/>
      <c r="UZT1" s="6"/>
      <c r="UZU1" s="6"/>
      <c r="UZV1" s="6"/>
      <c r="UZW1" s="6"/>
      <c r="UZX1" s="6"/>
      <c r="UZY1" s="6"/>
      <c r="UZZ1" s="6"/>
      <c r="VAA1" s="6"/>
      <c r="VAB1" s="6"/>
      <c r="VAC1" s="6"/>
      <c r="VAD1" s="6"/>
      <c r="VAE1" s="6"/>
      <c r="VAF1" s="6"/>
      <c r="VAG1" s="6"/>
      <c r="VAH1" s="6"/>
      <c r="VAI1" s="6"/>
      <c r="VAJ1" s="6"/>
      <c r="VAK1" s="6"/>
      <c r="VAL1" s="6"/>
      <c r="VAM1" s="6"/>
      <c r="VAN1" s="6"/>
      <c r="VAO1" s="6"/>
      <c r="VAP1" s="6"/>
      <c r="VAQ1" s="6"/>
      <c r="VAR1" s="6"/>
      <c r="VAS1" s="6"/>
      <c r="VAT1" s="6"/>
      <c r="VAU1" s="6"/>
      <c r="VAV1" s="6"/>
      <c r="VAW1" s="6"/>
      <c r="VAX1" s="6"/>
      <c r="VAY1" s="6"/>
      <c r="VAZ1" s="6"/>
      <c r="VBA1" s="6"/>
      <c r="VBB1" s="6"/>
      <c r="VBC1" s="6"/>
      <c r="VBD1" s="6"/>
      <c r="VBE1" s="6"/>
      <c r="VBF1" s="6"/>
      <c r="VBG1" s="6"/>
      <c r="VBH1" s="6"/>
      <c r="VBI1" s="6"/>
      <c r="VBJ1" s="6"/>
      <c r="VBK1" s="6"/>
      <c r="VBL1" s="6"/>
      <c r="VBM1" s="6"/>
      <c r="VBN1" s="6"/>
      <c r="VBO1" s="6"/>
      <c r="VBP1" s="6"/>
      <c r="VBQ1" s="6"/>
      <c r="VBR1" s="6"/>
      <c r="VBS1" s="6"/>
      <c r="VBT1" s="6"/>
      <c r="VBU1" s="6"/>
      <c r="VBV1" s="6"/>
      <c r="VBW1" s="6"/>
      <c r="VBX1" s="6"/>
      <c r="VBY1" s="6"/>
      <c r="VBZ1" s="6"/>
      <c r="VCA1" s="6"/>
      <c r="VCB1" s="6"/>
      <c r="VCC1" s="6"/>
      <c r="VCD1" s="6"/>
      <c r="VCE1" s="6"/>
      <c r="VCF1" s="6"/>
      <c r="VCG1" s="6"/>
      <c r="VCH1" s="6"/>
      <c r="VCI1" s="6"/>
      <c r="VCJ1" s="6"/>
      <c r="VCK1" s="6"/>
      <c r="VCL1" s="6"/>
      <c r="VCM1" s="6"/>
      <c r="VCN1" s="6"/>
      <c r="VCO1" s="6"/>
      <c r="VCP1" s="6"/>
      <c r="VCQ1" s="6"/>
      <c r="VCR1" s="6"/>
      <c r="VCS1" s="6"/>
      <c r="VCT1" s="6"/>
      <c r="VCU1" s="6"/>
      <c r="VCV1" s="6"/>
      <c r="VCW1" s="6"/>
      <c r="VCX1" s="6"/>
      <c r="VCY1" s="6"/>
      <c r="VCZ1" s="6"/>
      <c r="VDA1" s="6"/>
      <c r="VDB1" s="6"/>
      <c r="VDC1" s="6"/>
      <c r="VDD1" s="6"/>
      <c r="VDE1" s="6"/>
      <c r="VDF1" s="6"/>
      <c r="VDG1" s="6"/>
      <c r="VDH1" s="6"/>
      <c r="VDI1" s="6"/>
      <c r="VDJ1" s="6"/>
      <c r="VDK1" s="6"/>
      <c r="VDL1" s="6"/>
      <c r="VDM1" s="6"/>
      <c r="VDN1" s="6"/>
      <c r="VDO1" s="6"/>
      <c r="VDP1" s="6"/>
      <c r="VDQ1" s="6"/>
      <c r="VDR1" s="6"/>
      <c r="VDS1" s="6"/>
      <c r="VDT1" s="6"/>
      <c r="VDU1" s="6"/>
      <c r="VDV1" s="6"/>
      <c r="VDW1" s="6"/>
      <c r="VDX1" s="6"/>
      <c r="VDY1" s="6"/>
      <c r="VDZ1" s="6"/>
      <c r="VEA1" s="6"/>
      <c r="VEB1" s="6"/>
      <c r="VEC1" s="6"/>
      <c r="VED1" s="6"/>
      <c r="VEE1" s="6"/>
      <c r="VEF1" s="6"/>
      <c r="VEG1" s="6"/>
      <c r="VEH1" s="6"/>
      <c r="VEI1" s="6"/>
      <c r="VEJ1" s="6"/>
      <c r="VEK1" s="6"/>
      <c r="VEL1" s="6"/>
      <c r="VEM1" s="6"/>
      <c r="VEN1" s="6"/>
      <c r="VEO1" s="6"/>
      <c r="VEP1" s="6"/>
      <c r="VEQ1" s="6"/>
      <c r="VER1" s="6"/>
      <c r="VES1" s="6"/>
      <c r="VET1" s="6"/>
      <c r="VEU1" s="6"/>
      <c r="VEV1" s="6"/>
      <c r="VEW1" s="6"/>
      <c r="VEX1" s="6"/>
      <c r="VEY1" s="6"/>
      <c r="VEZ1" s="6"/>
      <c r="VFA1" s="6"/>
      <c r="VFB1" s="6"/>
      <c r="VFC1" s="6"/>
      <c r="VFD1" s="6"/>
      <c r="VFE1" s="6"/>
      <c r="VFF1" s="6"/>
      <c r="VFG1" s="6"/>
      <c r="VFH1" s="6"/>
      <c r="VFI1" s="6"/>
      <c r="VFJ1" s="6"/>
      <c r="VFK1" s="6"/>
      <c r="VFL1" s="6"/>
      <c r="VFM1" s="6"/>
      <c r="VFN1" s="6"/>
      <c r="VFO1" s="6"/>
      <c r="VFP1" s="6"/>
      <c r="VFQ1" s="6"/>
      <c r="VFR1" s="6"/>
      <c r="VFS1" s="6"/>
      <c r="VFT1" s="6"/>
      <c r="VFU1" s="6"/>
      <c r="VFV1" s="6"/>
      <c r="VFW1" s="6"/>
      <c r="VFX1" s="6"/>
      <c r="VFY1" s="6"/>
      <c r="VFZ1" s="6"/>
      <c r="VGA1" s="6"/>
      <c r="VGB1" s="6"/>
      <c r="VGC1" s="6"/>
      <c r="VGD1" s="6"/>
      <c r="VGE1" s="6"/>
      <c r="VGF1" s="6"/>
      <c r="VGG1" s="6"/>
      <c r="VGH1" s="6"/>
      <c r="VGI1" s="6"/>
      <c r="VGJ1" s="6"/>
      <c r="VGK1" s="6"/>
      <c r="VGL1" s="6"/>
      <c r="VGM1" s="6"/>
      <c r="VGN1" s="6"/>
      <c r="VGO1" s="6"/>
      <c r="VGP1" s="6"/>
      <c r="VGQ1" s="6"/>
      <c r="VGR1" s="6"/>
      <c r="VGS1" s="6"/>
      <c r="VGT1" s="6"/>
      <c r="VGU1" s="6"/>
      <c r="VGV1" s="6"/>
      <c r="VGW1" s="6"/>
      <c r="VGX1" s="6"/>
      <c r="VGY1" s="6"/>
      <c r="VGZ1" s="6"/>
      <c r="VHA1" s="6"/>
      <c r="VHB1" s="6"/>
      <c r="VHC1" s="6"/>
      <c r="VHD1" s="6"/>
      <c r="VHE1" s="6"/>
      <c r="VHF1" s="6"/>
      <c r="VHG1" s="6"/>
      <c r="VHH1" s="6"/>
      <c r="VHI1" s="6"/>
      <c r="VHJ1" s="6"/>
      <c r="VHK1" s="6"/>
      <c r="VHL1" s="6"/>
      <c r="VHM1" s="6"/>
      <c r="VHN1" s="6"/>
      <c r="VHO1" s="6"/>
      <c r="VHP1" s="6"/>
      <c r="VHQ1" s="6"/>
      <c r="VHR1" s="6"/>
      <c r="VHS1" s="6"/>
      <c r="VHT1" s="6"/>
      <c r="VHU1" s="6"/>
      <c r="VHV1" s="6"/>
      <c r="VHW1" s="6"/>
      <c r="VHX1" s="6"/>
      <c r="VHY1" s="6"/>
      <c r="VHZ1" s="6"/>
      <c r="VIA1" s="6"/>
      <c r="VIB1" s="6"/>
      <c r="VIC1" s="6"/>
      <c r="VID1" s="6"/>
      <c r="VIE1" s="6"/>
      <c r="VIF1" s="6"/>
      <c r="VIG1" s="6"/>
      <c r="VIH1" s="6"/>
      <c r="VII1" s="6"/>
      <c r="VIJ1" s="6"/>
      <c r="VIK1" s="6"/>
      <c r="VIL1" s="6"/>
      <c r="VIM1" s="6"/>
      <c r="VIN1" s="6"/>
      <c r="VIO1" s="6"/>
      <c r="VIP1" s="6"/>
      <c r="VIQ1" s="6"/>
      <c r="VIR1" s="6"/>
      <c r="VIS1" s="6"/>
      <c r="VIT1" s="6"/>
      <c r="VIU1" s="6"/>
      <c r="VIV1" s="6"/>
      <c r="VIW1" s="6"/>
      <c r="VIX1" s="6"/>
      <c r="VIY1" s="6"/>
      <c r="VIZ1" s="6"/>
      <c r="VJA1" s="6"/>
      <c r="VJB1" s="6"/>
      <c r="VJC1" s="6"/>
      <c r="VJD1" s="6"/>
      <c r="VJE1" s="6"/>
      <c r="VJF1" s="6"/>
      <c r="VJG1" s="6"/>
      <c r="VJH1" s="6"/>
      <c r="VJI1" s="6"/>
      <c r="VJJ1" s="6"/>
      <c r="VJK1" s="6"/>
      <c r="VJL1" s="6"/>
      <c r="VJM1" s="6"/>
      <c r="VJN1" s="6"/>
      <c r="VJO1" s="6"/>
      <c r="VJP1" s="6"/>
      <c r="VJQ1" s="6"/>
      <c r="VJR1" s="6"/>
      <c r="VJS1" s="6"/>
      <c r="VJT1" s="6"/>
      <c r="VJU1" s="6"/>
      <c r="VJV1" s="6"/>
      <c r="VJW1" s="6"/>
      <c r="VJX1" s="6"/>
      <c r="VJY1" s="6"/>
      <c r="VJZ1" s="6"/>
      <c r="VKA1" s="6"/>
      <c r="VKB1" s="6"/>
      <c r="VKC1" s="6"/>
      <c r="VKD1" s="6"/>
      <c r="VKE1" s="6"/>
      <c r="VKF1" s="6"/>
      <c r="VKG1" s="6"/>
      <c r="VKH1" s="6"/>
      <c r="VKI1" s="6"/>
      <c r="VKJ1" s="6"/>
      <c r="VKK1" s="6"/>
      <c r="VKL1" s="6"/>
      <c r="VKM1" s="6"/>
      <c r="VKN1" s="6"/>
      <c r="VKO1" s="6"/>
      <c r="VKP1" s="6"/>
      <c r="VKQ1" s="6"/>
      <c r="VKR1" s="6"/>
      <c r="VKS1" s="6"/>
      <c r="VKT1" s="6"/>
      <c r="VKU1" s="6"/>
      <c r="VKV1" s="6"/>
      <c r="VKW1" s="6"/>
      <c r="VKX1" s="6"/>
      <c r="VKY1" s="6"/>
      <c r="VKZ1" s="6"/>
      <c r="VLA1" s="6"/>
      <c r="VLB1" s="6"/>
      <c r="VLC1" s="6"/>
      <c r="VLD1" s="6"/>
      <c r="VLE1" s="6"/>
      <c r="VLF1" s="6"/>
      <c r="VLG1" s="6"/>
      <c r="VLH1" s="6"/>
      <c r="VLI1" s="6"/>
      <c r="VLJ1" s="6"/>
      <c r="VLK1" s="6"/>
      <c r="VLL1" s="6"/>
      <c r="VLM1" s="6"/>
      <c r="VLN1" s="6"/>
      <c r="VLO1" s="6"/>
      <c r="VLP1" s="6"/>
      <c r="VLQ1" s="6"/>
      <c r="VLR1" s="6"/>
      <c r="VLS1" s="6"/>
      <c r="VLT1" s="6"/>
      <c r="VLU1" s="6"/>
      <c r="VLV1" s="6"/>
      <c r="VLW1" s="6"/>
      <c r="VLX1" s="6"/>
      <c r="VLY1" s="6"/>
      <c r="VLZ1" s="6"/>
      <c r="VMA1" s="6"/>
      <c r="VMB1" s="6"/>
      <c r="VMC1" s="6"/>
      <c r="VMD1" s="6"/>
      <c r="VME1" s="6"/>
      <c r="VMF1" s="6"/>
      <c r="VMG1" s="6"/>
      <c r="VMH1" s="6"/>
      <c r="VMI1" s="6"/>
      <c r="VMJ1" s="6"/>
      <c r="VMK1" s="6"/>
      <c r="VML1" s="6"/>
      <c r="VMM1" s="6"/>
      <c r="VMN1" s="6"/>
      <c r="VMO1" s="6"/>
      <c r="VMP1" s="6"/>
      <c r="VMQ1" s="6"/>
      <c r="VMR1" s="6"/>
      <c r="VMS1" s="6"/>
      <c r="VMT1" s="6"/>
      <c r="VMU1" s="6"/>
      <c r="VMV1" s="6"/>
      <c r="VMW1" s="6"/>
      <c r="VMX1" s="6"/>
      <c r="VMY1" s="6"/>
      <c r="VMZ1" s="6"/>
      <c r="VNA1" s="6"/>
      <c r="VNB1" s="6"/>
      <c r="VNC1" s="6"/>
      <c r="VND1" s="6"/>
      <c r="VNE1" s="6"/>
      <c r="VNF1" s="6"/>
      <c r="VNG1" s="6"/>
      <c r="VNH1" s="6"/>
      <c r="VNI1" s="6"/>
      <c r="VNJ1" s="6"/>
      <c r="VNK1" s="6"/>
      <c r="VNL1" s="6"/>
      <c r="VNM1" s="6"/>
      <c r="VNN1" s="6"/>
      <c r="VNO1" s="6"/>
      <c r="VNP1" s="6"/>
      <c r="VNQ1" s="6"/>
      <c r="VNR1" s="6"/>
      <c r="VNS1" s="6"/>
      <c r="VNT1" s="6"/>
      <c r="VNU1" s="6"/>
      <c r="VNV1" s="6"/>
      <c r="VNW1" s="6"/>
      <c r="VNX1" s="6"/>
      <c r="VNY1" s="6"/>
      <c r="VNZ1" s="6"/>
      <c r="VOA1" s="6"/>
      <c r="VOB1" s="6"/>
      <c r="VOC1" s="6"/>
      <c r="VOD1" s="6"/>
      <c r="VOE1" s="6"/>
      <c r="VOF1" s="6"/>
      <c r="VOG1" s="6"/>
      <c r="VOH1" s="6"/>
      <c r="VOI1" s="6"/>
      <c r="VOJ1" s="6"/>
      <c r="VOK1" s="6"/>
      <c r="VOL1" s="6"/>
      <c r="VOM1" s="6"/>
      <c r="VON1" s="6"/>
      <c r="VOO1" s="6"/>
      <c r="VOP1" s="6"/>
      <c r="VOQ1" s="6"/>
      <c r="VOR1" s="6"/>
      <c r="VOS1" s="6"/>
      <c r="VOT1" s="6"/>
      <c r="VOU1" s="6"/>
      <c r="VOV1" s="6"/>
      <c r="VOW1" s="6"/>
      <c r="VOX1" s="6"/>
      <c r="VOY1" s="6"/>
      <c r="VOZ1" s="6"/>
      <c r="VPA1" s="6"/>
      <c r="VPB1" s="6"/>
      <c r="VPC1" s="6"/>
      <c r="VPD1" s="6"/>
      <c r="VPE1" s="6"/>
      <c r="VPF1" s="6"/>
      <c r="VPG1" s="6"/>
      <c r="VPH1" s="6"/>
      <c r="VPI1" s="6"/>
      <c r="VPJ1" s="6"/>
      <c r="VPK1" s="6"/>
      <c r="VPL1" s="6"/>
      <c r="VPM1" s="6"/>
      <c r="VPN1" s="6"/>
      <c r="VPO1" s="6"/>
      <c r="VPP1" s="6"/>
      <c r="VPQ1" s="6"/>
      <c r="VPR1" s="6"/>
      <c r="VPS1" s="6"/>
      <c r="VPT1" s="6"/>
      <c r="VPU1" s="6"/>
      <c r="VPV1" s="6"/>
      <c r="VPW1" s="6"/>
      <c r="VPX1" s="6"/>
      <c r="VPY1" s="6"/>
      <c r="VPZ1" s="6"/>
      <c r="VQA1" s="6"/>
      <c r="VQB1" s="6"/>
      <c r="VQC1" s="6"/>
      <c r="VQD1" s="6"/>
      <c r="VQE1" s="6"/>
      <c r="VQF1" s="6"/>
      <c r="VQG1" s="6"/>
      <c r="VQH1" s="6"/>
      <c r="VQI1" s="6"/>
      <c r="VQJ1" s="6"/>
      <c r="VQK1" s="6"/>
      <c r="VQL1" s="6"/>
      <c r="VQM1" s="6"/>
      <c r="VQN1" s="6"/>
      <c r="VQO1" s="6"/>
      <c r="VQP1" s="6"/>
      <c r="VQQ1" s="6"/>
      <c r="VQR1" s="6"/>
      <c r="VQS1" s="6"/>
      <c r="VQT1" s="6"/>
      <c r="VQU1" s="6"/>
      <c r="VQV1" s="6"/>
      <c r="VQW1" s="6"/>
      <c r="VQX1" s="6"/>
      <c r="VQY1" s="6"/>
      <c r="VQZ1" s="6"/>
      <c r="VRA1" s="6"/>
      <c r="VRB1" s="6"/>
      <c r="VRC1" s="6"/>
      <c r="VRD1" s="6"/>
      <c r="VRE1" s="6"/>
      <c r="VRF1" s="6"/>
      <c r="VRG1" s="6"/>
      <c r="VRH1" s="6"/>
      <c r="VRI1" s="6"/>
      <c r="VRJ1" s="6"/>
      <c r="VRK1" s="6"/>
      <c r="VRL1" s="6"/>
      <c r="VRM1" s="6"/>
      <c r="VRN1" s="6"/>
      <c r="VRO1" s="6"/>
      <c r="VRP1" s="6"/>
      <c r="VRQ1" s="6"/>
      <c r="VRR1" s="6"/>
      <c r="VRS1" s="6"/>
      <c r="VRT1" s="6"/>
      <c r="VRU1" s="6"/>
      <c r="VRV1" s="6"/>
      <c r="VRW1" s="6"/>
      <c r="VRX1" s="6"/>
      <c r="VRY1" s="6"/>
      <c r="VRZ1" s="6"/>
      <c r="VSA1" s="6"/>
      <c r="VSB1" s="6"/>
      <c r="VSC1" s="6"/>
      <c r="VSD1" s="6"/>
      <c r="VSE1" s="6"/>
      <c r="VSF1" s="6"/>
      <c r="VSG1" s="6"/>
      <c r="VSH1" s="6"/>
      <c r="VSI1" s="6"/>
      <c r="VSJ1" s="6"/>
      <c r="VSK1" s="6"/>
      <c r="VSL1" s="6"/>
      <c r="VSM1" s="6"/>
      <c r="VSN1" s="6"/>
      <c r="VSO1" s="6"/>
      <c r="VSP1" s="6"/>
      <c r="VSQ1" s="6"/>
      <c r="VSR1" s="6"/>
      <c r="VSS1" s="6"/>
      <c r="VST1" s="6"/>
      <c r="VSU1" s="6"/>
      <c r="VSV1" s="6"/>
      <c r="VSW1" s="6"/>
      <c r="VSX1" s="6"/>
      <c r="VSY1" s="6"/>
      <c r="VSZ1" s="6"/>
      <c r="VTA1" s="6"/>
      <c r="VTB1" s="6"/>
      <c r="VTC1" s="6"/>
      <c r="VTD1" s="6"/>
      <c r="VTE1" s="6"/>
      <c r="VTF1" s="6"/>
      <c r="VTG1" s="6"/>
      <c r="VTH1" s="6"/>
      <c r="VTI1" s="6"/>
      <c r="VTJ1" s="6"/>
      <c r="VTK1" s="6"/>
      <c r="VTL1" s="6"/>
      <c r="VTM1" s="6"/>
      <c r="VTN1" s="6"/>
      <c r="VTO1" s="6"/>
      <c r="VTP1" s="6"/>
      <c r="VTQ1" s="6"/>
      <c r="VTR1" s="6"/>
      <c r="VTS1" s="6"/>
      <c r="VTT1" s="6"/>
      <c r="VTU1" s="6"/>
      <c r="VTV1" s="6"/>
      <c r="VTW1" s="6"/>
      <c r="VTX1" s="6"/>
      <c r="VTY1" s="6"/>
      <c r="VTZ1" s="6"/>
      <c r="VUA1" s="6"/>
      <c r="VUB1" s="6"/>
      <c r="VUC1" s="6"/>
      <c r="VUD1" s="6"/>
      <c r="VUE1" s="6"/>
      <c r="VUF1" s="6"/>
      <c r="VUG1" s="6"/>
      <c r="VUH1" s="6"/>
      <c r="VUI1" s="6"/>
      <c r="VUJ1" s="6"/>
      <c r="VUK1" s="6"/>
      <c r="VUL1" s="6"/>
      <c r="VUM1" s="6"/>
      <c r="VUN1" s="6"/>
      <c r="VUO1" s="6"/>
      <c r="VUP1" s="6"/>
      <c r="VUQ1" s="6"/>
      <c r="VUR1" s="6"/>
      <c r="VUS1" s="6"/>
      <c r="VUT1" s="6"/>
      <c r="VUU1" s="6"/>
      <c r="VUV1" s="6"/>
      <c r="VUW1" s="6"/>
      <c r="VUX1" s="6"/>
      <c r="VUY1" s="6"/>
      <c r="VUZ1" s="6"/>
      <c r="VVA1" s="6"/>
      <c r="VVB1" s="6"/>
      <c r="VVC1" s="6"/>
      <c r="VVD1" s="6"/>
      <c r="VVE1" s="6"/>
      <c r="VVF1" s="6"/>
      <c r="VVG1" s="6"/>
      <c r="VVH1" s="6"/>
      <c r="VVI1" s="6"/>
      <c r="VVJ1" s="6"/>
      <c r="VVK1" s="6"/>
      <c r="VVL1" s="6"/>
      <c r="VVM1" s="6"/>
      <c r="VVN1" s="6"/>
      <c r="VVO1" s="6"/>
      <c r="VVP1" s="6"/>
      <c r="VVQ1" s="6"/>
      <c r="VVR1" s="6"/>
      <c r="VVS1" s="6"/>
      <c r="VVT1" s="6"/>
      <c r="VVU1" s="6"/>
      <c r="VVV1" s="6"/>
      <c r="VVW1" s="6"/>
      <c r="VVX1" s="6"/>
      <c r="VVY1" s="6"/>
      <c r="VVZ1" s="6"/>
      <c r="VWA1" s="6"/>
      <c r="VWB1" s="6"/>
      <c r="VWC1" s="6"/>
      <c r="VWD1" s="6"/>
      <c r="VWE1" s="6"/>
      <c r="VWF1" s="6"/>
      <c r="VWG1" s="6"/>
      <c r="VWH1" s="6"/>
      <c r="VWI1" s="6"/>
      <c r="VWJ1" s="6"/>
      <c r="VWK1" s="6"/>
      <c r="VWL1" s="6"/>
      <c r="VWM1" s="6"/>
      <c r="VWN1" s="6"/>
      <c r="VWO1" s="6"/>
      <c r="VWP1" s="6"/>
      <c r="VWQ1" s="6"/>
      <c r="VWR1" s="6"/>
      <c r="VWS1" s="6"/>
      <c r="VWT1" s="6"/>
      <c r="VWU1" s="6"/>
      <c r="VWV1" s="6"/>
      <c r="VWW1" s="6"/>
      <c r="VWX1" s="6"/>
      <c r="VWY1" s="6"/>
      <c r="VWZ1" s="6"/>
      <c r="VXA1" s="6"/>
      <c r="VXB1" s="6"/>
      <c r="VXC1" s="6"/>
      <c r="VXD1" s="6"/>
      <c r="VXE1" s="6"/>
      <c r="VXF1" s="6"/>
      <c r="VXG1" s="6"/>
      <c r="VXH1" s="6"/>
      <c r="VXI1" s="6"/>
      <c r="VXJ1" s="6"/>
      <c r="VXK1" s="6"/>
      <c r="VXL1" s="6"/>
      <c r="VXM1" s="6"/>
      <c r="VXN1" s="6"/>
      <c r="VXO1" s="6"/>
      <c r="VXP1" s="6"/>
      <c r="VXQ1" s="6"/>
      <c r="VXR1" s="6"/>
      <c r="VXS1" s="6"/>
      <c r="VXT1" s="6"/>
      <c r="VXU1" s="6"/>
      <c r="VXV1" s="6"/>
      <c r="VXW1" s="6"/>
      <c r="VXX1" s="6"/>
      <c r="VXY1" s="6"/>
      <c r="VXZ1" s="6"/>
      <c r="VYA1" s="6"/>
      <c r="VYB1" s="6"/>
      <c r="VYC1" s="6"/>
      <c r="VYD1" s="6"/>
      <c r="VYE1" s="6"/>
      <c r="VYF1" s="6"/>
      <c r="VYG1" s="6"/>
      <c r="VYH1" s="6"/>
      <c r="VYI1" s="6"/>
      <c r="VYJ1" s="6"/>
      <c r="VYK1" s="6"/>
      <c r="VYL1" s="6"/>
      <c r="VYM1" s="6"/>
      <c r="VYN1" s="6"/>
      <c r="VYO1" s="6"/>
      <c r="VYP1" s="6"/>
      <c r="VYQ1" s="6"/>
      <c r="VYR1" s="6"/>
      <c r="VYS1" s="6"/>
      <c r="VYT1" s="6"/>
      <c r="VYU1" s="6"/>
      <c r="VYV1" s="6"/>
      <c r="VYW1" s="6"/>
      <c r="VYX1" s="6"/>
      <c r="VYY1" s="6"/>
      <c r="VYZ1" s="6"/>
      <c r="VZA1" s="6"/>
      <c r="VZB1" s="6"/>
      <c r="VZC1" s="6"/>
      <c r="VZD1" s="6"/>
      <c r="VZE1" s="6"/>
      <c r="VZF1" s="6"/>
      <c r="VZG1" s="6"/>
      <c r="VZH1" s="6"/>
      <c r="VZI1" s="6"/>
      <c r="VZJ1" s="6"/>
      <c r="VZK1" s="6"/>
      <c r="VZL1" s="6"/>
      <c r="VZM1" s="6"/>
      <c r="VZN1" s="6"/>
      <c r="VZO1" s="6"/>
      <c r="VZP1" s="6"/>
      <c r="VZQ1" s="6"/>
      <c r="VZR1" s="6"/>
      <c r="VZS1" s="6"/>
      <c r="VZT1" s="6"/>
      <c r="VZU1" s="6"/>
      <c r="VZV1" s="6"/>
      <c r="VZW1" s="6"/>
      <c r="VZX1" s="6"/>
      <c r="VZY1" s="6"/>
      <c r="VZZ1" s="6"/>
      <c r="WAA1" s="6"/>
      <c r="WAB1" s="6"/>
      <c r="WAC1" s="6"/>
      <c r="WAD1" s="6"/>
      <c r="WAE1" s="6"/>
      <c r="WAF1" s="6"/>
      <c r="WAG1" s="6"/>
      <c r="WAH1" s="6"/>
      <c r="WAI1" s="6"/>
      <c r="WAJ1" s="6"/>
      <c r="WAK1" s="6"/>
      <c r="WAL1" s="6"/>
      <c r="WAM1" s="6"/>
      <c r="WAN1" s="6"/>
      <c r="WAO1" s="6"/>
      <c r="WAP1" s="6"/>
      <c r="WAQ1" s="6"/>
      <c r="WAR1" s="6"/>
      <c r="WAS1" s="6"/>
      <c r="WAT1" s="6"/>
      <c r="WAU1" s="6"/>
      <c r="WAV1" s="6"/>
      <c r="WAW1" s="6"/>
      <c r="WAX1" s="6"/>
      <c r="WAY1" s="6"/>
      <c r="WAZ1" s="6"/>
      <c r="WBA1" s="6"/>
      <c r="WBB1" s="6"/>
      <c r="WBC1" s="6"/>
      <c r="WBD1" s="6"/>
      <c r="WBE1" s="6"/>
      <c r="WBF1" s="6"/>
      <c r="WBG1" s="6"/>
      <c r="WBH1" s="6"/>
      <c r="WBI1" s="6"/>
      <c r="WBJ1" s="6"/>
      <c r="WBK1" s="6"/>
      <c r="WBL1" s="6"/>
      <c r="WBM1" s="6"/>
      <c r="WBN1" s="6"/>
      <c r="WBO1" s="6"/>
      <c r="WBP1" s="6"/>
      <c r="WBQ1" s="6"/>
      <c r="WBR1" s="6"/>
      <c r="WBS1" s="6"/>
      <c r="WBT1" s="6"/>
      <c r="WBU1" s="6"/>
      <c r="WBV1" s="6"/>
      <c r="WBW1" s="6"/>
      <c r="WBX1" s="6"/>
      <c r="WBY1" s="6"/>
      <c r="WBZ1" s="6"/>
      <c r="WCA1" s="6"/>
      <c r="WCB1" s="6"/>
      <c r="WCC1" s="6"/>
      <c r="WCD1" s="6"/>
      <c r="WCE1" s="6"/>
      <c r="WCF1" s="6"/>
      <c r="WCG1" s="6"/>
      <c r="WCH1" s="6"/>
      <c r="WCI1" s="6"/>
      <c r="WCJ1" s="6"/>
      <c r="WCK1" s="6"/>
      <c r="WCL1" s="6"/>
      <c r="WCM1" s="6"/>
      <c r="WCN1" s="6"/>
      <c r="WCO1" s="6"/>
      <c r="WCP1" s="6"/>
      <c r="WCQ1" s="6"/>
      <c r="WCR1" s="6"/>
      <c r="WCS1" s="6"/>
      <c r="WCT1" s="6"/>
      <c r="WCU1" s="6"/>
      <c r="WCV1" s="6"/>
      <c r="WCW1" s="6"/>
      <c r="WCX1" s="6"/>
      <c r="WCY1" s="6"/>
      <c r="WCZ1" s="6"/>
      <c r="WDA1" s="6"/>
      <c r="WDB1" s="6"/>
      <c r="WDC1" s="6"/>
      <c r="WDD1" s="6"/>
      <c r="WDE1" s="6"/>
      <c r="WDF1" s="6"/>
      <c r="WDG1" s="6"/>
      <c r="WDH1" s="6"/>
      <c r="WDI1" s="6"/>
      <c r="WDJ1" s="6"/>
      <c r="WDK1" s="6"/>
      <c r="WDL1" s="6"/>
      <c r="WDM1" s="6"/>
      <c r="WDN1" s="6"/>
      <c r="WDO1" s="6"/>
      <c r="WDP1" s="6"/>
      <c r="WDQ1" s="6"/>
      <c r="WDR1" s="6"/>
      <c r="WDS1" s="6"/>
      <c r="WDT1" s="6"/>
      <c r="WDU1" s="6"/>
      <c r="WDV1" s="6"/>
      <c r="WDW1" s="6"/>
      <c r="WDX1" s="6"/>
      <c r="WDY1" s="6"/>
      <c r="WDZ1" s="6"/>
      <c r="WEA1" s="6"/>
      <c r="WEB1" s="6"/>
      <c r="WEC1" s="6"/>
      <c r="WED1" s="6"/>
      <c r="WEE1" s="6"/>
      <c r="WEF1" s="6"/>
      <c r="WEG1" s="6"/>
      <c r="WEH1" s="6"/>
      <c r="WEI1" s="6"/>
      <c r="WEJ1" s="6"/>
      <c r="WEK1" s="6"/>
      <c r="WEL1" s="6"/>
      <c r="WEM1" s="6"/>
      <c r="WEN1" s="6"/>
      <c r="WEO1" s="6"/>
      <c r="WEP1" s="6"/>
      <c r="WEQ1" s="6"/>
      <c r="WER1" s="6"/>
      <c r="WES1" s="6"/>
      <c r="WET1" s="6"/>
      <c r="WEU1" s="6"/>
      <c r="WEV1" s="6"/>
      <c r="WEW1" s="6"/>
      <c r="WEX1" s="6"/>
      <c r="WEY1" s="6"/>
      <c r="WEZ1" s="6"/>
      <c r="WFA1" s="6"/>
      <c r="WFB1" s="6"/>
      <c r="WFC1" s="6"/>
      <c r="WFD1" s="6"/>
      <c r="WFE1" s="6"/>
      <c r="WFF1" s="6"/>
      <c r="WFG1" s="6"/>
      <c r="WFH1" s="6"/>
      <c r="WFI1" s="6"/>
      <c r="WFJ1" s="6"/>
      <c r="WFK1" s="6"/>
      <c r="WFL1" s="6"/>
      <c r="WFM1" s="6"/>
      <c r="WFN1" s="6"/>
      <c r="WFO1" s="6"/>
      <c r="WFP1" s="6"/>
      <c r="WFQ1" s="6"/>
      <c r="WFR1" s="6"/>
      <c r="WFS1" s="6"/>
      <c r="WFT1" s="6"/>
      <c r="WFU1" s="6"/>
      <c r="WFV1" s="6"/>
      <c r="WFW1" s="6"/>
      <c r="WFX1" s="6"/>
      <c r="WFY1" s="6"/>
      <c r="WFZ1" s="6"/>
      <c r="WGA1" s="6"/>
      <c r="WGB1" s="6"/>
      <c r="WGC1" s="6"/>
      <c r="WGD1" s="6"/>
      <c r="WGE1" s="6"/>
      <c r="WGF1" s="6"/>
      <c r="WGG1" s="6"/>
      <c r="WGH1" s="6"/>
      <c r="WGI1" s="6"/>
      <c r="WGJ1" s="6"/>
      <c r="WGK1" s="6"/>
      <c r="WGL1" s="6"/>
      <c r="WGM1" s="6"/>
      <c r="WGN1" s="6"/>
      <c r="WGO1" s="6"/>
      <c r="WGP1" s="6"/>
      <c r="WGQ1" s="6"/>
      <c r="WGR1" s="6"/>
      <c r="WGS1" s="6"/>
      <c r="WGT1" s="6"/>
      <c r="WGU1" s="6"/>
      <c r="WGV1" s="6"/>
      <c r="WGW1" s="6"/>
      <c r="WGX1" s="6"/>
      <c r="WGY1" s="6"/>
      <c r="WGZ1" s="6"/>
      <c r="WHA1" s="6"/>
      <c r="WHB1" s="6"/>
      <c r="WHC1" s="6"/>
      <c r="WHD1" s="6"/>
      <c r="WHE1" s="6"/>
      <c r="WHF1" s="6"/>
      <c r="WHG1" s="6"/>
      <c r="WHH1" s="6"/>
      <c r="WHI1" s="6"/>
      <c r="WHJ1" s="6"/>
      <c r="WHK1" s="6"/>
      <c r="WHL1" s="6"/>
      <c r="WHM1" s="6"/>
      <c r="WHN1" s="6"/>
      <c r="WHO1" s="6"/>
      <c r="WHP1" s="6"/>
      <c r="WHQ1" s="6"/>
      <c r="WHR1" s="6"/>
      <c r="WHS1" s="6"/>
      <c r="WHT1" s="6"/>
      <c r="WHU1" s="6"/>
      <c r="WHV1" s="6"/>
      <c r="WHW1" s="6"/>
      <c r="WHX1" s="6"/>
      <c r="WHY1" s="6"/>
      <c r="WHZ1" s="6"/>
      <c r="WIA1" s="6"/>
      <c r="WIB1" s="6"/>
      <c r="WIC1" s="6"/>
      <c r="WID1" s="6"/>
      <c r="WIE1" s="6"/>
      <c r="WIF1" s="6"/>
      <c r="WIG1" s="6"/>
      <c r="WIH1" s="6"/>
      <c r="WII1" s="6"/>
      <c r="WIJ1" s="6"/>
      <c r="WIK1" s="6"/>
      <c r="WIL1" s="6"/>
      <c r="WIM1" s="6"/>
      <c r="WIN1" s="6"/>
      <c r="WIO1" s="6"/>
      <c r="WIP1" s="6"/>
      <c r="WIQ1" s="6"/>
      <c r="WIR1" s="6"/>
      <c r="WIS1" s="6"/>
      <c r="WIT1" s="6"/>
      <c r="WIU1" s="6"/>
      <c r="WIV1" s="6"/>
      <c r="WIW1" s="6"/>
      <c r="WIX1" s="6"/>
      <c r="WIY1" s="6"/>
      <c r="WIZ1" s="6"/>
      <c r="WJA1" s="6"/>
      <c r="WJB1" s="6"/>
      <c r="WJC1" s="6"/>
      <c r="WJD1" s="6"/>
      <c r="WJE1" s="6"/>
      <c r="WJF1" s="6"/>
      <c r="WJG1" s="6"/>
      <c r="WJH1" s="6"/>
      <c r="WJI1" s="6"/>
      <c r="WJJ1" s="6"/>
      <c r="WJK1" s="6"/>
      <c r="WJL1" s="6"/>
      <c r="WJM1" s="6"/>
      <c r="WJN1" s="6"/>
      <c r="WJO1" s="6"/>
      <c r="WJP1" s="6"/>
      <c r="WJQ1" s="6"/>
      <c r="WJR1" s="6"/>
      <c r="WJS1" s="6"/>
      <c r="WJT1" s="6"/>
      <c r="WJU1" s="6"/>
      <c r="WJV1" s="6"/>
      <c r="WJW1" s="6"/>
      <c r="WJX1" s="6"/>
      <c r="WJY1" s="6"/>
      <c r="WJZ1" s="6"/>
      <c r="WKA1" s="6"/>
      <c r="WKB1" s="6"/>
      <c r="WKC1" s="6"/>
      <c r="WKD1" s="6"/>
      <c r="WKE1" s="6"/>
      <c r="WKF1" s="6"/>
      <c r="WKG1" s="6"/>
      <c r="WKH1" s="6"/>
      <c r="WKI1" s="6"/>
      <c r="WKJ1" s="6"/>
      <c r="WKK1" s="6"/>
      <c r="WKL1" s="6"/>
      <c r="WKM1" s="6"/>
      <c r="WKN1" s="6"/>
      <c r="WKO1" s="6"/>
      <c r="WKP1" s="6"/>
      <c r="WKQ1" s="6"/>
      <c r="WKR1" s="6"/>
      <c r="WKS1" s="6"/>
      <c r="WKT1" s="6"/>
      <c r="WKU1" s="6"/>
      <c r="WKV1" s="6"/>
      <c r="WKW1" s="6"/>
      <c r="WKX1" s="6"/>
      <c r="WKY1" s="6"/>
      <c r="WKZ1" s="6"/>
      <c r="WLA1" s="6"/>
      <c r="WLB1" s="6"/>
      <c r="WLC1" s="6"/>
      <c r="WLD1" s="6"/>
      <c r="WLE1" s="6"/>
      <c r="WLF1" s="6"/>
      <c r="WLG1" s="6"/>
      <c r="WLH1" s="6"/>
      <c r="WLI1" s="6"/>
      <c r="WLJ1" s="6"/>
      <c r="WLK1" s="6"/>
      <c r="WLL1" s="6"/>
      <c r="WLM1" s="6"/>
      <c r="WLN1" s="6"/>
      <c r="WLO1" s="6"/>
      <c r="WLP1" s="6"/>
      <c r="WLQ1" s="6"/>
      <c r="WLR1" s="6"/>
      <c r="WLS1" s="6"/>
      <c r="WLT1" s="6"/>
      <c r="WLU1" s="6"/>
      <c r="WLV1" s="6"/>
      <c r="WLW1" s="6"/>
      <c r="WLX1" s="6"/>
      <c r="WLY1" s="6"/>
      <c r="WLZ1" s="6"/>
      <c r="WMA1" s="6"/>
      <c r="WMB1" s="6"/>
      <c r="WMC1" s="6"/>
      <c r="WMD1" s="6"/>
      <c r="WME1" s="6"/>
      <c r="WMF1" s="6"/>
      <c r="WMG1" s="6"/>
      <c r="WMH1" s="6"/>
      <c r="WMI1" s="6"/>
      <c r="WMJ1" s="6"/>
      <c r="WMK1" s="6"/>
      <c r="WML1" s="6"/>
      <c r="WMM1" s="6"/>
      <c r="WMN1" s="6"/>
      <c r="WMO1" s="6"/>
      <c r="WMP1" s="6"/>
      <c r="WMQ1" s="6"/>
      <c r="WMR1" s="6"/>
      <c r="WMS1" s="6"/>
      <c r="WMT1" s="6"/>
      <c r="WMU1" s="6"/>
      <c r="WMV1" s="6"/>
      <c r="WMW1" s="6"/>
      <c r="WMX1" s="6"/>
      <c r="WMY1" s="6"/>
      <c r="WMZ1" s="6"/>
      <c r="WNA1" s="6"/>
      <c r="WNB1" s="6"/>
      <c r="WNC1" s="6"/>
      <c r="WND1" s="6"/>
      <c r="WNE1" s="6"/>
      <c r="WNF1" s="6"/>
      <c r="WNG1" s="6"/>
      <c r="WNH1" s="6"/>
      <c r="WNI1" s="6"/>
      <c r="WNJ1" s="6"/>
      <c r="WNK1" s="6"/>
      <c r="WNL1" s="6"/>
      <c r="WNM1" s="6"/>
      <c r="WNN1" s="6"/>
      <c r="WNO1" s="6"/>
      <c r="WNP1" s="6"/>
      <c r="WNQ1" s="6"/>
      <c r="WNR1" s="6"/>
      <c r="WNS1" s="6"/>
      <c r="WNT1" s="6"/>
      <c r="WNU1" s="6"/>
      <c r="WNV1" s="6"/>
      <c r="WNW1" s="6"/>
      <c r="WNX1" s="6"/>
      <c r="WNY1" s="6"/>
      <c r="WNZ1" s="6"/>
      <c r="WOA1" s="6"/>
      <c r="WOB1" s="6"/>
      <c r="WOC1" s="6"/>
      <c r="WOD1" s="6"/>
      <c r="WOE1" s="6"/>
      <c r="WOF1" s="6"/>
      <c r="WOG1" s="6"/>
      <c r="WOH1" s="6"/>
      <c r="WOI1" s="6"/>
      <c r="WOJ1" s="6"/>
      <c r="WOK1" s="6"/>
      <c r="WOL1" s="6"/>
      <c r="WOM1" s="6"/>
      <c r="WON1" s="6"/>
      <c r="WOO1" s="6"/>
      <c r="WOP1" s="6"/>
      <c r="WOQ1" s="6"/>
      <c r="WOR1" s="6"/>
      <c r="WOS1" s="6"/>
      <c r="WOT1" s="6"/>
      <c r="WOU1" s="6"/>
      <c r="WOV1" s="6"/>
      <c r="WOW1" s="6"/>
      <c r="WOX1" s="6"/>
      <c r="WOY1" s="6"/>
      <c r="WOZ1" s="6"/>
      <c r="WPA1" s="6"/>
      <c r="WPB1" s="6"/>
      <c r="WPC1" s="6"/>
      <c r="WPD1" s="6"/>
      <c r="WPE1" s="6"/>
      <c r="WPF1" s="6"/>
      <c r="WPG1" s="6"/>
      <c r="WPH1" s="6"/>
      <c r="WPI1" s="6"/>
      <c r="WPJ1" s="6"/>
      <c r="WPK1" s="6"/>
      <c r="WPL1" s="6"/>
      <c r="WPM1" s="6"/>
      <c r="WPN1" s="6"/>
      <c r="WPO1" s="6"/>
      <c r="WPP1" s="6"/>
      <c r="WPQ1" s="6"/>
      <c r="WPR1" s="6"/>
      <c r="WPS1" s="6"/>
      <c r="WPT1" s="6"/>
      <c r="WPU1" s="6"/>
      <c r="WPV1" s="6"/>
      <c r="WPW1" s="6"/>
      <c r="WPX1" s="6"/>
      <c r="WPY1" s="6"/>
      <c r="WPZ1" s="6"/>
      <c r="WQA1" s="6"/>
      <c r="WQB1" s="6"/>
      <c r="WQC1" s="6"/>
      <c r="WQD1" s="6"/>
      <c r="WQE1" s="6"/>
      <c r="WQF1" s="6"/>
      <c r="WQG1" s="6"/>
      <c r="WQH1" s="6"/>
      <c r="WQI1" s="6"/>
      <c r="WQJ1" s="6"/>
      <c r="WQK1" s="6"/>
      <c r="WQL1" s="6"/>
      <c r="WQM1" s="6"/>
      <c r="WQN1" s="6"/>
      <c r="WQO1" s="6"/>
      <c r="WQP1" s="6"/>
      <c r="WQQ1" s="6"/>
      <c r="WQR1" s="6"/>
      <c r="WQS1" s="6"/>
      <c r="WQT1" s="6"/>
      <c r="WQU1" s="6"/>
      <c r="WQV1" s="6"/>
      <c r="WQW1" s="6"/>
      <c r="WQX1" s="6"/>
      <c r="WQY1" s="6"/>
      <c r="WQZ1" s="6"/>
      <c r="WRA1" s="6"/>
      <c r="WRB1" s="6"/>
      <c r="WRC1" s="6"/>
      <c r="WRD1" s="6"/>
      <c r="WRE1" s="6"/>
      <c r="WRF1" s="6"/>
      <c r="WRG1" s="6"/>
      <c r="WRH1" s="6"/>
      <c r="WRI1" s="6"/>
      <c r="WRJ1" s="6"/>
      <c r="WRK1" s="6"/>
      <c r="WRL1" s="6"/>
      <c r="WRM1" s="6"/>
      <c r="WRN1" s="6"/>
      <c r="WRO1" s="6"/>
      <c r="WRP1" s="6"/>
      <c r="WRQ1" s="6"/>
      <c r="WRR1" s="6"/>
      <c r="WRS1" s="6"/>
      <c r="WRT1" s="6"/>
      <c r="WRU1" s="6"/>
      <c r="WRV1" s="6"/>
      <c r="WRW1" s="6"/>
      <c r="WRX1" s="6"/>
      <c r="WRY1" s="6"/>
      <c r="WRZ1" s="6"/>
      <c r="WSA1" s="6"/>
      <c r="WSB1" s="6"/>
      <c r="WSC1" s="6"/>
      <c r="WSD1" s="6"/>
      <c r="WSE1" s="6"/>
      <c r="WSF1" s="6"/>
      <c r="WSG1" s="6"/>
      <c r="WSH1" s="6"/>
      <c r="WSI1" s="6"/>
      <c r="WSJ1" s="6"/>
      <c r="WSK1" s="6"/>
      <c r="WSL1" s="6"/>
      <c r="WSM1" s="6"/>
      <c r="WSN1" s="6"/>
      <c r="WSO1" s="6"/>
      <c r="WSP1" s="6"/>
      <c r="WSQ1" s="6"/>
      <c r="WSR1" s="6"/>
      <c r="WSS1" s="6"/>
      <c r="WST1" s="6"/>
      <c r="WSU1" s="6"/>
      <c r="WSV1" s="6"/>
      <c r="WSW1" s="6"/>
      <c r="WSX1" s="6"/>
      <c r="WSY1" s="6"/>
      <c r="WSZ1" s="6"/>
      <c r="WTA1" s="6"/>
      <c r="WTB1" s="6"/>
      <c r="WTC1" s="6"/>
      <c r="WTD1" s="6"/>
      <c r="WTE1" s="6"/>
      <c r="WTF1" s="6"/>
      <c r="WTG1" s="6"/>
      <c r="WTH1" s="6"/>
      <c r="WTI1" s="6"/>
      <c r="WTJ1" s="6"/>
      <c r="WTK1" s="6"/>
      <c r="WTL1" s="6"/>
      <c r="WTM1" s="6"/>
      <c r="WTN1" s="6"/>
      <c r="WTO1" s="6"/>
      <c r="WTP1" s="6"/>
      <c r="WTQ1" s="6"/>
      <c r="WTR1" s="6"/>
      <c r="WTS1" s="6"/>
      <c r="WTT1" s="6"/>
      <c r="WTU1" s="6"/>
      <c r="WTV1" s="6"/>
      <c r="WTW1" s="6"/>
      <c r="WTX1" s="6"/>
      <c r="WTY1" s="6"/>
      <c r="WTZ1" s="6"/>
      <c r="WUA1" s="6"/>
      <c r="WUB1" s="6"/>
      <c r="WUC1" s="6"/>
      <c r="WUD1" s="6"/>
      <c r="WUE1" s="6"/>
      <c r="WUF1" s="6"/>
      <c r="WUG1" s="6"/>
      <c r="WUH1" s="6"/>
      <c r="WUI1" s="6"/>
      <c r="WUJ1" s="6"/>
      <c r="WUK1" s="6"/>
      <c r="WUL1" s="6"/>
      <c r="WUM1" s="6"/>
      <c r="WUN1" s="6"/>
      <c r="WUO1" s="6"/>
      <c r="WUP1" s="6"/>
      <c r="WUQ1" s="6"/>
      <c r="WUR1" s="6"/>
      <c r="WUS1" s="6"/>
      <c r="WUT1" s="6"/>
      <c r="WUU1" s="6"/>
      <c r="WUV1" s="6"/>
      <c r="WUW1" s="6"/>
      <c r="WUX1" s="6"/>
      <c r="WUY1" s="6"/>
      <c r="WUZ1" s="6"/>
      <c r="WVA1" s="6"/>
      <c r="WVB1" s="6"/>
      <c r="WVC1" s="6"/>
      <c r="WVD1" s="6"/>
      <c r="WVE1" s="6"/>
      <c r="WVF1" s="6"/>
      <c r="WVG1" s="6"/>
      <c r="WVH1" s="6"/>
      <c r="WVI1" s="6"/>
      <c r="WVJ1" s="6"/>
      <c r="WVK1" s="6"/>
      <c r="WVL1" s="6"/>
      <c r="WVM1" s="6"/>
      <c r="WVN1" s="6"/>
      <c r="WVO1" s="6"/>
      <c r="WVP1" s="6"/>
      <c r="WVQ1" s="6"/>
      <c r="WVR1" s="6"/>
      <c r="WVS1" s="6"/>
      <c r="WVT1" s="6"/>
      <c r="WVU1" s="6"/>
      <c r="WVV1" s="6"/>
      <c r="WVW1" s="6"/>
      <c r="WVX1" s="6"/>
      <c r="WVY1" s="6"/>
      <c r="WVZ1" s="6"/>
      <c r="WWA1" s="6"/>
      <c r="WWB1" s="6"/>
      <c r="WWC1" s="6"/>
      <c r="WWD1" s="6"/>
      <c r="WWE1" s="6"/>
      <c r="WWF1" s="6"/>
      <c r="WWG1" s="6"/>
      <c r="WWH1" s="6"/>
      <c r="WWI1" s="6"/>
      <c r="WWJ1" s="6"/>
      <c r="WWK1" s="6"/>
      <c r="WWL1" s="6"/>
      <c r="WWM1" s="6"/>
      <c r="WWN1" s="6"/>
      <c r="WWO1" s="6"/>
      <c r="WWP1" s="6"/>
      <c r="WWQ1" s="6"/>
      <c r="WWR1" s="6"/>
      <c r="WWS1" s="6"/>
      <c r="WWT1" s="6"/>
      <c r="WWU1" s="6"/>
      <c r="WWV1" s="6"/>
      <c r="WWW1" s="6"/>
      <c r="WWX1" s="6"/>
      <c r="WWY1" s="6"/>
      <c r="WWZ1" s="6"/>
      <c r="WXA1" s="6"/>
      <c r="WXB1" s="6"/>
      <c r="WXC1" s="6"/>
      <c r="WXD1" s="6"/>
      <c r="WXE1" s="6"/>
      <c r="WXF1" s="6"/>
      <c r="WXG1" s="6"/>
      <c r="WXH1" s="6"/>
      <c r="WXI1" s="6"/>
      <c r="WXJ1" s="6"/>
      <c r="WXK1" s="6"/>
      <c r="WXL1" s="6"/>
      <c r="WXM1" s="6"/>
      <c r="WXN1" s="6"/>
      <c r="WXO1" s="6"/>
      <c r="WXP1" s="6"/>
      <c r="WXQ1" s="6"/>
      <c r="WXR1" s="6"/>
      <c r="WXS1" s="6"/>
      <c r="WXT1" s="6"/>
      <c r="WXU1" s="6"/>
      <c r="WXV1" s="6"/>
      <c r="WXW1" s="6"/>
      <c r="WXX1" s="6"/>
      <c r="WXY1" s="6"/>
      <c r="WXZ1" s="6"/>
      <c r="WYA1" s="6"/>
      <c r="WYB1" s="6"/>
      <c r="WYC1" s="6"/>
      <c r="WYD1" s="6"/>
      <c r="WYE1" s="6"/>
      <c r="WYF1" s="6"/>
      <c r="WYG1" s="6"/>
      <c r="WYH1" s="6"/>
      <c r="WYI1" s="6"/>
      <c r="WYJ1" s="6"/>
      <c r="WYK1" s="6"/>
      <c r="WYL1" s="6"/>
      <c r="WYM1" s="6"/>
      <c r="WYN1" s="6"/>
      <c r="WYO1" s="6"/>
      <c r="WYP1" s="6"/>
      <c r="WYQ1" s="6"/>
      <c r="WYR1" s="6"/>
      <c r="WYS1" s="6"/>
      <c r="WYT1" s="6"/>
      <c r="WYU1" s="6"/>
      <c r="WYV1" s="6"/>
      <c r="WYW1" s="6"/>
      <c r="WYX1" s="6"/>
      <c r="WYY1" s="6"/>
      <c r="WYZ1" s="6"/>
      <c r="WZA1" s="6"/>
      <c r="WZB1" s="6"/>
      <c r="WZC1" s="6"/>
      <c r="WZD1" s="6"/>
      <c r="WZE1" s="6"/>
      <c r="WZF1" s="6"/>
      <c r="WZG1" s="6"/>
      <c r="WZH1" s="6"/>
      <c r="WZI1" s="6"/>
      <c r="WZJ1" s="6"/>
      <c r="WZK1" s="6"/>
      <c r="WZL1" s="6"/>
      <c r="WZM1" s="6"/>
      <c r="WZN1" s="6"/>
      <c r="WZO1" s="6"/>
      <c r="WZP1" s="6"/>
      <c r="WZQ1" s="6"/>
      <c r="WZR1" s="6"/>
      <c r="WZS1" s="6"/>
      <c r="WZT1" s="6"/>
      <c r="WZU1" s="6"/>
      <c r="WZV1" s="6"/>
      <c r="WZW1" s="6"/>
      <c r="WZX1" s="6"/>
      <c r="WZY1" s="6"/>
      <c r="WZZ1" s="6"/>
      <c r="XAA1" s="6"/>
      <c r="XAB1" s="6"/>
      <c r="XAC1" s="6"/>
      <c r="XAD1" s="6"/>
      <c r="XAE1" s="6"/>
      <c r="XAF1" s="6"/>
      <c r="XAG1" s="6"/>
      <c r="XAH1" s="6"/>
      <c r="XAI1" s="6"/>
      <c r="XAJ1" s="6"/>
      <c r="XAK1" s="6"/>
      <c r="XAL1" s="6"/>
      <c r="XAM1" s="6"/>
      <c r="XAN1" s="6"/>
      <c r="XAO1" s="6"/>
      <c r="XAP1" s="6"/>
      <c r="XAQ1" s="6"/>
      <c r="XAR1" s="6"/>
      <c r="XAS1" s="6"/>
      <c r="XAT1" s="6"/>
      <c r="XAU1" s="6"/>
      <c r="XAV1" s="6"/>
      <c r="XAW1" s="6"/>
      <c r="XAX1" s="6"/>
      <c r="XAY1" s="6"/>
      <c r="XAZ1" s="6"/>
      <c r="XBA1" s="6"/>
      <c r="XBB1" s="6"/>
      <c r="XBC1" s="6"/>
      <c r="XBD1" s="6"/>
      <c r="XBE1" s="6"/>
      <c r="XBF1" s="6"/>
      <c r="XBG1" s="6"/>
      <c r="XBH1" s="6"/>
      <c r="XBI1" s="6"/>
      <c r="XBJ1" s="6"/>
      <c r="XBK1" s="6"/>
      <c r="XBL1" s="6"/>
      <c r="XBM1" s="6"/>
      <c r="XBN1" s="6"/>
      <c r="XBO1" s="6"/>
      <c r="XBP1" s="6"/>
      <c r="XBQ1" s="6"/>
      <c r="XBR1" s="6"/>
      <c r="XBS1" s="6"/>
      <c r="XBT1" s="6"/>
      <c r="XBU1" s="6"/>
      <c r="XBV1" s="6"/>
      <c r="XBW1" s="6"/>
      <c r="XBX1" s="6"/>
      <c r="XBY1" s="6"/>
      <c r="XBZ1" s="6"/>
      <c r="XCA1" s="6"/>
      <c r="XCB1" s="6"/>
      <c r="XCC1" s="6"/>
      <c r="XCD1" s="6"/>
      <c r="XCE1" s="6"/>
      <c r="XCF1" s="6"/>
      <c r="XCG1" s="6"/>
      <c r="XCH1" s="6"/>
      <c r="XCI1" s="6"/>
      <c r="XCJ1" s="6"/>
      <c r="XCK1" s="6"/>
      <c r="XCL1" s="6"/>
      <c r="XCM1" s="6"/>
      <c r="XCN1" s="6"/>
      <c r="XCO1" s="6"/>
      <c r="XCP1" s="6"/>
      <c r="XCQ1" s="6"/>
      <c r="XCR1" s="6"/>
      <c r="XCS1" s="6"/>
      <c r="XCT1" s="6"/>
      <c r="XCU1" s="6"/>
      <c r="XCV1" s="6"/>
      <c r="XCW1" s="6"/>
      <c r="XCX1" s="6"/>
      <c r="XCY1" s="6"/>
      <c r="XCZ1" s="6"/>
      <c r="XDA1" s="6"/>
      <c r="XDB1" s="6"/>
      <c r="XDC1" s="6"/>
      <c r="XDD1" s="6"/>
      <c r="XDE1" s="6"/>
      <c r="XDF1" s="6"/>
      <c r="XDG1" s="6"/>
      <c r="XDH1" s="6"/>
      <c r="XDI1" s="6"/>
      <c r="XDJ1" s="6"/>
      <c r="XDK1" s="6"/>
      <c r="XDL1" s="6"/>
      <c r="XDM1" s="6"/>
      <c r="XDN1" s="6"/>
      <c r="XDO1" s="6"/>
      <c r="XDP1" s="6"/>
      <c r="XDQ1" s="6"/>
      <c r="XDR1" s="6"/>
      <c r="XDS1" s="6"/>
      <c r="XDT1" s="6"/>
      <c r="XDU1" s="6"/>
      <c r="XDV1" s="6"/>
      <c r="XDW1" s="6"/>
      <c r="XDX1" s="6"/>
      <c r="XDY1" s="6"/>
      <c r="XDZ1" s="6"/>
      <c r="XEA1" s="6"/>
      <c r="XEB1" s="6"/>
      <c r="XEC1" s="6"/>
      <c r="XED1" s="6"/>
      <c r="XEE1" s="6"/>
      <c r="XEF1" s="6"/>
      <c r="XEG1" s="6"/>
      <c r="XEH1" s="6"/>
      <c r="XEI1" s="6"/>
      <c r="XEJ1" s="6"/>
      <c r="XEK1" s="6"/>
      <c r="XEL1" s="6"/>
      <c r="XEM1" s="6"/>
      <c r="XEN1" s="6"/>
      <c r="XEO1" s="6"/>
      <c r="XEP1" s="6"/>
      <c r="XEQ1" s="6"/>
      <c r="XER1" s="6"/>
      <c r="XES1" s="6"/>
      <c r="XET1" s="6"/>
      <c r="XEU1" s="6"/>
      <c r="XEV1" s="6"/>
      <c r="XEW1" s="6"/>
      <c r="XEX1" s="6"/>
      <c r="XEY1" s="6"/>
      <c r="XEZ1" s="6"/>
    </row>
    <row r="2" spans="1:16380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6"/>
      <c r="S2" s="6"/>
      <c r="T2" s="6">
        <v>1</v>
      </c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  <c r="NK2" s="6"/>
      <c r="NL2" s="6"/>
      <c r="NM2" s="6"/>
      <c r="NN2" s="6"/>
      <c r="NO2" s="6"/>
      <c r="NP2" s="6"/>
      <c r="NQ2" s="6"/>
      <c r="NR2" s="6"/>
      <c r="NS2" s="6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6"/>
      <c r="OL2" s="6"/>
      <c r="OM2" s="6"/>
      <c r="ON2" s="6"/>
      <c r="OO2" s="6"/>
      <c r="OP2" s="6"/>
      <c r="OQ2" s="6"/>
      <c r="OR2" s="6"/>
      <c r="OS2" s="6"/>
      <c r="OT2" s="6"/>
      <c r="OU2" s="6"/>
      <c r="OV2" s="6"/>
      <c r="OW2" s="6"/>
      <c r="OX2" s="6"/>
      <c r="OY2" s="6"/>
      <c r="OZ2" s="6"/>
      <c r="PA2" s="6"/>
      <c r="PB2" s="6"/>
      <c r="PC2" s="6"/>
      <c r="PD2" s="6"/>
      <c r="PE2" s="6"/>
      <c r="PF2" s="6"/>
      <c r="PG2" s="6"/>
      <c r="PH2" s="6"/>
      <c r="PI2" s="6"/>
      <c r="PJ2" s="6"/>
      <c r="PK2" s="6"/>
      <c r="PL2" s="6"/>
      <c r="PM2" s="6"/>
      <c r="PN2" s="6"/>
      <c r="PO2" s="6"/>
      <c r="PP2" s="6"/>
      <c r="PQ2" s="6"/>
      <c r="PR2" s="6"/>
      <c r="PS2" s="6"/>
      <c r="PT2" s="6"/>
      <c r="PU2" s="6"/>
      <c r="PV2" s="6"/>
      <c r="PW2" s="6"/>
      <c r="PX2" s="6"/>
      <c r="PY2" s="6"/>
      <c r="PZ2" s="6"/>
      <c r="QA2" s="6"/>
      <c r="QB2" s="6"/>
      <c r="QC2" s="6"/>
      <c r="QD2" s="6"/>
      <c r="QE2" s="6"/>
      <c r="QF2" s="6"/>
      <c r="QG2" s="6"/>
      <c r="QH2" s="6"/>
      <c r="QI2" s="6"/>
      <c r="QJ2" s="6"/>
      <c r="QK2" s="6"/>
      <c r="QL2" s="6"/>
      <c r="QM2" s="6"/>
      <c r="QN2" s="6"/>
      <c r="QO2" s="6"/>
      <c r="QP2" s="6"/>
      <c r="QQ2" s="6"/>
      <c r="QR2" s="6"/>
      <c r="QS2" s="6"/>
      <c r="QT2" s="6"/>
      <c r="QU2" s="6"/>
      <c r="QV2" s="6"/>
      <c r="QW2" s="6"/>
      <c r="QX2" s="6"/>
      <c r="QY2" s="6"/>
      <c r="QZ2" s="6"/>
      <c r="RA2" s="6"/>
      <c r="RB2" s="6"/>
      <c r="RC2" s="6"/>
      <c r="RD2" s="6"/>
      <c r="RE2" s="6"/>
      <c r="RF2" s="6"/>
      <c r="RG2" s="6"/>
      <c r="RH2" s="6"/>
      <c r="RI2" s="6"/>
      <c r="RJ2" s="6"/>
      <c r="RK2" s="6"/>
      <c r="RL2" s="6"/>
      <c r="RM2" s="6"/>
      <c r="RN2" s="6"/>
      <c r="RO2" s="6"/>
      <c r="RP2" s="6"/>
      <c r="RQ2" s="6"/>
      <c r="RR2" s="6"/>
      <c r="RS2" s="6"/>
      <c r="RT2" s="6"/>
      <c r="RU2" s="6"/>
      <c r="RV2" s="6"/>
      <c r="RW2" s="6"/>
      <c r="RX2" s="6"/>
      <c r="RY2" s="6"/>
      <c r="RZ2" s="6"/>
      <c r="SA2" s="6"/>
      <c r="SB2" s="6"/>
      <c r="SC2" s="6"/>
      <c r="SD2" s="6"/>
      <c r="SE2" s="6"/>
      <c r="SF2" s="6"/>
      <c r="SG2" s="6"/>
      <c r="SH2" s="6"/>
      <c r="SI2" s="6"/>
      <c r="SJ2" s="6"/>
      <c r="SK2" s="6"/>
      <c r="SL2" s="6"/>
      <c r="SM2" s="6"/>
      <c r="SN2" s="6"/>
      <c r="SO2" s="6"/>
      <c r="SP2" s="6"/>
      <c r="SQ2" s="6"/>
      <c r="SR2" s="6"/>
      <c r="SS2" s="6"/>
      <c r="ST2" s="6"/>
      <c r="SU2" s="6"/>
      <c r="SV2" s="6"/>
      <c r="SW2" s="6"/>
      <c r="SX2" s="6"/>
      <c r="SY2" s="6"/>
      <c r="SZ2" s="6"/>
      <c r="TA2" s="6"/>
      <c r="TB2" s="6"/>
      <c r="TC2" s="6"/>
      <c r="TD2" s="6"/>
      <c r="TE2" s="6"/>
      <c r="TF2" s="6"/>
      <c r="TG2" s="6"/>
      <c r="TH2" s="6"/>
      <c r="TI2" s="6"/>
      <c r="TJ2" s="6"/>
      <c r="TK2" s="6"/>
      <c r="TL2" s="6"/>
      <c r="TM2" s="6"/>
      <c r="TN2" s="6"/>
      <c r="TO2" s="6"/>
      <c r="TP2" s="6"/>
      <c r="TQ2" s="6"/>
      <c r="TR2" s="6"/>
      <c r="TS2" s="6"/>
      <c r="TT2" s="6"/>
      <c r="TU2" s="6"/>
      <c r="TV2" s="6"/>
      <c r="TW2" s="6"/>
      <c r="TX2" s="6"/>
      <c r="TY2" s="6"/>
      <c r="TZ2" s="6"/>
      <c r="UA2" s="6"/>
      <c r="UB2" s="6"/>
      <c r="UC2" s="6"/>
      <c r="UD2" s="6"/>
      <c r="UE2" s="6"/>
      <c r="UF2" s="6"/>
      <c r="UG2" s="6"/>
      <c r="UH2" s="6"/>
      <c r="UI2" s="6"/>
      <c r="UJ2" s="6"/>
      <c r="UK2" s="6"/>
      <c r="UL2" s="6"/>
      <c r="UM2" s="6"/>
      <c r="UN2" s="6"/>
      <c r="UO2" s="6"/>
      <c r="UP2" s="6"/>
      <c r="UQ2" s="6"/>
      <c r="UR2" s="6"/>
      <c r="US2" s="6"/>
      <c r="UT2" s="6"/>
      <c r="UU2" s="6"/>
      <c r="UV2" s="6"/>
      <c r="UW2" s="6"/>
      <c r="UX2" s="6"/>
      <c r="UY2" s="6"/>
      <c r="UZ2" s="6"/>
      <c r="VA2" s="6"/>
      <c r="VB2" s="6"/>
      <c r="VC2" s="6"/>
      <c r="VD2" s="6"/>
      <c r="VE2" s="6"/>
      <c r="VF2" s="6"/>
      <c r="VG2" s="6"/>
      <c r="VH2" s="6"/>
      <c r="VI2" s="6"/>
      <c r="VJ2" s="6"/>
      <c r="VK2" s="6"/>
      <c r="VL2" s="6"/>
      <c r="VM2" s="6"/>
      <c r="VN2" s="6"/>
      <c r="VO2" s="6"/>
      <c r="VP2" s="6"/>
      <c r="VQ2" s="6"/>
      <c r="VR2" s="6"/>
      <c r="VS2" s="6"/>
      <c r="VT2" s="6"/>
      <c r="VU2" s="6"/>
      <c r="VV2" s="6"/>
      <c r="VW2" s="6"/>
      <c r="VX2" s="6"/>
      <c r="VY2" s="6"/>
      <c r="VZ2" s="6"/>
      <c r="WA2" s="6"/>
      <c r="WB2" s="6"/>
      <c r="WC2" s="6"/>
      <c r="WD2" s="6"/>
      <c r="WE2" s="6"/>
      <c r="WF2" s="6"/>
      <c r="WG2" s="6"/>
      <c r="WH2" s="6"/>
      <c r="WI2" s="6"/>
      <c r="WJ2" s="6"/>
      <c r="WK2" s="6"/>
      <c r="WL2" s="6"/>
      <c r="WM2" s="6"/>
      <c r="WN2" s="6"/>
      <c r="WO2" s="6"/>
      <c r="WP2" s="6"/>
      <c r="WQ2" s="6"/>
      <c r="WR2" s="6"/>
      <c r="WS2" s="6"/>
      <c r="WT2" s="6"/>
      <c r="WU2" s="6"/>
      <c r="WV2" s="6"/>
      <c r="WW2" s="6"/>
      <c r="WX2" s="6"/>
      <c r="WY2" s="6"/>
      <c r="WZ2" s="6"/>
      <c r="XA2" s="6"/>
      <c r="XB2" s="6"/>
      <c r="XC2" s="6"/>
      <c r="XD2" s="6"/>
      <c r="XE2" s="6"/>
      <c r="XF2" s="6"/>
      <c r="XG2" s="6"/>
      <c r="XH2" s="6"/>
      <c r="XI2" s="6"/>
      <c r="XJ2" s="6"/>
      <c r="XK2" s="6"/>
      <c r="XL2" s="6"/>
      <c r="XM2" s="6"/>
      <c r="XN2" s="6"/>
      <c r="XO2" s="6"/>
      <c r="XP2" s="6"/>
      <c r="XQ2" s="6"/>
      <c r="XR2" s="6"/>
      <c r="XS2" s="6"/>
      <c r="XT2" s="6"/>
      <c r="XU2" s="6"/>
      <c r="XV2" s="6"/>
      <c r="XW2" s="6"/>
      <c r="XX2" s="6"/>
      <c r="XY2" s="6"/>
      <c r="XZ2" s="6"/>
      <c r="YA2" s="6"/>
      <c r="YB2" s="6"/>
      <c r="YC2" s="6"/>
      <c r="YD2" s="6"/>
      <c r="YE2" s="6"/>
      <c r="YF2" s="6"/>
      <c r="YG2" s="6"/>
      <c r="YH2" s="6"/>
      <c r="YI2" s="6"/>
      <c r="YJ2" s="6"/>
      <c r="YK2" s="6"/>
      <c r="YL2" s="6"/>
      <c r="YM2" s="6"/>
      <c r="YN2" s="6"/>
      <c r="YO2" s="6"/>
      <c r="YP2" s="6"/>
      <c r="YQ2" s="6"/>
      <c r="YR2" s="6"/>
      <c r="YS2" s="6"/>
      <c r="YT2" s="6"/>
      <c r="YU2" s="6"/>
      <c r="YV2" s="6"/>
      <c r="YW2" s="6"/>
      <c r="YX2" s="6"/>
      <c r="YY2" s="6"/>
      <c r="YZ2" s="6"/>
      <c r="ZA2" s="6"/>
      <c r="ZB2" s="6"/>
      <c r="ZC2" s="6"/>
      <c r="ZD2" s="6"/>
      <c r="ZE2" s="6"/>
      <c r="ZF2" s="6"/>
      <c r="ZG2" s="6"/>
      <c r="ZH2" s="6"/>
      <c r="ZI2" s="6"/>
      <c r="ZJ2" s="6"/>
      <c r="ZK2" s="6"/>
      <c r="ZL2" s="6"/>
      <c r="ZM2" s="6"/>
      <c r="ZN2" s="6"/>
      <c r="ZO2" s="6"/>
      <c r="ZP2" s="6"/>
      <c r="ZQ2" s="6"/>
      <c r="ZR2" s="6"/>
      <c r="ZS2" s="6"/>
      <c r="ZT2" s="6"/>
      <c r="ZU2" s="6"/>
      <c r="ZV2" s="6"/>
      <c r="ZW2" s="6"/>
      <c r="ZX2" s="6"/>
      <c r="ZY2" s="6"/>
      <c r="ZZ2" s="6"/>
      <c r="AAA2" s="6"/>
      <c r="AAB2" s="6"/>
      <c r="AAC2" s="6"/>
      <c r="AAD2" s="6"/>
      <c r="AAE2" s="6"/>
      <c r="AAF2" s="6"/>
      <c r="AAG2" s="6"/>
      <c r="AAH2" s="6"/>
      <c r="AAI2" s="6"/>
      <c r="AAJ2" s="6"/>
      <c r="AAK2" s="6"/>
      <c r="AAL2" s="6"/>
      <c r="AAM2" s="6"/>
      <c r="AAN2" s="6"/>
      <c r="AAO2" s="6"/>
      <c r="AAP2" s="6"/>
      <c r="AAQ2" s="6"/>
      <c r="AAR2" s="6"/>
      <c r="AAS2" s="6"/>
      <c r="AAT2" s="6"/>
      <c r="AAU2" s="6"/>
      <c r="AAV2" s="6"/>
      <c r="AAW2" s="6"/>
      <c r="AAX2" s="6"/>
      <c r="AAY2" s="6"/>
      <c r="AAZ2" s="6"/>
      <c r="ABA2" s="6"/>
      <c r="ABB2" s="6"/>
      <c r="ABC2" s="6"/>
      <c r="ABD2" s="6"/>
      <c r="ABE2" s="6"/>
      <c r="ABF2" s="6"/>
      <c r="ABG2" s="6"/>
      <c r="ABH2" s="6"/>
      <c r="ABI2" s="6"/>
      <c r="ABJ2" s="6"/>
      <c r="ABK2" s="6"/>
      <c r="ABL2" s="6"/>
      <c r="ABM2" s="6"/>
      <c r="ABN2" s="6"/>
      <c r="ABO2" s="6"/>
      <c r="ABP2" s="6"/>
      <c r="ABQ2" s="6"/>
      <c r="ABR2" s="6"/>
      <c r="ABS2" s="6"/>
      <c r="ABT2" s="6"/>
      <c r="ABU2" s="6"/>
      <c r="ABV2" s="6"/>
      <c r="ABW2" s="6"/>
      <c r="ABX2" s="6"/>
      <c r="ABY2" s="6"/>
      <c r="ABZ2" s="6"/>
      <c r="ACA2" s="6"/>
      <c r="ACB2" s="6"/>
      <c r="ACC2" s="6"/>
      <c r="ACD2" s="6"/>
      <c r="ACE2" s="6"/>
      <c r="ACF2" s="6"/>
      <c r="ACG2" s="6"/>
      <c r="ACH2" s="6"/>
      <c r="ACI2" s="6"/>
      <c r="ACJ2" s="6"/>
      <c r="ACK2" s="6"/>
      <c r="ACL2" s="6"/>
      <c r="ACM2" s="6"/>
      <c r="ACN2" s="6"/>
      <c r="ACO2" s="6"/>
      <c r="ACP2" s="6"/>
      <c r="ACQ2" s="6"/>
      <c r="ACR2" s="6"/>
      <c r="ACS2" s="6"/>
      <c r="ACT2" s="6"/>
      <c r="ACU2" s="6"/>
      <c r="ACV2" s="6"/>
      <c r="ACW2" s="6"/>
      <c r="ACX2" s="6"/>
      <c r="ACY2" s="6"/>
      <c r="ACZ2" s="6"/>
      <c r="ADA2" s="6"/>
      <c r="ADB2" s="6"/>
      <c r="ADC2" s="6"/>
      <c r="ADD2" s="6"/>
      <c r="ADE2" s="6"/>
      <c r="ADF2" s="6"/>
      <c r="ADG2" s="6"/>
      <c r="ADH2" s="6"/>
      <c r="ADI2" s="6"/>
      <c r="ADJ2" s="6"/>
      <c r="ADK2" s="6"/>
      <c r="ADL2" s="6"/>
      <c r="ADM2" s="6"/>
      <c r="ADN2" s="6"/>
      <c r="ADO2" s="6"/>
      <c r="ADP2" s="6"/>
      <c r="ADQ2" s="6"/>
      <c r="ADR2" s="6"/>
      <c r="ADS2" s="6"/>
      <c r="ADT2" s="6"/>
      <c r="ADU2" s="6"/>
      <c r="ADV2" s="6"/>
      <c r="ADW2" s="6"/>
      <c r="ADX2" s="6"/>
      <c r="ADY2" s="6"/>
      <c r="ADZ2" s="6"/>
      <c r="AEA2" s="6"/>
      <c r="AEB2" s="6"/>
      <c r="AEC2" s="6"/>
      <c r="AED2" s="6"/>
      <c r="AEE2" s="6"/>
      <c r="AEF2" s="6"/>
      <c r="AEG2" s="6"/>
      <c r="AEH2" s="6"/>
      <c r="AEI2" s="6"/>
      <c r="AEJ2" s="6"/>
      <c r="AEK2" s="6"/>
      <c r="AEL2" s="6"/>
      <c r="AEM2" s="6"/>
      <c r="AEN2" s="6"/>
      <c r="AEO2" s="6"/>
      <c r="AEP2" s="6"/>
      <c r="AEQ2" s="6"/>
      <c r="AER2" s="6"/>
      <c r="AES2" s="6"/>
      <c r="AET2" s="6"/>
      <c r="AEU2" s="6"/>
      <c r="AEV2" s="6"/>
      <c r="AEW2" s="6"/>
      <c r="AEX2" s="6"/>
      <c r="AEY2" s="6"/>
      <c r="AEZ2" s="6"/>
      <c r="AFA2" s="6"/>
      <c r="AFB2" s="6"/>
      <c r="AFC2" s="6"/>
      <c r="AFD2" s="6"/>
      <c r="AFE2" s="6"/>
      <c r="AFF2" s="6"/>
      <c r="AFG2" s="6"/>
      <c r="AFH2" s="6"/>
      <c r="AFI2" s="6"/>
      <c r="AFJ2" s="6"/>
      <c r="AFK2" s="6"/>
      <c r="AFL2" s="6"/>
      <c r="AFM2" s="6"/>
      <c r="AFN2" s="6"/>
      <c r="AFO2" s="6"/>
      <c r="AFP2" s="6"/>
      <c r="AFQ2" s="6"/>
      <c r="AFR2" s="6"/>
      <c r="AFS2" s="6"/>
      <c r="AFT2" s="6"/>
      <c r="AFU2" s="6"/>
      <c r="AFV2" s="6"/>
      <c r="AFW2" s="6"/>
      <c r="AFX2" s="6"/>
      <c r="AFY2" s="6"/>
      <c r="AFZ2" s="6"/>
      <c r="AGA2" s="6"/>
      <c r="AGB2" s="6"/>
      <c r="AGC2" s="6"/>
      <c r="AGD2" s="6"/>
      <c r="AGE2" s="6"/>
      <c r="AGF2" s="6"/>
      <c r="AGG2" s="6"/>
      <c r="AGH2" s="6"/>
      <c r="AGI2" s="6"/>
      <c r="AGJ2" s="6"/>
      <c r="AGK2" s="6"/>
      <c r="AGL2" s="6"/>
      <c r="AGM2" s="6"/>
      <c r="AGN2" s="6"/>
      <c r="AGO2" s="6"/>
      <c r="AGP2" s="6"/>
      <c r="AGQ2" s="6"/>
      <c r="AGR2" s="6"/>
      <c r="AGS2" s="6"/>
      <c r="AGT2" s="6"/>
      <c r="AGU2" s="6"/>
      <c r="AGV2" s="6"/>
      <c r="AGW2" s="6"/>
      <c r="AGX2" s="6"/>
      <c r="AGY2" s="6"/>
      <c r="AGZ2" s="6"/>
      <c r="AHA2" s="6"/>
      <c r="AHB2" s="6"/>
      <c r="AHC2" s="6"/>
      <c r="AHD2" s="6"/>
      <c r="AHE2" s="6"/>
      <c r="AHF2" s="6"/>
      <c r="AHG2" s="6"/>
      <c r="AHH2" s="6"/>
      <c r="AHI2" s="6"/>
      <c r="AHJ2" s="6"/>
      <c r="AHK2" s="6"/>
      <c r="AHL2" s="6"/>
      <c r="AHM2" s="6"/>
      <c r="AHN2" s="6"/>
      <c r="AHO2" s="6"/>
      <c r="AHP2" s="6"/>
      <c r="AHQ2" s="6"/>
      <c r="AHR2" s="6"/>
      <c r="AHS2" s="6"/>
      <c r="AHT2" s="6"/>
      <c r="AHU2" s="6"/>
      <c r="AHV2" s="6"/>
      <c r="AHW2" s="6"/>
      <c r="AHX2" s="6"/>
      <c r="AHY2" s="6"/>
      <c r="AHZ2" s="6"/>
      <c r="AIA2" s="6"/>
      <c r="AIB2" s="6"/>
      <c r="AIC2" s="6"/>
      <c r="AID2" s="6"/>
      <c r="AIE2" s="6"/>
      <c r="AIF2" s="6"/>
      <c r="AIG2" s="6"/>
      <c r="AIH2" s="6"/>
      <c r="AII2" s="6"/>
      <c r="AIJ2" s="6"/>
      <c r="AIK2" s="6"/>
      <c r="AIL2" s="6"/>
      <c r="AIM2" s="6"/>
      <c r="AIN2" s="6"/>
      <c r="AIO2" s="6"/>
      <c r="AIP2" s="6"/>
      <c r="AIQ2" s="6"/>
      <c r="AIR2" s="6"/>
      <c r="AIS2" s="6"/>
      <c r="AIT2" s="6"/>
      <c r="AIU2" s="6"/>
      <c r="AIV2" s="6"/>
      <c r="AIW2" s="6"/>
      <c r="AIX2" s="6"/>
      <c r="AIY2" s="6"/>
      <c r="AIZ2" s="6"/>
      <c r="AJA2" s="6"/>
      <c r="AJB2" s="6"/>
      <c r="AJC2" s="6"/>
      <c r="AJD2" s="6"/>
      <c r="AJE2" s="6"/>
      <c r="AJF2" s="6"/>
      <c r="AJG2" s="6"/>
      <c r="AJH2" s="6"/>
      <c r="AJI2" s="6"/>
      <c r="AJJ2" s="6"/>
      <c r="AJK2" s="6"/>
      <c r="AJL2" s="6"/>
      <c r="AJM2" s="6"/>
      <c r="AJN2" s="6"/>
      <c r="AJO2" s="6"/>
      <c r="AJP2" s="6"/>
      <c r="AJQ2" s="6"/>
      <c r="AJR2" s="6"/>
      <c r="AJS2" s="6"/>
      <c r="AJT2" s="6"/>
      <c r="AJU2" s="6"/>
      <c r="AJV2" s="6"/>
      <c r="AJW2" s="6"/>
      <c r="AJX2" s="6"/>
      <c r="AJY2" s="6"/>
      <c r="AJZ2" s="6"/>
      <c r="AKA2" s="6"/>
      <c r="AKB2" s="6"/>
      <c r="AKC2" s="6"/>
      <c r="AKD2" s="6"/>
      <c r="AKE2" s="6"/>
      <c r="AKF2" s="6"/>
      <c r="AKG2" s="6"/>
      <c r="AKH2" s="6"/>
      <c r="AKI2" s="6"/>
      <c r="AKJ2" s="6"/>
      <c r="AKK2" s="6"/>
      <c r="AKL2" s="6"/>
      <c r="AKM2" s="6"/>
      <c r="AKN2" s="6"/>
      <c r="AKO2" s="6"/>
      <c r="AKP2" s="6"/>
      <c r="AKQ2" s="6"/>
      <c r="AKR2" s="6"/>
      <c r="AKS2" s="6"/>
      <c r="AKT2" s="6"/>
      <c r="AKU2" s="6"/>
      <c r="AKV2" s="6"/>
      <c r="AKW2" s="6"/>
      <c r="AKX2" s="6"/>
      <c r="AKY2" s="6"/>
      <c r="AKZ2" s="6"/>
      <c r="ALA2" s="6"/>
      <c r="ALB2" s="6"/>
      <c r="ALC2" s="6"/>
      <c r="ALD2" s="6"/>
      <c r="ALE2" s="6"/>
      <c r="ALF2" s="6"/>
      <c r="ALG2" s="6"/>
      <c r="ALH2" s="6"/>
      <c r="ALI2" s="6"/>
      <c r="ALJ2" s="6"/>
      <c r="ALK2" s="6"/>
      <c r="ALL2" s="6"/>
      <c r="ALM2" s="6"/>
      <c r="ALN2" s="6"/>
      <c r="ALO2" s="6"/>
      <c r="ALP2" s="6"/>
      <c r="ALQ2" s="6"/>
      <c r="ALR2" s="6"/>
      <c r="ALS2" s="6"/>
      <c r="ALT2" s="6"/>
      <c r="ALU2" s="6"/>
      <c r="ALV2" s="6"/>
      <c r="ALW2" s="6"/>
      <c r="ALX2" s="6"/>
      <c r="ALY2" s="6"/>
      <c r="ALZ2" s="6"/>
      <c r="AMA2" s="6"/>
      <c r="AMB2" s="6"/>
      <c r="AMC2" s="6"/>
      <c r="AMD2" s="6"/>
      <c r="AME2" s="6"/>
      <c r="AMF2" s="6"/>
      <c r="AMG2" s="6"/>
      <c r="AMH2" s="6"/>
      <c r="AMI2" s="6"/>
      <c r="AMJ2" s="6"/>
      <c r="AMK2" s="6"/>
      <c r="AML2" s="6"/>
      <c r="AMM2" s="6"/>
      <c r="AMN2" s="6"/>
      <c r="AMO2" s="6"/>
      <c r="AMP2" s="6"/>
      <c r="AMQ2" s="6"/>
      <c r="AMR2" s="6"/>
      <c r="AMS2" s="6"/>
      <c r="AMT2" s="6"/>
      <c r="AMU2" s="6"/>
      <c r="AMV2" s="6"/>
      <c r="AMW2" s="6"/>
      <c r="AMX2" s="6"/>
      <c r="AMY2" s="6"/>
      <c r="AMZ2" s="6"/>
      <c r="ANA2" s="6"/>
      <c r="ANB2" s="6"/>
      <c r="ANC2" s="6"/>
      <c r="AND2" s="6"/>
      <c r="ANE2" s="6"/>
      <c r="ANF2" s="6"/>
      <c r="ANG2" s="6"/>
      <c r="ANH2" s="6"/>
      <c r="ANI2" s="6"/>
      <c r="ANJ2" s="6"/>
      <c r="ANK2" s="6"/>
      <c r="ANL2" s="6"/>
      <c r="ANM2" s="6"/>
      <c r="ANN2" s="6"/>
      <c r="ANO2" s="6"/>
      <c r="ANP2" s="6"/>
      <c r="ANQ2" s="6"/>
      <c r="ANR2" s="6"/>
      <c r="ANS2" s="6"/>
      <c r="ANT2" s="6"/>
      <c r="ANU2" s="6"/>
      <c r="ANV2" s="6"/>
      <c r="ANW2" s="6"/>
      <c r="ANX2" s="6"/>
      <c r="ANY2" s="6"/>
      <c r="ANZ2" s="6"/>
      <c r="AOA2" s="6"/>
      <c r="AOB2" s="6"/>
      <c r="AOC2" s="6"/>
      <c r="AOD2" s="6"/>
      <c r="AOE2" s="6"/>
      <c r="AOF2" s="6"/>
      <c r="AOG2" s="6"/>
      <c r="AOH2" s="6"/>
      <c r="AOI2" s="6"/>
      <c r="AOJ2" s="6"/>
      <c r="AOK2" s="6"/>
      <c r="AOL2" s="6"/>
      <c r="AOM2" s="6"/>
      <c r="AON2" s="6"/>
      <c r="AOO2" s="6"/>
      <c r="AOP2" s="6"/>
      <c r="AOQ2" s="6"/>
      <c r="AOR2" s="6"/>
      <c r="AOS2" s="6"/>
      <c r="AOT2" s="6"/>
      <c r="AOU2" s="6"/>
      <c r="AOV2" s="6"/>
      <c r="AOW2" s="6"/>
      <c r="AOX2" s="6"/>
      <c r="AOY2" s="6"/>
      <c r="AOZ2" s="6"/>
      <c r="APA2" s="6"/>
      <c r="APB2" s="6"/>
      <c r="APC2" s="6"/>
      <c r="APD2" s="6"/>
      <c r="APE2" s="6"/>
      <c r="APF2" s="6"/>
      <c r="APG2" s="6"/>
      <c r="APH2" s="6"/>
      <c r="API2" s="6"/>
      <c r="APJ2" s="6"/>
      <c r="APK2" s="6"/>
      <c r="APL2" s="6"/>
      <c r="APM2" s="6"/>
      <c r="APN2" s="6"/>
      <c r="APO2" s="6"/>
      <c r="APP2" s="6"/>
      <c r="APQ2" s="6"/>
      <c r="APR2" s="6"/>
      <c r="APS2" s="6"/>
      <c r="APT2" s="6"/>
      <c r="APU2" s="6"/>
      <c r="APV2" s="6"/>
      <c r="APW2" s="6"/>
      <c r="APX2" s="6"/>
      <c r="APY2" s="6"/>
      <c r="APZ2" s="6"/>
      <c r="AQA2" s="6"/>
      <c r="AQB2" s="6"/>
      <c r="AQC2" s="6"/>
      <c r="AQD2" s="6"/>
      <c r="AQE2" s="6"/>
      <c r="AQF2" s="6"/>
      <c r="AQG2" s="6"/>
      <c r="AQH2" s="6"/>
      <c r="AQI2" s="6"/>
      <c r="AQJ2" s="6"/>
      <c r="AQK2" s="6"/>
      <c r="AQL2" s="6"/>
      <c r="AQM2" s="6"/>
      <c r="AQN2" s="6"/>
      <c r="AQO2" s="6"/>
      <c r="AQP2" s="6"/>
      <c r="AQQ2" s="6"/>
      <c r="AQR2" s="6"/>
      <c r="AQS2" s="6"/>
      <c r="AQT2" s="6"/>
      <c r="AQU2" s="6"/>
      <c r="AQV2" s="6"/>
      <c r="AQW2" s="6"/>
      <c r="AQX2" s="6"/>
      <c r="AQY2" s="6"/>
      <c r="AQZ2" s="6"/>
      <c r="ARA2" s="6"/>
      <c r="ARB2" s="6"/>
      <c r="ARC2" s="6"/>
      <c r="ARD2" s="6"/>
      <c r="ARE2" s="6"/>
      <c r="ARF2" s="6"/>
      <c r="ARG2" s="6"/>
      <c r="ARH2" s="6"/>
      <c r="ARI2" s="6"/>
      <c r="ARJ2" s="6"/>
      <c r="ARK2" s="6"/>
      <c r="ARL2" s="6"/>
      <c r="ARM2" s="6"/>
      <c r="ARN2" s="6"/>
      <c r="ARO2" s="6"/>
      <c r="ARP2" s="6"/>
      <c r="ARQ2" s="6"/>
      <c r="ARR2" s="6"/>
      <c r="ARS2" s="6"/>
      <c r="ART2" s="6"/>
      <c r="ARU2" s="6"/>
      <c r="ARV2" s="6"/>
      <c r="ARW2" s="6"/>
      <c r="ARX2" s="6"/>
      <c r="ARY2" s="6"/>
      <c r="ARZ2" s="6"/>
      <c r="ASA2" s="6"/>
      <c r="ASB2" s="6"/>
      <c r="ASC2" s="6"/>
      <c r="ASD2" s="6"/>
      <c r="ASE2" s="6"/>
      <c r="ASF2" s="6"/>
      <c r="ASG2" s="6"/>
      <c r="ASH2" s="6"/>
      <c r="ASI2" s="6"/>
      <c r="ASJ2" s="6"/>
      <c r="ASK2" s="6"/>
      <c r="ASL2" s="6"/>
      <c r="ASM2" s="6"/>
      <c r="ASN2" s="6"/>
      <c r="ASO2" s="6"/>
      <c r="ASP2" s="6"/>
      <c r="ASQ2" s="6"/>
      <c r="ASR2" s="6"/>
      <c r="ASS2" s="6"/>
      <c r="AST2" s="6"/>
      <c r="ASU2" s="6"/>
      <c r="ASV2" s="6"/>
      <c r="ASW2" s="6"/>
      <c r="ASX2" s="6"/>
      <c r="ASY2" s="6"/>
      <c r="ASZ2" s="6"/>
      <c r="ATA2" s="6"/>
      <c r="ATB2" s="6"/>
      <c r="ATC2" s="6"/>
      <c r="ATD2" s="6"/>
      <c r="ATE2" s="6"/>
      <c r="ATF2" s="6"/>
      <c r="ATG2" s="6"/>
      <c r="ATH2" s="6"/>
      <c r="ATI2" s="6"/>
      <c r="ATJ2" s="6"/>
      <c r="ATK2" s="6"/>
      <c r="ATL2" s="6"/>
      <c r="ATM2" s="6"/>
      <c r="ATN2" s="6"/>
      <c r="ATO2" s="6"/>
      <c r="ATP2" s="6"/>
      <c r="ATQ2" s="6"/>
      <c r="ATR2" s="6"/>
      <c r="ATS2" s="6"/>
      <c r="ATT2" s="6"/>
      <c r="ATU2" s="6"/>
      <c r="ATV2" s="6"/>
      <c r="ATW2" s="6"/>
      <c r="ATX2" s="6"/>
      <c r="ATY2" s="6"/>
      <c r="ATZ2" s="6"/>
      <c r="AUA2" s="6"/>
      <c r="AUB2" s="6"/>
      <c r="AUC2" s="6"/>
      <c r="AUD2" s="6"/>
      <c r="AUE2" s="6"/>
      <c r="AUF2" s="6"/>
      <c r="AUG2" s="6"/>
      <c r="AUH2" s="6"/>
      <c r="AUI2" s="6"/>
      <c r="AUJ2" s="6"/>
      <c r="AUK2" s="6"/>
      <c r="AUL2" s="6"/>
      <c r="AUM2" s="6"/>
      <c r="AUN2" s="6"/>
      <c r="AUO2" s="6"/>
      <c r="AUP2" s="6"/>
      <c r="AUQ2" s="6"/>
      <c r="AUR2" s="6"/>
      <c r="AUS2" s="6"/>
      <c r="AUT2" s="6"/>
      <c r="AUU2" s="6"/>
      <c r="AUV2" s="6"/>
      <c r="AUW2" s="6"/>
      <c r="AUX2" s="6"/>
      <c r="AUY2" s="6"/>
      <c r="AUZ2" s="6"/>
      <c r="AVA2" s="6"/>
      <c r="AVB2" s="6"/>
      <c r="AVC2" s="6"/>
      <c r="AVD2" s="6"/>
      <c r="AVE2" s="6"/>
      <c r="AVF2" s="6"/>
      <c r="AVG2" s="6"/>
      <c r="AVH2" s="6"/>
      <c r="AVI2" s="6"/>
      <c r="AVJ2" s="6"/>
      <c r="AVK2" s="6"/>
      <c r="AVL2" s="6"/>
      <c r="AVM2" s="6"/>
      <c r="AVN2" s="6"/>
      <c r="AVO2" s="6"/>
      <c r="AVP2" s="6"/>
      <c r="AVQ2" s="6"/>
      <c r="AVR2" s="6"/>
      <c r="AVS2" s="6"/>
      <c r="AVT2" s="6"/>
      <c r="AVU2" s="6"/>
      <c r="AVV2" s="6"/>
      <c r="AVW2" s="6"/>
      <c r="AVX2" s="6"/>
      <c r="AVY2" s="6"/>
      <c r="AVZ2" s="6"/>
      <c r="AWA2" s="6"/>
      <c r="AWB2" s="6"/>
      <c r="AWC2" s="6"/>
      <c r="AWD2" s="6"/>
      <c r="AWE2" s="6"/>
      <c r="AWF2" s="6"/>
      <c r="AWG2" s="6"/>
      <c r="AWH2" s="6"/>
      <c r="AWI2" s="6"/>
      <c r="AWJ2" s="6"/>
      <c r="AWK2" s="6"/>
      <c r="AWL2" s="6"/>
      <c r="AWM2" s="6"/>
      <c r="AWN2" s="6"/>
      <c r="AWO2" s="6"/>
      <c r="AWP2" s="6"/>
      <c r="AWQ2" s="6"/>
      <c r="AWR2" s="6"/>
      <c r="AWS2" s="6"/>
      <c r="AWT2" s="6"/>
      <c r="AWU2" s="6"/>
      <c r="AWV2" s="6"/>
      <c r="AWW2" s="6"/>
      <c r="AWX2" s="6"/>
      <c r="AWY2" s="6"/>
      <c r="AWZ2" s="6"/>
      <c r="AXA2" s="6"/>
      <c r="AXB2" s="6"/>
      <c r="AXC2" s="6"/>
      <c r="AXD2" s="6"/>
      <c r="AXE2" s="6"/>
      <c r="AXF2" s="6"/>
      <c r="AXG2" s="6"/>
      <c r="AXH2" s="6"/>
      <c r="AXI2" s="6"/>
      <c r="AXJ2" s="6"/>
      <c r="AXK2" s="6"/>
      <c r="AXL2" s="6"/>
      <c r="AXM2" s="6"/>
      <c r="AXN2" s="6"/>
      <c r="AXO2" s="6"/>
      <c r="AXP2" s="6"/>
      <c r="AXQ2" s="6"/>
      <c r="AXR2" s="6"/>
      <c r="AXS2" s="6"/>
      <c r="AXT2" s="6"/>
      <c r="AXU2" s="6"/>
      <c r="AXV2" s="6"/>
      <c r="AXW2" s="6"/>
      <c r="AXX2" s="6"/>
      <c r="AXY2" s="6"/>
      <c r="AXZ2" s="6"/>
      <c r="AYA2" s="6"/>
      <c r="AYB2" s="6"/>
      <c r="AYC2" s="6"/>
      <c r="AYD2" s="6"/>
      <c r="AYE2" s="6"/>
      <c r="AYF2" s="6"/>
      <c r="AYG2" s="6"/>
      <c r="AYH2" s="6"/>
      <c r="AYI2" s="6"/>
      <c r="AYJ2" s="6"/>
      <c r="AYK2" s="6"/>
      <c r="AYL2" s="6"/>
      <c r="AYM2" s="6"/>
      <c r="AYN2" s="6"/>
      <c r="AYO2" s="6"/>
      <c r="AYP2" s="6"/>
      <c r="AYQ2" s="6"/>
      <c r="AYR2" s="6"/>
      <c r="AYS2" s="6"/>
      <c r="AYT2" s="6"/>
      <c r="AYU2" s="6"/>
      <c r="AYV2" s="6"/>
      <c r="AYW2" s="6"/>
      <c r="AYX2" s="6"/>
      <c r="AYY2" s="6"/>
      <c r="AYZ2" s="6"/>
      <c r="AZA2" s="6"/>
      <c r="AZB2" s="6"/>
      <c r="AZC2" s="6"/>
      <c r="AZD2" s="6"/>
      <c r="AZE2" s="6"/>
      <c r="AZF2" s="6"/>
      <c r="AZG2" s="6"/>
      <c r="AZH2" s="6"/>
      <c r="AZI2" s="6"/>
      <c r="AZJ2" s="6"/>
      <c r="AZK2" s="6"/>
      <c r="AZL2" s="6"/>
      <c r="AZM2" s="6"/>
      <c r="AZN2" s="6"/>
      <c r="AZO2" s="6"/>
      <c r="AZP2" s="6"/>
      <c r="AZQ2" s="6"/>
      <c r="AZR2" s="6"/>
      <c r="AZS2" s="6"/>
      <c r="AZT2" s="6"/>
      <c r="AZU2" s="6"/>
      <c r="AZV2" s="6"/>
      <c r="AZW2" s="6"/>
      <c r="AZX2" s="6"/>
      <c r="AZY2" s="6"/>
      <c r="AZZ2" s="6"/>
      <c r="BAA2" s="6"/>
      <c r="BAB2" s="6"/>
      <c r="BAC2" s="6"/>
      <c r="BAD2" s="6"/>
      <c r="BAE2" s="6"/>
      <c r="BAF2" s="6"/>
      <c r="BAG2" s="6"/>
      <c r="BAH2" s="6"/>
      <c r="BAI2" s="6"/>
      <c r="BAJ2" s="6"/>
      <c r="BAK2" s="6"/>
      <c r="BAL2" s="6"/>
      <c r="BAM2" s="6"/>
      <c r="BAN2" s="6"/>
      <c r="BAO2" s="6"/>
      <c r="BAP2" s="6"/>
      <c r="BAQ2" s="6"/>
      <c r="BAR2" s="6"/>
      <c r="BAS2" s="6"/>
      <c r="BAT2" s="6"/>
      <c r="BAU2" s="6"/>
      <c r="BAV2" s="6"/>
      <c r="BAW2" s="6"/>
      <c r="BAX2" s="6"/>
      <c r="BAY2" s="6"/>
      <c r="BAZ2" s="6"/>
      <c r="BBA2" s="6"/>
      <c r="BBB2" s="6"/>
      <c r="BBC2" s="6"/>
      <c r="BBD2" s="6"/>
      <c r="BBE2" s="6"/>
      <c r="BBF2" s="6"/>
      <c r="BBG2" s="6"/>
      <c r="BBH2" s="6"/>
      <c r="BBI2" s="6"/>
      <c r="BBJ2" s="6"/>
      <c r="BBK2" s="6"/>
      <c r="BBL2" s="6"/>
      <c r="BBM2" s="6"/>
      <c r="BBN2" s="6"/>
      <c r="BBO2" s="6"/>
      <c r="BBP2" s="6"/>
      <c r="BBQ2" s="6"/>
      <c r="BBR2" s="6"/>
      <c r="BBS2" s="6"/>
      <c r="BBT2" s="6"/>
      <c r="BBU2" s="6"/>
      <c r="BBV2" s="6"/>
      <c r="BBW2" s="6"/>
      <c r="BBX2" s="6"/>
      <c r="BBY2" s="6"/>
      <c r="BBZ2" s="6"/>
      <c r="BCA2" s="6"/>
      <c r="BCB2" s="6"/>
      <c r="BCC2" s="6"/>
      <c r="BCD2" s="6"/>
      <c r="BCE2" s="6"/>
      <c r="BCF2" s="6"/>
      <c r="BCG2" s="6"/>
      <c r="BCH2" s="6"/>
      <c r="BCI2" s="6"/>
      <c r="BCJ2" s="6"/>
      <c r="BCK2" s="6"/>
      <c r="BCL2" s="6"/>
      <c r="BCM2" s="6"/>
      <c r="BCN2" s="6"/>
      <c r="BCO2" s="6"/>
      <c r="BCP2" s="6"/>
      <c r="BCQ2" s="6"/>
      <c r="BCR2" s="6"/>
      <c r="BCS2" s="6"/>
      <c r="BCT2" s="6"/>
      <c r="BCU2" s="6"/>
      <c r="BCV2" s="6"/>
      <c r="BCW2" s="6"/>
      <c r="BCX2" s="6"/>
      <c r="BCY2" s="6"/>
      <c r="BCZ2" s="6"/>
      <c r="BDA2" s="6"/>
      <c r="BDB2" s="6"/>
      <c r="BDC2" s="6"/>
      <c r="BDD2" s="6"/>
      <c r="BDE2" s="6"/>
      <c r="BDF2" s="6"/>
      <c r="BDG2" s="6"/>
      <c r="BDH2" s="6"/>
      <c r="BDI2" s="6"/>
      <c r="BDJ2" s="6"/>
      <c r="BDK2" s="6"/>
      <c r="BDL2" s="6"/>
      <c r="BDM2" s="6"/>
      <c r="BDN2" s="6"/>
      <c r="BDO2" s="6"/>
      <c r="BDP2" s="6"/>
      <c r="BDQ2" s="6"/>
      <c r="BDR2" s="6"/>
      <c r="BDS2" s="6"/>
      <c r="BDT2" s="6"/>
      <c r="BDU2" s="6"/>
      <c r="BDV2" s="6"/>
      <c r="BDW2" s="6"/>
      <c r="BDX2" s="6"/>
      <c r="BDY2" s="6"/>
      <c r="BDZ2" s="6"/>
      <c r="BEA2" s="6"/>
      <c r="BEB2" s="6"/>
      <c r="BEC2" s="6"/>
      <c r="BED2" s="6"/>
      <c r="BEE2" s="6"/>
      <c r="BEF2" s="6"/>
      <c r="BEG2" s="6"/>
      <c r="BEH2" s="6"/>
      <c r="BEI2" s="6"/>
      <c r="BEJ2" s="6"/>
      <c r="BEK2" s="6"/>
      <c r="BEL2" s="6"/>
      <c r="BEM2" s="6"/>
      <c r="BEN2" s="6"/>
      <c r="BEO2" s="6"/>
      <c r="BEP2" s="6"/>
      <c r="BEQ2" s="6"/>
      <c r="BER2" s="6"/>
      <c r="BES2" s="6"/>
      <c r="BET2" s="6"/>
      <c r="BEU2" s="6"/>
      <c r="BEV2" s="6"/>
      <c r="BEW2" s="6"/>
      <c r="BEX2" s="6"/>
      <c r="BEY2" s="6"/>
      <c r="BEZ2" s="6"/>
      <c r="BFA2" s="6"/>
      <c r="BFB2" s="6"/>
      <c r="BFC2" s="6"/>
      <c r="BFD2" s="6"/>
      <c r="BFE2" s="6"/>
      <c r="BFF2" s="6"/>
      <c r="BFG2" s="6"/>
      <c r="BFH2" s="6"/>
      <c r="BFI2" s="6"/>
      <c r="BFJ2" s="6"/>
      <c r="BFK2" s="6"/>
      <c r="BFL2" s="6"/>
      <c r="BFM2" s="6"/>
      <c r="BFN2" s="6"/>
      <c r="BFO2" s="6"/>
      <c r="BFP2" s="6"/>
      <c r="BFQ2" s="6"/>
      <c r="BFR2" s="6"/>
      <c r="BFS2" s="6"/>
      <c r="BFT2" s="6"/>
      <c r="BFU2" s="6"/>
      <c r="BFV2" s="6"/>
      <c r="BFW2" s="6"/>
      <c r="BFX2" s="6"/>
      <c r="BFY2" s="6"/>
      <c r="BFZ2" s="6"/>
      <c r="BGA2" s="6"/>
      <c r="BGB2" s="6"/>
      <c r="BGC2" s="6"/>
      <c r="BGD2" s="6"/>
      <c r="BGE2" s="6"/>
      <c r="BGF2" s="6"/>
      <c r="BGG2" s="6"/>
      <c r="BGH2" s="6"/>
      <c r="BGI2" s="6"/>
      <c r="BGJ2" s="6"/>
      <c r="BGK2" s="6"/>
      <c r="BGL2" s="6"/>
      <c r="BGM2" s="6"/>
      <c r="BGN2" s="6"/>
      <c r="BGO2" s="6"/>
      <c r="BGP2" s="6"/>
      <c r="BGQ2" s="6"/>
      <c r="BGR2" s="6"/>
      <c r="BGS2" s="6"/>
      <c r="BGT2" s="6"/>
      <c r="BGU2" s="6"/>
      <c r="BGV2" s="6"/>
      <c r="BGW2" s="6"/>
      <c r="BGX2" s="6"/>
      <c r="BGY2" s="6"/>
      <c r="BGZ2" s="6"/>
      <c r="BHA2" s="6"/>
      <c r="BHB2" s="6"/>
      <c r="BHC2" s="6"/>
      <c r="BHD2" s="6"/>
      <c r="BHE2" s="6"/>
      <c r="BHF2" s="6"/>
      <c r="BHG2" s="6"/>
      <c r="BHH2" s="6"/>
      <c r="BHI2" s="6"/>
      <c r="BHJ2" s="6"/>
      <c r="BHK2" s="6"/>
      <c r="BHL2" s="6"/>
      <c r="BHM2" s="6"/>
      <c r="BHN2" s="6"/>
      <c r="BHO2" s="6"/>
      <c r="BHP2" s="6"/>
      <c r="BHQ2" s="6"/>
      <c r="BHR2" s="6"/>
      <c r="BHS2" s="6"/>
      <c r="BHT2" s="6"/>
      <c r="BHU2" s="6"/>
      <c r="BHV2" s="6"/>
      <c r="BHW2" s="6"/>
      <c r="BHX2" s="6"/>
      <c r="BHY2" s="6"/>
      <c r="BHZ2" s="6"/>
      <c r="BIA2" s="6"/>
      <c r="BIB2" s="6"/>
      <c r="BIC2" s="6"/>
      <c r="BID2" s="6"/>
      <c r="BIE2" s="6"/>
      <c r="BIF2" s="6"/>
      <c r="BIG2" s="6"/>
      <c r="BIH2" s="6"/>
      <c r="BII2" s="6"/>
      <c r="BIJ2" s="6"/>
      <c r="BIK2" s="6"/>
      <c r="BIL2" s="6"/>
      <c r="BIM2" s="6"/>
      <c r="BIN2" s="6"/>
      <c r="BIO2" s="6"/>
      <c r="BIP2" s="6"/>
      <c r="BIQ2" s="6"/>
      <c r="BIR2" s="6"/>
      <c r="BIS2" s="6"/>
      <c r="BIT2" s="6"/>
      <c r="BIU2" s="6"/>
      <c r="BIV2" s="6"/>
      <c r="BIW2" s="6"/>
      <c r="BIX2" s="6"/>
      <c r="BIY2" s="6"/>
      <c r="BIZ2" s="6"/>
      <c r="BJA2" s="6"/>
      <c r="BJB2" s="6"/>
      <c r="BJC2" s="6"/>
      <c r="BJD2" s="6"/>
      <c r="BJE2" s="6"/>
      <c r="BJF2" s="6"/>
      <c r="BJG2" s="6"/>
      <c r="BJH2" s="6"/>
      <c r="BJI2" s="6"/>
      <c r="BJJ2" s="6"/>
      <c r="BJK2" s="6"/>
      <c r="BJL2" s="6"/>
      <c r="BJM2" s="6"/>
      <c r="BJN2" s="6"/>
      <c r="BJO2" s="6"/>
      <c r="BJP2" s="6"/>
      <c r="BJQ2" s="6"/>
      <c r="BJR2" s="6"/>
      <c r="BJS2" s="6"/>
      <c r="BJT2" s="6"/>
      <c r="BJU2" s="6"/>
      <c r="BJV2" s="6"/>
      <c r="BJW2" s="6"/>
      <c r="BJX2" s="6"/>
      <c r="BJY2" s="6"/>
      <c r="BJZ2" s="6"/>
      <c r="BKA2" s="6"/>
      <c r="BKB2" s="6"/>
      <c r="BKC2" s="6"/>
      <c r="BKD2" s="6"/>
      <c r="BKE2" s="6"/>
      <c r="BKF2" s="6"/>
      <c r="BKG2" s="6"/>
      <c r="BKH2" s="6"/>
      <c r="BKI2" s="6"/>
      <c r="BKJ2" s="6"/>
      <c r="BKK2" s="6"/>
      <c r="BKL2" s="6"/>
      <c r="BKM2" s="6"/>
      <c r="BKN2" s="6"/>
      <c r="BKO2" s="6"/>
      <c r="BKP2" s="6"/>
      <c r="BKQ2" s="6"/>
      <c r="BKR2" s="6"/>
      <c r="BKS2" s="6"/>
      <c r="BKT2" s="6"/>
      <c r="BKU2" s="6"/>
      <c r="BKV2" s="6"/>
      <c r="BKW2" s="6"/>
      <c r="BKX2" s="6"/>
      <c r="BKY2" s="6"/>
      <c r="BKZ2" s="6"/>
      <c r="BLA2" s="6"/>
      <c r="BLB2" s="6"/>
      <c r="BLC2" s="6"/>
      <c r="BLD2" s="6"/>
      <c r="BLE2" s="6"/>
      <c r="BLF2" s="6"/>
      <c r="BLG2" s="6"/>
      <c r="BLH2" s="6"/>
      <c r="BLI2" s="6"/>
      <c r="BLJ2" s="6"/>
      <c r="BLK2" s="6"/>
      <c r="BLL2" s="6"/>
      <c r="BLM2" s="6"/>
      <c r="BLN2" s="6"/>
      <c r="BLO2" s="6"/>
      <c r="BLP2" s="6"/>
      <c r="BLQ2" s="6"/>
      <c r="BLR2" s="6"/>
      <c r="BLS2" s="6"/>
      <c r="BLT2" s="6"/>
      <c r="BLU2" s="6"/>
      <c r="BLV2" s="6"/>
      <c r="BLW2" s="6"/>
      <c r="BLX2" s="6"/>
      <c r="BLY2" s="6"/>
      <c r="BLZ2" s="6"/>
      <c r="BMA2" s="6"/>
      <c r="BMB2" s="6"/>
      <c r="BMC2" s="6"/>
      <c r="BMD2" s="6"/>
      <c r="BME2" s="6"/>
      <c r="BMF2" s="6"/>
      <c r="BMG2" s="6"/>
      <c r="BMH2" s="6"/>
      <c r="BMI2" s="6"/>
      <c r="BMJ2" s="6"/>
      <c r="BMK2" s="6"/>
      <c r="BML2" s="6"/>
      <c r="BMM2" s="6"/>
      <c r="BMN2" s="6"/>
      <c r="BMO2" s="6"/>
      <c r="BMP2" s="6"/>
      <c r="BMQ2" s="6"/>
      <c r="BMR2" s="6"/>
      <c r="BMS2" s="6"/>
      <c r="BMT2" s="6"/>
      <c r="BMU2" s="6"/>
      <c r="BMV2" s="6"/>
      <c r="BMW2" s="6"/>
      <c r="BMX2" s="6"/>
      <c r="BMY2" s="6"/>
      <c r="BMZ2" s="6"/>
      <c r="BNA2" s="6"/>
      <c r="BNB2" s="6"/>
      <c r="BNC2" s="6"/>
      <c r="BND2" s="6"/>
      <c r="BNE2" s="6"/>
      <c r="BNF2" s="6"/>
      <c r="BNG2" s="6"/>
      <c r="BNH2" s="6"/>
      <c r="BNI2" s="6"/>
      <c r="BNJ2" s="6"/>
      <c r="BNK2" s="6"/>
      <c r="BNL2" s="6"/>
      <c r="BNM2" s="6"/>
      <c r="BNN2" s="6"/>
      <c r="BNO2" s="6"/>
      <c r="BNP2" s="6"/>
      <c r="BNQ2" s="6"/>
      <c r="BNR2" s="6"/>
      <c r="BNS2" s="6"/>
      <c r="BNT2" s="6"/>
      <c r="BNU2" s="6"/>
      <c r="BNV2" s="6"/>
      <c r="BNW2" s="6"/>
      <c r="BNX2" s="6"/>
      <c r="BNY2" s="6"/>
      <c r="BNZ2" s="6"/>
      <c r="BOA2" s="6"/>
      <c r="BOB2" s="6"/>
      <c r="BOC2" s="6"/>
      <c r="BOD2" s="6"/>
      <c r="BOE2" s="6"/>
      <c r="BOF2" s="6"/>
      <c r="BOG2" s="6"/>
      <c r="BOH2" s="6"/>
      <c r="BOI2" s="6"/>
      <c r="BOJ2" s="6"/>
      <c r="BOK2" s="6"/>
      <c r="BOL2" s="6"/>
      <c r="BOM2" s="6"/>
      <c r="BON2" s="6"/>
      <c r="BOO2" s="6"/>
      <c r="BOP2" s="6"/>
      <c r="BOQ2" s="6"/>
      <c r="BOR2" s="6"/>
      <c r="BOS2" s="6"/>
      <c r="BOT2" s="6"/>
      <c r="BOU2" s="6"/>
      <c r="BOV2" s="6"/>
      <c r="BOW2" s="6"/>
      <c r="BOX2" s="6"/>
      <c r="BOY2" s="6"/>
      <c r="BOZ2" s="6"/>
      <c r="BPA2" s="6"/>
      <c r="BPB2" s="6"/>
      <c r="BPC2" s="6"/>
      <c r="BPD2" s="6"/>
      <c r="BPE2" s="6"/>
      <c r="BPF2" s="6"/>
      <c r="BPG2" s="6"/>
      <c r="BPH2" s="6"/>
      <c r="BPI2" s="6"/>
      <c r="BPJ2" s="6"/>
      <c r="BPK2" s="6"/>
      <c r="BPL2" s="6"/>
      <c r="BPM2" s="6"/>
      <c r="BPN2" s="6"/>
      <c r="BPO2" s="6"/>
      <c r="BPP2" s="6"/>
      <c r="BPQ2" s="6"/>
      <c r="BPR2" s="6"/>
      <c r="BPS2" s="6"/>
      <c r="BPT2" s="6"/>
      <c r="BPU2" s="6"/>
      <c r="BPV2" s="6"/>
      <c r="BPW2" s="6"/>
      <c r="BPX2" s="6"/>
      <c r="BPY2" s="6"/>
      <c r="BPZ2" s="6"/>
      <c r="BQA2" s="6"/>
      <c r="BQB2" s="6"/>
      <c r="BQC2" s="6"/>
      <c r="BQD2" s="6"/>
      <c r="BQE2" s="6"/>
      <c r="BQF2" s="6"/>
      <c r="BQG2" s="6"/>
      <c r="BQH2" s="6"/>
      <c r="BQI2" s="6"/>
      <c r="BQJ2" s="6"/>
      <c r="BQK2" s="6"/>
      <c r="BQL2" s="6"/>
      <c r="BQM2" s="6"/>
      <c r="BQN2" s="6"/>
      <c r="BQO2" s="6"/>
      <c r="BQP2" s="6"/>
      <c r="BQQ2" s="6"/>
      <c r="BQR2" s="6"/>
      <c r="BQS2" s="6"/>
      <c r="BQT2" s="6"/>
      <c r="BQU2" s="6"/>
      <c r="BQV2" s="6"/>
      <c r="BQW2" s="6"/>
      <c r="BQX2" s="6"/>
      <c r="BQY2" s="6"/>
      <c r="BQZ2" s="6"/>
      <c r="BRA2" s="6"/>
      <c r="BRB2" s="6"/>
      <c r="BRC2" s="6"/>
      <c r="BRD2" s="6"/>
      <c r="BRE2" s="6"/>
      <c r="BRF2" s="6"/>
      <c r="BRG2" s="6"/>
      <c r="BRH2" s="6"/>
      <c r="BRI2" s="6"/>
      <c r="BRJ2" s="6"/>
      <c r="BRK2" s="6"/>
      <c r="BRL2" s="6"/>
      <c r="BRM2" s="6"/>
      <c r="BRN2" s="6"/>
      <c r="BRO2" s="6"/>
      <c r="BRP2" s="6"/>
      <c r="BRQ2" s="6"/>
      <c r="BRR2" s="6"/>
      <c r="BRS2" s="6"/>
      <c r="BRT2" s="6"/>
      <c r="BRU2" s="6"/>
      <c r="BRV2" s="6"/>
      <c r="BRW2" s="6"/>
      <c r="BRX2" s="6"/>
      <c r="BRY2" s="6"/>
      <c r="BRZ2" s="6"/>
      <c r="BSA2" s="6"/>
      <c r="BSB2" s="6"/>
      <c r="BSC2" s="6"/>
      <c r="BSD2" s="6"/>
      <c r="BSE2" s="6"/>
      <c r="BSF2" s="6"/>
      <c r="BSG2" s="6"/>
      <c r="BSH2" s="6"/>
      <c r="BSI2" s="6"/>
      <c r="BSJ2" s="6"/>
      <c r="BSK2" s="6"/>
      <c r="BSL2" s="6"/>
      <c r="BSM2" s="6"/>
      <c r="BSN2" s="6"/>
      <c r="BSO2" s="6"/>
      <c r="BSP2" s="6"/>
      <c r="BSQ2" s="6"/>
      <c r="BSR2" s="6"/>
      <c r="BSS2" s="6"/>
      <c r="BST2" s="6"/>
      <c r="BSU2" s="6"/>
      <c r="BSV2" s="6"/>
      <c r="BSW2" s="6"/>
      <c r="BSX2" s="6"/>
      <c r="BSY2" s="6"/>
      <c r="BSZ2" s="6"/>
      <c r="BTA2" s="6"/>
      <c r="BTB2" s="6"/>
      <c r="BTC2" s="6"/>
      <c r="BTD2" s="6"/>
      <c r="BTE2" s="6"/>
      <c r="BTF2" s="6"/>
      <c r="BTG2" s="6"/>
      <c r="BTH2" s="6"/>
      <c r="BTI2" s="6"/>
      <c r="BTJ2" s="6"/>
      <c r="BTK2" s="6"/>
      <c r="BTL2" s="6"/>
      <c r="BTM2" s="6"/>
      <c r="BTN2" s="6"/>
      <c r="BTO2" s="6"/>
      <c r="BTP2" s="6"/>
      <c r="BTQ2" s="6"/>
      <c r="BTR2" s="6"/>
      <c r="BTS2" s="6"/>
      <c r="BTT2" s="6"/>
      <c r="BTU2" s="6"/>
      <c r="BTV2" s="6"/>
      <c r="BTW2" s="6"/>
      <c r="BTX2" s="6"/>
      <c r="BTY2" s="6"/>
      <c r="BTZ2" s="6"/>
      <c r="BUA2" s="6"/>
      <c r="BUB2" s="6"/>
      <c r="BUC2" s="6"/>
      <c r="BUD2" s="6"/>
      <c r="BUE2" s="6"/>
      <c r="BUF2" s="6"/>
      <c r="BUG2" s="6"/>
      <c r="BUH2" s="6"/>
      <c r="BUI2" s="6"/>
      <c r="BUJ2" s="6"/>
      <c r="BUK2" s="6"/>
      <c r="BUL2" s="6"/>
      <c r="BUM2" s="6"/>
      <c r="BUN2" s="6"/>
      <c r="BUO2" s="6"/>
      <c r="BUP2" s="6"/>
      <c r="BUQ2" s="6"/>
      <c r="BUR2" s="6"/>
      <c r="BUS2" s="6"/>
      <c r="BUT2" s="6"/>
      <c r="BUU2" s="6"/>
      <c r="BUV2" s="6"/>
      <c r="BUW2" s="6"/>
      <c r="BUX2" s="6"/>
      <c r="BUY2" s="6"/>
      <c r="BUZ2" s="6"/>
      <c r="BVA2" s="6"/>
      <c r="BVB2" s="6"/>
      <c r="BVC2" s="6"/>
      <c r="BVD2" s="6"/>
      <c r="BVE2" s="6"/>
      <c r="BVF2" s="6"/>
      <c r="BVG2" s="6"/>
      <c r="BVH2" s="6"/>
      <c r="BVI2" s="6"/>
      <c r="BVJ2" s="6"/>
      <c r="BVK2" s="6"/>
      <c r="BVL2" s="6"/>
      <c r="BVM2" s="6"/>
      <c r="BVN2" s="6"/>
      <c r="BVO2" s="6"/>
      <c r="BVP2" s="6"/>
      <c r="BVQ2" s="6"/>
      <c r="BVR2" s="6"/>
      <c r="BVS2" s="6"/>
      <c r="BVT2" s="6"/>
      <c r="BVU2" s="6"/>
      <c r="BVV2" s="6"/>
      <c r="BVW2" s="6"/>
      <c r="BVX2" s="6"/>
      <c r="BVY2" s="6"/>
      <c r="BVZ2" s="6"/>
      <c r="BWA2" s="6"/>
      <c r="BWB2" s="6"/>
      <c r="BWC2" s="6"/>
      <c r="BWD2" s="6"/>
      <c r="BWE2" s="6"/>
      <c r="BWF2" s="6"/>
      <c r="BWG2" s="6"/>
      <c r="BWH2" s="6"/>
      <c r="BWI2" s="6"/>
      <c r="BWJ2" s="6"/>
      <c r="BWK2" s="6"/>
      <c r="BWL2" s="6"/>
      <c r="BWM2" s="6"/>
      <c r="BWN2" s="6"/>
      <c r="BWO2" s="6"/>
      <c r="BWP2" s="6"/>
      <c r="BWQ2" s="6"/>
      <c r="BWR2" s="6"/>
      <c r="BWS2" s="6"/>
      <c r="BWT2" s="6"/>
      <c r="BWU2" s="6"/>
      <c r="BWV2" s="6"/>
      <c r="BWW2" s="6"/>
      <c r="BWX2" s="6"/>
      <c r="BWY2" s="6"/>
      <c r="BWZ2" s="6"/>
      <c r="BXA2" s="6"/>
      <c r="BXB2" s="6"/>
      <c r="BXC2" s="6"/>
      <c r="BXD2" s="6"/>
      <c r="BXE2" s="6"/>
      <c r="BXF2" s="6"/>
      <c r="BXG2" s="6"/>
      <c r="BXH2" s="6"/>
      <c r="BXI2" s="6"/>
      <c r="BXJ2" s="6"/>
      <c r="BXK2" s="6"/>
      <c r="BXL2" s="6"/>
      <c r="BXM2" s="6"/>
      <c r="BXN2" s="6"/>
      <c r="BXO2" s="6"/>
      <c r="BXP2" s="6"/>
      <c r="BXQ2" s="6"/>
      <c r="BXR2" s="6"/>
      <c r="BXS2" s="6"/>
      <c r="BXT2" s="6"/>
      <c r="BXU2" s="6"/>
      <c r="BXV2" s="6"/>
      <c r="BXW2" s="6"/>
      <c r="BXX2" s="6"/>
      <c r="BXY2" s="6"/>
      <c r="BXZ2" s="6"/>
      <c r="BYA2" s="6"/>
      <c r="BYB2" s="6"/>
      <c r="BYC2" s="6"/>
      <c r="BYD2" s="6"/>
      <c r="BYE2" s="6"/>
      <c r="BYF2" s="6"/>
      <c r="BYG2" s="6"/>
      <c r="BYH2" s="6"/>
      <c r="BYI2" s="6"/>
      <c r="BYJ2" s="6"/>
      <c r="BYK2" s="6"/>
      <c r="BYL2" s="6"/>
      <c r="BYM2" s="6"/>
      <c r="BYN2" s="6"/>
      <c r="BYO2" s="6"/>
      <c r="BYP2" s="6"/>
      <c r="BYQ2" s="6"/>
      <c r="BYR2" s="6"/>
      <c r="BYS2" s="6"/>
      <c r="BYT2" s="6"/>
      <c r="BYU2" s="6"/>
      <c r="BYV2" s="6"/>
      <c r="BYW2" s="6"/>
      <c r="BYX2" s="6"/>
      <c r="BYY2" s="6"/>
      <c r="BYZ2" s="6"/>
      <c r="BZA2" s="6"/>
      <c r="BZB2" s="6"/>
      <c r="BZC2" s="6"/>
      <c r="BZD2" s="6"/>
      <c r="BZE2" s="6"/>
      <c r="BZF2" s="6"/>
      <c r="BZG2" s="6"/>
      <c r="BZH2" s="6"/>
      <c r="BZI2" s="6"/>
      <c r="BZJ2" s="6"/>
      <c r="BZK2" s="6"/>
      <c r="BZL2" s="6"/>
      <c r="BZM2" s="6"/>
      <c r="BZN2" s="6"/>
      <c r="BZO2" s="6"/>
      <c r="BZP2" s="6"/>
      <c r="BZQ2" s="6"/>
      <c r="BZR2" s="6"/>
      <c r="BZS2" s="6"/>
      <c r="BZT2" s="6"/>
      <c r="BZU2" s="6"/>
      <c r="BZV2" s="6"/>
      <c r="BZW2" s="6"/>
      <c r="BZX2" s="6"/>
      <c r="BZY2" s="6"/>
      <c r="BZZ2" s="6"/>
      <c r="CAA2" s="6"/>
      <c r="CAB2" s="6"/>
      <c r="CAC2" s="6"/>
      <c r="CAD2" s="6"/>
      <c r="CAE2" s="6"/>
      <c r="CAF2" s="6"/>
      <c r="CAG2" s="6"/>
      <c r="CAH2" s="6"/>
      <c r="CAI2" s="6"/>
      <c r="CAJ2" s="6"/>
      <c r="CAK2" s="6"/>
      <c r="CAL2" s="6"/>
      <c r="CAM2" s="6"/>
      <c r="CAN2" s="6"/>
      <c r="CAO2" s="6"/>
      <c r="CAP2" s="6"/>
      <c r="CAQ2" s="6"/>
      <c r="CAR2" s="6"/>
      <c r="CAS2" s="6"/>
      <c r="CAT2" s="6"/>
      <c r="CAU2" s="6"/>
      <c r="CAV2" s="6"/>
      <c r="CAW2" s="6"/>
      <c r="CAX2" s="6"/>
      <c r="CAY2" s="6"/>
      <c r="CAZ2" s="6"/>
      <c r="CBA2" s="6"/>
      <c r="CBB2" s="6"/>
      <c r="CBC2" s="6"/>
      <c r="CBD2" s="6"/>
      <c r="CBE2" s="6"/>
      <c r="CBF2" s="6"/>
      <c r="CBG2" s="6"/>
      <c r="CBH2" s="6"/>
      <c r="CBI2" s="6"/>
      <c r="CBJ2" s="6"/>
      <c r="CBK2" s="6"/>
      <c r="CBL2" s="6"/>
      <c r="CBM2" s="6"/>
      <c r="CBN2" s="6"/>
      <c r="CBO2" s="6"/>
      <c r="CBP2" s="6"/>
      <c r="CBQ2" s="6"/>
      <c r="CBR2" s="6"/>
      <c r="CBS2" s="6"/>
      <c r="CBT2" s="6"/>
      <c r="CBU2" s="6"/>
      <c r="CBV2" s="6"/>
      <c r="CBW2" s="6"/>
      <c r="CBX2" s="6"/>
      <c r="CBY2" s="6"/>
      <c r="CBZ2" s="6"/>
      <c r="CCA2" s="6"/>
      <c r="CCB2" s="6"/>
      <c r="CCC2" s="6"/>
      <c r="CCD2" s="6"/>
      <c r="CCE2" s="6"/>
      <c r="CCF2" s="6"/>
      <c r="CCG2" s="6"/>
      <c r="CCH2" s="6"/>
      <c r="CCI2" s="6"/>
      <c r="CCJ2" s="6"/>
      <c r="CCK2" s="6"/>
      <c r="CCL2" s="6"/>
      <c r="CCM2" s="6"/>
      <c r="CCN2" s="6"/>
      <c r="CCO2" s="6"/>
      <c r="CCP2" s="6"/>
      <c r="CCQ2" s="6"/>
      <c r="CCR2" s="6"/>
      <c r="CCS2" s="6"/>
      <c r="CCT2" s="6"/>
      <c r="CCU2" s="6"/>
      <c r="CCV2" s="6"/>
      <c r="CCW2" s="6"/>
      <c r="CCX2" s="6"/>
      <c r="CCY2" s="6"/>
      <c r="CCZ2" s="6"/>
      <c r="CDA2" s="6"/>
      <c r="CDB2" s="6"/>
      <c r="CDC2" s="6"/>
      <c r="CDD2" s="6"/>
      <c r="CDE2" s="6"/>
      <c r="CDF2" s="6"/>
      <c r="CDG2" s="6"/>
      <c r="CDH2" s="6"/>
      <c r="CDI2" s="6"/>
      <c r="CDJ2" s="6"/>
      <c r="CDK2" s="6"/>
      <c r="CDL2" s="6"/>
      <c r="CDM2" s="6"/>
      <c r="CDN2" s="6"/>
      <c r="CDO2" s="6"/>
      <c r="CDP2" s="6"/>
      <c r="CDQ2" s="6"/>
      <c r="CDR2" s="6"/>
      <c r="CDS2" s="6"/>
      <c r="CDT2" s="6"/>
      <c r="CDU2" s="6"/>
      <c r="CDV2" s="6"/>
      <c r="CDW2" s="6"/>
      <c r="CDX2" s="6"/>
      <c r="CDY2" s="6"/>
      <c r="CDZ2" s="6"/>
      <c r="CEA2" s="6"/>
      <c r="CEB2" s="6"/>
      <c r="CEC2" s="6"/>
      <c r="CED2" s="6"/>
      <c r="CEE2" s="6"/>
      <c r="CEF2" s="6"/>
      <c r="CEG2" s="6"/>
      <c r="CEH2" s="6"/>
      <c r="CEI2" s="6"/>
      <c r="CEJ2" s="6"/>
      <c r="CEK2" s="6"/>
      <c r="CEL2" s="6"/>
      <c r="CEM2" s="6"/>
      <c r="CEN2" s="6"/>
      <c r="CEO2" s="6"/>
      <c r="CEP2" s="6"/>
      <c r="CEQ2" s="6"/>
      <c r="CER2" s="6"/>
      <c r="CES2" s="6"/>
      <c r="CET2" s="6"/>
      <c r="CEU2" s="6"/>
      <c r="CEV2" s="6"/>
      <c r="CEW2" s="6"/>
      <c r="CEX2" s="6"/>
      <c r="CEY2" s="6"/>
      <c r="CEZ2" s="6"/>
      <c r="CFA2" s="6"/>
      <c r="CFB2" s="6"/>
      <c r="CFC2" s="6"/>
      <c r="CFD2" s="6"/>
      <c r="CFE2" s="6"/>
      <c r="CFF2" s="6"/>
      <c r="CFG2" s="6"/>
      <c r="CFH2" s="6"/>
      <c r="CFI2" s="6"/>
      <c r="CFJ2" s="6"/>
      <c r="CFK2" s="6"/>
      <c r="CFL2" s="6"/>
      <c r="CFM2" s="6"/>
      <c r="CFN2" s="6"/>
      <c r="CFO2" s="6"/>
      <c r="CFP2" s="6"/>
      <c r="CFQ2" s="6"/>
      <c r="CFR2" s="6"/>
      <c r="CFS2" s="6"/>
      <c r="CFT2" s="6"/>
      <c r="CFU2" s="6"/>
      <c r="CFV2" s="6"/>
      <c r="CFW2" s="6"/>
      <c r="CFX2" s="6"/>
      <c r="CFY2" s="6"/>
      <c r="CFZ2" s="6"/>
      <c r="CGA2" s="6"/>
      <c r="CGB2" s="6"/>
      <c r="CGC2" s="6"/>
      <c r="CGD2" s="6"/>
      <c r="CGE2" s="6"/>
      <c r="CGF2" s="6"/>
      <c r="CGG2" s="6"/>
      <c r="CGH2" s="6"/>
      <c r="CGI2" s="6"/>
      <c r="CGJ2" s="6"/>
      <c r="CGK2" s="6"/>
      <c r="CGL2" s="6"/>
      <c r="CGM2" s="6"/>
      <c r="CGN2" s="6"/>
      <c r="CGO2" s="6"/>
      <c r="CGP2" s="6"/>
      <c r="CGQ2" s="6"/>
      <c r="CGR2" s="6"/>
      <c r="CGS2" s="6"/>
      <c r="CGT2" s="6"/>
      <c r="CGU2" s="6"/>
      <c r="CGV2" s="6"/>
      <c r="CGW2" s="6"/>
      <c r="CGX2" s="6"/>
      <c r="CGY2" s="6"/>
      <c r="CGZ2" s="6"/>
      <c r="CHA2" s="6"/>
      <c r="CHB2" s="6"/>
      <c r="CHC2" s="6"/>
      <c r="CHD2" s="6"/>
      <c r="CHE2" s="6"/>
      <c r="CHF2" s="6"/>
      <c r="CHG2" s="6"/>
      <c r="CHH2" s="6"/>
      <c r="CHI2" s="6"/>
      <c r="CHJ2" s="6"/>
      <c r="CHK2" s="6"/>
      <c r="CHL2" s="6"/>
      <c r="CHM2" s="6"/>
      <c r="CHN2" s="6"/>
      <c r="CHO2" s="6"/>
      <c r="CHP2" s="6"/>
      <c r="CHQ2" s="6"/>
      <c r="CHR2" s="6"/>
      <c r="CHS2" s="6"/>
      <c r="CHT2" s="6"/>
      <c r="CHU2" s="6"/>
      <c r="CHV2" s="6"/>
      <c r="CHW2" s="6"/>
      <c r="CHX2" s="6"/>
      <c r="CHY2" s="6"/>
      <c r="CHZ2" s="6"/>
      <c r="CIA2" s="6"/>
      <c r="CIB2" s="6"/>
      <c r="CIC2" s="6"/>
      <c r="CID2" s="6"/>
      <c r="CIE2" s="6"/>
      <c r="CIF2" s="6"/>
      <c r="CIG2" s="6"/>
      <c r="CIH2" s="6"/>
      <c r="CII2" s="6"/>
      <c r="CIJ2" s="6"/>
      <c r="CIK2" s="6"/>
      <c r="CIL2" s="6"/>
      <c r="CIM2" s="6"/>
      <c r="CIN2" s="6"/>
      <c r="CIO2" s="6"/>
      <c r="CIP2" s="6"/>
      <c r="CIQ2" s="6"/>
      <c r="CIR2" s="6"/>
      <c r="CIS2" s="6"/>
      <c r="CIT2" s="6"/>
      <c r="CIU2" s="6"/>
      <c r="CIV2" s="6"/>
      <c r="CIW2" s="6"/>
      <c r="CIX2" s="6"/>
      <c r="CIY2" s="6"/>
      <c r="CIZ2" s="6"/>
      <c r="CJA2" s="6"/>
      <c r="CJB2" s="6"/>
      <c r="CJC2" s="6"/>
      <c r="CJD2" s="6"/>
      <c r="CJE2" s="6"/>
      <c r="CJF2" s="6"/>
      <c r="CJG2" s="6"/>
      <c r="CJH2" s="6"/>
      <c r="CJI2" s="6"/>
      <c r="CJJ2" s="6"/>
      <c r="CJK2" s="6"/>
      <c r="CJL2" s="6"/>
      <c r="CJM2" s="6"/>
      <c r="CJN2" s="6"/>
      <c r="CJO2" s="6"/>
      <c r="CJP2" s="6"/>
      <c r="CJQ2" s="6"/>
      <c r="CJR2" s="6"/>
      <c r="CJS2" s="6"/>
      <c r="CJT2" s="6"/>
      <c r="CJU2" s="6"/>
      <c r="CJV2" s="6"/>
      <c r="CJW2" s="6"/>
      <c r="CJX2" s="6"/>
      <c r="CJY2" s="6"/>
      <c r="CJZ2" s="6"/>
      <c r="CKA2" s="6"/>
      <c r="CKB2" s="6"/>
      <c r="CKC2" s="6"/>
      <c r="CKD2" s="6"/>
      <c r="CKE2" s="6"/>
      <c r="CKF2" s="6"/>
      <c r="CKG2" s="6"/>
      <c r="CKH2" s="6"/>
      <c r="CKI2" s="6"/>
      <c r="CKJ2" s="6"/>
      <c r="CKK2" s="6"/>
      <c r="CKL2" s="6"/>
      <c r="CKM2" s="6"/>
      <c r="CKN2" s="6"/>
      <c r="CKO2" s="6"/>
      <c r="CKP2" s="6"/>
      <c r="CKQ2" s="6"/>
      <c r="CKR2" s="6"/>
      <c r="CKS2" s="6"/>
      <c r="CKT2" s="6"/>
      <c r="CKU2" s="6"/>
      <c r="CKV2" s="6"/>
      <c r="CKW2" s="6"/>
      <c r="CKX2" s="6"/>
      <c r="CKY2" s="6"/>
      <c r="CKZ2" s="6"/>
      <c r="CLA2" s="6"/>
      <c r="CLB2" s="6"/>
      <c r="CLC2" s="6"/>
      <c r="CLD2" s="6"/>
      <c r="CLE2" s="6"/>
      <c r="CLF2" s="6"/>
      <c r="CLG2" s="6"/>
      <c r="CLH2" s="6"/>
      <c r="CLI2" s="6"/>
      <c r="CLJ2" s="6"/>
      <c r="CLK2" s="6"/>
      <c r="CLL2" s="6"/>
      <c r="CLM2" s="6"/>
      <c r="CLN2" s="6"/>
      <c r="CLO2" s="6"/>
      <c r="CLP2" s="6"/>
      <c r="CLQ2" s="6"/>
      <c r="CLR2" s="6"/>
      <c r="CLS2" s="6"/>
      <c r="CLT2" s="6"/>
      <c r="CLU2" s="6"/>
      <c r="CLV2" s="6"/>
      <c r="CLW2" s="6"/>
      <c r="CLX2" s="6"/>
      <c r="CLY2" s="6"/>
      <c r="CLZ2" s="6"/>
      <c r="CMA2" s="6"/>
      <c r="CMB2" s="6"/>
      <c r="CMC2" s="6"/>
      <c r="CMD2" s="6"/>
      <c r="CME2" s="6"/>
      <c r="CMF2" s="6"/>
      <c r="CMG2" s="6"/>
      <c r="CMH2" s="6"/>
      <c r="CMI2" s="6"/>
      <c r="CMJ2" s="6"/>
      <c r="CMK2" s="6"/>
      <c r="CML2" s="6"/>
      <c r="CMM2" s="6"/>
      <c r="CMN2" s="6"/>
      <c r="CMO2" s="6"/>
      <c r="CMP2" s="6"/>
      <c r="CMQ2" s="6"/>
      <c r="CMR2" s="6"/>
      <c r="CMS2" s="6"/>
      <c r="CMT2" s="6"/>
      <c r="CMU2" s="6"/>
      <c r="CMV2" s="6"/>
      <c r="CMW2" s="6"/>
      <c r="CMX2" s="6"/>
      <c r="CMY2" s="6"/>
      <c r="CMZ2" s="6"/>
      <c r="CNA2" s="6"/>
      <c r="CNB2" s="6"/>
      <c r="CNC2" s="6"/>
      <c r="CND2" s="6"/>
      <c r="CNE2" s="6"/>
      <c r="CNF2" s="6"/>
      <c r="CNG2" s="6"/>
      <c r="CNH2" s="6"/>
      <c r="CNI2" s="6"/>
      <c r="CNJ2" s="6"/>
      <c r="CNK2" s="6"/>
      <c r="CNL2" s="6"/>
      <c r="CNM2" s="6"/>
      <c r="CNN2" s="6"/>
      <c r="CNO2" s="6"/>
      <c r="CNP2" s="6"/>
      <c r="CNQ2" s="6"/>
      <c r="CNR2" s="6"/>
      <c r="CNS2" s="6"/>
      <c r="CNT2" s="6"/>
      <c r="CNU2" s="6"/>
      <c r="CNV2" s="6"/>
      <c r="CNW2" s="6"/>
      <c r="CNX2" s="6"/>
      <c r="CNY2" s="6"/>
      <c r="CNZ2" s="6"/>
      <c r="COA2" s="6"/>
      <c r="COB2" s="6"/>
      <c r="COC2" s="6"/>
      <c r="COD2" s="6"/>
      <c r="COE2" s="6"/>
      <c r="COF2" s="6"/>
      <c r="COG2" s="6"/>
      <c r="COH2" s="6"/>
      <c r="COI2" s="6"/>
      <c r="COJ2" s="6"/>
      <c r="COK2" s="6"/>
      <c r="COL2" s="6"/>
      <c r="COM2" s="6"/>
      <c r="CON2" s="6"/>
      <c r="COO2" s="6"/>
      <c r="COP2" s="6"/>
      <c r="COQ2" s="6"/>
      <c r="COR2" s="6"/>
      <c r="COS2" s="6"/>
      <c r="COT2" s="6"/>
      <c r="COU2" s="6"/>
      <c r="COV2" s="6"/>
      <c r="COW2" s="6"/>
      <c r="COX2" s="6"/>
      <c r="COY2" s="6"/>
      <c r="COZ2" s="6"/>
      <c r="CPA2" s="6"/>
      <c r="CPB2" s="6"/>
      <c r="CPC2" s="6"/>
      <c r="CPD2" s="6"/>
      <c r="CPE2" s="6"/>
      <c r="CPF2" s="6"/>
      <c r="CPG2" s="6"/>
      <c r="CPH2" s="6"/>
      <c r="CPI2" s="6"/>
      <c r="CPJ2" s="6"/>
      <c r="CPK2" s="6"/>
      <c r="CPL2" s="6"/>
      <c r="CPM2" s="6"/>
      <c r="CPN2" s="6"/>
      <c r="CPO2" s="6"/>
      <c r="CPP2" s="6"/>
      <c r="CPQ2" s="6"/>
      <c r="CPR2" s="6"/>
      <c r="CPS2" s="6"/>
      <c r="CPT2" s="6"/>
      <c r="CPU2" s="6"/>
      <c r="CPV2" s="6"/>
      <c r="CPW2" s="6"/>
      <c r="CPX2" s="6"/>
      <c r="CPY2" s="6"/>
      <c r="CPZ2" s="6"/>
      <c r="CQA2" s="6"/>
      <c r="CQB2" s="6"/>
      <c r="CQC2" s="6"/>
      <c r="CQD2" s="6"/>
      <c r="CQE2" s="6"/>
      <c r="CQF2" s="6"/>
      <c r="CQG2" s="6"/>
      <c r="CQH2" s="6"/>
      <c r="CQI2" s="6"/>
      <c r="CQJ2" s="6"/>
      <c r="CQK2" s="6"/>
      <c r="CQL2" s="6"/>
      <c r="CQM2" s="6"/>
      <c r="CQN2" s="6"/>
      <c r="CQO2" s="6"/>
      <c r="CQP2" s="6"/>
      <c r="CQQ2" s="6"/>
      <c r="CQR2" s="6"/>
      <c r="CQS2" s="6"/>
      <c r="CQT2" s="6"/>
      <c r="CQU2" s="6"/>
      <c r="CQV2" s="6"/>
      <c r="CQW2" s="6"/>
      <c r="CQX2" s="6"/>
      <c r="CQY2" s="6"/>
      <c r="CQZ2" s="6"/>
      <c r="CRA2" s="6"/>
      <c r="CRB2" s="6"/>
      <c r="CRC2" s="6"/>
      <c r="CRD2" s="6"/>
      <c r="CRE2" s="6"/>
      <c r="CRF2" s="6"/>
      <c r="CRG2" s="6"/>
      <c r="CRH2" s="6"/>
      <c r="CRI2" s="6"/>
      <c r="CRJ2" s="6"/>
      <c r="CRK2" s="6"/>
      <c r="CRL2" s="6"/>
      <c r="CRM2" s="6"/>
      <c r="CRN2" s="6"/>
      <c r="CRO2" s="6"/>
      <c r="CRP2" s="6"/>
      <c r="CRQ2" s="6"/>
      <c r="CRR2" s="6"/>
      <c r="CRS2" s="6"/>
      <c r="CRT2" s="6"/>
      <c r="CRU2" s="6"/>
      <c r="CRV2" s="6"/>
      <c r="CRW2" s="6"/>
      <c r="CRX2" s="6"/>
      <c r="CRY2" s="6"/>
      <c r="CRZ2" s="6"/>
      <c r="CSA2" s="6"/>
      <c r="CSB2" s="6"/>
      <c r="CSC2" s="6"/>
      <c r="CSD2" s="6"/>
      <c r="CSE2" s="6"/>
      <c r="CSF2" s="6"/>
      <c r="CSG2" s="6"/>
      <c r="CSH2" s="6"/>
      <c r="CSI2" s="6"/>
      <c r="CSJ2" s="6"/>
      <c r="CSK2" s="6"/>
      <c r="CSL2" s="6"/>
      <c r="CSM2" s="6"/>
      <c r="CSN2" s="6"/>
      <c r="CSO2" s="6"/>
      <c r="CSP2" s="6"/>
      <c r="CSQ2" s="6"/>
      <c r="CSR2" s="6"/>
      <c r="CSS2" s="6"/>
      <c r="CST2" s="6"/>
      <c r="CSU2" s="6"/>
      <c r="CSV2" s="6"/>
      <c r="CSW2" s="6"/>
      <c r="CSX2" s="6"/>
      <c r="CSY2" s="6"/>
      <c r="CSZ2" s="6"/>
      <c r="CTA2" s="6"/>
      <c r="CTB2" s="6"/>
      <c r="CTC2" s="6"/>
      <c r="CTD2" s="6"/>
      <c r="CTE2" s="6"/>
      <c r="CTF2" s="6"/>
      <c r="CTG2" s="6"/>
      <c r="CTH2" s="6"/>
      <c r="CTI2" s="6"/>
      <c r="CTJ2" s="6"/>
      <c r="CTK2" s="6"/>
      <c r="CTL2" s="6"/>
      <c r="CTM2" s="6"/>
      <c r="CTN2" s="6"/>
      <c r="CTO2" s="6"/>
      <c r="CTP2" s="6"/>
      <c r="CTQ2" s="6"/>
      <c r="CTR2" s="6"/>
      <c r="CTS2" s="6"/>
      <c r="CTT2" s="6"/>
      <c r="CTU2" s="6"/>
      <c r="CTV2" s="6"/>
      <c r="CTW2" s="6"/>
      <c r="CTX2" s="6"/>
      <c r="CTY2" s="6"/>
      <c r="CTZ2" s="6"/>
      <c r="CUA2" s="6"/>
      <c r="CUB2" s="6"/>
      <c r="CUC2" s="6"/>
      <c r="CUD2" s="6"/>
      <c r="CUE2" s="6"/>
      <c r="CUF2" s="6"/>
      <c r="CUG2" s="6"/>
      <c r="CUH2" s="6"/>
      <c r="CUI2" s="6"/>
      <c r="CUJ2" s="6"/>
      <c r="CUK2" s="6"/>
      <c r="CUL2" s="6"/>
      <c r="CUM2" s="6"/>
      <c r="CUN2" s="6"/>
      <c r="CUO2" s="6"/>
      <c r="CUP2" s="6"/>
      <c r="CUQ2" s="6"/>
      <c r="CUR2" s="6"/>
      <c r="CUS2" s="6"/>
      <c r="CUT2" s="6"/>
      <c r="CUU2" s="6"/>
      <c r="CUV2" s="6"/>
      <c r="CUW2" s="6"/>
      <c r="CUX2" s="6"/>
      <c r="CUY2" s="6"/>
      <c r="CUZ2" s="6"/>
      <c r="CVA2" s="6"/>
      <c r="CVB2" s="6"/>
      <c r="CVC2" s="6"/>
      <c r="CVD2" s="6"/>
      <c r="CVE2" s="6"/>
      <c r="CVF2" s="6"/>
      <c r="CVG2" s="6"/>
      <c r="CVH2" s="6"/>
      <c r="CVI2" s="6"/>
      <c r="CVJ2" s="6"/>
      <c r="CVK2" s="6"/>
      <c r="CVL2" s="6"/>
      <c r="CVM2" s="6"/>
      <c r="CVN2" s="6"/>
      <c r="CVO2" s="6"/>
      <c r="CVP2" s="6"/>
      <c r="CVQ2" s="6"/>
      <c r="CVR2" s="6"/>
      <c r="CVS2" s="6"/>
      <c r="CVT2" s="6"/>
      <c r="CVU2" s="6"/>
      <c r="CVV2" s="6"/>
      <c r="CVW2" s="6"/>
      <c r="CVX2" s="6"/>
      <c r="CVY2" s="6"/>
      <c r="CVZ2" s="6"/>
      <c r="CWA2" s="6"/>
      <c r="CWB2" s="6"/>
      <c r="CWC2" s="6"/>
      <c r="CWD2" s="6"/>
      <c r="CWE2" s="6"/>
      <c r="CWF2" s="6"/>
      <c r="CWG2" s="6"/>
      <c r="CWH2" s="6"/>
      <c r="CWI2" s="6"/>
      <c r="CWJ2" s="6"/>
      <c r="CWK2" s="6"/>
      <c r="CWL2" s="6"/>
      <c r="CWM2" s="6"/>
      <c r="CWN2" s="6"/>
      <c r="CWO2" s="6"/>
      <c r="CWP2" s="6"/>
      <c r="CWQ2" s="6"/>
      <c r="CWR2" s="6"/>
      <c r="CWS2" s="6"/>
      <c r="CWT2" s="6"/>
      <c r="CWU2" s="6"/>
      <c r="CWV2" s="6"/>
      <c r="CWW2" s="6"/>
      <c r="CWX2" s="6"/>
      <c r="CWY2" s="6"/>
      <c r="CWZ2" s="6"/>
      <c r="CXA2" s="6"/>
      <c r="CXB2" s="6"/>
      <c r="CXC2" s="6"/>
      <c r="CXD2" s="6"/>
      <c r="CXE2" s="6"/>
      <c r="CXF2" s="6"/>
      <c r="CXG2" s="6"/>
      <c r="CXH2" s="6"/>
      <c r="CXI2" s="6"/>
      <c r="CXJ2" s="6"/>
      <c r="CXK2" s="6"/>
      <c r="CXL2" s="6"/>
      <c r="CXM2" s="6"/>
      <c r="CXN2" s="6"/>
      <c r="CXO2" s="6"/>
      <c r="CXP2" s="6"/>
      <c r="CXQ2" s="6"/>
      <c r="CXR2" s="6"/>
      <c r="CXS2" s="6"/>
      <c r="CXT2" s="6"/>
      <c r="CXU2" s="6"/>
      <c r="CXV2" s="6"/>
      <c r="CXW2" s="6"/>
      <c r="CXX2" s="6"/>
      <c r="CXY2" s="6"/>
      <c r="CXZ2" s="6"/>
      <c r="CYA2" s="6"/>
      <c r="CYB2" s="6"/>
      <c r="CYC2" s="6"/>
      <c r="CYD2" s="6"/>
      <c r="CYE2" s="6"/>
      <c r="CYF2" s="6"/>
      <c r="CYG2" s="6"/>
      <c r="CYH2" s="6"/>
      <c r="CYI2" s="6"/>
      <c r="CYJ2" s="6"/>
      <c r="CYK2" s="6"/>
      <c r="CYL2" s="6"/>
      <c r="CYM2" s="6"/>
      <c r="CYN2" s="6"/>
      <c r="CYO2" s="6"/>
      <c r="CYP2" s="6"/>
      <c r="CYQ2" s="6"/>
      <c r="CYR2" s="6"/>
      <c r="CYS2" s="6"/>
      <c r="CYT2" s="6"/>
      <c r="CYU2" s="6"/>
      <c r="CYV2" s="6"/>
      <c r="CYW2" s="6"/>
      <c r="CYX2" s="6"/>
      <c r="CYY2" s="6"/>
      <c r="CYZ2" s="6"/>
      <c r="CZA2" s="6"/>
      <c r="CZB2" s="6"/>
      <c r="CZC2" s="6"/>
      <c r="CZD2" s="6"/>
      <c r="CZE2" s="6"/>
      <c r="CZF2" s="6"/>
      <c r="CZG2" s="6"/>
      <c r="CZH2" s="6"/>
      <c r="CZI2" s="6"/>
      <c r="CZJ2" s="6"/>
      <c r="CZK2" s="6"/>
      <c r="CZL2" s="6"/>
      <c r="CZM2" s="6"/>
      <c r="CZN2" s="6"/>
      <c r="CZO2" s="6"/>
      <c r="CZP2" s="6"/>
      <c r="CZQ2" s="6"/>
      <c r="CZR2" s="6"/>
      <c r="CZS2" s="6"/>
      <c r="CZT2" s="6"/>
      <c r="CZU2" s="6"/>
      <c r="CZV2" s="6"/>
      <c r="CZW2" s="6"/>
      <c r="CZX2" s="6"/>
      <c r="CZY2" s="6"/>
      <c r="CZZ2" s="6"/>
      <c r="DAA2" s="6"/>
      <c r="DAB2" s="6"/>
      <c r="DAC2" s="6"/>
      <c r="DAD2" s="6"/>
      <c r="DAE2" s="6"/>
      <c r="DAF2" s="6"/>
      <c r="DAG2" s="6"/>
      <c r="DAH2" s="6"/>
      <c r="DAI2" s="6"/>
      <c r="DAJ2" s="6"/>
      <c r="DAK2" s="6"/>
      <c r="DAL2" s="6"/>
      <c r="DAM2" s="6"/>
      <c r="DAN2" s="6"/>
      <c r="DAO2" s="6"/>
      <c r="DAP2" s="6"/>
      <c r="DAQ2" s="6"/>
      <c r="DAR2" s="6"/>
      <c r="DAS2" s="6"/>
      <c r="DAT2" s="6"/>
      <c r="DAU2" s="6"/>
      <c r="DAV2" s="6"/>
      <c r="DAW2" s="6"/>
      <c r="DAX2" s="6"/>
      <c r="DAY2" s="6"/>
      <c r="DAZ2" s="6"/>
      <c r="DBA2" s="6"/>
      <c r="DBB2" s="6"/>
      <c r="DBC2" s="6"/>
      <c r="DBD2" s="6"/>
      <c r="DBE2" s="6"/>
      <c r="DBF2" s="6"/>
      <c r="DBG2" s="6"/>
      <c r="DBH2" s="6"/>
      <c r="DBI2" s="6"/>
      <c r="DBJ2" s="6"/>
      <c r="DBK2" s="6"/>
      <c r="DBL2" s="6"/>
      <c r="DBM2" s="6"/>
      <c r="DBN2" s="6"/>
      <c r="DBO2" s="6"/>
      <c r="DBP2" s="6"/>
      <c r="DBQ2" s="6"/>
      <c r="DBR2" s="6"/>
      <c r="DBS2" s="6"/>
      <c r="DBT2" s="6"/>
      <c r="DBU2" s="6"/>
      <c r="DBV2" s="6"/>
      <c r="DBW2" s="6"/>
      <c r="DBX2" s="6"/>
      <c r="DBY2" s="6"/>
      <c r="DBZ2" s="6"/>
      <c r="DCA2" s="6"/>
      <c r="DCB2" s="6"/>
      <c r="DCC2" s="6"/>
      <c r="DCD2" s="6"/>
      <c r="DCE2" s="6"/>
      <c r="DCF2" s="6"/>
      <c r="DCG2" s="6"/>
      <c r="DCH2" s="6"/>
      <c r="DCI2" s="6"/>
      <c r="DCJ2" s="6"/>
      <c r="DCK2" s="6"/>
      <c r="DCL2" s="6"/>
      <c r="DCM2" s="6"/>
      <c r="DCN2" s="6"/>
      <c r="DCO2" s="6"/>
      <c r="DCP2" s="6"/>
      <c r="DCQ2" s="6"/>
      <c r="DCR2" s="6"/>
      <c r="DCS2" s="6"/>
      <c r="DCT2" s="6"/>
      <c r="DCU2" s="6"/>
      <c r="DCV2" s="6"/>
      <c r="DCW2" s="6"/>
      <c r="DCX2" s="6"/>
      <c r="DCY2" s="6"/>
      <c r="DCZ2" s="6"/>
      <c r="DDA2" s="6"/>
      <c r="DDB2" s="6"/>
      <c r="DDC2" s="6"/>
      <c r="DDD2" s="6"/>
      <c r="DDE2" s="6"/>
      <c r="DDF2" s="6"/>
      <c r="DDG2" s="6"/>
      <c r="DDH2" s="6"/>
      <c r="DDI2" s="6"/>
      <c r="DDJ2" s="6"/>
      <c r="DDK2" s="6"/>
      <c r="DDL2" s="6"/>
      <c r="DDM2" s="6"/>
      <c r="DDN2" s="6"/>
      <c r="DDO2" s="6"/>
      <c r="DDP2" s="6"/>
      <c r="DDQ2" s="6"/>
      <c r="DDR2" s="6"/>
      <c r="DDS2" s="6"/>
      <c r="DDT2" s="6"/>
      <c r="DDU2" s="6"/>
      <c r="DDV2" s="6"/>
      <c r="DDW2" s="6"/>
      <c r="DDX2" s="6"/>
      <c r="DDY2" s="6"/>
      <c r="DDZ2" s="6"/>
      <c r="DEA2" s="6"/>
      <c r="DEB2" s="6"/>
      <c r="DEC2" s="6"/>
      <c r="DED2" s="6"/>
      <c r="DEE2" s="6"/>
      <c r="DEF2" s="6"/>
      <c r="DEG2" s="6"/>
      <c r="DEH2" s="6"/>
      <c r="DEI2" s="6"/>
      <c r="DEJ2" s="6"/>
      <c r="DEK2" s="6"/>
      <c r="DEL2" s="6"/>
      <c r="DEM2" s="6"/>
      <c r="DEN2" s="6"/>
      <c r="DEO2" s="6"/>
      <c r="DEP2" s="6"/>
      <c r="DEQ2" s="6"/>
      <c r="DER2" s="6"/>
      <c r="DES2" s="6"/>
      <c r="DET2" s="6"/>
      <c r="DEU2" s="6"/>
      <c r="DEV2" s="6"/>
      <c r="DEW2" s="6"/>
      <c r="DEX2" s="6"/>
      <c r="DEY2" s="6"/>
      <c r="DEZ2" s="6"/>
      <c r="DFA2" s="6"/>
      <c r="DFB2" s="6"/>
      <c r="DFC2" s="6"/>
      <c r="DFD2" s="6"/>
      <c r="DFE2" s="6"/>
      <c r="DFF2" s="6"/>
      <c r="DFG2" s="6"/>
      <c r="DFH2" s="6"/>
      <c r="DFI2" s="6"/>
      <c r="DFJ2" s="6"/>
      <c r="DFK2" s="6"/>
      <c r="DFL2" s="6"/>
      <c r="DFM2" s="6"/>
      <c r="DFN2" s="6"/>
      <c r="DFO2" s="6"/>
      <c r="DFP2" s="6"/>
      <c r="DFQ2" s="6"/>
      <c r="DFR2" s="6"/>
      <c r="DFS2" s="6"/>
      <c r="DFT2" s="6"/>
      <c r="DFU2" s="6"/>
      <c r="DFV2" s="6"/>
      <c r="DFW2" s="6"/>
      <c r="DFX2" s="6"/>
      <c r="DFY2" s="6"/>
      <c r="DFZ2" s="6"/>
      <c r="DGA2" s="6"/>
      <c r="DGB2" s="6"/>
      <c r="DGC2" s="6"/>
      <c r="DGD2" s="6"/>
      <c r="DGE2" s="6"/>
      <c r="DGF2" s="6"/>
      <c r="DGG2" s="6"/>
      <c r="DGH2" s="6"/>
      <c r="DGI2" s="6"/>
      <c r="DGJ2" s="6"/>
      <c r="DGK2" s="6"/>
      <c r="DGL2" s="6"/>
      <c r="DGM2" s="6"/>
      <c r="DGN2" s="6"/>
      <c r="DGO2" s="6"/>
      <c r="DGP2" s="6"/>
      <c r="DGQ2" s="6"/>
      <c r="DGR2" s="6"/>
      <c r="DGS2" s="6"/>
      <c r="DGT2" s="6"/>
      <c r="DGU2" s="6"/>
      <c r="DGV2" s="6"/>
      <c r="DGW2" s="6"/>
      <c r="DGX2" s="6"/>
      <c r="DGY2" s="6"/>
      <c r="DGZ2" s="6"/>
      <c r="DHA2" s="6"/>
      <c r="DHB2" s="6"/>
      <c r="DHC2" s="6"/>
      <c r="DHD2" s="6"/>
      <c r="DHE2" s="6"/>
      <c r="DHF2" s="6"/>
      <c r="DHG2" s="6"/>
      <c r="DHH2" s="6"/>
      <c r="DHI2" s="6"/>
      <c r="DHJ2" s="6"/>
      <c r="DHK2" s="6"/>
      <c r="DHL2" s="6"/>
      <c r="DHM2" s="6"/>
      <c r="DHN2" s="6"/>
      <c r="DHO2" s="6"/>
      <c r="DHP2" s="6"/>
      <c r="DHQ2" s="6"/>
      <c r="DHR2" s="6"/>
      <c r="DHS2" s="6"/>
      <c r="DHT2" s="6"/>
      <c r="DHU2" s="6"/>
      <c r="DHV2" s="6"/>
      <c r="DHW2" s="6"/>
      <c r="DHX2" s="6"/>
      <c r="DHY2" s="6"/>
      <c r="DHZ2" s="6"/>
      <c r="DIA2" s="6"/>
      <c r="DIB2" s="6"/>
      <c r="DIC2" s="6"/>
      <c r="DID2" s="6"/>
      <c r="DIE2" s="6"/>
      <c r="DIF2" s="6"/>
      <c r="DIG2" s="6"/>
      <c r="DIH2" s="6"/>
      <c r="DII2" s="6"/>
      <c r="DIJ2" s="6"/>
      <c r="DIK2" s="6"/>
      <c r="DIL2" s="6"/>
      <c r="DIM2" s="6"/>
      <c r="DIN2" s="6"/>
      <c r="DIO2" s="6"/>
      <c r="DIP2" s="6"/>
      <c r="DIQ2" s="6"/>
      <c r="DIR2" s="6"/>
      <c r="DIS2" s="6"/>
      <c r="DIT2" s="6"/>
      <c r="DIU2" s="6"/>
      <c r="DIV2" s="6"/>
      <c r="DIW2" s="6"/>
      <c r="DIX2" s="6"/>
      <c r="DIY2" s="6"/>
      <c r="DIZ2" s="6"/>
      <c r="DJA2" s="6"/>
      <c r="DJB2" s="6"/>
      <c r="DJC2" s="6"/>
      <c r="DJD2" s="6"/>
      <c r="DJE2" s="6"/>
      <c r="DJF2" s="6"/>
      <c r="DJG2" s="6"/>
      <c r="DJH2" s="6"/>
      <c r="DJI2" s="6"/>
      <c r="DJJ2" s="6"/>
      <c r="DJK2" s="6"/>
      <c r="DJL2" s="6"/>
      <c r="DJM2" s="6"/>
      <c r="DJN2" s="6"/>
      <c r="DJO2" s="6"/>
      <c r="DJP2" s="6"/>
      <c r="DJQ2" s="6"/>
      <c r="DJR2" s="6"/>
      <c r="DJS2" s="6"/>
      <c r="DJT2" s="6"/>
      <c r="DJU2" s="6"/>
      <c r="DJV2" s="6"/>
      <c r="DJW2" s="6"/>
      <c r="DJX2" s="6"/>
      <c r="DJY2" s="6"/>
      <c r="DJZ2" s="6"/>
      <c r="DKA2" s="6"/>
      <c r="DKB2" s="6"/>
      <c r="DKC2" s="6"/>
      <c r="DKD2" s="6"/>
      <c r="DKE2" s="6"/>
      <c r="DKF2" s="6"/>
      <c r="DKG2" s="6"/>
      <c r="DKH2" s="6"/>
      <c r="DKI2" s="6"/>
      <c r="DKJ2" s="6"/>
      <c r="DKK2" s="6"/>
      <c r="DKL2" s="6"/>
      <c r="DKM2" s="6"/>
      <c r="DKN2" s="6"/>
      <c r="DKO2" s="6"/>
      <c r="DKP2" s="6"/>
      <c r="DKQ2" s="6"/>
      <c r="DKR2" s="6"/>
      <c r="DKS2" s="6"/>
      <c r="DKT2" s="6"/>
      <c r="DKU2" s="6"/>
      <c r="DKV2" s="6"/>
      <c r="DKW2" s="6"/>
      <c r="DKX2" s="6"/>
      <c r="DKY2" s="6"/>
      <c r="DKZ2" s="6"/>
      <c r="DLA2" s="6"/>
      <c r="DLB2" s="6"/>
      <c r="DLC2" s="6"/>
      <c r="DLD2" s="6"/>
      <c r="DLE2" s="6"/>
      <c r="DLF2" s="6"/>
      <c r="DLG2" s="6"/>
      <c r="DLH2" s="6"/>
      <c r="DLI2" s="6"/>
      <c r="DLJ2" s="6"/>
      <c r="DLK2" s="6"/>
      <c r="DLL2" s="6"/>
      <c r="DLM2" s="6"/>
      <c r="DLN2" s="6"/>
      <c r="DLO2" s="6"/>
      <c r="DLP2" s="6"/>
      <c r="DLQ2" s="6"/>
      <c r="DLR2" s="6"/>
      <c r="DLS2" s="6"/>
      <c r="DLT2" s="6"/>
      <c r="DLU2" s="6"/>
      <c r="DLV2" s="6"/>
      <c r="DLW2" s="6"/>
      <c r="DLX2" s="6"/>
      <c r="DLY2" s="6"/>
      <c r="DLZ2" s="6"/>
      <c r="DMA2" s="6"/>
      <c r="DMB2" s="6"/>
      <c r="DMC2" s="6"/>
      <c r="DMD2" s="6"/>
      <c r="DME2" s="6"/>
      <c r="DMF2" s="6"/>
      <c r="DMG2" s="6"/>
      <c r="DMH2" s="6"/>
      <c r="DMI2" s="6"/>
      <c r="DMJ2" s="6"/>
      <c r="DMK2" s="6"/>
      <c r="DML2" s="6"/>
      <c r="DMM2" s="6"/>
      <c r="DMN2" s="6"/>
      <c r="DMO2" s="6"/>
      <c r="DMP2" s="6"/>
      <c r="DMQ2" s="6"/>
      <c r="DMR2" s="6"/>
      <c r="DMS2" s="6"/>
      <c r="DMT2" s="6"/>
      <c r="DMU2" s="6"/>
      <c r="DMV2" s="6"/>
      <c r="DMW2" s="6"/>
      <c r="DMX2" s="6"/>
      <c r="DMY2" s="6"/>
      <c r="DMZ2" s="6"/>
      <c r="DNA2" s="6"/>
      <c r="DNB2" s="6"/>
      <c r="DNC2" s="6"/>
      <c r="DND2" s="6"/>
      <c r="DNE2" s="6"/>
      <c r="DNF2" s="6"/>
      <c r="DNG2" s="6"/>
      <c r="DNH2" s="6"/>
      <c r="DNI2" s="6"/>
      <c r="DNJ2" s="6"/>
      <c r="DNK2" s="6"/>
      <c r="DNL2" s="6"/>
      <c r="DNM2" s="6"/>
      <c r="DNN2" s="6"/>
      <c r="DNO2" s="6"/>
      <c r="DNP2" s="6"/>
      <c r="DNQ2" s="6"/>
      <c r="DNR2" s="6"/>
      <c r="DNS2" s="6"/>
      <c r="DNT2" s="6"/>
      <c r="DNU2" s="6"/>
      <c r="DNV2" s="6"/>
      <c r="DNW2" s="6"/>
      <c r="DNX2" s="6"/>
      <c r="DNY2" s="6"/>
      <c r="DNZ2" s="6"/>
      <c r="DOA2" s="6"/>
      <c r="DOB2" s="6"/>
      <c r="DOC2" s="6"/>
      <c r="DOD2" s="6"/>
      <c r="DOE2" s="6"/>
      <c r="DOF2" s="6"/>
      <c r="DOG2" s="6"/>
      <c r="DOH2" s="6"/>
      <c r="DOI2" s="6"/>
      <c r="DOJ2" s="6"/>
      <c r="DOK2" s="6"/>
      <c r="DOL2" s="6"/>
      <c r="DOM2" s="6"/>
      <c r="DON2" s="6"/>
      <c r="DOO2" s="6"/>
      <c r="DOP2" s="6"/>
      <c r="DOQ2" s="6"/>
      <c r="DOR2" s="6"/>
      <c r="DOS2" s="6"/>
      <c r="DOT2" s="6"/>
      <c r="DOU2" s="6"/>
      <c r="DOV2" s="6"/>
      <c r="DOW2" s="6"/>
      <c r="DOX2" s="6"/>
      <c r="DOY2" s="6"/>
      <c r="DOZ2" s="6"/>
      <c r="DPA2" s="6"/>
      <c r="DPB2" s="6"/>
      <c r="DPC2" s="6"/>
      <c r="DPD2" s="6"/>
      <c r="DPE2" s="6"/>
      <c r="DPF2" s="6"/>
      <c r="DPG2" s="6"/>
      <c r="DPH2" s="6"/>
      <c r="DPI2" s="6"/>
      <c r="DPJ2" s="6"/>
      <c r="DPK2" s="6"/>
      <c r="DPL2" s="6"/>
      <c r="DPM2" s="6"/>
      <c r="DPN2" s="6"/>
      <c r="DPO2" s="6"/>
      <c r="DPP2" s="6"/>
      <c r="DPQ2" s="6"/>
      <c r="DPR2" s="6"/>
      <c r="DPS2" s="6"/>
      <c r="DPT2" s="6"/>
      <c r="DPU2" s="6"/>
      <c r="DPV2" s="6"/>
      <c r="DPW2" s="6"/>
      <c r="DPX2" s="6"/>
      <c r="DPY2" s="6"/>
      <c r="DPZ2" s="6"/>
      <c r="DQA2" s="6"/>
      <c r="DQB2" s="6"/>
      <c r="DQC2" s="6"/>
      <c r="DQD2" s="6"/>
      <c r="DQE2" s="6"/>
      <c r="DQF2" s="6"/>
      <c r="DQG2" s="6"/>
      <c r="DQH2" s="6"/>
      <c r="DQI2" s="6"/>
      <c r="DQJ2" s="6"/>
      <c r="DQK2" s="6"/>
      <c r="DQL2" s="6"/>
      <c r="DQM2" s="6"/>
      <c r="DQN2" s="6"/>
      <c r="DQO2" s="6"/>
      <c r="DQP2" s="6"/>
      <c r="DQQ2" s="6"/>
      <c r="DQR2" s="6"/>
      <c r="DQS2" s="6"/>
      <c r="DQT2" s="6"/>
      <c r="DQU2" s="6"/>
      <c r="DQV2" s="6"/>
      <c r="DQW2" s="6"/>
      <c r="DQX2" s="6"/>
      <c r="DQY2" s="6"/>
      <c r="DQZ2" s="6"/>
      <c r="DRA2" s="6"/>
      <c r="DRB2" s="6"/>
      <c r="DRC2" s="6"/>
      <c r="DRD2" s="6"/>
      <c r="DRE2" s="6"/>
      <c r="DRF2" s="6"/>
      <c r="DRG2" s="6"/>
      <c r="DRH2" s="6"/>
      <c r="DRI2" s="6"/>
      <c r="DRJ2" s="6"/>
      <c r="DRK2" s="6"/>
      <c r="DRL2" s="6"/>
      <c r="DRM2" s="6"/>
      <c r="DRN2" s="6"/>
      <c r="DRO2" s="6"/>
      <c r="DRP2" s="6"/>
      <c r="DRQ2" s="6"/>
      <c r="DRR2" s="6"/>
      <c r="DRS2" s="6"/>
      <c r="DRT2" s="6"/>
      <c r="DRU2" s="6"/>
      <c r="DRV2" s="6"/>
      <c r="DRW2" s="6"/>
      <c r="DRX2" s="6"/>
      <c r="DRY2" s="6"/>
      <c r="DRZ2" s="6"/>
      <c r="DSA2" s="6"/>
      <c r="DSB2" s="6"/>
      <c r="DSC2" s="6"/>
      <c r="DSD2" s="6"/>
      <c r="DSE2" s="6"/>
      <c r="DSF2" s="6"/>
      <c r="DSG2" s="6"/>
      <c r="DSH2" s="6"/>
      <c r="DSI2" s="6"/>
      <c r="DSJ2" s="6"/>
      <c r="DSK2" s="6"/>
      <c r="DSL2" s="6"/>
      <c r="DSM2" s="6"/>
      <c r="DSN2" s="6"/>
      <c r="DSO2" s="6"/>
      <c r="DSP2" s="6"/>
      <c r="DSQ2" s="6"/>
      <c r="DSR2" s="6"/>
      <c r="DSS2" s="6"/>
      <c r="DST2" s="6"/>
      <c r="DSU2" s="6"/>
      <c r="DSV2" s="6"/>
      <c r="DSW2" s="6"/>
      <c r="DSX2" s="6"/>
      <c r="DSY2" s="6"/>
      <c r="DSZ2" s="6"/>
      <c r="DTA2" s="6"/>
      <c r="DTB2" s="6"/>
      <c r="DTC2" s="6"/>
      <c r="DTD2" s="6"/>
      <c r="DTE2" s="6"/>
      <c r="DTF2" s="6"/>
      <c r="DTG2" s="6"/>
      <c r="DTH2" s="6"/>
      <c r="DTI2" s="6"/>
      <c r="DTJ2" s="6"/>
      <c r="DTK2" s="6"/>
      <c r="DTL2" s="6"/>
      <c r="DTM2" s="6"/>
      <c r="DTN2" s="6"/>
      <c r="DTO2" s="6"/>
      <c r="DTP2" s="6"/>
      <c r="DTQ2" s="6"/>
      <c r="DTR2" s="6"/>
      <c r="DTS2" s="6"/>
      <c r="DTT2" s="6"/>
      <c r="DTU2" s="6"/>
      <c r="DTV2" s="6"/>
      <c r="DTW2" s="6"/>
      <c r="DTX2" s="6"/>
      <c r="DTY2" s="6"/>
      <c r="DTZ2" s="6"/>
      <c r="DUA2" s="6"/>
      <c r="DUB2" s="6"/>
      <c r="DUC2" s="6"/>
      <c r="DUD2" s="6"/>
      <c r="DUE2" s="6"/>
      <c r="DUF2" s="6"/>
      <c r="DUG2" s="6"/>
      <c r="DUH2" s="6"/>
      <c r="DUI2" s="6"/>
      <c r="DUJ2" s="6"/>
      <c r="DUK2" s="6"/>
      <c r="DUL2" s="6"/>
      <c r="DUM2" s="6"/>
      <c r="DUN2" s="6"/>
      <c r="DUO2" s="6"/>
      <c r="DUP2" s="6"/>
      <c r="DUQ2" s="6"/>
      <c r="DUR2" s="6"/>
      <c r="DUS2" s="6"/>
      <c r="DUT2" s="6"/>
      <c r="DUU2" s="6"/>
      <c r="DUV2" s="6"/>
      <c r="DUW2" s="6"/>
      <c r="DUX2" s="6"/>
      <c r="DUY2" s="6"/>
      <c r="DUZ2" s="6"/>
      <c r="DVA2" s="6"/>
      <c r="DVB2" s="6"/>
      <c r="DVC2" s="6"/>
      <c r="DVD2" s="6"/>
      <c r="DVE2" s="6"/>
      <c r="DVF2" s="6"/>
      <c r="DVG2" s="6"/>
      <c r="DVH2" s="6"/>
      <c r="DVI2" s="6"/>
      <c r="DVJ2" s="6"/>
      <c r="DVK2" s="6"/>
      <c r="DVL2" s="6"/>
      <c r="DVM2" s="6"/>
      <c r="DVN2" s="6"/>
      <c r="DVO2" s="6"/>
      <c r="DVP2" s="6"/>
      <c r="DVQ2" s="6"/>
      <c r="DVR2" s="6"/>
      <c r="DVS2" s="6"/>
      <c r="DVT2" s="6"/>
      <c r="DVU2" s="6"/>
      <c r="DVV2" s="6"/>
      <c r="DVW2" s="6"/>
      <c r="DVX2" s="6"/>
      <c r="DVY2" s="6"/>
      <c r="DVZ2" s="6"/>
      <c r="DWA2" s="6"/>
      <c r="DWB2" s="6"/>
      <c r="DWC2" s="6"/>
      <c r="DWD2" s="6"/>
      <c r="DWE2" s="6"/>
      <c r="DWF2" s="6"/>
      <c r="DWG2" s="6"/>
      <c r="DWH2" s="6"/>
      <c r="DWI2" s="6"/>
      <c r="DWJ2" s="6"/>
      <c r="DWK2" s="6"/>
      <c r="DWL2" s="6"/>
      <c r="DWM2" s="6"/>
      <c r="DWN2" s="6"/>
      <c r="DWO2" s="6"/>
      <c r="DWP2" s="6"/>
      <c r="DWQ2" s="6"/>
      <c r="DWR2" s="6"/>
      <c r="DWS2" s="6"/>
      <c r="DWT2" s="6"/>
      <c r="DWU2" s="6"/>
      <c r="DWV2" s="6"/>
      <c r="DWW2" s="6"/>
      <c r="DWX2" s="6"/>
      <c r="DWY2" s="6"/>
      <c r="DWZ2" s="6"/>
      <c r="DXA2" s="6"/>
      <c r="DXB2" s="6"/>
      <c r="DXC2" s="6"/>
      <c r="DXD2" s="6"/>
      <c r="DXE2" s="6"/>
      <c r="DXF2" s="6"/>
      <c r="DXG2" s="6"/>
      <c r="DXH2" s="6"/>
      <c r="DXI2" s="6"/>
      <c r="DXJ2" s="6"/>
      <c r="DXK2" s="6"/>
      <c r="DXL2" s="6"/>
      <c r="DXM2" s="6"/>
      <c r="DXN2" s="6"/>
      <c r="DXO2" s="6"/>
      <c r="DXP2" s="6"/>
      <c r="DXQ2" s="6"/>
      <c r="DXR2" s="6"/>
      <c r="DXS2" s="6"/>
      <c r="DXT2" s="6"/>
      <c r="DXU2" s="6"/>
      <c r="DXV2" s="6"/>
      <c r="DXW2" s="6"/>
      <c r="DXX2" s="6"/>
      <c r="DXY2" s="6"/>
      <c r="DXZ2" s="6"/>
      <c r="DYA2" s="6"/>
      <c r="DYB2" s="6"/>
      <c r="DYC2" s="6"/>
      <c r="DYD2" s="6"/>
      <c r="DYE2" s="6"/>
      <c r="DYF2" s="6"/>
      <c r="DYG2" s="6"/>
      <c r="DYH2" s="6"/>
      <c r="DYI2" s="6"/>
      <c r="DYJ2" s="6"/>
      <c r="DYK2" s="6"/>
      <c r="DYL2" s="6"/>
      <c r="DYM2" s="6"/>
      <c r="DYN2" s="6"/>
      <c r="DYO2" s="6"/>
      <c r="DYP2" s="6"/>
      <c r="DYQ2" s="6"/>
      <c r="DYR2" s="6"/>
      <c r="DYS2" s="6"/>
      <c r="DYT2" s="6"/>
      <c r="DYU2" s="6"/>
      <c r="DYV2" s="6"/>
      <c r="DYW2" s="6"/>
      <c r="DYX2" s="6"/>
      <c r="DYY2" s="6"/>
      <c r="DYZ2" s="6"/>
      <c r="DZA2" s="6"/>
      <c r="DZB2" s="6"/>
      <c r="DZC2" s="6"/>
      <c r="DZD2" s="6"/>
      <c r="DZE2" s="6"/>
      <c r="DZF2" s="6"/>
      <c r="DZG2" s="6"/>
      <c r="DZH2" s="6"/>
      <c r="DZI2" s="6"/>
      <c r="DZJ2" s="6"/>
      <c r="DZK2" s="6"/>
      <c r="DZL2" s="6"/>
      <c r="DZM2" s="6"/>
      <c r="DZN2" s="6"/>
      <c r="DZO2" s="6"/>
      <c r="DZP2" s="6"/>
      <c r="DZQ2" s="6"/>
      <c r="DZR2" s="6"/>
      <c r="DZS2" s="6"/>
      <c r="DZT2" s="6"/>
      <c r="DZU2" s="6"/>
      <c r="DZV2" s="6"/>
      <c r="DZW2" s="6"/>
      <c r="DZX2" s="6"/>
      <c r="DZY2" s="6"/>
      <c r="DZZ2" s="6"/>
      <c r="EAA2" s="6"/>
      <c r="EAB2" s="6"/>
      <c r="EAC2" s="6"/>
      <c r="EAD2" s="6"/>
      <c r="EAE2" s="6"/>
      <c r="EAF2" s="6"/>
      <c r="EAG2" s="6"/>
      <c r="EAH2" s="6"/>
      <c r="EAI2" s="6"/>
      <c r="EAJ2" s="6"/>
      <c r="EAK2" s="6"/>
      <c r="EAL2" s="6"/>
      <c r="EAM2" s="6"/>
      <c r="EAN2" s="6"/>
      <c r="EAO2" s="6"/>
      <c r="EAP2" s="6"/>
      <c r="EAQ2" s="6"/>
      <c r="EAR2" s="6"/>
      <c r="EAS2" s="6"/>
      <c r="EAT2" s="6"/>
      <c r="EAU2" s="6"/>
      <c r="EAV2" s="6"/>
      <c r="EAW2" s="6"/>
      <c r="EAX2" s="6"/>
      <c r="EAY2" s="6"/>
      <c r="EAZ2" s="6"/>
      <c r="EBA2" s="6"/>
      <c r="EBB2" s="6"/>
      <c r="EBC2" s="6"/>
      <c r="EBD2" s="6"/>
      <c r="EBE2" s="6"/>
      <c r="EBF2" s="6"/>
      <c r="EBG2" s="6"/>
      <c r="EBH2" s="6"/>
      <c r="EBI2" s="6"/>
      <c r="EBJ2" s="6"/>
      <c r="EBK2" s="6"/>
      <c r="EBL2" s="6"/>
      <c r="EBM2" s="6"/>
      <c r="EBN2" s="6"/>
      <c r="EBO2" s="6"/>
      <c r="EBP2" s="6"/>
      <c r="EBQ2" s="6"/>
      <c r="EBR2" s="6"/>
      <c r="EBS2" s="6"/>
      <c r="EBT2" s="6"/>
      <c r="EBU2" s="6"/>
      <c r="EBV2" s="6"/>
      <c r="EBW2" s="6"/>
      <c r="EBX2" s="6"/>
      <c r="EBY2" s="6"/>
      <c r="EBZ2" s="6"/>
      <c r="ECA2" s="6"/>
      <c r="ECB2" s="6"/>
      <c r="ECC2" s="6"/>
      <c r="ECD2" s="6"/>
      <c r="ECE2" s="6"/>
      <c r="ECF2" s="6"/>
      <c r="ECG2" s="6"/>
      <c r="ECH2" s="6"/>
      <c r="ECI2" s="6"/>
      <c r="ECJ2" s="6"/>
      <c r="ECK2" s="6"/>
      <c r="ECL2" s="6"/>
      <c r="ECM2" s="6"/>
      <c r="ECN2" s="6"/>
      <c r="ECO2" s="6"/>
      <c r="ECP2" s="6"/>
      <c r="ECQ2" s="6"/>
      <c r="ECR2" s="6"/>
      <c r="ECS2" s="6"/>
      <c r="ECT2" s="6"/>
      <c r="ECU2" s="6"/>
      <c r="ECV2" s="6"/>
      <c r="ECW2" s="6"/>
      <c r="ECX2" s="6"/>
      <c r="ECY2" s="6"/>
      <c r="ECZ2" s="6"/>
      <c r="EDA2" s="6"/>
      <c r="EDB2" s="6"/>
      <c r="EDC2" s="6"/>
      <c r="EDD2" s="6"/>
      <c r="EDE2" s="6"/>
      <c r="EDF2" s="6"/>
      <c r="EDG2" s="6"/>
      <c r="EDH2" s="6"/>
      <c r="EDI2" s="6"/>
      <c r="EDJ2" s="6"/>
      <c r="EDK2" s="6"/>
      <c r="EDL2" s="6"/>
      <c r="EDM2" s="6"/>
      <c r="EDN2" s="6"/>
      <c r="EDO2" s="6"/>
      <c r="EDP2" s="6"/>
      <c r="EDQ2" s="6"/>
      <c r="EDR2" s="6"/>
      <c r="EDS2" s="6"/>
      <c r="EDT2" s="6"/>
      <c r="EDU2" s="6"/>
      <c r="EDV2" s="6"/>
      <c r="EDW2" s="6"/>
      <c r="EDX2" s="6"/>
      <c r="EDY2" s="6"/>
      <c r="EDZ2" s="6"/>
      <c r="EEA2" s="6"/>
      <c r="EEB2" s="6"/>
      <c r="EEC2" s="6"/>
      <c r="EED2" s="6"/>
      <c r="EEE2" s="6"/>
      <c r="EEF2" s="6"/>
      <c r="EEG2" s="6"/>
      <c r="EEH2" s="6"/>
      <c r="EEI2" s="6"/>
      <c r="EEJ2" s="6"/>
      <c r="EEK2" s="6"/>
      <c r="EEL2" s="6"/>
      <c r="EEM2" s="6"/>
      <c r="EEN2" s="6"/>
      <c r="EEO2" s="6"/>
      <c r="EEP2" s="6"/>
      <c r="EEQ2" s="6"/>
      <c r="EER2" s="6"/>
      <c r="EES2" s="6"/>
      <c r="EET2" s="6"/>
      <c r="EEU2" s="6"/>
      <c r="EEV2" s="6"/>
      <c r="EEW2" s="6"/>
      <c r="EEX2" s="6"/>
      <c r="EEY2" s="6"/>
      <c r="EEZ2" s="6"/>
      <c r="EFA2" s="6"/>
      <c r="EFB2" s="6"/>
      <c r="EFC2" s="6"/>
      <c r="EFD2" s="6"/>
      <c r="EFE2" s="6"/>
      <c r="EFF2" s="6"/>
      <c r="EFG2" s="6"/>
      <c r="EFH2" s="6"/>
      <c r="EFI2" s="6"/>
      <c r="EFJ2" s="6"/>
      <c r="EFK2" s="6"/>
      <c r="EFL2" s="6"/>
      <c r="EFM2" s="6"/>
      <c r="EFN2" s="6"/>
      <c r="EFO2" s="6"/>
      <c r="EFP2" s="6"/>
      <c r="EFQ2" s="6"/>
      <c r="EFR2" s="6"/>
      <c r="EFS2" s="6"/>
      <c r="EFT2" s="6"/>
      <c r="EFU2" s="6"/>
      <c r="EFV2" s="6"/>
      <c r="EFW2" s="6"/>
      <c r="EFX2" s="6"/>
      <c r="EFY2" s="6"/>
      <c r="EFZ2" s="6"/>
      <c r="EGA2" s="6"/>
      <c r="EGB2" s="6"/>
      <c r="EGC2" s="6"/>
      <c r="EGD2" s="6"/>
      <c r="EGE2" s="6"/>
      <c r="EGF2" s="6"/>
      <c r="EGG2" s="6"/>
      <c r="EGH2" s="6"/>
      <c r="EGI2" s="6"/>
      <c r="EGJ2" s="6"/>
      <c r="EGK2" s="6"/>
      <c r="EGL2" s="6"/>
      <c r="EGM2" s="6"/>
      <c r="EGN2" s="6"/>
      <c r="EGO2" s="6"/>
      <c r="EGP2" s="6"/>
      <c r="EGQ2" s="6"/>
      <c r="EGR2" s="6"/>
      <c r="EGS2" s="6"/>
      <c r="EGT2" s="6"/>
      <c r="EGU2" s="6"/>
      <c r="EGV2" s="6"/>
      <c r="EGW2" s="6"/>
      <c r="EGX2" s="6"/>
      <c r="EGY2" s="6"/>
      <c r="EGZ2" s="6"/>
      <c r="EHA2" s="6"/>
      <c r="EHB2" s="6"/>
      <c r="EHC2" s="6"/>
      <c r="EHD2" s="6"/>
      <c r="EHE2" s="6"/>
      <c r="EHF2" s="6"/>
      <c r="EHG2" s="6"/>
      <c r="EHH2" s="6"/>
      <c r="EHI2" s="6"/>
      <c r="EHJ2" s="6"/>
      <c r="EHK2" s="6"/>
      <c r="EHL2" s="6"/>
      <c r="EHM2" s="6"/>
      <c r="EHN2" s="6"/>
      <c r="EHO2" s="6"/>
      <c r="EHP2" s="6"/>
      <c r="EHQ2" s="6"/>
      <c r="EHR2" s="6"/>
      <c r="EHS2" s="6"/>
      <c r="EHT2" s="6"/>
      <c r="EHU2" s="6"/>
      <c r="EHV2" s="6"/>
      <c r="EHW2" s="6"/>
      <c r="EHX2" s="6"/>
      <c r="EHY2" s="6"/>
      <c r="EHZ2" s="6"/>
      <c r="EIA2" s="6"/>
      <c r="EIB2" s="6"/>
      <c r="EIC2" s="6"/>
      <c r="EID2" s="6"/>
      <c r="EIE2" s="6"/>
      <c r="EIF2" s="6"/>
      <c r="EIG2" s="6"/>
      <c r="EIH2" s="6"/>
      <c r="EII2" s="6"/>
      <c r="EIJ2" s="6"/>
      <c r="EIK2" s="6"/>
      <c r="EIL2" s="6"/>
      <c r="EIM2" s="6"/>
      <c r="EIN2" s="6"/>
      <c r="EIO2" s="6"/>
      <c r="EIP2" s="6"/>
      <c r="EIQ2" s="6"/>
      <c r="EIR2" s="6"/>
      <c r="EIS2" s="6"/>
      <c r="EIT2" s="6"/>
      <c r="EIU2" s="6"/>
      <c r="EIV2" s="6"/>
      <c r="EIW2" s="6"/>
      <c r="EIX2" s="6"/>
      <c r="EIY2" s="6"/>
      <c r="EIZ2" s="6"/>
      <c r="EJA2" s="6"/>
      <c r="EJB2" s="6"/>
      <c r="EJC2" s="6"/>
      <c r="EJD2" s="6"/>
      <c r="EJE2" s="6"/>
      <c r="EJF2" s="6"/>
      <c r="EJG2" s="6"/>
      <c r="EJH2" s="6"/>
      <c r="EJI2" s="6"/>
      <c r="EJJ2" s="6"/>
      <c r="EJK2" s="6"/>
      <c r="EJL2" s="6"/>
      <c r="EJM2" s="6"/>
      <c r="EJN2" s="6"/>
      <c r="EJO2" s="6"/>
      <c r="EJP2" s="6"/>
      <c r="EJQ2" s="6"/>
      <c r="EJR2" s="6"/>
      <c r="EJS2" s="6"/>
      <c r="EJT2" s="6"/>
      <c r="EJU2" s="6"/>
      <c r="EJV2" s="6"/>
      <c r="EJW2" s="6"/>
      <c r="EJX2" s="6"/>
      <c r="EJY2" s="6"/>
      <c r="EJZ2" s="6"/>
      <c r="EKA2" s="6"/>
      <c r="EKB2" s="6"/>
      <c r="EKC2" s="6"/>
      <c r="EKD2" s="6"/>
      <c r="EKE2" s="6"/>
      <c r="EKF2" s="6"/>
      <c r="EKG2" s="6"/>
      <c r="EKH2" s="6"/>
      <c r="EKI2" s="6"/>
      <c r="EKJ2" s="6"/>
      <c r="EKK2" s="6"/>
      <c r="EKL2" s="6"/>
      <c r="EKM2" s="6"/>
      <c r="EKN2" s="6"/>
      <c r="EKO2" s="6"/>
      <c r="EKP2" s="6"/>
      <c r="EKQ2" s="6"/>
      <c r="EKR2" s="6"/>
      <c r="EKS2" s="6"/>
      <c r="EKT2" s="6"/>
      <c r="EKU2" s="6"/>
      <c r="EKV2" s="6"/>
      <c r="EKW2" s="6"/>
      <c r="EKX2" s="6"/>
      <c r="EKY2" s="6"/>
      <c r="EKZ2" s="6"/>
      <c r="ELA2" s="6"/>
      <c r="ELB2" s="6"/>
      <c r="ELC2" s="6"/>
      <c r="ELD2" s="6"/>
      <c r="ELE2" s="6"/>
      <c r="ELF2" s="6"/>
      <c r="ELG2" s="6"/>
      <c r="ELH2" s="6"/>
      <c r="ELI2" s="6"/>
      <c r="ELJ2" s="6"/>
      <c r="ELK2" s="6"/>
      <c r="ELL2" s="6"/>
      <c r="ELM2" s="6"/>
      <c r="ELN2" s="6"/>
      <c r="ELO2" s="6"/>
      <c r="ELP2" s="6"/>
      <c r="ELQ2" s="6"/>
      <c r="ELR2" s="6"/>
      <c r="ELS2" s="6"/>
      <c r="ELT2" s="6"/>
      <c r="ELU2" s="6"/>
      <c r="ELV2" s="6"/>
      <c r="ELW2" s="6"/>
      <c r="ELX2" s="6"/>
      <c r="ELY2" s="6"/>
      <c r="ELZ2" s="6"/>
      <c r="EMA2" s="6"/>
      <c r="EMB2" s="6"/>
      <c r="EMC2" s="6"/>
      <c r="EMD2" s="6"/>
      <c r="EME2" s="6"/>
      <c r="EMF2" s="6"/>
      <c r="EMG2" s="6"/>
      <c r="EMH2" s="6"/>
      <c r="EMI2" s="6"/>
      <c r="EMJ2" s="6"/>
      <c r="EMK2" s="6"/>
      <c r="EML2" s="6"/>
      <c r="EMM2" s="6"/>
      <c r="EMN2" s="6"/>
      <c r="EMO2" s="6"/>
      <c r="EMP2" s="6"/>
      <c r="EMQ2" s="6"/>
      <c r="EMR2" s="6"/>
      <c r="EMS2" s="6"/>
      <c r="EMT2" s="6"/>
      <c r="EMU2" s="6"/>
      <c r="EMV2" s="6"/>
      <c r="EMW2" s="6"/>
      <c r="EMX2" s="6"/>
      <c r="EMY2" s="6"/>
      <c r="EMZ2" s="6"/>
      <c r="ENA2" s="6"/>
      <c r="ENB2" s="6"/>
      <c r="ENC2" s="6"/>
      <c r="END2" s="6"/>
      <c r="ENE2" s="6"/>
      <c r="ENF2" s="6"/>
      <c r="ENG2" s="6"/>
      <c r="ENH2" s="6"/>
      <c r="ENI2" s="6"/>
      <c r="ENJ2" s="6"/>
      <c r="ENK2" s="6"/>
      <c r="ENL2" s="6"/>
      <c r="ENM2" s="6"/>
      <c r="ENN2" s="6"/>
      <c r="ENO2" s="6"/>
      <c r="ENP2" s="6"/>
      <c r="ENQ2" s="6"/>
      <c r="ENR2" s="6"/>
      <c r="ENS2" s="6"/>
      <c r="ENT2" s="6"/>
      <c r="ENU2" s="6"/>
      <c r="ENV2" s="6"/>
      <c r="ENW2" s="6"/>
      <c r="ENX2" s="6"/>
      <c r="ENY2" s="6"/>
      <c r="ENZ2" s="6"/>
      <c r="EOA2" s="6"/>
      <c r="EOB2" s="6"/>
      <c r="EOC2" s="6"/>
      <c r="EOD2" s="6"/>
      <c r="EOE2" s="6"/>
      <c r="EOF2" s="6"/>
      <c r="EOG2" s="6"/>
      <c r="EOH2" s="6"/>
      <c r="EOI2" s="6"/>
      <c r="EOJ2" s="6"/>
      <c r="EOK2" s="6"/>
      <c r="EOL2" s="6"/>
      <c r="EOM2" s="6"/>
      <c r="EON2" s="6"/>
      <c r="EOO2" s="6"/>
      <c r="EOP2" s="6"/>
      <c r="EOQ2" s="6"/>
      <c r="EOR2" s="6"/>
      <c r="EOS2" s="6"/>
      <c r="EOT2" s="6"/>
      <c r="EOU2" s="6"/>
      <c r="EOV2" s="6"/>
      <c r="EOW2" s="6"/>
      <c r="EOX2" s="6"/>
      <c r="EOY2" s="6"/>
      <c r="EOZ2" s="6"/>
      <c r="EPA2" s="6"/>
      <c r="EPB2" s="6"/>
      <c r="EPC2" s="6"/>
      <c r="EPD2" s="6"/>
      <c r="EPE2" s="6"/>
      <c r="EPF2" s="6"/>
      <c r="EPG2" s="6"/>
      <c r="EPH2" s="6"/>
      <c r="EPI2" s="6"/>
      <c r="EPJ2" s="6"/>
      <c r="EPK2" s="6"/>
      <c r="EPL2" s="6"/>
      <c r="EPM2" s="6"/>
      <c r="EPN2" s="6"/>
      <c r="EPO2" s="6"/>
      <c r="EPP2" s="6"/>
      <c r="EPQ2" s="6"/>
      <c r="EPR2" s="6"/>
      <c r="EPS2" s="6"/>
      <c r="EPT2" s="6"/>
      <c r="EPU2" s="6"/>
      <c r="EPV2" s="6"/>
      <c r="EPW2" s="6"/>
      <c r="EPX2" s="6"/>
      <c r="EPY2" s="6"/>
      <c r="EPZ2" s="6"/>
      <c r="EQA2" s="6"/>
      <c r="EQB2" s="6"/>
      <c r="EQC2" s="6"/>
      <c r="EQD2" s="6"/>
      <c r="EQE2" s="6"/>
      <c r="EQF2" s="6"/>
      <c r="EQG2" s="6"/>
      <c r="EQH2" s="6"/>
      <c r="EQI2" s="6"/>
      <c r="EQJ2" s="6"/>
      <c r="EQK2" s="6"/>
      <c r="EQL2" s="6"/>
      <c r="EQM2" s="6"/>
      <c r="EQN2" s="6"/>
      <c r="EQO2" s="6"/>
      <c r="EQP2" s="6"/>
      <c r="EQQ2" s="6"/>
      <c r="EQR2" s="6"/>
      <c r="EQS2" s="6"/>
      <c r="EQT2" s="6"/>
      <c r="EQU2" s="6"/>
      <c r="EQV2" s="6"/>
      <c r="EQW2" s="6"/>
      <c r="EQX2" s="6"/>
      <c r="EQY2" s="6"/>
      <c r="EQZ2" s="6"/>
      <c r="ERA2" s="6"/>
      <c r="ERB2" s="6"/>
      <c r="ERC2" s="6"/>
      <c r="ERD2" s="6"/>
      <c r="ERE2" s="6"/>
      <c r="ERF2" s="6"/>
      <c r="ERG2" s="6"/>
      <c r="ERH2" s="6"/>
      <c r="ERI2" s="6"/>
      <c r="ERJ2" s="6"/>
      <c r="ERK2" s="6"/>
      <c r="ERL2" s="6"/>
      <c r="ERM2" s="6"/>
      <c r="ERN2" s="6"/>
      <c r="ERO2" s="6"/>
      <c r="ERP2" s="6"/>
      <c r="ERQ2" s="6"/>
      <c r="ERR2" s="6"/>
      <c r="ERS2" s="6"/>
      <c r="ERT2" s="6"/>
      <c r="ERU2" s="6"/>
      <c r="ERV2" s="6"/>
      <c r="ERW2" s="6"/>
      <c r="ERX2" s="6"/>
      <c r="ERY2" s="6"/>
      <c r="ERZ2" s="6"/>
      <c r="ESA2" s="6"/>
      <c r="ESB2" s="6"/>
      <c r="ESC2" s="6"/>
      <c r="ESD2" s="6"/>
      <c r="ESE2" s="6"/>
      <c r="ESF2" s="6"/>
      <c r="ESG2" s="6"/>
      <c r="ESH2" s="6"/>
      <c r="ESI2" s="6"/>
      <c r="ESJ2" s="6"/>
      <c r="ESK2" s="6"/>
      <c r="ESL2" s="6"/>
      <c r="ESM2" s="6"/>
      <c r="ESN2" s="6"/>
      <c r="ESO2" s="6"/>
      <c r="ESP2" s="6"/>
      <c r="ESQ2" s="6"/>
      <c r="ESR2" s="6"/>
      <c r="ESS2" s="6"/>
      <c r="EST2" s="6"/>
      <c r="ESU2" s="6"/>
      <c r="ESV2" s="6"/>
      <c r="ESW2" s="6"/>
      <c r="ESX2" s="6"/>
      <c r="ESY2" s="6"/>
      <c r="ESZ2" s="6"/>
      <c r="ETA2" s="6"/>
      <c r="ETB2" s="6"/>
      <c r="ETC2" s="6"/>
      <c r="ETD2" s="6"/>
      <c r="ETE2" s="6"/>
      <c r="ETF2" s="6"/>
      <c r="ETG2" s="6"/>
      <c r="ETH2" s="6"/>
      <c r="ETI2" s="6"/>
      <c r="ETJ2" s="6"/>
      <c r="ETK2" s="6"/>
      <c r="ETL2" s="6"/>
      <c r="ETM2" s="6"/>
      <c r="ETN2" s="6"/>
      <c r="ETO2" s="6"/>
      <c r="ETP2" s="6"/>
      <c r="ETQ2" s="6"/>
      <c r="ETR2" s="6"/>
      <c r="ETS2" s="6"/>
      <c r="ETT2" s="6"/>
      <c r="ETU2" s="6"/>
      <c r="ETV2" s="6"/>
      <c r="ETW2" s="6"/>
      <c r="ETX2" s="6"/>
      <c r="ETY2" s="6"/>
      <c r="ETZ2" s="6"/>
      <c r="EUA2" s="6"/>
      <c r="EUB2" s="6"/>
      <c r="EUC2" s="6"/>
      <c r="EUD2" s="6"/>
      <c r="EUE2" s="6"/>
      <c r="EUF2" s="6"/>
      <c r="EUG2" s="6"/>
      <c r="EUH2" s="6"/>
      <c r="EUI2" s="6"/>
      <c r="EUJ2" s="6"/>
      <c r="EUK2" s="6"/>
      <c r="EUL2" s="6"/>
      <c r="EUM2" s="6"/>
      <c r="EUN2" s="6"/>
      <c r="EUO2" s="6"/>
      <c r="EUP2" s="6"/>
      <c r="EUQ2" s="6"/>
      <c r="EUR2" s="6"/>
      <c r="EUS2" s="6"/>
      <c r="EUT2" s="6"/>
      <c r="EUU2" s="6"/>
      <c r="EUV2" s="6"/>
      <c r="EUW2" s="6"/>
      <c r="EUX2" s="6"/>
      <c r="EUY2" s="6"/>
      <c r="EUZ2" s="6"/>
      <c r="EVA2" s="6"/>
      <c r="EVB2" s="6"/>
      <c r="EVC2" s="6"/>
      <c r="EVD2" s="6"/>
      <c r="EVE2" s="6"/>
      <c r="EVF2" s="6"/>
      <c r="EVG2" s="6"/>
      <c r="EVH2" s="6"/>
      <c r="EVI2" s="6"/>
      <c r="EVJ2" s="6"/>
      <c r="EVK2" s="6"/>
      <c r="EVL2" s="6"/>
      <c r="EVM2" s="6"/>
      <c r="EVN2" s="6"/>
      <c r="EVO2" s="6"/>
      <c r="EVP2" s="6"/>
      <c r="EVQ2" s="6"/>
      <c r="EVR2" s="6"/>
      <c r="EVS2" s="6"/>
      <c r="EVT2" s="6"/>
      <c r="EVU2" s="6"/>
      <c r="EVV2" s="6"/>
      <c r="EVW2" s="6"/>
      <c r="EVX2" s="6"/>
      <c r="EVY2" s="6"/>
      <c r="EVZ2" s="6"/>
      <c r="EWA2" s="6"/>
      <c r="EWB2" s="6"/>
      <c r="EWC2" s="6"/>
      <c r="EWD2" s="6"/>
      <c r="EWE2" s="6"/>
      <c r="EWF2" s="6"/>
      <c r="EWG2" s="6"/>
      <c r="EWH2" s="6"/>
      <c r="EWI2" s="6"/>
      <c r="EWJ2" s="6"/>
      <c r="EWK2" s="6"/>
      <c r="EWL2" s="6"/>
      <c r="EWM2" s="6"/>
      <c r="EWN2" s="6"/>
      <c r="EWO2" s="6"/>
      <c r="EWP2" s="6"/>
      <c r="EWQ2" s="6"/>
      <c r="EWR2" s="6"/>
      <c r="EWS2" s="6"/>
      <c r="EWT2" s="6"/>
      <c r="EWU2" s="6"/>
      <c r="EWV2" s="6"/>
      <c r="EWW2" s="6"/>
      <c r="EWX2" s="6"/>
      <c r="EWY2" s="6"/>
      <c r="EWZ2" s="6"/>
      <c r="EXA2" s="6"/>
      <c r="EXB2" s="6"/>
      <c r="EXC2" s="6"/>
      <c r="EXD2" s="6"/>
      <c r="EXE2" s="6"/>
      <c r="EXF2" s="6"/>
      <c r="EXG2" s="6"/>
      <c r="EXH2" s="6"/>
      <c r="EXI2" s="6"/>
      <c r="EXJ2" s="6"/>
      <c r="EXK2" s="6"/>
      <c r="EXL2" s="6"/>
      <c r="EXM2" s="6"/>
      <c r="EXN2" s="6"/>
      <c r="EXO2" s="6"/>
      <c r="EXP2" s="6"/>
      <c r="EXQ2" s="6"/>
      <c r="EXR2" s="6"/>
      <c r="EXS2" s="6"/>
      <c r="EXT2" s="6"/>
      <c r="EXU2" s="6"/>
      <c r="EXV2" s="6"/>
      <c r="EXW2" s="6"/>
      <c r="EXX2" s="6"/>
      <c r="EXY2" s="6"/>
      <c r="EXZ2" s="6"/>
      <c r="EYA2" s="6"/>
      <c r="EYB2" s="6"/>
      <c r="EYC2" s="6"/>
      <c r="EYD2" s="6"/>
      <c r="EYE2" s="6"/>
      <c r="EYF2" s="6"/>
      <c r="EYG2" s="6"/>
      <c r="EYH2" s="6"/>
      <c r="EYI2" s="6"/>
      <c r="EYJ2" s="6"/>
      <c r="EYK2" s="6"/>
      <c r="EYL2" s="6"/>
      <c r="EYM2" s="6"/>
      <c r="EYN2" s="6"/>
      <c r="EYO2" s="6"/>
      <c r="EYP2" s="6"/>
      <c r="EYQ2" s="6"/>
      <c r="EYR2" s="6"/>
      <c r="EYS2" s="6"/>
      <c r="EYT2" s="6"/>
      <c r="EYU2" s="6"/>
      <c r="EYV2" s="6"/>
      <c r="EYW2" s="6"/>
      <c r="EYX2" s="6"/>
      <c r="EYY2" s="6"/>
      <c r="EYZ2" s="6"/>
      <c r="EZA2" s="6"/>
      <c r="EZB2" s="6"/>
      <c r="EZC2" s="6"/>
      <c r="EZD2" s="6"/>
      <c r="EZE2" s="6"/>
      <c r="EZF2" s="6"/>
      <c r="EZG2" s="6"/>
      <c r="EZH2" s="6"/>
      <c r="EZI2" s="6"/>
      <c r="EZJ2" s="6"/>
      <c r="EZK2" s="6"/>
      <c r="EZL2" s="6"/>
      <c r="EZM2" s="6"/>
      <c r="EZN2" s="6"/>
      <c r="EZO2" s="6"/>
      <c r="EZP2" s="6"/>
      <c r="EZQ2" s="6"/>
      <c r="EZR2" s="6"/>
      <c r="EZS2" s="6"/>
      <c r="EZT2" s="6"/>
      <c r="EZU2" s="6"/>
      <c r="EZV2" s="6"/>
      <c r="EZW2" s="6"/>
      <c r="EZX2" s="6"/>
      <c r="EZY2" s="6"/>
      <c r="EZZ2" s="6"/>
      <c r="FAA2" s="6"/>
      <c r="FAB2" s="6"/>
      <c r="FAC2" s="6"/>
      <c r="FAD2" s="6"/>
      <c r="FAE2" s="6"/>
      <c r="FAF2" s="6"/>
      <c r="FAG2" s="6"/>
      <c r="FAH2" s="6"/>
      <c r="FAI2" s="6"/>
      <c r="FAJ2" s="6"/>
      <c r="FAK2" s="6"/>
      <c r="FAL2" s="6"/>
      <c r="FAM2" s="6"/>
      <c r="FAN2" s="6"/>
      <c r="FAO2" s="6"/>
      <c r="FAP2" s="6"/>
      <c r="FAQ2" s="6"/>
      <c r="FAR2" s="6"/>
      <c r="FAS2" s="6"/>
      <c r="FAT2" s="6"/>
      <c r="FAU2" s="6"/>
      <c r="FAV2" s="6"/>
      <c r="FAW2" s="6"/>
      <c r="FAX2" s="6"/>
      <c r="FAY2" s="6"/>
      <c r="FAZ2" s="6"/>
      <c r="FBA2" s="6"/>
      <c r="FBB2" s="6"/>
      <c r="FBC2" s="6"/>
      <c r="FBD2" s="6"/>
      <c r="FBE2" s="6"/>
      <c r="FBF2" s="6"/>
      <c r="FBG2" s="6"/>
      <c r="FBH2" s="6"/>
      <c r="FBI2" s="6"/>
      <c r="FBJ2" s="6"/>
      <c r="FBK2" s="6"/>
      <c r="FBL2" s="6"/>
      <c r="FBM2" s="6"/>
      <c r="FBN2" s="6"/>
      <c r="FBO2" s="6"/>
      <c r="FBP2" s="6"/>
      <c r="FBQ2" s="6"/>
      <c r="FBR2" s="6"/>
      <c r="FBS2" s="6"/>
      <c r="FBT2" s="6"/>
      <c r="FBU2" s="6"/>
      <c r="FBV2" s="6"/>
      <c r="FBW2" s="6"/>
      <c r="FBX2" s="6"/>
      <c r="FBY2" s="6"/>
      <c r="FBZ2" s="6"/>
      <c r="FCA2" s="6"/>
      <c r="FCB2" s="6"/>
      <c r="FCC2" s="6"/>
      <c r="FCD2" s="6"/>
      <c r="FCE2" s="6"/>
      <c r="FCF2" s="6"/>
      <c r="FCG2" s="6"/>
      <c r="FCH2" s="6"/>
      <c r="FCI2" s="6"/>
      <c r="FCJ2" s="6"/>
      <c r="FCK2" s="6"/>
      <c r="FCL2" s="6"/>
      <c r="FCM2" s="6"/>
      <c r="FCN2" s="6"/>
      <c r="FCO2" s="6"/>
      <c r="FCP2" s="6"/>
      <c r="FCQ2" s="6"/>
      <c r="FCR2" s="6"/>
      <c r="FCS2" s="6"/>
      <c r="FCT2" s="6"/>
      <c r="FCU2" s="6"/>
      <c r="FCV2" s="6"/>
      <c r="FCW2" s="6"/>
      <c r="FCX2" s="6"/>
      <c r="FCY2" s="6"/>
      <c r="FCZ2" s="6"/>
      <c r="FDA2" s="6"/>
      <c r="FDB2" s="6"/>
      <c r="FDC2" s="6"/>
      <c r="FDD2" s="6"/>
      <c r="FDE2" s="6"/>
      <c r="FDF2" s="6"/>
      <c r="FDG2" s="6"/>
      <c r="FDH2" s="6"/>
      <c r="FDI2" s="6"/>
      <c r="FDJ2" s="6"/>
      <c r="FDK2" s="6"/>
      <c r="FDL2" s="6"/>
      <c r="FDM2" s="6"/>
      <c r="FDN2" s="6"/>
      <c r="FDO2" s="6"/>
      <c r="FDP2" s="6"/>
      <c r="FDQ2" s="6"/>
      <c r="FDR2" s="6"/>
      <c r="FDS2" s="6"/>
      <c r="FDT2" s="6"/>
      <c r="FDU2" s="6"/>
      <c r="FDV2" s="6"/>
      <c r="FDW2" s="6"/>
      <c r="FDX2" s="6"/>
      <c r="FDY2" s="6"/>
      <c r="FDZ2" s="6"/>
      <c r="FEA2" s="6"/>
      <c r="FEB2" s="6"/>
      <c r="FEC2" s="6"/>
      <c r="FED2" s="6"/>
      <c r="FEE2" s="6"/>
      <c r="FEF2" s="6"/>
      <c r="FEG2" s="6"/>
      <c r="FEH2" s="6"/>
      <c r="FEI2" s="6"/>
      <c r="FEJ2" s="6"/>
      <c r="FEK2" s="6"/>
      <c r="FEL2" s="6"/>
      <c r="FEM2" s="6"/>
      <c r="FEN2" s="6"/>
      <c r="FEO2" s="6"/>
      <c r="FEP2" s="6"/>
      <c r="FEQ2" s="6"/>
      <c r="FER2" s="6"/>
      <c r="FES2" s="6"/>
      <c r="FET2" s="6"/>
      <c r="FEU2" s="6"/>
      <c r="FEV2" s="6"/>
      <c r="FEW2" s="6"/>
      <c r="FEX2" s="6"/>
      <c r="FEY2" s="6"/>
      <c r="FEZ2" s="6"/>
      <c r="FFA2" s="6"/>
      <c r="FFB2" s="6"/>
      <c r="FFC2" s="6"/>
      <c r="FFD2" s="6"/>
      <c r="FFE2" s="6"/>
      <c r="FFF2" s="6"/>
      <c r="FFG2" s="6"/>
      <c r="FFH2" s="6"/>
      <c r="FFI2" s="6"/>
      <c r="FFJ2" s="6"/>
      <c r="FFK2" s="6"/>
      <c r="FFL2" s="6"/>
      <c r="FFM2" s="6"/>
      <c r="FFN2" s="6"/>
      <c r="FFO2" s="6"/>
      <c r="FFP2" s="6"/>
      <c r="FFQ2" s="6"/>
      <c r="FFR2" s="6"/>
      <c r="FFS2" s="6"/>
      <c r="FFT2" s="6"/>
      <c r="FFU2" s="6"/>
      <c r="FFV2" s="6"/>
      <c r="FFW2" s="6"/>
      <c r="FFX2" s="6"/>
      <c r="FFY2" s="6"/>
      <c r="FFZ2" s="6"/>
      <c r="FGA2" s="6"/>
      <c r="FGB2" s="6"/>
      <c r="FGC2" s="6"/>
      <c r="FGD2" s="6"/>
      <c r="FGE2" s="6"/>
      <c r="FGF2" s="6"/>
      <c r="FGG2" s="6"/>
      <c r="FGH2" s="6"/>
      <c r="FGI2" s="6"/>
      <c r="FGJ2" s="6"/>
      <c r="FGK2" s="6"/>
      <c r="FGL2" s="6"/>
      <c r="FGM2" s="6"/>
      <c r="FGN2" s="6"/>
      <c r="FGO2" s="6"/>
      <c r="FGP2" s="6"/>
      <c r="FGQ2" s="6"/>
      <c r="FGR2" s="6"/>
      <c r="FGS2" s="6"/>
      <c r="FGT2" s="6"/>
      <c r="FGU2" s="6"/>
      <c r="FGV2" s="6"/>
      <c r="FGW2" s="6"/>
      <c r="FGX2" s="6"/>
      <c r="FGY2" s="6"/>
      <c r="FGZ2" s="6"/>
      <c r="FHA2" s="6"/>
      <c r="FHB2" s="6"/>
      <c r="FHC2" s="6"/>
      <c r="FHD2" s="6"/>
      <c r="FHE2" s="6"/>
      <c r="FHF2" s="6"/>
      <c r="FHG2" s="6"/>
      <c r="FHH2" s="6"/>
      <c r="FHI2" s="6"/>
      <c r="FHJ2" s="6"/>
      <c r="FHK2" s="6"/>
      <c r="FHL2" s="6"/>
      <c r="FHM2" s="6"/>
      <c r="FHN2" s="6"/>
      <c r="FHO2" s="6"/>
      <c r="FHP2" s="6"/>
      <c r="FHQ2" s="6"/>
      <c r="FHR2" s="6"/>
      <c r="FHS2" s="6"/>
      <c r="FHT2" s="6"/>
      <c r="FHU2" s="6"/>
      <c r="FHV2" s="6"/>
      <c r="FHW2" s="6"/>
      <c r="FHX2" s="6"/>
      <c r="FHY2" s="6"/>
      <c r="FHZ2" s="6"/>
      <c r="FIA2" s="6"/>
      <c r="FIB2" s="6"/>
      <c r="FIC2" s="6"/>
      <c r="FID2" s="6"/>
      <c r="FIE2" s="6"/>
      <c r="FIF2" s="6"/>
      <c r="FIG2" s="6"/>
      <c r="FIH2" s="6"/>
      <c r="FII2" s="6"/>
      <c r="FIJ2" s="6"/>
      <c r="FIK2" s="6"/>
      <c r="FIL2" s="6"/>
      <c r="FIM2" s="6"/>
      <c r="FIN2" s="6"/>
      <c r="FIO2" s="6"/>
      <c r="FIP2" s="6"/>
      <c r="FIQ2" s="6"/>
      <c r="FIR2" s="6"/>
      <c r="FIS2" s="6"/>
      <c r="FIT2" s="6"/>
      <c r="FIU2" s="6"/>
      <c r="FIV2" s="6"/>
      <c r="FIW2" s="6"/>
      <c r="FIX2" s="6"/>
      <c r="FIY2" s="6"/>
      <c r="FIZ2" s="6"/>
      <c r="FJA2" s="6"/>
      <c r="FJB2" s="6"/>
      <c r="FJC2" s="6"/>
      <c r="FJD2" s="6"/>
      <c r="FJE2" s="6"/>
      <c r="FJF2" s="6"/>
      <c r="FJG2" s="6"/>
      <c r="FJH2" s="6"/>
      <c r="FJI2" s="6"/>
      <c r="FJJ2" s="6"/>
      <c r="FJK2" s="6"/>
      <c r="FJL2" s="6"/>
      <c r="FJM2" s="6"/>
      <c r="FJN2" s="6"/>
      <c r="FJO2" s="6"/>
      <c r="FJP2" s="6"/>
      <c r="FJQ2" s="6"/>
      <c r="FJR2" s="6"/>
      <c r="FJS2" s="6"/>
      <c r="FJT2" s="6"/>
      <c r="FJU2" s="6"/>
      <c r="FJV2" s="6"/>
      <c r="FJW2" s="6"/>
      <c r="FJX2" s="6"/>
      <c r="FJY2" s="6"/>
      <c r="FJZ2" s="6"/>
      <c r="FKA2" s="6"/>
      <c r="FKB2" s="6"/>
      <c r="FKC2" s="6"/>
      <c r="FKD2" s="6"/>
      <c r="FKE2" s="6"/>
      <c r="FKF2" s="6"/>
      <c r="FKG2" s="6"/>
      <c r="FKH2" s="6"/>
      <c r="FKI2" s="6"/>
      <c r="FKJ2" s="6"/>
      <c r="FKK2" s="6"/>
      <c r="FKL2" s="6"/>
      <c r="FKM2" s="6"/>
      <c r="FKN2" s="6"/>
      <c r="FKO2" s="6"/>
      <c r="FKP2" s="6"/>
      <c r="FKQ2" s="6"/>
      <c r="FKR2" s="6"/>
      <c r="FKS2" s="6"/>
      <c r="FKT2" s="6"/>
      <c r="FKU2" s="6"/>
      <c r="FKV2" s="6"/>
      <c r="FKW2" s="6"/>
      <c r="FKX2" s="6"/>
      <c r="FKY2" s="6"/>
      <c r="FKZ2" s="6"/>
      <c r="FLA2" s="6"/>
      <c r="FLB2" s="6"/>
      <c r="FLC2" s="6"/>
      <c r="FLD2" s="6"/>
      <c r="FLE2" s="6"/>
      <c r="FLF2" s="6"/>
      <c r="FLG2" s="6"/>
      <c r="FLH2" s="6"/>
      <c r="FLI2" s="6"/>
      <c r="FLJ2" s="6"/>
      <c r="FLK2" s="6"/>
      <c r="FLL2" s="6"/>
      <c r="FLM2" s="6"/>
      <c r="FLN2" s="6"/>
      <c r="FLO2" s="6"/>
      <c r="FLP2" s="6"/>
      <c r="FLQ2" s="6"/>
      <c r="FLR2" s="6"/>
      <c r="FLS2" s="6"/>
      <c r="FLT2" s="6"/>
      <c r="FLU2" s="6"/>
      <c r="FLV2" s="6"/>
      <c r="FLW2" s="6"/>
      <c r="FLX2" s="6"/>
      <c r="FLY2" s="6"/>
      <c r="FLZ2" s="6"/>
      <c r="FMA2" s="6"/>
      <c r="FMB2" s="6"/>
      <c r="FMC2" s="6"/>
      <c r="FMD2" s="6"/>
      <c r="FME2" s="6"/>
      <c r="FMF2" s="6"/>
      <c r="FMG2" s="6"/>
      <c r="FMH2" s="6"/>
      <c r="FMI2" s="6"/>
      <c r="FMJ2" s="6"/>
      <c r="FMK2" s="6"/>
      <c r="FML2" s="6"/>
      <c r="FMM2" s="6"/>
      <c r="FMN2" s="6"/>
      <c r="FMO2" s="6"/>
      <c r="FMP2" s="6"/>
      <c r="FMQ2" s="6"/>
      <c r="FMR2" s="6"/>
      <c r="FMS2" s="6"/>
      <c r="FMT2" s="6"/>
      <c r="FMU2" s="6"/>
      <c r="FMV2" s="6"/>
      <c r="FMW2" s="6"/>
      <c r="FMX2" s="6"/>
      <c r="FMY2" s="6"/>
      <c r="FMZ2" s="6"/>
      <c r="FNA2" s="6"/>
      <c r="FNB2" s="6"/>
      <c r="FNC2" s="6"/>
      <c r="FND2" s="6"/>
      <c r="FNE2" s="6"/>
      <c r="FNF2" s="6"/>
      <c r="FNG2" s="6"/>
      <c r="FNH2" s="6"/>
      <c r="FNI2" s="6"/>
      <c r="FNJ2" s="6"/>
      <c r="FNK2" s="6"/>
      <c r="FNL2" s="6"/>
      <c r="FNM2" s="6"/>
      <c r="FNN2" s="6"/>
      <c r="FNO2" s="6"/>
      <c r="FNP2" s="6"/>
      <c r="FNQ2" s="6"/>
      <c r="FNR2" s="6"/>
      <c r="FNS2" s="6"/>
      <c r="FNT2" s="6"/>
      <c r="FNU2" s="6"/>
      <c r="FNV2" s="6"/>
      <c r="FNW2" s="6"/>
      <c r="FNX2" s="6"/>
      <c r="FNY2" s="6"/>
      <c r="FNZ2" s="6"/>
      <c r="FOA2" s="6"/>
      <c r="FOB2" s="6"/>
      <c r="FOC2" s="6"/>
      <c r="FOD2" s="6"/>
      <c r="FOE2" s="6"/>
      <c r="FOF2" s="6"/>
      <c r="FOG2" s="6"/>
      <c r="FOH2" s="6"/>
      <c r="FOI2" s="6"/>
      <c r="FOJ2" s="6"/>
      <c r="FOK2" s="6"/>
      <c r="FOL2" s="6"/>
      <c r="FOM2" s="6"/>
      <c r="FON2" s="6"/>
      <c r="FOO2" s="6"/>
      <c r="FOP2" s="6"/>
      <c r="FOQ2" s="6"/>
      <c r="FOR2" s="6"/>
      <c r="FOS2" s="6"/>
      <c r="FOT2" s="6"/>
      <c r="FOU2" s="6"/>
      <c r="FOV2" s="6"/>
      <c r="FOW2" s="6"/>
      <c r="FOX2" s="6"/>
      <c r="FOY2" s="6"/>
      <c r="FOZ2" s="6"/>
      <c r="FPA2" s="6"/>
      <c r="FPB2" s="6"/>
      <c r="FPC2" s="6"/>
      <c r="FPD2" s="6"/>
      <c r="FPE2" s="6"/>
      <c r="FPF2" s="6"/>
      <c r="FPG2" s="6"/>
      <c r="FPH2" s="6"/>
      <c r="FPI2" s="6"/>
      <c r="FPJ2" s="6"/>
      <c r="FPK2" s="6"/>
      <c r="FPL2" s="6"/>
      <c r="FPM2" s="6"/>
      <c r="FPN2" s="6"/>
      <c r="FPO2" s="6"/>
      <c r="FPP2" s="6"/>
      <c r="FPQ2" s="6"/>
      <c r="FPR2" s="6"/>
      <c r="FPS2" s="6"/>
      <c r="FPT2" s="6"/>
      <c r="FPU2" s="6"/>
      <c r="FPV2" s="6"/>
      <c r="FPW2" s="6"/>
      <c r="FPX2" s="6"/>
      <c r="FPY2" s="6"/>
      <c r="FPZ2" s="6"/>
      <c r="FQA2" s="6"/>
      <c r="FQB2" s="6"/>
      <c r="FQC2" s="6"/>
      <c r="FQD2" s="6"/>
      <c r="FQE2" s="6"/>
      <c r="FQF2" s="6"/>
      <c r="FQG2" s="6"/>
      <c r="FQH2" s="6"/>
      <c r="FQI2" s="6"/>
      <c r="FQJ2" s="6"/>
      <c r="FQK2" s="6"/>
      <c r="FQL2" s="6"/>
      <c r="FQM2" s="6"/>
      <c r="FQN2" s="6"/>
      <c r="FQO2" s="6"/>
      <c r="FQP2" s="6"/>
      <c r="FQQ2" s="6"/>
      <c r="FQR2" s="6"/>
      <c r="FQS2" s="6"/>
      <c r="FQT2" s="6"/>
      <c r="FQU2" s="6"/>
      <c r="FQV2" s="6"/>
      <c r="FQW2" s="6"/>
      <c r="FQX2" s="6"/>
      <c r="FQY2" s="6"/>
      <c r="FQZ2" s="6"/>
      <c r="FRA2" s="6"/>
      <c r="FRB2" s="6"/>
      <c r="FRC2" s="6"/>
      <c r="FRD2" s="6"/>
      <c r="FRE2" s="6"/>
      <c r="FRF2" s="6"/>
      <c r="FRG2" s="6"/>
      <c r="FRH2" s="6"/>
      <c r="FRI2" s="6"/>
      <c r="FRJ2" s="6"/>
      <c r="FRK2" s="6"/>
      <c r="FRL2" s="6"/>
      <c r="FRM2" s="6"/>
      <c r="FRN2" s="6"/>
      <c r="FRO2" s="6"/>
      <c r="FRP2" s="6"/>
      <c r="FRQ2" s="6"/>
      <c r="FRR2" s="6"/>
      <c r="FRS2" s="6"/>
      <c r="FRT2" s="6"/>
      <c r="FRU2" s="6"/>
      <c r="FRV2" s="6"/>
      <c r="FRW2" s="6"/>
      <c r="FRX2" s="6"/>
      <c r="FRY2" s="6"/>
      <c r="FRZ2" s="6"/>
      <c r="FSA2" s="6"/>
      <c r="FSB2" s="6"/>
      <c r="FSC2" s="6"/>
      <c r="FSD2" s="6"/>
      <c r="FSE2" s="6"/>
      <c r="FSF2" s="6"/>
      <c r="FSG2" s="6"/>
      <c r="FSH2" s="6"/>
      <c r="FSI2" s="6"/>
      <c r="FSJ2" s="6"/>
      <c r="FSK2" s="6"/>
      <c r="FSL2" s="6"/>
      <c r="FSM2" s="6"/>
      <c r="FSN2" s="6"/>
      <c r="FSO2" s="6"/>
      <c r="FSP2" s="6"/>
      <c r="FSQ2" s="6"/>
      <c r="FSR2" s="6"/>
      <c r="FSS2" s="6"/>
      <c r="FST2" s="6"/>
      <c r="FSU2" s="6"/>
      <c r="FSV2" s="6"/>
      <c r="FSW2" s="6"/>
      <c r="FSX2" s="6"/>
      <c r="FSY2" s="6"/>
      <c r="FSZ2" s="6"/>
      <c r="FTA2" s="6"/>
      <c r="FTB2" s="6"/>
      <c r="FTC2" s="6"/>
      <c r="FTD2" s="6"/>
      <c r="FTE2" s="6"/>
      <c r="FTF2" s="6"/>
      <c r="FTG2" s="6"/>
      <c r="FTH2" s="6"/>
      <c r="FTI2" s="6"/>
      <c r="FTJ2" s="6"/>
      <c r="FTK2" s="6"/>
      <c r="FTL2" s="6"/>
      <c r="FTM2" s="6"/>
      <c r="FTN2" s="6"/>
      <c r="FTO2" s="6"/>
      <c r="FTP2" s="6"/>
      <c r="FTQ2" s="6"/>
      <c r="FTR2" s="6"/>
      <c r="FTS2" s="6"/>
      <c r="FTT2" s="6"/>
      <c r="FTU2" s="6"/>
      <c r="FTV2" s="6"/>
      <c r="FTW2" s="6"/>
      <c r="FTX2" s="6"/>
      <c r="FTY2" s="6"/>
      <c r="FTZ2" s="6"/>
      <c r="FUA2" s="6"/>
      <c r="FUB2" s="6"/>
      <c r="FUC2" s="6"/>
      <c r="FUD2" s="6"/>
      <c r="FUE2" s="6"/>
      <c r="FUF2" s="6"/>
      <c r="FUG2" s="6"/>
      <c r="FUH2" s="6"/>
      <c r="FUI2" s="6"/>
      <c r="FUJ2" s="6"/>
      <c r="FUK2" s="6"/>
      <c r="FUL2" s="6"/>
      <c r="FUM2" s="6"/>
      <c r="FUN2" s="6"/>
      <c r="FUO2" s="6"/>
      <c r="FUP2" s="6"/>
      <c r="FUQ2" s="6"/>
      <c r="FUR2" s="6"/>
      <c r="FUS2" s="6"/>
      <c r="FUT2" s="6"/>
      <c r="FUU2" s="6"/>
      <c r="FUV2" s="6"/>
      <c r="FUW2" s="6"/>
      <c r="FUX2" s="6"/>
      <c r="FUY2" s="6"/>
      <c r="FUZ2" s="6"/>
      <c r="FVA2" s="6"/>
      <c r="FVB2" s="6"/>
      <c r="FVC2" s="6"/>
      <c r="FVD2" s="6"/>
      <c r="FVE2" s="6"/>
      <c r="FVF2" s="6"/>
      <c r="FVG2" s="6"/>
      <c r="FVH2" s="6"/>
      <c r="FVI2" s="6"/>
      <c r="FVJ2" s="6"/>
      <c r="FVK2" s="6"/>
      <c r="FVL2" s="6"/>
      <c r="FVM2" s="6"/>
      <c r="FVN2" s="6"/>
      <c r="FVO2" s="6"/>
      <c r="FVP2" s="6"/>
      <c r="FVQ2" s="6"/>
      <c r="FVR2" s="6"/>
      <c r="FVS2" s="6"/>
      <c r="FVT2" s="6"/>
      <c r="FVU2" s="6"/>
      <c r="FVV2" s="6"/>
      <c r="FVW2" s="6"/>
      <c r="FVX2" s="6"/>
      <c r="FVY2" s="6"/>
      <c r="FVZ2" s="6"/>
      <c r="FWA2" s="6"/>
      <c r="FWB2" s="6"/>
      <c r="FWC2" s="6"/>
      <c r="FWD2" s="6"/>
      <c r="FWE2" s="6"/>
      <c r="FWF2" s="6"/>
      <c r="FWG2" s="6"/>
      <c r="FWH2" s="6"/>
      <c r="FWI2" s="6"/>
      <c r="FWJ2" s="6"/>
      <c r="FWK2" s="6"/>
      <c r="FWL2" s="6"/>
      <c r="FWM2" s="6"/>
      <c r="FWN2" s="6"/>
      <c r="FWO2" s="6"/>
      <c r="FWP2" s="6"/>
      <c r="FWQ2" s="6"/>
      <c r="FWR2" s="6"/>
      <c r="FWS2" s="6"/>
      <c r="FWT2" s="6"/>
      <c r="FWU2" s="6"/>
      <c r="FWV2" s="6"/>
      <c r="FWW2" s="6"/>
      <c r="FWX2" s="6"/>
      <c r="FWY2" s="6"/>
      <c r="FWZ2" s="6"/>
      <c r="FXA2" s="6"/>
      <c r="FXB2" s="6"/>
      <c r="FXC2" s="6"/>
      <c r="FXD2" s="6"/>
      <c r="FXE2" s="6"/>
      <c r="FXF2" s="6"/>
      <c r="FXG2" s="6"/>
      <c r="FXH2" s="6"/>
      <c r="FXI2" s="6"/>
      <c r="FXJ2" s="6"/>
      <c r="FXK2" s="6"/>
      <c r="FXL2" s="6"/>
      <c r="FXM2" s="6"/>
      <c r="FXN2" s="6"/>
      <c r="FXO2" s="6"/>
      <c r="FXP2" s="6"/>
      <c r="FXQ2" s="6"/>
      <c r="FXR2" s="6"/>
      <c r="FXS2" s="6"/>
      <c r="FXT2" s="6"/>
      <c r="FXU2" s="6"/>
      <c r="FXV2" s="6"/>
      <c r="FXW2" s="6"/>
      <c r="FXX2" s="6"/>
      <c r="FXY2" s="6"/>
      <c r="FXZ2" s="6"/>
      <c r="FYA2" s="6"/>
      <c r="FYB2" s="6"/>
      <c r="FYC2" s="6"/>
      <c r="FYD2" s="6"/>
      <c r="FYE2" s="6"/>
      <c r="FYF2" s="6"/>
      <c r="FYG2" s="6"/>
      <c r="FYH2" s="6"/>
      <c r="FYI2" s="6"/>
      <c r="FYJ2" s="6"/>
      <c r="FYK2" s="6"/>
      <c r="FYL2" s="6"/>
      <c r="FYM2" s="6"/>
      <c r="FYN2" s="6"/>
      <c r="FYO2" s="6"/>
      <c r="FYP2" s="6"/>
      <c r="FYQ2" s="6"/>
      <c r="FYR2" s="6"/>
      <c r="FYS2" s="6"/>
      <c r="FYT2" s="6"/>
      <c r="FYU2" s="6"/>
      <c r="FYV2" s="6"/>
      <c r="FYW2" s="6"/>
      <c r="FYX2" s="6"/>
      <c r="FYY2" s="6"/>
      <c r="FYZ2" s="6"/>
      <c r="FZA2" s="6"/>
      <c r="FZB2" s="6"/>
      <c r="FZC2" s="6"/>
      <c r="FZD2" s="6"/>
      <c r="FZE2" s="6"/>
      <c r="FZF2" s="6"/>
      <c r="FZG2" s="6"/>
      <c r="FZH2" s="6"/>
      <c r="FZI2" s="6"/>
      <c r="FZJ2" s="6"/>
      <c r="FZK2" s="6"/>
      <c r="FZL2" s="6"/>
      <c r="FZM2" s="6"/>
      <c r="FZN2" s="6"/>
      <c r="FZO2" s="6"/>
      <c r="FZP2" s="6"/>
      <c r="FZQ2" s="6"/>
      <c r="FZR2" s="6"/>
      <c r="FZS2" s="6"/>
      <c r="FZT2" s="6"/>
      <c r="FZU2" s="6"/>
      <c r="FZV2" s="6"/>
      <c r="FZW2" s="6"/>
      <c r="FZX2" s="6"/>
      <c r="FZY2" s="6"/>
      <c r="FZZ2" s="6"/>
      <c r="GAA2" s="6"/>
      <c r="GAB2" s="6"/>
      <c r="GAC2" s="6"/>
      <c r="GAD2" s="6"/>
      <c r="GAE2" s="6"/>
      <c r="GAF2" s="6"/>
      <c r="GAG2" s="6"/>
      <c r="GAH2" s="6"/>
      <c r="GAI2" s="6"/>
      <c r="GAJ2" s="6"/>
      <c r="GAK2" s="6"/>
      <c r="GAL2" s="6"/>
      <c r="GAM2" s="6"/>
      <c r="GAN2" s="6"/>
      <c r="GAO2" s="6"/>
      <c r="GAP2" s="6"/>
      <c r="GAQ2" s="6"/>
      <c r="GAR2" s="6"/>
      <c r="GAS2" s="6"/>
      <c r="GAT2" s="6"/>
      <c r="GAU2" s="6"/>
      <c r="GAV2" s="6"/>
      <c r="GAW2" s="6"/>
      <c r="GAX2" s="6"/>
      <c r="GAY2" s="6"/>
      <c r="GAZ2" s="6"/>
      <c r="GBA2" s="6"/>
      <c r="GBB2" s="6"/>
      <c r="GBC2" s="6"/>
      <c r="GBD2" s="6"/>
      <c r="GBE2" s="6"/>
      <c r="GBF2" s="6"/>
      <c r="GBG2" s="6"/>
      <c r="GBH2" s="6"/>
      <c r="GBI2" s="6"/>
      <c r="GBJ2" s="6"/>
      <c r="GBK2" s="6"/>
      <c r="GBL2" s="6"/>
      <c r="GBM2" s="6"/>
      <c r="GBN2" s="6"/>
      <c r="GBO2" s="6"/>
      <c r="GBP2" s="6"/>
      <c r="GBQ2" s="6"/>
      <c r="GBR2" s="6"/>
      <c r="GBS2" s="6"/>
      <c r="GBT2" s="6"/>
      <c r="GBU2" s="6"/>
      <c r="GBV2" s="6"/>
      <c r="GBW2" s="6"/>
      <c r="GBX2" s="6"/>
      <c r="GBY2" s="6"/>
      <c r="GBZ2" s="6"/>
      <c r="GCA2" s="6"/>
      <c r="GCB2" s="6"/>
      <c r="GCC2" s="6"/>
      <c r="GCD2" s="6"/>
      <c r="GCE2" s="6"/>
      <c r="GCF2" s="6"/>
      <c r="GCG2" s="6"/>
      <c r="GCH2" s="6"/>
      <c r="GCI2" s="6"/>
      <c r="GCJ2" s="6"/>
      <c r="GCK2" s="6"/>
      <c r="GCL2" s="6"/>
      <c r="GCM2" s="6"/>
      <c r="GCN2" s="6"/>
      <c r="GCO2" s="6"/>
      <c r="GCP2" s="6"/>
      <c r="GCQ2" s="6"/>
      <c r="GCR2" s="6"/>
      <c r="GCS2" s="6"/>
      <c r="GCT2" s="6"/>
      <c r="GCU2" s="6"/>
      <c r="GCV2" s="6"/>
      <c r="GCW2" s="6"/>
      <c r="GCX2" s="6"/>
      <c r="GCY2" s="6"/>
      <c r="GCZ2" s="6"/>
      <c r="GDA2" s="6"/>
      <c r="GDB2" s="6"/>
      <c r="GDC2" s="6"/>
      <c r="GDD2" s="6"/>
      <c r="GDE2" s="6"/>
      <c r="GDF2" s="6"/>
      <c r="GDG2" s="6"/>
      <c r="GDH2" s="6"/>
      <c r="GDI2" s="6"/>
      <c r="GDJ2" s="6"/>
      <c r="GDK2" s="6"/>
      <c r="GDL2" s="6"/>
      <c r="GDM2" s="6"/>
      <c r="GDN2" s="6"/>
      <c r="GDO2" s="6"/>
      <c r="GDP2" s="6"/>
      <c r="GDQ2" s="6"/>
      <c r="GDR2" s="6"/>
      <c r="GDS2" s="6"/>
      <c r="GDT2" s="6"/>
      <c r="GDU2" s="6"/>
      <c r="GDV2" s="6"/>
      <c r="GDW2" s="6"/>
      <c r="GDX2" s="6"/>
      <c r="GDY2" s="6"/>
      <c r="GDZ2" s="6"/>
      <c r="GEA2" s="6"/>
      <c r="GEB2" s="6"/>
      <c r="GEC2" s="6"/>
      <c r="GED2" s="6"/>
      <c r="GEE2" s="6"/>
      <c r="GEF2" s="6"/>
      <c r="GEG2" s="6"/>
      <c r="GEH2" s="6"/>
      <c r="GEI2" s="6"/>
      <c r="GEJ2" s="6"/>
      <c r="GEK2" s="6"/>
      <c r="GEL2" s="6"/>
      <c r="GEM2" s="6"/>
      <c r="GEN2" s="6"/>
      <c r="GEO2" s="6"/>
      <c r="GEP2" s="6"/>
      <c r="GEQ2" s="6"/>
      <c r="GER2" s="6"/>
      <c r="GES2" s="6"/>
      <c r="GET2" s="6"/>
      <c r="GEU2" s="6"/>
      <c r="GEV2" s="6"/>
      <c r="GEW2" s="6"/>
      <c r="GEX2" s="6"/>
      <c r="GEY2" s="6"/>
      <c r="GEZ2" s="6"/>
      <c r="GFA2" s="6"/>
      <c r="GFB2" s="6"/>
      <c r="GFC2" s="6"/>
      <c r="GFD2" s="6"/>
      <c r="GFE2" s="6"/>
      <c r="GFF2" s="6"/>
      <c r="GFG2" s="6"/>
      <c r="GFH2" s="6"/>
      <c r="GFI2" s="6"/>
      <c r="GFJ2" s="6"/>
      <c r="GFK2" s="6"/>
      <c r="GFL2" s="6"/>
      <c r="GFM2" s="6"/>
      <c r="GFN2" s="6"/>
      <c r="GFO2" s="6"/>
      <c r="GFP2" s="6"/>
      <c r="GFQ2" s="6"/>
      <c r="GFR2" s="6"/>
      <c r="GFS2" s="6"/>
      <c r="GFT2" s="6"/>
      <c r="GFU2" s="6"/>
      <c r="GFV2" s="6"/>
      <c r="GFW2" s="6"/>
      <c r="GFX2" s="6"/>
      <c r="GFY2" s="6"/>
      <c r="GFZ2" s="6"/>
      <c r="GGA2" s="6"/>
      <c r="GGB2" s="6"/>
      <c r="GGC2" s="6"/>
      <c r="GGD2" s="6"/>
      <c r="GGE2" s="6"/>
      <c r="GGF2" s="6"/>
      <c r="GGG2" s="6"/>
      <c r="GGH2" s="6"/>
      <c r="GGI2" s="6"/>
      <c r="GGJ2" s="6"/>
      <c r="GGK2" s="6"/>
      <c r="GGL2" s="6"/>
      <c r="GGM2" s="6"/>
      <c r="GGN2" s="6"/>
      <c r="GGO2" s="6"/>
      <c r="GGP2" s="6"/>
      <c r="GGQ2" s="6"/>
      <c r="GGR2" s="6"/>
      <c r="GGS2" s="6"/>
      <c r="GGT2" s="6"/>
      <c r="GGU2" s="6"/>
      <c r="GGV2" s="6"/>
      <c r="GGW2" s="6"/>
      <c r="GGX2" s="6"/>
      <c r="GGY2" s="6"/>
      <c r="GGZ2" s="6"/>
      <c r="GHA2" s="6"/>
      <c r="GHB2" s="6"/>
      <c r="GHC2" s="6"/>
      <c r="GHD2" s="6"/>
      <c r="GHE2" s="6"/>
      <c r="GHF2" s="6"/>
      <c r="GHG2" s="6"/>
      <c r="GHH2" s="6"/>
      <c r="GHI2" s="6"/>
      <c r="GHJ2" s="6"/>
      <c r="GHK2" s="6"/>
      <c r="GHL2" s="6"/>
      <c r="GHM2" s="6"/>
      <c r="GHN2" s="6"/>
      <c r="GHO2" s="6"/>
      <c r="GHP2" s="6"/>
      <c r="GHQ2" s="6"/>
      <c r="GHR2" s="6"/>
      <c r="GHS2" s="6"/>
      <c r="GHT2" s="6"/>
      <c r="GHU2" s="6"/>
      <c r="GHV2" s="6"/>
      <c r="GHW2" s="6"/>
      <c r="GHX2" s="6"/>
      <c r="GHY2" s="6"/>
      <c r="GHZ2" s="6"/>
      <c r="GIA2" s="6"/>
      <c r="GIB2" s="6"/>
      <c r="GIC2" s="6"/>
      <c r="GID2" s="6"/>
      <c r="GIE2" s="6"/>
      <c r="GIF2" s="6"/>
      <c r="GIG2" s="6"/>
      <c r="GIH2" s="6"/>
      <c r="GII2" s="6"/>
      <c r="GIJ2" s="6"/>
      <c r="GIK2" s="6"/>
      <c r="GIL2" s="6"/>
      <c r="GIM2" s="6"/>
      <c r="GIN2" s="6"/>
      <c r="GIO2" s="6"/>
      <c r="GIP2" s="6"/>
      <c r="GIQ2" s="6"/>
      <c r="GIR2" s="6"/>
      <c r="GIS2" s="6"/>
      <c r="GIT2" s="6"/>
      <c r="GIU2" s="6"/>
      <c r="GIV2" s="6"/>
      <c r="GIW2" s="6"/>
      <c r="GIX2" s="6"/>
      <c r="GIY2" s="6"/>
      <c r="GIZ2" s="6"/>
      <c r="GJA2" s="6"/>
      <c r="GJB2" s="6"/>
      <c r="GJC2" s="6"/>
      <c r="GJD2" s="6"/>
      <c r="GJE2" s="6"/>
      <c r="GJF2" s="6"/>
      <c r="GJG2" s="6"/>
      <c r="GJH2" s="6"/>
      <c r="GJI2" s="6"/>
      <c r="GJJ2" s="6"/>
      <c r="GJK2" s="6"/>
      <c r="GJL2" s="6"/>
      <c r="GJM2" s="6"/>
      <c r="GJN2" s="6"/>
      <c r="GJO2" s="6"/>
      <c r="GJP2" s="6"/>
      <c r="GJQ2" s="6"/>
      <c r="GJR2" s="6"/>
      <c r="GJS2" s="6"/>
      <c r="GJT2" s="6"/>
      <c r="GJU2" s="6"/>
      <c r="GJV2" s="6"/>
      <c r="GJW2" s="6"/>
      <c r="GJX2" s="6"/>
      <c r="GJY2" s="6"/>
      <c r="GJZ2" s="6"/>
      <c r="GKA2" s="6"/>
      <c r="GKB2" s="6"/>
      <c r="GKC2" s="6"/>
      <c r="GKD2" s="6"/>
      <c r="GKE2" s="6"/>
      <c r="GKF2" s="6"/>
      <c r="GKG2" s="6"/>
      <c r="GKH2" s="6"/>
      <c r="GKI2" s="6"/>
      <c r="GKJ2" s="6"/>
      <c r="GKK2" s="6"/>
      <c r="GKL2" s="6"/>
      <c r="GKM2" s="6"/>
      <c r="GKN2" s="6"/>
      <c r="GKO2" s="6"/>
      <c r="GKP2" s="6"/>
      <c r="GKQ2" s="6"/>
      <c r="GKR2" s="6"/>
      <c r="GKS2" s="6"/>
      <c r="GKT2" s="6"/>
      <c r="GKU2" s="6"/>
      <c r="GKV2" s="6"/>
      <c r="GKW2" s="6"/>
      <c r="GKX2" s="6"/>
      <c r="GKY2" s="6"/>
      <c r="GKZ2" s="6"/>
      <c r="GLA2" s="6"/>
      <c r="GLB2" s="6"/>
      <c r="GLC2" s="6"/>
      <c r="GLD2" s="6"/>
      <c r="GLE2" s="6"/>
      <c r="GLF2" s="6"/>
      <c r="GLG2" s="6"/>
      <c r="GLH2" s="6"/>
      <c r="GLI2" s="6"/>
      <c r="GLJ2" s="6"/>
      <c r="GLK2" s="6"/>
      <c r="GLL2" s="6"/>
      <c r="GLM2" s="6"/>
      <c r="GLN2" s="6"/>
      <c r="GLO2" s="6"/>
      <c r="GLP2" s="6"/>
      <c r="GLQ2" s="6"/>
      <c r="GLR2" s="6"/>
      <c r="GLS2" s="6"/>
      <c r="GLT2" s="6"/>
      <c r="GLU2" s="6"/>
      <c r="GLV2" s="6"/>
      <c r="GLW2" s="6"/>
      <c r="GLX2" s="6"/>
      <c r="GLY2" s="6"/>
      <c r="GLZ2" s="6"/>
      <c r="GMA2" s="6"/>
      <c r="GMB2" s="6"/>
      <c r="GMC2" s="6"/>
      <c r="GMD2" s="6"/>
      <c r="GME2" s="6"/>
      <c r="GMF2" s="6"/>
      <c r="GMG2" s="6"/>
      <c r="GMH2" s="6"/>
      <c r="GMI2" s="6"/>
      <c r="GMJ2" s="6"/>
      <c r="GMK2" s="6"/>
      <c r="GML2" s="6"/>
      <c r="GMM2" s="6"/>
      <c r="GMN2" s="6"/>
      <c r="GMO2" s="6"/>
      <c r="GMP2" s="6"/>
      <c r="GMQ2" s="6"/>
      <c r="GMR2" s="6"/>
      <c r="GMS2" s="6"/>
      <c r="GMT2" s="6"/>
      <c r="GMU2" s="6"/>
      <c r="GMV2" s="6"/>
      <c r="GMW2" s="6"/>
      <c r="GMX2" s="6"/>
      <c r="GMY2" s="6"/>
      <c r="GMZ2" s="6"/>
      <c r="GNA2" s="6"/>
      <c r="GNB2" s="6"/>
      <c r="GNC2" s="6"/>
      <c r="GND2" s="6"/>
      <c r="GNE2" s="6"/>
      <c r="GNF2" s="6"/>
      <c r="GNG2" s="6"/>
      <c r="GNH2" s="6"/>
      <c r="GNI2" s="6"/>
      <c r="GNJ2" s="6"/>
      <c r="GNK2" s="6"/>
      <c r="GNL2" s="6"/>
      <c r="GNM2" s="6"/>
      <c r="GNN2" s="6"/>
      <c r="GNO2" s="6"/>
      <c r="GNP2" s="6"/>
      <c r="GNQ2" s="6"/>
      <c r="GNR2" s="6"/>
      <c r="GNS2" s="6"/>
      <c r="GNT2" s="6"/>
      <c r="GNU2" s="6"/>
      <c r="GNV2" s="6"/>
      <c r="GNW2" s="6"/>
      <c r="GNX2" s="6"/>
      <c r="GNY2" s="6"/>
      <c r="GNZ2" s="6"/>
      <c r="GOA2" s="6"/>
      <c r="GOB2" s="6"/>
      <c r="GOC2" s="6"/>
      <c r="GOD2" s="6"/>
      <c r="GOE2" s="6"/>
      <c r="GOF2" s="6"/>
      <c r="GOG2" s="6"/>
      <c r="GOH2" s="6"/>
      <c r="GOI2" s="6"/>
      <c r="GOJ2" s="6"/>
      <c r="GOK2" s="6"/>
      <c r="GOL2" s="6"/>
      <c r="GOM2" s="6"/>
      <c r="GON2" s="6"/>
      <c r="GOO2" s="6"/>
      <c r="GOP2" s="6"/>
      <c r="GOQ2" s="6"/>
      <c r="GOR2" s="6"/>
      <c r="GOS2" s="6"/>
      <c r="GOT2" s="6"/>
      <c r="GOU2" s="6"/>
      <c r="GOV2" s="6"/>
      <c r="GOW2" s="6"/>
      <c r="GOX2" s="6"/>
      <c r="GOY2" s="6"/>
      <c r="GOZ2" s="6"/>
      <c r="GPA2" s="6"/>
      <c r="GPB2" s="6"/>
      <c r="GPC2" s="6"/>
      <c r="GPD2" s="6"/>
      <c r="GPE2" s="6"/>
      <c r="GPF2" s="6"/>
      <c r="GPG2" s="6"/>
      <c r="GPH2" s="6"/>
      <c r="GPI2" s="6"/>
      <c r="GPJ2" s="6"/>
      <c r="GPK2" s="6"/>
      <c r="GPL2" s="6"/>
      <c r="GPM2" s="6"/>
      <c r="GPN2" s="6"/>
      <c r="GPO2" s="6"/>
      <c r="GPP2" s="6"/>
      <c r="GPQ2" s="6"/>
      <c r="GPR2" s="6"/>
      <c r="GPS2" s="6"/>
      <c r="GPT2" s="6"/>
      <c r="GPU2" s="6"/>
      <c r="GPV2" s="6"/>
      <c r="GPW2" s="6"/>
      <c r="GPX2" s="6"/>
      <c r="GPY2" s="6"/>
      <c r="GPZ2" s="6"/>
      <c r="GQA2" s="6"/>
      <c r="GQB2" s="6"/>
      <c r="GQC2" s="6"/>
      <c r="GQD2" s="6"/>
      <c r="GQE2" s="6"/>
      <c r="GQF2" s="6"/>
      <c r="GQG2" s="6"/>
      <c r="GQH2" s="6"/>
      <c r="GQI2" s="6"/>
      <c r="GQJ2" s="6"/>
      <c r="GQK2" s="6"/>
      <c r="GQL2" s="6"/>
      <c r="GQM2" s="6"/>
      <c r="GQN2" s="6"/>
      <c r="GQO2" s="6"/>
      <c r="GQP2" s="6"/>
      <c r="GQQ2" s="6"/>
      <c r="GQR2" s="6"/>
      <c r="GQS2" s="6"/>
      <c r="GQT2" s="6"/>
      <c r="GQU2" s="6"/>
      <c r="GQV2" s="6"/>
      <c r="GQW2" s="6"/>
      <c r="GQX2" s="6"/>
      <c r="GQY2" s="6"/>
      <c r="GQZ2" s="6"/>
      <c r="GRA2" s="6"/>
      <c r="GRB2" s="6"/>
      <c r="GRC2" s="6"/>
      <c r="GRD2" s="6"/>
      <c r="GRE2" s="6"/>
      <c r="GRF2" s="6"/>
      <c r="GRG2" s="6"/>
      <c r="GRH2" s="6"/>
      <c r="GRI2" s="6"/>
      <c r="GRJ2" s="6"/>
      <c r="GRK2" s="6"/>
      <c r="GRL2" s="6"/>
      <c r="GRM2" s="6"/>
      <c r="GRN2" s="6"/>
      <c r="GRO2" s="6"/>
      <c r="GRP2" s="6"/>
      <c r="GRQ2" s="6"/>
      <c r="GRR2" s="6"/>
      <c r="GRS2" s="6"/>
      <c r="GRT2" s="6"/>
      <c r="GRU2" s="6"/>
      <c r="GRV2" s="6"/>
      <c r="GRW2" s="6"/>
      <c r="GRX2" s="6"/>
      <c r="GRY2" s="6"/>
      <c r="GRZ2" s="6"/>
      <c r="GSA2" s="6"/>
      <c r="GSB2" s="6"/>
      <c r="GSC2" s="6"/>
      <c r="GSD2" s="6"/>
      <c r="GSE2" s="6"/>
      <c r="GSF2" s="6"/>
      <c r="GSG2" s="6"/>
      <c r="GSH2" s="6"/>
      <c r="GSI2" s="6"/>
      <c r="GSJ2" s="6"/>
      <c r="GSK2" s="6"/>
      <c r="GSL2" s="6"/>
      <c r="GSM2" s="6"/>
      <c r="GSN2" s="6"/>
      <c r="GSO2" s="6"/>
      <c r="GSP2" s="6"/>
      <c r="GSQ2" s="6"/>
      <c r="GSR2" s="6"/>
      <c r="GSS2" s="6"/>
      <c r="GST2" s="6"/>
      <c r="GSU2" s="6"/>
      <c r="GSV2" s="6"/>
      <c r="GSW2" s="6"/>
      <c r="GSX2" s="6"/>
      <c r="GSY2" s="6"/>
      <c r="GSZ2" s="6"/>
      <c r="GTA2" s="6"/>
      <c r="GTB2" s="6"/>
      <c r="GTC2" s="6"/>
      <c r="GTD2" s="6"/>
      <c r="GTE2" s="6"/>
      <c r="GTF2" s="6"/>
      <c r="GTG2" s="6"/>
      <c r="GTH2" s="6"/>
      <c r="GTI2" s="6"/>
      <c r="GTJ2" s="6"/>
      <c r="GTK2" s="6"/>
      <c r="GTL2" s="6"/>
      <c r="GTM2" s="6"/>
      <c r="GTN2" s="6"/>
      <c r="GTO2" s="6"/>
      <c r="GTP2" s="6"/>
      <c r="GTQ2" s="6"/>
      <c r="GTR2" s="6"/>
      <c r="GTS2" s="6"/>
      <c r="GTT2" s="6"/>
      <c r="GTU2" s="6"/>
      <c r="GTV2" s="6"/>
      <c r="GTW2" s="6"/>
      <c r="GTX2" s="6"/>
      <c r="GTY2" s="6"/>
      <c r="GTZ2" s="6"/>
      <c r="GUA2" s="6"/>
      <c r="GUB2" s="6"/>
      <c r="GUC2" s="6"/>
      <c r="GUD2" s="6"/>
      <c r="GUE2" s="6"/>
      <c r="GUF2" s="6"/>
      <c r="GUG2" s="6"/>
      <c r="GUH2" s="6"/>
      <c r="GUI2" s="6"/>
      <c r="GUJ2" s="6"/>
      <c r="GUK2" s="6"/>
      <c r="GUL2" s="6"/>
      <c r="GUM2" s="6"/>
      <c r="GUN2" s="6"/>
      <c r="GUO2" s="6"/>
      <c r="GUP2" s="6"/>
      <c r="GUQ2" s="6"/>
      <c r="GUR2" s="6"/>
      <c r="GUS2" s="6"/>
      <c r="GUT2" s="6"/>
      <c r="GUU2" s="6"/>
      <c r="GUV2" s="6"/>
      <c r="GUW2" s="6"/>
      <c r="GUX2" s="6"/>
      <c r="GUY2" s="6"/>
      <c r="GUZ2" s="6"/>
      <c r="GVA2" s="6"/>
      <c r="GVB2" s="6"/>
      <c r="GVC2" s="6"/>
      <c r="GVD2" s="6"/>
      <c r="GVE2" s="6"/>
      <c r="GVF2" s="6"/>
      <c r="GVG2" s="6"/>
      <c r="GVH2" s="6"/>
      <c r="GVI2" s="6"/>
      <c r="GVJ2" s="6"/>
      <c r="GVK2" s="6"/>
      <c r="GVL2" s="6"/>
      <c r="GVM2" s="6"/>
      <c r="GVN2" s="6"/>
      <c r="GVO2" s="6"/>
      <c r="GVP2" s="6"/>
      <c r="GVQ2" s="6"/>
      <c r="GVR2" s="6"/>
      <c r="GVS2" s="6"/>
      <c r="GVT2" s="6"/>
      <c r="GVU2" s="6"/>
      <c r="GVV2" s="6"/>
      <c r="GVW2" s="6"/>
      <c r="GVX2" s="6"/>
      <c r="GVY2" s="6"/>
      <c r="GVZ2" s="6"/>
      <c r="GWA2" s="6"/>
      <c r="GWB2" s="6"/>
      <c r="GWC2" s="6"/>
      <c r="GWD2" s="6"/>
      <c r="GWE2" s="6"/>
      <c r="GWF2" s="6"/>
      <c r="GWG2" s="6"/>
      <c r="GWH2" s="6"/>
      <c r="GWI2" s="6"/>
      <c r="GWJ2" s="6"/>
      <c r="GWK2" s="6"/>
      <c r="GWL2" s="6"/>
      <c r="GWM2" s="6"/>
      <c r="GWN2" s="6"/>
      <c r="GWO2" s="6"/>
      <c r="GWP2" s="6"/>
      <c r="GWQ2" s="6"/>
      <c r="GWR2" s="6"/>
      <c r="GWS2" s="6"/>
      <c r="GWT2" s="6"/>
      <c r="GWU2" s="6"/>
      <c r="GWV2" s="6"/>
      <c r="GWW2" s="6"/>
      <c r="GWX2" s="6"/>
      <c r="GWY2" s="6"/>
      <c r="GWZ2" s="6"/>
      <c r="GXA2" s="6"/>
      <c r="GXB2" s="6"/>
      <c r="GXC2" s="6"/>
      <c r="GXD2" s="6"/>
      <c r="GXE2" s="6"/>
      <c r="GXF2" s="6"/>
      <c r="GXG2" s="6"/>
      <c r="GXH2" s="6"/>
      <c r="GXI2" s="6"/>
      <c r="GXJ2" s="6"/>
      <c r="GXK2" s="6"/>
      <c r="GXL2" s="6"/>
      <c r="GXM2" s="6"/>
      <c r="GXN2" s="6"/>
      <c r="GXO2" s="6"/>
      <c r="GXP2" s="6"/>
      <c r="GXQ2" s="6"/>
      <c r="GXR2" s="6"/>
      <c r="GXS2" s="6"/>
      <c r="GXT2" s="6"/>
      <c r="GXU2" s="6"/>
      <c r="GXV2" s="6"/>
      <c r="GXW2" s="6"/>
      <c r="GXX2" s="6"/>
      <c r="GXY2" s="6"/>
      <c r="GXZ2" s="6"/>
      <c r="GYA2" s="6"/>
      <c r="GYB2" s="6"/>
      <c r="GYC2" s="6"/>
      <c r="GYD2" s="6"/>
      <c r="GYE2" s="6"/>
      <c r="GYF2" s="6"/>
      <c r="GYG2" s="6"/>
      <c r="GYH2" s="6"/>
      <c r="GYI2" s="6"/>
      <c r="GYJ2" s="6"/>
      <c r="GYK2" s="6"/>
      <c r="GYL2" s="6"/>
      <c r="GYM2" s="6"/>
      <c r="GYN2" s="6"/>
      <c r="GYO2" s="6"/>
      <c r="GYP2" s="6"/>
      <c r="GYQ2" s="6"/>
      <c r="GYR2" s="6"/>
      <c r="GYS2" s="6"/>
      <c r="GYT2" s="6"/>
      <c r="GYU2" s="6"/>
      <c r="GYV2" s="6"/>
      <c r="GYW2" s="6"/>
      <c r="GYX2" s="6"/>
      <c r="GYY2" s="6"/>
      <c r="GYZ2" s="6"/>
      <c r="GZA2" s="6"/>
      <c r="GZB2" s="6"/>
      <c r="GZC2" s="6"/>
      <c r="GZD2" s="6"/>
      <c r="GZE2" s="6"/>
      <c r="GZF2" s="6"/>
      <c r="GZG2" s="6"/>
      <c r="GZH2" s="6"/>
      <c r="GZI2" s="6"/>
      <c r="GZJ2" s="6"/>
      <c r="GZK2" s="6"/>
      <c r="GZL2" s="6"/>
      <c r="GZM2" s="6"/>
      <c r="GZN2" s="6"/>
      <c r="GZO2" s="6"/>
      <c r="GZP2" s="6"/>
      <c r="GZQ2" s="6"/>
      <c r="GZR2" s="6"/>
      <c r="GZS2" s="6"/>
      <c r="GZT2" s="6"/>
      <c r="GZU2" s="6"/>
      <c r="GZV2" s="6"/>
      <c r="GZW2" s="6"/>
      <c r="GZX2" s="6"/>
      <c r="GZY2" s="6"/>
      <c r="GZZ2" s="6"/>
      <c r="HAA2" s="6"/>
      <c r="HAB2" s="6"/>
      <c r="HAC2" s="6"/>
      <c r="HAD2" s="6"/>
      <c r="HAE2" s="6"/>
      <c r="HAF2" s="6"/>
      <c r="HAG2" s="6"/>
      <c r="HAH2" s="6"/>
      <c r="HAI2" s="6"/>
      <c r="HAJ2" s="6"/>
      <c r="HAK2" s="6"/>
      <c r="HAL2" s="6"/>
      <c r="HAM2" s="6"/>
      <c r="HAN2" s="6"/>
      <c r="HAO2" s="6"/>
      <c r="HAP2" s="6"/>
      <c r="HAQ2" s="6"/>
      <c r="HAR2" s="6"/>
      <c r="HAS2" s="6"/>
      <c r="HAT2" s="6"/>
      <c r="HAU2" s="6"/>
      <c r="HAV2" s="6"/>
      <c r="HAW2" s="6"/>
      <c r="HAX2" s="6"/>
      <c r="HAY2" s="6"/>
      <c r="HAZ2" s="6"/>
      <c r="HBA2" s="6"/>
      <c r="HBB2" s="6"/>
      <c r="HBC2" s="6"/>
      <c r="HBD2" s="6"/>
      <c r="HBE2" s="6"/>
      <c r="HBF2" s="6"/>
      <c r="HBG2" s="6"/>
      <c r="HBH2" s="6"/>
      <c r="HBI2" s="6"/>
      <c r="HBJ2" s="6"/>
      <c r="HBK2" s="6"/>
      <c r="HBL2" s="6"/>
      <c r="HBM2" s="6"/>
      <c r="HBN2" s="6"/>
      <c r="HBO2" s="6"/>
      <c r="HBP2" s="6"/>
      <c r="HBQ2" s="6"/>
      <c r="HBR2" s="6"/>
      <c r="HBS2" s="6"/>
      <c r="HBT2" s="6"/>
      <c r="HBU2" s="6"/>
      <c r="HBV2" s="6"/>
      <c r="HBW2" s="6"/>
      <c r="HBX2" s="6"/>
      <c r="HBY2" s="6"/>
      <c r="HBZ2" s="6"/>
      <c r="HCA2" s="6"/>
      <c r="HCB2" s="6"/>
      <c r="HCC2" s="6"/>
      <c r="HCD2" s="6"/>
      <c r="HCE2" s="6"/>
      <c r="HCF2" s="6"/>
      <c r="HCG2" s="6"/>
      <c r="HCH2" s="6"/>
      <c r="HCI2" s="6"/>
      <c r="HCJ2" s="6"/>
      <c r="HCK2" s="6"/>
      <c r="HCL2" s="6"/>
      <c r="HCM2" s="6"/>
      <c r="HCN2" s="6"/>
      <c r="HCO2" s="6"/>
      <c r="HCP2" s="6"/>
      <c r="HCQ2" s="6"/>
      <c r="HCR2" s="6"/>
      <c r="HCS2" s="6"/>
      <c r="HCT2" s="6"/>
      <c r="HCU2" s="6"/>
      <c r="HCV2" s="6"/>
      <c r="HCW2" s="6"/>
      <c r="HCX2" s="6"/>
      <c r="HCY2" s="6"/>
      <c r="HCZ2" s="6"/>
      <c r="HDA2" s="6"/>
      <c r="HDB2" s="6"/>
      <c r="HDC2" s="6"/>
      <c r="HDD2" s="6"/>
      <c r="HDE2" s="6"/>
      <c r="HDF2" s="6"/>
      <c r="HDG2" s="6"/>
      <c r="HDH2" s="6"/>
      <c r="HDI2" s="6"/>
      <c r="HDJ2" s="6"/>
      <c r="HDK2" s="6"/>
      <c r="HDL2" s="6"/>
      <c r="HDM2" s="6"/>
      <c r="HDN2" s="6"/>
      <c r="HDO2" s="6"/>
      <c r="HDP2" s="6"/>
      <c r="HDQ2" s="6"/>
      <c r="HDR2" s="6"/>
      <c r="HDS2" s="6"/>
      <c r="HDT2" s="6"/>
      <c r="HDU2" s="6"/>
      <c r="HDV2" s="6"/>
      <c r="HDW2" s="6"/>
      <c r="HDX2" s="6"/>
      <c r="HDY2" s="6"/>
      <c r="HDZ2" s="6"/>
      <c r="HEA2" s="6"/>
      <c r="HEB2" s="6"/>
      <c r="HEC2" s="6"/>
      <c r="HED2" s="6"/>
      <c r="HEE2" s="6"/>
      <c r="HEF2" s="6"/>
      <c r="HEG2" s="6"/>
      <c r="HEH2" s="6"/>
      <c r="HEI2" s="6"/>
      <c r="HEJ2" s="6"/>
      <c r="HEK2" s="6"/>
      <c r="HEL2" s="6"/>
      <c r="HEM2" s="6"/>
      <c r="HEN2" s="6"/>
      <c r="HEO2" s="6"/>
      <c r="HEP2" s="6"/>
      <c r="HEQ2" s="6"/>
      <c r="HER2" s="6"/>
      <c r="HES2" s="6"/>
      <c r="HET2" s="6"/>
      <c r="HEU2" s="6"/>
      <c r="HEV2" s="6"/>
      <c r="HEW2" s="6"/>
      <c r="HEX2" s="6"/>
      <c r="HEY2" s="6"/>
      <c r="HEZ2" s="6"/>
      <c r="HFA2" s="6"/>
      <c r="HFB2" s="6"/>
      <c r="HFC2" s="6"/>
      <c r="HFD2" s="6"/>
      <c r="HFE2" s="6"/>
      <c r="HFF2" s="6"/>
      <c r="HFG2" s="6"/>
      <c r="HFH2" s="6"/>
      <c r="HFI2" s="6"/>
      <c r="HFJ2" s="6"/>
      <c r="HFK2" s="6"/>
      <c r="HFL2" s="6"/>
      <c r="HFM2" s="6"/>
      <c r="HFN2" s="6"/>
      <c r="HFO2" s="6"/>
      <c r="HFP2" s="6"/>
      <c r="HFQ2" s="6"/>
      <c r="HFR2" s="6"/>
      <c r="HFS2" s="6"/>
      <c r="HFT2" s="6"/>
      <c r="HFU2" s="6"/>
      <c r="HFV2" s="6"/>
      <c r="HFW2" s="6"/>
      <c r="HFX2" s="6"/>
      <c r="HFY2" s="6"/>
      <c r="HFZ2" s="6"/>
      <c r="HGA2" s="6"/>
      <c r="HGB2" s="6"/>
      <c r="HGC2" s="6"/>
      <c r="HGD2" s="6"/>
      <c r="HGE2" s="6"/>
      <c r="HGF2" s="6"/>
      <c r="HGG2" s="6"/>
      <c r="HGH2" s="6"/>
      <c r="HGI2" s="6"/>
      <c r="HGJ2" s="6"/>
      <c r="HGK2" s="6"/>
      <c r="HGL2" s="6"/>
      <c r="HGM2" s="6"/>
      <c r="HGN2" s="6"/>
      <c r="HGO2" s="6"/>
      <c r="HGP2" s="6"/>
      <c r="HGQ2" s="6"/>
      <c r="HGR2" s="6"/>
      <c r="HGS2" s="6"/>
      <c r="HGT2" s="6"/>
      <c r="HGU2" s="6"/>
      <c r="HGV2" s="6"/>
      <c r="HGW2" s="6"/>
      <c r="HGX2" s="6"/>
      <c r="HGY2" s="6"/>
      <c r="HGZ2" s="6"/>
      <c r="HHA2" s="6"/>
      <c r="HHB2" s="6"/>
      <c r="HHC2" s="6"/>
      <c r="HHD2" s="6"/>
      <c r="HHE2" s="6"/>
      <c r="HHF2" s="6"/>
      <c r="HHG2" s="6"/>
      <c r="HHH2" s="6"/>
      <c r="HHI2" s="6"/>
      <c r="HHJ2" s="6"/>
      <c r="HHK2" s="6"/>
      <c r="HHL2" s="6"/>
      <c r="HHM2" s="6"/>
      <c r="HHN2" s="6"/>
      <c r="HHO2" s="6"/>
      <c r="HHP2" s="6"/>
      <c r="HHQ2" s="6"/>
      <c r="HHR2" s="6"/>
      <c r="HHS2" s="6"/>
      <c r="HHT2" s="6"/>
      <c r="HHU2" s="6"/>
      <c r="HHV2" s="6"/>
      <c r="HHW2" s="6"/>
      <c r="HHX2" s="6"/>
      <c r="HHY2" s="6"/>
      <c r="HHZ2" s="6"/>
      <c r="HIA2" s="6"/>
      <c r="HIB2" s="6"/>
      <c r="HIC2" s="6"/>
      <c r="HID2" s="6"/>
      <c r="HIE2" s="6"/>
      <c r="HIF2" s="6"/>
      <c r="HIG2" s="6"/>
      <c r="HIH2" s="6"/>
      <c r="HII2" s="6"/>
      <c r="HIJ2" s="6"/>
      <c r="HIK2" s="6"/>
      <c r="HIL2" s="6"/>
      <c r="HIM2" s="6"/>
      <c r="HIN2" s="6"/>
      <c r="HIO2" s="6"/>
      <c r="HIP2" s="6"/>
      <c r="HIQ2" s="6"/>
      <c r="HIR2" s="6"/>
      <c r="HIS2" s="6"/>
      <c r="HIT2" s="6"/>
      <c r="HIU2" s="6"/>
      <c r="HIV2" s="6"/>
      <c r="HIW2" s="6"/>
      <c r="HIX2" s="6"/>
      <c r="HIY2" s="6"/>
      <c r="HIZ2" s="6"/>
      <c r="HJA2" s="6"/>
      <c r="HJB2" s="6"/>
      <c r="HJC2" s="6"/>
      <c r="HJD2" s="6"/>
      <c r="HJE2" s="6"/>
      <c r="HJF2" s="6"/>
      <c r="HJG2" s="6"/>
      <c r="HJH2" s="6"/>
      <c r="HJI2" s="6"/>
      <c r="HJJ2" s="6"/>
      <c r="HJK2" s="6"/>
      <c r="HJL2" s="6"/>
      <c r="HJM2" s="6"/>
      <c r="HJN2" s="6"/>
      <c r="HJO2" s="6"/>
      <c r="HJP2" s="6"/>
      <c r="HJQ2" s="6"/>
      <c r="HJR2" s="6"/>
      <c r="HJS2" s="6"/>
      <c r="HJT2" s="6"/>
      <c r="HJU2" s="6"/>
      <c r="HJV2" s="6"/>
      <c r="HJW2" s="6"/>
      <c r="HJX2" s="6"/>
      <c r="HJY2" s="6"/>
      <c r="HJZ2" s="6"/>
      <c r="HKA2" s="6"/>
      <c r="HKB2" s="6"/>
      <c r="HKC2" s="6"/>
      <c r="HKD2" s="6"/>
      <c r="HKE2" s="6"/>
      <c r="HKF2" s="6"/>
      <c r="HKG2" s="6"/>
      <c r="HKH2" s="6"/>
      <c r="HKI2" s="6"/>
      <c r="HKJ2" s="6"/>
      <c r="HKK2" s="6"/>
      <c r="HKL2" s="6"/>
      <c r="HKM2" s="6"/>
      <c r="HKN2" s="6"/>
      <c r="HKO2" s="6"/>
      <c r="HKP2" s="6"/>
      <c r="HKQ2" s="6"/>
      <c r="HKR2" s="6"/>
      <c r="HKS2" s="6"/>
      <c r="HKT2" s="6"/>
      <c r="HKU2" s="6"/>
      <c r="HKV2" s="6"/>
      <c r="HKW2" s="6"/>
      <c r="HKX2" s="6"/>
      <c r="HKY2" s="6"/>
      <c r="HKZ2" s="6"/>
      <c r="HLA2" s="6"/>
      <c r="HLB2" s="6"/>
      <c r="HLC2" s="6"/>
      <c r="HLD2" s="6"/>
      <c r="HLE2" s="6"/>
      <c r="HLF2" s="6"/>
      <c r="HLG2" s="6"/>
      <c r="HLH2" s="6"/>
      <c r="HLI2" s="6"/>
      <c r="HLJ2" s="6"/>
      <c r="HLK2" s="6"/>
      <c r="HLL2" s="6"/>
      <c r="HLM2" s="6"/>
      <c r="HLN2" s="6"/>
      <c r="HLO2" s="6"/>
      <c r="HLP2" s="6"/>
      <c r="HLQ2" s="6"/>
      <c r="HLR2" s="6"/>
      <c r="HLS2" s="6"/>
      <c r="HLT2" s="6"/>
      <c r="HLU2" s="6"/>
      <c r="HLV2" s="6"/>
      <c r="HLW2" s="6"/>
      <c r="HLX2" s="6"/>
      <c r="HLY2" s="6"/>
      <c r="HLZ2" s="6"/>
      <c r="HMA2" s="6"/>
      <c r="HMB2" s="6"/>
      <c r="HMC2" s="6"/>
      <c r="HMD2" s="6"/>
      <c r="HME2" s="6"/>
      <c r="HMF2" s="6"/>
      <c r="HMG2" s="6"/>
      <c r="HMH2" s="6"/>
      <c r="HMI2" s="6"/>
      <c r="HMJ2" s="6"/>
      <c r="HMK2" s="6"/>
      <c r="HML2" s="6"/>
      <c r="HMM2" s="6"/>
      <c r="HMN2" s="6"/>
      <c r="HMO2" s="6"/>
      <c r="HMP2" s="6"/>
      <c r="HMQ2" s="6"/>
      <c r="HMR2" s="6"/>
      <c r="HMS2" s="6"/>
      <c r="HMT2" s="6"/>
      <c r="HMU2" s="6"/>
      <c r="HMV2" s="6"/>
      <c r="HMW2" s="6"/>
      <c r="HMX2" s="6"/>
      <c r="HMY2" s="6"/>
      <c r="HMZ2" s="6"/>
      <c r="HNA2" s="6"/>
      <c r="HNB2" s="6"/>
      <c r="HNC2" s="6"/>
      <c r="HND2" s="6"/>
      <c r="HNE2" s="6"/>
      <c r="HNF2" s="6"/>
      <c r="HNG2" s="6"/>
      <c r="HNH2" s="6"/>
      <c r="HNI2" s="6"/>
      <c r="HNJ2" s="6"/>
      <c r="HNK2" s="6"/>
      <c r="HNL2" s="6"/>
      <c r="HNM2" s="6"/>
      <c r="HNN2" s="6"/>
      <c r="HNO2" s="6"/>
      <c r="HNP2" s="6"/>
      <c r="HNQ2" s="6"/>
      <c r="HNR2" s="6"/>
      <c r="HNS2" s="6"/>
      <c r="HNT2" s="6"/>
      <c r="HNU2" s="6"/>
      <c r="HNV2" s="6"/>
      <c r="HNW2" s="6"/>
      <c r="HNX2" s="6"/>
      <c r="HNY2" s="6"/>
      <c r="HNZ2" s="6"/>
      <c r="HOA2" s="6"/>
      <c r="HOB2" s="6"/>
      <c r="HOC2" s="6"/>
      <c r="HOD2" s="6"/>
      <c r="HOE2" s="6"/>
      <c r="HOF2" s="6"/>
      <c r="HOG2" s="6"/>
      <c r="HOH2" s="6"/>
      <c r="HOI2" s="6"/>
      <c r="HOJ2" s="6"/>
      <c r="HOK2" s="6"/>
      <c r="HOL2" s="6"/>
      <c r="HOM2" s="6"/>
      <c r="HON2" s="6"/>
      <c r="HOO2" s="6"/>
      <c r="HOP2" s="6"/>
      <c r="HOQ2" s="6"/>
      <c r="HOR2" s="6"/>
      <c r="HOS2" s="6"/>
      <c r="HOT2" s="6"/>
      <c r="HOU2" s="6"/>
      <c r="HOV2" s="6"/>
      <c r="HOW2" s="6"/>
      <c r="HOX2" s="6"/>
      <c r="HOY2" s="6"/>
      <c r="HOZ2" s="6"/>
      <c r="HPA2" s="6"/>
      <c r="HPB2" s="6"/>
      <c r="HPC2" s="6"/>
      <c r="HPD2" s="6"/>
      <c r="HPE2" s="6"/>
      <c r="HPF2" s="6"/>
      <c r="HPG2" s="6"/>
      <c r="HPH2" s="6"/>
      <c r="HPI2" s="6"/>
      <c r="HPJ2" s="6"/>
      <c r="HPK2" s="6"/>
      <c r="HPL2" s="6"/>
      <c r="HPM2" s="6"/>
      <c r="HPN2" s="6"/>
      <c r="HPO2" s="6"/>
      <c r="HPP2" s="6"/>
      <c r="HPQ2" s="6"/>
      <c r="HPR2" s="6"/>
      <c r="HPS2" s="6"/>
      <c r="HPT2" s="6"/>
      <c r="HPU2" s="6"/>
      <c r="HPV2" s="6"/>
      <c r="HPW2" s="6"/>
      <c r="HPX2" s="6"/>
      <c r="HPY2" s="6"/>
      <c r="HPZ2" s="6"/>
      <c r="HQA2" s="6"/>
      <c r="HQB2" s="6"/>
      <c r="HQC2" s="6"/>
      <c r="HQD2" s="6"/>
      <c r="HQE2" s="6"/>
      <c r="HQF2" s="6"/>
      <c r="HQG2" s="6"/>
      <c r="HQH2" s="6"/>
      <c r="HQI2" s="6"/>
      <c r="HQJ2" s="6"/>
      <c r="HQK2" s="6"/>
      <c r="HQL2" s="6"/>
      <c r="HQM2" s="6"/>
      <c r="HQN2" s="6"/>
      <c r="HQO2" s="6"/>
      <c r="HQP2" s="6"/>
      <c r="HQQ2" s="6"/>
      <c r="HQR2" s="6"/>
      <c r="HQS2" s="6"/>
      <c r="HQT2" s="6"/>
      <c r="HQU2" s="6"/>
      <c r="HQV2" s="6"/>
      <c r="HQW2" s="6"/>
      <c r="HQX2" s="6"/>
      <c r="HQY2" s="6"/>
      <c r="HQZ2" s="6"/>
      <c r="HRA2" s="6"/>
      <c r="HRB2" s="6"/>
      <c r="HRC2" s="6"/>
      <c r="HRD2" s="6"/>
      <c r="HRE2" s="6"/>
      <c r="HRF2" s="6"/>
      <c r="HRG2" s="6"/>
      <c r="HRH2" s="6"/>
      <c r="HRI2" s="6"/>
      <c r="HRJ2" s="6"/>
      <c r="HRK2" s="6"/>
      <c r="HRL2" s="6"/>
      <c r="HRM2" s="6"/>
      <c r="HRN2" s="6"/>
      <c r="HRO2" s="6"/>
      <c r="HRP2" s="6"/>
      <c r="HRQ2" s="6"/>
      <c r="HRR2" s="6"/>
      <c r="HRS2" s="6"/>
      <c r="HRT2" s="6"/>
      <c r="HRU2" s="6"/>
      <c r="HRV2" s="6"/>
      <c r="HRW2" s="6"/>
      <c r="HRX2" s="6"/>
      <c r="HRY2" s="6"/>
      <c r="HRZ2" s="6"/>
      <c r="HSA2" s="6"/>
      <c r="HSB2" s="6"/>
      <c r="HSC2" s="6"/>
      <c r="HSD2" s="6"/>
      <c r="HSE2" s="6"/>
      <c r="HSF2" s="6"/>
      <c r="HSG2" s="6"/>
      <c r="HSH2" s="6"/>
      <c r="HSI2" s="6"/>
      <c r="HSJ2" s="6"/>
      <c r="HSK2" s="6"/>
      <c r="HSL2" s="6"/>
      <c r="HSM2" s="6"/>
      <c r="HSN2" s="6"/>
      <c r="HSO2" s="6"/>
      <c r="HSP2" s="6"/>
      <c r="HSQ2" s="6"/>
      <c r="HSR2" s="6"/>
      <c r="HSS2" s="6"/>
      <c r="HST2" s="6"/>
      <c r="HSU2" s="6"/>
      <c r="HSV2" s="6"/>
      <c r="HSW2" s="6"/>
      <c r="HSX2" s="6"/>
      <c r="HSY2" s="6"/>
      <c r="HSZ2" s="6"/>
      <c r="HTA2" s="6"/>
      <c r="HTB2" s="6"/>
      <c r="HTC2" s="6"/>
      <c r="HTD2" s="6"/>
      <c r="HTE2" s="6"/>
      <c r="HTF2" s="6"/>
      <c r="HTG2" s="6"/>
      <c r="HTH2" s="6"/>
      <c r="HTI2" s="6"/>
      <c r="HTJ2" s="6"/>
      <c r="HTK2" s="6"/>
      <c r="HTL2" s="6"/>
      <c r="HTM2" s="6"/>
      <c r="HTN2" s="6"/>
      <c r="HTO2" s="6"/>
      <c r="HTP2" s="6"/>
      <c r="HTQ2" s="6"/>
      <c r="HTR2" s="6"/>
      <c r="HTS2" s="6"/>
      <c r="HTT2" s="6"/>
      <c r="HTU2" s="6"/>
      <c r="HTV2" s="6"/>
      <c r="HTW2" s="6"/>
      <c r="HTX2" s="6"/>
      <c r="HTY2" s="6"/>
      <c r="HTZ2" s="6"/>
      <c r="HUA2" s="6"/>
      <c r="HUB2" s="6"/>
      <c r="HUC2" s="6"/>
      <c r="HUD2" s="6"/>
      <c r="HUE2" s="6"/>
      <c r="HUF2" s="6"/>
      <c r="HUG2" s="6"/>
      <c r="HUH2" s="6"/>
      <c r="HUI2" s="6"/>
      <c r="HUJ2" s="6"/>
      <c r="HUK2" s="6"/>
      <c r="HUL2" s="6"/>
      <c r="HUM2" s="6"/>
      <c r="HUN2" s="6"/>
      <c r="HUO2" s="6"/>
      <c r="HUP2" s="6"/>
      <c r="HUQ2" s="6"/>
      <c r="HUR2" s="6"/>
      <c r="HUS2" s="6"/>
      <c r="HUT2" s="6"/>
      <c r="HUU2" s="6"/>
      <c r="HUV2" s="6"/>
      <c r="HUW2" s="6"/>
      <c r="HUX2" s="6"/>
      <c r="HUY2" s="6"/>
      <c r="HUZ2" s="6"/>
      <c r="HVA2" s="6"/>
      <c r="HVB2" s="6"/>
      <c r="HVC2" s="6"/>
      <c r="HVD2" s="6"/>
      <c r="HVE2" s="6"/>
      <c r="HVF2" s="6"/>
      <c r="HVG2" s="6"/>
      <c r="HVH2" s="6"/>
      <c r="HVI2" s="6"/>
      <c r="HVJ2" s="6"/>
      <c r="HVK2" s="6"/>
      <c r="HVL2" s="6"/>
      <c r="HVM2" s="6"/>
      <c r="HVN2" s="6"/>
      <c r="HVO2" s="6"/>
      <c r="HVP2" s="6"/>
      <c r="HVQ2" s="6"/>
      <c r="HVR2" s="6"/>
      <c r="HVS2" s="6"/>
      <c r="HVT2" s="6"/>
      <c r="HVU2" s="6"/>
      <c r="HVV2" s="6"/>
      <c r="HVW2" s="6"/>
      <c r="HVX2" s="6"/>
      <c r="HVY2" s="6"/>
      <c r="HVZ2" s="6"/>
      <c r="HWA2" s="6"/>
      <c r="HWB2" s="6"/>
      <c r="HWC2" s="6"/>
      <c r="HWD2" s="6"/>
      <c r="HWE2" s="6"/>
      <c r="HWF2" s="6"/>
      <c r="HWG2" s="6"/>
      <c r="HWH2" s="6"/>
      <c r="HWI2" s="6"/>
      <c r="HWJ2" s="6"/>
      <c r="HWK2" s="6"/>
      <c r="HWL2" s="6"/>
      <c r="HWM2" s="6"/>
      <c r="HWN2" s="6"/>
      <c r="HWO2" s="6"/>
      <c r="HWP2" s="6"/>
      <c r="HWQ2" s="6"/>
      <c r="HWR2" s="6"/>
      <c r="HWS2" s="6"/>
      <c r="HWT2" s="6"/>
      <c r="HWU2" s="6"/>
      <c r="HWV2" s="6"/>
      <c r="HWW2" s="6"/>
      <c r="HWX2" s="6"/>
      <c r="HWY2" s="6"/>
      <c r="HWZ2" s="6"/>
      <c r="HXA2" s="6"/>
      <c r="HXB2" s="6"/>
      <c r="HXC2" s="6"/>
      <c r="HXD2" s="6"/>
      <c r="HXE2" s="6"/>
      <c r="HXF2" s="6"/>
      <c r="HXG2" s="6"/>
      <c r="HXH2" s="6"/>
      <c r="HXI2" s="6"/>
      <c r="HXJ2" s="6"/>
      <c r="HXK2" s="6"/>
      <c r="HXL2" s="6"/>
      <c r="HXM2" s="6"/>
      <c r="HXN2" s="6"/>
      <c r="HXO2" s="6"/>
      <c r="HXP2" s="6"/>
      <c r="HXQ2" s="6"/>
      <c r="HXR2" s="6"/>
      <c r="HXS2" s="6"/>
      <c r="HXT2" s="6"/>
      <c r="HXU2" s="6"/>
      <c r="HXV2" s="6"/>
      <c r="HXW2" s="6"/>
      <c r="HXX2" s="6"/>
      <c r="HXY2" s="6"/>
      <c r="HXZ2" s="6"/>
      <c r="HYA2" s="6"/>
      <c r="HYB2" s="6"/>
      <c r="HYC2" s="6"/>
      <c r="HYD2" s="6"/>
      <c r="HYE2" s="6"/>
      <c r="HYF2" s="6"/>
      <c r="HYG2" s="6"/>
      <c r="HYH2" s="6"/>
      <c r="HYI2" s="6"/>
      <c r="HYJ2" s="6"/>
      <c r="HYK2" s="6"/>
      <c r="HYL2" s="6"/>
      <c r="HYM2" s="6"/>
      <c r="HYN2" s="6"/>
      <c r="HYO2" s="6"/>
      <c r="HYP2" s="6"/>
      <c r="HYQ2" s="6"/>
      <c r="HYR2" s="6"/>
      <c r="HYS2" s="6"/>
      <c r="HYT2" s="6"/>
      <c r="HYU2" s="6"/>
      <c r="HYV2" s="6"/>
      <c r="HYW2" s="6"/>
      <c r="HYX2" s="6"/>
      <c r="HYY2" s="6"/>
      <c r="HYZ2" s="6"/>
      <c r="HZA2" s="6"/>
      <c r="HZB2" s="6"/>
      <c r="HZC2" s="6"/>
      <c r="HZD2" s="6"/>
      <c r="HZE2" s="6"/>
      <c r="HZF2" s="6"/>
      <c r="HZG2" s="6"/>
      <c r="HZH2" s="6"/>
      <c r="HZI2" s="6"/>
      <c r="HZJ2" s="6"/>
      <c r="HZK2" s="6"/>
      <c r="HZL2" s="6"/>
      <c r="HZM2" s="6"/>
      <c r="HZN2" s="6"/>
      <c r="HZO2" s="6"/>
      <c r="HZP2" s="6"/>
      <c r="HZQ2" s="6"/>
      <c r="HZR2" s="6"/>
      <c r="HZS2" s="6"/>
      <c r="HZT2" s="6"/>
      <c r="HZU2" s="6"/>
      <c r="HZV2" s="6"/>
      <c r="HZW2" s="6"/>
      <c r="HZX2" s="6"/>
      <c r="HZY2" s="6"/>
      <c r="HZZ2" s="6"/>
      <c r="IAA2" s="6"/>
      <c r="IAB2" s="6"/>
      <c r="IAC2" s="6"/>
      <c r="IAD2" s="6"/>
      <c r="IAE2" s="6"/>
      <c r="IAF2" s="6"/>
      <c r="IAG2" s="6"/>
      <c r="IAH2" s="6"/>
      <c r="IAI2" s="6"/>
      <c r="IAJ2" s="6"/>
      <c r="IAK2" s="6"/>
      <c r="IAL2" s="6"/>
      <c r="IAM2" s="6"/>
      <c r="IAN2" s="6"/>
      <c r="IAO2" s="6"/>
      <c r="IAP2" s="6"/>
      <c r="IAQ2" s="6"/>
      <c r="IAR2" s="6"/>
      <c r="IAS2" s="6"/>
      <c r="IAT2" s="6"/>
      <c r="IAU2" s="6"/>
      <c r="IAV2" s="6"/>
      <c r="IAW2" s="6"/>
      <c r="IAX2" s="6"/>
      <c r="IAY2" s="6"/>
      <c r="IAZ2" s="6"/>
      <c r="IBA2" s="6"/>
      <c r="IBB2" s="6"/>
      <c r="IBC2" s="6"/>
      <c r="IBD2" s="6"/>
      <c r="IBE2" s="6"/>
      <c r="IBF2" s="6"/>
      <c r="IBG2" s="6"/>
      <c r="IBH2" s="6"/>
      <c r="IBI2" s="6"/>
      <c r="IBJ2" s="6"/>
      <c r="IBK2" s="6"/>
      <c r="IBL2" s="6"/>
      <c r="IBM2" s="6"/>
      <c r="IBN2" s="6"/>
      <c r="IBO2" s="6"/>
      <c r="IBP2" s="6"/>
      <c r="IBQ2" s="6"/>
      <c r="IBR2" s="6"/>
      <c r="IBS2" s="6"/>
      <c r="IBT2" s="6"/>
      <c r="IBU2" s="6"/>
      <c r="IBV2" s="6"/>
      <c r="IBW2" s="6"/>
      <c r="IBX2" s="6"/>
      <c r="IBY2" s="6"/>
      <c r="IBZ2" s="6"/>
      <c r="ICA2" s="6"/>
      <c r="ICB2" s="6"/>
      <c r="ICC2" s="6"/>
      <c r="ICD2" s="6"/>
      <c r="ICE2" s="6"/>
      <c r="ICF2" s="6"/>
      <c r="ICG2" s="6"/>
      <c r="ICH2" s="6"/>
      <c r="ICI2" s="6"/>
      <c r="ICJ2" s="6"/>
      <c r="ICK2" s="6"/>
      <c r="ICL2" s="6"/>
      <c r="ICM2" s="6"/>
      <c r="ICN2" s="6"/>
      <c r="ICO2" s="6"/>
      <c r="ICP2" s="6"/>
      <c r="ICQ2" s="6"/>
      <c r="ICR2" s="6"/>
      <c r="ICS2" s="6"/>
      <c r="ICT2" s="6"/>
      <c r="ICU2" s="6"/>
      <c r="ICV2" s="6"/>
      <c r="ICW2" s="6"/>
      <c r="ICX2" s="6"/>
      <c r="ICY2" s="6"/>
      <c r="ICZ2" s="6"/>
      <c r="IDA2" s="6"/>
      <c r="IDB2" s="6"/>
      <c r="IDC2" s="6"/>
      <c r="IDD2" s="6"/>
      <c r="IDE2" s="6"/>
      <c r="IDF2" s="6"/>
      <c r="IDG2" s="6"/>
      <c r="IDH2" s="6"/>
      <c r="IDI2" s="6"/>
      <c r="IDJ2" s="6"/>
      <c r="IDK2" s="6"/>
      <c r="IDL2" s="6"/>
      <c r="IDM2" s="6"/>
      <c r="IDN2" s="6"/>
      <c r="IDO2" s="6"/>
      <c r="IDP2" s="6"/>
      <c r="IDQ2" s="6"/>
      <c r="IDR2" s="6"/>
      <c r="IDS2" s="6"/>
      <c r="IDT2" s="6"/>
      <c r="IDU2" s="6"/>
      <c r="IDV2" s="6"/>
      <c r="IDW2" s="6"/>
      <c r="IDX2" s="6"/>
      <c r="IDY2" s="6"/>
      <c r="IDZ2" s="6"/>
      <c r="IEA2" s="6"/>
      <c r="IEB2" s="6"/>
      <c r="IEC2" s="6"/>
      <c r="IED2" s="6"/>
      <c r="IEE2" s="6"/>
      <c r="IEF2" s="6"/>
      <c r="IEG2" s="6"/>
      <c r="IEH2" s="6"/>
      <c r="IEI2" s="6"/>
      <c r="IEJ2" s="6"/>
      <c r="IEK2" s="6"/>
      <c r="IEL2" s="6"/>
      <c r="IEM2" s="6"/>
      <c r="IEN2" s="6"/>
      <c r="IEO2" s="6"/>
      <c r="IEP2" s="6"/>
      <c r="IEQ2" s="6"/>
      <c r="IER2" s="6"/>
      <c r="IES2" s="6"/>
      <c r="IET2" s="6"/>
      <c r="IEU2" s="6"/>
      <c r="IEV2" s="6"/>
      <c r="IEW2" s="6"/>
      <c r="IEX2" s="6"/>
      <c r="IEY2" s="6"/>
      <c r="IEZ2" s="6"/>
      <c r="IFA2" s="6"/>
      <c r="IFB2" s="6"/>
      <c r="IFC2" s="6"/>
      <c r="IFD2" s="6"/>
      <c r="IFE2" s="6"/>
      <c r="IFF2" s="6"/>
      <c r="IFG2" s="6"/>
      <c r="IFH2" s="6"/>
      <c r="IFI2" s="6"/>
      <c r="IFJ2" s="6"/>
      <c r="IFK2" s="6"/>
      <c r="IFL2" s="6"/>
      <c r="IFM2" s="6"/>
      <c r="IFN2" s="6"/>
      <c r="IFO2" s="6"/>
      <c r="IFP2" s="6"/>
      <c r="IFQ2" s="6"/>
      <c r="IFR2" s="6"/>
      <c r="IFS2" s="6"/>
      <c r="IFT2" s="6"/>
      <c r="IFU2" s="6"/>
      <c r="IFV2" s="6"/>
      <c r="IFW2" s="6"/>
      <c r="IFX2" s="6"/>
      <c r="IFY2" s="6"/>
      <c r="IFZ2" s="6"/>
      <c r="IGA2" s="6"/>
      <c r="IGB2" s="6"/>
      <c r="IGC2" s="6"/>
      <c r="IGD2" s="6"/>
      <c r="IGE2" s="6"/>
      <c r="IGF2" s="6"/>
      <c r="IGG2" s="6"/>
      <c r="IGH2" s="6"/>
      <c r="IGI2" s="6"/>
      <c r="IGJ2" s="6"/>
      <c r="IGK2" s="6"/>
      <c r="IGL2" s="6"/>
      <c r="IGM2" s="6"/>
      <c r="IGN2" s="6"/>
      <c r="IGO2" s="6"/>
      <c r="IGP2" s="6"/>
      <c r="IGQ2" s="6"/>
      <c r="IGR2" s="6"/>
      <c r="IGS2" s="6"/>
      <c r="IGT2" s="6"/>
      <c r="IGU2" s="6"/>
      <c r="IGV2" s="6"/>
      <c r="IGW2" s="6"/>
      <c r="IGX2" s="6"/>
      <c r="IGY2" s="6"/>
      <c r="IGZ2" s="6"/>
      <c r="IHA2" s="6"/>
      <c r="IHB2" s="6"/>
      <c r="IHC2" s="6"/>
      <c r="IHD2" s="6"/>
      <c r="IHE2" s="6"/>
      <c r="IHF2" s="6"/>
      <c r="IHG2" s="6"/>
      <c r="IHH2" s="6"/>
      <c r="IHI2" s="6"/>
      <c r="IHJ2" s="6"/>
      <c r="IHK2" s="6"/>
      <c r="IHL2" s="6"/>
      <c r="IHM2" s="6"/>
      <c r="IHN2" s="6"/>
      <c r="IHO2" s="6"/>
      <c r="IHP2" s="6"/>
      <c r="IHQ2" s="6"/>
      <c r="IHR2" s="6"/>
      <c r="IHS2" s="6"/>
      <c r="IHT2" s="6"/>
      <c r="IHU2" s="6"/>
      <c r="IHV2" s="6"/>
      <c r="IHW2" s="6"/>
      <c r="IHX2" s="6"/>
      <c r="IHY2" s="6"/>
      <c r="IHZ2" s="6"/>
      <c r="IIA2" s="6"/>
      <c r="IIB2" s="6"/>
      <c r="IIC2" s="6"/>
      <c r="IID2" s="6"/>
      <c r="IIE2" s="6"/>
      <c r="IIF2" s="6"/>
      <c r="IIG2" s="6"/>
      <c r="IIH2" s="6"/>
      <c r="III2" s="6"/>
      <c r="IIJ2" s="6"/>
      <c r="IIK2" s="6"/>
      <c r="IIL2" s="6"/>
      <c r="IIM2" s="6"/>
      <c r="IIN2" s="6"/>
      <c r="IIO2" s="6"/>
      <c r="IIP2" s="6"/>
      <c r="IIQ2" s="6"/>
      <c r="IIR2" s="6"/>
      <c r="IIS2" s="6"/>
      <c r="IIT2" s="6"/>
      <c r="IIU2" s="6"/>
      <c r="IIV2" s="6"/>
      <c r="IIW2" s="6"/>
      <c r="IIX2" s="6"/>
      <c r="IIY2" s="6"/>
      <c r="IIZ2" s="6"/>
      <c r="IJA2" s="6"/>
      <c r="IJB2" s="6"/>
      <c r="IJC2" s="6"/>
      <c r="IJD2" s="6"/>
      <c r="IJE2" s="6"/>
      <c r="IJF2" s="6"/>
      <c r="IJG2" s="6"/>
      <c r="IJH2" s="6"/>
      <c r="IJI2" s="6"/>
      <c r="IJJ2" s="6"/>
      <c r="IJK2" s="6"/>
      <c r="IJL2" s="6"/>
      <c r="IJM2" s="6"/>
      <c r="IJN2" s="6"/>
      <c r="IJO2" s="6"/>
      <c r="IJP2" s="6"/>
      <c r="IJQ2" s="6"/>
      <c r="IJR2" s="6"/>
      <c r="IJS2" s="6"/>
      <c r="IJT2" s="6"/>
      <c r="IJU2" s="6"/>
      <c r="IJV2" s="6"/>
      <c r="IJW2" s="6"/>
      <c r="IJX2" s="6"/>
      <c r="IJY2" s="6"/>
      <c r="IJZ2" s="6"/>
      <c r="IKA2" s="6"/>
      <c r="IKB2" s="6"/>
      <c r="IKC2" s="6"/>
      <c r="IKD2" s="6"/>
      <c r="IKE2" s="6"/>
      <c r="IKF2" s="6"/>
      <c r="IKG2" s="6"/>
      <c r="IKH2" s="6"/>
      <c r="IKI2" s="6"/>
      <c r="IKJ2" s="6"/>
      <c r="IKK2" s="6"/>
      <c r="IKL2" s="6"/>
      <c r="IKM2" s="6"/>
      <c r="IKN2" s="6"/>
      <c r="IKO2" s="6"/>
      <c r="IKP2" s="6"/>
      <c r="IKQ2" s="6"/>
      <c r="IKR2" s="6"/>
      <c r="IKS2" s="6"/>
      <c r="IKT2" s="6"/>
      <c r="IKU2" s="6"/>
      <c r="IKV2" s="6"/>
      <c r="IKW2" s="6"/>
      <c r="IKX2" s="6"/>
      <c r="IKY2" s="6"/>
      <c r="IKZ2" s="6"/>
      <c r="ILA2" s="6"/>
      <c r="ILB2" s="6"/>
      <c r="ILC2" s="6"/>
      <c r="ILD2" s="6"/>
      <c r="ILE2" s="6"/>
      <c r="ILF2" s="6"/>
      <c r="ILG2" s="6"/>
      <c r="ILH2" s="6"/>
      <c r="ILI2" s="6"/>
      <c r="ILJ2" s="6"/>
      <c r="ILK2" s="6"/>
      <c r="ILL2" s="6"/>
      <c r="ILM2" s="6"/>
      <c r="ILN2" s="6"/>
      <c r="ILO2" s="6"/>
      <c r="ILP2" s="6"/>
      <c r="ILQ2" s="6"/>
      <c r="ILR2" s="6"/>
      <c r="ILS2" s="6"/>
      <c r="ILT2" s="6"/>
      <c r="ILU2" s="6"/>
      <c r="ILV2" s="6"/>
      <c r="ILW2" s="6"/>
      <c r="ILX2" s="6"/>
      <c r="ILY2" s="6"/>
      <c r="ILZ2" s="6"/>
      <c r="IMA2" s="6"/>
      <c r="IMB2" s="6"/>
      <c r="IMC2" s="6"/>
      <c r="IMD2" s="6"/>
      <c r="IME2" s="6"/>
      <c r="IMF2" s="6"/>
      <c r="IMG2" s="6"/>
      <c r="IMH2" s="6"/>
      <c r="IMI2" s="6"/>
      <c r="IMJ2" s="6"/>
      <c r="IMK2" s="6"/>
      <c r="IML2" s="6"/>
      <c r="IMM2" s="6"/>
      <c r="IMN2" s="6"/>
      <c r="IMO2" s="6"/>
      <c r="IMP2" s="6"/>
      <c r="IMQ2" s="6"/>
      <c r="IMR2" s="6"/>
      <c r="IMS2" s="6"/>
      <c r="IMT2" s="6"/>
      <c r="IMU2" s="6"/>
      <c r="IMV2" s="6"/>
      <c r="IMW2" s="6"/>
      <c r="IMX2" s="6"/>
      <c r="IMY2" s="6"/>
      <c r="IMZ2" s="6"/>
      <c r="INA2" s="6"/>
      <c r="INB2" s="6"/>
      <c r="INC2" s="6"/>
      <c r="IND2" s="6"/>
      <c r="INE2" s="6"/>
      <c r="INF2" s="6"/>
      <c r="ING2" s="6"/>
      <c r="INH2" s="6"/>
      <c r="INI2" s="6"/>
      <c r="INJ2" s="6"/>
      <c r="INK2" s="6"/>
      <c r="INL2" s="6"/>
      <c r="INM2" s="6"/>
      <c r="INN2" s="6"/>
      <c r="INO2" s="6"/>
      <c r="INP2" s="6"/>
      <c r="INQ2" s="6"/>
      <c r="INR2" s="6"/>
      <c r="INS2" s="6"/>
      <c r="INT2" s="6"/>
      <c r="INU2" s="6"/>
      <c r="INV2" s="6"/>
      <c r="INW2" s="6"/>
      <c r="INX2" s="6"/>
      <c r="INY2" s="6"/>
      <c r="INZ2" s="6"/>
      <c r="IOA2" s="6"/>
      <c r="IOB2" s="6"/>
      <c r="IOC2" s="6"/>
      <c r="IOD2" s="6"/>
      <c r="IOE2" s="6"/>
      <c r="IOF2" s="6"/>
      <c r="IOG2" s="6"/>
      <c r="IOH2" s="6"/>
      <c r="IOI2" s="6"/>
      <c r="IOJ2" s="6"/>
      <c r="IOK2" s="6"/>
      <c r="IOL2" s="6"/>
      <c r="IOM2" s="6"/>
      <c r="ION2" s="6"/>
      <c r="IOO2" s="6"/>
      <c r="IOP2" s="6"/>
      <c r="IOQ2" s="6"/>
      <c r="IOR2" s="6"/>
      <c r="IOS2" s="6"/>
      <c r="IOT2" s="6"/>
      <c r="IOU2" s="6"/>
      <c r="IOV2" s="6"/>
      <c r="IOW2" s="6"/>
      <c r="IOX2" s="6"/>
      <c r="IOY2" s="6"/>
      <c r="IOZ2" s="6"/>
      <c r="IPA2" s="6"/>
      <c r="IPB2" s="6"/>
      <c r="IPC2" s="6"/>
      <c r="IPD2" s="6"/>
      <c r="IPE2" s="6"/>
      <c r="IPF2" s="6"/>
      <c r="IPG2" s="6"/>
      <c r="IPH2" s="6"/>
      <c r="IPI2" s="6"/>
      <c r="IPJ2" s="6"/>
      <c r="IPK2" s="6"/>
      <c r="IPL2" s="6"/>
      <c r="IPM2" s="6"/>
      <c r="IPN2" s="6"/>
      <c r="IPO2" s="6"/>
      <c r="IPP2" s="6"/>
      <c r="IPQ2" s="6"/>
      <c r="IPR2" s="6"/>
      <c r="IPS2" s="6"/>
      <c r="IPT2" s="6"/>
      <c r="IPU2" s="6"/>
      <c r="IPV2" s="6"/>
      <c r="IPW2" s="6"/>
      <c r="IPX2" s="6"/>
      <c r="IPY2" s="6"/>
      <c r="IPZ2" s="6"/>
      <c r="IQA2" s="6"/>
      <c r="IQB2" s="6"/>
      <c r="IQC2" s="6"/>
      <c r="IQD2" s="6"/>
      <c r="IQE2" s="6"/>
      <c r="IQF2" s="6"/>
      <c r="IQG2" s="6"/>
      <c r="IQH2" s="6"/>
      <c r="IQI2" s="6"/>
      <c r="IQJ2" s="6"/>
      <c r="IQK2" s="6"/>
      <c r="IQL2" s="6"/>
      <c r="IQM2" s="6"/>
      <c r="IQN2" s="6"/>
      <c r="IQO2" s="6"/>
      <c r="IQP2" s="6"/>
      <c r="IQQ2" s="6"/>
      <c r="IQR2" s="6"/>
      <c r="IQS2" s="6"/>
      <c r="IQT2" s="6"/>
      <c r="IQU2" s="6"/>
      <c r="IQV2" s="6"/>
      <c r="IQW2" s="6"/>
      <c r="IQX2" s="6"/>
      <c r="IQY2" s="6"/>
      <c r="IQZ2" s="6"/>
      <c r="IRA2" s="6"/>
      <c r="IRB2" s="6"/>
      <c r="IRC2" s="6"/>
      <c r="IRD2" s="6"/>
      <c r="IRE2" s="6"/>
      <c r="IRF2" s="6"/>
      <c r="IRG2" s="6"/>
      <c r="IRH2" s="6"/>
      <c r="IRI2" s="6"/>
      <c r="IRJ2" s="6"/>
      <c r="IRK2" s="6"/>
      <c r="IRL2" s="6"/>
      <c r="IRM2" s="6"/>
      <c r="IRN2" s="6"/>
      <c r="IRO2" s="6"/>
      <c r="IRP2" s="6"/>
      <c r="IRQ2" s="6"/>
      <c r="IRR2" s="6"/>
      <c r="IRS2" s="6"/>
      <c r="IRT2" s="6"/>
      <c r="IRU2" s="6"/>
      <c r="IRV2" s="6"/>
      <c r="IRW2" s="6"/>
      <c r="IRX2" s="6"/>
      <c r="IRY2" s="6"/>
      <c r="IRZ2" s="6"/>
      <c r="ISA2" s="6"/>
      <c r="ISB2" s="6"/>
      <c r="ISC2" s="6"/>
      <c r="ISD2" s="6"/>
      <c r="ISE2" s="6"/>
      <c r="ISF2" s="6"/>
      <c r="ISG2" s="6"/>
      <c r="ISH2" s="6"/>
      <c r="ISI2" s="6"/>
      <c r="ISJ2" s="6"/>
      <c r="ISK2" s="6"/>
      <c r="ISL2" s="6"/>
      <c r="ISM2" s="6"/>
      <c r="ISN2" s="6"/>
      <c r="ISO2" s="6"/>
      <c r="ISP2" s="6"/>
      <c r="ISQ2" s="6"/>
      <c r="ISR2" s="6"/>
      <c r="ISS2" s="6"/>
      <c r="IST2" s="6"/>
      <c r="ISU2" s="6"/>
      <c r="ISV2" s="6"/>
      <c r="ISW2" s="6"/>
      <c r="ISX2" s="6"/>
      <c r="ISY2" s="6"/>
      <c r="ISZ2" s="6"/>
      <c r="ITA2" s="6"/>
      <c r="ITB2" s="6"/>
      <c r="ITC2" s="6"/>
      <c r="ITD2" s="6"/>
      <c r="ITE2" s="6"/>
      <c r="ITF2" s="6"/>
      <c r="ITG2" s="6"/>
      <c r="ITH2" s="6"/>
      <c r="ITI2" s="6"/>
      <c r="ITJ2" s="6"/>
      <c r="ITK2" s="6"/>
      <c r="ITL2" s="6"/>
      <c r="ITM2" s="6"/>
      <c r="ITN2" s="6"/>
      <c r="ITO2" s="6"/>
      <c r="ITP2" s="6"/>
      <c r="ITQ2" s="6"/>
      <c r="ITR2" s="6"/>
      <c r="ITS2" s="6"/>
      <c r="ITT2" s="6"/>
      <c r="ITU2" s="6"/>
      <c r="ITV2" s="6"/>
      <c r="ITW2" s="6"/>
      <c r="ITX2" s="6"/>
      <c r="ITY2" s="6"/>
      <c r="ITZ2" s="6"/>
      <c r="IUA2" s="6"/>
      <c r="IUB2" s="6"/>
      <c r="IUC2" s="6"/>
      <c r="IUD2" s="6"/>
      <c r="IUE2" s="6"/>
      <c r="IUF2" s="6"/>
      <c r="IUG2" s="6"/>
      <c r="IUH2" s="6"/>
      <c r="IUI2" s="6"/>
      <c r="IUJ2" s="6"/>
      <c r="IUK2" s="6"/>
      <c r="IUL2" s="6"/>
      <c r="IUM2" s="6"/>
      <c r="IUN2" s="6"/>
      <c r="IUO2" s="6"/>
      <c r="IUP2" s="6"/>
      <c r="IUQ2" s="6"/>
      <c r="IUR2" s="6"/>
      <c r="IUS2" s="6"/>
      <c r="IUT2" s="6"/>
      <c r="IUU2" s="6"/>
      <c r="IUV2" s="6"/>
      <c r="IUW2" s="6"/>
      <c r="IUX2" s="6"/>
      <c r="IUY2" s="6"/>
      <c r="IUZ2" s="6"/>
      <c r="IVA2" s="6"/>
      <c r="IVB2" s="6"/>
      <c r="IVC2" s="6"/>
      <c r="IVD2" s="6"/>
      <c r="IVE2" s="6"/>
      <c r="IVF2" s="6"/>
      <c r="IVG2" s="6"/>
      <c r="IVH2" s="6"/>
      <c r="IVI2" s="6"/>
      <c r="IVJ2" s="6"/>
      <c r="IVK2" s="6"/>
      <c r="IVL2" s="6"/>
      <c r="IVM2" s="6"/>
      <c r="IVN2" s="6"/>
      <c r="IVO2" s="6"/>
      <c r="IVP2" s="6"/>
      <c r="IVQ2" s="6"/>
      <c r="IVR2" s="6"/>
      <c r="IVS2" s="6"/>
      <c r="IVT2" s="6"/>
      <c r="IVU2" s="6"/>
      <c r="IVV2" s="6"/>
      <c r="IVW2" s="6"/>
      <c r="IVX2" s="6"/>
      <c r="IVY2" s="6"/>
      <c r="IVZ2" s="6"/>
      <c r="IWA2" s="6"/>
      <c r="IWB2" s="6"/>
      <c r="IWC2" s="6"/>
      <c r="IWD2" s="6"/>
      <c r="IWE2" s="6"/>
      <c r="IWF2" s="6"/>
      <c r="IWG2" s="6"/>
      <c r="IWH2" s="6"/>
      <c r="IWI2" s="6"/>
      <c r="IWJ2" s="6"/>
      <c r="IWK2" s="6"/>
      <c r="IWL2" s="6"/>
      <c r="IWM2" s="6"/>
      <c r="IWN2" s="6"/>
      <c r="IWO2" s="6"/>
      <c r="IWP2" s="6"/>
      <c r="IWQ2" s="6"/>
      <c r="IWR2" s="6"/>
      <c r="IWS2" s="6"/>
      <c r="IWT2" s="6"/>
      <c r="IWU2" s="6"/>
      <c r="IWV2" s="6"/>
      <c r="IWW2" s="6"/>
      <c r="IWX2" s="6"/>
      <c r="IWY2" s="6"/>
      <c r="IWZ2" s="6"/>
      <c r="IXA2" s="6"/>
      <c r="IXB2" s="6"/>
      <c r="IXC2" s="6"/>
      <c r="IXD2" s="6"/>
      <c r="IXE2" s="6"/>
      <c r="IXF2" s="6"/>
      <c r="IXG2" s="6"/>
      <c r="IXH2" s="6"/>
      <c r="IXI2" s="6"/>
      <c r="IXJ2" s="6"/>
      <c r="IXK2" s="6"/>
      <c r="IXL2" s="6"/>
      <c r="IXM2" s="6"/>
      <c r="IXN2" s="6"/>
      <c r="IXO2" s="6"/>
      <c r="IXP2" s="6"/>
      <c r="IXQ2" s="6"/>
      <c r="IXR2" s="6"/>
      <c r="IXS2" s="6"/>
      <c r="IXT2" s="6"/>
      <c r="IXU2" s="6"/>
      <c r="IXV2" s="6"/>
      <c r="IXW2" s="6"/>
      <c r="IXX2" s="6"/>
      <c r="IXY2" s="6"/>
      <c r="IXZ2" s="6"/>
      <c r="IYA2" s="6"/>
      <c r="IYB2" s="6"/>
      <c r="IYC2" s="6"/>
      <c r="IYD2" s="6"/>
      <c r="IYE2" s="6"/>
      <c r="IYF2" s="6"/>
      <c r="IYG2" s="6"/>
      <c r="IYH2" s="6"/>
      <c r="IYI2" s="6"/>
      <c r="IYJ2" s="6"/>
      <c r="IYK2" s="6"/>
      <c r="IYL2" s="6"/>
      <c r="IYM2" s="6"/>
      <c r="IYN2" s="6"/>
      <c r="IYO2" s="6"/>
      <c r="IYP2" s="6"/>
      <c r="IYQ2" s="6"/>
      <c r="IYR2" s="6"/>
      <c r="IYS2" s="6"/>
      <c r="IYT2" s="6"/>
      <c r="IYU2" s="6"/>
      <c r="IYV2" s="6"/>
      <c r="IYW2" s="6"/>
      <c r="IYX2" s="6"/>
      <c r="IYY2" s="6"/>
      <c r="IYZ2" s="6"/>
      <c r="IZA2" s="6"/>
      <c r="IZB2" s="6"/>
      <c r="IZC2" s="6"/>
      <c r="IZD2" s="6"/>
      <c r="IZE2" s="6"/>
      <c r="IZF2" s="6"/>
      <c r="IZG2" s="6"/>
      <c r="IZH2" s="6"/>
      <c r="IZI2" s="6"/>
      <c r="IZJ2" s="6"/>
      <c r="IZK2" s="6"/>
      <c r="IZL2" s="6"/>
      <c r="IZM2" s="6"/>
      <c r="IZN2" s="6"/>
      <c r="IZO2" s="6"/>
      <c r="IZP2" s="6"/>
      <c r="IZQ2" s="6"/>
      <c r="IZR2" s="6"/>
      <c r="IZS2" s="6"/>
      <c r="IZT2" s="6"/>
      <c r="IZU2" s="6"/>
      <c r="IZV2" s="6"/>
      <c r="IZW2" s="6"/>
      <c r="IZX2" s="6"/>
      <c r="IZY2" s="6"/>
      <c r="IZZ2" s="6"/>
      <c r="JAA2" s="6"/>
      <c r="JAB2" s="6"/>
      <c r="JAC2" s="6"/>
      <c r="JAD2" s="6"/>
      <c r="JAE2" s="6"/>
      <c r="JAF2" s="6"/>
      <c r="JAG2" s="6"/>
      <c r="JAH2" s="6"/>
      <c r="JAI2" s="6"/>
      <c r="JAJ2" s="6"/>
      <c r="JAK2" s="6"/>
      <c r="JAL2" s="6"/>
      <c r="JAM2" s="6"/>
      <c r="JAN2" s="6"/>
      <c r="JAO2" s="6"/>
      <c r="JAP2" s="6"/>
      <c r="JAQ2" s="6"/>
      <c r="JAR2" s="6"/>
      <c r="JAS2" s="6"/>
      <c r="JAT2" s="6"/>
      <c r="JAU2" s="6"/>
      <c r="JAV2" s="6"/>
      <c r="JAW2" s="6"/>
      <c r="JAX2" s="6"/>
      <c r="JAY2" s="6"/>
      <c r="JAZ2" s="6"/>
      <c r="JBA2" s="6"/>
      <c r="JBB2" s="6"/>
      <c r="JBC2" s="6"/>
      <c r="JBD2" s="6"/>
      <c r="JBE2" s="6"/>
      <c r="JBF2" s="6"/>
      <c r="JBG2" s="6"/>
      <c r="JBH2" s="6"/>
      <c r="JBI2" s="6"/>
      <c r="JBJ2" s="6"/>
      <c r="JBK2" s="6"/>
      <c r="JBL2" s="6"/>
      <c r="JBM2" s="6"/>
      <c r="JBN2" s="6"/>
      <c r="JBO2" s="6"/>
      <c r="JBP2" s="6"/>
      <c r="JBQ2" s="6"/>
      <c r="JBR2" s="6"/>
      <c r="JBS2" s="6"/>
      <c r="JBT2" s="6"/>
      <c r="JBU2" s="6"/>
      <c r="JBV2" s="6"/>
      <c r="JBW2" s="6"/>
      <c r="JBX2" s="6"/>
      <c r="JBY2" s="6"/>
      <c r="JBZ2" s="6"/>
      <c r="JCA2" s="6"/>
      <c r="JCB2" s="6"/>
      <c r="JCC2" s="6"/>
      <c r="JCD2" s="6"/>
      <c r="JCE2" s="6"/>
      <c r="JCF2" s="6"/>
      <c r="JCG2" s="6"/>
      <c r="JCH2" s="6"/>
      <c r="JCI2" s="6"/>
      <c r="JCJ2" s="6"/>
      <c r="JCK2" s="6"/>
      <c r="JCL2" s="6"/>
      <c r="JCM2" s="6"/>
      <c r="JCN2" s="6"/>
      <c r="JCO2" s="6"/>
      <c r="JCP2" s="6"/>
      <c r="JCQ2" s="6"/>
      <c r="JCR2" s="6"/>
      <c r="JCS2" s="6"/>
      <c r="JCT2" s="6"/>
      <c r="JCU2" s="6"/>
      <c r="JCV2" s="6"/>
      <c r="JCW2" s="6"/>
      <c r="JCX2" s="6"/>
      <c r="JCY2" s="6"/>
      <c r="JCZ2" s="6"/>
      <c r="JDA2" s="6"/>
      <c r="JDB2" s="6"/>
      <c r="JDC2" s="6"/>
      <c r="JDD2" s="6"/>
      <c r="JDE2" s="6"/>
      <c r="JDF2" s="6"/>
      <c r="JDG2" s="6"/>
      <c r="JDH2" s="6"/>
      <c r="JDI2" s="6"/>
      <c r="JDJ2" s="6"/>
      <c r="JDK2" s="6"/>
      <c r="JDL2" s="6"/>
      <c r="JDM2" s="6"/>
      <c r="JDN2" s="6"/>
      <c r="JDO2" s="6"/>
      <c r="JDP2" s="6"/>
      <c r="JDQ2" s="6"/>
      <c r="JDR2" s="6"/>
      <c r="JDS2" s="6"/>
      <c r="JDT2" s="6"/>
      <c r="JDU2" s="6"/>
      <c r="JDV2" s="6"/>
      <c r="JDW2" s="6"/>
      <c r="JDX2" s="6"/>
      <c r="JDY2" s="6"/>
      <c r="JDZ2" s="6"/>
      <c r="JEA2" s="6"/>
      <c r="JEB2" s="6"/>
      <c r="JEC2" s="6"/>
      <c r="JED2" s="6"/>
      <c r="JEE2" s="6"/>
      <c r="JEF2" s="6"/>
      <c r="JEG2" s="6"/>
      <c r="JEH2" s="6"/>
      <c r="JEI2" s="6"/>
      <c r="JEJ2" s="6"/>
      <c r="JEK2" s="6"/>
      <c r="JEL2" s="6"/>
      <c r="JEM2" s="6"/>
      <c r="JEN2" s="6"/>
      <c r="JEO2" s="6"/>
      <c r="JEP2" s="6"/>
      <c r="JEQ2" s="6"/>
      <c r="JER2" s="6"/>
      <c r="JES2" s="6"/>
      <c r="JET2" s="6"/>
      <c r="JEU2" s="6"/>
      <c r="JEV2" s="6"/>
      <c r="JEW2" s="6"/>
      <c r="JEX2" s="6"/>
      <c r="JEY2" s="6"/>
      <c r="JEZ2" s="6"/>
      <c r="JFA2" s="6"/>
      <c r="JFB2" s="6"/>
      <c r="JFC2" s="6"/>
      <c r="JFD2" s="6"/>
      <c r="JFE2" s="6"/>
      <c r="JFF2" s="6"/>
      <c r="JFG2" s="6"/>
      <c r="JFH2" s="6"/>
      <c r="JFI2" s="6"/>
      <c r="JFJ2" s="6"/>
      <c r="JFK2" s="6"/>
      <c r="JFL2" s="6"/>
      <c r="JFM2" s="6"/>
      <c r="JFN2" s="6"/>
      <c r="JFO2" s="6"/>
      <c r="JFP2" s="6"/>
      <c r="JFQ2" s="6"/>
      <c r="JFR2" s="6"/>
      <c r="JFS2" s="6"/>
      <c r="JFT2" s="6"/>
      <c r="JFU2" s="6"/>
      <c r="JFV2" s="6"/>
      <c r="JFW2" s="6"/>
      <c r="JFX2" s="6"/>
      <c r="JFY2" s="6"/>
      <c r="JFZ2" s="6"/>
      <c r="JGA2" s="6"/>
      <c r="JGB2" s="6"/>
      <c r="JGC2" s="6"/>
      <c r="JGD2" s="6"/>
      <c r="JGE2" s="6"/>
      <c r="JGF2" s="6"/>
      <c r="JGG2" s="6"/>
      <c r="JGH2" s="6"/>
      <c r="JGI2" s="6"/>
      <c r="JGJ2" s="6"/>
      <c r="JGK2" s="6"/>
      <c r="JGL2" s="6"/>
      <c r="JGM2" s="6"/>
      <c r="JGN2" s="6"/>
      <c r="JGO2" s="6"/>
      <c r="JGP2" s="6"/>
      <c r="JGQ2" s="6"/>
      <c r="JGR2" s="6"/>
      <c r="JGS2" s="6"/>
      <c r="JGT2" s="6"/>
      <c r="JGU2" s="6"/>
      <c r="JGV2" s="6"/>
      <c r="JGW2" s="6"/>
      <c r="JGX2" s="6"/>
      <c r="JGY2" s="6"/>
      <c r="JGZ2" s="6"/>
      <c r="JHA2" s="6"/>
      <c r="JHB2" s="6"/>
      <c r="JHC2" s="6"/>
      <c r="JHD2" s="6"/>
      <c r="JHE2" s="6"/>
      <c r="JHF2" s="6"/>
      <c r="JHG2" s="6"/>
      <c r="JHH2" s="6"/>
      <c r="JHI2" s="6"/>
      <c r="JHJ2" s="6"/>
      <c r="JHK2" s="6"/>
      <c r="JHL2" s="6"/>
      <c r="JHM2" s="6"/>
      <c r="JHN2" s="6"/>
      <c r="JHO2" s="6"/>
      <c r="JHP2" s="6"/>
      <c r="JHQ2" s="6"/>
      <c r="JHR2" s="6"/>
      <c r="JHS2" s="6"/>
      <c r="JHT2" s="6"/>
      <c r="JHU2" s="6"/>
      <c r="JHV2" s="6"/>
      <c r="JHW2" s="6"/>
      <c r="JHX2" s="6"/>
      <c r="JHY2" s="6"/>
      <c r="JHZ2" s="6"/>
      <c r="JIA2" s="6"/>
      <c r="JIB2" s="6"/>
      <c r="JIC2" s="6"/>
      <c r="JID2" s="6"/>
      <c r="JIE2" s="6"/>
      <c r="JIF2" s="6"/>
      <c r="JIG2" s="6"/>
      <c r="JIH2" s="6"/>
      <c r="JII2" s="6"/>
      <c r="JIJ2" s="6"/>
      <c r="JIK2" s="6"/>
      <c r="JIL2" s="6"/>
      <c r="JIM2" s="6"/>
      <c r="JIN2" s="6"/>
      <c r="JIO2" s="6"/>
      <c r="JIP2" s="6"/>
      <c r="JIQ2" s="6"/>
      <c r="JIR2" s="6"/>
      <c r="JIS2" s="6"/>
      <c r="JIT2" s="6"/>
      <c r="JIU2" s="6"/>
      <c r="JIV2" s="6"/>
      <c r="JIW2" s="6"/>
      <c r="JIX2" s="6"/>
      <c r="JIY2" s="6"/>
      <c r="JIZ2" s="6"/>
      <c r="JJA2" s="6"/>
      <c r="JJB2" s="6"/>
      <c r="JJC2" s="6"/>
      <c r="JJD2" s="6"/>
      <c r="JJE2" s="6"/>
      <c r="JJF2" s="6"/>
      <c r="JJG2" s="6"/>
      <c r="JJH2" s="6"/>
      <c r="JJI2" s="6"/>
      <c r="JJJ2" s="6"/>
      <c r="JJK2" s="6"/>
      <c r="JJL2" s="6"/>
      <c r="JJM2" s="6"/>
      <c r="JJN2" s="6"/>
      <c r="JJO2" s="6"/>
      <c r="JJP2" s="6"/>
      <c r="JJQ2" s="6"/>
      <c r="JJR2" s="6"/>
      <c r="JJS2" s="6"/>
      <c r="JJT2" s="6"/>
      <c r="JJU2" s="6"/>
      <c r="JJV2" s="6"/>
      <c r="JJW2" s="6"/>
      <c r="JJX2" s="6"/>
      <c r="JJY2" s="6"/>
      <c r="JJZ2" s="6"/>
      <c r="JKA2" s="6"/>
      <c r="JKB2" s="6"/>
      <c r="JKC2" s="6"/>
      <c r="JKD2" s="6"/>
      <c r="JKE2" s="6"/>
      <c r="JKF2" s="6"/>
      <c r="JKG2" s="6"/>
      <c r="JKH2" s="6"/>
      <c r="JKI2" s="6"/>
      <c r="JKJ2" s="6"/>
      <c r="JKK2" s="6"/>
      <c r="JKL2" s="6"/>
      <c r="JKM2" s="6"/>
      <c r="JKN2" s="6"/>
      <c r="JKO2" s="6"/>
      <c r="JKP2" s="6"/>
      <c r="JKQ2" s="6"/>
      <c r="JKR2" s="6"/>
      <c r="JKS2" s="6"/>
      <c r="JKT2" s="6"/>
      <c r="JKU2" s="6"/>
      <c r="JKV2" s="6"/>
      <c r="JKW2" s="6"/>
      <c r="JKX2" s="6"/>
      <c r="JKY2" s="6"/>
      <c r="JKZ2" s="6"/>
      <c r="JLA2" s="6"/>
      <c r="JLB2" s="6"/>
      <c r="JLC2" s="6"/>
      <c r="JLD2" s="6"/>
      <c r="JLE2" s="6"/>
      <c r="JLF2" s="6"/>
      <c r="JLG2" s="6"/>
      <c r="JLH2" s="6"/>
      <c r="JLI2" s="6"/>
      <c r="JLJ2" s="6"/>
      <c r="JLK2" s="6"/>
      <c r="JLL2" s="6"/>
      <c r="JLM2" s="6"/>
      <c r="JLN2" s="6"/>
      <c r="JLO2" s="6"/>
      <c r="JLP2" s="6"/>
      <c r="JLQ2" s="6"/>
      <c r="JLR2" s="6"/>
      <c r="JLS2" s="6"/>
      <c r="JLT2" s="6"/>
      <c r="JLU2" s="6"/>
      <c r="JLV2" s="6"/>
      <c r="JLW2" s="6"/>
      <c r="JLX2" s="6"/>
      <c r="JLY2" s="6"/>
      <c r="JLZ2" s="6"/>
      <c r="JMA2" s="6"/>
      <c r="JMB2" s="6"/>
      <c r="JMC2" s="6"/>
      <c r="JMD2" s="6"/>
      <c r="JME2" s="6"/>
      <c r="JMF2" s="6"/>
      <c r="JMG2" s="6"/>
      <c r="JMH2" s="6"/>
      <c r="JMI2" s="6"/>
      <c r="JMJ2" s="6"/>
      <c r="JMK2" s="6"/>
      <c r="JML2" s="6"/>
      <c r="JMM2" s="6"/>
      <c r="JMN2" s="6"/>
      <c r="JMO2" s="6"/>
      <c r="JMP2" s="6"/>
      <c r="JMQ2" s="6"/>
      <c r="JMR2" s="6"/>
      <c r="JMS2" s="6"/>
      <c r="JMT2" s="6"/>
      <c r="JMU2" s="6"/>
      <c r="JMV2" s="6"/>
      <c r="JMW2" s="6"/>
      <c r="JMX2" s="6"/>
      <c r="JMY2" s="6"/>
      <c r="JMZ2" s="6"/>
      <c r="JNA2" s="6"/>
      <c r="JNB2" s="6"/>
      <c r="JNC2" s="6"/>
      <c r="JND2" s="6"/>
      <c r="JNE2" s="6"/>
      <c r="JNF2" s="6"/>
      <c r="JNG2" s="6"/>
      <c r="JNH2" s="6"/>
      <c r="JNI2" s="6"/>
      <c r="JNJ2" s="6"/>
      <c r="JNK2" s="6"/>
      <c r="JNL2" s="6"/>
      <c r="JNM2" s="6"/>
      <c r="JNN2" s="6"/>
      <c r="JNO2" s="6"/>
      <c r="JNP2" s="6"/>
      <c r="JNQ2" s="6"/>
      <c r="JNR2" s="6"/>
      <c r="JNS2" s="6"/>
      <c r="JNT2" s="6"/>
      <c r="JNU2" s="6"/>
      <c r="JNV2" s="6"/>
      <c r="JNW2" s="6"/>
      <c r="JNX2" s="6"/>
      <c r="JNY2" s="6"/>
      <c r="JNZ2" s="6"/>
      <c r="JOA2" s="6"/>
      <c r="JOB2" s="6"/>
      <c r="JOC2" s="6"/>
      <c r="JOD2" s="6"/>
      <c r="JOE2" s="6"/>
      <c r="JOF2" s="6"/>
      <c r="JOG2" s="6"/>
      <c r="JOH2" s="6"/>
      <c r="JOI2" s="6"/>
      <c r="JOJ2" s="6"/>
      <c r="JOK2" s="6"/>
      <c r="JOL2" s="6"/>
      <c r="JOM2" s="6"/>
      <c r="JON2" s="6"/>
      <c r="JOO2" s="6"/>
      <c r="JOP2" s="6"/>
      <c r="JOQ2" s="6"/>
      <c r="JOR2" s="6"/>
      <c r="JOS2" s="6"/>
      <c r="JOT2" s="6"/>
      <c r="JOU2" s="6"/>
      <c r="JOV2" s="6"/>
      <c r="JOW2" s="6"/>
      <c r="JOX2" s="6"/>
      <c r="JOY2" s="6"/>
      <c r="JOZ2" s="6"/>
      <c r="JPA2" s="6"/>
      <c r="JPB2" s="6"/>
      <c r="JPC2" s="6"/>
      <c r="JPD2" s="6"/>
      <c r="JPE2" s="6"/>
      <c r="JPF2" s="6"/>
      <c r="JPG2" s="6"/>
      <c r="JPH2" s="6"/>
      <c r="JPI2" s="6"/>
      <c r="JPJ2" s="6"/>
      <c r="JPK2" s="6"/>
      <c r="JPL2" s="6"/>
      <c r="JPM2" s="6"/>
      <c r="JPN2" s="6"/>
      <c r="JPO2" s="6"/>
      <c r="JPP2" s="6"/>
      <c r="JPQ2" s="6"/>
      <c r="JPR2" s="6"/>
      <c r="JPS2" s="6"/>
      <c r="JPT2" s="6"/>
      <c r="JPU2" s="6"/>
      <c r="JPV2" s="6"/>
      <c r="JPW2" s="6"/>
      <c r="JPX2" s="6"/>
      <c r="JPY2" s="6"/>
      <c r="JPZ2" s="6"/>
      <c r="JQA2" s="6"/>
      <c r="JQB2" s="6"/>
      <c r="JQC2" s="6"/>
      <c r="JQD2" s="6"/>
      <c r="JQE2" s="6"/>
      <c r="JQF2" s="6"/>
      <c r="JQG2" s="6"/>
      <c r="JQH2" s="6"/>
      <c r="JQI2" s="6"/>
      <c r="JQJ2" s="6"/>
      <c r="JQK2" s="6"/>
      <c r="JQL2" s="6"/>
      <c r="JQM2" s="6"/>
      <c r="JQN2" s="6"/>
      <c r="JQO2" s="6"/>
      <c r="JQP2" s="6"/>
      <c r="JQQ2" s="6"/>
      <c r="JQR2" s="6"/>
      <c r="JQS2" s="6"/>
      <c r="JQT2" s="6"/>
      <c r="JQU2" s="6"/>
      <c r="JQV2" s="6"/>
      <c r="JQW2" s="6"/>
      <c r="JQX2" s="6"/>
      <c r="JQY2" s="6"/>
      <c r="JQZ2" s="6"/>
      <c r="JRA2" s="6"/>
      <c r="JRB2" s="6"/>
      <c r="JRC2" s="6"/>
      <c r="JRD2" s="6"/>
      <c r="JRE2" s="6"/>
      <c r="JRF2" s="6"/>
      <c r="JRG2" s="6"/>
      <c r="JRH2" s="6"/>
      <c r="JRI2" s="6"/>
      <c r="JRJ2" s="6"/>
      <c r="JRK2" s="6"/>
      <c r="JRL2" s="6"/>
      <c r="JRM2" s="6"/>
      <c r="JRN2" s="6"/>
      <c r="JRO2" s="6"/>
      <c r="JRP2" s="6"/>
      <c r="JRQ2" s="6"/>
      <c r="JRR2" s="6"/>
      <c r="JRS2" s="6"/>
      <c r="JRT2" s="6"/>
      <c r="JRU2" s="6"/>
      <c r="JRV2" s="6"/>
      <c r="JRW2" s="6"/>
      <c r="JRX2" s="6"/>
      <c r="JRY2" s="6"/>
      <c r="JRZ2" s="6"/>
      <c r="JSA2" s="6"/>
      <c r="JSB2" s="6"/>
      <c r="JSC2" s="6"/>
      <c r="JSD2" s="6"/>
      <c r="JSE2" s="6"/>
      <c r="JSF2" s="6"/>
      <c r="JSG2" s="6"/>
      <c r="JSH2" s="6"/>
      <c r="JSI2" s="6"/>
      <c r="JSJ2" s="6"/>
      <c r="JSK2" s="6"/>
      <c r="JSL2" s="6"/>
      <c r="JSM2" s="6"/>
      <c r="JSN2" s="6"/>
      <c r="JSO2" s="6"/>
      <c r="JSP2" s="6"/>
      <c r="JSQ2" s="6"/>
      <c r="JSR2" s="6"/>
      <c r="JSS2" s="6"/>
      <c r="JST2" s="6"/>
      <c r="JSU2" s="6"/>
      <c r="JSV2" s="6"/>
      <c r="JSW2" s="6"/>
      <c r="JSX2" s="6"/>
      <c r="JSY2" s="6"/>
      <c r="JSZ2" s="6"/>
      <c r="JTA2" s="6"/>
      <c r="JTB2" s="6"/>
      <c r="JTC2" s="6"/>
      <c r="JTD2" s="6"/>
      <c r="JTE2" s="6"/>
      <c r="JTF2" s="6"/>
      <c r="JTG2" s="6"/>
      <c r="JTH2" s="6"/>
      <c r="JTI2" s="6"/>
      <c r="JTJ2" s="6"/>
      <c r="JTK2" s="6"/>
      <c r="JTL2" s="6"/>
      <c r="JTM2" s="6"/>
      <c r="JTN2" s="6"/>
      <c r="JTO2" s="6"/>
      <c r="JTP2" s="6"/>
      <c r="JTQ2" s="6"/>
      <c r="JTR2" s="6"/>
      <c r="JTS2" s="6"/>
      <c r="JTT2" s="6"/>
      <c r="JTU2" s="6"/>
      <c r="JTV2" s="6"/>
      <c r="JTW2" s="6"/>
      <c r="JTX2" s="6"/>
      <c r="JTY2" s="6"/>
      <c r="JTZ2" s="6"/>
      <c r="JUA2" s="6"/>
      <c r="JUB2" s="6"/>
      <c r="JUC2" s="6"/>
      <c r="JUD2" s="6"/>
      <c r="JUE2" s="6"/>
      <c r="JUF2" s="6"/>
      <c r="JUG2" s="6"/>
      <c r="JUH2" s="6"/>
      <c r="JUI2" s="6"/>
      <c r="JUJ2" s="6"/>
      <c r="JUK2" s="6"/>
      <c r="JUL2" s="6"/>
      <c r="JUM2" s="6"/>
      <c r="JUN2" s="6"/>
      <c r="JUO2" s="6"/>
      <c r="JUP2" s="6"/>
      <c r="JUQ2" s="6"/>
      <c r="JUR2" s="6"/>
      <c r="JUS2" s="6"/>
      <c r="JUT2" s="6"/>
      <c r="JUU2" s="6"/>
      <c r="JUV2" s="6"/>
      <c r="JUW2" s="6"/>
      <c r="JUX2" s="6"/>
      <c r="JUY2" s="6"/>
      <c r="JUZ2" s="6"/>
      <c r="JVA2" s="6"/>
      <c r="JVB2" s="6"/>
      <c r="JVC2" s="6"/>
      <c r="JVD2" s="6"/>
      <c r="JVE2" s="6"/>
      <c r="JVF2" s="6"/>
      <c r="JVG2" s="6"/>
      <c r="JVH2" s="6"/>
      <c r="JVI2" s="6"/>
      <c r="JVJ2" s="6"/>
      <c r="JVK2" s="6"/>
      <c r="JVL2" s="6"/>
      <c r="JVM2" s="6"/>
      <c r="JVN2" s="6"/>
      <c r="JVO2" s="6"/>
      <c r="JVP2" s="6"/>
      <c r="JVQ2" s="6"/>
      <c r="JVR2" s="6"/>
      <c r="JVS2" s="6"/>
      <c r="JVT2" s="6"/>
      <c r="JVU2" s="6"/>
      <c r="JVV2" s="6"/>
      <c r="JVW2" s="6"/>
      <c r="JVX2" s="6"/>
      <c r="JVY2" s="6"/>
      <c r="JVZ2" s="6"/>
      <c r="JWA2" s="6"/>
      <c r="JWB2" s="6"/>
      <c r="JWC2" s="6"/>
      <c r="JWD2" s="6"/>
      <c r="JWE2" s="6"/>
      <c r="JWF2" s="6"/>
      <c r="JWG2" s="6"/>
      <c r="JWH2" s="6"/>
      <c r="JWI2" s="6"/>
      <c r="JWJ2" s="6"/>
      <c r="JWK2" s="6"/>
      <c r="JWL2" s="6"/>
      <c r="JWM2" s="6"/>
      <c r="JWN2" s="6"/>
      <c r="JWO2" s="6"/>
      <c r="JWP2" s="6"/>
      <c r="JWQ2" s="6"/>
      <c r="JWR2" s="6"/>
      <c r="JWS2" s="6"/>
      <c r="JWT2" s="6"/>
      <c r="JWU2" s="6"/>
      <c r="JWV2" s="6"/>
      <c r="JWW2" s="6"/>
      <c r="JWX2" s="6"/>
      <c r="JWY2" s="6"/>
      <c r="JWZ2" s="6"/>
      <c r="JXA2" s="6"/>
      <c r="JXB2" s="6"/>
      <c r="JXC2" s="6"/>
      <c r="JXD2" s="6"/>
      <c r="JXE2" s="6"/>
      <c r="JXF2" s="6"/>
      <c r="JXG2" s="6"/>
      <c r="JXH2" s="6"/>
      <c r="JXI2" s="6"/>
      <c r="JXJ2" s="6"/>
      <c r="JXK2" s="6"/>
      <c r="JXL2" s="6"/>
      <c r="JXM2" s="6"/>
      <c r="JXN2" s="6"/>
      <c r="JXO2" s="6"/>
      <c r="JXP2" s="6"/>
      <c r="JXQ2" s="6"/>
      <c r="JXR2" s="6"/>
      <c r="JXS2" s="6"/>
      <c r="JXT2" s="6"/>
      <c r="JXU2" s="6"/>
      <c r="JXV2" s="6"/>
      <c r="JXW2" s="6"/>
      <c r="JXX2" s="6"/>
      <c r="JXY2" s="6"/>
      <c r="JXZ2" s="6"/>
      <c r="JYA2" s="6"/>
      <c r="JYB2" s="6"/>
      <c r="JYC2" s="6"/>
      <c r="JYD2" s="6"/>
      <c r="JYE2" s="6"/>
      <c r="JYF2" s="6"/>
      <c r="JYG2" s="6"/>
      <c r="JYH2" s="6"/>
      <c r="JYI2" s="6"/>
      <c r="JYJ2" s="6"/>
      <c r="JYK2" s="6"/>
      <c r="JYL2" s="6"/>
      <c r="JYM2" s="6"/>
      <c r="JYN2" s="6"/>
      <c r="JYO2" s="6"/>
      <c r="JYP2" s="6"/>
      <c r="JYQ2" s="6"/>
      <c r="JYR2" s="6"/>
      <c r="JYS2" s="6"/>
      <c r="JYT2" s="6"/>
      <c r="JYU2" s="6"/>
      <c r="JYV2" s="6"/>
      <c r="JYW2" s="6"/>
      <c r="JYX2" s="6"/>
      <c r="JYY2" s="6"/>
      <c r="JYZ2" s="6"/>
      <c r="JZA2" s="6"/>
      <c r="JZB2" s="6"/>
      <c r="JZC2" s="6"/>
      <c r="JZD2" s="6"/>
      <c r="JZE2" s="6"/>
      <c r="JZF2" s="6"/>
      <c r="JZG2" s="6"/>
      <c r="JZH2" s="6"/>
      <c r="JZI2" s="6"/>
      <c r="JZJ2" s="6"/>
      <c r="JZK2" s="6"/>
      <c r="JZL2" s="6"/>
      <c r="JZM2" s="6"/>
      <c r="JZN2" s="6"/>
      <c r="JZO2" s="6"/>
      <c r="JZP2" s="6"/>
      <c r="JZQ2" s="6"/>
      <c r="JZR2" s="6"/>
      <c r="JZS2" s="6"/>
      <c r="JZT2" s="6"/>
      <c r="JZU2" s="6"/>
      <c r="JZV2" s="6"/>
      <c r="JZW2" s="6"/>
      <c r="JZX2" s="6"/>
      <c r="JZY2" s="6"/>
      <c r="JZZ2" s="6"/>
      <c r="KAA2" s="6"/>
      <c r="KAB2" s="6"/>
      <c r="KAC2" s="6"/>
      <c r="KAD2" s="6"/>
      <c r="KAE2" s="6"/>
      <c r="KAF2" s="6"/>
      <c r="KAG2" s="6"/>
      <c r="KAH2" s="6"/>
      <c r="KAI2" s="6"/>
      <c r="KAJ2" s="6"/>
      <c r="KAK2" s="6"/>
      <c r="KAL2" s="6"/>
      <c r="KAM2" s="6"/>
      <c r="KAN2" s="6"/>
      <c r="KAO2" s="6"/>
      <c r="KAP2" s="6"/>
      <c r="KAQ2" s="6"/>
      <c r="KAR2" s="6"/>
      <c r="KAS2" s="6"/>
      <c r="KAT2" s="6"/>
      <c r="KAU2" s="6"/>
      <c r="KAV2" s="6"/>
      <c r="KAW2" s="6"/>
      <c r="KAX2" s="6"/>
      <c r="KAY2" s="6"/>
      <c r="KAZ2" s="6"/>
      <c r="KBA2" s="6"/>
      <c r="KBB2" s="6"/>
      <c r="KBC2" s="6"/>
      <c r="KBD2" s="6"/>
      <c r="KBE2" s="6"/>
      <c r="KBF2" s="6"/>
      <c r="KBG2" s="6"/>
      <c r="KBH2" s="6"/>
      <c r="KBI2" s="6"/>
      <c r="KBJ2" s="6"/>
      <c r="KBK2" s="6"/>
      <c r="KBL2" s="6"/>
      <c r="KBM2" s="6"/>
      <c r="KBN2" s="6"/>
      <c r="KBO2" s="6"/>
      <c r="KBP2" s="6"/>
      <c r="KBQ2" s="6"/>
      <c r="KBR2" s="6"/>
      <c r="KBS2" s="6"/>
      <c r="KBT2" s="6"/>
      <c r="KBU2" s="6"/>
      <c r="KBV2" s="6"/>
      <c r="KBW2" s="6"/>
      <c r="KBX2" s="6"/>
      <c r="KBY2" s="6"/>
      <c r="KBZ2" s="6"/>
      <c r="KCA2" s="6"/>
      <c r="KCB2" s="6"/>
      <c r="KCC2" s="6"/>
      <c r="KCD2" s="6"/>
      <c r="KCE2" s="6"/>
      <c r="KCF2" s="6"/>
      <c r="KCG2" s="6"/>
      <c r="KCH2" s="6"/>
      <c r="KCI2" s="6"/>
      <c r="KCJ2" s="6"/>
      <c r="KCK2" s="6"/>
      <c r="KCL2" s="6"/>
      <c r="KCM2" s="6"/>
      <c r="KCN2" s="6"/>
      <c r="KCO2" s="6"/>
      <c r="KCP2" s="6"/>
      <c r="KCQ2" s="6"/>
      <c r="KCR2" s="6"/>
      <c r="KCS2" s="6"/>
      <c r="KCT2" s="6"/>
      <c r="KCU2" s="6"/>
      <c r="KCV2" s="6"/>
      <c r="KCW2" s="6"/>
      <c r="KCX2" s="6"/>
      <c r="KCY2" s="6"/>
      <c r="KCZ2" s="6"/>
      <c r="KDA2" s="6"/>
      <c r="KDB2" s="6"/>
      <c r="KDC2" s="6"/>
      <c r="KDD2" s="6"/>
      <c r="KDE2" s="6"/>
      <c r="KDF2" s="6"/>
      <c r="KDG2" s="6"/>
      <c r="KDH2" s="6"/>
      <c r="KDI2" s="6"/>
      <c r="KDJ2" s="6"/>
      <c r="KDK2" s="6"/>
      <c r="KDL2" s="6"/>
      <c r="KDM2" s="6"/>
      <c r="KDN2" s="6"/>
      <c r="KDO2" s="6"/>
      <c r="KDP2" s="6"/>
      <c r="KDQ2" s="6"/>
      <c r="KDR2" s="6"/>
      <c r="KDS2" s="6"/>
      <c r="KDT2" s="6"/>
      <c r="KDU2" s="6"/>
      <c r="KDV2" s="6"/>
      <c r="KDW2" s="6"/>
      <c r="KDX2" s="6"/>
      <c r="KDY2" s="6"/>
      <c r="KDZ2" s="6"/>
      <c r="KEA2" s="6"/>
      <c r="KEB2" s="6"/>
      <c r="KEC2" s="6"/>
      <c r="KED2" s="6"/>
      <c r="KEE2" s="6"/>
      <c r="KEF2" s="6"/>
      <c r="KEG2" s="6"/>
      <c r="KEH2" s="6"/>
      <c r="KEI2" s="6"/>
      <c r="KEJ2" s="6"/>
      <c r="KEK2" s="6"/>
      <c r="KEL2" s="6"/>
      <c r="KEM2" s="6"/>
      <c r="KEN2" s="6"/>
      <c r="KEO2" s="6"/>
      <c r="KEP2" s="6"/>
      <c r="KEQ2" s="6"/>
      <c r="KER2" s="6"/>
      <c r="KES2" s="6"/>
      <c r="KET2" s="6"/>
      <c r="KEU2" s="6"/>
      <c r="KEV2" s="6"/>
      <c r="KEW2" s="6"/>
      <c r="KEX2" s="6"/>
      <c r="KEY2" s="6"/>
      <c r="KEZ2" s="6"/>
      <c r="KFA2" s="6"/>
      <c r="KFB2" s="6"/>
      <c r="KFC2" s="6"/>
      <c r="KFD2" s="6"/>
      <c r="KFE2" s="6"/>
      <c r="KFF2" s="6"/>
      <c r="KFG2" s="6"/>
      <c r="KFH2" s="6"/>
      <c r="KFI2" s="6"/>
      <c r="KFJ2" s="6"/>
      <c r="KFK2" s="6"/>
      <c r="KFL2" s="6"/>
      <c r="KFM2" s="6"/>
      <c r="KFN2" s="6"/>
      <c r="KFO2" s="6"/>
      <c r="KFP2" s="6"/>
      <c r="KFQ2" s="6"/>
      <c r="KFR2" s="6"/>
      <c r="KFS2" s="6"/>
      <c r="KFT2" s="6"/>
      <c r="KFU2" s="6"/>
      <c r="KFV2" s="6"/>
      <c r="KFW2" s="6"/>
      <c r="KFX2" s="6"/>
      <c r="KFY2" s="6"/>
      <c r="KFZ2" s="6"/>
      <c r="KGA2" s="6"/>
      <c r="KGB2" s="6"/>
      <c r="KGC2" s="6"/>
      <c r="KGD2" s="6"/>
      <c r="KGE2" s="6"/>
      <c r="KGF2" s="6"/>
      <c r="KGG2" s="6"/>
      <c r="KGH2" s="6"/>
      <c r="KGI2" s="6"/>
      <c r="KGJ2" s="6"/>
      <c r="KGK2" s="6"/>
      <c r="KGL2" s="6"/>
      <c r="KGM2" s="6"/>
      <c r="KGN2" s="6"/>
      <c r="KGO2" s="6"/>
      <c r="KGP2" s="6"/>
      <c r="KGQ2" s="6"/>
      <c r="KGR2" s="6"/>
      <c r="KGS2" s="6"/>
      <c r="KGT2" s="6"/>
      <c r="KGU2" s="6"/>
      <c r="KGV2" s="6"/>
      <c r="KGW2" s="6"/>
      <c r="KGX2" s="6"/>
      <c r="KGY2" s="6"/>
      <c r="KGZ2" s="6"/>
      <c r="KHA2" s="6"/>
      <c r="KHB2" s="6"/>
      <c r="KHC2" s="6"/>
      <c r="KHD2" s="6"/>
      <c r="KHE2" s="6"/>
      <c r="KHF2" s="6"/>
      <c r="KHG2" s="6"/>
      <c r="KHH2" s="6"/>
      <c r="KHI2" s="6"/>
      <c r="KHJ2" s="6"/>
      <c r="KHK2" s="6"/>
      <c r="KHL2" s="6"/>
      <c r="KHM2" s="6"/>
      <c r="KHN2" s="6"/>
      <c r="KHO2" s="6"/>
      <c r="KHP2" s="6"/>
      <c r="KHQ2" s="6"/>
      <c r="KHR2" s="6"/>
      <c r="KHS2" s="6"/>
      <c r="KHT2" s="6"/>
      <c r="KHU2" s="6"/>
      <c r="KHV2" s="6"/>
      <c r="KHW2" s="6"/>
      <c r="KHX2" s="6"/>
      <c r="KHY2" s="6"/>
      <c r="KHZ2" s="6"/>
      <c r="KIA2" s="6"/>
      <c r="KIB2" s="6"/>
      <c r="KIC2" s="6"/>
      <c r="KID2" s="6"/>
      <c r="KIE2" s="6"/>
      <c r="KIF2" s="6"/>
      <c r="KIG2" s="6"/>
      <c r="KIH2" s="6"/>
      <c r="KII2" s="6"/>
      <c r="KIJ2" s="6"/>
      <c r="KIK2" s="6"/>
      <c r="KIL2" s="6"/>
      <c r="KIM2" s="6"/>
      <c r="KIN2" s="6"/>
      <c r="KIO2" s="6"/>
      <c r="KIP2" s="6"/>
      <c r="KIQ2" s="6"/>
      <c r="KIR2" s="6"/>
      <c r="KIS2" s="6"/>
      <c r="KIT2" s="6"/>
      <c r="KIU2" s="6"/>
      <c r="KIV2" s="6"/>
      <c r="KIW2" s="6"/>
      <c r="KIX2" s="6"/>
      <c r="KIY2" s="6"/>
      <c r="KIZ2" s="6"/>
      <c r="KJA2" s="6"/>
      <c r="KJB2" s="6"/>
      <c r="KJC2" s="6"/>
      <c r="KJD2" s="6"/>
      <c r="KJE2" s="6"/>
      <c r="KJF2" s="6"/>
      <c r="KJG2" s="6"/>
      <c r="KJH2" s="6"/>
      <c r="KJI2" s="6"/>
      <c r="KJJ2" s="6"/>
      <c r="KJK2" s="6"/>
      <c r="KJL2" s="6"/>
      <c r="KJM2" s="6"/>
      <c r="KJN2" s="6"/>
      <c r="KJO2" s="6"/>
      <c r="KJP2" s="6"/>
      <c r="KJQ2" s="6"/>
      <c r="KJR2" s="6"/>
      <c r="KJS2" s="6"/>
      <c r="KJT2" s="6"/>
      <c r="KJU2" s="6"/>
      <c r="KJV2" s="6"/>
      <c r="KJW2" s="6"/>
      <c r="KJX2" s="6"/>
      <c r="KJY2" s="6"/>
      <c r="KJZ2" s="6"/>
      <c r="KKA2" s="6"/>
      <c r="KKB2" s="6"/>
      <c r="KKC2" s="6"/>
      <c r="KKD2" s="6"/>
      <c r="KKE2" s="6"/>
      <c r="KKF2" s="6"/>
      <c r="KKG2" s="6"/>
      <c r="KKH2" s="6"/>
      <c r="KKI2" s="6"/>
      <c r="KKJ2" s="6"/>
      <c r="KKK2" s="6"/>
      <c r="KKL2" s="6"/>
      <c r="KKM2" s="6"/>
      <c r="KKN2" s="6"/>
      <c r="KKO2" s="6"/>
      <c r="KKP2" s="6"/>
      <c r="KKQ2" s="6"/>
      <c r="KKR2" s="6"/>
      <c r="KKS2" s="6"/>
      <c r="KKT2" s="6"/>
      <c r="KKU2" s="6"/>
      <c r="KKV2" s="6"/>
      <c r="KKW2" s="6"/>
      <c r="KKX2" s="6"/>
      <c r="KKY2" s="6"/>
      <c r="KKZ2" s="6"/>
      <c r="KLA2" s="6"/>
      <c r="KLB2" s="6"/>
      <c r="KLC2" s="6"/>
      <c r="KLD2" s="6"/>
      <c r="KLE2" s="6"/>
      <c r="KLF2" s="6"/>
      <c r="KLG2" s="6"/>
      <c r="KLH2" s="6"/>
      <c r="KLI2" s="6"/>
      <c r="KLJ2" s="6"/>
      <c r="KLK2" s="6"/>
      <c r="KLL2" s="6"/>
      <c r="KLM2" s="6"/>
      <c r="KLN2" s="6"/>
      <c r="KLO2" s="6"/>
      <c r="KLP2" s="6"/>
      <c r="KLQ2" s="6"/>
      <c r="KLR2" s="6"/>
      <c r="KLS2" s="6"/>
      <c r="KLT2" s="6"/>
      <c r="KLU2" s="6"/>
      <c r="KLV2" s="6"/>
      <c r="KLW2" s="6"/>
      <c r="KLX2" s="6"/>
      <c r="KLY2" s="6"/>
      <c r="KLZ2" s="6"/>
      <c r="KMA2" s="6"/>
      <c r="KMB2" s="6"/>
      <c r="KMC2" s="6"/>
      <c r="KMD2" s="6"/>
      <c r="KME2" s="6"/>
      <c r="KMF2" s="6"/>
      <c r="KMG2" s="6"/>
      <c r="KMH2" s="6"/>
      <c r="KMI2" s="6"/>
      <c r="KMJ2" s="6"/>
      <c r="KMK2" s="6"/>
      <c r="KML2" s="6"/>
      <c r="KMM2" s="6"/>
      <c r="KMN2" s="6"/>
      <c r="KMO2" s="6"/>
      <c r="KMP2" s="6"/>
      <c r="KMQ2" s="6"/>
      <c r="KMR2" s="6"/>
      <c r="KMS2" s="6"/>
      <c r="KMT2" s="6"/>
      <c r="KMU2" s="6"/>
      <c r="KMV2" s="6"/>
      <c r="KMW2" s="6"/>
      <c r="KMX2" s="6"/>
      <c r="KMY2" s="6"/>
      <c r="KMZ2" s="6"/>
      <c r="KNA2" s="6"/>
      <c r="KNB2" s="6"/>
      <c r="KNC2" s="6"/>
      <c r="KND2" s="6"/>
      <c r="KNE2" s="6"/>
      <c r="KNF2" s="6"/>
      <c r="KNG2" s="6"/>
      <c r="KNH2" s="6"/>
      <c r="KNI2" s="6"/>
      <c r="KNJ2" s="6"/>
      <c r="KNK2" s="6"/>
      <c r="KNL2" s="6"/>
      <c r="KNM2" s="6"/>
      <c r="KNN2" s="6"/>
      <c r="KNO2" s="6"/>
      <c r="KNP2" s="6"/>
      <c r="KNQ2" s="6"/>
      <c r="KNR2" s="6"/>
      <c r="KNS2" s="6"/>
      <c r="KNT2" s="6"/>
      <c r="KNU2" s="6"/>
      <c r="KNV2" s="6"/>
      <c r="KNW2" s="6"/>
      <c r="KNX2" s="6"/>
      <c r="KNY2" s="6"/>
      <c r="KNZ2" s="6"/>
      <c r="KOA2" s="6"/>
      <c r="KOB2" s="6"/>
      <c r="KOC2" s="6"/>
      <c r="KOD2" s="6"/>
      <c r="KOE2" s="6"/>
      <c r="KOF2" s="6"/>
      <c r="KOG2" s="6"/>
      <c r="KOH2" s="6"/>
      <c r="KOI2" s="6"/>
      <c r="KOJ2" s="6"/>
      <c r="KOK2" s="6"/>
      <c r="KOL2" s="6"/>
      <c r="KOM2" s="6"/>
      <c r="KON2" s="6"/>
      <c r="KOO2" s="6"/>
      <c r="KOP2" s="6"/>
      <c r="KOQ2" s="6"/>
      <c r="KOR2" s="6"/>
      <c r="KOS2" s="6"/>
      <c r="KOT2" s="6"/>
      <c r="KOU2" s="6"/>
      <c r="KOV2" s="6"/>
      <c r="KOW2" s="6"/>
      <c r="KOX2" s="6"/>
      <c r="KOY2" s="6"/>
      <c r="KOZ2" s="6"/>
      <c r="KPA2" s="6"/>
      <c r="KPB2" s="6"/>
      <c r="KPC2" s="6"/>
      <c r="KPD2" s="6"/>
      <c r="KPE2" s="6"/>
      <c r="KPF2" s="6"/>
      <c r="KPG2" s="6"/>
      <c r="KPH2" s="6"/>
      <c r="KPI2" s="6"/>
      <c r="KPJ2" s="6"/>
      <c r="KPK2" s="6"/>
      <c r="KPL2" s="6"/>
      <c r="KPM2" s="6"/>
      <c r="KPN2" s="6"/>
      <c r="KPO2" s="6"/>
      <c r="KPP2" s="6"/>
      <c r="KPQ2" s="6"/>
      <c r="KPR2" s="6"/>
      <c r="KPS2" s="6"/>
      <c r="KPT2" s="6"/>
      <c r="KPU2" s="6"/>
      <c r="KPV2" s="6"/>
      <c r="KPW2" s="6"/>
      <c r="KPX2" s="6"/>
      <c r="KPY2" s="6"/>
      <c r="KPZ2" s="6"/>
      <c r="KQA2" s="6"/>
      <c r="KQB2" s="6"/>
      <c r="KQC2" s="6"/>
      <c r="KQD2" s="6"/>
      <c r="KQE2" s="6"/>
      <c r="KQF2" s="6"/>
      <c r="KQG2" s="6"/>
      <c r="KQH2" s="6"/>
      <c r="KQI2" s="6"/>
      <c r="KQJ2" s="6"/>
      <c r="KQK2" s="6"/>
      <c r="KQL2" s="6"/>
      <c r="KQM2" s="6"/>
      <c r="KQN2" s="6"/>
      <c r="KQO2" s="6"/>
      <c r="KQP2" s="6"/>
      <c r="KQQ2" s="6"/>
      <c r="KQR2" s="6"/>
      <c r="KQS2" s="6"/>
      <c r="KQT2" s="6"/>
      <c r="KQU2" s="6"/>
      <c r="KQV2" s="6"/>
      <c r="KQW2" s="6"/>
      <c r="KQX2" s="6"/>
      <c r="KQY2" s="6"/>
      <c r="KQZ2" s="6"/>
      <c r="KRA2" s="6"/>
      <c r="KRB2" s="6"/>
      <c r="KRC2" s="6"/>
      <c r="KRD2" s="6"/>
      <c r="KRE2" s="6"/>
      <c r="KRF2" s="6"/>
      <c r="KRG2" s="6"/>
      <c r="KRH2" s="6"/>
      <c r="KRI2" s="6"/>
      <c r="KRJ2" s="6"/>
      <c r="KRK2" s="6"/>
      <c r="KRL2" s="6"/>
      <c r="KRM2" s="6"/>
      <c r="KRN2" s="6"/>
      <c r="KRO2" s="6"/>
      <c r="KRP2" s="6"/>
      <c r="KRQ2" s="6"/>
      <c r="KRR2" s="6"/>
      <c r="KRS2" s="6"/>
      <c r="KRT2" s="6"/>
      <c r="KRU2" s="6"/>
      <c r="KRV2" s="6"/>
      <c r="KRW2" s="6"/>
      <c r="KRX2" s="6"/>
      <c r="KRY2" s="6"/>
      <c r="KRZ2" s="6"/>
      <c r="KSA2" s="6"/>
      <c r="KSB2" s="6"/>
      <c r="KSC2" s="6"/>
      <c r="KSD2" s="6"/>
      <c r="KSE2" s="6"/>
      <c r="KSF2" s="6"/>
      <c r="KSG2" s="6"/>
      <c r="KSH2" s="6"/>
      <c r="KSI2" s="6"/>
      <c r="KSJ2" s="6"/>
      <c r="KSK2" s="6"/>
      <c r="KSL2" s="6"/>
      <c r="KSM2" s="6"/>
      <c r="KSN2" s="6"/>
      <c r="KSO2" s="6"/>
      <c r="KSP2" s="6"/>
      <c r="KSQ2" s="6"/>
      <c r="KSR2" s="6"/>
      <c r="KSS2" s="6"/>
      <c r="KST2" s="6"/>
      <c r="KSU2" s="6"/>
      <c r="KSV2" s="6"/>
      <c r="KSW2" s="6"/>
      <c r="KSX2" s="6"/>
      <c r="KSY2" s="6"/>
      <c r="KSZ2" s="6"/>
      <c r="KTA2" s="6"/>
      <c r="KTB2" s="6"/>
      <c r="KTC2" s="6"/>
      <c r="KTD2" s="6"/>
      <c r="KTE2" s="6"/>
      <c r="KTF2" s="6"/>
      <c r="KTG2" s="6"/>
      <c r="KTH2" s="6"/>
      <c r="KTI2" s="6"/>
      <c r="KTJ2" s="6"/>
      <c r="KTK2" s="6"/>
      <c r="KTL2" s="6"/>
      <c r="KTM2" s="6"/>
      <c r="KTN2" s="6"/>
      <c r="KTO2" s="6"/>
      <c r="KTP2" s="6"/>
      <c r="KTQ2" s="6"/>
      <c r="KTR2" s="6"/>
      <c r="KTS2" s="6"/>
      <c r="KTT2" s="6"/>
      <c r="KTU2" s="6"/>
      <c r="KTV2" s="6"/>
      <c r="KTW2" s="6"/>
      <c r="KTX2" s="6"/>
      <c r="KTY2" s="6"/>
      <c r="KTZ2" s="6"/>
      <c r="KUA2" s="6"/>
      <c r="KUB2" s="6"/>
      <c r="KUC2" s="6"/>
      <c r="KUD2" s="6"/>
      <c r="KUE2" s="6"/>
      <c r="KUF2" s="6"/>
      <c r="KUG2" s="6"/>
      <c r="KUH2" s="6"/>
      <c r="KUI2" s="6"/>
      <c r="KUJ2" s="6"/>
      <c r="KUK2" s="6"/>
      <c r="KUL2" s="6"/>
      <c r="KUM2" s="6"/>
      <c r="KUN2" s="6"/>
      <c r="KUO2" s="6"/>
      <c r="KUP2" s="6"/>
      <c r="KUQ2" s="6"/>
      <c r="KUR2" s="6"/>
      <c r="KUS2" s="6"/>
      <c r="KUT2" s="6"/>
      <c r="KUU2" s="6"/>
      <c r="KUV2" s="6"/>
      <c r="KUW2" s="6"/>
      <c r="KUX2" s="6"/>
      <c r="KUY2" s="6"/>
      <c r="KUZ2" s="6"/>
      <c r="KVA2" s="6"/>
      <c r="KVB2" s="6"/>
      <c r="KVC2" s="6"/>
      <c r="KVD2" s="6"/>
      <c r="KVE2" s="6"/>
      <c r="KVF2" s="6"/>
      <c r="KVG2" s="6"/>
      <c r="KVH2" s="6"/>
      <c r="KVI2" s="6"/>
      <c r="KVJ2" s="6"/>
      <c r="KVK2" s="6"/>
      <c r="KVL2" s="6"/>
      <c r="KVM2" s="6"/>
      <c r="KVN2" s="6"/>
      <c r="KVO2" s="6"/>
      <c r="KVP2" s="6"/>
      <c r="KVQ2" s="6"/>
      <c r="KVR2" s="6"/>
      <c r="KVS2" s="6"/>
      <c r="KVT2" s="6"/>
      <c r="KVU2" s="6"/>
      <c r="KVV2" s="6"/>
      <c r="KVW2" s="6"/>
      <c r="KVX2" s="6"/>
      <c r="KVY2" s="6"/>
      <c r="KVZ2" s="6"/>
      <c r="KWA2" s="6"/>
      <c r="KWB2" s="6"/>
      <c r="KWC2" s="6"/>
      <c r="KWD2" s="6"/>
      <c r="KWE2" s="6"/>
      <c r="KWF2" s="6"/>
      <c r="KWG2" s="6"/>
      <c r="KWH2" s="6"/>
      <c r="KWI2" s="6"/>
      <c r="KWJ2" s="6"/>
      <c r="KWK2" s="6"/>
      <c r="KWL2" s="6"/>
      <c r="KWM2" s="6"/>
      <c r="KWN2" s="6"/>
      <c r="KWO2" s="6"/>
      <c r="KWP2" s="6"/>
      <c r="KWQ2" s="6"/>
      <c r="KWR2" s="6"/>
      <c r="KWS2" s="6"/>
      <c r="KWT2" s="6"/>
      <c r="KWU2" s="6"/>
      <c r="KWV2" s="6"/>
      <c r="KWW2" s="6"/>
      <c r="KWX2" s="6"/>
      <c r="KWY2" s="6"/>
      <c r="KWZ2" s="6"/>
      <c r="KXA2" s="6"/>
      <c r="KXB2" s="6"/>
      <c r="KXC2" s="6"/>
      <c r="KXD2" s="6"/>
      <c r="KXE2" s="6"/>
      <c r="KXF2" s="6"/>
      <c r="KXG2" s="6"/>
      <c r="KXH2" s="6"/>
      <c r="KXI2" s="6"/>
      <c r="KXJ2" s="6"/>
      <c r="KXK2" s="6"/>
      <c r="KXL2" s="6"/>
      <c r="KXM2" s="6"/>
      <c r="KXN2" s="6"/>
      <c r="KXO2" s="6"/>
      <c r="KXP2" s="6"/>
      <c r="KXQ2" s="6"/>
      <c r="KXR2" s="6"/>
      <c r="KXS2" s="6"/>
      <c r="KXT2" s="6"/>
      <c r="KXU2" s="6"/>
      <c r="KXV2" s="6"/>
      <c r="KXW2" s="6"/>
      <c r="KXX2" s="6"/>
      <c r="KXY2" s="6"/>
      <c r="KXZ2" s="6"/>
      <c r="KYA2" s="6"/>
      <c r="KYB2" s="6"/>
      <c r="KYC2" s="6"/>
      <c r="KYD2" s="6"/>
      <c r="KYE2" s="6"/>
      <c r="KYF2" s="6"/>
      <c r="KYG2" s="6"/>
      <c r="KYH2" s="6"/>
      <c r="KYI2" s="6"/>
      <c r="KYJ2" s="6"/>
      <c r="KYK2" s="6"/>
      <c r="KYL2" s="6"/>
      <c r="KYM2" s="6"/>
      <c r="KYN2" s="6"/>
      <c r="KYO2" s="6"/>
      <c r="KYP2" s="6"/>
      <c r="KYQ2" s="6"/>
      <c r="KYR2" s="6"/>
      <c r="KYS2" s="6"/>
      <c r="KYT2" s="6"/>
      <c r="KYU2" s="6"/>
      <c r="KYV2" s="6"/>
      <c r="KYW2" s="6"/>
      <c r="KYX2" s="6"/>
      <c r="KYY2" s="6"/>
      <c r="KYZ2" s="6"/>
      <c r="KZA2" s="6"/>
      <c r="KZB2" s="6"/>
      <c r="KZC2" s="6"/>
      <c r="KZD2" s="6"/>
      <c r="KZE2" s="6"/>
      <c r="KZF2" s="6"/>
      <c r="KZG2" s="6"/>
      <c r="KZH2" s="6"/>
      <c r="KZI2" s="6"/>
      <c r="KZJ2" s="6"/>
      <c r="KZK2" s="6"/>
      <c r="KZL2" s="6"/>
      <c r="KZM2" s="6"/>
      <c r="KZN2" s="6"/>
      <c r="KZO2" s="6"/>
      <c r="KZP2" s="6"/>
      <c r="KZQ2" s="6"/>
      <c r="KZR2" s="6"/>
      <c r="KZS2" s="6"/>
      <c r="KZT2" s="6"/>
      <c r="KZU2" s="6"/>
      <c r="KZV2" s="6"/>
      <c r="KZW2" s="6"/>
      <c r="KZX2" s="6"/>
      <c r="KZY2" s="6"/>
      <c r="KZZ2" s="6"/>
      <c r="LAA2" s="6"/>
      <c r="LAB2" s="6"/>
      <c r="LAC2" s="6"/>
      <c r="LAD2" s="6"/>
      <c r="LAE2" s="6"/>
      <c r="LAF2" s="6"/>
      <c r="LAG2" s="6"/>
      <c r="LAH2" s="6"/>
      <c r="LAI2" s="6"/>
      <c r="LAJ2" s="6"/>
      <c r="LAK2" s="6"/>
      <c r="LAL2" s="6"/>
      <c r="LAM2" s="6"/>
      <c r="LAN2" s="6"/>
      <c r="LAO2" s="6"/>
      <c r="LAP2" s="6"/>
      <c r="LAQ2" s="6"/>
      <c r="LAR2" s="6"/>
      <c r="LAS2" s="6"/>
      <c r="LAT2" s="6"/>
      <c r="LAU2" s="6"/>
      <c r="LAV2" s="6"/>
      <c r="LAW2" s="6"/>
      <c r="LAX2" s="6"/>
      <c r="LAY2" s="6"/>
      <c r="LAZ2" s="6"/>
      <c r="LBA2" s="6"/>
      <c r="LBB2" s="6"/>
      <c r="LBC2" s="6"/>
      <c r="LBD2" s="6"/>
      <c r="LBE2" s="6"/>
      <c r="LBF2" s="6"/>
      <c r="LBG2" s="6"/>
      <c r="LBH2" s="6"/>
      <c r="LBI2" s="6"/>
      <c r="LBJ2" s="6"/>
      <c r="LBK2" s="6"/>
      <c r="LBL2" s="6"/>
      <c r="LBM2" s="6"/>
      <c r="LBN2" s="6"/>
      <c r="LBO2" s="6"/>
      <c r="LBP2" s="6"/>
      <c r="LBQ2" s="6"/>
      <c r="LBR2" s="6"/>
      <c r="LBS2" s="6"/>
      <c r="LBT2" s="6"/>
      <c r="LBU2" s="6"/>
      <c r="LBV2" s="6"/>
      <c r="LBW2" s="6"/>
      <c r="LBX2" s="6"/>
      <c r="LBY2" s="6"/>
      <c r="LBZ2" s="6"/>
      <c r="LCA2" s="6"/>
      <c r="LCB2" s="6"/>
      <c r="LCC2" s="6"/>
      <c r="LCD2" s="6"/>
      <c r="LCE2" s="6"/>
      <c r="LCF2" s="6"/>
      <c r="LCG2" s="6"/>
      <c r="LCH2" s="6"/>
      <c r="LCI2" s="6"/>
      <c r="LCJ2" s="6"/>
      <c r="LCK2" s="6"/>
      <c r="LCL2" s="6"/>
      <c r="LCM2" s="6"/>
      <c r="LCN2" s="6"/>
      <c r="LCO2" s="6"/>
      <c r="LCP2" s="6"/>
      <c r="LCQ2" s="6"/>
      <c r="LCR2" s="6"/>
      <c r="LCS2" s="6"/>
      <c r="LCT2" s="6"/>
      <c r="LCU2" s="6"/>
      <c r="LCV2" s="6"/>
      <c r="LCW2" s="6"/>
      <c r="LCX2" s="6"/>
      <c r="LCY2" s="6"/>
      <c r="LCZ2" s="6"/>
      <c r="LDA2" s="6"/>
      <c r="LDB2" s="6"/>
      <c r="LDC2" s="6"/>
      <c r="LDD2" s="6"/>
      <c r="LDE2" s="6"/>
      <c r="LDF2" s="6"/>
      <c r="LDG2" s="6"/>
      <c r="LDH2" s="6"/>
      <c r="LDI2" s="6"/>
      <c r="LDJ2" s="6"/>
      <c r="LDK2" s="6"/>
      <c r="LDL2" s="6"/>
      <c r="LDM2" s="6"/>
      <c r="LDN2" s="6"/>
      <c r="LDO2" s="6"/>
      <c r="LDP2" s="6"/>
      <c r="LDQ2" s="6"/>
      <c r="LDR2" s="6"/>
      <c r="LDS2" s="6"/>
      <c r="LDT2" s="6"/>
      <c r="LDU2" s="6"/>
      <c r="LDV2" s="6"/>
      <c r="LDW2" s="6"/>
      <c r="LDX2" s="6"/>
      <c r="LDY2" s="6"/>
      <c r="LDZ2" s="6"/>
      <c r="LEA2" s="6"/>
      <c r="LEB2" s="6"/>
      <c r="LEC2" s="6"/>
      <c r="LED2" s="6"/>
      <c r="LEE2" s="6"/>
      <c r="LEF2" s="6"/>
      <c r="LEG2" s="6"/>
      <c r="LEH2" s="6"/>
      <c r="LEI2" s="6"/>
      <c r="LEJ2" s="6"/>
      <c r="LEK2" s="6"/>
      <c r="LEL2" s="6"/>
      <c r="LEM2" s="6"/>
      <c r="LEN2" s="6"/>
      <c r="LEO2" s="6"/>
      <c r="LEP2" s="6"/>
      <c r="LEQ2" s="6"/>
      <c r="LER2" s="6"/>
      <c r="LES2" s="6"/>
      <c r="LET2" s="6"/>
      <c r="LEU2" s="6"/>
      <c r="LEV2" s="6"/>
      <c r="LEW2" s="6"/>
      <c r="LEX2" s="6"/>
      <c r="LEY2" s="6"/>
      <c r="LEZ2" s="6"/>
      <c r="LFA2" s="6"/>
      <c r="LFB2" s="6"/>
      <c r="LFC2" s="6"/>
      <c r="LFD2" s="6"/>
      <c r="LFE2" s="6"/>
      <c r="LFF2" s="6"/>
      <c r="LFG2" s="6"/>
      <c r="LFH2" s="6"/>
      <c r="LFI2" s="6"/>
      <c r="LFJ2" s="6"/>
      <c r="LFK2" s="6"/>
      <c r="LFL2" s="6"/>
      <c r="LFM2" s="6"/>
      <c r="LFN2" s="6"/>
      <c r="LFO2" s="6"/>
      <c r="LFP2" s="6"/>
      <c r="LFQ2" s="6"/>
      <c r="LFR2" s="6"/>
      <c r="LFS2" s="6"/>
      <c r="LFT2" s="6"/>
      <c r="LFU2" s="6"/>
      <c r="LFV2" s="6"/>
      <c r="LFW2" s="6"/>
      <c r="LFX2" s="6"/>
      <c r="LFY2" s="6"/>
      <c r="LFZ2" s="6"/>
      <c r="LGA2" s="6"/>
      <c r="LGB2" s="6"/>
      <c r="LGC2" s="6"/>
      <c r="LGD2" s="6"/>
      <c r="LGE2" s="6"/>
      <c r="LGF2" s="6"/>
      <c r="LGG2" s="6"/>
      <c r="LGH2" s="6"/>
      <c r="LGI2" s="6"/>
      <c r="LGJ2" s="6"/>
      <c r="LGK2" s="6"/>
      <c r="LGL2" s="6"/>
      <c r="LGM2" s="6"/>
      <c r="LGN2" s="6"/>
      <c r="LGO2" s="6"/>
      <c r="LGP2" s="6"/>
      <c r="LGQ2" s="6"/>
      <c r="LGR2" s="6"/>
      <c r="LGS2" s="6"/>
      <c r="LGT2" s="6"/>
      <c r="LGU2" s="6"/>
      <c r="LGV2" s="6"/>
      <c r="LGW2" s="6"/>
      <c r="LGX2" s="6"/>
      <c r="LGY2" s="6"/>
      <c r="LGZ2" s="6"/>
      <c r="LHA2" s="6"/>
      <c r="LHB2" s="6"/>
      <c r="LHC2" s="6"/>
      <c r="LHD2" s="6"/>
      <c r="LHE2" s="6"/>
      <c r="LHF2" s="6"/>
      <c r="LHG2" s="6"/>
      <c r="LHH2" s="6"/>
      <c r="LHI2" s="6"/>
      <c r="LHJ2" s="6"/>
      <c r="LHK2" s="6"/>
      <c r="LHL2" s="6"/>
      <c r="LHM2" s="6"/>
      <c r="LHN2" s="6"/>
      <c r="LHO2" s="6"/>
      <c r="LHP2" s="6"/>
      <c r="LHQ2" s="6"/>
      <c r="LHR2" s="6"/>
      <c r="LHS2" s="6"/>
      <c r="LHT2" s="6"/>
      <c r="LHU2" s="6"/>
      <c r="LHV2" s="6"/>
      <c r="LHW2" s="6"/>
      <c r="LHX2" s="6"/>
      <c r="LHY2" s="6"/>
      <c r="LHZ2" s="6"/>
      <c r="LIA2" s="6"/>
      <c r="LIB2" s="6"/>
      <c r="LIC2" s="6"/>
      <c r="LID2" s="6"/>
      <c r="LIE2" s="6"/>
      <c r="LIF2" s="6"/>
      <c r="LIG2" s="6"/>
      <c r="LIH2" s="6"/>
      <c r="LII2" s="6"/>
      <c r="LIJ2" s="6"/>
      <c r="LIK2" s="6"/>
      <c r="LIL2" s="6"/>
      <c r="LIM2" s="6"/>
      <c r="LIN2" s="6"/>
      <c r="LIO2" s="6"/>
      <c r="LIP2" s="6"/>
      <c r="LIQ2" s="6"/>
      <c r="LIR2" s="6"/>
      <c r="LIS2" s="6"/>
      <c r="LIT2" s="6"/>
      <c r="LIU2" s="6"/>
      <c r="LIV2" s="6"/>
      <c r="LIW2" s="6"/>
      <c r="LIX2" s="6"/>
      <c r="LIY2" s="6"/>
      <c r="LIZ2" s="6"/>
      <c r="LJA2" s="6"/>
      <c r="LJB2" s="6"/>
      <c r="LJC2" s="6"/>
      <c r="LJD2" s="6"/>
      <c r="LJE2" s="6"/>
      <c r="LJF2" s="6"/>
      <c r="LJG2" s="6"/>
      <c r="LJH2" s="6"/>
      <c r="LJI2" s="6"/>
      <c r="LJJ2" s="6"/>
      <c r="LJK2" s="6"/>
      <c r="LJL2" s="6"/>
      <c r="LJM2" s="6"/>
      <c r="LJN2" s="6"/>
      <c r="LJO2" s="6"/>
      <c r="LJP2" s="6"/>
      <c r="LJQ2" s="6"/>
      <c r="LJR2" s="6"/>
      <c r="LJS2" s="6"/>
      <c r="LJT2" s="6"/>
      <c r="LJU2" s="6"/>
      <c r="LJV2" s="6"/>
      <c r="LJW2" s="6"/>
      <c r="LJX2" s="6"/>
      <c r="LJY2" s="6"/>
      <c r="LJZ2" s="6"/>
      <c r="LKA2" s="6"/>
      <c r="LKB2" s="6"/>
      <c r="LKC2" s="6"/>
      <c r="LKD2" s="6"/>
      <c r="LKE2" s="6"/>
      <c r="LKF2" s="6"/>
      <c r="LKG2" s="6"/>
      <c r="LKH2" s="6"/>
      <c r="LKI2" s="6"/>
      <c r="LKJ2" s="6"/>
      <c r="LKK2" s="6"/>
      <c r="LKL2" s="6"/>
      <c r="LKM2" s="6"/>
      <c r="LKN2" s="6"/>
      <c r="LKO2" s="6"/>
      <c r="LKP2" s="6"/>
      <c r="LKQ2" s="6"/>
      <c r="LKR2" s="6"/>
      <c r="LKS2" s="6"/>
      <c r="LKT2" s="6"/>
      <c r="LKU2" s="6"/>
      <c r="LKV2" s="6"/>
      <c r="LKW2" s="6"/>
      <c r="LKX2" s="6"/>
      <c r="LKY2" s="6"/>
      <c r="LKZ2" s="6"/>
      <c r="LLA2" s="6"/>
      <c r="LLB2" s="6"/>
      <c r="LLC2" s="6"/>
      <c r="LLD2" s="6"/>
      <c r="LLE2" s="6"/>
      <c r="LLF2" s="6"/>
      <c r="LLG2" s="6"/>
      <c r="LLH2" s="6"/>
      <c r="LLI2" s="6"/>
      <c r="LLJ2" s="6"/>
      <c r="LLK2" s="6"/>
      <c r="LLL2" s="6"/>
      <c r="LLM2" s="6"/>
      <c r="LLN2" s="6"/>
      <c r="LLO2" s="6"/>
      <c r="LLP2" s="6"/>
      <c r="LLQ2" s="6"/>
      <c r="LLR2" s="6"/>
      <c r="LLS2" s="6"/>
      <c r="LLT2" s="6"/>
      <c r="LLU2" s="6"/>
      <c r="LLV2" s="6"/>
      <c r="LLW2" s="6"/>
      <c r="LLX2" s="6"/>
      <c r="LLY2" s="6"/>
      <c r="LLZ2" s="6"/>
      <c r="LMA2" s="6"/>
      <c r="LMB2" s="6"/>
      <c r="LMC2" s="6"/>
      <c r="LMD2" s="6"/>
      <c r="LME2" s="6"/>
      <c r="LMF2" s="6"/>
      <c r="LMG2" s="6"/>
      <c r="LMH2" s="6"/>
      <c r="LMI2" s="6"/>
      <c r="LMJ2" s="6"/>
      <c r="LMK2" s="6"/>
      <c r="LML2" s="6"/>
      <c r="LMM2" s="6"/>
      <c r="LMN2" s="6"/>
      <c r="LMO2" s="6"/>
      <c r="LMP2" s="6"/>
      <c r="LMQ2" s="6"/>
      <c r="LMR2" s="6"/>
      <c r="LMS2" s="6"/>
      <c r="LMT2" s="6"/>
      <c r="LMU2" s="6"/>
      <c r="LMV2" s="6"/>
      <c r="LMW2" s="6"/>
      <c r="LMX2" s="6"/>
      <c r="LMY2" s="6"/>
      <c r="LMZ2" s="6"/>
      <c r="LNA2" s="6"/>
      <c r="LNB2" s="6"/>
      <c r="LNC2" s="6"/>
      <c r="LND2" s="6"/>
      <c r="LNE2" s="6"/>
      <c r="LNF2" s="6"/>
      <c r="LNG2" s="6"/>
      <c r="LNH2" s="6"/>
      <c r="LNI2" s="6"/>
      <c r="LNJ2" s="6"/>
      <c r="LNK2" s="6"/>
      <c r="LNL2" s="6"/>
      <c r="LNM2" s="6"/>
      <c r="LNN2" s="6"/>
      <c r="LNO2" s="6"/>
      <c r="LNP2" s="6"/>
      <c r="LNQ2" s="6"/>
      <c r="LNR2" s="6"/>
      <c r="LNS2" s="6"/>
      <c r="LNT2" s="6"/>
      <c r="LNU2" s="6"/>
      <c r="LNV2" s="6"/>
      <c r="LNW2" s="6"/>
      <c r="LNX2" s="6"/>
      <c r="LNY2" s="6"/>
      <c r="LNZ2" s="6"/>
      <c r="LOA2" s="6"/>
      <c r="LOB2" s="6"/>
      <c r="LOC2" s="6"/>
      <c r="LOD2" s="6"/>
      <c r="LOE2" s="6"/>
      <c r="LOF2" s="6"/>
      <c r="LOG2" s="6"/>
      <c r="LOH2" s="6"/>
      <c r="LOI2" s="6"/>
      <c r="LOJ2" s="6"/>
      <c r="LOK2" s="6"/>
      <c r="LOL2" s="6"/>
      <c r="LOM2" s="6"/>
      <c r="LON2" s="6"/>
      <c r="LOO2" s="6"/>
      <c r="LOP2" s="6"/>
      <c r="LOQ2" s="6"/>
      <c r="LOR2" s="6"/>
      <c r="LOS2" s="6"/>
      <c r="LOT2" s="6"/>
      <c r="LOU2" s="6"/>
      <c r="LOV2" s="6"/>
      <c r="LOW2" s="6"/>
      <c r="LOX2" s="6"/>
      <c r="LOY2" s="6"/>
      <c r="LOZ2" s="6"/>
      <c r="LPA2" s="6"/>
      <c r="LPB2" s="6"/>
      <c r="LPC2" s="6"/>
      <c r="LPD2" s="6"/>
      <c r="LPE2" s="6"/>
      <c r="LPF2" s="6"/>
      <c r="LPG2" s="6"/>
      <c r="LPH2" s="6"/>
      <c r="LPI2" s="6"/>
      <c r="LPJ2" s="6"/>
      <c r="LPK2" s="6"/>
      <c r="LPL2" s="6"/>
      <c r="LPM2" s="6"/>
      <c r="LPN2" s="6"/>
      <c r="LPO2" s="6"/>
      <c r="LPP2" s="6"/>
      <c r="LPQ2" s="6"/>
      <c r="LPR2" s="6"/>
      <c r="LPS2" s="6"/>
      <c r="LPT2" s="6"/>
      <c r="LPU2" s="6"/>
      <c r="LPV2" s="6"/>
      <c r="LPW2" s="6"/>
      <c r="LPX2" s="6"/>
      <c r="LPY2" s="6"/>
      <c r="LPZ2" s="6"/>
      <c r="LQA2" s="6"/>
      <c r="LQB2" s="6"/>
      <c r="LQC2" s="6"/>
      <c r="LQD2" s="6"/>
      <c r="LQE2" s="6"/>
      <c r="LQF2" s="6"/>
      <c r="LQG2" s="6"/>
      <c r="LQH2" s="6"/>
      <c r="LQI2" s="6"/>
      <c r="LQJ2" s="6"/>
      <c r="LQK2" s="6"/>
      <c r="LQL2" s="6"/>
      <c r="LQM2" s="6"/>
      <c r="LQN2" s="6"/>
      <c r="LQO2" s="6"/>
      <c r="LQP2" s="6"/>
      <c r="LQQ2" s="6"/>
      <c r="LQR2" s="6"/>
      <c r="LQS2" s="6"/>
      <c r="LQT2" s="6"/>
      <c r="LQU2" s="6"/>
      <c r="LQV2" s="6"/>
      <c r="LQW2" s="6"/>
      <c r="LQX2" s="6"/>
      <c r="LQY2" s="6"/>
      <c r="LQZ2" s="6"/>
      <c r="LRA2" s="6"/>
      <c r="LRB2" s="6"/>
      <c r="LRC2" s="6"/>
      <c r="LRD2" s="6"/>
      <c r="LRE2" s="6"/>
      <c r="LRF2" s="6"/>
      <c r="LRG2" s="6"/>
      <c r="LRH2" s="6"/>
      <c r="LRI2" s="6"/>
      <c r="LRJ2" s="6"/>
      <c r="LRK2" s="6"/>
      <c r="LRL2" s="6"/>
      <c r="LRM2" s="6"/>
      <c r="LRN2" s="6"/>
      <c r="LRO2" s="6"/>
      <c r="LRP2" s="6"/>
      <c r="LRQ2" s="6"/>
      <c r="LRR2" s="6"/>
      <c r="LRS2" s="6"/>
      <c r="LRT2" s="6"/>
      <c r="LRU2" s="6"/>
      <c r="LRV2" s="6"/>
      <c r="LRW2" s="6"/>
      <c r="LRX2" s="6"/>
      <c r="LRY2" s="6"/>
      <c r="LRZ2" s="6"/>
      <c r="LSA2" s="6"/>
      <c r="LSB2" s="6"/>
      <c r="LSC2" s="6"/>
      <c r="LSD2" s="6"/>
      <c r="LSE2" s="6"/>
      <c r="LSF2" s="6"/>
      <c r="LSG2" s="6"/>
      <c r="LSH2" s="6"/>
      <c r="LSI2" s="6"/>
      <c r="LSJ2" s="6"/>
      <c r="LSK2" s="6"/>
      <c r="LSL2" s="6"/>
      <c r="LSM2" s="6"/>
      <c r="LSN2" s="6"/>
      <c r="LSO2" s="6"/>
      <c r="LSP2" s="6"/>
      <c r="LSQ2" s="6"/>
      <c r="LSR2" s="6"/>
      <c r="LSS2" s="6"/>
      <c r="LST2" s="6"/>
      <c r="LSU2" s="6"/>
      <c r="LSV2" s="6"/>
      <c r="LSW2" s="6"/>
      <c r="LSX2" s="6"/>
      <c r="LSY2" s="6"/>
      <c r="LSZ2" s="6"/>
      <c r="LTA2" s="6"/>
      <c r="LTB2" s="6"/>
      <c r="LTC2" s="6"/>
      <c r="LTD2" s="6"/>
      <c r="LTE2" s="6"/>
      <c r="LTF2" s="6"/>
      <c r="LTG2" s="6"/>
      <c r="LTH2" s="6"/>
      <c r="LTI2" s="6"/>
      <c r="LTJ2" s="6"/>
      <c r="LTK2" s="6"/>
      <c r="LTL2" s="6"/>
      <c r="LTM2" s="6"/>
      <c r="LTN2" s="6"/>
      <c r="LTO2" s="6"/>
      <c r="LTP2" s="6"/>
      <c r="LTQ2" s="6"/>
      <c r="LTR2" s="6"/>
      <c r="LTS2" s="6"/>
      <c r="LTT2" s="6"/>
      <c r="LTU2" s="6"/>
      <c r="LTV2" s="6"/>
      <c r="LTW2" s="6"/>
      <c r="LTX2" s="6"/>
      <c r="LTY2" s="6"/>
      <c r="LTZ2" s="6"/>
      <c r="LUA2" s="6"/>
      <c r="LUB2" s="6"/>
      <c r="LUC2" s="6"/>
      <c r="LUD2" s="6"/>
      <c r="LUE2" s="6"/>
      <c r="LUF2" s="6"/>
      <c r="LUG2" s="6"/>
      <c r="LUH2" s="6"/>
      <c r="LUI2" s="6"/>
      <c r="LUJ2" s="6"/>
      <c r="LUK2" s="6"/>
      <c r="LUL2" s="6"/>
      <c r="LUM2" s="6"/>
      <c r="LUN2" s="6"/>
      <c r="LUO2" s="6"/>
      <c r="LUP2" s="6"/>
      <c r="LUQ2" s="6"/>
      <c r="LUR2" s="6"/>
      <c r="LUS2" s="6"/>
      <c r="LUT2" s="6"/>
      <c r="LUU2" s="6"/>
      <c r="LUV2" s="6"/>
      <c r="LUW2" s="6"/>
      <c r="LUX2" s="6"/>
      <c r="LUY2" s="6"/>
      <c r="LUZ2" s="6"/>
      <c r="LVA2" s="6"/>
      <c r="LVB2" s="6"/>
      <c r="LVC2" s="6"/>
      <c r="LVD2" s="6"/>
      <c r="LVE2" s="6"/>
      <c r="LVF2" s="6"/>
      <c r="LVG2" s="6"/>
      <c r="LVH2" s="6"/>
      <c r="LVI2" s="6"/>
      <c r="LVJ2" s="6"/>
      <c r="LVK2" s="6"/>
      <c r="LVL2" s="6"/>
      <c r="LVM2" s="6"/>
      <c r="LVN2" s="6"/>
      <c r="LVO2" s="6"/>
      <c r="LVP2" s="6"/>
      <c r="LVQ2" s="6"/>
      <c r="LVR2" s="6"/>
      <c r="LVS2" s="6"/>
      <c r="LVT2" s="6"/>
      <c r="LVU2" s="6"/>
      <c r="LVV2" s="6"/>
      <c r="LVW2" s="6"/>
      <c r="LVX2" s="6"/>
      <c r="LVY2" s="6"/>
      <c r="LVZ2" s="6"/>
      <c r="LWA2" s="6"/>
      <c r="LWB2" s="6"/>
      <c r="LWC2" s="6"/>
      <c r="LWD2" s="6"/>
      <c r="LWE2" s="6"/>
      <c r="LWF2" s="6"/>
      <c r="LWG2" s="6"/>
      <c r="LWH2" s="6"/>
      <c r="LWI2" s="6"/>
      <c r="LWJ2" s="6"/>
      <c r="LWK2" s="6"/>
      <c r="LWL2" s="6"/>
      <c r="LWM2" s="6"/>
      <c r="LWN2" s="6"/>
      <c r="LWO2" s="6"/>
      <c r="LWP2" s="6"/>
      <c r="LWQ2" s="6"/>
      <c r="LWR2" s="6"/>
      <c r="LWS2" s="6"/>
      <c r="LWT2" s="6"/>
      <c r="LWU2" s="6"/>
      <c r="LWV2" s="6"/>
      <c r="LWW2" s="6"/>
      <c r="LWX2" s="6"/>
      <c r="LWY2" s="6"/>
      <c r="LWZ2" s="6"/>
      <c r="LXA2" s="6"/>
      <c r="LXB2" s="6"/>
      <c r="LXC2" s="6"/>
      <c r="LXD2" s="6"/>
      <c r="LXE2" s="6"/>
      <c r="LXF2" s="6"/>
      <c r="LXG2" s="6"/>
      <c r="LXH2" s="6"/>
      <c r="LXI2" s="6"/>
      <c r="LXJ2" s="6"/>
      <c r="LXK2" s="6"/>
      <c r="LXL2" s="6"/>
      <c r="LXM2" s="6"/>
      <c r="LXN2" s="6"/>
      <c r="LXO2" s="6"/>
      <c r="LXP2" s="6"/>
      <c r="LXQ2" s="6"/>
      <c r="LXR2" s="6"/>
      <c r="LXS2" s="6"/>
      <c r="LXT2" s="6"/>
      <c r="LXU2" s="6"/>
      <c r="LXV2" s="6"/>
      <c r="LXW2" s="6"/>
      <c r="LXX2" s="6"/>
      <c r="LXY2" s="6"/>
      <c r="LXZ2" s="6"/>
      <c r="LYA2" s="6"/>
      <c r="LYB2" s="6"/>
      <c r="LYC2" s="6"/>
      <c r="LYD2" s="6"/>
      <c r="LYE2" s="6"/>
      <c r="LYF2" s="6"/>
      <c r="LYG2" s="6"/>
      <c r="LYH2" s="6"/>
      <c r="LYI2" s="6"/>
      <c r="LYJ2" s="6"/>
      <c r="LYK2" s="6"/>
      <c r="LYL2" s="6"/>
      <c r="LYM2" s="6"/>
      <c r="LYN2" s="6"/>
      <c r="LYO2" s="6"/>
      <c r="LYP2" s="6"/>
      <c r="LYQ2" s="6"/>
      <c r="LYR2" s="6"/>
      <c r="LYS2" s="6"/>
      <c r="LYT2" s="6"/>
      <c r="LYU2" s="6"/>
      <c r="LYV2" s="6"/>
      <c r="LYW2" s="6"/>
      <c r="LYX2" s="6"/>
      <c r="LYY2" s="6"/>
      <c r="LYZ2" s="6"/>
      <c r="LZA2" s="6"/>
      <c r="LZB2" s="6"/>
      <c r="LZC2" s="6"/>
      <c r="LZD2" s="6"/>
      <c r="LZE2" s="6"/>
      <c r="LZF2" s="6"/>
      <c r="LZG2" s="6"/>
      <c r="LZH2" s="6"/>
      <c r="LZI2" s="6"/>
      <c r="LZJ2" s="6"/>
      <c r="LZK2" s="6"/>
      <c r="LZL2" s="6"/>
      <c r="LZM2" s="6"/>
      <c r="LZN2" s="6"/>
      <c r="LZO2" s="6"/>
      <c r="LZP2" s="6"/>
      <c r="LZQ2" s="6"/>
      <c r="LZR2" s="6"/>
      <c r="LZS2" s="6"/>
      <c r="LZT2" s="6"/>
      <c r="LZU2" s="6"/>
      <c r="LZV2" s="6"/>
      <c r="LZW2" s="6"/>
      <c r="LZX2" s="6"/>
      <c r="LZY2" s="6"/>
      <c r="LZZ2" s="6"/>
      <c r="MAA2" s="6"/>
      <c r="MAB2" s="6"/>
      <c r="MAC2" s="6"/>
      <c r="MAD2" s="6"/>
      <c r="MAE2" s="6"/>
      <c r="MAF2" s="6"/>
      <c r="MAG2" s="6"/>
      <c r="MAH2" s="6"/>
      <c r="MAI2" s="6"/>
      <c r="MAJ2" s="6"/>
      <c r="MAK2" s="6"/>
      <c r="MAL2" s="6"/>
      <c r="MAM2" s="6"/>
      <c r="MAN2" s="6"/>
      <c r="MAO2" s="6"/>
      <c r="MAP2" s="6"/>
      <c r="MAQ2" s="6"/>
      <c r="MAR2" s="6"/>
      <c r="MAS2" s="6"/>
      <c r="MAT2" s="6"/>
      <c r="MAU2" s="6"/>
      <c r="MAV2" s="6"/>
      <c r="MAW2" s="6"/>
      <c r="MAX2" s="6"/>
      <c r="MAY2" s="6"/>
      <c r="MAZ2" s="6"/>
      <c r="MBA2" s="6"/>
      <c r="MBB2" s="6"/>
      <c r="MBC2" s="6"/>
      <c r="MBD2" s="6"/>
      <c r="MBE2" s="6"/>
      <c r="MBF2" s="6"/>
      <c r="MBG2" s="6"/>
      <c r="MBH2" s="6"/>
      <c r="MBI2" s="6"/>
      <c r="MBJ2" s="6"/>
      <c r="MBK2" s="6"/>
      <c r="MBL2" s="6"/>
      <c r="MBM2" s="6"/>
      <c r="MBN2" s="6"/>
      <c r="MBO2" s="6"/>
      <c r="MBP2" s="6"/>
      <c r="MBQ2" s="6"/>
      <c r="MBR2" s="6"/>
      <c r="MBS2" s="6"/>
      <c r="MBT2" s="6"/>
      <c r="MBU2" s="6"/>
      <c r="MBV2" s="6"/>
      <c r="MBW2" s="6"/>
      <c r="MBX2" s="6"/>
      <c r="MBY2" s="6"/>
      <c r="MBZ2" s="6"/>
      <c r="MCA2" s="6"/>
      <c r="MCB2" s="6"/>
      <c r="MCC2" s="6"/>
      <c r="MCD2" s="6"/>
      <c r="MCE2" s="6"/>
      <c r="MCF2" s="6"/>
      <c r="MCG2" s="6"/>
      <c r="MCH2" s="6"/>
      <c r="MCI2" s="6"/>
      <c r="MCJ2" s="6"/>
      <c r="MCK2" s="6"/>
      <c r="MCL2" s="6"/>
      <c r="MCM2" s="6"/>
      <c r="MCN2" s="6"/>
      <c r="MCO2" s="6"/>
      <c r="MCP2" s="6"/>
      <c r="MCQ2" s="6"/>
      <c r="MCR2" s="6"/>
      <c r="MCS2" s="6"/>
      <c r="MCT2" s="6"/>
      <c r="MCU2" s="6"/>
      <c r="MCV2" s="6"/>
      <c r="MCW2" s="6"/>
      <c r="MCX2" s="6"/>
      <c r="MCY2" s="6"/>
      <c r="MCZ2" s="6"/>
      <c r="MDA2" s="6"/>
      <c r="MDB2" s="6"/>
      <c r="MDC2" s="6"/>
      <c r="MDD2" s="6"/>
      <c r="MDE2" s="6"/>
      <c r="MDF2" s="6"/>
      <c r="MDG2" s="6"/>
      <c r="MDH2" s="6"/>
      <c r="MDI2" s="6"/>
      <c r="MDJ2" s="6"/>
      <c r="MDK2" s="6"/>
      <c r="MDL2" s="6"/>
      <c r="MDM2" s="6"/>
      <c r="MDN2" s="6"/>
      <c r="MDO2" s="6"/>
      <c r="MDP2" s="6"/>
      <c r="MDQ2" s="6"/>
      <c r="MDR2" s="6"/>
      <c r="MDS2" s="6"/>
      <c r="MDT2" s="6"/>
      <c r="MDU2" s="6"/>
      <c r="MDV2" s="6"/>
      <c r="MDW2" s="6"/>
      <c r="MDX2" s="6"/>
      <c r="MDY2" s="6"/>
      <c r="MDZ2" s="6"/>
      <c r="MEA2" s="6"/>
      <c r="MEB2" s="6"/>
      <c r="MEC2" s="6"/>
      <c r="MED2" s="6"/>
      <c r="MEE2" s="6"/>
      <c r="MEF2" s="6"/>
      <c r="MEG2" s="6"/>
      <c r="MEH2" s="6"/>
      <c r="MEI2" s="6"/>
      <c r="MEJ2" s="6"/>
      <c r="MEK2" s="6"/>
      <c r="MEL2" s="6"/>
      <c r="MEM2" s="6"/>
      <c r="MEN2" s="6"/>
      <c r="MEO2" s="6"/>
      <c r="MEP2" s="6"/>
      <c r="MEQ2" s="6"/>
      <c r="MER2" s="6"/>
      <c r="MES2" s="6"/>
      <c r="MET2" s="6"/>
      <c r="MEU2" s="6"/>
      <c r="MEV2" s="6"/>
      <c r="MEW2" s="6"/>
      <c r="MEX2" s="6"/>
      <c r="MEY2" s="6"/>
      <c r="MEZ2" s="6"/>
      <c r="MFA2" s="6"/>
      <c r="MFB2" s="6"/>
      <c r="MFC2" s="6"/>
      <c r="MFD2" s="6"/>
      <c r="MFE2" s="6"/>
      <c r="MFF2" s="6"/>
      <c r="MFG2" s="6"/>
      <c r="MFH2" s="6"/>
      <c r="MFI2" s="6"/>
      <c r="MFJ2" s="6"/>
      <c r="MFK2" s="6"/>
      <c r="MFL2" s="6"/>
      <c r="MFM2" s="6"/>
      <c r="MFN2" s="6"/>
      <c r="MFO2" s="6"/>
      <c r="MFP2" s="6"/>
      <c r="MFQ2" s="6"/>
      <c r="MFR2" s="6"/>
      <c r="MFS2" s="6"/>
      <c r="MFT2" s="6"/>
      <c r="MFU2" s="6"/>
      <c r="MFV2" s="6"/>
      <c r="MFW2" s="6"/>
      <c r="MFX2" s="6"/>
      <c r="MFY2" s="6"/>
      <c r="MFZ2" s="6"/>
      <c r="MGA2" s="6"/>
      <c r="MGB2" s="6"/>
      <c r="MGC2" s="6"/>
      <c r="MGD2" s="6"/>
      <c r="MGE2" s="6"/>
      <c r="MGF2" s="6"/>
      <c r="MGG2" s="6"/>
      <c r="MGH2" s="6"/>
      <c r="MGI2" s="6"/>
      <c r="MGJ2" s="6"/>
      <c r="MGK2" s="6"/>
      <c r="MGL2" s="6"/>
      <c r="MGM2" s="6"/>
      <c r="MGN2" s="6"/>
      <c r="MGO2" s="6"/>
      <c r="MGP2" s="6"/>
      <c r="MGQ2" s="6"/>
      <c r="MGR2" s="6"/>
      <c r="MGS2" s="6"/>
      <c r="MGT2" s="6"/>
      <c r="MGU2" s="6"/>
      <c r="MGV2" s="6"/>
      <c r="MGW2" s="6"/>
      <c r="MGX2" s="6"/>
      <c r="MGY2" s="6"/>
      <c r="MGZ2" s="6"/>
      <c r="MHA2" s="6"/>
      <c r="MHB2" s="6"/>
      <c r="MHC2" s="6"/>
      <c r="MHD2" s="6"/>
      <c r="MHE2" s="6"/>
      <c r="MHF2" s="6"/>
      <c r="MHG2" s="6"/>
      <c r="MHH2" s="6"/>
      <c r="MHI2" s="6"/>
      <c r="MHJ2" s="6"/>
      <c r="MHK2" s="6"/>
      <c r="MHL2" s="6"/>
      <c r="MHM2" s="6"/>
      <c r="MHN2" s="6"/>
      <c r="MHO2" s="6"/>
      <c r="MHP2" s="6"/>
      <c r="MHQ2" s="6"/>
      <c r="MHR2" s="6"/>
      <c r="MHS2" s="6"/>
      <c r="MHT2" s="6"/>
      <c r="MHU2" s="6"/>
      <c r="MHV2" s="6"/>
      <c r="MHW2" s="6"/>
      <c r="MHX2" s="6"/>
      <c r="MHY2" s="6"/>
      <c r="MHZ2" s="6"/>
      <c r="MIA2" s="6"/>
      <c r="MIB2" s="6"/>
      <c r="MIC2" s="6"/>
      <c r="MID2" s="6"/>
      <c r="MIE2" s="6"/>
      <c r="MIF2" s="6"/>
      <c r="MIG2" s="6"/>
      <c r="MIH2" s="6"/>
      <c r="MII2" s="6"/>
      <c r="MIJ2" s="6"/>
      <c r="MIK2" s="6"/>
      <c r="MIL2" s="6"/>
      <c r="MIM2" s="6"/>
      <c r="MIN2" s="6"/>
      <c r="MIO2" s="6"/>
      <c r="MIP2" s="6"/>
      <c r="MIQ2" s="6"/>
      <c r="MIR2" s="6"/>
      <c r="MIS2" s="6"/>
      <c r="MIT2" s="6"/>
      <c r="MIU2" s="6"/>
      <c r="MIV2" s="6"/>
      <c r="MIW2" s="6"/>
      <c r="MIX2" s="6"/>
      <c r="MIY2" s="6"/>
      <c r="MIZ2" s="6"/>
      <c r="MJA2" s="6"/>
      <c r="MJB2" s="6"/>
      <c r="MJC2" s="6"/>
      <c r="MJD2" s="6"/>
      <c r="MJE2" s="6"/>
      <c r="MJF2" s="6"/>
      <c r="MJG2" s="6"/>
      <c r="MJH2" s="6"/>
      <c r="MJI2" s="6"/>
      <c r="MJJ2" s="6"/>
      <c r="MJK2" s="6"/>
      <c r="MJL2" s="6"/>
      <c r="MJM2" s="6"/>
      <c r="MJN2" s="6"/>
      <c r="MJO2" s="6"/>
      <c r="MJP2" s="6"/>
      <c r="MJQ2" s="6"/>
      <c r="MJR2" s="6"/>
      <c r="MJS2" s="6"/>
      <c r="MJT2" s="6"/>
      <c r="MJU2" s="6"/>
      <c r="MJV2" s="6"/>
      <c r="MJW2" s="6"/>
      <c r="MJX2" s="6"/>
      <c r="MJY2" s="6"/>
      <c r="MJZ2" s="6"/>
      <c r="MKA2" s="6"/>
      <c r="MKB2" s="6"/>
      <c r="MKC2" s="6"/>
      <c r="MKD2" s="6"/>
      <c r="MKE2" s="6"/>
      <c r="MKF2" s="6"/>
      <c r="MKG2" s="6"/>
      <c r="MKH2" s="6"/>
      <c r="MKI2" s="6"/>
      <c r="MKJ2" s="6"/>
      <c r="MKK2" s="6"/>
      <c r="MKL2" s="6"/>
      <c r="MKM2" s="6"/>
      <c r="MKN2" s="6"/>
      <c r="MKO2" s="6"/>
      <c r="MKP2" s="6"/>
      <c r="MKQ2" s="6"/>
      <c r="MKR2" s="6"/>
      <c r="MKS2" s="6"/>
      <c r="MKT2" s="6"/>
      <c r="MKU2" s="6"/>
      <c r="MKV2" s="6"/>
      <c r="MKW2" s="6"/>
      <c r="MKX2" s="6"/>
      <c r="MKY2" s="6"/>
      <c r="MKZ2" s="6"/>
      <c r="MLA2" s="6"/>
      <c r="MLB2" s="6"/>
      <c r="MLC2" s="6"/>
      <c r="MLD2" s="6"/>
      <c r="MLE2" s="6"/>
      <c r="MLF2" s="6"/>
      <c r="MLG2" s="6"/>
      <c r="MLH2" s="6"/>
      <c r="MLI2" s="6"/>
      <c r="MLJ2" s="6"/>
      <c r="MLK2" s="6"/>
      <c r="MLL2" s="6"/>
      <c r="MLM2" s="6"/>
      <c r="MLN2" s="6"/>
      <c r="MLO2" s="6"/>
      <c r="MLP2" s="6"/>
      <c r="MLQ2" s="6"/>
      <c r="MLR2" s="6"/>
      <c r="MLS2" s="6"/>
      <c r="MLT2" s="6"/>
      <c r="MLU2" s="6"/>
      <c r="MLV2" s="6"/>
      <c r="MLW2" s="6"/>
      <c r="MLX2" s="6"/>
      <c r="MLY2" s="6"/>
      <c r="MLZ2" s="6"/>
      <c r="MMA2" s="6"/>
      <c r="MMB2" s="6"/>
      <c r="MMC2" s="6"/>
      <c r="MMD2" s="6"/>
      <c r="MME2" s="6"/>
      <c r="MMF2" s="6"/>
      <c r="MMG2" s="6"/>
      <c r="MMH2" s="6"/>
      <c r="MMI2" s="6"/>
      <c r="MMJ2" s="6"/>
      <c r="MMK2" s="6"/>
      <c r="MML2" s="6"/>
      <c r="MMM2" s="6"/>
      <c r="MMN2" s="6"/>
      <c r="MMO2" s="6"/>
      <c r="MMP2" s="6"/>
      <c r="MMQ2" s="6"/>
      <c r="MMR2" s="6"/>
      <c r="MMS2" s="6"/>
      <c r="MMT2" s="6"/>
      <c r="MMU2" s="6"/>
      <c r="MMV2" s="6"/>
      <c r="MMW2" s="6"/>
      <c r="MMX2" s="6"/>
      <c r="MMY2" s="6"/>
      <c r="MMZ2" s="6"/>
      <c r="MNA2" s="6"/>
      <c r="MNB2" s="6"/>
      <c r="MNC2" s="6"/>
      <c r="MND2" s="6"/>
      <c r="MNE2" s="6"/>
      <c r="MNF2" s="6"/>
      <c r="MNG2" s="6"/>
      <c r="MNH2" s="6"/>
      <c r="MNI2" s="6"/>
      <c r="MNJ2" s="6"/>
      <c r="MNK2" s="6"/>
      <c r="MNL2" s="6"/>
      <c r="MNM2" s="6"/>
      <c r="MNN2" s="6"/>
      <c r="MNO2" s="6"/>
      <c r="MNP2" s="6"/>
      <c r="MNQ2" s="6"/>
      <c r="MNR2" s="6"/>
      <c r="MNS2" s="6"/>
      <c r="MNT2" s="6"/>
      <c r="MNU2" s="6"/>
      <c r="MNV2" s="6"/>
      <c r="MNW2" s="6"/>
      <c r="MNX2" s="6"/>
      <c r="MNY2" s="6"/>
      <c r="MNZ2" s="6"/>
      <c r="MOA2" s="6"/>
      <c r="MOB2" s="6"/>
      <c r="MOC2" s="6"/>
      <c r="MOD2" s="6"/>
      <c r="MOE2" s="6"/>
      <c r="MOF2" s="6"/>
      <c r="MOG2" s="6"/>
      <c r="MOH2" s="6"/>
      <c r="MOI2" s="6"/>
      <c r="MOJ2" s="6"/>
      <c r="MOK2" s="6"/>
      <c r="MOL2" s="6"/>
      <c r="MOM2" s="6"/>
      <c r="MON2" s="6"/>
      <c r="MOO2" s="6"/>
      <c r="MOP2" s="6"/>
      <c r="MOQ2" s="6"/>
      <c r="MOR2" s="6"/>
      <c r="MOS2" s="6"/>
      <c r="MOT2" s="6"/>
      <c r="MOU2" s="6"/>
      <c r="MOV2" s="6"/>
      <c r="MOW2" s="6"/>
      <c r="MOX2" s="6"/>
      <c r="MOY2" s="6"/>
      <c r="MOZ2" s="6"/>
      <c r="MPA2" s="6"/>
      <c r="MPB2" s="6"/>
      <c r="MPC2" s="6"/>
      <c r="MPD2" s="6"/>
      <c r="MPE2" s="6"/>
      <c r="MPF2" s="6"/>
      <c r="MPG2" s="6"/>
      <c r="MPH2" s="6"/>
      <c r="MPI2" s="6"/>
      <c r="MPJ2" s="6"/>
      <c r="MPK2" s="6"/>
      <c r="MPL2" s="6"/>
      <c r="MPM2" s="6"/>
      <c r="MPN2" s="6"/>
      <c r="MPO2" s="6"/>
      <c r="MPP2" s="6"/>
      <c r="MPQ2" s="6"/>
      <c r="MPR2" s="6"/>
      <c r="MPS2" s="6"/>
      <c r="MPT2" s="6"/>
      <c r="MPU2" s="6"/>
      <c r="MPV2" s="6"/>
      <c r="MPW2" s="6"/>
      <c r="MPX2" s="6"/>
      <c r="MPY2" s="6"/>
      <c r="MPZ2" s="6"/>
      <c r="MQA2" s="6"/>
      <c r="MQB2" s="6"/>
      <c r="MQC2" s="6"/>
      <c r="MQD2" s="6"/>
      <c r="MQE2" s="6"/>
      <c r="MQF2" s="6"/>
      <c r="MQG2" s="6"/>
      <c r="MQH2" s="6"/>
      <c r="MQI2" s="6"/>
      <c r="MQJ2" s="6"/>
      <c r="MQK2" s="6"/>
      <c r="MQL2" s="6"/>
      <c r="MQM2" s="6"/>
      <c r="MQN2" s="6"/>
      <c r="MQO2" s="6"/>
      <c r="MQP2" s="6"/>
      <c r="MQQ2" s="6"/>
      <c r="MQR2" s="6"/>
      <c r="MQS2" s="6"/>
      <c r="MQT2" s="6"/>
      <c r="MQU2" s="6"/>
      <c r="MQV2" s="6"/>
      <c r="MQW2" s="6"/>
      <c r="MQX2" s="6"/>
      <c r="MQY2" s="6"/>
      <c r="MQZ2" s="6"/>
      <c r="MRA2" s="6"/>
      <c r="MRB2" s="6"/>
      <c r="MRC2" s="6"/>
      <c r="MRD2" s="6"/>
      <c r="MRE2" s="6"/>
      <c r="MRF2" s="6"/>
      <c r="MRG2" s="6"/>
      <c r="MRH2" s="6"/>
      <c r="MRI2" s="6"/>
      <c r="MRJ2" s="6"/>
      <c r="MRK2" s="6"/>
      <c r="MRL2" s="6"/>
      <c r="MRM2" s="6"/>
      <c r="MRN2" s="6"/>
      <c r="MRO2" s="6"/>
      <c r="MRP2" s="6"/>
      <c r="MRQ2" s="6"/>
      <c r="MRR2" s="6"/>
      <c r="MRS2" s="6"/>
      <c r="MRT2" s="6"/>
      <c r="MRU2" s="6"/>
      <c r="MRV2" s="6"/>
      <c r="MRW2" s="6"/>
      <c r="MRX2" s="6"/>
      <c r="MRY2" s="6"/>
      <c r="MRZ2" s="6"/>
      <c r="MSA2" s="6"/>
      <c r="MSB2" s="6"/>
      <c r="MSC2" s="6"/>
      <c r="MSD2" s="6"/>
      <c r="MSE2" s="6"/>
      <c r="MSF2" s="6"/>
      <c r="MSG2" s="6"/>
      <c r="MSH2" s="6"/>
      <c r="MSI2" s="6"/>
      <c r="MSJ2" s="6"/>
      <c r="MSK2" s="6"/>
      <c r="MSL2" s="6"/>
      <c r="MSM2" s="6"/>
      <c r="MSN2" s="6"/>
      <c r="MSO2" s="6"/>
      <c r="MSP2" s="6"/>
      <c r="MSQ2" s="6"/>
      <c r="MSR2" s="6"/>
      <c r="MSS2" s="6"/>
      <c r="MST2" s="6"/>
      <c r="MSU2" s="6"/>
      <c r="MSV2" s="6"/>
      <c r="MSW2" s="6"/>
      <c r="MSX2" s="6"/>
      <c r="MSY2" s="6"/>
      <c r="MSZ2" s="6"/>
      <c r="MTA2" s="6"/>
      <c r="MTB2" s="6"/>
      <c r="MTC2" s="6"/>
      <c r="MTD2" s="6"/>
      <c r="MTE2" s="6"/>
      <c r="MTF2" s="6"/>
      <c r="MTG2" s="6"/>
      <c r="MTH2" s="6"/>
      <c r="MTI2" s="6"/>
      <c r="MTJ2" s="6"/>
      <c r="MTK2" s="6"/>
      <c r="MTL2" s="6"/>
      <c r="MTM2" s="6"/>
      <c r="MTN2" s="6"/>
      <c r="MTO2" s="6"/>
      <c r="MTP2" s="6"/>
      <c r="MTQ2" s="6"/>
      <c r="MTR2" s="6"/>
      <c r="MTS2" s="6"/>
      <c r="MTT2" s="6"/>
      <c r="MTU2" s="6"/>
      <c r="MTV2" s="6"/>
      <c r="MTW2" s="6"/>
      <c r="MTX2" s="6"/>
      <c r="MTY2" s="6"/>
      <c r="MTZ2" s="6"/>
      <c r="MUA2" s="6"/>
      <c r="MUB2" s="6"/>
      <c r="MUC2" s="6"/>
      <c r="MUD2" s="6"/>
      <c r="MUE2" s="6"/>
      <c r="MUF2" s="6"/>
      <c r="MUG2" s="6"/>
      <c r="MUH2" s="6"/>
      <c r="MUI2" s="6"/>
      <c r="MUJ2" s="6"/>
      <c r="MUK2" s="6"/>
      <c r="MUL2" s="6"/>
      <c r="MUM2" s="6"/>
      <c r="MUN2" s="6"/>
      <c r="MUO2" s="6"/>
      <c r="MUP2" s="6"/>
      <c r="MUQ2" s="6"/>
      <c r="MUR2" s="6"/>
      <c r="MUS2" s="6"/>
      <c r="MUT2" s="6"/>
      <c r="MUU2" s="6"/>
      <c r="MUV2" s="6"/>
      <c r="MUW2" s="6"/>
      <c r="MUX2" s="6"/>
      <c r="MUY2" s="6"/>
      <c r="MUZ2" s="6"/>
      <c r="MVA2" s="6"/>
      <c r="MVB2" s="6"/>
      <c r="MVC2" s="6"/>
      <c r="MVD2" s="6"/>
      <c r="MVE2" s="6"/>
      <c r="MVF2" s="6"/>
      <c r="MVG2" s="6"/>
      <c r="MVH2" s="6"/>
      <c r="MVI2" s="6"/>
      <c r="MVJ2" s="6"/>
      <c r="MVK2" s="6"/>
      <c r="MVL2" s="6"/>
      <c r="MVM2" s="6"/>
      <c r="MVN2" s="6"/>
      <c r="MVO2" s="6"/>
      <c r="MVP2" s="6"/>
      <c r="MVQ2" s="6"/>
      <c r="MVR2" s="6"/>
      <c r="MVS2" s="6"/>
      <c r="MVT2" s="6"/>
      <c r="MVU2" s="6"/>
      <c r="MVV2" s="6"/>
      <c r="MVW2" s="6"/>
      <c r="MVX2" s="6"/>
      <c r="MVY2" s="6"/>
      <c r="MVZ2" s="6"/>
      <c r="MWA2" s="6"/>
      <c r="MWB2" s="6"/>
      <c r="MWC2" s="6"/>
      <c r="MWD2" s="6"/>
      <c r="MWE2" s="6"/>
      <c r="MWF2" s="6"/>
      <c r="MWG2" s="6"/>
      <c r="MWH2" s="6"/>
      <c r="MWI2" s="6"/>
      <c r="MWJ2" s="6"/>
      <c r="MWK2" s="6"/>
      <c r="MWL2" s="6"/>
      <c r="MWM2" s="6"/>
      <c r="MWN2" s="6"/>
      <c r="MWO2" s="6"/>
      <c r="MWP2" s="6"/>
      <c r="MWQ2" s="6"/>
      <c r="MWR2" s="6"/>
      <c r="MWS2" s="6"/>
      <c r="MWT2" s="6"/>
      <c r="MWU2" s="6"/>
      <c r="MWV2" s="6"/>
      <c r="MWW2" s="6"/>
      <c r="MWX2" s="6"/>
      <c r="MWY2" s="6"/>
      <c r="MWZ2" s="6"/>
      <c r="MXA2" s="6"/>
      <c r="MXB2" s="6"/>
      <c r="MXC2" s="6"/>
      <c r="MXD2" s="6"/>
      <c r="MXE2" s="6"/>
      <c r="MXF2" s="6"/>
      <c r="MXG2" s="6"/>
      <c r="MXH2" s="6"/>
      <c r="MXI2" s="6"/>
      <c r="MXJ2" s="6"/>
      <c r="MXK2" s="6"/>
      <c r="MXL2" s="6"/>
      <c r="MXM2" s="6"/>
      <c r="MXN2" s="6"/>
      <c r="MXO2" s="6"/>
      <c r="MXP2" s="6"/>
      <c r="MXQ2" s="6"/>
      <c r="MXR2" s="6"/>
      <c r="MXS2" s="6"/>
      <c r="MXT2" s="6"/>
      <c r="MXU2" s="6"/>
      <c r="MXV2" s="6"/>
      <c r="MXW2" s="6"/>
      <c r="MXX2" s="6"/>
      <c r="MXY2" s="6"/>
      <c r="MXZ2" s="6"/>
      <c r="MYA2" s="6"/>
      <c r="MYB2" s="6"/>
      <c r="MYC2" s="6"/>
      <c r="MYD2" s="6"/>
      <c r="MYE2" s="6"/>
      <c r="MYF2" s="6"/>
      <c r="MYG2" s="6"/>
      <c r="MYH2" s="6"/>
      <c r="MYI2" s="6"/>
      <c r="MYJ2" s="6"/>
      <c r="MYK2" s="6"/>
      <c r="MYL2" s="6"/>
      <c r="MYM2" s="6"/>
      <c r="MYN2" s="6"/>
      <c r="MYO2" s="6"/>
      <c r="MYP2" s="6"/>
      <c r="MYQ2" s="6"/>
      <c r="MYR2" s="6"/>
      <c r="MYS2" s="6"/>
      <c r="MYT2" s="6"/>
      <c r="MYU2" s="6"/>
      <c r="MYV2" s="6"/>
      <c r="MYW2" s="6"/>
      <c r="MYX2" s="6"/>
      <c r="MYY2" s="6"/>
      <c r="MYZ2" s="6"/>
      <c r="MZA2" s="6"/>
      <c r="MZB2" s="6"/>
      <c r="MZC2" s="6"/>
      <c r="MZD2" s="6"/>
      <c r="MZE2" s="6"/>
      <c r="MZF2" s="6"/>
      <c r="MZG2" s="6"/>
      <c r="MZH2" s="6"/>
      <c r="MZI2" s="6"/>
      <c r="MZJ2" s="6"/>
      <c r="MZK2" s="6"/>
      <c r="MZL2" s="6"/>
      <c r="MZM2" s="6"/>
      <c r="MZN2" s="6"/>
      <c r="MZO2" s="6"/>
      <c r="MZP2" s="6"/>
      <c r="MZQ2" s="6"/>
      <c r="MZR2" s="6"/>
      <c r="MZS2" s="6"/>
      <c r="MZT2" s="6"/>
      <c r="MZU2" s="6"/>
      <c r="MZV2" s="6"/>
      <c r="MZW2" s="6"/>
      <c r="MZX2" s="6"/>
      <c r="MZY2" s="6"/>
      <c r="MZZ2" s="6"/>
      <c r="NAA2" s="6"/>
      <c r="NAB2" s="6"/>
      <c r="NAC2" s="6"/>
      <c r="NAD2" s="6"/>
      <c r="NAE2" s="6"/>
      <c r="NAF2" s="6"/>
      <c r="NAG2" s="6"/>
      <c r="NAH2" s="6"/>
      <c r="NAI2" s="6"/>
      <c r="NAJ2" s="6"/>
      <c r="NAK2" s="6"/>
      <c r="NAL2" s="6"/>
      <c r="NAM2" s="6"/>
      <c r="NAN2" s="6"/>
      <c r="NAO2" s="6"/>
      <c r="NAP2" s="6"/>
      <c r="NAQ2" s="6"/>
      <c r="NAR2" s="6"/>
      <c r="NAS2" s="6"/>
      <c r="NAT2" s="6"/>
      <c r="NAU2" s="6"/>
      <c r="NAV2" s="6"/>
      <c r="NAW2" s="6"/>
      <c r="NAX2" s="6"/>
      <c r="NAY2" s="6"/>
      <c r="NAZ2" s="6"/>
      <c r="NBA2" s="6"/>
      <c r="NBB2" s="6"/>
      <c r="NBC2" s="6"/>
      <c r="NBD2" s="6"/>
      <c r="NBE2" s="6"/>
      <c r="NBF2" s="6"/>
      <c r="NBG2" s="6"/>
      <c r="NBH2" s="6"/>
      <c r="NBI2" s="6"/>
      <c r="NBJ2" s="6"/>
      <c r="NBK2" s="6"/>
      <c r="NBL2" s="6"/>
      <c r="NBM2" s="6"/>
      <c r="NBN2" s="6"/>
      <c r="NBO2" s="6"/>
      <c r="NBP2" s="6"/>
      <c r="NBQ2" s="6"/>
      <c r="NBR2" s="6"/>
      <c r="NBS2" s="6"/>
      <c r="NBT2" s="6"/>
      <c r="NBU2" s="6"/>
      <c r="NBV2" s="6"/>
      <c r="NBW2" s="6"/>
      <c r="NBX2" s="6"/>
      <c r="NBY2" s="6"/>
      <c r="NBZ2" s="6"/>
      <c r="NCA2" s="6"/>
      <c r="NCB2" s="6"/>
      <c r="NCC2" s="6"/>
      <c r="NCD2" s="6"/>
      <c r="NCE2" s="6"/>
      <c r="NCF2" s="6"/>
      <c r="NCG2" s="6"/>
      <c r="NCH2" s="6"/>
      <c r="NCI2" s="6"/>
      <c r="NCJ2" s="6"/>
      <c r="NCK2" s="6"/>
      <c r="NCL2" s="6"/>
      <c r="NCM2" s="6"/>
      <c r="NCN2" s="6"/>
      <c r="NCO2" s="6"/>
      <c r="NCP2" s="6"/>
      <c r="NCQ2" s="6"/>
      <c r="NCR2" s="6"/>
      <c r="NCS2" s="6"/>
      <c r="NCT2" s="6"/>
      <c r="NCU2" s="6"/>
      <c r="NCV2" s="6"/>
      <c r="NCW2" s="6"/>
      <c r="NCX2" s="6"/>
      <c r="NCY2" s="6"/>
      <c r="NCZ2" s="6"/>
      <c r="NDA2" s="6"/>
      <c r="NDB2" s="6"/>
      <c r="NDC2" s="6"/>
      <c r="NDD2" s="6"/>
      <c r="NDE2" s="6"/>
      <c r="NDF2" s="6"/>
      <c r="NDG2" s="6"/>
      <c r="NDH2" s="6"/>
      <c r="NDI2" s="6"/>
      <c r="NDJ2" s="6"/>
      <c r="NDK2" s="6"/>
      <c r="NDL2" s="6"/>
      <c r="NDM2" s="6"/>
      <c r="NDN2" s="6"/>
      <c r="NDO2" s="6"/>
      <c r="NDP2" s="6"/>
      <c r="NDQ2" s="6"/>
      <c r="NDR2" s="6"/>
      <c r="NDS2" s="6"/>
      <c r="NDT2" s="6"/>
      <c r="NDU2" s="6"/>
      <c r="NDV2" s="6"/>
      <c r="NDW2" s="6"/>
      <c r="NDX2" s="6"/>
      <c r="NDY2" s="6"/>
      <c r="NDZ2" s="6"/>
      <c r="NEA2" s="6"/>
      <c r="NEB2" s="6"/>
      <c r="NEC2" s="6"/>
      <c r="NED2" s="6"/>
      <c r="NEE2" s="6"/>
      <c r="NEF2" s="6"/>
      <c r="NEG2" s="6"/>
      <c r="NEH2" s="6"/>
      <c r="NEI2" s="6"/>
      <c r="NEJ2" s="6"/>
      <c r="NEK2" s="6"/>
      <c r="NEL2" s="6"/>
      <c r="NEM2" s="6"/>
      <c r="NEN2" s="6"/>
      <c r="NEO2" s="6"/>
      <c r="NEP2" s="6"/>
      <c r="NEQ2" s="6"/>
      <c r="NER2" s="6"/>
      <c r="NES2" s="6"/>
      <c r="NET2" s="6"/>
      <c r="NEU2" s="6"/>
      <c r="NEV2" s="6"/>
      <c r="NEW2" s="6"/>
      <c r="NEX2" s="6"/>
      <c r="NEY2" s="6"/>
      <c r="NEZ2" s="6"/>
      <c r="NFA2" s="6"/>
      <c r="NFB2" s="6"/>
      <c r="NFC2" s="6"/>
      <c r="NFD2" s="6"/>
      <c r="NFE2" s="6"/>
      <c r="NFF2" s="6"/>
      <c r="NFG2" s="6"/>
      <c r="NFH2" s="6"/>
      <c r="NFI2" s="6"/>
      <c r="NFJ2" s="6"/>
      <c r="NFK2" s="6"/>
      <c r="NFL2" s="6"/>
      <c r="NFM2" s="6"/>
      <c r="NFN2" s="6"/>
      <c r="NFO2" s="6"/>
      <c r="NFP2" s="6"/>
      <c r="NFQ2" s="6"/>
      <c r="NFR2" s="6"/>
      <c r="NFS2" s="6"/>
      <c r="NFT2" s="6"/>
      <c r="NFU2" s="6"/>
      <c r="NFV2" s="6"/>
      <c r="NFW2" s="6"/>
      <c r="NFX2" s="6"/>
      <c r="NFY2" s="6"/>
      <c r="NFZ2" s="6"/>
      <c r="NGA2" s="6"/>
      <c r="NGB2" s="6"/>
      <c r="NGC2" s="6"/>
      <c r="NGD2" s="6"/>
      <c r="NGE2" s="6"/>
      <c r="NGF2" s="6"/>
      <c r="NGG2" s="6"/>
      <c r="NGH2" s="6"/>
      <c r="NGI2" s="6"/>
      <c r="NGJ2" s="6"/>
      <c r="NGK2" s="6"/>
      <c r="NGL2" s="6"/>
      <c r="NGM2" s="6"/>
      <c r="NGN2" s="6"/>
      <c r="NGO2" s="6"/>
      <c r="NGP2" s="6"/>
      <c r="NGQ2" s="6"/>
      <c r="NGR2" s="6"/>
      <c r="NGS2" s="6"/>
      <c r="NGT2" s="6"/>
      <c r="NGU2" s="6"/>
      <c r="NGV2" s="6"/>
      <c r="NGW2" s="6"/>
      <c r="NGX2" s="6"/>
      <c r="NGY2" s="6"/>
      <c r="NGZ2" s="6"/>
      <c r="NHA2" s="6"/>
      <c r="NHB2" s="6"/>
      <c r="NHC2" s="6"/>
      <c r="NHD2" s="6"/>
      <c r="NHE2" s="6"/>
      <c r="NHF2" s="6"/>
      <c r="NHG2" s="6"/>
      <c r="NHH2" s="6"/>
      <c r="NHI2" s="6"/>
      <c r="NHJ2" s="6"/>
      <c r="NHK2" s="6"/>
      <c r="NHL2" s="6"/>
      <c r="NHM2" s="6"/>
      <c r="NHN2" s="6"/>
      <c r="NHO2" s="6"/>
      <c r="NHP2" s="6"/>
      <c r="NHQ2" s="6"/>
      <c r="NHR2" s="6"/>
      <c r="NHS2" s="6"/>
      <c r="NHT2" s="6"/>
      <c r="NHU2" s="6"/>
      <c r="NHV2" s="6"/>
      <c r="NHW2" s="6"/>
      <c r="NHX2" s="6"/>
      <c r="NHY2" s="6"/>
      <c r="NHZ2" s="6"/>
      <c r="NIA2" s="6"/>
      <c r="NIB2" s="6"/>
      <c r="NIC2" s="6"/>
      <c r="NID2" s="6"/>
      <c r="NIE2" s="6"/>
      <c r="NIF2" s="6"/>
      <c r="NIG2" s="6"/>
      <c r="NIH2" s="6"/>
      <c r="NII2" s="6"/>
      <c r="NIJ2" s="6"/>
      <c r="NIK2" s="6"/>
      <c r="NIL2" s="6"/>
      <c r="NIM2" s="6"/>
      <c r="NIN2" s="6"/>
      <c r="NIO2" s="6"/>
      <c r="NIP2" s="6"/>
      <c r="NIQ2" s="6"/>
      <c r="NIR2" s="6"/>
      <c r="NIS2" s="6"/>
      <c r="NIT2" s="6"/>
      <c r="NIU2" s="6"/>
      <c r="NIV2" s="6"/>
      <c r="NIW2" s="6"/>
      <c r="NIX2" s="6"/>
      <c r="NIY2" s="6"/>
      <c r="NIZ2" s="6"/>
      <c r="NJA2" s="6"/>
      <c r="NJB2" s="6"/>
      <c r="NJC2" s="6"/>
      <c r="NJD2" s="6"/>
      <c r="NJE2" s="6"/>
      <c r="NJF2" s="6"/>
      <c r="NJG2" s="6"/>
      <c r="NJH2" s="6"/>
      <c r="NJI2" s="6"/>
      <c r="NJJ2" s="6"/>
      <c r="NJK2" s="6"/>
      <c r="NJL2" s="6"/>
      <c r="NJM2" s="6"/>
      <c r="NJN2" s="6"/>
      <c r="NJO2" s="6"/>
      <c r="NJP2" s="6"/>
      <c r="NJQ2" s="6"/>
      <c r="NJR2" s="6"/>
      <c r="NJS2" s="6"/>
      <c r="NJT2" s="6"/>
      <c r="NJU2" s="6"/>
      <c r="NJV2" s="6"/>
      <c r="NJW2" s="6"/>
      <c r="NJX2" s="6"/>
      <c r="NJY2" s="6"/>
      <c r="NJZ2" s="6"/>
      <c r="NKA2" s="6"/>
      <c r="NKB2" s="6"/>
      <c r="NKC2" s="6"/>
      <c r="NKD2" s="6"/>
      <c r="NKE2" s="6"/>
      <c r="NKF2" s="6"/>
      <c r="NKG2" s="6"/>
      <c r="NKH2" s="6"/>
      <c r="NKI2" s="6"/>
      <c r="NKJ2" s="6"/>
      <c r="NKK2" s="6"/>
      <c r="NKL2" s="6"/>
      <c r="NKM2" s="6"/>
      <c r="NKN2" s="6"/>
      <c r="NKO2" s="6"/>
      <c r="NKP2" s="6"/>
      <c r="NKQ2" s="6"/>
      <c r="NKR2" s="6"/>
      <c r="NKS2" s="6"/>
      <c r="NKT2" s="6"/>
      <c r="NKU2" s="6"/>
      <c r="NKV2" s="6"/>
      <c r="NKW2" s="6"/>
      <c r="NKX2" s="6"/>
      <c r="NKY2" s="6"/>
      <c r="NKZ2" s="6"/>
      <c r="NLA2" s="6"/>
      <c r="NLB2" s="6"/>
      <c r="NLC2" s="6"/>
      <c r="NLD2" s="6"/>
      <c r="NLE2" s="6"/>
      <c r="NLF2" s="6"/>
      <c r="NLG2" s="6"/>
      <c r="NLH2" s="6"/>
      <c r="NLI2" s="6"/>
      <c r="NLJ2" s="6"/>
      <c r="NLK2" s="6"/>
      <c r="NLL2" s="6"/>
      <c r="NLM2" s="6"/>
      <c r="NLN2" s="6"/>
      <c r="NLO2" s="6"/>
      <c r="NLP2" s="6"/>
      <c r="NLQ2" s="6"/>
      <c r="NLR2" s="6"/>
      <c r="NLS2" s="6"/>
      <c r="NLT2" s="6"/>
      <c r="NLU2" s="6"/>
      <c r="NLV2" s="6"/>
      <c r="NLW2" s="6"/>
      <c r="NLX2" s="6"/>
      <c r="NLY2" s="6"/>
      <c r="NLZ2" s="6"/>
      <c r="NMA2" s="6"/>
      <c r="NMB2" s="6"/>
      <c r="NMC2" s="6"/>
      <c r="NMD2" s="6"/>
      <c r="NME2" s="6"/>
      <c r="NMF2" s="6"/>
      <c r="NMG2" s="6"/>
      <c r="NMH2" s="6"/>
      <c r="NMI2" s="6"/>
      <c r="NMJ2" s="6"/>
      <c r="NMK2" s="6"/>
      <c r="NML2" s="6"/>
      <c r="NMM2" s="6"/>
      <c r="NMN2" s="6"/>
      <c r="NMO2" s="6"/>
      <c r="NMP2" s="6"/>
      <c r="NMQ2" s="6"/>
      <c r="NMR2" s="6"/>
      <c r="NMS2" s="6"/>
      <c r="NMT2" s="6"/>
      <c r="NMU2" s="6"/>
      <c r="NMV2" s="6"/>
      <c r="NMW2" s="6"/>
      <c r="NMX2" s="6"/>
      <c r="NMY2" s="6"/>
      <c r="NMZ2" s="6"/>
      <c r="NNA2" s="6"/>
      <c r="NNB2" s="6"/>
      <c r="NNC2" s="6"/>
      <c r="NND2" s="6"/>
      <c r="NNE2" s="6"/>
      <c r="NNF2" s="6"/>
      <c r="NNG2" s="6"/>
      <c r="NNH2" s="6"/>
      <c r="NNI2" s="6"/>
      <c r="NNJ2" s="6"/>
      <c r="NNK2" s="6"/>
      <c r="NNL2" s="6"/>
      <c r="NNM2" s="6"/>
      <c r="NNN2" s="6"/>
      <c r="NNO2" s="6"/>
      <c r="NNP2" s="6"/>
      <c r="NNQ2" s="6"/>
      <c r="NNR2" s="6"/>
      <c r="NNS2" s="6"/>
      <c r="NNT2" s="6"/>
      <c r="NNU2" s="6"/>
      <c r="NNV2" s="6"/>
      <c r="NNW2" s="6"/>
      <c r="NNX2" s="6"/>
      <c r="NNY2" s="6"/>
      <c r="NNZ2" s="6"/>
      <c r="NOA2" s="6"/>
      <c r="NOB2" s="6"/>
      <c r="NOC2" s="6"/>
      <c r="NOD2" s="6"/>
      <c r="NOE2" s="6"/>
      <c r="NOF2" s="6"/>
      <c r="NOG2" s="6"/>
      <c r="NOH2" s="6"/>
      <c r="NOI2" s="6"/>
      <c r="NOJ2" s="6"/>
      <c r="NOK2" s="6"/>
      <c r="NOL2" s="6"/>
      <c r="NOM2" s="6"/>
      <c r="NON2" s="6"/>
      <c r="NOO2" s="6"/>
      <c r="NOP2" s="6"/>
      <c r="NOQ2" s="6"/>
      <c r="NOR2" s="6"/>
      <c r="NOS2" s="6"/>
      <c r="NOT2" s="6"/>
      <c r="NOU2" s="6"/>
      <c r="NOV2" s="6"/>
      <c r="NOW2" s="6"/>
      <c r="NOX2" s="6"/>
      <c r="NOY2" s="6"/>
      <c r="NOZ2" s="6"/>
      <c r="NPA2" s="6"/>
      <c r="NPB2" s="6"/>
      <c r="NPC2" s="6"/>
      <c r="NPD2" s="6"/>
      <c r="NPE2" s="6"/>
      <c r="NPF2" s="6"/>
      <c r="NPG2" s="6"/>
      <c r="NPH2" s="6"/>
      <c r="NPI2" s="6"/>
      <c r="NPJ2" s="6"/>
      <c r="NPK2" s="6"/>
      <c r="NPL2" s="6"/>
      <c r="NPM2" s="6"/>
      <c r="NPN2" s="6"/>
      <c r="NPO2" s="6"/>
      <c r="NPP2" s="6"/>
      <c r="NPQ2" s="6"/>
      <c r="NPR2" s="6"/>
      <c r="NPS2" s="6"/>
      <c r="NPT2" s="6"/>
      <c r="NPU2" s="6"/>
      <c r="NPV2" s="6"/>
      <c r="NPW2" s="6"/>
      <c r="NPX2" s="6"/>
      <c r="NPY2" s="6"/>
      <c r="NPZ2" s="6"/>
      <c r="NQA2" s="6"/>
      <c r="NQB2" s="6"/>
      <c r="NQC2" s="6"/>
      <c r="NQD2" s="6"/>
      <c r="NQE2" s="6"/>
      <c r="NQF2" s="6"/>
      <c r="NQG2" s="6"/>
      <c r="NQH2" s="6"/>
      <c r="NQI2" s="6"/>
      <c r="NQJ2" s="6"/>
      <c r="NQK2" s="6"/>
      <c r="NQL2" s="6"/>
      <c r="NQM2" s="6"/>
      <c r="NQN2" s="6"/>
      <c r="NQO2" s="6"/>
      <c r="NQP2" s="6"/>
      <c r="NQQ2" s="6"/>
      <c r="NQR2" s="6"/>
      <c r="NQS2" s="6"/>
      <c r="NQT2" s="6"/>
      <c r="NQU2" s="6"/>
      <c r="NQV2" s="6"/>
      <c r="NQW2" s="6"/>
      <c r="NQX2" s="6"/>
      <c r="NQY2" s="6"/>
      <c r="NQZ2" s="6"/>
      <c r="NRA2" s="6"/>
      <c r="NRB2" s="6"/>
      <c r="NRC2" s="6"/>
      <c r="NRD2" s="6"/>
      <c r="NRE2" s="6"/>
      <c r="NRF2" s="6"/>
      <c r="NRG2" s="6"/>
      <c r="NRH2" s="6"/>
      <c r="NRI2" s="6"/>
      <c r="NRJ2" s="6"/>
      <c r="NRK2" s="6"/>
      <c r="NRL2" s="6"/>
      <c r="NRM2" s="6"/>
      <c r="NRN2" s="6"/>
      <c r="NRO2" s="6"/>
      <c r="NRP2" s="6"/>
      <c r="NRQ2" s="6"/>
      <c r="NRR2" s="6"/>
      <c r="NRS2" s="6"/>
      <c r="NRT2" s="6"/>
      <c r="NRU2" s="6"/>
      <c r="NRV2" s="6"/>
      <c r="NRW2" s="6"/>
      <c r="NRX2" s="6"/>
      <c r="NRY2" s="6"/>
      <c r="NRZ2" s="6"/>
      <c r="NSA2" s="6"/>
      <c r="NSB2" s="6"/>
      <c r="NSC2" s="6"/>
      <c r="NSD2" s="6"/>
      <c r="NSE2" s="6"/>
      <c r="NSF2" s="6"/>
      <c r="NSG2" s="6"/>
      <c r="NSH2" s="6"/>
      <c r="NSI2" s="6"/>
      <c r="NSJ2" s="6"/>
      <c r="NSK2" s="6"/>
      <c r="NSL2" s="6"/>
      <c r="NSM2" s="6"/>
      <c r="NSN2" s="6"/>
      <c r="NSO2" s="6"/>
      <c r="NSP2" s="6"/>
      <c r="NSQ2" s="6"/>
      <c r="NSR2" s="6"/>
      <c r="NSS2" s="6"/>
      <c r="NST2" s="6"/>
      <c r="NSU2" s="6"/>
      <c r="NSV2" s="6"/>
      <c r="NSW2" s="6"/>
      <c r="NSX2" s="6"/>
      <c r="NSY2" s="6"/>
      <c r="NSZ2" s="6"/>
      <c r="NTA2" s="6"/>
      <c r="NTB2" s="6"/>
      <c r="NTC2" s="6"/>
      <c r="NTD2" s="6"/>
      <c r="NTE2" s="6"/>
      <c r="NTF2" s="6"/>
      <c r="NTG2" s="6"/>
      <c r="NTH2" s="6"/>
      <c r="NTI2" s="6"/>
      <c r="NTJ2" s="6"/>
      <c r="NTK2" s="6"/>
      <c r="NTL2" s="6"/>
      <c r="NTM2" s="6"/>
      <c r="NTN2" s="6"/>
      <c r="NTO2" s="6"/>
      <c r="NTP2" s="6"/>
      <c r="NTQ2" s="6"/>
      <c r="NTR2" s="6"/>
      <c r="NTS2" s="6"/>
      <c r="NTT2" s="6"/>
      <c r="NTU2" s="6"/>
      <c r="NTV2" s="6"/>
      <c r="NTW2" s="6"/>
      <c r="NTX2" s="6"/>
      <c r="NTY2" s="6"/>
      <c r="NTZ2" s="6"/>
      <c r="NUA2" s="6"/>
      <c r="NUB2" s="6"/>
      <c r="NUC2" s="6"/>
      <c r="NUD2" s="6"/>
      <c r="NUE2" s="6"/>
      <c r="NUF2" s="6"/>
      <c r="NUG2" s="6"/>
      <c r="NUH2" s="6"/>
      <c r="NUI2" s="6"/>
      <c r="NUJ2" s="6"/>
      <c r="NUK2" s="6"/>
      <c r="NUL2" s="6"/>
      <c r="NUM2" s="6"/>
      <c r="NUN2" s="6"/>
      <c r="NUO2" s="6"/>
      <c r="NUP2" s="6"/>
      <c r="NUQ2" s="6"/>
      <c r="NUR2" s="6"/>
      <c r="NUS2" s="6"/>
      <c r="NUT2" s="6"/>
      <c r="NUU2" s="6"/>
      <c r="NUV2" s="6"/>
      <c r="NUW2" s="6"/>
      <c r="NUX2" s="6"/>
      <c r="NUY2" s="6"/>
      <c r="NUZ2" s="6"/>
      <c r="NVA2" s="6"/>
      <c r="NVB2" s="6"/>
      <c r="NVC2" s="6"/>
      <c r="NVD2" s="6"/>
      <c r="NVE2" s="6"/>
      <c r="NVF2" s="6"/>
      <c r="NVG2" s="6"/>
      <c r="NVH2" s="6"/>
      <c r="NVI2" s="6"/>
      <c r="NVJ2" s="6"/>
      <c r="NVK2" s="6"/>
      <c r="NVL2" s="6"/>
      <c r="NVM2" s="6"/>
      <c r="NVN2" s="6"/>
      <c r="NVO2" s="6"/>
      <c r="NVP2" s="6"/>
      <c r="NVQ2" s="6"/>
      <c r="NVR2" s="6"/>
      <c r="NVS2" s="6"/>
      <c r="NVT2" s="6"/>
      <c r="NVU2" s="6"/>
      <c r="NVV2" s="6"/>
      <c r="NVW2" s="6"/>
      <c r="NVX2" s="6"/>
      <c r="NVY2" s="6"/>
      <c r="NVZ2" s="6"/>
      <c r="NWA2" s="6"/>
      <c r="NWB2" s="6"/>
      <c r="NWC2" s="6"/>
      <c r="NWD2" s="6"/>
      <c r="NWE2" s="6"/>
      <c r="NWF2" s="6"/>
      <c r="NWG2" s="6"/>
      <c r="NWH2" s="6"/>
      <c r="NWI2" s="6"/>
      <c r="NWJ2" s="6"/>
      <c r="NWK2" s="6"/>
      <c r="NWL2" s="6"/>
      <c r="NWM2" s="6"/>
      <c r="NWN2" s="6"/>
      <c r="NWO2" s="6"/>
      <c r="NWP2" s="6"/>
      <c r="NWQ2" s="6"/>
      <c r="NWR2" s="6"/>
      <c r="NWS2" s="6"/>
      <c r="NWT2" s="6"/>
      <c r="NWU2" s="6"/>
      <c r="NWV2" s="6"/>
      <c r="NWW2" s="6"/>
      <c r="NWX2" s="6"/>
      <c r="NWY2" s="6"/>
      <c r="NWZ2" s="6"/>
      <c r="NXA2" s="6"/>
      <c r="NXB2" s="6"/>
      <c r="NXC2" s="6"/>
      <c r="NXD2" s="6"/>
      <c r="NXE2" s="6"/>
      <c r="NXF2" s="6"/>
      <c r="NXG2" s="6"/>
      <c r="NXH2" s="6"/>
      <c r="NXI2" s="6"/>
      <c r="NXJ2" s="6"/>
      <c r="NXK2" s="6"/>
      <c r="NXL2" s="6"/>
      <c r="NXM2" s="6"/>
      <c r="NXN2" s="6"/>
      <c r="NXO2" s="6"/>
      <c r="NXP2" s="6"/>
      <c r="NXQ2" s="6"/>
      <c r="NXR2" s="6"/>
      <c r="NXS2" s="6"/>
      <c r="NXT2" s="6"/>
      <c r="NXU2" s="6"/>
      <c r="NXV2" s="6"/>
      <c r="NXW2" s="6"/>
      <c r="NXX2" s="6"/>
      <c r="NXY2" s="6"/>
      <c r="NXZ2" s="6"/>
      <c r="NYA2" s="6"/>
      <c r="NYB2" s="6"/>
      <c r="NYC2" s="6"/>
      <c r="NYD2" s="6"/>
      <c r="NYE2" s="6"/>
      <c r="NYF2" s="6"/>
      <c r="NYG2" s="6"/>
      <c r="NYH2" s="6"/>
      <c r="NYI2" s="6"/>
      <c r="NYJ2" s="6"/>
      <c r="NYK2" s="6"/>
      <c r="NYL2" s="6"/>
      <c r="NYM2" s="6"/>
      <c r="NYN2" s="6"/>
      <c r="NYO2" s="6"/>
      <c r="NYP2" s="6"/>
      <c r="NYQ2" s="6"/>
      <c r="NYR2" s="6"/>
      <c r="NYS2" s="6"/>
      <c r="NYT2" s="6"/>
      <c r="NYU2" s="6"/>
      <c r="NYV2" s="6"/>
      <c r="NYW2" s="6"/>
      <c r="NYX2" s="6"/>
      <c r="NYY2" s="6"/>
      <c r="NYZ2" s="6"/>
      <c r="NZA2" s="6"/>
      <c r="NZB2" s="6"/>
      <c r="NZC2" s="6"/>
      <c r="NZD2" s="6"/>
      <c r="NZE2" s="6"/>
      <c r="NZF2" s="6"/>
      <c r="NZG2" s="6"/>
      <c r="NZH2" s="6"/>
      <c r="NZI2" s="6"/>
      <c r="NZJ2" s="6"/>
      <c r="NZK2" s="6"/>
      <c r="NZL2" s="6"/>
      <c r="NZM2" s="6"/>
      <c r="NZN2" s="6"/>
      <c r="NZO2" s="6"/>
      <c r="NZP2" s="6"/>
      <c r="NZQ2" s="6"/>
      <c r="NZR2" s="6"/>
      <c r="NZS2" s="6"/>
      <c r="NZT2" s="6"/>
      <c r="NZU2" s="6"/>
      <c r="NZV2" s="6"/>
      <c r="NZW2" s="6"/>
      <c r="NZX2" s="6"/>
      <c r="NZY2" s="6"/>
      <c r="NZZ2" s="6"/>
      <c r="OAA2" s="6"/>
      <c r="OAB2" s="6"/>
      <c r="OAC2" s="6"/>
      <c r="OAD2" s="6"/>
      <c r="OAE2" s="6"/>
      <c r="OAF2" s="6"/>
      <c r="OAG2" s="6"/>
      <c r="OAH2" s="6"/>
      <c r="OAI2" s="6"/>
      <c r="OAJ2" s="6"/>
      <c r="OAK2" s="6"/>
      <c r="OAL2" s="6"/>
      <c r="OAM2" s="6"/>
      <c r="OAN2" s="6"/>
      <c r="OAO2" s="6"/>
      <c r="OAP2" s="6"/>
      <c r="OAQ2" s="6"/>
      <c r="OAR2" s="6"/>
      <c r="OAS2" s="6"/>
      <c r="OAT2" s="6"/>
      <c r="OAU2" s="6"/>
      <c r="OAV2" s="6"/>
      <c r="OAW2" s="6"/>
      <c r="OAX2" s="6"/>
      <c r="OAY2" s="6"/>
      <c r="OAZ2" s="6"/>
      <c r="OBA2" s="6"/>
      <c r="OBB2" s="6"/>
      <c r="OBC2" s="6"/>
      <c r="OBD2" s="6"/>
      <c r="OBE2" s="6"/>
      <c r="OBF2" s="6"/>
      <c r="OBG2" s="6"/>
      <c r="OBH2" s="6"/>
      <c r="OBI2" s="6"/>
      <c r="OBJ2" s="6"/>
      <c r="OBK2" s="6"/>
      <c r="OBL2" s="6"/>
      <c r="OBM2" s="6"/>
      <c r="OBN2" s="6"/>
      <c r="OBO2" s="6"/>
      <c r="OBP2" s="6"/>
      <c r="OBQ2" s="6"/>
      <c r="OBR2" s="6"/>
      <c r="OBS2" s="6"/>
      <c r="OBT2" s="6"/>
      <c r="OBU2" s="6"/>
      <c r="OBV2" s="6"/>
      <c r="OBW2" s="6"/>
      <c r="OBX2" s="6"/>
      <c r="OBY2" s="6"/>
      <c r="OBZ2" s="6"/>
      <c r="OCA2" s="6"/>
      <c r="OCB2" s="6"/>
      <c r="OCC2" s="6"/>
      <c r="OCD2" s="6"/>
      <c r="OCE2" s="6"/>
      <c r="OCF2" s="6"/>
      <c r="OCG2" s="6"/>
      <c r="OCH2" s="6"/>
      <c r="OCI2" s="6"/>
      <c r="OCJ2" s="6"/>
      <c r="OCK2" s="6"/>
      <c r="OCL2" s="6"/>
      <c r="OCM2" s="6"/>
      <c r="OCN2" s="6"/>
      <c r="OCO2" s="6"/>
      <c r="OCP2" s="6"/>
      <c r="OCQ2" s="6"/>
      <c r="OCR2" s="6"/>
      <c r="OCS2" s="6"/>
      <c r="OCT2" s="6"/>
      <c r="OCU2" s="6"/>
      <c r="OCV2" s="6"/>
      <c r="OCW2" s="6"/>
      <c r="OCX2" s="6"/>
      <c r="OCY2" s="6"/>
      <c r="OCZ2" s="6"/>
      <c r="ODA2" s="6"/>
      <c r="ODB2" s="6"/>
      <c r="ODC2" s="6"/>
      <c r="ODD2" s="6"/>
      <c r="ODE2" s="6"/>
      <c r="ODF2" s="6"/>
      <c r="ODG2" s="6"/>
      <c r="ODH2" s="6"/>
      <c r="ODI2" s="6"/>
      <c r="ODJ2" s="6"/>
      <c r="ODK2" s="6"/>
      <c r="ODL2" s="6"/>
      <c r="ODM2" s="6"/>
      <c r="ODN2" s="6"/>
      <c r="ODO2" s="6"/>
      <c r="ODP2" s="6"/>
      <c r="ODQ2" s="6"/>
      <c r="ODR2" s="6"/>
      <c r="ODS2" s="6"/>
      <c r="ODT2" s="6"/>
      <c r="ODU2" s="6"/>
      <c r="ODV2" s="6"/>
      <c r="ODW2" s="6"/>
      <c r="ODX2" s="6"/>
      <c r="ODY2" s="6"/>
      <c r="ODZ2" s="6"/>
      <c r="OEA2" s="6"/>
      <c r="OEB2" s="6"/>
      <c r="OEC2" s="6"/>
      <c r="OED2" s="6"/>
      <c r="OEE2" s="6"/>
      <c r="OEF2" s="6"/>
      <c r="OEG2" s="6"/>
      <c r="OEH2" s="6"/>
      <c r="OEI2" s="6"/>
      <c r="OEJ2" s="6"/>
      <c r="OEK2" s="6"/>
      <c r="OEL2" s="6"/>
      <c r="OEM2" s="6"/>
      <c r="OEN2" s="6"/>
      <c r="OEO2" s="6"/>
      <c r="OEP2" s="6"/>
      <c r="OEQ2" s="6"/>
      <c r="OER2" s="6"/>
      <c r="OES2" s="6"/>
      <c r="OET2" s="6"/>
      <c r="OEU2" s="6"/>
      <c r="OEV2" s="6"/>
      <c r="OEW2" s="6"/>
      <c r="OEX2" s="6"/>
      <c r="OEY2" s="6"/>
      <c r="OEZ2" s="6"/>
      <c r="OFA2" s="6"/>
      <c r="OFB2" s="6"/>
      <c r="OFC2" s="6"/>
      <c r="OFD2" s="6"/>
      <c r="OFE2" s="6"/>
      <c r="OFF2" s="6"/>
      <c r="OFG2" s="6"/>
      <c r="OFH2" s="6"/>
      <c r="OFI2" s="6"/>
      <c r="OFJ2" s="6"/>
      <c r="OFK2" s="6"/>
      <c r="OFL2" s="6"/>
      <c r="OFM2" s="6"/>
      <c r="OFN2" s="6"/>
      <c r="OFO2" s="6"/>
      <c r="OFP2" s="6"/>
      <c r="OFQ2" s="6"/>
      <c r="OFR2" s="6"/>
      <c r="OFS2" s="6"/>
      <c r="OFT2" s="6"/>
      <c r="OFU2" s="6"/>
      <c r="OFV2" s="6"/>
      <c r="OFW2" s="6"/>
      <c r="OFX2" s="6"/>
      <c r="OFY2" s="6"/>
      <c r="OFZ2" s="6"/>
      <c r="OGA2" s="6"/>
      <c r="OGB2" s="6"/>
      <c r="OGC2" s="6"/>
      <c r="OGD2" s="6"/>
      <c r="OGE2" s="6"/>
      <c r="OGF2" s="6"/>
      <c r="OGG2" s="6"/>
      <c r="OGH2" s="6"/>
      <c r="OGI2" s="6"/>
      <c r="OGJ2" s="6"/>
      <c r="OGK2" s="6"/>
      <c r="OGL2" s="6"/>
      <c r="OGM2" s="6"/>
      <c r="OGN2" s="6"/>
      <c r="OGO2" s="6"/>
      <c r="OGP2" s="6"/>
      <c r="OGQ2" s="6"/>
      <c r="OGR2" s="6"/>
      <c r="OGS2" s="6"/>
      <c r="OGT2" s="6"/>
      <c r="OGU2" s="6"/>
      <c r="OGV2" s="6"/>
      <c r="OGW2" s="6"/>
      <c r="OGX2" s="6"/>
      <c r="OGY2" s="6"/>
      <c r="OGZ2" s="6"/>
      <c r="OHA2" s="6"/>
      <c r="OHB2" s="6"/>
      <c r="OHC2" s="6"/>
      <c r="OHD2" s="6"/>
      <c r="OHE2" s="6"/>
      <c r="OHF2" s="6"/>
      <c r="OHG2" s="6"/>
      <c r="OHH2" s="6"/>
      <c r="OHI2" s="6"/>
      <c r="OHJ2" s="6"/>
      <c r="OHK2" s="6"/>
      <c r="OHL2" s="6"/>
      <c r="OHM2" s="6"/>
      <c r="OHN2" s="6"/>
      <c r="OHO2" s="6"/>
      <c r="OHP2" s="6"/>
      <c r="OHQ2" s="6"/>
      <c r="OHR2" s="6"/>
      <c r="OHS2" s="6"/>
      <c r="OHT2" s="6"/>
      <c r="OHU2" s="6"/>
      <c r="OHV2" s="6"/>
      <c r="OHW2" s="6"/>
      <c r="OHX2" s="6"/>
      <c r="OHY2" s="6"/>
      <c r="OHZ2" s="6"/>
      <c r="OIA2" s="6"/>
      <c r="OIB2" s="6"/>
      <c r="OIC2" s="6"/>
      <c r="OID2" s="6"/>
      <c r="OIE2" s="6"/>
      <c r="OIF2" s="6"/>
      <c r="OIG2" s="6"/>
      <c r="OIH2" s="6"/>
      <c r="OII2" s="6"/>
      <c r="OIJ2" s="6"/>
      <c r="OIK2" s="6"/>
      <c r="OIL2" s="6"/>
      <c r="OIM2" s="6"/>
      <c r="OIN2" s="6"/>
      <c r="OIO2" s="6"/>
      <c r="OIP2" s="6"/>
      <c r="OIQ2" s="6"/>
      <c r="OIR2" s="6"/>
      <c r="OIS2" s="6"/>
      <c r="OIT2" s="6"/>
      <c r="OIU2" s="6"/>
      <c r="OIV2" s="6"/>
      <c r="OIW2" s="6"/>
      <c r="OIX2" s="6"/>
      <c r="OIY2" s="6"/>
      <c r="OIZ2" s="6"/>
      <c r="OJA2" s="6"/>
      <c r="OJB2" s="6"/>
      <c r="OJC2" s="6"/>
      <c r="OJD2" s="6"/>
      <c r="OJE2" s="6"/>
      <c r="OJF2" s="6"/>
      <c r="OJG2" s="6"/>
      <c r="OJH2" s="6"/>
      <c r="OJI2" s="6"/>
      <c r="OJJ2" s="6"/>
      <c r="OJK2" s="6"/>
      <c r="OJL2" s="6"/>
      <c r="OJM2" s="6"/>
      <c r="OJN2" s="6"/>
      <c r="OJO2" s="6"/>
      <c r="OJP2" s="6"/>
      <c r="OJQ2" s="6"/>
      <c r="OJR2" s="6"/>
      <c r="OJS2" s="6"/>
      <c r="OJT2" s="6"/>
      <c r="OJU2" s="6"/>
      <c r="OJV2" s="6"/>
      <c r="OJW2" s="6"/>
      <c r="OJX2" s="6"/>
      <c r="OJY2" s="6"/>
      <c r="OJZ2" s="6"/>
      <c r="OKA2" s="6"/>
      <c r="OKB2" s="6"/>
      <c r="OKC2" s="6"/>
      <c r="OKD2" s="6"/>
      <c r="OKE2" s="6"/>
      <c r="OKF2" s="6"/>
      <c r="OKG2" s="6"/>
      <c r="OKH2" s="6"/>
      <c r="OKI2" s="6"/>
      <c r="OKJ2" s="6"/>
      <c r="OKK2" s="6"/>
      <c r="OKL2" s="6"/>
      <c r="OKM2" s="6"/>
      <c r="OKN2" s="6"/>
      <c r="OKO2" s="6"/>
      <c r="OKP2" s="6"/>
      <c r="OKQ2" s="6"/>
      <c r="OKR2" s="6"/>
      <c r="OKS2" s="6"/>
      <c r="OKT2" s="6"/>
      <c r="OKU2" s="6"/>
      <c r="OKV2" s="6"/>
      <c r="OKW2" s="6"/>
      <c r="OKX2" s="6"/>
      <c r="OKY2" s="6"/>
      <c r="OKZ2" s="6"/>
      <c r="OLA2" s="6"/>
      <c r="OLB2" s="6"/>
      <c r="OLC2" s="6"/>
      <c r="OLD2" s="6"/>
      <c r="OLE2" s="6"/>
      <c r="OLF2" s="6"/>
      <c r="OLG2" s="6"/>
      <c r="OLH2" s="6"/>
      <c r="OLI2" s="6"/>
      <c r="OLJ2" s="6"/>
      <c r="OLK2" s="6"/>
      <c r="OLL2" s="6"/>
      <c r="OLM2" s="6"/>
      <c r="OLN2" s="6"/>
      <c r="OLO2" s="6"/>
      <c r="OLP2" s="6"/>
      <c r="OLQ2" s="6"/>
      <c r="OLR2" s="6"/>
      <c r="OLS2" s="6"/>
      <c r="OLT2" s="6"/>
      <c r="OLU2" s="6"/>
      <c r="OLV2" s="6"/>
      <c r="OLW2" s="6"/>
      <c r="OLX2" s="6"/>
      <c r="OLY2" s="6"/>
      <c r="OLZ2" s="6"/>
      <c r="OMA2" s="6"/>
      <c r="OMB2" s="6"/>
      <c r="OMC2" s="6"/>
      <c r="OMD2" s="6"/>
      <c r="OME2" s="6"/>
      <c r="OMF2" s="6"/>
      <c r="OMG2" s="6"/>
      <c r="OMH2" s="6"/>
      <c r="OMI2" s="6"/>
      <c r="OMJ2" s="6"/>
      <c r="OMK2" s="6"/>
      <c r="OML2" s="6"/>
      <c r="OMM2" s="6"/>
      <c r="OMN2" s="6"/>
      <c r="OMO2" s="6"/>
      <c r="OMP2" s="6"/>
      <c r="OMQ2" s="6"/>
      <c r="OMR2" s="6"/>
      <c r="OMS2" s="6"/>
      <c r="OMT2" s="6"/>
      <c r="OMU2" s="6"/>
      <c r="OMV2" s="6"/>
      <c r="OMW2" s="6"/>
      <c r="OMX2" s="6"/>
      <c r="OMY2" s="6"/>
      <c r="OMZ2" s="6"/>
      <c r="ONA2" s="6"/>
      <c r="ONB2" s="6"/>
      <c r="ONC2" s="6"/>
      <c r="OND2" s="6"/>
      <c r="ONE2" s="6"/>
      <c r="ONF2" s="6"/>
      <c r="ONG2" s="6"/>
      <c r="ONH2" s="6"/>
      <c r="ONI2" s="6"/>
      <c r="ONJ2" s="6"/>
      <c r="ONK2" s="6"/>
      <c r="ONL2" s="6"/>
      <c r="ONM2" s="6"/>
      <c r="ONN2" s="6"/>
      <c r="ONO2" s="6"/>
      <c r="ONP2" s="6"/>
      <c r="ONQ2" s="6"/>
      <c r="ONR2" s="6"/>
      <c r="ONS2" s="6"/>
      <c r="ONT2" s="6"/>
      <c r="ONU2" s="6"/>
      <c r="ONV2" s="6"/>
      <c r="ONW2" s="6"/>
      <c r="ONX2" s="6"/>
      <c r="ONY2" s="6"/>
      <c r="ONZ2" s="6"/>
      <c r="OOA2" s="6"/>
      <c r="OOB2" s="6"/>
      <c r="OOC2" s="6"/>
      <c r="OOD2" s="6"/>
      <c r="OOE2" s="6"/>
      <c r="OOF2" s="6"/>
      <c r="OOG2" s="6"/>
      <c r="OOH2" s="6"/>
      <c r="OOI2" s="6"/>
      <c r="OOJ2" s="6"/>
      <c r="OOK2" s="6"/>
      <c r="OOL2" s="6"/>
      <c r="OOM2" s="6"/>
      <c r="OON2" s="6"/>
      <c r="OOO2" s="6"/>
      <c r="OOP2" s="6"/>
      <c r="OOQ2" s="6"/>
      <c r="OOR2" s="6"/>
      <c r="OOS2" s="6"/>
      <c r="OOT2" s="6"/>
      <c r="OOU2" s="6"/>
      <c r="OOV2" s="6"/>
      <c r="OOW2" s="6"/>
      <c r="OOX2" s="6"/>
      <c r="OOY2" s="6"/>
      <c r="OOZ2" s="6"/>
      <c r="OPA2" s="6"/>
      <c r="OPB2" s="6"/>
      <c r="OPC2" s="6"/>
      <c r="OPD2" s="6"/>
      <c r="OPE2" s="6"/>
      <c r="OPF2" s="6"/>
      <c r="OPG2" s="6"/>
      <c r="OPH2" s="6"/>
      <c r="OPI2" s="6"/>
      <c r="OPJ2" s="6"/>
      <c r="OPK2" s="6"/>
      <c r="OPL2" s="6"/>
      <c r="OPM2" s="6"/>
      <c r="OPN2" s="6"/>
      <c r="OPO2" s="6"/>
      <c r="OPP2" s="6"/>
      <c r="OPQ2" s="6"/>
      <c r="OPR2" s="6"/>
      <c r="OPS2" s="6"/>
      <c r="OPT2" s="6"/>
      <c r="OPU2" s="6"/>
      <c r="OPV2" s="6"/>
      <c r="OPW2" s="6"/>
      <c r="OPX2" s="6"/>
      <c r="OPY2" s="6"/>
      <c r="OPZ2" s="6"/>
      <c r="OQA2" s="6"/>
      <c r="OQB2" s="6"/>
      <c r="OQC2" s="6"/>
      <c r="OQD2" s="6"/>
      <c r="OQE2" s="6"/>
      <c r="OQF2" s="6"/>
      <c r="OQG2" s="6"/>
      <c r="OQH2" s="6"/>
      <c r="OQI2" s="6"/>
      <c r="OQJ2" s="6"/>
      <c r="OQK2" s="6"/>
      <c r="OQL2" s="6"/>
      <c r="OQM2" s="6"/>
      <c r="OQN2" s="6"/>
      <c r="OQO2" s="6"/>
      <c r="OQP2" s="6"/>
      <c r="OQQ2" s="6"/>
      <c r="OQR2" s="6"/>
      <c r="OQS2" s="6"/>
      <c r="OQT2" s="6"/>
      <c r="OQU2" s="6"/>
      <c r="OQV2" s="6"/>
      <c r="OQW2" s="6"/>
      <c r="OQX2" s="6"/>
      <c r="OQY2" s="6"/>
      <c r="OQZ2" s="6"/>
      <c r="ORA2" s="6"/>
      <c r="ORB2" s="6"/>
      <c r="ORC2" s="6"/>
      <c r="ORD2" s="6"/>
      <c r="ORE2" s="6"/>
      <c r="ORF2" s="6"/>
      <c r="ORG2" s="6"/>
      <c r="ORH2" s="6"/>
      <c r="ORI2" s="6"/>
      <c r="ORJ2" s="6"/>
      <c r="ORK2" s="6"/>
      <c r="ORL2" s="6"/>
      <c r="ORM2" s="6"/>
      <c r="ORN2" s="6"/>
      <c r="ORO2" s="6"/>
      <c r="ORP2" s="6"/>
      <c r="ORQ2" s="6"/>
      <c r="ORR2" s="6"/>
      <c r="ORS2" s="6"/>
      <c r="ORT2" s="6"/>
      <c r="ORU2" s="6"/>
      <c r="ORV2" s="6"/>
      <c r="ORW2" s="6"/>
      <c r="ORX2" s="6"/>
      <c r="ORY2" s="6"/>
      <c r="ORZ2" s="6"/>
      <c r="OSA2" s="6"/>
      <c r="OSB2" s="6"/>
      <c r="OSC2" s="6"/>
      <c r="OSD2" s="6"/>
      <c r="OSE2" s="6"/>
      <c r="OSF2" s="6"/>
      <c r="OSG2" s="6"/>
      <c r="OSH2" s="6"/>
      <c r="OSI2" s="6"/>
      <c r="OSJ2" s="6"/>
      <c r="OSK2" s="6"/>
      <c r="OSL2" s="6"/>
      <c r="OSM2" s="6"/>
      <c r="OSN2" s="6"/>
      <c r="OSO2" s="6"/>
      <c r="OSP2" s="6"/>
      <c r="OSQ2" s="6"/>
      <c r="OSR2" s="6"/>
      <c r="OSS2" s="6"/>
      <c r="OST2" s="6"/>
      <c r="OSU2" s="6"/>
      <c r="OSV2" s="6"/>
      <c r="OSW2" s="6"/>
      <c r="OSX2" s="6"/>
      <c r="OSY2" s="6"/>
      <c r="OSZ2" s="6"/>
      <c r="OTA2" s="6"/>
      <c r="OTB2" s="6"/>
      <c r="OTC2" s="6"/>
      <c r="OTD2" s="6"/>
      <c r="OTE2" s="6"/>
      <c r="OTF2" s="6"/>
      <c r="OTG2" s="6"/>
      <c r="OTH2" s="6"/>
      <c r="OTI2" s="6"/>
      <c r="OTJ2" s="6"/>
      <c r="OTK2" s="6"/>
      <c r="OTL2" s="6"/>
      <c r="OTM2" s="6"/>
      <c r="OTN2" s="6"/>
      <c r="OTO2" s="6"/>
      <c r="OTP2" s="6"/>
      <c r="OTQ2" s="6"/>
      <c r="OTR2" s="6"/>
      <c r="OTS2" s="6"/>
      <c r="OTT2" s="6"/>
      <c r="OTU2" s="6"/>
      <c r="OTV2" s="6"/>
      <c r="OTW2" s="6"/>
      <c r="OTX2" s="6"/>
      <c r="OTY2" s="6"/>
      <c r="OTZ2" s="6"/>
      <c r="OUA2" s="6"/>
      <c r="OUB2" s="6"/>
      <c r="OUC2" s="6"/>
      <c r="OUD2" s="6"/>
      <c r="OUE2" s="6"/>
      <c r="OUF2" s="6"/>
      <c r="OUG2" s="6"/>
      <c r="OUH2" s="6"/>
      <c r="OUI2" s="6"/>
      <c r="OUJ2" s="6"/>
      <c r="OUK2" s="6"/>
      <c r="OUL2" s="6"/>
      <c r="OUM2" s="6"/>
      <c r="OUN2" s="6"/>
      <c r="OUO2" s="6"/>
      <c r="OUP2" s="6"/>
      <c r="OUQ2" s="6"/>
      <c r="OUR2" s="6"/>
      <c r="OUS2" s="6"/>
      <c r="OUT2" s="6"/>
      <c r="OUU2" s="6"/>
      <c r="OUV2" s="6"/>
      <c r="OUW2" s="6"/>
      <c r="OUX2" s="6"/>
      <c r="OUY2" s="6"/>
      <c r="OUZ2" s="6"/>
      <c r="OVA2" s="6"/>
      <c r="OVB2" s="6"/>
      <c r="OVC2" s="6"/>
      <c r="OVD2" s="6"/>
      <c r="OVE2" s="6"/>
      <c r="OVF2" s="6"/>
      <c r="OVG2" s="6"/>
      <c r="OVH2" s="6"/>
      <c r="OVI2" s="6"/>
      <c r="OVJ2" s="6"/>
      <c r="OVK2" s="6"/>
      <c r="OVL2" s="6"/>
      <c r="OVM2" s="6"/>
      <c r="OVN2" s="6"/>
      <c r="OVO2" s="6"/>
      <c r="OVP2" s="6"/>
      <c r="OVQ2" s="6"/>
      <c r="OVR2" s="6"/>
      <c r="OVS2" s="6"/>
      <c r="OVT2" s="6"/>
      <c r="OVU2" s="6"/>
      <c r="OVV2" s="6"/>
      <c r="OVW2" s="6"/>
      <c r="OVX2" s="6"/>
      <c r="OVY2" s="6"/>
      <c r="OVZ2" s="6"/>
      <c r="OWA2" s="6"/>
      <c r="OWB2" s="6"/>
      <c r="OWC2" s="6"/>
      <c r="OWD2" s="6"/>
      <c r="OWE2" s="6"/>
      <c r="OWF2" s="6"/>
      <c r="OWG2" s="6"/>
      <c r="OWH2" s="6"/>
      <c r="OWI2" s="6"/>
      <c r="OWJ2" s="6"/>
      <c r="OWK2" s="6"/>
      <c r="OWL2" s="6"/>
      <c r="OWM2" s="6"/>
      <c r="OWN2" s="6"/>
      <c r="OWO2" s="6"/>
      <c r="OWP2" s="6"/>
      <c r="OWQ2" s="6"/>
      <c r="OWR2" s="6"/>
      <c r="OWS2" s="6"/>
      <c r="OWT2" s="6"/>
      <c r="OWU2" s="6"/>
      <c r="OWV2" s="6"/>
      <c r="OWW2" s="6"/>
      <c r="OWX2" s="6"/>
      <c r="OWY2" s="6"/>
      <c r="OWZ2" s="6"/>
      <c r="OXA2" s="6"/>
      <c r="OXB2" s="6"/>
      <c r="OXC2" s="6"/>
      <c r="OXD2" s="6"/>
      <c r="OXE2" s="6"/>
      <c r="OXF2" s="6"/>
      <c r="OXG2" s="6"/>
      <c r="OXH2" s="6"/>
      <c r="OXI2" s="6"/>
      <c r="OXJ2" s="6"/>
      <c r="OXK2" s="6"/>
      <c r="OXL2" s="6"/>
      <c r="OXM2" s="6"/>
      <c r="OXN2" s="6"/>
      <c r="OXO2" s="6"/>
      <c r="OXP2" s="6"/>
      <c r="OXQ2" s="6"/>
      <c r="OXR2" s="6"/>
      <c r="OXS2" s="6"/>
      <c r="OXT2" s="6"/>
      <c r="OXU2" s="6"/>
      <c r="OXV2" s="6"/>
      <c r="OXW2" s="6"/>
      <c r="OXX2" s="6"/>
      <c r="OXY2" s="6"/>
      <c r="OXZ2" s="6"/>
      <c r="OYA2" s="6"/>
      <c r="OYB2" s="6"/>
      <c r="OYC2" s="6"/>
      <c r="OYD2" s="6"/>
      <c r="OYE2" s="6"/>
      <c r="OYF2" s="6"/>
      <c r="OYG2" s="6"/>
      <c r="OYH2" s="6"/>
      <c r="OYI2" s="6"/>
      <c r="OYJ2" s="6"/>
      <c r="OYK2" s="6"/>
      <c r="OYL2" s="6"/>
      <c r="OYM2" s="6"/>
      <c r="OYN2" s="6"/>
      <c r="OYO2" s="6"/>
      <c r="OYP2" s="6"/>
      <c r="OYQ2" s="6"/>
      <c r="OYR2" s="6"/>
      <c r="OYS2" s="6"/>
      <c r="OYT2" s="6"/>
      <c r="OYU2" s="6"/>
      <c r="OYV2" s="6"/>
      <c r="OYW2" s="6"/>
      <c r="OYX2" s="6"/>
      <c r="OYY2" s="6"/>
      <c r="OYZ2" s="6"/>
      <c r="OZA2" s="6"/>
      <c r="OZB2" s="6"/>
      <c r="OZC2" s="6"/>
      <c r="OZD2" s="6"/>
      <c r="OZE2" s="6"/>
      <c r="OZF2" s="6"/>
      <c r="OZG2" s="6"/>
      <c r="OZH2" s="6"/>
      <c r="OZI2" s="6"/>
      <c r="OZJ2" s="6"/>
      <c r="OZK2" s="6"/>
      <c r="OZL2" s="6"/>
      <c r="OZM2" s="6"/>
      <c r="OZN2" s="6"/>
      <c r="OZO2" s="6"/>
      <c r="OZP2" s="6"/>
      <c r="OZQ2" s="6"/>
      <c r="OZR2" s="6"/>
      <c r="OZS2" s="6"/>
      <c r="OZT2" s="6"/>
      <c r="OZU2" s="6"/>
      <c r="OZV2" s="6"/>
      <c r="OZW2" s="6"/>
      <c r="OZX2" s="6"/>
      <c r="OZY2" s="6"/>
      <c r="OZZ2" s="6"/>
      <c r="PAA2" s="6"/>
      <c r="PAB2" s="6"/>
      <c r="PAC2" s="6"/>
      <c r="PAD2" s="6"/>
      <c r="PAE2" s="6"/>
      <c r="PAF2" s="6"/>
      <c r="PAG2" s="6"/>
      <c r="PAH2" s="6"/>
      <c r="PAI2" s="6"/>
      <c r="PAJ2" s="6"/>
      <c r="PAK2" s="6"/>
      <c r="PAL2" s="6"/>
      <c r="PAM2" s="6"/>
      <c r="PAN2" s="6"/>
      <c r="PAO2" s="6"/>
      <c r="PAP2" s="6"/>
      <c r="PAQ2" s="6"/>
      <c r="PAR2" s="6"/>
      <c r="PAS2" s="6"/>
      <c r="PAT2" s="6"/>
      <c r="PAU2" s="6"/>
      <c r="PAV2" s="6"/>
      <c r="PAW2" s="6"/>
      <c r="PAX2" s="6"/>
      <c r="PAY2" s="6"/>
      <c r="PAZ2" s="6"/>
      <c r="PBA2" s="6"/>
      <c r="PBB2" s="6"/>
      <c r="PBC2" s="6"/>
      <c r="PBD2" s="6"/>
      <c r="PBE2" s="6"/>
      <c r="PBF2" s="6"/>
      <c r="PBG2" s="6"/>
      <c r="PBH2" s="6"/>
      <c r="PBI2" s="6"/>
      <c r="PBJ2" s="6"/>
      <c r="PBK2" s="6"/>
      <c r="PBL2" s="6"/>
      <c r="PBM2" s="6"/>
      <c r="PBN2" s="6"/>
      <c r="PBO2" s="6"/>
      <c r="PBP2" s="6"/>
      <c r="PBQ2" s="6"/>
      <c r="PBR2" s="6"/>
      <c r="PBS2" s="6"/>
      <c r="PBT2" s="6"/>
      <c r="PBU2" s="6"/>
      <c r="PBV2" s="6"/>
      <c r="PBW2" s="6"/>
      <c r="PBX2" s="6"/>
      <c r="PBY2" s="6"/>
      <c r="PBZ2" s="6"/>
      <c r="PCA2" s="6"/>
      <c r="PCB2" s="6"/>
      <c r="PCC2" s="6"/>
      <c r="PCD2" s="6"/>
      <c r="PCE2" s="6"/>
      <c r="PCF2" s="6"/>
      <c r="PCG2" s="6"/>
      <c r="PCH2" s="6"/>
      <c r="PCI2" s="6"/>
      <c r="PCJ2" s="6"/>
      <c r="PCK2" s="6"/>
      <c r="PCL2" s="6"/>
      <c r="PCM2" s="6"/>
      <c r="PCN2" s="6"/>
      <c r="PCO2" s="6"/>
      <c r="PCP2" s="6"/>
      <c r="PCQ2" s="6"/>
      <c r="PCR2" s="6"/>
      <c r="PCS2" s="6"/>
      <c r="PCT2" s="6"/>
      <c r="PCU2" s="6"/>
      <c r="PCV2" s="6"/>
      <c r="PCW2" s="6"/>
      <c r="PCX2" s="6"/>
      <c r="PCY2" s="6"/>
      <c r="PCZ2" s="6"/>
      <c r="PDA2" s="6"/>
      <c r="PDB2" s="6"/>
      <c r="PDC2" s="6"/>
      <c r="PDD2" s="6"/>
      <c r="PDE2" s="6"/>
      <c r="PDF2" s="6"/>
      <c r="PDG2" s="6"/>
      <c r="PDH2" s="6"/>
      <c r="PDI2" s="6"/>
      <c r="PDJ2" s="6"/>
      <c r="PDK2" s="6"/>
      <c r="PDL2" s="6"/>
      <c r="PDM2" s="6"/>
      <c r="PDN2" s="6"/>
      <c r="PDO2" s="6"/>
      <c r="PDP2" s="6"/>
      <c r="PDQ2" s="6"/>
      <c r="PDR2" s="6"/>
      <c r="PDS2" s="6"/>
      <c r="PDT2" s="6"/>
      <c r="PDU2" s="6"/>
      <c r="PDV2" s="6"/>
      <c r="PDW2" s="6"/>
      <c r="PDX2" s="6"/>
      <c r="PDY2" s="6"/>
      <c r="PDZ2" s="6"/>
      <c r="PEA2" s="6"/>
      <c r="PEB2" s="6"/>
      <c r="PEC2" s="6"/>
      <c r="PED2" s="6"/>
      <c r="PEE2" s="6"/>
      <c r="PEF2" s="6"/>
      <c r="PEG2" s="6"/>
      <c r="PEH2" s="6"/>
      <c r="PEI2" s="6"/>
      <c r="PEJ2" s="6"/>
      <c r="PEK2" s="6"/>
      <c r="PEL2" s="6"/>
      <c r="PEM2" s="6"/>
      <c r="PEN2" s="6"/>
      <c r="PEO2" s="6"/>
      <c r="PEP2" s="6"/>
      <c r="PEQ2" s="6"/>
      <c r="PER2" s="6"/>
      <c r="PES2" s="6"/>
      <c r="PET2" s="6"/>
      <c r="PEU2" s="6"/>
      <c r="PEV2" s="6"/>
      <c r="PEW2" s="6"/>
      <c r="PEX2" s="6"/>
      <c r="PEY2" s="6"/>
      <c r="PEZ2" s="6"/>
      <c r="PFA2" s="6"/>
      <c r="PFB2" s="6"/>
      <c r="PFC2" s="6"/>
      <c r="PFD2" s="6"/>
      <c r="PFE2" s="6"/>
      <c r="PFF2" s="6"/>
      <c r="PFG2" s="6"/>
      <c r="PFH2" s="6"/>
      <c r="PFI2" s="6"/>
      <c r="PFJ2" s="6"/>
      <c r="PFK2" s="6"/>
      <c r="PFL2" s="6"/>
      <c r="PFM2" s="6"/>
      <c r="PFN2" s="6"/>
      <c r="PFO2" s="6"/>
      <c r="PFP2" s="6"/>
      <c r="PFQ2" s="6"/>
      <c r="PFR2" s="6"/>
      <c r="PFS2" s="6"/>
      <c r="PFT2" s="6"/>
      <c r="PFU2" s="6"/>
      <c r="PFV2" s="6"/>
      <c r="PFW2" s="6"/>
      <c r="PFX2" s="6"/>
      <c r="PFY2" s="6"/>
      <c r="PFZ2" s="6"/>
      <c r="PGA2" s="6"/>
      <c r="PGB2" s="6"/>
      <c r="PGC2" s="6"/>
      <c r="PGD2" s="6"/>
      <c r="PGE2" s="6"/>
      <c r="PGF2" s="6"/>
      <c r="PGG2" s="6"/>
      <c r="PGH2" s="6"/>
      <c r="PGI2" s="6"/>
      <c r="PGJ2" s="6"/>
      <c r="PGK2" s="6"/>
      <c r="PGL2" s="6"/>
      <c r="PGM2" s="6"/>
      <c r="PGN2" s="6"/>
      <c r="PGO2" s="6"/>
      <c r="PGP2" s="6"/>
      <c r="PGQ2" s="6"/>
      <c r="PGR2" s="6"/>
      <c r="PGS2" s="6"/>
      <c r="PGT2" s="6"/>
      <c r="PGU2" s="6"/>
      <c r="PGV2" s="6"/>
      <c r="PGW2" s="6"/>
      <c r="PGX2" s="6"/>
      <c r="PGY2" s="6"/>
      <c r="PGZ2" s="6"/>
      <c r="PHA2" s="6"/>
      <c r="PHB2" s="6"/>
      <c r="PHC2" s="6"/>
      <c r="PHD2" s="6"/>
      <c r="PHE2" s="6"/>
      <c r="PHF2" s="6"/>
      <c r="PHG2" s="6"/>
      <c r="PHH2" s="6"/>
      <c r="PHI2" s="6"/>
      <c r="PHJ2" s="6"/>
      <c r="PHK2" s="6"/>
      <c r="PHL2" s="6"/>
      <c r="PHM2" s="6"/>
      <c r="PHN2" s="6"/>
      <c r="PHO2" s="6"/>
      <c r="PHP2" s="6"/>
      <c r="PHQ2" s="6"/>
      <c r="PHR2" s="6"/>
      <c r="PHS2" s="6"/>
      <c r="PHT2" s="6"/>
      <c r="PHU2" s="6"/>
      <c r="PHV2" s="6"/>
      <c r="PHW2" s="6"/>
      <c r="PHX2" s="6"/>
      <c r="PHY2" s="6"/>
      <c r="PHZ2" s="6"/>
      <c r="PIA2" s="6"/>
      <c r="PIB2" s="6"/>
      <c r="PIC2" s="6"/>
      <c r="PID2" s="6"/>
      <c r="PIE2" s="6"/>
      <c r="PIF2" s="6"/>
      <c r="PIG2" s="6"/>
      <c r="PIH2" s="6"/>
      <c r="PII2" s="6"/>
      <c r="PIJ2" s="6"/>
      <c r="PIK2" s="6"/>
      <c r="PIL2" s="6"/>
      <c r="PIM2" s="6"/>
      <c r="PIN2" s="6"/>
      <c r="PIO2" s="6"/>
      <c r="PIP2" s="6"/>
      <c r="PIQ2" s="6"/>
      <c r="PIR2" s="6"/>
      <c r="PIS2" s="6"/>
      <c r="PIT2" s="6"/>
      <c r="PIU2" s="6"/>
      <c r="PIV2" s="6"/>
      <c r="PIW2" s="6"/>
      <c r="PIX2" s="6"/>
      <c r="PIY2" s="6"/>
      <c r="PIZ2" s="6"/>
      <c r="PJA2" s="6"/>
      <c r="PJB2" s="6"/>
      <c r="PJC2" s="6"/>
      <c r="PJD2" s="6"/>
      <c r="PJE2" s="6"/>
      <c r="PJF2" s="6"/>
      <c r="PJG2" s="6"/>
      <c r="PJH2" s="6"/>
      <c r="PJI2" s="6"/>
      <c r="PJJ2" s="6"/>
      <c r="PJK2" s="6"/>
      <c r="PJL2" s="6"/>
      <c r="PJM2" s="6"/>
      <c r="PJN2" s="6"/>
      <c r="PJO2" s="6"/>
      <c r="PJP2" s="6"/>
      <c r="PJQ2" s="6"/>
      <c r="PJR2" s="6"/>
      <c r="PJS2" s="6"/>
      <c r="PJT2" s="6"/>
      <c r="PJU2" s="6"/>
      <c r="PJV2" s="6"/>
      <c r="PJW2" s="6"/>
      <c r="PJX2" s="6"/>
      <c r="PJY2" s="6"/>
      <c r="PJZ2" s="6"/>
      <c r="PKA2" s="6"/>
      <c r="PKB2" s="6"/>
      <c r="PKC2" s="6"/>
      <c r="PKD2" s="6"/>
      <c r="PKE2" s="6"/>
      <c r="PKF2" s="6"/>
      <c r="PKG2" s="6"/>
      <c r="PKH2" s="6"/>
      <c r="PKI2" s="6"/>
      <c r="PKJ2" s="6"/>
      <c r="PKK2" s="6"/>
      <c r="PKL2" s="6"/>
      <c r="PKM2" s="6"/>
      <c r="PKN2" s="6"/>
      <c r="PKO2" s="6"/>
      <c r="PKP2" s="6"/>
      <c r="PKQ2" s="6"/>
      <c r="PKR2" s="6"/>
      <c r="PKS2" s="6"/>
      <c r="PKT2" s="6"/>
      <c r="PKU2" s="6"/>
      <c r="PKV2" s="6"/>
      <c r="PKW2" s="6"/>
      <c r="PKX2" s="6"/>
      <c r="PKY2" s="6"/>
      <c r="PKZ2" s="6"/>
      <c r="PLA2" s="6"/>
      <c r="PLB2" s="6"/>
      <c r="PLC2" s="6"/>
      <c r="PLD2" s="6"/>
      <c r="PLE2" s="6"/>
      <c r="PLF2" s="6"/>
      <c r="PLG2" s="6"/>
      <c r="PLH2" s="6"/>
      <c r="PLI2" s="6"/>
      <c r="PLJ2" s="6"/>
      <c r="PLK2" s="6"/>
      <c r="PLL2" s="6"/>
      <c r="PLM2" s="6"/>
      <c r="PLN2" s="6"/>
      <c r="PLO2" s="6"/>
      <c r="PLP2" s="6"/>
      <c r="PLQ2" s="6"/>
      <c r="PLR2" s="6"/>
      <c r="PLS2" s="6"/>
      <c r="PLT2" s="6"/>
      <c r="PLU2" s="6"/>
      <c r="PLV2" s="6"/>
      <c r="PLW2" s="6"/>
      <c r="PLX2" s="6"/>
      <c r="PLY2" s="6"/>
      <c r="PLZ2" s="6"/>
      <c r="PMA2" s="6"/>
      <c r="PMB2" s="6"/>
      <c r="PMC2" s="6"/>
      <c r="PMD2" s="6"/>
      <c r="PME2" s="6"/>
      <c r="PMF2" s="6"/>
      <c r="PMG2" s="6"/>
      <c r="PMH2" s="6"/>
      <c r="PMI2" s="6"/>
      <c r="PMJ2" s="6"/>
      <c r="PMK2" s="6"/>
      <c r="PML2" s="6"/>
      <c r="PMM2" s="6"/>
      <c r="PMN2" s="6"/>
      <c r="PMO2" s="6"/>
      <c r="PMP2" s="6"/>
      <c r="PMQ2" s="6"/>
      <c r="PMR2" s="6"/>
      <c r="PMS2" s="6"/>
      <c r="PMT2" s="6"/>
      <c r="PMU2" s="6"/>
      <c r="PMV2" s="6"/>
      <c r="PMW2" s="6"/>
      <c r="PMX2" s="6"/>
      <c r="PMY2" s="6"/>
      <c r="PMZ2" s="6"/>
      <c r="PNA2" s="6"/>
      <c r="PNB2" s="6"/>
      <c r="PNC2" s="6"/>
      <c r="PND2" s="6"/>
      <c r="PNE2" s="6"/>
      <c r="PNF2" s="6"/>
      <c r="PNG2" s="6"/>
      <c r="PNH2" s="6"/>
      <c r="PNI2" s="6"/>
      <c r="PNJ2" s="6"/>
      <c r="PNK2" s="6"/>
      <c r="PNL2" s="6"/>
      <c r="PNM2" s="6"/>
      <c r="PNN2" s="6"/>
      <c r="PNO2" s="6"/>
      <c r="PNP2" s="6"/>
      <c r="PNQ2" s="6"/>
      <c r="PNR2" s="6"/>
      <c r="PNS2" s="6"/>
      <c r="PNT2" s="6"/>
      <c r="PNU2" s="6"/>
      <c r="PNV2" s="6"/>
      <c r="PNW2" s="6"/>
      <c r="PNX2" s="6"/>
      <c r="PNY2" s="6"/>
      <c r="PNZ2" s="6"/>
      <c r="POA2" s="6"/>
      <c r="POB2" s="6"/>
      <c r="POC2" s="6"/>
      <c r="POD2" s="6"/>
      <c r="POE2" s="6"/>
      <c r="POF2" s="6"/>
      <c r="POG2" s="6"/>
      <c r="POH2" s="6"/>
      <c r="POI2" s="6"/>
      <c r="POJ2" s="6"/>
      <c r="POK2" s="6"/>
      <c r="POL2" s="6"/>
      <c r="POM2" s="6"/>
      <c r="PON2" s="6"/>
      <c r="POO2" s="6"/>
      <c r="POP2" s="6"/>
      <c r="POQ2" s="6"/>
      <c r="POR2" s="6"/>
      <c r="POS2" s="6"/>
      <c r="POT2" s="6"/>
      <c r="POU2" s="6"/>
      <c r="POV2" s="6"/>
      <c r="POW2" s="6"/>
      <c r="POX2" s="6"/>
      <c r="POY2" s="6"/>
      <c r="POZ2" s="6"/>
      <c r="PPA2" s="6"/>
      <c r="PPB2" s="6"/>
      <c r="PPC2" s="6"/>
      <c r="PPD2" s="6"/>
      <c r="PPE2" s="6"/>
      <c r="PPF2" s="6"/>
      <c r="PPG2" s="6"/>
      <c r="PPH2" s="6"/>
      <c r="PPI2" s="6"/>
      <c r="PPJ2" s="6"/>
      <c r="PPK2" s="6"/>
      <c r="PPL2" s="6"/>
      <c r="PPM2" s="6"/>
      <c r="PPN2" s="6"/>
      <c r="PPO2" s="6"/>
      <c r="PPP2" s="6"/>
      <c r="PPQ2" s="6"/>
      <c r="PPR2" s="6"/>
      <c r="PPS2" s="6"/>
      <c r="PPT2" s="6"/>
      <c r="PPU2" s="6"/>
      <c r="PPV2" s="6"/>
      <c r="PPW2" s="6"/>
      <c r="PPX2" s="6"/>
      <c r="PPY2" s="6"/>
      <c r="PPZ2" s="6"/>
      <c r="PQA2" s="6"/>
      <c r="PQB2" s="6"/>
      <c r="PQC2" s="6"/>
      <c r="PQD2" s="6"/>
      <c r="PQE2" s="6"/>
      <c r="PQF2" s="6"/>
      <c r="PQG2" s="6"/>
      <c r="PQH2" s="6"/>
      <c r="PQI2" s="6"/>
      <c r="PQJ2" s="6"/>
      <c r="PQK2" s="6"/>
      <c r="PQL2" s="6"/>
      <c r="PQM2" s="6"/>
      <c r="PQN2" s="6"/>
      <c r="PQO2" s="6"/>
      <c r="PQP2" s="6"/>
      <c r="PQQ2" s="6"/>
      <c r="PQR2" s="6"/>
      <c r="PQS2" s="6"/>
      <c r="PQT2" s="6"/>
      <c r="PQU2" s="6"/>
      <c r="PQV2" s="6"/>
      <c r="PQW2" s="6"/>
      <c r="PQX2" s="6"/>
      <c r="PQY2" s="6"/>
      <c r="PQZ2" s="6"/>
      <c r="PRA2" s="6"/>
      <c r="PRB2" s="6"/>
      <c r="PRC2" s="6"/>
      <c r="PRD2" s="6"/>
      <c r="PRE2" s="6"/>
      <c r="PRF2" s="6"/>
      <c r="PRG2" s="6"/>
      <c r="PRH2" s="6"/>
      <c r="PRI2" s="6"/>
      <c r="PRJ2" s="6"/>
      <c r="PRK2" s="6"/>
      <c r="PRL2" s="6"/>
      <c r="PRM2" s="6"/>
      <c r="PRN2" s="6"/>
      <c r="PRO2" s="6"/>
      <c r="PRP2" s="6"/>
      <c r="PRQ2" s="6"/>
      <c r="PRR2" s="6"/>
      <c r="PRS2" s="6"/>
      <c r="PRT2" s="6"/>
      <c r="PRU2" s="6"/>
      <c r="PRV2" s="6"/>
      <c r="PRW2" s="6"/>
      <c r="PRX2" s="6"/>
      <c r="PRY2" s="6"/>
      <c r="PRZ2" s="6"/>
      <c r="PSA2" s="6"/>
      <c r="PSB2" s="6"/>
      <c r="PSC2" s="6"/>
      <c r="PSD2" s="6"/>
      <c r="PSE2" s="6"/>
      <c r="PSF2" s="6"/>
      <c r="PSG2" s="6"/>
      <c r="PSH2" s="6"/>
      <c r="PSI2" s="6"/>
      <c r="PSJ2" s="6"/>
      <c r="PSK2" s="6"/>
      <c r="PSL2" s="6"/>
      <c r="PSM2" s="6"/>
      <c r="PSN2" s="6"/>
      <c r="PSO2" s="6"/>
      <c r="PSP2" s="6"/>
      <c r="PSQ2" s="6"/>
      <c r="PSR2" s="6"/>
      <c r="PSS2" s="6"/>
      <c r="PST2" s="6"/>
      <c r="PSU2" s="6"/>
      <c r="PSV2" s="6"/>
      <c r="PSW2" s="6"/>
      <c r="PSX2" s="6"/>
      <c r="PSY2" s="6"/>
      <c r="PSZ2" s="6"/>
      <c r="PTA2" s="6"/>
      <c r="PTB2" s="6"/>
      <c r="PTC2" s="6"/>
      <c r="PTD2" s="6"/>
      <c r="PTE2" s="6"/>
      <c r="PTF2" s="6"/>
      <c r="PTG2" s="6"/>
      <c r="PTH2" s="6"/>
      <c r="PTI2" s="6"/>
      <c r="PTJ2" s="6"/>
      <c r="PTK2" s="6"/>
      <c r="PTL2" s="6"/>
      <c r="PTM2" s="6"/>
      <c r="PTN2" s="6"/>
      <c r="PTO2" s="6"/>
      <c r="PTP2" s="6"/>
      <c r="PTQ2" s="6"/>
      <c r="PTR2" s="6"/>
      <c r="PTS2" s="6"/>
      <c r="PTT2" s="6"/>
      <c r="PTU2" s="6"/>
      <c r="PTV2" s="6"/>
      <c r="PTW2" s="6"/>
      <c r="PTX2" s="6"/>
      <c r="PTY2" s="6"/>
      <c r="PTZ2" s="6"/>
      <c r="PUA2" s="6"/>
      <c r="PUB2" s="6"/>
      <c r="PUC2" s="6"/>
      <c r="PUD2" s="6"/>
      <c r="PUE2" s="6"/>
      <c r="PUF2" s="6"/>
      <c r="PUG2" s="6"/>
      <c r="PUH2" s="6"/>
      <c r="PUI2" s="6"/>
      <c r="PUJ2" s="6"/>
      <c r="PUK2" s="6"/>
      <c r="PUL2" s="6"/>
      <c r="PUM2" s="6"/>
      <c r="PUN2" s="6"/>
      <c r="PUO2" s="6"/>
      <c r="PUP2" s="6"/>
      <c r="PUQ2" s="6"/>
      <c r="PUR2" s="6"/>
      <c r="PUS2" s="6"/>
      <c r="PUT2" s="6"/>
      <c r="PUU2" s="6"/>
      <c r="PUV2" s="6"/>
      <c r="PUW2" s="6"/>
      <c r="PUX2" s="6"/>
      <c r="PUY2" s="6"/>
      <c r="PUZ2" s="6"/>
      <c r="PVA2" s="6"/>
      <c r="PVB2" s="6"/>
      <c r="PVC2" s="6"/>
      <c r="PVD2" s="6"/>
      <c r="PVE2" s="6"/>
      <c r="PVF2" s="6"/>
      <c r="PVG2" s="6"/>
      <c r="PVH2" s="6"/>
      <c r="PVI2" s="6"/>
      <c r="PVJ2" s="6"/>
      <c r="PVK2" s="6"/>
      <c r="PVL2" s="6"/>
      <c r="PVM2" s="6"/>
      <c r="PVN2" s="6"/>
      <c r="PVO2" s="6"/>
      <c r="PVP2" s="6"/>
      <c r="PVQ2" s="6"/>
      <c r="PVR2" s="6"/>
      <c r="PVS2" s="6"/>
      <c r="PVT2" s="6"/>
      <c r="PVU2" s="6"/>
      <c r="PVV2" s="6"/>
      <c r="PVW2" s="6"/>
      <c r="PVX2" s="6"/>
      <c r="PVY2" s="6"/>
      <c r="PVZ2" s="6"/>
      <c r="PWA2" s="6"/>
      <c r="PWB2" s="6"/>
      <c r="PWC2" s="6"/>
      <c r="PWD2" s="6"/>
      <c r="PWE2" s="6"/>
      <c r="PWF2" s="6"/>
      <c r="PWG2" s="6"/>
      <c r="PWH2" s="6"/>
      <c r="PWI2" s="6"/>
      <c r="PWJ2" s="6"/>
      <c r="PWK2" s="6"/>
      <c r="PWL2" s="6"/>
      <c r="PWM2" s="6"/>
      <c r="PWN2" s="6"/>
      <c r="PWO2" s="6"/>
      <c r="PWP2" s="6"/>
      <c r="PWQ2" s="6"/>
      <c r="PWR2" s="6"/>
      <c r="PWS2" s="6"/>
      <c r="PWT2" s="6"/>
      <c r="PWU2" s="6"/>
      <c r="PWV2" s="6"/>
      <c r="PWW2" s="6"/>
      <c r="PWX2" s="6"/>
      <c r="PWY2" s="6"/>
      <c r="PWZ2" s="6"/>
      <c r="PXA2" s="6"/>
      <c r="PXB2" s="6"/>
      <c r="PXC2" s="6"/>
      <c r="PXD2" s="6"/>
      <c r="PXE2" s="6"/>
      <c r="PXF2" s="6"/>
      <c r="PXG2" s="6"/>
      <c r="PXH2" s="6"/>
      <c r="PXI2" s="6"/>
      <c r="PXJ2" s="6"/>
      <c r="PXK2" s="6"/>
      <c r="PXL2" s="6"/>
      <c r="PXM2" s="6"/>
      <c r="PXN2" s="6"/>
      <c r="PXO2" s="6"/>
      <c r="PXP2" s="6"/>
      <c r="PXQ2" s="6"/>
      <c r="PXR2" s="6"/>
      <c r="PXS2" s="6"/>
      <c r="PXT2" s="6"/>
      <c r="PXU2" s="6"/>
      <c r="PXV2" s="6"/>
      <c r="PXW2" s="6"/>
      <c r="PXX2" s="6"/>
      <c r="PXY2" s="6"/>
      <c r="PXZ2" s="6"/>
      <c r="PYA2" s="6"/>
      <c r="PYB2" s="6"/>
      <c r="PYC2" s="6"/>
      <c r="PYD2" s="6"/>
      <c r="PYE2" s="6"/>
      <c r="PYF2" s="6"/>
      <c r="PYG2" s="6"/>
      <c r="PYH2" s="6"/>
      <c r="PYI2" s="6"/>
      <c r="PYJ2" s="6"/>
      <c r="PYK2" s="6"/>
      <c r="PYL2" s="6"/>
      <c r="PYM2" s="6"/>
      <c r="PYN2" s="6"/>
      <c r="PYO2" s="6"/>
      <c r="PYP2" s="6"/>
      <c r="PYQ2" s="6"/>
      <c r="PYR2" s="6"/>
      <c r="PYS2" s="6"/>
      <c r="PYT2" s="6"/>
      <c r="PYU2" s="6"/>
      <c r="PYV2" s="6"/>
      <c r="PYW2" s="6"/>
      <c r="PYX2" s="6"/>
      <c r="PYY2" s="6"/>
      <c r="PYZ2" s="6"/>
      <c r="PZA2" s="6"/>
      <c r="PZB2" s="6"/>
      <c r="PZC2" s="6"/>
      <c r="PZD2" s="6"/>
      <c r="PZE2" s="6"/>
      <c r="PZF2" s="6"/>
      <c r="PZG2" s="6"/>
      <c r="PZH2" s="6"/>
      <c r="PZI2" s="6"/>
      <c r="PZJ2" s="6"/>
      <c r="PZK2" s="6"/>
      <c r="PZL2" s="6"/>
      <c r="PZM2" s="6"/>
      <c r="PZN2" s="6"/>
      <c r="PZO2" s="6"/>
      <c r="PZP2" s="6"/>
      <c r="PZQ2" s="6"/>
      <c r="PZR2" s="6"/>
      <c r="PZS2" s="6"/>
      <c r="PZT2" s="6"/>
      <c r="PZU2" s="6"/>
      <c r="PZV2" s="6"/>
      <c r="PZW2" s="6"/>
      <c r="PZX2" s="6"/>
      <c r="PZY2" s="6"/>
      <c r="PZZ2" s="6"/>
      <c r="QAA2" s="6"/>
      <c r="QAB2" s="6"/>
      <c r="QAC2" s="6"/>
      <c r="QAD2" s="6"/>
      <c r="QAE2" s="6"/>
      <c r="QAF2" s="6"/>
      <c r="QAG2" s="6"/>
      <c r="QAH2" s="6"/>
      <c r="QAI2" s="6"/>
      <c r="QAJ2" s="6"/>
      <c r="QAK2" s="6"/>
      <c r="QAL2" s="6"/>
      <c r="QAM2" s="6"/>
      <c r="QAN2" s="6"/>
      <c r="QAO2" s="6"/>
      <c r="QAP2" s="6"/>
      <c r="QAQ2" s="6"/>
      <c r="QAR2" s="6"/>
      <c r="QAS2" s="6"/>
      <c r="QAT2" s="6"/>
      <c r="QAU2" s="6"/>
      <c r="QAV2" s="6"/>
      <c r="QAW2" s="6"/>
      <c r="QAX2" s="6"/>
      <c r="QAY2" s="6"/>
      <c r="QAZ2" s="6"/>
      <c r="QBA2" s="6"/>
      <c r="QBB2" s="6"/>
      <c r="QBC2" s="6"/>
      <c r="QBD2" s="6"/>
      <c r="QBE2" s="6"/>
      <c r="QBF2" s="6"/>
      <c r="QBG2" s="6"/>
      <c r="QBH2" s="6"/>
      <c r="QBI2" s="6"/>
      <c r="QBJ2" s="6"/>
      <c r="QBK2" s="6"/>
      <c r="QBL2" s="6"/>
      <c r="QBM2" s="6"/>
      <c r="QBN2" s="6"/>
      <c r="QBO2" s="6"/>
      <c r="QBP2" s="6"/>
      <c r="QBQ2" s="6"/>
      <c r="QBR2" s="6"/>
      <c r="QBS2" s="6"/>
      <c r="QBT2" s="6"/>
      <c r="QBU2" s="6"/>
      <c r="QBV2" s="6"/>
      <c r="QBW2" s="6"/>
      <c r="QBX2" s="6"/>
      <c r="QBY2" s="6"/>
      <c r="QBZ2" s="6"/>
      <c r="QCA2" s="6"/>
      <c r="QCB2" s="6"/>
      <c r="QCC2" s="6"/>
      <c r="QCD2" s="6"/>
      <c r="QCE2" s="6"/>
      <c r="QCF2" s="6"/>
      <c r="QCG2" s="6"/>
      <c r="QCH2" s="6"/>
      <c r="QCI2" s="6"/>
      <c r="QCJ2" s="6"/>
      <c r="QCK2" s="6"/>
      <c r="QCL2" s="6"/>
      <c r="QCM2" s="6"/>
      <c r="QCN2" s="6"/>
      <c r="QCO2" s="6"/>
      <c r="QCP2" s="6"/>
      <c r="QCQ2" s="6"/>
      <c r="QCR2" s="6"/>
      <c r="QCS2" s="6"/>
      <c r="QCT2" s="6"/>
      <c r="QCU2" s="6"/>
      <c r="QCV2" s="6"/>
      <c r="QCW2" s="6"/>
      <c r="QCX2" s="6"/>
      <c r="QCY2" s="6"/>
      <c r="QCZ2" s="6"/>
      <c r="QDA2" s="6"/>
      <c r="QDB2" s="6"/>
      <c r="QDC2" s="6"/>
      <c r="QDD2" s="6"/>
      <c r="QDE2" s="6"/>
      <c r="QDF2" s="6"/>
      <c r="QDG2" s="6"/>
      <c r="QDH2" s="6"/>
      <c r="QDI2" s="6"/>
      <c r="QDJ2" s="6"/>
      <c r="QDK2" s="6"/>
      <c r="QDL2" s="6"/>
      <c r="QDM2" s="6"/>
      <c r="QDN2" s="6"/>
      <c r="QDO2" s="6"/>
      <c r="QDP2" s="6"/>
      <c r="QDQ2" s="6"/>
      <c r="QDR2" s="6"/>
      <c r="QDS2" s="6"/>
      <c r="QDT2" s="6"/>
      <c r="QDU2" s="6"/>
      <c r="QDV2" s="6"/>
      <c r="QDW2" s="6"/>
      <c r="QDX2" s="6"/>
      <c r="QDY2" s="6"/>
      <c r="QDZ2" s="6"/>
      <c r="QEA2" s="6"/>
      <c r="QEB2" s="6"/>
      <c r="QEC2" s="6"/>
      <c r="QED2" s="6"/>
      <c r="QEE2" s="6"/>
      <c r="QEF2" s="6"/>
      <c r="QEG2" s="6"/>
      <c r="QEH2" s="6"/>
      <c r="QEI2" s="6"/>
      <c r="QEJ2" s="6"/>
      <c r="QEK2" s="6"/>
      <c r="QEL2" s="6"/>
      <c r="QEM2" s="6"/>
      <c r="QEN2" s="6"/>
      <c r="QEO2" s="6"/>
      <c r="QEP2" s="6"/>
      <c r="QEQ2" s="6"/>
      <c r="QER2" s="6"/>
      <c r="QES2" s="6"/>
      <c r="QET2" s="6"/>
      <c r="QEU2" s="6"/>
      <c r="QEV2" s="6"/>
      <c r="QEW2" s="6"/>
      <c r="QEX2" s="6"/>
      <c r="QEY2" s="6"/>
      <c r="QEZ2" s="6"/>
      <c r="QFA2" s="6"/>
      <c r="QFB2" s="6"/>
      <c r="QFC2" s="6"/>
      <c r="QFD2" s="6"/>
      <c r="QFE2" s="6"/>
      <c r="QFF2" s="6"/>
      <c r="QFG2" s="6"/>
      <c r="QFH2" s="6"/>
      <c r="QFI2" s="6"/>
      <c r="QFJ2" s="6"/>
      <c r="QFK2" s="6"/>
      <c r="QFL2" s="6"/>
      <c r="QFM2" s="6"/>
      <c r="QFN2" s="6"/>
      <c r="QFO2" s="6"/>
      <c r="QFP2" s="6"/>
      <c r="QFQ2" s="6"/>
      <c r="QFR2" s="6"/>
      <c r="QFS2" s="6"/>
      <c r="QFT2" s="6"/>
      <c r="QFU2" s="6"/>
      <c r="QFV2" s="6"/>
      <c r="QFW2" s="6"/>
      <c r="QFX2" s="6"/>
      <c r="QFY2" s="6"/>
      <c r="QFZ2" s="6"/>
      <c r="QGA2" s="6"/>
      <c r="QGB2" s="6"/>
      <c r="QGC2" s="6"/>
      <c r="QGD2" s="6"/>
      <c r="QGE2" s="6"/>
      <c r="QGF2" s="6"/>
      <c r="QGG2" s="6"/>
      <c r="QGH2" s="6"/>
      <c r="QGI2" s="6"/>
      <c r="QGJ2" s="6"/>
      <c r="QGK2" s="6"/>
      <c r="QGL2" s="6"/>
      <c r="QGM2" s="6"/>
      <c r="QGN2" s="6"/>
      <c r="QGO2" s="6"/>
      <c r="QGP2" s="6"/>
      <c r="QGQ2" s="6"/>
      <c r="QGR2" s="6"/>
      <c r="QGS2" s="6"/>
      <c r="QGT2" s="6"/>
      <c r="QGU2" s="6"/>
      <c r="QGV2" s="6"/>
      <c r="QGW2" s="6"/>
      <c r="QGX2" s="6"/>
      <c r="QGY2" s="6"/>
      <c r="QGZ2" s="6"/>
      <c r="QHA2" s="6"/>
      <c r="QHB2" s="6"/>
      <c r="QHC2" s="6"/>
      <c r="QHD2" s="6"/>
      <c r="QHE2" s="6"/>
      <c r="QHF2" s="6"/>
      <c r="QHG2" s="6"/>
      <c r="QHH2" s="6"/>
      <c r="QHI2" s="6"/>
      <c r="QHJ2" s="6"/>
      <c r="QHK2" s="6"/>
      <c r="QHL2" s="6"/>
      <c r="QHM2" s="6"/>
      <c r="QHN2" s="6"/>
      <c r="QHO2" s="6"/>
      <c r="QHP2" s="6"/>
      <c r="QHQ2" s="6"/>
      <c r="QHR2" s="6"/>
      <c r="QHS2" s="6"/>
      <c r="QHT2" s="6"/>
      <c r="QHU2" s="6"/>
      <c r="QHV2" s="6"/>
      <c r="QHW2" s="6"/>
      <c r="QHX2" s="6"/>
      <c r="QHY2" s="6"/>
      <c r="QHZ2" s="6"/>
      <c r="QIA2" s="6"/>
      <c r="QIB2" s="6"/>
      <c r="QIC2" s="6"/>
      <c r="QID2" s="6"/>
      <c r="QIE2" s="6"/>
      <c r="QIF2" s="6"/>
      <c r="QIG2" s="6"/>
      <c r="QIH2" s="6"/>
      <c r="QII2" s="6"/>
      <c r="QIJ2" s="6"/>
      <c r="QIK2" s="6"/>
      <c r="QIL2" s="6"/>
      <c r="QIM2" s="6"/>
      <c r="QIN2" s="6"/>
      <c r="QIO2" s="6"/>
      <c r="QIP2" s="6"/>
      <c r="QIQ2" s="6"/>
      <c r="QIR2" s="6"/>
      <c r="QIS2" s="6"/>
      <c r="QIT2" s="6"/>
      <c r="QIU2" s="6"/>
      <c r="QIV2" s="6"/>
      <c r="QIW2" s="6"/>
      <c r="QIX2" s="6"/>
      <c r="QIY2" s="6"/>
      <c r="QIZ2" s="6"/>
      <c r="QJA2" s="6"/>
      <c r="QJB2" s="6"/>
      <c r="QJC2" s="6"/>
      <c r="QJD2" s="6"/>
      <c r="QJE2" s="6"/>
      <c r="QJF2" s="6"/>
      <c r="QJG2" s="6"/>
      <c r="QJH2" s="6"/>
      <c r="QJI2" s="6"/>
      <c r="QJJ2" s="6"/>
      <c r="QJK2" s="6"/>
      <c r="QJL2" s="6"/>
      <c r="QJM2" s="6"/>
      <c r="QJN2" s="6"/>
      <c r="QJO2" s="6"/>
      <c r="QJP2" s="6"/>
      <c r="QJQ2" s="6"/>
      <c r="QJR2" s="6"/>
      <c r="QJS2" s="6"/>
      <c r="QJT2" s="6"/>
      <c r="QJU2" s="6"/>
      <c r="QJV2" s="6"/>
      <c r="QJW2" s="6"/>
      <c r="QJX2" s="6"/>
      <c r="QJY2" s="6"/>
      <c r="QJZ2" s="6"/>
      <c r="QKA2" s="6"/>
      <c r="QKB2" s="6"/>
      <c r="QKC2" s="6"/>
      <c r="QKD2" s="6"/>
      <c r="QKE2" s="6"/>
      <c r="QKF2" s="6"/>
      <c r="QKG2" s="6"/>
      <c r="QKH2" s="6"/>
      <c r="QKI2" s="6"/>
      <c r="QKJ2" s="6"/>
      <c r="QKK2" s="6"/>
      <c r="QKL2" s="6"/>
      <c r="QKM2" s="6"/>
      <c r="QKN2" s="6"/>
      <c r="QKO2" s="6"/>
      <c r="QKP2" s="6"/>
      <c r="QKQ2" s="6"/>
      <c r="QKR2" s="6"/>
      <c r="QKS2" s="6"/>
      <c r="QKT2" s="6"/>
      <c r="QKU2" s="6"/>
      <c r="QKV2" s="6"/>
      <c r="QKW2" s="6"/>
      <c r="QKX2" s="6"/>
      <c r="QKY2" s="6"/>
      <c r="QKZ2" s="6"/>
      <c r="QLA2" s="6"/>
      <c r="QLB2" s="6"/>
      <c r="QLC2" s="6"/>
      <c r="QLD2" s="6"/>
      <c r="QLE2" s="6"/>
      <c r="QLF2" s="6"/>
      <c r="QLG2" s="6"/>
      <c r="QLH2" s="6"/>
      <c r="QLI2" s="6"/>
      <c r="QLJ2" s="6"/>
      <c r="QLK2" s="6"/>
      <c r="QLL2" s="6"/>
      <c r="QLM2" s="6"/>
      <c r="QLN2" s="6"/>
      <c r="QLO2" s="6"/>
      <c r="QLP2" s="6"/>
      <c r="QLQ2" s="6"/>
      <c r="QLR2" s="6"/>
      <c r="QLS2" s="6"/>
      <c r="QLT2" s="6"/>
      <c r="QLU2" s="6"/>
      <c r="QLV2" s="6"/>
      <c r="QLW2" s="6"/>
      <c r="QLX2" s="6"/>
      <c r="QLY2" s="6"/>
      <c r="QLZ2" s="6"/>
      <c r="QMA2" s="6"/>
      <c r="QMB2" s="6"/>
      <c r="QMC2" s="6"/>
      <c r="QMD2" s="6"/>
      <c r="QME2" s="6"/>
      <c r="QMF2" s="6"/>
      <c r="QMG2" s="6"/>
      <c r="QMH2" s="6"/>
      <c r="QMI2" s="6"/>
      <c r="QMJ2" s="6"/>
      <c r="QMK2" s="6"/>
      <c r="QML2" s="6"/>
      <c r="QMM2" s="6"/>
      <c r="QMN2" s="6"/>
      <c r="QMO2" s="6"/>
      <c r="QMP2" s="6"/>
      <c r="QMQ2" s="6"/>
      <c r="QMR2" s="6"/>
      <c r="QMS2" s="6"/>
      <c r="QMT2" s="6"/>
      <c r="QMU2" s="6"/>
      <c r="QMV2" s="6"/>
      <c r="QMW2" s="6"/>
      <c r="QMX2" s="6"/>
      <c r="QMY2" s="6"/>
      <c r="QMZ2" s="6"/>
      <c r="QNA2" s="6"/>
      <c r="QNB2" s="6"/>
      <c r="QNC2" s="6"/>
      <c r="QND2" s="6"/>
      <c r="QNE2" s="6"/>
      <c r="QNF2" s="6"/>
      <c r="QNG2" s="6"/>
      <c r="QNH2" s="6"/>
      <c r="QNI2" s="6"/>
      <c r="QNJ2" s="6"/>
      <c r="QNK2" s="6"/>
      <c r="QNL2" s="6"/>
      <c r="QNM2" s="6"/>
      <c r="QNN2" s="6"/>
      <c r="QNO2" s="6"/>
      <c r="QNP2" s="6"/>
      <c r="QNQ2" s="6"/>
      <c r="QNR2" s="6"/>
      <c r="QNS2" s="6"/>
      <c r="QNT2" s="6"/>
      <c r="QNU2" s="6"/>
      <c r="QNV2" s="6"/>
      <c r="QNW2" s="6"/>
      <c r="QNX2" s="6"/>
      <c r="QNY2" s="6"/>
      <c r="QNZ2" s="6"/>
      <c r="QOA2" s="6"/>
      <c r="QOB2" s="6"/>
      <c r="QOC2" s="6"/>
      <c r="QOD2" s="6"/>
      <c r="QOE2" s="6"/>
      <c r="QOF2" s="6"/>
      <c r="QOG2" s="6"/>
      <c r="QOH2" s="6"/>
      <c r="QOI2" s="6"/>
      <c r="QOJ2" s="6"/>
      <c r="QOK2" s="6"/>
      <c r="QOL2" s="6"/>
      <c r="QOM2" s="6"/>
      <c r="QON2" s="6"/>
      <c r="QOO2" s="6"/>
      <c r="QOP2" s="6"/>
      <c r="QOQ2" s="6"/>
      <c r="QOR2" s="6"/>
      <c r="QOS2" s="6"/>
      <c r="QOT2" s="6"/>
      <c r="QOU2" s="6"/>
      <c r="QOV2" s="6"/>
      <c r="QOW2" s="6"/>
      <c r="QOX2" s="6"/>
      <c r="QOY2" s="6"/>
      <c r="QOZ2" s="6"/>
      <c r="QPA2" s="6"/>
      <c r="QPB2" s="6"/>
      <c r="QPC2" s="6"/>
      <c r="QPD2" s="6"/>
      <c r="QPE2" s="6"/>
      <c r="QPF2" s="6"/>
      <c r="QPG2" s="6"/>
      <c r="QPH2" s="6"/>
      <c r="QPI2" s="6"/>
      <c r="QPJ2" s="6"/>
      <c r="QPK2" s="6"/>
      <c r="QPL2" s="6"/>
      <c r="QPM2" s="6"/>
      <c r="QPN2" s="6"/>
      <c r="QPO2" s="6"/>
      <c r="QPP2" s="6"/>
      <c r="QPQ2" s="6"/>
      <c r="QPR2" s="6"/>
      <c r="QPS2" s="6"/>
      <c r="QPT2" s="6"/>
      <c r="QPU2" s="6"/>
      <c r="QPV2" s="6"/>
      <c r="QPW2" s="6"/>
      <c r="QPX2" s="6"/>
      <c r="QPY2" s="6"/>
      <c r="QPZ2" s="6"/>
      <c r="QQA2" s="6"/>
      <c r="QQB2" s="6"/>
      <c r="QQC2" s="6"/>
      <c r="QQD2" s="6"/>
      <c r="QQE2" s="6"/>
      <c r="QQF2" s="6"/>
      <c r="QQG2" s="6"/>
      <c r="QQH2" s="6"/>
      <c r="QQI2" s="6"/>
      <c r="QQJ2" s="6"/>
      <c r="QQK2" s="6"/>
      <c r="QQL2" s="6"/>
      <c r="QQM2" s="6"/>
      <c r="QQN2" s="6"/>
      <c r="QQO2" s="6"/>
      <c r="QQP2" s="6"/>
      <c r="QQQ2" s="6"/>
      <c r="QQR2" s="6"/>
      <c r="QQS2" s="6"/>
      <c r="QQT2" s="6"/>
      <c r="QQU2" s="6"/>
      <c r="QQV2" s="6"/>
      <c r="QQW2" s="6"/>
      <c r="QQX2" s="6"/>
      <c r="QQY2" s="6"/>
      <c r="QQZ2" s="6"/>
      <c r="QRA2" s="6"/>
      <c r="QRB2" s="6"/>
      <c r="QRC2" s="6"/>
      <c r="QRD2" s="6"/>
      <c r="QRE2" s="6"/>
      <c r="QRF2" s="6"/>
      <c r="QRG2" s="6"/>
      <c r="QRH2" s="6"/>
      <c r="QRI2" s="6"/>
      <c r="QRJ2" s="6"/>
      <c r="QRK2" s="6"/>
      <c r="QRL2" s="6"/>
      <c r="QRM2" s="6"/>
      <c r="QRN2" s="6"/>
      <c r="QRO2" s="6"/>
      <c r="QRP2" s="6"/>
      <c r="QRQ2" s="6"/>
      <c r="QRR2" s="6"/>
      <c r="QRS2" s="6"/>
      <c r="QRT2" s="6"/>
      <c r="QRU2" s="6"/>
      <c r="QRV2" s="6"/>
      <c r="QRW2" s="6"/>
      <c r="QRX2" s="6"/>
      <c r="QRY2" s="6"/>
      <c r="QRZ2" s="6"/>
      <c r="QSA2" s="6"/>
      <c r="QSB2" s="6"/>
      <c r="QSC2" s="6"/>
      <c r="QSD2" s="6"/>
      <c r="QSE2" s="6"/>
      <c r="QSF2" s="6"/>
      <c r="QSG2" s="6"/>
      <c r="QSH2" s="6"/>
      <c r="QSI2" s="6"/>
      <c r="QSJ2" s="6"/>
      <c r="QSK2" s="6"/>
      <c r="QSL2" s="6"/>
      <c r="QSM2" s="6"/>
      <c r="QSN2" s="6"/>
      <c r="QSO2" s="6"/>
      <c r="QSP2" s="6"/>
      <c r="QSQ2" s="6"/>
      <c r="QSR2" s="6"/>
      <c r="QSS2" s="6"/>
      <c r="QST2" s="6"/>
      <c r="QSU2" s="6"/>
      <c r="QSV2" s="6"/>
      <c r="QSW2" s="6"/>
      <c r="QSX2" s="6"/>
      <c r="QSY2" s="6"/>
      <c r="QSZ2" s="6"/>
      <c r="QTA2" s="6"/>
      <c r="QTB2" s="6"/>
      <c r="QTC2" s="6"/>
      <c r="QTD2" s="6"/>
      <c r="QTE2" s="6"/>
      <c r="QTF2" s="6"/>
      <c r="QTG2" s="6"/>
      <c r="QTH2" s="6"/>
      <c r="QTI2" s="6"/>
      <c r="QTJ2" s="6"/>
      <c r="QTK2" s="6"/>
      <c r="QTL2" s="6"/>
      <c r="QTM2" s="6"/>
      <c r="QTN2" s="6"/>
      <c r="QTO2" s="6"/>
      <c r="QTP2" s="6"/>
      <c r="QTQ2" s="6"/>
      <c r="QTR2" s="6"/>
      <c r="QTS2" s="6"/>
      <c r="QTT2" s="6"/>
      <c r="QTU2" s="6"/>
      <c r="QTV2" s="6"/>
      <c r="QTW2" s="6"/>
      <c r="QTX2" s="6"/>
      <c r="QTY2" s="6"/>
      <c r="QTZ2" s="6"/>
      <c r="QUA2" s="6"/>
      <c r="QUB2" s="6"/>
      <c r="QUC2" s="6"/>
      <c r="QUD2" s="6"/>
      <c r="QUE2" s="6"/>
      <c r="QUF2" s="6"/>
      <c r="QUG2" s="6"/>
      <c r="QUH2" s="6"/>
      <c r="QUI2" s="6"/>
      <c r="QUJ2" s="6"/>
      <c r="QUK2" s="6"/>
      <c r="QUL2" s="6"/>
      <c r="QUM2" s="6"/>
      <c r="QUN2" s="6"/>
      <c r="QUO2" s="6"/>
      <c r="QUP2" s="6"/>
      <c r="QUQ2" s="6"/>
      <c r="QUR2" s="6"/>
      <c r="QUS2" s="6"/>
      <c r="QUT2" s="6"/>
      <c r="QUU2" s="6"/>
      <c r="QUV2" s="6"/>
      <c r="QUW2" s="6"/>
      <c r="QUX2" s="6"/>
      <c r="QUY2" s="6"/>
      <c r="QUZ2" s="6"/>
      <c r="QVA2" s="6"/>
      <c r="QVB2" s="6"/>
      <c r="QVC2" s="6"/>
      <c r="QVD2" s="6"/>
      <c r="QVE2" s="6"/>
      <c r="QVF2" s="6"/>
      <c r="QVG2" s="6"/>
      <c r="QVH2" s="6"/>
      <c r="QVI2" s="6"/>
      <c r="QVJ2" s="6"/>
      <c r="QVK2" s="6"/>
      <c r="QVL2" s="6"/>
      <c r="QVM2" s="6"/>
      <c r="QVN2" s="6"/>
      <c r="QVO2" s="6"/>
      <c r="QVP2" s="6"/>
      <c r="QVQ2" s="6"/>
      <c r="QVR2" s="6"/>
      <c r="QVS2" s="6"/>
      <c r="QVT2" s="6"/>
      <c r="QVU2" s="6"/>
      <c r="QVV2" s="6"/>
      <c r="QVW2" s="6"/>
      <c r="QVX2" s="6"/>
      <c r="QVY2" s="6"/>
      <c r="QVZ2" s="6"/>
      <c r="QWA2" s="6"/>
      <c r="QWB2" s="6"/>
      <c r="QWC2" s="6"/>
      <c r="QWD2" s="6"/>
      <c r="QWE2" s="6"/>
      <c r="QWF2" s="6"/>
      <c r="QWG2" s="6"/>
      <c r="QWH2" s="6"/>
      <c r="QWI2" s="6"/>
      <c r="QWJ2" s="6"/>
      <c r="QWK2" s="6"/>
      <c r="QWL2" s="6"/>
      <c r="QWM2" s="6"/>
      <c r="QWN2" s="6"/>
      <c r="QWO2" s="6"/>
      <c r="QWP2" s="6"/>
      <c r="QWQ2" s="6"/>
      <c r="QWR2" s="6"/>
      <c r="QWS2" s="6"/>
      <c r="QWT2" s="6"/>
      <c r="QWU2" s="6"/>
      <c r="QWV2" s="6"/>
      <c r="QWW2" s="6"/>
      <c r="QWX2" s="6"/>
      <c r="QWY2" s="6"/>
      <c r="QWZ2" s="6"/>
      <c r="QXA2" s="6"/>
      <c r="QXB2" s="6"/>
      <c r="QXC2" s="6"/>
      <c r="QXD2" s="6"/>
      <c r="QXE2" s="6"/>
      <c r="QXF2" s="6"/>
      <c r="QXG2" s="6"/>
      <c r="QXH2" s="6"/>
      <c r="QXI2" s="6"/>
      <c r="QXJ2" s="6"/>
      <c r="QXK2" s="6"/>
      <c r="QXL2" s="6"/>
      <c r="QXM2" s="6"/>
      <c r="QXN2" s="6"/>
      <c r="QXO2" s="6"/>
      <c r="QXP2" s="6"/>
      <c r="QXQ2" s="6"/>
      <c r="QXR2" s="6"/>
      <c r="QXS2" s="6"/>
      <c r="QXT2" s="6"/>
      <c r="QXU2" s="6"/>
      <c r="QXV2" s="6"/>
      <c r="QXW2" s="6"/>
      <c r="QXX2" s="6"/>
      <c r="QXY2" s="6"/>
      <c r="QXZ2" s="6"/>
      <c r="QYA2" s="6"/>
      <c r="QYB2" s="6"/>
      <c r="QYC2" s="6"/>
      <c r="QYD2" s="6"/>
      <c r="QYE2" s="6"/>
      <c r="QYF2" s="6"/>
      <c r="QYG2" s="6"/>
      <c r="QYH2" s="6"/>
      <c r="QYI2" s="6"/>
      <c r="QYJ2" s="6"/>
      <c r="QYK2" s="6"/>
      <c r="QYL2" s="6"/>
      <c r="QYM2" s="6"/>
      <c r="QYN2" s="6"/>
      <c r="QYO2" s="6"/>
      <c r="QYP2" s="6"/>
      <c r="QYQ2" s="6"/>
      <c r="QYR2" s="6"/>
      <c r="QYS2" s="6"/>
      <c r="QYT2" s="6"/>
      <c r="QYU2" s="6"/>
      <c r="QYV2" s="6"/>
      <c r="QYW2" s="6"/>
      <c r="QYX2" s="6"/>
      <c r="QYY2" s="6"/>
      <c r="QYZ2" s="6"/>
      <c r="QZA2" s="6"/>
      <c r="QZB2" s="6"/>
      <c r="QZC2" s="6"/>
      <c r="QZD2" s="6"/>
      <c r="QZE2" s="6"/>
      <c r="QZF2" s="6"/>
      <c r="QZG2" s="6"/>
      <c r="QZH2" s="6"/>
      <c r="QZI2" s="6"/>
      <c r="QZJ2" s="6"/>
      <c r="QZK2" s="6"/>
      <c r="QZL2" s="6"/>
      <c r="QZM2" s="6"/>
      <c r="QZN2" s="6"/>
      <c r="QZO2" s="6"/>
      <c r="QZP2" s="6"/>
      <c r="QZQ2" s="6"/>
      <c r="QZR2" s="6"/>
      <c r="QZS2" s="6"/>
      <c r="QZT2" s="6"/>
      <c r="QZU2" s="6"/>
      <c r="QZV2" s="6"/>
      <c r="QZW2" s="6"/>
      <c r="QZX2" s="6"/>
      <c r="QZY2" s="6"/>
      <c r="QZZ2" s="6"/>
      <c r="RAA2" s="6"/>
      <c r="RAB2" s="6"/>
      <c r="RAC2" s="6"/>
      <c r="RAD2" s="6"/>
      <c r="RAE2" s="6"/>
      <c r="RAF2" s="6"/>
      <c r="RAG2" s="6"/>
      <c r="RAH2" s="6"/>
      <c r="RAI2" s="6"/>
      <c r="RAJ2" s="6"/>
      <c r="RAK2" s="6"/>
      <c r="RAL2" s="6"/>
      <c r="RAM2" s="6"/>
      <c r="RAN2" s="6"/>
      <c r="RAO2" s="6"/>
      <c r="RAP2" s="6"/>
      <c r="RAQ2" s="6"/>
      <c r="RAR2" s="6"/>
      <c r="RAS2" s="6"/>
      <c r="RAT2" s="6"/>
      <c r="RAU2" s="6"/>
      <c r="RAV2" s="6"/>
      <c r="RAW2" s="6"/>
      <c r="RAX2" s="6"/>
      <c r="RAY2" s="6"/>
      <c r="RAZ2" s="6"/>
      <c r="RBA2" s="6"/>
      <c r="RBB2" s="6"/>
      <c r="RBC2" s="6"/>
      <c r="RBD2" s="6"/>
      <c r="RBE2" s="6"/>
      <c r="RBF2" s="6"/>
      <c r="RBG2" s="6"/>
      <c r="RBH2" s="6"/>
      <c r="RBI2" s="6"/>
      <c r="RBJ2" s="6"/>
      <c r="RBK2" s="6"/>
      <c r="RBL2" s="6"/>
      <c r="RBM2" s="6"/>
      <c r="RBN2" s="6"/>
      <c r="RBO2" s="6"/>
      <c r="RBP2" s="6"/>
      <c r="RBQ2" s="6"/>
      <c r="RBR2" s="6"/>
      <c r="RBS2" s="6"/>
      <c r="RBT2" s="6"/>
      <c r="RBU2" s="6"/>
      <c r="RBV2" s="6"/>
      <c r="RBW2" s="6"/>
      <c r="RBX2" s="6"/>
      <c r="RBY2" s="6"/>
      <c r="RBZ2" s="6"/>
      <c r="RCA2" s="6"/>
      <c r="RCB2" s="6"/>
      <c r="RCC2" s="6"/>
      <c r="RCD2" s="6"/>
      <c r="RCE2" s="6"/>
      <c r="RCF2" s="6"/>
      <c r="RCG2" s="6"/>
      <c r="RCH2" s="6"/>
      <c r="RCI2" s="6"/>
      <c r="RCJ2" s="6"/>
      <c r="RCK2" s="6"/>
      <c r="RCL2" s="6"/>
      <c r="RCM2" s="6"/>
      <c r="RCN2" s="6"/>
      <c r="RCO2" s="6"/>
      <c r="RCP2" s="6"/>
      <c r="RCQ2" s="6"/>
      <c r="RCR2" s="6"/>
      <c r="RCS2" s="6"/>
      <c r="RCT2" s="6"/>
      <c r="RCU2" s="6"/>
      <c r="RCV2" s="6"/>
      <c r="RCW2" s="6"/>
      <c r="RCX2" s="6"/>
      <c r="RCY2" s="6"/>
      <c r="RCZ2" s="6"/>
      <c r="RDA2" s="6"/>
      <c r="RDB2" s="6"/>
      <c r="RDC2" s="6"/>
      <c r="RDD2" s="6"/>
      <c r="RDE2" s="6"/>
      <c r="RDF2" s="6"/>
      <c r="RDG2" s="6"/>
      <c r="RDH2" s="6"/>
      <c r="RDI2" s="6"/>
      <c r="RDJ2" s="6"/>
      <c r="RDK2" s="6"/>
      <c r="RDL2" s="6"/>
      <c r="RDM2" s="6"/>
      <c r="RDN2" s="6"/>
      <c r="RDO2" s="6"/>
      <c r="RDP2" s="6"/>
      <c r="RDQ2" s="6"/>
      <c r="RDR2" s="6"/>
      <c r="RDS2" s="6"/>
      <c r="RDT2" s="6"/>
      <c r="RDU2" s="6"/>
      <c r="RDV2" s="6"/>
      <c r="RDW2" s="6"/>
      <c r="RDX2" s="6"/>
      <c r="RDY2" s="6"/>
      <c r="RDZ2" s="6"/>
      <c r="REA2" s="6"/>
      <c r="REB2" s="6"/>
      <c r="REC2" s="6"/>
      <c r="RED2" s="6"/>
      <c r="REE2" s="6"/>
      <c r="REF2" s="6"/>
      <c r="REG2" s="6"/>
      <c r="REH2" s="6"/>
      <c r="REI2" s="6"/>
      <c r="REJ2" s="6"/>
      <c r="REK2" s="6"/>
      <c r="REL2" s="6"/>
      <c r="REM2" s="6"/>
      <c r="REN2" s="6"/>
      <c r="REO2" s="6"/>
      <c r="REP2" s="6"/>
      <c r="REQ2" s="6"/>
      <c r="RER2" s="6"/>
      <c r="RES2" s="6"/>
      <c r="RET2" s="6"/>
      <c r="REU2" s="6"/>
      <c r="REV2" s="6"/>
      <c r="REW2" s="6"/>
      <c r="REX2" s="6"/>
      <c r="REY2" s="6"/>
      <c r="REZ2" s="6"/>
      <c r="RFA2" s="6"/>
      <c r="RFB2" s="6"/>
      <c r="RFC2" s="6"/>
      <c r="RFD2" s="6"/>
      <c r="RFE2" s="6"/>
      <c r="RFF2" s="6"/>
      <c r="RFG2" s="6"/>
      <c r="RFH2" s="6"/>
      <c r="RFI2" s="6"/>
      <c r="RFJ2" s="6"/>
      <c r="RFK2" s="6"/>
      <c r="RFL2" s="6"/>
      <c r="RFM2" s="6"/>
      <c r="RFN2" s="6"/>
      <c r="RFO2" s="6"/>
      <c r="RFP2" s="6"/>
      <c r="RFQ2" s="6"/>
      <c r="RFR2" s="6"/>
      <c r="RFS2" s="6"/>
      <c r="RFT2" s="6"/>
      <c r="RFU2" s="6"/>
      <c r="RFV2" s="6"/>
      <c r="RFW2" s="6"/>
      <c r="RFX2" s="6"/>
      <c r="RFY2" s="6"/>
      <c r="RFZ2" s="6"/>
      <c r="RGA2" s="6"/>
      <c r="RGB2" s="6"/>
      <c r="RGC2" s="6"/>
      <c r="RGD2" s="6"/>
      <c r="RGE2" s="6"/>
      <c r="RGF2" s="6"/>
      <c r="RGG2" s="6"/>
      <c r="RGH2" s="6"/>
      <c r="RGI2" s="6"/>
      <c r="RGJ2" s="6"/>
      <c r="RGK2" s="6"/>
      <c r="RGL2" s="6"/>
      <c r="RGM2" s="6"/>
      <c r="RGN2" s="6"/>
      <c r="RGO2" s="6"/>
      <c r="RGP2" s="6"/>
      <c r="RGQ2" s="6"/>
      <c r="RGR2" s="6"/>
      <c r="RGS2" s="6"/>
      <c r="RGT2" s="6"/>
      <c r="RGU2" s="6"/>
      <c r="RGV2" s="6"/>
      <c r="RGW2" s="6"/>
      <c r="RGX2" s="6"/>
      <c r="RGY2" s="6"/>
      <c r="RGZ2" s="6"/>
      <c r="RHA2" s="6"/>
      <c r="RHB2" s="6"/>
      <c r="RHC2" s="6"/>
      <c r="RHD2" s="6"/>
      <c r="RHE2" s="6"/>
      <c r="RHF2" s="6"/>
      <c r="RHG2" s="6"/>
      <c r="RHH2" s="6"/>
      <c r="RHI2" s="6"/>
      <c r="RHJ2" s="6"/>
      <c r="RHK2" s="6"/>
      <c r="RHL2" s="6"/>
      <c r="RHM2" s="6"/>
      <c r="RHN2" s="6"/>
      <c r="RHO2" s="6"/>
      <c r="RHP2" s="6"/>
      <c r="RHQ2" s="6"/>
      <c r="RHR2" s="6"/>
      <c r="RHS2" s="6"/>
      <c r="RHT2" s="6"/>
      <c r="RHU2" s="6"/>
      <c r="RHV2" s="6"/>
      <c r="RHW2" s="6"/>
      <c r="RHX2" s="6"/>
      <c r="RHY2" s="6"/>
      <c r="RHZ2" s="6"/>
      <c r="RIA2" s="6"/>
      <c r="RIB2" s="6"/>
      <c r="RIC2" s="6"/>
      <c r="RID2" s="6"/>
      <c r="RIE2" s="6"/>
      <c r="RIF2" s="6"/>
      <c r="RIG2" s="6"/>
      <c r="RIH2" s="6"/>
      <c r="RII2" s="6"/>
      <c r="RIJ2" s="6"/>
      <c r="RIK2" s="6"/>
      <c r="RIL2" s="6"/>
      <c r="RIM2" s="6"/>
      <c r="RIN2" s="6"/>
      <c r="RIO2" s="6"/>
      <c r="RIP2" s="6"/>
      <c r="RIQ2" s="6"/>
      <c r="RIR2" s="6"/>
      <c r="RIS2" s="6"/>
      <c r="RIT2" s="6"/>
      <c r="RIU2" s="6"/>
      <c r="RIV2" s="6"/>
      <c r="RIW2" s="6"/>
      <c r="RIX2" s="6"/>
      <c r="RIY2" s="6"/>
      <c r="RIZ2" s="6"/>
      <c r="RJA2" s="6"/>
      <c r="RJB2" s="6"/>
      <c r="RJC2" s="6"/>
      <c r="RJD2" s="6"/>
      <c r="RJE2" s="6"/>
      <c r="RJF2" s="6"/>
      <c r="RJG2" s="6"/>
      <c r="RJH2" s="6"/>
      <c r="RJI2" s="6"/>
      <c r="RJJ2" s="6"/>
      <c r="RJK2" s="6"/>
      <c r="RJL2" s="6"/>
      <c r="RJM2" s="6"/>
      <c r="RJN2" s="6"/>
      <c r="RJO2" s="6"/>
      <c r="RJP2" s="6"/>
      <c r="RJQ2" s="6"/>
      <c r="RJR2" s="6"/>
      <c r="RJS2" s="6"/>
      <c r="RJT2" s="6"/>
      <c r="RJU2" s="6"/>
      <c r="RJV2" s="6"/>
      <c r="RJW2" s="6"/>
      <c r="RJX2" s="6"/>
      <c r="RJY2" s="6"/>
      <c r="RJZ2" s="6"/>
      <c r="RKA2" s="6"/>
      <c r="RKB2" s="6"/>
      <c r="RKC2" s="6"/>
      <c r="RKD2" s="6"/>
      <c r="RKE2" s="6"/>
      <c r="RKF2" s="6"/>
      <c r="RKG2" s="6"/>
      <c r="RKH2" s="6"/>
      <c r="RKI2" s="6"/>
      <c r="RKJ2" s="6"/>
      <c r="RKK2" s="6"/>
      <c r="RKL2" s="6"/>
      <c r="RKM2" s="6"/>
      <c r="RKN2" s="6"/>
      <c r="RKO2" s="6"/>
      <c r="RKP2" s="6"/>
      <c r="RKQ2" s="6"/>
      <c r="RKR2" s="6"/>
      <c r="RKS2" s="6"/>
      <c r="RKT2" s="6"/>
      <c r="RKU2" s="6"/>
      <c r="RKV2" s="6"/>
      <c r="RKW2" s="6"/>
      <c r="RKX2" s="6"/>
      <c r="RKY2" s="6"/>
      <c r="RKZ2" s="6"/>
      <c r="RLA2" s="6"/>
      <c r="RLB2" s="6"/>
      <c r="RLC2" s="6"/>
      <c r="RLD2" s="6"/>
      <c r="RLE2" s="6"/>
      <c r="RLF2" s="6"/>
      <c r="RLG2" s="6"/>
      <c r="RLH2" s="6"/>
      <c r="RLI2" s="6"/>
      <c r="RLJ2" s="6"/>
      <c r="RLK2" s="6"/>
      <c r="RLL2" s="6"/>
      <c r="RLM2" s="6"/>
      <c r="RLN2" s="6"/>
      <c r="RLO2" s="6"/>
      <c r="RLP2" s="6"/>
      <c r="RLQ2" s="6"/>
      <c r="RLR2" s="6"/>
      <c r="RLS2" s="6"/>
      <c r="RLT2" s="6"/>
      <c r="RLU2" s="6"/>
      <c r="RLV2" s="6"/>
      <c r="RLW2" s="6"/>
      <c r="RLX2" s="6"/>
      <c r="RLY2" s="6"/>
      <c r="RLZ2" s="6"/>
      <c r="RMA2" s="6"/>
      <c r="RMB2" s="6"/>
      <c r="RMC2" s="6"/>
      <c r="RMD2" s="6"/>
      <c r="RME2" s="6"/>
      <c r="RMF2" s="6"/>
      <c r="RMG2" s="6"/>
      <c r="RMH2" s="6"/>
      <c r="RMI2" s="6"/>
      <c r="RMJ2" s="6"/>
      <c r="RMK2" s="6"/>
      <c r="RML2" s="6"/>
      <c r="RMM2" s="6"/>
      <c r="RMN2" s="6"/>
      <c r="RMO2" s="6"/>
      <c r="RMP2" s="6"/>
      <c r="RMQ2" s="6"/>
      <c r="RMR2" s="6"/>
      <c r="RMS2" s="6"/>
      <c r="RMT2" s="6"/>
      <c r="RMU2" s="6"/>
      <c r="RMV2" s="6"/>
      <c r="RMW2" s="6"/>
      <c r="RMX2" s="6"/>
      <c r="RMY2" s="6"/>
      <c r="RMZ2" s="6"/>
      <c r="RNA2" s="6"/>
      <c r="RNB2" s="6"/>
      <c r="RNC2" s="6"/>
      <c r="RND2" s="6"/>
      <c r="RNE2" s="6"/>
      <c r="RNF2" s="6"/>
      <c r="RNG2" s="6"/>
      <c r="RNH2" s="6"/>
      <c r="RNI2" s="6"/>
      <c r="RNJ2" s="6"/>
      <c r="RNK2" s="6"/>
      <c r="RNL2" s="6"/>
      <c r="RNM2" s="6"/>
      <c r="RNN2" s="6"/>
      <c r="RNO2" s="6"/>
      <c r="RNP2" s="6"/>
      <c r="RNQ2" s="6"/>
      <c r="RNR2" s="6"/>
      <c r="RNS2" s="6"/>
      <c r="RNT2" s="6"/>
      <c r="RNU2" s="6"/>
      <c r="RNV2" s="6"/>
      <c r="RNW2" s="6"/>
      <c r="RNX2" s="6"/>
      <c r="RNY2" s="6"/>
      <c r="RNZ2" s="6"/>
      <c r="ROA2" s="6"/>
      <c r="ROB2" s="6"/>
      <c r="ROC2" s="6"/>
      <c r="ROD2" s="6"/>
      <c r="ROE2" s="6"/>
      <c r="ROF2" s="6"/>
      <c r="ROG2" s="6"/>
      <c r="ROH2" s="6"/>
      <c r="ROI2" s="6"/>
      <c r="ROJ2" s="6"/>
      <c r="ROK2" s="6"/>
      <c r="ROL2" s="6"/>
      <c r="ROM2" s="6"/>
      <c r="RON2" s="6"/>
      <c r="ROO2" s="6"/>
      <c r="ROP2" s="6"/>
      <c r="ROQ2" s="6"/>
      <c r="ROR2" s="6"/>
      <c r="ROS2" s="6"/>
      <c r="ROT2" s="6"/>
      <c r="ROU2" s="6"/>
      <c r="ROV2" s="6"/>
      <c r="ROW2" s="6"/>
      <c r="ROX2" s="6"/>
      <c r="ROY2" s="6"/>
      <c r="ROZ2" s="6"/>
      <c r="RPA2" s="6"/>
      <c r="RPB2" s="6"/>
      <c r="RPC2" s="6"/>
      <c r="RPD2" s="6"/>
      <c r="RPE2" s="6"/>
      <c r="RPF2" s="6"/>
      <c r="RPG2" s="6"/>
      <c r="RPH2" s="6"/>
      <c r="RPI2" s="6"/>
      <c r="RPJ2" s="6"/>
      <c r="RPK2" s="6"/>
      <c r="RPL2" s="6"/>
      <c r="RPM2" s="6"/>
      <c r="RPN2" s="6"/>
      <c r="RPO2" s="6"/>
      <c r="RPP2" s="6"/>
      <c r="RPQ2" s="6"/>
      <c r="RPR2" s="6"/>
      <c r="RPS2" s="6"/>
      <c r="RPT2" s="6"/>
      <c r="RPU2" s="6"/>
      <c r="RPV2" s="6"/>
      <c r="RPW2" s="6"/>
      <c r="RPX2" s="6"/>
      <c r="RPY2" s="6"/>
      <c r="RPZ2" s="6"/>
      <c r="RQA2" s="6"/>
      <c r="RQB2" s="6"/>
      <c r="RQC2" s="6"/>
      <c r="RQD2" s="6"/>
      <c r="RQE2" s="6"/>
      <c r="RQF2" s="6"/>
      <c r="RQG2" s="6"/>
      <c r="RQH2" s="6"/>
      <c r="RQI2" s="6"/>
      <c r="RQJ2" s="6"/>
      <c r="RQK2" s="6"/>
      <c r="RQL2" s="6"/>
      <c r="RQM2" s="6"/>
      <c r="RQN2" s="6"/>
      <c r="RQO2" s="6"/>
      <c r="RQP2" s="6"/>
      <c r="RQQ2" s="6"/>
      <c r="RQR2" s="6"/>
      <c r="RQS2" s="6"/>
      <c r="RQT2" s="6"/>
      <c r="RQU2" s="6"/>
      <c r="RQV2" s="6"/>
      <c r="RQW2" s="6"/>
      <c r="RQX2" s="6"/>
      <c r="RQY2" s="6"/>
      <c r="RQZ2" s="6"/>
      <c r="RRA2" s="6"/>
      <c r="RRB2" s="6"/>
      <c r="RRC2" s="6"/>
      <c r="RRD2" s="6"/>
      <c r="RRE2" s="6"/>
      <c r="RRF2" s="6"/>
      <c r="RRG2" s="6"/>
      <c r="RRH2" s="6"/>
      <c r="RRI2" s="6"/>
      <c r="RRJ2" s="6"/>
      <c r="RRK2" s="6"/>
      <c r="RRL2" s="6"/>
      <c r="RRM2" s="6"/>
      <c r="RRN2" s="6"/>
      <c r="RRO2" s="6"/>
      <c r="RRP2" s="6"/>
      <c r="RRQ2" s="6"/>
      <c r="RRR2" s="6"/>
      <c r="RRS2" s="6"/>
      <c r="RRT2" s="6"/>
      <c r="RRU2" s="6"/>
      <c r="RRV2" s="6"/>
      <c r="RRW2" s="6"/>
      <c r="RRX2" s="6"/>
      <c r="RRY2" s="6"/>
      <c r="RRZ2" s="6"/>
      <c r="RSA2" s="6"/>
      <c r="RSB2" s="6"/>
      <c r="RSC2" s="6"/>
      <c r="RSD2" s="6"/>
      <c r="RSE2" s="6"/>
      <c r="RSF2" s="6"/>
      <c r="RSG2" s="6"/>
      <c r="RSH2" s="6"/>
      <c r="RSI2" s="6"/>
      <c r="RSJ2" s="6"/>
      <c r="RSK2" s="6"/>
      <c r="RSL2" s="6"/>
      <c r="RSM2" s="6"/>
      <c r="RSN2" s="6"/>
      <c r="RSO2" s="6"/>
      <c r="RSP2" s="6"/>
      <c r="RSQ2" s="6"/>
      <c r="RSR2" s="6"/>
      <c r="RSS2" s="6"/>
      <c r="RST2" s="6"/>
      <c r="RSU2" s="6"/>
      <c r="RSV2" s="6"/>
      <c r="RSW2" s="6"/>
      <c r="RSX2" s="6"/>
      <c r="RSY2" s="6"/>
      <c r="RSZ2" s="6"/>
      <c r="RTA2" s="6"/>
      <c r="RTB2" s="6"/>
      <c r="RTC2" s="6"/>
      <c r="RTD2" s="6"/>
      <c r="RTE2" s="6"/>
      <c r="RTF2" s="6"/>
      <c r="RTG2" s="6"/>
      <c r="RTH2" s="6"/>
      <c r="RTI2" s="6"/>
      <c r="RTJ2" s="6"/>
      <c r="RTK2" s="6"/>
      <c r="RTL2" s="6"/>
      <c r="RTM2" s="6"/>
      <c r="RTN2" s="6"/>
      <c r="RTO2" s="6"/>
      <c r="RTP2" s="6"/>
      <c r="RTQ2" s="6"/>
      <c r="RTR2" s="6"/>
      <c r="RTS2" s="6"/>
      <c r="RTT2" s="6"/>
      <c r="RTU2" s="6"/>
      <c r="RTV2" s="6"/>
      <c r="RTW2" s="6"/>
      <c r="RTX2" s="6"/>
      <c r="RTY2" s="6"/>
      <c r="RTZ2" s="6"/>
      <c r="RUA2" s="6"/>
      <c r="RUB2" s="6"/>
      <c r="RUC2" s="6"/>
      <c r="RUD2" s="6"/>
      <c r="RUE2" s="6"/>
      <c r="RUF2" s="6"/>
      <c r="RUG2" s="6"/>
      <c r="RUH2" s="6"/>
      <c r="RUI2" s="6"/>
      <c r="RUJ2" s="6"/>
      <c r="RUK2" s="6"/>
      <c r="RUL2" s="6"/>
      <c r="RUM2" s="6"/>
      <c r="RUN2" s="6"/>
      <c r="RUO2" s="6"/>
      <c r="RUP2" s="6"/>
      <c r="RUQ2" s="6"/>
      <c r="RUR2" s="6"/>
      <c r="RUS2" s="6"/>
      <c r="RUT2" s="6"/>
      <c r="RUU2" s="6"/>
      <c r="RUV2" s="6"/>
      <c r="RUW2" s="6"/>
      <c r="RUX2" s="6"/>
      <c r="RUY2" s="6"/>
      <c r="RUZ2" s="6"/>
      <c r="RVA2" s="6"/>
      <c r="RVB2" s="6"/>
      <c r="RVC2" s="6"/>
      <c r="RVD2" s="6"/>
      <c r="RVE2" s="6"/>
      <c r="RVF2" s="6"/>
      <c r="RVG2" s="6"/>
      <c r="RVH2" s="6"/>
      <c r="RVI2" s="6"/>
      <c r="RVJ2" s="6"/>
      <c r="RVK2" s="6"/>
      <c r="RVL2" s="6"/>
      <c r="RVM2" s="6"/>
      <c r="RVN2" s="6"/>
      <c r="RVO2" s="6"/>
      <c r="RVP2" s="6"/>
      <c r="RVQ2" s="6"/>
      <c r="RVR2" s="6"/>
      <c r="RVS2" s="6"/>
      <c r="RVT2" s="6"/>
      <c r="RVU2" s="6"/>
      <c r="RVV2" s="6"/>
      <c r="RVW2" s="6"/>
      <c r="RVX2" s="6"/>
      <c r="RVY2" s="6"/>
      <c r="RVZ2" s="6"/>
      <c r="RWA2" s="6"/>
      <c r="RWB2" s="6"/>
      <c r="RWC2" s="6"/>
      <c r="RWD2" s="6"/>
      <c r="RWE2" s="6"/>
      <c r="RWF2" s="6"/>
      <c r="RWG2" s="6"/>
      <c r="RWH2" s="6"/>
      <c r="RWI2" s="6"/>
      <c r="RWJ2" s="6"/>
      <c r="RWK2" s="6"/>
      <c r="RWL2" s="6"/>
      <c r="RWM2" s="6"/>
      <c r="RWN2" s="6"/>
      <c r="RWO2" s="6"/>
      <c r="RWP2" s="6"/>
      <c r="RWQ2" s="6"/>
      <c r="RWR2" s="6"/>
      <c r="RWS2" s="6"/>
      <c r="RWT2" s="6"/>
      <c r="RWU2" s="6"/>
      <c r="RWV2" s="6"/>
      <c r="RWW2" s="6"/>
      <c r="RWX2" s="6"/>
      <c r="RWY2" s="6"/>
      <c r="RWZ2" s="6"/>
      <c r="RXA2" s="6"/>
      <c r="RXB2" s="6"/>
      <c r="RXC2" s="6"/>
      <c r="RXD2" s="6"/>
      <c r="RXE2" s="6"/>
      <c r="RXF2" s="6"/>
      <c r="RXG2" s="6"/>
      <c r="RXH2" s="6"/>
      <c r="RXI2" s="6"/>
      <c r="RXJ2" s="6"/>
      <c r="RXK2" s="6"/>
      <c r="RXL2" s="6"/>
      <c r="RXM2" s="6"/>
      <c r="RXN2" s="6"/>
      <c r="RXO2" s="6"/>
      <c r="RXP2" s="6"/>
      <c r="RXQ2" s="6"/>
      <c r="RXR2" s="6"/>
      <c r="RXS2" s="6"/>
      <c r="RXT2" s="6"/>
      <c r="RXU2" s="6"/>
      <c r="RXV2" s="6"/>
      <c r="RXW2" s="6"/>
      <c r="RXX2" s="6"/>
      <c r="RXY2" s="6"/>
      <c r="RXZ2" s="6"/>
      <c r="RYA2" s="6"/>
      <c r="RYB2" s="6"/>
      <c r="RYC2" s="6"/>
      <c r="RYD2" s="6"/>
      <c r="RYE2" s="6"/>
      <c r="RYF2" s="6"/>
      <c r="RYG2" s="6"/>
      <c r="RYH2" s="6"/>
      <c r="RYI2" s="6"/>
      <c r="RYJ2" s="6"/>
      <c r="RYK2" s="6"/>
      <c r="RYL2" s="6"/>
      <c r="RYM2" s="6"/>
      <c r="RYN2" s="6"/>
      <c r="RYO2" s="6"/>
      <c r="RYP2" s="6"/>
      <c r="RYQ2" s="6"/>
      <c r="RYR2" s="6"/>
      <c r="RYS2" s="6"/>
      <c r="RYT2" s="6"/>
      <c r="RYU2" s="6"/>
      <c r="RYV2" s="6"/>
      <c r="RYW2" s="6"/>
      <c r="RYX2" s="6"/>
      <c r="RYY2" s="6"/>
      <c r="RYZ2" s="6"/>
      <c r="RZA2" s="6"/>
      <c r="RZB2" s="6"/>
      <c r="RZC2" s="6"/>
      <c r="RZD2" s="6"/>
      <c r="RZE2" s="6"/>
      <c r="RZF2" s="6"/>
      <c r="RZG2" s="6"/>
      <c r="RZH2" s="6"/>
      <c r="RZI2" s="6"/>
      <c r="RZJ2" s="6"/>
      <c r="RZK2" s="6"/>
      <c r="RZL2" s="6"/>
      <c r="RZM2" s="6"/>
      <c r="RZN2" s="6"/>
      <c r="RZO2" s="6"/>
      <c r="RZP2" s="6"/>
      <c r="RZQ2" s="6"/>
      <c r="RZR2" s="6"/>
      <c r="RZS2" s="6"/>
      <c r="RZT2" s="6"/>
      <c r="RZU2" s="6"/>
      <c r="RZV2" s="6"/>
      <c r="RZW2" s="6"/>
      <c r="RZX2" s="6"/>
      <c r="RZY2" s="6"/>
      <c r="RZZ2" s="6"/>
      <c r="SAA2" s="6"/>
      <c r="SAB2" s="6"/>
      <c r="SAC2" s="6"/>
      <c r="SAD2" s="6"/>
      <c r="SAE2" s="6"/>
      <c r="SAF2" s="6"/>
      <c r="SAG2" s="6"/>
      <c r="SAH2" s="6"/>
      <c r="SAI2" s="6"/>
      <c r="SAJ2" s="6"/>
      <c r="SAK2" s="6"/>
      <c r="SAL2" s="6"/>
      <c r="SAM2" s="6"/>
      <c r="SAN2" s="6"/>
      <c r="SAO2" s="6"/>
      <c r="SAP2" s="6"/>
      <c r="SAQ2" s="6"/>
      <c r="SAR2" s="6"/>
      <c r="SAS2" s="6"/>
      <c r="SAT2" s="6"/>
      <c r="SAU2" s="6"/>
      <c r="SAV2" s="6"/>
      <c r="SAW2" s="6"/>
      <c r="SAX2" s="6"/>
      <c r="SAY2" s="6"/>
      <c r="SAZ2" s="6"/>
      <c r="SBA2" s="6"/>
      <c r="SBB2" s="6"/>
      <c r="SBC2" s="6"/>
      <c r="SBD2" s="6"/>
      <c r="SBE2" s="6"/>
      <c r="SBF2" s="6"/>
      <c r="SBG2" s="6"/>
      <c r="SBH2" s="6"/>
      <c r="SBI2" s="6"/>
      <c r="SBJ2" s="6"/>
      <c r="SBK2" s="6"/>
      <c r="SBL2" s="6"/>
      <c r="SBM2" s="6"/>
      <c r="SBN2" s="6"/>
      <c r="SBO2" s="6"/>
      <c r="SBP2" s="6"/>
      <c r="SBQ2" s="6"/>
      <c r="SBR2" s="6"/>
      <c r="SBS2" s="6"/>
      <c r="SBT2" s="6"/>
      <c r="SBU2" s="6"/>
      <c r="SBV2" s="6"/>
      <c r="SBW2" s="6"/>
      <c r="SBX2" s="6"/>
      <c r="SBY2" s="6"/>
      <c r="SBZ2" s="6"/>
      <c r="SCA2" s="6"/>
      <c r="SCB2" s="6"/>
      <c r="SCC2" s="6"/>
      <c r="SCD2" s="6"/>
      <c r="SCE2" s="6"/>
      <c r="SCF2" s="6"/>
      <c r="SCG2" s="6"/>
      <c r="SCH2" s="6"/>
      <c r="SCI2" s="6"/>
      <c r="SCJ2" s="6"/>
      <c r="SCK2" s="6"/>
      <c r="SCL2" s="6"/>
      <c r="SCM2" s="6"/>
      <c r="SCN2" s="6"/>
      <c r="SCO2" s="6"/>
      <c r="SCP2" s="6"/>
      <c r="SCQ2" s="6"/>
      <c r="SCR2" s="6"/>
      <c r="SCS2" s="6"/>
      <c r="SCT2" s="6"/>
      <c r="SCU2" s="6"/>
      <c r="SCV2" s="6"/>
      <c r="SCW2" s="6"/>
      <c r="SCX2" s="6"/>
      <c r="SCY2" s="6"/>
      <c r="SCZ2" s="6"/>
      <c r="SDA2" s="6"/>
      <c r="SDB2" s="6"/>
      <c r="SDC2" s="6"/>
      <c r="SDD2" s="6"/>
      <c r="SDE2" s="6"/>
      <c r="SDF2" s="6"/>
      <c r="SDG2" s="6"/>
      <c r="SDH2" s="6"/>
      <c r="SDI2" s="6"/>
      <c r="SDJ2" s="6"/>
      <c r="SDK2" s="6"/>
      <c r="SDL2" s="6"/>
      <c r="SDM2" s="6"/>
      <c r="SDN2" s="6"/>
      <c r="SDO2" s="6"/>
      <c r="SDP2" s="6"/>
      <c r="SDQ2" s="6"/>
      <c r="SDR2" s="6"/>
      <c r="SDS2" s="6"/>
      <c r="SDT2" s="6"/>
      <c r="SDU2" s="6"/>
      <c r="SDV2" s="6"/>
      <c r="SDW2" s="6"/>
      <c r="SDX2" s="6"/>
      <c r="SDY2" s="6"/>
      <c r="SDZ2" s="6"/>
      <c r="SEA2" s="6"/>
      <c r="SEB2" s="6"/>
      <c r="SEC2" s="6"/>
      <c r="SED2" s="6"/>
      <c r="SEE2" s="6"/>
      <c r="SEF2" s="6"/>
      <c r="SEG2" s="6"/>
      <c r="SEH2" s="6"/>
      <c r="SEI2" s="6"/>
      <c r="SEJ2" s="6"/>
      <c r="SEK2" s="6"/>
      <c r="SEL2" s="6"/>
      <c r="SEM2" s="6"/>
      <c r="SEN2" s="6"/>
      <c r="SEO2" s="6"/>
      <c r="SEP2" s="6"/>
      <c r="SEQ2" s="6"/>
      <c r="SER2" s="6"/>
      <c r="SES2" s="6"/>
      <c r="SET2" s="6"/>
      <c r="SEU2" s="6"/>
      <c r="SEV2" s="6"/>
      <c r="SEW2" s="6"/>
      <c r="SEX2" s="6"/>
      <c r="SEY2" s="6"/>
      <c r="SEZ2" s="6"/>
      <c r="SFA2" s="6"/>
      <c r="SFB2" s="6"/>
      <c r="SFC2" s="6"/>
      <c r="SFD2" s="6"/>
      <c r="SFE2" s="6"/>
      <c r="SFF2" s="6"/>
      <c r="SFG2" s="6"/>
      <c r="SFH2" s="6"/>
      <c r="SFI2" s="6"/>
      <c r="SFJ2" s="6"/>
      <c r="SFK2" s="6"/>
      <c r="SFL2" s="6"/>
      <c r="SFM2" s="6"/>
      <c r="SFN2" s="6"/>
      <c r="SFO2" s="6"/>
      <c r="SFP2" s="6"/>
      <c r="SFQ2" s="6"/>
      <c r="SFR2" s="6"/>
      <c r="SFS2" s="6"/>
      <c r="SFT2" s="6"/>
      <c r="SFU2" s="6"/>
      <c r="SFV2" s="6"/>
      <c r="SFW2" s="6"/>
      <c r="SFX2" s="6"/>
      <c r="SFY2" s="6"/>
      <c r="SFZ2" s="6"/>
      <c r="SGA2" s="6"/>
      <c r="SGB2" s="6"/>
      <c r="SGC2" s="6"/>
      <c r="SGD2" s="6"/>
      <c r="SGE2" s="6"/>
      <c r="SGF2" s="6"/>
      <c r="SGG2" s="6"/>
      <c r="SGH2" s="6"/>
      <c r="SGI2" s="6"/>
      <c r="SGJ2" s="6"/>
      <c r="SGK2" s="6"/>
      <c r="SGL2" s="6"/>
      <c r="SGM2" s="6"/>
      <c r="SGN2" s="6"/>
      <c r="SGO2" s="6"/>
      <c r="SGP2" s="6"/>
      <c r="SGQ2" s="6"/>
      <c r="SGR2" s="6"/>
      <c r="SGS2" s="6"/>
      <c r="SGT2" s="6"/>
      <c r="SGU2" s="6"/>
      <c r="SGV2" s="6"/>
      <c r="SGW2" s="6"/>
      <c r="SGX2" s="6"/>
      <c r="SGY2" s="6"/>
      <c r="SGZ2" s="6"/>
      <c r="SHA2" s="6"/>
      <c r="SHB2" s="6"/>
      <c r="SHC2" s="6"/>
      <c r="SHD2" s="6"/>
      <c r="SHE2" s="6"/>
      <c r="SHF2" s="6"/>
      <c r="SHG2" s="6"/>
      <c r="SHH2" s="6"/>
      <c r="SHI2" s="6"/>
      <c r="SHJ2" s="6"/>
      <c r="SHK2" s="6"/>
      <c r="SHL2" s="6"/>
      <c r="SHM2" s="6"/>
      <c r="SHN2" s="6"/>
      <c r="SHO2" s="6"/>
      <c r="SHP2" s="6"/>
      <c r="SHQ2" s="6"/>
      <c r="SHR2" s="6"/>
      <c r="SHS2" s="6"/>
      <c r="SHT2" s="6"/>
      <c r="SHU2" s="6"/>
      <c r="SHV2" s="6"/>
      <c r="SHW2" s="6"/>
      <c r="SHX2" s="6"/>
      <c r="SHY2" s="6"/>
      <c r="SHZ2" s="6"/>
      <c r="SIA2" s="6"/>
      <c r="SIB2" s="6"/>
      <c r="SIC2" s="6"/>
      <c r="SID2" s="6"/>
      <c r="SIE2" s="6"/>
      <c r="SIF2" s="6"/>
      <c r="SIG2" s="6"/>
      <c r="SIH2" s="6"/>
      <c r="SII2" s="6"/>
      <c r="SIJ2" s="6"/>
      <c r="SIK2" s="6"/>
      <c r="SIL2" s="6"/>
      <c r="SIM2" s="6"/>
      <c r="SIN2" s="6"/>
      <c r="SIO2" s="6"/>
      <c r="SIP2" s="6"/>
      <c r="SIQ2" s="6"/>
      <c r="SIR2" s="6"/>
      <c r="SIS2" s="6"/>
      <c r="SIT2" s="6"/>
      <c r="SIU2" s="6"/>
      <c r="SIV2" s="6"/>
      <c r="SIW2" s="6"/>
      <c r="SIX2" s="6"/>
      <c r="SIY2" s="6"/>
      <c r="SIZ2" s="6"/>
      <c r="SJA2" s="6"/>
      <c r="SJB2" s="6"/>
      <c r="SJC2" s="6"/>
      <c r="SJD2" s="6"/>
      <c r="SJE2" s="6"/>
      <c r="SJF2" s="6"/>
      <c r="SJG2" s="6"/>
      <c r="SJH2" s="6"/>
      <c r="SJI2" s="6"/>
      <c r="SJJ2" s="6"/>
      <c r="SJK2" s="6"/>
      <c r="SJL2" s="6"/>
      <c r="SJM2" s="6"/>
      <c r="SJN2" s="6"/>
      <c r="SJO2" s="6"/>
      <c r="SJP2" s="6"/>
      <c r="SJQ2" s="6"/>
      <c r="SJR2" s="6"/>
      <c r="SJS2" s="6"/>
      <c r="SJT2" s="6"/>
      <c r="SJU2" s="6"/>
      <c r="SJV2" s="6"/>
      <c r="SJW2" s="6"/>
      <c r="SJX2" s="6"/>
      <c r="SJY2" s="6"/>
      <c r="SJZ2" s="6"/>
      <c r="SKA2" s="6"/>
      <c r="SKB2" s="6"/>
      <c r="SKC2" s="6"/>
      <c r="SKD2" s="6"/>
      <c r="SKE2" s="6"/>
      <c r="SKF2" s="6"/>
      <c r="SKG2" s="6"/>
      <c r="SKH2" s="6"/>
      <c r="SKI2" s="6"/>
      <c r="SKJ2" s="6"/>
      <c r="SKK2" s="6"/>
      <c r="SKL2" s="6"/>
      <c r="SKM2" s="6"/>
      <c r="SKN2" s="6"/>
      <c r="SKO2" s="6"/>
      <c r="SKP2" s="6"/>
      <c r="SKQ2" s="6"/>
      <c r="SKR2" s="6"/>
      <c r="SKS2" s="6"/>
      <c r="SKT2" s="6"/>
      <c r="SKU2" s="6"/>
      <c r="SKV2" s="6"/>
      <c r="SKW2" s="6"/>
      <c r="SKX2" s="6"/>
      <c r="SKY2" s="6"/>
      <c r="SKZ2" s="6"/>
      <c r="SLA2" s="6"/>
      <c r="SLB2" s="6"/>
      <c r="SLC2" s="6"/>
      <c r="SLD2" s="6"/>
      <c r="SLE2" s="6"/>
      <c r="SLF2" s="6"/>
      <c r="SLG2" s="6"/>
      <c r="SLH2" s="6"/>
      <c r="SLI2" s="6"/>
      <c r="SLJ2" s="6"/>
      <c r="SLK2" s="6"/>
      <c r="SLL2" s="6"/>
      <c r="SLM2" s="6"/>
      <c r="SLN2" s="6"/>
      <c r="SLO2" s="6"/>
      <c r="SLP2" s="6"/>
      <c r="SLQ2" s="6"/>
      <c r="SLR2" s="6"/>
      <c r="SLS2" s="6"/>
      <c r="SLT2" s="6"/>
      <c r="SLU2" s="6"/>
      <c r="SLV2" s="6"/>
      <c r="SLW2" s="6"/>
      <c r="SLX2" s="6"/>
      <c r="SLY2" s="6"/>
      <c r="SLZ2" s="6"/>
      <c r="SMA2" s="6"/>
      <c r="SMB2" s="6"/>
      <c r="SMC2" s="6"/>
      <c r="SMD2" s="6"/>
      <c r="SME2" s="6"/>
      <c r="SMF2" s="6"/>
      <c r="SMG2" s="6"/>
      <c r="SMH2" s="6"/>
      <c r="SMI2" s="6"/>
      <c r="SMJ2" s="6"/>
      <c r="SMK2" s="6"/>
      <c r="SML2" s="6"/>
      <c r="SMM2" s="6"/>
      <c r="SMN2" s="6"/>
      <c r="SMO2" s="6"/>
      <c r="SMP2" s="6"/>
      <c r="SMQ2" s="6"/>
      <c r="SMR2" s="6"/>
      <c r="SMS2" s="6"/>
      <c r="SMT2" s="6"/>
      <c r="SMU2" s="6"/>
      <c r="SMV2" s="6"/>
      <c r="SMW2" s="6"/>
      <c r="SMX2" s="6"/>
      <c r="SMY2" s="6"/>
      <c r="SMZ2" s="6"/>
      <c r="SNA2" s="6"/>
      <c r="SNB2" s="6"/>
      <c r="SNC2" s="6"/>
      <c r="SND2" s="6"/>
      <c r="SNE2" s="6"/>
      <c r="SNF2" s="6"/>
      <c r="SNG2" s="6"/>
      <c r="SNH2" s="6"/>
      <c r="SNI2" s="6"/>
      <c r="SNJ2" s="6"/>
      <c r="SNK2" s="6"/>
      <c r="SNL2" s="6"/>
      <c r="SNM2" s="6"/>
      <c r="SNN2" s="6"/>
      <c r="SNO2" s="6"/>
      <c r="SNP2" s="6"/>
      <c r="SNQ2" s="6"/>
      <c r="SNR2" s="6"/>
      <c r="SNS2" s="6"/>
      <c r="SNT2" s="6"/>
      <c r="SNU2" s="6"/>
      <c r="SNV2" s="6"/>
      <c r="SNW2" s="6"/>
      <c r="SNX2" s="6"/>
      <c r="SNY2" s="6"/>
      <c r="SNZ2" s="6"/>
      <c r="SOA2" s="6"/>
      <c r="SOB2" s="6"/>
      <c r="SOC2" s="6"/>
      <c r="SOD2" s="6"/>
      <c r="SOE2" s="6"/>
      <c r="SOF2" s="6"/>
      <c r="SOG2" s="6"/>
      <c r="SOH2" s="6"/>
      <c r="SOI2" s="6"/>
      <c r="SOJ2" s="6"/>
      <c r="SOK2" s="6"/>
      <c r="SOL2" s="6"/>
      <c r="SOM2" s="6"/>
      <c r="SON2" s="6"/>
      <c r="SOO2" s="6"/>
      <c r="SOP2" s="6"/>
      <c r="SOQ2" s="6"/>
      <c r="SOR2" s="6"/>
      <c r="SOS2" s="6"/>
      <c r="SOT2" s="6"/>
      <c r="SOU2" s="6"/>
      <c r="SOV2" s="6"/>
      <c r="SOW2" s="6"/>
      <c r="SOX2" s="6"/>
      <c r="SOY2" s="6"/>
      <c r="SOZ2" s="6"/>
      <c r="SPA2" s="6"/>
      <c r="SPB2" s="6"/>
      <c r="SPC2" s="6"/>
      <c r="SPD2" s="6"/>
      <c r="SPE2" s="6"/>
      <c r="SPF2" s="6"/>
      <c r="SPG2" s="6"/>
      <c r="SPH2" s="6"/>
      <c r="SPI2" s="6"/>
      <c r="SPJ2" s="6"/>
      <c r="SPK2" s="6"/>
      <c r="SPL2" s="6"/>
      <c r="SPM2" s="6"/>
      <c r="SPN2" s="6"/>
      <c r="SPO2" s="6"/>
      <c r="SPP2" s="6"/>
      <c r="SPQ2" s="6"/>
      <c r="SPR2" s="6"/>
      <c r="SPS2" s="6"/>
      <c r="SPT2" s="6"/>
      <c r="SPU2" s="6"/>
      <c r="SPV2" s="6"/>
      <c r="SPW2" s="6"/>
      <c r="SPX2" s="6"/>
      <c r="SPY2" s="6"/>
      <c r="SPZ2" s="6"/>
      <c r="SQA2" s="6"/>
      <c r="SQB2" s="6"/>
      <c r="SQC2" s="6"/>
      <c r="SQD2" s="6"/>
      <c r="SQE2" s="6"/>
      <c r="SQF2" s="6"/>
      <c r="SQG2" s="6"/>
      <c r="SQH2" s="6"/>
      <c r="SQI2" s="6"/>
      <c r="SQJ2" s="6"/>
      <c r="SQK2" s="6"/>
      <c r="SQL2" s="6"/>
      <c r="SQM2" s="6"/>
      <c r="SQN2" s="6"/>
      <c r="SQO2" s="6"/>
      <c r="SQP2" s="6"/>
      <c r="SQQ2" s="6"/>
      <c r="SQR2" s="6"/>
      <c r="SQS2" s="6"/>
      <c r="SQT2" s="6"/>
      <c r="SQU2" s="6"/>
      <c r="SQV2" s="6"/>
      <c r="SQW2" s="6"/>
      <c r="SQX2" s="6"/>
      <c r="SQY2" s="6"/>
      <c r="SQZ2" s="6"/>
      <c r="SRA2" s="6"/>
      <c r="SRB2" s="6"/>
      <c r="SRC2" s="6"/>
      <c r="SRD2" s="6"/>
      <c r="SRE2" s="6"/>
      <c r="SRF2" s="6"/>
      <c r="SRG2" s="6"/>
      <c r="SRH2" s="6"/>
      <c r="SRI2" s="6"/>
      <c r="SRJ2" s="6"/>
      <c r="SRK2" s="6"/>
      <c r="SRL2" s="6"/>
      <c r="SRM2" s="6"/>
      <c r="SRN2" s="6"/>
      <c r="SRO2" s="6"/>
      <c r="SRP2" s="6"/>
      <c r="SRQ2" s="6"/>
      <c r="SRR2" s="6"/>
      <c r="SRS2" s="6"/>
      <c r="SRT2" s="6"/>
      <c r="SRU2" s="6"/>
      <c r="SRV2" s="6"/>
      <c r="SRW2" s="6"/>
      <c r="SRX2" s="6"/>
      <c r="SRY2" s="6"/>
      <c r="SRZ2" s="6"/>
      <c r="SSA2" s="6"/>
      <c r="SSB2" s="6"/>
      <c r="SSC2" s="6"/>
      <c r="SSD2" s="6"/>
      <c r="SSE2" s="6"/>
      <c r="SSF2" s="6"/>
      <c r="SSG2" s="6"/>
      <c r="SSH2" s="6"/>
      <c r="SSI2" s="6"/>
      <c r="SSJ2" s="6"/>
      <c r="SSK2" s="6"/>
      <c r="SSL2" s="6"/>
      <c r="SSM2" s="6"/>
      <c r="SSN2" s="6"/>
      <c r="SSO2" s="6"/>
      <c r="SSP2" s="6"/>
      <c r="SSQ2" s="6"/>
      <c r="SSR2" s="6"/>
      <c r="SSS2" s="6"/>
      <c r="SST2" s="6"/>
      <c r="SSU2" s="6"/>
      <c r="SSV2" s="6"/>
      <c r="SSW2" s="6"/>
      <c r="SSX2" s="6"/>
      <c r="SSY2" s="6"/>
      <c r="SSZ2" s="6"/>
      <c r="STA2" s="6"/>
      <c r="STB2" s="6"/>
      <c r="STC2" s="6"/>
      <c r="STD2" s="6"/>
      <c r="STE2" s="6"/>
      <c r="STF2" s="6"/>
      <c r="STG2" s="6"/>
      <c r="STH2" s="6"/>
      <c r="STI2" s="6"/>
      <c r="STJ2" s="6"/>
      <c r="STK2" s="6"/>
      <c r="STL2" s="6"/>
      <c r="STM2" s="6"/>
      <c r="STN2" s="6"/>
      <c r="STO2" s="6"/>
      <c r="STP2" s="6"/>
      <c r="STQ2" s="6"/>
      <c r="STR2" s="6"/>
      <c r="STS2" s="6"/>
      <c r="STT2" s="6"/>
      <c r="STU2" s="6"/>
      <c r="STV2" s="6"/>
      <c r="STW2" s="6"/>
      <c r="STX2" s="6"/>
      <c r="STY2" s="6"/>
      <c r="STZ2" s="6"/>
      <c r="SUA2" s="6"/>
      <c r="SUB2" s="6"/>
      <c r="SUC2" s="6"/>
      <c r="SUD2" s="6"/>
      <c r="SUE2" s="6"/>
      <c r="SUF2" s="6"/>
      <c r="SUG2" s="6"/>
      <c r="SUH2" s="6"/>
      <c r="SUI2" s="6"/>
      <c r="SUJ2" s="6"/>
      <c r="SUK2" s="6"/>
      <c r="SUL2" s="6"/>
      <c r="SUM2" s="6"/>
      <c r="SUN2" s="6"/>
      <c r="SUO2" s="6"/>
      <c r="SUP2" s="6"/>
      <c r="SUQ2" s="6"/>
      <c r="SUR2" s="6"/>
      <c r="SUS2" s="6"/>
      <c r="SUT2" s="6"/>
      <c r="SUU2" s="6"/>
      <c r="SUV2" s="6"/>
      <c r="SUW2" s="6"/>
      <c r="SUX2" s="6"/>
      <c r="SUY2" s="6"/>
      <c r="SUZ2" s="6"/>
      <c r="SVA2" s="6"/>
      <c r="SVB2" s="6"/>
      <c r="SVC2" s="6"/>
      <c r="SVD2" s="6"/>
      <c r="SVE2" s="6"/>
      <c r="SVF2" s="6"/>
      <c r="SVG2" s="6"/>
      <c r="SVH2" s="6"/>
      <c r="SVI2" s="6"/>
      <c r="SVJ2" s="6"/>
      <c r="SVK2" s="6"/>
      <c r="SVL2" s="6"/>
      <c r="SVM2" s="6"/>
      <c r="SVN2" s="6"/>
      <c r="SVO2" s="6"/>
      <c r="SVP2" s="6"/>
      <c r="SVQ2" s="6"/>
      <c r="SVR2" s="6"/>
      <c r="SVS2" s="6"/>
      <c r="SVT2" s="6"/>
      <c r="SVU2" s="6"/>
      <c r="SVV2" s="6"/>
      <c r="SVW2" s="6"/>
      <c r="SVX2" s="6"/>
      <c r="SVY2" s="6"/>
      <c r="SVZ2" s="6"/>
      <c r="SWA2" s="6"/>
      <c r="SWB2" s="6"/>
      <c r="SWC2" s="6"/>
      <c r="SWD2" s="6"/>
      <c r="SWE2" s="6"/>
      <c r="SWF2" s="6"/>
      <c r="SWG2" s="6"/>
      <c r="SWH2" s="6"/>
      <c r="SWI2" s="6"/>
      <c r="SWJ2" s="6"/>
      <c r="SWK2" s="6"/>
      <c r="SWL2" s="6"/>
      <c r="SWM2" s="6"/>
      <c r="SWN2" s="6"/>
      <c r="SWO2" s="6"/>
      <c r="SWP2" s="6"/>
      <c r="SWQ2" s="6"/>
      <c r="SWR2" s="6"/>
      <c r="SWS2" s="6"/>
      <c r="SWT2" s="6"/>
      <c r="SWU2" s="6"/>
      <c r="SWV2" s="6"/>
      <c r="SWW2" s="6"/>
      <c r="SWX2" s="6"/>
      <c r="SWY2" s="6"/>
      <c r="SWZ2" s="6"/>
      <c r="SXA2" s="6"/>
      <c r="SXB2" s="6"/>
      <c r="SXC2" s="6"/>
      <c r="SXD2" s="6"/>
      <c r="SXE2" s="6"/>
      <c r="SXF2" s="6"/>
      <c r="SXG2" s="6"/>
      <c r="SXH2" s="6"/>
      <c r="SXI2" s="6"/>
      <c r="SXJ2" s="6"/>
      <c r="SXK2" s="6"/>
      <c r="SXL2" s="6"/>
      <c r="SXM2" s="6"/>
      <c r="SXN2" s="6"/>
      <c r="SXO2" s="6"/>
      <c r="SXP2" s="6"/>
      <c r="SXQ2" s="6"/>
      <c r="SXR2" s="6"/>
      <c r="SXS2" s="6"/>
      <c r="SXT2" s="6"/>
      <c r="SXU2" s="6"/>
      <c r="SXV2" s="6"/>
      <c r="SXW2" s="6"/>
      <c r="SXX2" s="6"/>
      <c r="SXY2" s="6"/>
      <c r="SXZ2" s="6"/>
      <c r="SYA2" s="6"/>
      <c r="SYB2" s="6"/>
      <c r="SYC2" s="6"/>
      <c r="SYD2" s="6"/>
      <c r="SYE2" s="6"/>
      <c r="SYF2" s="6"/>
      <c r="SYG2" s="6"/>
      <c r="SYH2" s="6"/>
      <c r="SYI2" s="6"/>
      <c r="SYJ2" s="6"/>
      <c r="SYK2" s="6"/>
      <c r="SYL2" s="6"/>
      <c r="SYM2" s="6"/>
      <c r="SYN2" s="6"/>
      <c r="SYO2" s="6"/>
      <c r="SYP2" s="6"/>
      <c r="SYQ2" s="6"/>
      <c r="SYR2" s="6"/>
      <c r="SYS2" s="6"/>
      <c r="SYT2" s="6"/>
      <c r="SYU2" s="6"/>
      <c r="SYV2" s="6"/>
      <c r="SYW2" s="6"/>
      <c r="SYX2" s="6"/>
      <c r="SYY2" s="6"/>
      <c r="SYZ2" s="6"/>
      <c r="SZA2" s="6"/>
      <c r="SZB2" s="6"/>
      <c r="SZC2" s="6"/>
      <c r="SZD2" s="6"/>
      <c r="SZE2" s="6"/>
      <c r="SZF2" s="6"/>
      <c r="SZG2" s="6"/>
      <c r="SZH2" s="6"/>
      <c r="SZI2" s="6"/>
      <c r="SZJ2" s="6"/>
      <c r="SZK2" s="6"/>
      <c r="SZL2" s="6"/>
      <c r="SZM2" s="6"/>
      <c r="SZN2" s="6"/>
      <c r="SZO2" s="6"/>
      <c r="SZP2" s="6"/>
      <c r="SZQ2" s="6"/>
      <c r="SZR2" s="6"/>
      <c r="SZS2" s="6"/>
      <c r="SZT2" s="6"/>
      <c r="SZU2" s="6"/>
      <c r="SZV2" s="6"/>
      <c r="SZW2" s="6"/>
      <c r="SZX2" s="6"/>
      <c r="SZY2" s="6"/>
      <c r="SZZ2" s="6"/>
      <c r="TAA2" s="6"/>
      <c r="TAB2" s="6"/>
      <c r="TAC2" s="6"/>
      <c r="TAD2" s="6"/>
      <c r="TAE2" s="6"/>
      <c r="TAF2" s="6"/>
      <c r="TAG2" s="6"/>
      <c r="TAH2" s="6"/>
      <c r="TAI2" s="6"/>
      <c r="TAJ2" s="6"/>
      <c r="TAK2" s="6"/>
      <c r="TAL2" s="6"/>
      <c r="TAM2" s="6"/>
      <c r="TAN2" s="6"/>
      <c r="TAO2" s="6"/>
      <c r="TAP2" s="6"/>
      <c r="TAQ2" s="6"/>
      <c r="TAR2" s="6"/>
      <c r="TAS2" s="6"/>
      <c r="TAT2" s="6"/>
      <c r="TAU2" s="6"/>
      <c r="TAV2" s="6"/>
      <c r="TAW2" s="6"/>
      <c r="TAX2" s="6"/>
      <c r="TAY2" s="6"/>
      <c r="TAZ2" s="6"/>
      <c r="TBA2" s="6"/>
      <c r="TBB2" s="6"/>
      <c r="TBC2" s="6"/>
      <c r="TBD2" s="6"/>
      <c r="TBE2" s="6"/>
      <c r="TBF2" s="6"/>
      <c r="TBG2" s="6"/>
      <c r="TBH2" s="6"/>
      <c r="TBI2" s="6"/>
      <c r="TBJ2" s="6"/>
      <c r="TBK2" s="6"/>
      <c r="TBL2" s="6"/>
      <c r="TBM2" s="6"/>
      <c r="TBN2" s="6"/>
      <c r="TBO2" s="6"/>
      <c r="TBP2" s="6"/>
      <c r="TBQ2" s="6"/>
      <c r="TBR2" s="6"/>
      <c r="TBS2" s="6"/>
      <c r="TBT2" s="6"/>
      <c r="TBU2" s="6"/>
      <c r="TBV2" s="6"/>
      <c r="TBW2" s="6"/>
      <c r="TBX2" s="6"/>
      <c r="TBY2" s="6"/>
      <c r="TBZ2" s="6"/>
      <c r="TCA2" s="6"/>
      <c r="TCB2" s="6"/>
      <c r="TCC2" s="6"/>
      <c r="TCD2" s="6"/>
      <c r="TCE2" s="6"/>
      <c r="TCF2" s="6"/>
      <c r="TCG2" s="6"/>
      <c r="TCH2" s="6"/>
      <c r="TCI2" s="6"/>
      <c r="TCJ2" s="6"/>
      <c r="TCK2" s="6"/>
      <c r="TCL2" s="6"/>
      <c r="TCM2" s="6"/>
      <c r="TCN2" s="6"/>
      <c r="TCO2" s="6"/>
      <c r="TCP2" s="6"/>
      <c r="TCQ2" s="6"/>
      <c r="TCR2" s="6"/>
      <c r="TCS2" s="6"/>
      <c r="TCT2" s="6"/>
      <c r="TCU2" s="6"/>
      <c r="TCV2" s="6"/>
      <c r="TCW2" s="6"/>
      <c r="TCX2" s="6"/>
      <c r="TCY2" s="6"/>
      <c r="TCZ2" s="6"/>
      <c r="TDA2" s="6"/>
      <c r="TDB2" s="6"/>
      <c r="TDC2" s="6"/>
      <c r="TDD2" s="6"/>
      <c r="TDE2" s="6"/>
      <c r="TDF2" s="6"/>
      <c r="TDG2" s="6"/>
      <c r="TDH2" s="6"/>
      <c r="TDI2" s="6"/>
      <c r="TDJ2" s="6"/>
      <c r="TDK2" s="6"/>
      <c r="TDL2" s="6"/>
      <c r="TDM2" s="6"/>
      <c r="TDN2" s="6"/>
      <c r="TDO2" s="6"/>
      <c r="TDP2" s="6"/>
      <c r="TDQ2" s="6"/>
      <c r="TDR2" s="6"/>
      <c r="TDS2" s="6"/>
      <c r="TDT2" s="6"/>
      <c r="TDU2" s="6"/>
      <c r="TDV2" s="6"/>
      <c r="TDW2" s="6"/>
      <c r="TDX2" s="6"/>
      <c r="TDY2" s="6"/>
      <c r="TDZ2" s="6"/>
      <c r="TEA2" s="6"/>
      <c r="TEB2" s="6"/>
      <c r="TEC2" s="6"/>
      <c r="TED2" s="6"/>
      <c r="TEE2" s="6"/>
      <c r="TEF2" s="6"/>
      <c r="TEG2" s="6"/>
      <c r="TEH2" s="6"/>
      <c r="TEI2" s="6"/>
      <c r="TEJ2" s="6"/>
      <c r="TEK2" s="6"/>
      <c r="TEL2" s="6"/>
      <c r="TEM2" s="6"/>
      <c r="TEN2" s="6"/>
      <c r="TEO2" s="6"/>
      <c r="TEP2" s="6"/>
      <c r="TEQ2" s="6"/>
      <c r="TER2" s="6"/>
      <c r="TES2" s="6"/>
      <c r="TET2" s="6"/>
      <c r="TEU2" s="6"/>
      <c r="TEV2" s="6"/>
      <c r="TEW2" s="6"/>
      <c r="TEX2" s="6"/>
      <c r="TEY2" s="6"/>
      <c r="TEZ2" s="6"/>
      <c r="TFA2" s="6"/>
      <c r="TFB2" s="6"/>
      <c r="TFC2" s="6"/>
      <c r="TFD2" s="6"/>
      <c r="TFE2" s="6"/>
      <c r="TFF2" s="6"/>
      <c r="TFG2" s="6"/>
      <c r="TFH2" s="6"/>
      <c r="TFI2" s="6"/>
      <c r="TFJ2" s="6"/>
      <c r="TFK2" s="6"/>
      <c r="TFL2" s="6"/>
      <c r="TFM2" s="6"/>
      <c r="TFN2" s="6"/>
      <c r="TFO2" s="6"/>
      <c r="TFP2" s="6"/>
      <c r="TFQ2" s="6"/>
      <c r="TFR2" s="6"/>
      <c r="TFS2" s="6"/>
      <c r="TFT2" s="6"/>
      <c r="TFU2" s="6"/>
      <c r="TFV2" s="6"/>
      <c r="TFW2" s="6"/>
      <c r="TFX2" s="6"/>
      <c r="TFY2" s="6"/>
      <c r="TFZ2" s="6"/>
      <c r="TGA2" s="6"/>
      <c r="TGB2" s="6"/>
      <c r="TGC2" s="6"/>
      <c r="TGD2" s="6"/>
      <c r="TGE2" s="6"/>
      <c r="TGF2" s="6"/>
      <c r="TGG2" s="6"/>
      <c r="TGH2" s="6"/>
      <c r="TGI2" s="6"/>
      <c r="TGJ2" s="6"/>
      <c r="TGK2" s="6"/>
      <c r="TGL2" s="6"/>
      <c r="TGM2" s="6"/>
      <c r="TGN2" s="6"/>
      <c r="TGO2" s="6"/>
      <c r="TGP2" s="6"/>
      <c r="TGQ2" s="6"/>
      <c r="TGR2" s="6"/>
      <c r="TGS2" s="6"/>
      <c r="TGT2" s="6"/>
      <c r="TGU2" s="6"/>
      <c r="TGV2" s="6"/>
      <c r="TGW2" s="6"/>
      <c r="TGX2" s="6"/>
      <c r="TGY2" s="6"/>
      <c r="TGZ2" s="6"/>
      <c r="THA2" s="6"/>
      <c r="THB2" s="6"/>
      <c r="THC2" s="6"/>
      <c r="THD2" s="6"/>
      <c r="THE2" s="6"/>
      <c r="THF2" s="6"/>
      <c r="THG2" s="6"/>
      <c r="THH2" s="6"/>
      <c r="THI2" s="6"/>
      <c r="THJ2" s="6"/>
      <c r="THK2" s="6"/>
      <c r="THL2" s="6"/>
      <c r="THM2" s="6"/>
      <c r="THN2" s="6"/>
      <c r="THO2" s="6"/>
      <c r="THP2" s="6"/>
      <c r="THQ2" s="6"/>
      <c r="THR2" s="6"/>
      <c r="THS2" s="6"/>
      <c r="THT2" s="6"/>
      <c r="THU2" s="6"/>
      <c r="THV2" s="6"/>
      <c r="THW2" s="6"/>
      <c r="THX2" s="6"/>
      <c r="THY2" s="6"/>
      <c r="THZ2" s="6"/>
      <c r="TIA2" s="6"/>
      <c r="TIB2" s="6"/>
      <c r="TIC2" s="6"/>
      <c r="TID2" s="6"/>
      <c r="TIE2" s="6"/>
      <c r="TIF2" s="6"/>
      <c r="TIG2" s="6"/>
      <c r="TIH2" s="6"/>
      <c r="TII2" s="6"/>
      <c r="TIJ2" s="6"/>
      <c r="TIK2" s="6"/>
      <c r="TIL2" s="6"/>
      <c r="TIM2" s="6"/>
      <c r="TIN2" s="6"/>
      <c r="TIO2" s="6"/>
      <c r="TIP2" s="6"/>
      <c r="TIQ2" s="6"/>
      <c r="TIR2" s="6"/>
      <c r="TIS2" s="6"/>
      <c r="TIT2" s="6"/>
      <c r="TIU2" s="6"/>
      <c r="TIV2" s="6"/>
      <c r="TIW2" s="6"/>
      <c r="TIX2" s="6"/>
      <c r="TIY2" s="6"/>
      <c r="TIZ2" s="6"/>
      <c r="TJA2" s="6"/>
      <c r="TJB2" s="6"/>
      <c r="TJC2" s="6"/>
      <c r="TJD2" s="6"/>
      <c r="TJE2" s="6"/>
      <c r="TJF2" s="6"/>
      <c r="TJG2" s="6"/>
      <c r="TJH2" s="6"/>
      <c r="TJI2" s="6"/>
      <c r="TJJ2" s="6"/>
      <c r="TJK2" s="6"/>
      <c r="TJL2" s="6"/>
      <c r="TJM2" s="6"/>
      <c r="TJN2" s="6"/>
      <c r="TJO2" s="6"/>
      <c r="TJP2" s="6"/>
      <c r="TJQ2" s="6"/>
      <c r="TJR2" s="6"/>
      <c r="TJS2" s="6"/>
      <c r="TJT2" s="6"/>
      <c r="TJU2" s="6"/>
      <c r="TJV2" s="6"/>
      <c r="TJW2" s="6"/>
      <c r="TJX2" s="6"/>
      <c r="TJY2" s="6"/>
      <c r="TJZ2" s="6"/>
      <c r="TKA2" s="6"/>
      <c r="TKB2" s="6"/>
      <c r="TKC2" s="6"/>
      <c r="TKD2" s="6"/>
      <c r="TKE2" s="6"/>
      <c r="TKF2" s="6"/>
      <c r="TKG2" s="6"/>
      <c r="TKH2" s="6"/>
      <c r="TKI2" s="6"/>
      <c r="TKJ2" s="6"/>
      <c r="TKK2" s="6"/>
      <c r="TKL2" s="6"/>
      <c r="TKM2" s="6"/>
      <c r="TKN2" s="6"/>
      <c r="TKO2" s="6"/>
      <c r="TKP2" s="6"/>
      <c r="TKQ2" s="6"/>
      <c r="TKR2" s="6"/>
      <c r="TKS2" s="6"/>
      <c r="TKT2" s="6"/>
      <c r="TKU2" s="6"/>
      <c r="TKV2" s="6"/>
      <c r="TKW2" s="6"/>
      <c r="TKX2" s="6"/>
      <c r="TKY2" s="6"/>
      <c r="TKZ2" s="6"/>
      <c r="TLA2" s="6"/>
      <c r="TLB2" s="6"/>
      <c r="TLC2" s="6"/>
      <c r="TLD2" s="6"/>
      <c r="TLE2" s="6"/>
      <c r="TLF2" s="6"/>
      <c r="TLG2" s="6"/>
      <c r="TLH2" s="6"/>
      <c r="TLI2" s="6"/>
      <c r="TLJ2" s="6"/>
      <c r="TLK2" s="6"/>
      <c r="TLL2" s="6"/>
      <c r="TLM2" s="6"/>
      <c r="TLN2" s="6"/>
      <c r="TLO2" s="6"/>
      <c r="TLP2" s="6"/>
      <c r="TLQ2" s="6"/>
      <c r="TLR2" s="6"/>
      <c r="TLS2" s="6"/>
      <c r="TLT2" s="6"/>
      <c r="TLU2" s="6"/>
      <c r="TLV2" s="6"/>
      <c r="TLW2" s="6"/>
      <c r="TLX2" s="6"/>
      <c r="TLY2" s="6"/>
      <c r="TLZ2" s="6"/>
      <c r="TMA2" s="6"/>
      <c r="TMB2" s="6"/>
      <c r="TMC2" s="6"/>
      <c r="TMD2" s="6"/>
      <c r="TME2" s="6"/>
      <c r="TMF2" s="6"/>
      <c r="TMG2" s="6"/>
      <c r="TMH2" s="6"/>
      <c r="TMI2" s="6"/>
      <c r="TMJ2" s="6"/>
      <c r="TMK2" s="6"/>
      <c r="TML2" s="6"/>
      <c r="TMM2" s="6"/>
      <c r="TMN2" s="6"/>
      <c r="TMO2" s="6"/>
      <c r="TMP2" s="6"/>
      <c r="TMQ2" s="6"/>
      <c r="TMR2" s="6"/>
      <c r="TMS2" s="6"/>
      <c r="TMT2" s="6"/>
      <c r="TMU2" s="6"/>
      <c r="TMV2" s="6"/>
      <c r="TMW2" s="6"/>
      <c r="TMX2" s="6"/>
      <c r="TMY2" s="6"/>
      <c r="TMZ2" s="6"/>
      <c r="TNA2" s="6"/>
      <c r="TNB2" s="6"/>
      <c r="TNC2" s="6"/>
      <c r="TND2" s="6"/>
      <c r="TNE2" s="6"/>
      <c r="TNF2" s="6"/>
      <c r="TNG2" s="6"/>
      <c r="TNH2" s="6"/>
      <c r="TNI2" s="6"/>
      <c r="TNJ2" s="6"/>
      <c r="TNK2" s="6"/>
      <c r="TNL2" s="6"/>
      <c r="TNM2" s="6"/>
      <c r="TNN2" s="6"/>
      <c r="TNO2" s="6"/>
      <c r="TNP2" s="6"/>
      <c r="TNQ2" s="6"/>
      <c r="TNR2" s="6"/>
      <c r="TNS2" s="6"/>
      <c r="TNT2" s="6"/>
      <c r="TNU2" s="6"/>
      <c r="TNV2" s="6"/>
      <c r="TNW2" s="6"/>
      <c r="TNX2" s="6"/>
      <c r="TNY2" s="6"/>
      <c r="TNZ2" s="6"/>
      <c r="TOA2" s="6"/>
      <c r="TOB2" s="6"/>
      <c r="TOC2" s="6"/>
      <c r="TOD2" s="6"/>
      <c r="TOE2" s="6"/>
      <c r="TOF2" s="6"/>
      <c r="TOG2" s="6"/>
      <c r="TOH2" s="6"/>
      <c r="TOI2" s="6"/>
      <c r="TOJ2" s="6"/>
      <c r="TOK2" s="6"/>
      <c r="TOL2" s="6"/>
      <c r="TOM2" s="6"/>
      <c r="TON2" s="6"/>
      <c r="TOO2" s="6"/>
      <c r="TOP2" s="6"/>
      <c r="TOQ2" s="6"/>
      <c r="TOR2" s="6"/>
      <c r="TOS2" s="6"/>
      <c r="TOT2" s="6"/>
      <c r="TOU2" s="6"/>
      <c r="TOV2" s="6"/>
      <c r="TOW2" s="6"/>
      <c r="TOX2" s="6"/>
      <c r="TOY2" s="6"/>
      <c r="TOZ2" s="6"/>
      <c r="TPA2" s="6"/>
      <c r="TPB2" s="6"/>
      <c r="TPC2" s="6"/>
      <c r="TPD2" s="6"/>
      <c r="TPE2" s="6"/>
      <c r="TPF2" s="6"/>
      <c r="TPG2" s="6"/>
      <c r="TPH2" s="6"/>
      <c r="TPI2" s="6"/>
      <c r="TPJ2" s="6"/>
      <c r="TPK2" s="6"/>
      <c r="TPL2" s="6"/>
      <c r="TPM2" s="6"/>
      <c r="TPN2" s="6"/>
      <c r="TPO2" s="6"/>
      <c r="TPP2" s="6"/>
      <c r="TPQ2" s="6"/>
      <c r="TPR2" s="6"/>
      <c r="TPS2" s="6"/>
      <c r="TPT2" s="6"/>
      <c r="TPU2" s="6"/>
      <c r="TPV2" s="6"/>
      <c r="TPW2" s="6"/>
      <c r="TPX2" s="6"/>
      <c r="TPY2" s="6"/>
      <c r="TPZ2" s="6"/>
      <c r="TQA2" s="6"/>
      <c r="TQB2" s="6"/>
      <c r="TQC2" s="6"/>
      <c r="TQD2" s="6"/>
      <c r="TQE2" s="6"/>
      <c r="TQF2" s="6"/>
      <c r="TQG2" s="6"/>
      <c r="TQH2" s="6"/>
      <c r="TQI2" s="6"/>
      <c r="TQJ2" s="6"/>
      <c r="TQK2" s="6"/>
      <c r="TQL2" s="6"/>
      <c r="TQM2" s="6"/>
      <c r="TQN2" s="6"/>
      <c r="TQO2" s="6"/>
      <c r="TQP2" s="6"/>
      <c r="TQQ2" s="6"/>
      <c r="TQR2" s="6"/>
      <c r="TQS2" s="6"/>
      <c r="TQT2" s="6"/>
      <c r="TQU2" s="6"/>
      <c r="TQV2" s="6"/>
      <c r="TQW2" s="6"/>
      <c r="TQX2" s="6"/>
      <c r="TQY2" s="6"/>
      <c r="TQZ2" s="6"/>
      <c r="TRA2" s="6"/>
      <c r="TRB2" s="6"/>
      <c r="TRC2" s="6"/>
      <c r="TRD2" s="6"/>
      <c r="TRE2" s="6"/>
      <c r="TRF2" s="6"/>
      <c r="TRG2" s="6"/>
      <c r="TRH2" s="6"/>
      <c r="TRI2" s="6"/>
      <c r="TRJ2" s="6"/>
      <c r="TRK2" s="6"/>
      <c r="TRL2" s="6"/>
      <c r="TRM2" s="6"/>
      <c r="TRN2" s="6"/>
      <c r="TRO2" s="6"/>
      <c r="TRP2" s="6"/>
      <c r="TRQ2" s="6"/>
      <c r="TRR2" s="6"/>
      <c r="TRS2" s="6"/>
      <c r="TRT2" s="6"/>
      <c r="TRU2" s="6"/>
      <c r="TRV2" s="6"/>
      <c r="TRW2" s="6"/>
      <c r="TRX2" s="6"/>
      <c r="TRY2" s="6"/>
      <c r="TRZ2" s="6"/>
      <c r="TSA2" s="6"/>
      <c r="TSB2" s="6"/>
      <c r="TSC2" s="6"/>
      <c r="TSD2" s="6"/>
      <c r="TSE2" s="6"/>
      <c r="TSF2" s="6"/>
      <c r="TSG2" s="6"/>
      <c r="TSH2" s="6"/>
      <c r="TSI2" s="6"/>
      <c r="TSJ2" s="6"/>
      <c r="TSK2" s="6"/>
      <c r="TSL2" s="6"/>
      <c r="TSM2" s="6"/>
      <c r="TSN2" s="6"/>
      <c r="TSO2" s="6"/>
      <c r="TSP2" s="6"/>
      <c r="TSQ2" s="6"/>
      <c r="TSR2" s="6"/>
      <c r="TSS2" s="6"/>
      <c r="TST2" s="6"/>
      <c r="TSU2" s="6"/>
      <c r="TSV2" s="6"/>
      <c r="TSW2" s="6"/>
      <c r="TSX2" s="6"/>
      <c r="TSY2" s="6"/>
      <c r="TSZ2" s="6"/>
      <c r="TTA2" s="6"/>
      <c r="TTB2" s="6"/>
      <c r="TTC2" s="6"/>
      <c r="TTD2" s="6"/>
      <c r="TTE2" s="6"/>
      <c r="TTF2" s="6"/>
      <c r="TTG2" s="6"/>
      <c r="TTH2" s="6"/>
      <c r="TTI2" s="6"/>
      <c r="TTJ2" s="6"/>
      <c r="TTK2" s="6"/>
      <c r="TTL2" s="6"/>
      <c r="TTM2" s="6"/>
      <c r="TTN2" s="6"/>
      <c r="TTO2" s="6"/>
      <c r="TTP2" s="6"/>
      <c r="TTQ2" s="6"/>
      <c r="TTR2" s="6"/>
      <c r="TTS2" s="6"/>
      <c r="TTT2" s="6"/>
      <c r="TTU2" s="6"/>
      <c r="TTV2" s="6"/>
      <c r="TTW2" s="6"/>
      <c r="TTX2" s="6"/>
      <c r="TTY2" s="6"/>
      <c r="TTZ2" s="6"/>
      <c r="TUA2" s="6"/>
      <c r="TUB2" s="6"/>
      <c r="TUC2" s="6"/>
      <c r="TUD2" s="6"/>
      <c r="TUE2" s="6"/>
      <c r="TUF2" s="6"/>
      <c r="TUG2" s="6"/>
      <c r="TUH2" s="6"/>
      <c r="TUI2" s="6"/>
      <c r="TUJ2" s="6"/>
      <c r="TUK2" s="6"/>
      <c r="TUL2" s="6"/>
      <c r="TUM2" s="6"/>
      <c r="TUN2" s="6"/>
      <c r="TUO2" s="6"/>
      <c r="TUP2" s="6"/>
      <c r="TUQ2" s="6"/>
      <c r="TUR2" s="6"/>
      <c r="TUS2" s="6"/>
      <c r="TUT2" s="6"/>
      <c r="TUU2" s="6"/>
      <c r="TUV2" s="6"/>
      <c r="TUW2" s="6"/>
      <c r="TUX2" s="6"/>
      <c r="TUY2" s="6"/>
      <c r="TUZ2" s="6"/>
      <c r="TVA2" s="6"/>
      <c r="TVB2" s="6"/>
      <c r="TVC2" s="6"/>
      <c r="TVD2" s="6"/>
      <c r="TVE2" s="6"/>
      <c r="TVF2" s="6"/>
      <c r="TVG2" s="6"/>
      <c r="TVH2" s="6"/>
      <c r="TVI2" s="6"/>
      <c r="TVJ2" s="6"/>
      <c r="TVK2" s="6"/>
      <c r="TVL2" s="6"/>
      <c r="TVM2" s="6"/>
      <c r="TVN2" s="6"/>
      <c r="TVO2" s="6"/>
      <c r="TVP2" s="6"/>
      <c r="TVQ2" s="6"/>
      <c r="TVR2" s="6"/>
      <c r="TVS2" s="6"/>
      <c r="TVT2" s="6"/>
      <c r="TVU2" s="6"/>
      <c r="TVV2" s="6"/>
      <c r="TVW2" s="6"/>
      <c r="TVX2" s="6"/>
      <c r="TVY2" s="6"/>
      <c r="TVZ2" s="6"/>
      <c r="TWA2" s="6"/>
      <c r="TWB2" s="6"/>
      <c r="TWC2" s="6"/>
      <c r="TWD2" s="6"/>
      <c r="TWE2" s="6"/>
      <c r="TWF2" s="6"/>
      <c r="TWG2" s="6"/>
      <c r="TWH2" s="6"/>
      <c r="TWI2" s="6"/>
      <c r="TWJ2" s="6"/>
      <c r="TWK2" s="6"/>
      <c r="TWL2" s="6"/>
      <c r="TWM2" s="6"/>
      <c r="TWN2" s="6"/>
      <c r="TWO2" s="6"/>
      <c r="TWP2" s="6"/>
      <c r="TWQ2" s="6"/>
      <c r="TWR2" s="6"/>
      <c r="TWS2" s="6"/>
      <c r="TWT2" s="6"/>
      <c r="TWU2" s="6"/>
      <c r="TWV2" s="6"/>
      <c r="TWW2" s="6"/>
      <c r="TWX2" s="6"/>
      <c r="TWY2" s="6"/>
      <c r="TWZ2" s="6"/>
      <c r="TXA2" s="6"/>
      <c r="TXB2" s="6"/>
      <c r="TXC2" s="6"/>
      <c r="TXD2" s="6"/>
      <c r="TXE2" s="6"/>
      <c r="TXF2" s="6"/>
      <c r="TXG2" s="6"/>
      <c r="TXH2" s="6"/>
      <c r="TXI2" s="6"/>
      <c r="TXJ2" s="6"/>
      <c r="TXK2" s="6"/>
      <c r="TXL2" s="6"/>
      <c r="TXM2" s="6"/>
      <c r="TXN2" s="6"/>
      <c r="TXO2" s="6"/>
      <c r="TXP2" s="6"/>
      <c r="TXQ2" s="6"/>
      <c r="TXR2" s="6"/>
      <c r="TXS2" s="6"/>
      <c r="TXT2" s="6"/>
      <c r="TXU2" s="6"/>
      <c r="TXV2" s="6"/>
      <c r="TXW2" s="6"/>
      <c r="TXX2" s="6"/>
      <c r="TXY2" s="6"/>
      <c r="TXZ2" s="6"/>
      <c r="TYA2" s="6"/>
      <c r="TYB2" s="6"/>
      <c r="TYC2" s="6"/>
      <c r="TYD2" s="6"/>
      <c r="TYE2" s="6"/>
      <c r="TYF2" s="6"/>
      <c r="TYG2" s="6"/>
      <c r="TYH2" s="6"/>
      <c r="TYI2" s="6"/>
      <c r="TYJ2" s="6"/>
      <c r="TYK2" s="6"/>
      <c r="TYL2" s="6"/>
      <c r="TYM2" s="6"/>
      <c r="TYN2" s="6"/>
      <c r="TYO2" s="6"/>
      <c r="TYP2" s="6"/>
      <c r="TYQ2" s="6"/>
      <c r="TYR2" s="6"/>
      <c r="TYS2" s="6"/>
      <c r="TYT2" s="6"/>
      <c r="TYU2" s="6"/>
      <c r="TYV2" s="6"/>
      <c r="TYW2" s="6"/>
      <c r="TYX2" s="6"/>
      <c r="TYY2" s="6"/>
      <c r="TYZ2" s="6"/>
      <c r="TZA2" s="6"/>
      <c r="TZB2" s="6"/>
      <c r="TZC2" s="6"/>
      <c r="TZD2" s="6"/>
      <c r="TZE2" s="6"/>
      <c r="TZF2" s="6"/>
      <c r="TZG2" s="6"/>
      <c r="TZH2" s="6"/>
      <c r="TZI2" s="6"/>
      <c r="TZJ2" s="6"/>
      <c r="TZK2" s="6"/>
      <c r="TZL2" s="6"/>
      <c r="TZM2" s="6"/>
      <c r="TZN2" s="6"/>
      <c r="TZO2" s="6"/>
      <c r="TZP2" s="6"/>
      <c r="TZQ2" s="6"/>
      <c r="TZR2" s="6"/>
      <c r="TZS2" s="6"/>
      <c r="TZT2" s="6"/>
      <c r="TZU2" s="6"/>
      <c r="TZV2" s="6"/>
      <c r="TZW2" s="6"/>
      <c r="TZX2" s="6"/>
      <c r="TZY2" s="6"/>
      <c r="TZZ2" s="6"/>
      <c r="UAA2" s="6"/>
      <c r="UAB2" s="6"/>
      <c r="UAC2" s="6"/>
      <c r="UAD2" s="6"/>
      <c r="UAE2" s="6"/>
      <c r="UAF2" s="6"/>
      <c r="UAG2" s="6"/>
      <c r="UAH2" s="6"/>
      <c r="UAI2" s="6"/>
      <c r="UAJ2" s="6"/>
      <c r="UAK2" s="6"/>
      <c r="UAL2" s="6"/>
      <c r="UAM2" s="6"/>
      <c r="UAN2" s="6"/>
      <c r="UAO2" s="6"/>
      <c r="UAP2" s="6"/>
      <c r="UAQ2" s="6"/>
      <c r="UAR2" s="6"/>
      <c r="UAS2" s="6"/>
      <c r="UAT2" s="6"/>
      <c r="UAU2" s="6"/>
      <c r="UAV2" s="6"/>
      <c r="UAW2" s="6"/>
      <c r="UAX2" s="6"/>
      <c r="UAY2" s="6"/>
      <c r="UAZ2" s="6"/>
      <c r="UBA2" s="6"/>
      <c r="UBB2" s="6"/>
      <c r="UBC2" s="6"/>
      <c r="UBD2" s="6"/>
      <c r="UBE2" s="6"/>
      <c r="UBF2" s="6"/>
      <c r="UBG2" s="6"/>
      <c r="UBH2" s="6"/>
      <c r="UBI2" s="6"/>
      <c r="UBJ2" s="6"/>
      <c r="UBK2" s="6"/>
      <c r="UBL2" s="6"/>
      <c r="UBM2" s="6"/>
      <c r="UBN2" s="6"/>
      <c r="UBO2" s="6"/>
      <c r="UBP2" s="6"/>
      <c r="UBQ2" s="6"/>
      <c r="UBR2" s="6"/>
      <c r="UBS2" s="6"/>
      <c r="UBT2" s="6"/>
      <c r="UBU2" s="6"/>
      <c r="UBV2" s="6"/>
      <c r="UBW2" s="6"/>
      <c r="UBX2" s="6"/>
      <c r="UBY2" s="6"/>
      <c r="UBZ2" s="6"/>
      <c r="UCA2" s="6"/>
      <c r="UCB2" s="6"/>
      <c r="UCC2" s="6"/>
      <c r="UCD2" s="6"/>
      <c r="UCE2" s="6"/>
      <c r="UCF2" s="6"/>
      <c r="UCG2" s="6"/>
      <c r="UCH2" s="6"/>
      <c r="UCI2" s="6"/>
      <c r="UCJ2" s="6"/>
      <c r="UCK2" s="6"/>
      <c r="UCL2" s="6"/>
      <c r="UCM2" s="6"/>
      <c r="UCN2" s="6"/>
      <c r="UCO2" s="6"/>
      <c r="UCP2" s="6"/>
      <c r="UCQ2" s="6"/>
      <c r="UCR2" s="6"/>
      <c r="UCS2" s="6"/>
      <c r="UCT2" s="6"/>
      <c r="UCU2" s="6"/>
      <c r="UCV2" s="6"/>
      <c r="UCW2" s="6"/>
      <c r="UCX2" s="6"/>
      <c r="UCY2" s="6"/>
      <c r="UCZ2" s="6"/>
      <c r="UDA2" s="6"/>
      <c r="UDB2" s="6"/>
      <c r="UDC2" s="6"/>
      <c r="UDD2" s="6"/>
      <c r="UDE2" s="6"/>
      <c r="UDF2" s="6"/>
      <c r="UDG2" s="6"/>
      <c r="UDH2" s="6"/>
      <c r="UDI2" s="6"/>
      <c r="UDJ2" s="6"/>
      <c r="UDK2" s="6"/>
      <c r="UDL2" s="6"/>
      <c r="UDM2" s="6"/>
      <c r="UDN2" s="6"/>
      <c r="UDO2" s="6"/>
      <c r="UDP2" s="6"/>
      <c r="UDQ2" s="6"/>
      <c r="UDR2" s="6"/>
      <c r="UDS2" s="6"/>
      <c r="UDT2" s="6"/>
      <c r="UDU2" s="6"/>
      <c r="UDV2" s="6"/>
      <c r="UDW2" s="6"/>
      <c r="UDX2" s="6"/>
      <c r="UDY2" s="6"/>
      <c r="UDZ2" s="6"/>
      <c r="UEA2" s="6"/>
      <c r="UEB2" s="6"/>
      <c r="UEC2" s="6"/>
      <c r="UED2" s="6"/>
      <c r="UEE2" s="6"/>
      <c r="UEF2" s="6"/>
      <c r="UEG2" s="6"/>
      <c r="UEH2" s="6"/>
      <c r="UEI2" s="6"/>
      <c r="UEJ2" s="6"/>
      <c r="UEK2" s="6"/>
      <c r="UEL2" s="6"/>
      <c r="UEM2" s="6"/>
      <c r="UEN2" s="6"/>
      <c r="UEO2" s="6"/>
      <c r="UEP2" s="6"/>
      <c r="UEQ2" s="6"/>
      <c r="UER2" s="6"/>
      <c r="UES2" s="6"/>
      <c r="UET2" s="6"/>
      <c r="UEU2" s="6"/>
      <c r="UEV2" s="6"/>
      <c r="UEW2" s="6"/>
      <c r="UEX2" s="6"/>
      <c r="UEY2" s="6"/>
      <c r="UEZ2" s="6"/>
      <c r="UFA2" s="6"/>
      <c r="UFB2" s="6"/>
      <c r="UFC2" s="6"/>
      <c r="UFD2" s="6"/>
      <c r="UFE2" s="6"/>
      <c r="UFF2" s="6"/>
      <c r="UFG2" s="6"/>
      <c r="UFH2" s="6"/>
      <c r="UFI2" s="6"/>
      <c r="UFJ2" s="6"/>
      <c r="UFK2" s="6"/>
      <c r="UFL2" s="6"/>
      <c r="UFM2" s="6"/>
      <c r="UFN2" s="6"/>
      <c r="UFO2" s="6"/>
      <c r="UFP2" s="6"/>
      <c r="UFQ2" s="6"/>
      <c r="UFR2" s="6"/>
      <c r="UFS2" s="6"/>
      <c r="UFT2" s="6"/>
      <c r="UFU2" s="6"/>
      <c r="UFV2" s="6"/>
      <c r="UFW2" s="6"/>
      <c r="UFX2" s="6"/>
      <c r="UFY2" s="6"/>
      <c r="UFZ2" s="6"/>
      <c r="UGA2" s="6"/>
      <c r="UGB2" s="6"/>
      <c r="UGC2" s="6"/>
      <c r="UGD2" s="6"/>
      <c r="UGE2" s="6"/>
      <c r="UGF2" s="6"/>
      <c r="UGG2" s="6"/>
      <c r="UGH2" s="6"/>
      <c r="UGI2" s="6"/>
      <c r="UGJ2" s="6"/>
      <c r="UGK2" s="6"/>
      <c r="UGL2" s="6"/>
      <c r="UGM2" s="6"/>
      <c r="UGN2" s="6"/>
      <c r="UGO2" s="6"/>
      <c r="UGP2" s="6"/>
      <c r="UGQ2" s="6"/>
      <c r="UGR2" s="6"/>
      <c r="UGS2" s="6"/>
      <c r="UGT2" s="6"/>
      <c r="UGU2" s="6"/>
      <c r="UGV2" s="6"/>
      <c r="UGW2" s="6"/>
      <c r="UGX2" s="6"/>
      <c r="UGY2" s="6"/>
      <c r="UGZ2" s="6"/>
      <c r="UHA2" s="6"/>
      <c r="UHB2" s="6"/>
      <c r="UHC2" s="6"/>
      <c r="UHD2" s="6"/>
      <c r="UHE2" s="6"/>
      <c r="UHF2" s="6"/>
      <c r="UHG2" s="6"/>
      <c r="UHH2" s="6"/>
      <c r="UHI2" s="6"/>
      <c r="UHJ2" s="6"/>
      <c r="UHK2" s="6"/>
      <c r="UHL2" s="6"/>
      <c r="UHM2" s="6"/>
      <c r="UHN2" s="6"/>
      <c r="UHO2" s="6"/>
      <c r="UHP2" s="6"/>
      <c r="UHQ2" s="6"/>
      <c r="UHR2" s="6"/>
      <c r="UHS2" s="6"/>
      <c r="UHT2" s="6"/>
      <c r="UHU2" s="6"/>
      <c r="UHV2" s="6"/>
      <c r="UHW2" s="6"/>
      <c r="UHX2" s="6"/>
      <c r="UHY2" s="6"/>
      <c r="UHZ2" s="6"/>
      <c r="UIA2" s="6"/>
      <c r="UIB2" s="6"/>
      <c r="UIC2" s="6"/>
      <c r="UID2" s="6"/>
      <c r="UIE2" s="6"/>
      <c r="UIF2" s="6"/>
      <c r="UIG2" s="6"/>
      <c r="UIH2" s="6"/>
      <c r="UII2" s="6"/>
      <c r="UIJ2" s="6"/>
      <c r="UIK2" s="6"/>
      <c r="UIL2" s="6"/>
      <c r="UIM2" s="6"/>
      <c r="UIN2" s="6"/>
      <c r="UIO2" s="6"/>
      <c r="UIP2" s="6"/>
      <c r="UIQ2" s="6"/>
      <c r="UIR2" s="6"/>
      <c r="UIS2" s="6"/>
      <c r="UIT2" s="6"/>
      <c r="UIU2" s="6"/>
      <c r="UIV2" s="6"/>
      <c r="UIW2" s="6"/>
      <c r="UIX2" s="6"/>
      <c r="UIY2" s="6"/>
      <c r="UIZ2" s="6"/>
      <c r="UJA2" s="6"/>
      <c r="UJB2" s="6"/>
      <c r="UJC2" s="6"/>
      <c r="UJD2" s="6"/>
      <c r="UJE2" s="6"/>
      <c r="UJF2" s="6"/>
      <c r="UJG2" s="6"/>
      <c r="UJH2" s="6"/>
      <c r="UJI2" s="6"/>
      <c r="UJJ2" s="6"/>
      <c r="UJK2" s="6"/>
      <c r="UJL2" s="6"/>
      <c r="UJM2" s="6"/>
      <c r="UJN2" s="6"/>
      <c r="UJO2" s="6"/>
      <c r="UJP2" s="6"/>
      <c r="UJQ2" s="6"/>
      <c r="UJR2" s="6"/>
      <c r="UJS2" s="6"/>
      <c r="UJT2" s="6"/>
      <c r="UJU2" s="6"/>
      <c r="UJV2" s="6"/>
      <c r="UJW2" s="6"/>
      <c r="UJX2" s="6"/>
      <c r="UJY2" s="6"/>
      <c r="UJZ2" s="6"/>
      <c r="UKA2" s="6"/>
      <c r="UKB2" s="6"/>
      <c r="UKC2" s="6"/>
      <c r="UKD2" s="6"/>
      <c r="UKE2" s="6"/>
      <c r="UKF2" s="6"/>
      <c r="UKG2" s="6"/>
      <c r="UKH2" s="6"/>
      <c r="UKI2" s="6"/>
      <c r="UKJ2" s="6"/>
      <c r="UKK2" s="6"/>
      <c r="UKL2" s="6"/>
      <c r="UKM2" s="6"/>
      <c r="UKN2" s="6"/>
      <c r="UKO2" s="6"/>
      <c r="UKP2" s="6"/>
      <c r="UKQ2" s="6"/>
      <c r="UKR2" s="6"/>
      <c r="UKS2" s="6"/>
      <c r="UKT2" s="6"/>
      <c r="UKU2" s="6"/>
      <c r="UKV2" s="6"/>
      <c r="UKW2" s="6"/>
      <c r="UKX2" s="6"/>
      <c r="UKY2" s="6"/>
      <c r="UKZ2" s="6"/>
      <c r="ULA2" s="6"/>
      <c r="ULB2" s="6"/>
      <c r="ULC2" s="6"/>
      <c r="ULD2" s="6"/>
      <c r="ULE2" s="6"/>
      <c r="ULF2" s="6"/>
      <c r="ULG2" s="6"/>
      <c r="ULH2" s="6"/>
      <c r="ULI2" s="6"/>
      <c r="ULJ2" s="6"/>
      <c r="ULK2" s="6"/>
      <c r="ULL2" s="6"/>
      <c r="ULM2" s="6"/>
      <c r="ULN2" s="6"/>
      <c r="ULO2" s="6"/>
      <c r="ULP2" s="6"/>
      <c r="ULQ2" s="6"/>
      <c r="ULR2" s="6"/>
      <c r="ULS2" s="6"/>
      <c r="ULT2" s="6"/>
      <c r="ULU2" s="6"/>
      <c r="ULV2" s="6"/>
      <c r="ULW2" s="6"/>
      <c r="ULX2" s="6"/>
      <c r="ULY2" s="6"/>
      <c r="ULZ2" s="6"/>
      <c r="UMA2" s="6"/>
      <c r="UMB2" s="6"/>
      <c r="UMC2" s="6"/>
      <c r="UMD2" s="6"/>
      <c r="UME2" s="6"/>
      <c r="UMF2" s="6"/>
      <c r="UMG2" s="6"/>
      <c r="UMH2" s="6"/>
      <c r="UMI2" s="6"/>
      <c r="UMJ2" s="6"/>
      <c r="UMK2" s="6"/>
      <c r="UML2" s="6"/>
      <c r="UMM2" s="6"/>
      <c r="UMN2" s="6"/>
      <c r="UMO2" s="6"/>
      <c r="UMP2" s="6"/>
      <c r="UMQ2" s="6"/>
      <c r="UMR2" s="6"/>
      <c r="UMS2" s="6"/>
      <c r="UMT2" s="6"/>
      <c r="UMU2" s="6"/>
      <c r="UMV2" s="6"/>
      <c r="UMW2" s="6"/>
      <c r="UMX2" s="6"/>
      <c r="UMY2" s="6"/>
      <c r="UMZ2" s="6"/>
      <c r="UNA2" s="6"/>
      <c r="UNB2" s="6"/>
      <c r="UNC2" s="6"/>
      <c r="UND2" s="6"/>
      <c r="UNE2" s="6"/>
      <c r="UNF2" s="6"/>
      <c r="UNG2" s="6"/>
      <c r="UNH2" s="6"/>
      <c r="UNI2" s="6"/>
      <c r="UNJ2" s="6"/>
      <c r="UNK2" s="6"/>
      <c r="UNL2" s="6"/>
      <c r="UNM2" s="6"/>
      <c r="UNN2" s="6"/>
      <c r="UNO2" s="6"/>
      <c r="UNP2" s="6"/>
      <c r="UNQ2" s="6"/>
      <c r="UNR2" s="6"/>
      <c r="UNS2" s="6"/>
      <c r="UNT2" s="6"/>
      <c r="UNU2" s="6"/>
      <c r="UNV2" s="6"/>
      <c r="UNW2" s="6"/>
      <c r="UNX2" s="6"/>
      <c r="UNY2" s="6"/>
      <c r="UNZ2" s="6"/>
      <c r="UOA2" s="6"/>
      <c r="UOB2" s="6"/>
      <c r="UOC2" s="6"/>
      <c r="UOD2" s="6"/>
      <c r="UOE2" s="6"/>
      <c r="UOF2" s="6"/>
      <c r="UOG2" s="6"/>
      <c r="UOH2" s="6"/>
      <c r="UOI2" s="6"/>
      <c r="UOJ2" s="6"/>
      <c r="UOK2" s="6"/>
      <c r="UOL2" s="6"/>
      <c r="UOM2" s="6"/>
      <c r="UON2" s="6"/>
      <c r="UOO2" s="6"/>
      <c r="UOP2" s="6"/>
      <c r="UOQ2" s="6"/>
      <c r="UOR2" s="6"/>
      <c r="UOS2" s="6"/>
      <c r="UOT2" s="6"/>
      <c r="UOU2" s="6"/>
      <c r="UOV2" s="6"/>
      <c r="UOW2" s="6"/>
      <c r="UOX2" s="6"/>
      <c r="UOY2" s="6"/>
      <c r="UOZ2" s="6"/>
      <c r="UPA2" s="6"/>
      <c r="UPB2" s="6"/>
      <c r="UPC2" s="6"/>
      <c r="UPD2" s="6"/>
      <c r="UPE2" s="6"/>
      <c r="UPF2" s="6"/>
      <c r="UPG2" s="6"/>
      <c r="UPH2" s="6"/>
      <c r="UPI2" s="6"/>
      <c r="UPJ2" s="6"/>
      <c r="UPK2" s="6"/>
      <c r="UPL2" s="6"/>
      <c r="UPM2" s="6"/>
      <c r="UPN2" s="6"/>
      <c r="UPO2" s="6"/>
      <c r="UPP2" s="6"/>
      <c r="UPQ2" s="6"/>
      <c r="UPR2" s="6"/>
      <c r="UPS2" s="6"/>
      <c r="UPT2" s="6"/>
      <c r="UPU2" s="6"/>
      <c r="UPV2" s="6"/>
      <c r="UPW2" s="6"/>
      <c r="UPX2" s="6"/>
      <c r="UPY2" s="6"/>
      <c r="UPZ2" s="6"/>
      <c r="UQA2" s="6"/>
      <c r="UQB2" s="6"/>
      <c r="UQC2" s="6"/>
      <c r="UQD2" s="6"/>
      <c r="UQE2" s="6"/>
      <c r="UQF2" s="6"/>
      <c r="UQG2" s="6"/>
      <c r="UQH2" s="6"/>
      <c r="UQI2" s="6"/>
      <c r="UQJ2" s="6"/>
      <c r="UQK2" s="6"/>
      <c r="UQL2" s="6"/>
      <c r="UQM2" s="6"/>
      <c r="UQN2" s="6"/>
      <c r="UQO2" s="6"/>
      <c r="UQP2" s="6"/>
      <c r="UQQ2" s="6"/>
      <c r="UQR2" s="6"/>
      <c r="UQS2" s="6"/>
      <c r="UQT2" s="6"/>
      <c r="UQU2" s="6"/>
      <c r="UQV2" s="6"/>
      <c r="UQW2" s="6"/>
      <c r="UQX2" s="6"/>
      <c r="UQY2" s="6"/>
      <c r="UQZ2" s="6"/>
      <c r="URA2" s="6"/>
      <c r="URB2" s="6"/>
      <c r="URC2" s="6"/>
      <c r="URD2" s="6"/>
      <c r="URE2" s="6"/>
      <c r="URF2" s="6"/>
      <c r="URG2" s="6"/>
      <c r="URH2" s="6"/>
      <c r="URI2" s="6"/>
      <c r="URJ2" s="6"/>
      <c r="URK2" s="6"/>
      <c r="URL2" s="6"/>
      <c r="URM2" s="6"/>
      <c r="URN2" s="6"/>
      <c r="URO2" s="6"/>
      <c r="URP2" s="6"/>
      <c r="URQ2" s="6"/>
      <c r="URR2" s="6"/>
      <c r="URS2" s="6"/>
      <c r="URT2" s="6"/>
      <c r="URU2" s="6"/>
      <c r="URV2" s="6"/>
      <c r="URW2" s="6"/>
      <c r="URX2" s="6"/>
      <c r="URY2" s="6"/>
      <c r="URZ2" s="6"/>
      <c r="USA2" s="6"/>
      <c r="USB2" s="6"/>
      <c r="USC2" s="6"/>
      <c r="USD2" s="6"/>
      <c r="USE2" s="6"/>
      <c r="USF2" s="6"/>
      <c r="USG2" s="6"/>
      <c r="USH2" s="6"/>
      <c r="USI2" s="6"/>
      <c r="USJ2" s="6"/>
      <c r="USK2" s="6"/>
      <c r="USL2" s="6"/>
      <c r="USM2" s="6"/>
      <c r="USN2" s="6"/>
      <c r="USO2" s="6"/>
      <c r="USP2" s="6"/>
      <c r="USQ2" s="6"/>
      <c r="USR2" s="6"/>
      <c r="USS2" s="6"/>
      <c r="UST2" s="6"/>
      <c r="USU2" s="6"/>
      <c r="USV2" s="6"/>
      <c r="USW2" s="6"/>
      <c r="USX2" s="6"/>
      <c r="USY2" s="6"/>
      <c r="USZ2" s="6"/>
      <c r="UTA2" s="6"/>
      <c r="UTB2" s="6"/>
      <c r="UTC2" s="6"/>
      <c r="UTD2" s="6"/>
      <c r="UTE2" s="6"/>
      <c r="UTF2" s="6"/>
      <c r="UTG2" s="6"/>
      <c r="UTH2" s="6"/>
      <c r="UTI2" s="6"/>
      <c r="UTJ2" s="6"/>
      <c r="UTK2" s="6"/>
      <c r="UTL2" s="6"/>
      <c r="UTM2" s="6"/>
      <c r="UTN2" s="6"/>
      <c r="UTO2" s="6"/>
      <c r="UTP2" s="6"/>
      <c r="UTQ2" s="6"/>
      <c r="UTR2" s="6"/>
      <c r="UTS2" s="6"/>
      <c r="UTT2" s="6"/>
      <c r="UTU2" s="6"/>
      <c r="UTV2" s="6"/>
      <c r="UTW2" s="6"/>
      <c r="UTX2" s="6"/>
      <c r="UTY2" s="6"/>
      <c r="UTZ2" s="6"/>
      <c r="UUA2" s="6"/>
      <c r="UUB2" s="6"/>
      <c r="UUC2" s="6"/>
      <c r="UUD2" s="6"/>
      <c r="UUE2" s="6"/>
      <c r="UUF2" s="6"/>
      <c r="UUG2" s="6"/>
      <c r="UUH2" s="6"/>
      <c r="UUI2" s="6"/>
      <c r="UUJ2" s="6"/>
      <c r="UUK2" s="6"/>
      <c r="UUL2" s="6"/>
      <c r="UUM2" s="6"/>
      <c r="UUN2" s="6"/>
      <c r="UUO2" s="6"/>
      <c r="UUP2" s="6"/>
      <c r="UUQ2" s="6"/>
      <c r="UUR2" s="6"/>
      <c r="UUS2" s="6"/>
      <c r="UUT2" s="6"/>
      <c r="UUU2" s="6"/>
      <c r="UUV2" s="6"/>
      <c r="UUW2" s="6"/>
      <c r="UUX2" s="6"/>
      <c r="UUY2" s="6"/>
      <c r="UUZ2" s="6"/>
      <c r="UVA2" s="6"/>
      <c r="UVB2" s="6"/>
      <c r="UVC2" s="6"/>
      <c r="UVD2" s="6"/>
      <c r="UVE2" s="6"/>
      <c r="UVF2" s="6"/>
      <c r="UVG2" s="6"/>
      <c r="UVH2" s="6"/>
      <c r="UVI2" s="6"/>
      <c r="UVJ2" s="6"/>
      <c r="UVK2" s="6"/>
      <c r="UVL2" s="6"/>
      <c r="UVM2" s="6"/>
      <c r="UVN2" s="6"/>
      <c r="UVO2" s="6"/>
      <c r="UVP2" s="6"/>
      <c r="UVQ2" s="6"/>
      <c r="UVR2" s="6"/>
      <c r="UVS2" s="6"/>
      <c r="UVT2" s="6"/>
      <c r="UVU2" s="6"/>
      <c r="UVV2" s="6"/>
      <c r="UVW2" s="6"/>
      <c r="UVX2" s="6"/>
      <c r="UVY2" s="6"/>
      <c r="UVZ2" s="6"/>
      <c r="UWA2" s="6"/>
      <c r="UWB2" s="6"/>
      <c r="UWC2" s="6"/>
      <c r="UWD2" s="6"/>
      <c r="UWE2" s="6"/>
      <c r="UWF2" s="6"/>
      <c r="UWG2" s="6"/>
      <c r="UWH2" s="6"/>
      <c r="UWI2" s="6"/>
      <c r="UWJ2" s="6"/>
      <c r="UWK2" s="6"/>
      <c r="UWL2" s="6"/>
      <c r="UWM2" s="6"/>
      <c r="UWN2" s="6"/>
      <c r="UWO2" s="6"/>
      <c r="UWP2" s="6"/>
      <c r="UWQ2" s="6"/>
      <c r="UWR2" s="6"/>
      <c r="UWS2" s="6"/>
      <c r="UWT2" s="6"/>
      <c r="UWU2" s="6"/>
      <c r="UWV2" s="6"/>
      <c r="UWW2" s="6"/>
      <c r="UWX2" s="6"/>
      <c r="UWY2" s="6"/>
      <c r="UWZ2" s="6"/>
      <c r="UXA2" s="6"/>
      <c r="UXB2" s="6"/>
      <c r="UXC2" s="6"/>
      <c r="UXD2" s="6"/>
      <c r="UXE2" s="6"/>
      <c r="UXF2" s="6"/>
      <c r="UXG2" s="6"/>
      <c r="UXH2" s="6"/>
      <c r="UXI2" s="6"/>
      <c r="UXJ2" s="6"/>
      <c r="UXK2" s="6"/>
      <c r="UXL2" s="6"/>
      <c r="UXM2" s="6"/>
      <c r="UXN2" s="6"/>
      <c r="UXO2" s="6"/>
      <c r="UXP2" s="6"/>
      <c r="UXQ2" s="6"/>
      <c r="UXR2" s="6"/>
      <c r="UXS2" s="6"/>
      <c r="UXT2" s="6"/>
      <c r="UXU2" s="6"/>
      <c r="UXV2" s="6"/>
      <c r="UXW2" s="6"/>
      <c r="UXX2" s="6"/>
      <c r="UXY2" s="6"/>
      <c r="UXZ2" s="6"/>
      <c r="UYA2" s="6"/>
      <c r="UYB2" s="6"/>
      <c r="UYC2" s="6"/>
      <c r="UYD2" s="6"/>
      <c r="UYE2" s="6"/>
      <c r="UYF2" s="6"/>
      <c r="UYG2" s="6"/>
      <c r="UYH2" s="6"/>
      <c r="UYI2" s="6"/>
      <c r="UYJ2" s="6"/>
      <c r="UYK2" s="6"/>
      <c r="UYL2" s="6"/>
      <c r="UYM2" s="6"/>
      <c r="UYN2" s="6"/>
      <c r="UYO2" s="6"/>
      <c r="UYP2" s="6"/>
      <c r="UYQ2" s="6"/>
      <c r="UYR2" s="6"/>
      <c r="UYS2" s="6"/>
      <c r="UYT2" s="6"/>
      <c r="UYU2" s="6"/>
      <c r="UYV2" s="6"/>
      <c r="UYW2" s="6"/>
      <c r="UYX2" s="6"/>
      <c r="UYY2" s="6"/>
      <c r="UYZ2" s="6"/>
      <c r="UZA2" s="6"/>
      <c r="UZB2" s="6"/>
      <c r="UZC2" s="6"/>
      <c r="UZD2" s="6"/>
      <c r="UZE2" s="6"/>
      <c r="UZF2" s="6"/>
      <c r="UZG2" s="6"/>
      <c r="UZH2" s="6"/>
      <c r="UZI2" s="6"/>
      <c r="UZJ2" s="6"/>
      <c r="UZK2" s="6"/>
      <c r="UZL2" s="6"/>
      <c r="UZM2" s="6"/>
      <c r="UZN2" s="6"/>
      <c r="UZO2" s="6"/>
      <c r="UZP2" s="6"/>
      <c r="UZQ2" s="6"/>
      <c r="UZR2" s="6"/>
      <c r="UZS2" s="6"/>
      <c r="UZT2" s="6"/>
      <c r="UZU2" s="6"/>
      <c r="UZV2" s="6"/>
      <c r="UZW2" s="6"/>
      <c r="UZX2" s="6"/>
      <c r="UZY2" s="6"/>
      <c r="UZZ2" s="6"/>
      <c r="VAA2" s="6"/>
      <c r="VAB2" s="6"/>
      <c r="VAC2" s="6"/>
      <c r="VAD2" s="6"/>
      <c r="VAE2" s="6"/>
      <c r="VAF2" s="6"/>
      <c r="VAG2" s="6"/>
      <c r="VAH2" s="6"/>
      <c r="VAI2" s="6"/>
      <c r="VAJ2" s="6"/>
      <c r="VAK2" s="6"/>
      <c r="VAL2" s="6"/>
      <c r="VAM2" s="6"/>
      <c r="VAN2" s="6"/>
      <c r="VAO2" s="6"/>
      <c r="VAP2" s="6"/>
      <c r="VAQ2" s="6"/>
      <c r="VAR2" s="6"/>
      <c r="VAS2" s="6"/>
      <c r="VAT2" s="6"/>
      <c r="VAU2" s="6"/>
      <c r="VAV2" s="6"/>
      <c r="VAW2" s="6"/>
      <c r="VAX2" s="6"/>
      <c r="VAY2" s="6"/>
      <c r="VAZ2" s="6"/>
      <c r="VBA2" s="6"/>
      <c r="VBB2" s="6"/>
      <c r="VBC2" s="6"/>
      <c r="VBD2" s="6"/>
      <c r="VBE2" s="6"/>
      <c r="VBF2" s="6"/>
      <c r="VBG2" s="6"/>
      <c r="VBH2" s="6"/>
      <c r="VBI2" s="6"/>
      <c r="VBJ2" s="6"/>
      <c r="VBK2" s="6"/>
      <c r="VBL2" s="6"/>
      <c r="VBM2" s="6"/>
      <c r="VBN2" s="6"/>
      <c r="VBO2" s="6"/>
      <c r="VBP2" s="6"/>
      <c r="VBQ2" s="6"/>
      <c r="VBR2" s="6"/>
      <c r="VBS2" s="6"/>
      <c r="VBT2" s="6"/>
      <c r="VBU2" s="6"/>
      <c r="VBV2" s="6"/>
      <c r="VBW2" s="6"/>
      <c r="VBX2" s="6"/>
      <c r="VBY2" s="6"/>
      <c r="VBZ2" s="6"/>
      <c r="VCA2" s="6"/>
      <c r="VCB2" s="6"/>
      <c r="VCC2" s="6"/>
      <c r="VCD2" s="6"/>
      <c r="VCE2" s="6"/>
      <c r="VCF2" s="6"/>
      <c r="VCG2" s="6"/>
      <c r="VCH2" s="6"/>
      <c r="VCI2" s="6"/>
      <c r="VCJ2" s="6"/>
      <c r="VCK2" s="6"/>
      <c r="VCL2" s="6"/>
      <c r="VCM2" s="6"/>
      <c r="VCN2" s="6"/>
      <c r="VCO2" s="6"/>
      <c r="VCP2" s="6"/>
      <c r="VCQ2" s="6"/>
      <c r="VCR2" s="6"/>
      <c r="VCS2" s="6"/>
      <c r="VCT2" s="6"/>
      <c r="VCU2" s="6"/>
      <c r="VCV2" s="6"/>
      <c r="VCW2" s="6"/>
      <c r="VCX2" s="6"/>
      <c r="VCY2" s="6"/>
      <c r="VCZ2" s="6"/>
      <c r="VDA2" s="6"/>
      <c r="VDB2" s="6"/>
      <c r="VDC2" s="6"/>
      <c r="VDD2" s="6"/>
      <c r="VDE2" s="6"/>
      <c r="VDF2" s="6"/>
      <c r="VDG2" s="6"/>
      <c r="VDH2" s="6"/>
      <c r="VDI2" s="6"/>
      <c r="VDJ2" s="6"/>
      <c r="VDK2" s="6"/>
      <c r="VDL2" s="6"/>
      <c r="VDM2" s="6"/>
      <c r="VDN2" s="6"/>
      <c r="VDO2" s="6"/>
      <c r="VDP2" s="6"/>
      <c r="VDQ2" s="6"/>
      <c r="VDR2" s="6"/>
      <c r="VDS2" s="6"/>
      <c r="VDT2" s="6"/>
      <c r="VDU2" s="6"/>
      <c r="VDV2" s="6"/>
      <c r="VDW2" s="6"/>
      <c r="VDX2" s="6"/>
      <c r="VDY2" s="6"/>
      <c r="VDZ2" s="6"/>
      <c r="VEA2" s="6"/>
      <c r="VEB2" s="6"/>
      <c r="VEC2" s="6"/>
      <c r="VED2" s="6"/>
      <c r="VEE2" s="6"/>
      <c r="VEF2" s="6"/>
      <c r="VEG2" s="6"/>
      <c r="VEH2" s="6"/>
      <c r="VEI2" s="6"/>
      <c r="VEJ2" s="6"/>
      <c r="VEK2" s="6"/>
      <c r="VEL2" s="6"/>
      <c r="VEM2" s="6"/>
      <c r="VEN2" s="6"/>
      <c r="VEO2" s="6"/>
      <c r="VEP2" s="6"/>
      <c r="VEQ2" s="6"/>
      <c r="VER2" s="6"/>
      <c r="VES2" s="6"/>
      <c r="VET2" s="6"/>
      <c r="VEU2" s="6"/>
      <c r="VEV2" s="6"/>
      <c r="VEW2" s="6"/>
      <c r="VEX2" s="6"/>
      <c r="VEY2" s="6"/>
      <c r="VEZ2" s="6"/>
      <c r="VFA2" s="6"/>
      <c r="VFB2" s="6"/>
      <c r="VFC2" s="6"/>
      <c r="VFD2" s="6"/>
      <c r="VFE2" s="6"/>
      <c r="VFF2" s="6"/>
      <c r="VFG2" s="6"/>
      <c r="VFH2" s="6"/>
      <c r="VFI2" s="6"/>
      <c r="VFJ2" s="6"/>
      <c r="VFK2" s="6"/>
      <c r="VFL2" s="6"/>
      <c r="VFM2" s="6"/>
      <c r="VFN2" s="6"/>
      <c r="VFO2" s="6"/>
      <c r="VFP2" s="6"/>
      <c r="VFQ2" s="6"/>
      <c r="VFR2" s="6"/>
      <c r="VFS2" s="6"/>
      <c r="VFT2" s="6"/>
      <c r="VFU2" s="6"/>
      <c r="VFV2" s="6"/>
      <c r="VFW2" s="6"/>
      <c r="VFX2" s="6"/>
      <c r="VFY2" s="6"/>
      <c r="VFZ2" s="6"/>
      <c r="VGA2" s="6"/>
      <c r="VGB2" s="6"/>
      <c r="VGC2" s="6"/>
      <c r="VGD2" s="6"/>
      <c r="VGE2" s="6"/>
      <c r="VGF2" s="6"/>
      <c r="VGG2" s="6"/>
      <c r="VGH2" s="6"/>
      <c r="VGI2" s="6"/>
      <c r="VGJ2" s="6"/>
      <c r="VGK2" s="6"/>
      <c r="VGL2" s="6"/>
      <c r="VGM2" s="6"/>
      <c r="VGN2" s="6"/>
      <c r="VGO2" s="6"/>
      <c r="VGP2" s="6"/>
      <c r="VGQ2" s="6"/>
      <c r="VGR2" s="6"/>
      <c r="VGS2" s="6"/>
      <c r="VGT2" s="6"/>
      <c r="VGU2" s="6"/>
      <c r="VGV2" s="6"/>
      <c r="VGW2" s="6"/>
      <c r="VGX2" s="6"/>
      <c r="VGY2" s="6"/>
      <c r="VGZ2" s="6"/>
      <c r="VHA2" s="6"/>
      <c r="VHB2" s="6"/>
      <c r="VHC2" s="6"/>
      <c r="VHD2" s="6"/>
      <c r="VHE2" s="6"/>
      <c r="VHF2" s="6"/>
      <c r="VHG2" s="6"/>
      <c r="VHH2" s="6"/>
      <c r="VHI2" s="6"/>
      <c r="VHJ2" s="6"/>
      <c r="VHK2" s="6"/>
      <c r="VHL2" s="6"/>
      <c r="VHM2" s="6"/>
      <c r="VHN2" s="6"/>
      <c r="VHO2" s="6"/>
      <c r="VHP2" s="6"/>
      <c r="VHQ2" s="6"/>
      <c r="VHR2" s="6"/>
      <c r="VHS2" s="6"/>
      <c r="VHT2" s="6"/>
      <c r="VHU2" s="6"/>
      <c r="VHV2" s="6"/>
      <c r="VHW2" s="6"/>
      <c r="VHX2" s="6"/>
      <c r="VHY2" s="6"/>
      <c r="VHZ2" s="6"/>
      <c r="VIA2" s="6"/>
      <c r="VIB2" s="6"/>
      <c r="VIC2" s="6"/>
      <c r="VID2" s="6"/>
      <c r="VIE2" s="6"/>
      <c r="VIF2" s="6"/>
      <c r="VIG2" s="6"/>
      <c r="VIH2" s="6"/>
      <c r="VII2" s="6"/>
      <c r="VIJ2" s="6"/>
      <c r="VIK2" s="6"/>
      <c r="VIL2" s="6"/>
      <c r="VIM2" s="6"/>
      <c r="VIN2" s="6"/>
      <c r="VIO2" s="6"/>
      <c r="VIP2" s="6"/>
      <c r="VIQ2" s="6"/>
      <c r="VIR2" s="6"/>
      <c r="VIS2" s="6"/>
      <c r="VIT2" s="6"/>
      <c r="VIU2" s="6"/>
      <c r="VIV2" s="6"/>
      <c r="VIW2" s="6"/>
      <c r="VIX2" s="6"/>
      <c r="VIY2" s="6"/>
      <c r="VIZ2" s="6"/>
      <c r="VJA2" s="6"/>
      <c r="VJB2" s="6"/>
      <c r="VJC2" s="6"/>
      <c r="VJD2" s="6"/>
      <c r="VJE2" s="6"/>
      <c r="VJF2" s="6"/>
      <c r="VJG2" s="6"/>
      <c r="VJH2" s="6"/>
      <c r="VJI2" s="6"/>
      <c r="VJJ2" s="6"/>
      <c r="VJK2" s="6"/>
      <c r="VJL2" s="6"/>
      <c r="VJM2" s="6"/>
      <c r="VJN2" s="6"/>
      <c r="VJO2" s="6"/>
      <c r="VJP2" s="6"/>
      <c r="VJQ2" s="6"/>
      <c r="VJR2" s="6"/>
      <c r="VJS2" s="6"/>
      <c r="VJT2" s="6"/>
      <c r="VJU2" s="6"/>
      <c r="VJV2" s="6"/>
      <c r="VJW2" s="6"/>
      <c r="VJX2" s="6"/>
      <c r="VJY2" s="6"/>
      <c r="VJZ2" s="6"/>
      <c r="VKA2" s="6"/>
      <c r="VKB2" s="6"/>
      <c r="VKC2" s="6"/>
      <c r="VKD2" s="6"/>
      <c r="VKE2" s="6"/>
      <c r="VKF2" s="6"/>
      <c r="VKG2" s="6"/>
      <c r="VKH2" s="6"/>
      <c r="VKI2" s="6"/>
      <c r="VKJ2" s="6"/>
      <c r="VKK2" s="6"/>
      <c r="VKL2" s="6"/>
      <c r="VKM2" s="6"/>
      <c r="VKN2" s="6"/>
      <c r="VKO2" s="6"/>
      <c r="VKP2" s="6"/>
      <c r="VKQ2" s="6"/>
      <c r="VKR2" s="6"/>
      <c r="VKS2" s="6"/>
      <c r="VKT2" s="6"/>
      <c r="VKU2" s="6"/>
      <c r="VKV2" s="6"/>
      <c r="VKW2" s="6"/>
      <c r="VKX2" s="6"/>
      <c r="VKY2" s="6"/>
      <c r="VKZ2" s="6"/>
      <c r="VLA2" s="6"/>
      <c r="VLB2" s="6"/>
      <c r="VLC2" s="6"/>
      <c r="VLD2" s="6"/>
      <c r="VLE2" s="6"/>
      <c r="VLF2" s="6"/>
      <c r="VLG2" s="6"/>
      <c r="VLH2" s="6"/>
      <c r="VLI2" s="6"/>
      <c r="VLJ2" s="6"/>
      <c r="VLK2" s="6"/>
      <c r="VLL2" s="6"/>
      <c r="VLM2" s="6"/>
      <c r="VLN2" s="6"/>
      <c r="VLO2" s="6"/>
      <c r="VLP2" s="6"/>
      <c r="VLQ2" s="6"/>
      <c r="VLR2" s="6"/>
      <c r="VLS2" s="6"/>
      <c r="VLT2" s="6"/>
      <c r="VLU2" s="6"/>
      <c r="VLV2" s="6"/>
      <c r="VLW2" s="6"/>
      <c r="VLX2" s="6"/>
      <c r="VLY2" s="6"/>
      <c r="VLZ2" s="6"/>
      <c r="VMA2" s="6"/>
      <c r="VMB2" s="6"/>
      <c r="VMC2" s="6"/>
      <c r="VMD2" s="6"/>
      <c r="VME2" s="6"/>
      <c r="VMF2" s="6"/>
      <c r="VMG2" s="6"/>
      <c r="VMH2" s="6"/>
      <c r="VMI2" s="6"/>
      <c r="VMJ2" s="6"/>
      <c r="VMK2" s="6"/>
      <c r="VML2" s="6"/>
      <c r="VMM2" s="6"/>
      <c r="VMN2" s="6"/>
      <c r="VMO2" s="6"/>
      <c r="VMP2" s="6"/>
      <c r="VMQ2" s="6"/>
      <c r="VMR2" s="6"/>
      <c r="VMS2" s="6"/>
      <c r="VMT2" s="6"/>
      <c r="VMU2" s="6"/>
      <c r="VMV2" s="6"/>
      <c r="VMW2" s="6"/>
      <c r="VMX2" s="6"/>
      <c r="VMY2" s="6"/>
      <c r="VMZ2" s="6"/>
      <c r="VNA2" s="6"/>
      <c r="VNB2" s="6"/>
      <c r="VNC2" s="6"/>
      <c r="VND2" s="6"/>
      <c r="VNE2" s="6"/>
      <c r="VNF2" s="6"/>
      <c r="VNG2" s="6"/>
      <c r="VNH2" s="6"/>
      <c r="VNI2" s="6"/>
      <c r="VNJ2" s="6"/>
      <c r="VNK2" s="6"/>
      <c r="VNL2" s="6"/>
      <c r="VNM2" s="6"/>
      <c r="VNN2" s="6"/>
      <c r="VNO2" s="6"/>
      <c r="VNP2" s="6"/>
      <c r="VNQ2" s="6"/>
      <c r="VNR2" s="6"/>
      <c r="VNS2" s="6"/>
      <c r="VNT2" s="6"/>
      <c r="VNU2" s="6"/>
      <c r="VNV2" s="6"/>
      <c r="VNW2" s="6"/>
      <c r="VNX2" s="6"/>
      <c r="VNY2" s="6"/>
      <c r="VNZ2" s="6"/>
      <c r="VOA2" s="6"/>
      <c r="VOB2" s="6"/>
      <c r="VOC2" s="6"/>
      <c r="VOD2" s="6"/>
      <c r="VOE2" s="6"/>
      <c r="VOF2" s="6"/>
      <c r="VOG2" s="6"/>
      <c r="VOH2" s="6"/>
      <c r="VOI2" s="6"/>
      <c r="VOJ2" s="6"/>
      <c r="VOK2" s="6"/>
      <c r="VOL2" s="6"/>
      <c r="VOM2" s="6"/>
      <c r="VON2" s="6"/>
      <c r="VOO2" s="6"/>
      <c r="VOP2" s="6"/>
      <c r="VOQ2" s="6"/>
      <c r="VOR2" s="6"/>
      <c r="VOS2" s="6"/>
      <c r="VOT2" s="6"/>
      <c r="VOU2" s="6"/>
      <c r="VOV2" s="6"/>
      <c r="VOW2" s="6"/>
      <c r="VOX2" s="6"/>
      <c r="VOY2" s="6"/>
      <c r="VOZ2" s="6"/>
      <c r="VPA2" s="6"/>
      <c r="VPB2" s="6"/>
      <c r="VPC2" s="6"/>
      <c r="VPD2" s="6"/>
      <c r="VPE2" s="6"/>
      <c r="VPF2" s="6"/>
      <c r="VPG2" s="6"/>
      <c r="VPH2" s="6"/>
      <c r="VPI2" s="6"/>
      <c r="VPJ2" s="6"/>
      <c r="VPK2" s="6"/>
      <c r="VPL2" s="6"/>
      <c r="VPM2" s="6"/>
      <c r="VPN2" s="6"/>
      <c r="VPO2" s="6"/>
      <c r="VPP2" s="6"/>
      <c r="VPQ2" s="6"/>
      <c r="VPR2" s="6"/>
      <c r="VPS2" s="6"/>
      <c r="VPT2" s="6"/>
      <c r="VPU2" s="6"/>
      <c r="VPV2" s="6"/>
      <c r="VPW2" s="6"/>
      <c r="VPX2" s="6"/>
      <c r="VPY2" s="6"/>
      <c r="VPZ2" s="6"/>
      <c r="VQA2" s="6"/>
      <c r="VQB2" s="6"/>
      <c r="VQC2" s="6"/>
      <c r="VQD2" s="6"/>
      <c r="VQE2" s="6"/>
      <c r="VQF2" s="6"/>
      <c r="VQG2" s="6"/>
      <c r="VQH2" s="6"/>
      <c r="VQI2" s="6"/>
      <c r="VQJ2" s="6"/>
      <c r="VQK2" s="6"/>
      <c r="VQL2" s="6"/>
      <c r="VQM2" s="6"/>
      <c r="VQN2" s="6"/>
      <c r="VQO2" s="6"/>
      <c r="VQP2" s="6"/>
      <c r="VQQ2" s="6"/>
      <c r="VQR2" s="6"/>
      <c r="VQS2" s="6"/>
      <c r="VQT2" s="6"/>
      <c r="VQU2" s="6"/>
      <c r="VQV2" s="6"/>
      <c r="VQW2" s="6"/>
      <c r="VQX2" s="6"/>
      <c r="VQY2" s="6"/>
      <c r="VQZ2" s="6"/>
      <c r="VRA2" s="6"/>
      <c r="VRB2" s="6"/>
      <c r="VRC2" s="6"/>
      <c r="VRD2" s="6"/>
      <c r="VRE2" s="6"/>
      <c r="VRF2" s="6"/>
      <c r="VRG2" s="6"/>
      <c r="VRH2" s="6"/>
      <c r="VRI2" s="6"/>
      <c r="VRJ2" s="6"/>
      <c r="VRK2" s="6"/>
      <c r="VRL2" s="6"/>
      <c r="VRM2" s="6"/>
      <c r="VRN2" s="6"/>
      <c r="VRO2" s="6"/>
      <c r="VRP2" s="6"/>
      <c r="VRQ2" s="6"/>
      <c r="VRR2" s="6"/>
      <c r="VRS2" s="6"/>
      <c r="VRT2" s="6"/>
      <c r="VRU2" s="6"/>
      <c r="VRV2" s="6"/>
      <c r="VRW2" s="6"/>
      <c r="VRX2" s="6"/>
      <c r="VRY2" s="6"/>
      <c r="VRZ2" s="6"/>
      <c r="VSA2" s="6"/>
      <c r="VSB2" s="6"/>
      <c r="VSC2" s="6"/>
      <c r="VSD2" s="6"/>
      <c r="VSE2" s="6"/>
      <c r="VSF2" s="6"/>
      <c r="VSG2" s="6"/>
      <c r="VSH2" s="6"/>
      <c r="VSI2" s="6"/>
      <c r="VSJ2" s="6"/>
      <c r="VSK2" s="6"/>
      <c r="VSL2" s="6"/>
      <c r="VSM2" s="6"/>
      <c r="VSN2" s="6"/>
      <c r="VSO2" s="6"/>
      <c r="VSP2" s="6"/>
      <c r="VSQ2" s="6"/>
      <c r="VSR2" s="6"/>
      <c r="VSS2" s="6"/>
      <c r="VST2" s="6"/>
      <c r="VSU2" s="6"/>
      <c r="VSV2" s="6"/>
      <c r="VSW2" s="6"/>
      <c r="VSX2" s="6"/>
      <c r="VSY2" s="6"/>
      <c r="VSZ2" s="6"/>
      <c r="VTA2" s="6"/>
      <c r="VTB2" s="6"/>
      <c r="VTC2" s="6"/>
      <c r="VTD2" s="6"/>
      <c r="VTE2" s="6"/>
      <c r="VTF2" s="6"/>
      <c r="VTG2" s="6"/>
      <c r="VTH2" s="6"/>
      <c r="VTI2" s="6"/>
      <c r="VTJ2" s="6"/>
      <c r="VTK2" s="6"/>
      <c r="VTL2" s="6"/>
      <c r="VTM2" s="6"/>
      <c r="VTN2" s="6"/>
      <c r="VTO2" s="6"/>
      <c r="VTP2" s="6"/>
      <c r="VTQ2" s="6"/>
      <c r="VTR2" s="6"/>
      <c r="VTS2" s="6"/>
      <c r="VTT2" s="6"/>
      <c r="VTU2" s="6"/>
      <c r="VTV2" s="6"/>
      <c r="VTW2" s="6"/>
      <c r="VTX2" s="6"/>
      <c r="VTY2" s="6"/>
      <c r="VTZ2" s="6"/>
      <c r="VUA2" s="6"/>
      <c r="VUB2" s="6"/>
      <c r="VUC2" s="6"/>
      <c r="VUD2" s="6"/>
      <c r="VUE2" s="6"/>
      <c r="VUF2" s="6"/>
      <c r="VUG2" s="6"/>
      <c r="VUH2" s="6"/>
      <c r="VUI2" s="6"/>
      <c r="VUJ2" s="6"/>
      <c r="VUK2" s="6"/>
      <c r="VUL2" s="6"/>
      <c r="VUM2" s="6"/>
      <c r="VUN2" s="6"/>
      <c r="VUO2" s="6"/>
      <c r="VUP2" s="6"/>
      <c r="VUQ2" s="6"/>
      <c r="VUR2" s="6"/>
      <c r="VUS2" s="6"/>
      <c r="VUT2" s="6"/>
      <c r="VUU2" s="6"/>
      <c r="VUV2" s="6"/>
      <c r="VUW2" s="6"/>
      <c r="VUX2" s="6"/>
      <c r="VUY2" s="6"/>
      <c r="VUZ2" s="6"/>
      <c r="VVA2" s="6"/>
      <c r="VVB2" s="6"/>
      <c r="VVC2" s="6"/>
      <c r="VVD2" s="6"/>
      <c r="VVE2" s="6"/>
      <c r="VVF2" s="6"/>
      <c r="VVG2" s="6"/>
      <c r="VVH2" s="6"/>
      <c r="VVI2" s="6"/>
      <c r="VVJ2" s="6"/>
      <c r="VVK2" s="6"/>
      <c r="VVL2" s="6"/>
      <c r="VVM2" s="6"/>
      <c r="VVN2" s="6"/>
      <c r="VVO2" s="6"/>
      <c r="VVP2" s="6"/>
      <c r="VVQ2" s="6"/>
      <c r="VVR2" s="6"/>
      <c r="VVS2" s="6"/>
      <c r="VVT2" s="6"/>
      <c r="VVU2" s="6"/>
      <c r="VVV2" s="6"/>
      <c r="VVW2" s="6"/>
      <c r="VVX2" s="6"/>
      <c r="VVY2" s="6"/>
      <c r="VVZ2" s="6"/>
      <c r="VWA2" s="6"/>
      <c r="VWB2" s="6"/>
      <c r="VWC2" s="6"/>
      <c r="VWD2" s="6"/>
      <c r="VWE2" s="6"/>
      <c r="VWF2" s="6"/>
      <c r="VWG2" s="6"/>
      <c r="VWH2" s="6"/>
      <c r="VWI2" s="6"/>
      <c r="VWJ2" s="6"/>
      <c r="VWK2" s="6"/>
      <c r="VWL2" s="6"/>
      <c r="VWM2" s="6"/>
      <c r="VWN2" s="6"/>
      <c r="VWO2" s="6"/>
      <c r="VWP2" s="6"/>
      <c r="VWQ2" s="6"/>
      <c r="VWR2" s="6"/>
      <c r="VWS2" s="6"/>
      <c r="VWT2" s="6"/>
      <c r="VWU2" s="6"/>
      <c r="VWV2" s="6"/>
      <c r="VWW2" s="6"/>
      <c r="VWX2" s="6"/>
      <c r="VWY2" s="6"/>
      <c r="VWZ2" s="6"/>
      <c r="VXA2" s="6"/>
      <c r="VXB2" s="6"/>
      <c r="VXC2" s="6"/>
      <c r="VXD2" s="6"/>
      <c r="VXE2" s="6"/>
      <c r="VXF2" s="6"/>
      <c r="VXG2" s="6"/>
      <c r="VXH2" s="6"/>
      <c r="VXI2" s="6"/>
      <c r="VXJ2" s="6"/>
      <c r="VXK2" s="6"/>
      <c r="VXL2" s="6"/>
      <c r="VXM2" s="6"/>
      <c r="VXN2" s="6"/>
      <c r="VXO2" s="6"/>
      <c r="VXP2" s="6"/>
      <c r="VXQ2" s="6"/>
      <c r="VXR2" s="6"/>
      <c r="VXS2" s="6"/>
      <c r="VXT2" s="6"/>
      <c r="VXU2" s="6"/>
      <c r="VXV2" s="6"/>
      <c r="VXW2" s="6"/>
      <c r="VXX2" s="6"/>
      <c r="VXY2" s="6"/>
      <c r="VXZ2" s="6"/>
      <c r="VYA2" s="6"/>
      <c r="VYB2" s="6"/>
      <c r="VYC2" s="6"/>
      <c r="VYD2" s="6"/>
      <c r="VYE2" s="6"/>
      <c r="VYF2" s="6"/>
      <c r="VYG2" s="6"/>
      <c r="VYH2" s="6"/>
      <c r="VYI2" s="6"/>
      <c r="VYJ2" s="6"/>
      <c r="VYK2" s="6"/>
      <c r="VYL2" s="6"/>
      <c r="VYM2" s="6"/>
      <c r="VYN2" s="6"/>
      <c r="VYO2" s="6"/>
      <c r="VYP2" s="6"/>
      <c r="VYQ2" s="6"/>
      <c r="VYR2" s="6"/>
      <c r="VYS2" s="6"/>
      <c r="VYT2" s="6"/>
      <c r="VYU2" s="6"/>
      <c r="VYV2" s="6"/>
      <c r="VYW2" s="6"/>
      <c r="VYX2" s="6"/>
      <c r="VYY2" s="6"/>
      <c r="VYZ2" s="6"/>
      <c r="VZA2" s="6"/>
      <c r="VZB2" s="6"/>
      <c r="VZC2" s="6"/>
      <c r="VZD2" s="6"/>
      <c r="VZE2" s="6"/>
      <c r="VZF2" s="6"/>
      <c r="VZG2" s="6"/>
      <c r="VZH2" s="6"/>
      <c r="VZI2" s="6"/>
      <c r="VZJ2" s="6"/>
      <c r="VZK2" s="6"/>
      <c r="VZL2" s="6"/>
      <c r="VZM2" s="6"/>
      <c r="VZN2" s="6"/>
      <c r="VZO2" s="6"/>
      <c r="VZP2" s="6"/>
      <c r="VZQ2" s="6"/>
      <c r="VZR2" s="6"/>
      <c r="VZS2" s="6"/>
      <c r="VZT2" s="6"/>
      <c r="VZU2" s="6"/>
      <c r="VZV2" s="6"/>
      <c r="VZW2" s="6"/>
      <c r="VZX2" s="6"/>
      <c r="VZY2" s="6"/>
      <c r="VZZ2" s="6"/>
      <c r="WAA2" s="6"/>
      <c r="WAB2" s="6"/>
      <c r="WAC2" s="6"/>
      <c r="WAD2" s="6"/>
      <c r="WAE2" s="6"/>
      <c r="WAF2" s="6"/>
      <c r="WAG2" s="6"/>
      <c r="WAH2" s="6"/>
      <c r="WAI2" s="6"/>
      <c r="WAJ2" s="6"/>
      <c r="WAK2" s="6"/>
      <c r="WAL2" s="6"/>
      <c r="WAM2" s="6"/>
      <c r="WAN2" s="6"/>
      <c r="WAO2" s="6"/>
      <c r="WAP2" s="6"/>
      <c r="WAQ2" s="6"/>
      <c r="WAR2" s="6"/>
      <c r="WAS2" s="6"/>
      <c r="WAT2" s="6"/>
      <c r="WAU2" s="6"/>
      <c r="WAV2" s="6"/>
      <c r="WAW2" s="6"/>
      <c r="WAX2" s="6"/>
      <c r="WAY2" s="6"/>
      <c r="WAZ2" s="6"/>
      <c r="WBA2" s="6"/>
      <c r="WBB2" s="6"/>
      <c r="WBC2" s="6"/>
      <c r="WBD2" s="6"/>
      <c r="WBE2" s="6"/>
      <c r="WBF2" s="6"/>
      <c r="WBG2" s="6"/>
      <c r="WBH2" s="6"/>
      <c r="WBI2" s="6"/>
      <c r="WBJ2" s="6"/>
      <c r="WBK2" s="6"/>
      <c r="WBL2" s="6"/>
      <c r="WBM2" s="6"/>
      <c r="WBN2" s="6"/>
      <c r="WBO2" s="6"/>
      <c r="WBP2" s="6"/>
      <c r="WBQ2" s="6"/>
      <c r="WBR2" s="6"/>
      <c r="WBS2" s="6"/>
      <c r="WBT2" s="6"/>
      <c r="WBU2" s="6"/>
      <c r="WBV2" s="6"/>
      <c r="WBW2" s="6"/>
      <c r="WBX2" s="6"/>
      <c r="WBY2" s="6"/>
      <c r="WBZ2" s="6"/>
      <c r="WCA2" s="6"/>
      <c r="WCB2" s="6"/>
      <c r="WCC2" s="6"/>
      <c r="WCD2" s="6"/>
      <c r="WCE2" s="6"/>
      <c r="WCF2" s="6"/>
      <c r="WCG2" s="6"/>
      <c r="WCH2" s="6"/>
      <c r="WCI2" s="6"/>
      <c r="WCJ2" s="6"/>
      <c r="WCK2" s="6"/>
      <c r="WCL2" s="6"/>
      <c r="WCM2" s="6"/>
      <c r="WCN2" s="6"/>
      <c r="WCO2" s="6"/>
      <c r="WCP2" s="6"/>
      <c r="WCQ2" s="6"/>
      <c r="WCR2" s="6"/>
      <c r="WCS2" s="6"/>
      <c r="WCT2" s="6"/>
      <c r="WCU2" s="6"/>
      <c r="WCV2" s="6"/>
      <c r="WCW2" s="6"/>
      <c r="WCX2" s="6"/>
      <c r="WCY2" s="6"/>
      <c r="WCZ2" s="6"/>
      <c r="WDA2" s="6"/>
      <c r="WDB2" s="6"/>
      <c r="WDC2" s="6"/>
      <c r="WDD2" s="6"/>
      <c r="WDE2" s="6"/>
      <c r="WDF2" s="6"/>
      <c r="WDG2" s="6"/>
      <c r="WDH2" s="6"/>
      <c r="WDI2" s="6"/>
      <c r="WDJ2" s="6"/>
      <c r="WDK2" s="6"/>
      <c r="WDL2" s="6"/>
      <c r="WDM2" s="6"/>
      <c r="WDN2" s="6"/>
      <c r="WDO2" s="6"/>
      <c r="WDP2" s="6"/>
      <c r="WDQ2" s="6"/>
      <c r="WDR2" s="6"/>
      <c r="WDS2" s="6"/>
      <c r="WDT2" s="6"/>
      <c r="WDU2" s="6"/>
      <c r="WDV2" s="6"/>
      <c r="WDW2" s="6"/>
      <c r="WDX2" s="6"/>
      <c r="WDY2" s="6"/>
      <c r="WDZ2" s="6"/>
      <c r="WEA2" s="6"/>
      <c r="WEB2" s="6"/>
      <c r="WEC2" s="6"/>
      <c r="WED2" s="6"/>
      <c r="WEE2" s="6"/>
      <c r="WEF2" s="6"/>
      <c r="WEG2" s="6"/>
      <c r="WEH2" s="6"/>
      <c r="WEI2" s="6"/>
      <c r="WEJ2" s="6"/>
      <c r="WEK2" s="6"/>
      <c r="WEL2" s="6"/>
      <c r="WEM2" s="6"/>
      <c r="WEN2" s="6"/>
      <c r="WEO2" s="6"/>
      <c r="WEP2" s="6"/>
      <c r="WEQ2" s="6"/>
      <c r="WER2" s="6"/>
      <c r="WES2" s="6"/>
      <c r="WET2" s="6"/>
      <c r="WEU2" s="6"/>
      <c r="WEV2" s="6"/>
      <c r="WEW2" s="6"/>
      <c r="WEX2" s="6"/>
      <c r="WEY2" s="6"/>
      <c r="WEZ2" s="6"/>
      <c r="WFA2" s="6"/>
      <c r="WFB2" s="6"/>
      <c r="WFC2" s="6"/>
      <c r="WFD2" s="6"/>
      <c r="WFE2" s="6"/>
      <c r="WFF2" s="6"/>
      <c r="WFG2" s="6"/>
      <c r="WFH2" s="6"/>
      <c r="WFI2" s="6"/>
      <c r="WFJ2" s="6"/>
      <c r="WFK2" s="6"/>
      <c r="WFL2" s="6"/>
      <c r="WFM2" s="6"/>
      <c r="WFN2" s="6"/>
      <c r="WFO2" s="6"/>
      <c r="WFP2" s="6"/>
      <c r="WFQ2" s="6"/>
      <c r="WFR2" s="6"/>
      <c r="WFS2" s="6"/>
      <c r="WFT2" s="6"/>
      <c r="WFU2" s="6"/>
      <c r="WFV2" s="6"/>
      <c r="WFW2" s="6"/>
      <c r="WFX2" s="6"/>
      <c r="WFY2" s="6"/>
      <c r="WFZ2" s="6"/>
      <c r="WGA2" s="6"/>
      <c r="WGB2" s="6"/>
      <c r="WGC2" s="6"/>
      <c r="WGD2" s="6"/>
      <c r="WGE2" s="6"/>
      <c r="WGF2" s="6"/>
      <c r="WGG2" s="6"/>
      <c r="WGH2" s="6"/>
      <c r="WGI2" s="6"/>
      <c r="WGJ2" s="6"/>
      <c r="WGK2" s="6"/>
      <c r="WGL2" s="6"/>
      <c r="WGM2" s="6"/>
      <c r="WGN2" s="6"/>
      <c r="WGO2" s="6"/>
      <c r="WGP2" s="6"/>
      <c r="WGQ2" s="6"/>
      <c r="WGR2" s="6"/>
      <c r="WGS2" s="6"/>
      <c r="WGT2" s="6"/>
      <c r="WGU2" s="6"/>
      <c r="WGV2" s="6"/>
      <c r="WGW2" s="6"/>
      <c r="WGX2" s="6"/>
      <c r="WGY2" s="6"/>
      <c r="WGZ2" s="6"/>
      <c r="WHA2" s="6"/>
      <c r="WHB2" s="6"/>
      <c r="WHC2" s="6"/>
      <c r="WHD2" s="6"/>
      <c r="WHE2" s="6"/>
      <c r="WHF2" s="6"/>
      <c r="WHG2" s="6"/>
      <c r="WHH2" s="6"/>
      <c r="WHI2" s="6"/>
      <c r="WHJ2" s="6"/>
      <c r="WHK2" s="6"/>
      <c r="WHL2" s="6"/>
      <c r="WHM2" s="6"/>
      <c r="WHN2" s="6"/>
      <c r="WHO2" s="6"/>
      <c r="WHP2" s="6"/>
      <c r="WHQ2" s="6"/>
      <c r="WHR2" s="6"/>
      <c r="WHS2" s="6"/>
      <c r="WHT2" s="6"/>
      <c r="WHU2" s="6"/>
      <c r="WHV2" s="6"/>
      <c r="WHW2" s="6"/>
      <c r="WHX2" s="6"/>
      <c r="WHY2" s="6"/>
      <c r="WHZ2" s="6"/>
      <c r="WIA2" s="6"/>
      <c r="WIB2" s="6"/>
      <c r="WIC2" s="6"/>
      <c r="WID2" s="6"/>
      <c r="WIE2" s="6"/>
      <c r="WIF2" s="6"/>
      <c r="WIG2" s="6"/>
      <c r="WIH2" s="6"/>
      <c r="WII2" s="6"/>
      <c r="WIJ2" s="6"/>
      <c r="WIK2" s="6"/>
      <c r="WIL2" s="6"/>
      <c r="WIM2" s="6"/>
      <c r="WIN2" s="6"/>
      <c r="WIO2" s="6"/>
      <c r="WIP2" s="6"/>
      <c r="WIQ2" s="6"/>
      <c r="WIR2" s="6"/>
      <c r="WIS2" s="6"/>
      <c r="WIT2" s="6"/>
      <c r="WIU2" s="6"/>
      <c r="WIV2" s="6"/>
      <c r="WIW2" s="6"/>
      <c r="WIX2" s="6"/>
      <c r="WIY2" s="6"/>
      <c r="WIZ2" s="6"/>
      <c r="WJA2" s="6"/>
      <c r="WJB2" s="6"/>
      <c r="WJC2" s="6"/>
      <c r="WJD2" s="6"/>
      <c r="WJE2" s="6"/>
      <c r="WJF2" s="6"/>
      <c r="WJG2" s="6"/>
      <c r="WJH2" s="6"/>
      <c r="WJI2" s="6"/>
      <c r="WJJ2" s="6"/>
      <c r="WJK2" s="6"/>
      <c r="WJL2" s="6"/>
      <c r="WJM2" s="6"/>
      <c r="WJN2" s="6"/>
      <c r="WJO2" s="6"/>
      <c r="WJP2" s="6"/>
      <c r="WJQ2" s="6"/>
      <c r="WJR2" s="6"/>
      <c r="WJS2" s="6"/>
      <c r="WJT2" s="6"/>
      <c r="WJU2" s="6"/>
      <c r="WJV2" s="6"/>
      <c r="WJW2" s="6"/>
      <c r="WJX2" s="6"/>
      <c r="WJY2" s="6"/>
      <c r="WJZ2" s="6"/>
      <c r="WKA2" s="6"/>
      <c r="WKB2" s="6"/>
      <c r="WKC2" s="6"/>
      <c r="WKD2" s="6"/>
      <c r="WKE2" s="6"/>
      <c r="WKF2" s="6"/>
      <c r="WKG2" s="6"/>
      <c r="WKH2" s="6"/>
      <c r="WKI2" s="6"/>
      <c r="WKJ2" s="6"/>
      <c r="WKK2" s="6"/>
      <c r="WKL2" s="6"/>
      <c r="WKM2" s="6"/>
      <c r="WKN2" s="6"/>
      <c r="WKO2" s="6"/>
      <c r="WKP2" s="6"/>
      <c r="WKQ2" s="6"/>
      <c r="WKR2" s="6"/>
      <c r="WKS2" s="6"/>
      <c r="WKT2" s="6"/>
      <c r="WKU2" s="6"/>
      <c r="WKV2" s="6"/>
      <c r="WKW2" s="6"/>
      <c r="WKX2" s="6"/>
      <c r="WKY2" s="6"/>
      <c r="WKZ2" s="6"/>
      <c r="WLA2" s="6"/>
      <c r="WLB2" s="6"/>
      <c r="WLC2" s="6"/>
      <c r="WLD2" s="6"/>
      <c r="WLE2" s="6"/>
      <c r="WLF2" s="6"/>
      <c r="WLG2" s="6"/>
      <c r="WLH2" s="6"/>
      <c r="WLI2" s="6"/>
      <c r="WLJ2" s="6"/>
      <c r="WLK2" s="6"/>
      <c r="WLL2" s="6"/>
      <c r="WLM2" s="6"/>
      <c r="WLN2" s="6"/>
      <c r="WLO2" s="6"/>
      <c r="WLP2" s="6"/>
      <c r="WLQ2" s="6"/>
      <c r="WLR2" s="6"/>
      <c r="WLS2" s="6"/>
      <c r="WLT2" s="6"/>
      <c r="WLU2" s="6"/>
      <c r="WLV2" s="6"/>
      <c r="WLW2" s="6"/>
      <c r="WLX2" s="6"/>
      <c r="WLY2" s="6"/>
      <c r="WLZ2" s="6"/>
      <c r="WMA2" s="6"/>
      <c r="WMB2" s="6"/>
      <c r="WMC2" s="6"/>
      <c r="WMD2" s="6"/>
      <c r="WME2" s="6"/>
      <c r="WMF2" s="6"/>
      <c r="WMG2" s="6"/>
      <c r="WMH2" s="6"/>
      <c r="WMI2" s="6"/>
      <c r="WMJ2" s="6"/>
      <c r="WMK2" s="6"/>
      <c r="WML2" s="6"/>
      <c r="WMM2" s="6"/>
      <c r="WMN2" s="6"/>
      <c r="WMO2" s="6"/>
      <c r="WMP2" s="6"/>
      <c r="WMQ2" s="6"/>
      <c r="WMR2" s="6"/>
      <c r="WMS2" s="6"/>
      <c r="WMT2" s="6"/>
      <c r="WMU2" s="6"/>
      <c r="WMV2" s="6"/>
      <c r="WMW2" s="6"/>
      <c r="WMX2" s="6"/>
      <c r="WMY2" s="6"/>
      <c r="WMZ2" s="6"/>
      <c r="WNA2" s="6"/>
      <c r="WNB2" s="6"/>
      <c r="WNC2" s="6"/>
      <c r="WND2" s="6"/>
      <c r="WNE2" s="6"/>
      <c r="WNF2" s="6"/>
      <c r="WNG2" s="6"/>
      <c r="WNH2" s="6"/>
      <c r="WNI2" s="6"/>
      <c r="WNJ2" s="6"/>
      <c r="WNK2" s="6"/>
      <c r="WNL2" s="6"/>
      <c r="WNM2" s="6"/>
      <c r="WNN2" s="6"/>
      <c r="WNO2" s="6"/>
      <c r="WNP2" s="6"/>
      <c r="WNQ2" s="6"/>
      <c r="WNR2" s="6"/>
      <c r="WNS2" s="6"/>
      <c r="WNT2" s="6"/>
      <c r="WNU2" s="6"/>
      <c r="WNV2" s="6"/>
      <c r="WNW2" s="6"/>
      <c r="WNX2" s="6"/>
      <c r="WNY2" s="6"/>
      <c r="WNZ2" s="6"/>
      <c r="WOA2" s="6"/>
      <c r="WOB2" s="6"/>
      <c r="WOC2" s="6"/>
      <c r="WOD2" s="6"/>
      <c r="WOE2" s="6"/>
      <c r="WOF2" s="6"/>
      <c r="WOG2" s="6"/>
      <c r="WOH2" s="6"/>
      <c r="WOI2" s="6"/>
      <c r="WOJ2" s="6"/>
      <c r="WOK2" s="6"/>
      <c r="WOL2" s="6"/>
      <c r="WOM2" s="6"/>
      <c r="WON2" s="6"/>
      <c r="WOO2" s="6"/>
      <c r="WOP2" s="6"/>
      <c r="WOQ2" s="6"/>
      <c r="WOR2" s="6"/>
      <c r="WOS2" s="6"/>
      <c r="WOT2" s="6"/>
      <c r="WOU2" s="6"/>
      <c r="WOV2" s="6"/>
      <c r="WOW2" s="6"/>
      <c r="WOX2" s="6"/>
      <c r="WOY2" s="6"/>
      <c r="WOZ2" s="6"/>
      <c r="WPA2" s="6"/>
      <c r="WPB2" s="6"/>
      <c r="WPC2" s="6"/>
      <c r="WPD2" s="6"/>
      <c r="WPE2" s="6"/>
      <c r="WPF2" s="6"/>
      <c r="WPG2" s="6"/>
      <c r="WPH2" s="6"/>
      <c r="WPI2" s="6"/>
      <c r="WPJ2" s="6"/>
      <c r="WPK2" s="6"/>
      <c r="WPL2" s="6"/>
      <c r="WPM2" s="6"/>
      <c r="WPN2" s="6"/>
      <c r="WPO2" s="6"/>
      <c r="WPP2" s="6"/>
      <c r="WPQ2" s="6"/>
      <c r="WPR2" s="6"/>
      <c r="WPS2" s="6"/>
      <c r="WPT2" s="6"/>
      <c r="WPU2" s="6"/>
      <c r="WPV2" s="6"/>
      <c r="WPW2" s="6"/>
      <c r="WPX2" s="6"/>
      <c r="WPY2" s="6"/>
      <c r="WPZ2" s="6"/>
      <c r="WQA2" s="6"/>
      <c r="WQB2" s="6"/>
      <c r="WQC2" s="6"/>
      <c r="WQD2" s="6"/>
      <c r="WQE2" s="6"/>
      <c r="WQF2" s="6"/>
      <c r="WQG2" s="6"/>
      <c r="WQH2" s="6"/>
      <c r="WQI2" s="6"/>
      <c r="WQJ2" s="6"/>
      <c r="WQK2" s="6"/>
      <c r="WQL2" s="6"/>
      <c r="WQM2" s="6"/>
      <c r="WQN2" s="6"/>
      <c r="WQO2" s="6"/>
      <c r="WQP2" s="6"/>
      <c r="WQQ2" s="6"/>
      <c r="WQR2" s="6"/>
      <c r="WQS2" s="6"/>
      <c r="WQT2" s="6"/>
      <c r="WQU2" s="6"/>
      <c r="WQV2" s="6"/>
      <c r="WQW2" s="6"/>
      <c r="WQX2" s="6"/>
      <c r="WQY2" s="6"/>
      <c r="WQZ2" s="6"/>
      <c r="WRA2" s="6"/>
      <c r="WRB2" s="6"/>
      <c r="WRC2" s="6"/>
      <c r="WRD2" s="6"/>
      <c r="WRE2" s="6"/>
      <c r="WRF2" s="6"/>
      <c r="WRG2" s="6"/>
      <c r="WRH2" s="6"/>
      <c r="WRI2" s="6"/>
      <c r="WRJ2" s="6"/>
      <c r="WRK2" s="6"/>
      <c r="WRL2" s="6"/>
      <c r="WRM2" s="6"/>
      <c r="WRN2" s="6"/>
      <c r="WRO2" s="6"/>
      <c r="WRP2" s="6"/>
      <c r="WRQ2" s="6"/>
      <c r="WRR2" s="6"/>
      <c r="WRS2" s="6"/>
      <c r="WRT2" s="6"/>
      <c r="WRU2" s="6"/>
      <c r="WRV2" s="6"/>
      <c r="WRW2" s="6"/>
      <c r="WRX2" s="6"/>
      <c r="WRY2" s="6"/>
      <c r="WRZ2" s="6"/>
      <c r="WSA2" s="6"/>
      <c r="WSB2" s="6"/>
      <c r="WSC2" s="6"/>
      <c r="WSD2" s="6"/>
      <c r="WSE2" s="6"/>
      <c r="WSF2" s="6"/>
      <c r="WSG2" s="6"/>
      <c r="WSH2" s="6"/>
      <c r="WSI2" s="6"/>
      <c r="WSJ2" s="6"/>
      <c r="WSK2" s="6"/>
      <c r="WSL2" s="6"/>
      <c r="WSM2" s="6"/>
      <c r="WSN2" s="6"/>
      <c r="WSO2" s="6"/>
      <c r="WSP2" s="6"/>
      <c r="WSQ2" s="6"/>
      <c r="WSR2" s="6"/>
      <c r="WSS2" s="6"/>
      <c r="WST2" s="6"/>
      <c r="WSU2" s="6"/>
      <c r="WSV2" s="6"/>
      <c r="WSW2" s="6"/>
      <c r="WSX2" s="6"/>
      <c r="WSY2" s="6"/>
      <c r="WSZ2" s="6"/>
      <c r="WTA2" s="6"/>
      <c r="WTB2" s="6"/>
      <c r="WTC2" s="6"/>
      <c r="WTD2" s="6"/>
      <c r="WTE2" s="6"/>
      <c r="WTF2" s="6"/>
      <c r="WTG2" s="6"/>
      <c r="WTH2" s="6"/>
      <c r="WTI2" s="6"/>
      <c r="WTJ2" s="6"/>
      <c r="WTK2" s="6"/>
      <c r="WTL2" s="6"/>
      <c r="WTM2" s="6"/>
      <c r="WTN2" s="6"/>
      <c r="WTO2" s="6"/>
      <c r="WTP2" s="6"/>
      <c r="WTQ2" s="6"/>
      <c r="WTR2" s="6"/>
      <c r="WTS2" s="6"/>
      <c r="WTT2" s="6"/>
      <c r="WTU2" s="6"/>
      <c r="WTV2" s="6"/>
      <c r="WTW2" s="6"/>
      <c r="WTX2" s="6"/>
      <c r="WTY2" s="6"/>
      <c r="WTZ2" s="6"/>
      <c r="WUA2" s="6"/>
      <c r="WUB2" s="6"/>
      <c r="WUC2" s="6"/>
      <c r="WUD2" s="6"/>
      <c r="WUE2" s="6"/>
      <c r="WUF2" s="6"/>
      <c r="WUG2" s="6"/>
      <c r="WUH2" s="6"/>
      <c r="WUI2" s="6"/>
      <c r="WUJ2" s="6"/>
      <c r="WUK2" s="6"/>
      <c r="WUL2" s="6"/>
      <c r="WUM2" s="6"/>
      <c r="WUN2" s="6"/>
      <c r="WUO2" s="6"/>
      <c r="WUP2" s="6"/>
      <c r="WUQ2" s="6"/>
      <c r="WUR2" s="6"/>
      <c r="WUS2" s="6"/>
      <c r="WUT2" s="6"/>
      <c r="WUU2" s="6"/>
      <c r="WUV2" s="6"/>
      <c r="WUW2" s="6"/>
      <c r="WUX2" s="6"/>
      <c r="WUY2" s="6"/>
      <c r="WUZ2" s="6"/>
      <c r="WVA2" s="6"/>
      <c r="WVB2" s="6"/>
      <c r="WVC2" s="6"/>
      <c r="WVD2" s="6"/>
      <c r="WVE2" s="6"/>
      <c r="WVF2" s="6"/>
      <c r="WVG2" s="6"/>
      <c r="WVH2" s="6"/>
      <c r="WVI2" s="6"/>
      <c r="WVJ2" s="6"/>
      <c r="WVK2" s="6"/>
      <c r="WVL2" s="6"/>
      <c r="WVM2" s="6"/>
      <c r="WVN2" s="6"/>
      <c r="WVO2" s="6"/>
      <c r="WVP2" s="6"/>
      <c r="WVQ2" s="6"/>
      <c r="WVR2" s="6"/>
      <c r="WVS2" s="6"/>
      <c r="WVT2" s="6"/>
      <c r="WVU2" s="6"/>
      <c r="WVV2" s="6"/>
      <c r="WVW2" s="6"/>
      <c r="WVX2" s="6"/>
      <c r="WVY2" s="6"/>
      <c r="WVZ2" s="6"/>
      <c r="WWA2" s="6"/>
      <c r="WWB2" s="6"/>
      <c r="WWC2" s="6"/>
      <c r="WWD2" s="6"/>
      <c r="WWE2" s="6"/>
      <c r="WWF2" s="6"/>
      <c r="WWG2" s="6"/>
      <c r="WWH2" s="6"/>
      <c r="WWI2" s="6"/>
      <c r="WWJ2" s="6"/>
      <c r="WWK2" s="6"/>
      <c r="WWL2" s="6"/>
      <c r="WWM2" s="6"/>
      <c r="WWN2" s="6"/>
      <c r="WWO2" s="6"/>
      <c r="WWP2" s="6"/>
      <c r="WWQ2" s="6"/>
      <c r="WWR2" s="6"/>
      <c r="WWS2" s="6"/>
      <c r="WWT2" s="6"/>
      <c r="WWU2" s="6"/>
      <c r="WWV2" s="6"/>
      <c r="WWW2" s="6"/>
      <c r="WWX2" s="6"/>
      <c r="WWY2" s="6"/>
      <c r="WWZ2" s="6"/>
      <c r="WXA2" s="6"/>
      <c r="WXB2" s="6"/>
      <c r="WXC2" s="6"/>
      <c r="WXD2" s="6"/>
      <c r="WXE2" s="6"/>
      <c r="WXF2" s="6"/>
      <c r="WXG2" s="6"/>
      <c r="WXH2" s="6"/>
      <c r="WXI2" s="6"/>
      <c r="WXJ2" s="6"/>
      <c r="WXK2" s="6"/>
      <c r="WXL2" s="6"/>
      <c r="WXM2" s="6"/>
      <c r="WXN2" s="6"/>
      <c r="WXO2" s="6"/>
      <c r="WXP2" s="6"/>
      <c r="WXQ2" s="6"/>
      <c r="WXR2" s="6"/>
      <c r="WXS2" s="6"/>
      <c r="WXT2" s="6"/>
      <c r="WXU2" s="6"/>
      <c r="WXV2" s="6"/>
      <c r="WXW2" s="6"/>
      <c r="WXX2" s="6"/>
      <c r="WXY2" s="6"/>
      <c r="WXZ2" s="6"/>
      <c r="WYA2" s="6"/>
      <c r="WYB2" s="6"/>
      <c r="WYC2" s="6"/>
      <c r="WYD2" s="6"/>
      <c r="WYE2" s="6"/>
      <c r="WYF2" s="6"/>
      <c r="WYG2" s="6"/>
      <c r="WYH2" s="6"/>
      <c r="WYI2" s="6"/>
      <c r="WYJ2" s="6"/>
      <c r="WYK2" s="6"/>
      <c r="WYL2" s="6"/>
      <c r="WYM2" s="6"/>
      <c r="WYN2" s="6"/>
      <c r="WYO2" s="6"/>
      <c r="WYP2" s="6"/>
      <c r="WYQ2" s="6"/>
      <c r="WYR2" s="6"/>
      <c r="WYS2" s="6"/>
      <c r="WYT2" s="6"/>
      <c r="WYU2" s="6"/>
      <c r="WYV2" s="6"/>
      <c r="WYW2" s="6"/>
      <c r="WYX2" s="6"/>
      <c r="WYY2" s="6"/>
      <c r="WYZ2" s="6"/>
      <c r="WZA2" s="6"/>
      <c r="WZB2" s="6"/>
      <c r="WZC2" s="6"/>
      <c r="WZD2" s="6"/>
      <c r="WZE2" s="6"/>
      <c r="WZF2" s="6"/>
      <c r="WZG2" s="6"/>
      <c r="WZH2" s="6"/>
      <c r="WZI2" s="6"/>
      <c r="WZJ2" s="6"/>
      <c r="WZK2" s="6"/>
      <c r="WZL2" s="6"/>
      <c r="WZM2" s="6"/>
      <c r="WZN2" s="6"/>
      <c r="WZO2" s="6"/>
      <c r="WZP2" s="6"/>
      <c r="WZQ2" s="6"/>
      <c r="WZR2" s="6"/>
      <c r="WZS2" s="6"/>
      <c r="WZT2" s="6"/>
      <c r="WZU2" s="6"/>
      <c r="WZV2" s="6"/>
      <c r="WZW2" s="6"/>
      <c r="WZX2" s="6"/>
      <c r="WZY2" s="6"/>
      <c r="WZZ2" s="6"/>
      <c r="XAA2" s="6"/>
      <c r="XAB2" s="6"/>
      <c r="XAC2" s="6"/>
      <c r="XAD2" s="6"/>
      <c r="XAE2" s="6"/>
      <c r="XAF2" s="6"/>
      <c r="XAG2" s="6"/>
      <c r="XAH2" s="6"/>
      <c r="XAI2" s="6"/>
      <c r="XAJ2" s="6"/>
      <c r="XAK2" s="6"/>
      <c r="XAL2" s="6"/>
      <c r="XAM2" s="6"/>
      <c r="XAN2" s="6"/>
      <c r="XAO2" s="6"/>
      <c r="XAP2" s="6"/>
      <c r="XAQ2" s="6"/>
      <c r="XAR2" s="6"/>
      <c r="XAS2" s="6"/>
      <c r="XAT2" s="6"/>
      <c r="XAU2" s="6"/>
      <c r="XAV2" s="6"/>
      <c r="XAW2" s="6"/>
      <c r="XAX2" s="6"/>
      <c r="XAY2" s="6"/>
      <c r="XAZ2" s="6"/>
      <c r="XBA2" s="6"/>
      <c r="XBB2" s="6"/>
      <c r="XBC2" s="6"/>
      <c r="XBD2" s="6"/>
      <c r="XBE2" s="6"/>
      <c r="XBF2" s="6"/>
      <c r="XBG2" s="6"/>
      <c r="XBH2" s="6"/>
      <c r="XBI2" s="6"/>
      <c r="XBJ2" s="6"/>
      <c r="XBK2" s="6"/>
      <c r="XBL2" s="6"/>
      <c r="XBM2" s="6"/>
      <c r="XBN2" s="6"/>
      <c r="XBO2" s="6"/>
      <c r="XBP2" s="6"/>
      <c r="XBQ2" s="6"/>
      <c r="XBR2" s="6"/>
      <c r="XBS2" s="6"/>
      <c r="XBT2" s="6"/>
      <c r="XBU2" s="6"/>
      <c r="XBV2" s="6"/>
      <c r="XBW2" s="6"/>
      <c r="XBX2" s="6"/>
      <c r="XBY2" s="6"/>
      <c r="XBZ2" s="6"/>
      <c r="XCA2" s="6"/>
      <c r="XCB2" s="6"/>
      <c r="XCC2" s="6"/>
      <c r="XCD2" s="6"/>
      <c r="XCE2" s="6"/>
      <c r="XCF2" s="6"/>
      <c r="XCG2" s="6"/>
      <c r="XCH2" s="6"/>
      <c r="XCI2" s="6"/>
      <c r="XCJ2" s="6"/>
      <c r="XCK2" s="6"/>
      <c r="XCL2" s="6"/>
      <c r="XCM2" s="6"/>
      <c r="XCN2" s="6"/>
      <c r="XCO2" s="6"/>
      <c r="XCP2" s="6"/>
      <c r="XCQ2" s="6"/>
      <c r="XCR2" s="6"/>
      <c r="XCS2" s="6"/>
      <c r="XCT2" s="6"/>
      <c r="XCU2" s="6"/>
      <c r="XCV2" s="6"/>
      <c r="XCW2" s="6"/>
      <c r="XCX2" s="6"/>
      <c r="XCY2" s="6"/>
      <c r="XCZ2" s="6"/>
      <c r="XDA2" s="6"/>
      <c r="XDB2" s="6"/>
      <c r="XDC2" s="6"/>
      <c r="XDD2" s="6"/>
      <c r="XDE2" s="6"/>
      <c r="XDF2" s="6"/>
      <c r="XDG2" s="6"/>
      <c r="XDH2" s="6"/>
      <c r="XDI2" s="6"/>
      <c r="XDJ2" s="6"/>
      <c r="XDK2" s="6"/>
      <c r="XDL2" s="6"/>
      <c r="XDM2" s="6"/>
      <c r="XDN2" s="6"/>
      <c r="XDO2" s="6"/>
      <c r="XDP2" s="6"/>
      <c r="XDQ2" s="6"/>
      <c r="XDR2" s="6"/>
      <c r="XDS2" s="6"/>
      <c r="XDT2" s="6"/>
      <c r="XDU2" s="6"/>
      <c r="XDV2" s="6"/>
      <c r="XDW2" s="6"/>
      <c r="XDX2" s="6"/>
      <c r="XDY2" s="6"/>
      <c r="XDZ2" s="6"/>
      <c r="XEA2" s="6"/>
      <c r="XEB2" s="6"/>
      <c r="XEC2" s="6"/>
      <c r="XED2" s="6"/>
      <c r="XEE2" s="6"/>
      <c r="XEF2" s="6"/>
      <c r="XEG2" s="6"/>
      <c r="XEH2" s="6"/>
      <c r="XEI2" s="6"/>
      <c r="XEJ2" s="6"/>
      <c r="XEK2" s="6"/>
      <c r="XEL2" s="6"/>
      <c r="XEM2" s="6"/>
      <c r="XEN2" s="6"/>
      <c r="XEO2" s="6"/>
      <c r="XEP2" s="6"/>
      <c r="XEQ2" s="6"/>
      <c r="XER2" s="6"/>
      <c r="XES2" s="6"/>
      <c r="XET2" s="6"/>
      <c r="XEU2" s="6"/>
      <c r="XEV2" s="6"/>
      <c r="XEW2" s="6"/>
      <c r="XEX2" s="6"/>
      <c r="XEY2" s="6"/>
      <c r="XEZ2" s="6"/>
    </row>
    <row r="3" spans="1:16380" s="30" customFormat="1">
      <c r="A3" s="1"/>
      <c r="B3" s="349" t="s">
        <v>683</v>
      </c>
      <c r="C3" s="349"/>
      <c r="D3" s="349"/>
      <c r="E3" s="349"/>
      <c r="F3" s="349"/>
      <c r="G3" s="349"/>
      <c r="H3" s="349"/>
      <c r="I3" s="349"/>
      <c r="J3" s="349"/>
      <c r="K3" s="349"/>
      <c r="L3" s="349"/>
      <c r="M3" s="1"/>
      <c r="N3" s="1"/>
      <c r="O3" s="1"/>
      <c r="P3" s="1"/>
      <c r="Q3" s="1"/>
      <c r="T3" s="30">
        <v>2</v>
      </c>
    </row>
    <row r="4" spans="1:16380" s="30" customFormat="1">
      <c r="A4" s="1"/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1"/>
      <c r="N4" s="1"/>
      <c r="O4" s="1"/>
      <c r="P4" s="1"/>
      <c r="Q4" s="1"/>
      <c r="T4" s="30">
        <v>3</v>
      </c>
    </row>
    <row r="5" spans="1:16380" s="30" customFormat="1">
      <c r="A5" s="1"/>
      <c r="B5" s="11" t="s">
        <v>685</v>
      </c>
      <c r="C5" s="11"/>
      <c r="D5" s="11"/>
      <c r="E5" s="10"/>
      <c r="F5" s="10"/>
      <c r="G5" s="10"/>
      <c r="H5" s="10"/>
      <c r="I5" s="10"/>
      <c r="J5" s="10"/>
      <c r="K5" s="10"/>
      <c r="L5" s="10"/>
      <c r="M5" s="1"/>
      <c r="N5" s="1"/>
      <c r="O5" s="1"/>
      <c r="P5" s="1"/>
      <c r="Q5" s="1"/>
      <c r="T5" s="30">
        <v>4</v>
      </c>
    </row>
    <row r="6" spans="1:16380" s="30" customFormat="1" ht="6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6380" s="30" customForma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6380" s="30" customFormat="1" ht="18.75">
      <c r="A8" s="1"/>
      <c r="B8" s="20" t="s">
        <v>822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16380" s="30" customForma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6380" s="30" customFormat="1" ht="18.75">
      <c r="A10" s="1"/>
      <c r="B10" s="20" t="s">
        <v>686</v>
      </c>
      <c r="C10" s="20"/>
      <c r="D10" s="20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6380" s="30" customForma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6380" s="30" customFormat="1">
      <c r="A12" s="1"/>
      <c r="B12" s="1" t="s">
        <v>691</v>
      </c>
      <c r="C12" s="1"/>
      <c r="D12" s="7">
        <v>1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6380" s="30" customForma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6380" s="30" customFormat="1">
      <c r="A14" s="1"/>
      <c r="B14" s="29" t="s">
        <v>689</v>
      </c>
      <c r="C14" s="29"/>
      <c r="D14" s="352"/>
      <c r="E14" s="353"/>
      <c r="F14" s="1"/>
      <c r="G14" s="29" t="s">
        <v>690</v>
      </c>
      <c r="H14" s="1"/>
      <c r="I14" s="7"/>
      <c r="J14" s="1"/>
      <c r="K14" s="1"/>
      <c r="L14" s="1"/>
      <c r="M14" s="1"/>
      <c r="N14" s="1"/>
      <c r="O14" s="1"/>
      <c r="P14" s="1"/>
      <c r="Q14" s="1"/>
    </row>
    <row r="15" spans="1:16380" s="30" customFormat="1" hidden="1">
      <c r="A15" s="1"/>
      <c r="B15" s="1"/>
      <c r="C15" s="1"/>
      <c r="D15" s="1"/>
      <c r="E15" s="1"/>
      <c r="F15" s="1"/>
      <c r="G15" s="29"/>
      <c r="H15" s="1"/>
      <c r="I15" s="7"/>
      <c r="J15" s="1"/>
      <c r="K15" s="1"/>
      <c r="L15" s="1"/>
      <c r="M15" s="1"/>
      <c r="N15" s="1"/>
      <c r="O15" s="1"/>
      <c r="P15" s="1"/>
      <c r="Q15" s="1"/>
    </row>
    <row r="16" spans="1:16380" s="30" customFormat="1" hidden="1">
      <c r="A16" s="1"/>
      <c r="B16" s="1"/>
      <c r="C16" s="1"/>
      <c r="D16" s="1"/>
      <c r="E16" s="1"/>
      <c r="F16" s="1"/>
      <c r="G16" s="29"/>
      <c r="H16" s="1"/>
      <c r="I16" s="7"/>
      <c r="J16" s="1"/>
      <c r="K16" s="1"/>
      <c r="L16" s="1"/>
      <c r="M16" s="1"/>
      <c r="N16" s="1"/>
      <c r="O16" s="1"/>
      <c r="P16" s="1"/>
      <c r="Q16" s="1"/>
    </row>
    <row r="17" spans="1:17" s="30" customFormat="1" hidden="1">
      <c r="A17" s="1"/>
      <c r="B17" s="1"/>
      <c r="C17" s="1"/>
      <c r="D17" s="1"/>
      <c r="E17" s="1"/>
      <c r="F17" s="1"/>
      <c r="G17" s="29"/>
      <c r="H17" s="1"/>
      <c r="I17" s="7" t="s">
        <v>821</v>
      </c>
      <c r="J17" s="1"/>
      <c r="K17" s="1"/>
      <c r="L17" s="1"/>
      <c r="M17" s="1"/>
      <c r="N17" s="1"/>
      <c r="O17" s="1"/>
      <c r="P17" s="1"/>
      <c r="Q17" s="1"/>
    </row>
    <row r="18" spans="1:17" s="30" customForma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s="30" customForma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s="30" customFormat="1" ht="18.75">
      <c r="A20" s="1"/>
      <c r="B20" s="20" t="s">
        <v>687</v>
      </c>
      <c r="C20" s="20"/>
      <c r="D20" s="20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s="30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s="30" customFormat="1">
      <c r="A22" s="1"/>
      <c r="B22" s="1" t="s">
        <v>691</v>
      </c>
      <c r="C22" s="1"/>
      <c r="D22" s="7">
        <v>1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s="30" customForma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s="30" customFormat="1">
      <c r="A24" s="1"/>
      <c r="B24" s="29" t="s">
        <v>689</v>
      </c>
      <c r="C24" s="1"/>
      <c r="D24" s="352"/>
      <c r="E24" s="353"/>
      <c r="F24" s="1"/>
      <c r="G24" s="29" t="s">
        <v>690</v>
      </c>
      <c r="H24" s="1"/>
      <c r="I24" s="7"/>
      <c r="J24" s="1"/>
      <c r="K24" s="1"/>
      <c r="L24" s="1"/>
      <c r="M24" s="1"/>
      <c r="N24" s="1"/>
      <c r="O24" s="1"/>
      <c r="P24" s="1"/>
      <c r="Q24" s="1"/>
    </row>
    <row r="25" spans="1:17" s="30" customFormat="1" hidden="1">
      <c r="A25" s="1"/>
      <c r="B25" s="1"/>
      <c r="C25" s="1"/>
      <c r="D25" s="1"/>
      <c r="E25" s="1"/>
      <c r="F25" s="1"/>
      <c r="G25" s="29"/>
      <c r="H25" s="1"/>
      <c r="I25" s="7" t="s">
        <v>857</v>
      </c>
      <c r="J25" s="1"/>
      <c r="K25" s="1"/>
      <c r="L25" s="1"/>
      <c r="M25" s="1"/>
      <c r="N25" s="1"/>
      <c r="O25" s="1"/>
      <c r="P25" s="1"/>
      <c r="Q25" s="1"/>
    </row>
    <row r="26" spans="1:17" s="30" customFormat="1" hidden="1">
      <c r="A26" s="1"/>
      <c r="B26" s="1"/>
      <c r="C26" s="1"/>
      <c r="D26" s="1"/>
      <c r="E26" s="1"/>
      <c r="F26" s="1"/>
      <c r="G26" s="29"/>
      <c r="H26" s="1"/>
      <c r="I26" s="7" t="s">
        <v>858</v>
      </c>
      <c r="J26" s="1"/>
      <c r="K26" s="1"/>
      <c r="L26" s="1"/>
      <c r="M26" s="1"/>
      <c r="N26" s="1"/>
      <c r="O26" s="1"/>
      <c r="P26" s="1"/>
      <c r="Q26" s="1"/>
    </row>
    <row r="27" spans="1:17" s="30" customFormat="1" hidden="1">
      <c r="A27" s="1"/>
      <c r="B27" s="1"/>
      <c r="C27" s="1"/>
      <c r="D27" s="1"/>
      <c r="E27" s="1"/>
      <c r="F27" s="1"/>
      <c r="G27" s="29"/>
      <c r="H27" s="1"/>
      <c r="I27" s="7" t="s">
        <v>856</v>
      </c>
      <c r="J27" s="1"/>
      <c r="K27" s="1"/>
      <c r="L27" s="1"/>
      <c r="M27" s="1"/>
      <c r="N27" s="1"/>
      <c r="O27" s="1"/>
      <c r="P27" s="1"/>
      <c r="Q27" s="1"/>
    </row>
    <row r="28" spans="1:17" s="30" customForma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s="30" customForma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s="30" customFormat="1" ht="18.75">
      <c r="A30" s="1"/>
      <c r="B30" s="20" t="s">
        <v>688</v>
      </c>
      <c r="C30" s="20"/>
      <c r="D30" s="20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s="30" customForma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1:17" s="30" customFormat="1">
      <c r="A32" s="1"/>
      <c r="B32" s="1" t="s">
        <v>691</v>
      </c>
      <c r="C32" s="1"/>
      <c r="D32" s="7">
        <v>1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1:17" s="30" customForma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s="30" customFormat="1">
      <c r="A34" s="1"/>
      <c r="B34" s="29" t="s">
        <v>689</v>
      </c>
      <c r="C34" s="1"/>
      <c r="D34" s="352"/>
      <c r="E34" s="353"/>
      <c r="F34" s="1"/>
      <c r="G34" s="29" t="s">
        <v>690</v>
      </c>
      <c r="H34" s="1"/>
      <c r="I34" s="7"/>
      <c r="J34" s="1"/>
      <c r="K34" s="1"/>
      <c r="L34" s="1"/>
      <c r="M34" s="1"/>
      <c r="N34" s="1"/>
      <c r="O34" s="1"/>
      <c r="P34" s="1"/>
      <c r="Q34" s="1"/>
    </row>
    <row r="35" spans="1:17" s="30" customFormat="1" hidden="1">
      <c r="A35" s="1"/>
      <c r="B35" s="1"/>
      <c r="C35" s="1"/>
      <c r="D35" s="1"/>
      <c r="E35" s="1"/>
      <c r="F35" s="1"/>
      <c r="G35" s="29"/>
      <c r="H35" s="1"/>
      <c r="I35" s="7" t="s">
        <v>682</v>
      </c>
      <c r="J35" s="1"/>
      <c r="K35" s="1"/>
      <c r="L35" s="1"/>
      <c r="M35" s="1"/>
      <c r="N35" s="1"/>
      <c r="O35" s="1"/>
      <c r="P35" s="1"/>
      <c r="Q35" s="1"/>
    </row>
    <row r="36" spans="1:17" s="30" customFormat="1" hidden="1">
      <c r="A36" s="1"/>
      <c r="B36" s="1"/>
      <c r="C36" s="1"/>
      <c r="D36" s="1"/>
      <c r="E36" s="1"/>
      <c r="F36" s="1"/>
      <c r="G36" s="29"/>
      <c r="H36" s="1"/>
      <c r="I36" s="7" t="s">
        <v>680</v>
      </c>
      <c r="J36" s="1"/>
      <c r="K36" s="1"/>
      <c r="L36" s="1"/>
      <c r="M36" s="1"/>
      <c r="N36" s="1"/>
      <c r="O36" s="1"/>
      <c r="P36" s="1"/>
      <c r="Q36" s="1"/>
    </row>
    <row r="37" spans="1:17" s="30" customFormat="1" hidden="1">
      <c r="A37" s="1"/>
      <c r="B37" s="1"/>
      <c r="C37" s="1"/>
      <c r="D37" s="1"/>
      <c r="E37" s="1"/>
      <c r="F37" s="1"/>
      <c r="G37" s="29"/>
      <c r="H37" s="1"/>
      <c r="I37" s="7" t="s">
        <v>681</v>
      </c>
      <c r="J37" s="1"/>
      <c r="K37" s="1"/>
      <c r="L37" s="1"/>
      <c r="M37" s="1"/>
      <c r="N37" s="1"/>
      <c r="O37" s="1"/>
      <c r="P37" s="1"/>
      <c r="Q37" s="1"/>
    </row>
    <row r="38" spans="1:17" s="30" customForma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s="30" customForma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s="30" customFormat="1">
      <c r="A40" s="16"/>
      <c r="B40" s="16" t="str">
        <f>CONCATENATE("Version ",Version)</f>
        <v>Version 0.9</v>
      </c>
      <c r="C40" s="16"/>
      <c r="D40" s="16"/>
      <c r="E40" s="16"/>
      <c r="F40" s="16"/>
      <c r="G40" s="27"/>
      <c r="H40" s="351" t="s">
        <v>0</v>
      </c>
      <c r="I40" s="351"/>
      <c r="J40" s="351"/>
      <c r="K40" s="351"/>
      <c r="L40" s="351"/>
      <c r="M40" s="16"/>
      <c r="N40" s="350" t="s">
        <v>701</v>
      </c>
      <c r="O40" s="350"/>
      <c r="P40" s="350"/>
      <c r="Q40" s="16"/>
    </row>
    <row r="41" spans="1:17" hidden="1"/>
    <row r="42" spans="1:17" hidden="1"/>
  </sheetData>
  <sheetProtection sheet="1" objects="1" scenarios="1"/>
  <mergeCells count="6">
    <mergeCell ref="N40:P40"/>
    <mergeCell ref="B3:L4"/>
    <mergeCell ref="H40:L40"/>
    <mergeCell ref="D14:E14"/>
    <mergeCell ref="D24:E24"/>
    <mergeCell ref="D34:E34"/>
  </mergeCells>
  <dataValidations count="2">
    <dataValidation type="list" allowBlank="1" showInputMessage="1" showErrorMessage="1" sqref="I34:I37 I14:I17 D14:E14 I24:I27 D24:E24 D34:E34">
      <formula1>GraphParam</formula1>
    </dataValidation>
    <dataValidation type="list" allowBlank="1" showInputMessage="1" showErrorMessage="1" sqref="D12 D22 D32">
      <formula1>NumYList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hartConfigSht.DispChart1">
                <anchor moveWithCells="1" sizeWithCells="1">
                  <from>
                    <xdr:col>10</xdr:col>
                    <xdr:colOff>47625</xdr:colOff>
                    <xdr:row>13</xdr:row>
                    <xdr:rowOff>9525</xdr:rowOff>
                  </from>
                  <to>
                    <xdr:col>11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hartConfigSht.DispChart2">
                <anchor moveWithCells="1" sizeWithCells="1">
                  <from>
                    <xdr:col>10</xdr:col>
                    <xdr:colOff>38100</xdr:colOff>
                    <xdr:row>22</xdr:row>
                    <xdr:rowOff>152400</xdr:rowOff>
                  </from>
                  <to>
                    <xdr:col>11</xdr:col>
                    <xdr:colOff>28575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ChartConfigSht.DispChart3">
                <anchor moveWithCells="1" sizeWithCells="1">
                  <from>
                    <xdr:col>10</xdr:col>
                    <xdr:colOff>76200</xdr:colOff>
                    <xdr:row>32</xdr:row>
                    <xdr:rowOff>171450</xdr:rowOff>
                  </from>
                  <to>
                    <xdr:col>11</xdr:col>
                    <xdr:colOff>66675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Sht"/>
  <dimension ref="A1:XFC48"/>
  <sheetViews>
    <sheetView showGridLines="0" showRowColHeaders="0" workbookViewId="0"/>
  </sheetViews>
  <sheetFormatPr defaultColWidth="0" defaultRowHeight="15"/>
  <cols>
    <col min="1" max="1" width="81.140625" style="1" customWidth="1"/>
    <col min="2" max="2" width="80.7109375" style="1" hidden="1" customWidth="1"/>
    <col min="3" max="3" width="80.7109375" style="1" customWidth="1"/>
    <col min="4" max="4" width="9.7109375" style="1" hidden="1" customWidth="1"/>
    <col min="5" max="5" width="1.42578125" style="1" hidden="1" customWidth="1"/>
    <col min="6" max="6" width="3.42578125" style="1" hidden="1" customWidth="1"/>
    <col min="7" max="7" width="12.7109375" style="1" hidden="1" customWidth="1"/>
    <col min="8" max="8" width="15.28515625" style="1" hidden="1" customWidth="1"/>
    <col min="9" max="9" width="23.28515625" style="1" hidden="1" customWidth="1"/>
    <col min="10" max="10" width="18.140625" style="1" hidden="1" customWidth="1"/>
    <col min="11" max="11" width="34.140625" style="1" hidden="1" customWidth="1"/>
    <col min="12" max="12" width="35.5703125" style="1" hidden="1" customWidth="1"/>
    <col min="13" max="13" width="12.42578125" style="1" hidden="1" customWidth="1"/>
    <col min="14" max="14" width="5" style="1" hidden="1" customWidth="1"/>
    <col min="15" max="15" width="2.140625" style="1" hidden="1" customWidth="1"/>
    <col min="16" max="16383" width="9.140625" style="1" hidden="1"/>
    <col min="16384" max="16384" width="0" style="1" hidden="1"/>
  </cols>
  <sheetData>
    <row r="1" spans="1:16383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</row>
    <row r="2" spans="1:16383" ht="12.75" customHeight="1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</row>
    <row r="3" spans="1:16383" ht="21" customHeight="1">
      <c r="A3" s="195" t="s">
        <v>683</v>
      </c>
      <c r="B3" s="300"/>
      <c r="C3" s="300"/>
      <c r="D3" s="300"/>
      <c r="E3" s="300"/>
      <c r="F3" s="300"/>
      <c r="G3" s="300"/>
      <c r="H3" s="300"/>
      <c r="I3" s="300"/>
      <c r="J3" s="300"/>
      <c r="K3" s="300"/>
      <c r="L3" s="300"/>
      <c r="M3" s="158"/>
      <c r="N3" s="158"/>
      <c r="O3" s="49"/>
    </row>
    <row r="4" spans="1:16383" ht="15" customHeight="1">
      <c r="A4" s="50" t="s">
        <v>685</v>
      </c>
      <c r="B4" s="300"/>
      <c r="C4" s="300"/>
      <c r="D4" s="300"/>
      <c r="E4" s="300"/>
      <c r="F4" s="300"/>
      <c r="G4" s="300"/>
      <c r="H4" s="300"/>
      <c r="I4" s="300"/>
      <c r="J4" s="300"/>
      <c r="K4" s="300"/>
      <c r="L4" s="300"/>
      <c r="M4" s="158"/>
      <c r="N4" s="158"/>
      <c r="O4" s="49"/>
    </row>
    <row r="5" spans="1:16383" ht="6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</row>
    <row r="6" spans="1:16383" ht="19.5" customHeight="1">
      <c r="A6" s="159" t="s">
        <v>875</v>
      </c>
      <c r="B6" s="8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29"/>
      <c r="Q6" s="29"/>
      <c r="R6" s="29"/>
      <c r="S6" s="29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2"/>
      <c r="CM6" s="32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32"/>
      <c r="DK6" s="32"/>
      <c r="DL6" s="32"/>
      <c r="DM6" s="32"/>
      <c r="DN6" s="32"/>
      <c r="DO6" s="32"/>
      <c r="DP6" s="32"/>
      <c r="DQ6" s="32"/>
      <c r="DR6" s="32"/>
      <c r="DS6" s="32"/>
      <c r="DT6" s="32"/>
      <c r="DU6" s="32"/>
      <c r="DV6" s="32"/>
      <c r="DW6" s="32"/>
      <c r="DX6" s="32"/>
      <c r="DY6" s="32"/>
      <c r="DZ6" s="32"/>
      <c r="EA6" s="32"/>
      <c r="EB6" s="32"/>
      <c r="EC6" s="32"/>
      <c r="ED6" s="32"/>
      <c r="EE6" s="32"/>
      <c r="EF6" s="32"/>
      <c r="EG6" s="32"/>
      <c r="EH6" s="32"/>
      <c r="EI6" s="32"/>
      <c r="EJ6" s="32"/>
      <c r="EK6" s="32"/>
      <c r="EL6" s="32"/>
      <c r="EM6" s="32"/>
      <c r="EN6" s="32"/>
      <c r="EO6" s="32"/>
      <c r="EP6" s="32"/>
      <c r="EQ6" s="32"/>
      <c r="ER6" s="32"/>
      <c r="ES6" s="32"/>
      <c r="ET6" s="32"/>
      <c r="EU6" s="32"/>
      <c r="EV6" s="32"/>
      <c r="EW6" s="32"/>
      <c r="EX6" s="32"/>
      <c r="EY6" s="32"/>
      <c r="EZ6" s="32"/>
      <c r="FA6" s="32"/>
      <c r="FB6" s="32"/>
      <c r="FC6" s="32"/>
      <c r="FD6" s="32"/>
      <c r="FE6" s="32"/>
      <c r="FF6" s="32"/>
      <c r="FG6" s="32"/>
      <c r="FH6" s="32"/>
      <c r="FI6" s="32"/>
      <c r="FJ6" s="32"/>
      <c r="FK6" s="32"/>
      <c r="FL6" s="32"/>
      <c r="FM6" s="32"/>
      <c r="FN6" s="32"/>
      <c r="FO6" s="32"/>
      <c r="FP6" s="32"/>
      <c r="FQ6" s="32"/>
      <c r="FR6" s="32"/>
      <c r="FS6" s="32"/>
      <c r="FT6" s="32"/>
      <c r="FU6" s="32"/>
      <c r="FV6" s="32"/>
      <c r="FW6" s="32"/>
      <c r="FX6" s="32"/>
      <c r="FY6" s="32"/>
      <c r="FZ6" s="32"/>
      <c r="GA6" s="32"/>
      <c r="GB6" s="32"/>
      <c r="GC6" s="32"/>
      <c r="GD6" s="32"/>
      <c r="GE6" s="32"/>
      <c r="GF6" s="32"/>
      <c r="GG6" s="32"/>
      <c r="GH6" s="32"/>
      <c r="GI6" s="32"/>
      <c r="GJ6" s="32"/>
      <c r="GK6" s="32"/>
      <c r="GL6" s="32"/>
      <c r="GM6" s="32"/>
      <c r="GN6" s="32"/>
      <c r="GO6" s="32"/>
      <c r="GP6" s="32"/>
      <c r="GQ6" s="32"/>
      <c r="GR6" s="32"/>
      <c r="GS6" s="32"/>
      <c r="GT6" s="32"/>
      <c r="GU6" s="32"/>
      <c r="GV6" s="32"/>
      <c r="GW6" s="32"/>
      <c r="GX6" s="32"/>
      <c r="GY6" s="32"/>
      <c r="GZ6" s="32"/>
      <c r="HA6" s="32"/>
      <c r="HB6" s="32"/>
      <c r="HC6" s="32"/>
      <c r="HD6" s="32"/>
      <c r="HE6" s="32"/>
      <c r="HF6" s="32"/>
      <c r="HG6" s="32"/>
      <c r="HH6" s="32"/>
      <c r="HI6" s="32"/>
      <c r="HJ6" s="32"/>
      <c r="HK6" s="32"/>
      <c r="HL6" s="32"/>
      <c r="HM6" s="32"/>
      <c r="HN6" s="32"/>
      <c r="HO6" s="32"/>
      <c r="HP6" s="32"/>
      <c r="HQ6" s="32"/>
      <c r="HR6" s="32"/>
      <c r="HS6" s="32"/>
      <c r="HT6" s="32"/>
      <c r="HU6" s="32"/>
      <c r="HV6" s="32"/>
      <c r="HW6" s="32"/>
      <c r="HX6" s="32"/>
      <c r="HY6" s="32"/>
      <c r="HZ6" s="32"/>
      <c r="IA6" s="32"/>
      <c r="IB6" s="32"/>
      <c r="IC6" s="32"/>
      <c r="ID6" s="32"/>
      <c r="IE6" s="32"/>
      <c r="IF6" s="32"/>
      <c r="IG6" s="32"/>
      <c r="IH6" s="32"/>
      <c r="II6" s="32"/>
      <c r="IJ6" s="32"/>
      <c r="IK6" s="32"/>
      <c r="IL6" s="32"/>
      <c r="IM6" s="32"/>
      <c r="IN6" s="32"/>
      <c r="IO6" s="32"/>
      <c r="IP6" s="32"/>
      <c r="IQ6" s="32"/>
      <c r="IR6" s="32"/>
      <c r="IS6" s="32"/>
      <c r="IT6" s="32"/>
      <c r="IU6" s="32"/>
      <c r="IV6" s="32"/>
      <c r="IW6" s="32"/>
      <c r="IX6" s="32"/>
      <c r="IY6" s="32"/>
      <c r="IZ6" s="32"/>
      <c r="JA6" s="32"/>
      <c r="JB6" s="32"/>
      <c r="JC6" s="32"/>
      <c r="JD6" s="32"/>
      <c r="JE6" s="32"/>
      <c r="JF6" s="32"/>
      <c r="JG6" s="32"/>
      <c r="JH6" s="32"/>
      <c r="JI6" s="32"/>
      <c r="JJ6" s="32"/>
      <c r="JK6" s="32"/>
      <c r="JL6" s="32"/>
      <c r="JM6" s="32"/>
      <c r="JN6" s="32"/>
      <c r="JO6" s="32"/>
      <c r="JP6" s="32"/>
      <c r="JQ6" s="32"/>
      <c r="JR6" s="32"/>
      <c r="JS6" s="32"/>
      <c r="JT6" s="32"/>
      <c r="JU6" s="32"/>
      <c r="JV6" s="32"/>
      <c r="JW6" s="32"/>
      <c r="JX6" s="32"/>
      <c r="JY6" s="32"/>
      <c r="JZ6" s="32"/>
      <c r="KA6" s="32"/>
      <c r="KB6" s="32"/>
      <c r="KC6" s="32"/>
      <c r="KD6" s="32"/>
      <c r="KE6" s="32"/>
      <c r="KF6" s="32"/>
      <c r="KG6" s="32"/>
      <c r="KH6" s="32"/>
      <c r="KI6" s="32"/>
      <c r="KJ6" s="32"/>
      <c r="KK6" s="32"/>
      <c r="KL6" s="32"/>
      <c r="KM6" s="32"/>
      <c r="KN6" s="32"/>
      <c r="KO6" s="32"/>
      <c r="KP6" s="32"/>
      <c r="KQ6" s="32"/>
      <c r="KR6" s="32"/>
      <c r="KS6" s="32"/>
      <c r="KT6" s="32"/>
      <c r="KU6" s="32"/>
      <c r="KV6" s="32"/>
      <c r="KW6" s="32"/>
      <c r="KX6" s="32"/>
      <c r="KY6" s="32"/>
      <c r="KZ6" s="32"/>
      <c r="LA6" s="32"/>
      <c r="LB6" s="32"/>
      <c r="LC6" s="32"/>
      <c r="LD6" s="32"/>
      <c r="LE6" s="32"/>
      <c r="LF6" s="32"/>
      <c r="LG6" s="32"/>
      <c r="LH6" s="32"/>
      <c r="LI6" s="32"/>
      <c r="LJ6" s="32"/>
      <c r="LK6" s="32"/>
      <c r="LL6" s="32"/>
      <c r="LM6" s="32"/>
      <c r="LN6" s="32"/>
      <c r="LO6" s="32"/>
      <c r="LP6" s="32"/>
      <c r="LQ6" s="32"/>
      <c r="LR6" s="32"/>
      <c r="LS6" s="32"/>
      <c r="LT6" s="32"/>
      <c r="LU6" s="32"/>
      <c r="LV6" s="32"/>
      <c r="LW6" s="32"/>
      <c r="LX6" s="32"/>
      <c r="LY6" s="32"/>
      <c r="LZ6" s="32"/>
      <c r="MA6" s="32"/>
      <c r="MB6" s="32"/>
      <c r="MC6" s="32"/>
      <c r="MD6" s="32"/>
      <c r="ME6" s="32"/>
      <c r="MF6" s="32"/>
      <c r="MG6" s="32"/>
      <c r="MH6" s="32"/>
      <c r="MI6" s="32"/>
      <c r="MJ6" s="32"/>
      <c r="MK6" s="32"/>
      <c r="ML6" s="32"/>
      <c r="MM6" s="32"/>
      <c r="MN6" s="32"/>
      <c r="MO6" s="32"/>
      <c r="MP6" s="32"/>
      <c r="MQ6" s="32"/>
      <c r="MR6" s="32"/>
      <c r="MS6" s="32"/>
      <c r="MT6" s="32"/>
      <c r="MU6" s="32"/>
      <c r="MV6" s="32"/>
      <c r="MW6" s="32"/>
      <c r="MX6" s="32"/>
      <c r="MY6" s="32"/>
      <c r="MZ6" s="32"/>
      <c r="NA6" s="32"/>
      <c r="NB6" s="32"/>
      <c r="NC6" s="32"/>
      <c r="ND6" s="32"/>
      <c r="NE6" s="32"/>
      <c r="NF6" s="32"/>
      <c r="NG6" s="32"/>
      <c r="NH6" s="32"/>
      <c r="NI6" s="32"/>
      <c r="NJ6" s="32"/>
      <c r="NK6" s="32"/>
      <c r="NL6" s="32"/>
      <c r="NM6" s="32"/>
      <c r="NN6" s="32"/>
      <c r="NO6" s="32"/>
      <c r="NP6" s="32"/>
      <c r="NQ6" s="32"/>
      <c r="NR6" s="32"/>
      <c r="NS6" s="32"/>
      <c r="NT6" s="32"/>
      <c r="NU6" s="32"/>
      <c r="NV6" s="32"/>
      <c r="NW6" s="32"/>
      <c r="NX6" s="32"/>
      <c r="NY6" s="32"/>
      <c r="NZ6" s="32"/>
      <c r="OA6" s="32"/>
      <c r="OB6" s="32"/>
      <c r="OC6" s="32"/>
      <c r="OD6" s="32"/>
      <c r="OE6" s="32"/>
      <c r="OF6" s="32"/>
      <c r="OG6" s="32"/>
      <c r="OH6" s="32"/>
      <c r="OI6" s="32"/>
      <c r="OJ6" s="32"/>
      <c r="OK6" s="32"/>
      <c r="OL6" s="32"/>
      <c r="OM6" s="32"/>
      <c r="ON6" s="32"/>
      <c r="OO6" s="32"/>
      <c r="OP6" s="32"/>
      <c r="OQ6" s="32"/>
      <c r="OR6" s="32"/>
      <c r="OS6" s="32"/>
      <c r="OT6" s="32"/>
      <c r="OU6" s="32"/>
      <c r="OV6" s="32"/>
      <c r="OW6" s="32"/>
      <c r="OX6" s="32"/>
      <c r="OY6" s="32"/>
      <c r="OZ6" s="32"/>
      <c r="PA6" s="32"/>
      <c r="PB6" s="32"/>
      <c r="PC6" s="32"/>
      <c r="PD6" s="32"/>
      <c r="PE6" s="32"/>
      <c r="PF6" s="32"/>
      <c r="PG6" s="32"/>
      <c r="PH6" s="32"/>
      <c r="PI6" s="32"/>
      <c r="PJ6" s="32"/>
      <c r="PK6" s="32"/>
      <c r="PL6" s="32"/>
      <c r="PM6" s="32"/>
      <c r="PN6" s="32"/>
      <c r="PO6" s="32"/>
      <c r="PP6" s="32"/>
      <c r="PQ6" s="32"/>
      <c r="PR6" s="32"/>
      <c r="PS6" s="32"/>
      <c r="PT6" s="32"/>
      <c r="PU6" s="32"/>
      <c r="PV6" s="32"/>
      <c r="PW6" s="32"/>
      <c r="PX6" s="32"/>
      <c r="PY6" s="32"/>
      <c r="PZ6" s="32"/>
      <c r="QA6" s="32"/>
      <c r="QB6" s="32"/>
      <c r="QC6" s="32"/>
      <c r="QD6" s="32"/>
      <c r="QE6" s="32"/>
      <c r="QF6" s="32"/>
      <c r="QG6" s="32"/>
      <c r="QH6" s="32"/>
      <c r="QI6" s="32"/>
      <c r="QJ6" s="32"/>
      <c r="QK6" s="32"/>
      <c r="QL6" s="32"/>
      <c r="QM6" s="32"/>
      <c r="QN6" s="32"/>
      <c r="QO6" s="32"/>
      <c r="QP6" s="32"/>
      <c r="QQ6" s="32"/>
      <c r="QR6" s="32"/>
      <c r="QS6" s="32"/>
      <c r="QT6" s="32"/>
      <c r="QU6" s="32"/>
      <c r="QV6" s="32"/>
      <c r="QW6" s="32"/>
      <c r="QX6" s="32"/>
      <c r="QY6" s="32"/>
      <c r="QZ6" s="32"/>
      <c r="RA6" s="32"/>
      <c r="RB6" s="32"/>
      <c r="RC6" s="32"/>
      <c r="RD6" s="32"/>
      <c r="RE6" s="32"/>
      <c r="RF6" s="32"/>
      <c r="RG6" s="32"/>
      <c r="RH6" s="32"/>
      <c r="RI6" s="32"/>
      <c r="RJ6" s="32"/>
      <c r="RK6" s="32"/>
      <c r="RL6" s="32"/>
      <c r="RM6" s="32"/>
      <c r="RN6" s="32"/>
      <c r="RO6" s="32"/>
      <c r="RP6" s="32"/>
      <c r="RQ6" s="32"/>
      <c r="RR6" s="32"/>
      <c r="RS6" s="32"/>
      <c r="RT6" s="32"/>
      <c r="RU6" s="32"/>
      <c r="RV6" s="32"/>
      <c r="RW6" s="32"/>
      <c r="RX6" s="32"/>
      <c r="RY6" s="32"/>
      <c r="RZ6" s="32"/>
      <c r="SA6" s="32"/>
      <c r="SB6" s="32"/>
      <c r="SC6" s="32"/>
      <c r="SD6" s="32"/>
      <c r="SE6" s="32"/>
      <c r="SF6" s="32"/>
      <c r="SG6" s="32"/>
      <c r="SH6" s="32"/>
      <c r="SI6" s="32"/>
      <c r="SJ6" s="32"/>
      <c r="SK6" s="32"/>
      <c r="SL6" s="32"/>
      <c r="SM6" s="32"/>
      <c r="SN6" s="32"/>
      <c r="SO6" s="32"/>
      <c r="SP6" s="32"/>
      <c r="SQ6" s="32"/>
      <c r="SR6" s="32"/>
      <c r="SS6" s="32"/>
      <c r="ST6" s="32"/>
      <c r="SU6" s="32"/>
      <c r="SV6" s="32"/>
      <c r="SW6" s="32"/>
      <c r="SX6" s="32"/>
      <c r="SY6" s="32"/>
      <c r="SZ6" s="32"/>
      <c r="TA6" s="32"/>
      <c r="TB6" s="32"/>
      <c r="TC6" s="32"/>
      <c r="TD6" s="32"/>
      <c r="TE6" s="32"/>
      <c r="TF6" s="32"/>
      <c r="TG6" s="32"/>
      <c r="TH6" s="32"/>
      <c r="TI6" s="32"/>
      <c r="TJ6" s="32"/>
      <c r="TK6" s="32"/>
      <c r="TL6" s="32"/>
      <c r="TM6" s="32"/>
      <c r="TN6" s="32"/>
      <c r="TO6" s="32"/>
      <c r="TP6" s="32"/>
      <c r="TQ6" s="32"/>
      <c r="TR6" s="32"/>
      <c r="TS6" s="32"/>
      <c r="TT6" s="32"/>
      <c r="TU6" s="32"/>
      <c r="TV6" s="32"/>
      <c r="TW6" s="32"/>
      <c r="TX6" s="32"/>
      <c r="TY6" s="32"/>
      <c r="TZ6" s="32"/>
      <c r="UA6" s="32"/>
      <c r="UB6" s="32"/>
      <c r="UC6" s="32"/>
      <c r="UD6" s="32"/>
      <c r="UE6" s="32"/>
      <c r="UF6" s="32"/>
      <c r="UG6" s="32"/>
      <c r="UH6" s="32"/>
      <c r="UI6" s="32"/>
      <c r="UJ6" s="32"/>
      <c r="UK6" s="32"/>
      <c r="UL6" s="32"/>
      <c r="UM6" s="32"/>
      <c r="UN6" s="32"/>
      <c r="UO6" s="32"/>
      <c r="UP6" s="32"/>
      <c r="UQ6" s="32"/>
      <c r="UR6" s="32"/>
      <c r="US6" s="32"/>
      <c r="UT6" s="32"/>
      <c r="UU6" s="32"/>
      <c r="UV6" s="32"/>
      <c r="UW6" s="32"/>
      <c r="UX6" s="32"/>
      <c r="UY6" s="32"/>
      <c r="UZ6" s="32"/>
      <c r="VA6" s="32"/>
      <c r="VB6" s="32"/>
      <c r="VC6" s="32"/>
      <c r="VD6" s="32"/>
      <c r="VE6" s="32"/>
      <c r="VF6" s="32"/>
      <c r="VG6" s="32"/>
      <c r="VH6" s="32"/>
      <c r="VI6" s="32"/>
      <c r="VJ6" s="32"/>
      <c r="VK6" s="32"/>
      <c r="VL6" s="32"/>
      <c r="VM6" s="32"/>
      <c r="VN6" s="32"/>
      <c r="VO6" s="32"/>
      <c r="VP6" s="32"/>
      <c r="VQ6" s="32"/>
      <c r="VR6" s="32"/>
      <c r="VS6" s="32"/>
      <c r="VT6" s="32"/>
      <c r="VU6" s="32"/>
      <c r="VV6" s="32"/>
      <c r="VW6" s="32"/>
      <c r="VX6" s="32"/>
      <c r="VY6" s="32"/>
      <c r="VZ6" s="32"/>
      <c r="WA6" s="32"/>
      <c r="WB6" s="32"/>
      <c r="WC6" s="32"/>
      <c r="WD6" s="32"/>
      <c r="WE6" s="32"/>
      <c r="WF6" s="32"/>
      <c r="WG6" s="32"/>
      <c r="WH6" s="32"/>
      <c r="WI6" s="32"/>
      <c r="WJ6" s="32"/>
      <c r="WK6" s="32"/>
      <c r="WL6" s="32"/>
      <c r="WM6" s="32"/>
      <c r="WN6" s="32"/>
      <c r="WO6" s="32"/>
      <c r="WP6" s="32"/>
      <c r="WQ6" s="32"/>
      <c r="WR6" s="32"/>
      <c r="WS6" s="32"/>
      <c r="WT6" s="32"/>
      <c r="WU6" s="32"/>
      <c r="WV6" s="32"/>
      <c r="WW6" s="32"/>
      <c r="WX6" s="32"/>
      <c r="WY6" s="32"/>
      <c r="WZ6" s="32"/>
      <c r="XA6" s="32"/>
      <c r="XB6" s="32"/>
      <c r="XC6" s="32"/>
      <c r="XD6" s="32"/>
      <c r="XE6" s="32"/>
      <c r="XF6" s="32"/>
      <c r="XG6" s="32"/>
      <c r="XH6" s="32"/>
      <c r="XI6" s="32"/>
      <c r="XJ6" s="32"/>
      <c r="XK6" s="32"/>
      <c r="XL6" s="32"/>
      <c r="XM6" s="32"/>
      <c r="XN6" s="32"/>
      <c r="XO6" s="32"/>
      <c r="XP6" s="32"/>
      <c r="XQ6" s="32"/>
      <c r="XR6" s="32"/>
      <c r="XS6" s="32"/>
      <c r="XT6" s="32"/>
      <c r="XU6" s="32"/>
      <c r="XV6" s="32"/>
      <c r="XW6" s="32"/>
      <c r="XX6" s="32"/>
      <c r="XY6" s="32"/>
      <c r="XZ6" s="32"/>
      <c r="YA6" s="32"/>
      <c r="YB6" s="32"/>
      <c r="YC6" s="32"/>
      <c r="YD6" s="32"/>
      <c r="YE6" s="32"/>
      <c r="YF6" s="32"/>
      <c r="YG6" s="32"/>
      <c r="YH6" s="32"/>
      <c r="YI6" s="32"/>
      <c r="YJ6" s="32"/>
      <c r="YK6" s="32"/>
      <c r="YL6" s="32"/>
      <c r="YM6" s="32"/>
      <c r="YN6" s="32"/>
      <c r="YO6" s="32"/>
      <c r="YP6" s="32"/>
      <c r="YQ6" s="32"/>
      <c r="YR6" s="32"/>
      <c r="YS6" s="32"/>
      <c r="YT6" s="32"/>
      <c r="YU6" s="32"/>
      <c r="YV6" s="32"/>
      <c r="YW6" s="32"/>
      <c r="YX6" s="32"/>
      <c r="YY6" s="32"/>
      <c r="YZ6" s="32"/>
      <c r="ZA6" s="32"/>
      <c r="ZB6" s="32"/>
      <c r="ZC6" s="32"/>
      <c r="ZD6" s="32"/>
      <c r="ZE6" s="32"/>
      <c r="ZF6" s="32"/>
      <c r="ZG6" s="32"/>
      <c r="ZH6" s="32"/>
      <c r="ZI6" s="32"/>
      <c r="ZJ6" s="32"/>
      <c r="ZK6" s="32"/>
      <c r="ZL6" s="32"/>
      <c r="ZM6" s="32"/>
      <c r="ZN6" s="32"/>
      <c r="ZO6" s="32"/>
      <c r="ZP6" s="32"/>
      <c r="ZQ6" s="32"/>
      <c r="ZR6" s="32"/>
      <c r="ZS6" s="32"/>
      <c r="ZT6" s="32"/>
      <c r="ZU6" s="32"/>
      <c r="ZV6" s="32"/>
      <c r="ZW6" s="32"/>
      <c r="ZX6" s="32"/>
      <c r="ZY6" s="32"/>
      <c r="ZZ6" s="32"/>
      <c r="AAA6" s="32"/>
      <c r="AAB6" s="32"/>
      <c r="AAC6" s="32"/>
      <c r="AAD6" s="32"/>
      <c r="AAE6" s="32"/>
      <c r="AAF6" s="32"/>
      <c r="AAG6" s="32"/>
      <c r="AAH6" s="32"/>
      <c r="AAI6" s="32"/>
      <c r="AAJ6" s="32"/>
      <c r="AAK6" s="32"/>
      <c r="AAL6" s="32"/>
      <c r="AAM6" s="32"/>
      <c r="AAN6" s="32"/>
      <c r="AAO6" s="32"/>
      <c r="AAP6" s="32"/>
      <c r="AAQ6" s="32"/>
      <c r="AAR6" s="32"/>
      <c r="AAS6" s="32"/>
      <c r="AAT6" s="32"/>
      <c r="AAU6" s="32"/>
      <c r="AAV6" s="32"/>
      <c r="AAW6" s="32"/>
      <c r="AAX6" s="32"/>
      <c r="AAY6" s="32"/>
      <c r="AAZ6" s="32"/>
      <c r="ABA6" s="32"/>
      <c r="ABB6" s="32"/>
      <c r="ABC6" s="32"/>
      <c r="ABD6" s="32"/>
      <c r="ABE6" s="32"/>
      <c r="ABF6" s="32"/>
      <c r="ABG6" s="32"/>
      <c r="ABH6" s="32"/>
      <c r="ABI6" s="32"/>
      <c r="ABJ6" s="32"/>
      <c r="ABK6" s="32"/>
      <c r="ABL6" s="32"/>
      <c r="ABM6" s="32"/>
      <c r="ABN6" s="32"/>
      <c r="ABO6" s="32"/>
      <c r="ABP6" s="32"/>
      <c r="ABQ6" s="32"/>
      <c r="ABR6" s="32"/>
      <c r="ABS6" s="32"/>
      <c r="ABT6" s="32"/>
      <c r="ABU6" s="32"/>
      <c r="ABV6" s="32"/>
      <c r="ABW6" s="32"/>
      <c r="ABX6" s="32"/>
      <c r="ABY6" s="32"/>
      <c r="ABZ6" s="32"/>
      <c r="ACA6" s="32"/>
      <c r="ACB6" s="32"/>
      <c r="ACC6" s="32"/>
      <c r="ACD6" s="32"/>
      <c r="ACE6" s="32"/>
      <c r="ACF6" s="32"/>
      <c r="ACG6" s="32"/>
      <c r="ACH6" s="32"/>
      <c r="ACI6" s="32"/>
      <c r="ACJ6" s="32"/>
      <c r="ACK6" s="32"/>
      <c r="ACL6" s="32"/>
      <c r="ACM6" s="32"/>
      <c r="ACN6" s="32"/>
      <c r="ACO6" s="32"/>
      <c r="ACP6" s="32"/>
      <c r="ACQ6" s="32"/>
      <c r="ACR6" s="32"/>
      <c r="ACS6" s="32"/>
      <c r="ACT6" s="32"/>
      <c r="ACU6" s="32"/>
      <c r="ACV6" s="32"/>
      <c r="ACW6" s="32"/>
      <c r="ACX6" s="32"/>
      <c r="ACY6" s="32"/>
      <c r="ACZ6" s="32"/>
      <c r="ADA6" s="32"/>
      <c r="ADB6" s="32"/>
      <c r="ADC6" s="32"/>
      <c r="ADD6" s="32"/>
      <c r="ADE6" s="32"/>
      <c r="ADF6" s="32"/>
      <c r="ADG6" s="32"/>
      <c r="ADH6" s="32"/>
      <c r="ADI6" s="32"/>
      <c r="ADJ6" s="32"/>
      <c r="ADK6" s="32"/>
      <c r="ADL6" s="32"/>
      <c r="ADM6" s="32"/>
      <c r="ADN6" s="32"/>
      <c r="ADO6" s="32"/>
      <c r="ADP6" s="32"/>
      <c r="ADQ6" s="32"/>
      <c r="ADR6" s="32"/>
      <c r="ADS6" s="32"/>
      <c r="ADT6" s="32"/>
      <c r="ADU6" s="32"/>
      <c r="ADV6" s="32"/>
      <c r="ADW6" s="32"/>
      <c r="ADX6" s="32"/>
      <c r="ADY6" s="32"/>
      <c r="ADZ6" s="32"/>
      <c r="AEA6" s="32"/>
      <c r="AEB6" s="32"/>
      <c r="AEC6" s="32"/>
      <c r="AED6" s="32"/>
      <c r="AEE6" s="32"/>
      <c r="AEF6" s="32"/>
      <c r="AEG6" s="32"/>
      <c r="AEH6" s="32"/>
      <c r="AEI6" s="32"/>
      <c r="AEJ6" s="32"/>
      <c r="AEK6" s="32"/>
      <c r="AEL6" s="32"/>
      <c r="AEM6" s="32"/>
      <c r="AEN6" s="32"/>
      <c r="AEO6" s="32"/>
      <c r="AEP6" s="32"/>
      <c r="AEQ6" s="32"/>
      <c r="AER6" s="32"/>
      <c r="AES6" s="32"/>
      <c r="AET6" s="32"/>
      <c r="AEU6" s="32"/>
      <c r="AEV6" s="32"/>
      <c r="AEW6" s="32"/>
      <c r="AEX6" s="32"/>
      <c r="AEY6" s="32"/>
      <c r="AEZ6" s="32"/>
      <c r="AFA6" s="32"/>
      <c r="AFB6" s="32"/>
      <c r="AFC6" s="32"/>
      <c r="AFD6" s="32"/>
      <c r="AFE6" s="32"/>
      <c r="AFF6" s="32"/>
      <c r="AFG6" s="32"/>
      <c r="AFH6" s="32"/>
      <c r="AFI6" s="32"/>
      <c r="AFJ6" s="32"/>
      <c r="AFK6" s="32"/>
      <c r="AFL6" s="32"/>
      <c r="AFM6" s="32"/>
      <c r="AFN6" s="32"/>
      <c r="AFO6" s="32"/>
      <c r="AFP6" s="32"/>
      <c r="AFQ6" s="32"/>
      <c r="AFR6" s="32"/>
      <c r="AFS6" s="32"/>
      <c r="AFT6" s="32"/>
      <c r="AFU6" s="32"/>
      <c r="AFV6" s="32"/>
      <c r="AFW6" s="32"/>
      <c r="AFX6" s="32"/>
      <c r="AFY6" s="32"/>
      <c r="AFZ6" s="32"/>
      <c r="AGA6" s="32"/>
      <c r="AGB6" s="32"/>
      <c r="AGC6" s="32"/>
      <c r="AGD6" s="32"/>
      <c r="AGE6" s="32"/>
      <c r="AGF6" s="32"/>
      <c r="AGG6" s="32"/>
      <c r="AGH6" s="32"/>
      <c r="AGI6" s="32"/>
      <c r="AGJ6" s="32"/>
      <c r="AGK6" s="32"/>
      <c r="AGL6" s="32"/>
      <c r="AGM6" s="32"/>
      <c r="AGN6" s="32"/>
      <c r="AGO6" s="32"/>
      <c r="AGP6" s="32"/>
      <c r="AGQ6" s="32"/>
      <c r="AGR6" s="32"/>
      <c r="AGS6" s="32"/>
      <c r="AGT6" s="32"/>
      <c r="AGU6" s="32"/>
      <c r="AGV6" s="32"/>
      <c r="AGW6" s="32"/>
      <c r="AGX6" s="32"/>
      <c r="AGY6" s="32"/>
      <c r="AGZ6" s="32"/>
      <c r="AHA6" s="32"/>
      <c r="AHB6" s="32"/>
      <c r="AHC6" s="32"/>
      <c r="AHD6" s="32"/>
      <c r="AHE6" s="32"/>
      <c r="AHF6" s="32"/>
      <c r="AHG6" s="32"/>
      <c r="AHH6" s="32"/>
      <c r="AHI6" s="32"/>
      <c r="AHJ6" s="32"/>
      <c r="AHK6" s="32"/>
      <c r="AHL6" s="32"/>
      <c r="AHM6" s="32"/>
      <c r="AHN6" s="32"/>
      <c r="AHO6" s="32"/>
      <c r="AHP6" s="32"/>
      <c r="AHQ6" s="32"/>
      <c r="AHR6" s="32"/>
      <c r="AHS6" s="32"/>
      <c r="AHT6" s="32"/>
      <c r="AHU6" s="32"/>
      <c r="AHV6" s="32"/>
      <c r="AHW6" s="32"/>
      <c r="AHX6" s="32"/>
      <c r="AHY6" s="32"/>
      <c r="AHZ6" s="32"/>
      <c r="AIA6" s="32"/>
      <c r="AIB6" s="32"/>
      <c r="AIC6" s="32"/>
      <c r="AID6" s="32"/>
      <c r="AIE6" s="32"/>
      <c r="AIF6" s="32"/>
      <c r="AIG6" s="32"/>
      <c r="AIH6" s="32"/>
      <c r="AII6" s="32"/>
      <c r="AIJ6" s="32"/>
      <c r="AIK6" s="32"/>
      <c r="AIL6" s="32"/>
      <c r="AIM6" s="32"/>
      <c r="AIN6" s="32"/>
      <c r="AIO6" s="32"/>
      <c r="AIP6" s="32"/>
      <c r="AIQ6" s="32"/>
      <c r="AIR6" s="32"/>
      <c r="AIS6" s="32"/>
      <c r="AIT6" s="32"/>
      <c r="AIU6" s="32"/>
      <c r="AIV6" s="32"/>
      <c r="AIW6" s="32"/>
      <c r="AIX6" s="32"/>
      <c r="AIY6" s="32"/>
      <c r="AIZ6" s="32"/>
      <c r="AJA6" s="32"/>
      <c r="AJB6" s="32"/>
      <c r="AJC6" s="32"/>
      <c r="AJD6" s="32"/>
      <c r="AJE6" s="32"/>
      <c r="AJF6" s="32"/>
      <c r="AJG6" s="32"/>
      <c r="AJH6" s="32"/>
      <c r="AJI6" s="32"/>
      <c r="AJJ6" s="32"/>
      <c r="AJK6" s="32"/>
      <c r="AJL6" s="32"/>
      <c r="AJM6" s="32"/>
      <c r="AJN6" s="32"/>
      <c r="AJO6" s="32"/>
      <c r="AJP6" s="32"/>
      <c r="AJQ6" s="32"/>
      <c r="AJR6" s="32"/>
      <c r="AJS6" s="32"/>
      <c r="AJT6" s="32"/>
      <c r="AJU6" s="32"/>
      <c r="AJV6" s="32"/>
      <c r="AJW6" s="32"/>
      <c r="AJX6" s="32"/>
      <c r="AJY6" s="32"/>
      <c r="AJZ6" s="32"/>
      <c r="AKA6" s="32"/>
      <c r="AKB6" s="32"/>
      <c r="AKC6" s="32"/>
      <c r="AKD6" s="32"/>
      <c r="AKE6" s="32"/>
      <c r="AKF6" s="32"/>
      <c r="AKG6" s="32"/>
      <c r="AKH6" s="32"/>
      <c r="AKI6" s="32"/>
      <c r="AKJ6" s="32"/>
      <c r="AKK6" s="32"/>
      <c r="AKL6" s="32"/>
      <c r="AKM6" s="32"/>
      <c r="AKN6" s="32"/>
      <c r="AKO6" s="32"/>
      <c r="AKP6" s="32"/>
      <c r="AKQ6" s="32"/>
      <c r="AKR6" s="32"/>
      <c r="AKS6" s="32"/>
      <c r="AKT6" s="32"/>
      <c r="AKU6" s="32"/>
      <c r="AKV6" s="32"/>
      <c r="AKW6" s="32"/>
      <c r="AKX6" s="32"/>
      <c r="AKY6" s="32"/>
      <c r="AKZ6" s="32"/>
      <c r="ALA6" s="32"/>
      <c r="ALB6" s="32"/>
      <c r="ALC6" s="32"/>
      <c r="ALD6" s="32"/>
      <c r="ALE6" s="32"/>
      <c r="ALF6" s="32"/>
      <c r="ALG6" s="32"/>
      <c r="ALH6" s="32"/>
      <c r="ALI6" s="32"/>
      <c r="ALJ6" s="32"/>
      <c r="ALK6" s="32"/>
      <c r="ALL6" s="32"/>
      <c r="ALM6" s="32"/>
      <c r="ALN6" s="32"/>
      <c r="ALO6" s="32"/>
      <c r="ALP6" s="32"/>
      <c r="ALQ6" s="32"/>
      <c r="ALR6" s="32"/>
      <c r="ALS6" s="32"/>
      <c r="ALT6" s="32"/>
      <c r="ALU6" s="32"/>
      <c r="ALV6" s="32"/>
      <c r="ALW6" s="32"/>
      <c r="ALX6" s="32"/>
      <c r="ALY6" s="32"/>
      <c r="ALZ6" s="32"/>
      <c r="AMA6" s="32"/>
      <c r="AMB6" s="32"/>
      <c r="AMC6" s="32"/>
      <c r="AMD6" s="32"/>
      <c r="AME6" s="32"/>
      <c r="AMF6" s="32"/>
      <c r="AMG6" s="32"/>
      <c r="AMH6" s="32"/>
      <c r="AMI6" s="32"/>
      <c r="AMJ6" s="32"/>
      <c r="AMK6" s="32"/>
      <c r="AML6" s="32"/>
      <c r="AMM6" s="32"/>
      <c r="AMN6" s="32"/>
      <c r="AMO6" s="32"/>
      <c r="AMP6" s="32"/>
      <c r="AMQ6" s="32"/>
      <c r="AMR6" s="32"/>
      <c r="AMS6" s="32"/>
      <c r="AMT6" s="32"/>
      <c r="AMU6" s="32"/>
      <c r="AMV6" s="32"/>
      <c r="AMW6" s="32"/>
      <c r="AMX6" s="32"/>
      <c r="AMY6" s="32"/>
      <c r="AMZ6" s="32"/>
      <c r="ANA6" s="32"/>
      <c r="ANB6" s="32"/>
      <c r="ANC6" s="32"/>
      <c r="AND6" s="32"/>
      <c r="ANE6" s="32"/>
      <c r="ANF6" s="32"/>
      <c r="ANG6" s="32"/>
      <c r="ANH6" s="32"/>
      <c r="ANI6" s="32"/>
      <c r="ANJ6" s="32"/>
      <c r="ANK6" s="32"/>
      <c r="ANL6" s="32"/>
      <c r="ANM6" s="32"/>
      <c r="ANN6" s="32"/>
      <c r="ANO6" s="32"/>
      <c r="ANP6" s="32"/>
      <c r="ANQ6" s="32"/>
      <c r="ANR6" s="32"/>
      <c r="ANS6" s="32"/>
      <c r="ANT6" s="32"/>
      <c r="ANU6" s="32"/>
      <c r="ANV6" s="32"/>
      <c r="ANW6" s="32"/>
      <c r="ANX6" s="32"/>
      <c r="ANY6" s="32"/>
      <c r="ANZ6" s="32"/>
      <c r="AOA6" s="32"/>
      <c r="AOB6" s="32"/>
      <c r="AOC6" s="32"/>
      <c r="AOD6" s="32"/>
      <c r="AOE6" s="32"/>
      <c r="AOF6" s="32"/>
      <c r="AOG6" s="32"/>
      <c r="AOH6" s="32"/>
      <c r="AOI6" s="32"/>
      <c r="AOJ6" s="32"/>
      <c r="AOK6" s="32"/>
      <c r="AOL6" s="32"/>
      <c r="AOM6" s="32"/>
      <c r="AON6" s="32"/>
      <c r="AOO6" s="32"/>
      <c r="AOP6" s="32"/>
      <c r="AOQ6" s="32"/>
      <c r="AOR6" s="32"/>
      <c r="AOS6" s="32"/>
      <c r="AOT6" s="32"/>
      <c r="AOU6" s="32"/>
      <c r="AOV6" s="32"/>
      <c r="AOW6" s="32"/>
      <c r="AOX6" s="32"/>
      <c r="AOY6" s="32"/>
      <c r="AOZ6" s="32"/>
      <c r="APA6" s="32"/>
      <c r="APB6" s="32"/>
      <c r="APC6" s="32"/>
      <c r="APD6" s="32"/>
      <c r="APE6" s="32"/>
      <c r="APF6" s="32"/>
      <c r="APG6" s="32"/>
      <c r="APH6" s="32"/>
      <c r="API6" s="32"/>
      <c r="APJ6" s="32"/>
      <c r="APK6" s="32"/>
      <c r="APL6" s="32"/>
      <c r="APM6" s="32"/>
      <c r="APN6" s="32"/>
      <c r="APO6" s="32"/>
      <c r="APP6" s="32"/>
      <c r="APQ6" s="32"/>
      <c r="APR6" s="32"/>
      <c r="APS6" s="32"/>
      <c r="APT6" s="32"/>
      <c r="APU6" s="32"/>
      <c r="APV6" s="32"/>
      <c r="APW6" s="32"/>
      <c r="APX6" s="32"/>
      <c r="APY6" s="32"/>
      <c r="APZ6" s="32"/>
      <c r="AQA6" s="32"/>
      <c r="AQB6" s="32"/>
      <c r="AQC6" s="32"/>
      <c r="AQD6" s="32"/>
      <c r="AQE6" s="32"/>
      <c r="AQF6" s="32"/>
      <c r="AQG6" s="32"/>
      <c r="AQH6" s="32"/>
      <c r="AQI6" s="32"/>
      <c r="AQJ6" s="32"/>
      <c r="AQK6" s="32"/>
      <c r="AQL6" s="32"/>
      <c r="AQM6" s="32"/>
      <c r="AQN6" s="32"/>
      <c r="AQO6" s="32"/>
      <c r="AQP6" s="32"/>
      <c r="AQQ6" s="32"/>
      <c r="AQR6" s="32"/>
      <c r="AQS6" s="32"/>
      <c r="AQT6" s="32"/>
      <c r="AQU6" s="32"/>
      <c r="AQV6" s="32"/>
      <c r="AQW6" s="32"/>
      <c r="AQX6" s="32"/>
      <c r="AQY6" s="32"/>
      <c r="AQZ6" s="32"/>
      <c r="ARA6" s="32"/>
      <c r="ARB6" s="32"/>
      <c r="ARC6" s="32"/>
      <c r="ARD6" s="32"/>
      <c r="ARE6" s="32"/>
      <c r="ARF6" s="32"/>
      <c r="ARG6" s="32"/>
      <c r="ARH6" s="32"/>
      <c r="ARI6" s="32"/>
      <c r="ARJ6" s="32"/>
      <c r="ARK6" s="32"/>
      <c r="ARL6" s="32"/>
      <c r="ARM6" s="32"/>
      <c r="ARN6" s="32"/>
      <c r="ARO6" s="32"/>
      <c r="ARP6" s="32"/>
      <c r="ARQ6" s="32"/>
      <c r="ARR6" s="32"/>
      <c r="ARS6" s="32"/>
      <c r="ART6" s="32"/>
      <c r="ARU6" s="32"/>
      <c r="ARV6" s="32"/>
      <c r="ARW6" s="32"/>
      <c r="ARX6" s="32"/>
      <c r="ARY6" s="32"/>
      <c r="ARZ6" s="32"/>
      <c r="ASA6" s="32"/>
      <c r="ASB6" s="32"/>
      <c r="ASC6" s="32"/>
      <c r="ASD6" s="32"/>
      <c r="ASE6" s="32"/>
      <c r="ASF6" s="32"/>
      <c r="ASG6" s="32"/>
      <c r="ASH6" s="32"/>
      <c r="ASI6" s="32"/>
      <c r="ASJ6" s="32"/>
      <c r="ASK6" s="32"/>
      <c r="ASL6" s="32"/>
      <c r="ASM6" s="32"/>
      <c r="ASN6" s="32"/>
      <c r="ASO6" s="32"/>
      <c r="ASP6" s="32"/>
      <c r="ASQ6" s="32"/>
      <c r="ASR6" s="32"/>
      <c r="ASS6" s="32"/>
      <c r="AST6" s="32"/>
      <c r="ASU6" s="32"/>
      <c r="ASV6" s="32"/>
      <c r="ASW6" s="32"/>
      <c r="ASX6" s="32"/>
      <c r="ASY6" s="32"/>
      <c r="ASZ6" s="32"/>
      <c r="ATA6" s="32"/>
      <c r="ATB6" s="32"/>
      <c r="ATC6" s="32"/>
      <c r="ATD6" s="32"/>
      <c r="ATE6" s="32"/>
      <c r="ATF6" s="32"/>
      <c r="ATG6" s="32"/>
      <c r="ATH6" s="32"/>
      <c r="ATI6" s="32"/>
      <c r="ATJ6" s="32"/>
      <c r="ATK6" s="32"/>
      <c r="ATL6" s="32"/>
      <c r="ATM6" s="32"/>
      <c r="ATN6" s="32"/>
      <c r="ATO6" s="32"/>
      <c r="ATP6" s="32"/>
      <c r="ATQ6" s="32"/>
      <c r="ATR6" s="32"/>
      <c r="ATS6" s="32"/>
      <c r="ATT6" s="32"/>
      <c r="ATU6" s="32"/>
      <c r="ATV6" s="32"/>
      <c r="ATW6" s="32"/>
      <c r="ATX6" s="32"/>
      <c r="ATY6" s="32"/>
      <c r="ATZ6" s="32"/>
      <c r="AUA6" s="32"/>
      <c r="AUB6" s="32"/>
      <c r="AUC6" s="32"/>
      <c r="AUD6" s="32"/>
      <c r="AUE6" s="32"/>
      <c r="AUF6" s="32"/>
      <c r="AUG6" s="32"/>
      <c r="AUH6" s="32"/>
      <c r="AUI6" s="32"/>
      <c r="AUJ6" s="32"/>
      <c r="AUK6" s="32"/>
      <c r="AUL6" s="32"/>
      <c r="AUM6" s="32"/>
      <c r="AUN6" s="32"/>
      <c r="AUO6" s="32"/>
      <c r="AUP6" s="32"/>
      <c r="AUQ6" s="32"/>
      <c r="AUR6" s="32"/>
      <c r="AUS6" s="32"/>
      <c r="AUT6" s="32"/>
      <c r="AUU6" s="32"/>
      <c r="AUV6" s="32"/>
      <c r="AUW6" s="32"/>
      <c r="AUX6" s="32"/>
      <c r="AUY6" s="32"/>
      <c r="AUZ6" s="32"/>
      <c r="AVA6" s="32"/>
      <c r="AVB6" s="32"/>
      <c r="AVC6" s="32"/>
      <c r="AVD6" s="32"/>
      <c r="AVE6" s="32"/>
      <c r="AVF6" s="32"/>
      <c r="AVG6" s="32"/>
      <c r="AVH6" s="32"/>
      <c r="AVI6" s="32"/>
      <c r="AVJ6" s="32"/>
      <c r="AVK6" s="32"/>
      <c r="AVL6" s="32"/>
      <c r="AVM6" s="32"/>
      <c r="AVN6" s="32"/>
      <c r="AVO6" s="32"/>
      <c r="AVP6" s="32"/>
      <c r="AVQ6" s="32"/>
      <c r="AVR6" s="32"/>
      <c r="AVS6" s="32"/>
      <c r="AVT6" s="32"/>
      <c r="AVU6" s="32"/>
      <c r="AVV6" s="32"/>
      <c r="AVW6" s="32"/>
      <c r="AVX6" s="32"/>
      <c r="AVY6" s="32"/>
      <c r="AVZ6" s="32"/>
      <c r="AWA6" s="32"/>
      <c r="AWB6" s="32"/>
      <c r="AWC6" s="32"/>
      <c r="AWD6" s="32"/>
      <c r="AWE6" s="32"/>
      <c r="AWF6" s="32"/>
      <c r="AWG6" s="32"/>
      <c r="AWH6" s="32"/>
      <c r="AWI6" s="32"/>
      <c r="AWJ6" s="32"/>
      <c r="AWK6" s="32"/>
      <c r="AWL6" s="32"/>
      <c r="AWM6" s="32"/>
      <c r="AWN6" s="32"/>
      <c r="AWO6" s="32"/>
      <c r="AWP6" s="32"/>
      <c r="AWQ6" s="32"/>
      <c r="AWR6" s="32"/>
      <c r="AWS6" s="32"/>
      <c r="AWT6" s="32"/>
      <c r="AWU6" s="32"/>
      <c r="AWV6" s="32"/>
      <c r="AWW6" s="32"/>
      <c r="AWX6" s="32"/>
      <c r="AWY6" s="32"/>
      <c r="AWZ6" s="32"/>
      <c r="AXA6" s="32"/>
      <c r="AXB6" s="32"/>
      <c r="AXC6" s="32"/>
      <c r="AXD6" s="32"/>
      <c r="AXE6" s="32"/>
      <c r="AXF6" s="32"/>
      <c r="AXG6" s="32"/>
      <c r="AXH6" s="32"/>
      <c r="AXI6" s="32"/>
      <c r="AXJ6" s="32"/>
      <c r="AXK6" s="32"/>
      <c r="AXL6" s="32"/>
      <c r="AXM6" s="32"/>
      <c r="AXN6" s="32"/>
      <c r="AXO6" s="32"/>
      <c r="AXP6" s="32"/>
      <c r="AXQ6" s="32"/>
      <c r="AXR6" s="32"/>
      <c r="AXS6" s="32"/>
      <c r="AXT6" s="32"/>
      <c r="AXU6" s="32"/>
      <c r="AXV6" s="32"/>
      <c r="AXW6" s="32"/>
      <c r="AXX6" s="32"/>
      <c r="AXY6" s="32"/>
      <c r="AXZ6" s="32"/>
      <c r="AYA6" s="32"/>
      <c r="AYB6" s="32"/>
      <c r="AYC6" s="32"/>
      <c r="AYD6" s="32"/>
      <c r="AYE6" s="32"/>
      <c r="AYF6" s="32"/>
      <c r="AYG6" s="32"/>
      <c r="AYH6" s="32"/>
      <c r="AYI6" s="32"/>
      <c r="AYJ6" s="32"/>
      <c r="AYK6" s="32"/>
      <c r="AYL6" s="32"/>
      <c r="AYM6" s="32"/>
      <c r="AYN6" s="32"/>
      <c r="AYO6" s="32"/>
      <c r="AYP6" s="32"/>
      <c r="AYQ6" s="32"/>
      <c r="AYR6" s="32"/>
      <c r="AYS6" s="32"/>
      <c r="AYT6" s="32"/>
      <c r="AYU6" s="32"/>
      <c r="AYV6" s="32"/>
      <c r="AYW6" s="32"/>
      <c r="AYX6" s="32"/>
      <c r="AYY6" s="32"/>
      <c r="AYZ6" s="32"/>
      <c r="AZA6" s="32"/>
      <c r="AZB6" s="32"/>
      <c r="AZC6" s="32"/>
      <c r="AZD6" s="32"/>
      <c r="AZE6" s="32"/>
      <c r="AZF6" s="32"/>
      <c r="AZG6" s="32"/>
      <c r="AZH6" s="32"/>
      <c r="AZI6" s="32"/>
      <c r="AZJ6" s="32"/>
      <c r="AZK6" s="32"/>
      <c r="AZL6" s="32"/>
      <c r="AZM6" s="32"/>
      <c r="AZN6" s="32"/>
      <c r="AZO6" s="32"/>
      <c r="AZP6" s="32"/>
      <c r="AZQ6" s="32"/>
      <c r="AZR6" s="32"/>
      <c r="AZS6" s="32"/>
      <c r="AZT6" s="32"/>
      <c r="AZU6" s="32"/>
      <c r="AZV6" s="32"/>
      <c r="AZW6" s="32"/>
      <c r="AZX6" s="32"/>
      <c r="AZY6" s="32"/>
      <c r="AZZ6" s="32"/>
      <c r="BAA6" s="32"/>
      <c r="BAB6" s="32"/>
      <c r="BAC6" s="32"/>
      <c r="BAD6" s="32"/>
      <c r="BAE6" s="32"/>
      <c r="BAF6" s="32"/>
      <c r="BAG6" s="32"/>
      <c r="BAH6" s="32"/>
      <c r="BAI6" s="32"/>
      <c r="BAJ6" s="32"/>
      <c r="BAK6" s="32"/>
      <c r="BAL6" s="32"/>
      <c r="BAM6" s="32"/>
      <c r="BAN6" s="32"/>
      <c r="BAO6" s="32"/>
      <c r="BAP6" s="32"/>
      <c r="BAQ6" s="32"/>
      <c r="BAR6" s="32"/>
      <c r="BAS6" s="32"/>
      <c r="BAT6" s="32"/>
      <c r="BAU6" s="32"/>
      <c r="BAV6" s="32"/>
      <c r="BAW6" s="32"/>
      <c r="BAX6" s="32"/>
      <c r="BAY6" s="32"/>
      <c r="BAZ6" s="32"/>
      <c r="BBA6" s="32"/>
      <c r="BBB6" s="32"/>
      <c r="BBC6" s="32"/>
      <c r="BBD6" s="32"/>
      <c r="BBE6" s="32"/>
      <c r="BBF6" s="32"/>
      <c r="BBG6" s="32"/>
      <c r="BBH6" s="32"/>
      <c r="BBI6" s="32"/>
      <c r="BBJ6" s="32"/>
      <c r="BBK6" s="32"/>
      <c r="BBL6" s="32"/>
      <c r="BBM6" s="32"/>
      <c r="BBN6" s="32"/>
      <c r="BBO6" s="32"/>
      <c r="BBP6" s="32"/>
      <c r="BBQ6" s="32"/>
      <c r="BBR6" s="32"/>
      <c r="BBS6" s="32"/>
      <c r="BBT6" s="32"/>
      <c r="BBU6" s="32"/>
      <c r="BBV6" s="32"/>
      <c r="BBW6" s="32"/>
      <c r="BBX6" s="32"/>
      <c r="BBY6" s="32"/>
      <c r="BBZ6" s="32"/>
      <c r="BCA6" s="32"/>
      <c r="BCB6" s="32"/>
      <c r="BCC6" s="32"/>
      <c r="BCD6" s="32"/>
      <c r="BCE6" s="32"/>
      <c r="BCF6" s="32"/>
      <c r="BCG6" s="32"/>
      <c r="BCH6" s="32"/>
      <c r="BCI6" s="32"/>
      <c r="BCJ6" s="32"/>
      <c r="BCK6" s="32"/>
      <c r="BCL6" s="32"/>
      <c r="BCM6" s="32"/>
      <c r="BCN6" s="32"/>
      <c r="BCO6" s="32"/>
      <c r="BCP6" s="32"/>
      <c r="BCQ6" s="32"/>
      <c r="BCR6" s="32"/>
      <c r="BCS6" s="32"/>
      <c r="BCT6" s="32"/>
      <c r="BCU6" s="32"/>
      <c r="BCV6" s="32"/>
      <c r="BCW6" s="32"/>
      <c r="BCX6" s="32"/>
      <c r="BCY6" s="32"/>
      <c r="BCZ6" s="32"/>
      <c r="BDA6" s="32"/>
      <c r="BDB6" s="32"/>
      <c r="BDC6" s="32"/>
      <c r="BDD6" s="32"/>
      <c r="BDE6" s="32"/>
      <c r="BDF6" s="32"/>
      <c r="BDG6" s="32"/>
      <c r="BDH6" s="32"/>
      <c r="BDI6" s="32"/>
      <c r="BDJ6" s="32"/>
      <c r="BDK6" s="32"/>
      <c r="BDL6" s="32"/>
      <c r="BDM6" s="32"/>
      <c r="BDN6" s="32"/>
      <c r="BDO6" s="32"/>
      <c r="BDP6" s="32"/>
      <c r="BDQ6" s="32"/>
      <c r="BDR6" s="32"/>
      <c r="BDS6" s="32"/>
      <c r="BDT6" s="32"/>
      <c r="BDU6" s="32"/>
      <c r="BDV6" s="32"/>
      <c r="BDW6" s="32"/>
      <c r="BDX6" s="32"/>
      <c r="BDY6" s="32"/>
      <c r="BDZ6" s="32"/>
      <c r="BEA6" s="32"/>
      <c r="BEB6" s="32"/>
      <c r="BEC6" s="32"/>
      <c r="BED6" s="32"/>
      <c r="BEE6" s="32"/>
      <c r="BEF6" s="32"/>
      <c r="BEG6" s="32"/>
      <c r="BEH6" s="32"/>
      <c r="BEI6" s="32"/>
      <c r="BEJ6" s="32"/>
      <c r="BEK6" s="32"/>
      <c r="BEL6" s="32"/>
      <c r="BEM6" s="32"/>
      <c r="BEN6" s="32"/>
      <c r="BEO6" s="32"/>
      <c r="BEP6" s="32"/>
      <c r="BEQ6" s="32"/>
      <c r="BER6" s="32"/>
      <c r="BES6" s="32"/>
      <c r="BET6" s="32"/>
      <c r="BEU6" s="32"/>
      <c r="BEV6" s="32"/>
      <c r="BEW6" s="32"/>
      <c r="BEX6" s="32"/>
      <c r="BEY6" s="32"/>
      <c r="BEZ6" s="32"/>
      <c r="BFA6" s="32"/>
      <c r="BFB6" s="32"/>
      <c r="BFC6" s="32"/>
      <c r="BFD6" s="32"/>
      <c r="BFE6" s="32"/>
      <c r="BFF6" s="32"/>
      <c r="BFG6" s="32"/>
      <c r="BFH6" s="32"/>
      <c r="BFI6" s="32"/>
      <c r="BFJ6" s="32"/>
      <c r="BFK6" s="32"/>
      <c r="BFL6" s="32"/>
      <c r="BFM6" s="32"/>
      <c r="BFN6" s="32"/>
      <c r="BFO6" s="32"/>
      <c r="BFP6" s="32"/>
      <c r="BFQ6" s="32"/>
      <c r="BFR6" s="32"/>
      <c r="BFS6" s="32"/>
      <c r="BFT6" s="32"/>
      <c r="BFU6" s="32"/>
      <c r="BFV6" s="32"/>
      <c r="BFW6" s="32"/>
      <c r="BFX6" s="32"/>
      <c r="BFY6" s="32"/>
      <c r="BFZ6" s="32"/>
      <c r="BGA6" s="32"/>
      <c r="BGB6" s="32"/>
      <c r="BGC6" s="32"/>
      <c r="BGD6" s="32"/>
      <c r="BGE6" s="32"/>
      <c r="BGF6" s="32"/>
      <c r="BGG6" s="32"/>
      <c r="BGH6" s="32"/>
      <c r="BGI6" s="32"/>
      <c r="BGJ6" s="32"/>
      <c r="BGK6" s="32"/>
      <c r="BGL6" s="32"/>
      <c r="BGM6" s="32"/>
      <c r="BGN6" s="32"/>
      <c r="BGO6" s="32"/>
      <c r="BGP6" s="32"/>
      <c r="BGQ6" s="32"/>
      <c r="BGR6" s="32"/>
      <c r="BGS6" s="32"/>
      <c r="BGT6" s="32"/>
      <c r="BGU6" s="32"/>
      <c r="BGV6" s="32"/>
      <c r="BGW6" s="32"/>
      <c r="BGX6" s="32"/>
      <c r="BGY6" s="32"/>
      <c r="BGZ6" s="32"/>
      <c r="BHA6" s="32"/>
      <c r="BHB6" s="32"/>
      <c r="BHC6" s="32"/>
      <c r="BHD6" s="32"/>
      <c r="BHE6" s="32"/>
      <c r="BHF6" s="32"/>
      <c r="BHG6" s="32"/>
      <c r="BHH6" s="32"/>
      <c r="BHI6" s="32"/>
      <c r="BHJ6" s="32"/>
      <c r="BHK6" s="32"/>
      <c r="BHL6" s="32"/>
      <c r="BHM6" s="32"/>
      <c r="BHN6" s="32"/>
      <c r="BHO6" s="32"/>
      <c r="BHP6" s="32"/>
      <c r="BHQ6" s="32"/>
      <c r="BHR6" s="32"/>
      <c r="BHS6" s="32"/>
      <c r="BHT6" s="32"/>
      <c r="BHU6" s="32"/>
      <c r="BHV6" s="32"/>
      <c r="BHW6" s="32"/>
      <c r="BHX6" s="32"/>
      <c r="BHY6" s="32"/>
      <c r="BHZ6" s="32"/>
      <c r="BIA6" s="32"/>
      <c r="BIB6" s="32"/>
      <c r="BIC6" s="32"/>
      <c r="BID6" s="32"/>
      <c r="BIE6" s="32"/>
      <c r="BIF6" s="32"/>
      <c r="BIG6" s="32"/>
      <c r="BIH6" s="32"/>
      <c r="BII6" s="32"/>
      <c r="BIJ6" s="32"/>
      <c r="BIK6" s="32"/>
      <c r="BIL6" s="32"/>
      <c r="BIM6" s="32"/>
      <c r="BIN6" s="32"/>
      <c r="BIO6" s="32"/>
      <c r="BIP6" s="32"/>
      <c r="BIQ6" s="32"/>
      <c r="BIR6" s="32"/>
      <c r="BIS6" s="32"/>
      <c r="BIT6" s="32"/>
      <c r="BIU6" s="32"/>
      <c r="BIV6" s="32"/>
      <c r="BIW6" s="32"/>
      <c r="BIX6" s="32"/>
      <c r="BIY6" s="32"/>
      <c r="BIZ6" s="32"/>
      <c r="BJA6" s="32"/>
      <c r="BJB6" s="32"/>
      <c r="BJC6" s="32"/>
      <c r="BJD6" s="32"/>
      <c r="BJE6" s="32"/>
      <c r="BJF6" s="32"/>
      <c r="BJG6" s="32"/>
      <c r="BJH6" s="32"/>
      <c r="BJI6" s="32"/>
      <c r="BJJ6" s="32"/>
      <c r="BJK6" s="32"/>
      <c r="BJL6" s="32"/>
      <c r="BJM6" s="32"/>
      <c r="BJN6" s="32"/>
      <c r="BJO6" s="32"/>
      <c r="BJP6" s="32"/>
      <c r="BJQ6" s="32"/>
      <c r="BJR6" s="32"/>
      <c r="BJS6" s="32"/>
      <c r="BJT6" s="32"/>
      <c r="BJU6" s="32"/>
      <c r="BJV6" s="32"/>
      <c r="BJW6" s="32"/>
      <c r="BJX6" s="32"/>
      <c r="BJY6" s="32"/>
      <c r="BJZ6" s="32"/>
      <c r="BKA6" s="32"/>
      <c r="BKB6" s="32"/>
      <c r="BKC6" s="32"/>
      <c r="BKD6" s="32"/>
      <c r="BKE6" s="32"/>
      <c r="BKF6" s="32"/>
      <c r="BKG6" s="32"/>
      <c r="BKH6" s="32"/>
      <c r="BKI6" s="32"/>
      <c r="BKJ6" s="32"/>
      <c r="BKK6" s="32"/>
      <c r="BKL6" s="32"/>
      <c r="BKM6" s="32"/>
      <c r="BKN6" s="32"/>
      <c r="BKO6" s="32"/>
      <c r="BKP6" s="32"/>
      <c r="BKQ6" s="32"/>
      <c r="BKR6" s="32"/>
      <c r="BKS6" s="32"/>
      <c r="BKT6" s="32"/>
      <c r="BKU6" s="32"/>
      <c r="BKV6" s="32"/>
      <c r="BKW6" s="32"/>
      <c r="BKX6" s="32"/>
      <c r="BKY6" s="32"/>
      <c r="BKZ6" s="32"/>
      <c r="BLA6" s="32"/>
      <c r="BLB6" s="32"/>
      <c r="BLC6" s="32"/>
      <c r="BLD6" s="32"/>
      <c r="BLE6" s="32"/>
      <c r="BLF6" s="32"/>
      <c r="BLG6" s="32"/>
      <c r="BLH6" s="32"/>
      <c r="BLI6" s="32"/>
      <c r="BLJ6" s="32"/>
      <c r="BLK6" s="32"/>
      <c r="BLL6" s="32"/>
      <c r="BLM6" s="32"/>
      <c r="BLN6" s="32"/>
      <c r="BLO6" s="32"/>
      <c r="BLP6" s="32"/>
      <c r="BLQ6" s="32"/>
      <c r="BLR6" s="32"/>
      <c r="BLS6" s="32"/>
      <c r="BLT6" s="32"/>
      <c r="BLU6" s="32"/>
      <c r="BLV6" s="32"/>
      <c r="BLW6" s="32"/>
      <c r="BLX6" s="32"/>
      <c r="BLY6" s="32"/>
      <c r="BLZ6" s="32"/>
      <c r="BMA6" s="32"/>
      <c r="BMB6" s="32"/>
      <c r="BMC6" s="32"/>
      <c r="BMD6" s="32"/>
      <c r="BME6" s="32"/>
      <c r="BMF6" s="32"/>
      <c r="BMG6" s="32"/>
      <c r="BMH6" s="32"/>
      <c r="BMI6" s="32"/>
      <c r="BMJ6" s="32"/>
      <c r="BMK6" s="32"/>
      <c r="BML6" s="32"/>
      <c r="BMM6" s="32"/>
      <c r="BMN6" s="32"/>
      <c r="BMO6" s="32"/>
      <c r="BMP6" s="32"/>
      <c r="BMQ6" s="32"/>
      <c r="BMR6" s="32"/>
      <c r="BMS6" s="32"/>
      <c r="BMT6" s="32"/>
      <c r="BMU6" s="32"/>
      <c r="BMV6" s="32"/>
      <c r="BMW6" s="32"/>
      <c r="BMX6" s="32"/>
      <c r="BMY6" s="32"/>
      <c r="BMZ6" s="32"/>
      <c r="BNA6" s="32"/>
      <c r="BNB6" s="32"/>
      <c r="BNC6" s="32"/>
      <c r="BND6" s="32"/>
      <c r="BNE6" s="32"/>
      <c r="BNF6" s="32"/>
      <c r="BNG6" s="32"/>
      <c r="BNH6" s="32"/>
      <c r="BNI6" s="32"/>
      <c r="BNJ6" s="32"/>
      <c r="BNK6" s="32"/>
      <c r="BNL6" s="32"/>
      <c r="BNM6" s="32"/>
      <c r="BNN6" s="32"/>
      <c r="BNO6" s="32"/>
      <c r="BNP6" s="32"/>
      <c r="BNQ6" s="32"/>
      <c r="BNR6" s="32"/>
      <c r="BNS6" s="32"/>
      <c r="BNT6" s="32"/>
      <c r="BNU6" s="32"/>
      <c r="BNV6" s="32"/>
      <c r="BNW6" s="32"/>
      <c r="BNX6" s="32"/>
      <c r="BNY6" s="32"/>
      <c r="BNZ6" s="32"/>
      <c r="BOA6" s="32"/>
      <c r="BOB6" s="32"/>
      <c r="BOC6" s="32"/>
      <c r="BOD6" s="32"/>
      <c r="BOE6" s="32"/>
      <c r="BOF6" s="32"/>
      <c r="BOG6" s="32"/>
      <c r="BOH6" s="32"/>
      <c r="BOI6" s="32"/>
      <c r="BOJ6" s="32"/>
      <c r="BOK6" s="32"/>
      <c r="BOL6" s="32"/>
      <c r="BOM6" s="32"/>
      <c r="BON6" s="32"/>
      <c r="BOO6" s="32"/>
      <c r="BOP6" s="32"/>
      <c r="BOQ6" s="32"/>
      <c r="BOR6" s="32"/>
      <c r="BOS6" s="32"/>
      <c r="BOT6" s="32"/>
      <c r="BOU6" s="32"/>
      <c r="BOV6" s="32"/>
      <c r="BOW6" s="32"/>
      <c r="BOX6" s="32"/>
      <c r="BOY6" s="32"/>
      <c r="BOZ6" s="32"/>
      <c r="BPA6" s="32"/>
      <c r="BPB6" s="32"/>
      <c r="BPC6" s="32"/>
      <c r="BPD6" s="32"/>
      <c r="BPE6" s="32"/>
      <c r="BPF6" s="32"/>
      <c r="BPG6" s="32"/>
      <c r="BPH6" s="32"/>
      <c r="BPI6" s="32"/>
      <c r="BPJ6" s="32"/>
      <c r="BPK6" s="32"/>
      <c r="BPL6" s="32"/>
      <c r="BPM6" s="32"/>
      <c r="BPN6" s="32"/>
      <c r="BPO6" s="32"/>
      <c r="BPP6" s="32"/>
      <c r="BPQ6" s="32"/>
      <c r="BPR6" s="32"/>
      <c r="BPS6" s="32"/>
      <c r="BPT6" s="32"/>
      <c r="BPU6" s="32"/>
      <c r="BPV6" s="32"/>
      <c r="BPW6" s="32"/>
      <c r="BPX6" s="32"/>
      <c r="BPY6" s="32"/>
      <c r="BPZ6" s="32"/>
      <c r="BQA6" s="32"/>
      <c r="BQB6" s="32"/>
      <c r="BQC6" s="32"/>
      <c r="BQD6" s="32"/>
      <c r="BQE6" s="32"/>
      <c r="BQF6" s="32"/>
      <c r="BQG6" s="32"/>
      <c r="BQH6" s="32"/>
      <c r="BQI6" s="32"/>
      <c r="BQJ6" s="32"/>
      <c r="BQK6" s="32"/>
      <c r="BQL6" s="32"/>
      <c r="BQM6" s="32"/>
      <c r="BQN6" s="32"/>
      <c r="BQO6" s="32"/>
      <c r="BQP6" s="32"/>
      <c r="BQQ6" s="32"/>
      <c r="BQR6" s="32"/>
      <c r="BQS6" s="32"/>
      <c r="BQT6" s="32"/>
      <c r="BQU6" s="32"/>
      <c r="BQV6" s="32"/>
      <c r="BQW6" s="32"/>
      <c r="BQX6" s="32"/>
      <c r="BQY6" s="32"/>
      <c r="BQZ6" s="32"/>
      <c r="BRA6" s="32"/>
      <c r="BRB6" s="32"/>
      <c r="BRC6" s="32"/>
      <c r="BRD6" s="32"/>
      <c r="BRE6" s="32"/>
      <c r="BRF6" s="32"/>
      <c r="BRG6" s="32"/>
      <c r="BRH6" s="32"/>
      <c r="BRI6" s="32"/>
      <c r="BRJ6" s="32"/>
      <c r="BRK6" s="32"/>
      <c r="BRL6" s="32"/>
      <c r="BRM6" s="32"/>
      <c r="BRN6" s="32"/>
      <c r="BRO6" s="32"/>
      <c r="BRP6" s="32"/>
      <c r="BRQ6" s="32"/>
      <c r="BRR6" s="32"/>
      <c r="BRS6" s="32"/>
      <c r="BRT6" s="32"/>
      <c r="BRU6" s="32"/>
      <c r="BRV6" s="32"/>
      <c r="BRW6" s="32"/>
      <c r="BRX6" s="32"/>
      <c r="BRY6" s="32"/>
      <c r="BRZ6" s="32"/>
      <c r="BSA6" s="32"/>
      <c r="BSB6" s="32"/>
      <c r="BSC6" s="32"/>
      <c r="BSD6" s="32"/>
      <c r="BSE6" s="32"/>
      <c r="BSF6" s="32"/>
      <c r="BSG6" s="32"/>
      <c r="BSH6" s="32"/>
      <c r="BSI6" s="32"/>
      <c r="BSJ6" s="32"/>
      <c r="BSK6" s="32"/>
      <c r="BSL6" s="32"/>
      <c r="BSM6" s="32"/>
      <c r="BSN6" s="32"/>
      <c r="BSO6" s="32"/>
      <c r="BSP6" s="32"/>
      <c r="BSQ6" s="32"/>
      <c r="BSR6" s="32"/>
      <c r="BSS6" s="32"/>
      <c r="BST6" s="32"/>
      <c r="BSU6" s="32"/>
      <c r="BSV6" s="32"/>
      <c r="BSW6" s="32"/>
      <c r="BSX6" s="32"/>
      <c r="BSY6" s="32"/>
      <c r="BSZ6" s="32"/>
      <c r="BTA6" s="32"/>
      <c r="BTB6" s="32"/>
      <c r="BTC6" s="32"/>
      <c r="BTD6" s="32"/>
      <c r="BTE6" s="32"/>
      <c r="BTF6" s="32"/>
      <c r="BTG6" s="32"/>
      <c r="BTH6" s="32"/>
      <c r="BTI6" s="32"/>
      <c r="BTJ6" s="32"/>
      <c r="BTK6" s="32"/>
      <c r="BTL6" s="32"/>
      <c r="BTM6" s="32"/>
      <c r="BTN6" s="32"/>
      <c r="BTO6" s="32"/>
      <c r="BTP6" s="32"/>
      <c r="BTQ6" s="32"/>
      <c r="BTR6" s="32"/>
      <c r="BTS6" s="32"/>
      <c r="BTT6" s="32"/>
      <c r="BTU6" s="32"/>
      <c r="BTV6" s="32"/>
      <c r="BTW6" s="32"/>
      <c r="BTX6" s="32"/>
      <c r="BTY6" s="32"/>
      <c r="BTZ6" s="32"/>
      <c r="BUA6" s="32"/>
      <c r="BUB6" s="32"/>
      <c r="BUC6" s="32"/>
      <c r="BUD6" s="32"/>
      <c r="BUE6" s="32"/>
      <c r="BUF6" s="32"/>
      <c r="BUG6" s="32"/>
      <c r="BUH6" s="32"/>
      <c r="BUI6" s="32"/>
      <c r="BUJ6" s="32"/>
      <c r="BUK6" s="32"/>
      <c r="BUL6" s="32"/>
      <c r="BUM6" s="32"/>
      <c r="BUN6" s="32"/>
      <c r="BUO6" s="32"/>
      <c r="BUP6" s="32"/>
      <c r="BUQ6" s="32"/>
      <c r="BUR6" s="32"/>
      <c r="BUS6" s="32"/>
      <c r="BUT6" s="32"/>
      <c r="BUU6" s="32"/>
      <c r="BUV6" s="32"/>
      <c r="BUW6" s="32"/>
      <c r="BUX6" s="32"/>
      <c r="BUY6" s="32"/>
      <c r="BUZ6" s="32"/>
      <c r="BVA6" s="32"/>
      <c r="BVB6" s="32"/>
      <c r="BVC6" s="32"/>
      <c r="BVD6" s="32"/>
      <c r="BVE6" s="32"/>
      <c r="BVF6" s="32"/>
      <c r="BVG6" s="32"/>
      <c r="BVH6" s="32"/>
      <c r="BVI6" s="32"/>
      <c r="BVJ6" s="32"/>
      <c r="BVK6" s="32"/>
      <c r="BVL6" s="32"/>
      <c r="BVM6" s="32"/>
      <c r="BVN6" s="32"/>
      <c r="BVO6" s="32"/>
      <c r="BVP6" s="32"/>
      <c r="BVQ6" s="32"/>
      <c r="BVR6" s="32"/>
      <c r="BVS6" s="32"/>
      <c r="BVT6" s="32"/>
      <c r="BVU6" s="32"/>
      <c r="BVV6" s="32"/>
      <c r="BVW6" s="32"/>
      <c r="BVX6" s="32"/>
      <c r="BVY6" s="32"/>
      <c r="BVZ6" s="32"/>
      <c r="BWA6" s="32"/>
      <c r="BWB6" s="32"/>
      <c r="BWC6" s="32"/>
      <c r="BWD6" s="32"/>
      <c r="BWE6" s="32"/>
      <c r="BWF6" s="32"/>
      <c r="BWG6" s="32"/>
      <c r="BWH6" s="32"/>
      <c r="BWI6" s="32"/>
      <c r="BWJ6" s="32"/>
      <c r="BWK6" s="32"/>
      <c r="BWL6" s="32"/>
      <c r="BWM6" s="32"/>
      <c r="BWN6" s="32"/>
      <c r="BWO6" s="32"/>
      <c r="BWP6" s="32"/>
      <c r="BWQ6" s="32"/>
      <c r="BWR6" s="32"/>
      <c r="BWS6" s="32"/>
      <c r="BWT6" s="32"/>
      <c r="BWU6" s="32"/>
      <c r="BWV6" s="32"/>
      <c r="BWW6" s="32"/>
      <c r="BWX6" s="32"/>
      <c r="BWY6" s="32"/>
      <c r="BWZ6" s="32"/>
      <c r="BXA6" s="32"/>
      <c r="BXB6" s="32"/>
      <c r="BXC6" s="32"/>
      <c r="BXD6" s="32"/>
      <c r="BXE6" s="32"/>
      <c r="BXF6" s="32"/>
      <c r="BXG6" s="32"/>
      <c r="BXH6" s="32"/>
      <c r="BXI6" s="32"/>
      <c r="BXJ6" s="32"/>
      <c r="BXK6" s="32"/>
      <c r="BXL6" s="32"/>
      <c r="BXM6" s="32"/>
      <c r="BXN6" s="32"/>
      <c r="BXO6" s="32"/>
      <c r="BXP6" s="32"/>
      <c r="BXQ6" s="32"/>
      <c r="BXR6" s="32"/>
      <c r="BXS6" s="32"/>
      <c r="BXT6" s="32"/>
      <c r="BXU6" s="32"/>
      <c r="BXV6" s="32"/>
      <c r="BXW6" s="32"/>
      <c r="BXX6" s="32"/>
      <c r="BXY6" s="32"/>
      <c r="BXZ6" s="32"/>
      <c r="BYA6" s="32"/>
      <c r="BYB6" s="32"/>
      <c r="BYC6" s="32"/>
      <c r="BYD6" s="32"/>
      <c r="BYE6" s="32"/>
      <c r="BYF6" s="32"/>
      <c r="BYG6" s="32"/>
      <c r="BYH6" s="32"/>
      <c r="BYI6" s="32"/>
      <c r="BYJ6" s="32"/>
      <c r="BYK6" s="32"/>
      <c r="BYL6" s="32"/>
      <c r="BYM6" s="32"/>
      <c r="BYN6" s="32"/>
      <c r="BYO6" s="32"/>
      <c r="BYP6" s="32"/>
      <c r="BYQ6" s="32"/>
      <c r="BYR6" s="32"/>
      <c r="BYS6" s="32"/>
      <c r="BYT6" s="32"/>
      <c r="BYU6" s="32"/>
      <c r="BYV6" s="32"/>
      <c r="BYW6" s="32"/>
      <c r="BYX6" s="32"/>
      <c r="BYY6" s="32"/>
      <c r="BYZ6" s="32"/>
      <c r="BZA6" s="32"/>
      <c r="BZB6" s="32"/>
      <c r="BZC6" s="32"/>
      <c r="BZD6" s="32"/>
      <c r="BZE6" s="32"/>
      <c r="BZF6" s="32"/>
      <c r="BZG6" s="32"/>
      <c r="BZH6" s="32"/>
      <c r="BZI6" s="32"/>
      <c r="BZJ6" s="32"/>
      <c r="BZK6" s="32"/>
      <c r="BZL6" s="32"/>
      <c r="BZM6" s="32"/>
      <c r="BZN6" s="32"/>
      <c r="BZO6" s="32"/>
      <c r="BZP6" s="32"/>
      <c r="BZQ6" s="32"/>
      <c r="BZR6" s="32"/>
      <c r="BZS6" s="32"/>
      <c r="BZT6" s="32"/>
      <c r="BZU6" s="32"/>
      <c r="BZV6" s="32"/>
      <c r="BZW6" s="32"/>
      <c r="BZX6" s="32"/>
      <c r="BZY6" s="32"/>
      <c r="BZZ6" s="32"/>
      <c r="CAA6" s="32"/>
      <c r="CAB6" s="32"/>
      <c r="CAC6" s="32"/>
      <c r="CAD6" s="32"/>
      <c r="CAE6" s="32"/>
      <c r="CAF6" s="32"/>
      <c r="CAG6" s="32"/>
      <c r="CAH6" s="32"/>
      <c r="CAI6" s="32"/>
      <c r="CAJ6" s="32"/>
      <c r="CAK6" s="32"/>
      <c r="CAL6" s="32"/>
      <c r="CAM6" s="32"/>
      <c r="CAN6" s="32"/>
      <c r="CAO6" s="32"/>
      <c r="CAP6" s="32"/>
      <c r="CAQ6" s="32"/>
      <c r="CAR6" s="32"/>
      <c r="CAS6" s="32"/>
      <c r="CAT6" s="32"/>
      <c r="CAU6" s="32"/>
      <c r="CAV6" s="32"/>
      <c r="CAW6" s="32"/>
      <c r="CAX6" s="32"/>
      <c r="CAY6" s="32"/>
      <c r="CAZ6" s="32"/>
      <c r="CBA6" s="32"/>
      <c r="CBB6" s="32"/>
      <c r="CBC6" s="32"/>
      <c r="CBD6" s="32"/>
      <c r="CBE6" s="32"/>
      <c r="CBF6" s="32"/>
      <c r="CBG6" s="32"/>
      <c r="CBH6" s="32"/>
      <c r="CBI6" s="32"/>
      <c r="CBJ6" s="32"/>
      <c r="CBK6" s="32"/>
      <c r="CBL6" s="32"/>
      <c r="CBM6" s="32"/>
      <c r="CBN6" s="32"/>
      <c r="CBO6" s="32"/>
      <c r="CBP6" s="32"/>
      <c r="CBQ6" s="32"/>
      <c r="CBR6" s="32"/>
      <c r="CBS6" s="32"/>
      <c r="CBT6" s="32"/>
      <c r="CBU6" s="32"/>
      <c r="CBV6" s="32"/>
      <c r="CBW6" s="32"/>
      <c r="CBX6" s="32"/>
      <c r="CBY6" s="32"/>
      <c r="CBZ6" s="32"/>
      <c r="CCA6" s="32"/>
      <c r="CCB6" s="32"/>
      <c r="CCC6" s="32"/>
      <c r="CCD6" s="32"/>
      <c r="CCE6" s="32"/>
      <c r="CCF6" s="32"/>
      <c r="CCG6" s="32"/>
      <c r="CCH6" s="32"/>
      <c r="CCI6" s="32"/>
      <c r="CCJ6" s="32"/>
      <c r="CCK6" s="32"/>
      <c r="CCL6" s="32"/>
      <c r="CCM6" s="32"/>
      <c r="CCN6" s="32"/>
      <c r="CCO6" s="32"/>
      <c r="CCP6" s="32"/>
      <c r="CCQ6" s="32"/>
      <c r="CCR6" s="32"/>
      <c r="CCS6" s="32"/>
      <c r="CCT6" s="32"/>
      <c r="CCU6" s="32"/>
      <c r="CCV6" s="32"/>
      <c r="CCW6" s="32"/>
      <c r="CCX6" s="32"/>
      <c r="CCY6" s="32"/>
      <c r="CCZ6" s="32"/>
      <c r="CDA6" s="32"/>
      <c r="CDB6" s="32"/>
      <c r="CDC6" s="32"/>
      <c r="CDD6" s="32"/>
      <c r="CDE6" s="32"/>
      <c r="CDF6" s="32"/>
      <c r="CDG6" s="32"/>
      <c r="CDH6" s="32"/>
      <c r="CDI6" s="32"/>
      <c r="CDJ6" s="32"/>
      <c r="CDK6" s="32"/>
      <c r="CDL6" s="32"/>
      <c r="CDM6" s="32"/>
      <c r="CDN6" s="32"/>
      <c r="CDO6" s="32"/>
      <c r="CDP6" s="32"/>
      <c r="CDQ6" s="32"/>
      <c r="CDR6" s="32"/>
      <c r="CDS6" s="32"/>
      <c r="CDT6" s="32"/>
      <c r="CDU6" s="32"/>
      <c r="CDV6" s="32"/>
      <c r="CDW6" s="32"/>
      <c r="CDX6" s="32"/>
      <c r="CDY6" s="32"/>
      <c r="CDZ6" s="32"/>
      <c r="CEA6" s="32"/>
      <c r="CEB6" s="32"/>
      <c r="CEC6" s="32"/>
      <c r="CED6" s="32"/>
      <c r="CEE6" s="32"/>
      <c r="CEF6" s="32"/>
      <c r="CEG6" s="32"/>
      <c r="CEH6" s="32"/>
      <c r="CEI6" s="32"/>
      <c r="CEJ6" s="32"/>
      <c r="CEK6" s="32"/>
      <c r="CEL6" s="32"/>
      <c r="CEM6" s="32"/>
      <c r="CEN6" s="32"/>
      <c r="CEO6" s="32"/>
      <c r="CEP6" s="32"/>
      <c r="CEQ6" s="32"/>
      <c r="CER6" s="32"/>
      <c r="CES6" s="32"/>
      <c r="CET6" s="32"/>
      <c r="CEU6" s="32"/>
      <c r="CEV6" s="32"/>
      <c r="CEW6" s="32"/>
      <c r="CEX6" s="32"/>
      <c r="CEY6" s="32"/>
      <c r="CEZ6" s="32"/>
      <c r="CFA6" s="32"/>
      <c r="CFB6" s="32"/>
      <c r="CFC6" s="32"/>
      <c r="CFD6" s="32"/>
      <c r="CFE6" s="32"/>
      <c r="CFF6" s="32"/>
      <c r="CFG6" s="32"/>
      <c r="CFH6" s="32"/>
      <c r="CFI6" s="32"/>
      <c r="CFJ6" s="32"/>
      <c r="CFK6" s="32"/>
      <c r="CFL6" s="32"/>
      <c r="CFM6" s="32"/>
      <c r="CFN6" s="32"/>
      <c r="CFO6" s="32"/>
      <c r="CFP6" s="32"/>
      <c r="CFQ6" s="32"/>
      <c r="CFR6" s="32"/>
      <c r="CFS6" s="32"/>
      <c r="CFT6" s="32"/>
      <c r="CFU6" s="32"/>
      <c r="CFV6" s="32"/>
      <c r="CFW6" s="32"/>
      <c r="CFX6" s="32"/>
      <c r="CFY6" s="32"/>
      <c r="CFZ6" s="32"/>
      <c r="CGA6" s="32"/>
      <c r="CGB6" s="32"/>
      <c r="CGC6" s="32"/>
      <c r="CGD6" s="32"/>
      <c r="CGE6" s="32"/>
      <c r="CGF6" s="32"/>
      <c r="CGG6" s="32"/>
      <c r="CGH6" s="32"/>
      <c r="CGI6" s="32"/>
      <c r="CGJ6" s="32"/>
      <c r="CGK6" s="32"/>
      <c r="CGL6" s="32"/>
      <c r="CGM6" s="32"/>
      <c r="CGN6" s="32"/>
      <c r="CGO6" s="32"/>
      <c r="CGP6" s="32"/>
      <c r="CGQ6" s="32"/>
      <c r="CGR6" s="32"/>
      <c r="CGS6" s="32"/>
      <c r="CGT6" s="32"/>
      <c r="CGU6" s="32"/>
      <c r="CGV6" s="32"/>
      <c r="CGW6" s="32"/>
      <c r="CGX6" s="32"/>
      <c r="CGY6" s="32"/>
      <c r="CGZ6" s="32"/>
      <c r="CHA6" s="32"/>
      <c r="CHB6" s="32"/>
      <c r="CHC6" s="32"/>
      <c r="CHD6" s="32"/>
      <c r="CHE6" s="32"/>
      <c r="CHF6" s="32"/>
      <c r="CHG6" s="32"/>
      <c r="CHH6" s="32"/>
      <c r="CHI6" s="32"/>
      <c r="CHJ6" s="32"/>
      <c r="CHK6" s="32"/>
      <c r="CHL6" s="32"/>
      <c r="CHM6" s="32"/>
      <c r="CHN6" s="32"/>
      <c r="CHO6" s="32"/>
      <c r="CHP6" s="32"/>
      <c r="CHQ6" s="32"/>
      <c r="CHR6" s="32"/>
      <c r="CHS6" s="32"/>
      <c r="CHT6" s="32"/>
      <c r="CHU6" s="32"/>
      <c r="CHV6" s="32"/>
      <c r="CHW6" s="32"/>
      <c r="CHX6" s="32"/>
      <c r="CHY6" s="32"/>
      <c r="CHZ6" s="32"/>
      <c r="CIA6" s="32"/>
      <c r="CIB6" s="32"/>
      <c r="CIC6" s="32"/>
      <c r="CID6" s="32"/>
      <c r="CIE6" s="32"/>
      <c r="CIF6" s="32"/>
      <c r="CIG6" s="32"/>
      <c r="CIH6" s="32"/>
      <c r="CII6" s="32"/>
      <c r="CIJ6" s="32"/>
      <c r="CIK6" s="32"/>
      <c r="CIL6" s="32"/>
      <c r="CIM6" s="32"/>
      <c r="CIN6" s="32"/>
      <c r="CIO6" s="32"/>
      <c r="CIP6" s="32"/>
      <c r="CIQ6" s="32"/>
      <c r="CIR6" s="32"/>
      <c r="CIS6" s="32"/>
      <c r="CIT6" s="32"/>
      <c r="CIU6" s="32"/>
      <c r="CIV6" s="32"/>
      <c r="CIW6" s="32"/>
      <c r="CIX6" s="32"/>
      <c r="CIY6" s="32"/>
      <c r="CIZ6" s="32"/>
      <c r="CJA6" s="32"/>
      <c r="CJB6" s="32"/>
      <c r="CJC6" s="32"/>
      <c r="CJD6" s="32"/>
      <c r="CJE6" s="32"/>
      <c r="CJF6" s="32"/>
      <c r="CJG6" s="32"/>
      <c r="CJH6" s="32"/>
      <c r="CJI6" s="32"/>
      <c r="CJJ6" s="32"/>
      <c r="CJK6" s="32"/>
      <c r="CJL6" s="32"/>
      <c r="CJM6" s="32"/>
      <c r="CJN6" s="32"/>
      <c r="CJO6" s="32"/>
      <c r="CJP6" s="32"/>
      <c r="CJQ6" s="32"/>
      <c r="CJR6" s="32"/>
      <c r="CJS6" s="32"/>
      <c r="CJT6" s="32"/>
      <c r="CJU6" s="32"/>
      <c r="CJV6" s="32"/>
      <c r="CJW6" s="32"/>
      <c r="CJX6" s="32"/>
      <c r="CJY6" s="32"/>
      <c r="CJZ6" s="32"/>
      <c r="CKA6" s="32"/>
      <c r="CKB6" s="32"/>
      <c r="CKC6" s="32"/>
      <c r="CKD6" s="32"/>
      <c r="CKE6" s="32"/>
      <c r="CKF6" s="32"/>
      <c r="CKG6" s="32"/>
      <c r="CKH6" s="32"/>
      <c r="CKI6" s="32"/>
      <c r="CKJ6" s="32"/>
      <c r="CKK6" s="32"/>
      <c r="CKL6" s="32"/>
      <c r="CKM6" s="32"/>
      <c r="CKN6" s="32"/>
      <c r="CKO6" s="32"/>
      <c r="CKP6" s="32"/>
      <c r="CKQ6" s="32"/>
      <c r="CKR6" s="32"/>
      <c r="CKS6" s="32"/>
      <c r="CKT6" s="32"/>
      <c r="CKU6" s="32"/>
      <c r="CKV6" s="32"/>
      <c r="CKW6" s="32"/>
      <c r="CKX6" s="32"/>
      <c r="CKY6" s="32"/>
      <c r="CKZ6" s="32"/>
      <c r="CLA6" s="32"/>
      <c r="CLB6" s="32"/>
      <c r="CLC6" s="32"/>
      <c r="CLD6" s="32"/>
      <c r="CLE6" s="32"/>
      <c r="CLF6" s="32"/>
      <c r="CLG6" s="32"/>
      <c r="CLH6" s="32"/>
      <c r="CLI6" s="32"/>
      <c r="CLJ6" s="32"/>
      <c r="CLK6" s="32"/>
      <c r="CLL6" s="32"/>
      <c r="CLM6" s="32"/>
      <c r="CLN6" s="32"/>
      <c r="CLO6" s="32"/>
      <c r="CLP6" s="32"/>
      <c r="CLQ6" s="32"/>
      <c r="CLR6" s="32"/>
      <c r="CLS6" s="32"/>
      <c r="CLT6" s="32"/>
      <c r="CLU6" s="32"/>
      <c r="CLV6" s="32"/>
      <c r="CLW6" s="32"/>
      <c r="CLX6" s="32"/>
      <c r="CLY6" s="32"/>
      <c r="CLZ6" s="32"/>
      <c r="CMA6" s="32"/>
      <c r="CMB6" s="32"/>
      <c r="CMC6" s="32"/>
      <c r="CMD6" s="32"/>
      <c r="CME6" s="32"/>
      <c r="CMF6" s="32"/>
      <c r="CMG6" s="32"/>
      <c r="CMH6" s="32"/>
      <c r="CMI6" s="32"/>
      <c r="CMJ6" s="32"/>
      <c r="CMK6" s="32"/>
      <c r="CML6" s="32"/>
      <c r="CMM6" s="32"/>
      <c r="CMN6" s="32"/>
      <c r="CMO6" s="32"/>
      <c r="CMP6" s="32"/>
      <c r="CMQ6" s="32"/>
      <c r="CMR6" s="32"/>
      <c r="CMS6" s="32"/>
      <c r="CMT6" s="32"/>
      <c r="CMU6" s="32"/>
      <c r="CMV6" s="32"/>
      <c r="CMW6" s="32"/>
      <c r="CMX6" s="32"/>
      <c r="CMY6" s="32"/>
      <c r="CMZ6" s="32"/>
      <c r="CNA6" s="32"/>
      <c r="CNB6" s="32"/>
      <c r="CNC6" s="32"/>
      <c r="CND6" s="32"/>
      <c r="CNE6" s="32"/>
      <c r="CNF6" s="32"/>
      <c r="CNG6" s="32"/>
      <c r="CNH6" s="32"/>
      <c r="CNI6" s="32"/>
      <c r="CNJ6" s="32"/>
      <c r="CNK6" s="32"/>
      <c r="CNL6" s="32"/>
      <c r="CNM6" s="32"/>
      <c r="CNN6" s="32"/>
      <c r="CNO6" s="32"/>
      <c r="CNP6" s="32"/>
      <c r="CNQ6" s="32"/>
      <c r="CNR6" s="32"/>
      <c r="CNS6" s="32"/>
      <c r="CNT6" s="32"/>
      <c r="CNU6" s="32"/>
      <c r="CNV6" s="32"/>
      <c r="CNW6" s="32"/>
      <c r="CNX6" s="32"/>
      <c r="CNY6" s="32"/>
      <c r="CNZ6" s="32"/>
      <c r="COA6" s="32"/>
      <c r="COB6" s="32"/>
      <c r="COC6" s="32"/>
      <c r="COD6" s="32"/>
      <c r="COE6" s="32"/>
      <c r="COF6" s="32"/>
      <c r="COG6" s="32"/>
      <c r="COH6" s="32"/>
      <c r="COI6" s="32"/>
      <c r="COJ6" s="32"/>
      <c r="COK6" s="32"/>
      <c r="COL6" s="32"/>
      <c r="COM6" s="32"/>
      <c r="CON6" s="32"/>
      <c r="COO6" s="32"/>
      <c r="COP6" s="32"/>
      <c r="COQ6" s="32"/>
      <c r="COR6" s="32"/>
      <c r="COS6" s="32"/>
      <c r="COT6" s="32"/>
      <c r="COU6" s="32"/>
      <c r="COV6" s="32"/>
      <c r="COW6" s="32"/>
      <c r="COX6" s="32"/>
      <c r="COY6" s="32"/>
      <c r="COZ6" s="32"/>
      <c r="CPA6" s="32"/>
      <c r="CPB6" s="32"/>
      <c r="CPC6" s="32"/>
      <c r="CPD6" s="32"/>
      <c r="CPE6" s="32"/>
      <c r="CPF6" s="32"/>
      <c r="CPG6" s="32"/>
      <c r="CPH6" s="32"/>
      <c r="CPI6" s="32"/>
      <c r="CPJ6" s="32"/>
      <c r="CPK6" s="32"/>
      <c r="CPL6" s="32"/>
      <c r="CPM6" s="32"/>
      <c r="CPN6" s="32"/>
      <c r="CPO6" s="32"/>
      <c r="CPP6" s="32"/>
      <c r="CPQ6" s="32"/>
      <c r="CPR6" s="32"/>
      <c r="CPS6" s="32"/>
      <c r="CPT6" s="32"/>
      <c r="CPU6" s="32"/>
      <c r="CPV6" s="32"/>
      <c r="CPW6" s="32"/>
      <c r="CPX6" s="32"/>
      <c r="CPY6" s="32"/>
      <c r="CPZ6" s="32"/>
      <c r="CQA6" s="32"/>
      <c r="CQB6" s="32"/>
      <c r="CQC6" s="32"/>
      <c r="CQD6" s="32"/>
      <c r="CQE6" s="32"/>
      <c r="CQF6" s="32"/>
      <c r="CQG6" s="32"/>
      <c r="CQH6" s="32"/>
      <c r="CQI6" s="32"/>
      <c r="CQJ6" s="32"/>
      <c r="CQK6" s="32"/>
      <c r="CQL6" s="32"/>
      <c r="CQM6" s="32"/>
      <c r="CQN6" s="32"/>
      <c r="CQO6" s="32"/>
      <c r="CQP6" s="32"/>
      <c r="CQQ6" s="32"/>
      <c r="CQR6" s="32"/>
      <c r="CQS6" s="32"/>
      <c r="CQT6" s="32"/>
      <c r="CQU6" s="32"/>
      <c r="CQV6" s="32"/>
      <c r="CQW6" s="32"/>
      <c r="CQX6" s="32"/>
      <c r="CQY6" s="32"/>
      <c r="CQZ6" s="32"/>
      <c r="CRA6" s="32"/>
      <c r="CRB6" s="32"/>
      <c r="CRC6" s="32"/>
      <c r="CRD6" s="32"/>
      <c r="CRE6" s="32"/>
      <c r="CRF6" s="32"/>
      <c r="CRG6" s="32"/>
      <c r="CRH6" s="32"/>
      <c r="CRI6" s="32"/>
      <c r="CRJ6" s="32"/>
      <c r="CRK6" s="32"/>
      <c r="CRL6" s="32"/>
      <c r="CRM6" s="32"/>
      <c r="CRN6" s="32"/>
      <c r="CRO6" s="32"/>
      <c r="CRP6" s="32"/>
      <c r="CRQ6" s="32"/>
      <c r="CRR6" s="32"/>
      <c r="CRS6" s="32"/>
      <c r="CRT6" s="32"/>
      <c r="CRU6" s="32"/>
      <c r="CRV6" s="32"/>
      <c r="CRW6" s="32"/>
      <c r="CRX6" s="32"/>
      <c r="CRY6" s="32"/>
      <c r="CRZ6" s="32"/>
      <c r="CSA6" s="32"/>
      <c r="CSB6" s="32"/>
      <c r="CSC6" s="32"/>
      <c r="CSD6" s="32"/>
      <c r="CSE6" s="32"/>
      <c r="CSF6" s="32"/>
      <c r="CSG6" s="32"/>
      <c r="CSH6" s="32"/>
      <c r="CSI6" s="32"/>
      <c r="CSJ6" s="32"/>
      <c r="CSK6" s="32"/>
      <c r="CSL6" s="32"/>
      <c r="CSM6" s="32"/>
      <c r="CSN6" s="32"/>
      <c r="CSO6" s="32"/>
      <c r="CSP6" s="32"/>
      <c r="CSQ6" s="32"/>
      <c r="CSR6" s="32"/>
      <c r="CSS6" s="32"/>
      <c r="CST6" s="32"/>
      <c r="CSU6" s="32"/>
      <c r="CSV6" s="32"/>
      <c r="CSW6" s="32"/>
      <c r="CSX6" s="32"/>
      <c r="CSY6" s="32"/>
      <c r="CSZ6" s="32"/>
      <c r="CTA6" s="32"/>
      <c r="CTB6" s="32"/>
      <c r="CTC6" s="32"/>
      <c r="CTD6" s="32"/>
      <c r="CTE6" s="32"/>
      <c r="CTF6" s="32"/>
      <c r="CTG6" s="32"/>
      <c r="CTH6" s="32"/>
      <c r="CTI6" s="32"/>
      <c r="CTJ6" s="32"/>
      <c r="CTK6" s="32"/>
      <c r="CTL6" s="32"/>
      <c r="CTM6" s="32"/>
      <c r="CTN6" s="32"/>
      <c r="CTO6" s="32"/>
      <c r="CTP6" s="32"/>
      <c r="CTQ6" s="32"/>
      <c r="CTR6" s="32"/>
      <c r="CTS6" s="32"/>
      <c r="CTT6" s="32"/>
      <c r="CTU6" s="32"/>
      <c r="CTV6" s="32"/>
      <c r="CTW6" s="32"/>
      <c r="CTX6" s="32"/>
      <c r="CTY6" s="32"/>
      <c r="CTZ6" s="32"/>
      <c r="CUA6" s="32"/>
      <c r="CUB6" s="32"/>
      <c r="CUC6" s="32"/>
      <c r="CUD6" s="32"/>
      <c r="CUE6" s="32"/>
      <c r="CUF6" s="32"/>
      <c r="CUG6" s="32"/>
      <c r="CUH6" s="32"/>
      <c r="CUI6" s="32"/>
      <c r="CUJ6" s="32"/>
      <c r="CUK6" s="32"/>
      <c r="CUL6" s="32"/>
      <c r="CUM6" s="32"/>
      <c r="CUN6" s="32"/>
      <c r="CUO6" s="32"/>
      <c r="CUP6" s="32"/>
      <c r="CUQ6" s="32"/>
      <c r="CUR6" s="32"/>
      <c r="CUS6" s="32"/>
      <c r="CUT6" s="32"/>
      <c r="CUU6" s="32"/>
      <c r="CUV6" s="32"/>
      <c r="CUW6" s="32"/>
      <c r="CUX6" s="32"/>
      <c r="CUY6" s="32"/>
      <c r="CUZ6" s="32"/>
      <c r="CVA6" s="32"/>
      <c r="CVB6" s="32"/>
      <c r="CVC6" s="32"/>
      <c r="CVD6" s="32"/>
      <c r="CVE6" s="32"/>
      <c r="CVF6" s="32"/>
      <c r="CVG6" s="32"/>
      <c r="CVH6" s="32"/>
      <c r="CVI6" s="32"/>
      <c r="CVJ6" s="32"/>
      <c r="CVK6" s="32"/>
      <c r="CVL6" s="32"/>
      <c r="CVM6" s="32"/>
      <c r="CVN6" s="32"/>
      <c r="CVO6" s="32"/>
      <c r="CVP6" s="32"/>
      <c r="CVQ6" s="32"/>
      <c r="CVR6" s="32"/>
      <c r="CVS6" s="32"/>
      <c r="CVT6" s="32"/>
      <c r="CVU6" s="32"/>
      <c r="CVV6" s="32"/>
      <c r="CVW6" s="32"/>
      <c r="CVX6" s="32"/>
      <c r="CVY6" s="32"/>
      <c r="CVZ6" s="32"/>
      <c r="CWA6" s="32"/>
      <c r="CWB6" s="32"/>
      <c r="CWC6" s="32"/>
      <c r="CWD6" s="32"/>
      <c r="CWE6" s="32"/>
      <c r="CWF6" s="32"/>
      <c r="CWG6" s="32"/>
      <c r="CWH6" s="32"/>
      <c r="CWI6" s="32"/>
      <c r="CWJ6" s="32"/>
      <c r="CWK6" s="32"/>
      <c r="CWL6" s="32"/>
      <c r="CWM6" s="32"/>
      <c r="CWN6" s="32"/>
      <c r="CWO6" s="32"/>
      <c r="CWP6" s="32"/>
      <c r="CWQ6" s="32"/>
      <c r="CWR6" s="32"/>
      <c r="CWS6" s="32"/>
      <c r="CWT6" s="32"/>
      <c r="CWU6" s="32"/>
      <c r="CWV6" s="32"/>
      <c r="CWW6" s="32"/>
      <c r="CWX6" s="32"/>
      <c r="CWY6" s="32"/>
      <c r="CWZ6" s="32"/>
      <c r="CXA6" s="32"/>
      <c r="CXB6" s="32"/>
      <c r="CXC6" s="32"/>
      <c r="CXD6" s="32"/>
      <c r="CXE6" s="32"/>
      <c r="CXF6" s="32"/>
      <c r="CXG6" s="32"/>
      <c r="CXH6" s="32"/>
      <c r="CXI6" s="32"/>
      <c r="CXJ6" s="32"/>
      <c r="CXK6" s="32"/>
      <c r="CXL6" s="32"/>
      <c r="CXM6" s="32"/>
      <c r="CXN6" s="32"/>
      <c r="CXO6" s="32"/>
      <c r="CXP6" s="32"/>
      <c r="CXQ6" s="32"/>
      <c r="CXR6" s="32"/>
      <c r="CXS6" s="32"/>
      <c r="CXT6" s="32"/>
      <c r="CXU6" s="32"/>
      <c r="CXV6" s="32"/>
      <c r="CXW6" s="32"/>
      <c r="CXX6" s="32"/>
      <c r="CXY6" s="32"/>
      <c r="CXZ6" s="32"/>
      <c r="CYA6" s="32"/>
      <c r="CYB6" s="32"/>
      <c r="CYC6" s="32"/>
      <c r="CYD6" s="32"/>
      <c r="CYE6" s="32"/>
      <c r="CYF6" s="32"/>
      <c r="CYG6" s="32"/>
      <c r="CYH6" s="32"/>
      <c r="CYI6" s="32"/>
      <c r="CYJ6" s="32"/>
      <c r="CYK6" s="32"/>
      <c r="CYL6" s="32"/>
      <c r="CYM6" s="32"/>
      <c r="CYN6" s="32"/>
      <c r="CYO6" s="32"/>
      <c r="CYP6" s="32"/>
      <c r="CYQ6" s="32"/>
      <c r="CYR6" s="32"/>
      <c r="CYS6" s="32"/>
      <c r="CYT6" s="32"/>
      <c r="CYU6" s="32"/>
      <c r="CYV6" s="32"/>
      <c r="CYW6" s="32"/>
      <c r="CYX6" s="32"/>
      <c r="CYY6" s="32"/>
      <c r="CYZ6" s="32"/>
      <c r="CZA6" s="32"/>
      <c r="CZB6" s="32"/>
      <c r="CZC6" s="32"/>
      <c r="CZD6" s="32"/>
      <c r="CZE6" s="32"/>
      <c r="CZF6" s="32"/>
      <c r="CZG6" s="32"/>
      <c r="CZH6" s="32"/>
      <c r="CZI6" s="32"/>
      <c r="CZJ6" s="32"/>
      <c r="CZK6" s="32"/>
      <c r="CZL6" s="32"/>
      <c r="CZM6" s="32"/>
      <c r="CZN6" s="32"/>
      <c r="CZO6" s="32"/>
      <c r="CZP6" s="32"/>
      <c r="CZQ6" s="32"/>
      <c r="CZR6" s="32"/>
      <c r="CZS6" s="32"/>
      <c r="CZT6" s="32"/>
      <c r="CZU6" s="32"/>
      <c r="CZV6" s="32"/>
      <c r="CZW6" s="32"/>
      <c r="CZX6" s="32"/>
      <c r="CZY6" s="32"/>
      <c r="CZZ6" s="32"/>
      <c r="DAA6" s="32"/>
      <c r="DAB6" s="32"/>
      <c r="DAC6" s="32"/>
      <c r="DAD6" s="32"/>
      <c r="DAE6" s="32"/>
      <c r="DAF6" s="32"/>
      <c r="DAG6" s="32"/>
      <c r="DAH6" s="32"/>
      <c r="DAI6" s="32"/>
      <c r="DAJ6" s="32"/>
      <c r="DAK6" s="32"/>
      <c r="DAL6" s="32"/>
      <c r="DAM6" s="32"/>
      <c r="DAN6" s="32"/>
      <c r="DAO6" s="32"/>
      <c r="DAP6" s="32"/>
      <c r="DAQ6" s="32"/>
      <c r="DAR6" s="32"/>
      <c r="DAS6" s="32"/>
      <c r="DAT6" s="32"/>
      <c r="DAU6" s="32"/>
      <c r="DAV6" s="32"/>
      <c r="DAW6" s="32"/>
      <c r="DAX6" s="32"/>
      <c r="DAY6" s="32"/>
      <c r="DAZ6" s="32"/>
      <c r="DBA6" s="32"/>
      <c r="DBB6" s="32"/>
      <c r="DBC6" s="32"/>
      <c r="DBD6" s="32"/>
      <c r="DBE6" s="32"/>
      <c r="DBF6" s="32"/>
      <c r="DBG6" s="32"/>
      <c r="DBH6" s="32"/>
      <c r="DBI6" s="32"/>
      <c r="DBJ6" s="32"/>
      <c r="DBK6" s="32"/>
      <c r="DBL6" s="32"/>
      <c r="DBM6" s="32"/>
      <c r="DBN6" s="32"/>
      <c r="DBO6" s="32"/>
      <c r="DBP6" s="32"/>
      <c r="DBQ6" s="32"/>
      <c r="DBR6" s="32"/>
      <c r="DBS6" s="32"/>
      <c r="DBT6" s="32"/>
      <c r="DBU6" s="32"/>
      <c r="DBV6" s="32"/>
      <c r="DBW6" s="32"/>
      <c r="DBX6" s="32"/>
      <c r="DBY6" s="32"/>
      <c r="DBZ6" s="32"/>
      <c r="DCA6" s="32"/>
      <c r="DCB6" s="32"/>
      <c r="DCC6" s="32"/>
      <c r="DCD6" s="32"/>
      <c r="DCE6" s="32"/>
      <c r="DCF6" s="32"/>
      <c r="DCG6" s="32"/>
      <c r="DCH6" s="32"/>
      <c r="DCI6" s="32"/>
      <c r="DCJ6" s="32"/>
      <c r="DCK6" s="32"/>
      <c r="DCL6" s="32"/>
      <c r="DCM6" s="32"/>
      <c r="DCN6" s="32"/>
      <c r="DCO6" s="32"/>
      <c r="DCP6" s="32"/>
      <c r="DCQ6" s="32"/>
      <c r="DCR6" s="32"/>
      <c r="DCS6" s="32"/>
      <c r="DCT6" s="32"/>
      <c r="DCU6" s="32"/>
      <c r="DCV6" s="32"/>
      <c r="DCW6" s="32"/>
      <c r="DCX6" s="32"/>
      <c r="DCY6" s="32"/>
      <c r="DCZ6" s="32"/>
      <c r="DDA6" s="32"/>
      <c r="DDB6" s="32"/>
      <c r="DDC6" s="32"/>
      <c r="DDD6" s="32"/>
      <c r="DDE6" s="32"/>
      <c r="DDF6" s="32"/>
      <c r="DDG6" s="32"/>
      <c r="DDH6" s="32"/>
      <c r="DDI6" s="32"/>
      <c r="DDJ6" s="32"/>
      <c r="DDK6" s="32"/>
      <c r="DDL6" s="32"/>
      <c r="DDM6" s="32"/>
      <c r="DDN6" s="32"/>
      <c r="DDO6" s="32"/>
      <c r="DDP6" s="32"/>
      <c r="DDQ6" s="32"/>
      <c r="DDR6" s="32"/>
      <c r="DDS6" s="32"/>
      <c r="DDT6" s="32"/>
      <c r="DDU6" s="32"/>
      <c r="DDV6" s="32"/>
      <c r="DDW6" s="32"/>
      <c r="DDX6" s="32"/>
      <c r="DDY6" s="32"/>
      <c r="DDZ6" s="32"/>
      <c r="DEA6" s="32"/>
      <c r="DEB6" s="32"/>
      <c r="DEC6" s="32"/>
      <c r="DED6" s="32"/>
      <c r="DEE6" s="32"/>
      <c r="DEF6" s="32"/>
      <c r="DEG6" s="32"/>
      <c r="DEH6" s="32"/>
      <c r="DEI6" s="32"/>
      <c r="DEJ6" s="32"/>
      <c r="DEK6" s="32"/>
      <c r="DEL6" s="32"/>
      <c r="DEM6" s="32"/>
      <c r="DEN6" s="32"/>
      <c r="DEO6" s="32"/>
      <c r="DEP6" s="32"/>
      <c r="DEQ6" s="32"/>
      <c r="DER6" s="32"/>
      <c r="DES6" s="32"/>
      <c r="DET6" s="32"/>
      <c r="DEU6" s="32"/>
      <c r="DEV6" s="32"/>
      <c r="DEW6" s="32"/>
      <c r="DEX6" s="32"/>
      <c r="DEY6" s="32"/>
      <c r="DEZ6" s="32"/>
      <c r="DFA6" s="32"/>
      <c r="DFB6" s="32"/>
      <c r="DFC6" s="32"/>
      <c r="DFD6" s="32"/>
      <c r="DFE6" s="32"/>
      <c r="DFF6" s="32"/>
      <c r="DFG6" s="32"/>
      <c r="DFH6" s="32"/>
      <c r="DFI6" s="32"/>
      <c r="DFJ6" s="32"/>
      <c r="DFK6" s="32"/>
      <c r="DFL6" s="32"/>
      <c r="DFM6" s="32"/>
      <c r="DFN6" s="32"/>
      <c r="DFO6" s="32"/>
      <c r="DFP6" s="32"/>
      <c r="DFQ6" s="32"/>
      <c r="DFR6" s="32"/>
      <c r="DFS6" s="32"/>
      <c r="DFT6" s="32"/>
      <c r="DFU6" s="32"/>
      <c r="DFV6" s="32"/>
      <c r="DFW6" s="32"/>
      <c r="DFX6" s="32"/>
      <c r="DFY6" s="32"/>
      <c r="DFZ6" s="32"/>
      <c r="DGA6" s="32"/>
      <c r="DGB6" s="32"/>
      <c r="DGC6" s="32"/>
      <c r="DGD6" s="32"/>
      <c r="DGE6" s="32"/>
      <c r="DGF6" s="32"/>
      <c r="DGG6" s="32"/>
      <c r="DGH6" s="32"/>
      <c r="DGI6" s="32"/>
      <c r="DGJ6" s="32"/>
      <c r="DGK6" s="32"/>
      <c r="DGL6" s="32"/>
      <c r="DGM6" s="32"/>
      <c r="DGN6" s="32"/>
      <c r="DGO6" s="32"/>
      <c r="DGP6" s="32"/>
      <c r="DGQ6" s="32"/>
      <c r="DGR6" s="32"/>
      <c r="DGS6" s="32"/>
      <c r="DGT6" s="32"/>
      <c r="DGU6" s="32"/>
      <c r="DGV6" s="32"/>
      <c r="DGW6" s="32"/>
      <c r="DGX6" s="32"/>
      <c r="DGY6" s="32"/>
      <c r="DGZ6" s="32"/>
      <c r="DHA6" s="32"/>
      <c r="DHB6" s="32"/>
      <c r="DHC6" s="32"/>
      <c r="DHD6" s="32"/>
      <c r="DHE6" s="32"/>
      <c r="DHF6" s="32"/>
      <c r="DHG6" s="32"/>
      <c r="DHH6" s="32"/>
      <c r="DHI6" s="32"/>
      <c r="DHJ6" s="32"/>
      <c r="DHK6" s="32"/>
      <c r="DHL6" s="32"/>
      <c r="DHM6" s="32"/>
      <c r="DHN6" s="32"/>
      <c r="DHO6" s="32"/>
      <c r="DHP6" s="32"/>
      <c r="DHQ6" s="32"/>
      <c r="DHR6" s="32"/>
      <c r="DHS6" s="32"/>
      <c r="DHT6" s="32"/>
      <c r="DHU6" s="32"/>
      <c r="DHV6" s="32"/>
      <c r="DHW6" s="32"/>
      <c r="DHX6" s="32"/>
      <c r="DHY6" s="32"/>
      <c r="DHZ6" s="32"/>
      <c r="DIA6" s="32"/>
      <c r="DIB6" s="32"/>
      <c r="DIC6" s="32"/>
      <c r="DID6" s="32"/>
      <c r="DIE6" s="32"/>
      <c r="DIF6" s="32"/>
      <c r="DIG6" s="32"/>
      <c r="DIH6" s="32"/>
      <c r="DII6" s="32"/>
      <c r="DIJ6" s="32"/>
      <c r="DIK6" s="32"/>
      <c r="DIL6" s="32"/>
      <c r="DIM6" s="32"/>
      <c r="DIN6" s="32"/>
      <c r="DIO6" s="32"/>
      <c r="DIP6" s="32"/>
      <c r="DIQ6" s="32"/>
      <c r="DIR6" s="32"/>
      <c r="DIS6" s="32"/>
      <c r="DIT6" s="32"/>
      <c r="DIU6" s="32"/>
      <c r="DIV6" s="32"/>
      <c r="DIW6" s="32"/>
      <c r="DIX6" s="32"/>
      <c r="DIY6" s="32"/>
      <c r="DIZ6" s="32"/>
      <c r="DJA6" s="32"/>
      <c r="DJB6" s="32"/>
      <c r="DJC6" s="32"/>
      <c r="DJD6" s="32"/>
      <c r="DJE6" s="32"/>
      <c r="DJF6" s="32"/>
      <c r="DJG6" s="32"/>
      <c r="DJH6" s="32"/>
      <c r="DJI6" s="32"/>
      <c r="DJJ6" s="32"/>
      <c r="DJK6" s="32"/>
      <c r="DJL6" s="32"/>
      <c r="DJM6" s="32"/>
      <c r="DJN6" s="32"/>
      <c r="DJO6" s="32"/>
      <c r="DJP6" s="32"/>
      <c r="DJQ6" s="32"/>
      <c r="DJR6" s="32"/>
      <c r="DJS6" s="32"/>
      <c r="DJT6" s="32"/>
      <c r="DJU6" s="32"/>
      <c r="DJV6" s="32"/>
      <c r="DJW6" s="32"/>
      <c r="DJX6" s="32"/>
      <c r="DJY6" s="32"/>
      <c r="DJZ6" s="32"/>
      <c r="DKA6" s="32"/>
      <c r="DKB6" s="32"/>
      <c r="DKC6" s="32"/>
      <c r="DKD6" s="32"/>
      <c r="DKE6" s="32"/>
      <c r="DKF6" s="32"/>
      <c r="DKG6" s="32"/>
      <c r="DKH6" s="32"/>
      <c r="DKI6" s="32"/>
      <c r="DKJ6" s="32"/>
      <c r="DKK6" s="32"/>
      <c r="DKL6" s="32"/>
      <c r="DKM6" s="32"/>
      <c r="DKN6" s="32"/>
      <c r="DKO6" s="32"/>
      <c r="DKP6" s="32"/>
      <c r="DKQ6" s="32"/>
      <c r="DKR6" s="32"/>
      <c r="DKS6" s="32"/>
      <c r="DKT6" s="32"/>
      <c r="DKU6" s="32"/>
      <c r="DKV6" s="32"/>
      <c r="DKW6" s="32"/>
      <c r="DKX6" s="32"/>
      <c r="DKY6" s="32"/>
      <c r="DKZ6" s="32"/>
      <c r="DLA6" s="32"/>
      <c r="DLB6" s="32"/>
      <c r="DLC6" s="32"/>
      <c r="DLD6" s="32"/>
      <c r="DLE6" s="32"/>
      <c r="DLF6" s="32"/>
      <c r="DLG6" s="32"/>
      <c r="DLH6" s="32"/>
      <c r="DLI6" s="32"/>
      <c r="DLJ6" s="32"/>
      <c r="DLK6" s="32"/>
      <c r="DLL6" s="32"/>
      <c r="DLM6" s="32"/>
      <c r="DLN6" s="32"/>
      <c r="DLO6" s="32"/>
      <c r="DLP6" s="32"/>
      <c r="DLQ6" s="32"/>
      <c r="DLR6" s="32"/>
      <c r="DLS6" s="32"/>
      <c r="DLT6" s="32"/>
      <c r="DLU6" s="32"/>
      <c r="DLV6" s="32"/>
      <c r="DLW6" s="32"/>
      <c r="DLX6" s="32"/>
      <c r="DLY6" s="32"/>
      <c r="DLZ6" s="32"/>
      <c r="DMA6" s="32"/>
      <c r="DMB6" s="32"/>
      <c r="DMC6" s="32"/>
      <c r="DMD6" s="32"/>
      <c r="DME6" s="32"/>
      <c r="DMF6" s="32"/>
      <c r="DMG6" s="32"/>
      <c r="DMH6" s="32"/>
      <c r="DMI6" s="32"/>
      <c r="DMJ6" s="32"/>
      <c r="DMK6" s="32"/>
      <c r="DML6" s="32"/>
      <c r="DMM6" s="32"/>
      <c r="DMN6" s="32"/>
      <c r="DMO6" s="32"/>
      <c r="DMP6" s="32"/>
      <c r="DMQ6" s="32"/>
      <c r="DMR6" s="32"/>
      <c r="DMS6" s="32"/>
      <c r="DMT6" s="32"/>
      <c r="DMU6" s="32"/>
      <c r="DMV6" s="32"/>
      <c r="DMW6" s="32"/>
      <c r="DMX6" s="32"/>
      <c r="DMY6" s="32"/>
      <c r="DMZ6" s="32"/>
      <c r="DNA6" s="32"/>
      <c r="DNB6" s="32"/>
      <c r="DNC6" s="32"/>
      <c r="DND6" s="32"/>
      <c r="DNE6" s="32"/>
      <c r="DNF6" s="32"/>
      <c r="DNG6" s="32"/>
      <c r="DNH6" s="32"/>
      <c r="DNI6" s="32"/>
      <c r="DNJ6" s="32"/>
      <c r="DNK6" s="32"/>
      <c r="DNL6" s="32"/>
      <c r="DNM6" s="32"/>
      <c r="DNN6" s="32"/>
      <c r="DNO6" s="32"/>
      <c r="DNP6" s="32"/>
      <c r="DNQ6" s="32"/>
      <c r="DNR6" s="32"/>
      <c r="DNS6" s="32"/>
      <c r="DNT6" s="32"/>
      <c r="DNU6" s="32"/>
      <c r="DNV6" s="32"/>
      <c r="DNW6" s="32"/>
      <c r="DNX6" s="32"/>
      <c r="DNY6" s="32"/>
      <c r="DNZ6" s="32"/>
      <c r="DOA6" s="32"/>
      <c r="DOB6" s="32"/>
      <c r="DOC6" s="32"/>
      <c r="DOD6" s="32"/>
      <c r="DOE6" s="32"/>
      <c r="DOF6" s="32"/>
      <c r="DOG6" s="32"/>
      <c r="DOH6" s="32"/>
      <c r="DOI6" s="32"/>
      <c r="DOJ6" s="32"/>
      <c r="DOK6" s="32"/>
      <c r="DOL6" s="32"/>
      <c r="DOM6" s="32"/>
      <c r="DON6" s="32"/>
      <c r="DOO6" s="32"/>
      <c r="DOP6" s="32"/>
      <c r="DOQ6" s="32"/>
      <c r="DOR6" s="32"/>
      <c r="DOS6" s="32"/>
      <c r="DOT6" s="32"/>
      <c r="DOU6" s="32"/>
      <c r="DOV6" s="32"/>
      <c r="DOW6" s="32"/>
      <c r="DOX6" s="32"/>
      <c r="DOY6" s="32"/>
      <c r="DOZ6" s="32"/>
      <c r="DPA6" s="32"/>
      <c r="DPB6" s="32"/>
      <c r="DPC6" s="32"/>
      <c r="DPD6" s="32"/>
      <c r="DPE6" s="32"/>
      <c r="DPF6" s="32"/>
      <c r="DPG6" s="32"/>
      <c r="DPH6" s="32"/>
      <c r="DPI6" s="32"/>
      <c r="DPJ6" s="32"/>
      <c r="DPK6" s="32"/>
      <c r="DPL6" s="32"/>
      <c r="DPM6" s="32"/>
      <c r="DPN6" s="32"/>
      <c r="DPO6" s="32"/>
      <c r="DPP6" s="32"/>
      <c r="DPQ6" s="32"/>
      <c r="DPR6" s="32"/>
      <c r="DPS6" s="32"/>
      <c r="DPT6" s="32"/>
      <c r="DPU6" s="32"/>
      <c r="DPV6" s="32"/>
      <c r="DPW6" s="32"/>
      <c r="DPX6" s="32"/>
      <c r="DPY6" s="32"/>
      <c r="DPZ6" s="32"/>
      <c r="DQA6" s="32"/>
      <c r="DQB6" s="32"/>
      <c r="DQC6" s="32"/>
      <c r="DQD6" s="32"/>
      <c r="DQE6" s="32"/>
      <c r="DQF6" s="32"/>
      <c r="DQG6" s="32"/>
      <c r="DQH6" s="32"/>
      <c r="DQI6" s="32"/>
      <c r="DQJ6" s="32"/>
      <c r="DQK6" s="32"/>
      <c r="DQL6" s="32"/>
      <c r="DQM6" s="32"/>
      <c r="DQN6" s="32"/>
      <c r="DQO6" s="32"/>
      <c r="DQP6" s="32"/>
      <c r="DQQ6" s="32"/>
      <c r="DQR6" s="32"/>
      <c r="DQS6" s="32"/>
      <c r="DQT6" s="32"/>
      <c r="DQU6" s="32"/>
      <c r="DQV6" s="32"/>
      <c r="DQW6" s="32"/>
      <c r="DQX6" s="32"/>
      <c r="DQY6" s="32"/>
      <c r="DQZ6" s="32"/>
      <c r="DRA6" s="32"/>
      <c r="DRB6" s="32"/>
      <c r="DRC6" s="32"/>
      <c r="DRD6" s="32"/>
      <c r="DRE6" s="32"/>
      <c r="DRF6" s="32"/>
      <c r="DRG6" s="32"/>
      <c r="DRH6" s="32"/>
      <c r="DRI6" s="32"/>
      <c r="DRJ6" s="32"/>
      <c r="DRK6" s="32"/>
      <c r="DRL6" s="32"/>
      <c r="DRM6" s="32"/>
      <c r="DRN6" s="32"/>
      <c r="DRO6" s="32"/>
      <c r="DRP6" s="32"/>
      <c r="DRQ6" s="32"/>
      <c r="DRR6" s="32"/>
      <c r="DRS6" s="32"/>
      <c r="DRT6" s="32"/>
      <c r="DRU6" s="32"/>
      <c r="DRV6" s="32"/>
      <c r="DRW6" s="32"/>
      <c r="DRX6" s="32"/>
      <c r="DRY6" s="32"/>
      <c r="DRZ6" s="32"/>
      <c r="DSA6" s="32"/>
      <c r="DSB6" s="32"/>
      <c r="DSC6" s="32"/>
      <c r="DSD6" s="32"/>
      <c r="DSE6" s="32"/>
      <c r="DSF6" s="32"/>
      <c r="DSG6" s="32"/>
      <c r="DSH6" s="32"/>
      <c r="DSI6" s="32"/>
      <c r="DSJ6" s="32"/>
      <c r="DSK6" s="32"/>
      <c r="DSL6" s="32"/>
      <c r="DSM6" s="32"/>
      <c r="DSN6" s="32"/>
      <c r="DSO6" s="32"/>
      <c r="DSP6" s="32"/>
      <c r="DSQ6" s="32"/>
      <c r="DSR6" s="32"/>
      <c r="DSS6" s="32"/>
      <c r="DST6" s="32"/>
      <c r="DSU6" s="32"/>
      <c r="DSV6" s="32"/>
      <c r="DSW6" s="32"/>
      <c r="DSX6" s="32"/>
      <c r="DSY6" s="32"/>
      <c r="DSZ6" s="32"/>
      <c r="DTA6" s="32"/>
      <c r="DTB6" s="32"/>
      <c r="DTC6" s="32"/>
      <c r="DTD6" s="32"/>
      <c r="DTE6" s="32"/>
      <c r="DTF6" s="32"/>
      <c r="DTG6" s="32"/>
      <c r="DTH6" s="32"/>
      <c r="DTI6" s="32"/>
      <c r="DTJ6" s="32"/>
      <c r="DTK6" s="32"/>
      <c r="DTL6" s="32"/>
      <c r="DTM6" s="32"/>
      <c r="DTN6" s="32"/>
      <c r="DTO6" s="32"/>
      <c r="DTP6" s="32"/>
      <c r="DTQ6" s="32"/>
      <c r="DTR6" s="32"/>
      <c r="DTS6" s="32"/>
      <c r="DTT6" s="32"/>
      <c r="DTU6" s="32"/>
      <c r="DTV6" s="32"/>
      <c r="DTW6" s="32"/>
      <c r="DTX6" s="32"/>
      <c r="DTY6" s="32"/>
      <c r="DTZ6" s="32"/>
      <c r="DUA6" s="32"/>
      <c r="DUB6" s="32"/>
      <c r="DUC6" s="32"/>
      <c r="DUD6" s="32"/>
      <c r="DUE6" s="32"/>
      <c r="DUF6" s="32"/>
      <c r="DUG6" s="32"/>
      <c r="DUH6" s="32"/>
      <c r="DUI6" s="32"/>
      <c r="DUJ6" s="32"/>
      <c r="DUK6" s="32"/>
      <c r="DUL6" s="32"/>
      <c r="DUM6" s="32"/>
      <c r="DUN6" s="32"/>
      <c r="DUO6" s="32"/>
      <c r="DUP6" s="32"/>
      <c r="DUQ6" s="32"/>
      <c r="DUR6" s="32"/>
      <c r="DUS6" s="32"/>
      <c r="DUT6" s="32"/>
      <c r="DUU6" s="32"/>
      <c r="DUV6" s="32"/>
      <c r="DUW6" s="32"/>
      <c r="DUX6" s="32"/>
      <c r="DUY6" s="32"/>
      <c r="DUZ6" s="32"/>
      <c r="DVA6" s="32"/>
      <c r="DVB6" s="32"/>
      <c r="DVC6" s="32"/>
      <c r="DVD6" s="32"/>
      <c r="DVE6" s="32"/>
      <c r="DVF6" s="32"/>
      <c r="DVG6" s="32"/>
      <c r="DVH6" s="32"/>
      <c r="DVI6" s="32"/>
      <c r="DVJ6" s="32"/>
      <c r="DVK6" s="32"/>
      <c r="DVL6" s="32"/>
      <c r="DVM6" s="32"/>
      <c r="DVN6" s="32"/>
      <c r="DVO6" s="32"/>
      <c r="DVP6" s="32"/>
      <c r="DVQ6" s="32"/>
      <c r="DVR6" s="32"/>
      <c r="DVS6" s="32"/>
      <c r="DVT6" s="32"/>
      <c r="DVU6" s="32"/>
      <c r="DVV6" s="32"/>
      <c r="DVW6" s="32"/>
      <c r="DVX6" s="32"/>
      <c r="DVY6" s="32"/>
      <c r="DVZ6" s="32"/>
      <c r="DWA6" s="32"/>
      <c r="DWB6" s="32"/>
      <c r="DWC6" s="32"/>
      <c r="DWD6" s="32"/>
      <c r="DWE6" s="32"/>
      <c r="DWF6" s="32"/>
      <c r="DWG6" s="32"/>
      <c r="DWH6" s="32"/>
      <c r="DWI6" s="32"/>
      <c r="DWJ6" s="32"/>
      <c r="DWK6" s="32"/>
      <c r="DWL6" s="32"/>
      <c r="DWM6" s="32"/>
      <c r="DWN6" s="32"/>
      <c r="DWO6" s="32"/>
      <c r="DWP6" s="32"/>
      <c r="DWQ6" s="32"/>
      <c r="DWR6" s="32"/>
      <c r="DWS6" s="32"/>
      <c r="DWT6" s="32"/>
      <c r="DWU6" s="32"/>
      <c r="DWV6" s="32"/>
      <c r="DWW6" s="32"/>
      <c r="DWX6" s="32"/>
      <c r="DWY6" s="32"/>
      <c r="DWZ6" s="32"/>
      <c r="DXA6" s="32"/>
      <c r="DXB6" s="32"/>
      <c r="DXC6" s="32"/>
      <c r="DXD6" s="32"/>
      <c r="DXE6" s="32"/>
      <c r="DXF6" s="32"/>
      <c r="DXG6" s="32"/>
      <c r="DXH6" s="32"/>
      <c r="DXI6" s="32"/>
      <c r="DXJ6" s="32"/>
      <c r="DXK6" s="32"/>
      <c r="DXL6" s="32"/>
      <c r="DXM6" s="32"/>
      <c r="DXN6" s="32"/>
      <c r="DXO6" s="32"/>
      <c r="DXP6" s="32"/>
      <c r="DXQ6" s="32"/>
      <c r="DXR6" s="32"/>
      <c r="DXS6" s="32"/>
      <c r="DXT6" s="32"/>
      <c r="DXU6" s="32"/>
      <c r="DXV6" s="32"/>
      <c r="DXW6" s="32"/>
      <c r="DXX6" s="32"/>
      <c r="DXY6" s="32"/>
      <c r="DXZ6" s="32"/>
      <c r="DYA6" s="32"/>
      <c r="DYB6" s="32"/>
      <c r="DYC6" s="32"/>
      <c r="DYD6" s="32"/>
      <c r="DYE6" s="32"/>
      <c r="DYF6" s="32"/>
      <c r="DYG6" s="32"/>
      <c r="DYH6" s="32"/>
      <c r="DYI6" s="32"/>
      <c r="DYJ6" s="32"/>
      <c r="DYK6" s="32"/>
      <c r="DYL6" s="32"/>
      <c r="DYM6" s="32"/>
      <c r="DYN6" s="32"/>
      <c r="DYO6" s="32"/>
      <c r="DYP6" s="32"/>
      <c r="DYQ6" s="32"/>
      <c r="DYR6" s="32"/>
      <c r="DYS6" s="32"/>
      <c r="DYT6" s="32"/>
      <c r="DYU6" s="32"/>
      <c r="DYV6" s="32"/>
      <c r="DYW6" s="32"/>
      <c r="DYX6" s="32"/>
      <c r="DYY6" s="32"/>
      <c r="DYZ6" s="32"/>
      <c r="DZA6" s="32"/>
      <c r="DZB6" s="32"/>
      <c r="DZC6" s="32"/>
      <c r="DZD6" s="32"/>
      <c r="DZE6" s="32"/>
      <c r="DZF6" s="32"/>
      <c r="DZG6" s="32"/>
      <c r="DZH6" s="32"/>
      <c r="DZI6" s="32"/>
      <c r="DZJ6" s="32"/>
      <c r="DZK6" s="32"/>
      <c r="DZL6" s="32"/>
      <c r="DZM6" s="32"/>
      <c r="DZN6" s="32"/>
      <c r="DZO6" s="32"/>
      <c r="DZP6" s="32"/>
      <c r="DZQ6" s="32"/>
      <c r="DZR6" s="32"/>
      <c r="DZS6" s="32"/>
      <c r="DZT6" s="32"/>
      <c r="DZU6" s="32"/>
      <c r="DZV6" s="32"/>
      <c r="DZW6" s="32"/>
      <c r="DZX6" s="32"/>
      <c r="DZY6" s="32"/>
      <c r="DZZ6" s="32"/>
      <c r="EAA6" s="32"/>
      <c r="EAB6" s="32"/>
      <c r="EAC6" s="32"/>
      <c r="EAD6" s="32"/>
      <c r="EAE6" s="32"/>
      <c r="EAF6" s="32"/>
      <c r="EAG6" s="32"/>
      <c r="EAH6" s="32"/>
      <c r="EAI6" s="32"/>
      <c r="EAJ6" s="32"/>
      <c r="EAK6" s="32"/>
      <c r="EAL6" s="32"/>
      <c r="EAM6" s="32"/>
      <c r="EAN6" s="32"/>
      <c r="EAO6" s="32"/>
      <c r="EAP6" s="32"/>
      <c r="EAQ6" s="32"/>
      <c r="EAR6" s="32"/>
      <c r="EAS6" s="32"/>
      <c r="EAT6" s="32"/>
      <c r="EAU6" s="32"/>
      <c r="EAV6" s="32"/>
      <c r="EAW6" s="32"/>
      <c r="EAX6" s="32"/>
      <c r="EAY6" s="32"/>
      <c r="EAZ6" s="32"/>
      <c r="EBA6" s="32"/>
      <c r="EBB6" s="32"/>
      <c r="EBC6" s="32"/>
      <c r="EBD6" s="32"/>
      <c r="EBE6" s="32"/>
      <c r="EBF6" s="32"/>
      <c r="EBG6" s="32"/>
      <c r="EBH6" s="32"/>
      <c r="EBI6" s="32"/>
      <c r="EBJ6" s="32"/>
      <c r="EBK6" s="32"/>
      <c r="EBL6" s="32"/>
      <c r="EBM6" s="32"/>
      <c r="EBN6" s="32"/>
      <c r="EBO6" s="32"/>
      <c r="EBP6" s="32"/>
      <c r="EBQ6" s="32"/>
      <c r="EBR6" s="32"/>
      <c r="EBS6" s="32"/>
      <c r="EBT6" s="32"/>
      <c r="EBU6" s="32"/>
      <c r="EBV6" s="32"/>
      <c r="EBW6" s="32"/>
      <c r="EBX6" s="32"/>
      <c r="EBY6" s="32"/>
      <c r="EBZ6" s="32"/>
      <c r="ECA6" s="32"/>
      <c r="ECB6" s="32"/>
      <c r="ECC6" s="32"/>
      <c r="ECD6" s="32"/>
      <c r="ECE6" s="32"/>
      <c r="ECF6" s="32"/>
      <c r="ECG6" s="32"/>
      <c r="ECH6" s="32"/>
      <c r="ECI6" s="32"/>
      <c r="ECJ6" s="32"/>
      <c r="ECK6" s="32"/>
      <c r="ECL6" s="32"/>
      <c r="ECM6" s="32"/>
      <c r="ECN6" s="32"/>
      <c r="ECO6" s="32"/>
      <c r="ECP6" s="32"/>
      <c r="ECQ6" s="32"/>
      <c r="ECR6" s="32"/>
      <c r="ECS6" s="32"/>
      <c r="ECT6" s="32"/>
      <c r="ECU6" s="32"/>
      <c r="ECV6" s="32"/>
      <c r="ECW6" s="32"/>
      <c r="ECX6" s="32"/>
      <c r="ECY6" s="32"/>
      <c r="ECZ6" s="32"/>
      <c r="EDA6" s="32"/>
      <c r="EDB6" s="32"/>
      <c r="EDC6" s="32"/>
      <c r="EDD6" s="32"/>
      <c r="EDE6" s="32"/>
      <c r="EDF6" s="32"/>
      <c r="EDG6" s="32"/>
      <c r="EDH6" s="32"/>
      <c r="EDI6" s="32"/>
      <c r="EDJ6" s="32"/>
      <c r="EDK6" s="32"/>
      <c r="EDL6" s="32"/>
      <c r="EDM6" s="32"/>
      <c r="EDN6" s="32"/>
      <c r="EDO6" s="32"/>
      <c r="EDP6" s="32"/>
      <c r="EDQ6" s="32"/>
      <c r="EDR6" s="32"/>
      <c r="EDS6" s="32"/>
      <c r="EDT6" s="32"/>
      <c r="EDU6" s="32"/>
      <c r="EDV6" s="32"/>
      <c r="EDW6" s="32"/>
      <c r="EDX6" s="32"/>
      <c r="EDY6" s="32"/>
      <c r="EDZ6" s="32"/>
      <c r="EEA6" s="32"/>
      <c r="EEB6" s="32"/>
      <c r="EEC6" s="32"/>
      <c r="EED6" s="32"/>
      <c r="EEE6" s="32"/>
      <c r="EEF6" s="32"/>
      <c r="EEG6" s="32"/>
      <c r="EEH6" s="32"/>
      <c r="EEI6" s="32"/>
      <c r="EEJ6" s="32"/>
      <c r="EEK6" s="32"/>
      <c r="EEL6" s="32"/>
      <c r="EEM6" s="32"/>
      <c r="EEN6" s="32"/>
      <c r="EEO6" s="32"/>
      <c r="EEP6" s="32"/>
      <c r="EEQ6" s="32"/>
      <c r="EER6" s="32"/>
      <c r="EES6" s="32"/>
      <c r="EET6" s="32"/>
      <c r="EEU6" s="32"/>
      <c r="EEV6" s="32"/>
      <c r="EEW6" s="32"/>
      <c r="EEX6" s="32"/>
      <c r="EEY6" s="32"/>
      <c r="EEZ6" s="32"/>
      <c r="EFA6" s="32"/>
      <c r="EFB6" s="32"/>
      <c r="EFC6" s="32"/>
      <c r="EFD6" s="32"/>
      <c r="EFE6" s="32"/>
      <c r="EFF6" s="32"/>
      <c r="EFG6" s="32"/>
      <c r="EFH6" s="32"/>
      <c r="EFI6" s="32"/>
      <c r="EFJ6" s="32"/>
      <c r="EFK6" s="32"/>
      <c r="EFL6" s="32"/>
      <c r="EFM6" s="32"/>
      <c r="EFN6" s="32"/>
      <c r="EFO6" s="32"/>
      <c r="EFP6" s="32"/>
      <c r="EFQ6" s="32"/>
      <c r="EFR6" s="32"/>
      <c r="EFS6" s="32"/>
      <c r="EFT6" s="32"/>
      <c r="EFU6" s="32"/>
      <c r="EFV6" s="32"/>
      <c r="EFW6" s="32"/>
      <c r="EFX6" s="32"/>
      <c r="EFY6" s="32"/>
      <c r="EFZ6" s="32"/>
      <c r="EGA6" s="32"/>
      <c r="EGB6" s="32"/>
      <c r="EGC6" s="32"/>
      <c r="EGD6" s="32"/>
      <c r="EGE6" s="32"/>
      <c r="EGF6" s="32"/>
      <c r="EGG6" s="32"/>
      <c r="EGH6" s="32"/>
      <c r="EGI6" s="32"/>
      <c r="EGJ6" s="32"/>
      <c r="EGK6" s="32"/>
      <c r="EGL6" s="32"/>
      <c r="EGM6" s="32"/>
      <c r="EGN6" s="32"/>
      <c r="EGO6" s="32"/>
      <c r="EGP6" s="32"/>
      <c r="EGQ6" s="32"/>
      <c r="EGR6" s="32"/>
      <c r="EGS6" s="32"/>
      <c r="EGT6" s="32"/>
      <c r="EGU6" s="32"/>
      <c r="EGV6" s="32"/>
      <c r="EGW6" s="32"/>
      <c r="EGX6" s="32"/>
      <c r="EGY6" s="32"/>
      <c r="EGZ6" s="32"/>
      <c r="EHA6" s="32"/>
      <c r="EHB6" s="32"/>
      <c r="EHC6" s="32"/>
      <c r="EHD6" s="32"/>
      <c r="EHE6" s="32"/>
      <c r="EHF6" s="32"/>
      <c r="EHG6" s="32"/>
      <c r="EHH6" s="32"/>
      <c r="EHI6" s="32"/>
      <c r="EHJ6" s="32"/>
      <c r="EHK6" s="32"/>
      <c r="EHL6" s="32"/>
      <c r="EHM6" s="32"/>
      <c r="EHN6" s="32"/>
      <c r="EHO6" s="32"/>
      <c r="EHP6" s="32"/>
      <c r="EHQ6" s="32"/>
      <c r="EHR6" s="32"/>
      <c r="EHS6" s="32"/>
      <c r="EHT6" s="32"/>
      <c r="EHU6" s="32"/>
      <c r="EHV6" s="32"/>
      <c r="EHW6" s="32"/>
      <c r="EHX6" s="32"/>
      <c r="EHY6" s="32"/>
      <c r="EHZ6" s="32"/>
      <c r="EIA6" s="32"/>
      <c r="EIB6" s="32"/>
      <c r="EIC6" s="32"/>
      <c r="EID6" s="32"/>
      <c r="EIE6" s="32"/>
      <c r="EIF6" s="32"/>
      <c r="EIG6" s="32"/>
      <c r="EIH6" s="32"/>
      <c r="EII6" s="32"/>
      <c r="EIJ6" s="32"/>
      <c r="EIK6" s="32"/>
      <c r="EIL6" s="32"/>
      <c r="EIM6" s="32"/>
      <c r="EIN6" s="32"/>
      <c r="EIO6" s="32"/>
      <c r="EIP6" s="32"/>
      <c r="EIQ6" s="32"/>
      <c r="EIR6" s="32"/>
      <c r="EIS6" s="32"/>
      <c r="EIT6" s="32"/>
      <c r="EIU6" s="32"/>
      <c r="EIV6" s="32"/>
      <c r="EIW6" s="32"/>
      <c r="EIX6" s="32"/>
      <c r="EIY6" s="32"/>
      <c r="EIZ6" s="32"/>
      <c r="EJA6" s="32"/>
      <c r="EJB6" s="32"/>
      <c r="EJC6" s="32"/>
      <c r="EJD6" s="32"/>
      <c r="EJE6" s="32"/>
      <c r="EJF6" s="32"/>
      <c r="EJG6" s="32"/>
      <c r="EJH6" s="32"/>
      <c r="EJI6" s="32"/>
      <c r="EJJ6" s="32"/>
      <c r="EJK6" s="32"/>
      <c r="EJL6" s="32"/>
      <c r="EJM6" s="32"/>
      <c r="EJN6" s="32"/>
      <c r="EJO6" s="32"/>
      <c r="EJP6" s="32"/>
      <c r="EJQ6" s="32"/>
      <c r="EJR6" s="32"/>
      <c r="EJS6" s="32"/>
      <c r="EJT6" s="32"/>
      <c r="EJU6" s="32"/>
      <c r="EJV6" s="32"/>
      <c r="EJW6" s="32"/>
      <c r="EJX6" s="32"/>
      <c r="EJY6" s="32"/>
      <c r="EJZ6" s="32"/>
      <c r="EKA6" s="32"/>
      <c r="EKB6" s="32"/>
      <c r="EKC6" s="32"/>
      <c r="EKD6" s="32"/>
      <c r="EKE6" s="32"/>
      <c r="EKF6" s="32"/>
      <c r="EKG6" s="32"/>
      <c r="EKH6" s="32"/>
      <c r="EKI6" s="32"/>
      <c r="EKJ6" s="32"/>
      <c r="EKK6" s="32"/>
      <c r="EKL6" s="32"/>
      <c r="EKM6" s="32"/>
      <c r="EKN6" s="32"/>
      <c r="EKO6" s="32"/>
      <c r="EKP6" s="32"/>
      <c r="EKQ6" s="32"/>
      <c r="EKR6" s="32"/>
      <c r="EKS6" s="32"/>
      <c r="EKT6" s="32"/>
      <c r="EKU6" s="32"/>
      <c r="EKV6" s="32"/>
      <c r="EKW6" s="32"/>
      <c r="EKX6" s="32"/>
      <c r="EKY6" s="32"/>
      <c r="EKZ6" s="32"/>
      <c r="ELA6" s="32"/>
      <c r="ELB6" s="32"/>
      <c r="ELC6" s="32"/>
      <c r="ELD6" s="32"/>
      <c r="ELE6" s="32"/>
      <c r="ELF6" s="32"/>
      <c r="ELG6" s="32"/>
      <c r="ELH6" s="32"/>
      <c r="ELI6" s="32"/>
      <c r="ELJ6" s="32"/>
      <c r="ELK6" s="32"/>
      <c r="ELL6" s="32"/>
      <c r="ELM6" s="32"/>
      <c r="ELN6" s="32"/>
      <c r="ELO6" s="32"/>
      <c r="ELP6" s="32"/>
      <c r="ELQ6" s="32"/>
      <c r="ELR6" s="32"/>
      <c r="ELS6" s="32"/>
      <c r="ELT6" s="32"/>
      <c r="ELU6" s="32"/>
      <c r="ELV6" s="32"/>
      <c r="ELW6" s="32"/>
      <c r="ELX6" s="32"/>
      <c r="ELY6" s="32"/>
      <c r="ELZ6" s="32"/>
      <c r="EMA6" s="32"/>
      <c r="EMB6" s="32"/>
      <c r="EMC6" s="32"/>
      <c r="EMD6" s="32"/>
      <c r="EME6" s="32"/>
      <c r="EMF6" s="32"/>
      <c r="EMG6" s="32"/>
      <c r="EMH6" s="32"/>
      <c r="EMI6" s="32"/>
      <c r="EMJ6" s="32"/>
      <c r="EMK6" s="32"/>
      <c r="EML6" s="32"/>
      <c r="EMM6" s="32"/>
      <c r="EMN6" s="32"/>
      <c r="EMO6" s="32"/>
      <c r="EMP6" s="32"/>
      <c r="EMQ6" s="32"/>
      <c r="EMR6" s="32"/>
      <c r="EMS6" s="32"/>
      <c r="EMT6" s="32"/>
      <c r="EMU6" s="32"/>
      <c r="EMV6" s="32"/>
      <c r="EMW6" s="32"/>
      <c r="EMX6" s="32"/>
      <c r="EMY6" s="32"/>
      <c r="EMZ6" s="32"/>
      <c r="ENA6" s="32"/>
      <c r="ENB6" s="32"/>
      <c r="ENC6" s="32"/>
      <c r="END6" s="32"/>
      <c r="ENE6" s="32"/>
      <c r="ENF6" s="32"/>
      <c r="ENG6" s="32"/>
      <c r="ENH6" s="32"/>
      <c r="ENI6" s="32"/>
      <c r="ENJ6" s="32"/>
      <c r="ENK6" s="32"/>
      <c r="ENL6" s="32"/>
      <c r="ENM6" s="32"/>
      <c r="ENN6" s="32"/>
      <c r="ENO6" s="32"/>
      <c r="ENP6" s="32"/>
      <c r="ENQ6" s="32"/>
      <c r="ENR6" s="32"/>
      <c r="ENS6" s="32"/>
      <c r="ENT6" s="32"/>
      <c r="ENU6" s="32"/>
      <c r="ENV6" s="32"/>
      <c r="ENW6" s="32"/>
      <c r="ENX6" s="32"/>
      <c r="ENY6" s="32"/>
      <c r="ENZ6" s="32"/>
      <c r="EOA6" s="32"/>
      <c r="EOB6" s="32"/>
      <c r="EOC6" s="32"/>
      <c r="EOD6" s="32"/>
      <c r="EOE6" s="32"/>
      <c r="EOF6" s="32"/>
      <c r="EOG6" s="32"/>
      <c r="EOH6" s="32"/>
      <c r="EOI6" s="32"/>
      <c r="EOJ6" s="32"/>
      <c r="EOK6" s="32"/>
      <c r="EOL6" s="32"/>
      <c r="EOM6" s="32"/>
      <c r="EON6" s="32"/>
      <c r="EOO6" s="32"/>
      <c r="EOP6" s="32"/>
      <c r="EOQ6" s="32"/>
      <c r="EOR6" s="32"/>
      <c r="EOS6" s="32"/>
      <c r="EOT6" s="32"/>
      <c r="EOU6" s="32"/>
      <c r="EOV6" s="32"/>
      <c r="EOW6" s="32"/>
      <c r="EOX6" s="32"/>
      <c r="EOY6" s="32"/>
      <c r="EOZ6" s="32"/>
      <c r="EPA6" s="32"/>
      <c r="EPB6" s="32"/>
      <c r="EPC6" s="32"/>
      <c r="EPD6" s="32"/>
      <c r="EPE6" s="32"/>
      <c r="EPF6" s="32"/>
      <c r="EPG6" s="32"/>
      <c r="EPH6" s="32"/>
      <c r="EPI6" s="32"/>
      <c r="EPJ6" s="32"/>
      <c r="EPK6" s="32"/>
      <c r="EPL6" s="32"/>
      <c r="EPM6" s="32"/>
      <c r="EPN6" s="32"/>
      <c r="EPO6" s="32"/>
      <c r="EPP6" s="32"/>
      <c r="EPQ6" s="32"/>
      <c r="EPR6" s="32"/>
      <c r="EPS6" s="32"/>
      <c r="EPT6" s="32"/>
      <c r="EPU6" s="32"/>
      <c r="EPV6" s="32"/>
      <c r="EPW6" s="32"/>
      <c r="EPX6" s="32"/>
      <c r="EPY6" s="32"/>
      <c r="EPZ6" s="32"/>
      <c r="EQA6" s="32"/>
      <c r="EQB6" s="32"/>
      <c r="EQC6" s="32"/>
      <c r="EQD6" s="32"/>
      <c r="EQE6" s="32"/>
      <c r="EQF6" s="32"/>
      <c r="EQG6" s="32"/>
      <c r="EQH6" s="32"/>
      <c r="EQI6" s="32"/>
      <c r="EQJ6" s="32"/>
      <c r="EQK6" s="32"/>
      <c r="EQL6" s="32"/>
      <c r="EQM6" s="32"/>
      <c r="EQN6" s="32"/>
      <c r="EQO6" s="32"/>
      <c r="EQP6" s="32"/>
      <c r="EQQ6" s="32"/>
      <c r="EQR6" s="32"/>
      <c r="EQS6" s="32"/>
      <c r="EQT6" s="32"/>
      <c r="EQU6" s="32"/>
      <c r="EQV6" s="32"/>
      <c r="EQW6" s="32"/>
      <c r="EQX6" s="32"/>
      <c r="EQY6" s="32"/>
      <c r="EQZ6" s="32"/>
      <c r="ERA6" s="32"/>
      <c r="ERB6" s="32"/>
      <c r="ERC6" s="32"/>
      <c r="ERD6" s="32"/>
      <c r="ERE6" s="32"/>
      <c r="ERF6" s="32"/>
      <c r="ERG6" s="32"/>
      <c r="ERH6" s="32"/>
      <c r="ERI6" s="32"/>
      <c r="ERJ6" s="32"/>
      <c r="ERK6" s="32"/>
      <c r="ERL6" s="32"/>
      <c r="ERM6" s="32"/>
      <c r="ERN6" s="32"/>
      <c r="ERO6" s="32"/>
      <c r="ERP6" s="32"/>
      <c r="ERQ6" s="32"/>
      <c r="ERR6" s="32"/>
      <c r="ERS6" s="32"/>
      <c r="ERT6" s="32"/>
      <c r="ERU6" s="32"/>
      <c r="ERV6" s="32"/>
      <c r="ERW6" s="32"/>
      <c r="ERX6" s="32"/>
      <c r="ERY6" s="32"/>
      <c r="ERZ6" s="32"/>
      <c r="ESA6" s="32"/>
      <c r="ESB6" s="32"/>
      <c r="ESC6" s="32"/>
      <c r="ESD6" s="32"/>
      <c r="ESE6" s="32"/>
      <c r="ESF6" s="32"/>
      <c r="ESG6" s="32"/>
      <c r="ESH6" s="32"/>
      <c r="ESI6" s="32"/>
      <c r="ESJ6" s="32"/>
      <c r="ESK6" s="32"/>
      <c r="ESL6" s="32"/>
      <c r="ESM6" s="32"/>
      <c r="ESN6" s="32"/>
      <c r="ESO6" s="32"/>
      <c r="ESP6" s="32"/>
      <c r="ESQ6" s="32"/>
      <c r="ESR6" s="32"/>
      <c r="ESS6" s="32"/>
      <c r="EST6" s="32"/>
      <c r="ESU6" s="32"/>
      <c r="ESV6" s="32"/>
      <c r="ESW6" s="32"/>
      <c r="ESX6" s="32"/>
      <c r="ESY6" s="32"/>
      <c r="ESZ6" s="32"/>
      <c r="ETA6" s="32"/>
      <c r="ETB6" s="32"/>
      <c r="ETC6" s="32"/>
      <c r="ETD6" s="32"/>
      <c r="ETE6" s="32"/>
      <c r="ETF6" s="32"/>
      <c r="ETG6" s="32"/>
      <c r="ETH6" s="32"/>
      <c r="ETI6" s="32"/>
      <c r="ETJ6" s="32"/>
      <c r="ETK6" s="32"/>
      <c r="ETL6" s="32"/>
      <c r="ETM6" s="32"/>
      <c r="ETN6" s="32"/>
      <c r="ETO6" s="32"/>
      <c r="ETP6" s="32"/>
      <c r="ETQ6" s="32"/>
      <c r="ETR6" s="32"/>
      <c r="ETS6" s="32"/>
      <c r="ETT6" s="32"/>
      <c r="ETU6" s="32"/>
      <c r="ETV6" s="32"/>
      <c r="ETW6" s="32"/>
      <c r="ETX6" s="32"/>
      <c r="ETY6" s="32"/>
      <c r="ETZ6" s="32"/>
      <c r="EUA6" s="32"/>
      <c r="EUB6" s="32"/>
      <c r="EUC6" s="32"/>
      <c r="EUD6" s="32"/>
      <c r="EUE6" s="32"/>
      <c r="EUF6" s="32"/>
      <c r="EUG6" s="32"/>
      <c r="EUH6" s="32"/>
      <c r="EUI6" s="32"/>
      <c r="EUJ6" s="32"/>
      <c r="EUK6" s="32"/>
      <c r="EUL6" s="32"/>
      <c r="EUM6" s="32"/>
      <c r="EUN6" s="32"/>
      <c r="EUO6" s="32"/>
      <c r="EUP6" s="32"/>
      <c r="EUQ6" s="32"/>
      <c r="EUR6" s="32"/>
      <c r="EUS6" s="32"/>
      <c r="EUT6" s="32"/>
      <c r="EUU6" s="32"/>
      <c r="EUV6" s="32"/>
      <c r="EUW6" s="32"/>
      <c r="EUX6" s="32"/>
      <c r="EUY6" s="32"/>
      <c r="EUZ6" s="32"/>
      <c r="EVA6" s="32"/>
      <c r="EVB6" s="32"/>
      <c r="EVC6" s="32"/>
      <c r="EVD6" s="32"/>
      <c r="EVE6" s="32"/>
      <c r="EVF6" s="32"/>
      <c r="EVG6" s="32"/>
      <c r="EVH6" s="32"/>
      <c r="EVI6" s="32"/>
      <c r="EVJ6" s="32"/>
      <c r="EVK6" s="32"/>
      <c r="EVL6" s="32"/>
      <c r="EVM6" s="32"/>
      <c r="EVN6" s="32"/>
      <c r="EVO6" s="32"/>
      <c r="EVP6" s="32"/>
      <c r="EVQ6" s="32"/>
      <c r="EVR6" s="32"/>
      <c r="EVS6" s="32"/>
      <c r="EVT6" s="32"/>
      <c r="EVU6" s="32"/>
      <c r="EVV6" s="32"/>
      <c r="EVW6" s="32"/>
      <c r="EVX6" s="32"/>
      <c r="EVY6" s="32"/>
      <c r="EVZ6" s="32"/>
      <c r="EWA6" s="32"/>
      <c r="EWB6" s="32"/>
      <c r="EWC6" s="32"/>
      <c r="EWD6" s="32"/>
      <c r="EWE6" s="32"/>
      <c r="EWF6" s="32"/>
      <c r="EWG6" s="32"/>
      <c r="EWH6" s="32"/>
      <c r="EWI6" s="32"/>
      <c r="EWJ6" s="32"/>
      <c r="EWK6" s="32"/>
      <c r="EWL6" s="32"/>
      <c r="EWM6" s="32"/>
      <c r="EWN6" s="32"/>
      <c r="EWO6" s="32"/>
      <c r="EWP6" s="32"/>
      <c r="EWQ6" s="32"/>
      <c r="EWR6" s="32"/>
      <c r="EWS6" s="32"/>
      <c r="EWT6" s="32"/>
      <c r="EWU6" s="32"/>
      <c r="EWV6" s="32"/>
      <c r="EWW6" s="32"/>
      <c r="EWX6" s="32"/>
      <c r="EWY6" s="32"/>
      <c r="EWZ6" s="32"/>
      <c r="EXA6" s="32"/>
      <c r="EXB6" s="32"/>
      <c r="EXC6" s="32"/>
      <c r="EXD6" s="32"/>
      <c r="EXE6" s="32"/>
      <c r="EXF6" s="32"/>
      <c r="EXG6" s="32"/>
      <c r="EXH6" s="32"/>
      <c r="EXI6" s="32"/>
      <c r="EXJ6" s="32"/>
      <c r="EXK6" s="32"/>
      <c r="EXL6" s="32"/>
      <c r="EXM6" s="32"/>
      <c r="EXN6" s="32"/>
      <c r="EXO6" s="32"/>
      <c r="EXP6" s="32"/>
      <c r="EXQ6" s="32"/>
      <c r="EXR6" s="32"/>
      <c r="EXS6" s="32"/>
      <c r="EXT6" s="32"/>
      <c r="EXU6" s="32"/>
      <c r="EXV6" s="32"/>
      <c r="EXW6" s="32"/>
      <c r="EXX6" s="32"/>
      <c r="EXY6" s="32"/>
      <c r="EXZ6" s="32"/>
      <c r="EYA6" s="32"/>
      <c r="EYB6" s="32"/>
      <c r="EYC6" s="32"/>
      <c r="EYD6" s="32"/>
      <c r="EYE6" s="32"/>
      <c r="EYF6" s="32"/>
      <c r="EYG6" s="32"/>
      <c r="EYH6" s="32"/>
      <c r="EYI6" s="32"/>
      <c r="EYJ6" s="32"/>
      <c r="EYK6" s="32"/>
      <c r="EYL6" s="32"/>
      <c r="EYM6" s="32"/>
      <c r="EYN6" s="32"/>
      <c r="EYO6" s="32"/>
      <c r="EYP6" s="32"/>
      <c r="EYQ6" s="32"/>
      <c r="EYR6" s="32"/>
      <c r="EYS6" s="32"/>
      <c r="EYT6" s="32"/>
      <c r="EYU6" s="32"/>
      <c r="EYV6" s="32"/>
      <c r="EYW6" s="32"/>
      <c r="EYX6" s="32"/>
      <c r="EYY6" s="32"/>
      <c r="EYZ6" s="32"/>
      <c r="EZA6" s="32"/>
      <c r="EZB6" s="32"/>
      <c r="EZC6" s="32"/>
      <c r="EZD6" s="32"/>
      <c r="EZE6" s="32"/>
      <c r="EZF6" s="32"/>
      <c r="EZG6" s="32"/>
      <c r="EZH6" s="32"/>
      <c r="EZI6" s="32"/>
      <c r="EZJ6" s="32"/>
      <c r="EZK6" s="32"/>
      <c r="EZL6" s="32"/>
      <c r="EZM6" s="32"/>
      <c r="EZN6" s="32"/>
      <c r="EZO6" s="32"/>
      <c r="EZP6" s="32"/>
      <c r="EZQ6" s="32"/>
      <c r="EZR6" s="32"/>
      <c r="EZS6" s="32"/>
      <c r="EZT6" s="32"/>
      <c r="EZU6" s="32"/>
      <c r="EZV6" s="32"/>
      <c r="EZW6" s="32"/>
      <c r="EZX6" s="32"/>
      <c r="EZY6" s="32"/>
      <c r="EZZ6" s="32"/>
      <c r="FAA6" s="32"/>
      <c r="FAB6" s="32"/>
      <c r="FAC6" s="32"/>
      <c r="FAD6" s="32"/>
      <c r="FAE6" s="32"/>
      <c r="FAF6" s="32"/>
      <c r="FAG6" s="32"/>
      <c r="FAH6" s="32"/>
      <c r="FAI6" s="32"/>
      <c r="FAJ6" s="32"/>
      <c r="FAK6" s="32"/>
      <c r="FAL6" s="32"/>
      <c r="FAM6" s="32"/>
      <c r="FAN6" s="32"/>
      <c r="FAO6" s="32"/>
      <c r="FAP6" s="32"/>
      <c r="FAQ6" s="32"/>
      <c r="FAR6" s="32"/>
      <c r="FAS6" s="32"/>
      <c r="FAT6" s="32"/>
      <c r="FAU6" s="32"/>
      <c r="FAV6" s="32"/>
      <c r="FAW6" s="32"/>
      <c r="FAX6" s="32"/>
      <c r="FAY6" s="32"/>
      <c r="FAZ6" s="32"/>
      <c r="FBA6" s="32"/>
      <c r="FBB6" s="32"/>
      <c r="FBC6" s="32"/>
      <c r="FBD6" s="32"/>
      <c r="FBE6" s="32"/>
      <c r="FBF6" s="32"/>
      <c r="FBG6" s="32"/>
      <c r="FBH6" s="32"/>
      <c r="FBI6" s="32"/>
      <c r="FBJ6" s="32"/>
      <c r="FBK6" s="32"/>
      <c r="FBL6" s="32"/>
      <c r="FBM6" s="32"/>
      <c r="FBN6" s="32"/>
      <c r="FBO6" s="32"/>
      <c r="FBP6" s="32"/>
      <c r="FBQ6" s="32"/>
      <c r="FBR6" s="32"/>
      <c r="FBS6" s="32"/>
      <c r="FBT6" s="32"/>
      <c r="FBU6" s="32"/>
      <c r="FBV6" s="32"/>
      <c r="FBW6" s="32"/>
      <c r="FBX6" s="32"/>
      <c r="FBY6" s="32"/>
      <c r="FBZ6" s="32"/>
      <c r="FCA6" s="32"/>
      <c r="FCB6" s="32"/>
      <c r="FCC6" s="32"/>
      <c r="FCD6" s="32"/>
      <c r="FCE6" s="32"/>
      <c r="FCF6" s="32"/>
      <c r="FCG6" s="32"/>
      <c r="FCH6" s="32"/>
      <c r="FCI6" s="32"/>
      <c r="FCJ6" s="32"/>
      <c r="FCK6" s="32"/>
      <c r="FCL6" s="32"/>
      <c r="FCM6" s="32"/>
      <c r="FCN6" s="32"/>
      <c r="FCO6" s="32"/>
      <c r="FCP6" s="32"/>
      <c r="FCQ6" s="32"/>
      <c r="FCR6" s="32"/>
      <c r="FCS6" s="32"/>
      <c r="FCT6" s="32"/>
      <c r="FCU6" s="32"/>
      <c r="FCV6" s="32"/>
      <c r="FCW6" s="32"/>
      <c r="FCX6" s="32"/>
      <c r="FCY6" s="32"/>
      <c r="FCZ6" s="32"/>
      <c r="FDA6" s="32"/>
      <c r="FDB6" s="32"/>
      <c r="FDC6" s="32"/>
      <c r="FDD6" s="32"/>
      <c r="FDE6" s="32"/>
      <c r="FDF6" s="32"/>
      <c r="FDG6" s="32"/>
      <c r="FDH6" s="32"/>
      <c r="FDI6" s="32"/>
      <c r="FDJ6" s="32"/>
      <c r="FDK6" s="32"/>
      <c r="FDL6" s="32"/>
      <c r="FDM6" s="32"/>
      <c r="FDN6" s="32"/>
      <c r="FDO6" s="32"/>
      <c r="FDP6" s="32"/>
      <c r="FDQ6" s="32"/>
      <c r="FDR6" s="32"/>
      <c r="FDS6" s="32"/>
      <c r="FDT6" s="32"/>
      <c r="FDU6" s="32"/>
      <c r="FDV6" s="32"/>
      <c r="FDW6" s="32"/>
      <c r="FDX6" s="32"/>
      <c r="FDY6" s="32"/>
      <c r="FDZ6" s="32"/>
      <c r="FEA6" s="32"/>
      <c r="FEB6" s="32"/>
      <c r="FEC6" s="32"/>
      <c r="FED6" s="32"/>
      <c r="FEE6" s="32"/>
      <c r="FEF6" s="32"/>
      <c r="FEG6" s="32"/>
      <c r="FEH6" s="32"/>
      <c r="FEI6" s="32"/>
      <c r="FEJ6" s="32"/>
      <c r="FEK6" s="32"/>
      <c r="FEL6" s="32"/>
      <c r="FEM6" s="32"/>
      <c r="FEN6" s="32"/>
      <c r="FEO6" s="32"/>
      <c r="FEP6" s="32"/>
      <c r="FEQ6" s="32"/>
      <c r="FER6" s="32"/>
      <c r="FES6" s="32"/>
      <c r="FET6" s="32"/>
      <c r="FEU6" s="32"/>
      <c r="FEV6" s="32"/>
      <c r="FEW6" s="32"/>
      <c r="FEX6" s="32"/>
      <c r="FEY6" s="32"/>
      <c r="FEZ6" s="32"/>
      <c r="FFA6" s="32"/>
      <c r="FFB6" s="32"/>
      <c r="FFC6" s="32"/>
      <c r="FFD6" s="32"/>
      <c r="FFE6" s="32"/>
      <c r="FFF6" s="32"/>
      <c r="FFG6" s="32"/>
      <c r="FFH6" s="32"/>
      <c r="FFI6" s="32"/>
      <c r="FFJ6" s="32"/>
      <c r="FFK6" s="32"/>
      <c r="FFL6" s="32"/>
      <c r="FFM6" s="32"/>
      <c r="FFN6" s="32"/>
      <c r="FFO6" s="32"/>
      <c r="FFP6" s="32"/>
      <c r="FFQ6" s="32"/>
      <c r="FFR6" s="32"/>
      <c r="FFS6" s="32"/>
      <c r="FFT6" s="32"/>
      <c r="FFU6" s="32"/>
      <c r="FFV6" s="32"/>
      <c r="FFW6" s="32"/>
      <c r="FFX6" s="32"/>
      <c r="FFY6" s="32"/>
      <c r="FFZ6" s="32"/>
      <c r="FGA6" s="32"/>
      <c r="FGB6" s="32"/>
      <c r="FGC6" s="32"/>
      <c r="FGD6" s="32"/>
      <c r="FGE6" s="32"/>
      <c r="FGF6" s="32"/>
      <c r="FGG6" s="32"/>
      <c r="FGH6" s="32"/>
      <c r="FGI6" s="32"/>
      <c r="FGJ6" s="32"/>
      <c r="FGK6" s="32"/>
      <c r="FGL6" s="32"/>
      <c r="FGM6" s="32"/>
      <c r="FGN6" s="32"/>
      <c r="FGO6" s="32"/>
      <c r="FGP6" s="32"/>
      <c r="FGQ6" s="32"/>
      <c r="FGR6" s="32"/>
      <c r="FGS6" s="32"/>
      <c r="FGT6" s="32"/>
      <c r="FGU6" s="32"/>
      <c r="FGV6" s="32"/>
      <c r="FGW6" s="32"/>
      <c r="FGX6" s="32"/>
      <c r="FGY6" s="32"/>
      <c r="FGZ6" s="32"/>
      <c r="FHA6" s="32"/>
      <c r="FHB6" s="32"/>
      <c r="FHC6" s="32"/>
      <c r="FHD6" s="32"/>
      <c r="FHE6" s="32"/>
      <c r="FHF6" s="32"/>
      <c r="FHG6" s="32"/>
      <c r="FHH6" s="32"/>
      <c r="FHI6" s="32"/>
      <c r="FHJ6" s="32"/>
      <c r="FHK6" s="32"/>
      <c r="FHL6" s="32"/>
      <c r="FHM6" s="32"/>
      <c r="FHN6" s="32"/>
      <c r="FHO6" s="32"/>
      <c r="FHP6" s="32"/>
      <c r="FHQ6" s="32"/>
      <c r="FHR6" s="32"/>
      <c r="FHS6" s="32"/>
      <c r="FHT6" s="32"/>
      <c r="FHU6" s="32"/>
      <c r="FHV6" s="32"/>
      <c r="FHW6" s="32"/>
      <c r="FHX6" s="32"/>
      <c r="FHY6" s="32"/>
      <c r="FHZ6" s="32"/>
      <c r="FIA6" s="32"/>
      <c r="FIB6" s="32"/>
      <c r="FIC6" s="32"/>
      <c r="FID6" s="32"/>
      <c r="FIE6" s="32"/>
      <c r="FIF6" s="32"/>
      <c r="FIG6" s="32"/>
      <c r="FIH6" s="32"/>
      <c r="FII6" s="32"/>
      <c r="FIJ6" s="32"/>
      <c r="FIK6" s="32"/>
      <c r="FIL6" s="32"/>
      <c r="FIM6" s="32"/>
      <c r="FIN6" s="32"/>
      <c r="FIO6" s="32"/>
      <c r="FIP6" s="32"/>
      <c r="FIQ6" s="32"/>
      <c r="FIR6" s="32"/>
      <c r="FIS6" s="32"/>
      <c r="FIT6" s="32"/>
      <c r="FIU6" s="32"/>
      <c r="FIV6" s="32"/>
      <c r="FIW6" s="32"/>
      <c r="FIX6" s="32"/>
      <c r="FIY6" s="32"/>
      <c r="FIZ6" s="32"/>
      <c r="FJA6" s="32"/>
      <c r="FJB6" s="32"/>
      <c r="FJC6" s="32"/>
      <c r="FJD6" s="32"/>
      <c r="FJE6" s="32"/>
      <c r="FJF6" s="32"/>
      <c r="FJG6" s="32"/>
      <c r="FJH6" s="32"/>
      <c r="FJI6" s="32"/>
      <c r="FJJ6" s="32"/>
      <c r="FJK6" s="32"/>
      <c r="FJL6" s="32"/>
      <c r="FJM6" s="32"/>
      <c r="FJN6" s="32"/>
      <c r="FJO6" s="32"/>
      <c r="FJP6" s="32"/>
      <c r="FJQ6" s="32"/>
      <c r="FJR6" s="32"/>
      <c r="FJS6" s="32"/>
      <c r="FJT6" s="32"/>
      <c r="FJU6" s="32"/>
      <c r="FJV6" s="32"/>
      <c r="FJW6" s="32"/>
      <c r="FJX6" s="32"/>
      <c r="FJY6" s="32"/>
      <c r="FJZ6" s="32"/>
      <c r="FKA6" s="32"/>
      <c r="FKB6" s="32"/>
      <c r="FKC6" s="32"/>
      <c r="FKD6" s="32"/>
      <c r="FKE6" s="32"/>
      <c r="FKF6" s="32"/>
      <c r="FKG6" s="32"/>
      <c r="FKH6" s="32"/>
      <c r="FKI6" s="32"/>
      <c r="FKJ6" s="32"/>
      <c r="FKK6" s="32"/>
      <c r="FKL6" s="32"/>
      <c r="FKM6" s="32"/>
      <c r="FKN6" s="32"/>
      <c r="FKO6" s="32"/>
      <c r="FKP6" s="32"/>
      <c r="FKQ6" s="32"/>
      <c r="FKR6" s="32"/>
      <c r="FKS6" s="32"/>
      <c r="FKT6" s="32"/>
      <c r="FKU6" s="32"/>
      <c r="FKV6" s="32"/>
      <c r="FKW6" s="32"/>
      <c r="FKX6" s="32"/>
      <c r="FKY6" s="32"/>
      <c r="FKZ6" s="32"/>
      <c r="FLA6" s="32"/>
      <c r="FLB6" s="32"/>
      <c r="FLC6" s="32"/>
      <c r="FLD6" s="32"/>
      <c r="FLE6" s="32"/>
      <c r="FLF6" s="32"/>
      <c r="FLG6" s="32"/>
      <c r="FLH6" s="32"/>
      <c r="FLI6" s="32"/>
      <c r="FLJ6" s="32"/>
      <c r="FLK6" s="32"/>
      <c r="FLL6" s="32"/>
      <c r="FLM6" s="32"/>
      <c r="FLN6" s="32"/>
      <c r="FLO6" s="32"/>
      <c r="FLP6" s="32"/>
      <c r="FLQ6" s="32"/>
      <c r="FLR6" s="32"/>
      <c r="FLS6" s="32"/>
      <c r="FLT6" s="32"/>
      <c r="FLU6" s="32"/>
      <c r="FLV6" s="32"/>
      <c r="FLW6" s="32"/>
      <c r="FLX6" s="32"/>
      <c r="FLY6" s="32"/>
      <c r="FLZ6" s="32"/>
      <c r="FMA6" s="32"/>
      <c r="FMB6" s="32"/>
      <c r="FMC6" s="32"/>
      <c r="FMD6" s="32"/>
      <c r="FME6" s="32"/>
      <c r="FMF6" s="32"/>
      <c r="FMG6" s="32"/>
      <c r="FMH6" s="32"/>
      <c r="FMI6" s="32"/>
      <c r="FMJ6" s="32"/>
      <c r="FMK6" s="32"/>
      <c r="FML6" s="32"/>
      <c r="FMM6" s="32"/>
      <c r="FMN6" s="32"/>
      <c r="FMO6" s="32"/>
      <c r="FMP6" s="32"/>
      <c r="FMQ6" s="32"/>
      <c r="FMR6" s="32"/>
      <c r="FMS6" s="32"/>
      <c r="FMT6" s="32"/>
      <c r="FMU6" s="32"/>
      <c r="FMV6" s="32"/>
      <c r="FMW6" s="32"/>
      <c r="FMX6" s="32"/>
      <c r="FMY6" s="32"/>
      <c r="FMZ6" s="32"/>
      <c r="FNA6" s="32"/>
      <c r="FNB6" s="32"/>
      <c r="FNC6" s="32"/>
      <c r="FND6" s="32"/>
      <c r="FNE6" s="32"/>
      <c r="FNF6" s="32"/>
      <c r="FNG6" s="32"/>
      <c r="FNH6" s="32"/>
      <c r="FNI6" s="32"/>
      <c r="FNJ6" s="32"/>
      <c r="FNK6" s="32"/>
      <c r="FNL6" s="32"/>
      <c r="FNM6" s="32"/>
      <c r="FNN6" s="32"/>
      <c r="FNO6" s="32"/>
      <c r="FNP6" s="32"/>
      <c r="FNQ6" s="32"/>
      <c r="FNR6" s="32"/>
      <c r="FNS6" s="32"/>
      <c r="FNT6" s="32"/>
      <c r="FNU6" s="32"/>
      <c r="FNV6" s="32"/>
      <c r="FNW6" s="32"/>
      <c r="FNX6" s="32"/>
      <c r="FNY6" s="32"/>
      <c r="FNZ6" s="32"/>
      <c r="FOA6" s="32"/>
      <c r="FOB6" s="32"/>
      <c r="FOC6" s="32"/>
      <c r="FOD6" s="32"/>
      <c r="FOE6" s="32"/>
      <c r="FOF6" s="32"/>
      <c r="FOG6" s="32"/>
      <c r="FOH6" s="32"/>
      <c r="FOI6" s="32"/>
      <c r="FOJ6" s="32"/>
      <c r="FOK6" s="32"/>
      <c r="FOL6" s="32"/>
      <c r="FOM6" s="32"/>
      <c r="FON6" s="32"/>
      <c r="FOO6" s="32"/>
      <c r="FOP6" s="32"/>
      <c r="FOQ6" s="32"/>
      <c r="FOR6" s="32"/>
      <c r="FOS6" s="32"/>
      <c r="FOT6" s="32"/>
      <c r="FOU6" s="32"/>
      <c r="FOV6" s="32"/>
      <c r="FOW6" s="32"/>
      <c r="FOX6" s="32"/>
      <c r="FOY6" s="32"/>
      <c r="FOZ6" s="32"/>
      <c r="FPA6" s="32"/>
      <c r="FPB6" s="32"/>
      <c r="FPC6" s="32"/>
      <c r="FPD6" s="32"/>
      <c r="FPE6" s="32"/>
      <c r="FPF6" s="32"/>
      <c r="FPG6" s="32"/>
      <c r="FPH6" s="32"/>
      <c r="FPI6" s="32"/>
      <c r="FPJ6" s="32"/>
      <c r="FPK6" s="32"/>
      <c r="FPL6" s="32"/>
      <c r="FPM6" s="32"/>
      <c r="FPN6" s="32"/>
      <c r="FPO6" s="32"/>
      <c r="FPP6" s="32"/>
      <c r="FPQ6" s="32"/>
      <c r="FPR6" s="32"/>
      <c r="FPS6" s="32"/>
      <c r="FPT6" s="32"/>
      <c r="FPU6" s="32"/>
      <c r="FPV6" s="32"/>
      <c r="FPW6" s="32"/>
      <c r="FPX6" s="32"/>
      <c r="FPY6" s="32"/>
      <c r="FPZ6" s="32"/>
      <c r="FQA6" s="32"/>
      <c r="FQB6" s="32"/>
      <c r="FQC6" s="32"/>
      <c r="FQD6" s="32"/>
      <c r="FQE6" s="32"/>
      <c r="FQF6" s="32"/>
      <c r="FQG6" s="32"/>
      <c r="FQH6" s="32"/>
      <c r="FQI6" s="32"/>
      <c r="FQJ6" s="32"/>
      <c r="FQK6" s="32"/>
      <c r="FQL6" s="32"/>
      <c r="FQM6" s="32"/>
      <c r="FQN6" s="32"/>
      <c r="FQO6" s="32"/>
      <c r="FQP6" s="32"/>
      <c r="FQQ6" s="32"/>
      <c r="FQR6" s="32"/>
      <c r="FQS6" s="32"/>
      <c r="FQT6" s="32"/>
      <c r="FQU6" s="32"/>
      <c r="FQV6" s="32"/>
      <c r="FQW6" s="32"/>
      <c r="FQX6" s="32"/>
      <c r="FQY6" s="32"/>
      <c r="FQZ6" s="32"/>
      <c r="FRA6" s="32"/>
      <c r="FRB6" s="32"/>
      <c r="FRC6" s="32"/>
      <c r="FRD6" s="32"/>
      <c r="FRE6" s="32"/>
      <c r="FRF6" s="32"/>
      <c r="FRG6" s="32"/>
      <c r="FRH6" s="32"/>
      <c r="FRI6" s="32"/>
      <c r="FRJ6" s="32"/>
      <c r="FRK6" s="32"/>
      <c r="FRL6" s="32"/>
      <c r="FRM6" s="32"/>
      <c r="FRN6" s="32"/>
      <c r="FRO6" s="32"/>
      <c r="FRP6" s="32"/>
      <c r="FRQ6" s="32"/>
      <c r="FRR6" s="32"/>
      <c r="FRS6" s="32"/>
      <c r="FRT6" s="32"/>
      <c r="FRU6" s="32"/>
      <c r="FRV6" s="32"/>
      <c r="FRW6" s="32"/>
      <c r="FRX6" s="32"/>
      <c r="FRY6" s="32"/>
      <c r="FRZ6" s="32"/>
      <c r="FSA6" s="32"/>
      <c r="FSB6" s="32"/>
      <c r="FSC6" s="32"/>
      <c r="FSD6" s="32"/>
      <c r="FSE6" s="32"/>
      <c r="FSF6" s="32"/>
      <c r="FSG6" s="32"/>
      <c r="FSH6" s="32"/>
      <c r="FSI6" s="32"/>
      <c r="FSJ6" s="32"/>
      <c r="FSK6" s="32"/>
      <c r="FSL6" s="32"/>
      <c r="FSM6" s="32"/>
      <c r="FSN6" s="32"/>
      <c r="FSO6" s="32"/>
      <c r="FSP6" s="32"/>
      <c r="FSQ6" s="32"/>
      <c r="FSR6" s="32"/>
      <c r="FSS6" s="32"/>
      <c r="FST6" s="32"/>
      <c r="FSU6" s="32"/>
      <c r="FSV6" s="32"/>
      <c r="FSW6" s="32"/>
      <c r="FSX6" s="32"/>
      <c r="FSY6" s="32"/>
      <c r="FSZ6" s="32"/>
      <c r="FTA6" s="32"/>
      <c r="FTB6" s="32"/>
      <c r="FTC6" s="32"/>
      <c r="FTD6" s="32"/>
      <c r="FTE6" s="32"/>
      <c r="FTF6" s="32"/>
      <c r="FTG6" s="32"/>
      <c r="FTH6" s="32"/>
      <c r="FTI6" s="32"/>
      <c r="FTJ6" s="32"/>
      <c r="FTK6" s="32"/>
      <c r="FTL6" s="32"/>
      <c r="FTM6" s="32"/>
      <c r="FTN6" s="32"/>
      <c r="FTO6" s="32"/>
      <c r="FTP6" s="32"/>
      <c r="FTQ6" s="32"/>
      <c r="FTR6" s="32"/>
      <c r="FTS6" s="32"/>
      <c r="FTT6" s="32"/>
      <c r="FTU6" s="32"/>
      <c r="FTV6" s="32"/>
      <c r="FTW6" s="32"/>
      <c r="FTX6" s="32"/>
      <c r="FTY6" s="32"/>
      <c r="FTZ6" s="32"/>
      <c r="FUA6" s="32"/>
      <c r="FUB6" s="32"/>
      <c r="FUC6" s="32"/>
      <c r="FUD6" s="32"/>
      <c r="FUE6" s="32"/>
      <c r="FUF6" s="32"/>
      <c r="FUG6" s="32"/>
      <c r="FUH6" s="32"/>
      <c r="FUI6" s="32"/>
      <c r="FUJ6" s="32"/>
      <c r="FUK6" s="32"/>
      <c r="FUL6" s="32"/>
      <c r="FUM6" s="32"/>
      <c r="FUN6" s="32"/>
      <c r="FUO6" s="32"/>
      <c r="FUP6" s="32"/>
      <c r="FUQ6" s="32"/>
      <c r="FUR6" s="32"/>
      <c r="FUS6" s="32"/>
      <c r="FUT6" s="32"/>
      <c r="FUU6" s="32"/>
      <c r="FUV6" s="32"/>
      <c r="FUW6" s="32"/>
      <c r="FUX6" s="32"/>
      <c r="FUY6" s="32"/>
      <c r="FUZ6" s="32"/>
      <c r="FVA6" s="32"/>
      <c r="FVB6" s="32"/>
      <c r="FVC6" s="32"/>
      <c r="FVD6" s="32"/>
      <c r="FVE6" s="32"/>
      <c r="FVF6" s="32"/>
      <c r="FVG6" s="32"/>
      <c r="FVH6" s="32"/>
      <c r="FVI6" s="32"/>
      <c r="FVJ6" s="32"/>
      <c r="FVK6" s="32"/>
      <c r="FVL6" s="32"/>
      <c r="FVM6" s="32"/>
      <c r="FVN6" s="32"/>
      <c r="FVO6" s="32"/>
      <c r="FVP6" s="32"/>
      <c r="FVQ6" s="32"/>
      <c r="FVR6" s="32"/>
      <c r="FVS6" s="32"/>
      <c r="FVT6" s="32"/>
      <c r="FVU6" s="32"/>
      <c r="FVV6" s="32"/>
      <c r="FVW6" s="32"/>
      <c r="FVX6" s="32"/>
      <c r="FVY6" s="32"/>
      <c r="FVZ6" s="32"/>
      <c r="FWA6" s="32"/>
      <c r="FWB6" s="32"/>
      <c r="FWC6" s="32"/>
      <c r="FWD6" s="32"/>
      <c r="FWE6" s="32"/>
      <c r="FWF6" s="32"/>
      <c r="FWG6" s="32"/>
      <c r="FWH6" s="32"/>
      <c r="FWI6" s="32"/>
      <c r="FWJ6" s="32"/>
      <c r="FWK6" s="32"/>
      <c r="FWL6" s="32"/>
      <c r="FWM6" s="32"/>
      <c r="FWN6" s="32"/>
      <c r="FWO6" s="32"/>
      <c r="FWP6" s="32"/>
      <c r="FWQ6" s="32"/>
      <c r="FWR6" s="32"/>
      <c r="FWS6" s="32"/>
      <c r="FWT6" s="32"/>
      <c r="FWU6" s="32"/>
      <c r="FWV6" s="32"/>
      <c r="FWW6" s="32"/>
      <c r="FWX6" s="32"/>
      <c r="FWY6" s="32"/>
      <c r="FWZ6" s="32"/>
      <c r="FXA6" s="32"/>
      <c r="FXB6" s="32"/>
      <c r="FXC6" s="32"/>
      <c r="FXD6" s="32"/>
      <c r="FXE6" s="32"/>
      <c r="FXF6" s="32"/>
      <c r="FXG6" s="32"/>
      <c r="FXH6" s="32"/>
      <c r="FXI6" s="32"/>
      <c r="FXJ6" s="32"/>
      <c r="FXK6" s="32"/>
      <c r="FXL6" s="32"/>
      <c r="FXM6" s="32"/>
      <c r="FXN6" s="32"/>
      <c r="FXO6" s="32"/>
      <c r="FXP6" s="32"/>
      <c r="FXQ6" s="32"/>
      <c r="FXR6" s="32"/>
      <c r="FXS6" s="32"/>
      <c r="FXT6" s="32"/>
      <c r="FXU6" s="32"/>
      <c r="FXV6" s="32"/>
      <c r="FXW6" s="32"/>
      <c r="FXX6" s="32"/>
      <c r="FXY6" s="32"/>
      <c r="FXZ6" s="32"/>
      <c r="FYA6" s="32"/>
      <c r="FYB6" s="32"/>
      <c r="FYC6" s="32"/>
      <c r="FYD6" s="32"/>
      <c r="FYE6" s="32"/>
      <c r="FYF6" s="32"/>
      <c r="FYG6" s="32"/>
      <c r="FYH6" s="32"/>
      <c r="FYI6" s="32"/>
      <c r="FYJ6" s="32"/>
      <c r="FYK6" s="32"/>
      <c r="FYL6" s="32"/>
      <c r="FYM6" s="32"/>
      <c r="FYN6" s="32"/>
      <c r="FYO6" s="32"/>
      <c r="FYP6" s="32"/>
      <c r="FYQ6" s="32"/>
      <c r="FYR6" s="32"/>
      <c r="FYS6" s="32"/>
      <c r="FYT6" s="32"/>
      <c r="FYU6" s="32"/>
      <c r="FYV6" s="32"/>
      <c r="FYW6" s="32"/>
      <c r="FYX6" s="32"/>
      <c r="FYY6" s="32"/>
      <c r="FYZ6" s="32"/>
      <c r="FZA6" s="32"/>
      <c r="FZB6" s="32"/>
      <c r="FZC6" s="32"/>
      <c r="FZD6" s="32"/>
      <c r="FZE6" s="32"/>
      <c r="FZF6" s="32"/>
      <c r="FZG6" s="32"/>
      <c r="FZH6" s="32"/>
      <c r="FZI6" s="32"/>
      <c r="FZJ6" s="32"/>
      <c r="FZK6" s="32"/>
      <c r="FZL6" s="32"/>
      <c r="FZM6" s="32"/>
      <c r="FZN6" s="32"/>
      <c r="FZO6" s="32"/>
      <c r="FZP6" s="32"/>
      <c r="FZQ6" s="32"/>
      <c r="FZR6" s="32"/>
      <c r="FZS6" s="32"/>
      <c r="FZT6" s="32"/>
      <c r="FZU6" s="32"/>
      <c r="FZV6" s="32"/>
      <c r="FZW6" s="32"/>
      <c r="FZX6" s="32"/>
      <c r="FZY6" s="32"/>
      <c r="FZZ6" s="32"/>
      <c r="GAA6" s="32"/>
      <c r="GAB6" s="32"/>
      <c r="GAC6" s="32"/>
      <c r="GAD6" s="32"/>
      <c r="GAE6" s="32"/>
      <c r="GAF6" s="32"/>
      <c r="GAG6" s="32"/>
      <c r="GAH6" s="32"/>
      <c r="GAI6" s="32"/>
      <c r="GAJ6" s="32"/>
      <c r="GAK6" s="32"/>
      <c r="GAL6" s="32"/>
      <c r="GAM6" s="32"/>
      <c r="GAN6" s="32"/>
      <c r="GAO6" s="32"/>
      <c r="GAP6" s="32"/>
      <c r="GAQ6" s="32"/>
      <c r="GAR6" s="32"/>
      <c r="GAS6" s="32"/>
      <c r="GAT6" s="32"/>
      <c r="GAU6" s="32"/>
      <c r="GAV6" s="32"/>
      <c r="GAW6" s="32"/>
      <c r="GAX6" s="32"/>
      <c r="GAY6" s="32"/>
      <c r="GAZ6" s="32"/>
      <c r="GBA6" s="32"/>
      <c r="GBB6" s="32"/>
      <c r="GBC6" s="32"/>
      <c r="GBD6" s="32"/>
      <c r="GBE6" s="32"/>
      <c r="GBF6" s="32"/>
      <c r="GBG6" s="32"/>
      <c r="GBH6" s="32"/>
      <c r="GBI6" s="32"/>
      <c r="GBJ6" s="32"/>
      <c r="GBK6" s="32"/>
      <c r="GBL6" s="32"/>
      <c r="GBM6" s="32"/>
      <c r="GBN6" s="32"/>
      <c r="GBO6" s="32"/>
      <c r="GBP6" s="32"/>
      <c r="GBQ6" s="32"/>
      <c r="GBR6" s="32"/>
      <c r="GBS6" s="32"/>
      <c r="GBT6" s="32"/>
      <c r="GBU6" s="32"/>
      <c r="GBV6" s="32"/>
      <c r="GBW6" s="32"/>
      <c r="GBX6" s="32"/>
      <c r="GBY6" s="32"/>
      <c r="GBZ6" s="32"/>
      <c r="GCA6" s="32"/>
      <c r="GCB6" s="32"/>
      <c r="GCC6" s="32"/>
      <c r="GCD6" s="32"/>
      <c r="GCE6" s="32"/>
      <c r="GCF6" s="32"/>
      <c r="GCG6" s="32"/>
      <c r="GCH6" s="32"/>
      <c r="GCI6" s="32"/>
      <c r="GCJ6" s="32"/>
      <c r="GCK6" s="32"/>
      <c r="GCL6" s="32"/>
      <c r="GCM6" s="32"/>
      <c r="GCN6" s="32"/>
      <c r="GCO6" s="32"/>
      <c r="GCP6" s="32"/>
      <c r="GCQ6" s="32"/>
      <c r="GCR6" s="32"/>
      <c r="GCS6" s="32"/>
      <c r="GCT6" s="32"/>
      <c r="GCU6" s="32"/>
      <c r="GCV6" s="32"/>
      <c r="GCW6" s="32"/>
      <c r="GCX6" s="32"/>
      <c r="GCY6" s="32"/>
      <c r="GCZ6" s="32"/>
      <c r="GDA6" s="32"/>
      <c r="GDB6" s="32"/>
      <c r="GDC6" s="32"/>
      <c r="GDD6" s="32"/>
      <c r="GDE6" s="32"/>
      <c r="GDF6" s="32"/>
      <c r="GDG6" s="32"/>
      <c r="GDH6" s="32"/>
      <c r="GDI6" s="32"/>
      <c r="GDJ6" s="32"/>
      <c r="GDK6" s="32"/>
      <c r="GDL6" s="32"/>
      <c r="GDM6" s="32"/>
      <c r="GDN6" s="32"/>
      <c r="GDO6" s="32"/>
      <c r="GDP6" s="32"/>
      <c r="GDQ6" s="32"/>
      <c r="GDR6" s="32"/>
      <c r="GDS6" s="32"/>
      <c r="GDT6" s="32"/>
      <c r="GDU6" s="32"/>
      <c r="GDV6" s="32"/>
      <c r="GDW6" s="32"/>
      <c r="GDX6" s="32"/>
      <c r="GDY6" s="32"/>
      <c r="GDZ6" s="32"/>
      <c r="GEA6" s="32"/>
      <c r="GEB6" s="32"/>
      <c r="GEC6" s="32"/>
      <c r="GED6" s="32"/>
      <c r="GEE6" s="32"/>
      <c r="GEF6" s="32"/>
      <c r="GEG6" s="32"/>
      <c r="GEH6" s="32"/>
      <c r="GEI6" s="32"/>
      <c r="GEJ6" s="32"/>
      <c r="GEK6" s="32"/>
      <c r="GEL6" s="32"/>
      <c r="GEM6" s="32"/>
      <c r="GEN6" s="32"/>
      <c r="GEO6" s="32"/>
      <c r="GEP6" s="32"/>
      <c r="GEQ6" s="32"/>
      <c r="GER6" s="32"/>
      <c r="GES6" s="32"/>
      <c r="GET6" s="32"/>
      <c r="GEU6" s="32"/>
      <c r="GEV6" s="32"/>
      <c r="GEW6" s="32"/>
      <c r="GEX6" s="32"/>
      <c r="GEY6" s="32"/>
      <c r="GEZ6" s="32"/>
      <c r="GFA6" s="32"/>
      <c r="GFB6" s="32"/>
      <c r="GFC6" s="32"/>
      <c r="GFD6" s="32"/>
      <c r="GFE6" s="32"/>
      <c r="GFF6" s="32"/>
      <c r="GFG6" s="32"/>
      <c r="GFH6" s="32"/>
      <c r="GFI6" s="32"/>
      <c r="GFJ6" s="32"/>
      <c r="GFK6" s="32"/>
      <c r="GFL6" s="32"/>
      <c r="GFM6" s="32"/>
      <c r="GFN6" s="32"/>
      <c r="GFO6" s="32"/>
      <c r="GFP6" s="32"/>
      <c r="GFQ6" s="32"/>
      <c r="GFR6" s="32"/>
      <c r="GFS6" s="32"/>
      <c r="GFT6" s="32"/>
      <c r="GFU6" s="32"/>
      <c r="GFV6" s="32"/>
      <c r="GFW6" s="32"/>
      <c r="GFX6" s="32"/>
      <c r="GFY6" s="32"/>
      <c r="GFZ6" s="32"/>
      <c r="GGA6" s="32"/>
      <c r="GGB6" s="32"/>
      <c r="GGC6" s="32"/>
      <c r="GGD6" s="32"/>
      <c r="GGE6" s="32"/>
      <c r="GGF6" s="32"/>
      <c r="GGG6" s="32"/>
      <c r="GGH6" s="32"/>
      <c r="GGI6" s="32"/>
      <c r="GGJ6" s="32"/>
      <c r="GGK6" s="32"/>
      <c r="GGL6" s="32"/>
      <c r="GGM6" s="32"/>
      <c r="GGN6" s="32"/>
      <c r="GGO6" s="32"/>
      <c r="GGP6" s="32"/>
      <c r="GGQ6" s="32"/>
      <c r="GGR6" s="32"/>
      <c r="GGS6" s="32"/>
      <c r="GGT6" s="32"/>
      <c r="GGU6" s="32"/>
      <c r="GGV6" s="32"/>
      <c r="GGW6" s="32"/>
      <c r="GGX6" s="32"/>
      <c r="GGY6" s="32"/>
      <c r="GGZ6" s="32"/>
      <c r="GHA6" s="32"/>
      <c r="GHB6" s="32"/>
      <c r="GHC6" s="32"/>
      <c r="GHD6" s="32"/>
      <c r="GHE6" s="32"/>
      <c r="GHF6" s="32"/>
      <c r="GHG6" s="32"/>
      <c r="GHH6" s="32"/>
      <c r="GHI6" s="32"/>
      <c r="GHJ6" s="32"/>
      <c r="GHK6" s="32"/>
      <c r="GHL6" s="32"/>
      <c r="GHM6" s="32"/>
      <c r="GHN6" s="32"/>
      <c r="GHO6" s="32"/>
      <c r="GHP6" s="32"/>
      <c r="GHQ6" s="32"/>
      <c r="GHR6" s="32"/>
      <c r="GHS6" s="32"/>
      <c r="GHT6" s="32"/>
      <c r="GHU6" s="32"/>
      <c r="GHV6" s="32"/>
      <c r="GHW6" s="32"/>
      <c r="GHX6" s="32"/>
      <c r="GHY6" s="32"/>
      <c r="GHZ6" s="32"/>
      <c r="GIA6" s="32"/>
      <c r="GIB6" s="32"/>
      <c r="GIC6" s="32"/>
      <c r="GID6" s="32"/>
      <c r="GIE6" s="32"/>
      <c r="GIF6" s="32"/>
      <c r="GIG6" s="32"/>
      <c r="GIH6" s="32"/>
      <c r="GII6" s="32"/>
      <c r="GIJ6" s="32"/>
      <c r="GIK6" s="32"/>
      <c r="GIL6" s="32"/>
      <c r="GIM6" s="32"/>
      <c r="GIN6" s="32"/>
      <c r="GIO6" s="32"/>
      <c r="GIP6" s="32"/>
      <c r="GIQ6" s="32"/>
      <c r="GIR6" s="32"/>
      <c r="GIS6" s="32"/>
      <c r="GIT6" s="32"/>
      <c r="GIU6" s="32"/>
      <c r="GIV6" s="32"/>
      <c r="GIW6" s="32"/>
      <c r="GIX6" s="32"/>
      <c r="GIY6" s="32"/>
      <c r="GIZ6" s="32"/>
      <c r="GJA6" s="32"/>
      <c r="GJB6" s="32"/>
      <c r="GJC6" s="32"/>
      <c r="GJD6" s="32"/>
      <c r="GJE6" s="32"/>
      <c r="GJF6" s="32"/>
      <c r="GJG6" s="32"/>
      <c r="GJH6" s="32"/>
      <c r="GJI6" s="32"/>
      <c r="GJJ6" s="32"/>
      <c r="GJK6" s="32"/>
      <c r="GJL6" s="32"/>
      <c r="GJM6" s="32"/>
      <c r="GJN6" s="32"/>
      <c r="GJO6" s="32"/>
      <c r="GJP6" s="32"/>
      <c r="GJQ6" s="32"/>
      <c r="GJR6" s="32"/>
      <c r="GJS6" s="32"/>
      <c r="GJT6" s="32"/>
      <c r="GJU6" s="32"/>
      <c r="GJV6" s="32"/>
      <c r="GJW6" s="32"/>
      <c r="GJX6" s="32"/>
      <c r="GJY6" s="32"/>
      <c r="GJZ6" s="32"/>
      <c r="GKA6" s="32"/>
      <c r="GKB6" s="32"/>
      <c r="GKC6" s="32"/>
      <c r="GKD6" s="32"/>
      <c r="GKE6" s="32"/>
      <c r="GKF6" s="32"/>
      <c r="GKG6" s="32"/>
      <c r="GKH6" s="32"/>
      <c r="GKI6" s="32"/>
      <c r="GKJ6" s="32"/>
      <c r="GKK6" s="32"/>
      <c r="GKL6" s="32"/>
      <c r="GKM6" s="32"/>
      <c r="GKN6" s="32"/>
      <c r="GKO6" s="32"/>
      <c r="GKP6" s="32"/>
      <c r="GKQ6" s="32"/>
      <c r="GKR6" s="32"/>
      <c r="GKS6" s="32"/>
      <c r="GKT6" s="32"/>
      <c r="GKU6" s="32"/>
      <c r="GKV6" s="32"/>
      <c r="GKW6" s="32"/>
      <c r="GKX6" s="32"/>
      <c r="GKY6" s="32"/>
      <c r="GKZ6" s="32"/>
      <c r="GLA6" s="32"/>
      <c r="GLB6" s="32"/>
      <c r="GLC6" s="32"/>
      <c r="GLD6" s="32"/>
      <c r="GLE6" s="32"/>
      <c r="GLF6" s="32"/>
      <c r="GLG6" s="32"/>
      <c r="GLH6" s="32"/>
      <c r="GLI6" s="32"/>
      <c r="GLJ6" s="32"/>
      <c r="GLK6" s="32"/>
      <c r="GLL6" s="32"/>
      <c r="GLM6" s="32"/>
      <c r="GLN6" s="32"/>
      <c r="GLO6" s="32"/>
      <c r="GLP6" s="32"/>
      <c r="GLQ6" s="32"/>
      <c r="GLR6" s="32"/>
      <c r="GLS6" s="32"/>
      <c r="GLT6" s="32"/>
      <c r="GLU6" s="32"/>
      <c r="GLV6" s="32"/>
      <c r="GLW6" s="32"/>
      <c r="GLX6" s="32"/>
      <c r="GLY6" s="32"/>
      <c r="GLZ6" s="32"/>
      <c r="GMA6" s="32"/>
      <c r="GMB6" s="32"/>
      <c r="GMC6" s="32"/>
      <c r="GMD6" s="32"/>
      <c r="GME6" s="32"/>
      <c r="GMF6" s="32"/>
      <c r="GMG6" s="32"/>
      <c r="GMH6" s="32"/>
      <c r="GMI6" s="32"/>
      <c r="GMJ6" s="32"/>
      <c r="GMK6" s="32"/>
      <c r="GML6" s="32"/>
      <c r="GMM6" s="32"/>
      <c r="GMN6" s="32"/>
      <c r="GMO6" s="32"/>
      <c r="GMP6" s="32"/>
      <c r="GMQ6" s="32"/>
      <c r="GMR6" s="32"/>
      <c r="GMS6" s="32"/>
      <c r="GMT6" s="32"/>
      <c r="GMU6" s="32"/>
      <c r="GMV6" s="32"/>
      <c r="GMW6" s="32"/>
      <c r="GMX6" s="32"/>
      <c r="GMY6" s="32"/>
      <c r="GMZ6" s="32"/>
      <c r="GNA6" s="32"/>
      <c r="GNB6" s="32"/>
      <c r="GNC6" s="32"/>
      <c r="GND6" s="32"/>
      <c r="GNE6" s="32"/>
      <c r="GNF6" s="32"/>
      <c r="GNG6" s="32"/>
      <c r="GNH6" s="32"/>
      <c r="GNI6" s="32"/>
      <c r="GNJ6" s="32"/>
      <c r="GNK6" s="32"/>
      <c r="GNL6" s="32"/>
      <c r="GNM6" s="32"/>
      <c r="GNN6" s="32"/>
      <c r="GNO6" s="32"/>
      <c r="GNP6" s="32"/>
      <c r="GNQ6" s="32"/>
      <c r="GNR6" s="32"/>
      <c r="GNS6" s="32"/>
      <c r="GNT6" s="32"/>
      <c r="GNU6" s="32"/>
      <c r="GNV6" s="32"/>
      <c r="GNW6" s="32"/>
      <c r="GNX6" s="32"/>
      <c r="GNY6" s="32"/>
      <c r="GNZ6" s="32"/>
      <c r="GOA6" s="32"/>
      <c r="GOB6" s="32"/>
      <c r="GOC6" s="32"/>
      <c r="GOD6" s="32"/>
      <c r="GOE6" s="32"/>
      <c r="GOF6" s="32"/>
      <c r="GOG6" s="32"/>
      <c r="GOH6" s="32"/>
      <c r="GOI6" s="32"/>
      <c r="GOJ6" s="32"/>
      <c r="GOK6" s="32"/>
      <c r="GOL6" s="32"/>
      <c r="GOM6" s="32"/>
      <c r="GON6" s="32"/>
      <c r="GOO6" s="32"/>
      <c r="GOP6" s="32"/>
      <c r="GOQ6" s="32"/>
      <c r="GOR6" s="32"/>
      <c r="GOS6" s="32"/>
      <c r="GOT6" s="32"/>
      <c r="GOU6" s="32"/>
      <c r="GOV6" s="32"/>
      <c r="GOW6" s="32"/>
      <c r="GOX6" s="32"/>
      <c r="GOY6" s="32"/>
      <c r="GOZ6" s="32"/>
      <c r="GPA6" s="32"/>
      <c r="GPB6" s="32"/>
      <c r="GPC6" s="32"/>
      <c r="GPD6" s="32"/>
      <c r="GPE6" s="32"/>
      <c r="GPF6" s="32"/>
      <c r="GPG6" s="32"/>
      <c r="GPH6" s="32"/>
      <c r="GPI6" s="32"/>
      <c r="GPJ6" s="32"/>
      <c r="GPK6" s="32"/>
      <c r="GPL6" s="32"/>
      <c r="GPM6" s="32"/>
      <c r="GPN6" s="32"/>
      <c r="GPO6" s="32"/>
      <c r="GPP6" s="32"/>
      <c r="GPQ6" s="32"/>
      <c r="GPR6" s="32"/>
      <c r="GPS6" s="32"/>
      <c r="GPT6" s="32"/>
      <c r="GPU6" s="32"/>
      <c r="GPV6" s="32"/>
      <c r="GPW6" s="32"/>
      <c r="GPX6" s="32"/>
      <c r="GPY6" s="32"/>
      <c r="GPZ6" s="32"/>
      <c r="GQA6" s="32"/>
      <c r="GQB6" s="32"/>
      <c r="GQC6" s="32"/>
      <c r="GQD6" s="32"/>
      <c r="GQE6" s="32"/>
      <c r="GQF6" s="32"/>
      <c r="GQG6" s="32"/>
      <c r="GQH6" s="32"/>
      <c r="GQI6" s="32"/>
      <c r="GQJ6" s="32"/>
      <c r="GQK6" s="32"/>
      <c r="GQL6" s="32"/>
      <c r="GQM6" s="32"/>
      <c r="GQN6" s="32"/>
      <c r="GQO6" s="32"/>
      <c r="GQP6" s="32"/>
      <c r="GQQ6" s="32"/>
      <c r="GQR6" s="32"/>
      <c r="GQS6" s="32"/>
      <c r="GQT6" s="32"/>
      <c r="GQU6" s="32"/>
      <c r="GQV6" s="32"/>
      <c r="GQW6" s="32"/>
      <c r="GQX6" s="32"/>
      <c r="GQY6" s="32"/>
      <c r="GQZ6" s="32"/>
      <c r="GRA6" s="32"/>
      <c r="GRB6" s="32"/>
      <c r="GRC6" s="32"/>
      <c r="GRD6" s="32"/>
      <c r="GRE6" s="32"/>
      <c r="GRF6" s="32"/>
      <c r="GRG6" s="32"/>
      <c r="GRH6" s="32"/>
      <c r="GRI6" s="32"/>
      <c r="GRJ6" s="32"/>
      <c r="GRK6" s="32"/>
      <c r="GRL6" s="32"/>
      <c r="GRM6" s="32"/>
      <c r="GRN6" s="32"/>
      <c r="GRO6" s="32"/>
      <c r="GRP6" s="32"/>
      <c r="GRQ6" s="32"/>
      <c r="GRR6" s="32"/>
      <c r="GRS6" s="32"/>
      <c r="GRT6" s="32"/>
      <c r="GRU6" s="32"/>
      <c r="GRV6" s="32"/>
      <c r="GRW6" s="32"/>
      <c r="GRX6" s="32"/>
      <c r="GRY6" s="32"/>
      <c r="GRZ6" s="32"/>
      <c r="GSA6" s="32"/>
      <c r="GSB6" s="32"/>
      <c r="GSC6" s="32"/>
      <c r="GSD6" s="32"/>
      <c r="GSE6" s="32"/>
      <c r="GSF6" s="32"/>
      <c r="GSG6" s="32"/>
      <c r="GSH6" s="32"/>
      <c r="GSI6" s="32"/>
      <c r="GSJ6" s="32"/>
      <c r="GSK6" s="32"/>
      <c r="GSL6" s="32"/>
      <c r="GSM6" s="32"/>
      <c r="GSN6" s="32"/>
      <c r="GSO6" s="32"/>
      <c r="GSP6" s="32"/>
      <c r="GSQ6" s="32"/>
      <c r="GSR6" s="32"/>
      <c r="GSS6" s="32"/>
      <c r="GST6" s="32"/>
      <c r="GSU6" s="32"/>
      <c r="GSV6" s="32"/>
      <c r="GSW6" s="32"/>
      <c r="GSX6" s="32"/>
      <c r="GSY6" s="32"/>
      <c r="GSZ6" s="32"/>
      <c r="GTA6" s="32"/>
      <c r="GTB6" s="32"/>
      <c r="GTC6" s="32"/>
      <c r="GTD6" s="32"/>
      <c r="GTE6" s="32"/>
      <c r="GTF6" s="32"/>
      <c r="GTG6" s="32"/>
      <c r="GTH6" s="32"/>
      <c r="GTI6" s="32"/>
      <c r="GTJ6" s="32"/>
      <c r="GTK6" s="32"/>
      <c r="GTL6" s="32"/>
      <c r="GTM6" s="32"/>
      <c r="GTN6" s="32"/>
      <c r="GTO6" s="32"/>
      <c r="GTP6" s="32"/>
      <c r="GTQ6" s="32"/>
      <c r="GTR6" s="32"/>
      <c r="GTS6" s="32"/>
      <c r="GTT6" s="32"/>
      <c r="GTU6" s="32"/>
      <c r="GTV6" s="32"/>
      <c r="GTW6" s="32"/>
      <c r="GTX6" s="32"/>
      <c r="GTY6" s="32"/>
      <c r="GTZ6" s="32"/>
      <c r="GUA6" s="32"/>
      <c r="GUB6" s="32"/>
      <c r="GUC6" s="32"/>
      <c r="GUD6" s="32"/>
      <c r="GUE6" s="32"/>
      <c r="GUF6" s="32"/>
      <c r="GUG6" s="32"/>
      <c r="GUH6" s="32"/>
      <c r="GUI6" s="32"/>
      <c r="GUJ6" s="32"/>
      <c r="GUK6" s="32"/>
      <c r="GUL6" s="32"/>
      <c r="GUM6" s="32"/>
      <c r="GUN6" s="32"/>
      <c r="GUO6" s="32"/>
      <c r="GUP6" s="32"/>
      <c r="GUQ6" s="32"/>
      <c r="GUR6" s="32"/>
      <c r="GUS6" s="32"/>
      <c r="GUT6" s="32"/>
      <c r="GUU6" s="32"/>
      <c r="GUV6" s="32"/>
      <c r="GUW6" s="32"/>
      <c r="GUX6" s="32"/>
      <c r="GUY6" s="32"/>
      <c r="GUZ6" s="32"/>
      <c r="GVA6" s="32"/>
      <c r="GVB6" s="32"/>
      <c r="GVC6" s="32"/>
      <c r="GVD6" s="32"/>
      <c r="GVE6" s="32"/>
      <c r="GVF6" s="32"/>
      <c r="GVG6" s="32"/>
      <c r="GVH6" s="32"/>
      <c r="GVI6" s="32"/>
      <c r="GVJ6" s="32"/>
      <c r="GVK6" s="32"/>
      <c r="GVL6" s="32"/>
      <c r="GVM6" s="32"/>
      <c r="GVN6" s="32"/>
      <c r="GVO6" s="32"/>
      <c r="GVP6" s="32"/>
      <c r="GVQ6" s="32"/>
      <c r="GVR6" s="32"/>
      <c r="GVS6" s="32"/>
      <c r="GVT6" s="32"/>
      <c r="GVU6" s="32"/>
      <c r="GVV6" s="32"/>
      <c r="GVW6" s="32"/>
      <c r="GVX6" s="32"/>
      <c r="GVY6" s="32"/>
      <c r="GVZ6" s="32"/>
      <c r="GWA6" s="32"/>
      <c r="GWB6" s="32"/>
      <c r="GWC6" s="32"/>
      <c r="GWD6" s="32"/>
      <c r="GWE6" s="32"/>
      <c r="GWF6" s="32"/>
      <c r="GWG6" s="32"/>
      <c r="GWH6" s="32"/>
      <c r="GWI6" s="32"/>
      <c r="GWJ6" s="32"/>
      <c r="GWK6" s="32"/>
      <c r="GWL6" s="32"/>
      <c r="GWM6" s="32"/>
      <c r="GWN6" s="32"/>
      <c r="GWO6" s="32"/>
      <c r="GWP6" s="32"/>
      <c r="GWQ6" s="32"/>
      <c r="GWR6" s="32"/>
      <c r="GWS6" s="32"/>
      <c r="GWT6" s="32"/>
      <c r="GWU6" s="32"/>
      <c r="GWV6" s="32"/>
      <c r="GWW6" s="32"/>
      <c r="GWX6" s="32"/>
      <c r="GWY6" s="32"/>
      <c r="GWZ6" s="32"/>
      <c r="GXA6" s="32"/>
      <c r="GXB6" s="32"/>
      <c r="GXC6" s="32"/>
      <c r="GXD6" s="32"/>
      <c r="GXE6" s="32"/>
      <c r="GXF6" s="32"/>
      <c r="GXG6" s="32"/>
      <c r="GXH6" s="32"/>
      <c r="GXI6" s="32"/>
      <c r="GXJ6" s="32"/>
      <c r="GXK6" s="32"/>
      <c r="GXL6" s="32"/>
      <c r="GXM6" s="32"/>
      <c r="GXN6" s="32"/>
      <c r="GXO6" s="32"/>
      <c r="GXP6" s="32"/>
      <c r="GXQ6" s="32"/>
      <c r="GXR6" s="32"/>
      <c r="GXS6" s="32"/>
      <c r="GXT6" s="32"/>
      <c r="GXU6" s="32"/>
      <c r="GXV6" s="32"/>
      <c r="GXW6" s="32"/>
      <c r="GXX6" s="32"/>
      <c r="GXY6" s="32"/>
      <c r="GXZ6" s="32"/>
      <c r="GYA6" s="32"/>
      <c r="GYB6" s="32"/>
      <c r="GYC6" s="32"/>
      <c r="GYD6" s="32"/>
      <c r="GYE6" s="32"/>
      <c r="GYF6" s="32"/>
      <c r="GYG6" s="32"/>
      <c r="GYH6" s="32"/>
      <c r="GYI6" s="32"/>
      <c r="GYJ6" s="32"/>
      <c r="GYK6" s="32"/>
      <c r="GYL6" s="32"/>
      <c r="GYM6" s="32"/>
      <c r="GYN6" s="32"/>
      <c r="GYO6" s="32"/>
      <c r="GYP6" s="32"/>
      <c r="GYQ6" s="32"/>
      <c r="GYR6" s="32"/>
      <c r="GYS6" s="32"/>
      <c r="GYT6" s="32"/>
      <c r="GYU6" s="32"/>
      <c r="GYV6" s="32"/>
      <c r="GYW6" s="32"/>
      <c r="GYX6" s="32"/>
      <c r="GYY6" s="32"/>
      <c r="GYZ6" s="32"/>
      <c r="GZA6" s="32"/>
      <c r="GZB6" s="32"/>
      <c r="GZC6" s="32"/>
      <c r="GZD6" s="32"/>
      <c r="GZE6" s="32"/>
      <c r="GZF6" s="32"/>
      <c r="GZG6" s="32"/>
      <c r="GZH6" s="32"/>
      <c r="GZI6" s="32"/>
      <c r="GZJ6" s="32"/>
      <c r="GZK6" s="32"/>
      <c r="GZL6" s="32"/>
      <c r="GZM6" s="32"/>
      <c r="GZN6" s="32"/>
      <c r="GZO6" s="32"/>
      <c r="GZP6" s="32"/>
      <c r="GZQ6" s="32"/>
      <c r="GZR6" s="32"/>
      <c r="GZS6" s="32"/>
      <c r="GZT6" s="32"/>
      <c r="GZU6" s="32"/>
      <c r="GZV6" s="32"/>
      <c r="GZW6" s="32"/>
      <c r="GZX6" s="32"/>
      <c r="GZY6" s="32"/>
      <c r="GZZ6" s="32"/>
      <c r="HAA6" s="32"/>
      <c r="HAB6" s="32"/>
      <c r="HAC6" s="32"/>
      <c r="HAD6" s="32"/>
      <c r="HAE6" s="32"/>
      <c r="HAF6" s="32"/>
      <c r="HAG6" s="32"/>
      <c r="HAH6" s="32"/>
      <c r="HAI6" s="32"/>
      <c r="HAJ6" s="32"/>
      <c r="HAK6" s="32"/>
      <c r="HAL6" s="32"/>
      <c r="HAM6" s="32"/>
      <c r="HAN6" s="32"/>
      <c r="HAO6" s="32"/>
      <c r="HAP6" s="32"/>
      <c r="HAQ6" s="32"/>
      <c r="HAR6" s="32"/>
      <c r="HAS6" s="32"/>
      <c r="HAT6" s="32"/>
      <c r="HAU6" s="32"/>
      <c r="HAV6" s="32"/>
      <c r="HAW6" s="32"/>
      <c r="HAX6" s="32"/>
      <c r="HAY6" s="32"/>
      <c r="HAZ6" s="32"/>
      <c r="HBA6" s="32"/>
      <c r="HBB6" s="32"/>
      <c r="HBC6" s="32"/>
      <c r="HBD6" s="32"/>
      <c r="HBE6" s="32"/>
      <c r="HBF6" s="32"/>
      <c r="HBG6" s="32"/>
      <c r="HBH6" s="32"/>
      <c r="HBI6" s="32"/>
      <c r="HBJ6" s="32"/>
      <c r="HBK6" s="32"/>
      <c r="HBL6" s="32"/>
      <c r="HBM6" s="32"/>
      <c r="HBN6" s="32"/>
      <c r="HBO6" s="32"/>
      <c r="HBP6" s="32"/>
      <c r="HBQ6" s="32"/>
      <c r="HBR6" s="32"/>
      <c r="HBS6" s="32"/>
      <c r="HBT6" s="32"/>
      <c r="HBU6" s="32"/>
      <c r="HBV6" s="32"/>
      <c r="HBW6" s="32"/>
      <c r="HBX6" s="32"/>
      <c r="HBY6" s="32"/>
      <c r="HBZ6" s="32"/>
      <c r="HCA6" s="32"/>
      <c r="HCB6" s="32"/>
      <c r="HCC6" s="32"/>
      <c r="HCD6" s="32"/>
      <c r="HCE6" s="32"/>
      <c r="HCF6" s="32"/>
      <c r="HCG6" s="32"/>
      <c r="HCH6" s="32"/>
      <c r="HCI6" s="32"/>
      <c r="HCJ6" s="32"/>
      <c r="HCK6" s="32"/>
      <c r="HCL6" s="32"/>
      <c r="HCM6" s="32"/>
      <c r="HCN6" s="32"/>
      <c r="HCO6" s="32"/>
      <c r="HCP6" s="32"/>
      <c r="HCQ6" s="32"/>
      <c r="HCR6" s="32"/>
      <c r="HCS6" s="32"/>
      <c r="HCT6" s="32"/>
      <c r="HCU6" s="32"/>
      <c r="HCV6" s="32"/>
      <c r="HCW6" s="32"/>
      <c r="HCX6" s="32"/>
      <c r="HCY6" s="32"/>
      <c r="HCZ6" s="32"/>
      <c r="HDA6" s="32"/>
      <c r="HDB6" s="32"/>
      <c r="HDC6" s="32"/>
      <c r="HDD6" s="32"/>
      <c r="HDE6" s="32"/>
      <c r="HDF6" s="32"/>
      <c r="HDG6" s="32"/>
      <c r="HDH6" s="32"/>
      <c r="HDI6" s="32"/>
      <c r="HDJ6" s="32"/>
      <c r="HDK6" s="32"/>
      <c r="HDL6" s="32"/>
      <c r="HDM6" s="32"/>
      <c r="HDN6" s="32"/>
      <c r="HDO6" s="32"/>
      <c r="HDP6" s="32"/>
      <c r="HDQ6" s="32"/>
      <c r="HDR6" s="32"/>
      <c r="HDS6" s="32"/>
      <c r="HDT6" s="32"/>
      <c r="HDU6" s="32"/>
      <c r="HDV6" s="32"/>
      <c r="HDW6" s="32"/>
      <c r="HDX6" s="32"/>
      <c r="HDY6" s="32"/>
      <c r="HDZ6" s="32"/>
      <c r="HEA6" s="32"/>
      <c r="HEB6" s="32"/>
      <c r="HEC6" s="32"/>
      <c r="HED6" s="32"/>
      <c r="HEE6" s="32"/>
      <c r="HEF6" s="32"/>
      <c r="HEG6" s="32"/>
      <c r="HEH6" s="32"/>
      <c r="HEI6" s="32"/>
      <c r="HEJ6" s="32"/>
      <c r="HEK6" s="32"/>
      <c r="HEL6" s="32"/>
      <c r="HEM6" s="32"/>
      <c r="HEN6" s="32"/>
      <c r="HEO6" s="32"/>
      <c r="HEP6" s="32"/>
      <c r="HEQ6" s="32"/>
      <c r="HER6" s="32"/>
      <c r="HES6" s="32"/>
      <c r="HET6" s="32"/>
      <c r="HEU6" s="32"/>
      <c r="HEV6" s="32"/>
      <c r="HEW6" s="32"/>
      <c r="HEX6" s="32"/>
      <c r="HEY6" s="32"/>
      <c r="HEZ6" s="32"/>
      <c r="HFA6" s="32"/>
      <c r="HFB6" s="32"/>
      <c r="HFC6" s="32"/>
      <c r="HFD6" s="32"/>
      <c r="HFE6" s="32"/>
      <c r="HFF6" s="32"/>
      <c r="HFG6" s="32"/>
      <c r="HFH6" s="32"/>
      <c r="HFI6" s="32"/>
      <c r="HFJ6" s="32"/>
      <c r="HFK6" s="32"/>
      <c r="HFL6" s="32"/>
      <c r="HFM6" s="32"/>
      <c r="HFN6" s="32"/>
      <c r="HFO6" s="32"/>
      <c r="HFP6" s="32"/>
      <c r="HFQ6" s="32"/>
      <c r="HFR6" s="32"/>
      <c r="HFS6" s="32"/>
      <c r="HFT6" s="32"/>
      <c r="HFU6" s="32"/>
      <c r="HFV6" s="32"/>
      <c r="HFW6" s="32"/>
      <c r="HFX6" s="32"/>
      <c r="HFY6" s="32"/>
      <c r="HFZ6" s="32"/>
      <c r="HGA6" s="32"/>
      <c r="HGB6" s="32"/>
      <c r="HGC6" s="32"/>
      <c r="HGD6" s="32"/>
      <c r="HGE6" s="32"/>
      <c r="HGF6" s="32"/>
      <c r="HGG6" s="32"/>
      <c r="HGH6" s="32"/>
      <c r="HGI6" s="32"/>
      <c r="HGJ6" s="32"/>
      <c r="HGK6" s="32"/>
      <c r="HGL6" s="32"/>
      <c r="HGM6" s="32"/>
      <c r="HGN6" s="32"/>
      <c r="HGO6" s="32"/>
      <c r="HGP6" s="32"/>
      <c r="HGQ6" s="32"/>
      <c r="HGR6" s="32"/>
      <c r="HGS6" s="32"/>
      <c r="HGT6" s="32"/>
      <c r="HGU6" s="32"/>
      <c r="HGV6" s="32"/>
      <c r="HGW6" s="32"/>
      <c r="HGX6" s="32"/>
      <c r="HGY6" s="32"/>
      <c r="HGZ6" s="32"/>
      <c r="HHA6" s="32"/>
      <c r="HHB6" s="32"/>
      <c r="HHC6" s="32"/>
      <c r="HHD6" s="32"/>
      <c r="HHE6" s="32"/>
      <c r="HHF6" s="32"/>
      <c r="HHG6" s="32"/>
      <c r="HHH6" s="32"/>
      <c r="HHI6" s="32"/>
      <c r="HHJ6" s="32"/>
      <c r="HHK6" s="32"/>
      <c r="HHL6" s="32"/>
      <c r="HHM6" s="32"/>
      <c r="HHN6" s="32"/>
      <c r="HHO6" s="32"/>
      <c r="HHP6" s="32"/>
      <c r="HHQ6" s="32"/>
      <c r="HHR6" s="32"/>
      <c r="HHS6" s="32"/>
      <c r="HHT6" s="32"/>
      <c r="HHU6" s="32"/>
      <c r="HHV6" s="32"/>
      <c r="HHW6" s="32"/>
      <c r="HHX6" s="32"/>
      <c r="HHY6" s="32"/>
      <c r="HHZ6" s="32"/>
      <c r="HIA6" s="32"/>
      <c r="HIB6" s="32"/>
      <c r="HIC6" s="32"/>
      <c r="HID6" s="32"/>
      <c r="HIE6" s="32"/>
      <c r="HIF6" s="32"/>
      <c r="HIG6" s="32"/>
      <c r="HIH6" s="32"/>
      <c r="HII6" s="32"/>
      <c r="HIJ6" s="32"/>
      <c r="HIK6" s="32"/>
      <c r="HIL6" s="32"/>
      <c r="HIM6" s="32"/>
      <c r="HIN6" s="32"/>
      <c r="HIO6" s="32"/>
      <c r="HIP6" s="32"/>
      <c r="HIQ6" s="32"/>
      <c r="HIR6" s="32"/>
      <c r="HIS6" s="32"/>
      <c r="HIT6" s="32"/>
      <c r="HIU6" s="32"/>
      <c r="HIV6" s="32"/>
      <c r="HIW6" s="32"/>
      <c r="HIX6" s="32"/>
      <c r="HIY6" s="32"/>
      <c r="HIZ6" s="32"/>
      <c r="HJA6" s="32"/>
      <c r="HJB6" s="32"/>
      <c r="HJC6" s="32"/>
      <c r="HJD6" s="32"/>
      <c r="HJE6" s="32"/>
      <c r="HJF6" s="32"/>
      <c r="HJG6" s="32"/>
      <c r="HJH6" s="32"/>
      <c r="HJI6" s="32"/>
      <c r="HJJ6" s="32"/>
      <c r="HJK6" s="32"/>
      <c r="HJL6" s="32"/>
      <c r="HJM6" s="32"/>
      <c r="HJN6" s="32"/>
      <c r="HJO6" s="32"/>
      <c r="HJP6" s="32"/>
      <c r="HJQ6" s="32"/>
      <c r="HJR6" s="32"/>
      <c r="HJS6" s="32"/>
      <c r="HJT6" s="32"/>
      <c r="HJU6" s="32"/>
      <c r="HJV6" s="32"/>
      <c r="HJW6" s="32"/>
      <c r="HJX6" s="32"/>
      <c r="HJY6" s="32"/>
      <c r="HJZ6" s="32"/>
      <c r="HKA6" s="32"/>
      <c r="HKB6" s="32"/>
      <c r="HKC6" s="32"/>
      <c r="HKD6" s="32"/>
      <c r="HKE6" s="32"/>
      <c r="HKF6" s="32"/>
      <c r="HKG6" s="32"/>
      <c r="HKH6" s="32"/>
      <c r="HKI6" s="32"/>
      <c r="HKJ6" s="32"/>
      <c r="HKK6" s="32"/>
      <c r="HKL6" s="32"/>
      <c r="HKM6" s="32"/>
      <c r="HKN6" s="32"/>
      <c r="HKO6" s="32"/>
      <c r="HKP6" s="32"/>
      <c r="HKQ6" s="32"/>
      <c r="HKR6" s="32"/>
      <c r="HKS6" s="32"/>
      <c r="HKT6" s="32"/>
      <c r="HKU6" s="32"/>
      <c r="HKV6" s="32"/>
      <c r="HKW6" s="32"/>
      <c r="HKX6" s="32"/>
      <c r="HKY6" s="32"/>
      <c r="HKZ6" s="32"/>
      <c r="HLA6" s="32"/>
      <c r="HLB6" s="32"/>
      <c r="HLC6" s="32"/>
      <c r="HLD6" s="32"/>
      <c r="HLE6" s="32"/>
      <c r="HLF6" s="32"/>
      <c r="HLG6" s="32"/>
      <c r="HLH6" s="32"/>
      <c r="HLI6" s="32"/>
      <c r="HLJ6" s="32"/>
      <c r="HLK6" s="32"/>
      <c r="HLL6" s="32"/>
      <c r="HLM6" s="32"/>
      <c r="HLN6" s="32"/>
      <c r="HLO6" s="32"/>
      <c r="HLP6" s="32"/>
      <c r="HLQ6" s="32"/>
      <c r="HLR6" s="32"/>
      <c r="HLS6" s="32"/>
      <c r="HLT6" s="32"/>
      <c r="HLU6" s="32"/>
      <c r="HLV6" s="32"/>
      <c r="HLW6" s="32"/>
      <c r="HLX6" s="32"/>
      <c r="HLY6" s="32"/>
      <c r="HLZ6" s="32"/>
      <c r="HMA6" s="32"/>
      <c r="HMB6" s="32"/>
      <c r="HMC6" s="32"/>
      <c r="HMD6" s="32"/>
      <c r="HME6" s="32"/>
      <c r="HMF6" s="32"/>
      <c r="HMG6" s="32"/>
      <c r="HMH6" s="32"/>
      <c r="HMI6" s="32"/>
      <c r="HMJ6" s="32"/>
      <c r="HMK6" s="32"/>
      <c r="HML6" s="32"/>
      <c r="HMM6" s="32"/>
      <c r="HMN6" s="32"/>
      <c r="HMO6" s="32"/>
      <c r="HMP6" s="32"/>
      <c r="HMQ6" s="32"/>
      <c r="HMR6" s="32"/>
      <c r="HMS6" s="32"/>
      <c r="HMT6" s="32"/>
      <c r="HMU6" s="32"/>
      <c r="HMV6" s="32"/>
      <c r="HMW6" s="32"/>
      <c r="HMX6" s="32"/>
      <c r="HMY6" s="32"/>
      <c r="HMZ6" s="32"/>
      <c r="HNA6" s="32"/>
      <c r="HNB6" s="32"/>
      <c r="HNC6" s="32"/>
      <c r="HND6" s="32"/>
      <c r="HNE6" s="32"/>
      <c r="HNF6" s="32"/>
      <c r="HNG6" s="32"/>
      <c r="HNH6" s="32"/>
      <c r="HNI6" s="32"/>
      <c r="HNJ6" s="32"/>
      <c r="HNK6" s="32"/>
      <c r="HNL6" s="32"/>
      <c r="HNM6" s="32"/>
      <c r="HNN6" s="32"/>
      <c r="HNO6" s="32"/>
      <c r="HNP6" s="32"/>
      <c r="HNQ6" s="32"/>
      <c r="HNR6" s="32"/>
      <c r="HNS6" s="32"/>
      <c r="HNT6" s="32"/>
      <c r="HNU6" s="32"/>
      <c r="HNV6" s="32"/>
      <c r="HNW6" s="32"/>
      <c r="HNX6" s="32"/>
      <c r="HNY6" s="32"/>
      <c r="HNZ6" s="32"/>
      <c r="HOA6" s="32"/>
      <c r="HOB6" s="32"/>
      <c r="HOC6" s="32"/>
      <c r="HOD6" s="32"/>
      <c r="HOE6" s="32"/>
      <c r="HOF6" s="32"/>
      <c r="HOG6" s="32"/>
      <c r="HOH6" s="32"/>
      <c r="HOI6" s="32"/>
      <c r="HOJ6" s="32"/>
      <c r="HOK6" s="32"/>
      <c r="HOL6" s="32"/>
      <c r="HOM6" s="32"/>
      <c r="HON6" s="32"/>
      <c r="HOO6" s="32"/>
      <c r="HOP6" s="32"/>
      <c r="HOQ6" s="32"/>
      <c r="HOR6" s="32"/>
      <c r="HOS6" s="32"/>
      <c r="HOT6" s="32"/>
      <c r="HOU6" s="32"/>
      <c r="HOV6" s="32"/>
      <c r="HOW6" s="32"/>
      <c r="HOX6" s="32"/>
      <c r="HOY6" s="32"/>
      <c r="HOZ6" s="32"/>
      <c r="HPA6" s="32"/>
      <c r="HPB6" s="32"/>
      <c r="HPC6" s="32"/>
      <c r="HPD6" s="32"/>
      <c r="HPE6" s="32"/>
      <c r="HPF6" s="32"/>
      <c r="HPG6" s="32"/>
      <c r="HPH6" s="32"/>
      <c r="HPI6" s="32"/>
      <c r="HPJ6" s="32"/>
      <c r="HPK6" s="32"/>
      <c r="HPL6" s="32"/>
      <c r="HPM6" s="32"/>
      <c r="HPN6" s="32"/>
      <c r="HPO6" s="32"/>
      <c r="HPP6" s="32"/>
      <c r="HPQ6" s="32"/>
      <c r="HPR6" s="32"/>
      <c r="HPS6" s="32"/>
      <c r="HPT6" s="32"/>
      <c r="HPU6" s="32"/>
      <c r="HPV6" s="32"/>
      <c r="HPW6" s="32"/>
      <c r="HPX6" s="32"/>
      <c r="HPY6" s="32"/>
      <c r="HPZ6" s="32"/>
      <c r="HQA6" s="32"/>
      <c r="HQB6" s="32"/>
      <c r="HQC6" s="32"/>
      <c r="HQD6" s="32"/>
      <c r="HQE6" s="32"/>
      <c r="HQF6" s="32"/>
      <c r="HQG6" s="32"/>
      <c r="HQH6" s="32"/>
      <c r="HQI6" s="32"/>
      <c r="HQJ6" s="32"/>
      <c r="HQK6" s="32"/>
      <c r="HQL6" s="32"/>
      <c r="HQM6" s="32"/>
      <c r="HQN6" s="32"/>
      <c r="HQO6" s="32"/>
      <c r="HQP6" s="32"/>
      <c r="HQQ6" s="32"/>
      <c r="HQR6" s="32"/>
      <c r="HQS6" s="32"/>
      <c r="HQT6" s="32"/>
      <c r="HQU6" s="32"/>
      <c r="HQV6" s="32"/>
      <c r="HQW6" s="32"/>
      <c r="HQX6" s="32"/>
      <c r="HQY6" s="32"/>
      <c r="HQZ6" s="32"/>
      <c r="HRA6" s="32"/>
      <c r="HRB6" s="32"/>
      <c r="HRC6" s="32"/>
      <c r="HRD6" s="32"/>
      <c r="HRE6" s="32"/>
      <c r="HRF6" s="32"/>
      <c r="HRG6" s="32"/>
      <c r="HRH6" s="32"/>
      <c r="HRI6" s="32"/>
      <c r="HRJ6" s="32"/>
      <c r="HRK6" s="32"/>
      <c r="HRL6" s="32"/>
      <c r="HRM6" s="32"/>
      <c r="HRN6" s="32"/>
      <c r="HRO6" s="32"/>
      <c r="HRP6" s="32"/>
      <c r="HRQ6" s="32"/>
      <c r="HRR6" s="32"/>
      <c r="HRS6" s="32"/>
      <c r="HRT6" s="32"/>
      <c r="HRU6" s="32"/>
      <c r="HRV6" s="32"/>
      <c r="HRW6" s="32"/>
      <c r="HRX6" s="32"/>
      <c r="HRY6" s="32"/>
      <c r="HRZ6" s="32"/>
      <c r="HSA6" s="32"/>
      <c r="HSB6" s="32"/>
      <c r="HSC6" s="32"/>
      <c r="HSD6" s="32"/>
      <c r="HSE6" s="32"/>
      <c r="HSF6" s="32"/>
      <c r="HSG6" s="32"/>
      <c r="HSH6" s="32"/>
      <c r="HSI6" s="32"/>
      <c r="HSJ6" s="32"/>
      <c r="HSK6" s="32"/>
      <c r="HSL6" s="32"/>
      <c r="HSM6" s="32"/>
      <c r="HSN6" s="32"/>
      <c r="HSO6" s="32"/>
      <c r="HSP6" s="32"/>
      <c r="HSQ6" s="32"/>
      <c r="HSR6" s="32"/>
      <c r="HSS6" s="32"/>
      <c r="HST6" s="32"/>
      <c r="HSU6" s="32"/>
      <c r="HSV6" s="32"/>
      <c r="HSW6" s="32"/>
      <c r="HSX6" s="32"/>
      <c r="HSY6" s="32"/>
      <c r="HSZ6" s="32"/>
      <c r="HTA6" s="32"/>
      <c r="HTB6" s="32"/>
      <c r="HTC6" s="32"/>
      <c r="HTD6" s="32"/>
      <c r="HTE6" s="32"/>
      <c r="HTF6" s="32"/>
      <c r="HTG6" s="32"/>
      <c r="HTH6" s="32"/>
      <c r="HTI6" s="32"/>
      <c r="HTJ6" s="32"/>
      <c r="HTK6" s="32"/>
      <c r="HTL6" s="32"/>
      <c r="HTM6" s="32"/>
      <c r="HTN6" s="32"/>
      <c r="HTO6" s="32"/>
      <c r="HTP6" s="32"/>
      <c r="HTQ6" s="32"/>
      <c r="HTR6" s="32"/>
      <c r="HTS6" s="32"/>
      <c r="HTT6" s="32"/>
      <c r="HTU6" s="32"/>
      <c r="HTV6" s="32"/>
      <c r="HTW6" s="32"/>
      <c r="HTX6" s="32"/>
      <c r="HTY6" s="32"/>
      <c r="HTZ6" s="32"/>
      <c r="HUA6" s="32"/>
      <c r="HUB6" s="32"/>
      <c r="HUC6" s="32"/>
      <c r="HUD6" s="32"/>
      <c r="HUE6" s="32"/>
      <c r="HUF6" s="32"/>
      <c r="HUG6" s="32"/>
      <c r="HUH6" s="32"/>
      <c r="HUI6" s="32"/>
      <c r="HUJ6" s="32"/>
      <c r="HUK6" s="32"/>
      <c r="HUL6" s="32"/>
      <c r="HUM6" s="32"/>
      <c r="HUN6" s="32"/>
      <c r="HUO6" s="32"/>
      <c r="HUP6" s="32"/>
      <c r="HUQ6" s="32"/>
      <c r="HUR6" s="32"/>
      <c r="HUS6" s="32"/>
      <c r="HUT6" s="32"/>
      <c r="HUU6" s="32"/>
      <c r="HUV6" s="32"/>
      <c r="HUW6" s="32"/>
      <c r="HUX6" s="32"/>
      <c r="HUY6" s="32"/>
      <c r="HUZ6" s="32"/>
      <c r="HVA6" s="32"/>
      <c r="HVB6" s="32"/>
      <c r="HVC6" s="32"/>
      <c r="HVD6" s="32"/>
      <c r="HVE6" s="32"/>
      <c r="HVF6" s="32"/>
      <c r="HVG6" s="32"/>
      <c r="HVH6" s="32"/>
      <c r="HVI6" s="32"/>
      <c r="HVJ6" s="32"/>
      <c r="HVK6" s="32"/>
      <c r="HVL6" s="32"/>
      <c r="HVM6" s="32"/>
      <c r="HVN6" s="32"/>
      <c r="HVO6" s="32"/>
      <c r="HVP6" s="32"/>
      <c r="HVQ6" s="32"/>
      <c r="HVR6" s="32"/>
      <c r="HVS6" s="32"/>
      <c r="HVT6" s="32"/>
      <c r="HVU6" s="32"/>
      <c r="HVV6" s="32"/>
      <c r="HVW6" s="32"/>
      <c r="HVX6" s="32"/>
      <c r="HVY6" s="32"/>
      <c r="HVZ6" s="32"/>
      <c r="HWA6" s="32"/>
      <c r="HWB6" s="32"/>
      <c r="HWC6" s="32"/>
      <c r="HWD6" s="32"/>
      <c r="HWE6" s="32"/>
      <c r="HWF6" s="32"/>
      <c r="HWG6" s="32"/>
      <c r="HWH6" s="32"/>
      <c r="HWI6" s="32"/>
      <c r="HWJ6" s="32"/>
      <c r="HWK6" s="32"/>
      <c r="HWL6" s="32"/>
      <c r="HWM6" s="32"/>
      <c r="HWN6" s="32"/>
      <c r="HWO6" s="32"/>
      <c r="HWP6" s="32"/>
      <c r="HWQ6" s="32"/>
      <c r="HWR6" s="32"/>
      <c r="HWS6" s="32"/>
      <c r="HWT6" s="32"/>
      <c r="HWU6" s="32"/>
      <c r="HWV6" s="32"/>
      <c r="HWW6" s="32"/>
      <c r="HWX6" s="32"/>
      <c r="HWY6" s="32"/>
      <c r="HWZ6" s="32"/>
      <c r="HXA6" s="32"/>
      <c r="HXB6" s="32"/>
      <c r="HXC6" s="32"/>
      <c r="HXD6" s="32"/>
      <c r="HXE6" s="32"/>
      <c r="HXF6" s="32"/>
      <c r="HXG6" s="32"/>
      <c r="HXH6" s="32"/>
      <c r="HXI6" s="32"/>
      <c r="HXJ6" s="32"/>
      <c r="HXK6" s="32"/>
      <c r="HXL6" s="32"/>
      <c r="HXM6" s="32"/>
      <c r="HXN6" s="32"/>
      <c r="HXO6" s="32"/>
      <c r="HXP6" s="32"/>
      <c r="HXQ6" s="32"/>
      <c r="HXR6" s="32"/>
      <c r="HXS6" s="32"/>
      <c r="HXT6" s="32"/>
      <c r="HXU6" s="32"/>
      <c r="HXV6" s="32"/>
      <c r="HXW6" s="32"/>
      <c r="HXX6" s="32"/>
      <c r="HXY6" s="32"/>
      <c r="HXZ6" s="32"/>
      <c r="HYA6" s="32"/>
      <c r="HYB6" s="32"/>
      <c r="HYC6" s="32"/>
      <c r="HYD6" s="32"/>
      <c r="HYE6" s="32"/>
      <c r="HYF6" s="32"/>
      <c r="HYG6" s="32"/>
      <c r="HYH6" s="32"/>
      <c r="HYI6" s="32"/>
      <c r="HYJ6" s="32"/>
      <c r="HYK6" s="32"/>
      <c r="HYL6" s="32"/>
      <c r="HYM6" s="32"/>
      <c r="HYN6" s="32"/>
      <c r="HYO6" s="32"/>
      <c r="HYP6" s="32"/>
      <c r="HYQ6" s="32"/>
      <c r="HYR6" s="32"/>
      <c r="HYS6" s="32"/>
      <c r="HYT6" s="32"/>
      <c r="HYU6" s="32"/>
      <c r="HYV6" s="32"/>
      <c r="HYW6" s="32"/>
      <c r="HYX6" s="32"/>
      <c r="HYY6" s="32"/>
      <c r="HYZ6" s="32"/>
      <c r="HZA6" s="32"/>
      <c r="HZB6" s="32"/>
      <c r="HZC6" s="32"/>
      <c r="HZD6" s="32"/>
      <c r="HZE6" s="32"/>
      <c r="HZF6" s="32"/>
      <c r="HZG6" s="32"/>
      <c r="HZH6" s="32"/>
      <c r="HZI6" s="32"/>
      <c r="HZJ6" s="32"/>
      <c r="HZK6" s="32"/>
      <c r="HZL6" s="32"/>
      <c r="HZM6" s="32"/>
      <c r="HZN6" s="32"/>
      <c r="HZO6" s="32"/>
      <c r="HZP6" s="32"/>
      <c r="HZQ6" s="32"/>
      <c r="HZR6" s="32"/>
      <c r="HZS6" s="32"/>
      <c r="HZT6" s="32"/>
      <c r="HZU6" s="32"/>
      <c r="HZV6" s="32"/>
      <c r="HZW6" s="32"/>
      <c r="HZX6" s="32"/>
      <c r="HZY6" s="32"/>
      <c r="HZZ6" s="32"/>
      <c r="IAA6" s="32"/>
      <c r="IAB6" s="32"/>
      <c r="IAC6" s="32"/>
      <c r="IAD6" s="32"/>
      <c r="IAE6" s="32"/>
      <c r="IAF6" s="32"/>
      <c r="IAG6" s="32"/>
      <c r="IAH6" s="32"/>
      <c r="IAI6" s="32"/>
      <c r="IAJ6" s="32"/>
      <c r="IAK6" s="32"/>
      <c r="IAL6" s="32"/>
      <c r="IAM6" s="32"/>
      <c r="IAN6" s="32"/>
      <c r="IAO6" s="32"/>
      <c r="IAP6" s="32"/>
      <c r="IAQ6" s="32"/>
      <c r="IAR6" s="32"/>
      <c r="IAS6" s="32"/>
      <c r="IAT6" s="32"/>
      <c r="IAU6" s="32"/>
      <c r="IAV6" s="32"/>
      <c r="IAW6" s="32"/>
      <c r="IAX6" s="32"/>
      <c r="IAY6" s="32"/>
      <c r="IAZ6" s="32"/>
      <c r="IBA6" s="32"/>
      <c r="IBB6" s="32"/>
      <c r="IBC6" s="32"/>
      <c r="IBD6" s="32"/>
      <c r="IBE6" s="32"/>
      <c r="IBF6" s="32"/>
      <c r="IBG6" s="32"/>
      <c r="IBH6" s="32"/>
      <c r="IBI6" s="32"/>
      <c r="IBJ6" s="32"/>
      <c r="IBK6" s="32"/>
      <c r="IBL6" s="32"/>
      <c r="IBM6" s="32"/>
      <c r="IBN6" s="32"/>
      <c r="IBO6" s="32"/>
      <c r="IBP6" s="32"/>
      <c r="IBQ6" s="32"/>
      <c r="IBR6" s="32"/>
      <c r="IBS6" s="32"/>
      <c r="IBT6" s="32"/>
      <c r="IBU6" s="32"/>
      <c r="IBV6" s="32"/>
      <c r="IBW6" s="32"/>
      <c r="IBX6" s="32"/>
      <c r="IBY6" s="32"/>
      <c r="IBZ6" s="32"/>
      <c r="ICA6" s="32"/>
      <c r="ICB6" s="32"/>
      <c r="ICC6" s="32"/>
      <c r="ICD6" s="32"/>
      <c r="ICE6" s="32"/>
      <c r="ICF6" s="32"/>
      <c r="ICG6" s="32"/>
      <c r="ICH6" s="32"/>
      <c r="ICI6" s="32"/>
      <c r="ICJ6" s="32"/>
      <c r="ICK6" s="32"/>
      <c r="ICL6" s="32"/>
      <c r="ICM6" s="32"/>
      <c r="ICN6" s="32"/>
      <c r="ICO6" s="32"/>
      <c r="ICP6" s="32"/>
      <c r="ICQ6" s="32"/>
      <c r="ICR6" s="32"/>
      <c r="ICS6" s="32"/>
      <c r="ICT6" s="32"/>
      <c r="ICU6" s="32"/>
      <c r="ICV6" s="32"/>
      <c r="ICW6" s="32"/>
      <c r="ICX6" s="32"/>
      <c r="ICY6" s="32"/>
      <c r="ICZ6" s="32"/>
      <c r="IDA6" s="32"/>
      <c r="IDB6" s="32"/>
      <c r="IDC6" s="32"/>
      <c r="IDD6" s="32"/>
      <c r="IDE6" s="32"/>
      <c r="IDF6" s="32"/>
      <c r="IDG6" s="32"/>
      <c r="IDH6" s="32"/>
      <c r="IDI6" s="32"/>
      <c r="IDJ6" s="32"/>
      <c r="IDK6" s="32"/>
      <c r="IDL6" s="32"/>
      <c r="IDM6" s="32"/>
      <c r="IDN6" s="32"/>
      <c r="IDO6" s="32"/>
      <c r="IDP6" s="32"/>
      <c r="IDQ6" s="32"/>
      <c r="IDR6" s="32"/>
      <c r="IDS6" s="32"/>
      <c r="IDT6" s="32"/>
      <c r="IDU6" s="32"/>
      <c r="IDV6" s="32"/>
      <c r="IDW6" s="32"/>
      <c r="IDX6" s="32"/>
      <c r="IDY6" s="32"/>
      <c r="IDZ6" s="32"/>
      <c r="IEA6" s="32"/>
      <c r="IEB6" s="32"/>
      <c r="IEC6" s="32"/>
      <c r="IED6" s="32"/>
      <c r="IEE6" s="32"/>
      <c r="IEF6" s="32"/>
      <c r="IEG6" s="32"/>
      <c r="IEH6" s="32"/>
      <c r="IEI6" s="32"/>
      <c r="IEJ6" s="32"/>
      <c r="IEK6" s="32"/>
      <c r="IEL6" s="32"/>
      <c r="IEM6" s="32"/>
      <c r="IEN6" s="32"/>
      <c r="IEO6" s="32"/>
      <c r="IEP6" s="32"/>
      <c r="IEQ6" s="32"/>
      <c r="IER6" s="32"/>
      <c r="IES6" s="32"/>
      <c r="IET6" s="32"/>
      <c r="IEU6" s="32"/>
      <c r="IEV6" s="32"/>
      <c r="IEW6" s="32"/>
      <c r="IEX6" s="32"/>
      <c r="IEY6" s="32"/>
      <c r="IEZ6" s="32"/>
      <c r="IFA6" s="32"/>
      <c r="IFB6" s="32"/>
      <c r="IFC6" s="32"/>
      <c r="IFD6" s="32"/>
      <c r="IFE6" s="32"/>
      <c r="IFF6" s="32"/>
      <c r="IFG6" s="32"/>
      <c r="IFH6" s="32"/>
      <c r="IFI6" s="32"/>
      <c r="IFJ6" s="32"/>
      <c r="IFK6" s="32"/>
      <c r="IFL6" s="32"/>
      <c r="IFM6" s="32"/>
      <c r="IFN6" s="32"/>
      <c r="IFO6" s="32"/>
      <c r="IFP6" s="32"/>
      <c r="IFQ6" s="32"/>
      <c r="IFR6" s="32"/>
      <c r="IFS6" s="32"/>
      <c r="IFT6" s="32"/>
      <c r="IFU6" s="32"/>
      <c r="IFV6" s="32"/>
      <c r="IFW6" s="32"/>
      <c r="IFX6" s="32"/>
      <c r="IFY6" s="32"/>
      <c r="IFZ6" s="32"/>
      <c r="IGA6" s="32"/>
      <c r="IGB6" s="32"/>
      <c r="IGC6" s="32"/>
      <c r="IGD6" s="32"/>
      <c r="IGE6" s="32"/>
      <c r="IGF6" s="32"/>
      <c r="IGG6" s="32"/>
      <c r="IGH6" s="32"/>
      <c r="IGI6" s="32"/>
      <c r="IGJ6" s="32"/>
      <c r="IGK6" s="32"/>
      <c r="IGL6" s="32"/>
      <c r="IGM6" s="32"/>
      <c r="IGN6" s="32"/>
      <c r="IGO6" s="32"/>
      <c r="IGP6" s="32"/>
      <c r="IGQ6" s="32"/>
      <c r="IGR6" s="32"/>
      <c r="IGS6" s="32"/>
      <c r="IGT6" s="32"/>
      <c r="IGU6" s="32"/>
      <c r="IGV6" s="32"/>
      <c r="IGW6" s="32"/>
      <c r="IGX6" s="32"/>
      <c r="IGY6" s="32"/>
      <c r="IGZ6" s="32"/>
      <c r="IHA6" s="32"/>
      <c r="IHB6" s="32"/>
      <c r="IHC6" s="32"/>
      <c r="IHD6" s="32"/>
      <c r="IHE6" s="32"/>
      <c r="IHF6" s="32"/>
      <c r="IHG6" s="32"/>
      <c r="IHH6" s="32"/>
      <c r="IHI6" s="32"/>
      <c r="IHJ6" s="32"/>
      <c r="IHK6" s="32"/>
      <c r="IHL6" s="32"/>
      <c r="IHM6" s="32"/>
      <c r="IHN6" s="32"/>
      <c r="IHO6" s="32"/>
      <c r="IHP6" s="32"/>
      <c r="IHQ6" s="32"/>
      <c r="IHR6" s="32"/>
      <c r="IHS6" s="32"/>
      <c r="IHT6" s="32"/>
      <c r="IHU6" s="32"/>
      <c r="IHV6" s="32"/>
      <c r="IHW6" s="32"/>
      <c r="IHX6" s="32"/>
      <c r="IHY6" s="32"/>
      <c r="IHZ6" s="32"/>
      <c r="IIA6" s="32"/>
      <c r="IIB6" s="32"/>
      <c r="IIC6" s="32"/>
      <c r="IID6" s="32"/>
      <c r="IIE6" s="32"/>
      <c r="IIF6" s="32"/>
      <c r="IIG6" s="32"/>
      <c r="IIH6" s="32"/>
      <c r="III6" s="32"/>
      <c r="IIJ6" s="32"/>
      <c r="IIK6" s="32"/>
      <c r="IIL6" s="32"/>
      <c r="IIM6" s="32"/>
      <c r="IIN6" s="32"/>
      <c r="IIO6" s="32"/>
      <c r="IIP6" s="32"/>
      <c r="IIQ6" s="32"/>
      <c r="IIR6" s="32"/>
      <c r="IIS6" s="32"/>
      <c r="IIT6" s="32"/>
      <c r="IIU6" s="32"/>
      <c r="IIV6" s="32"/>
      <c r="IIW6" s="32"/>
      <c r="IIX6" s="32"/>
      <c r="IIY6" s="32"/>
      <c r="IIZ6" s="32"/>
      <c r="IJA6" s="32"/>
      <c r="IJB6" s="32"/>
      <c r="IJC6" s="32"/>
      <c r="IJD6" s="32"/>
      <c r="IJE6" s="32"/>
      <c r="IJF6" s="32"/>
      <c r="IJG6" s="32"/>
      <c r="IJH6" s="32"/>
      <c r="IJI6" s="32"/>
      <c r="IJJ6" s="32"/>
      <c r="IJK6" s="32"/>
      <c r="IJL6" s="32"/>
      <c r="IJM6" s="32"/>
      <c r="IJN6" s="32"/>
      <c r="IJO6" s="32"/>
      <c r="IJP6" s="32"/>
      <c r="IJQ6" s="32"/>
      <c r="IJR6" s="32"/>
      <c r="IJS6" s="32"/>
      <c r="IJT6" s="32"/>
      <c r="IJU6" s="32"/>
      <c r="IJV6" s="32"/>
      <c r="IJW6" s="32"/>
      <c r="IJX6" s="32"/>
      <c r="IJY6" s="32"/>
      <c r="IJZ6" s="32"/>
      <c r="IKA6" s="32"/>
      <c r="IKB6" s="32"/>
      <c r="IKC6" s="32"/>
      <c r="IKD6" s="32"/>
      <c r="IKE6" s="32"/>
      <c r="IKF6" s="32"/>
      <c r="IKG6" s="32"/>
      <c r="IKH6" s="32"/>
      <c r="IKI6" s="32"/>
      <c r="IKJ6" s="32"/>
      <c r="IKK6" s="32"/>
      <c r="IKL6" s="32"/>
      <c r="IKM6" s="32"/>
      <c r="IKN6" s="32"/>
      <c r="IKO6" s="32"/>
      <c r="IKP6" s="32"/>
      <c r="IKQ6" s="32"/>
      <c r="IKR6" s="32"/>
      <c r="IKS6" s="32"/>
      <c r="IKT6" s="32"/>
      <c r="IKU6" s="32"/>
      <c r="IKV6" s="32"/>
      <c r="IKW6" s="32"/>
      <c r="IKX6" s="32"/>
      <c r="IKY6" s="32"/>
      <c r="IKZ6" s="32"/>
      <c r="ILA6" s="32"/>
      <c r="ILB6" s="32"/>
      <c r="ILC6" s="32"/>
      <c r="ILD6" s="32"/>
      <c r="ILE6" s="32"/>
      <c r="ILF6" s="32"/>
      <c r="ILG6" s="32"/>
      <c r="ILH6" s="32"/>
      <c r="ILI6" s="32"/>
      <c r="ILJ6" s="32"/>
      <c r="ILK6" s="32"/>
      <c r="ILL6" s="32"/>
      <c r="ILM6" s="32"/>
      <c r="ILN6" s="32"/>
      <c r="ILO6" s="32"/>
      <c r="ILP6" s="32"/>
      <c r="ILQ6" s="32"/>
      <c r="ILR6" s="32"/>
      <c r="ILS6" s="32"/>
      <c r="ILT6" s="32"/>
      <c r="ILU6" s="32"/>
      <c r="ILV6" s="32"/>
      <c r="ILW6" s="32"/>
      <c r="ILX6" s="32"/>
      <c r="ILY6" s="32"/>
      <c r="ILZ6" s="32"/>
      <c r="IMA6" s="32"/>
      <c r="IMB6" s="32"/>
      <c r="IMC6" s="32"/>
      <c r="IMD6" s="32"/>
      <c r="IME6" s="32"/>
      <c r="IMF6" s="32"/>
      <c r="IMG6" s="32"/>
      <c r="IMH6" s="32"/>
      <c r="IMI6" s="32"/>
      <c r="IMJ6" s="32"/>
      <c r="IMK6" s="32"/>
      <c r="IML6" s="32"/>
      <c r="IMM6" s="32"/>
      <c r="IMN6" s="32"/>
      <c r="IMO6" s="32"/>
      <c r="IMP6" s="32"/>
      <c r="IMQ6" s="32"/>
      <c r="IMR6" s="32"/>
      <c r="IMS6" s="32"/>
      <c r="IMT6" s="32"/>
      <c r="IMU6" s="32"/>
      <c r="IMV6" s="32"/>
      <c r="IMW6" s="32"/>
      <c r="IMX6" s="32"/>
      <c r="IMY6" s="32"/>
      <c r="IMZ6" s="32"/>
      <c r="INA6" s="32"/>
      <c r="INB6" s="32"/>
      <c r="INC6" s="32"/>
      <c r="IND6" s="32"/>
      <c r="INE6" s="32"/>
      <c r="INF6" s="32"/>
      <c r="ING6" s="32"/>
      <c r="INH6" s="32"/>
      <c r="INI6" s="32"/>
      <c r="INJ6" s="32"/>
      <c r="INK6" s="32"/>
      <c r="INL6" s="32"/>
      <c r="INM6" s="32"/>
      <c r="INN6" s="32"/>
      <c r="INO6" s="32"/>
      <c r="INP6" s="32"/>
      <c r="INQ6" s="32"/>
      <c r="INR6" s="32"/>
      <c r="INS6" s="32"/>
      <c r="INT6" s="32"/>
      <c r="INU6" s="32"/>
      <c r="INV6" s="32"/>
      <c r="INW6" s="32"/>
      <c r="INX6" s="32"/>
      <c r="INY6" s="32"/>
      <c r="INZ6" s="32"/>
      <c r="IOA6" s="32"/>
      <c r="IOB6" s="32"/>
      <c r="IOC6" s="32"/>
      <c r="IOD6" s="32"/>
      <c r="IOE6" s="32"/>
      <c r="IOF6" s="32"/>
      <c r="IOG6" s="32"/>
      <c r="IOH6" s="32"/>
      <c r="IOI6" s="32"/>
      <c r="IOJ6" s="32"/>
      <c r="IOK6" s="32"/>
      <c r="IOL6" s="32"/>
      <c r="IOM6" s="32"/>
      <c r="ION6" s="32"/>
      <c r="IOO6" s="32"/>
      <c r="IOP6" s="32"/>
      <c r="IOQ6" s="32"/>
      <c r="IOR6" s="32"/>
      <c r="IOS6" s="32"/>
      <c r="IOT6" s="32"/>
      <c r="IOU6" s="32"/>
      <c r="IOV6" s="32"/>
      <c r="IOW6" s="32"/>
      <c r="IOX6" s="32"/>
      <c r="IOY6" s="32"/>
      <c r="IOZ6" s="32"/>
      <c r="IPA6" s="32"/>
      <c r="IPB6" s="32"/>
      <c r="IPC6" s="32"/>
      <c r="IPD6" s="32"/>
      <c r="IPE6" s="32"/>
      <c r="IPF6" s="32"/>
      <c r="IPG6" s="32"/>
      <c r="IPH6" s="32"/>
      <c r="IPI6" s="32"/>
      <c r="IPJ6" s="32"/>
      <c r="IPK6" s="32"/>
      <c r="IPL6" s="32"/>
      <c r="IPM6" s="32"/>
      <c r="IPN6" s="32"/>
      <c r="IPO6" s="32"/>
      <c r="IPP6" s="32"/>
      <c r="IPQ6" s="32"/>
      <c r="IPR6" s="32"/>
      <c r="IPS6" s="32"/>
      <c r="IPT6" s="32"/>
      <c r="IPU6" s="32"/>
      <c r="IPV6" s="32"/>
      <c r="IPW6" s="32"/>
      <c r="IPX6" s="32"/>
      <c r="IPY6" s="32"/>
      <c r="IPZ6" s="32"/>
      <c r="IQA6" s="32"/>
      <c r="IQB6" s="32"/>
      <c r="IQC6" s="32"/>
      <c r="IQD6" s="32"/>
      <c r="IQE6" s="32"/>
      <c r="IQF6" s="32"/>
      <c r="IQG6" s="32"/>
      <c r="IQH6" s="32"/>
      <c r="IQI6" s="32"/>
      <c r="IQJ6" s="32"/>
      <c r="IQK6" s="32"/>
      <c r="IQL6" s="32"/>
      <c r="IQM6" s="32"/>
      <c r="IQN6" s="32"/>
      <c r="IQO6" s="32"/>
      <c r="IQP6" s="32"/>
      <c r="IQQ6" s="32"/>
      <c r="IQR6" s="32"/>
      <c r="IQS6" s="32"/>
      <c r="IQT6" s="32"/>
      <c r="IQU6" s="32"/>
      <c r="IQV6" s="32"/>
      <c r="IQW6" s="32"/>
      <c r="IQX6" s="32"/>
      <c r="IQY6" s="32"/>
      <c r="IQZ6" s="32"/>
      <c r="IRA6" s="32"/>
      <c r="IRB6" s="32"/>
      <c r="IRC6" s="32"/>
      <c r="IRD6" s="32"/>
      <c r="IRE6" s="32"/>
      <c r="IRF6" s="32"/>
      <c r="IRG6" s="32"/>
      <c r="IRH6" s="32"/>
      <c r="IRI6" s="32"/>
      <c r="IRJ6" s="32"/>
      <c r="IRK6" s="32"/>
      <c r="IRL6" s="32"/>
      <c r="IRM6" s="32"/>
      <c r="IRN6" s="32"/>
      <c r="IRO6" s="32"/>
      <c r="IRP6" s="32"/>
      <c r="IRQ6" s="32"/>
      <c r="IRR6" s="32"/>
      <c r="IRS6" s="32"/>
      <c r="IRT6" s="32"/>
      <c r="IRU6" s="32"/>
      <c r="IRV6" s="32"/>
      <c r="IRW6" s="32"/>
      <c r="IRX6" s="32"/>
      <c r="IRY6" s="32"/>
      <c r="IRZ6" s="32"/>
      <c r="ISA6" s="32"/>
      <c r="ISB6" s="32"/>
      <c r="ISC6" s="32"/>
      <c r="ISD6" s="32"/>
      <c r="ISE6" s="32"/>
      <c r="ISF6" s="32"/>
      <c r="ISG6" s="32"/>
      <c r="ISH6" s="32"/>
      <c r="ISI6" s="32"/>
      <c r="ISJ6" s="32"/>
      <c r="ISK6" s="32"/>
      <c r="ISL6" s="32"/>
      <c r="ISM6" s="32"/>
      <c r="ISN6" s="32"/>
      <c r="ISO6" s="32"/>
      <c r="ISP6" s="32"/>
      <c r="ISQ6" s="32"/>
      <c r="ISR6" s="32"/>
      <c r="ISS6" s="32"/>
      <c r="IST6" s="32"/>
      <c r="ISU6" s="32"/>
      <c r="ISV6" s="32"/>
      <c r="ISW6" s="32"/>
      <c r="ISX6" s="32"/>
      <c r="ISY6" s="32"/>
      <c r="ISZ6" s="32"/>
      <c r="ITA6" s="32"/>
      <c r="ITB6" s="32"/>
      <c r="ITC6" s="32"/>
      <c r="ITD6" s="32"/>
      <c r="ITE6" s="32"/>
      <c r="ITF6" s="32"/>
      <c r="ITG6" s="32"/>
      <c r="ITH6" s="32"/>
      <c r="ITI6" s="32"/>
      <c r="ITJ6" s="32"/>
      <c r="ITK6" s="32"/>
      <c r="ITL6" s="32"/>
      <c r="ITM6" s="32"/>
      <c r="ITN6" s="32"/>
      <c r="ITO6" s="32"/>
      <c r="ITP6" s="32"/>
      <c r="ITQ6" s="32"/>
      <c r="ITR6" s="32"/>
      <c r="ITS6" s="32"/>
      <c r="ITT6" s="32"/>
      <c r="ITU6" s="32"/>
      <c r="ITV6" s="32"/>
      <c r="ITW6" s="32"/>
      <c r="ITX6" s="32"/>
      <c r="ITY6" s="32"/>
      <c r="ITZ6" s="32"/>
      <c r="IUA6" s="32"/>
      <c r="IUB6" s="32"/>
      <c r="IUC6" s="32"/>
      <c r="IUD6" s="32"/>
      <c r="IUE6" s="32"/>
      <c r="IUF6" s="32"/>
      <c r="IUG6" s="32"/>
      <c r="IUH6" s="32"/>
      <c r="IUI6" s="32"/>
      <c r="IUJ6" s="32"/>
      <c r="IUK6" s="32"/>
      <c r="IUL6" s="32"/>
      <c r="IUM6" s="32"/>
      <c r="IUN6" s="32"/>
      <c r="IUO6" s="32"/>
      <c r="IUP6" s="32"/>
      <c r="IUQ6" s="32"/>
      <c r="IUR6" s="32"/>
      <c r="IUS6" s="32"/>
      <c r="IUT6" s="32"/>
      <c r="IUU6" s="32"/>
      <c r="IUV6" s="32"/>
      <c r="IUW6" s="32"/>
      <c r="IUX6" s="32"/>
      <c r="IUY6" s="32"/>
      <c r="IUZ6" s="32"/>
      <c r="IVA6" s="32"/>
      <c r="IVB6" s="32"/>
      <c r="IVC6" s="32"/>
      <c r="IVD6" s="32"/>
      <c r="IVE6" s="32"/>
      <c r="IVF6" s="32"/>
      <c r="IVG6" s="32"/>
      <c r="IVH6" s="32"/>
      <c r="IVI6" s="32"/>
      <c r="IVJ6" s="32"/>
      <c r="IVK6" s="32"/>
      <c r="IVL6" s="32"/>
      <c r="IVM6" s="32"/>
      <c r="IVN6" s="32"/>
      <c r="IVO6" s="32"/>
      <c r="IVP6" s="32"/>
      <c r="IVQ6" s="32"/>
      <c r="IVR6" s="32"/>
      <c r="IVS6" s="32"/>
      <c r="IVT6" s="32"/>
      <c r="IVU6" s="32"/>
      <c r="IVV6" s="32"/>
      <c r="IVW6" s="32"/>
      <c r="IVX6" s="32"/>
      <c r="IVY6" s="32"/>
      <c r="IVZ6" s="32"/>
      <c r="IWA6" s="32"/>
      <c r="IWB6" s="32"/>
      <c r="IWC6" s="32"/>
      <c r="IWD6" s="32"/>
      <c r="IWE6" s="32"/>
      <c r="IWF6" s="32"/>
      <c r="IWG6" s="32"/>
      <c r="IWH6" s="32"/>
      <c r="IWI6" s="32"/>
      <c r="IWJ6" s="32"/>
      <c r="IWK6" s="32"/>
      <c r="IWL6" s="32"/>
      <c r="IWM6" s="32"/>
      <c r="IWN6" s="32"/>
      <c r="IWO6" s="32"/>
      <c r="IWP6" s="32"/>
      <c r="IWQ6" s="32"/>
      <c r="IWR6" s="32"/>
      <c r="IWS6" s="32"/>
      <c r="IWT6" s="32"/>
      <c r="IWU6" s="32"/>
      <c r="IWV6" s="32"/>
      <c r="IWW6" s="32"/>
      <c r="IWX6" s="32"/>
      <c r="IWY6" s="32"/>
      <c r="IWZ6" s="32"/>
      <c r="IXA6" s="32"/>
      <c r="IXB6" s="32"/>
      <c r="IXC6" s="32"/>
      <c r="IXD6" s="32"/>
      <c r="IXE6" s="32"/>
      <c r="IXF6" s="32"/>
      <c r="IXG6" s="32"/>
      <c r="IXH6" s="32"/>
      <c r="IXI6" s="32"/>
      <c r="IXJ6" s="32"/>
      <c r="IXK6" s="32"/>
      <c r="IXL6" s="32"/>
      <c r="IXM6" s="32"/>
      <c r="IXN6" s="32"/>
      <c r="IXO6" s="32"/>
      <c r="IXP6" s="32"/>
      <c r="IXQ6" s="32"/>
      <c r="IXR6" s="32"/>
      <c r="IXS6" s="32"/>
      <c r="IXT6" s="32"/>
      <c r="IXU6" s="32"/>
      <c r="IXV6" s="32"/>
      <c r="IXW6" s="32"/>
      <c r="IXX6" s="32"/>
      <c r="IXY6" s="32"/>
      <c r="IXZ6" s="32"/>
      <c r="IYA6" s="32"/>
      <c r="IYB6" s="32"/>
      <c r="IYC6" s="32"/>
      <c r="IYD6" s="32"/>
      <c r="IYE6" s="32"/>
      <c r="IYF6" s="32"/>
      <c r="IYG6" s="32"/>
      <c r="IYH6" s="32"/>
      <c r="IYI6" s="32"/>
      <c r="IYJ6" s="32"/>
      <c r="IYK6" s="32"/>
      <c r="IYL6" s="32"/>
      <c r="IYM6" s="32"/>
      <c r="IYN6" s="32"/>
      <c r="IYO6" s="32"/>
      <c r="IYP6" s="32"/>
      <c r="IYQ6" s="32"/>
      <c r="IYR6" s="32"/>
      <c r="IYS6" s="32"/>
      <c r="IYT6" s="32"/>
      <c r="IYU6" s="32"/>
      <c r="IYV6" s="32"/>
      <c r="IYW6" s="32"/>
      <c r="IYX6" s="32"/>
      <c r="IYY6" s="32"/>
      <c r="IYZ6" s="32"/>
      <c r="IZA6" s="32"/>
      <c r="IZB6" s="32"/>
      <c r="IZC6" s="32"/>
      <c r="IZD6" s="32"/>
      <c r="IZE6" s="32"/>
      <c r="IZF6" s="32"/>
      <c r="IZG6" s="32"/>
      <c r="IZH6" s="32"/>
      <c r="IZI6" s="32"/>
      <c r="IZJ6" s="32"/>
      <c r="IZK6" s="32"/>
      <c r="IZL6" s="32"/>
      <c r="IZM6" s="32"/>
      <c r="IZN6" s="32"/>
      <c r="IZO6" s="32"/>
      <c r="IZP6" s="32"/>
      <c r="IZQ6" s="32"/>
      <c r="IZR6" s="32"/>
      <c r="IZS6" s="32"/>
      <c r="IZT6" s="32"/>
      <c r="IZU6" s="32"/>
      <c r="IZV6" s="32"/>
      <c r="IZW6" s="32"/>
      <c r="IZX6" s="32"/>
      <c r="IZY6" s="32"/>
      <c r="IZZ6" s="32"/>
      <c r="JAA6" s="32"/>
      <c r="JAB6" s="32"/>
      <c r="JAC6" s="32"/>
      <c r="JAD6" s="32"/>
      <c r="JAE6" s="32"/>
      <c r="JAF6" s="32"/>
      <c r="JAG6" s="32"/>
      <c r="JAH6" s="32"/>
      <c r="JAI6" s="32"/>
      <c r="JAJ6" s="32"/>
      <c r="JAK6" s="32"/>
      <c r="JAL6" s="32"/>
      <c r="JAM6" s="32"/>
      <c r="JAN6" s="32"/>
      <c r="JAO6" s="32"/>
      <c r="JAP6" s="32"/>
      <c r="JAQ6" s="32"/>
      <c r="JAR6" s="32"/>
      <c r="JAS6" s="32"/>
      <c r="JAT6" s="32"/>
      <c r="JAU6" s="32"/>
      <c r="JAV6" s="32"/>
      <c r="JAW6" s="32"/>
      <c r="JAX6" s="32"/>
      <c r="JAY6" s="32"/>
      <c r="JAZ6" s="32"/>
      <c r="JBA6" s="32"/>
      <c r="JBB6" s="32"/>
      <c r="JBC6" s="32"/>
      <c r="JBD6" s="32"/>
      <c r="JBE6" s="32"/>
      <c r="JBF6" s="32"/>
      <c r="JBG6" s="32"/>
      <c r="JBH6" s="32"/>
      <c r="JBI6" s="32"/>
      <c r="JBJ6" s="32"/>
      <c r="JBK6" s="32"/>
      <c r="JBL6" s="32"/>
      <c r="JBM6" s="32"/>
      <c r="JBN6" s="32"/>
      <c r="JBO6" s="32"/>
      <c r="JBP6" s="32"/>
      <c r="JBQ6" s="32"/>
      <c r="JBR6" s="32"/>
      <c r="JBS6" s="32"/>
      <c r="JBT6" s="32"/>
      <c r="JBU6" s="32"/>
      <c r="JBV6" s="32"/>
      <c r="JBW6" s="32"/>
      <c r="JBX6" s="32"/>
      <c r="JBY6" s="32"/>
      <c r="JBZ6" s="32"/>
      <c r="JCA6" s="32"/>
      <c r="JCB6" s="32"/>
      <c r="JCC6" s="32"/>
      <c r="JCD6" s="32"/>
      <c r="JCE6" s="32"/>
      <c r="JCF6" s="32"/>
      <c r="JCG6" s="32"/>
      <c r="JCH6" s="32"/>
      <c r="JCI6" s="32"/>
      <c r="JCJ6" s="32"/>
      <c r="JCK6" s="32"/>
      <c r="JCL6" s="32"/>
      <c r="JCM6" s="32"/>
      <c r="JCN6" s="32"/>
      <c r="JCO6" s="32"/>
      <c r="JCP6" s="32"/>
      <c r="JCQ6" s="32"/>
      <c r="JCR6" s="32"/>
      <c r="JCS6" s="32"/>
      <c r="JCT6" s="32"/>
      <c r="JCU6" s="32"/>
      <c r="JCV6" s="32"/>
      <c r="JCW6" s="32"/>
      <c r="JCX6" s="32"/>
      <c r="JCY6" s="32"/>
      <c r="JCZ6" s="32"/>
      <c r="JDA6" s="32"/>
      <c r="JDB6" s="32"/>
      <c r="JDC6" s="32"/>
      <c r="JDD6" s="32"/>
      <c r="JDE6" s="32"/>
      <c r="JDF6" s="32"/>
      <c r="JDG6" s="32"/>
      <c r="JDH6" s="32"/>
      <c r="JDI6" s="32"/>
      <c r="JDJ6" s="32"/>
      <c r="JDK6" s="32"/>
      <c r="JDL6" s="32"/>
      <c r="JDM6" s="32"/>
      <c r="JDN6" s="32"/>
      <c r="JDO6" s="32"/>
      <c r="JDP6" s="32"/>
      <c r="JDQ6" s="32"/>
      <c r="JDR6" s="32"/>
      <c r="JDS6" s="32"/>
      <c r="JDT6" s="32"/>
      <c r="JDU6" s="32"/>
      <c r="JDV6" s="32"/>
      <c r="JDW6" s="32"/>
      <c r="JDX6" s="32"/>
      <c r="JDY6" s="32"/>
      <c r="JDZ6" s="32"/>
      <c r="JEA6" s="32"/>
      <c r="JEB6" s="32"/>
      <c r="JEC6" s="32"/>
      <c r="JED6" s="32"/>
      <c r="JEE6" s="32"/>
      <c r="JEF6" s="32"/>
      <c r="JEG6" s="32"/>
      <c r="JEH6" s="32"/>
      <c r="JEI6" s="32"/>
      <c r="JEJ6" s="32"/>
      <c r="JEK6" s="32"/>
      <c r="JEL6" s="32"/>
      <c r="JEM6" s="32"/>
      <c r="JEN6" s="32"/>
      <c r="JEO6" s="32"/>
      <c r="JEP6" s="32"/>
      <c r="JEQ6" s="32"/>
      <c r="JER6" s="32"/>
      <c r="JES6" s="32"/>
      <c r="JET6" s="32"/>
      <c r="JEU6" s="32"/>
      <c r="JEV6" s="32"/>
      <c r="JEW6" s="32"/>
      <c r="JEX6" s="32"/>
      <c r="JEY6" s="32"/>
      <c r="JEZ6" s="32"/>
      <c r="JFA6" s="32"/>
      <c r="JFB6" s="32"/>
      <c r="JFC6" s="32"/>
      <c r="JFD6" s="32"/>
      <c r="JFE6" s="32"/>
      <c r="JFF6" s="32"/>
      <c r="JFG6" s="32"/>
      <c r="JFH6" s="32"/>
      <c r="JFI6" s="32"/>
      <c r="JFJ6" s="32"/>
      <c r="JFK6" s="32"/>
      <c r="JFL6" s="32"/>
      <c r="JFM6" s="32"/>
      <c r="JFN6" s="32"/>
      <c r="JFO6" s="32"/>
      <c r="JFP6" s="32"/>
      <c r="JFQ6" s="32"/>
      <c r="JFR6" s="32"/>
      <c r="JFS6" s="32"/>
      <c r="JFT6" s="32"/>
      <c r="JFU6" s="32"/>
      <c r="JFV6" s="32"/>
      <c r="JFW6" s="32"/>
      <c r="JFX6" s="32"/>
      <c r="JFY6" s="32"/>
      <c r="JFZ6" s="32"/>
      <c r="JGA6" s="32"/>
      <c r="JGB6" s="32"/>
      <c r="JGC6" s="32"/>
      <c r="JGD6" s="32"/>
      <c r="JGE6" s="32"/>
      <c r="JGF6" s="32"/>
      <c r="JGG6" s="32"/>
      <c r="JGH6" s="32"/>
      <c r="JGI6" s="32"/>
      <c r="JGJ6" s="32"/>
      <c r="JGK6" s="32"/>
      <c r="JGL6" s="32"/>
      <c r="JGM6" s="32"/>
      <c r="JGN6" s="32"/>
      <c r="JGO6" s="32"/>
      <c r="JGP6" s="32"/>
      <c r="JGQ6" s="32"/>
      <c r="JGR6" s="32"/>
      <c r="JGS6" s="32"/>
      <c r="JGT6" s="32"/>
      <c r="JGU6" s="32"/>
      <c r="JGV6" s="32"/>
      <c r="JGW6" s="32"/>
      <c r="JGX6" s="32"/>
      <c r="JGY6" s="32"/>
      <c r="JGZ6" s="32"/>
      <c r="JHA6" s="32"/>
      <c r="JHB6" s="32"/>
      <c r="JHC6" s="32"/>
      <c r="JHD6" s="32"/>
      <c r="JHE6" s="32"/>
      <c r="JHF6" s="32"/>
      <c r="JHG6" s="32"/>
      <c r="JHH6" s="32"/>
      <c r="JHI6" s="32"/>
      <c r="JHJ6" s="32"/>
      <c r="JHK6" s="32"/>
      <c r="JHL6" s="32"/>
      <c r="JHM6" s="32"/>
      <c r="JHN6" s="32"/>
      <c r="JHO6" s="32"/>
      <c r="JHP6" s="32"/>
      <c r="JHQ6" s="32"/>
      <c r="JHR6" s="32"/>
      <c r="JHS6" s="32"/>
      <c r="JHT6" s="32"/>
      <c r="JHU6" s="32"/>
      <c r="JHV6" s="32"/>
      <c r="JHW6" s="32"/>
      <c r="JHX6" s="32"/>
      <c r="JHY6" s="32"/>
      <c r="JHZ6" s="32"/>
      <c r="JIA6" s="32"/>
      <c r="JIB6" s="32"/>
      <c r="JIC6" s="32"/>
      <c r="JID6" s="32"/>
      <c r="JIE6" s="32"/>
      <c r="JIF6" s="32"/>
      <c r="JIG6" s="32"/>
      <c r="JIH6" s="32"/>
      <c r="JII6" s="32"/>
      <c r="JIJ6" s="32"/>
      <c r="JIK6" s="32"/>
      <c r="JIL6" s="32"/>
      <c r="JIM6" s="32"/>
      <c r="JIN6" s="32"/>
      <c r="JIO6" s="32"/>
      <c r="JIP6" s="32"/>
      <c r="JIQ6" s="32"/>
      <c r="JIR6" s="32"/>
      <c r="JIS6" s="32"/>
      <c r="JIT6" s="32"/>
      <c r="JIU6" s="32"/>
      <c r="JIV6" s="32"/>
      <c r="JIW6" s="32"/>
      <c r="JIX6" s="32"/>
      <c r="JIY6" s="32"/>
      <c r="JIZ6" s="32"/>
      <c r="JJA6" s="32"/>
      <c r="JJB6" s="32"/>
      <c r="JJC6" s="32"/>
      <c r="JJD6" s="32"/>
      <c r="JJE6" s="32"/>
      <c r="JJF6" s="32"/>
      <c r="JJG6" s="32"/>
      <c r="JJH6" s="32"/>
      <c r="JJI6" s="32"/>
      <c r="JJJ6" s="32"/>
      <c r="JJK6" s="32"/>
      <c r="JJL6" s="32"/>
      <c r="JJM6" s="32"/>
      <c r="JJN6" s="32"/>
      <c r="JJO6" s="32"/>
      <c r="JJP6" s="32"/>
      <c r="JJQ6" s="32"/>
      <c r="JJR6" s="32"/>
      <c r="JJS6" s="32"/>
      <c r="JJT6" s="32"/>
      <c r="JJU6" s="32"/>
      <c r="JJV6" s="32"/>
      <c r="JJW6" s="32"/>
      <c r="JJX6" s="32"/>
      <c r="JJY6" s="32"/>
      <c r="JJZ6" s="32"/>
      <c r="JKA6" s="32"/>
      <c r="JKB6" s="32"/>
      <c r="JKC6" s="32"/>
      <c r="JKD6" s="32"/>
      <c r="JKE6" s="32"/>
      <c r="JKF6" s="32"/>
      <c r="JKG6" s="32"/>
      <c r="JKH6" s="32"/>
      <c r="JKI6" s="32"/>
      <c r="JKJ6" s="32"/>
      <c r="JKK6" s="32"/>
      <c r="JKL6" s="32"/>
      <c r="JKM6" s="32"/>
      <c r="JKN6" s="32"/>
      <c r="JKO6" s="32"/>
      <c r="JKP6" s="32"/>
      <c r="JKQ6" s="32"/>
      <c r="JKR6" s="32"/>
      <c r="JKS6" s="32"/>
      <c r="JKT6" s="32"/>
      <c r="JKU6" s="32"/>
      <c r="JKV6" s="32"/>
      <c r="JKW6" s="32"/>
      <c r="JKX6" s="32"/>
      <c r="JKY6" s="32"/>
      <c r="JKZ6" s="32"/>
      <c r="JLA6" s="32"/>
      <c r="JLB6" s="32"/>
      <c r="JLC6" s="32"/>
      <c r="JLD6" s="32"/>
      <c r="JLE6" s="32"/>
      <c r="JLF6" s="32"/>
      <c r="JLG6" s="32"/>
      <c r="JLH6" s="32"/>
      <c r="JLI6" s="32"/>
      <c r="JLJ6" s="32"/>
      <c r="JLK6" s="32"/>
      <c r="JLL6" s="32"/>
      <c r="JLM6" s="32"/>
      <c r="JLN6" s="32"/>
      <c r="JLO6" s="32"/>
      <c r="JLP6" s="32"/>
      <c r="JLQ6" s="32"/>
      <c r="JLR6" s="32"/>
      <c r="JLS6" s="32"/>
      <c r="JLT6" s="32"/>
      <c r="JLU6" s="32"/>
      <c r="JLV6" s="32"/>
      <c r="JLW6" s="32"/>
      <c r="JLX6" s="32"/>
      <c r="JLY6" s="32"/>
      <c r="JLZ6" s="32"/>
      <c r="JMA6" s="32"/>
      <c r="JMB6" s="32"/>
      <c r="JMC6" s="32"/>
      <c r="JMD6" s="32"/>
      <c r="JME6" s="32"/>
      <c r="JMF6" s="32"/>
      <c r="JMG6" s="32"/>
      <c r="JMH6" s="32"/>
      <c r="JMI6" s="32"/>
      <c r="JMJ6" s="32"/>
      <c r="JMK6" s="32"/>
      <c r="JML6" s="32"/>
      <c r="JMM6" s="32"/>
      <c r="JMN6" s="32"/>
      <c r="JMO6" s="32"/>
      <c r="JMP6" s="32"/>
      <c r="JMQ6" s="32"/>
      <c r="JMR6" s="32"/>
      <c r="JMS6" s="32"/>
      <c r="JMT6" s="32"/>
      <c r="JMU6" s="32"/>
      <c r="JMV6" s="32"/>
      <c r="JMW6" s="32"/>
      <c r="JMX6" s="32"/>
      <c r="JMY6" s="32"/>
      <c r="JMZ6" s="32"/>
      <c r="JNA6" s="32"/>
      <c r="JNB6" s="32"/>
      <c r="JNC6" s="32"/>
      <c r="JND6" s="32"/>
      <c r="JNE6" s="32"/>
      <c r="JNF6" s="32"/>
      <c r="JNG6" s="32"/>
      <c r="JNH6" s="32"/>
      <c r="JNI6" s="32"/>
      <c r="JNJ6" s="32"/>
      <c r="JNK6" s="32"/>
      <c r="JNL6" s="32"/>
      <c r="JNM6" s="32"/>
      <c r="JNN6" s="32"/>
      <c r="JNO6" s="32"/>
      <c r="JNP6" s="32"/>
      <c r="JNQ6" s="32"/>
      <c r="JNR6" s="32"/>
      <c r="JNS6" s="32"/>
      <c r="JNT6" s="32"/>
      <c r="JNU6" s="32"/>
      <c r="JNV6" s="32"/>
      <c r="JNW6" s="32"/>
      <c r="JNX6" s="32"/>
      <c r="JNY6" s="32"/>
      <c r="JNZ6" s="32"/>
      <c r="JOA6" s="32"/>
      <c r="JOB6" s="32"/>
      <c r="JOC6" s="32"/>
      <c r="JOD6" s="32"/>
      <c r="JOE6" s="32"/>
      <c r="JOF6" s="32"/>
      <c r="JOG6" s="32"/>
      <c r="JOH6" s="32"/>
      <c r="JOI6" s="32"/>
      <c r="JOJ6" s="32"/>
      <c r="JOK6" s="32"/>
      <c r="JOL6" s="32"/>
      <c r="JOM6" s="32"/>
      <c r="JON6" s="32"/>
      <c r="JOO6" s="32"/>
      <c r="JOP6" s="32"/>
      <c r="JOQ6" s="32"/>
      <c r="JOR6" s="32"/>
      <c r="JOS6" s="32"/>
      <c r="JOT6" s="32"/>
      <c r="JOU6" s="32"/>
      <c r="JOV6" s="32"/>
      <c r="JOW6" s="32"/>
      <c r="JOX6" s="32"/>
      <c r="JOY6" s="32"/>
      <c r="JOZ6" s="32"/>
      <c r="JPA6" s="32"/>
      <c r="JPB6" s="32"/>
      <c r="JPC6" s="32"/>
      <c r="JPD6" s="32"/>
      <c r="JPE6" s="32"/>
      <c r="JPF6" s="32"/>
      <c r="JPG6" s="32"/>
      <c r="JPH6" s="32"/>
      <c r="JPI6" s="32"/>
      <c r="JPJ6" s="32"/>
      <c r="JPK6" s="32"/>
      <c r="JPL6" s="32"/>
      <c r="JPM6" s="32"/>
      <c r="JPN6" s="32"/>
      <c r="JPO6" s="32"/>
      <c r="JPP6" s="32"/>
      <c r="JPQ6" s="32"/>
      <c r="JPR6" s="32"/>
      <c r="JPS6" s="32"/>
      <c r="JPT6" s="32"/>
      <c r="JPU6" s="32"/>
      <c r="JPV6" s="32"/>
      <c r="JPW6" s="32"/>
      <c r="JPX6" s="32"/>
      <c r="JPY6" s="32"/>
      <c r="JPZ6" s="32"/>
      <c r="JQA6" s="32"/>
      <c r="JQB6" s="32"/>
      <c r="JQC6" s="32"/>
      <c r="JQD6" s="32"/>
      <c r="JQE6" s="32"/>
      <c r="JQF6" s="32"/>
      <c r="JQG6" s="32"/>
      <c r="JQH6" s="32"/>
      <c r="JQI6" s="32"/>
      <c r="JQJ6" s="32"/>
      <c r="JQK6" s="32"/>
      <c r="JQL6" s="32"/>
      <c r="JQM6" s="32"/>
      <c r="JQN6" s="32"/>
      <c r="JQO6" s="32"/>
      <c r="JQP6" s="32"/>
      <c r="JQQ6" s="32"/>
      <c r="JQR6" s="32"/>
      <c r="JQS6" s="32"/>
      <c r="JQT6" s="32"/>
      <c r="JQU6" s="32"/>
      <c r="JQV6" s="32"/>
      <c r="JQW6" s="32"/>
      <c r="JQX6" s="32"/>
      <c r="JQY6" s="32"/>
      <c r="JQZ6" s="32"/>
      <c r="JRA6" s="32"/>
      <c r="JRB6" s="32"/>
      <c r="JRC6" s="32"/>
      <c r="JRD6" s="32"/>
      <c r="JRE6" s="32"/>
      <c r="JRF6" s="32"/>
      <c r="JRG6" s="32"/>
      <c r="JRH6" s="32"/>
      <c r="JRI6" s="32"/>
      <c r="JRJ6" s="32"/>
      <c r="JRK6" s="32"/>
      <c r="JRL6" s="32"/>
      <c r="JRM6" s="32"/>
      <c r="JRN6" s="32"/>
      <c r="JRO6" s="32"/>
      <c r="JRP6" s="32"/>
      <c r="JRQ6" s="32"/>
      <c r="JRR6" s="32"/>
      <c r="JRS6" s="32"/>
      <c r="JRT6" s="32"/>
      <c r="JRU6" s="32"/>
      <c r="JRV6" s="32"/>
      <c r="JRW6" s="32"/>
      <c r="JRX6" s="32"/>
      <c r="JRY6" s="32"/>
      <c r="JRZ6" s="32"/>
      <c r="JSA6" s="32"/>
      <c r="JSB6" s="32"/>
      <c r="JSC6" s="32"/>
      <c r="JSD6" s="32"/>
      <c r="JSE6" s="32"/>
      <c r="JSF6" s="32"/>
      <c r="JSG6" s="32"/>
      <c r="JSH6" s="32"/>
      <c r="JSI6" s="32"/>
      <c r="JSJ6" s="32"/>
      <c r="JSK6" s="32"/>
      <c r="JSL6" s="32"/>
      <c r="JSM6" s="32"/>
      <c r="JSN6" s="32"/>
      <c r="JSO6" s="32"/>
      <c r="JSP6" s="32"/>
      <c r="JSQ6" s="32"/>
      <c r="JSR6" s="32"/>
      <c r="JSS6" s="32"/>
      <c r="JST6" s="32"/>
      <c r="JSU6" s="32"/>
      <c r="JSV6" s="32"/>
      <c r="JSW6" s="32"/>
      <c r="JSX6" s="32"/>
      <c r="JSY6" s="32"/>
      <c r="JSZ6" s="32"/>
      <c r="JTA6" s="32"/>
      <c r="JTB6" s="32"/>
      <c r="JTC6" s="32"/>
      <c r="JTD6" s="32"/>
      <c r="JTE6" s="32"/>
      <c r="JTF6" s="32"/>
      <c r="JTG6" s="32"/>
      <c r="JTH6" s="32"/>
      <c r="JTI6" s="32"/>
      <c r="JTJ6" s="32"/>
      <c r="JTK6" s="32"/>
      <c r="JTL6" s="32"/>
      <c r="JTM6" s="32"/>
      <c r="JTN6" s="32"/>
      <c r="JTO6" s="32"/>
      <c r="JTP6" s="32"/>
      <c r="JTQ6" s="32"/>
      <c r="JTR6" s="32"/>
      <c r="JTS6" s="32"/>
      <c r="JTT6" s="32"/>
      <c r="JTU6" s="32"/>
      <c r="JTV6" s="32"/>
      <c r="JTW6" s="32"/>
      <c r="JTX6" s="32"/>
      <c r="JTY6" s="32"/>
      <c r="JTZ6" s="32"/>
      <c r="JUA6" s="32"/>
      <c r="JUB6" s="32"/>
      <c r="JUC6" s="32"/>
      <c r="JUD6" s="32"/>
      <c r="JUE6" s="32"/>
      <c r="JUF6" s="32"/>
      <c r="JUG6" s="32"/>
      <c r="JUH6" s="32"/>
      <c r="JUI6" s="32"/>
      <c r="JUJ6" s="32"/>
      <c r="JUK6" s="32"/>
      <c r="JUL6" s="32"/>
      <c r="JUM6" s="32"/>
      <c r="JUN6" s="32"/>
      <c r="JUO6" s="32"/>
      <c r="JUP6" s="32"/>
      <c r="JUQ6" s="32"/>
      <c r="JUR6" s="32"/>
      <c r="JUS6" s="32"/>
      <c r="JUT6" s="32"/>
      <c r="JUU6" s="32"/>
      <c r="JUV6" s="32"/>
      <c r="JUW6" s="32"/>
      <c r="JUX6" s="32"/>
      <c r="JUY6" s="32"/>
      <c r="JUZ6" s="32"/>
      <c r="JVA6" s="32"/>
      <c r="JVB6" s="32"/>
      <c r="JVC6" s="32"/>
      <c r="JVD6" s="32"/>
      <c r="JVE6" s="32"/>
      <c r="JVF6" s="32"/>
      <c r="JVG6" s="32"/>
      <c r="JVH6" s="32"/>
      <c r="JVI6" s="32"/>
      <c r="JVJ6" s="32"/>
      <c r="JVK6" s="32"/>
      <c r="JVL6" s="32"/>
      <c r="JVM6" s="32"/>
      <c r="JVN6" s="32"/>
      <c r="JVO6" s="32"/>
      <c r="JVP6" s="32"/>
      <c r="JVQ6" s="32"/>
      <c r="JVR6" s="32"/>
      <c r="JVS6" s="32"/>
      <c r="JVT6" s="32"/>
      <c r="JVU6" s="32"/>
      <c r="JVV6" s="32"/>
      <c r="JVW6" s="32"/>
      <c r="JVX6" s="32"/>
      <c r="JVY6" s="32"/>
      <c r="JVZ6" s="32"/>
      <c r="JWA6" s="32"/>
      <c r="JWB6" s="32"/>
      <c r="JWC6" s="32"/>
      <c r="JWD6" s="32"/>
      <c r="JWE6" s="32"/>
      <c r="JWF6" s="32"/>
      <c r="JWG6" s="32"/>
      <c r="JWH6" s="32"/>
      <c r="JWI6" s="32"/>
      <c r="JWJ6" s="32"/>
      <c r="JWK6" s="32"/>
      <c r="JWL6" s="32"/>
      <c r="JWM6" s="32"/>
      <c r="JWN6" s="32"/>
      <c r="JWO6" s="32"/>
      <c r="JWP6" s="32"/>
      <c r="JWQ6" s="32"/>
      <c r="JWR6" s="32"/>
      <c r="JWS6" s="32"/>
      <c r="JWT6" s="32"/>
      <c r="JWU6" s="32"/>
      <c r="JWV6" s="32"/>
      <c r="JWW6" s="32"/>
      <c r="JWX6" s="32"/>
      <c r="JWY6" s="32"/>
      <c r="JWZ6" s="32"/>
      <c r="JXA6" s="32"/>
      <c r="JXB6" s="32"/>
      <c r="JXC6" s="32"/>
      <c r="JXD6" s="32"/>
      <c r="JXE6" s="32"/>
      <c r="JXF6" s="32"/>
      <c r="JXG6" s="32"/>
      <c r="JXH6" s="32"/>
      <c r="JXI6" s="32"/>
      <c r="JXJ6" s="32"/>
      <c r="JXK6" s="32"/>
      <c r="JXL6" s="32"/>
      <c r="JXM6" s="32"/>
      <c r="JXN6" s="32"/>
      <c r="JXO6" s="32"/>
      <c r="JXP6" s="32"/>
      <c r="JXQ6" s="32"/>
      <c r="JXR6" s="32"/>
      <c r="JXS6" s="32"/>
      <c r="JXT6" s="32"/>
      <c r="JXU6" s="32"/>
      <c r="JXV6" s="32"/>
      <c r="JXW6" s="32"/>
      <c r="JXX6" s="32"/>
      <c r="JXY6" s="32"/>
      <c r="JXZ6" s="32"/>
      <c r="JYA6" s="32"/>
      <c r="JYB6" s="32"/>
      <c r="JYC6" s="32"/>
      <c r="JYD6" s="32"/>
      <c r="JYE6" s="32"/>
      <c r="JYF6" s="32"/>
      <c r="JYG6" s="32"/>
      <c r="JYH6" s="32"/>
      <c r="JYI6" s="32"/>
      <c r="JYJ6" s="32"/>
      <c r="JYK6" s="32"/>
      <c r="JYL6" s="32"/>
      <c r="JYM6" s="32"/>
      <c r="JYN6" s="32"/>
      <c r="JYO6" s="32"/>
      <c r="JYP6" s="32"/>
      <c r="JYQ6" s="32"/>
      <c r="JYR6" s="32"/>
      <c r="JYS6" s="32"/>
      <c r="JYT6" s="32"/>
      <c r="JYU6" s="32"/>
      <c r="JYV6" s="32"/>
      <c r="JYW6" s="32"/>
      <c r="JYX6" s="32"/>
      <c r="JYY6" s="32"/>
      <c r="JYZ6" s="32"/>
      <c r="JZA6" s="32"/>
      <c r="JZB6" s="32"/>
      <c r="JZC6" s="32"/>
      <c r="JZD6" s="32"/>
      <c r="JZE6" s="32"/>
      <c r="JZF6" s="32"/>
      <c r="JZG6" s="32"/>
      <c r="JZH6" s="32"/>
      <c r="JZI6" s="32"/>
      <c r="JZJ6" s="32"/>
      <c r="JZK6" s="32"/>
      <c r="JZL6" s="32"/>
      <c r="JZM6" s="32"/>
      <c r="JZN6" s="32"/>
      <c r="JZO6" s="32"/>
      <c r="JZP6" s="32"/>
      <c r="JZQ6" s="32"/>
      <c r="JZR6" s="32"/>
      <c r="JZS6" s="32"/>
      <c r="JZT6" s="32"/>
      <c r="JZU6" s="32"/>
      <c r="JZV6" s="32"/>
      <c r="JZW6" s="32"/>
      <c r="JZX6" s="32"/>
      <c r="JZY6" s="32"/>
      <c r="JZZ6" s="32"/>
      <c r="KAA6" s="32"/>
      <c r="KAB6" s="32"/>
      <c r="KAC6" s="32"/>
      <c r="KAD6" s="32"/>
      <c r="KAE6" s="32"/>
      <c r="KAF6" s="32"/>
      <c r="KAG6" s="32"/>
      <c r="KAH6" s="32"/>
      <c r="KAI6" s="32"/>
      <c r="KAJ6" s="32"/>
      <c r="KAK6" s="32"/>
      <c r="KAL6" s="32"/>
      <c r="KAM6" s="32"/>
      <c r="KAN6" s="32"/>
      <c r="KAO6" s="32"/>
      <c r="KAP6" s="32"/>
      <c r="KAQ6" s="32"/>
      <c r="KAR6" s="32"/>
      <c r="KAS6" s="32"/>
      <c r="KAT6" s="32"/>
      <c r="KAU6" s="32"/>
      <c r="KAV6" s="32"/>
      <c r="KAW6" s="32"/>
      <c r="KAX6" s="32"/>
      <c r="KAY6" s="32"/>
      <c r="KAZ6" s="32"/>
      <c r="KBA6" s="32"/>
      <c r="KBB6" s="32"/>
      <c r="KBC6" s="32"/>
      <c r="KBD6" s="32"/>
      <c r="KBE6" s="32"/>
      <c r="KBF6" s="32"/>
      <c r="KBG6" s="32"/>
      <c r="KBH6" s="32"/>
      <c r="KBI6" s="32"/>
      <c r="KBJ6" s="32"/>
      <c r="KBK6" s="32"/>
      <c r="KBL6" s="32"/>
      <c r="KBM6" s="32"/>
      <c r="KBN6" s="32"/>
      <c r="KBO6" s="32"/>
      <c r="KBP6" s="32"/>
      <c r="KBQ6" s="32"/>
      <c r="KBR6" s="32"/>
      <c r="KBS6" s="32"/>
      <c r="KBT6" s="32"/>
      <c r="KBU6" s="32"/>
      <c r="KBV6" s="32"/>
      <c r="KBW6" s="32"/>
      <c r="KBX6" s="32"/>
      <c r="KBY6" s="32"/>
      <c r="KBZ6" s="32"/>
      <c r="KCA6" s="32"/>
      <c r="KCB6" s="32"/>
      <c r="KCC6" s="32"/>
      <c r="KCD6" s="32"/>
      <c r="KCE6" s="32"/>
      <c r="KCF6" s="32"/>
      <c r="KCG6" s="32"/>
      <c r="KCH6" s="32"/>
      <c r="KCI6" s="32"/>
      <c r="KCJ6" s="32"/>
      <c r="KCK6" s="32"/>
      <c r="KCL6" s="32"/>
      <c r="KCM6" s="32"/>
      <c r="KCN6" s="32"/>
      <c r="KCO6" s="32"/>
      <c r="KCP6" s="32"/>
      <c r="KCQ6" s="32"/>
      <c r="KCR6" s="32"/>
      <c r="KCS6" s="32"/>
      <c r="KCT6" s="32"/>
      <c r="KCU6" s="32"/>
      <c r="KCV6" s="32"/>
      <c r="KCW6" s="32"/>
      <c r="KCX6" s="32"/>
      <c r="KCY6" s="32"/>
      <c r="KCZ6" s="32"/>
      <c r="KDA6" s="32"/>
      <c r="KDB6" s="32"/>
      <c r="KDC6" s="32"/>
      <c r="KDD6" s="32"/>
      <c r="KDE6" s="32"/>
      <c r="KDF6" s="32"/>
      <c r="KDG6" s="32"/>
      <c r="KDH6" s="32"/>
      <c r="KDI6" s="32"/>
      <c r="KDJ6" s="32"/>
      <c r="KDK6" s="32"/>
      <c r="KDL6" s="32"/>
      <c r="KDM6" s="32"/>
      <c r="KDN6" s="32"/>
      <c r="KDO6" s="32"/>
      <c r="KDP6" s="32"/>
      <c r="KDQ6" s="32"/>
      <c r="KDR6" s="32"/>
      <c r="KDS6" s="32"/>
      <c r="KDT6" s="32"/>
      <c r="KDU6" s="32"/>
      <c r="KDV6" s="32"/>
      <c r="KDW6" s="32"/>
      <c r="KDX6" s="32"/>
      <c r="KDY6" s="32"/>
      <c r="KDZ6" s="32"/>
      <c r="KEA6" s="32"/>
      <c r="KEB6" s="32"/>
      <c r="KEC6" s="32"/>
      <c r="KED6" s="32"/>
      <c r="KEE6" s="32"/>
      <c r="KEF6" s="32"/>
      <c r="KEG6" s="32"/>
      <c r="KEH6" s="32"/>
      <c r="KEI6" s="32"/>
      <c r="KEJ6" s="32"/>
      <c r="KEK6" s="32"/>
      <c r="KEL6" s="32"/>
      <c r="KEM6" s="32"/>
      <c r="KEN6" s="32"/>
      <c r="KEO6" s="32"/>
      <c r="KEP6" s="32"/>
      <c r="KEQ6" s="32"/>
      <c r="KER6" s="32"/>
      <c r="KES6" s="32"/>
      <c r="KET6" s="32"/>
      <c r="KEU6" s="32"/>
      <c r="KEV6" s="32"/>
      <c r="KEW6" s="32"/>
      <c r="KEX6" s="32"/>
      <c r="KEY6" s="32"/>
      <c r="KEZ6" s="32"/>
      <c r="KFA6" s="32"/>
      <c r="KFB6" s="32"/>
      <c r="KFC6" s="32"/>
      <c r="KFD6" s="32"/>
      <c r="KFE6" s="32"/>
      <c r="KFF6" s="32"/>
      <c r="KFG6" s="32"/>
      <c r="KFH6" s="32"/>
      <c r="KFI6" s="32"/>
      <c r="KFJ6" s="32"/>
      <c r="KFK6" s="32"/>
      <c r="KFL6" s="32"/>
      <c r="KFM6" s="32"/>
      <c r="KFN6" s="32"/>
      <c r="KFO6" s="32"/>
      <c r="KFP6" s="32"/>
      <c r="KFQ6" s="32"/>
      <c r="KFR6" s="32"/>
      <c r="KFS6" s="32"/>
      <c r="KFT6" s="32"/>
      <c r="KFU6" s="32"/>
      <c r="KFV6" s="32"/>
      <c r="KFW6" s="32"/>
      <c r="KFX6" s="32"/>
      <c r="KFY6" s="32"/>
      <c r="KFZ6" s="32"/>
      <c r="KGA6" s="32"/>
      <c r="KGB6" s="32"/>
      <c r="KGC6" s="32"/>
      <c r="KGD6" s="32"/>
      <c r="KGE6" s="32"/>
      <c r="KGF6" s="32"/>
      <c r="KGG6" s="32"/>
      <c r="KGH6" s="32"/>
      <c r="KGI6" s="32"/>
      <c r="KGJ6" s="32"/>
      <c r="KGK6" s="32"/>
      <c r="KGL6" s="32"/>
      <c r="KGM6" s="32"/>
      <c r="KGN6" s="32"/>
      <c r="KGO6" s="32"/>
      <c r="KGP6" s="32"/>
      <c r="KGQ6" s="32"/>
      <c r="KGR6" s="32"/>
      <c r="KGS6" s="32"/>
      <c r="KGT6" s="32"/>
      <c r="KGU6" s="32"/>
      <c r="KGV6" s="32"/>
      <c r="KGW6" s="32"/>
      <c r="KGX6" s="32"/>
      <c r="KGY6" s="32"/>
      <c r="KGZ6" s="32"/>
      <c r="KHA6" s="32"/>
      <c r="KHB6" s="32"/>
      <c r="KHC6" s="32"/>
      <c r="KHD6" s="32"/>
      <c r="KHE6" s="32"/>
      <c r="KHF6" s="32"/>
      <c r="KHG6" s="32"/>
      <c r="KHH6" s="32"/>
      <c r="KHI6" s="32"/>
      <c r="KHJ6" s="32"/>
      <c r="KHK6" s="32"/>
      <c r="KHL6" s="32"/>
      <c r="KHM6" s="32"/>
      <c r="KHN6" s="32"/>
      <c r="KHO6" s="32"/>
      <c r="KHP6" s="32"/>
      <c r="KHQ6" s="32"/>
      <c r="KHR6" s="32"/>
      <c r="KHS6" s="32"/>
      <c r="KHT6" s="32"/>
      <c r="KHU6" s="32"/>
      <c r="KHV6" s="32"/>
      <c r="KHW6" s="32"/>
      <c r="KHX6" s="32"/>
      <c r="KHY6" s="32"/>
      <c r="KHZ6" s="32"/>
      <c r="KIA6" s="32"/>
      <c r="KIB6" s="32"/>
      <c r="KIC6" s="32"/>
      <c r="KID6" s="32"/>
      <c r="KIE6" s="32"/>
      <c r="KIF6" s="32"/>
      <c r="KIG6" s="32"/>
      <c r="KIH6" s="32"/>
      <c r="KII6" s="32"/>
      <c r="KIJ6" s="32"/>
      <c r="KIK6" s="32"/>
      <c r="KIL6" s="32"/>
      <c r="KIM6" s="32"/>
      <c r="KIN6" s="32"/>
      <c r="KIO6" s="32"/>
      <c r="KIP6" s="32"/>
      <c r="KIQ6" s="32"/>
      <c r="KIR6" s="32"/>
      <c r="KIS6" s="32"/>
      <c r="KIT6" s="32"/>
      <c r="KIU6" s="32"/>
      <c r="KIV6" s="32"/>
      <c r="KIW6" s="32"/>
      <c r="KIX6" s="32"/>
      <c r="KIY6" s="32"/>
      <c r="KIZ6" s="32"/>
      <c r="KJA6" s="32"/>
      <c r="KJB6" s="32"/>
      <c r="KJC6" s="32"/>
      <c r="KJD6" s="32"/>
      <c r="KJE6" s="32"/>
      <c r="KJF6" s="32"/>
      <c r="KJG6" s="32"/>
      <c r="KJH6" s="32"/>
      <c r="KJI6" s="32"/>
      <c r="KJJ6" s="32"/>
      <c r="KJK6" s="32"/>
      <c r="KJL6" s="32"/>
      <c r="KJM6" s="32"/>
      <c r="KJN6" s="32"/>
      <c r="KJO6" s="32"/>
      <c r="KJP6" s="32"/>
      <c r="KJQ6" s="32"/>
      <c r="KJR6" s="32"/>
      <c r="KJS6" s="32"/>
      <c r="KJT6" s="32"/>
      <c r="KJU6" s="32"/>
      <c r="KJV6" s="32"/>
      <c r="KJW6" s="32"/>
      <c r="KJX6" s="32"/>
      <c r="KJY6" s="32"/>
      <c r="KJZ6" s="32"/>
      <c r="KKA6" s="32"/>
      <c r="KKB6" s="32"/>
      <c r="KKC6" s="32"/>
      <c r="KKD6" s="32"/>
      <c r="KKE6" s="32"/>
      <c r="KKF6" s="32"/>
      <c r="KKG6" s="32"/>
      <c r="KKH6" s="32"/>
      <c r="KKI6" s="32"/>
      <c r="KKJ6" s="32"/>
      <c r="KKK6" s="32"/>
      <c r="KKL6" s="32"/>
      <c r="KKM6" s="32"/>
      <c r="KKN6" s="32"/>
      <c r="KKO6" s="32"/>
      <c r="KKP6" s="32"/>
      <c r="KKQ6" s="32"/>
      <c r="KKR6" s="32"/>
      <c r="KKS6" s="32"/>
      <c r="KKT6" s="32"/>
      <c r="KKU6" s="32"/>
      <c r="KKV6" s="32"/>
      <c r="KKW6" s="32"/>
      <c r="KKX6" s="32"/>
      <c r="KKY6" s="32"/>
      <c r="KKZ6" s="32"/>
      <c r="KLA6" s="32"/>
      <c r="KLB6" s="32"/>
      <c r="KLC6" s="32"/>
      <c r="KLD6" s="32"/>
      <c r="KLE6" s="32"/>
      <c r="KLF6" s="32"/>
      <c r="KLG6" s="32"/>
      <c r="KLH6" s="32"/>
      <c r="KLI6" s="32"/>
      <c r="KLJ6" s="32"/>
      <c r="KLK6" s="32"/>
      <c r="KLL6" s="32"/>
      <c r="KLM6" s="32"/>
      <c r="KLN6" s="32"/>
      <c r="KLO6" s="32"/>
      <c r="KLP6" s="32"/>
      <c r="KLQ6" s="32"/>
      <c r="KLR6" s="32"/>
      <c r="KLS6" s="32"/>
      <c r="KLT6" s="32"/>
      <c r="KLU6" s="32"/>
      <c r="KLV6" s="32"/>
      <c r="KLW6" s="32"/>
      <c r="KLX6" s="32"/>
      <c r="KLY6" s="32"/>
      <c r="KLZ6" s="32"/>
      <c r="KMA6" s="32"/>
      <c r="KMB6" s="32"/>
      <c r="KMC6" s="32"/>
      <c r="KMD6" s="32"/>
      <c r="KME6" s="32"/>
      <c r="KMF6" s="32"/>
      <c r="KMG6" s="32"/>
      <c r="KMH6" s="32"/>
      <c r="KMI6" s="32"/>
      <c r="KMJ6" s="32"/>
      <c r="KMK6" s="32"/>
      <c r="KML6" s="32"/>
      <c r="KMM6" s="32"/>
      <c r="KMN6" s="32"/>
      <c r="KMO6" s="32"/>
      <c r="KMP6" s="32"/>
      <c r="KMQ6" s="32"/>
      <c r="KMR6" s="32"/>
      <c r="KMS6" s="32"/>
      <c r="KMT6" s="32"/>
      <c r="KMU6" s="32"/>
      <c r="KMV6" s="32"/>
      <c r="KMW6" s="32"/>
      <c r="KMX6" s="32"/>
      <c r="KMY6" s="32"/>
      <c r="KMZ6" s="32"/>
      <c r="KNA6" s="32"/>
      <c r="KNB6" s="32"/>
      <c r="KNC6" s="32"/>
      <c r="KND6" s="32"/>
      <c r="KNE6" s="32"/>
      <c r="KNF6" s="32"/>
      <c r="KNG6" s="32"/>
      <c r="KNH6" s="32"/>
      <c r="KNI6" s="32"/>
      <c r="KNJ6" s="32"/>
      <c r="KNK6" s="32"/>
      <c r="KNL6" s="32"/>
      <c r="KNM6" s="32"/>
      <c r="KNN6" s="32"/>
      <c r="KNO6" s="32"/>
      <c r="KNP6" s="32"/>
      <c r="KNQ6" s="32"/>
      <c r="KNR6" s="32"/>
      <c r="KNS6" s="32"/>
      <c r="KNT6" s="32"/>
      <c r="KNU6" s="32"/>
      <c r="KNV6" s="32"/>
      <c r="KNW6" s="32"/>
      <c r="KNX6" s="32"/>
      <c r="KNY6" s="32"/>
      <c r="KNZ6" s="32"/>
      <c r="KOA6" s="32"/>
      <c r="KOB6" s="32"/>
      <c r="KOC6" s="32"/>
      <c r="KOD6" s="32"/>
      <c r="KOE6" s="32"/>
      <c r="KOF6" s="32"/>
      <c r="KOG6" s="32"/>
      <c r="KOH6" s="32"/>
      <c r="KOI6" s="32"/>
      <c r="KOJ6" s="32"/>
      <c r="KOK6" s="32"/>
      <c r="KOL6" s="32"/>
      <c r="KOM6" s="32"/>
      <c r="KON6" s="32"/>
      <c r="KOO6" s="32"/>
      <c r="KOP6" s="32"/>
      <c r="KOQ6" s="32"/>
      <c r="KOR6" s="32"/>
      <c r="KOS6" s="32"/>
      <c r="KOT6" s="32"/>
      <c r="KOU6" s="32"/>
      <c r="KOV6" s="32"/>
      <c r="KOW6" s="32"/>
      <c r="KOX6" s="32"/>
      <c r="KOY6" s="32"/>
      <c r="KOZ6" s="32"/>
      <c r="KPA6" s="32"/>
      <c r="KPB6" s="32"/>
      <c r="KPC6" s="32"/>
      <c r="KPD6" s="32"/>
      <c r="KPE6" s="32"/>
      <c r="KPF6" s="32"/>
      <c r="KPG6" s="32"/>
      <c r="KPH6" s="32"/>
      <c r="KPI6" s="32"/>
      <c r="KPJ6" s="32"/>
      <c r="KPK6" s="32"/>
      <c r="KPL6" s="32"/>
      <c r="KPM6" s="32"/>
      <c r="KPN6" s="32"/>
      <c r="KPO6" s="32"/>
      <c r="KPP6" s="32"/>
      <c r="KPQ6" s="32"/>
      <c r="KPR6" s="32"/>
      <c r="KPS6" s="32"/>
      <c r="KPT6" s="32"/>
      <c r="KPU6" s="32"/>
      <c r="KPV6" s="32"/>
      <c r="KPW6" s="32"/>
      <c r="KPX6" s="32"/>
      <c r="KPY6" s="32"/>
      <c r="KPZ6" s="32"/>
      <c r="KQA6" s="32"/>
      <c r="KQB6" s="32"/>
      <c r="KQC6" s="32"/>
      <c r="KQD6" s="32"/>
      <c r="KQE6" s="32"/>
      <c r="KQF6" s="32"/>
      <c r="KQG6" s="32"/>
      <c r="KQH6" s="32"/>
      <c r="KQI6" s="32"/>
      <c r="KQJ6" s="32"/>
      <c r="KQK6" s="32"/>
      <c r="KQL6" s="32"/>
      <c r="KQM6" s="32"/>
      <c r="KQN6" s="32"/>
      <c r="KQO6" s="32"/>
      <c r="KQP6" s="32"/>
      <c r="KQQ6" s="32"/>
      <c r="KQR6" s="32"/>
      <c r="KQS6" s="32"/>
      <c r="KQT6" s="32"/>
      <c r="KQU6" s="32"/>
      <c r="KQV6" s="32"/>
      <c r="KQW6" s="32"/>
      <c r="KQX6" s="32"/>
      <c r="KQY6" s="32"/>
      <c r="KQZ6" s="32"/>
      <c r="KRA6" s="32"/>
      <c r="KRB6" s="32"/>
      <c r="KRC6" s="32"/>
      <c r="KRD6" s="32"/>
      <c r="KRE6" s="32"/>
      <c r="KRF6" s="32"/>
      <c r="KRG6" s="32"/>
      <c r="KRH6" s="32"/>
      <c r="KRI6" s="32"/>
      <c r="KRJ6" s="32"/>
      <c r="KRK6" s="32"/>
      <c r="KRL6" s="32"/>
      <c r="KRM6" s="32"/>
      <c r="KRN6" s="32"/>
      <c r="KRO6" s="32"/>
      <c r="KRP6" s="32"/>
      <c r="KRQ6" s="32"/>
      <c r="KRR6" s="32"/>
      <c r="KRS6" s="32"/>
      <c r="KRT6" s="32"/>
      <c r="KRU6" s="32"/>
      <c r="KRV6" s="32"/>
      <c r="KRW6" s="32"/>
      <c r="KRX6" s="32"/>
      <c r="KRY6" s="32"/>
      <c r="KRZ6" s="32"/>
      <c r="KSA6" s="32"/>
      <c r="KSB6" s="32"/>
      <c r="KSC6" s="32"/>
      <c r="KSD6" s="32"/>
      <c r="KSE6" s="32"/>
      <c r="KSF6" s="32"/>
      <c r="KSG6" s="32"/>
      <c r="KSH6" s="32"/>
      <c r="KSI6" s="32"/>
      <c r="KSJ6" s="32"/>
      <c r="KSK6" s="32"/>
      <c r="KSL6" s="32"/>
      <c r="KSM6" s="32"/>
      <c r="KSN6" s="32"/>
      <c r="KSO6" s="32"/>
      <c r="KSP6" s="32"/>
      <c r="KSQ6" s="32"/>
      <c r="KSR6" s="32"/>
      <c r="KSS6" s="32"/>
      <c r="KST6" s="32"/>
      <c r="KSU6" s="32"/>
      <c r="KSV6" s="32"/>
      <c r="KSW6" s="32"/>
      <c r="KSX6" s="32"/>
      <c r="KSY6" s="32"/>
      <c r="KSZ6" s="32"/>
      <c r="KTA6" s="32"/>
      <c r="KTB6" s="32"/>
      <c r="KTC6" s="32"/>
      <c r="KTD6" s="32"/>
      <c r="KTE6" s="32"/>
      <c r="KTF6" s="32"/>
      <c r="KTG6" s="32"/>
      <c r="KTH6" s="32"/>
      <c r="KTI6" s="32"/>
      <c r="KTJ6" s="32"/>
      <c r="KTK6" s="32"/>
      <c r="KTL6" s="32"/>
      <c r="KTM6" s="32"/>
      <c r="KTN6" s="32"/>
      <c r="KTO6" s="32"/>
      <c r="KTP6" s="32"/>
      <c r="KTQ6" s="32"/>
      <c r="KTR6" s="32"/>
      <c r="KTS6" s="32"/>
      <c r="KTT6" s="32"/>
      <c r="KTU6" s="32"/>
      <c r="KTV6" s="32"/>
      <c r="KTW6" s="32"/>
      <c r="KTX6" s="32"/>
      <c r="KTY6" s="32"/>
      <c r="KTZ6" s="32"/>
      <c r="KUA6" s="32"/>
      <c r="KUB6" s="32"/>
      <c r="KUC6" s="32"/>
      <c r="KUD6" s="32"/>
      <c r="KUE6" s="32"/>
      <c r="KUF6" s="32"/>
      <c r="KUG6" s="32"/>
      <c r="KUH6" s="32"/>
      <c r="KUI6" s="32"/>
      <c r="KUJ6" s="32"/>
      <c r="KUK6" s="32"/>
      <c r="KUL6" s="32"/>
      <c r="KUM6" s="32"/>
      <c r="KUN6" s="32"/>
      <c r="KUO6" s="32"/>
      <c r="KUP6" s="32"/>
      <c r="KUQ6" s="32"/>
      <c r="KUR6" s="32"/>
      <c r="KUS6" s="32"/>
      <c r="KUT6" s="32"/>
      <c r="KUU6" s="32"/>
      <c r="KUV6" s="32"/>
      <c r="KUW6" s="32"/>
      <c r="KUX6" s="32"/>
      <c r="KUY6" s="32"/>
      <c r="KUZ6" s="32"/>
      <c r="KVA6" s="32"/>
      <c r="KVB6" s="32"/>
      <c r="KVC6" s="32"/>
      <c r="KVD6" s="32"/>
      <c r="KVE6" s="32"/>
      <c r="KVF6" s="32"/>
      <c r="KVG6" s="32"/>
      <c r="KVH6" s="32"/>
      <c r="KVI6" s="32"/>
      <c r="KVJ6" s="32"/>
      <c r="KVK6" s="32"/>
      <c r="KVL6" s="32"/>
      <c r="KVM6" s="32"/>
      <c r="KVN6" s="32"/>
      <c r="KVO6" s="32"/>
      <c r="KVP6" s="32"/>
      <c r="KVQ6" s="32"/>
      <c r="KVR6" s="32"/>
      <c r="KVS6" s="32"/>
      <c r="KVT6" s="32"/>
      <c r="KVU6" s="32"/>
      <c r="KVV6" s="32"/>
      <c r="KVW6" s="32"/>
      <c r="KVX6" s="32"/>
      <c r="KVY6" s="32"/>
      <c r="KVZ6" s="32"/>
      <c r="KWA6" s="32"/>
      <c r="KWB6" s="32"/>
      <c r="KWC6" s="32"/>
      <c r="KWD6" s="32"/>
      <c r="KWE6" s="32"/>
      <c r="KWF6" s="32"/>
      <c r="KWG6" s="32"/>
      <c r="KWH6" s="32"/>
      <c r="KWI6" s="32"/>
      <c r="KWJ6" s="32"/>
      <c r="KWK6" s="32"/>
      <c r="KWL6" s="32"/>
      <c r="KWM6" s="32"/>
      <c r="KWN6" s="32"/>
      <c r="KWO6" s="32"/>
      <c r="KWP6" s="32"/>
      <c r="KWQ6" s="32"/>
      <c r="KWR6" s="32"/>
      <c r="KWS6" s="32"/>
      <c r="KWT6" s="32"/>
      <c r="KWU6" s="32"/>
      <c r="KWV6" s="32"/>
      <c r="KWW6" s="32"/>
      <c r="KWX6" s="32"/>
      <c r="KWY6" s="32"/>
      <c r="KWZ6" s="32"/>
      <c r="KXA6" s="32"/>
      <c r="KXB6" s="32"/>
      <c r="KXC6" s="32"/>
      <c r="KXD6" s="32"/>
      <c r="KXE6" s="32"/>
      <c r="KXF6" s="32"/>
      <c r="KXG6" s="32"/>
      <c r="KXH6" s="32"/>
      <c r="KXI6" s="32"/>
      <c r="KXJ6" s="32"/>
      <c r="KXK6" s="32"/>
      <c r="KXL6" s="32"/>
      <c r="KXM6" s="32"/>
      <c r="KXN6" s="32"/>
      <c r="KXO6" s="32"/>
      <c r="KXP6" s="32"/>
      <c r="KXQ6" s="32"/>
      <c r="KXR6" s="32"/>
      <c r="KXS6" s="32"/>
      <c r="KXT6" s="32"/>
      <c r="KXU6" s="32"/>
      <c r="KXV6" s="32"/>
      <c r="KXW6" s="32"/>
      <c r="KXX6" s="32"/>
      <c r="KXY6" s="32"/>
      <c r="KXZ6" s="32"/>
      <c r="KYA6" s="32"/>
      <c r="KYB6" s="32"/>
      <c r="KYC6" s="32"/>
      <c r="KYD6" s="32"/>
      <c r="KYE6" s="32"/>
      <c r="KYF6" s="32"/>
      <c r="KYG6" s="32"/>
      <c r="KYH6" s="32"/>
      <c r="KYI6" s="32"/>
      <c r="KYJ6" s="32"/>
      <c r="KYK6" s="32"/>
      <c r="KYL6" s="32"/>
      <c r="KYM6" s="32"/>
      <c r="KYN6" s="32"/>
      <c r="KYO6" s="32"/>
      <c r="KYP6" s="32"/>
      <c r="KYQ6" s="32"/>
      <c r="KYR6" s="32"/>
      <c r="KYS6" s="32"/>
      <c r="KYT6" s="32"/>
      <c r="KYU6" s="32"/>
      <c r="KYV6" s="32"/>
      <c r="KYW6" s="32"/>
      <c r="KYX6" s="32"/>
      <c r="KYY6" s="32"/>
      <c r="KYZ6" s="32"/>
      <c r="KZA6" s="32"/>
      <c r="KZB6" s="32"/>
      <c r="KZC6" s="32"/>
      <c r="KZD6" s="32"/>
      <c r="KZE6" s="32"/>
      <c r="KZF6" s="32"/>
      <c r="KZG6" s="32"/>
      <c r="KZH6" s="32"/>
      <c r="KZI6" s="32"/>
      <c r="KZJ6" s="32"/>
      <c r="KZK6" s="32"/>
      <c r="KZL6" s="32"/>
      <c r="KZM6" s="32"/>
      <c r="KZN6" s="32"/>
      <c r="KZO6" s="32"/>
      <c r="KZP6" s="32"/>
      <c r="KZQ6" s="32"/>
      <c r="KZR6" s="32"/>
      <c r="KZS6" s="32"/>
      <c r="KZT6" s="32"/>
      <c r="KZU6" s="32"/>
      <c r="KZV6" s="32"/>
      <c r="KZW6" s="32"/>
      <c r="KZX6" s="32"/>
      <c r="KZY6" s="32"/>
      <c r="KZZ6" s="32"/>
      <c r="LAA6" s="32"/>
      <c r="LAB6" s="32"/>
      <c r="LAC6" s="32"/>
      <c r="LAD6" s="32"/>
      <c r="LAE6" s="32"/>
      <c r="LAF6" s="32"/>
      <c r="LAG6" s="32"/>
      <c r="LAH6" s="32"/>
      <c r="LAI6" s="32"/>
      <c r="LAJ6" s="32"/>
      <c r="LAK6" s="32"/>
      <c r="LAL6" s="32"/>
      <c r="LAM6" s="32"/>
      <c r="LAN6" s="32"/>
      <c r="LAO6" s="32"/>
      <c r="LAP6" s="32"/>
      <c r="LAQ6" s="32"/>
      <c r="LAR6" s="32"/>
      <c r="LAS6" s="32"/>
      <c r="LAT6" s="32"/>
      <c r="LAU6" s="32"/>
      <c r="LAV6" s="32"/>
      <c r="LAW6" s="32"/>
      <c r="LAX6" s="32"/>
      <c r="LAY6" s="32"/>
      <c r="LAZ6" s="32"/>
      <c r="LBA6" s="32"/>
      <c r="LBB6" s="32"/>
      <c r="LBC6" s="32"/>
      <c r="LBD6" s="32"/>
      <c r="LBE6" s="32"/>
      <c r="LBF6" s="32"/>
      <c r="LBG6" s="32"/>
      <c r="LBH6" s="32"/>
      <c r="LBI6" s="32"/>
      <c r="LBJ6" s="32"/>
      <c r="LBK6" s="32"/>
      <c r="LBL6" s="32"/>
      <c r="LBM6" s="32"/>
      <c r="LBN6" s="32"/>
      <c r="LBO6" s="32"/>
      <c r="LBP6" s="32"/>
      <c r="LBQ6" s="32"/>
      <c r="LBR6" s="32"/>
      <c r="LBS6" s="32"/>
      <c r="LBT6" s="32"/>
      <c r="LBU6" s="32"/>
      <c r="LBV6" s="32"/>
      <c r="LBW6" s="32"/>
      <c r="LBX6" s="32"/>
      <c r="LBY6" s="32"/>
      <c r="LBZ6" s="32"/>
      <c r="LCA6" s="32"/>
      <c r="LCB6" s="32"/>
      <c r="LCC6" s="32"/>
      <c r="LCD6" s="32"/>
      <c r="LCE6" s="32"/>
      <c r="LCF6" s="32"/>
      <c r="LCG6" s="32"/>
      <c r="LCH6" s="32"/>
      <c r="LCI6" s="32"/>
      <c r="LCJ6" s="32"/>
      <c r="LCK6" s="32"/>
      <c r="LCL6" s="32"/>
      <c r="LCM6" s="32"/>
      <c r="LCN6" s="32"/>
      <c r="LCO6" s="32"/>
      <c r="LCP6" s="32"/>
      <c r="LCQ6" s="32"/>
      <c r="LCR6" s="32"/>
      <c r="LCS6" s="32"/>
      <c r="LCT6" s="32"/>
      <c r="LCU6" s="32"/>
      <c r="LCV6" s="32"/>
      <c r="LCW6" s="32"/>
      <c r="LCX6" s="32"/>
      <c r="LCY6" s="32"/>
      <c r="LCZ6" s="32"/>
      <c r="LDA6" s="32"/>
      <c r="LDB6" s="32"/>
      <c r="LDC6" s="32"/>
      <c r="LDD6" s="32"/>
      <c r="LDE6" s="32"/>
      <c r="LDF6" s="32"/>
      <c r="LDG6" s="32"/>
      <c r="LDH6" s="32"/>
      <c r="LDI6" s="32"/>
      <c r="LDJ6" s="32"/>
      <c r="LDK6" s="32"/>
      <c r="LDL6" s="32"/>
      <c r="LDM6" s="32"/>
      <c r="LDN6" s="32"/>
      <c r="LDO6" s="32"/>
      <c r="LDP6" s="32"/>
      <c r="LDQ6" s="32"/>
      <c r="LDR6" s="32"/>
      <c r="LDS6" s="32"/>
      <c r="LDT6" s="32"/>
      <c r="LDU6" s="32"/>
      <c r="LDV6" s="32"/>
      <c r="LDW6" s="32"/>
      <c r="LDX6" s="32"/>
      <c r="LDY6" s="32"/>
      <c r="LDZ6" s="32"/>
      <c r="LEA6" s="32"/>
      <c r="LEB6" s="32"/>
      <c r="LEC6" s="32"/>
      <c r="LED6" s="32"/>
      <c r="LEE6" s="32"/>
      <c r="LEF6" s="32"/>
      <c r="LEG6" s="32"/>
      <c r="LEH6" s="32"/>
      <c r="LEI6" s="32"/>
      <c r="LEJ6" s="32"/>
      <c r="LEK6" s="32"/>
      <c r="LEL6" s="32"/>
      <c r="LEM6" s="32"/>
      <c r="LEN6" s="32"/>
      <c r="LEO6" s="32"/>
      <c r="LEP6" s="32"/>
      <c r="LEQ6" s="32"/>
      <c r="LER6" s="32"/>
      <c r="LES6" s="32"/>
      <c r="LET6" s="32"/>
      <c r="LEU6" s="32"/>
      <c r="LEV6" s="32"/>
      <c r="LEW6" s="32"/>
      <c r="LEX6" s="32"/>
      <c r="LEY6" s="32"/>
      <c r="LEZ6" s="32"/>
      <c r="LFA6" s="32"/>
      <c r="LFB6" s="32"/>
      <c r="LFC6" s="32"/>
      <c r="LFD6" s="32"/>
      <c r="LFE6" s="32"/>
      <c r="LFF6" s="32"/>
      <c r="LFG6" s="32"/>
      <c r="LFH6" s="32"/>
      <c r="LFI6" s="32"/>
      <c r="LFJ6" s="32"/>
      <c r="LFK6" s="32"/>
      <c r="LFL6" s="32"/>
      <c r="LFM6" s="32"/>
      <c r="LFN6" s="32"/>
      <c r="LFO6" s="32"/>
      <c r="LFP6" s="32"/>
      <c r="LFQ6" s="32"/>
      <c r="LFR6" s="32"/>
      <c r="LFS6" s="32"/>
      <c r="LFT6" s="32"/>
      <c r="LFU6" s="32"/>
      <c r="LFV6" s="32"/>
      <c r="LFW6" s="32"/>
      <c r="LFX6" s="32"/>
      <c r="LFY6" s="32"/>
      <c r="LFZ6" s="32"/>
      <c r="LGA6" s="32"/>
      <c r="LGB6" s="32"/>
      <c r="LGC6" s="32"/>
      <c r="LGD6" s="32"/>
      <c r="LGE6" s="32"/>
      <c r="LGF6" s="32"/>
      <c r="LGG6" s="32"/>
      <c r="LGH6" s="32"/>
      <c r="LGI6" s="32"/>
      <c r="LGJ6" s="32"/>
      <c r="LGK6" s="32"/>
      <c r="LGL6" s="32"/>
      <c r="LGM6" s="32"/>
      <c r="LGN6" s="32"/>
      <c r="LGO6" s="32"/>
      <c r="LGP6" s="32"/>
      <c r="LGQ6" s="32"/>
      <c r="LGR6" s="32"/>
      <c r="LGS6" s="32"/>
      <c r="LGT6" s="32"/>
      <c r="LGU6" s="32"/>
      <c r="LGV6" s="32"/>
      <c r="LGW6" s="32"/>
      <c r="LGX6" s="32"/>
      <c r="LGY6" s="32"/>
      <c r="LGZ6" s="32"/>
      <c r="LHA6" s="32"/>
      <c r="LHB6" s="32"/>
      <c r="LHC6" s="32"/>
      <c r="LHD6" s="32"/>
      <c r="LHE6" s="32"/>
      <c r="LHF6" s="32"/>
      <c r="LHG6" s="32"/>
      <c r="LHH6" s="32"/>
      <c r="LHI6" s="32"/>
      <c r="LHJ6" s="32"/>
      <c r="LHK6" s="32"/>
      <c r="LHL6" s="32"/>
      <c r="LHM6" s="32"/>
      <c r="LHN6" s="32"/>
      <c r="LHO6" s="32"/>
      <c r="LHP6" s="32"/>
      <c r="LHQ6" s="32"/>
      <c r="LHR6" s="32"/>
      <c r="LHS6" s="32"/>
      <c r="LHT6" s="32"/>
      <c r="LHU6" s="32"/>
      <c r="LHV6" s="32"/>
      <c r="LHW6" s="32"/>
      <c r="LHX6" s="32"/>
      <c r="LHY6" s="32"/>
      <c r="LHZ6" s="32"/>
      <c r="LIA6" s="32"/>
      <c r="LIB6" s="32"/>
      <c r="LIC6" s="32"/>
      <c r="LID6" s="32"/>
      <c r="LIE6" s="32"/>
      <c r="LIF6" s="32"/>
      <c r="LIG6" s="32"/>
      <c r="LIH6" s="32"/>
      <c r="LII6" s="32"/>
      <c r="LIJ6" s="32"/>
      <c r="LIK6" s="32"/>
      <c r="LIL6" s="32"/>
      <c r="LIM6" s="32"/>
      <c r="LIN6" s="32"/>
      <c r="LIO6" s="32"/>
      <c r="LIP6" s="32"/>
      <c r="LIQ6" s="32"/>
      <c r="LIR6" s="32"/>
      <c r="LIS6" s="32"/>
      <c r="LIT6" s="32"/>
      <c r="LIU6" s="32"/>
      <c r="LIV6" s="32"/>
      <c r="LIW6" s="32"/>
      <c r="LIX6" s="32"/>
      <c r="LIY6" s="32"/>
      <c r="LIZ6" s="32"/>
      <c r="LJA6" s="32"/>
      <c r="LJB6" s="32"/>
      <c r="LJC6" s="32"/>
      <c r="LJD6" s="32"/>
      <c r="LJE6" s="32"/>
      <c r="LJF6" s="32"/>
      <c r="LJG6" s="32"/>
      <c r="LJH6" s="32"/>
      <c r="LJI6" s="32"/>
      <c r="LJJ6" s="32"/>
      <c r="LJK6" s="32"/>
      <c r="LJL6" s="32"/>
      <c r="LJM6" s="32"/>
      <c r="LJN6" s="32"/>
      <c r="LJO6" s="32"/>
      <c r="LJP6" s="32"/>
      <c r="LJQ6" s="32"/>
      <c r="LJR6" s="32"/>
      <c r="LJS6" s="32"/>
      <c r="LJT6" s="32"/>
      <c r="LJU6" s="32"/>
      <c r="LJV6" s="32"/>
      <c r="LJW6" s="32"/>
      <c r="LJX6" s="32"/>
      <c r="LJY6" s="32"/>
      <c r="LJZ6" s="32"/>
      <c r="LKA6" s="32"/>
      <c r="LKB6" s="32"/>
      <c r="LKC6" s="32"/>
      <c r="LKD6" s="32"/>
      <c r="LKE6" s="32"/>
      <c r="LKF6" s="32"/>
      <c r="LKG6" s="32"/>
      <c r="LKH6" s="32"/>
      <c r="LKI6" s="32"/>
      <c r="LKJ6" s="32"/>
      <c r="LKK6" s="32"/>
      <c r="LKL6" s="32"/>
      <c r="LKM6" s="32"/>
      <c r="LKN6" s="32"/>
      <c r="LKO6" s="32"/>
      <c r="LKP6" s="32"/>
      <c r="LKQ6" s="32"/>
      <c r="LKR6" s="32"/>
      <c r="LKS6" s="32"/>
      <c r="LKT6" s="32"/>
      <c r="LKU6" s="32"/>
      <c r="LKV6" s="32"/>
      <c r="LKW6" s="32"/>
      <c r="LKX6" s="32"/>
      <c r="LKY6" s="32"/>
      <c r="LKZ6" s="32"/>
      <c r="LLA6" s="32"/>
      <c r="LLB6" s="32"/>
      <c r="LLC6" s="32"/>
      <c r="LLD6" s="32"/>
      <c r="LLE6" s="32"/>
      <c r="LLF6" s="32"/>
      <c r="LLG6" s="32"/>
      <c r="LLH6" s="32"/>
      <c r="LLI6" s="32"/>
      <c r="LLJ6" s="32"/>
      <c r="LLK6" s="32"/>
      <c r="LLL6" s="32"/>
      <c r="LLM6" s="32"/>
      <c r="LLN6" s="32"/>
      <c r="LLO6" s="32"/>
      <c r="LLP6" s="32"/>
      <c r="LLQ6" s="32"/>
      <c r="LLR6" s="32"/>
      <c r="LLS6" s="32"/>
      <c r="LLT6" s="32"/>
      <c r="LLU6" s="32"/>
      <c r="LLV6" s="32"/>
      <c r="LLW6" s="32"/>
      <c r="LLX6" s="32"/>
      <c r="LLY6" s="32"/>
      <c r="LLZ6" s="32"/>
      <c r="LMA6" s="32"/>
      <c r="LMB6" s="32"/>
      <c r="LMC6" s="32"/>
      <c r="LMD6" s="32"/>
      <c r="LME6" s="32"/>
      <c r="LMF6" s="32"/>
      <c r="LMG6" s="32"/>
      <c r="LMH6" s="32"/>
      <c r="LMI6" s="32"/>
      <c r="LMJ6" s="32"/>
      <c r="LMK6" s="32"/>
      <c r="LML6" s="32"/>
      <c r="LMM6" s="32"/>
      <c r="LMN6" s="32"/>
      <c r="LMO6" s="32"/>
      <c r="LMP6" s="32"/>
      <c r="LMQ6" s="32"/>
      <c r="LMR6" s="32"/>
      <c r="LMS6" s="32"/>
      <c r="LMT6" s="32"/>
      <c r="LMU6" s="32"/>
      <c r="LMV6" s="32"/>
      <c r="LMW6" s="32"/>
      <c r="LMX6" s="32"/>
      <c r="LMY6" s="32"/>
      <c r="LMZ6" s="32"/>
      <c r="LNA6" s="32"/>
      <c r="LNB6" s="32"/>
      <c r="LNC6" s="32"/>
      <c r="LND6" s="32"/>
      <c r="LNE6" s="32"/>
      <c r="LNF6" s="32"/>
      <c r="LNG6" s="32"/>
      <c r="LNH6" s="32"/>
      <c r="LNI6" s="32"/>
      <c r="LNJ6" s="32"/>
      <c r="LNK6" s="32"/>
      <c r="LNL6" s="32"/>
      <c r="LNM6" s="32"/>
      <c r="LNN6" s="32"/>
      <c r="LNO6" s="32"/>
      <c r="LNP6" s="32"/>
      <c r="LNQ6" s="32"/>
      <c r="LNR6" s="32"/>
      <c r="LNS6" s="32"/>
      <c r="LNT6" s="32"/>
      <c r="LNU6" s="32"/>
      <c r="LNV6" s="32"/>
      <c r="LNW6" s="32"/>
      <c r="LNX6" s="32"/>
      <c r="LNY6" s="32"/>
      <c r="LNZ6" s="32"/>
      <c r="LOA6" s="32"/>
      <c r="LOB6" s="32"/>
      <c r="LOC6" s="32"/>
      <c r="LOD6" s="32"/>
      <c r="LOE6" s="32"/>
      <c r="LOF6" s="32"/>
      <c r="LOG6" s="32"/>
      <c r="LOH6" s="32"/>
      <c r="LOI6" s="32"/>
      <c r="LOJ6" s="32"/>
      <c r="LOK6" s="32"/>
      <c r="LOL6" s="32"/>
      <c r="LOM6" s="32"/>
      <c r="LON6" s="32"/>
      <c r="LOO6" s="32"/>
      <c r="LOP6" s="32"/>
      <c r="LOQ6" s="32"/>
      <c r="LOR6" s="32"/>
      <c r="LOS6" s="32"/>
      <c r="LOT6" s="32"/>
      <c r="LOU6" s="32"/>
      <c r="LOV6" s="32"/>
      <c r="LOW6" s="32"/>
      <c r="LOX6" s="32"/>
      <c r="LOY6" s="32"/>
      <c r="LOZ6" s="32"/>
      <c r="LPA6" s="32"/>
      <c r="LPB6" s="32"/>
      <c r="LPC6" s="32"/>
      <c r="LPD6" s="32"/>
      <c r="LPE6" s="32"/>
      <c r="LPF6" s="32"/>
      <c r="LPG6" s="32"/>
      <c r="LPH6" s="32"/>
      <c r="LPI6" s="32"/>
      <c r="LPJ6" s="32"/>
      <c r="LPK6" s="32"/>
      <c r="LPL6" s="32"/>
      <c r="LPM6" s="32"/>
      <c r="LPN6" s="32"/>
      <c r="LPO6" s="32"/>
      <c r="LPP6" s="32"/>
      <c r="LPQ6" s="32"/>
      <c r="LPR6" s="32"/>
      <c r="LPS6" s="32"/>
      <c r="LPT6" s="32"/>
      <c r="LPU6" s="32"/>
      <c r="LPV6" s="32"/>
      <c r="LPW6" s="32"/>
      <c r="LPX6" s="32"/>
      <c r="LPY6" s="32"/>
      <c r="LPZ6" s="32"/>
      <c r="LQA6" s="32"/>
      <c r="LQB6" s="32"/>
      <c r="LQC6" s="32"/>
      <c r="LQD6" s="32"/>
      <c r="LQE6" s="32"/>
      <c r="LQF6" s="32"/>
      <c r="LQG6" s="32"/>
      <c r="LQH6" s="32"/>
      <c r="LQI6" s="32"/>
      <c r="LQJ6" s="32"/>
      <c r="LQK6" s="32"/>
      <c r="LQL6" s="32"/>
      <c r="LQM6" s="32"/>
      <c r="LQN6" s="32"/>
      <c r="LQO6" s="32"/>
      <c r="LQP6" s="32"/>
      <c r="LQQ6" s="32"/>
      <c r="LQR6" s="32"/>
      <c r="LQS6" s="32"/>
      <c r="LQT6" s="32"/>
      <c r="LQU6" s="32"/>
      <c r="LQV6" s="32"/>
      <c r="LQW6" s="32"/>
      <c r="LQX6" s="32"/>
      <c r="LQY6" s="32"/>
      <c r="LQZ6" s="32"/>
      <c r="LRA6" s="32"/>
      <c r="LRB6" s="32"/>
      <c r="LRC6" s="32"/>
      <c r="LRD6" s="32"/>
      <c r="LRE6" s="32"/>
      <c r="LRF6" s="32"/>
      <c r="LRG6" s="32"/>
      <c r="LRH6" s="32"/>
      <c r="LRI6" s="32"/>
      <c r="LRJ6" s="32"/>
      <c r="LRK6" s="32"/>
      <c r="LRL6" s="32"/>
      <c r="LRM6" s="32"/>
      <c r="LRN6" s="32"/>
      <c r="LRO6" s="32"/>
      <c r="LRP6" s="32"/>
      <c r="LRQ6" s="32"/>
      <c r="LRR6" s="32"/>
      <c r="LRS6" s="32"/>
      <c r="LRT6" s="32"/>
      <c r="LRU6" s="32"/>
      <c r="LRV6" s="32"/>
      <c r="LRW6" s="32"/>
      <c r="LRX6" s="32"/>
      <c r="LRY6" s="32"/>
      <c r="LRZ6" s="32"/>
      <c r="LSA6" s="32"/>
      <c r="LSB6" s="32"/>
      <c r="LSC6" s="32"/>
      <c r="LSD6" s="32"/>
      <c r="LSE6" s="32"/>
      <c r="LSF6" s="32"/>
      <c r="LSG6" s="32"/>
      <c r="LSH6" s="32"/>
      <c r="LSI6" s="32"/>
      <c r="LSJ6" s="32"/>
      <c r="LSK6" s="32"/>
      <c r="LSL6" s="32"/>
      <c r="LSM6" s="32"/>
      <c r="LSN6" s="32"/>
      <c r="LSO6" s="32"/>
      <c r="LSP6" s="32"/>
      <c r="LSQ6" s="32"/>
      <c r="LSR6" s="32"/>
      <c r="LSS6" s="32"/>
      <c r="LST6" s="32"/>
      <c r="LSU6" s="32"/>
      <c r="LSV6" s="32"/>
      <c r="LSW6" s="32"/>
      <c r="LSX6" s="32"/>
      <c r="LSY6" s="32"/>
      <c r="LSZ6" s="32"/>
      <c r="LTA6" s="32"/>
      <c r="LTB6" s="32"/>
      <c r="LTC6" s="32"/>
      <c r="LTD6" s="32"/>
      <c r="LTE6" s="32"/>
      <c r="LTF6" s="32"/>
      <c r="LTG6" s="32"/>
      <c r="LTH6" s="32"/>
      <c r="LTI6" s="32"/>
      <c r="LTJ6" s="32"/>
      <c r="LTK6" s="32"/>
      <c r="LTL6" s="32"/>
      <c r="LTM6" s="32"/>
      <c r="LTN6" s="32"/>
      <c r="LTO6" s="32"/>
      <c r="LTP6" s="32"/>
      <c r="LTQ6" s="32"/>
      <c r="LTR6" s="32"/>
      <c r="LTS6" s="32"/>
      <c r="LTT6" s="32"/>
      <c r="LTU6" s="32"/>
      <c r="LTV6" s="32"/>
      <c r="LTW6" s="32"/>
      <c r="LTX6" s="32"/>
      <c r="LTY6" s="32"/>
      <c r="LTZ6" s="32"/>
      <c r="LUA6" s="32"/>
      <c r="LUB6" s="32"/>
      <c r="LUC6" s="32"/>
      <c r="LUD6" s="32"/>
      <c r="LUE6" s="32"/>
      <c r="LUF6" s="32"/>
      <c r="LUG6" s="32"/>
      <c r="LUH6" s="32"/>
      <c r="LUI6" s="32"/>
      <c r="LUJ6" s="32"/>
      <c r="LUK6" s="32"/>
      <c r="LUL6" s="32"/>
      <c r="LUM6" s="32"/>
      <c r="LUN6" s="32"/>
      <c r="LUO6" s="32"/>
      <c r="LUP6" s="32"/>
      <c r="LUQ6" s="32"/>
      <c r="LUR6" s="32"/>
      <c r="LUS6" s="32"/>
      <c r="LUT6" s="32"/>
      <c r="LUU6" s="32"/>
      <c r="LUV6" s="32"/>
      <c r="LUW6" s="32"/>
      <c r="LUX6" s="32"/>
      <c r="LUY6" s="32"/>
      <c r="LUZ6" s="32"/>
      <c r="LVA6" s="32"/>
      <c r="LVB6" s="32"/>
      <c r="LVC6" s="32"/>
      <c r="LVD6" s="32"/>
      <c r="LVE6" s="32"/>
      <c r="LVF6" s="32"/>
      <c r="LVG6" s="32"/>
      <c r="LVH6" s="32"/>
      <c r="LVI6" s="32"/>
      <c r="LVJ6" s="32"/>
      <c r="LVK6" s="32"/>
      <c r="LVL6" s="32"/>
      <c r="LVM6" s="32"/>
      <c r="LVN6" s="32"/>
      <c r="LVO6" s="32"/>
      <c r="LVP6" s="32"/>
      <c r="LVQ6" s="32"/>
      <c r="LVR6" s="32"/>
      <c r="LVS6" s="32"/>
      <c r="LVT6" s="32"/>
      <c r="LVU6" s="32"/>
      <c r="LVV6" s="32"/>
      <c r="LVW6" s="32"/>
      <c r="LVX6" s="32"/>
      <c r="LVY6" s="32"/>
      <c r="LVZ6" s="32"/>
      <c r="LWA6" s="32"/>
      <c r="LWB6" s="32"/>
      <c r="LWC6" s="32"/>
      <c r="LWD6" s="32"/>
      <c r="LWE6" s="32"/>
      <c r="LWF6" s="32"/>
      <c r="LWG6" s="32"/>
      <c r="LWH6" s="32"/>
      <c r="LWI6" s="32"/>
      <c r="LWJ6" s="32"/>
      <c r="LWK6" s="32"/>
      <c r="LWL6" s="32"/>
      <c r="LWM6" s="32"/>
      <c r="LWN6" s="32"/>
      <c r="LWO6" s="32"/>
      <c r="LWP6" s="32"/>
      <c r="LWQ6" s="32"/>
      <c r="LWR6" s="32"/>
      <c r="LWS6" s="32"/>
      <c r="LWT6" s="32"/>
      <c r="LWU6" s="32"/>
      <c r="LWV6" s="32"/>
      <c r="LWW6" s="32"/>
      <c r="LWX6" s="32"/>
      <c r="LWY6" s="32"/>
      <c r="LWZ6" s="32"/>
      <c r="LXA6" s="32"/>
      <c r="LXB6" s="32"/>
      <c r="LXC6" s="32"/>
      <c r="LXD6" s="32"/>
      <c r="LXE6" s="32"/>
      <c r="LXF6" s="32"/>
      <c r="LXG6" s="32"/>
      <c r="LXH6" s="32"/>
      <c r="LXI6" s="32"/>
      <c r="LXJ6" s="32"/>
      <c r="LXK6" s="32"/>
      <c r="LXL6" s="32"/>
      <c r="LXM6" s="32"/>
      <c r="LXN6" s="32"/>
      <c r="LXO6" s="32"/>
      <c r="LXP6" s="32"/>
      <c r="LXQ6" s="32"/>
      <c r="LXR6" s="32"/>
      <c r="LXS6" s="32"/>
      <c r="LXT6" s="32"/>
      <c r="LXU6" s="32"/>
      <c r="LXV6" s="32"/>
      <c r="LXW6" s="32"/>
      <c r="LXX6" s="32"/>
      <c r="LXY6" s="32"/>
      <c r="LXZ6" s="32"/>
      <c r="LYA6" s="32"/>
      <c r="LYB6" s="32"/>
      <c r="LYC6" s="32"/>
      <c r="LYD6" s="32"/>
      <c r="LYE6" s="32"/>
      <c r="LYF6" s="32"/>
      <c r="LYG6" s="32"/>
      <c r="LYH6" s="32"/>
      <c r="LYI6" s="32"/>
      <c r="LYJ6" s="32"/>
      <c r="LYK6" s="32"/>
      <c r="LYL6" s="32"/>
      <c r="LYM6" s="32"/>
      <c r="LYN6" s="32"/>
      <c r="LYO6" s="32"/>
      <c r="LYP6" s="32"/>
      <c r="LYQ6" s="32"/>
      <c r="LYR6" s="32"/>
      <c r="LYS6" s="32"/>
      <c r="LYT6" s="32"/>
      <c r="LYU6" s="32"/>
      <c r="LYV6" s="32"/>
      <c r="LYW6" s="32"/>
      <c r="LYX6" s="32"/>
      <c r="LYY6" s="32"/>
      <c r="LYZ6" s="32"/>
      <c r="LZA6" s="32"/>
      <c r="LZB6" s="32"/>
      <c r="LZC6" s="32"/>
      <c r="LZD6" s="32"/>
      <c r="LZE6" s="32"/>
      <c r="LZF6" s="32"/>
      <c r="LZG6" s="32"/>
      <c r="LZH6" s="32"/>
      <c r="LZI6" s="32"/>
      <c r="LZJ6" s="32"/>
      <c r="LZK6" s="32"/>
      <c r="LZL6" s="32"/>
      <c r="LZM6" s="32"/>
      <c r="LZN6" s="32"/>
      <c r="LZO6" s="32"/>
      <c r="LZP6" s="32"/>
      <c r="LZQ6" s="32"/>
      <c r="LZR6" s="32"/>
      <c r="LZS6" s="32"/>
      <c r="LZT6" s="32"/>
      <c r="LZU6" s="32"/>
      <c r="LZV6" s="32"/>
      <c r="LZW6" s="32"/>
      <c r="LZX6" s="32"/>
      <c r="LZY6" s="32"/>
      <c r="LZZ6" s="32"/>
      <c r="MAA6" s="32"/>
      <c r="MAB6" s="32"/>
      <c r="MAC6" s="32"/>
      <c r="MAD6" s="32"/>
      <c r="MAE6" s="32"/>
      <c r="MAF6" s="32"/>
      <c r="MAG6" s="32"/>
      <c r="MAH6" s="32"/>
      <c r="MAI6" s="32"/>
      <c r="MAJ6" s="32"/>
      <c r="MAK6" s="32"/>
      <c r="MAL6" s="32"/>
      <c r="MAM6" s="32"/>
      <c r="MAN6" s="32"/>
      <c r="MAO6" s="32"/>
      <c r="MAP6" s="32"/>
      <c r="MAQ6" s="32"/>
      <c r="MAR6" s="32"/>
      <c r="MAS6" s="32"/>
      <c r="MAT6" s="32"/>
      <c r="MAU6" s="32"/>
      <c r="MAV6" s="32"/>
      <c r="MAW6" s="32"/>
      <c r="MAX6" s="32"/>
      <c r="MAY6" s="32"/>
      <c r="MAZ6" s="32"/>
      <c r="MBA6" s="32"/>
      <c r="MBB6" s="32"/>
      <c r="MBC6" s="32"/>
      <c r="MBD6" s="32"/>
      <c r="MBE6" s="32"/>
      <c r="MBF6" s="32"/>
      <c r="MBG6" s="32"/>
      <c r="MBH6" s="32"/>
      <c r="MBI6" s="32"/>
      <c r="MBJ6" s="32"/>
      <c r="MBK6" s="32"/>
      <c r="MBL6" s="32"/>
      <c r="MBM6" s="32"/>
      <c r="MBN6" s="32"/>
      <c r="MBO6" s="32"/>
      <c r="MBP6" s="32"/>
      <c r="MBQ6" s="32"/>
      <c r="MBR6" s="32"/>
      <c r="MBS6" s="32"/>
      <c r="MBT6" s="32"/>
      <c r="MBU6" s="32"/>
      <c r="MBV6" s="32"/>
      <c r="MBW6" s="32"/>
      <c r="MBX6" s="32"/>
      <c r="MBY6" s="32"/>
      <c r="MBZ6" s="32"/>
      <c r="MCA6" s="32"/>
      <c r="MCB6" s="32"/>
      <c r="MCC6" s="32"/>
      <c r="MCD6" s="32"/>
      <c r="MCE6" s="32"/>
      <c r="MCF6" s="32"/>
      <c r="MCG6" s="32"/>
      <c r="MCH6" s="32"/>
      <c r="MCI6" s="32"/>
      <c r="MCJ6" s="32"/>
      <c r="MCK6" s="32"/>
      <c r="MCL6" s="32"/>
      <c r="MCM6" s="32"/>
      <c r="MCN6" s="32"/>
      <c r="MCO6" s="32"/>
      <c r="MCP6" s="32"/>
      <c r="MCQ6" s="32"/>
      <c r="MCR6" s="32"/>
      <c r="MCS6" s="32"/>
      <c r="MCT6" s="32"/>
      <c r="MCU6" s="32"/>
      <c r="MCV6" s="32"/>
      <c r="MCW6" s="32"/>
      <c r="MCX6" s="32"/>
      <c r="MCY6" s="32"/>
      <c r="MCZ6" s="32"/>
      <c r="MDA6" s="32"/>
      <c r="MDB6" s="32"/>
      <c r="MDC6" s="32"/>
      <c r="MDD6" s="32"/>
      <c r="MDE6" s="32"/>
      <c r="MDF6" s="32"/>
      <c r="MDG6" s="32"/>
      <c r="MDH6" s="32"/>
      <c r="MDI6" s="32"/>
      <c r="MDJ6" s="32"/>
      <c r="MDK6" s="32"/>
      <c r="MDL6" s="32"/>
      <c r="MDM6" s="32"/>
      <c r="MDN6" s="32"/>
      <c r="MDO6" s="32"/>
      <c r="MDP6" s="32"/>
      <c r="MDQ6" s="32"/>
      <c r="MDR6" s="32"/>
      <c r="MDS6" s="32"/>
      <c r="MDT6" s="32"/>
      <c r="MDU6" s="32"/>
      <c r="MDV6" s="32"/>
      <c r="MDW6" s="32"/>
      <c r="MDX6" s="32"/>
      <c r="MDY6" s="32"/>
      <c r="MDZ6" s="32"/>
      <c r="MEA6" s="32"/>
      <c r="MEB6" s="32"/>
      <c r="MEC6" s="32"/>
      <c r="MED6" s="32"/>
      <c r="MEE6" s="32"/>
      <c r="MEF6" s="32"/>
      <c r="MEG6" s="32"/>
      <c r="MEH6" s="32"/>
      <c r="MEI6" s="32"/>
      <c r="MEJ6" s="32"/>
      <c r="MEK6" s="32"/>
      <c r="MEL6" s="32"/>
      <c r="MEM6" s="32"/>
      <c r="MEN6" s="32"/>
      <c r="MEO6" s="32"/>
      <c r="MEP6" s="32"/>
      <c r="MEQ6" s="32"/>
      <c r="MER6" s="32"/>
      <c r="MES6" s="32"/>
      <c r="MET6" s="32"/>
      <c r="MEU6" s="32"/>
      <c r="MEV6" s="32"/>
      <c r="MEW6" s="32"/>
      <c r="MEX6" s="32"/>
      <c r="MEY6" s="32"/>
      <c r="MEZ6" s="32"/>
      <c r="MFA6" s="32"/>
      <c r="MFB6" s="32"/>
      <c r="MFC6" s="32"/>
      <c r="MFD6" s="32"/>
      <c r="MFE6" s="32"/>
      <c r="MFF6" s="32"/>
      <c r="MFG6" s="32"/>
      <c r="MFH6" s="32"/>
      <c r="MFI6" s="32"/>
      <c r="MFJ6" s="32"/>
      <c r="MFK6" s="32"/>
      <c r="MFL6" s="32"/>
      <c r="MFM6" s="32"/>
      <c r="MFN6" s="32"/>
      <c r="MFO6" s="32"/>
      <c r="MFP6" s="32"/>
      <c r="MFQ6" s="32"/>
      <c r="MFR6" s="32"/>
      <c r="MFS6" s="32"/>
      <c r="MFT6" s="32"/>
      <c r="MFU6" s="32"/>
      <c r="MFV6" s="32"/>
      <c r="MFW6" s="32"/>
      <c r="MFX6" s="32"/>
      <c r="MFY6" s="32"/>
      <c r="MFZ6" s="32"/>
      <c r="MGA6" s="32"/>
      <c r="MGB6" s="32"/>
      <c r="MGC6" s="32"/>
      <c r="MGD6" s="32"/>
      <c r="MGE6" s="32"/>
      <c r="MGF6" s="32"/>
      <c r="MGG6" s="32"/>
      <c r="MGH6" s="32"/>
      <c r="MGI6" s="32"/>
      <c r="MGJ6" s="32"/>
      <c r="MGK6" s="32"/>
      <c r="MGL6" s="32"/>
      <c r="MGM6" s="32"/>
      <c r="MGN6" s="32"/>
      <c r="MGO6" s="32"/>
      <c r="MGP6" s="32"/>
      <c r="MGQ6" s="32"/>
      <c r="MGR6" s="32"/>
      <c r="MGS6" s="32"/>
      <c r="MGT6" s="32"/>
      <c r="MGU6" s="32"/>
      <c r="MGV6" s="32"/>
      <c r="MGW6" s="32"/>
      <c r="MGX6" s="32"/>
      <c r="MGY6" s="32"/>
      <c r="MGZ6" s="32"/>
      <c r="MHA6" s="32"/>
      <c r="MHB6" s="32"/>
      <c r="MHC6" s="32"/>
      <c r="MHD6" s="32"/>
      <c r="MHE6" s="32"/>
      <c r="MHF6" s="32"/>
      <c r="MHG6" s="32"/>
      <c r="MHH6" s="32"/>
      <c r="MHI6" s="32"/>
      <c r="MHJ6" s="32"/>
      <c r="MHK6" s="32"/>
      <c r="MHL6" s="32"/>
      <c r="MHM6" s="32"/>
      <c r="MHN6" s="32"/>
      <c r="MHO6" s="32"/>
      <c r="MHP6" s="32"/>
      <c r="MHQ6" s="32"/>
      <c r="MHR6" s="32"/>
      <c r="MHS6" s="32"/>
      <c r="MHT6" s="32"/>
      <c r="MHU6" s="32"/>
      <c r="MHV6" s="32"/>
      <c r="MHW6" s="32"/>
      <c r="MHX6" s="32"/>
      <c r="MHY6" s="32"/>
      <c r="MHZ6" s="32"/>
      <c r="MIA6" s="32"/>
      <c r="MIB6" s="32"/>
      <c r="MIC6" s="32"/>
      <c r="MID6" s="32"/>
      <c r="MIE6" s="32"/>
      <c r="MIF6" s="32"/>
      <c r="MIG6" s="32"/>
      <c r="MIH6" s="32"/>
      <c r="MII6" s="32"/>
      <c r="MIJ6" s="32"/>
      <c r="MIK6" s="32"/>
      <c r="MIL6" s="32"/>
      <c r="MIM6" s="32"/>
      <c r="MIN6" s="32"/>
      <c r="MIO6" s="32"/>
      <c r="MIP6" s="32"/>
      <c r="MIQ6" s="32"/>
      <c r="MIR6" s="32"/>
      <c r="MIS6" s="32"/>
      <c r="MIT6" s="32"/>
      <c r="MIU6" s="32"/>
      <c r="MIV6" s="32"/>
      <c r="MIW6" s="32"/>
      <c r="MIX6" s="32"/>
      <c r="MIY6" s="32"/>
      <c r="MIZ6" s="32"/>
      <c r="MJA6" s="32"/>
      <c r="MJB6" s="32"/>
      <c r="MJC6" s="32"/>
      <c r="MJD6" s="32"/>
      <c r="MJE6" s="32"/>
      <c r="MJF6" s="32"/>
      <c r="MJG6" s="32"/>
      <c r="MJH6" s="32"/>
      <c r="MJI6" s="32"/>
      <c r="MJJ6" s="32"/>
      <c r="MJK6" s="32"/>
      <c r="MJL6" s="32"/>
      <c r="MJM6" s="32"/>
      <c r="MJN6" s="32"/>
      <c r="MJO6" s="32"/>
      <c r="MJP6" s="32"/>
      <c r="MJQ6" s="32"/>
      <c r="MJR6" s="32"/>
      <c r="MJS6" s="32"/>
      <c r="MJT6" s="32"/>
      <c r="MJU6" s="32"/>
      <c r="MJV6" s="32"/>
      <c r="MJW6" s="32"/>
      <c r="MJX6" s="32"/>
      <c r="MJY6" s="32"/>
      <c r="MJZ6" s="32"/>
      <c r="MKA6" s="32"/>
      <c r="MKB6" s="32"/>
      <c r="MKC6" s="32"/>
      <c r="MKD6" s="32"/>
      <c r="MKE6" s="32"/>
      <c r="MKF6" s="32"/>
      <c r="MKG6" s="32"/>
      <c r="MKH6" s="32"/>
      <c r="MKI6" s="32"/>
      <c r="MKJ6" s="32"/>
      <c r="MKK6" s="32"/>
      <c r="MKL6" s="32"/>
      <c r="MKM6" s="32"/>
      <c r="MKN6" s="32"/>
      <c r="MKO6" s="32"/>
      <c r="MKP6" s="32"/>
      <c r="MKQ6" s="32"/>
      <c r="MKR6" s="32"/>
      <c r="MKS6" s="32"/>
      <c r="MKT6" s="32"/>
      <c r="MKU6" s="32"/>
      <c r="MKV6" s="32"/>
      <c r="MKW6" s="32"/>
      <c r="MKX6" s="32"/>
      <c r="MKY6" s="32"/>
      <c r="MKZ6" s="32"/>
      <c r="MLA6" s="32"/>
      <c r="MLB6" s="32"/>
      <c r="MLC6" s="32"/>
      <c r="MLD6" s="32"/>
      <c r="MLE6" s="32"/>
      <c r="MLF6" s="32"/>
      <c r="MLG6" s="32"/>
      <c r="MLH6" s="32"/>
      <c r="MLI6" s="32"/>
      <c r="MLJ6" s="32"/>
      <c r="MLK6" s="32"/>
      <c r="MLL6" s="32"/>
      <c r="MLM6" s="32"/>
      <c r="MLN6" s="32"/>
      <c r="MLO6" s="32"/>
      <c r="MLP6" s="32"/>
      <c r="MLQ6" s="32"/>
      <c r="MLR6" s="32"/>
      <c r="MLS6" s="32"/>
      <c r="MLT6" s="32"/>
      <c r="MLU6" s="32"/>
      <c r="MLV6" s="32"/>
      <c r="MLW6" s="32"/>
      <c r="MLX6" s="32"/>
      <c r="MLY6" s="32"/>
      <c r="MLZ6" s="32"/>
      <c r="MMA6" s="32"/>
      <c r="MMB6" s="32"/>
      <c r="MMC6" s="32"/>
      <c r="MMD6" s="32"/>
      <c r="MME6" s="32"/>
      <c r="MMF6" s="32"/>
      <c r="MMG6" s="32"/>
      <c r="MMH6" s="32"/>
      <c r="MMI6" s="32"/>
      <c r="MMJ6" s="32"/>
      <c r="MMK6" s="32"/>
      <c r="MML6" s="32"/>
      <c r="MMM6" s="32"/>
      <c r="MMN6" s="32"/>
      <c r="MMO6" s="32"/>
      <c r="MMP6" s="32"/>
      <c r="MMQ6" s="32"/>
      <c r="MMR6" s="32"/>
      <c r="MMS6" s="32"/>
      <c r="MMT6" s="32"/>
      <c r="MMU6" s="32"/>
      <c r="MMV6" s="32"/>
      <c r="MMW6" s="32"/>
      <c r="MMX6" s="32"/>
      <c r="MMY6" s="32"/>
      <c r="MMZ6" s="32"/>
      <c r="MNA6" s="32"/>
      <c r="MNB6" s="32"/>
      <c r="MNC6" s="32"/>
      <c r="MND6" s="32"/>
      <c r="MNE6" s="32"/>
      <c r="MNF6" s="32"/>
      <c r="MNG6" s="32"/>
      <c r="MNH6" s="32"/>
      <c r="MNI6" s="32"/>
      <c r="MNJ6" s="32"/>
      <c r="MNK6" s="32"/>
      <c r="MNL6" s="32"/>
      <c r="MNM6" s="32"/>
      <c r="MNN6" s="32"/>
      <c r="MNO6" s="32"/>
      <c r="MNP6" s="32"/>
      <c r="MNQ6" s="32"/>
      <c r="MNR6" s="32"/>
      <c r="MNS6" s="32"/>
      <c r="MNT6" s="32"/>
      <c r="MNU6" s="32"/>
      <c r="MNV6" s="32"/>
      <c r="MNW6" s="32"/>
      <c r="MNX6" s="32"/>
      <c r="MNY6" s="32"/>
      <c r="MNZ6" s="32"/>
      <c r="MOA6" s="32"/>
      <c r="MOB6" s="32"/>
      <c r="MOC6" s="32"/>
      <c r="MOD6" s="32"/>
      <c r="MOE6" s="32"/>
      <c r="MOF6" s="32"/>
      <c r="MOG6" s="32"/>
      <c r="MOH6" s="32"/>
      <c r="MOI6" s="32"/>
      <c r="MOJ6" s="32"/>
      <c r="MOK6" s="32"/>
      <c r="MOL6" s="32"/>
      <c r="MOM6" s="32"/>
      <c r="MON6" s="32"/>
      <c r="MOO6" s="32"/>
      <c r="MOP6" s="32"/>
      <c r="MOQ6" s="32"/>
      <c r="MOR6" s="32"/>
      <c r="MOS6" s="32"/>
      <c r="MOT6" s="32"/>
      <c r="MOU6" s="32"/>
      <c r="MOV6" s="32"/>
      <c r="MOW6" s="32"/>
      <c r="MOX6" s="32"/>
      <c r="MOY6" s="32"/>
      <c r="MOZ6" s="32"/>
      <c r="MPA6" s="32"/>
      <c r="MPB6" s="32"/>
      <c r="MPC6" s="32"/>
      <c r="MPD6" s="32"/>
      <c r="MPE6" s="32"/>
      <c r="MPF6" s="32"/>
      <c r="MPG6" s="32"/>
      <c r="MPH6" s="32"/>
      <c r="MPI6" s="32"/>
      <c r="MPJ6" s="32"/>
      <c r="MPK6" s="32"/>
      <c r="MPL6" s="32"/>
      <c r="MPM6" s="32"/>
      <c r="MPN6" s="32"/>
      <c r="MPO6" s="32"/>
      <c r="MPP6" s="32"/>
      <c r="MPQ6" s="32"/>
      <c r="MPR6" s="32"/>
      <c r="MPS6" s="32"/>
      <c r="MPT6" s="32"/>
      <c r="MPU6" s="32"/>
      <c r="MPV6" s="32"/>
      <c r="MPW6" s="32"/>
      <c r="MPX6" s="32"/>
      <c r="MPY6" s="32"/>
      <c r="MPZ6" s="32"/>
      <c r="MQA6" s="32"/>
      <c r="MQB6" s="32"/>
      <c r="MQC6" s="32"/>
      <c r="MQD6" s="32"/>
      <c r="MQE6" s="32"/>
      <c r="MQF6" s="32"/>
      <c r="MQG6" s="32"/>
      <c r="MQH6" s="32"/>
      <c r="MQI6" s="32"/>
      <c r="MQJ6" s="32"/>
      <c r="MQK6" s="32"/>
      <c r="MQL6" s="32"/>
      <c r="MQM6" s="32"/>
      <c r="MQN6" s="32"/>
      <c r="MQO6" s="32"/>
      <c r="MQP6" s="32"/>
      <c r="MQQ6" s="32"/>
      <c r="MQR6" s="32"/>
      <c r="MQS6" s="32"/>
      <c r="MQT6" s="32"/>
      <c r="MQU6" s="32"/>
      <c r="MQV6" s="32"/>
      <c r="MQW6" s="32"/>
      <c r="MQX6" s="32"/>
      <c r="MQY6" s="32"/>
      <c r="MQZ6" s="32"/>
      <c r="MRA6" s="32"/>
      <c r="MRB6" s="32"/>
      <c r="MRC6" s="32"/>
      <c r="MRD6" s="32"/>
      <c r="MRE6" s="32"/>
      <c r="MRF6" s="32"/>
      <c r="MRG6" s="32"/>
      <c r="MRH6" s="32"/>
      <c r="MRI6" s="32"/>
      <c r="MRJ6" s="32"/>
      <c r="MRK6" s="32"/>
      <c r="MRL6" s="32"/>
      <c r="MRM6" s="32"/>
      <c r="MRN6" s="32"/>
      <c r="MRO6" s="32"/>
      <c r="MRP6" s="32"/>
      <c r="MRQ6" s="32"/>
      <c r="MRR6" s="32"/>
      <c r="MRS6" s="32"/>
      <c r="MRT6" s="32"/>
      <c r="MRU6" s="32"/>
      <c r="MRV6" s="32"/>
      <c r="MRW6" s="32"/>
      <c r="MRX6" s="32"/>
      <c r="MRY6" s="32"/>
      <c r="MRZ6" s="32"/>
      <c r="MSA6" s="32"/>
      <c r="MSB6" s="32"/>
      <c r="MSC6" s="32"/>
      <c r="MSD6" s="32"/>
      <c r="MSE6" s="32"/>
      <c r="MSF6" s="32"/>
      <c r="MSG6" s="32"/>
      <c r="MSH6" s="32"/>
      <c r="MSI6" s="32"/>
      <c r="MSJ6" s="32"/>
      <c r="MSK6" s="32"/>
      <c r="MSL6" s="32"/>
      <c r="MSM6" s="32"/>
      <c r="MSN6" s="32"/>
      <c r="MSO6" s="32"/>
      <c r="MSP6" s="32"/>
      <c r="MSQ6" s="32"/>
      <c r="MSR6" s="32"/>
      <c r="MSS6" s="32"/>
      <c r="MST6" s="32"/>
      <c r="MSU6" s="32"/>
      <c r="MSV6" s="32"/>
      <c r="MSW6" s="32"/>
      <c r="MSX6" s="32"/>
      <c r="MSY6" s="32"/>
      <c r="MSZ6" s="32"/>
      <c r="MTA6" s="32"/>
      <c r="MTB6" s="32"/>
      <c r="MTC6" s="32"/>
      <c r="MTD6" s="32"/>
      <c r="MTE6" s="32"/>
      <c r="MTF6" s="32"/>
      <c r="MTG6" s="32"/>
      <c r="MTH6" s="32"/>
      <c r="MTI6" s="32"/>
      <c r="MTJ6" s="32"/>
      <c r="MTK6" s="32"/>
      <c r="MTL6" s="32"/>
      <c r="MTM6" s="32"/>
      <c r="MTN6" s="32"/>
      <c r="MTO6" s="32"/>
      <c r="MTP6" s="32"/>
      <c r="MTQ6" s="32"/>
      <c r="MTR6" s="32"/>
      <c r="MTS6" s="32"/>
      <c r="MTT6" s="32"/>
      <c r="MTU6" s="32"/>
      <c r="MTV6" s="32"/>
      <c r="MTW6" s="32"/>
      <c r="MTX6" s="32"/>
      <c r="MTY6" s="32"/>
      <c r="MTZ6" s="32"/>
      <c r="MUA6" s="32"/>
      <c r="MUB6" s="32"/>
      <c r="MUC6" s="32"/>
      <c r="MUD6" s="32"/>
      <c r="MUE6" s="32"/>
      <c r="MUF6" s="32"/>
      <c r="MUG6" s="32"/>
      <c r="MUH6" s="32"/>
      <c r="MUI6" s="32"/>
      <c r="MUJ6" s="32"/>
      <c r="MUK6" s="32"/>
      <c r="MUL6" s="32"/>
      <c r="MUM6" s="32"/>
      <c r="MUN6" s="32"/>
      <c r="MUO6" s="32"/>
      <c r="MUP6" s="32"/>
      <c r="MUQ6" s="32"/>
      <c r="MUR6" s="32"/>
      <c r="MUS6" s="32"/>
      <c r="MUT6" s="32"/>
      <c r="MUU6" s="32"/>
      <c r="MUV6" s="32"/>
      <c r="MUW6" s="32"/>
      <c r="MUX6" s="32"/>
      <c r="MUY6" s="32"/>
      <c r="MUZ6" s="32"/>
      <c r="MVA6" s="32"/>
      <c r="MVB6" s="32"/>
      <c r="MVC6" s="32"/>
      <c r="MVD6" s="32"/>
      <c r="MVE6" s="32"/>
      <c r="MVF6" s="32"/>
      <c r="MVG6" s="32"/>
      <c r="MVH6" s="32"/>
      <c r="MVI6" s="32"/>
      <c r="MVJ6" s="32"/>
      <c r="MVK6" s="32"/>
      <c r="MVL6" s="32"/>
      <c r="MVM6" s="32"/>
      <c r="MVN6" s="32"/>
      <c r="MVO6" s="32"/>
      <c r="MVP6" s="32"/>
      <c r="MVQ6" s="32"/>
      <c r="MVR6" s="32"/>
      <c r="MVS6" s="32"/>
      <c r="MVT6" s="32"/>
      <c r="MVU6" s="32"/>
      <c r="MVV6" s="32"/>
      <c r="MVW6" s="32"/>
      <c r="MVX6" s="32"/>
      <c r="MVY6" s="32"/>
      <c r="MVZ6" s="32"/>
      <c r="MWA6" s="32"/>
      <c r="MWB6" s="32"/>
      <c r="MWC6" s="32"/>
      <c r="MWD6" s="32"/>
      <c r="MWE6" s="32"/>
      <c r="MWF6" s="32"/>
      <c r="MWG6" s="32"/>
      <c r="MWH6" s="32"/>
      <c r="MWI6" s="32"/>
      <c r="MWJ6" s="32"/>
      <c r="MWK6" s="32"/>
      <c r="MWL6" s="32"/>
      <c r="MWM6" s="32"/>
      <c r="MWN6" s="32"/>
      <c r="MWO6" s="32"/>
      <c r="MWP6" s="32"/>
      <c r="MWQ6" s="32"/>
      <c r="MWR6" s="32"/>
      <c r="MWS6" s="32"/>
      <c r="MWT6" s="32"/>
      <c r="MWU6" s="32"/>
      <c r="MWV6" s="32"/>
      <c r="MWW6" s="32"/>
      <c r="MWX6" s="32"/>
      <c r="MWY6" s="32"/>
      <c r="MWZ6" s="32"/>
      <c r="MXA6" s="32"/>
      <c r="MXB6" s="32"/>
      <c r="MXC6" s="32"/>
      <c r="MXD6" s="32"/>
      <c r="MXE6" s="32"/>
      <c r="MXF6" s="32"/>
      <c r="MXG6" s="32"/>
      <c r="MXH6" s="32"/>
      <c r="MXI6" s="32"/>
      <c r="MXJ6" s="32"/>
      <c r="MXK6" s="32"/>
      <c r="MXL6" s="32"/>
      <c r="MXM6" s="32"/>
      <c r="MXN6" s="32"/>
      <c r="MXO6" s="32"/>
      <c r="MXP6" s="32"/>
      <c r="MXQ6" s="32"/>
      <c r="MXR6" s="32"/>
      <c r="MXS6" s="32"/>
      <c r="MXT6" s="32"/>
      <c r="MXU6" s="32"/>
      <c r="MXV6" s="32"/>
      <c r="MXW6" s="32"/>
      <c r="MXX6" s="32"/>
      <c r="MXY6" s="32"/>
      <c r="MXZ6" s="32"/>
      <c r="MYA6" s="32"/>
      <c r="MYB6" s="32"/>
      <c r="MYC6" s="32"/>
      <c r="MYD6" s="32"/>
      <c r="MYE6" s="32"/>
      <c r="MYF6" s="32"/>
      <c r="MYG6" s="32"/>
      <c r="MYH6" s="32"/>
      <c r="MYI6" s="32"/>
      <c r="MYJ6" s="32"/>
      <c r="MYK6" s="32"/>
      <c r="MYL6" s="32"/>
      <c r="MYM6" s="32"/>
      <c r="MYN6" s="32"/>
      <c r="MYO6" s="32"/>
      <c r="MYP6" s="32"/>
      <c r="MYQ6" s="32"/>
      <c r="MYR6" s="32"/>
      <c r="MYS6" s="32"/>
      <c r="MYT6" s="32"/>
      <c r="MYU6" s="32"/>
      <c r="MYV6" s="32"/>
      <c r="MYW6" s="32"/>
      <c r="MYX6" s="32"/>
      <c r="MYY6" s="32"/>
      <c r="MYZ6" s="32"/>
      <c r="MZA6" s="32"/>
      <c r="MZB6" s="32"/>
      <c r="MZC6" s="32"/>
      <c r="MZD6" s="32"/>
      <c r="MZE6" s="32"/>
      <c r="MZF6" s="32"/>
      <c r="MZG6" s="32"/>
      <c r="MZH6" s="32"/>
      <c r="MZI6" s="32"/>
      <c r="MZJ6" s="32"/>
      <c r="MZK6" s="32"/>
      <c r="MZL6" s="32"/>
      <c r="MZM6" s="32"/>
      <c r="MZN6" s="32"/>
      <c r="MZO6" s="32"/>
      <c r="MZP6" s="32"/>
      <c r="MZQ6" s="32"/>
      <c r="MZR6" s="32"/>
      <c r="MZS6" s="32"/>
      <c r="MZT6" s="32"/>
      <c r="MZU6" s="32"/>
      <c r="MZV6" s="32"/>
      <c r="MZW6" s="32"/>
      <c r="MZX6" s="32"/>
      <c r="MZY6" s="32"/>
      <c r="MZZ6" s="32"/>
      <c r="NAA6" s="32"/>
      <c r="NAB6" s="32"/>
      <c r="NAC6" s="32"/>
      <c r="NAD6" s="32"/>
      <c r="NAE6" s="32"/>
      <c r="NAF6" s="32"/>
      <c r="NAG6" s="32"/>
      <c r="NAH6" s="32"/>
      <c r="NAI6" s="32"/>
      <c r="NAJ6" s="32"/>
      <c r="NAK6" s="32"/>
      <c r="NAL6" s="32"/>
      <c r="NAM6" s="32"/>
      <c r="NAN6" s="32"/>
      <c r="NAO6" s="32"/>
      <c r="NAP6" s="32"/>
      <c r="NAQ6" s="32"/>
      <c r="NAR6" s="32"/>
      <c r="NAS6" s="32"/>
      <c r="NAT6" s="32"/>
      <c r="NAU6" s="32"/>
      <c r="NAV6" s="32"/>
      <c r="NAW6" s="32"/>
      <c r="NAX6" s="32"/>
      <c r="NAY6" s="32"/>
      <c r="NAZ6" s="32"/>
      <c r="NBA6" s="32"/>
      <c r="NBB6" s="32"/>
      <c r="NBC6" s="32"/>
      <c r="NBD6" s="32"/>
      <c r="NBE6" s="32"/>
      <c r="NBF6" s="32"/>
      <c r="NBG6" s="32"/>
      <c r="NBH6" s="32"/>
      <c r="NBI6" s="32"/>
      <c r="NBJ6" s="32"/>
      <c r="NBK6" s="32"/>
      <c r="NBL6" s="32"/>
      <c r="NBM6" s="32"/>
      <c r="NBN6" s="32"/>
      <c r="NBO6" s="32"/>
      <c r="NBP6" s="32"/>
      <c r="NBQ6" s="32"/>
      <c r="NBR6" s="32"/>
      <c r="NBS6" s="32"/>
      <c r="NBT6" s="32"/>
      <c r="NBU6" s="32"/>
      <c r="NBV6" s="32"/>
      <c r="NBW6" s="32"/>
      <c r="NBX6" s="32"/>
      <c r="NBY6" s="32"/>
      <c r="NBZ6" s="32"/>
      <c r="NCA6" s="32"/>
      <c r="NCB6" s="32"/>
      <c r="NCC6" s="32"/>
      <c r="NCD6" s="32"/>
      <c r="NCE6" s="32"/>
      <c r="NCF6" s="32"/>
      <c r="NCG6" s="32"/>
      <c r="NCH6" s="32"/>
      <c r="NCI6" s="32"/>
      <c r="NCJ6" s="32"/>
      <c r="NCK6" s="32"/>
      <c r="NCL6" s="32"/>
      <c r="NCM6" s="32"/>
      <c r="NCN6" s="32"/>
      <c r="NCO6" s="32"/>
      <c r="NCP6" s="32"/>
      <c r="NCQ6" s="32"/>
      <c r="NCR6" s="32"/>
      <c r="NCS6" s="32"/>
      <c r="NCT6" s="32"/>
      <c r="NCU6" s="32"/>
      <c r="NCV6" s="32"/>
      <c r="NCW6" s="32"/>
      <c r="NCX6" s="32"/>
      <c r="NCY6" s="32"/>
      <c r="NCZ6" s="32"/>
      <c r="NDA6" s="32"/>
      <c r="NDB6" s="32"/>
      <c r="NDC6" s="32"/>
      <c r="NDD6" s="32"/>
      <c r="NDE6" s="32"/>
      <c r="NDF6" s="32"/>
      <c r="NDG6" s="32"/>
      <c r="NDH6" s="32"/>
      <c r="NDI6" s="32"/>
      <c r="NDJ6" s="32"/>
      <c r="NDK6" s="32"/>
      <c r="NDL6" s="32"/>
      <c r="NDM6" s="32"/>
      <c r="NDN6" s="32"/>
      <c r="NDO6" s="32"/>
      <c r="NDP6" s="32"/>
      <c r="NDQ6" s="32"/>
      <c r="NDR6" s="32"/>
      <c r="NDS6" s="32"/>
      <c r="NDT6" s="32"/>
      <c r="NDU6" s="32"/>
      <c r="NDV6" s="32"/>
      <c r="NDW6" s="32"/>
      <c r="NDX6" s="32"/>
      <c r="NDY6" s="32"/>
      <c r="NDZ6" s="32"/>
      <c r="NEA6" s="32"/>
      <c r="NEB6" s="32"/>
      <c r="NEC6" s="32"/>
      <c r="NED6" s="32"/>
      <c r="NEE6" s="32"/>
      <c r="NEF6" s="32"/>
      <c r="NEG6" s="32"/>
      <c r="NEH6" s="32"/>
      <c r="NEI6" s="32"/>
      <c r="NEJ6" s="32"/>
      <c r="NEK6" s="32"/>
      <c r="NEL6" s="32"/>
      <c r="NEM6" s="32"/>
      <c r="NEN6" s="32"/>
      <c r="NEO6" s="32"/>
      <c r="NEP6" s="32"/>
      <c r="NEQ6" s="32"/>
      <c r="NER6" s="32"/>
      <c r="NES6" s="32"/>
      <c r="NET6" s="32"/>
      <c r="NEU6" s="32"/>
      <c r="NEV6" s="32"/>
      <c r="NEW6" s="32"/>
      <c r="NEX6" s="32"/>
      <c r="NEY6" s="32"/>
      <c r="NEZ6" s="32"/>
      <c r="NFA6" s="32"/>
      <c r="NFB6" s="32"/>
      <c r="NFC6" s="32"/>
      <c r="NFD6" s="32"/>
      <c r="NFE6" s="32"/>
      <c r="NFF6" s="32"/>
      <c r="NFG6" s="32"/>
      <c r="NFH6" s="32"/>
      <c r="NFI6" s="32"/>
      <c r="NFJ6" s="32"/>
      <c r="NFK6" s="32"/>
      <c r="NFL6" s="32"/>
      <c r="NFM6" s="32"/>
      <c r="NFN6" s="32"/>
      <c r="NFO6" s="32"/>
      <c r="NFP6" s="32"/>
      <c r="NFQ6" s="32"/>
      <c r="NFR6" s="32"/>
      <c r="NFS6" s="32"/>
      <c r="NFT6" s="32"/>
      <c r="NFU6" s="32"/>
      <c r="NFV6" s="32"/>
      <c r="NFW6" s="32"/>
      <c r="NFX6" s="32"/>
      <c r="NFY6" s="32"/>
      <c r="NFZ6" s="32"/>
      <c r="NGA6" s="32"/>
      <c r="NGB6" s="32"/>
      <c r="NGC6" s="32"/>
      <c r="NGD6" s="32"/>
      <c r="NGE6" s="32"/>
      <c r="NGF6" s="32"/>
      <c r="NGG6" s="32"/>
      <c r="NGH6" s="32"/>
      <c r="NGI6" s="32"/>
      <c r="NGJ6" s="32"/>
      <c r="NGK6" s="32"/>
      <c r="NGL6" s="32"/>
      <c r="NGM6" s="32"/>
      <c r="NGN6" s="32"/>
      <c r="NGO6" s="32"/>
      <c r="NGP6" s="32"/>
      <c r="NGQ6" s="32"/>
      <c r="NGR6" s="32"/>
      <c r="NGS6" s="32"/>
      <c r="NGT6" s="32"/>
      <c r="NGU6" s="32"/>
      <c r="NGV6" s="32"/>
      <c r="NGW6" s="32"/>
      <c r="NGX6" s="32"/>
      <c r="NGY6" s="32"/>
      <c r="NGZ6" s="32"/>
      <c r="NHA6" s="32"/>
      <c r="NHB6" s="32"/>
      <c r="NHC6" s="32"/>
      <c r="NHD6" s="32"/>
      <c r="NHE6" s="32"/>
      <c r="NHF6" s="32"/>
      <c r="NHG6" s="32"/>
      <c r="NHH6" s="32"/>
      <c r="NHI6" s="32"/>
      <c r="NHJ6" s="32"/>
      <c r="NHK6" s="32"/>
      <c r="NHL6" s="32"/>
      <c r="NHM6" s="32"/>
      <c r="NHN6" s="32"/>
      <c r="NHO6" s="32"/>
      <c r="NHP6" s="32"/>
      <c r="NHQ6" s="32"/>
      <c r="NHR6" s="32"/>
      <c r="NHS6" s="32"/>
      <c r="NHT6" s="32"/>
      <c r="NHU6" s="32"/>
      <c r="NHV6" s="32"/>
      <c r="NHW6" s="32"/>
      <c r="NHX6" s="32"/>
      <c r="NHY6" s="32"/>
      <c r="NHZ6" s="32"/>
      <c r="NIA6" s="32"/>
      <c r="NIB6" s="32"/>
      <c r="NIC6" s="32"/>
      <c r="NID6" s="32"/>
      <c r="NIE6" s="32"/>
      <c r="NIF6" s="32"/>
      <c r="NIG6" s="32"/>
      <c r="NIH6" s="32"/>
      <c r="NII6" s="32"/>
      <c r="NIJ6" s="32"/>
      <c r="NIK6" s="32"/>
      <c r="NIL6" s="32"/>
      <c r="NIM6" s="32"/>
      <c r="NIN6" s="32"/>
      <c r="NIO6" s="32"/>
      <c r="NIP6" s="32"/>
      <c r="NIQ6" s="32"/>
      <c r="NIR6" s="32"/>
      <c r="NIS6" s="32"/>
      <c r="NIT6" s="32"/>
      <c r="NIU6" s="32"/>
      <c r="NIV6" s="32"/>
      <c r="NIW6" s="32"/>
      <c r="NIX6" s="32"/>
      <c r="NIY6" s="32"/>
      <c r="NIZ6" s="32"/>
      <c r="NJA6" s="32"/>
      <c r="NJB6" s="32"/>
      <c r="NJC6" s="32"/>
      <c r="NJD6" s="32"/>
      <c r="NJE6" s="32"/>
      <c r="NJF6" s="32"/>
      <c r="NJG6" s="32"/>
      <c r="NJH6" s="32"/>
      <c r="NJI6" s="32"/>
      <c r="NJJ6" s="32"/>
      <c r="NJK6" s="32"/>
      <c r="NJL6" s="32"/>
      <c r="NJM6" s="32"/>
      <c r="NJN6" s="32"/>
      <c r="NJO6" s="32"/>
      <c r="NJP6" s="32"/>
      <c r="NJQ6" s="32"/>
      <c r="NJR6" s="32"/>
      <c r="NJS6" s="32"/>
      <c r="NJT6" s="32"/>
      <c r="NJU6" s="32"/>
      <c r="NJV6" s="32"/>
      <c r="NJW6" s="32"/>
      <c r="NJX6" s="32"/>
      <c r="NJY6" s="32"/>
      <c r="NJZ6" s="32"/>
      <c r="NKA6" s="32"/>
      <c r="NKB6" s="32"/>
      <c r="NKC6" s="32"/>
      <c r="NKD6" s="32"/>
      <c r="NKE6" s="32"/>
      <c r="NKF6" s="32"/>
      <c r="NKG6" s="32"/>
      <c r="NKH6" s="32"/>
      <c r="NKI6" s="32"/>
      <c r="NKJ6" s="32"/>
      <c r="NKK6" s="32"/>
      <c r="NKL6" s="32"/>
      <c r="NKM6" s="32"/>
      <c r="NKN6" s="32"/>
      <c r="NKO6" s="32"/>
      <c r="NKP6" s="32"/>
      <c r="NKQ6" s="32"/>
      <c r="NKR6" s="32"/>
      <c r="NKS6" s="32"/>
      <c r="NKT6" s="32"/>
      <c r="NKU6" s="32"/>
      <c r="NKV6" s="32"/>
      <c r="NKW6" s="32"/>
      <c r="NKX6" s="32"/>
      <c r="NKY6" s="32"/>
      <c r="NKZ6" s="32"/>
      <c r="NLA6" s="32"/>
      <c r="NLB6" s="32"/>
      <c r="NLC6" s="32"/>
      <c r="NLD6" s="32"/>
      <c r="NLE6" s="32"/>
      <c r="NLF6" s="32"/>
      <c r="NLG6" s="32"/>
      <c r="NLH6" s="32"/>
      <c r="NLI6" s="32"/>
      <c r="NLJ6" s="32"/>
      <c r="NLK6" s="32"/>
      <c r="NLL6" s="32"/>
      <c r="NLM6" s="32"/>
      <c r="NLN6" s="32"/>
      <c r="NLO6" s="32"/>
      <c r="NLP6" s="32"/>
      <c r="NLQ6" s="32"/>
      <c r="NLR6" s="32"/>
      <c r="NLS6" s="32"/>
      <c r="NLT6" s="32"/>
      <c r="NLU6" s="32"/>
      <c r="NLV6" s="32"/>
      <c r="NLW6" s="32"/>
      <c r="NLX6" s="32"/>
      <c r="NLY6" s="32"/>
      <c r="NLZ6" s="32"/>
      <c r="NMA6" s="32"/>
      <c r="NMB6" s="32"/>
      <c r="NMC6" s="32"/>
      <c r="NMD6" s="32"/>
      <c r="NME6" s="32"/>
      <c r="NMF6" s="32"/>
      <c r="NMG6" s="32"/>
      <c r="NMH6" s="32"/>
      <c r="NMI6" s="32"/>
      <c r="NMJ6" s="32"/>
      <c r="NMK6" s="32"/>
      <c r="NML6" s="32"/>
      <c r="NMM6" s="32"/>
      <c r="NMN6" s="32"/>
      <c r="NMO6" s="32"/>
      <c r="NMP6" s="32"/>
      <c r="NMQ6" s="32"/>
      <c r="NMR6" s="32"/>
      <c r="NMS6" s="32"/>
      <c r="NMT6" s="32"/>
      <c r="NMU6" s="32"/>
      <c r="NMV6" s="32"/>
      <c r="NMW6" s="32"/>
      <c r="NMX6" s="32"/>
      <c r="NMY6" s="32"/>
      <c r="NMZ6" s="32"/>
      <c r="NNA6" s="32"/>
      <c r="NNB6" s="32"/>
      <c r="NNC6" s="32"/>
      <c r="NND6" s="32"/>
      <c r="NNE6" s="32"/>
      <c r="NNF6" s="32"/>
      <c r="NNG6" s="32"/>
      <c r="NNH6" s="32"/>
      <c r="NNI6" s="32"/>
      <c r="NNJ6" s="32"/>
      <c r="NNK6" s="32"/>
      <c r="NNL6" s="32"/>
      <c r="NNM6" s="32"/>
      <c r="NNN6" s="32"/>
      <c r="NNO6" s="32"/>
      <c r="NNP6" s="32"/>
      <c r="NNQ6" s="32"/>
      <c r="NNR6" s="32"/>
      <c r="NNS6" s="32"/>
      <c r="NNT6" s="32"/>
      <c r="NNU6" s="32"/>
      <c r="NNV6" s="32"/>
      <c r="NNW6" s="32"/>
      <c r="NNX6" s="32"/>
      <c r="NNY6" s="32"/>
      <c r="NNZ6" s="32"/>
      <c r="NOA6" s="32"/>
      <c r="NOB6" s="32"/>
      <c r="NOC6" s="32"/>
      <c r="NOD6" s="32"/>
      <c r="NOE6" s="32"/>
      <c r="NOF6" s="32"/>
      <c r="NOG6" s="32"/>
      <c r="NOH6" s="32"/>
      <c r="NOI6" s="32"/>
      <c r="NOJ6" s="32"/>
      <c r="NOK6" s="32"/>
      <c r="NOL6" s="32"/>
      <c r="NOM6" s="32"/>
      <c r="NON6" s="32"/>
      <c r="NOO6" s="32"/>
      <c r="NOP6" s="32"/>
      <c r="NOQ6" s="32"/>
      <c r="NOR6" s="32"/>
      <c r="NOS6" s="32"/>
      <c r="NOT6" s="32"/>
      <c r="NOU6" s="32"/>
      <c r="NOV6" s="32"/>
      <c r="NOW6" s="32"/>
      <c r="NOX6" s="32"/>
      <c r="NOY6" s="32"/>
      <c r="NOZ6" s="32"/>
      <c r="NPA6" s="32"/>
      <c r="NPB6" s="32"/>
      <c r="NPC6" s="32"/>
      <c r="NPD6" s="32"/>
      <c r="NPE6" s="32"/>
      <c r="NPF6" s="32"/>
      <c r="NPG6" s="32"/>
      <c r="NPH6" s="32"/>
      <c r="NPI6" s="32"/>
      <c r="NPJ6" s="32"/>
      <c r="NPK6" s="32"/>
      <c r="NPL6" s="32"/>
      <c r="NPM6" s="32"/>
      <c r="NPN6" s="32"/>
      <c r="NPO6" s="32"/>
      <c r="NPP6" s="32"/>
      <c r="NPQ6" s="32"/>
      <c r="NPR6" s="32"/>
      <c r="NPS6" s="32"/>
      <c r="NPT6" s="32"/>
      <c r="NPU6" s="32"/>
      <c r="NPV6" s="32"/>
      <c r="NPW6" s="32"/>
      <c r="NPX6" s="32"/>
      <c r="NPY6" s="32"/>
      <c r="NPZ6" s="32"/>
      <c r="NQA6" s="32"/>
      <c r="NQB6" s="32"/>
      <c r="NQC6" s="32"/>
      <c r="NQD6" s="32"/>
      <c r="NQE6" s="32"/>
      <c r="NQF6" s="32"/>
      <c r="NQG6" s="32"/>
      <c r="NQH6" s="32"/>
      <c r="NQI6" s="32"/>
      <c r="NQJ6" s="32"/>
      <c r="NQK6" s="32"/>
      <c r="NQL6" s="32"/>
      <c r="NQM6" s="32"/>
      <c r="NQN6" s="32"/>
      <c r="NQO6" s="32"/>
      <c r="NQP6" s="32"/>
      <c r="NQQ6" s="32"/>
      <c r="NQR6" s="32"/>
      <c r="NQS6" s="32"/>
      <c r="NQT6" s="32"/>
      <c r="NQU6" s="32"/>
      <c r="NQV6" s="32"/>
      <c r="NQW6" s="32"/>
      <c r="NQX6" s="32"/>
      <c r="NQY6" s="32"/>
      <c r="NQZ6" s="32"/>
      <c r="NRA6" s="32"/>
      <c r="NRB6" s="32"/>
      <c r="NRC6" s="32"/>
      <c r="NRD6" s="32"/>
      <c r="NRE6" s="32"/>
      <c r="NRF6" s="32"/>
      <c r="NRG6" s="32"/>
      <c r="NRH6" s="32"/>
      <c r="NRI6" s="32"/>
      <c r="NRJ6" s="32"/>
      <c r="NRK6" s="32"/>
      <c r="NRL6" s="32"/>
      <c r="NRM6" s="32"/>
      <c r="NRN6" s="32"/>
      <c r="NRO6" s="32"/>
      <c r="NRP6" s="32"/>
      <c r="NRQ6" s="32"/>
      <c r="NRR6" s="32"/>
      <c r="NRS6" s="32"/>
      <c r="NRT6" s="32"/>
      <c r="NRU6" s="32"/>
      <c r="NRV6" s="32"/>
      <c r="NRW6" s="32"/>
      <c r="NRX6" s="32"/>
      <c r="NRY6" s="32"/>
      <c r="NRZ6" s="32"/>
      <c r="NSA6" s="32"/>
      <c r="NSB6" s="32"/>
      <c r="NSC6" s="32"/>
      <c r="NSD6" s="32"/>
      <c r="NSE6" s="32"/>
      <c r="NSF6" s="32"/>
      <c r="NSG6" s="32"/>
      <c r="NSH6" s="32"/>
      <c r="NSI6" s="32"/>
      <c r="NSJ6" s="32"/>
      <c r="NSK6" s="32"/>
      <c r="NSL6" s="32"/>
      <c r="NSM6" s="32"/>
      <c r="NSN6" s="32"/>
      <c r="NSO6" s="32"/>
      <c r="NSP6" s="32"/>
      <c r="NSQ6" s="32"/>
      <c r="NSR6" s="32"/>
      <c r="NSS6" s="32"/>
      <c r="NST6" s="32"/>
      <c r="NSU6" s="32"/>
      <c r="NSV6" s="32"/>
      <c r="NSW6" s="32"/>
      <c r="NSX6" s="32"/>
      <c r="NSY6" s="32"/>
      <c r="NSZ6" s="32"/>
      <c r="NTA6" s="32"/>
      <c r="NTB6" s="32"/>
      <c r="NTC6" s="32"/>
      <c r="NTD6" s="32"/>
      <c r="NTE6" s="32"/>
      <c r="NTF6" s="32"/>
      <c r="NTG6" s="32"/>
      <c r="NTH6" s="32"/>
      <c r="NTI6" s="32"/>
      <c r="NTJ6" s="32"/>
      <c r="NTK6" s="32"/>
      <c r="NTL6" s="32"/>
      <c r="NTM6" s="32"/>
      <c r="NTN6" s="32"/>
      <c r="NTO6" s="32"/>
      <c r="NTP6" s="32"/>
      <c r="NTQ6" s="32"/>
      <c r="NTR6" s="32"/>
      <c r="NTS6" s="32"/>
      <c r="NTT6" s="32"/>
      <c r="NTU6" s="32"/>
      <c r="NTV6" s="32"/>
      <c r="NTW6" s="32"/>
      <c r="NTX6" s="32"/>
      <c r="NTY6" s="32"/>
      <c r="NTZ6" s="32"/>
      <c r="NUA6" s="32"/>
      <c r="NUB6" s="32"/>
      <c r="NUC6" s="32"/>
      <c r="NUD6" s="32"/>
      <c r="NUE6" s="32"/>
      <c r="NUF6" s="32"/>
      <c r="NUG6" s="32"/>
      <c r="NUH6" s="32"/>
      <c r="NUI6" s="32"/>
      <c r="NUJ6" s="32"/>
      <c r="NUK6" s="32"/>
      <c r="NUL6" s="32"/>
      <c r="NUM6" s="32"/>
      <c r="NUN6" s="32"/>
      <c r="NUO6" s="32"/>
      <c r="NUP6" s="32"/>
      <c r="NUQ6" s="32"/>
      <c r="NUR6" s="32"/>
      <c r="NUS6" s="32"/>
      <c r="NUT6" s="32"/>
      <c r="NUU6" s="32"/>
      <c r="NUV6" s="32"/>
      <c r="NUW6" s="32"/>
      <c r="NUX6" s="32"/>
      <c r="NUY6" s="32"/>
      <c r="NUZ6" s="32"/>
      <c r="NVA6" s="32"/>
      <c r="NVB6" s="32"/>
      <c r="NVC6" s="32"/>
      <c r="NVD6" s="32"/>
      <c r="NVE6" s="32"/>
      <c r="NVF6" s="32"/>
      <c r="NVG6" s="32"/>
      <c r="NVH6" s="32"/>
      <c r="NVI6" s="32"/>
      <c r="NVJ6" s="32"/>
      <c r="NVK6" s="32"/>
      <c r="NVL6" s="32"/>
      <c r="NVM6" s="32"/>
      <c r="NVN6" s="32"/>
      <c r="NVO6" s="32"/>
      <c r="NVP6" s="32"/>
      <c r="NVQ6" s="32"/>
      <c r="NVR6" s="32"/>
      <c r="NVS6" s="32"/>
      <c r="NVT6" s="32"/>
      <c r="NVU6" s="32"/>
      <c r="NVV6" s="32"/>
      <c r="NVW6" s="32"/>
      <c r="NVX6" s="32"/>
      <c r="NVY6" s="32"/>
      <c r="NVZ6" s="32"/>
      <c r="NWA6" s="32"/>
      <c r="NWB6" s="32"/>
      <c r="NWC6" s="32"/>
      <c r="NWD6" s="32"/>
      <c r="NWE6" s="32"/>
      <c r="NWF6" s="32"/>
      <c r="NWG6" s="32"/>
      <c r="NWH6" s="32"/>
      <c r="NWI6" s="32"/>
      <c r="NWJ6" s="32"/>
      <c r="NWK6" s="32"/>
      <c r="NWL6" s="32"/>
      <c r="NWM6" s="32"/>
      <c r="NWN6" s="32"/>
      <c r="NWO6" s="32"/>
      <c r="NWP6" s="32"/>
      <c r="NWQ6" s="32"/>
      <c r="NWR6" s="32"/>
      <c r="NWS6" s="32"/>
      <c r="NWT6" s="32"/>
      <c r="NWU6" s="32"/>
      <c r="NWV6" s="32"/>
      <c r="NWW6" s="32"/>
      <c r="NWX6" s="32"/>
      <c r="NWY6" s="32"/>
      <c r="NWZ6" s="32"/>
      <c r="NXA6" s="32"/>
      <c r="NXB6" s="32"/>
      <c r="NXC6" s="32"/>
      <c r="NXD6" s="32"/>
      <c r="NXE6" s="32"/>
      <c r="NXF6" s="32"/>
      <c r="NXG6" s="32"/>
      <c r="NXH6" s="32"/>
      <c r="NXI6" s="32"/>
      <c r="NXJ6" s="32"/>
      <c r="NXK6" s="32"/>
      <c r="NXL6" s="32"/>
      <c r="NXM6" s="32"/>
      <c r="NXN6" s="32"/>
      <c r="NXO6" s="32"/>
      <c r="NXP6" s="32"/>
      <c r="NXQ6" s="32"/>
      <c r="NXR6" s="32"/>
      <c r="NXS6" s="32"/>
      <c r="NXT6" s="32"/>
      <c r="NXU6" s="32"/>
      <c r="NXV6" s="32"/>
      <c r="NXW6" s="32"/>
      <c r="NXX6" s="32"/>
      <c r="NXY6" s="32"/>
      <c r="NXZ6" s="32"/>
      <c r="NYA6" s="32"/>
      <c r="NYB6" s="32"/>
      <c r="NYC6" s="32"/>
      <c r="NYD6" s="32"/>
      <c r="NYE6" s="32"/>
      <c r="NYF6" s="32"/>
      <c r="NYG6" s="32"/>
      <c r="NYH6" s="32"/>
      <c r="NYI6" s="32"/>
      <c r="NYJ6" s="32"/>
      <c r="NYK6" s="32"/>
      <c r="NYL6" s="32"/>
      <c r="NYM6" s="32"/>
      <c r="NYN6" s="32"/>
      <c r="NYO6" s="32"/>
      <c r="NYP6" s="32"/>
      <c r="NYQ6" s="32"/>
      <c r="NYR6" s="32"/>
      <c r="NYS6" s="32"/>
      <c r="NYT6" s="32"/>
      <c r="NYU6" s="32"/>
      <c r="NYV6" s="32"/>
      <c r="NYW6" s="32"/>
      <c r="NYX6" s="32"/>
      <c r="NYY6" s="32"/>
      <c r="NYZ6" s="32"/>
      <c r="NZA6" s="32"/>
      <c r="NZB6" s="32"/>
      <c r="NZC6" s="32"/>
      <c r="NZD6" s="32"/>
      <c r="NZE6" s="32"/>
      <c r="NZF6" s="32"/>
      <c r="NZG6" s="32"/>
      <c r="NZH6" s="32"/>
      <c r="NZI6" s="32"/>
      <c r="NZJ6" s="32"/>
      <c r="NZK6" s="32"/>
      <c r="NZL6" s="32"/>
      <c r="NZM6" s="32"/>
      <c r="NZN6" s="32"/>
      <c r="NZO6" s="32"/>
      <c r="NZP6" s="32"/>
      <c r="NZQ6" s="32"/>
      <c r="NZR6" s="32"/>
      <c r="NZS6" s="32"/>
      <c r="NZT6" s="32"/>
      <c r="NZU6" s="32"/>
      <c r="NZV6" s="32"/>
      <c r="NZW6" s="32"/>
      <c r="NZX6" s="32"/>
      <c r="NZY6" s="32"/>
      <c r="NZZ6" s="32"/>
      <c r="OAA6" s="32"/>
      <c r="OAB6" s="32"/>
      <c r="OAC6" s="32"/>
      <c r="OAD6" s="32"/>
      <c r="OAE6" s="32"/>
      <c r="OAF6" s="32"/>
      <c r="OAG6" s="32"/>
      <c r="OAH6" s="32"/>
      <c r="OAI6" s="32"/>
      <c r="OAJ6" s="32"/>
      <c r="OAK6" s="32"/>
      <c r="OAL6" s="32"/>
      <c r="OAM6" s="32"/>
      <c r="OAN6" s="32"/>
      <c r="OAO6" s="32"/>
      <c r="OAP6" s="32"/>
      <c r="OAQ6" s="32"/>
      <c r="OAR6" s="32"/>
      <c r="OAS6" s="32"/>
      <c r="OAT6" s="32"/>
      <c r="OAU6" s="32"/>
      <c r="OAV6" s="32"/>
      <c r="OAW6" s="32"/>
      <c r="OAX6" s="32"/>
      <c r="OAY6" s="32"/>
      <c r="OAZ6" s="32"/>
      <c r="OBA6" s="32"/>
      <c r="OBB6" s="32"/>
      <c r="OBC6" s="32"/>
      <c r="OBD6" s="32"/>
      <c r="OBE6" s="32"/>
      <c r="OBF6" s="32"/>
      <c r="OBG6" s="32"/>
      <c r="OBH6" s="32"/>
      <c r="OBI6" s="32"/>
      <c r="OBJ6" s="32"/>
      <c r="OBK6" s="32"/>
      <c r="OBL6" s="32"/>
      <c r="OBM6" s="32"/>
      <c r="OBN6" s="32"/>
      <c r="OBO6" s="32"/>
      <c r="OBP6" s="32"/>
      <c r="OBQ6" s="32"/>
      <c r="OBR6" s="32"/>
      <c r="OBS6" s="32"/>
      <c r="OBT6" s="32"/>
      <c r="OBU6" s="32"/>
      <c r="OBV6" s="32"/>
      <c r="OBW6" s="32"/>
      <c r="OBX6" s="32"/>
      <c r="OBY6" s="32"/>
      <c r="OBZ6" s="32"/>
      <c r="OCA6" s="32"/>
      <c r="OCB6" s="32"/>
      <c r="OCC6" s="32"/>
      <c r="OCD6" s="32"/>
      <c r="OCE6" s="32"/>
      <c r="OCF6" s="32"/>
      <c r="OCG6" s="32"/>
      <c r="OCH6" s="32"/>
      <c r="OCI6" s="32"/>
      <c r="OCJ6" s="32"/>
      <c r="OCK6" s="32"/>
      <c r="OCL6" s="32"/>
      <c r="OCM6" s="32"/>
      <c r="OCN6" s="32"/>
      <c r="OCO6" s="32"/>
      <c r="OCP6" s="32"/>
      <c r="OCQ6" s="32"/>
      <c r="OCR6" s="32"/>
      <c r="OCS6" s="32"/>
      <c r="OCT6" s="32"/>
      <c r="OCU6" s="32"/>
      <c r="OCV6" s="32"/>
      <c r="OCW6" s="32"/>
      <c r="OCX6" s="32"/>
      <c r="OCY6" s="32"/>
      <c r="OCZ6" s="32"/>
      <c r="ODA6" s="32"/>
      <c r="ODB6" s="32"/>
      <c r="ODC6" s="32"/>
      <c r="ODD6" s="32"/>
      <c r="ODE6" s="32"/>
      <c r="ODF6" s="32"/>
      <c r="ODG6" s="32"/>
      <c r="ODH6" s="32"/>
      <c r="ODI6" s="32"/>
      <c r="ODJ6" s="32"/>
      <c r="ODK6" s="32"/>
      <c r="ODL6" s="32"/>
      <c r="ODM6" s="32"/>
      <c r="ODN6" s="32"/>
      <c r="ODO6" s="32"/>
      <c r="ODP6" s="32"/>
      <c r="ODQ6" s="32"/>
      <c r="ODR6" s="32"/>
      <c r="ODS6" s="32"/>
      <c r="ODT6" s="32"/>
      <c r="ODU6" s="32"/>
      <c r="ODV6" s="32"/>
      <c r="ODW6" s="32"/>
      <c r="ODX6" s="32"/>
      <c r="ODY6" s="32"/>
      <c r="ODZ6" s="32"/>
      <c r="OEA6" s="32"/>
      <c r="OEB6" s="32"/>
      <c r="OEC6" s="32"/>
      <c r="OED6" s="32"/>
      <c r="OEE6" s="32"/>
      <c r="OEF6" s="32"/>
      <c r="OEG6" s="32"/>
      <c r="OEH6" s="32"/>
      <c r="OEI6" s="32"/>
      <c r="OEJ6" s="32"/>
      <c r="OEK6" s="32"/>
      <c r="OEL6" s="32"/>
      <c r="OEM6" s="32"/>
      <c r="OEN6" s="32"/>
      <c r="OEO6" s="32"/>
      <c r="OEP6" s="32"/>
      <c r="OEQ6" s="32"/>
      <c r="OER6" s="32"/>
      <c r="OES6" s="32"/>
      <c r="OET6" s="32"/>
      <c r="OEU6" s="32"/>
      <c r="OEV6" s="32"/>
      <c r="OEW6" s="32"/>
      <c r="OEX6" s="32"/>
      <c r="OEY6" s="32"/>
      <c r="OEZ6" s="32"/>
      <c r="OFA6" s="32"/>
      <c r="OFB6" s="32"/>
      <c r="OFC6" s="32"/>
      <c r="OFD6" s="32"/>
      <c r="OFE6" s="32"/>
      <c r="OFF6" s="32"/>
      <c r="OFG6" s="32"/>
      <c r="OFH6" s="32"/>
      <c r="OFI6" s="32"/>
      <c r="OFJ6" s="32"/>
      <c r="OFK6" s="32"/>
      <c r="OFL6" s="32"/>
      <c r="OFM6" s="32"/>
      <c r="OFN6" s="32"/>
      <c r="OFO6" s="32"/>
      <c r="OFP6" s="32"/>
      <c r="OFQ6" s="32"/>
      <c r="OFR6" s="32"/>
      <c r="OFS6" s="32"/>
      <c r="OFT6" s="32"/>
      <c r="OFU6" s="32"/>
      <c r="OFV6" s="32"/>
      <c r="OFW6" s="32"/>
      <c r="OFX6" s="32"/>
      <c r="OFY6" s="32"/>
      <c r="OFZ6" s="32"/>
      <c r="OGA6" s="32"/>
      <c r="OGB6" s="32"/>
      <c r="OGC6" s="32"/>
      <c r="OGD6" s="32"/>
      <c r="OGE6" s="32"/>
      <c r="OGF6" s="32"/>
      <c r="OGG6" s="32"/>
      <c r="OGH6" s="32"/>
      <c r="OGI6" s="32"/>
      <c r="OGJ6" s="32"/>
      <c r="OGK6" s="32"/>
      <c r="OGL6" s="32"/>
      <c r="OGM6" s="32"/>
      <c r="OGN6" s="32"/>
      <c r="OGO6" s="32"/>
      <c r="OGP6" s="32"/>
      <c r="OGQ6" s="32"/>
      <c r="OGR6" s="32"/>
      <c r="OGS6" s="32"/>
      <c r="OGT6" s="32"/>
      <c r="OGU6" s="32"/>
      <c r="OGV6" s="32"/>
      <c r="OGW6" s="32"/>
      <c r="OGX6" s="32"/>
      <c r="OGY6" s="32"/>
      <c r="OGZ6" s="32"/>
      <c r="OHA6" s="32"/>
      <c r="OHB6" s="32"/>
      <c r="OHC6" s="32"/>
      <c r="OHD6" s="32"/>
      <c r="OHE6" s="32"/>
      <c r="OHF6" s="32"/>
      <c r="OHG6" s="32"/>
      <c r="OHH6" s="32"/>
      <c r="OHI6" s="32"/>
      <c r="OHJ6" s="32"/>
      <c r="OHK6" s="32"/>
      <c r="OHL6" s="32"/>
      <c r="OHM6" s="32"/>
      <c r="OHN6" s="32"/>
      <c r="OHO6" s="32"/>
      <c r="OHP6" s="32"/>
      <c r="OHQ6" s="32"/>
      <c r="OHR6" s="32"/>
      <c r="OHS6" s="32"/>
      <c r="OHT6" s="32"/>
      <c r="OHU6" s="32"/>
      <c r="OHV6" s="32"/>
      <c r="OHW6" s="32"/>
      <c r="OHX6" s="32"/>
      <c r="OHY6" s="32"/>
      <c r="OHZ6" s="32"/>
      <c r="OIA6" s="32"/>
      <c r="OIB6" s="32"/>
      <c r="OIC6" s="32"/>
      <c r="OID6" s="32"/>
      <c r="OIE6" s="32"/>
      <c r="OIF6" s="32"/>
      <c r="OIG6" s="32"/>
      <c r="OIH6" s="32"/>
      <c r="OII6" s="32"/>
      <c r="OIJ6" s="32"/>
      <c r="OIK6" s="32"/>
      <c r="OIL6" s="32"/>
      <c r="OIM6" s="32"/>
      <c r="OIN6" s="32"/>
      <c r="OIO6" s="32"/>
      <c r="OIP6" s="32"/>
      <c r="OIQ6" s="32"/>
      <c r="OIR6" s="32"/>
      <c r="OIS6" s="32"/>
      <c r="OIT6" s="32"/>
      <c r="OIU6" s="32"/>
      <c r="OIV6" s="32"/>
      <c r="OIW6" s="32"/>
      <c r="OIX6" s="32"/>
      <c r="OIY6" s="32"/>
      <c r="OIZ6" s="32"/>
      <c r="OJA6" s="32"/>
      <c r="OJB6" s="32"/>
      <c r="OJC6" s="32"/>
      <c r="OJD6" s="32"/>
      <c r="OJE6" s="32"/>
      <c r="OJF6" s="32"/>
      <c r="OJG6" s="32"/>
      <c r="OJH6" s="32"/>
      <c r="OJI6" s="32"/>
      <c r="OJJ6" s="32"/>
      <c r="OJK6" s="32"/>
      <c r="OJL6" s="32"/>
      <c r="OJM6" s="32"/>
      <c r="OJN6" s="32"/>
      <c r="OJO6" s="32"/>
      <c r="OJP6" s="32"/>
      <c r="OJQ6" s="32"/>
      <c r="OJR6" s="32"/>
      <c r="OJS6" s="32"/>
      <c r="OJT6" s="32"/>
      <c r="OJU6" s="32"/>
      <c r="OJV6" s="32"/>
      <c r="OJW6" s="32"/>
      <c r="OJX6" s="32"/>
      <c r="OJY6" s="32"/>
      <c r="OJZ6" s="32"/>
      <c r="OKA6" s="32"/>
      <c r="OKB6" s="32"/>
      <c r="OKC6" s="32"/>
      <c r="OKD6" s="32"/>
      <c r="OKE6" s="32"/>
      <c r="OKF6" s="32"/>
      <c r="OKG6" s="32"/>
      <c r="OKH6" s="32"/>
      <c r="OKI6" s="32"/>
      <c r="OKJ6" s="32"/>
      <c r="OKK6" s="32"/>
      <c r="OKL6" s="32"/>
      <c r="OKM6" s="32"/>
      <c r="OKN6" s="32"/>
      <c r="OKO6" s="32"/>
      <c r="OKP6" s="32"/>
      <c r="OKQ6" s="32"/>
      <c r="OKR6" s="32"/>
      <c r="OKS6" s="32"/>
      <c r="OKT6" s="32"/>
      <c r="OKU6" s="32"/>
      <c r="OKV6" s="32"/>
      <c r="OKW6" s="32"/>
      <c r="OKX6" s="32"/>
      <c r="OKY6" s="32"/>
      <c r="OKZ6" s="32"/>
      <c r="OLA6" s="32"/>
      <c r="OLB6" s="32"/>
      <c r="OLC6" s="32"/>
      <c r="OLD6" s="32"/>
      <c r="OLE6" s="32"/>
      <c r="OLF6" s="32"/>
      <c r="OLG6" s="32"/>
      <c r="OLH6" s="32"/>
      <c r="OLI6" s="32"/>
      <c r="OLJ6" s="32"/>
      <c r="OLK6" s="32"/>
      <c r="OLL6" s="32"/>
      <c r="OLM6" s="32"/>
      <c r="OLN6" s="32"/>
      <c r="OLO6" s="32"/>
      <c r="OLP6" s="32"/>
      <c r="OLQ6" s="32"/>
      <c r="OLR6" s="32"/>
      <c r="OLS6" s="32"/>
      <c r="OLT6" s="32"/>
      <c r="OLU6" s="32"/>
      <c r="OLV6" s="32"/>
      <c r="OLW6" s="32"/>
      <c r="OLX6" s="32"/>
      <c r="OLY6" s="32"/>
      <c r="OLZ6" s="32"/>
      <c r="OMA6" s="32"/>
      <c r="OMB6" s="32"/>
      <c r="OMC6" s="32"/>
      <c r="OMD6" s="32"/>
      <c r="OME6" s="32"/>
      <c r="OMF6" s="32"/>
      <c r="OMG6" s="32"/>
      <c r="OMH6" s="32"/>
      <c r="OMI6" s="32"/>
      <c r="OMJ6" s="32"/>
      <c r="OMK6" s="32"/>
      <c r="OML6" s="32"/>
      <c r="OMM6" s="32"/>
      <c r="OMN6" s="32"/>
      <c r="OMO6" s="32"/>
      <c r="OMP6" s="32"/>
      <c r="OMQ6" s="32"/>
      <c r="OMR6" s="32"/>
      <c r="OMS6" s="32"/>
      <c r="OMT6" s="32"/>
      <c r="OMU6" s="32"/>
      <c r="OMV6" s="32"/>
      <c r="OMW6" s="32"/>
      <c r="OMX6" s="32"/>
      <c r="OMY6" s="32"/>
      <c r="OMZ6" s="32"/>
      <c r="ONA6" s="32"/>
      <c r="ONB6" s="32"/>
      <c r="ONC6" s="32"/>
      <c r="OND6" s="32"/>
      <c r="ONE6" s="32"/>
      <c r="ONF6" s="32"/>
      <c r="ONG6" s="32"/>
      <c r="ONH6" s="32"/>
      <c r="ONI6" s="32"/>
      <c r="ONJ6" s="32"/>
      <c r="ONK6" s="32"/>
      <c r="ONL6" s="32"/>
      <c r="ONM6" s="32"/>
      <c r="ONN6" s="32"/>
      <c r="ONO6" s="32"/>
      <c r="ONP6" s="32"/>
      <c r="ONQ6" s="32"/>
      <c r="ONR6" s="32"/>
      <c r="ONS6" s="32"/>
      <c r="ONT6" s="32"/>
      <c r="ONU6" s="32"/>
      <c r="ONV6" s="32"/>
      <c r="ONW6" s="32"/>
      <c r="ONX6" s="32"/>
      <c r="ONY6" s="32"/>
      <c r="ONZ6" s="32"/>
      <c r="OOA6" s="32"/>
      <c r="OOB6" s="32"/>
      <c r="OOC6" s="32"/>
      <c r="OOD6" s="32"/>
      <c r="OOE6" s="32"/>
      <c r="OOF6" s="32"/>
      <c r="OOG6" s="32"/>
      <c r="OOH6" s="32"/>
      <c r="OOI6" s="32"/>
      <c r="OOJ6" s="32"/>
      <c r="OOK6" s="32"/>
      <c r="OOL6" s="32"/>
      <c r="OOM6" s="32"/>
      <c r="OON6" s="32"/>
      <c r="OOO6" s="32"/>
      <c r="OOP6" s="32"/>
      <c r="OOQ6" s="32"/>
      <c r="OOR6" s="32"/>
      <c r="OOS6" s="32"/>
      <c r="OOT6" s="32"/>
      <c r="OOU6" s="32"/>
      <c r="OOV6" s="32"/>
      <c r="OOW6" s="32"/>
      <c r="OOX6" s="32"/>
      <c r="OOY6" s="32"/>
      <c r="OOZ6" s="32"/>
      <c r="OPA6" s="32"/>
      <c r="OPB6" s="32"/>
      <c r="OPC6" s="32"/>
      <c r="OPD6" s="32"/>
      <c r="OPE6" s="32"/>
      <c r="OPF6" s="32"/>
      <c r="OPG6" s="32"/>
      <c r="OPH6" s="32"/>
      <c r="OPI6" s="32"/>
      <c r="OPJ6" s="32"/>
      <c r="OPK6" s="32"/>
      <c r="OPL6" s="32"/>
      <c r="OPM6" s="32"/>
      <c r="OPN6" s="32"/>
      <c r="OPO6" s="32"/>
      <c r="OPP6" s="32"/>
      <c r="OPQ6" s="32"/>
      <c r="OPR6" s="32"/>
      <c r="OPS6" s="32"/>
      <c r="OPT6" s="32"/>
      <c r="OPU6" s="32"/>
      <c r="OPV6" s="32"/>
      <c r="OPW6" s="32"/>
      <c r="OPX6" s="32"/>
      <c r="OPY6" s="32"/>
      <c r="OPZ6" s="32"/>
      <c r="OQA6" s="32"/>
      <c r="OQB6" s="32"/>
      <c r="OQC6" s="32"/>
      <c r="OQD6" s="32"/>
      <c r="OQE6" s="32"/>
      <c r="OQF6" s="32"/>
      <c r="OQG6" s="32"/>
      <c r="OQH6" s="32"/>
      <c r="OQI6" s="32"/>
      <c r="OQJ6" s="32"/>
      <c r="OQK6" s="32"/>
      <c r="OQL6" s="32"/>
      <c r="OQM6" s="32"/>
      <c r="OQN6" s="32"/>
      <c r="OQO6" s="32"/>
      <c r="OQP6" s="32"/>
      <c r="OQQ6" s="32"/>
      <c r="OQR6" s="32"/>
      <c r="OQS6" s="32"/>
      <c r="OQT6" s="32"/>
      <c r="OQU6" s="32"/>
      <c r="OQV6" s="32"/>
      <c r="OQW6" s="32"/>
      <c r="OQX6" s="32"/>
      <c r="OQY6" s="32"/>
      <c r="OQZ6" s="32"/>
      <c r="ORA6" s="32"/>
      <c r="ORB6" s="32"/>
      <c r="ORC6" s="32"/>
      <c r="ORD6" s="32"/>
      <c r="ORE6" s="32"/>
      <c r="ORF6" s="32"/>
      <c r="ORG6" s="32"/>
      <c r="ORH6" s="32"/>
      <c r="ORI6" s="32"/>
      <c r="ORJ6" s="32"/>
      <c r="ORK6" s="32"/>
      <c r="ORL6" s="32"/>
      <c r="ORM6" s="32"/>
      <c r="ORN6" s="32"/>
      <c r="ORO6" s="32"/>
      <c r="ORP6" s="32"/>
      <c r="ORQ6" s="32"/>
      <c r="ORR6" s="32"/>
      <c r="ORS6" s="32"/>
      <c r="ORT6" s="32"/>
      <c r="ORU6" s="32"/>
      <c r="ORV6" s="32"/>
      <c r="ORW6" s="32"/>
      <c r="ORX6" s="32"/>
      <c r="ORY6" s="32"/>
      <c r="ORZ6" s="32"/>
      <c r="OSA6" s="32"/>
      <c r="OSB6" s="32"/>
      <c r="OSC6" s="32"/>
      <c r="OSD6" s="32"/>
      <c r="OSE6" s="32"/>
      <c r="OSF6" s="32"/>
      <c r="OSG6" s="32"/>
      <c r="OSH6" s="32"/>
      <c r="OSI6" s="32"/>
      <c r="OSJ6" s="32"/>
      <c r="OSK6" s="32"/>
      <c r="OSL6" s="32"/>
      <c r="OSM6" s="32"/>
      <c r="OSN6" s="32"/>
      <c r="OSO6" s="32"/>
      <c r="OSP6" s="32"/>
      <c r="OSQ6" s="32"/>
      <c r="OSR6" s="32"/>
      <c r="OSS6" s="32"/>
      <c r="OST6" s="32"/>
      <c r="OSU6" s="32"/>
      <c r="OSV6" s="32"/>
      <c r="OSW6" s="32"/>
      <c r="OSX6" s="32"/>
      <c r="OSY6" s="32"/>
      <c r="OSZ6" s="32"/>
      <c r="OTA6" s="32"/>
      <c r="OTB6" s="32"/>
      <c r="OTC6" s="32"/>
      <c r="OTD6" s="32"/>
      <c r="OTE6" s="32"/>
      <c r="OTF6" s="32"/>
      <c r="OTG6" s="32"/>
      <c r="OTH6" s="32"/>
      <c r="OTI6" s="32"/>
      <c r="OTJ6" s="32"/>
      <c r="OTK6" s="32"/>
      <c r="OTL6" s="32"/>
      <c r="OTM6" s="32"/>
      <c r="OTN6" s="32"/>
      <c r="OTO6" s="32"/>
      <c r="OTP6" s="32"/>
      <c r="OTQ6" s="32"/>
      <c r="OTR6" s="32"/>
      <c r="OTS6" s="32"/>
      <c r="OTT6" s="32"/>
      <c r="OTU6" s="32"/>
      <c r="OTV6" s="32"/>
      <c r="OTW6" s="32"/>
      <c r="OTX6" s="32"/>
      <c r="OTY6" s="32"/>
      <c r="OTZ6" s="32"/>
      <c r="OUA6" s="32"/>
      <c r="OUB6" s="32"/>
      <c r="OUC6" s="32"/>
      <c r="OUD6" s="32"/>
      <c r="OUE6" s="32"/>
      <c r="OUF6" s="32"/>
      <c r="OUG6" s="32"/>
      <c r="OUH6" s="32"/>
      <c r="OUI6" s="32"/>
      <c r="OUJ6" s="32"/>
      <c r="OUK6" s="32"/>
      <c r="OUL6" s="32"/>
      <c r="OUM6" s="32"/>
      <c r="OUN6" s="32"/>
      <c r="OUO6" s="32"/>
      <c r="OUP6" s="32"/>
      <c r="OUQ6" s="32"/>
      <c r="OUR6" s="32"/>
      <c r="OUS6" s="32"/>
      <c r="OUT6" s="32"/>
      <c r="OUU6" s="32"/>
      <c r="OUV6" s="32"/>
      <c r="OUW6" s="32"/>
      <c r="OUX6" s="32"/>
      <c r="OUY6" s="32"/>
      <c r="OUZ6" s="32"/>
      <c r="OVA6" s="32"/>
      <c r="OVB6" s="32"/>
      <c r="OVC6" s="32"/>
      <c r="OVD6" s="32"/>
      <c r="OVE6" s="32"/>
      <c r="OVF6" s="32"/>
      <c r="OVG6" s="32"/>
      <c r="OVH6" s="32"/>
      <c r="OVI6" s="32"/>
      <c r="OVJ6" s="32"/>
      <c r="OVK6" s="32"/>
      <c r="OVL6" s="32"/>
      <c r="OVM6" s="32"/>
      <c r="OVN6" s="32"/>
      <c r="OVO6" s="32"/>
      <c r="OVP6" s="32"/>
      <c r="OVQ6" s="32"/>
      <c r="OVR6" s="32"/>
      <c r="OVS6" s="32"/>
      <c r="OVT6" s="32"/>
      <c r="OVU6" s="32"/>
      <c r="OVV6" s="32"/>
      <c r="OVW6" s="32"/>
      <c r="OVX6" s="32"/>
      <c r="OVY6" s="32"/>
      <c r="OVZ6" s="32"/>
      <c r="OWA6" s="32"/>
      <c r="OWB6" s="32"/>
      <c r="OWC6" s="32"/>
      <c r="OWD6" s="32"/>
      <c r="OWE6" s="32"/>
      <c r="OWF6" s="32"/>
      <c r="OWG6" s="32"/>
      <c r="OWH6" s="32"/>
      <c r="OWI6" s="32"/>
      <c r="OWJ6" s="32"/>
      <c r="OWK6" s="32"/>
      <c r="OWL6" s="32"/>
      <c r="OWM6" s="32"/>
      <c r="OWN6" s="32"/>
      <c r="OWO6" s="32"/>
      <c r="OWP6" s="32"/>
      <c r="OWQ6" s="32"/>
      <c r="OWR6" s="32"/>
      <c r="OWS6" s="32"/>
      <c r="OWT6" s="32"/>
      <c r="OWU6" s="32"/>
      <c r="OWV6" s="32"/>
      <c r="OWW6" s="32"/>
      <c r="OWX6" s="32"/>
      <c r="OWY6" s="32"/>
      <c r="OWZ6" s="32"/>
      <c r="OXA6" s="32"/>
      <c r="OXB6" s="32"/>
      <c r="OXC6" s="32"/>
      <c r="OXD6" s="32"/>
      <c r="OXE6" s="32"/>
      <c r="OXF6" s="32"/>
      <c r="OXG6" s="32"/>
      <c r="OXH6" s="32"/>
      <c r="OXI6" s="32"/>
      <c r="OXJ6" s="32"/>
      <c r="OXK6" s="32"/>
      <c r="OXL6" s="32"/>
      <c r="OXM6" s="32"/>
      <c r="OXN6" s="32"/>
      <c r="OXO6" s="32"/>
      <c r="OXP6" s="32"/>
      <c r="OXQ6" s="32"/>
      <c r="OXR6" s="32"/>
      <c r="OXS6" s="32"/>
      <c r="OXT6" s="32"/>
      <c r="OXU6" s="32"/>
      <c r="OXV6" s="32"/>
      <c r="OXW6" s="32"/>
      <c r="OXX6" s="32"/>
      <c r="OXY6" s="32"/>
      <c r="OXZ6" s="32"/>
      <c r="OYA6" s="32"/>
      <c r="OYB6" s="32"/>
      <c r="OYC6" s="32"/>
      <c r="OYD6" s="32"/>
      <c r="OYE6" s="32"/>
      <c r="OYF6" s="32"/>
      <c r="OYG6" s="32"/>
      <c r="OYH6" s="32"/>
      <c r="OYI6" s="32"/>
      <c r="OYJ6" s="32"/>
      <c r="OYK6" s="32"/>
      <c r="OYL6" s="32"/>
      <c r="OYM6" s="32"/>
      <c r="OYN6" s="32"/>
      <c r="OYO6" s="32"/>
      <c r="OYP6" s="32"/>
      <c r="OYQ6" s="32"/>
      <c r="OYR6" s="32"/>
      <c r="OYS6" s="32"/>
      <c r="OYT6" s="32"/>
      <c r="OYU6" s="32"/>
      <c r="OYV6" s="32"/>
      <c r="OYW6" s="32"/>
      <c r="OYX6" s="32"/>
      <c r="OYY6" s="32"/>
      <c r="OYZ6" s="32"/>
      <c r="OZA6" s="32"/>
      <c r="OZB6" s="32"/>
      <c r="OZC6" s="32"/>
      <c r="OZD6" s="32"/>
      <c r="OZE6" s="32"/>
      <c r="OZF6" s="32"/>
      <c r="OZG6" s="32"/>
      <c r="OZH6" s="32"/>
      <c r="OZI6" s="32"/>
      <c r="OZJ6" s="32"/>
      <c r="OZK6" s="32"/>
      <c r="OZL6" s="32"/>
      <c r="OZM6" s="32"/>
      <c r="OZN6" s="32"/>
      <c r="OZO6" s="32"/>
      <c r="OZP6" s="32"/>
      <c r="OZQ6" s="32"/>
      <c r="OZR6" s="32"/>
      <c r="OZS6" s="32"/>
      <c r="OZT6" s="32"/>
      <c r="OZU6" s="32"/>
      <c r="OZV6" s="32"/>
      <c r="OZW6" s="32"/>
      <c r="OZX6" s="32"/>
      <c r="OZY6" s="32"/>
      <c r="OZZ6" s="32"/>
      <c r="PAA6" s="32"/>
      <c r="PAB6" s="32"/>
      <c r="PAC6" s="32"/>
      <c r="PAD6" s="32"/>
      <c r="PAE6" s="32"/>
      <c r="PAF6" s="32"/>
      <c r="PAG6" s="32"/>
      <c r="PAH6" s="32"/>
      <c r="PAI6" s="32"/>
      <c r="PAJ6" s="32"/>
      <c r="PAK6" s="32"/>
      <c r="PAL6" s="32"/>
      <c r="PAM6" s="32"/>
      <c r="PAN6" s="32"/>
      <c r="PAO6" s="32"/>
      <c r="PAP6" s="32"/>
      <c r="PAQ6" s="32"/>
      <c r="PAR6" s="32"/>
      <c r="PAS6" s="32"/>
      <c r="PAT6" s="32"/>
      <c r="PAU6" s="32"/>
      <c r="PAV6" s="32"/>
      <c r="PAW6" s="32"/>
      <c r="PAX6" s="32"/>
      <c r="PAY6" s="32"/>
      <c r="PAZ6" s="32"/>
      <c r="PBA6" s="32"/>
      <c r="PBB6" s="32"/>
      <c r="PBC6" s="32"/>
      <c r="PBD6" s="32"/>
      <c r="PBE6" s="32"/>
      <c r="PBF6" s="32"/>
      <c r="PBG6" s="32"/>
      <c r="PBH6" s="32"/>
      <c r="PBI6" s="32"/>
      <c r="PBJ6" s="32"/>
      <c r="PBK6" s="32"/>
      <c r="PBL6" s="32"/>
      <c r="PBM6" s="32"/>
      <c r="PBN6" s="32"/>
      <c r="PBO6" s="32"/>
      <c r="PBP6" s="32"/>
      <c r="PBQ6" s="32"/>
      <c r="PBR6" s="32"/>
      <c r="PBS6" s="32"/>
      <c r="PBT6" s="32"/>
      <c r="PBU6" s="32"/>
      <c r="PBV6" s="32"/>
      <c r="PBW6" s="32"/>
      <c r="PBX6" s="32"/>
      <c r="PBY6" s="32"/>
      <c r="PBZ6" s="32"/>
      <c r="PCA6" s="32"/>
      <c r="PCB6" s="32"/>
      <c r="PCC6" s="32"/>
      <c r="PCD6" s="32"/>
      <c r="PCE6" s="32"/>
      <c r="PCF6" s="32"/>
      <c r="PCG6" s="32"/>
      <c r="PCH6" s="32"/>
      <c r="PCI6" s="32"/>
      <c r="PCJ6" s="32"/>
      <c r="PCK6" s="32"/>
      <c r="PCL6" s="32"/>
      <c r="PCM6" s="32"/>
      <c r="PCN6" s="32"/>
      <c r="PCO6" s="32"/>
      <c r="PCP6" s="32"/>
      <c r="PCQ6" s="32"/>
      <c r="PCR6" s="32"/>
      <c r="PCS6" s="32"/>
      <c r="PCT6" s="32"/>
      <c r="PCU6" s="32"/>
      <c r="PCV6" s="32"/>
      <c r="PCW6" s="32"/>
      <c r="PCX6" s="32"/>
      <c r="PCY6" s="32"/>
      <c r="PCZ6" s="32"/>
      <c r="PDA6" s="32"/>
      <c r="PDB6" s="32"/>
      <c r="PDC6" s="32"/>
      <c r="PDD6" s="32"/>
      <c r="PDE6" s="32"/>
      <c r="PDF6" s="32"/>
      <c r="PDG6" s="32"/>
      <c r="PDH6" s="32"/>
      <c r="PDI6" s="32"/>
      <c r="PDJ6" s="32"/>
      <c r="PDK6" s="32"/>
      <c r="PDL6" s="32"/>
      <c r="PDM6" s="32"/>
      <c r="PDN6" s="32"/>
      <c r="PDO6" s="32"/>
      <c r="PDP6" s="32"/>
      <c r="PDQ6" s="32"/>
      <c r="PDR6" s="32"/>
      <c r="PDS6" s="32"/>
      <c r="PDT6" s="32"/>
      <c r="PDU6" s="32"/>
      <c r="PDV6" s="32"/>
      <c r="PDW6" s="32"/>
      <c r="PDX6" s="32"/>
      <c r="PDY6" s="32"/>
      <c r="PDZ6" s="32"/>
      <c r="PEA6" s="32"/>
      <c r="PEB6" s="32"/>
      <c r="PEC6" s="32"/>
      <c r="PED6" s="32"/>
      <c r="PEE6" s="32"/>
      <c r="PEF6" s="32"/>
      <c r="PEG6" s="32"/>
      <c r="PEH6" s="32"/>
      <c r="PEI6" s="32"/>
      <c r="PEJ6" s="32"/>
      <c r="PEK6" s="32"/>
      <c r="PEL6" s="32"/>
      <c r="PEM6" s="32"/>
      <c r="PEN6" s="32"/>
      <c r="PEO6" s="32"/>
      <c r="PEP6" s="32"/>
      <c r="PEQ6" s="32"/>
      <c r="PER6" s="32"/>
      <c r="PES6" s="32"/>
      <c r="PET6" s="32"/>
      <c r="PEU6" s="32"/>
      <c r="PEV6" s="32"/>
      <c r="PEW6" s="32"/>
      <c r="PEX6" s="32"/>
      <c r="PEY6" s="32"/>
      <c r="PEZ6" s="32"/>
      <c r="PFA6" s="32"/>
      <c r="PFB6" s="32"/>
      <c r="PFC6" s="32"/>
      <c r="PFD6" s="32"/>
      <c r="PFE6" s="32"/>
      <c r="PFF6" s="32"/>
      <c r="PFG6" s="32"/>
      <c r="PFH6" s="32"/>
      <c r="PFI6" s="32"/>
      <c r="PFJ6" s="32"/>
      <c r="PFK6" s="32"/>
      <c r="PFL6" s="32"/>
      <c r="PFM6" s="32"/>
      <c r="PFN6" s="32"/>
      <c r="PFO6" s="32"/>
      <c r="PFP6" s="32"/>
      <c r="PFQ6" s="32"/>
      <c r="PFR6" s="32"/>
      <c r="PFS6" s="32"/>
      <c r="PFT6" s="32"/>
      <c r="PFU6" s="32"/>
      <c r="PFV6" s="32"/>
      <c r="PFW6" s="32"/>
      <c r="PFX6" s="32"/>
      <c r="PFY6" s="32"/>
      <c r="PFZ6" s="32"/>
      <c r="PGA6" s="32"/>
      <c r="PGB6" s="32"/>
      <c r="PGC6" s="32"/>
      <c r="PGD6" s="32"/>
      <c r="PGE6" s="32"/>
      <c r="PGF6" s="32"/>
      <c r="PGG6" s="32"/>
      <c r="PGH6" s="32"/>
      <c r="PGI6" s="32"/>
      <c r="PGJ6" s="32"/>
      <c r="PGK6" s="32"/>
      <c r="PGL6" s="32"/>
      <c r="PGM6" s="32"/>
      <c r="PGN6" s="32"/>
      <c r="PGO6" s="32"/>
      <c r="PGP6" s="32"/>
      <c r="PGQ6" s="32"/>
      <c r="PGR6" s="32"/>
      <c r="PGS6" s="32"/>
      <c r="PGT6" s="32"/>
      <c r="PGU6" s="32"/>
      <c r="PGV6" s="32"/>
      <c r="PGW6" s="32"/>
      <c r="PGX6" s="32"/>
      <c r="PGY6" s="32"/>
      <c r="PGZ6" s="32"/>
      <c r="PHA6" s="32"/>
      <c r="PHB6" s="32"/>
      <c r="PHC6" s="32"/>
      <c r="PHD6" s="32"/>
      <c r="PHE6" s="32"/>
      <c r="PHF6" s="32"/>
      <c r="PHG6" s="32"/>
      <c r="PHH6" s="32"/>
      <c r="PHI6" s="32"/>
      <c r="PHJ6" s="32"/>
      <c r="PHK6" s="32"/>
      <c r="PHL6" s="32"/>
      <c r="PHM6" s="32"/>
      <c r="PHN6" s="32"/>
      <c r="PHO6" s="32"/>
      <c r="PHP6" s="32"/>
      <c r="PHQ6" s="32"/>
      <c r="PHR6" s="32"/>
      <c r="PHS6" s="32"/>
      <c r="PHT6" s="32"/>
      <c r="PHU6" s="32"/>
      <c r="PHV6" s="32"/>
      <c r="PHW6" s="32"/>
      <c r="PHX6" s="32"/>
      <c r="PHY6" s="32"/>
      <c r="PHZ6" s="32"/>
      <c r="PIA6" s="32"/>
      <c r="PIB6" s="32"/>
      <c r="PIC6" s="32"/>
      <c r="PID6" s="32"/>
      <c r="PIE6" s="32"/>
      <c r="PIF6" s="32"/>
      <c r="PIG6" s="32"/>
      <c r="PIH6" s="32"/>
      <c r="PII6" s="32"/>
      <c r="PIJ6" s="32"/>
      <c r="PIK6" s="32"/>
      <c r="PIL6" s="32"/>
      <c r="PIM6" s="32"/>
      <c r="PIN6" s="32"/>
      <c r="PIO6" s="32"/>
      <c r="PIP6" s="32"/>
      <c r="PIQ6" s="32"/>
      <c r="PIR6" s="32"/>
      <c r="PIS6" s="32"/>
      <c r="PIT6" s="32"/>
      <c r="PIU6" s="32"/>
      <c r="PIV6" s="32"/>
      <c r="PIW6" s="32"/>
      <c r="PIX6" s="32"/>
      <c r="PIY6" s="32"/>
      <c r="PIZ6" s="32"/>
      <c r="PJA6" s="32"/>
      <c r="PJB6" s="32"/>
      <c r="PJC6" s="32"/>
      <c r="PJD6" s="32"/>
      <c r="PJE6" s="32"/>
      <c r="PJF6" s="32"/>
      <c r="PJG6" s="32"/>
      <c r="PJH6" s="32"/>
      <c r="PJI6" s="32"/>
      <c r="PJJ6" s="32"/>
      <c r="PJK6" s="32"/>
      <c r="PJL6" s="32"/>
      <c r="PJM6" s="32"/>
      <c r="PJN6" s="32"/>
      <c r="PJO6" s="32"/>
      <c r="PJP6" s="32"/>
      <c r="PJQ6" s="32"/>
      <c r="PJR6" s="32"/>
      <c r="PJS6" s="32"/>
      <c r="PJT6" s="32"/>
      <c r="PJU6" s="32"/>
      <c r="PJV6" s="32"/>
      <c r="PJW6" s="32"/>
      <c r="PJX6" s="32"/>
      <c r="PJY6" s="32"/>
      <c r="PJZ6" s="32"/>
      <c r="PKA6" s="32"/>
      <c r="PKB6" s="32"/>
      <c r="PKC6" s="32"/>
      <c r="PKD6" s="32"/>
      <c r="PKE6" s="32"/>
      <c r="PKF6" s="32"/>
      <c r="PKG6" s="32"/>
      <c r="PKH6" s="32"/>
      <c r="PKI6" s="32"/>
      <c r="PKJ6" s="32"/>
      <c r="PKK6" s="32"/>
      <c r="PKL6" s="32"/>
      <c r="PKM6" s="32"/>
      <c r="PKN6" s="32"/>
      <c r="PKO6" s="32"/>
      <c r="PKP6" s="32"/>
      <c r="PKQ6" s="32"/>
      <c r="PKR6" s="32"/>
      <c r="PKS6" s="32"/>
      <c r="PKT6" s="32"/>
      <c r="PKU6" s="32"/>
      <c r="PKV6" s="32"/>
      <c r="PKW6" s="32"/>
      <c r="PKX6" s="32"/>
      <c r="PKY6" s="32"/>
      <c r="PKZ6" s="32"/>
      <c r="PLA6" s="32"/>
      <c r="PLB6" s="32"/>
      <c r="PLC6" s="32"/>
      <c r="PLD6" s="32"/>
      <c r="PLE6" s="32"/>
      <c r="PLF6" s="32"/>
      <c r="PLG6" s="32"/>
      <c r="PLH6" s="32"/>
      <c r="PLI6" s="32"/>
      <c r="PLJ6" s="32"/>
      <c r="PLK6" s="32"/>
      <c r="PLL6" s="32"/>
      <c r="PLM6" s="32"/>
      <c r="PLN6" s="32"/>
      <c r="PLO6" s="32"/>
      <c r="PLP6" s="32"/>
      <c r="PLQ6" s="32"/>
      <c r="PLR6" s="32"/>
      <c r="PLS6" s="32"/>
      <c r="PLT6" s="32"/>
      <c r="PLU6" s="32"/>
      <c r="PLV6" s="32"/>
      <c r="PLW6" s="32"/>
      <c r="PLX6" s="32"/>
      <c r="PLY6" s="32"/>
      <c r="PLZ6" s="32"/>
      <c r="PMA6" s="32"/>
      <c r="PMB6" s="32"/>
      <c r="PMC6" s="32"/>
      <c r="PMD6" s="32"/>
      <c r="PME6" s="32"/>
      <c r="PMF6" s="32"/>
      <c r="PMG6" s="32"/>
      <c r="PMH6" s="32"/>
      <c r="PMI6" s="32"/>
      <c r="PMJ6" s="32"/>
      <c r="PMK6" s="32"/>
      <c r="PML6" s="32"/>
      <c r="PMM6" s="32"/>
      <c r="PMN6" s="32"/>
      <c r="PMO6" s="32"/>
      <c r="PMP6" s="32"/>
      <c r="PMQ6" s="32"/>
      <c r="PMR6" s="32"/>
      <c r="PMS6" s="32"/>
      <c r="PMT6" s="32"/>
      <c r="PMU6" s="32"/>
      <c r="PMV6" s="32"/>
      <c r="PMW6" s="32"/>
      <c r="PMX6" s="32"/>
      <c r="PMY6" s="32"/>
      <c r="PMZ6" s="32"/>
      <c r="PNA6" s="32"/>
      <c r="PNB6" s="32"/>
      <c r="PNC6" s="32"/>
      <c r="PND6" s="32"/>
      <c r="PNE6" s="32"/>
      <c r="PNF6" s="32"/>
      <c r="PNG6" s="32"/>
      <c r="PNH6" s="32"/>
      <c r="PNI6" s="32"/>
      <c r="PNJ6" s="32"/>
      <c r="PNK6" s="32"/>
      <c r="PNL6" s="32"/>
      <c r="PNM6" s="32"/>
      <c r="PNN6" s="32"/>
      <c r="PNO6" s="32"/>
      <c r="PNP6" s="32"/>
      <c r="PNQ6" s="32"/>
      <c r="PNR6" s="32"/>
      <c r="PNS6" s="32"/>
      <c r="PNT6" s="32"/>
      <c r="PNU6" s="32"/>
      <c r="PNV6" s="32"/>
      <c r="PNW6" s="32"/>
      <c r="PNX6" s="32"/>
      <c r="PNY6" s="32"/>
      <c r="PNZ6" s="32"/>
      <c r="POA6" s="32"/>
      <c r="POB6" s="32"/>
      <c r="POC6" s="32"/>
      <c r="POD6" s="32"/>
      <c r="POE6" s="32"/>
      <c r="POF6" s="32"/>
      <c r="POG6" s="32"/>
      <c r="POH6" s="32"/>
      <c r="POI6" s="32"/>
      <c r="POJ6" s="32"/>
      <c r="POK6" s="32"/>
      <c r="POL6" s="32"/>
      <c r="POM6" s="32"/>
      <c r="PON6" s="32"/>
      <c r="POO6" s="32"/>
      <c r="POP6" s="32"/>
      <c r="POQ6" s="32"/>
      <c r="POR6" s="32"/>
      <c r="POS6" s="32"/>
      <c r="POT6" s="32"/>
      <c r="POU6" s="32"/>
      <c r="POV6" s="32"/>
      <c r="POW6" s="32"/>
      <c r="POX6" s="32"/>
      <c r="POY6" s="32"/>
      <c r="POZ6" s="32"/>
      <c r="PPA6" s="32"/>
      <c r="PPB6" s="32"/>
      <c r="PPC6" s="32"/>
      <c r="PPD6" s="32"/>
      <c r="PPE6" s="32"/>
      <c r="PPF6" s="32"/>
      <c r="PPG6" s="32"/>
      <c r="PPH6" s="32"/>
      <c r="PPI6" s="32"/>
      <c r="PPJ6" s="32"/>
      <c r="PPK6" s="32"/>
      <c r="PPL6" s="32"/>
      <c r="PPM6" s="32"/>
      <c r="PPN6" s="32"/>
      <c r="PPO6" s="32"/>
      <c r="PPP6" s="32"/>
      <c r="PPQ6" s="32"/>
      <c r="PPR6" s="32"/>
      <c r="PPS6" s="32"/>
      <c r="PPT6" s="32"/>
      <c r="PPU6" s="32"/>
      <c r="PPV6" s="32"/>
      <c r="PPW6" s="32"/>
      <c r="PPX6" s="32"/>
      <c r="PPY6" s="32"/>
      <c r="PPZ6" s="32"/>
      <c r="PQA6" s="32"/>
      <c r="PQB6" s="32"/>
      <c r="PQC6" s="32"/>
      <c r="PQD6" s="32"/>
      <c r="PQE6" s="32"/>
      <c r="PQF6" s="32"/>
      <c r="PQG6" s="32"/>
      <c r="PQH6" s="32"/>
      <c r="PQI6" s="32"/>
      <c r="PQJ6" s="32"/>
      <c r="PQK6" s="32"/>
      <c r="PQL6" s="32"/>
      <c r="PQM6" s="32"/>
      <c r="PQN6" s="32"/>
      <c r="PQO6" s="32"/>
      <c r="PQP6" s="32"/>
      <c r="PQQ6" s="32"/>
      <c r="PQR6" s="32"/>
      <c r="PQS6" s="32"/>
      <c r="PQT6" s="32"/>
      <c r="PQU6" s="32"/>
      <c r="PQV6" s="32"/>
      <c r="PQW6" s="32"/>
      <c r="PQX6" s="32"/>
      <c r="PQY6" s="32"/>
      <c r="PQZ6" s="32"/>
      <c r="PRA6" s="32"/>
      <c r="PRB6" s="32"/>
      <c r="PRC6" s="32"/>
      <c r="PRD6" s="32"/>
      <c r="PRE6" s="32"/>
      <c r="PRF6" s="32"/>
      <c r="PRG6" s="32"/>
      <c r="PRH6" s="32"/>
      <c r="PRI6" s="32"/>
      <c r="PRJ6" s="32"/>
      <c r="PRK6" s="32"/>
      <c r="PRL6" s="32"/>
      <c r="PRM6" s="32"/>
      <c r="PRN6" s="32"/>
      <c r="PRO6" s="32"/>
      <c r="PRP6" s="32"/>
      <c r="PRQ6" s="32"/>
      <c r="PRR6" s="32"/>
      <c r="PRS6" s="32"/>
      <c r="PRT6" s="32"/>
      <c r="PRU6" s="32"/>
      <c r="PRV6" s="32"/>
      <c r="PRW6" s="32"/>
      <c r="PRX6" s="32"/>
      <c r="PRY6" s="32"/>
      <c r="PRZ6" s="32"/>
      <c r="PSA6" s="32"/>
      <c r="PSB6" s="32"/>
      <c r="PSC6" s="32"/>
      <c r="PSD6" s="32"/>
      <c r="PSE6" s="32"/>
      <c r="PSF6" s="32"/>
      <c r="PSG6" s="32"/>
      <c r="PSH6" s="32"/>
      <c r="PSI6" s="32"/>
      <c r="PSJ6" s="32"/>
      <c r="PSK6" s="32"/>
      <c r="PSL6" s="32"/>
      <c r="PSM6" s="32"/>
      <c r="PSN6" s="32"/>
      <c r="PSO6" s="32"/>
      <c r="PSP6" s="32"/>
      <c r="PSQ6" s="32"/>
      <c r="PSR6" s="32"/>
      <c r="PSS6" s="32"/>
      <c r="PST6" s="32"/>
      <c r="PSU6" s="32"/>
      <c r="PSV6" s="32"/>
      <c r="PSW6" s="32"/>
      <c r="PSX6" s="32"/>
      <c r="PSY6" s="32"/>
      <c r="PSZ6" s="32"/>
      <c r="PTA6" s="32"/>
      <c r="PTB6" s="32"/>
      <c r="PTC6" s="32"/>
      <c r="PTD6" s="32"/>
      <c r="PTE6" s="32"/>
      <c r="PTF6" s="32"/>
      <c r="PTG6" s="32"/>
      <c r="PTH6" s="32"/>
      <c r="PTI6" s="32"/>
      <c r="PTJ6" s="32"/>
      <c r="PTK6" s="32"/>
      <c r="PTL6" s="32"/>
      <c r="PTM6" s="32"/>
      <c r="PTN6" s="32"/>
      <c r="PTO6" s="32"/>
      <c r="PTP6" s="32"/>
      <c r="PTQ6" s="32"/>
      <c r="PTR6" s="32"/>
      <c r="PTS6" s="32"/>
      <c r="PTT6" s="32"/>
      <c r="PTU6" s="32"/>
      <c r="PTV6" s="32"/>
      <c r="PTW6" s="32"/>
      <c r="PTX6" s="32"/>
      <c r="PTY6" s="32"/>
      <c r="PTZ6" s="32"/>
      <c r="PUA6" s="32"/>
      <c r="PUB6" s="32"/>
      <c r="PUC6" s="32"/>
      <c r="PUD6" s="32"/>
      <c r="PUE6" s="32"/>
      <c r="PUF6" s="32"/>
      <c r="PUG6" s="32"/>
      <c r="PUH6" s="32"/>
      <c r="PUI6" s="32"/>
      <c r="PUJ6" s="32"/>
      <c r="PUK6" s="32"/>
      <c r="PUL6" s="32"/>
      <c r="PUM6" s="32"/>
      <c r="PUN6" s="32"/>
      <c r="PUO6" s="32"/>
      <c r="PUP6" s="32"/>
      <c r="PUQ6" s="32"/>
      <c r="PUR6" s="32"/>
      <c r="PUS6" s="32"/>
      <c r="PUT6" s="32"/>
      <c r="PUU6" s="32"/>
      <c r="PUV6" s="32"/>
      <c r="PUW6" s="32"/>
      <c r="PUX6" s="32"/>
      <c r="PUY6" s="32"/>
      <c r="PUZ6" s="32"/>
      <c r="PVA6" s="32"/>
      <c r="PVB6" s="32"/>
      <c r="PVC6" s="32"/>
      <c r="PVD6" s="32"/>
      <c r="PVE6" s="32"/>
      <c r="PVF6" s="32"/>
      <c r="PVG6" s="32"/>
      <c r="PVH6" s="32"/>
      <c r="PVI6" s="32"/>
      <c r="PVJ6" s="32"/>
      <c r="PVK6" s="32"/>
      <c r="PVL6" s="32"/>
      <c r="PVM6" s="32"/>
      <c r="PVN6" s="32"/>
      <c r="PVO6" s="32"/>
      <c r="PVP6" s="32"/>
      <c r="PVQ6" s="32"/>
      <c r="PVR6" s="32"/>
      <c r="PVS6" s="32"/>
      <c r="PVT6" s="32"/>
      <c r="PVU6" s="32"/>
      <c r="PVV6" s="32"/>
      <c r="PVW6" s="32"/>
      <c r="PVX6" s="32"/>
      <c r="PVY6" s="32"/>
      <c r="PVZ6" s="32"/>
      <c r="PWA6" s="32"/>
      <c r="PWB6" s="32"/>
      <c r="PWC6" s="32"/>
      <c r="PWD6" s="32"/>
      <c r="PWE6" s="32"/>
      <c r="PWF6" s="32"/>
      <c r="PWG6" s="32"/>
      <c r="PWH6" s="32"/>
      <c r="PWI6" s="32"/>
      <c r="PWJ6" s="32"/>
      <c r="PWK6" s="32"/>
      <c r="PWL6" s="32"/>
      <c r="PWM6" s="32"/>
      <c r="PWN6" s="32"/>
      <c r="PWO6" s="32"/>
      <c r="PWP6" s="32"/>
      <c r="PWQ6" s="32"/>
      <c r="PWR6" s="32"/>
      <c r="PWS6" s="32"/>
      <c r="PWT6" s="32"/>
      <c r="PWU6" s="32"/>
      <c r="PWV6" s="32"/>
      <c r="PWW6" s="32"/>
      <c r="PWX6" s="32"/>
      <c r="PWY6" s="32"/>
      <c r="PWZ6" s="32"/>
      <c r="PXA6" s="32"/>
      <c r="PXB6" s="32"/>
      <c r="PXC6" s="32"/>
      <c r="PXD6" s="32"/>
      <c r="PXE6" s="32"/>
      <c r="PXF6" s="32"/>
      <c r="PXG6" s="32"/>
      <c r="PXH6" s="32"/>
      <c r="PXI6" s="32"/>
      <c r="PXJ6" s="32"/>
      <c r="PXK6" s="32"/>
      <c r="PXL6" s="32"/>
      <c r="PXM6" s="32"/>
      <c r="PXN6" s="32"/>
      <c r="PXO6" s="32"/>
      <c r="PXP6" s="32"/>
      <c r="PXQ6" s="32"/>
      <c r="PXR6" s="32"/>
      <c r="PXS6" s="32"/>
      <c r="PXT6" s="32"/>
      <c r="PXU6" s="32"/>
      <c r="PXV6" s="32"/>
      <c r="PXW6" s="32"/>
      <c r="PXX6" s="32"/>
      <c r="PXY6" s="32"/>
      <c r="PXZ6" s="32"/>
      <c r="PYA6" s="32"/>
      <c r="PYB6" s="32"/>
      <c r="PYC6" s="32"/>
      <c r="PYD6" s="32"/>
      <c r="PYE6" s="32"/>
      <c r="PYF6" s="32"/>
      <c r="PYG6" s="32"/>
      <c r="PYH6" s="32"/>
      <c r="PYI6" s="32"/>
      <c r="PYJ6" s="32"/>
      <c r="PYK6" s="32"/>
      <c r="PYL6" s="32"/>
      <c r="PYM6" s="32"/>
      <c r="PYN6" s="32"/>
      <c r="PYO6" s="32"/>
      <c r="PYP6" s="32"/>
      <c r="PYQ6" s="32"/>
      <c r="PYR6" s="32"/>
      <c r="PYS6" s="32"/>
      <c r="PYT6" s="32"/>
      <c r="PYU6" s="32"/>
      <c r="PYV6" s="32"/>
      <c r="PYW6" s="32"/>
      <c r="PYX6" s="32"/>
      <c r="PYY6" s="32"/>
      <c r="PYZ6" s="32"/>
      <c r="PZA6" s="32"/>
      <c r="PZB6" s="32"/>
      <c r="PZC6" s="32"/>
      <c r="PZD6" s="32"/>
      <c r="PZE6" s="32"/>
      <c r="PZF6" s="32"/>
      <c r="PZG6" s="32"/>
      <c r="PZH6" s="32"/>
      <c r="PZI6" s="32"/>
      <c r="PZJ6" s="32"/>
      <c r="PZK6" s="32"/>
      <c r="PZL6" s="32"/>
      <c r="PZM6" s="32"/>
      <c r="PZN6" s="32"/>
      <c r="PZO6" s="32"/>
      <c r="PZP6" s="32"/>
      <c r="PZQ6" s="32"/>
      <c r="PZR6" s="32"/>
      <c r="PZS6" s="32"/>
      <c r="PZT6" s="32"/>
      <c r="PZU6" s="32"/>
      <c r="PZV6" s="32"/>
      <c r="PZW6" s="32"/>
      <c r="PZX6" s="32"/>
      <c r="PZY6" s="32"/>
      <c r="PZZ6" s="32"/>
      <c r="QAA6" s="32"/>
      <c r="QAB6" s="32"/>
      <c r="QAC6" s="32"/>
      <c r="QAD6" s="32"/>
      <c r="QAE6" s="32"/>
      <c r="QAF6" s="32"/>
      <c r="QAG6" s="32"/>
      <c r="QAH6" s="32"/>
      <c r="QAI6" s="32"/>
      <c r="QAJ6" s="32"/>
      <c r="QAK6" s="32"/>
      <c r="QAL6" s="32"/>
      <c r="QAM6" s="32"/>
      <c r="QAN6" s="32"/>
      <c r="QAO6" s="32"/>
      <c r="QAP6" s="32"/>
      <c r="QAQ6" s="32"/>
      <c r="QAR6" s="32"/>
      <c r="QAS6" s="32"/>
      <c r="QAT6" s="32"/>
      <c r="QAU6" s="32"/>
      <c r="QAV6" s="32"/>
      <c r="QAW6" s="32"/>
      <c r="QAX6" s="32"/>
      <c r="QAY6" s="32"/>
      <c r="QAZ6" s="32"/>
      <c r="QBA6" s="32"/>
      <c r="QBB6" s="32"/>
      <c r="QBC6" s="32"/>
      <c r="QBD6" s="32"/>
      <c r="QBE6" s="32"/>
      <c r="QBF6" s="32"/>
      <c r="QBG6" s="32"/>
      <c r="QBH6" s="32"/>
      <c r="QBI6" s="32"/>
      <c r="QBJ6" s="32"/>
      <c r="QBK6" s="32"/>
      <c r="QBL6" s="32"/>
      <c r="QBM6" s="32"/>
      <c r="QBN6" s="32"/>
      <c r="QBO6" s="32"/>
      <c r="QBP6" s="32"/>
      <c r="QBQ6" s="32"/>
      <c r="QBR6" s="32"/>
      <c r="QBS6" s="32"/>
      <c r="QBT6" s="32"/>
      <c r="QBU6" s="32"/>
      <c r="QBV6" s="32"/>
      <c r="QBW6" s="32"/>
      <c r="QBX6" s="32"/>
      <c r="QBY6" s="32"/>
      <c r="QBZ6" s="32"/>
      <c r="QCA6" s="32"/>
      <c r="QCB6" s="32"/>
      <c r="QCC6" s="32"/>
      <c r="QCD6" s="32"/>
      <c r="QCE6" s="32"/>
      <c r="QCF6" s="32"/>
      <c r="QCG6" s="32"/>
      <c r="QCH6" s="32"/>
      <c r="QCI6" s="32"/>
      <c r="QCJ6" s="32"/>
      <c r="QCK6" s="32"/>
      <c r="QCL6" s="32"/>
      <c r="QCM6" s="32"/>
      <c r="QCN6" s="32"/>
      <c r="QCO6" s="32"/>
      <c r="QCP6" s="32"/>
      <c r="QCQ6" s="32"/>
      <c r="QCR6" s="32"/>
      <c r="QCS6" s="32"/>
      <c r="QCT6" s="32"/>
      <c r="QCU6" s="32"/>
      <c r="QCV6" s="32"/>
      <c r="QCW6" s="32"/>
      <c r="QCX6" s="32"/>
      <c r="QCY6" s="32"/>
      <c r="QCZ6" s="32"/>
      <c r="QDA6" s="32"/>
      <c r="QDB6" s="32"/>
      <c r="QDC6" s="32"/>
      <c r="QDD6" s="32"/>
      <c r="QDE6" s="32"/>
      <c r="QDF6" s="32"/>
      <c r="QDG6" s="32"/>
      <c r="QDH6" s="32"/>
      <c r="QDI6" s="32"/>
      <c r="QDJ6" s="32"/>
      <c r="QDK6" s="32"/>
      <c r="QDL6" s="32"/>
      <c r="QDM6" s="32"/>
      <c r="QDN6" s="32"/>
      <c r="QDO6" s="32"/>
      <c r="QDP6" s="32"/>
      <c r="QDQ6" s="32"/>
      <c r="QDR6" s="32"/>
      <c r="QDS6" s="32"/>
      <c r="QDT6" s="32"/>
      <c r="QDU6" s="32"/>
      <c r="QDV6" s="32"/>
      <c r="QDW6" s="32"/>
      <c r="QDX6" s="32"/>
      <c r="QDY6" s="32"/>
      <c r="QDZ6" s="32"/>
      <c r="QEA6" s="32"/>
      <c r="QEB6" s="32"/>
      <c r="QEC6" s="32"/>
      <c r="QED6" s="32"/>
      <c r="QEE6" s="32"/>
      <c r="QEF6" s="32"/>
      <c r="QEG6" s="32"/>
      <c r="QEH6" s="32"/>
      <c r="QEI6" s="32"/>
      <c r="QEJ6" s="32"/>
      <c r="QEK6" s="32"/>
      <c r="QEL6" s="32"/>
      <c r="QEM6" s="32"/>
      <c r="QEN6" s="32"/>
      <c r="QEO6" s="32"/>
      <c r="QEP6" s="32"/>
      <c r="QEQ6" s="32"/>
      <c r="QER6" s="32"/>
      <c r="QES6" s="32"/>
      <c r="QET6" s="32"/>
      <c r="QEU6" s="32"/>
      <c r="QEV6" s="32"/>
      <c r="QEW6" s="32"/>
      <c r="QEX6" s="32"/>
      <c r="QEY6" s="32"/>
      <c r="QEZ6" s="32"/>
      <c r="QFA6" s="32"/>
      <c r="QFB6" s="32"/>
      <c r="QFC6" s="32"/>
      <c r="QFD6" s="32"/>
      <c r="QFE6" s="32"/>
      <c r="QFF6" s="32"/>
      <c r="QFG6" s="32"/>
      <c r="QFH6" s="32"/>
      <c r="QFI6" s="32"/>
      <c r="QFJ6" s="32"/>
      <c r="QFK6" s="32"/>
      <c r="QFL6" s="32"/>
      <c r="QFM6" s="32"/>
      <c r="QFN6" s="32"/>
      <c r="QFO6" s="32"/>
      <c r="QFP6" s="32"/>
      <c r="QFQ6" s="32"/>
      <c r="QFR6" s="32"/>
      <c r="QFS6" s="32"/>
      <c r="QFT6" s="32"/>
      <c r="QFU6" s="32"/>
      <c r="QFV6" s="32"/>
      <c r="QFW6" s="32"/>
      <c r="QFX6" s="32"/>
      <c r="QFY6" s="32"/>
      <c r="QFZ6" s="32"/>
      <c r="QGA6" s="32"/>
      <c r="QGB6" s="32"/>
      <c r="QGC6" s="32"/>
      <c r="QGD6" s="32"/>
      <c r="QGE6" s="32"/>
      <c r="QGF6" s="32"/>
      <c r="QGG6" s="32"/>
      <c r="QGH6" s="32"/>
      <c r="QGI6" s="32"/>
      <c r="QGJ6" s="32"/>
      <c r="QGK6" s="32"/>
      <c r="QGL6" s="32"/>
      <c r="QGM6" s="32"/>
      <c r="QGN6" s="32"/>
      <c r="QGO6" s="32"/>
      <c r="QGP6" s="32"/>
      <c r="QGQ6" s="32"/>
      <c r="QGR6" s="32"/>
      <c r="QGS6" s="32"/>
      <c r="QGT6" s="32"/>
      <c r="QGU6" s="32"/>
      <c r="QGV6" s="32"/>
      <c r="QGW6" s="32"/>
      <c r="QGX6" s="32"/>
      <c r="QGY6" s="32"/>
      <c r="QGZ6" s="32"/>
      <c r="QHA6" s="32"/>
      <c r="QHB6" s="32"/>
      <c r="QHC6" s="32"/>
      <c r="QHD6" s="32"/>
      <c r="QHE6" s="32"/>
      <c r="QHF6" s="32"/>
      <c r="QHG6" s="32"/>
      <c r="QHH6" s="32"/>
      <c r="QHI6" s="32"/>
      <c r="QHJ6" s="32"/>
      <c r="QHK6" s="32"/>
      <c r="QHL6" s="32"/>
      <c r="QHM6" s="32"/>
      <c r="QHN6" s="32"/>
      <c r="QHO6" s="32"/>
      <c r="QHP6" s="32"/>
      <c r="QHQ6" s="32"/>
      <c r="QHR6" s="32"/>
      <c r="QHS6" s="32"/>
      <c r="QHT6" s="32"/>
      <c r="QHU6" s="32"/>
      <c r="QHV6" s="32"/>
      <c r="QHW6" s="32"/>
      <c r="QHX6" s="32"/>
      <c r="QHY6" s="32"/>
      <c r="QHZ6" s="32"/>
      <c r="QIA6" s="32"/>
      <c r="QIB6" s="32"/>
      <c r="QIC6" s="32"/>
      <c r="QID6" s="32"/>
      <c r="QIE6" s="32"/>
      <c r="QIF6" s="32"/>
      <c r="QIG6" s="32"/>
      <c r="QIH6" s="32"/>
      <c r="QII6" s="32"/>
      <c r="QIJ6" s="32"/>
      <c r="QIK6" s="32"/>
      <c r="QIL6" s="32"/>
      <c r="QIM6" s="32"/>
      <c r="QIN6" s="32"/>
      <c r="QIO6" s="32"/>
      <c r="QIP6" s="32"/>
      <c r="QIQ6" s="32"/>
      <c r="QIR6" s="32"/>
      <c r="QIS6" s="32"/>
      <c r="QIT6" s="32"/>
      <c r="QIU6" s="32"/>
      <c r="QIV6" s="32"/>
      <c r="QIW6" s="32"/>
      <c r="QIX6" s="32"/>
      <c r="QIY6" s="32"/>
      <c r="QIZ6" s="32"/>
      <c r="QJA6" s="32"/>
      <c r="QJB6" s="32"/>
      <c r="QJC6" s="32"/>
      <c r="QJD6" s="32"/>
      <c r="QJE6" s="32"/>
      <c r="QJF6" s="32"/>
      <c r="QJG6" s="32"/>
      <c r="QJH6" s="32"/>
      <c r="QJI6" s="32"/>
      <c r="QJJ6" s="32"/>
      <c r="QJK6" s="32"/>
      <c r="QJL6" s="32"/>
      <c r="QJM6" s="32"/>
      <c r="QJN6" s="32"/>
      <c r="QJO6" s="32"/>
      <c r="QJP6" s="32"/>
      <c r="QJQ6" s="32"/>
      <c r="QJR6" s="32"/>
      <c r="QJS6" s="32"/>
      <c r="QJT6" s="32"/>
      <c r="QJU6" s="32"/>
      <c r="QJV6" s="32"/>
      <c r="QJW6" s="32"/>
      <c r="QJX6" s="32"/>
      <c r="QJY6" s="32"/>
      <c r="QJZ6" s="32"/>
      <c r="QKA6" s="32"/>
      <c r="QKB6" s="32"/>
      <c r="QKC6" s="32"/>
      <c r="QKD6" s="32"/>
      <c r="QKE6" s="32"/>
      <c r="QKF6" s="32"/>
      <c r="QKG6" s="32"/>
      <c r="QKH6" s="32"/>
      <c r="QKI6" s="32"/>
      <c r="QKJ6" s="32"/>
      <c r="QKK6" s="32"/>
      <c r="QKL6" s="32"/>
      <c r="QKM6" s="32"/>
      <c r="QKN6" s="32"/>
      <c r="QKO6" s="32"/>
      <c r="QKP6" s="32"/>
      <c r="QKQ6" s="32"/>
      <c r="QKR6" s="32"/>
      <c r="QKS6" s="32"/>
      <c r="QKT6" s="32"/>
      <c r="QKU6" s="32"/>
      <c r="QKV6" s="32"/>
      <c r="QKW6" s="32"/>
      <c r="QKX6" s="32"/>
      <c r="QKY6" s="32"/>
      <c r="QKZ6" s="32"/>
      <c r="QLA6" s="32"/>
      <c r="QLB6" s="32"/>
      <c r="QLC6" s="32"/>
      <c r="QLD6" s="32"/>
      <c r="QLE6" s="32"/>
      <c r="QLF6" s="32"/>
      <c r="QLG6" s="32"/>
      <c r="QLH6" s="32"/>
      <c r="QLI6" s="32"/>
      <c r="QLJ6" s="32"/>
      <c r="QLK6" s="32"/>
      <c r="QLL6" s="32"/>
      <c r="QLM6" s="32"/>
      <c r="QLN6" s="32"/>
      <c r="QLO6" s="32"/>
      <c r="QLP6" s="32"/>
      <c r="QLQ6" s="32"/>
      <c r="QLR6" s="32"/>
      <c r="QLS6" s="32"/>
      <c r="QLT6" s="32"/>
      <c r="QLU6" s="32"/>
      <c r="QLV6" s="32"/>
      <c r="QLW6" s="32"/>
      <c r="QLX6" s="32"/>
      <c r="QLY6" s="32"/>
      <c r="QLZ6" s="32"/>
      <c r="QMA6" s="32"/>
      <c r="QMB6" s="32"/>
      <c r="QMC6" s="32"/>
      <c r="QMD6" s="32"/>
      <c r="QME6" s="32"/>
      <c r="QMF6" s="32"/>
      <c r="QMG6" s="32"/>
      <c r="QMH6" s="32"/>
      <c r="QMI6" s="32"/>
      <c r="QMJ6" s="32"/>
      <c r="QMK6" s="32"/>
      <c r="QML6" s="32"/>
      <c r="QMM6" s="32"/>
      <c r="QMN6" s="32"/>
      <c r="QMO6" s="32"/>
      <c r="QMP6" s="32"/>
      <c r="QMQ6" s="32"/>
      <c r="QMR6" s="32"/>
      <c r="QMS6" s="32"/>
      <c r="QMT6" s="32"/>
      <c r="QMU6" s="32"/>
      <c r="QMV6" s="32"/>
      <c r="QMW6" s="32"/>
      <c r="QMX6" s="32"/>
      <c r="QMY6" s="32"/>
      <c r="QMZ6" s="32"/>
      <c r="QNA6" s="32"/>
      <c r="QNB6" s="32"/>
      <c r="QNC6" s="32"/>
      <c r="QND6" s="32"/>
      <c r="QNE6" s="32"/>
      <c r="QNF6" s="32"/>
      <c r="QNG6" s="32"/>
      <c r="QNH6" s="32"/>
      <c r="QNI6" s="32"/>
      <c r="QNJ6" s="32"/>
      <c r="QNK6" s="32"/>
      <c r="QNL6" s="32"/>
      <c r="QNM6" s="32"/>
      <c r="QNN6" s="32"/>
      <c r="QNO6" s="32"/>
      <c r="QNP6" s="32"/>
      <c r="QNQ6" s="32"/>
      <c r="QNR6" s="32"/>
      <c r="QNS6" s="32"/>
      <c r="QNT6" s="32"/>
      <c r="QNU6" s="32"/>
      <c r="QNV6" s="32"/>
      <c r="QNW6" s="32"/>
      <c r="QNX6" s="32"/>
      <c r="QNY6" s="32"/>
      <c r="QNZ6" s="32"/>
      <c r="QOA6" s="32"/>
      <c r="QOB6" s="32"/>
      <c r="QOC6" s="32"/>
      <c r="QOD6" s="32"/>
      <c r="QOE6" s="32"/>
      <c r="QOF6" s="32"/>
      <c r="QOG6" s="32"/>
      <c r="QOH6" s="32"/>
      <c r="QOI6" s="32"/>
      <c r="QOJ6" s="32"/>
      <c r="QOK6" s="32"/>
      <c r="QOL6" s="32"/>
      <c r="QOM6" s="32"/>
      <c r="QON6" s="32"/>
      <c r="QOO6" s="32"/>
      <c r="QOP6" s="32"/>
      <c r="QOQ6" s="32"/>
      <c r="QOR6" s="32"/>
      <c r="QOS6" s="32"/>
      <c r="QOT6" s="32"/>
      <c r="QOU6" s="32"/>
      <c r="QOV6" s="32"/>
      <c r="QOW6" s="32"/>
      <c r="QOX6" s="32"/>
      <c r="QOY6" s="32"/>
      <c r="QOZ6" s="32"/>
      <c r="QPA6" s="32"/>
      <c r="QPB6" s="32"/>
      <c r="QPC6" s="32"/>
      <c r="QPD6" s="32"/>
      <c r="QPE6" s="32"/>
      <c r="QPF6" s="32"/>
      <c r="QPG6" s="32"/>
      <c r="QPH6" s="32"/>
      <c r="QPI6" s="32"/>
      <c r="QPJ6" s="32"/>
      <c r="QPK6" s="32"/>
      <c r="QPL6" s="32"/>
      <c r="QPM6" s="32"/>
      <c r="QPN6" s="32"/>
      <c r="QPO6" s="32"/>
      <c r="QPP6" s="32"/>
      <c r="QPQ6" s="32"/>
      <c r="QPR6" s="32"/>
      <c r="QPS6" s="32"/>
      <c r="QPT6" s="32"/>
      <c r="QPU6" s="32"/>
      <c r="QPV6" s="32"/>
      <c r="QPW6" s="32"/>
      <c r="QPX6" s="32"/>
      <c r="QPY6" s="32"/>
      <c r="QPZ6" s="32"/>
      <c r="QQA6" s="32"/>
      <c r="QQB6" s="32"/>
      <c r="QQC6" s="32"/>
      <c r="QQD6" s="32"/>
      <c r="QQE6" s="32"/>
      <c r="QQF6" s="32"/>
      <c r="QQG6" s="32"/>
      <c r="QQH6" s="32"/>
      <c r="QQI6" s="32"/>
      <c r="QQJ6" s="32"/>
      <c r="QQK6" s="32"/>
      <c r="QQL6" s="32"/>
      <c r="QQM6" s="32"/>
      <c r="QQN6" s="32"/>
      <c r="QQO6" s="32"/>
      <c r="QQP6" s="32"/>
      <c r="QQQ6" s="32"/>
      <c r="QQR6" s="32"/>
      <c r="QQS6" s="32"/>
      <c r="QQT6" s="32"/>
      <c r="QQU6" s="32"/>
      <c r="QQV6" s="32"/>
      <c r="QQW6" s="32"/>
      <c r="QQX6" s="32"/>
      <c r="QQY6" s="32"/>
      <c r="QQZ6" s="32"/>
      <c r="QRA6" s="32"/>
      <c r="QRB6" s="32"/>
      <c r="QRC6" s="32"/>
      <c r="QRD6" s="32"/>
      <c r="QRE6" s="32"/>
      <c r="QRF6" s="32"/>
      <c r="QRG6" s="32"/>
      <c r="QRH6" s="32"/>
      <c r="QRI6" s="32"/>
      <c r="QRJ6" s="32"/>
      <c r="QRK6" s="32"/>
      <c r="QRL6" s="32"/>
      <c r="QRM6" s="32"/>
      <c r="QRN6" s="32"/>
      <c r="QRO6" s="32"/>
      <c r="QRP6" s="32"/>
      <c r="QRQ6" s="32"/>
      <c r="QRR6" s="32"/>
      <c r="QRS6" s="32"/>
      <c r="QRT6" s="32"/>
      <c r="QRU6" s="32"/>
      <c r="QRV6" s="32"/>
      <c r="QRW6" s="32"/>
      <c r="QRX6" s="32"/>
      <c r="QRY6" s="32"/>
      <c r="QRZ6" s="32"/>
      <c r="QSA6" s="32"/>
      <c r="QSB6" s="32"/>
      <c r="QSC6" s="32"/>
      <c r="QSD6" s="32"/>
      <c r="QSE6" s="32"/>
      <c r="QSF6" s="32"/>
      <c r="QSG6" s="32"/>
      <c r="QSH6" s="32"/>
      <c r="QSI6" s="32"/>
      <c r="QSJ6" s="32"/>
      <c r="QSK6" s="32"/>
      <c r="QSL6" s="32"/>
      <c r="QSM6" s="32"/>
      <c r="QSN6" s="32"/>
      <c r="QSO6" s="32"/>
      <c r="QSP6" s="32"/>
      <c r="QSQ6" s="32"/>
      <c r="QSR6" s="32"/>
      <c r="QSS6" s="32"/>
      <c r="QST6" s="32"/>
      <c r="QSU6" s="32"/>
      <c r="QSV6" s="32"/>
      <c r="QSW6" s="32"/>
      <c r="QSX6" s="32"/>
      <c r="QSY6" s="32"/>
      <c r="QSZ6" s="32"/>
      <c r="QTA6" s="32"/>
      <c r="QTB6" s="32"/>
      <c r="QTC6" s="32"/>
      <c r="QTD6" s="32"/>
      <c r="QTE6" s="32"/>
      <c r="QTF6" s="32"/>
      <c r="QTG6" s="32"/>
      <c r="QTH6" s="32"/>
      <c r="QTI6" s="32"/>
      <c r="QTJ6" s="32"/>
      <c r="QTK6" s="32"/>
      <c r="QTL6" s="32"/>
      <c r="QTM6" s="32"/>
      <c r="QTN6" s="32"/>
      <c r="QTO6" s="32"/>
      <c r="QTP6" s="32"/>
      <c r="QTQ6" s="32"/>
      <c r="QTR6" s="32"/>
      <c r="QTS6" s="32"/>
      <c r="QTT6" s="32"/>
      <c r="QTU6" s="32"/>
      <c r="QTV6" s="32"/>
      <c r="QTW6" s="32"/>
      <c r="QTX6" s="32"/>
      <c r="QTY6" s="32"/>
      <c r="QTZ6" s="32"/>
      <c r="QUA6" s="32"/>
      <c r="QUB6" s="32"/>
      <c r="QUC6" s="32"/>
      <c r="QUD6" s="32"/>
      <c r="QUE6" s="32"/>
      <c r="QUF6" s="32"/>
      <c r="QUG6" s="32"/>
      <c r="QUH6" s="32"/>
      <c r="QUI6" s="32"/>
      <c r="QUJ6" s="32"/>
      <c r="QUK6" s="32"/>
      <c r="QUL6" s="32"/>
      <c r="QUM6" s="32"/>
      <c r="QUN6" s="32"/>
      <c r="QUO6" s="32"/>
      <c r="QUP6" s="32"/>
      <c r="QUQ6" s="32"/>
      <c r="QUR6" s="32"/>
      <c r="QUS6" s="32"/>
      <c r="QUT6" s="32"/>
      <c r="QUU6" s="32"/>
      <c r="QUV6" s="32"/>
      <c r="QUW6" s="32"/>
      <c r="QUX6" s="32"/>
      <c r="QUY6" s="32"/>
      <c r="QUZ6" s="32"/>
      <c r="QVA6" s="32"/>
      <c r="QVB6" s="32"/>
      <c r="QVC6" s="32"/>
      <c r="QVD6" s="32"/>
      <c r="QVE6" s="32"/>
      <c r="QVF6" s="32"/>
      <c r="QVG6" s="32"/>
      <c r="QVH6" s="32"/>
      <c r="QVI6" s="32"/>
      <c r="QVJ6" s="32"/>
      <c r="QVK6" s="32"/>
      <c r="QVL6" s="32"/>
      <c r="QVM6" s="32"/>
      <c r="QVN6" s="32"/>
      <c r="QVO6" s="32"/>
      <c r="QVP6" s="32"/>
      <c r="QVQ6" s="32"/>
      <c r="QVR6" s="32"/>
      <c r="QVS6" s="32"/>
      <c r="QVT6" s="32"/>
      <c r="QVU6" s="32"/>
      <c r="QVV6" s="32"/>
      <c r="QVW6" s="32"/>
      <c r="QVX6" s="32"/>
      <c r="QVY6" s="32"/>
      <c r="QVZ6" s="32"/>
      <c r="QWA6" s="32"/>
      <c r="QWB6" s="32"/>
      <c r="QWC6" s="32"/>
      <c r="QWD6" s="32"/>
      <c r="QWE6" s="32"/>
      <c r="QWF6" s="32"/>
      <c r="QWG6" s="32"/>
      <c r="QWH6" s="32"/>
      <c r="QWI6" s="32"/>
      <c r="QWJ6" s="32"/>
      <c r="QWK6" s="32"/>
      <c r="QWL6" s="32"/>
      <c r="QWM6" s="32"/>
      <c r="QWN6" s="32"/>
      <c r="QWO6" s="32"/>
      <c r="QWP6" s="32"/>
      <c r="QWQ6" s="32"/>
      <c r="QWR6" s="32"/>
      <c r="QWS6" s="32"/>
      <c r="QWT6" s="32"/>
      <c r="QWU6" s="32"/>
      <c r="QWV6" s="32"/>
      <c r="QWW6" s="32"/>
      <c r="QWX6" s="32"/>
      <c r="QWY6" s="32"/>
      <c r="QWZ6" s="32"/>
      <c r="QXA6" s="32"/>
      <c r="QXB6" s="32"/>
      <c r="QXC6" s="32"/>
      <c r="QXD6" s="32"/>
      <c r="QXE6" s="32"/>
      <c r="QXF6" s="32"/>
      <c r="QXG6" s="32"/>
      <c r="QXH6" s="32"/>
      <c r="QXI6" s="32"/>
      <c r="QXJ6" s="32"/>
      <c r="QXK6" s="32"/>
      <c r="QXL6" s="32"/>
      <c r="QXM6" s="32"/>
      <c r="QXN6" s="32"/>
      <c r="QXO6" s="32"/>
      <c r="QXP6" s="32"/>
      <c r="QXQ6" s="32"/>
      <c r="QXR6" s="32"/>
      <c r="QXS6" s="32"/>
      <c r="QXT6" s="32"/>
      <c r="QXU6" s="32"/>
      <c r="QXV6" s="32"/>
      <c r="QXW6" s="32"/>
      <c r="QXX6" s="32"/>
      <c r="QXY6" s="32"/>
      <c r="QXZ6" s="32"/>
      <c r="QYA6" s="32"/>
      <c r="QYB6" s="32"/>
      <c r="QYC6" s="32"/>
      <c r="QYD6" s="32"/>
      <c r="QYE6" s="32"/>
      <c r="QYF6" s="32"/>
      <c r="QYG6" s="32"/>
      <c r="QYH6" s="32"/>
      <c r="QYI6" s="32"/>
      <c r="QYJ6" s="32"/>
      <c r="QYK6" s="32"/>
      <c r="QYL6" s="32"/>
      <c r="QYM6" s="32"/>
      <c r="QYN6" s="32"/>
      <c r="QYO6" s="32"/>
      <c r="QYP6" s="32"/>
      <c r="QYQ6" s="32"/>
      <c r="QYR6" s="32"/>
      <c r="QYS6" s="32"/>
      <c r="QYT6" s="32"/>
      <c r="QYU6" s="32"/>
      <c r="QYV6" s="32"/>
      <c r="QYW6" s="32"/>
      <c r="QYX6" s="32"/>
      <c r="QYY6" s="32"/>
      <c r="QYZ6" s="32"/>
      <c r="QZA6" s="32"/>
      <c r="QZB6" s="32"/>
      <c r="QZC6" s="32"/>
      <c r="QZD6" s="32"/>
      <c r="QZE6" s="32"/>
      <c r="QZF6" s="32"/>
      <c r="QZG6" s="32"/>
      <c r="QZH6" s="32"/>
      <c r="QZI6" s="32"/>
      <c r="QZJ6" s="32"/>
      <c r="QZK6" s="32"/>
      <c r="QZL6" s="32"/>
      <c r="QZM6" s="32"/>
      <c r="QZN6" s="32"/>
      <c r="QZO6" s="32"/>
      <c r="QZP6" s="32"/>
      <c r="QZQ6" s="32"/>
      <c r="QZR6" s="32"/>
      <c r="QZS6" s="32"/>
      <c r="QZT6" s="32"/>
      <c r="QZU6" s="32"/>
      <c r="QZV6" s="32"/>
      <c r="QZW6" s="32"/>
      <c r="QZX6" s="32"/>
      <c r="QZY6" s="32"/>
      <c r="QZZ6" s="32"/>
      <c r="RAA6" s="32"/>
      <c r="RAB6" s="32"/>
      <c r="RAC6" s="32"/>
      <c r="RAD6" s="32"/>
      <c r="RAE6" s="32"/>
      <c r="RAF6" s="32"/>
      <c r="RAG6" s="32"/>
      <c r="RAH6" s="32"/>
      <c r="RAI6" s="32"/>
      <c r="RAJ6" s="32"/>
      <c r="RAK6" s="32"/>
      <c r="RAL6" s="32"/>
      <c r="RAM6" s="32"/>
      <c r="RAN6" s="32"/>
      <c r="RAO6" s="32"/>
      <c r="RAP6" s="32"/>
      <c r="RAQ6" s="32"/>
      <c r="RAR6" s="32"/>
      <c r="RAS6" s="32"/>
      <c r="RAT6" s="32"/>
      <c r="RAU6" s="32"/>
      <c r="RAV6" s="32"/>
      <c r="RAW6" s="32"/>
      <c r="RAX6" s="32"/>
      <c r="RAY6" s="32"/>
      <c r="RAZ6" s="32"/>
      <c r="RBA6" s="32"/>
      <c r="RBB6" s="32"/>
      <c r="RBC6" s="32"/>
      <c r="RBD6" s="32"/>
      <c r="RBE6" s="32"/>
      <c r="RBF6" s="32"/>
      <c r="RBG6" s="32"/>
      <c r="RBH6" s="32"/>
      <c r="RBI6" s="32"/>
      <c r="RBJ6" s="32"/>
      <c r="RBK6" s="32"/>
      <c r="RBL6" s="32"/>
      <c r="RBM6" s="32"/>
      <c r="RBN6" s="32"/>
      <c r="RBO6" s="32"/>
      <c r="RBP6" s="32"/>
      <c r="RBQ6" s="32"/>
      <c r="RBR6" s="32"/>
      <c r="RBS6" s="32"/>
      <c r="RBT6" s="32"/>
      <c r="RBU6" s="32"/>
      <c r="RBV6" s="32"/>
      <c r="RBW6" s="32"/>
      <c r="RBX6" s="32"/>
      <c r="RBY6" s="32"/>
      <c r="RBZ6" s="32"/>
      <c r="RCA6" s="32"/>
      <c r="RCB6" s="32"/>
      <c r="RCC6" s="32"/>
      <c r="RCD6" s="32"/>
      <c r="RCE6" s="32"/>
      <c r="RCF6" s="32"/>
      <c r="RCG6" s="32"/>
      <c r="RCH6" s="32"/>
      <c r="RCI6" s="32"/>
      <c r="RCJ6" s="32"/>
      <c r="RCK6" s="32"/>
      <c r="RCL6" s="32"/>
      <c r="RCM6" s="32"/>
      <c r="RCN6" s="32"/>
      <c r="RCO6" s="32"/>
      <c r="RCP6" s="32"/>
      <c r="RCQ6" s="32"/>
      <c r="RCR6" s="32"/>
      <c r="RCS6" s="32"/>
      <c r="RCT6" s="32"/>
      <c r="RCU6" s="32"/>
      <c r="RCV6" s="32"/>
      <c r="RCW6" s="32"/>
      <c r="RCX6" s="32"/>
      <c r="RCY6" s="32"/>
      <c r="RCZ6" s="32"/>
      <c r="RDA6" s="32"/>
      <c r="RDB6" s="32"/>
      <c r="RDC6" s="32"/>
      <c r="RDD6" s="32"/>
      <c r="RDE6" s="32"/>
      <c r="RDF6" s="32"/>
      <c r="RDG6" s="32"/>
      <c r="RDH6" s="32"/>
      <c r="RDI6" s="32"/>
      <c r="RDJ6" s="32"/>
      <c r="RDK6" s="32"/>
      <c r="RDL6" s="32"/>
      <c r="RDM6" s="32"/>
      <c r="RDN6" s="32"/>
      <c r="RDO6" s="32"/>
      <c r="RDP6" s="32"/>
      <c r="RDQ6" s="32"/>
      <c r="RDR6" s="32"/>
      <c r="RDS6" s="32"/>
      <c r="RDT6" s="32"/>
      <c r="RDU6" s="32"/>
      <c r="RDV6" s="32"/>
      <c r="RDW6" s="32"/>
      <c r="RDX6" s="32"/>
      <c r="RDY6" s="32"/>
      <c r="RDZ6" s="32"/>
      <c r="REA6" s="32"/>
      <c r="REB6" s="32"/>
      <c r="REC6" s="32"/>
      <c r="RED6" s="32"/>
      <c r="REE6" s="32"/>
      <c r="REF6" s="32"/>
      <c r="REG6" s="32"/>
      <c r="REH6" s="32"/>
      <c r="REI6" s="32"/>
      <c r="REJ6" s="32"/>
      <c r="REK6" s="32"/>
      <c r="REL6" s="32"/>
      <c r="REM6" s="32"/>
      <c r="REN6" s="32"/>
      <c r="REO6" s="32"/>
      <c r="REP6" s="32"/>
      <c r="REQ6" s="32"/>
      <c r="RER6" s="32"/>
      <c r="RES6" s="32"/>
      <c r="RET6" s="32"/>
      <c r="REU6" s="32"/>
      <c r="REV6" s="32"/>
      <c r="REW6" s="32"/>
      <c r="REX6" s="32"/>
      <c r="REY6" s="32"/>
      <c r="REZ6" s="32"/>
      <c r="RFA6" s="32"/>
      <c r="RFB6" s="32"/>
      <c r="RFC6" s="32"/>
      <c r="RFD6" s="32"/>
      <c r="RFE6" s="32"/>
      <c r="RFF6" s="32"/>
      <c r="RFG6" s="32"/>
      <c r="RFH6" s="32"/>
      <c r="RFI6" s="32"/>
      <c r="RFJ6" s="32"/>
      <c r="RFK6" s="32"/>
      <c r="RFL6" s="32"/>
      <c r="RFM6" s="32"/>
      <c r="RFN6" s="32"/>
      <c r="RFO6" s="32"/>
      <c r="RFP6" s="32"/>
      <c r="RFQ6" s="32"/>
      <c r="RFR6" s="32"/>
      <c r="RFS6" s="32"/>
      <c r="RFT6" s="32"/>
      <c r="RFU6" s="32"/>
      <c r="RFV6" s="32"/>
      <c r="RFW6" s="32"/>
      <c r="RFX6" s="32"/>
      <c r="RFY6" s="32"/>
      <c r="RFZ6" s="32"/>
      <c r="RGA6" s="32"/>
      <c r="RGB6" s="32"/>
      <c r="RGC6" s="32"/>
      <c r="RGD6" s="32"/>
      <c r="RGE6" s="32"/>
      <c r="RGF6" s="32"/>
      <c r="RGG6" s="32"/>
      <c r="RGH6" s="32"/>
      <c r="RGI6" s="32"/>
      <c r="RGJ6" s="32"/>
      <c r="RGK6" s="32"/>
      <c r="RGL6" s="32"/>
      <c r="RGM6" s="32"/>
      <c r="RGN6" s="32"/>
      <c r="RGO6" s="32"/>
      <c r="RGP6" s="32"/>
      <c r="RGQ6" s="32"/>
      <c r="RGR6" s="32"/>
      <c r="RGS6" s="32"/>
      <c r="RGT6" s="32"/>
      <c r="RGU6" s="32"/>
      <c r="RGV6" s="32"/>
      <c r="RGW6" s="32"/>
      <c r="RGX6" s="32"/>
      <c r="RGY6" s="32"/>
      <c r="RGZ6" s="32"/>
      <c r="RHA6" s="32"/>
      <c r="RHB6" s="32"/>
      <c r="RHC6" s="32"/>
      <c r="RHD6" s="32"/>
      <c r="RHE6" s="32"/>
      <c r="RHF6" s="32"/>
      <c r="RHG6" s="32"/>
      <c r="RHH6" s="32"/>
      <c r="RHI6" s="32"/>
      <c r="RHJ6" s="32"/>
      <c r="RHK6" s="32"/>
      <c r="RHL6" s="32"/>
      <c r="RHM6" s="32"/>
      <c r="RHN6" s="32"/>
      <c r="RHO6" s="32"/>
      <c r="RHP6" s="32"/>
      <c r="RHQ6" s="32"/>
      <c r="RHR6" s="32"/>
      <c r="RHS6" s="32"/>
      <c r="RHT6" s="32"/>
      <c r="RHU6" s="32"/>
      <c r="RHV6" s="32"/>
      <c r="RHW6" s="32"/>
      <c r="RHX6" s="32"/>
      <c r="RHY6" s="32"/>
      <c r="RHZ6" s="32"/>
      <c r="RIA6" s="32"/>
      <c r="RIB6" s="32"/>
      <c r="RIC6" s="32"/>
      <c r="RID6" s="32"/>
      <c r="RIE6" s="32"/>
      <c r="RIF6" s="32"/>
      <c r="RIG6" s="32"/>
      <c r="RIH6" s="32"/>
      <c r="RII6" s="32"/>
      <c r="RIJ6" s="32"/>
      <c r="RIK6" s="32"/>
      <c r="RIL6" s="32"/>
      <c r="RIM6" s="32"/>
      <c r="RIN6" s="32"/>
      <c r="RIO6" s="32"/>
      <c r="RIP6" s="32"/>
      <c r="RIQ6" s="32"/>
      <c r="RIR6" s="32"/>
      <c r="RIS6" s="32"/>
      <c r="RIT6" s="32"/>
      <c r="RIU6" s="32"/>
      <c r="RIV6" s="32"/>
      <c r="RIW6" s="32"/>
      <c r="RIX6" s="32"/>
      <c r="RIY6" s="32"/>
      <c r="RIZ6" s="32"/>
      <c r="RJA6" s="32"/>
      <c r="RJB6" s="32"/>
      <c r="RJC6" s="32"/>
      <c r="RJD6" s="32"/>
      <c r="RJE6" s="32"/>
      <c r="RJF6" s="32"/>
      <c r="RJG6" s="32"/>
      <c r="RJH6" s="32"/>
      <c r="RJI6" s="32"/>
      <c r="RJJ6" s="32"/>
      <c r="RJK6" s="32"/>
      <c r="RJL6" s="32"/>
      <c r="RJM6" s="32"/>
      <c r="RJN6" s="32"/>
      <c r="RJO6" s="32"/>
      <c r="RJP6" s="32"/>
      <c r="RJQ6" s="32"/>
      <c r="RJR6" s="32"/>
      <c r="RJS6" s="32"/>
      <c r="RJT6" s="32"/>
      <c r="RJU6" s="32"/>
      <c r="RJV6" s="32"/>
      <c r="RJW6" s="32"/>
      <c r="RJX6" s="32"/>
      <c r="RJY6" s="32"/>
      <c r="RJZ6" s="32"/>
      <c r="RKA6" s="32"/>
      <c r="RKB6" s="32"/>
      <c r="RKC6" s="32"/>
      <c r="RKD6" s="32"/>
      <c r="RKE6" s="32"/>
      <c r="RKF6" s="32"/>
      <c r="RKG6" s="32"/>
      <c r="RKH6" s="32"/>
      <c r="RKI6" s="32"/>
      <c r="RKJ6" s="32"/>
      <c r="RKK6" s="32"/>
      <c r="RKL6" s="32"/>
      <c r="RKM6" s="32"/>
      <c r="RKN6" s="32"/>
      <c r="RKO6" s="32"/>
      <c r="RKP6" s="32"/>
      <c r="RKQ6" s="32"/>
      <c r="RKR6" s="32"/>
      <c r="RKS6" s="32"/>
      <c r="RKT6" s="32"/>
      <c r="RKU6" s="32"/>
      <c r="RKV6" s="32"/>
      <c r="RKW6" s="32"/>
      <c r="RKX6" s="32"/>
      <c r="RKY6" s="32"/>
      <c r="RKZ6" s="32"/>
      <c r="RLA6" s="32"/>
      <c r="RLB6" s="32"/>
      <c r="RLC6" s="32"/>
      <c r="RLD6" s="32"/>
      <c r="RLE6" s="32"/>
      <c r="RLF6" s="32"/>
      <c r="RLG6" s="32"/>
      <c r="RLH6" s="32"/>
      <c r="RLI6" s="32"/>
      <c r="RLJ6" s="32"/>
      <c r="RLK6" s="32"/>
      <c r="RLL6" s="32"/>
      <c r="RLM6" s="32"/>
      <c r="RLN6" s="32"/>
      <c r="RLO6" s="32"/>
      <c r="RLP6" s="32"/>
      <c r="RLQ6" s="32"/>
      <c r="RLR6" s="32"/>
      <c r="RLS6" s="32"/>
      <c r="RLT6" s="32"/>
      <c r="RLU6" s="32"/>
      <c r="RLV6" s="32"/>
      <c r="RLW6" s="32"/>
      <c r="RLX6" s="32"/>
      <c r="RLY6" s="32"/>
      <c r="RLZ6" s="32"/>
      <c r="RMA6" s="32"/>
      <c r="RMB6" s="32"/>
      <c r="RMC6" s="32"/>
      <c r="RMD6" s="32"/>
      <c r="RME6" s="32"/>
      <c r="RMF6" s="32"/>
      <c r="RMG6" s="32"/>
      <c r="RMH6" s="32"/>
      <c r="RMI6" s="32"/>
      <c r="RMJ6" s="32"/>
      <c r="RMK6" s="32"/>
      <c r="RML6" s="32"/>
      <c r="RMM6" s="32"/>
      <c r="RMN6" s="32"/>
      <c r="RMO6" s="32"/>
      <c r="RMP6" s="32"/>
      <c r="RMQ6" s="32"/>
      <c r="RMR6" s="32"/>
      <c r="RMS6" s="32"/>
      <c r="RMT6" s="32"/>
      <c r="RMU6" s="32"/>
      <c r="RMV6" s="32"/>
      <c r="RMW6" s="32"/>
      <c r="RMX6" s="32"/>
      <c r="RMY6" s="32"/>
      <c r="RMZ6" s="32"/>
      <c r="RNA6" s="32"/>
      <c r="RNB6" s="32"/>
      <c r="RNC6" s="32"/>
      <c r="RND6" s="32"/>
      <c r="RNE6" s="32"/>
      <c r="RNF6" s="32"/>
      <c r="RNG6" s="32"/>
      <c r="RNH6" s="32"/>
      <c r="RNI6" s="32"/>
      <c r="RNJ6" s="32"/>
      <c r="RNK6" s="32"/>
      <c r="RNL6" s="32"/>
      <c r="RNM6" s="32"/>
      <c r="RNN6" s="32"/>
      <c r="RNO6" s="32"/>
      <c r="RNP6" s="32"/>
      <c r="RNQ6" s="32"/>
      <c r="RNR6" s="32"/>
      <c r="RNS6" s="32"/>
      <c r="RNT6" s="32"/>
      <c r="RNU6" s="32"/>
      <c r="RNV6" s="32"/>
      <c r="RNW6" s="32"/>
      <c r="RNX6" s="32"/>
      <c r="RNY6" s="32"/>
      <c r="RNZ6" s="32"/>
      <c r="ROA6" s="32"/>
      <c r="ROB6" s="32"/>
      <c r="ROC6" s="32"/>
      <c r="ROD6" s="32"/>
      <c r="ROE6" s="32"/>
      <c r="ROF6" s="32"/>
      <c r="ROG6" s="32"/>
      <c r="ROH6" s="32"/>
      <c r="ROI6" s="32"/>
      <c r="ROJ6" s="32"/>
      <c r="ROK6" s="32"/>
      <c r="ROL6" s="32"/>
      <c r="ROM6" s="32"/>
      <c r="RON6" s="32"/>
      <c r="ROO6" s="32"/>
      <c r="ROP6" s="32"/>
      <c r="ROQ6" s="32"/>
      <c r="ROR6" s="32"/>
      <c r="ROS6" s="32"/>
      <c r="ROT6" s="32"/>
      <c r="ROU6" s="32"/>
      <c r="ROV6" s="32"/>
      <c r="ROW6" s="32"/>
      <c r="ROX6" s="32"/>
      <c r="ROY6" s="32"/>
      <c r="ROZ6" s="32"/>
      <c r="RPA6" s="32"/>
      <c r="RPB6" s="32"/>
      <c r="RPC6" s="32"/>
      <c r="RPD6" s="32"/>
      <c r="RPE6" s="32"/>
      <c r="RPF6" s="32"/>
      <c r="RPG6" s="32"/>
      <c r="RPH6" s="32"/>
      <c r="RPI6" s="32"/>
      <c r="RPJ6" s="32"/>
      <c r="RPK6" s="32"/>
      <c r="RPL6" s="32"/>
      <c r="RPM6" s="32"/>
      <c r="RPN6" s="32"/>
      <c r="RPO6" s="32"/>
      <c r="RPP6" s="32"/>
      <c r="RPQ6" s="32"/>
      <c r="RPR6" s="32"/>
      <c r="RPS6" s="32"/>
      <c r="RPT6" s="32"/>
      <c r="RPU6" s="32"/>
      <c r="RPV6" s="32"/>
      <c r="RPW6" s="32"/>
      <c r="RPX6" s="32"/>
      <c r="RPY6" s="32"/>
      <c r="RPZ6" s="32"/>
      <c r="RQA6" s="32"/>
      <c r="RQB6" s="32"/>
      <c r="RQC6" s="32"/>
      <c r="RQD6" s="32"/>
      <c r="RQE6" s="32"/>
      <c r="RQF6" s="32"/>
      <c r="RQG6" s="32"/>
      <c r="RQH6" s="32"/>
      <c r="RQI6" s="32"/>
      <c r="RQJ6" s="32"/>
      <c r="RQK6" s="32"/>
      <c r="RQL6" s="32"/>
      <c r="RQM6" s="32"/>
      <c r="RQN6" s="32"/>
      <c r="RQO6" s="32"/>
      <c r="RQP6" s="32"/>
      <c r="RQQ6" s="32"/>
      <c r="RQR6" s="32"/>
      <c r="RQS6" s="32"/>
      <c r="RQT6" s="32"/>
      <c r="RQU6" s="32"/>
      <c r="RQV6" s="32"/>
      <c r="RQW6" s="32"/>
      <c r="RQX6" s="32"/>
      <c r="RQY6" s="32"/>
      <c r="RQZ6" s="32"/>
      <c r="RRA6" s="32"/>
      <c r="RRB6" s="32"/>
      <c r="RRC6" s="32"/>
      <c r="RRD6" s="32"/>
      <c r="RRE6" s="32"/>
      <c r="RRF6" s="32"/>
      <c r="RRG6" s="32"/>
      <c r="RRH6" s="32"/>
      <c r="RRI6" s="32"/>
      <c r="RRJ6" s="32"/>
      <c r="RRK6" s="32"/>
      <c r="RRL6" s="32"/>
      <c r="RRM6" s="32"/>
      <c r="RRN6" s="32"/>
      <c r="RRO6" s="32"/>
      <c r="RRP6" s="32"/>
      <c r="RRQ6" s="32"/>
      <c r="RRR6" s="32"/>
      <c r="RRS6" s="32"/>
      <c r="RRT6" s="32"/>
      <c r="RRU6" s="32"/>
      <c r="RRV6" s="32"/>
      <c r="RRW6" s="32"/>
      <c r="RRX6" s="32"/>
      <c r="RRY6" s="32"/>
      <c r="RRZ6" s="32"/>
      <c r="RSA6" s="32"/>
      <c r="RSB6" s="32"/>
      <c r="RSC6" s="32"/>
      <c r="RSD6" s="32"/>
      <c r="RSE6" s="32"/>
      <c r="RSF6" s="32"/>
      <c r="RSG6" s="32"/>
      <c r="RSH6" s="32"/>
      <c r="RSI6" s="32"/>
      <c r="RSJ6" s="32"/>
      <c r="RSK6" s="32"/>
      <c r="RSL6" s="32"/>
      <c r="RSM6" s="32"/>
      <c r="RSN6" s="32"/>
      <c r="RSO6" s="32"/>
      <c r="RSP6" s="32"/>
      <c r="RSQ6" s="32"/>
      <c r="RSR6" s="32"/>
      <c r="RSS6" s="32"/>
      <c r="RST6" s="32"/>
      <c r="RSU6" s="32"/>
      <c r="RSV6" s="32"/>
      <c r="RSW6" s="32"/>
      <c r="RSX6" s="32"/>
      <c r="RSY6" s="32"/>
      <c r="RSZ6" s="32"/>
      <c r="RTA6" s="32"/>
      <c r="RTB6" s="32"/>
      <c r="RTC6" s="32"/>
      <c r="RTD6" s="32"/>
      <c r="RTE6" s="32"/>
      <c r="RTF6" s="32"/>
      <c r="RTG6" s="32"/>
      <c r="RTH6" s="32"/>
      <c r="RTI6" s="32"/>
      <c r="RTJ6" s="32"/>
      <c r="RTK6" s="32"/>
      <c r="RTL6" s="32"/>
      <c r="RTM6" s="32"/>
      <c r="RTN6" s="32"/>
      <c r="RTO6" s="32"/>
      <c r="RTP6" s="32"/>
      <c r="RTQ6" s="32"/>
      <c r="RTR6" s="32"/>
      <c r="RTS6" s="32"/>
      <c r="RTT6" s="32"/>
      <c r="RTU6" s="32"/>
      <c r="RTV6" s="32"/>
      <c r="RTW6" s="32"/>
      <c r="RTX6" s="32"/>
      <c r="RTY6" s="32"/>
      <c r="RTZ6" s="32"/>
      <c r="RUA6" s="32"/>
      <c r="RUB6" s="32"/>
      <c r="RUC6" s="32"/>
      <c r="RUD6" s="32"/>
      <c r="RUE6" s="32"/>
      <c r="RUF6" s="32"/>
      <c r="RUG6" s="32"/>
      <c r="RUH6" s="32"/>
      <c r="RUI6" s="32"/>
      <c r="RUJ6" s="32"/>
      <c r="RUK6" s="32"/>
      <c r="RUL6" s="32"/>
      <c r="RUM6" s="32"/>
      <c r="RUN6" s="32"/>
      <c r="RUO6" s="32"/>
      <c r="RUP6" s="32"/>
      <c r="RUQ6" s="32"/>
      <c r="RUR6" s="32"/>
      <c r="RUS6" s="32"/>
      <c r="RUT6" s="32"/>
      <c r="RUU6" s="32"/>
      <c r="RUV6" s="32"/>
      <c r="RUW6" s="32"/>
      <c r="RUX6" s="32"/>
      <c r="RUY6" s="32"/>
      <c r="RUZ6" s="32"/>
      <c r="RVA6" s="32"/>
      <c r="RVB6" s="32"/>
      <c r="RVC6" s="32"/>
      <c r="RVD6" s="32"/>
      <c r="RVE6" s="32"/>
      <c r="RVF6" s="32"/>
      <c r="RVG6" s="32"/>
      <c r="RVH6" s="32"/>
      <c r="RVI6" s="32"/>
      <c r="RVJ6" s="32"/>
      <c r="RVK6" s="32"/>
      <c r="RVL6" s="32"/>
      <c r="RVM6" s="32"/>
      <c r="RVN6" s="32"/>
      <c r="RVO6" s="32"/>
      <c r="RVP6" s="32"/>
      <c r="RVQ6" s="32"/>
      <c r="RVR6" s="32"/>
      <c r="RVS6" s="32"/>
      <c r="RVT6" s="32"/>
      <c r="RVU6" s="32"/>
      <c r="RVV6" s="32"/>
      <c r="RVW6" s="32"/>
      <c r="RVX6" s="32"/>
      <c r="RVY6" s="32"/>
      <c r="RVZ6" s="32"/>
      <c r="RWA6" s="32"/>
      <c r="RWB6" s="32"/>
      <c r="RWC6" s="32"/>
      <c r="RWD6" s="32"/>
      <c r="RWE6" s="32"/>
      <c r="RWF6" s="32"/>
      <c r="RWG6" s="32"/>
      <c r="RWH6" s="32"/>
      <c r="RWI6" s="32"/>
      <c r="RWJ6" s="32"/>
      <c r="RWK6" s="32"/>
      <c r="RWL6" s="32"/>
      <c r="RWM6" s="32"/>
      <c r="RWN6" s="32"/>
      <c r="RWO6" s="32"/>
      <c r="RWP6" s="32"/>
      <c r="RWQ6" s="32"/>
      <c r="RWR6" s="32"/>
      <c r="RWS6" s="32"/>
      <c r="RWT6" s="32"/>
      <c r="RWU6" s="32"/>
      <c r="RWV6" s="32"/>
      <c r="RWW6" s="32"/>
      <c r="RWX6" s="32"/>
      <c r="RWY6" s="32"/>
      <c r="RWZ6" s="32"/>
      <c r="RXA6" s="32"/>
      <c r="RXB6" s="32"/>
      <c r="RXC6" s="32"/>
      <c r="RXD6" s="32"/>
      <c r="RXE6" s="32"/>
      <c r="RXF6" s="32"/>
      <c r="RXG6" s="32"/>
      <c r="RXH6" s="32"/>
      <c r="RXI6" s="32"/>
      <c r="RXJ6" s="32"/>
      <c r="RXK6" s="32"/>
      <c r="RXL6" s="32"/>
      <c r="RXM6" s="32"/>
      <c r="RXN6" s="32"/>
      <c r="RXO6" s="32"/>
      <c r="RXP6" s="32"/>
      <c r="RXQ6" s="32"/>
      <c r="RXR6" s="32"/>
      <c r="RXS6" s="32"/>
      <c r="RXT6" s="32"/>
      <c r="RXU6" s="32"/>
      <c r="RXV6" s="32"/>
      <c r="RXW6" s="32"/>
      <c r="RXX6" s="32"/>
      <c r="RXY6" s="32"/>
      <c r="RXZ6" s="32"/>
      <c r="RYA6" s="32"/>
      <c r="RYB6" s="32"/>
      <c r="RYC6" s="32"/>
      <c r="RYD6" s="32"/>
      <c r="RYE6" s="32"/>
      <c r="RYF6" s="32"/>
      <c r="RYG6" s="32"/>
      <c r="RYH6" s="32"/>
      <c r="RYI6" s="32"/>
      <c r="RYJ6" s="32"/>
      <c r="RYK6" s="32"/>
      <c r="RYL6" s="32"/>
      <c r="RYM6" s="32"/>
      <c r="RYN6" s="32"/>
      <c r="RYO6" s="32"/>
      <c r="RYP6" s="32"/>
      <c r="RYQ6" s="32"/>
      <c r="RYR6" s="32"/>
      <c r="RYS6" s="32"/>
      <c r="RYT6" s="32"/>
      <c r="RYU6" s="32"/>
      <c r="RYV6" s="32"/>
      <c r="RYW6" s="32"/>
      <c r="RYX6" s="32"/>
      <c r="RYY6" s="32"/>
      <c r="RYZ6" s="32"/>
      <c r="RZA6" s="32"/>
      <c r="RZB6" s="32"/>
      <c r="RZC6" s="32"/>
      <c r="RZD6" s="32"/>
      <c r="RZE6" s="32"/>
      <c r="RZF6" s="32"/>
      <c r="RZG6" s="32"/>
      <c r="RZH6" s="32"/>
      <c r="RZI6" s="32"/>
      <c r="RZJ6" s="32"/>
      <c r="RZK6" s="32"/>
      <c r="RZL6" s="32"/>
      <c r="RZM6" s="32"/>
      <c r="RZN6" s="32"/>
      <c r="RZO6" s="32"/>
      <c r="RZP6" s="32"/>
      <c r="RZQ6" s="32"/>
      <c r="RZR6" s="32"/>
      <c r="RZS6" s="32"/>
      <c r="RZT6" s="32"/>
      <c r="RZU6" s="32"/>
      <c r="RZV6" s="32"/>
      <c r="RZW6" s="32"/>
      <c r="RZX6" s="32"/>
      <c r="RZY6" s="32"/>
      <c r="RZZ6" s="32"/>
      <c r="SAA6" s="32"/>
      <c r="SAB6" s="32"/>
      <c r="SAC6" s="32"/>
      <c r="SAD6" s="32"/>
      <c r="SAE6" s="32"/>
      <c r="SAF6" s="32"/>
      <c r="SAG6" s="32"/>
      <c r="SAH6" s="32"/>
      <c r="SAI6" s="32"/>
      <c r="SAJ6" s="32"/>
      <c r="SAK6" s="32"/>
      <c r="SAL6" s="32"/>
      <c r="SAM6" s="32"/>
      <c r="SAN6" s="32"/>
      <c r="SAO6" s="32"/>
      <c r="SAP6" s="32"/>
      <c r="SAQ6" s="32"/>
      <c r="SAR6" s="32"/>
      <c r="SAS6" s="32"/>
      <c r="SAT6" s="32"/>
      <c r="SAU6" s="32"/>
      <c r="SAV6" s="32"/>
      <c r="SAW6" s="32"/>
      <c r="SAX6" s="32"/>
      <c r="SAY6" s="32"/>
      <c r="SAZ6" s="32"/>
      <c r="SBA6" s="32"/>
      <c r="SBB6" s="32"/>
      <c r="SBC6" s="32"/>
      <c r="SBD6" s="32"/>
      <c r="SBE6" s="32"/>
      <c r="SBF6" s="32"/>
      <c r="SBG6" s="32"/>
      <c r="SBH6" s="32"/>
      <c r="SBI6" s="32"/>
      <c r="SBJ6" s="32"/>
      <c r="SBK6" s="32"/>
      <c r="SBL6" s="32"/>
      <c r="SBM6" s="32"/>
      <c r="SBN6" s="32"/>
      <c r="SBO6" s="32"/>
      <c r="SBP6" s="32"/>
      <c r="SBQ6" s="32"/>
      <c r="SBR6" s="32"/>
      <c r="SBS6" s="32"/>
      <c r="SBT6" s="32"/>
      <c r="SBU6" s="32"/>
      <c r="SBV6" s="32"/>
      <c r="SBW6" s="32"/>
      <c r="SBX6" s="32"/>
      <c r="SBY6" s="32"/>
      <c r="SBZ6" s="32"/>
      <c r="SCA6" s="32"/>
      <c r="SCB6" s="32"/>
      <c r="SCC6" s="32"/>
      <c r="SCD6" s="32"/>
      <c r="SCE6" s="32"/>
      <c r="SCF6" s="32"/>
      <c r="SCG6" s="32"/>
      <c r="SCH6" s="32"/>
      <c r="SCI6" s="32"/>
      <c r="SCJ6" s="32"/>
      <c r="SCK6" s="32"/>
      <c r="SCL6" s="32"/>
      <c r="SCM6" s="32"/>
      <c r="SCN6" s="32"/>
      <c r="SCO6" s="32"/>
      <c r="SCP6" s="32"/>
      <c r="SCQ6" s="32"/>
      <c r="SCR6" s="32"/>
      <c r="SCS6" s="32"/>
      <c r="SCT6" s="32"/>
      <c r="SCU6" s="32"/>
      <c r="SCV6" s="32"/>
      <c r="SCW6" s="32"/>
      <c r="SCX6" s="32"/>
      <c r="SCY6" s="32"/>
      <c r="SCZ6" s="32"/>
      <c r="SDA6" s="32"/>
      <c r="SDB6" s="32"/>
      <c r="SDC6" s="32"/>
      <c r="SDD6" s="32"/>
      <c r="SDE6" s="32"/>
      <c r="SDF6" s="32"/>
      <c r="SDG6" s="32"/>
      <c r="SDH6" s="32"/>
      <c r="SDI6" s="32"/>
      <c r="SDJ6" s="32"/>
      <c r="SDK6" s="32"/>
      <c r="SDL6" s="32"/>
      <c r="SDM6" s="32"/>
      <c r="SDN6" s="32"/>
      <c r="SDO6" s="32"/>
      <c r="SDP6" s="32"/>
      <c r="SDQ6" s="32"/>
      <c r="SDR6" s="32"/>
      <c r="SDS6" s="32"/>
      <c r="SDT6" s="32"/>
      <c r="SDU6" s="32"/>
      <c r="SDV6" s="32"/>
      <c r="SDW6" s="32"/>
      <c r="SDX6" s="32"/>
      <c r="SDY6" s="32"/>
      <c r="SDZ6" s="32"/>
      <c r="SEA6" s="32"/>
      <c r="SEB6" s="32"/>
      <c r="SEC6" s="32"/>
      <c r="SED6" s="32"/>
      <c r="SEE6" s="32"/>
      <c r="SEF6" s="32"/>
      <c r="SEG6" s="32"/>
      <c r="SEH6" s="32"/>
      <c r="SEI6" s="32"/>
      <c r="SEJ6" s="32"/>
      <c r="SEK6" s="32"/>
      <c r="SEL6" s="32"/>
      <c r="SEM6" s="32"/>
      <c r="SEN6" s="32"/>
      <c r="SEO6" s="32"/>
      <c r="SEP6" s="32"/>
      <c r="SEQ6" s="32"/>
      <c r="SER6" s="32"/>
      <c r="SES6" s="32"/>
      <c r="SET6" s="32"/>
      <c r="SEU6" s="32"/>
      <c r="SEV6" s="32"/>
      <c r="SEW6" s="32"/>
      <c r="SEX6" s="32"/>
      <c r="SEY6" s="32"/>
      <c r="SEZ6" s="32"/>
      <c r="SFA6" s="32"/>
      <c r="SFB6" s="32"/>
      <c r="SFC6" s="32"/>
      <c r="SFD6" s="32"/>
      <c r="SFE6" s="32"/>
      <c r="SFF6" s="32"/>
      <c r="SFG6" s="32"/>
      <c r="SFH6" s="32"/>
      <c r="SFI6" s="32"/>
      <c r="SFJ6" s="32"/>
      <c r="SFK6" s="32"/>
      <c r="SFL6" s="32"/>
      <c r="SFM6" s="32"/>
      <c r="SFN6" s="32"/>
      <c r="SFO6" s="32"/>
      <c r="SFP6" s="32"/>
      <c r="SFQ6" s="32"/>
      <c r="SFR6" s="32"/>
      <c r="SFS6" s="32"/>
      <c r="SFT6" s="32"/>
      <c r="SFU6" s="32"/>
      <c r="SFV6" s="32"/>
      <c r="SFW6" s="32"/>
      <c r="SFX6" s="32"/>
      <c r="SFY6" s="32"/>
      <c r="SFZ6" s="32"/>
      <c r="SGA6" s="32"/>
      <c r="SGB6" s="32"/>
      <c r="SGC6" s="32"/>
      <c r="SGD6" s="32"/>
      <c r="SGE6" s="32"/>
      <c r="SGF6" s="32"/>
      <c r="SGG6" s="32"/>
      <c r="SGH6" s="32"/>
      <c r="SGI6" s="32"/>
      <c r="SGJ6" s="32"/>
      <c r="SGK6" s="32"/>
      <c r="SGL6" s="32"/>
      <c r="SGM6" s="32"/>
      <c r="SGN6" s="32"/>
      <c r="SGO6" s="32"/>
      <c r="SGP6" s="32"/>
      <c r="SGQ6" s="32"/>
      <c r="SGR6" s="32"/>
      <c r="SGS6" s="32"/>
      <c r="SGT6" s="32"/>
      <c r="SGU6" s="32"/>
      <c r="SGV6" s="32"/>
      <c r="SGW6" s="32"/>
      <c r="SGX6" s="32"/>
      <c r="SGY6" s="32"/>
      <c r="SGZ6" s="32"/>
      <c r="SHA6" s="32"/>
      <c r="SHB6" s="32"/>
      <c r="SHC6" s="32"/>
      <c r="SHD6" s="32"/>
      <c r="SHE6" s="32"/>
      <c r="SHF6" s="32"/>
      <c r="SHG6" s="32"/>
      <c r="SHH6" s="32"/>
      <c r="SHI6" s="32"/>
      <c r="SHJ6" s="32"/>
      <c r="SHK6" s="32"/>
      <c r="SHL6" s="32"/>
      <c r="SHM6" s="32"/>
      <c r="SHN6" s="32"/>
      <c r="SHO6" s="32"/>
      <c r="SHP6" s="32"/>
      <c r="SHQ6" s="32"/>
      <c r="SHR6" s="32"/>
      <c r="SHS6" s="32"/>
      <c r="SHT6" s="32"/>
      <c r="SHU6" s="32"/>
      <c r="SHV6" s="32"/>
      <c r="SHW6" s="32"/>
      <c r="SHX6" s="32"/>
      <c r="SHY6" s="32"/>
      <c r="SHZ6" s="32"/>
      <c r="SIA6" s="32"/>
      <c r="SIB6" s="32"/>
      <c r="SIC6" s="32"/>
      <c r="SID6" s="32"/>
      <c r="SIE6" s="32"/>
      <c r="SIF6" s="32"/>
      <c r="SIG6" s="32"/>
      <c r="SIH6" s="32"/>
      <c r="SII6" s="32"/>
      <c r="SIJ6" s="32"/>
      <c r="SIK6" s="32"/>
      <c r="SIL6" s="32"/>
      <c r="SIM6" s="32"/>
      <c r="SIN6" s="32"/>
      <c r="SIO6" s="32"/>
      <c r="SIP6" s="32"/>
      <c r="SIQ6" s="32"/>
      <c r="SIR6" s="32"/>
      <c r="SIS6" s="32"/>
      <c r="SIT6" s="32"/>
      <c r="SIU6" s="32"/>
      <c r="SIV6" s="32"/>
      <c r="SIW6" s="32"/>
      <c r="SIX6" s="32"/>
      <c r="SIY6" s="32"/>
      <c r="SIZ6" s="32"/>
      <c r="SJA6" s="32"/>
      <c r="SJB6" s="32"/>
      <c r="SJC6" s="32"/>
      <c r="SJD6" s="32"/>
      <c r="SJE6" s="32"/>
      <c r="SJF6" s="32"/>
      <c r="SJG6" s="32"/>
      <c r="SJH6" s="32"/>
      <c r="SJI6" s="32"/>
      <c r="SJJ6" s="32"/>
      <c r="SJK6" s="32"/>
      <c r="SJL6" s="32"/>
      <c r="SJM6" s="32"/>
      <c r="SJN6" s="32"/>
      <c r="SJO6" s="32"/>
      <c r="SJP6" s="32"/>
      <c r="SJQ6" s="32"/>
      <c r="SJR6" s="32"/>
      <c r="SJS6" s="32"/>
      <c r="SJT6" s="32"/>
      <c r="SJU6" s="32"/>
      <c r="SJV6" s="32"/>
      <c r="SJW6" s="32"/>
      <c r="SJX6" s="32"/>
      <c r="SJY6" s="32"/>
      <c r="SJZ6" s="32"/>
      <c r="SKA6" s="32"/>
      <c r="SKB6" s="32"/>
      <c r="SKC6" s="32"/>
      <c r="SKD6" s="32"/>
      <c r="SKE6" s="32"/>
      <c r="SKF6" s="32"/>
      <c r="SKG6" s="32"/>
      <c r="SKH6" s="32"/>
      <c r="SKI6" s="32"/>
      <c r="SKJ6" s="32"/>
      <c r="SKK6" s="32"/>
      <c r="SKL6" s="32"/>
      <c r="SKM6" s="32"/>
      <c r="SKN6" s="32"/>
      <c r="SKO6" s="32"/>
      <c r="SKP6" s="32"/>
      <c r="SKQ6" s="32"/>
      <c r="SKR6" s="32"/>
      <c r="SKS6" s="32"/>
      <c r="SKT6" s="32"/>
      <c r="SKU6" s="32"/>
      <c r="SKV6" s="32"/>
      <c r="SKW6" s="32"/>
      <c r="SKX6" s="32"/>
      <c r="SKY6" s="32"/>
      <c r="SKZ6" s="32"/>
      <c r="SLA6" s="32"/>
      <c r="SLB6" s="32"/>
      <c r="SLC6" s="32"/>
      <c r="SLD6" s="32"/>
      <c r="SLE6" s="32"/>
      <c r="SLF6" s="32"/>
      <c r="SLG6" s="32"/>
      <c r="SLH6" s="32"/>
      <c r="SLI6" s="32"/>
      <c r="SLJ6" s="32"/>
      <c r="SLK6" s="32"/>
      <c r="SLL6" s="32"/>
      <c r="SLM6" s="32"/>
      <c r="SLN6" s="32"/>
      <c r="SLO6" s="32"/>
      <c r="SLP6" s="32"/>
      <c r="SLQ6" s="32"/>
      <c r="SLR6" s="32"/>
      <c r="SLS6" s="32"/>
      <c r="SLT6" s="32"/>
      <c r="SLU6" s="32"/>
      <c r="SLV6" s="32"/>
      <c r="SLW6" s="32"/>
      <c r="SLX6" s="32"/>
      <c r="SLY6" s="32"/>
      <c r="SLZ6" s="32"/>
      <c r="SMA6" s="32"/>
      <c r="SMB6" s="32"/>
      <c r="SMC6" s="32"/>
      <c r="SMD6" s="32"/>
      <c r="SME6" s="32"/>
      <c r="SMF6" s="32"/>
      <c r="SMG6" s="32"/>
      <c r="SMH6" s="32"/>
      <c r="SMI6" s="32"/>
      <c r="SMJ6" s="32"/>
      <c r="SMK6" s="32"/>
      <c r="SML6" s="32"/>
      <c r="SMM6" s="32"/>
      <c r="SMN6" s="32"/>
      <c r="SMO6" s="32"/>
      <c r="SMP6" s="32"/>
      <c r="SMQ6" s="32"/>
      <c r="SMR6" s="32"/>
      <c r="SMS6" s="32"/>
      <c r="SMT6" s="32"/>
      <c r="SMU6" s="32"/>
      <c r="SMV6" s="32"/>
      <c r="SMW6" s="32"/>
      <c r="SMX6" s="32"/>
      <c r="SMY6" s="32"/>
      <c r="SMZ6" s="32"/>
      <c r="SNA6" s="32"/>
      <c r="SNB6" s="32"/>
      <c r="SNC6" s="32"/>
      <c r="SND6" s="32"/>
      <c r="SNE6" s="32"/>
      <c r="SNF6" s="32"/>
      <c r="SNG6" s="32"/>
      <c r="SNH6" s="32"/>
      <c r="SNI6" s="32"/>
      <c r="SNJ6" s="32"/>
      <c r="SNK6" s="32"/>
      <c r="SNL6" s="32"/>
      <c r="SNM6" s="32"/>
      <c r="SNN6" s="32"/>
      <c r="SNO6" s="32"/>
      <c r="SNP6" s="32"/>
      <c r="SNQ6" s="32"/>
      <c r="SNR6" s="32"/>
      <c r="SNS6" s="32"/>
      <c r="SNT6" s="32"/>
      <c r="SNU6" s="32"/>
      <c r="SNV6" s="32"/>
      <c r="SNW6" s="32"/>
      <c r="SNX6" s="32"/>
      <c r="SNY6" s="32"/>
      <c r="SNZ6" s="32"/>
      <c r="SOA6" s="32"/>
      <c r="SOB6" s="32"/>
      <c r="SOC6" s="32"/>
      <c r="SOD6" s="32"/>
      <c r="SOE6" s="32"/>
      <c r="SOF6" s="32"/>
      <c r="SOG6" s="32"/>
      <c r="SOH6" s="32"/>
      <c r="SOI6" s="32"/>
      <c r="SOJ6" s="32"/>
      <c r="SOK6" s="32"/>
      <c r="SOL6" s="32"/>
      <c r="SOM6" s="32"/>
      <c r="SON6" s="32"/>
      <c r="SOO6" s="32"/>
      <c r="SOP6" s="32"/>
      <c r="SOQ6" s="32"/>
      <c r="SOR6" s="32"/>
      <c r="SOS6" s="32"/>
      <c r="SOT6" s="32"/>
      <c r="SOU6" s="32"/>
      <c r="SOV6" s="32"/>
      <c r="SOW6" s="32"/>
      <c r="SOX6" s="32"/>
      <c r="SOY6" s="32"/>
      <c r="SOZ6" s="32"/>
      <c r="SPA6" s="32"/>
      <c r="SPB6" s="32"/>
      <c r="SPC6" s="32"/>
      <c r="SPD6" s="32"/>
      <c r="SPE6" s="32"/>
      <c r="SPF6" s="32"/>
      <c r="SPG6" s="32"/>
      <c r="SPH6" s="32"/>
      <c r="SPI6" s="32"/>
      <c r="SPJ6" s="32"/>
      <c r="SPK6" s="32"/>
      <c r="SPL6" s="32"/>
      <c r="SPM6" s="32"/>
      <c r="SPN6" s="32"/>
      <c r="SPO6" s="32"/>
      <c r="SPP6" s="32"/>
      <c r="SPQ6" s="32"/>
      <c r="SPR6" s="32"/>
      <c r="SPS6" s="32"/>
      <c r="SPT6" s="32"/>
      <c r="SPU6" s="32"/>
      <c r="SPV6" s="32"/>
      <c r="SPW6" s="32"/>
      <c r="SPX6" s="32"/>
      <c r="SPY6" s="32"/>
      <c r="SPZ6" s="32"/>
      <c r="SQA6" s="32"/>
      <c r="SQB6" s="32"/>
      <c r="SQC6" s="32"/>
      <c r="SQD6" s="32"/>
      <c r="SQE6" s="32"/>
      <c r="SQF6" s="32"/>
      <c r="SQG6" s="32"/>
      <c r="SQH6" s="32"/>
      <c r="SQI6" s="32"/>
      <c r="SQJ6" s="32"/>
      <c r="SQK6" s="32"/>
      <c r="SQL6" s="32"/>
      <c r="SQM6" s="32"/>
      <c r="SQN6" s="32"/>
      <c r="SQO6" s="32"/>
      <c r="SQP6" s="32"/>
      <c r="SQQ6" s="32"/>
      <c r="SQR6" s="32"/>
      <c r="SQS6" s="32"/>
      <c r="SQT6" s="32"/>
      <c r="SQU6" s="32"/>
      <c r="SQV6" s="32"/>
      <c r="SQW6" s="32"/>
      <c r="SQX6" s="32"/>
      <c r="SQY6" s="32"/>
      <c r="SQZ6" s="32"/>
      <c r="SRA6" s="32"/>
      <c r="SRB6" s="32"/>
      <c r="SRC6" s="32"/>
      <c r="SRD6" s="32"/>
      <c r="SRE6" s="32"/>
      <c r="SRF6" s="32"/>
      <c r="SRG6" s="32"/>
      <c r="SRH6" s="32"/>
      <c r="SRI6" s="32"/>
      <c r="SRJ6" s="32"/>
      <c r="SRK6" s="32"/>
      <c r="SRL6" s="32"/>
      <c r="SRM6" s="32"/>
      <c r="SRN6" s="32"/>
      <c r="SRO6" s="32"/>
      <c r="SRP6" s="32"/>
      <c r="SRQ6" s="32"/>
      <c r="SRR6" s="32"/>
      <c r="SRS6" s="32"/>
      <c r="SRT6" s="32"/>
      <c r="SRU6" s="32"/>
      <c r="SRV6" s="32"/>
      <c r="SRW6" s="32"/>
      <c r="SRX6" s="32"/>
      <c r="SRY6" s="32"/>
      <c r="SRZ6" s="32"/>
      <c r="SSA6" s="32"/>
      <c r="SSB6" s="32"/>
      <c r="SSC6" s="32"/>
      <c r="SSD6" s="32"/>
      <c r="SSE6" s="32"/>
      <c r="SSF6" s="32"/>
      <c r="SSG6" s="32"/>
      <c r="SSH6" s="32"/>
      <c r="SSI6" s="32"/>
      <c r="SSJ6" s="32"/>
      <c r="SSK6" s="32"/>
      <c r="SSL6" s="32"/>
      <c r="SSM6" s="32"/>
      <c r="SSN6" s="32"/>
      <c r="SSO6" s="32"/>
      <c r="SSP6" s="32"/>
      <c r="SSQ6" s="32"/>
      <c r="SSR6" s="32"/>
      <c r="SSS6" s="32"/>
      <c r="SST6" s="32"/>
      <c r="SSU6" s="32"/>
      <c r="SSV6" s="32"/>
      <c r="SSW6" s="32"/>
      <c r="SSX6" s="32"/>
      <c r="SSY6" s="32"/>
      <c r="SSZ6" s="32"/>
      <c r="STA6" s="32"/>
      <c r="STB6" s="32"/>
      <c r="STC6" s="32"/>
      <c r="STD6" s="32"/>
      <c r="STE6" s="32"/>
      <c r="STF6" s="32"/>
      <c r="STG6" s="32"/>
      <c r="STH6" s="32"/>
      <c r="STI6" s="32"/>
      <c r="STJ6" s="32"/>
      <c r="STK6" s="32"/>
      <c r="STL6" s="32"/>
      <c r="STM6" s="32"/>
      <c r="STN6" s="32"/>
      <c r="STO6" s="32"/>
      <c r="STP6" s="32"/>
      <c r="STQ6" s="32"/>
      <c r="STR6" s="32"/>
      <c r="STS6" s="32"/>
      <c r="STT6" s="32"/>
      <c r="STU6" s="32"/>
      <c r="STV6" s="32"/>
      <c r="STW6" s="32"/>
      <c r="STX6" s="32"/>
      <c r="STY6" s="32"/>
      <c r="STZ6" s="32"/>
      <c r="SUA6" s="32"/>
      <c r="SUB6" s="32"/>
      <c r="SUC6" s="32"/>
      <c r="SUD6" s="32"/>
      <c r="SUE6" s="32"/>
      <c r="SUF6" s="32"/>
      <c r="SUG6" s="32"/>
      <c r="SUH6" s="32"/>
      <c r="SUI6" s="32"/>
      <c r="SUJ6" s="32"/>
      <c r="SUK6" s="32"/>
      <c r="SUL6" s="32"/>
      <c r="SUM6" s="32"/>
      <c r="SUN6" s="32"/>
      <c r="SUO6" s="32"/>
      <c r="SUP6" s="32"/>
      <c r="SUQ6" s="32"/>
      <c r="SUR6" s="32"/>
      <c r="SUS6" s="32"/>
      <c r="SUT6" s="32"/>
      <c r="SUU6" s="32"/>
      <c r="SUV6" s="32"/>
      <c r="SUW6" s="32"/>
      <c r="SUX6" s="32"/>
      <c r="SUY6" s="32"/>
      <c r="SUZ6" s="32"/>
      <c r="SVA6" s="32"/>
      <c r="SVB6" s="32"/>
      <c r="SVC6" s="32"/>
      <c r="SVD6" s="32"/>
      <c r="SVE6" s="32"/>
      <c r="SVF6" s="32"/>
      <c r="SVG6" s="32"/>
      <c r="SVH6" s="32"/>
      <c r="SVI6" s="32"/>
      <c r="SVJ6" s="32"/>
      <c r="SVK6" s="32"/>
      <c r="SVL6" s="32"/>
      <c r="SVM6" s="32"/>
      <c r="SVN6" s="32"/>
      <c r="SVO6" s="32"/>
      <c r="SVP6" s="32"/>
      <c r="SVQ6" s="32"/>
      <c r="SVR6" s="32"/>
      <c r="SVS6" s="32"/>
      <c r="SVT6" s="32"/>
      <c r="SVU6" s="32"/>
      <c r="SVV6" s="32"/>
      <c r="SVW6" s="32"/>
      <c r="SVX6" s="32"/>
      <c r="SVY6" s="32"/>
      <c r="SVZ6" s="32"/>
      <c r="SWA6" s="32"/>
      <c r="SWB6" s="32"/>
      <c r="SWC6" s="32"/>
      <c r="SWD6" s="32"/>
      <c r="SWE6" s="32"/>
      <c r="SWF6" s="32"/>
      <c r="SWG6" s="32"/>
      <c r="SWH6" s="32"/>
      <c r="SWI6" s="32"/>
      <c r="SWJ6" s="32"/>
      <c r="SWK6" s="32"/>
      <c r="SWL6" s="32"/>
      <c r="SWM6" s="32"/>
      <c r="SWN6" s="32"/>
      <c r="SWO6" s="32"/>
      <c r="SWP6" s="32"/>
      <c r="SWQ6" s="32"/>
      <c r="SWR6" s="32"/>
      <c r="SWS6" s="32"/>
      <c r="SWT6" s="32"/>
      <c r="SWU6" s="32"/>
      <c r="SWV6" s="32"/>
      <c r="SWW6" s="32"/>
      <c r="SWX6" s="32"/>
      <c r="SWY6" s="32"/>
      <c r="SWZ6" s="32"/>
      <c r="SXA6" s="32"/>
      <c r="SXB6" s="32"/>
      <c r="SXC6" s="32"/>
      <c r="SXD6" s="32"/>
      <c r="SXE6" s="32"/>
      <c r="SXF6" s="32"/>
      <c r="SXG6" s="32"/>
      <c r="SXH6" s="32"/>
      <c r="SXI6" s="32"/>
      <c r="SXJ6" s="32"/>
      <c r="SXK6" s="32"/>
      <c r="SXL6" s="32"/>
      <c r="SXM6" s="32"/>
      <c r="SXN6" s="32"/>
      <c r="SXO6" s="32"/>
      <c r="SXP6" s="32"/>
      <c r="SXQ6" s="32"/>
      <c r="SXR6" s="32"/>
      <c r="SXS6" s="32"/>
      <c r="SXT6" s="32"/>
      <c r="SXU6" s="32"/>
      <c r="SXV6" s="32"/>
      <c r="SXW6" s="32"/>
      <c r="SXX6" s="32"/>
      <c r="SXY6" s="32"/>
      <c r="SXZ6" s="32"/>
      <c r="SYA6" s="32"/>
      <c r="SYB6" s="32"/>
      <c r="SYC6" s="32"/>
      <c r="SYD6" s="32"/>
      <c r="SYE6" s="32"/>
      <c r="SYF6" s="32"/>
      <c r="SYG6" s="32"/>
      <c r="SYH6" s="32"/>
      <c r="SYI6" s="32"/>
      <c r="SYJ6" s="32"/>
      <c r="SYK6" s="32"/>
      <c r="SYL6" s="32"/>
      <c r="SYM6" s="32"/>
      <c r="SYN6" s="32"/>
      <c r="SYO6" s="32"/>
      <c r="SYP6" s="32"/>
      <c r="SYQ6" s="32"/>
      <c r="SYR6" s="32"/>
      <c r="SYS6" s="32"/>
      <c r="SYT6" s="32"/>
      <c r="SYU6" s="32"/>
      <c r="SYV6" s="32"/>
      <c r="SYW6" s="32"/>
      <c r="SYX6" s="32"/>
      <c r="SYY6" s="32"/>
      <c r="SYZ6" s="32"/>
      <c r="SZA6" s="32"/>
      <c r="SZB6" s="32"/>
      <c r="SZC6" s="32"/>
      <c r="SZD6" s="32"/>
      <c r="SZE6" s="32"/>
      <c r="SZF6" s="32"/>
      <c r="SZG6" s="32"/>
      <c r="SZH6" s="32"/>
      <c r="SZI6" s="32"/>
      <c r="SZJ6" s="32"/>
      <c r="SZK6" s="32"/>
      <c r="SZL6" s="32"/>
      <c r="SZM6" s="32"/>
      <c r="SZN6" s="32"/>
      <c r="SZO6" s="32"/>
      <c r="SZP6" s="32"/>
      <c r="SZQ6" s="32"/>
      <c r="SZR6" s="32"/>
      <c r="SZS6" s="32"/>
      <c r="SZT6" s="32"/>
      <c r="SZU6" s="32"/>
      <c r="SZV6" s="32"/>
      <c r="SZW6" s="32"/>
      <c r="SZX6" s="32"/>
      <c r="SZY6" s="32"/>
      <c r="SZZ6" s="32"/>
      <c r="TAA6" s="32"/>
      <c r="TAB6" s="32"/>
      <c r="TAC6" s="32"/>
      <c r="TAD6" s="32"/>
      <c r="TAE6" s="32"/>
      <c r="TAF6" s="32"/>
      <c r="TAG6" s="32"/>
      <c r="TAH6" s="32"/>
      <c r="TAI6" s="32"/>
      <c r="TAJ6" s="32"/>
      <c r="TAK6" s="32"/>
      <c r="TAL6" s="32"/>
      <c r="TAM6" s="32"/>
      <c r="TAN6" s="32"/>
      <c r="TAO6" s="32"/>
      <c r="TAP6" s="32"/>
      <c r="TAQ6" s="32"/>
      <c r="TAR6" s="32"/>
      <c r="TAS6" s="32"/>
      <c r="TAT6" s="32"/>
      <c r="TAU6" s="32"/>
      <c r="TAV6" s="32"/>
      <c r="TAW6" s="32"/>
      <c r="TAX6" s="32"/>
      <c r="TAY6" s="32"/>
      <c r="TAZ6" s="32"/>
      <c r="TBA6" s="32"/>
      <c r="TBB6" s="32"/>
      <c r="TBC6" s="32"/>
      <c r="TBD6" s="32"/>
      <c r="TBE6" s="32"/>
      <c r="TBF6" s="32"/>
      <c r="TBG6" s="32"/>
      <c r="TBH6" s="32"/>
      <c r="TBI6" s="32"/>
      <c r="TBJ6" s="32"/>
      <c r="TBK6" s="32"/>
      <c r="TBL6" s="32"/>
      <c r="TBM6" s="32"/>
      <c r="TBN6" s="32"/>
      <c r="TBO6" s="32"/>
      <c r="TBP6" s="32"/>
      <c r="TBQ6" s="32"/>
      <c r="TBR6" s="32"/>
      <c r="TBS6" s="32"/>
      <c r="TBT6" s="32"/>
      <c r="TBU6" s="32"/>
      <c r="TBV6" s="32"/>
      <c r="TBW6" s="32"/>
      <c r="TBX6" s="32"/>
      <c r="TBY6" s="32"/>
      <c r="TBZ6" s="32"/>
      <c r="TCA6" s="32"/>
      <c r="TCB6" s="32"/>
      <c r="TCC6" s="32"/>
      <c r="TCD6" s="32"/>
      <c r="TCE6" s="32"/>
      <c r="TCF6" s="32"/>
      <c r="TCG6" s="32"/>
      <c r="TCH6" s="32"/>
      <c r="TCI6" s="32"/>
      <c r="TCJ6" s="32"/>
      <c r="TCK6" s="32"/>
      <c r="TCL6" s="32"/>
      <c r="TCM6" s="32"/>
      <c r="TCN6" s="32"/>
      <c r="TCO6" s="32"/>
      <c r="TCP6" s="32"/>
      <c r="TCQ6" s="32"/>
      <c r="TCR6" s="32"/>
      <c r="TCS6" s="32"/>
      <c r="TCT6" s="32"/>
      <c r="TCU6" s="32"/>
      <c r="TCV6" s="32"/>
      <c r="TCW6" s="32"/>
      <c r="TCX6" s="32"/>
      <c r="TCY6" s="32"/>
      <c r="TCZ6" s="32"/>
      <c r="TDA6" s="32"/>
      <c r="TDB6" s="32"/>
      <c r="TDC6" s="32"/>
      <c r="TDD6" s="32"/>
      <c r="TDE6" s="32"/>
      <c r="TDF6" s="32"/>
      <c r="TDG6" s="32"/>
      <c r="TDH6" s="32"/>
      <c r="TDI6" s="32"/>
      <c r="TDJ6" s="32"/>
      <c r="TDK6" s="32"/>
      <c r="TDL6" s="32"/>
      <c r="TDM6" s="32"/>
      <c r="TDN6" s="32"/>
      <c r="TDO6" s="32"/>
      <c r="TDP6" s="32"/>
      <c r="TDQ6" s="32"/>
      <c r="TDR6" s="32"/>
      <c r="TDS6" s="32"/>
      <c r="TDT6" s="32"/>
      <c r="TDU6" s="32"/>
      <c r="TDV6" s="32"/>
      <c r="TDW6" s="32"/>
      <c r="TDX6" s="32"/>
      <c r="TDY6" s="32"/>
      <c r="TDZ6" s="32"/>
      <c r="TEA6" s="32"/>
      <c r="TEB6" s="32"/>
      <c r="TEC6" s="32"/>
      <c r="TED6" s="32"/>
      <c r="TEE6" s="32"/>
      <c r="TEF6" s="32"/>
      <c r="TEG6" s="32"/>
      <c r="TEH6" s="32"/>
      <c r="TEI6" s="32"/>
      <c r="TEJ6" s="32"/>
      <c r="TEK6" s="32"/>
      <c r="TEL6" s="32"/>
      <c r="TEM6" s="32"/>
      <c r="TEN6" s="32"/>
      <c r="TEO6" s="32"/>
      <c r="TEP6" s="32"/>
      <c r="TEQ6" s="32"/>
      <c r="TER6" s="32"/>
      <c r="TES6" s="32"/>
      <c r="TET6" s="32"/>
      <c r="TEU6" s="32"/>
      <c r="TEV6" s="32"/>
      <c r="TEW6" s="32"/>
      <c r="TEX6" s="32"/>
      <c r="TEY6" s="32"/>
      <c r="TEZ6" s="32"/>
      <c r="TFA6" s="32"/>
      <c r="TFB6" s="32"/>
      <c r="TFC6" s="32"/>
      <c r="TFD6" s="32"/>
      <c r="TFE6" s="32"/>
      <c r="TFF6" s="32"/>
      <c r="TFG6" s="32"/>
      <c r="TFH6" s="32"/>
      <c r="TFI6" s="32"/>
      <c r="TFJ6" s="32"/>
      <c r="TFK6" s="32"/>
      <c r="TFL6" s="32"/>
      <c r="TFM6" s="32"/>
      <c r="TFN6" s="32"/>
      <c r="TFO6" s="32"/>
      <c r="TFP6" s="32"/>
      <c r="TFQ6" s="32"/>
      <c r="TFR6" s="32"/>
      <c r="TFS6" s="32"/>
      <c r="TFT6" s="32"/>
      <c r="TFU6" s="32"/>
      <c r="TFV6" s="32"/>
      <c r="TFW6" s="32"/>
      <c r="TFX6" s="32"/>
      <c r="TFY6" s="32"/>
      <c r="TFZ6" s="32"/>
      <c r="TGA6" s="32"/>
      <c r="TGB6" s="32"/>
      <c r="TGC6" s="32"/>
      <c r="TGD6" s="32"/>
      <c r="TGE6" s="32"/>
      <c r="TGF6" s="32"/>
      <c r="TGG6" s="32"/>
      <c r="TGH6" s="32"/>
      <c r="TGI6" s="32"/>
      <c r="TGJ6" s="32"/>
      <c r="TGK6" s="32"/>
      <c r="TGL6" s="32"/>
      <c r="TGM6" s="32"/>
      <c r="TGN6" s="32"/>
      <c r="TGO6" s="32"/>
      <c r="TGP6" s="32"/>
      <c r="TGQ6" s="32"/>
      <c r="TGR6" s="32"/>
      <c r="TGS6" s="32"/>
      <c r="TGT6" s="32"/>
      <c r="TGU6" s="32"/>
      <c r="TGV6" s="32"/>
      <c r="TGW6" s="32"/>
      <c r="TGX6" s="32"/>
      <c r="TGY6" s="32"/>
      <c r="TGZ6" s="32"/>
      <c r="THA6" s="32"/>
      <c r="THB6" s="32"/>
      <c r="THC6" s="32"/>
      <c r="THD6" s="32"/>
      <c r="THE6" s="32"/>
      <c r="THF6" s="32"/>
      <c r="THG6" s="32"/>
      <c r="THH6" s="32"/>
      <c r="THI6" s="32"/>
      <c r="THJ6" s="32"/>
      <c r="THK6" s="32"/>
      <c r="THL6" s="32"/>
      <c r="THM6" s="32"/>
      <c r="THN6" s="32"/>
      <c r="THO6" s="32"/>
      <c r="THP6" s="32"/>
      <c r="THQ6" s="32"/>
      <c r="THR6" s="32"/>
      <c r="THS6" s="32"/>
      <c r="THT6" s="32"/>
      <c r="THU6" s="32"/>
      <c r="THV6" s="32"/>
      <c r="THW6" s="32"/>
      <c r="THX6" s="32"/>
      <c r="THY6" s="32"/>
      <c r="THZ6" s="32"/>
      <c r="TIA6" s="32"/>
      <c r="TIB6" s="32"/>
      <c r="TIC6" s="32"/>
      <c r="TID6" s="32"/>
      <c r="TIE6" s="32"/>
      <c r="TIF6" s="32"/>
      <c r="TIG6" s="32"/>
      <c r="TIH6" s="32"/>
      <c r="TII6" s="32"/>
      <c r="TIJ6" s="32"/>
      <c r="TIK6" s="32"/>
      <c r="TIL6" s="32"/>
      <c r="TIM6" s="32"/>
      <c r="TIN6" s="32"/>
      <c r="TIO6" s="32"/>
      <c r="TIP6" s="32"/>
      <c r="TIQ6" s="32"/>
      <c r="TIR6" s="32"/>
      <c r="TIS6" s="32"/>
      <c r="TIT6" s="32"/>
      <c r="TIU6" s="32"/>
      <c r="TIV6" s="32"/>
      <c r="TIW6" s="32"/>
      <c r="TIX6" s="32"/>
      <c r="TIY6" s="32"/>
      <c r="TIZ6" s="32"/>
      <c r="TJA6" s="32"/>
      <c r="TJB6" s="32"/>
      <c r="TJC6" s="32"/>
      <c r="TJD6" s="32"/>
      <c r="TJE6" s="32"/>
      <c r="TJF6" s="32"/>
      <c r="TJG6" s="32"/>
      <c r="TJH6" s="32"/>
      <c r="TJI6" s="32"/>
      <c r="TJJ6" s="32"/>
      <c r="TJK6" s="32"/>
      <c r="TJL6" s="32"/>
      <c r="TJM6" s="32"/>
      <c r="TJN6" s="32"/>
      <c r="TJO6" s="32"/>
      <c r="TJP6" s="32"/>
      <c r="TJQ6" s="32"/>
      <c r="TJR6" s="32"/>
      <c r="TJS6" s="32"/>
      <c r="TJT6" s="32"/>
      <c r="TJU6" s="32"/>
      <c r="TJV6" s="32"/>
      <c r="TJW6" s="32"/>
      <c r="TJX6" s="32"/>
      <c r="TJY6" s="32"/>
      <c r="TJZ6" s="32"/>
      <c r="TKA6" s="32"/>
      <c r="TKB6" s="32"/>
      <c r="TKC6" s="32"/>
      <c r="TKD6" s="32"/>
      <c r="TKE6" s="32"/>
      <c r="TKF6" s="32"/>
      <c r="TKG6" s="32"/>
      <c r="TKH6" s="32"/>
      <c r="TKI6" s="32"/>
      <c r="TKJ6" s="32"/>
      <c r="TKK6" s="32"/>
      <c r="TKL6" s="32"/>
      <c r="TKM6" s="32"/>
      <c r="TKN6" s="32"/>
      <c r="TKO6" s="32"/>
      <c r="TKP6" s="32"/>
      <c r="TKQ6" s="32"/>
      <c r="TKR6" s="32"/>
      <c r="TKS6" s="32"/>
      <c r="TKT6" s="32"/>
      <c r="TKU6" s="32"/>
      <c r="TKV6" s="32"/>
      <c r="TKW6" s="32"/>
      <c r="TKX6" s="32"/>
      <c r="TKY6" s="32"/>
      <c r="TKZ6" s="32"/>
      <c r="TLA6" s="32"/>
      <c r="TLB6" s="32"/>
      <c r="TLC6" s="32"/>
      <c r="TLD6" s="32"/>
      <c r="TLE6" s="32"/>
      <c r="TLF6" s="32"/>
      <c r="TLG6" s="32"/>
      <c r="TLH6" s="32"/>
      <c r="TLI6" s="32"/>
      <c r="TLJ6" s="32"/>
      <c r="TLK6" s="32"/>
      <c r="TLL6" s="32"/>
      <c r="TLM6" s="32"/>
      <c r="TLN6" s="32"/>
      <c r="TLO6" s="32"/>
      <c r="TLP6" s="32"/>
      <c r="TLQ6" s="32"/>
      <c r="TLR6" s="32"/>
      <c r="TLS6" s="32"/>
      <c r="TLT6" s="32"/>
      <c r="TLU6" s="32"/>
      <c r="TLV6" s="32"/>
      <c r="TLW6" s="32"/>
      <c r="TLX6" s="32"/>
      <c r="TLY6" s="32"/>
      <c r="TLZ6" s="32"/>
      <c r="TMA6" s="32"/>
      <c r="TMB6" s="32"/>
      <c r="TMC6" s="32"/>
      <c r="TMD6" s="32"/>
      <c r="TME6" s="32"/>
      <c r="TMF6" s="32"/>
      <c r="TMG6" s="32"/>
      <c r="TMH6" s="32"/>
      <c r="TMI6" s="32"/>
      <c r="TMJ6" s="32"/>
      <c r="TMK6" s="32"/>
      <c r="TML6" s="32"/>
      <c r="TMM6" s="32"/>
      <c r="TMN6" s="32"/>
      <c r="TMO6" s="32"/>
      <c r="TMP6" s="32"/>
      <c r="TMQ6" s="32"/>
      <c r="TMR6" s="32"/>
      <c r="TMS6" s="32"/>
      <c r="TMT6" s="32"/>
      <c r="TMU6" s="32"/>
      <c r="TMV6" s="32"/>
      <c r="TMW6" s="32"/>
      <c r="TMX6" s="32"/>
      <c r="TMY6" s="32"/>
      <c r="TMZ6" s="32"/>
      <c r="TNA6" s="32"/>
      <c r="TNB6" s="32"/>
      <c r="TNC6" s="32"/>
      <c r="TND6" s="32"/>
      <c r="TNE6" s="32"/>
      <c r="TNF6" s="32"/>
      <c r="TNG6" s="32"/>
      <c r="TNH6" s="32"/>
      <c r="TNI6" s="32"/>
      <c r="TNJ6" s="32"/>
      <c r="TNK6" s="32"/>
      <c r="TNL6" s="32"/>
      <c r="TNM6" s="32"/>
      <c r="TNN6" s="32"/>
      <c r="TNO6" s="32"/>
      <c r="TNP6" s="32"/>
      <c r="TNQ6" s="32"/>
      <c r="TNR6" s="32"/>
      <c r="TNS6" s="32"/>
      <c r="TNT6" s="32"/>
      <c r="TNU6" s="32"/>
      <c r="TNV6" s="32"/>
      <c r="TNW6" s="32"/>
      <c r="TNX6" s="32"/>
      <c r="TNY6" s="32"/>
      <c r="TNZ6" s="32"/>
      <c r="TOA6" s="32"/>
      <c r="TOB6" s="32"/>
      <c r="TOC6" s="32"/>
      <c r="TOD6" s="32"/>
      <c r="TOE6" s="32"/>
      <c r="TOF6" s="32"/>
      <c r="TOG6" s="32"/>
      <c r="TOH6" s="32"/>
      <c r="TOI6" s="32"/>
      <c r="TOJ6" s="32"/>
      <c r="TOK6" s="32"/>
      <c r="TOL6" s="32"/>
      <c r="TOM6" s="32"/>
      <c r="TON6" s="32"/>
      <c r="TOO6" s="32"/>
      <c r="TOP6" s="32"/>
      <c r="TOQ6" s="32"/>
      <c r="TOR6" s="32"/>
      <c r="TOS6" s="32"/>
      <c r="TOT6" s="32"/>
      <c r="TOU6" s="32"/>
      <c r="TOV6" s="32"/>
      <c r="TOW6" s="32"/>
      <c r="TOX6" s="32"/>
      <c r="TOY6" s="32"/>
      <c r="TOZ6" s="32"/>
      <c r="TPA6" s="32"/>
      <c r="TPB6" s="32"/>
      <c r="TPC6" s="32"/>
      <c r="TPD6" s="32"/>
      <c r="TPE6" s="32"/>
      <c r="TPF6" s="32"/>
      <c r="TPG6" s="32"/>
      <c r="TPH6" s="32"/>
      <c r="TPI6" s="32"/>
      <c r="TPJ6" s="32"/>
      <c r="TPK6" s="32"/>
      <c r="TPL6" s="32"/>
      <c r="TPM6" s="32"/>
      <c r="TPN6" s="32"/>
      <c r="TPO6" s="32"/>
      <c r="TPP6" s="32"/>
      <c r="TPQ6" s="32"/>
      <c r="TPR6" s="32"/>
      <c r="TPS6" s="32"/>
      <c r="TPT6" s="32"/>
      <c r="TPU6" s="32"/>
      <c r="TPV6" s="32"/>
      <c r="TPW6" s="32"/>
      <c r="TPX6" s="32"/>
      <c r="TPY6" s="32"/>
      <c r="TPZ6" s="32"/>
      <c r="TQA6" s="32"/>
      <c r="TQB6" s="32"/>
      <c r="TQC6" s="32"/>
      <c r="TQD6" s="32"/>
      <c r="TQE6" s="32"/>
      <c r="TQF6" s="32"/>
      <c r="TQG6" s="32"/>
      <c r="TQH6" s="32"/>
      <c r="TQI6" s="32"/>
      <c r="TQJ6" s="32"/>
      <c r="TQK6" s="32"/>
      <c r="TQL6" s="32"/>
      <c r="TQM6" s="32"/>
      <c r="TQN6" s="32"/>
      <c r="TQO6" s="32"/>
      <c r="TQP6" s="32"/>
      <c r="TQQ6" s="32"/>
      <c r="TQR6" s="32"/>
      <c r="TQS6" s="32"/>
      <c r="TQT6" s="32"/>
      <c r="TQU6" s="32"/>
      <c r="TQV6" s="32"/>
      <c r="TQW6" s="32"/>
      <c r="TQX6" s="32"/>
      <c r="TQY6" s="32"/>
      <c r="TQZ6" s="32"/>
      <c r="TRA6" s="32"/>
      <c r="TRB6" s="32"/>
      <c r="TRC6" s="32"/>
      <c r="TRD6" s="32"/>
      <c r="TRE6" s="32"/>
      <c r="TRF6" s="32"/>
      <c r="TRG6" s="32"/>
      <c r="TRH6" s="32"/>
      <c r="TRI6" s="32"/>
      <c r="TRJ6" s="32"/>
      <c r="TRK6" s="32"/>
      <c r="TRL6" s="32"/>
      <c r="TRM6" s="32"/>
      <c r="TRN6" s="32"/>
      <c r="TRO6" s="32"/>
      <c r="TRP6" s="32"/>
      <c r="TRQ6" s="32"/>
      <c r="TRR6" s="32"/>
      <c r="TRS6" s="32"/>
      <c r="TRT6" s="32"/>
      <c r="TRU6" s="32"/>
      <c r="TRV6" s="32"/>
      <c r="TRW6" s="32"/>
      <c r="TRX6" s="32"/>
      <c r="TRY6" s="32"/>
      <c r="TRZ6" s="32"/>
      <c r="TSA6" s="32"/>
      <c r="TSB6" s="32"/>
      <c r="TSC6" s="32"/>
      <c r="TSD6" s="32"/>
      <c r="TSE6" s="32"/>
      <c r="TSF6" s="32"/>
      <c r="TSG6" s="32"/>
      <c r="TSH6" s="32"/>
      <c r="TSI6" s="32"/>
      <c r="TSJ6" s="32"/>
      <c r="TSK6" s="32"/>
      <c r="TSL6" s="32"/>
      <c r="TSM6" s="32"/>
      <c r="TSN6" s="32"/>
      <c r="TSO6" s="32"/>
      <c r="TSP6" s="32"/>
      <c r="TSQ6" s="32"/>
      <c r="TSR6" s="32"/>
      <c r="TSS6" s="32"/>
      <c r="TST6" s="32"/>
      <c r="TSU6" s="32"/>
      <c r="TSV6" s="32"/>
      <c r="TSW6" s="32"/>
      <c r="TSX6" s="32"/>
      <c r="TSY6" s="32"/>
      <c r="TSZ6" s="32"/>
      <c r="TTA6" s="32"/>
      <c r="TTB6" s="32"/>
      <c r="TTC6" s="32"/>
      <c r="TTD6" s="32"/>
      <c r="TTE6" s="32"/>
      <c r="TTF6" s="32"/>
      <c r="TTG6" s="32"/>
      <c r="TTH6" s="32"/>
      <c r="TTI6" s="32"/>
      <c r="TTJ6" s="32"/>
      <c r="TTK6" s="32"/>
      <c r="TTL6" s="32"/>
      <c r="TTM6" s="32"/>
      <c r="TTN6" s="32"/>
      <c r="TTO6" s="32"/>
      <c r="TTP6" s="32"/>
      <c r="TTQ6" s="32"/>
      <c r="TTR6" s="32"/>
      <c r="TTS6" s="32"/>
      <c r="TTT6" s="32"/>
      <c r="TTU6" s="32"/>
      <c r="TTV6" s="32"/>
      <c r="TTW6" s="32"/>
      <c r="TTX6" s="32"/>
      <c r="TTY6" s="32"/>
      <c r="TTZ6" s="32"/>
      <c r="TUA6" s="32"/>
      <c r="TUB6" s="32"/>
      <c r="TUC6" s="32"/>
      <c r="TUD6" s="32"/>
      <c r="TUE6" s="32"/>
      <c r="TUF6" s="32"/>
      <c r="TUG6" s="32"/>
      <c r="TUH6" s="32"/>
      <c r="TUI6" s="32"/>
      <c r="TUJ6" s="32"/>
      <c r="TUK6" s="32"/>
      <c r="TUL6" s="32"/>
      <c r="TUM6" s="32"/>
      <c r="TUN6" s="32"/>
      <c r="TUO6" s="32"/>
      <c r="TUP6" s="32"/>
      <c r="TUQ6" s="32"/>
      <c r="TUR6" s="32"/>
      <c r="TUS6" s="32"/>
      <c r="TUT6" s="32"/>
      <c r="TUU6" s="32"/>
      <c r="TUV6" s="32"/>
      <c r="TUW6" s="32"/>
      <c r="TUX6" s="32"/>
      <c r="TUY6" s="32"/>
      <c r="TUZ6" s="32"/>
      <c r="TVA6" s="32"/>
      <c r="TVB6" s="32"/>
      <c r="TVC6" s="32"/>
      <c r="TVD6" s="32"/>
      <c r="TVE6" s="32"/>
      <c r="TVF6" s="32"/>
      <c r="TVG6" s="32"/>
      <c r="TVH6" s="32"/>
      <c r="TVI6" s="32"/>
      <c r="TVJ6" s="32"/>
      <c r="TVK6" s="32"/>
      <c r="TVL6" s="32"/>
      <c r="TVM6" s="32"/>
      <c r="TVN6" s="32"/>
      <c r="TVO6" s="32"/>
      <c r="TVP6" s="32"/>
      <c r="TVQ6" s="32"/>
      <c r="TVR6" s="32"/>
      <c r="TVS6" s="32"/>
      <c r="TVT6" s="32"/>
      <c r="TVU6" s="32"/>
      <c r="TVV6" s="32"/>
      <c r="TVW6" s="32"/>
      <c r="TVX6" s="32"/>
      <c r="TVY6" s="32"/>
      <c r="TVZ6" s="32"/>
      <c r="TWA6" s="32"/>
      <c r="TWB6" s="32"/>
      <c r="TWC6" s="32"/>
      <c r="TWD6" s="32"/>
      <c r="TWE6" s="32"/>
      <c r="TWF6" s="32"/>
      <c r="TWG6" s="32"/>
      <c r="TWH6" s="32"/>
      <c r="TWI6" s="32"/>
      <c r="TWJ6" s="32"/>
      <c r="TWK6" s="32"/>
      <c r="TWL6" s="32"/>
      <c r="TWM6" s="32"/>
      <c r="TWN6" s="32"/>
      <c r="TWO6" s="32"/>
      <c r="TWP6" s="32"/>
      <c r="TWQ6" s="32"/>
      <c r="TWR6" s="32"/>
      <c r="TWS6" s="32"/>
      <c r="TWT6" s="32"/>
      <c r="TWU6" s="32"/>
      <c r="TWV6" s="32"/>
      <c r="TWW6" s="32"/>
      <c r="TWX6" s="32"/>
      <c r="TWY6" s="32"/>
      <c r="TWZ6" s="32"/>
      <c r="TXA6" s="32"/>
      <c r="TXB6" s="32"/>
      <c r="TXC6" s="32"/>
      <c r="TXD6" s="32"/>
      <c r="TXE6" s="32"/>
      <c r="TXF6" s="32"/>
      <c r="TXG6" s="32"/>
      <c r="TXH6" s="32"/>
      <c r="TXI6" s="32"/>
      <c r="TXJ6" s="32"/>
      <c r="TXK6" s="32"/>
      <c r="TXL6" s="32"/>
      <c r="TXM6" s="32"/>
      <c r="TXN6" s="32"/>
      <c r="TXO6" s="32"/>
      <c r="TXP6" s="32"/>
      <c r="TXQ6" s="32"/>
      <c r="TXR6" s="32"/>
      <c r="TXS6" s="32"/>
      <c r="TXT6" s="32"/>
      <c r="TXU6" s="32"/>
      <c r="TXV6" s="32"/>
      <c r="TXW6" s="32"/>
      <c r="TXX6" s="32"/>
      <c r="TXY6" s="32"/>
      <c r="TXZ6" s="32"/>
      <c r="TYA6" s="32"/>
      <c r="TYB6" s="32"/>
      <c r="TYC6" s="32"/>
      <c r="TYD6" s="32"/>
      <c r="TYE6" s="32"/>
      <c r="TYF6" s="32"/>
      <c r="TYG6" s="32"/>
      <c r="TYH6" s="32"/>
      <c r="TYI6" s="32"/>
      <c r="TYJ6" s="32"/>
      <c r="TYK6" s="32"/>
      <c r="TYL6" s="32"/>
      <c r="TYM6" s="32"/>
      <c r="TYN6" s="32"/>
      <c r="TYO6" s="32"/>
      <c r="TYP6" s="32"/>
      <c r="TYQ6" s="32"/>
      <c r="TYR6" s="32"/>
      <c r="TYS6" s="32"/>
      <c r="TYT6" s="32"/>
      <c r="TYU6" s="32"/>
      <c r="TYV6" s="32"/>
      <c r="TYW6" s="32"/>
      <c r="TYX6" s="32"/>
      <c r="TYY6" s="32"/>
      <c r="TYZ6" s="32"/>
      <c r="TZA6" s="32"/>
      <c r="TZB6" s="32"/>
      <c r="TZC6" s="32"/>
      <c r="TZD6" s="32"/>
      <c r="TZE6" s="32"/>
      <c r="TZF6" s="32"/>
      <c r="TZG6" s="32"/>
      <c r="TZH6" s="32"/>
      <c r="TZI6" s="32"/>
      <c r="TZJ6" s="32"/>
      <c r="TZK6" s="32"/>
      <c r="TZL6" s="32"/>
      <c r="TZM6" s="32"/>
      <c r="TZN6" s="32"/>
      <c r="TZO6" s="32"/>
      <c r="TZP6" s="32"/>
      <c r="TZQ6" s="32"/>
      <c r="TZR6" s="32"/>
      <c r="TZS6" s="32"/>
      <c r="TZT6" s="32"/>
      <c r="TZU6" s="32"/>
      <c r="TZV6" s="32"/>
      <c r="TZW6" s="32"/>
      <c r="TZX6" s="32"/>
      <c r="TZY6" s="32"/>
      <c r="TZZ6" s="32"/>
      <c r="UAA6" s="32"/>
      <c r="UAB6" s="32"/>
      <c r="UAC6" s="32"/>
      <c r="UAD6" s="32"/>
      <c r="UAE6" s="32"/>
      <c r="UAF6" s="32"/>
      <c r="UAG6" s="32"/>
      <c r="UAH6" s="32"/>
      <c r="UAI6" s="32"/>
      <c r="UAJ6" s="32"/>
      <c r="UAK6" s="32"/>
      <c r="UAL6" s="32"/>
      <c r="UAM6" s="32"/>
      <c r="UAN6" s="32"/>
      <c r="UAO6" s="32"/>
      <c r="UAP6" s="32"/>
      <c r="UAQ6" s="32"/>
      <c r="UAR6" s="32"/>
      <c r="UAS6" s="32"/>
      <c r="UAT6" s="32"/>
      <c r="UAU6" s="32"/>
      <c r="UAV6" s="32"/>
      <c r="UAW6" s="32"/>
      <c r="UAX6" s="32"/>
      <c r="UAY6" s="32"/>
      <c r="UAZ6" s="32"/>
      <c r="UBA6" s="32"/>
      <c r="UBB6" s="32"/>
      <c r="UBC6" s="32"/>
      <c r="UBD6" s="32"/>
      <c r="UBE6" s="32"/>
      <c r="UBF6" s="32"/>
      <c r="UBG6" s="32"/>
      <c r="UBH6" s="32"/>
      <c r="UBI6" s="32"/>
      <c r="UBJ6" s="32"/>
      <c r="UBK6" s="32"/>
      <c r="UBL6" s="32"/>
      <c r="UBM6" s="32"/>
      <c r="UBN6" s="32"/>
      <c r="UBO6" s="32"/>
      <c r="UBP6" s="32"/>
      <c r="UBQ6" s="32"/>
      <c r="UBR6" s="32"/>
      <c r="UBS6" s="32"/>
      <c r="UBT6" s="32"/>
      <c r="UBU6" s="32"/>
      <c r="UBV6" s="32"/>
      <c r="UBW6" s="32"/>
      <c r="UBX6" s="32"/>
      <c r="UBY6" s="32"/>
      <c r="UBZ6" s="32"/>
      <c r="UCA6" s="32"/>
      <c r="UCB6" s="32"/>
      <c r="UCC6" s="32"/>
      <c r="UCD6" s="32"/>
      <c r="UCE6" s="32"/>
      <c r="UCF6" s="32"/>
      <c r="UCG6" s="32"/>
      <c r="UCH6" s="32"/>
      <c r="UCI6" s="32"/>
      <c r="UCJ6" s="32"/>
      <c r="UCK6" s="32"/>
      <c r="UCL6" s="32"/>
      <c r="UCM6" s="32"/>
      <c r="UCN6" s="32"/>
      <c r="UCO6" s="32"/>
      <c r="UCP6" s="32"/>
      <c r="UCQ6" s="32"/>
      <c r="UCR6" s="32"/>
      <c r="UCS6" s="32"/>
      <c r="UCT6" s="32"/>
      <c r="UCU6" s="32"/>
      <c r="UCV6" s="32"/>
      <c r="UCW6" s="32"/>
      <c r="UCX6" s="32"/>
      <c r="UCY6" s="32"/>
      <c r="UCZ6" s="32"/>
      <c r="UDA6" s="32"/>
      <c r="UDB6" s="32"/>
      <c r="UDC6" s="32"/>
      <c r="UDD6" s="32"/>
      <c r="UDE6" s="32"/>
      <c r="UDF6" s="32"/>
      <c r="UDG6" s="32"/>
      <c r="UDH6" s="32"/>
      <c r="UDI6" s="32"/>
      <c r="UDJ6" s="32"/>
      <c r="UDK6" s="32"/>
      <c r="UDL6" s="32"/>
      <c r="UDM6" s="32"/>
      <c r="UDN6" s="32"/>
      <c r="UDO6" s="32"/>
      <c r="UDP6" s="32"/>
      <c r="UDQ6" s="32"/>
      <c r="UDR6" s="32"/>
      <c r="UDS6" s="32"/>
      <c r="UDT6" s="32"/>
      <c r="UDU6" s="32"/>
      <c r="UDV6" s="32"/>
      <c r="UDW6" s="32"/>
      <c r="UDX6" s="32"/>
      <c r="UDY6" s="32"/>
      <c r="UDZ6" s="32"/>
      <c r="UEA6" s="32"/>
      <c r="UEB6" s="32"/>
      <c r="UEC6" s="32"/>
      <c r="UED6" s="32"/>
      <c r="UEE6" s="32"/>
      <c r="UEF6" s="32"/>
      <c r="UEG6" s="32"/>
      <c r="UEH6" s="32"/>
      <c r="UEI6" s="32"/>
      <c r="UEJ6" s="32"/>
      <c r="UEK6" s="32"/>
      <c r="UEL6" s="32"/>
      <c r="UEM6" s="32"/>
      <c r="UEN6" s="32"/>
      <c r="UEO6" s="32"/>
      <c r="UEP6" s="32"/>
      <c r="UEQ6" s="32"/>
      <c r="UER6" s="32"/>
      <c r="UES6" s="32"/>
      <c r="UET6" s="32"/>
      <c r="UEU6" s="32"/>
      <c r="UEV6" s="32"/>
      <c r="UEW6" s="32"/>
      <c r="UEX6" s="32"/>
      <c r="UEY6" s="32"/>
      <c r="UEZ6" s="32"/>
      <c r="UFA6" s="32"/>
      <c r="UFB6" s="32"/>
      <c r="UFC6" s="32"/>
      <c r="UFD6" s="32"/>
      <c r="UFE6" s="32"/>
      <c r="UFF6" s="32"/>
      <c r="UFG6" s="32"/>
      <c r="UFH6" s="32"/>
      <c r="UFI6" s="32"/>
      <c r="UFJ6" s="32"/>
      <c r="UFK6" s="32"/>
      <c r="UFL6" s="32"/>
      <c r="UFM6" s="32"/>
      <c r="UFN6" s="32"/>
      <c r="UFO6" s="32"/>
      <c r="UFP6" s="32"/>
      <c r="UFQ6" s="32"/>
      <c r="UFR6" s="32"/>
      <c r="UFS6" s="32"/>
      <c r="UFT6" s="32"/>
      <c r="UFU6" s="32"/>
      <c r="UFV6" s="32"/>
      <c r="UFW6" s="32"/>
      <c r="UFX6" s="32"/>
      <c r="UFY6" s="32"/>
      <c r="UFZ6" s="32"/>
      <c r="UGA6" s="32"/>
      <c r="UGB6" s="32"/>
      <c r="UGC6" s="32"/>
      <c r="UGD6" s="32"/>
      <c r="UGE6" s="32"/>
      <c r="UGF6" s="32"/>
      <c r="UGG6" s="32"/>
      <c r="UGH6" s="32"/>
      <c r="UGI6" s="32"/>
      <c r="UGJ6" s="32"/>
      <c r="UGK6" s="32"/>
      <c r="UGL6" s="32"/>
      <c r="UGM6" s="32"/>
      <c r="UGN6" s="32"/>
      <c r="UGO6" s="32"/>
      <c r="UGP6" s="32"/>
      <c r="UGQ6" s="32"/>
      <c r="UGR6" s="32"/>
      <c r="UGS6" s="32"/>
      <c r="UGT6" s="32"/>
      <c r="UGU6" s="32"/>
      <c r="UGV6" s="32"/>
      <c r="UGW6" s="32"/>
      <c r="UGX6" s="32"/>
      <c r="UGY6" s="32"/>
      <c r="UGZ6" s="32"/>
      <c r="UHA6" s="32"/>
      <c r="UHB6" s="32"/>
      <c r="UHC6" s="32"/>
      <c r="UHD6" s="32"/>
      <c r="UHE6" s="32"/>
      <c r="UHF6" s="32"/>
      <c r="UHG6" s="32"/>
      <c r="UHH6" s="32"/>
      <c r="UHI6" s="32"/>
      <c r="UHJ6" s="32"/>
      <c r="UHK6" s="32"/>
      <c r="UHL6" s="32"/>
      <c r="UHM6" s="32"/>
      <c r="UHN6" s="32"/>
      <c r="UHO6" s="32"/>
      <c r="UHP6" s="32"/>
      <c r="UHQ6" s="32"/>
      <c r="UHR6" s="32"/>
      <c r="UHS6" s="32"/>
      <c r="UHT6" s="32"/>
      <c r="UHU6" s="32"/>
      <c r="UHV6" s="32"/>
      <c r="UHW6" s="32"/>
      <c r="UHX6" s="32"/>
      <c r="UHY6" s="32"/>
      <c r="UHZ6" s="32"/>
      <c r="UIA6" s="32"/>
      <c r="UIB6" s="32"/>
      <c r="UIC6" s="32"/>
      <c r="UID6" s="32"/>
      <c r="UIE6" s="32"/>
      <c r="UIF6" s="32"/>
      <c r="UIG6" s="32"/>
      <c r="UIH6" s="32"/>
      <c r="UII6" s="32"/>
      <c r="UIJ6" s="32"/>
      <c r="UIK6" s="32"/>
      <c r="UIL6" s="32"/>
      <c r="UIM6" s="32"/>
      <c r="UIN6" s="32"/>
      <c r="UIO6" s="32"/>
      <c r="UIP6" s="32"/>
      <c r="UIQ6" s="32"/>
      <c r="UIR6" s="32"/>
      <c r="UIS6" s="32"/>
      <c r="UIT6" s="32"/>
      <c r="UIU6" s="32"/>
      <c r="UIV6" s="32"/>
      <c r="UIW6" s="32"/>
      <c r="UIX6" s="32"/>
      <c r="UIY6" s="32"/>
      <c r="UIZ6" s="32"/>
      <c r="UJA6" s="32"/>
      <c r="UJB6" s="32"/>
      <c r="UJC6" s="32"/>
      <c r="UJD6" s="32"/>
      <c r="UJE6" s="32"/>
      <c r="UJF6" s="32"/>
      <c r="UJG6" s="32"/>
      <c r="UJH6" s="32"/>
      <c r="UJI6" s="32"/>
      <c r="UJJ6" s="32"/>
      <c r="UJK6" s="32"/>
      <c r="UJL6" s="32"/>
      <c r="UJM6" s="32"/>
      <c r="UJN6" s="32"/>
      <c r="UJO6" s="32"/>
      <c r="UJP6" s="32"/>
      <c r="UJQ6" s="32"/>
      <c r="UJR6" s="32"/>
      <c r="UJS6" s="32"/>
      <c r="UJT6" s="32"/>
      <c r="UJU6" s="32"/>
      <c r="UJV6" s="32"/>
      <c r="UJW6" s="32"/>
      <c r="UJX6" s="32"/>
      <c r="UJY6" s="32"/>
      <c r="UJZ6" s="32"/>
      <c r="UKA6" s="32"/>
      <c r="UKB6" s="32"/>
      <c r="UKC6" s="32"/>
      <c r="UKD6" s="32"/>
      <c r="UKE6" s="32"/>
      <c r="UKF6" s="32"/>
      <c r="UKG6" s="32"/>
      <c r="UKH6" s="32"/>
      <c r="UKI6" s="32"/>
      <c r="UKJ6" s="32"/>
      <c r="UKK6" s="32"/>
      <c r="UKL6" s="32"/>
      <c r="UKM6" s="32"/>
      <c r="UKN6" s="32"/>
      <c r="UKO6" s="32"/>
      <c r="UKP6" s="32"/>
      <c r="UKQ6" s="32"/>
      <c r="UKR6" s="32"/>
      <c r="UKS6" s="32"/>
      <c r="UKT6" s="32"/>
      <c r="UKU6" s="32"/>
      <c r="UKV6" s="32"/>
      <c r="UKW6" s="32"/>
      <c r="UKX6" s="32"/>
      <c r="UKY6" s="32"/>
      <c r="UKZ6" s="32"/>
      <c r="ULA6" s="32"/>
      <c r="ULB6" s="32"/>
      <c r="ULC6" s="32"/>
      <c r="ULD6" s="32"/>
      <c r="ULE6" s="32"/>
      <c r="ULF6" s="32"/>
      <c r="ULG6" s="32"/>
      <c r="ULH6" s="32"/>
      <c r="ULI6" s="32"/>
      <c r="ULJ6" s="32"/>
      <c r="ULK6" s="32"/>
      <c r="ULL6" s="32"/>
      <c r="ULM6" s="32"/>
      <c r="ULN6" s="32"/>
      <c r="ULO6" s="32"/>
      <c r="ULP6" s="32"/>
      <c r="ULQ6" s="32"/>
      <c r="ULR6" s="32"/>
      <c r="ULS6" s="32"/>
      <c r="ULT6" s="32"/>
      <c r="ULU6" s="32"/>
      <c r="ULV6" s="32"/>
      <c r="ULW6" s="32"/>
      <c r="ULX6" s="32"/>
      <c r="ULY6" s="32"/>
      <c r="ULZ6" s="32"/>
      <c r="UMA6" s="32"/>
      <c r="UMB6" s="32"/>
      <c r="UMC6" s="32"/>
      <c r="UMD6" s="32"/>
      <c r="UME6" s="32"/>
      <c r="UMF6" s="32"/>
      <c r="UMG6" s="32"/>
      <c r="UMH6" s="32"/>
      <c r="UMI6" s="32"/>
      <c r="UMJ6" s="32"/>
      <c r="UMK6" s="32"/>
      <c r="UML6" s="32"/>
      <c r="UMM6" s="32"/>
      <c r="UMN6" s="32"/>
      <c r="UMO6" s="32"/>
      <c r="UMP6" s="32"/>
      <c r="UMQ6" s="32"/>
      <c r="UMR6" s="32"/>
      <c r="UMS6" s="32"/>
      <c r="UMT6" s="32"/>
      <c r="UMU6" s="32"/>
      <c r="UMV6" s="32"/>
      <c r="UMW6" s="32"/>
      <c r="UMX6" s="32"/>
      <c r="UMY6" s="32"/>
      <c r="UMZ6" s="32"/>
      <c r="UNA6" s="32"/>
      <c r="UNB6" s="32"/>
      <c r="UNC6" s="32"/>
      <c r="UND6" s="32"/>
      <c r="UNE6" s="32"/>
      <c r="UNF6" s="32"/>
      <c r="UNG6" s="32"/>
      <c r="UNH6" s="32"/>
      <c r="UNI6" s="32"/>
      <c r="UNJ6" s="32"/>
      <c r="UNK6" s="32"/>
      <c r="UNL6" s="32"/>
      <c r="UNM6" s="32"/>
      <c r="UNN6" s="32"/>
      <c r="UNO6" s="32"/>
      <c r="UNP6" s="32"/>
      <c r="UNQ6" s="32"/>
      <c r="UNR6" s="32"/>
      <c r="UNS6" s="32"/>
      <c r="UNT6" s="32"/>
      <c r="UNU6" s="32"/>
      <c r="UNV6" s="32"/>
      <c r="UNW6" s="32"/>
      <c r="UNX6" s="32"/>
      <c r="UNY6" s="32"/>
      <c r="UNZ6" s="32"/>
      <c r="UOA6" s="32"/>
      <c r="UOB6" s="32"/>
      <c r="UOC6" s="32"/>
      <c r="UOD6" s="32"/>
      <c r="UOE6" s="32"/>
      <c r="UOF6" s="32"/>
      <c r="UOG6" s="32"/>
      <c r="UOH6" s="32"/>
      <c r="UOI6" s="32"/>
      <c r="UOJ6" s="32"/>
      <c r="UOK6" s="32"/>
      <c r="UOL6" s="32"/>
      <c r="UOM6" s="32"/>
      <c r="UON6" s="32"/>
      <c r="UOO6" s="32"/>
      <c r="UOP6" s="32"/>
      <c r="UOQ6" s="32"/>
      <c r="UOR6" s="32"/>
      <c r="UOS6" s="32"/>
      <c r="UOT6" s="32"/>
      <c r="UOU6" s="32"/>
      <c r="UOV6" s="32"/>
      <c r="UOW6" s="32"/>
      <c r="UOX6" s="32"/>
      <c r="UOY6" s="32"/>
      <c r="UOZ6" s="32"/>
      <c r="UPA6" s="32"/>
      <c r="UPB6" s="32"/>
      <c r="UPC6" s="32"/>
      <c r="UPD6" s="32"/>
      <c r="UPE6" s="32"/>
      <c r="UPF6" s="32"/>
      <c r="UPG6" s="32"/>
      <c r="UPH6" s="32"/>
      <c r="UPI6" s="32"/>
      <c r="UPJ6" s="32"/>
      <c r="UPK6" s="32"/>
      <c r="UPL6" s="32"/>
      <c r="UPM6" s="32"/>
      <c r="UPN6" s="32"/>
      <c r="UPO6" s="32"/>
      <c r="UPP6" s="32"/>
      <c r="UPQ6" s="32"/>
      <c r="UPR6" s="32"/>
      <c r="UPS6" s="32"/>
      <c r="UPT6" s="32"/>
      <c r="UPU6" s="32"/>
      <c r="UPV6" s="32"/>
      <c r="UPW6" s="32"/>
      <c r="UPX6" s="32"/>
      <c r="UPY6" s="32"/>
      <c r="UPZ6" s="32"/>
      <c r="UQA6" s="32"/>
      <c r="UQB6" s="32"/>
      <c r="UQC6" s="32"/>
      <c r="UQD6" s="32"/>
      <c r="UQE6" s="32"/>
      <c r="UQF6" s="32"/>
      <c r="UQG6" s="32"/>
      <c r="UQH6" s="32"/>
      <c r="UQI6" s="32"/>
      <c r="UQJ6" s="32"/>
      <c r="UQK6" s="32"/>
      <c r="UQL6" s="32"/>
      <c r="UQM6" s="32"/>
      <c r="UQN6" s="32"/>
      <c r="UQO6" s="32"/>
      <c r="UQP6" s="32"/>
      <c r="UQQ6" s="32"/>
      <c r="UQR6" s="32"/>
      <c r="UQS6" s="32"/>
      <c r="UQT6" s="32"/>
      <c r="UQU6" s="32"/>
      <c r="UQV6" s="32"/>
      <c r="UQW6" s="32"/>
      <c r="UQX6" s="32"/>
      <c r="UQY6" s="32"/>
      <c r="UQZ6" s="32"/>
      <c r="URA6" s="32"/>
      <c r="URB6" s="32"/>
      <c r="URC6" s="32"/>
      <c r="URD6" s="32"/>
      <c r="URE6" s="32"/>
      <c r="URF6" s="32"/>
      <c r="URG6" s="32"/>
      <c r="URH6" s="32"/>
      <c r="URI6" s="32"/>
      <c r="URJ6" s="32"/>
      <c r="URK6" s="32"/>
      <c r="URL6" s="32"/>
      <c r="URM6" s="32"/>
      <c r="URN6" s="32"/>
      <c r="URO6" s="32"/>
      <c r="URP6" s="32"/>
      <c r="URQ6" s="32"/>
      <c r="URR6" s="32"/>
      <c r="URS6" s="32"/>
      <c r="URT6" s="32"/>
      <c r="URU6" s="32"/>
      <c r="URV6" s="32"/>
      <c r="URW6" s="32"/>
      <c r="URX6" s="32"/>
      <c r="URY6" s="32"/>
      <c r="URZ6" s="32"/>
      <c r="USA6" s="32"/>
      <c r="USB6" s="32"/>
      <c r="USC6" s="32"/>
      <c r="USD6" s="32"/>
      <c r="USE6" s="32"/>
      <c r="USF6" s="32"/>
      <c r="USG6" s="32"/>
      <c r="USH6" s="32"/>
      <c r="USI6" s="32"/>
      <c r="USJ6" s="32"/>
      <c r="USK6" s="32"/>
      <c r="USL6" s="32"/>
      <c r="USM6" s="32"/>
      <c r="USN6" s="32"/>
      <c r="USO6" s="32"/>
      <c r="USP6" s="32"/>
      <c r="USQ6" s="32"/>
      <c r="USR6" s="32"/>
      <c r="USS6" s="32"/>
      <c r="UST6" s="32"/>
      <c r="USU6" s="32"/>
      <c r="USV6" s="32"/>
      <c r="USW6" s="32"/>
      <c r="USX6" s="32"/>
      <c r="USY6" s="32"/>
      <c r="USZ6" s="32"/>
      <c r="UTA6" s="32"/>
      <c r="UTB6" s="32"/>
      <c r="UTC6" s="32"/>
      <c r="UTD6" s="32"/>
      <c r="UTE6" s="32"/>
      <c r="UTF6" s="32"/>
      <c r="UTG6" s="32"/>
      <c r="UTH6" s="32"/>
      <c r="UTI6" s="32"/>
      <c r="UTJ6" s="32"/>
      <c r="UTK6" s="32"/>
      <c r="UTL6" s="32"/>
      <c r="UTM6" s="32"/>
      <c r="UTN6" s="32"/>
      <c r="UTO6" s="32"/>
      <c r="UTP6" s="32"/>
      <c r="UTQ6" s="32"/>
      <c r="UTR6" s="32"/>
      <c r="UTS6" s="32"/>
      <c r="UTT6" s="32"/>
      <c r="UTU6" s="32"/>
      <c r="UTV6" s="32"/>
      <c r="UTW6" s="32"/>
      <c r="UTX6" s="32"/>
      <c r="UTY6" s="32"/>
      <c r="UTZ6" s="32"/>
      <c r="UUA6" s="32"/>
      <c r="UUB6" s="32"/>
      <c r="UUC6" s="32"/>
      <c r="UUD6" s="32"/>
      <c r="UUE6" s="32"/>
      <c r="UUF6" s="32"/>
      <c r="UUG6" s="32"/>
      <c r="UUH6" s="32"/>
      <c r="UUI6" s="32"/>
      <c r="UUJ6" s="32"/>
      <c r="UUK6" s="32"/>
      <c r="UUL6" s="32"/>
      <c r="UUM6" s="32"/>
      <c r="UUN6" s="32"/>
      <c r="UUO6" s="32"/>
      <c r="UUP6" s="32"/>
      <c r="UUQ6" s="32"/>
      <c r="UUR6" s="32"/>
      <c r="UUS6" s="32"/>
      <c r="UUT6" s="32"/>
      <c r="UUU6" s="32"/>
      <c r="UUV6" s="32"/>
      <c r="UUW6" s="32"/>
      <c r="UUX6" s="32"/>
      <c r="UUY6" s="32"/>
      <c r="UUZ6" s="32"/>
      <c r="UVA6" s="32"/>
      <c r="UVB6" s="32"/>
      <c r="UVC6" s="32"/>
      <c r="UVD6" s="32"/>
      <c r="UVE6" s="32"/>
      <c r="UVF6" s="32"/>
      <c r="UVG6" s="32"/>
      <c r="UVH6" s="32"/>
      <c r="UVI6" s="32"/>
      <c r="UVJ6" s="32"/>
      <c r="UVK6" s="32"/>
      <c r="UVL6" s="32"/>
      <c r="UVM6" s="32"/>
      <c r="UVN6" s="32"/>
      <c r="UVO6" s="32"/>
      <c r="UVP6" s="32"/>
      <c r="UVQ6" s="32"/>
      <c r="UVR6" s="32"/>
      <c r="UVS6" s="32"/>
      <c r="UVT6" s="32"/>
      <c r="UVU6" s="32"/>
      <c r="UVV6" s="32"/>
      <c r="UVW6" s="32"/>
      <c r="UVX6" s="32"/>
      <c r="UVY6" s="32"/>
      <c r="UVZ6" s="32"/>
      <c r="UWA6" s="32"/>
      <c r="UWB6" s="32"/>
      <c r="UWC6" s="32"/>
      <c r="UWD6" s="32"/>
      <c r="UWE6" s="32"/>
      <c r="UWF6" s="32"/>
      <c r="UWG6" s="32"/>
      <c r="UWH6" s="32"/>
      <c r="UWI6" s="32"/>
      <c r="UWJ6" s="32"/>
      <c r="UWK6" s="32"/>
      <c r="UWL6" s="32"/>
      <c r="UWM6" s="32"/>
      <c r="UWN6" s="32"/>
      <c r="UWO6" s="32"/>
      <c r="UWP6" s="32"/>
      <c r="UWQ6" s="32"/>
      <c r="UWR6" s="32"/>
      <c r="UWS6" s="32"/>
      <c r="UWT6" s="32"/>
      <c r="UWU6" s="32"/>
      <c r="UWV6" s="32"/>
      <c r="UWW6" s="32"/>
      <c r="UWX6" s="32"/>
      <c r="UWY6" s="32"/>
      <c r="UWZ6" s="32"/>
      <c r="UXA6" s="32"/>
      <c r="UXB6" s="32"/>
      <c r="UXC6" s="32"/>
      <c r="UXD6" s="32"/>
      <c r="UXE6" s="32"/>
      <c r="UXF6" s="32"/>
      <c r="UXG6" s="32"/>
      <c r="UXH6" s="32"/>
      <c r="UXI6" s="32"/>
      <c r="UXJ6" s="32"/>
      <c r="UXK6" s="32"/>
      <c r="UXL6" s="32"/>
      <c r="UXM6" s="32"/>
      <c r="UXN6" s="32"/>
      <c r="UXO6" s="32"/>
      <c r="UXP6" s="32"/>
      <c r="UXQ6" s="32"/>
      <c r="UXR6" s="32"/>
      <c r="UXS6" s="32"/>
      <c r="UXT6" s="32"/>
      <c r="UXU6" s="32"/>
      <c r="UXV6" s="32"/>
      <c r="UXW6" s="32"/>
      <c r="UXX6" s="32"/>
      <c r="UXY6" s="32"/>
      <c r="UXZ6" s="32"/>
      <c r="UYA6" s="32"/>
      <c r="UYB6" s="32"/>
      <c r="UYC6" s="32"/>
      <c r="UYD6" s="32"/>
      <c r="UYE6" s="32"/>
      <c r="UYF6" s="32"/>
      <c r="UYG6" s="32"/>
      <c r="UYH6" s="32"/>
      <c r="UYI6" s="32"/>
      <c r="UYJ6" s="32"/>
      <c r="UYK6" s="32"/>
      <c r="UYL6" s="32"/>
      <c r="UYM6" s="32"/>
      <c r="UYN6" s="32"/>
      <c r="UYO6" s="32"/>
      <c r="UYP6" s="32"/>
      <c r="UYQ6" s="32"/>
      <c r="UYR6" s="32"/>
      <c r="UYS6" s="32"/>
      <c r="UYT6" s="32"/>
      <c r="UYU6" s="32"/>
      <c r="UYV6" s="32"/>
      <c r="UYW6" s="32"/>
      <c r="UYX6" s="32"/>
      <c r="UYY6" s="32"/>
      <c r="UYZ6" s="32"/>
      <c r="UZA6" s="32"/>
      <c r="UZB6" s="32"/>
      <c r="UZC6" s="32"/>
      <c r="UZD6" s="32"/>
      <c r="UZE6" s="32"/>
      <c r="UZF6" s="32"/>
      <c r="UZG6" s="32"/>
      <c r="UZH6" s="32"/>
      <c r="UZI6" s="32"/>
      <c r="UZJ6" s="32"/>
      <c r="UZK6" s="32"/>
      <c r="UZL6" s="32"/>
      <c r="UZM6" s="32"/>
      <c r="UZN6" s="32"/>
      <c r="UZO6" s="32"/>
      <c r="UZP6" s="32"/>
      <c r="UZQ6" s="32"/>
      <c r="UZR6" s="32"/>
      <c r="UZS6" s="32"/>
      <c r="UZT6" s="32"/>
      <c r="UZU6" s="32"/>
      <c r="UZV6" s="32"/>
      <c r="UZW6" s="32"/>
      <c r="UZX6" s="32"/>
      <c r="UZY6" s="32"/>
      <c r="UZZ6" s="32"/>
      <c r="VAA6" s="32"/>
      <c r="VAB6" s="32"/>
      <c r="VAC6" s="32"/>
      <c r="VAD6" s="32"/>
      <c r="VAE6" s="32"/>
      <c r="VAF6" s="32"/>
      <c r="VAG6" s="32"/>
      <c r="VAH6" s="32"/>
      <c r="VAI6" s="32"/>
      <c r="VAJ6" s="32"/>
      <c r="VAK6" s="32"/>
      <c r="VAL6" s="32"/>
      <c r="VAM6" s="32"/>
      <c r="VAN6" s="32"/>
      <c r="VAO6" s="32"/>
      <c r="VAP6" s="32"/>
      <c r="VAQ6" s="32"/>
      <c r="VAR6" s="32"/>
      <c r="VAS6" s="32"/>
      <c r="VAT6" s="32"/>
      <c r="VAU6" s="32"/>
      <c r="VAV6" s="32"/>
      <c r="VAW6" s="32"/>
      <c r="VAX6" s="32"/>
      <c r="VAY6" s="32"/>
      <c r="VAZ6" s="32"/>
      <c r="VBA6" s="32"/>
      <c r="VBB6" s="32"/>
      <c r="VBC6" s="32"/>
      <c r="VBD6" s="32"/>
      <c r="VBE6" s="32"/>
      <c r="VBF6" s="32"/>
      <c r="VBG6" s="32"/>
      <c r="VBH6" s="32"/>
      <c r="VBI6" s="32"/>
      <c r="VBJ6" s="32"/>
      <c r="VBK6" s="32"/>
      <c r="VBL6" s="32"/>
      <c r="VBM6" s="32"/>
      <c r="VBN6" s="32"/>
      <c r="VBO6" s="32"/>
      <c r="VBP6" s="32"/>
      <c r="VBQ6" s="32"/>
      <c r="VBR6" s="32"/>
      <c r="VBS6" s="32"/>
      <c r="VBT6" s="32"/>
      <c r="VBU6" s="32"/>
      <c r="VBV6" s="32"/>
      <c r="VBW6" s="32"/>
      <c r="VBX6" s="32"/>
      <c r="VBY6" s="32"/>
      <c r="VBZ6" s="32"/>
      <c r="VCA6" s="32"/>
      <c r="VCB6" s="32"/>
      <c r="VCC6" s="32"/>
      <c r="VCD6" s="32"/>
      <c r="VCE6" s="32"/>
      <c r="VCF6" s="32"/>
      <c r="VCG6" s="32"/>
      <c r="VCH6" s="32"/>
      <c r="VCI6" s="32"/>
      <c r="VCJ6" s="32"/>
      <c r="VCK6" s="32"/>
      <c r="VCL6" s="32"/>
      <c r="VCM6" s="32"/>
      <c r="VCN6" s="32"/>
      <c r="VCO6" s="32"/>
      <c r="VCP6" s="32"/>
      <c r="VCQ6" s="32"/>
      <c r="VCR6" s="32"/>
      <c r="VCS6" s="32"/>
      <c r="VCT6" s="32"/>
      <c r="VCU6" s="32"/>
      <c r="VCV6" s="32"/>
      <c r="VCW6" s="32"/>
      <c r="VCX6" s="32"/>
      <c r="VCY6" s="32"/>
      <c r="VCZ6" s="32"/>
      <c r="VDA6" s="32"/>
      <c r="VDB6" s="32"/>
      <c r="VDC6" s="32"/>
      <c r="VDD6" s="32"/>
      <c r="VDE6" s="32"/>
      <c r="VDF6" s="32"/>
      <c r="VDG6" s="32"/>
      <c r="VDH6" s="32"/>
      <c r="VDI6" s="32"/>
      <c r="VDJ6" s="32"/>
      <c r="VDK6" s="32"/>
      <c r="VDL6" s="32"/>
      <c r="VDM6" s="32"/>
      <c r="VDN6" s="32"/>
      <c r="VDO6" s="32"/>
      <c r="VDP6" s="32"/>
      <c r="VDQ6" s="32"/>
      <c r="VDR6" s="32"/>
      <c r="VDS6" s="32"/>
      <c r="VDT6" s="32"/>
      <c r="VDU6" s="32"/>
      <c r="VDV6" s="32"/>
      <c r="VDW6" s="32"/>
      <c r="VDX6" s="32"/>
      <c r="VDY6" s="32"/>
      <c r="VDZ6" s="32"/>
      <c r="VEA6" s="32"/>
      <c r="VEB6" s="32"/>
      <c r="VEC6" s="32"/>
      <c r="VED6" s="32"/>
      <c r="VEE6" s="32"/>
      <c r="VEF6" s="32"/>
      <c r="VEG6" s="32"/>
      <c r="VEH6" s="32"/>
      <c r="VEI6" s="32"/>
      <c r="VEJ6" s="32"/>
      <c r="VEK6" s="32"/>
      <c r="VEL6" s="32"/>
      <c r="VEM6" s="32"/>
      <c r="VEN6" s="32"/>
      <c r="VEO6" s="32"/>
      <c r="VEP6" s="32"/>
      <c r="VEQ6" s="32"/>
      <c r="VER6" s="32"/>
      <c r="VES6" s="32"/>
      <c r="VET6" s="32"/>
      <c r="VEU6" s="32"/>
      <c r="VEV6" s="32"/>
      <c r="VEW6" s="32"/>
      <c r="VEX6" s="32"/>
      <c r="VEY6" s="32"/>
      <c r="VEZ6" s="32"/>
      <c r="VFA6" s="32"/>
      <c r="VFB6" s="32"/>
      <c r="VFC6" s="32"/>
      <c r="VFD6" s="32"/>
      <c r="VFE6" s="32"/>
      <c r="VFF6" s="32"/>
      <c r="VFG6" s="32"/>
      <c r="VFH6" s="32"/>
      <c r="VFI6" s="32"/>
      <c r="VFJ6" s="32"/>
      <c r="VFK6" s="32"/>
      <c r="VFL6" s="32"/>
      <c r="VFM6" s="32"/>
      <c r="VFN6" s="32"/>
      <c r="VFO6" s="32"/>
      <c r="VFP6" s="32"/>
      <c r="VFQ6" s="32"/>
      <c r="VFR6" s="32"/>
      <c r="VFS6" s="32"/>
      <c r="VFT6" s="32"/>
      <c r="VFU6" s="32"/>
      <c r="VFV6" s="32"/>
      <c r="VFW6" s="32"/>
      <c r="VFX6" s="32"/>
      <c r="VFY6" s="32"/>
      <c r="VFZ6" s="32"/>
      <c r="VGA6" s="32"/>
      <c r="VGB6" s="32"/>
      <c r="VGC6" s="32"/>
      <c r="VGD6" s="32"/>
      <c r="VGE6" s="32"/>
      <c r="VGF6" s="32"/>
      <c r="VGG6" s="32"/>
      <c r="VGH6" s="32"/>
      <c r="VGI6" s="32"/>
      <c r="VGJ6" s="32"/>
      <c r="VGK6" s="32"/>
      <c r="VGL6" s="32"/>
      <c r="VGM6" s="32"/>
      <c r="VGN6" s="32"/>
      <c r="VGO6" s="32"/>
      <c r="VGP6" s="32"/>
      <c r="VGQ6" s="32"/>
      <c r="VGR6" s="32"/>
      <c r="VGS6" s="32"/>
      <c r="VGT6" s="32"/>
      <c r="VGU6" s="32"/>
      <c r="VGV6" s="32"/>
      <c r="VGW6" s="32"/>
      <c r="VGX6" s="32"/>
      <c r="VGY6" s="32"/>
      <c r="VGZ6" s="32"/>
      <c r="VHA6" s="32"/>
      <c r="VHB6" s="32"/>
      <c r="VHC6" s="32"/>
      <c r="VHD6" s="32"/>
      <c r="VHE6" s="32"/>
      <c r="VHF6" s="32"/>
      <c r="VHG6" s="32"/>
      <c r="VHH6" s="32"/>
      <c r="VHI6" s="32"/>
      <c r="VHJ6" s="32"/>
      <c r="VHK6" s="32"/>
      <c r="VHL6" s="32"/>
      <c r="VHM6" s="32"/>
      <c r="VHN6" s="32"/>
      <c r="VHO6" s="32"/>
      <c r="VHP6" s="32"/>
      <c r="VHQ6" s="32"/>
      <c r="VHR6" s="32"/>
      <c r="VHS6" s="32"/>
      <c r="VHT6" s="32"/>
      <c r="VHU6" s="32"/>
      <c r="VHV6" s="32"/>
      <c r="VHW6" s="32"/>
      <c r="VHX6" s="32"/>
      <c r="VHY6" s="32"/>
      <c r="VHZ6" s="32"/>
      <c r="VIA6" s="32"/>
      <c r="VIB6" s="32"/>
      <c r="VIC6" s="32"/>
      <c r="VID6" s="32"/>
      <c r="VIE6" s="32"/>
      <c r="VIF6" s="32"/>
      <c r="VIG6" s="32"/>
      <c r="VIH6" s="32"/>
      <c r="VII6" s="32"/>
      <c r="VIJ6" s="32"/>
      <c r="VIK6" s="32"/>
      <c r="VIL6" s="32"/>
      <c r="VIM6" s="32"/>
      <c r="VIN6" s="32"/>
      <c r="VIO6" s="32"/>
      <c r="VIP6" s="32"/>
      <c r="VIQ6" s="32"/>
      <c r="VIR6" s="32"/>
      <c r="VIS6" s="32"/>
      <c r="VIT6" s="32"/>
      <c r="VIU6" s="32"/>
      <c r="VIV6" s="32"/>
      <c r="VIW6" s="32"/>
      <c r="VIX6" s="32"/>
      <c r="VIY6" s="32"/>
      <c r="VIZ6" s="32"/>
      <c r="VJA6" s="32"/>
      <c r="VJB6" s="32"/>
      <c r="VJC6" s="32"/>
      <c r="VJD6" s="32"/>
      <c r="VJE6" s="32"/>
      <c r="VJF6" s="32"/>
      <c r="VJG6" s="32"/>
      <c r="VJH6" s="32"/>
      <c r="VJI6" s="32"/>
      <c r="VJJ6" s="32"/>
      <c r="VJK6" s="32"/>
      <c r="VJL6" s="32"/>
      <c r="VJM6" s="32"/>
      <c r="VJN6" s="32"/>
      <c r="VJO6" s="32"/>
      <c r="VJP6" s="32"/>
      <c r="VJQ6" s="32"/>
      <c r="VJR6" s="32"/>
      <c r="VJS6" s="32"/>
      <c r="VJT6" s="32"/>
      <c r="VJU6" s="32"/>
      <c r="VJV6" s="32"/>
      <c r="VJW6" s="32"/>
      <c r="VJX6" s="32"/>
      <c r="VJY6" s="32"/>
      <c r="VJZ6" s="32"/>
      <c r="VKA6" s="32"/>
      <c r="VKB6" s="32"/>
      <c r="VKC6" s="32"/>
      <c r="VKD6" s="32"/>
      <c r="VKE6" s="32"/>
      <c r="VKF6" s="32"/>
      <c r="VKG6" s="32"/>
      <c r="VKH6" s="32"/>
      <c r="VKI6" s="32"/>
      <c r="VKJ6" s="32"/>
      <c r="VKK6" s="32"/>
      <c r="VKL6" s="32"/>
      <c r="VKM6" s="32"/>
      <c r="VKN6" s="32"/>
      <c r="VKO6" s="32"/>
      <c r="VKP6" s="32"/>
      <c r="VKQ6" s="32"/>
      <c r="VKR6" s="32"/>
      <c r="VKS6" s="32"/>
      <c r="VKT6" s="32"/>
      <c r="VKU6" s="32"/>
      <c r="VKV6" s="32"/>
      <c r="VKW6" s="32"/>
      <c r="VKX6" s="32"/>
      <c r="VKY6" s="32"/>
      <c r="VKZ6" s="32"/>
      <c r="VLA6" s="32"/>
      <c r="VLB6" s="32"/>
      <c r="VLC6" s="32"/>
      <c r="VLD6" s="32"/>
      <c r="VLE6" s="32"/>
      <c r="VLF6" s="32"/>
      <c r="VLG6" s="32"/>
      <c r="VLH6" s="32"/>
      <c r="VLI6" s="32"/>
      <c r="VLJ6" s="32"/>
      <c r="VLK6" s="32"/>
      <c r="VLL6" s="32"/>
      <c r="VLM6" s="32"/>
      <c r="VLN6" s="32"/>
      <c r="VLO6" s="32"/>
      <c r="VLP6" s="32"/>
      <c r="VLQ6" s="32"/>
      <c r="VLR6" s="32"/>
      <c r="VLS6" s="32"/>
      <c r="VLT6" s="32"/>
      <c r="VLU6" s="32"/>
      <c r="VLV6" s="32"/>
      <c r="VLW6" s="32"/>
      <c r="VLX6" s="32"/>
      <c r="VLY6" s="32"/>
      <c r="VLZ6" s="32"/>
      <c r="VMA6" s="32"/>
      <c r="VMB6" s="32"/>
      <c r="VMC6" s="32"/>
      <c r="VMD6" s="32"/>
      <c r="VME6" s="32"/>
      <c r="VMF6" s="32"/>
      <c r="VMG6" s="32"/>
      <c r="VMH6" s="32"/>
      <c r="VMI6" s="32"/>
      <c r="VMJ6" s="32"/>
      <c r="VMK6" s="32"/>
      <c r="VML6" s="32"/>
      <c r="VMM6" s="32"/>
      <c r="VMN6" s="32"/>
      <c r="VMO6" s="32"/>
      <c r="VMP6" s="32"/>
      <c r="VMQ6" s="32"/>
      <c r="VMR6" s="32"/>
      <c r="VMS6" s="32"/>
      <c r="VMT6" s="32"/>
      <c r="VMU6" s="32"/>
      <c r="VMV6" s="32"/>
      <c r="VMW6" s="32"/>
      <c r="VMX6" s="32"/>
      <c r="VMY6" s="32"/>
      <c r="VMZ6" s="32"/>
      <c r="VNA6" s="32"/>
      <c r="VNB6" s="32"/>
      <c r="VNC6" s="32"/>
      <c r="VND6" s="32"/>
      <c r="VNE6" s="32"/>
      <c r="VNF6" s="32"/>
      <c r="VNG6" s="32"/>
      <c r="VNH6" s="32"/>
      <c r="VNI6" s="32"/>
      <c r="VNJ6" s="32"/>
      <c r="VNK6" s="32"/>
      <c r="VNL6" s="32"/>
      <c r="VNM6" s="32"/>
      <c r="VNN6" s="32"/>
      <c r="VNO6" s="32"/>
      <c r="VNP6" s="32"/>
      <c r="VNQ6" s="32"/>
      <c r="VNR6" s="32"/>
      <c r="VNS6" s="32"/>
      <c r="VNT6" s="32"/>
      <c r="VNU6" s="32"/>
      <c r="VNV6" s="32"/>
      <c r="VNW6" s="32"/>
      <c r="VNX6" s="32"/>
      <c r="VNY6" s="32"/>
      <c r="VNZ6" s="32"/>
      <c r="VOA6" s="32"/>
      <c r="VOB6" s="32"/>
      <c r="VOC6" s="32"/>
      <c r="VOD6" s="32"/>
      <c r="VOE6" s="32"/>
      <c r="VOF6" s="32"/>
      <c r="VOG6" s="32"/>
      <c r="VOH6" s="32"/>
      <c r="VOI6" s="32"/>
      <c r="VOJ6" s="32"/>
      <c r="VOK6" s="32"/>
      <c r="VOL6" s="32"/>
      <c r="VOM6" s="32"/>
      <c r="VON6" s="32"/>
      <c r="VOO6" s="32"/>
      <c r="VOP6" s="32"/>
      <c r="VOQ6" s="32"/>
      <c r="VOR6" s="32"/>
      <c r="VOS6" s="32"/>
      <c r="VOT6" s="32"/>
      <c r="VOU6" s="32"/>
      <c r="VOV6" s="32"/>
      <c r="VOW6" s="32"/>
      <c r="VOX6" s="32"/>
      <c r="VOY6" s="32"/>
      <c r="VOZ6" s="32"/>
      <c r="VPA6" s="32"/>
      <c r="VPB6" s="32"/>
      <c r="VPC6" s="32"/>
      <c r="VPD6" s="32"/>
      <c r="VPE6" s="32"/>
      <c r="VPF6" s="32"/>
      <c r="VPG6" s="32"/>
      <c r="VPH6" s="32"/>
      <c r="VPI6" s="32"/>
      <c r="VPJ6" s="32"/>
      <c r="VPK6" s="32"/>
      <c r="VPL6" s="32"/>
      <c r="VPM6" s="32"/>
      <c r="VPN6" s="32"/>
      <c r="VPO6" s="32"/>
      <c r="VPP6" s="32"/>
      <c r="VPQ6" s="32"/>
      <c r="VPR6" s="32"/>
      <c r="VPS6" s="32"/>
      <c r="VPT6" s="32"/>
      <c r="VPU6" s="32"/>
      <c r="VPV6" s="32"/>
      <c r="VPW6" s="32"/>
      <c r="VPX6" s="32"/>
      <c r="VPY6" s="32"/>
      <c r="VPZ6" s="32"/>
      <c r="VQA6" s="32"/>
      <c r="VQB6" s="32"/>
      <c r="VQC6" s="32"/>
      <c r="VQD6" s="32"/>
      <c r="VQE6" s="32"/>
      <c r="VQF6" s="32"/>
      <c r="VQG6" s="32"/>
      <c r="VQH6" s="32"/>
      <c r="VQI6" s="32"/>
      <c r="VQJ6" s="32"/>
      <c r="VQK6" s="32"/>
      <c r="VQL6" s="32"/>
      <c r="VQM6" s="32"/>
      <c r="VQN6" s="32"/>
      <c r="VQO6" s="32"/>
      <c r="VQP6" s="32"/>
      <c r="VQQ6" s="32"/>
      <c r="VQR6" s="32"/>
      <c r="VQS6" s="32"/>
      <c r="VQT6" s="32"/>
      <c r="VQU6" s="32"/>
      <c r="VQV6" s="32"/>
      <c r="VQW6" s="32"/>
      <c r="VQX6" s="32"/>
      <c r="VQY6" s="32"/>
      <c r="VQZ6" s="32"/>
      <c r="VRA6" s="32"/>
      <c r="VRB6" s="32"/>
      <c r="VRC6" s="32"/>
      <c r="VRD6" s="32"/>
      <c r="VRE6" s="32"/>
      <c r="VRF6" s="32"/>
      <c r="VRG6" s="32"/>
      <c r="VRH6" s="32"/>
      <c r="VRI6" s="32"/>
      <c r="VRJ6" s="32"/>
      <c r="VRK6" s="32"/>
      <c r="VRL6" s="32"/>
      <c r="VRM6" s="32"/>
      <c r="VRN6" s="32"/>
      <c r="VRO6" s="32"/>
      <c r="VRP6" s="32"/>
      <c r="VRQ6" s="32"/>
      <c r="VRR6" s="32"/>
      <c r="VRS6" s="32"/>
      <c r="VRT6" s="32"/>
      <c r="VRU6" s="32"/>
      <c r="VRV6" s="32"/>
      <c r="VRW6" s="32"/>
      <c r="VRX6" s="32"/>
      <c r="VRY6" s="32"/>
      <c r="VRZ6" s="32"/>
      <c r="VSA6" s="32"/>
      <c r="VSB6" s="32"/>
      <c r="VSC6" s="32"/>
      <c r="VSD6" s="32"/>
      <c r="VSE6" s="32"/>
      <c r="VSF6" s="32"/>
      <c r="VSG6" s="32"/>
      <c r="VSH6" s="32"/>
      <c r="VSI6" s="32"/>
      <c r="VSJ6" s="32"/>
      <c r="VSK6" s="32"/>
      <c r="VSL6" s="32"/>
      <c r="VSM6" s="32"/>
      <c r="VSN6" s="32"/>
      <c r="VSO6" s="32"/>
      <c r="VSP6" s="32"/>
      <c r="VSQ6" s="32"/>
      <c r="VSR6" s="32"/>
      <c r="VSS6" s="32"/>
      <c r="VST6" s="32"/>
      <c r="VSU6" s="32"/>
      <c r="VSV6" s="32"/>
      <c r="VSW6" s="32"/>
      <c r="VSX6" s="32"/>
      <c r="VSY6" s="32"/>
      <c r="VSZ6" s="32"/>
      <c r="VTA6" s="32"/>
      <c r="VTB6" s="32"/>
      <c r="VTC6" s="32"/>
      <c r="VTD6" s="32"/>
      <c r="VTE6" s="32"/>
      <c r="VTF6" s="32"/>
      <c r="VTG6" s="32"/>
      <c r="VTH6" s="32"/>
      <c r="VTI6" s="32"/>
      <c r="VTJ6" s="32"/>
      <c r="VTK6" s="32"/>
      <c r="VTL6" s="32"/>
      <c r="VTM6" s="32"/>
      <c r="VTN6" s="32"/>
      <c r="VTO6" s="32"/>
      <c r="VTP6" s="32"/>
      <c r="VTQ6" s="32"/>
      <c r="VTR6" s="32"/>
      <c r="VTS6" s="32"/>
      <c r="VTT6" s="32"/>
      <c r="VTU6" s="32"/>
      <c r="VTV6" s="32"/>
      <c r="VTW6" s="32"/>
      <c r="VTX6" s="32"/>
      <c r="VTY6" s="32"/>
      <c r="VTZ6" s="32"/>
      <c r="VUA6" s="32"/>
      <c r="VUB6" s="32"/>
      <c r="VUC6" s="32"/>
      <c r="VUD6" s="32"/>
      <c r="VUE6" s="32"/>
      <c r="VUF6" s="32"/>
      <c r="VUG6" s="32"/>
      <c r="VUH6" s="32"/>
      <c r="VUI6" s="32"/>
      <c r="VUJ6" s="32"/>
      <c r="VUK6" s="32"/>
      <c r="VUL6" s="32"/>
      <c r="VUM6" s="32"/>
      <c r="VUN6" s="32"/>
      <c r="VUO6" s="32"/>
      <c r="VUP6" s="32"/>
      <c r="VUQ6" s="32"/>
      <c r="VUR6" s="32"/>
      <c r="VUS6" s="32"/>
      <c r="VUT6" s="32"/>
      <c r="VUU6" s="32"/>
      <c r="VUV6" s="32"/>
      <c r="VUW6" s="32"/>
      <c r="VUX6" s="32"/>
      <c r="VUY6" s="32"/>
      <c r="VUZ6" s="32"/>
      <c r="VVA6" s="32"/>
      <c r="VVB6" s="32"/>
      <c r="VVC6" s="32"/>
      <c r="VVD6" s="32"/>
      <c r="VVE6" s="32"/>
      <c r="VVF6" s="32"/>
      <c r="VVG6" s="32"/>
      <c r="VVH6" s="32"/>
      <c r="VVI6" s="32"/>
      <c r="VVJ6" s="32"/>
      <c r="VVK6" s="32"/>
      <c r="VVL6" s="32"/>
      <c r="VVM6" s="32"/>
      <c r="VVN6" s="32"/>
      <c r="VVO6" s="32"/>
      <c r="VVP6" s="32"/>
      <c r="VVQ6" s="32"/>
      <c r="VVR6" s="32"/>
      <c r="VVS6" s="32"/>
      <c r="VVT6" s="32"/>
      <c r="VVU6" s="32"/>
      <c r="VVV6" s="32"/>
      <c r="VVW6" s="32"/>
      <c r="VVX6" s="32"/>
      <c r="VVY6" s="32"/>
      <c r="VVZ6" s="32"/>
      <c r="VWA6" s="32"/>
      <c r="VWB6" s="32"/>
      <c r="VWC6" s="32"/>
      <c r="VWD6" s="32"/>
      <c r="VWE6" s="32"/>
      <c r="VWF6" s="32"/>
      <c r="VWG6" s="32"/>
      <c r="VWH6" s="32"/>
      <c r="VWI6" s="32"/>
      <c r="VWJ6" s="32"/>
      <c r="VWK6" s="32"/>
      <c r="VWL6" s="32"/>
      <c r="VWM6" s="32"/>
      <c r="VWN6" s="32"/>
      <c r="VWO6" s="32"/>
      <c r="VWP6" s="32"/>
      <c r="VWQ6" s="32"/>
      <c r="VWR6" s="32"/>
      <c r="VWS6" s="32"/>
      <c r="VWT6" s="32"/>
      <c r="VWU6" s="32"/>
      <c r="VWV6" s="32"/>
      <c r="VWW6" s="32"/>
      <c r="VWX6" s="32"/>
      <c r="VWY6" s="32"/>
      <c r="VWZ6" s="32"/>
      <c r="VXA6" s="32"/>
      <c r="VXB6" s="32"/>
      <c r="VXC6" s="32"/>
      <c r="VXD6" s="32"/>
      <c r="VXE6" s="32"/>
      <c r="VXF6" s="32"/>
      <c r="VXG6" s="32"/>
      <c r="VXH6" s="32"/>
      <c r="VXI6" s="32"/>
      <c r="VXJ6" s="32"/>
      <c r="VXK6" s="32"/>
      <c r="VXL6" s="32"/>
      <c r="VXM6" s="32"/>
      <c r="VXN6" s="32"/>
      <c r="VXO6" s="32"/>
      <c r="VXP6" s="32"/>
      <c r="VXQ6" s="32"/>
      <c r="VXR6" s="32"/>
      <c r="VXS6" s="32"/>
      <c r="VXT6" s="32"/>
      <c r="VXU6" s="32"/>
      <c r="VXV6" s="32"/>
      <c r="VXW6" s="32"/>
      <c r="VXX6" s="32"/>
      <c r="VXY6" s="32"/>
      <c r="VXZ6" s="32"/>
      <c r="VYA6" s="32"/>
      <c r="VYB6" s="32"/>
      <c r="VYC6" s="32"/>
      <c r="VYD6" s="32"/>
      <c r="VYE6" s="32"/>
      <c r="VYF6" s="32"/>
      <c r="VYG6" s="32"/>
      <c r="VYH6" s="32"/>
      <c r="VYI6" s="32"/>
      <c r="VYJ6" s="32"/>
      <c r="VYK6" s="32"/>
      <c r="VYL6" s="32"/>
      <c r="VYM6" s="32"/>
      <c r="VYN6" s="32"/>
      <c r="VYO6" s="32"/>
      <c r="VYP6" s="32"/>
      <c r="VYQ6" s="32"/>
      <c r="VYR6" s="32"/>
      <c r="VYS6" s="32"/>
      <c r="VYT6" s="32"/>
      <c r="VYU6" s="32"/>
      <c r="VYV6" s="32"/>
      <c r="VYW6" s="32"/>
      <c r="VYX6" s="32"/>
      <c r="VYY6" s="32"/>
      <c r="VYZ6" s="32"/>
      <c r="VZA6" s="32"/>
      <c r="VZB6" s="32"/>
      <c r="VZC6" s="32"/>
      <c r="VZD6" s="32"/>
      <c r="VZE6" s="32"/>
      <c r="VZF6" s="32"/>
      <c r="VZG6" s="32"/>
      <c r="VZH6" s="32"/>
      <c r="VZI6" s="32"/>
      <c r="VZJ6" s="32"/>
      <c r="VZK6" s="32"/>
      <c r="VZL6" s="32"/>
      <c r="VZM6" s="32"/>
      <c r="VZN6" s="32"/>
      <c r="VZO6" s="32"/>
      <c r="VZP6" s="32"/>
      <c r="VZQ6" s="32"/>
      <c r="VZR6" s="32"/>
      <c r="VZS6" s="32"/>
      <c r="VZT6" s="32"/>
      <c r="VZU6" s="32"/>
      <c r="VZV6" s="32"/>
      <c r="VZW6" s="32"/>
      <c r="VZX6" s="32"/>
      <c r="VZY6" s="32"/>
      <c r="VZZ6" s="32"/>
      <c r="WAA6" s="32"/>
      <c r="WAB6" s="32"/>
      <c r="WAC6" s="32"/>
      <c r="WAD6" s="32"/>
      <c r="WAE6" s="32"/>
      <c r="WAF6" s="32"/>
      <c r="WAG6" s="32"/>
      <c r="WAH6" s="32"/>
      <c r="WAI6" s="32"/>
      <c r="WAJ6" s="32"/>
      <c r="WAK6" s="32"/>
      <c r="WAL6" s="32"/>
      <c r="WAM6" s="32"/>
      <c r="WAN6" s="32"/>
      <c r="WAO6" s="32"/>
      <c r="WAP6" s="32"/>
      <c r="WAQ6" s="32"/>
      <c r="WAR6" s="32"/>
      <c r="WAS6" s="32"/>
      <c r="WAT6" s="32"/>
      <c r="WAU6" s="32"/>
      <c r="WAV6" s="32"/>
      <c r="WAW6" s="32"/>
      <c r="WAX6" s="32"/>
      <c r="WAY6" s="32"/>
      <c r="WAZ6" s="32"/>
      <c r="WBA6" s="32"/>
      <c r="WBB6" s="32"/>
      <c r="WBC6" s="32"/>
      <c r="WBD6" s="32"/>
      <c r="WBE6" s="32"/>
      <c r="WBF6" s="32"/>
      <c r="WBG6" s="32"/>
      <c r="WBH6" s="32"/>
      <c r="WBI6" s="32"/>
      <c r="WBJ6" s="32"/>
      <c r="WBK6" s="32"/>
      <c r="WBL6" s="32"/>
      <c r="WBM6" s="32"/>
      <c r="WBN6" s="32"/>
      <c r="WBO6" s="32"/>
      <c r="WBP6" s="32"/>
      <c r="WBQ6" s="32"/>
      <c r="WBR6" s="32"/>
      <c r="WBS6" s="32"/>
      <c r="WBT6" s="32"/>
      <c r="WBU6" s="32"/>
      <c r="WBV6" s="32"/>
      <c r="WBW6" s="32"/>
      <c r="WBX6" s="32"/>
      <c r="WBY6" s="32"/>
      <c r="WBZ6" s="32"/>
      <c r="WCA6" s="32"/>
      <c r="WCB6" s="32"/>
      <c r="WCC6" s="32"/>
      <c r="WCD6" s="32"/>
      <c r="WCE6" s="32"/>
      <c r="WCF6" s="32"/>
      <c r="WCG6" s="32"/>
      <c r="WCH6" s="32"/>
      <c r="WCI6" s="32"/>
      <c r="WCJ6" s="32"/>
      <c r="WCK6" s="32"/>
      <c r="WCL6" s="32"/>
      <c r="WCM6" s="32"/>
      <c r="WCN6" s="32"/>
      <c r="WCO6" s="32"/>
      <c r="WCP6" s="32"/>
      <c r="WCQ6" s="32"/>
      <c r="WCR6" s="32"/>
      <c r="WCS6" s="32"/>
      <c r="WCT6" s="32"/>
      <c r="WCU6" s="32"/>
      <c r="WCV6" s="32"/>
      <c r="WCW6" s="32"/>
      <c r="WCX6" s="32"/>
      <c r="WCY6" s="32"/>
      <c r="WCZ6" s="32"/>
      <c r="WDA6" s="32"/>
      <c r="WDB6" s="32"/>
      <c r="WDC6" s="32"/>
      <c r="WDD6" s="32"/>
      <c r="WDE6" s="32"/>
      <c r="WDF6" s="32"/>
      <c r="WDG6" s="32"/>
      <c r="WDH6" s="32"/>
      <c r="WDI6" s="32"/>
      <c r="WDJ6" s="32"/>
      <c r="WDK6" s="32"/>
      <c r="WDL6" s="32"/>
      <c r="WDM6" s="32"/>
      <c r="WDN6" s="32"/>
      <c r="WDO6" s="32"/>
      <c r="WDP6" s="32"/>
      <c r="WDQ6" s="32"/>
      <c r="WDR6" s="32"/>
      <c r="WDS6" s="32"/>
      <c r="WDT6" s="32"/>
      <c r="WDU6" s="32"/>
      <c r="WDV6" s="32"/>
      <c r="WDW6" s="32"/>
      <c r="WDX6" s="32"/>
      <c r="WDY6" s="32"/>
      <c r="WDZ6" s="32"/>
      <c r="WEA6" s="32"/>
      <c r="WEB6" s="32"/>
      <c r="WEC6" s="32"/>
      <c r="WED6" s="32"/>
      <c r="WEE6" s="32"/>
      <c r="WEF6" s="32"/>
      <c r="WEG6" s="32"/>
      <c r="WEH6" s="32"/>
      <c r="WEI6" s="32"/>
      <c r="WEJ6" s="32"/>
      <c r="WEK6" s="32"/>
      <c r="WEL6" s="32"/>
      <c r="WEM6" s="32"/>
      <c r="WEN6" s="32"/>
      <c r="WEO6" s="32"/>
      <c r="WEP6" s="32"/>
      <c r="WEQ6" s="32"/>
      <c r="WER6" s="32"/>
      <c r="WES6" s="32"/>
      <c r="WET6" s="32"/>
      <c r="WEU6" s="32"/>
      <c r="WEV6" s="32"/>
      <c r="WEW6" s="32"/>
      <c r="WEX6" s="32"/>
      <c r="WEY6" s="32"/>
      <c r="WEZ6" s="32"/>
      <c r="WFA6" s="32"/>
      <c r="WFB6" s="32"/>
      <c r="WFC6" s="32"/>
      <c r="WFD6" s="32"/>
      <c r="WFE6" s="32"/>
      <c r="WFF6" s="32"/>
      <c r="WFG6" s="32"/>
      <c r="WFH6" s="32"/>
      <c r="WFI6" s="32"/>
      <c r="WFJ6" s="32"/>
      <c r="WFK6" s="32"/>
      <c r="WFL6" s="32"/>
      <c r="WFM6" s="32"/>
      <c r="WFN6" s="32"/>
      <c r="WFO6" s="32"/>
      <c r="WFP6" s="32"/>
      <c r="WFQ6" s="32"/>
      <c r="WFR6" s="32"/>
      <c r="WFS6" s="32"/>
      <c r="WFT6" s="32"/>
      <c r="WFU6" s="32"/>
      <c r="WFV6" s="32"/>
      <c r="WFW6" s="32"/>
      <c r="WFX6" s="32"/>
      <c r="WFY6" s="32"/>
      <c r="WFZ6" s="32"/>
      <c r="WGA6" s="32"/>
      <c r="WGB6" s="32"/>
      <c r="WGC6" s="32"/>
      <c r="WGD6" s="32"/>
      <c r="WGE6" s="32"/>
      <c r="WGF6" s="32"/>
      <c r="WGG6" s="32"/>
      <c r="WGH6" s="32"/>
      <c r="WGI6" s="32"/>
      <c r="WGJ6" s="32"/>
      <c r="WGK6" s="32"/>
      <c r="WGL6" s="32"/>
      <c r="WGM6" s="32"/>
      <c r="WGN6" s="32"/>
      <c r="WGO6" s="32"/>
      <c r="WGP6" s="32"/>
      <c r="WGQ6" s="32"/>
      <c r="WGR6" s="32"/>
      <c r="WGS6" s="32"/>
      <c r="WGT6" s="32"/>
      <c r="WGU6" s="32"/>
      <c r="WGV6" s="32"/>
      <c r="WGW6" s="32"/>
      <c r="WGX6" s="32"/>
      <c r="WGY6" s="32"/>
      <c r="WGZ6" s="32"/>
      <c r="WHA6" s="32"/>
      <c r="WHB6" s="32"/>
      <c r="WHC6" s="32"/>
      <c r="WHD6" s="32"/>
      <c r="WHE6" s="32"/>
      <c r="WHF6" s="32"/>
      <c r="WHG6" s="32"/>
      <c r="WHH6" s="32"/>
      <c r="WHI6" s="32"/>
      <c r="WHJ6" s="32"/>
      <c r="WHK6" s="32"/>
      <c r="WHL6" s="32"/>
      <c r="WHM6" s="32"/>
      <c r="WHN6" s="32"/>
      <c r="WHO6" s="32"/>
      <c r="WHP6" s="32"/>
      <c r="WHQ6" s="32"/>
      <c r="WHR6" s="32"/>
      <c r="WHS6" s="32"/>
      <c r="WHT6" s="32"/>
      <c r="WHU6" s="32"/>
      <c r="WHV6" s="32"/>
      <c r="WHW6" s="32"/>
      <c r="WHX6" s="32"/>
      <c r="WHY6" s="32"/>
      <c r="WHZ6" s="32"/>
      <c r="WIA6" s="32"/>
      <c r="WIB6" s="32"/>
      <c r="WIC6" s="32"/>
      <c r="WID6" s="32"/>
      <c r="WIE6" s="32"/>
      <c r="WIF6" s="32"/>
      <c r="WIG6" s="32"/>
      <c r="WIH6" s="32"/>
      <c r="WII6" s="32"/>
      <c r="WIJ6" s="32"/>
      <c r="WIK6" s="32"/>
      <c r="WIL6" s="32"/>
      <c r="WIM6" s="32"/>
      <c r="WIN6" s="32"/>
      <c r="WIO6" s="32"/>
      <c r="WIP6" s="32"/>
      <c r="WIQ6" s="32"/>
      <c r="WIR6" s="32"/>
      <c r="WIS6" s="32"/>
      <c r="WIT6" s="32"/>
      <c r="WIU6" s="32"/>
      <c r="WIV6" s="32"/>
      <c r="WIW6" s="32"/>
      <c r="WIX6" s="32"/>
      <c r="WIY6" s="32"/>
      <c r="WIZ6" s="32"/>
      <c r="WJA6" s="32"/>
      <c r="WJB6" s="32"/>
      <c r="WJC6" s="32"/>
      <c r="WJD6" s="32"/>
      <c r="WJE6" s="32"/>
      <c r="WJF6" s="32"/>
      <c r="WJG6" s="32"/>
      <c r="WJH6" s="32"/>
      <c r="WJI6" s="32"/>
      <c r="WJJ6" s="32"/>
      <c r="WJK6" s="32"/>
      <c r="WJL6" s="32"/>
      <c r="WJM6" s="32"/>
      <c r="WJN6" s="32"/>
      <c r="WJO6" s="32"/>
      <c r="WJP6" s="32"/>
      <c r="WJQ6" s="32"/>
      <c r="WJR6" s="32"/>
      <c r="WJS6" s="32"/>
      <c r="WJT6" s="32"/>
      <c r="WJU6" s="32"/>
      <c r="WJV6" s="32"/>
      <c r="WJW6" s="32"/>
      <c r="WJX6" s="32"/>
      <c r="WJY6" s="32"/>
      <c r="WJZ6" s="32"/>
      <c r="WKA6" s="32"/>
      <c r="WKB6" s="32"/>
      <c r="WKC6" s="32"/>
      <c r="WKD6" s="32"/>
      <c r="WKE6" s="32"/>
      <c r="WKF6" s="32"/>
      <c r="WKG6" s="32"/>
      <c r="WKH6" s="32"/>
      <c r="WKI6" s="32"/>
      <c r="WKJ6" s="32"/>
      <c r="WKK6" s="32"/>
      <c r="WKL6" s="32"/>
      <c r="WKM6" s="32"/>
      <c r="WKN6" s="32"/>
      <c r="WKO6" s="32"/>
      <c r="WKP6" s="32"/>
      <c r="WKQ6" s="32"/>
      <c r="WKR6" s="32"/>
      <c r="WKS6" s="32"/>
      <c r="WKT6" s="32"/>
      <c r="WKU6" s="32"/>
      <c r="WKV6" s="32"/>
      <c r="WKW6" s="32"/>
      <c r="WKX6" s="32"/>
      <c r="WKY6" s="32"/>
      <c r="WKZ6" s="32"/>
      <c r="WLA6" s="32"/>
      <c r="WLB6" s="32"/>
      <c r="WLC6" s="32"/>
      <c r="WLD6" s="32"/>
      <c r="WLE6" s="32"/>
      <c r="WLF6" s="32"/>
      <c r="WLG6" s="32"/>
      <c r="WLH6" s="32"/>
      <c r="WLI6" s="32"/>
      <c r="WLJ6" s="32"/>
      <c r="WLK6" s="32"/>
      <c r="WLL6" s="32"/>
      <c r="WLM6" s="32"/>
      <c r="WLN6" s="32"/>
      <c r="WLO6" s="32"/>
      <c r="WLP6" s="32"/>
      <c r="WLQ6" s="32"/>
      <c r="WLR6" s="32"/>
      <c r="WLS6" s="32"/>
      <c r="WLT6" s="32"/>
      <c r="WLU6" s="32"/>
      <c r="WLV6" s="32"/>
      <c r="WLW6" s="32"/>
      <c r="WLX6" s="32"/>
      <c r="WLY6" s="32"/>
      <c r="WLZ6" s="32"/>
      <c r="WMA6" s="32"/>
      <c r="WMB6" s="32"/>
      <c r="WMC6" s="32"/>
      <c r="WMD6" s="32"/>
      <c r="WME6" s="32"/>
      <c r="WMF6" s="32"/>
      <c r="WMG6" s="32"/>
      <c r="WMH6" s="32"/>
      <c r="WMI6" s="32"/>
      <c r="WMJ6" s="32"/>
      <c r="WMK6" s="32"/>
      <c r="WML6" s="32"/>
      <c r="WMM6" s="32"/>
      <c r="WMN6" s="32"/>
      <c r="WMO6" s="32"/>
      <c r="WMP6" s="32"/>
      <c r="WMQ6" s="32"/>
      <c r="WMR6" s="32"/>
      <c r="WMS6" s="32"/>
      <c r="WMT6" s="32"/>
      <c r="WMU6" s="32"/>
      <c r="WMV6" s="32"/>
      <c r="WMW6" s="32"/>
      <c r="WMX6" s="32"/>
      <c r="WMY6" s="32"/>
      <c r="WMZ6" s="32"/>
      <c r="WNA6" s="32"/>
      <c r="WNB6" s="32"/>
      <c r="WNC6" s="32"/>
      <c r="WND6" s="32"/>
      <c r="WNE6" s="32"/>
      <c r="WNF6" s="32"/>
      <c r="WNG6" s="32"/>
      <c r="WNH6" s="32"/>
      <c r="WNI6" s="32"/>
      <c r="WNJ6" s="32"/>
      <c r="WNK6" s="32"/>
      <c r="WNL6" s="32"/>
      <c r="WNM6" s="32"/>
      <c r="WNN6" s="32"/>
      <c r="WNO6" s="32"/>
      <c r="WNP6" s="32"/>
      <c r="WNQ6" s="32"/>
      <c r="WNR6" s="32"/>
      <c r="WNS6" s="32"/>
      <c r="WNT6" s="32"/>
      <c r="WNU6" s="32"/>
      <c r="WNV6" s="32"/>
      <c r="WNW6" s="32"/>
      <c r="WNX6" s="32"/>
      <c r="WNY6" s="32"/>
      <c r="WNZ6" s="32"/>
      <c r="WOA6" s="32"/>
      <c r="WOB6" s="32"/>
      <c r="WOC6" s="32"/>
      <c r="WOD6" s="32"/>
      <c r="WOE6" s="32"/>
      <c r="WOF6" s="32"/>
      <c r="WOG6" s="32"/>
      <c r="WOH6" s="32"/>
      <c r="WOI6" s="32"/>
      <c r="WOJ6" s="32"/>
      <c r="WOK6" s="32"/>
      <c r="WOL6" s="32"/>
      <c r="WOM6" s="32"/>
      <c r="WON6" s="32"/>
      <c r="WOO6" s="32"/>
      <c r="WOP6" s="32"/>
      <c r="WOQ6" s="32"/>
      <c r="WOR6" s="32"/>
      <c r="WOS6" s="32"/>
      <c r="WOT6" s="32"/>
      <c r="WOU6" s="32"/>
      <c r="WOV6" s="32"/>
      <c r="WOW6" s="32"/>
      <c r="WOX6" s="32"/>
      <c r="WOY6" s="32"/>
      <c r="WOZ6" s="32"/>
      <c r="WPA6" s="32"/>
      <c r="WPB6" s="32"/>
      <c r="WPC6" s="32"/>
      <c r="WPD6" s="32"/>
      <c r="WPE6" s="32"/>
      <c r="WPF6" s="32"/>
      <c r="WPG6" s="32"/>
      <c r="WPH6" s="32"/>
      <c r="WPI6" s="32"/>
      <c r="WPJ6" s="32"/>
      <c r="WPK6" s="32"/>
      <c r="WPL6" s="32"/>
      <c r="WPM6" s="32"/>
      <c r="WPN6" s="32"/>
      <c r="WPO6" s="32"/>
      <c r="WPP6" s="32"/>
      <c r="WPQ6" s="32"/>
      <c r="WPR6" s="32"/>
      <c r="WPS6" s="32"/>
      <c r="WPT6" s="32"/>
      <c r="WPU6" s="32"/>
      <c r="WPV6" s="32"/>
      <c r="WPW6" s="32"/>
      <c r="WPX6" s="32"/>
      <c r="WPY6" s="32"/>
      <c r="WPZ6" s="32"/>
      <c r="WQA6" s="32"/>
      <c r="WQB6" s="32"/>
      <c r="WQC6" s="32"/>
      <c r="WQD6" s="32"/>
      <c r="WQE6" s="32"/>
      <c r="WQF6" s="32"/>
      <c r="WQG6" s="32"/>
      <c r="WQH6" s="32"/>
      <c r="WQI6" s="32"/>
      <c r="WQJ6" s="32"/>
      <c r="WQK6" s="32"/>
      <c r="WQL6" s="32"/>
      <c r="WQM6" s="32"/>
      <c r="WQN6" s="32"/>
      <c r="WQO6" s="32"/>
      <c r="WQP6" s="32"/>
      <c r="WQQ6" s="32"/>
      <c r="WQR6" s="32"/>
      <c r="WQS6" s="32"/>
      <c r="WQT6" s="32"/>
      <c r="WQU6" s="32"/>
      <c r="WQV6" s="32"/>
      <c r="WQW6" s="32"/>
      <c r="WQX6" s="32"/>
      <c r="WQY6" s="32"/>
      <c r="WQZ6" s="32"/>
      <c r="WRA6" s="32"/>
      <c r="WRB6" s="32"/>
      <c r="WRC6" s="32"/>
      <c r="WRD6" s="32"/>
      <c r="WRE6" s="32"/>
      <c r="WRF6" s="32"/>
      <c r="WRG6" s="32"/>
      <c r="WRH6" s="32"/>
      <c r="WRI6" s="32"/>
      <c r="WRJ6" s="32"/>
      <c r="WRK6" s="32"/>
      <c r="WRL6" s="32"/>
      <c r="WRM6" s="32"/>
      <c r="WRN6" s="32"/>
      <c r="WRO6" s="32"/>
      <c r="WRP6" s="32"/>
      <c r="WRQ6" s="32"/>
      <c r="WRR6" s="32"/>
      <c r="WRS6" s="32"/>
      <c r="WRT6" s="32"/>
      <c r="WRU6" s="32"/>
      <c r="WRV6" s="32"/>
      <c r="WRW6" s="32"/>
      <c r="WRX6" s="32"/>
      <c r="WRY6" s="32"/>
      <c r="WRZ6" s="32"/>
      <c r="WSA6" s="32"/>
      <c r="WSB6" s="32"/>
      <c r="WSC6" s="32"/>
      <c r="WSD6" s="32"/>
      <c r="WSE6" s="32"/>
      <c r="WSF6" s="32"/>
      <c r="WSG6" s="32"/>
      <c r="WSH6" s="32"/>
      <c r="WSI6" s="32"/>
      <c r="WSJ6" s="32"/>
      <c r="WSK6" s="32"/>
      <c r="WSL6" s="32"/>
      <c r="WSM6" s="32"/>
      <c r="WSN6" s="32"/>
      <c r="WSO6" s="32"/>
      <c r="WSP6" s="32"/>
      <c r="WSQ6" s="32"/>
      <c r="WSR6" s="32"/>
      <c r="WSS6" s="32"/>
      <c r="WST6" s="32"/>
      <c r="WSU6" s="32"/>
      <c r="WSV6" s="32"/>
      <c r="WSW6" s="32"/>
      <c r="WSX6" s="32"/>
      <c r="WSY6" s="32"/>
      <c r="WSZ6" s="32"/>
      <c r="WTA6" s="32"/>
      <c r="WTB6" s="32"/>
      <c r="WTC6" s="32"/>
      <c r="WTD6" s="32"/>
      <c r="WTE6" s="32"/>
      <c r="WTF6" s="32"/>
      <c r="WTG6" s="32"/>
      <c r="WTH6" s="32"/>
      <c r="WTI6" s="32"/>
      <c r="WTJ6" s="32"/>
      <c r="WTK6" s="32"/>
      <c r="WTL6" s="32"/>
      <c r="WTM6" s="32"/>
      <c r="WTN6" s="32"/>
      <c r="WTO6" s="32"/>
      <c r="WTP6" s="32"/>
      <c r="WTQ6" s="32"/>
      <c r="WTR6" s="32"/>
      <c r="WTS6" s="32"/>
      <c r="WTT6" s="32"/>
      <c r="WTU6" s="32"/>
      <c r="WTV6" s="32"/>
      <c r="WTW6" s="32"/>
      <c r="WTX6" s="32"/>
      <c r="WTY6" s="32"/>
      <c r="WTZ6" s="32"/>
      <c r="WUA6" s="32"/>
      <c r="WUB6" s="32"/>
      <c r="WUC6" s="32"/>
      <c r="WUD6" s="32"/>
      <c r="WUE6" s="32"/>
      <c r="WUF6" s="32"/>
      <c r="WUG6" s="32"/>
      <c r="WUH6" s="32"/>
      <c r="WUI6" s="32"/>
      <c r="WUJ6" s="32"/>
      <c r="WUK6" s="32"/>
      <c r="WUL6" s="32"/>
      <c r="WUM6" s="32"/>
      <c r="WUN6" s="32"/>
      <c r="WUO6" s="32"/>
      <c r="WUP6" s="32"/>
      <c r="WUQ6" s="32"/>
      <c r="WUR6" s="32"/>
      <c r="WUS6" s="32"/>
      <c r="WUT6" s="32"/>
      <c r="WUU6" s="32"/>
      <c r="WUV6" s="32"/>
      <c r="WUW6" s="32"/>
      <c r="WUX6" s="32"/>
      <c r="WUY6" s="32"/>
      <c r="WUZ6" s="32"/>
      <c r="WVA6" s="32"/>
      <c r="WVB6" s="32"/>
      <c r="WVC6" s="32"/>
      <c r="WVD6" s="32"/>
      <c r="WVE6" s="32"/>
      <c r="WVF6" s="32"/>
      <c r="WVG6" s="32"/>
      <c r="WVH6" s="32"/>
      <c r="WVI6" s="32"/>
      <c r="WVJ6" s="32"/>
      <c r="WVK6" s="32"/>
      <c r="WVL6" s="32"/>
      <c r="WVM6" s="32"/>
      <c r="WVN6" s="32"/>
      <c r="WVO6" s="32"/>
      <c r="WVP6" s="32"/>
      <c r="WVQ6" s="32"/>
      <c r="WVR6" s="32"/>
      <c r="WVS6" s="32"/>
      <c r="WVT6" s="32"/>
      <c r="WVU6" s="32"/>
      <c r="WVV6" s="32"/>
      <c r="WVW6" s="32"/>
      <c r="WVX6" s="32"/>
      <c r="WVY6" s="32"/>
      <c r="WVZ6" s="32"/>
      <c r="WWA6" s="32"/>
      <c r="WWB6" s="32"/>
      <c r="WWC6" s="32"/>
      <c r="WWD6" s="32"/>
      <c r="WWE6" s="32"/>
      <c r="WWF6" s="32"/>
      <c r="WWG6" s="32"/>
      <c r="WWH6" s="32"/>
      <c r="WWI6" s="32"/>
      <c r="WWJ6" s="32"/>
      <c r="WWK6" s="32"/>
      <c r="WWL6" s="32"/>
      <c r="WWM6" s="32"/>
      <c r="WWN6" s="32"/>
      <c r="WWO6" s="32"/>
      <c r="WWP6" s="32"/>
      <c r="WWQ6" s="32"/>
      <c r="WWR6" s="32"/>
      <c r="WWS6" s="32"/>
      <c r="WWT6" s="32"/>
      <c r="WWU6" s="32"/>
      <c r="WWV6" s="32"/>
      <c r="WWW6" s="32"/>
      <c r="WWX6" s="32"/>
      <c r="WWY6" s="32"/>
      <c r="WWZ6" s="32"/>
      <c r="WXA6" s="32"/>
      <c r="WXB6" s="32"/>
      <c r="WXC6" s="32"/>
      <c r="WXD6" s="32"/>
      <c r="WXE6" s="32"/>
      <c r="WXF6" s="32"/>
      <c r="WXG6" s="32"/>
      <c r="WXH6" s="32"/>
      <c r="WXI6" s="32"/>
      <c r="WXJ6" s="32"/>
      <c r="WXK6" s="32"/>
      <c r="WXL6" s="32"/>
      <c r="WXM6" s="32"/>
      <c r="WXN6" s="32"/>
      <c r="WXO6" s="32"/>
      <c r="WXP6" s="32"/>
      <c r="WXQ6" s="32"/>
      <c r="WXR6" s="32"/>
      <c r="WXS6" s="32"/>
      <c r="WXT6" s="32"/>
      <c r="WXU6" s="32"/>
      <c r="WXV6" s="32"/>
      <c r="WXW6" s="32"/>
      <c r="WXX6" s="32"/>
      <c r="WXY6" s="32"/>
      <c r="WXZ6" s="32"/>
      <c r="WYA6" s="32"/>
      <c r="WYB6" s="32"/>
      <c r="WYC6" s="32"/>
      <c r="WYD6" s="32"/>
      <c r="WYE6" s="32"/>
      <c r="WYF6" s="32"/>
      <c r="WYG6" s="32"/>
      <c r="WYH6" s="32"/>
      <c r="WYI6" s="32"/>
      <c r="WYJ6" s="32"/>
      <c r="WYK6" s="32"/>
      <c r="WYL6" s="32"/>
      <c r="WYM6" s="32"/>
      <c r="WYN6" s="32"/>
      <c r="WYO6" s="32"/>
      <c r="WYP6" s="32"/>
      <c r="WYQ6" s="32"/>
      <c r="WYR6" s="32"/>
      <c r="WYS6" s="32"/>
      <c r="WYT6" s="32"/>
      <c r="WYU6" s="32"/>
      <c r="WYV6" s="32"/>
      <c r="WYW6" s="32"/>
      <c r="WYX6" s="32"/>
      <c r="WYY6" s="32"/>
      <c r="WYZ6" s="32"/>
      <c r="WZA6" s="32"/>
      <c r="WZB6" s="32"/>
      <c r="WZC6" s="32"/>
      <c r="WZD6" s="32"/>
      <c r="WZE6" s="32"/>
      <c r="WZF6" s="32"/>
      <c r="WZG6" s="32"/>
      <c r="WZH6" s="32"/>
      <c r="WZI6" s="32"/>
      <c r="WZJ6" s="32"/>
      <c r="WZK6" s="32"/>
      <c r="WZL6" s="32"/>
      <c r="WZM6" s="32"/>
      <c r="WZN6" s="32"/>
      <c r="WZO6" s="32"/>
      <c r="WZP6" s="32"/>
      <c r="WZQ6" s="32"/>
      <c r="WZR6" s="32"/>
      <c r="WZS6" s="32"/>
      <c r="WZT6" s="32"/>
      <c r="WZU6" s="32"/>
      <c r="WZV6" s="32"/>
      <c r="WZW6" s="32"/>
      <c r="WZX6" s="32"/>
      <c r="WZY6" s="32"/>
      <c r="WZZ6" s="32"/>
      <c r="XAA6" s="32"/>
      <c r="XAB6" s="32"/>
      <c r="XAC6" s="32"/>
      <c r="XAD6" s="32"/>
      <c r="XAE6" s="32"/>
      <c r="XAF6" s="32"/>
      <c r="XAG6" s="32"/>
      <c r="XAH6" s="32"/>
      <c r="XAI6" s="32"/>
      <c r="XAJ6" s="32"/>
      <c r="XAK6" s="32"/>
      <c r="XAL6" s="32"/>
      <c r="XAM6" s="32"/>
      <c r="XAN6" s="32"/>
      <c r="XAO6" s="32"/>
      <c r="XAP6" s="32"/>
      <c r="XAQ6" s="32"/>
      <c r="XAR6" s="32"/>
      <c r="XAS6" s="32"/>
      <c r="XAT6" s="32"/>
      <c r="XAU6" s="32"/>
      <c r="XAV6" s="32"/>
      <c r="XAW6" s="32"/>
      <c r="XAX6" s="32"/>
      <c r="XAY6" s="32"/>
      <c r="XAZ6" s="32"/>
      <c r="XBA6" s="32"/>
      <c r="XBB6" s="32"/>
      <c r="XBC6" s="32"/>
      <c r="XBD6" s="32"/>
      <c r="XBE6" s="32"/>
      <c r="XBF6" s="32"/>
      <c r="XBG6" s="32"/>
      <c r="XBH6" s="32"/>
      <c r="XBI6" s="32"/>
      <c r="XBJ6" s="32"/>
      <c r="XBK6" s="32"/>
      <c r="XBL6" s="32"/>
      <c r="XBM6" s="32"/>
      <c r="XBN6" s="32"/>
      <c r="XBO6" s="32"/>
      <c r="XBP6" s="32"/>
      <c r="XBQ6" s="32"/>
      <c r="XBR6" s="32"/>
      <c r="XBS6" s="32"/>
      <c r="XBT6" s="32"/>
      <c r="XBU6" s="32"/>
      <c r="XBV6" s="32"/>
      <c r="XBW6" s="32"/>
      <c r="XBX6" s="32"/>
      <c r="XBY6" s="32"/>
      <c r="XBZ6" s="32"/>
      <c r="XCA6" s="32"/>
      <c r="XCB6" s="32"/>
      <c r="XCC6" s="32"/>
      <c r="XCD6" s="32"/>
      <c r="XCE6" s="32"/>
      <c r="XCF6" s="32"/>
      <c r="XCG6" s="32"/>
      <c r="XCH6" s="32"/>
      <c r="XCI6" s="32"/>
      <c r="XCJ6" s="32"/>
      <c r="XCK6" s="32"/>
      <c r="XCL6" s="32"/>
      <c r="XCM6" s="32"/>
      <c r="XCN6" s="32"/>
      <c r="XCO6" s="32"/>
      <c r="XCP6" s="32"/>
      <c r="XCQ6" s="32"/>
      <c r="XCR6" s="32"/>
      <c r="XCS6" s="32"/>
      <c r="XCT6" s="32"/>
      <c r="XCU6" s="32"/>
      <c r="XCV6" s="32"/>
      <c r="XCW6" s="32"/>
      <c r="XCX6" s="32"/>
      <c r="XCY6" s="32"/>
      <c r="XCZ6" s="32"/>
      <c r="XDA6" s="32"/>
      <c r="XDB6" s="32"/>
      <c r="XDC6" s="32"/>
      <c r="XDD6" s="32"/>
      <c r="XDE6" s="32"/>
      <c r="XDF6" s="32"/>
      <c r="XDG6" s="32"/>
      <c r="XDH6" s="32"/>
      <c r="XDI6" s="32"/>
      <c r="XDJ6" s="32"/>
      <c r="XDK6" s="32"/>
      <c r="XDL6" s="32"/>
      <c r="XDM6" s="32"/>
      <c r="XDN6" s="32"/>
      <c r="XDO6" s="32"/>
      <c r="XDP6" s="32"/>
      <c r="XDQ6" s="32"/>
      <c r="XDR6" s="32"/>
      <c r="XDS6" s="32"/>
      <c r="XDT6" s="32"/>
      <c r="XDU6" s="32"/>
      <c r="XDV6" s="32"/>
      <c r="XDW6" s="32"/>
      <c r="XDX6" s="32"/>
      <c r="XDY6" s="32"/>
      <c r="XDZ6" s="32"/>
      <c r="XEA6" s="32"/>
      <c r="XEB6" s="32"/>
      <c r="XEC6" s="32"/>
      <c r="XED6" s="32"/>
      <c r="XEE6" s="32"/>
      <c r="XEF6" s="32"/>
      <c r="XEG6" s="32"/>
      <c r="XEH6" s="32"/>
      <c r="XEI6" s="32"/>
      <c r="XEJ6" s="32"/>
      <c r="XEK6" s="32"/>
      <c r="XEL6" s="32"/>
      <c r="XEM6" s="32"/>
      <c r="XEN6" s="32"/>
      <c r="XEO6" s="32"/>
      <c r="XEP6" s="32"/>
      <c r="XEQ6" s="32"/>
      <c r="XER6" s="32"/>
      <c r="XES6" s="32"/>
      <c r="XET6" s="32"/>
      <c r="XEU6" s="32"/>
      <c r="XEV6" s="32"/>
      <c r="XEW6" s="32"/>
      <c r="XEX6" s="32"/>
      <c r="XEY6" s="32"/>
      <c r="XEZ6" s="32"/>
      <c r="XFA6" s="32"/>
      <c r="XFB6" s="32"/>
      <c r="XFC6" s="32"/>
    </row>
    <row r="7" spans="1:16383" s="29" customFormat="1">
      <c r="O7" s="1"/>
      <c r="P7" s="1"/>
      <c r="Q7" s="1"/>
      <c r="R7" s="1"/>
      <c r="S7" s="1"/>
    </row>
    <row r="11" spans="1:16383">
      <c r="A11" s="190"/>
    </row>
    <row r="12" spans="1:16383">
      <c r="A12" s="190"/>
    </row>
    <row r="13" spans="1:16383">
      <c r="A13" s="190"/>
    </row>
    <row r="14" spans="1:16383">
      <c r="A14" s="190"/>
    </row>
    <row r="15" spans="1:16383">
      <c r="A15" s="190"/>
    </row>
    <row r="16" spans="1:16383">
      <c r="A16" s="190"/>
    </row>
    <row r="17" spans="1:1">
      <c r="A17" s="190"/>
    </row>
    <row r="18" spans="1:1">
      <c r="A18" s="190"/>
    </row>
    <row r="19" spans="1:1">
      <c r="A19" s="190"/>
    </row>
    <row r="20" spans="1:1">
      <c r="A20" s="190"/>
    </row>
    <row r="21" spans="1:1">
      <c r="A21" s="190"/>
    </row>
    <row r="22" spans="1:1">
      <c r="A22" s="190"/>
    </row>
    <row r="23" spans="1:1">
      <c r="A23" s="190"/>
    </row>
    <row r="24" spans="1:1">
      <c r="A24" s="190"/>
    </row>
    <row r="25" spans="1:1">
      <c r="A25" s="190"/>
    </row>
    <row r="26" spans="1:1">
      <c r="A26" s="190"/>
    </row>
    <row r="27" spans="1:1">
      <c r="A27" s="190"/>
    </row>
    <row r="28" spans="1:1">
      <c r="A28" s="190"/>
    </row>
    <row r="29" spans="1:1">
      <c r="A29" s="190"/>
    </row>
    <row r="30" spans="1:1">
      <c r="A30" s="190"/>
    </row>
    <row r="31" spans="1:1">
      <c r="A31" s="190"/>
    </row>
    <row r="32" spans="1:1">
      <c r="A32" s="190"/>
    </row>
    <row r="33" spans="1:1">
      <c r="A33" s="190"/>
    </row>
    <row r="34" spans="1:1">
      <c r="A34" s="190"/>
    </row>
    <row r="35" spans="1:1">
      <c r="A35" s="190"/>
    </row>
    <row r="36" spans="1:1">
      <c r="A36" s="190"/>
    </row>
    <row r="37" spans="1:1">
      <c r="A37" s="190"/>
    </row>
    <row r="38" spans="1:1">
      <c r="A38" s="190"/>
    </row>
    <row r="39" spans="1:1">
      <c r="A39" s="190"/>
    </row>
    <row r="40" spans="1:1">
      <c r="A40" s="190"/>
    </row>
    <row r="41" spans="1:1">
      <c r="A41" s="190"/>
    </row>
    <row r="42" spans="1:1">
      <c r="A42" s="190"/>
    </row>
    <row r="43" spans="1:1">
      <c r="A43" s="190"/>
    </row>
    <row r="44" spans="1:1">
      <c r="A44" s="190"/>
    </row>
    <row r="45" spans="1:1">
      <c r="A45" s="190"/>
    </row>
    <row r="46" spans="1:1">
      <c r="A46" s="190"/>
    </row>
    <row r="47" spans="1:1">
      <c r="A47" s="190"/>
    </row>
    <row r="48" spans="1:1">
      <c r="A48" s="190"/>
    </row>
  </sheetData>
  <sheetProtection sheet="1" objects="1" scenarios="1"/>
  <mergeCells count="1">
    <mergeCell ref="B3:L4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V_DatabaseSht"/>
  <dimension ref="A1:BI723"/>
  <sheetViews>
    <sheetView showGridLines="0" showRowColHeaders="0" workbookViewId="0">
      <pane xSplit="5" ySplit="4" topLeftCell="F695" activePane="bottomRight" state="frozen"/>
      <selection pane="topRight" activeCell="F1" sqref="F1"/>
      <selection pane="bottomLeft" activeCell="A5" sqref="A5"/>
      <selection pane="bottomRight" activeCell="E730" sqref="E730"/>
    </sheetView>
  </sheetViews>
  <sheetFormatPr defaultRowHeight="15"/>
  <cols>
    <col min="1" max="1" width="10.7109375" style="6" bestFit="1" customWidth="1"/>
    <col min="2" max="2" width="17.85546875" bestFit="1" customWidth="1"/>
    <col min="3" max="3" width="18" bestFit="1" customWidth="1"/>
    <col min="4" max="4" width="32" bestFit="1" customWidth="1"/>
    <col min="5" max="5" width="41.7109375" bestFit="1" customWidth="1"/>
    <col min="6" max="7" width="5" bestFit="1" customWidth="1"/>
    <col min="8" max="8" width="5.42578125" customWidth="1"/>
    <col min="9" max="9" width="13.28515625" bestFit="1" customWidth="1"/>
    <col min="10" max="10" width="11.140625" bestFit="1" customWidth="1"/>
    <col min="11" max="11" width="8" bestFit="1" customWidth="1"/>
    <col min="12" max="12" width="8.140625" bestFit="1" customWidth="1"/>
    <col min="13" max="13" width="5" customWidth="1"/>
    <col min="14" max="14" width="3" customWidth="1"/>
    <col min="15" max="15" width="7" customWidth="1"/>
    <col min="16" max="16" width="5.5703125" bestFit="1" customWidth="1"/>
    <col min="17" max="18" width="5" bestFit="1" customWidth="1"/>
    <col min="19" max="19" width="6" bestFit="1" customWidth="1"/>
    <col min="20" max="20" width="7.7109375" bestFit="1" customWidth="1"/>
    <col min="21" max="21" width="7.7109375" customWidth="1"/>
    <col min="22" max="22" width="7" customWidth="1"/>
    <col min="23" max="23" width="5" customWidth="1"/>
    <col min="24" max="24" width="6" customWidth="1"/>
    <col min="25" max="25" width="7" customWidth="1"/>
    <col min="26" max="26" width="6" customWidth="1"/>
    <col min="27" max="27" width="5" customWidth="1"/>
    <col min="28" max="28" width="4" customWidth="1"/>
    <col min="29" max="30" width="6.140625" customWidth="1"/>
    <col min="31" max="32" width="7" customWidth="1"/>
    <col min="33" max="33" width="6.85546875" customWidth="1"/>
    <col min="34" max="34" width="6" customWidth="1"/>
    <col min="35" max="35" width="9" customWidth="1"/>
    <col min="36" max="37" width="5" customWidth="1"/>
    <col min="38" max="38" width="8.28515625" bestFit="1" customWidth="1"/>
    <col min="39" max="39" width="6" bestFit="1" customWidth="1"/>
    <col min="40" max="40" width="4.42578125" customWidth="1"/>
    <col min="41" max="41" width="7.140625" customWidth="1"/>
    <col min="42" max="42" width="5" customWidth="1"/>
    <col min="43" max="43" width="19.140625" customWidth="1"/>
    <col min="44" max="44" width="11.85546875" customWidth="1"/>
    <col min="45" max="45" width="10.85546875" bestFit="1" customWidth="1"/>
    <col min="46" max="46" width="22" bestFit="1" customWidth="1"/>
    <col min="47" max="47" width="34.140625" bestFit="1" customWidth="1"/>
    <col min="48" max="48" width="26.85546875" bestFit="1" customWidth="1"/>
    <col min="49" max="49" width="8.140625" bestFit="1" customWidth="1"/>
    <col min="50" max="50" width="46" bestFit="1" customWidth="1"/>
    <col min="51" max="52" width="7.140625" customWidth="1"/>
    <col min="53" max="53" width="12.7109375" bestFit="1" customWidth="1"/>
    <col min="54" max="54" width="12" bestFit="1" customWidth="1"/>
    <col min="55" max="55" width="8.85546875" customWidth="1"/>
    <col min="56" max="56" width="49.42578125" bestFit="1" customWidth="1"/>
    <col min="57" max="57" width="34.42578125" bestFit="1" customWidth="1"/>
    <col min="58" max="58" width="6" customWidth="1"/>
    <col min="61" max="61" width="2.140625" customWidth="1"/>
    <col min="62" max="63" width="6.140625" customWidth="1"/>
    <col min="64" max="66" width="6.85546875" customWidth="1"/>
  </cols>
  <sheetData>
    <row r="1" spans="1:49" s="14" customFormat="1" ht="21">
      <c r="A1" s="12" t="s">
        <v>539</v>
      </c>
    </row>
    <row r="2" spans="1:49" s="4" customFormat="1">
      <c r="A2" s="4" t="s">
        <v>478</v>
      </c>
      <c r="B2" s="4" t="s">
        <v>27</v>
      </c>
      <c r="C2" s="4" t="s">
        <v>13</v>
      </c>
      <c r="D2" s="4" t="s">
        <v>28</v>
      </c>
      <c r="E2" s="4" t="s">
        <v>29</v>
      </c>
      <c r="F2" s="4" t="s">
        <v>30</v>
      </c>
      <c r="G2" s="4" t="s">
        <v>31</v>
      </c>
      <c r="H2" s="4" t="s">
        <v>399</v>
      </c>
      <c r="I2" s="4" t="s">
        <v>32</v>
      </c>
      <c r="J2" s="4" t="s">
        <v>26</v>
      </c>
      <c r="K2" s="4" t="s">
        <v>400</v>
      </c>
      <c r="L2" s="4" t="s">
        <v>401</v>
      </c>
      <c r="M2" s="4" t="s">
        <v>16</v>
      </c>
      <c r="N2" s="4" t="s">
        <v>17</v>
      </c>
      <c r="O2" s="4" t="s">
        <v>18</v>
      </c>
      <c r="P2" s="4" t="s">
        <v>19</v>
      </c>
      <c r="Q2" s="4" t="s">
        <v>20</v>
      </c>
      <c r="R2" s="4" t="s">
        <v>21</v>
      </c>
      <c r="S2" s="4" t="s">
        <v>22</v>
      </c>
      <c r="T2" s="4" t="s">
        <v>23</v>
      </c>
      <c r="U2" s="4" t="s">
        <v>24</v>
      </c>
      <c r="V2" s="4" t="s">
        <v>402</v>
      </c>
      <c r="W2" s="4" t="s">
        <v>403</v>
      </c>
      <c r="X2" s="4" t="s">
        <v>384</v>
      </c>
      <c r="Y2" s="4" t="s">
        <v>404</v>
      </c>
      <c r="Z2" s="4" t="s">
        <v>25</v>
      </c>
      <c r="AA2" s="4" t="s">
        <v>33</v>
      </c>
      <c r="AB2" s="4" t="s">
        <v>409</v>
      </c>
      <c r="AC2" s="4" t="s">
        <v>410</v>
      </c>
      <c r="AD2" s="4" t="s">
        <v>34</v>
      </c>
      <c r="AE2" s="4" t="s">
        <v>35</v>
      </c>
      <c r="AF2" s="4" t="s">
        <v>36</v>
      </c>
      <c r="AG2" s="4" t="s">
        <v>37</v>
      </c>
      <c r="AH2" s="4" t="s">
        <v>38</v>
      </c>
      <c r="AI2" s="4" t="s">
        <v>405</v>
      </c>
      <c r="AJ2" s="4" t="s">
        <v>406</v>
      </c>
      <c r="AK2" s="4" t="s">
        <v>407</v>
      </c>
      <c r="AL2" s="4" t="s">
        <v>408</v>
      </c>
      <c r="AM2" s="4" t="s">
        <v>39</v>
      </c>
      <c r="AN2" s="4" t="s">
        <v>40</v>
      </c>
      <c r="AO2" s="4" t="s">
        <v>41</v>
      </c>
      <c r="AP2" s="4" t="s">
        <v>41</v>
      </c>
      <c r="AQ2" s="4" t="s">
        <v>42</v>
      </c>
      <c r="AR2" s="4" t="s">
        <v>41</v>
      </c>
      <c r="AS2" s="4" t="s">
        <v>43</v>
      </c>
      <c r="AT2" s="4" t="s">
        <v>44</v>
      </c>
      <c r="AU2" s="4" t="s">
        <v>45</v>
      </c>
      <c r="AW2" s="4" t="s">
        <v>46</v>
      </c>
    </row>
    <row r="3" spans="1:49">
      <c r="D3" t="s">
        <v>47</v>
      </c>
      <c r="E3" t="s">
        <v>48</v>
      </c>
      <c r="K3" t="s">
        <v>49</v>
      </c>
      <c r="L3" t="s">
        <v>50</v>
      </c>
      <c r="AA3" t="s">
        <v>51</v>
      </c>
      <c r="AB3" t="s">
        <v>52</v>
      </c>
      <c r="AC3" t="s">
        <v>53</v>
      </c>
      <c r="AD3" t="s">
        <v>54</v>
      </c>
      <c r="AI3" t="s">
        <v>55</v>
      </c>
      <c r="AJ3" t="s">
        <v>56</v>
      </c>
      <c r="AM3" t="s">
        <v>57</v>
      </c>
      <c r="AO3" t="s">
        <v>58</v>
      </c>
      <c r="AP3" t="s">
        <v>59</v>
      </c>
      <c r="AR3" t="s">
        <v>60</v>
      </c>
    </row>
    <row r="4" spans="1:49">
      <c r="H4" t="s">
        <v>61</v>
      </c>
      <c r="I4" t="s">
        <v>62</v>
      </c>
      <c r="K4" t="s">
        <v>63</v>
      </c>
      <c r="L4" t="s">
        <v>63</v>
      </c>
      <c r="M4" t="s">
        <v>64</v>
      </c>
      <c r="N4" t="s">
        <v>14</v>
      </c>
      <c r="O4" t="s">
        <v>65</v>
      </c>
      <c r="P4" t="s">
        <v>66</v>
      </c>
      <c r="Q4" t="s">
        <v>65</v>
      </c>
      <c r="R4" t="s">
        <v>66</v>
      </c>
      <c r="S4" t="s">
        <v>67</v>
      </c>
      <c r="T4" t="s">
        <v>68</v>
      </c>
      <c r="U4" t="s">
        <v>69</v>
      </c>
      <c r="V4" t="s">
        <v>70</v>
      </c>
      <c r="X4" t="s">
        <v>70</v>
      </c>
      <c r="Y4" t="s">
        <v>70</v>
      </c>
      <c r="Z4" t="s">
        <v>71</v>
      </c>
      <c r="AA4" t="s">
        <v>65</v>
      </c>
      <c r="AB4" t="s">
        <v>63</v>
      </c>
      <c r="AC4" t="s">
        <v>65</v>
      </c>
      <c r="AD4" t="s">
        <v>72</v>
      </c>
      <c r="AE4" t="s">
        <v>73</v>
      </c>
      <c r="AF4" t="s">
        <v>73</v>
      </c>
      <c r="AG4" t="s">
        <v>73</v>
      </c>
      <c r="AH4" t="s">
        <v>74</v>
      </c>
      <c r="AI4" t="s">
        <v>75</v>
      </c>
      <c r="AJ4" t="s">
        <v>73</v>
      </c>
      <c r="AK4" t="s">
        <v>73</v>
      </c>
      <c r="AL4" t="s">
        <v>76</v>
      </c>
      <c r="AM4" t="s">
        <v>75</v>
      </c>
      <c r="AO4" t="s">
        <v>77</v>
      </c>
      <c r="AP4" t="s">
        <v>77</v>
      </c>
      <c r="AQ4" t="s">
        <v>78</v>
      </c>
    </row>
    <row r="5" spans="1:49">
      <c r="A5" s="6" t="s">
        <v>683</v>
      </c>
      <c r="B5" t="s">
        <v>85</v>
      </c>
      <c r="C5" t="s">
        <v>97</v>
      </c>
      <c r="D5" t="s">
        <v>98</v>
      </c>
      <c r="E5" t="s">
        <v>80</v>
      </c>
      <c r="F5">
        <v>2010</v>
      </c>
      <c r="H5">
        <v>160</v>
      </c>
      <c r="I5">
        <v>0.1</v>
      </c>
      <c r="J5" t="s">
        <v>15</v>
      </c>
      <c r="K5">
        <v>48</v>
      </c>
      <c r="L5">
        <v>1</v>
      </c>
      <c r="M5">
        <v>1000</v>
      </c>
      <c r="N5">
        <v>25</v>
      </c>
      <c r="O5">
        <v>23.3</v>
      </c>
      <c r="P5">
        <v>6.86</v>
      </c>
      <c r="Q5">
        <v>29.2</v>
      </c>
      <c r="R5">
        <v>7.56</v>
      </c>
      <c r="S5">
        <v>4.5</v>
      </c>
      <c r="T5">
        <v>-107.27</v>
      </c>
      <c r="U5">
        <v>-0.45</v>
      </c>
      <c r="V5">
        <v>700</v>
      </c>
      <c r="W5">
        <v>5.5</v>
      </c>
      <c r="X5">
        <v>170</v>
      </c>
      <c r="Y5">
        <v>0.32</v>
      </c>
      <c r="Z5">
        <v>0</v>
      </c>
      <c r="AA5">
        <v>1000</v>
      </c>
      <c r="AB5">
        <v>3</v>
      </c>
      <c r="AC5">
        <v>-0.7</v>
      </c>
      <c r="AD5">
        <v>3.92</v>
      </c>
      <c r="AE5">
        <v>1324</v>
      </c>
      <c r="AF5">
        <v>982</v>
      </c>
      <c r="AG5">
        <v>40</v>
      </c>
      <c r="AH5">
        <v>16</v>
      </c>
      <c r="AI5">
        <v>1.3</v>
      </c>
      <c r="AL5">
        <v>238.9</v>
      </c>
      <c r="AM5">
        <v>1.147</v>
      </c>
      <c r="AS5" t="s">
        <v>82</v>
      </c>
      <c r="AT5" t="s">
        <v>86</v>
      </c>
      <c r="AU5" t="s">
        <v>87</v>
      </c>
      <c r="AV5" t="s">
        <v>88</v>
      </c>
    </row>
    <row r="6" spans="1:49">
      <c r="A6" s="6" t="s">
        <v>683</v>
      </c>
      <c r="B6" t="s">
        <v>85</v>
      </c>
      <c r="C6" t="s">
        <v>101</v>
      </c>
      <c r="D6" t="s">
        <v>102</v>
      </c>
      <c r="E6" t="s">
        <v>80</v>
      </c>
      <c r="F6">
        <v>2010</v>
      </c>
      <c r="H6">
        <v>165</v>
      </c>
      <c r="I6">
        <v>0.1</v>
      </c>
      <c r="J6" t="s">
        <v>15</v>
      </c>
      <c r="K6">
        <v>48</v>
      </c>
      <c r="L6">
        <v>1</v>
      </c>
      <c r="M6">
        <v>1000</v>
      </c>
      <c r="N6">
        <v>25</v>
      </c>
      <c r="O6">
        <v>23.4</v>
      </c>
      <c r="P6">
        <v>7.06</v>
      </c>
      <c r="Q6">
        <v>29.2</v>
      </c>
      <c r="R6">
        <v>7.71</v>
      </c>
      <c r="S6">
        <v>4.5999999999999996</v>
      </c>
      <c r="T6">
        <v>-108.12</v>
      </c>
      <c r="U6">
        <v>-0.45</v>
      </c>
      <c r="V6">
        <v>700</v>
      </c>
      <c r="W6">
        <v>5.5</v>
      </c>
      <c r="X6">
        <v>180</v>
      </c>
      <c r="Y6">
        <v>0.28000000000000003</v>
      </c>
      <c r="Z6">
        <v>0</v>
      </c>
      <c r="AA6">
        <v>1000</v>
      </c>
      <c r="AB6">
        <v>3</v>
      </c>
      <c r="AC6">
        <v>-0.7</v>
      </c>
      <c r="AD6">
        <v>3.92</v>
      </c>
      <c r="AE6">
        <v>1324</v>
      </c>
      <c r="AF6">
        <v>982</v>
      </c>
      <c r="AG6">
        <v>40</v>
      </c>
      <c r="AH6">
        <v>16</v>
      </c>
      <c r="AI6">
        <v>1.3</v>
      </c>
      <c r="AL6">
        <v>238.9</v>
      </c>
      <c r="AM6">
        <v>1.147</v>
      </c>
      <c r="AS6" t="s">
        <v>82</v>
      </c>
      <c r="AT6" t="s">
        <v>86</v>
      </c>
      <c r="AU6" t="s">
        <v>87</v>
      </c>
      <c r="AV6" t="s">
        <v>88</v>
      </c>
    </row>
    <row r="7" spans="1:49">
      <c r="A7" s="6" t="s">
        <v>683</v>
      </c>
      <c r="B7" t="s">
        <v>85</v>
      </c>
      <c r="C7" t="s">
        <v>105</v>
      </c>
      <c r="D7" t="s">
        <v>106</v>
      </c>
      <c r="E7" t="s">
        <v>80</v>
      </c>
      <c r="F7">
        <v>2010</v>
      </c>
      <c r="H7">
        <v>170</v>
      </c>
      <c r="I7">
        <v>0.1</v>
      </c>
      <c r="J7" t="s">
        <v>15</v>
      </c>
      <c r="K7">
        <v>48</v>
      </c>
      <c r="L7">
        <v>1</v>
      </c>
      <c r="M7">
        <v>1000</v>
      </c>
      <c r="N7">
        <v>25</v>
      </c>
      <c r="O7">
        <v>23.5</v>
      </c>
      <c r="P7">
        <v>7.24</v>
      </c>
      <c r="Q7">
        <v>29.4</v>
      </c>
      <c r="R7">
        <v>7.8</v>
      </c>
      <c r="S7">
        <v>4.7</v>
      </c>
      <c r="T7">
        <v>-110.52</v>
      </c>
      <c r="U7">
        <v>-0.45</v>
      </c>
      <c r="V7">
        <v>800</v>
      </c>
      <c r="W7">
        <v>5.5</v>
      </c>
      <c r="X7">
        <v>200</v>
      </c>
      <c r="Y7">
        <v>0.26</v>
      </c>
      <c r="Z7">
        <v>0</v>
      </c>
      <c r="AA7">
        <v>1000</v>
      </c>
      <c r="AB7">
        <v>3</v>
      </c>
      <c r="AC7">
        <v>-0.7</v>
      </c>
      <c r="AD7">
        <v>3.92</v>
      </c>
      <c r="AE7">
        <v>1324</v>
      </c>
      <c r="AF7">
        <v>982</v>
      </c>
      <c r="AG7">
        <v>40</v>
      </c>
      <c r="AH7">
        <v>16</v>
      </c>
      <c r="AI7">
        <v>1.3</v>
      </c>
      <c r="AL7">
        <v>238.9</v>
      </c>
      <c r="AM7">
        <v>1.147</v>
      </c>
      <c r="AS7" t="s">
        <v>82</v>
      </c>
      <c r="AT7" t="s">
        <v>86</v>
      </c>
      <c r="AU7" t="s">
        <v>87</v>
      </c>
      <c r="AV7" t="s">
        <v>88</v>
      </c>
    </row>
    <row r="8" spans="1:49">
      <c r="A8" s="6" t="s">
        <v>683</v>
      </c>
      <c r="B8" t="s">
        <v>85</v>
      </c>
      <c r="C8" t="s">
        <v>109</v>
      </c>
      <c r="D8" t="s">
        <v>110</v>
      </c>
      <c r="E8" t="s">
        <v>80</v>
      </c>
      <c r="F8">
        <v>2010</v>
      </c>
      <c r="H8">
        <v>175</v>
      </c>
      <c r="I8">
        <v>0.1</v>
      </c>
      <c r="J8" t="s">
        <v>15</v>
      </c>
      <c r="K8">
        <v>48</v>
      </c>
      <c r="L8">
        <v>1</v>
      </c>
      <c r="M8">
        <v>1000</v>
      </c>
      <c r="N8">
        <v>25</v>
      </c>
      <c r="O8">
        <v>23.6</v>
      </c>
      <c r="P8">
        <v>7.41</v>
      </c>
      <c r="Q8">
        <v>29.5</v>
      </c>
      <c r="R8">
        <v>7.92</v>
      </c>
      <c r="S8">
        <v>4.8</v>
      </c>
      <c r="T8">
        <v>-111.2</v>
      </c>
      <c r="U8">
        <v>-0.45</v>
      </c>
      <c r="V8">
        <v>1000</v>
      </c>
      <c r="W8">
        <v>5.5</v>
      </c>
      <c r="X8">
        <v>240</v>
      </c>
      <c r="Y8">
        <v>0.23</v>
      </c>
      <c r="Z8">
        <v>0</v>
      </c>
      <c r="AA8">
        <v>1000</v>
      </c>
      <c r="AB8">
        <v>3</v>
      </c>
      <c r="AC8">
        <v>-0.7</v>
      </c>
      <c r="AD8">
        <v>3.92</v>
      </c>
      <c r="AE8">
        <v>1324</v>
      </c>
      <c r="AF8">
        <v>982</v>
      </c>
      <c r="AG8">
        <v>40</v>
      </c>
      <c r="AH8">
        <v>16</v>
      </c>
      <c r="AI8">
        <v>1.3</v>
      </c>
      <c r="AL8">
        <v>238.9</v>
      </c>
      <c r="AM8">
        <v>1.147</v>
      </c>
      <c r="AS8" t="s">
        <v>82</v>
      </c>
      <c r="AT8" t="s">
        <v>86</v>
      </c>
      <c r="AU8" t="s">
        <v>87</v>
      </c>
      <c r="AV8" t="s">
        <v>88</v>
      </c>
    </row>
    <row r="9" spans="1:49">
      <c r="A9" s="6" t="s">
        <v>683</v>
      </c>
      <c r="B9" t="s">
        <v>85</v>
      </c>
      <c r="C9" t="s">
        <v>113</v>
      </c>
      <c r="D9" t="s">
        <v>114</v>
      </c>
      <c r="E9" t="s">
        <v>80</v>
      </c>
      <c r="F9">
        <v>2010</v>
      </c>
      <c r="H9">
        <v>180</v>
      </c>
      <c r="I9">
        <v>0.1</v>
      </c>
      <c r="J9" t="s">
        <v>15</v>
      </c>
      <c r="K9">
        <v>48</v>
      </c>
      <c r="L9">
        <v>1</v>
      </c>
      <c r="M9">
        <v>1000</v>
      </c>
      <c r="N9">
        <v>25</v>
      </c>
      <c r="O9">
        <v>23.8</v>
      </c>
      <c r="P9">
        <v>7.58</v>
      </c>
      <c r="Q9">
        <v>29.6</v>
      </c>
      <c r="R9">
        <v>8.07</v>
      </c>
      <c r="S9">
        <v>4.8</v>
      </c>
      <c r="T9">
        <v>-112.7</v>
      </c>
      <c r="U9">
        <v>-0.45</v>
      </c>
      <c r="V9">
        <v>1000</v>
      </c>
      <c r="W9">
        <v>5.5</v>
      </c>
      <c r="X9">
        <v>240</v>
      </c>
      <c r="Y9">
        <v>0.2</v>
      </c>
      <c r="Z9">
        <v>0</v>
      </c>
      <c r="AA9">
        <v>1000</v>
      </c>
      <c r="AB9">
        <v>3</v>
      </c>
      <c r="AC9">
        <v>-0.7</v>
      </c>
      <c r="AD9">
        <v>3.92</v>
      </c>
      <c r="AE9">
        <v>1324</v>
      </c>
      <c r="AF9">
        <v>982</v>
      </c>
      <c r="AG9">
        <v>40</v>
      </c>
      <c r="AH9">
        <v>16</v>
      </c>
      <c r="AI9">
        <v>1.3</v>
      </c>
      <c r="AL9">
        <v>238.9</v>
      </c>
      <c r="AM9">
        <v>1.147</v>
      </c>
      <c r="AS9" t="s">
        <v>82</v>
      </c>
      <c r="AT9" t="s">
        <v>86</v>
      </c>
      <c r="AU9" t="s">
        <v>87</v>
      </c>
      <c r="AV9" t="s">
        <v>88</v>
      </c>
    </row>
    <row r="10" spans="1:49">
      <c r="A10" s="6" t="s">
        <v>683</v>
      </c>
      <c r="B10" t="s">
        <v>85</v>
      </c>
      <c r="C10" t="s">
        <v>117</v>
      </c>
      <c r="D10" t="s">
        <v>118</v>
      </c>
      <c r="E10" t="s">
        <v>80</v>
      </c>
      <c r="F10">
        <v>2010</v>
      </c>
      <c r="H10">
        <v>185</v>
      </c>
      <c r="I10">
        <v>0.1</v>
      </c>
      <c r="J10" t="s">
        <v>15</v>
      </c>
      <c r="K10">
        <v>48</v>
      </c>
      <c r="L10">
        <v>1</v>
      </c>
      <c r="M10">
        <v>1000</v>
      </c>
      <c r="N10">
        <v>25</v>
      </c>
      <c r="O10">
        <v>23.9</v>
      </c>
      <c r="P10">
        <v>7.74</v>
      </c>
      <c r="Q10">
        <v>29.7</v>
      </c>
      <c r="R10">
        <v>8.26</v>
      </c>
      <c r="S10">
        <v>5</v>
      </c>
      <c r="T10">
        <v>-113.4</v>
      </c>
      <c r="U10">
        <v>-0.45</v>
      </c>
      <c r="V10">
        <v>900</v>
      </c>
      <c r="W10">
        <v>5.5</v>
      </c>
      <c r="X10">
        <v>220</v>
      </c>
      <c r="Y10">
        <v>0.2</v>
      </c>
      <c r="Z10">
        <v>0</v>
      </c>
      <c r="AA10">
        <v>1000</v>
      </c>
      <c r="AB10">
        <v>3</v>
      </c>
      <c r="AC10">
        <v>-0.7</v>
      </c>
      <c r="AD10">
        <v>3.92</v>
      </c>
      <c r="AE10">
        <v>1324</v>
      </c>
      <c r="AF10">
        <v>982</v>
      </c>
      <c r="AG10">
        <v>40</v>
      </c>
      <c r="AH10">
        <v>16</v>
      </c>
      <c r="AI10">
        <v>1.3</v>
      </c>
      <c r="AL10">
        <v>238.9</v>
      </c>
      <c r="AM10">
        <v>1.147</v>
      </c>
      <c r="AS10" t="s">
        <v>82</v>
      </c>
      <c r="AT10" t="s">
        <v>86</v>
      </c>
      <c r="AU10" t="s">
        <v>87</v>
      </c>
      <c r="AV10" t="s">
        <v>88</v>
      </c>
    </row>
    <row r="11" spans="1:49">
      <c r="A11" s="6" t="s">
        <v>683</v>
      </c>
      <c r="B11" t="s">
        <v>85</v>
      </c>
      <c r="C11" t="s">
        <v>121</v>
      </c>
      <c r="D11" t="s">
        <v>122</v>
      </c>
      <c r="E11" t="s">
        <v>80</v>
      </c>
      <c r="F11">
        <v>2010</v>
      </c>
      <c r="H11">
        <v>190</v>
      </c>
      <c r="I11">
        <v>0.1</v>
      </c>
      <c r="J11" t="s">
        <v>15</v>
      </c>
      <c r="K11">
        <v>48</v>
      </c>
      <c r="L11">
        <v>1</v>
      </c>
      <c r="M11">
        <v>1000</v>
      </c>
      <c r="N11">
        <v>25</v>
      </c>
      <c r="O11">
        <v>24.1</v>
      </c>
      <c r="P11">
        <v>7.87</v>
      </c>
      <c r="Q11">
        <v>29.8</v>
      </c>
      <c r="R11">
        <v>8.3800000000000008</v>
      </c>
      <c r="S11">
        <v>5</v>
      </c>
      <c r="T11">
        <v>-114.49</v>
      </c>
      <c r="U11">
        <v>-0.45</v>
      </c>
      <c r="V11">
        <v>1000</v>
      </c>
      <c r="W11">
        <v>5.5</v>
      </c>
      <c r="X11">
        <v>240</v>
      </c>
      <c r="Y11">
        <v>0.18</v>
      </c>
      <c r="Z11">
        <v>0</v>
      </c>
      <c r="AA11">
        <v>1000</v>
      </c>
      <c r="AB11">
        <v>3</v>
      </c>
      <c r="AC11">
        <v>-0.7</v>
      </c>
      <c r="AD11">
        <v>3.92</v>
      </c>
      <c r="AE11">
        <v>1324</v>
      </c>
      <c r="AF11">
        <v>982</v>
      </c>
      <c r="AG11">
        <v>40</v>
      </c>
      <c r="AH11">
        <v>16</v>
      </c>
      <c r="AI11">
        <v>1.3</v>
      </c>
      <c r="AL11">
        <v>238.9</v>
      </c>
      <c r="AM11">
        <v>1.147</v>
      </c>
      <c r="AS11" t="s">
        <v>82</v>
      </c>
      <c r="AT11" t="s">
        <v>86</v>
      </c>
      <c r="AU11" t="s">
        <v>87</v>
      </c>
      <c r="AV11" t="s">
        <v>88</v>
      </c>
    </row>
    <row r="12" spans="1:49">
      <c r="A12" s="6" t="s">
        <v>683</v>
      </c>
      <c r="B12" t="s">
        <v>85</v>
      </c>
      <c r="C12" t="s">
        <v>123</v>
      </c>
      <c r="D12" t="s">
        <v>124</v>
      </c>
      <c r="E12" t="s">
        <v>80</v>
      </c>
      <c r="F12">
        <v>2011</v>
      </c>
      <c r="H12">
        <v>195</v>
      </c>
      <c r="I12">
        <v>0.1</v>
      </c>
      <c r="J12" t="s">
        <v>15</v>
      </c>
      <c r="K12">
        <v>72</v>
      </c>
      <c r="L12">
        <v>1</v>
      </c>
      <c r="M12">
        <v>1000</v>
      </c>
      <c r="N12">
        <v>25</v>
      </c>
      <c r="O12">
        <v>37</v>
      </c>
      <c r="P12">
        <v>5.27</v>
      </c>
      <c r="Q12">
        <v>45</v>
      </c>
      <c r="R12">
        <v>5.62</v>
      </c>
      <c r="S12">
        <v>3.4</v>
      </c>
      <c r="T12">
        <v>-177.11</v>
      </c>
      <c r="U12">
        <v>-0.45</v>
      </c>
      <c r="V12">
        <v>2000</v>
      </c>
      <c r="W12">
        <v>5.5</v>
      </c>
      <c r="X12">
        <v>550</v>
      </c>
      <c r="Y12">
        <v>0.32</v>
      </c>
      <c r="Z12">
        <v>0</v>
      </c>
      <c r="AA12">
        <v>1000</v>
      </c>
      <c r="AB12">
        <v>3</v>
      </c>
      <c r="AC12">
        <v>-0.7</v>
      </c>
      <c r="AD12">
        <v>3.92</v>
      </c>
      <c r="AE12">
        <v>1580</v>
      </c>
      <c r="AF12">
        <v>808</v>
      </c>
      <c r="AG12">
        <v>40</v>
      </c>
      <c r="AH12">
        <v>15.75</v>
      </c>
      <c r="AI12">
        <v>1.2769999999999999</v>
      </c>
      <c r="AL12">
        <v>148.6</v>
      </c>
      <c r="AM12">
        <v>1.07</v>
      </c>
      <c r="AS12" t="s">
        <v>82</v>
      </c>
      <c r="AT12" t="s">
        <v>86</v>
      </c>
      <c r="AU12" t="s">
        <v>87</v>
      </c>
      <c r="AV12" t="s">
        <v>88</v>
      </c>
    </row>
    <row r="13" spans="1:49">
      <c r="A13" s="6" t="s">
        <v>683</v>
      </c>
      <c r="B13" t="s">
        <v>85</v>
      </c>
      <c r="C13" t="s">
        <v>125</v>
      </c>
      <c r="D13" t="s">
        <v>126</v>
      </c>
      <c r="E13" t="s">
        <v>80</v>
      </c>
      <c r="F13">
        <v>2011</v>
      </c>
      <c r="H13">
        <v>195</v>
      </c>
      <c r="I13">
        <v>0.1</v>
      </c>
      <c r="J13" t="s">
        <v>15</v>
      </c>
      <c r="K13">
        <v>48</v>
      </c>
      <c r="L13">
        <v>1</v>
      </c>
      <c r="M13">
        <v>1000</v>
      </c>
      <c r="N13">
        <v>25</v>
      </c>
      <c r="O13">
        <v>24.2</v>
      </c>
      <c r="P13">
        <v>8.0399999999999991</v>
      </c>
      <c r="Q13">
        <v>29.9</v>
      </c>
      <c r="R13">
        <v>8.56</v>
      </c>
      <c r="S13">
        <v>5.0999999999999996</v>
      </c>
      <c r="T13">
        <v>-115.02</v>
      </c>
      <c r="U13">
        <v>-0.45</v>
      </c>
      <c r="V13">
        <v>1000</v>
      </c>
      <c r="W13">
        <v>5.5</v>
      </c>
      <c r="X13">
        <v>240</v>
      </c>
      <c r="Y13">
        <v>0.18</v>
      </c>
      <c r="Z13">
        <v>0</v>
      </c>
      <c r="AA13">
        <v>1000</v>
      </c>
      <c r="AB13">
        <v>3</v>
      </c>
      <c r="AC13">
        <v>-0.7</v>
      </c>
      <c r="AD13">
        <v>3.92</v>
      </c>
      <c r="AE13">
        <v>1324</v>
      </c>
      <c r="AF13">
        <v>982</v>
      </c>
      <c r="AG13">
        <v>40</v>
      </c>
      <c r="AH13">
        <v>16</v>
      </c>
      <c r="AI13">
        <v>1.3</v>
      </c>
      <c r="AL13">
        <v>238.9</v>
      </c>
      <c r="AM13">
        <v>1.147</v>
      </c>
      <c r="AS13" t="s">
        <v>82</v>
      </c>
      <c r="AT13" t="s">
        <v>86</v>
      </c>
      <c r="AU13" t="s">
        <v>87</v>
      </c>
      <c r="AV13" t="s">
        <v>88</v>
      </c>
    </row>
    <row r="14" spans="1:49">
      <c r="A14" s="6" t="s">
        <v>683</v>
      </c>
      <c r="B14" t="s">
        <v>85</v>
      </c>
      <c r="C14" t="s">
        <v>127</v>
      </c>
      <c r="D14" t="s">
        <v>128</v>
      </c>
      <c r="E14" t="s">
        <v>80</v>
      </c>
      <c r="F14">
        <v>2012</v>
      </c>
      <c r="H14">
        <v>200</v>
      </c>
      <c r="I14">
        <v>0.1</v>
      </c>
      <c r="J14" t="s">
        <v>15</v>
      </c>
      <c r="K14">
        <v>72</v>
      </c>
      <c r="L14">
        <v>1</v>
      </c>
      <c r="M14">
        <v>1000</v>
      </c>
      <c r="N14">
        <v>25</v>
      </c>
      <c r="O14">
        <v>37.4</v>
      </c>
      <c r="P14">
        <v>5.35</v>
      </c>
      <c r="Q14">
        <v>45.3</v>
      </c>
      <c r="R14">
        <v>5.71</v>
      </c>
      <c r="S14">
        <v>3.3</v>
      </c>
      <c r="T14">
        <v>-179.3</v>
      </c>
      <c r="U14">
        <v>-0.45</v>
      </c>
      <c r="V14">
        <v>2000</v>
      </c>
      <c r="W14">
        <v>5.5</v>
      </c>
      <c r="X14">
        <v>500</v>
      </c>
      <c r="Y14">
        <v>0.28999999999999998</v>
      </c>
      <c r="Z14">
        <v>0</v>
      </c>
      <c r="AA14">
        <v>1000</v>
      </c>
      <c r="AB14">
        <v>3</v>
      </c>
      <c r="AC14">
        <v>-0.7</v>
      </c>
      <c r="AD14">
        <v>6.55</v>
      </c>
      <c r="AE14">
        <v>1580</v>
      </c>
      <c r="AF14">
        <v>808</v>
      </c>
      <c r="AG14">
        <v>40</v>
      </c>
      <c r="AH14">
        <v>15.75</v>
      </c>
      <c r="AI14">
        <v>1.2769999999999999</v>
      </c>
      <c r="AL14">
        <v>148.6</v>
      </c>
      <c r="AM14">
        <v>1.07</v>
      </c>
      <c r="AS14" t="s">
        <v>82</v>
      </c>
      <c r="AT14" t="s">
        <v>86</v>
      </c>
      <c r="AU14" t="s">
        <v>87</v>
      </c>
      <c r="AV14" t="s">
        <v>88</v>
      </c>
    </row>
    <row r="15" spans="1:49">
      <c r="A15" s="6" t="s">
        <v>683</v>
      </c>
      <c r="B15" t="s">
        <v>85</v>
      </c>
      <c r="C15" t="s">
        <v>129</v>
      </c>
      <c r="D15" t="s">
        <v>130</v>
      </c>
      <c r="E15" t="s">
        <v>80</v>
      </c>
      <c r="F15">
        <v>2011</v>
      </c>
      <c r="H15">
        <v>200</v>
      </c>
      <c r="I15">
        <v>0.1</v>
      </c>
      <c r="J15" t="s">
        <v>15</v>
      </c>
      <c r="K15">
        <v>48</v>
      </c>
      <c r="L15">
        <v>1</v>
      </c>
      <c r="M15">
        <v>1000</v>
      </c>
      <c r="N15">
        <v>25</v>
      </c>
      <c r="O15">
        <v>24.3</v>
      </c>
      <c r="P15">
        <v>8.2200000000000006</v>
      </c>
      <c r="Q15">
        <v>30</v>
      </c>
      <c r="R15">
        <v>8.74</v>
      </c>
      <c r="S15">
        <v>5.0999999999999996</v>
      </c>
      <c r="T15">
        <v>-115.44</v>
      </c>
      <c r="U15">
        <v>-0.45</v>
      </c>
      <c r="V15">
        <v>1000</v>
      </c>
      <c r="W15">
        <v>5.5</v>
      </c>
      <c r="X15">
        <v>240</v>
      </c>
      <c r="Y15">
        <v>0.17</v>
      </c>
      <c r="Z15">
        <v>0</v>
      </c>
      <c r="AA15">
        <v>1000</v>
      </c>
      <c r="AB15">
        <v>3</v>
      </c>
      <c r="AC15">
        <v>-0.7</v>
      </c>
      <c r="AD15">
        <v>3.92</v>
      </c>
      <c r="AE15">
        <v>1324</v>
      </c>
      <c r="AF15">
        <v>982</v>
      </c>
      <c r="AG15">
        <v>40</v>
      </c>
      <c r="AH15">
        <v>16</v>
      </c>
      <c r="AI15">
        <v>1.3</v>
      </c>
      <c r="AL15">
        <v>238.9</v>
      </c>
      <c r="AM15">
        <v>1.147</v>
      </c>
      <c r="AS15" t="s">
        <v>82</v>
      </c>
      <c r="AT15" t="s">
        <v>86</v>
      </c>
      <c r="AU15" t="s">
        <v>87</v>
      </c>
      <c r="AV15" t="s">
        <v>88</v>
      </c>
    </row>
    <row r="16" spans="1:49">
      <c r="A16" s="6" t="s">
        <v>683</v>
      </c>
      <c r="B16" t="s">
        <v>85</v>
      </c>
      <c r="C16" t="s">
        <v>131</v>
      </c>
      <c r="D16" t="s">
        <v>132</v>
      </c>
      <c r="E16" t="s">
        <v>83</v>
      </c>
      <c r="F16">
        <v>2012</v>
      </c>
      <c r="H16">
        <v>200</v>
      </c>
      <c r="I16">
        <v>0.1</v>
      </c>
      <c r="J16" t="s">
        <v>15</v>
      </c>
      <c r="K16">
        <v>48</v>
      </c>
      <c r="L16">
        <v>1</v>
      </c>
      <c r="M16">
        <v>1000</v>
      </c>
      <c r="N16">
        <v>25</v>
      </c>
      <c r="O16">
        <v>24.3</v>
      </c>
      <c r="P16">
        <v>8.2200000000000006</v>
      </c>
      <c r="Q16">
        <v>30</v>
      </c>
      <c r="R16">
        <v>8.74</v>
      </c>
      <c r="S16">
        <v>5.0999999999999996</v>
      </c>
      <c r="T16">
        <v>-115.44</v>
      </c>
      <c r="U16">
        <v>-0.45</v>
      </c>
      <c r="V16">
        <v>1000</v>
      </c>
      <c r="W16">
        <v>5.5</v>
      </c>
      <c r="X16">
        <v>240</v>
      </c>
      <c r="Y16">
        <v>0.17</v>
      </c>
      <c r="Z16">
        <v>0</v>
      </c>
      <c r="AA16">
        <v>1000</v>
      </c>
      <c r="AB16">
        <v>3</v>
      </c>
      <c r="AC16">
        <v>-0.7</v>
      </c>
      <c r="AD16">
        <v>3.92</v>
      </c>
      <c r="AE16">
        <v>1324</v>
      </c>
      <c r="AF16">
        <v>982</v>
      </c>
      <c r="AG16">
        <v>40</v>
      </c>
      <c r="AH16">
        <v>16</v>
      </c>
      <c r="AI16">
        <v>1.3</v>
      </c>
      <c r="AL16">
        <v>238.9</v>
      </c>
      <c r="AM16">
        <v>1.147</v>
      </c>
      <c r="AS16" t="s">
        <v>82</v>
      </c>
      <c r="AT16" t="s">
        <v>86</v>
      </c>
      <c r="AU16" t="s">
        <v>87</v>
      </c>
      <c r="AV16" t="s">
        <v>88</v>
      </c>
    </row>
    <row r="17" spans="1:48">
      <c r="A17" s="6" t="s">
        <v>683</v>
      </c>
      <c r="B17" t="s">
        <v>85</v>
      </c>
      <c r="C17" t="s">
        <v>135</v>
      </c>
      <c r="D17" t="s">
        <v>136</v>
      </c>
      <c r="E17" t="s">
        <v>80</v>
      </c>
      <c r="F17">
        <v>2012</v>
      </c>
      <c r="H17">
        <v>205</v>
      </c>
      <c r="I17">
        <v>0.1</v>
      </c>
      <c r="J17" t="s">
        <v>15</v>
      </c>
      <c r="K17">
        <v>72</v>
      </c>
      <c r="L17">
        <v>1</v>
      </c>
      <c r="M17">
        <v>1000</v>
      </c>
      <c r="N17">
        <v>25</v>
      </c>
      <c r="O17">
        <v>37.700000000000003</v>
      </c>
      <c r="P17">
        <v>5.43</v>
      </c>
      <c r="Q17">
        <v>45.4</v>
      </c>
      <c r="R17">
        <v>5.81</v>
      </c>
      <c r="S17">
        <v>3.5</v>
      </c>
      <c r="T17">
        <v>-181.46</v>
      </c>
      <c r="U17">
        <v>-0.45</v>
      </c>
      <c r="V17">
        <v>2000</v>
      </c>
      <c r="W17">
        <v>5.5</v>
      </c>
      <c r="X17">
        <v>500</v>
      </c>
      <c r="Y17">
        <v>0.27</v>
      </c>
      <c r="Z17">
        <v>0</v>
      </c>
      <c r="AA17">
        <v>1000</v>
      </c>
      <c r="AB17">
        <v>3</v>
      </c>
      <c r="AC17">
        <v>-0.7</v>
      </c>
      <c r="AD17">
        <v>6.55</v>
      </c>
      <c r="AE17">
        <v>1580</v>
      </c>
      <c r="AF17">
        <v>808</v>
      </c>
      <c r="AG17">
        <v>40</v>
      </c>
      <c r="AH17">
        <v>15.75</v>
      </c>
      <c r="AI17">
        <v>1.2769999999999999</v>
      </c>
      <c r="AL17">
        <v>148.6</v>
      </c>
      <c r="AM17">
        <v>1.07</v>
      </c>
      <c r="AS17" t="s">
        <v>82</v>
      </c>
      <c r="AT17" t="s">
        <v>86</v>
      </c>
      <c r="AU17" t="s">
        <v>87</v>
      </c>
      <c r="AV17" t="s">
        <v>88</v>
      </c>
    </row>
    <row r="18" spans="1:48">
      <c r="A18" s="6" t="s">
        <v>683</v>
      </c>
      <c r="B18" t="s">
        <v>85</v>
      </c>
      <c r="C18" t="s">
        <v>137</v>
      </c>
      <c r="D18" t="s">
        <v>138</v>
      </c>
      <c r="E18" t="s">
        <v>83</v>
      </c>
      <c r="F18">
        <v>2012</v>
      </c>
      <c r="H18">
        <v>205</v>
      </c>
      <c r="I18">
        <v>0.1</v>
      </c>
      <c r="J18" t="s">
        <v>15</v>
      </c>
      <c r="K18">
        <v>48</v>
      </c>
      <c r="L18">
        <v>1</v>
      </c>
      <c r="M18">
        <v>1000</v>
      </c>
      <c r="N18">
        <v>25</v>
      </c>
      <c r="O18">
        <v>24.5</v>
      </c>
      <c r="P18">
        <v>8.3800000000000008</v>
      </c>
      <c r="Q18">
        <v>30.2</v>
      </c>
      <c r="R18">
        <v>8.9</v>
      </c>
      <c r="S18">
        <v>5.4</v>
      </c>
      <c r="T18">
        <v>-111.4</v>
      </c>
      <c r="U18">
        <v>-0.45</v>
      </c>
      <c r="V18">
        <v>1000</v>
      </c>
      <c r="W18">
        <v>5.5</v>
      </c>
      <c r="X18">
        <v>240</v>
      </c>
      <c r="Y18">
        <v>0.16500000000000001</v>
      </c>
      <c r="Z18">
        <v>0</v>
      </c>
      <c r="AA18">
        <v>1000</v>
      </c>
      <c r="AB18">
        <v>3</v>
      </c>
      <c r="AC18">
        <v>-0.7</v>
      </c>
      <c r="AD18">
        <v>10.49</v>
      </c>
      <c r="AE18">
        <v>1324</v>
      </c>
      <c r="AF18">
        <v>982</v>
      </c>
      <c r="AG18">
        <v>40</v>
      </c>
      <c r="AH18">
        <v>16</v>
      </c>
      <c r="AI18">
        <v>1.3</v>
      </c>
      <c r="AL18">
        <v>238.9</v>
      </c>
      <c r="AM18">
        <v>1.147</v>
      </c>
      <c r="AS18" t="s">
        <v>82</v>
      </c>
      <c r="AT18" t="s">
        <v>86</v>
      </c>
      <c r="AU18" t="s">
        <v>87</v>
      </c>
      <c r="AV18" t="s">
        <v>88</v>
      </c>
    </row>
    <row r="19" spans="1:48">
      <c r="A19" s="6" t="s">
        <v>683</v>
      </c>
      <c r="B19" t="s">
        <v>85</v>
      </c>
      <c r="C19" t="s">
        <v>139</v>
      </c>
      <c r="D19" t="s">
        <v>140</v>
      </c>
      <c r="E19" t="s">
        <v>83</v>
      </c>
      <c r="F19">
        <v>2012</v>
      </c>
      <c r="H19">
        <v>210</v>
      </c>
      <c r="I19">
        <v>0.1</v>
      </c>
      <c r="J19" t="s">
        <v>15</v>
      </c>
      <c r="K19">
        <v>48</v>
      </c>
      <c r="L19">
        <v>1</v>
      </c>
      <c r="M19">
        <v>1000</v>
      </c>
      <c r="N19">
        <v>25</v>
      </c>
      <c r="O19">
        <v>24.6</v>
      </c>
      <c r="P19">
        <v>8.5399999999999991</v>
      </c>
      <c r="Q19">
        <v>30.3</v>
      </c>
      <c r="R19">
        <v>9.06</v>
      </c>
      <c r="S19">
        <v>5.4</v>
      </c>
      <c r="T19">
        <v>-112</v>
      </c>
      <c r="U19">
        <v>-0.45</v>
      </c>
      <c r="V19">
        <v>1000</v>
      </c>
      <c r="W19">
        <v>5.5</v>
      </c>
      <c r="X19">
        <v>240</v>
      </c>
      <c r="Y19">
        <v>0.16</v>
      </c>
      <c r="Z19">
        <v>0</v>
      </c>
      <c r="AA19">
        <v>1000</v>
      </c>
      <c r="AB19">
        <v>3</v>
      </c>
      <c r="AC19">
        <v>-0.7</v>
      </c>
      <c r="AD19">
        <v>10.49</v>
      </c>
      <c r="AE19">
        <v>1324</v>
      </c>
      <c r="AF19">
        <v>982</v>
      </c>
      <c r="AG19">
        <v>40</v>
      </c>
      <c r="AH19">
        <v>16</v>
      </c>
      <c r="AI19">
        <v>1.3</v>
      </c>
      <c r="AL19">
        <v>238.9</v>
      </c>
      <c r="AM19">
        <v>1.147</v>
      </c>
      <c r="AS19" t="s">
        <v>82</v>
      </c>
      <c r="AT19" t="s">
        <v>86</v>
      </c>
      <c r="AU19" t="s">
        <v>87</v>
      </c>
      <c r="AV19" t="s">
        <v>88</v>
      </c>
    </row>
    <row r="20" spans="1:48">
      <c r="A20" s="6" t="s">
        <v>683</v>
      </c>
      <c r="B20" t="s">
        <v>85</v>
      </c>
      <c r="C20" t="s">
        <v>141</v>
      </c>
      <c r="D20" t="s">
        <v>142</v>
      </c>
      <c r="E20" t="s">
        <v>83</v>
      </c>
      <c r="F20">
        <v>2012</v>
      </c>
      <c r="H20">
        <v>215</v>
      </c>
      <c r="I20">
        <v>0.1</v>
      </c>
      <c r="J20" t="s">
        <v>15</v>
      </c>
      <c r="K20">
        <v>48</v>
      </c>
      <c r="L20">
        <v>1</v>
      </c>
      <c r="M20">
        <v>1000</v>
      </c>
      <c r="N20">
        <v>25</v>
      </c>
      <c r="O20">
        <v>24.7</v>
      </c>
      <c r="P20">
        <v>8.6999999999999993</v>
      </c>
      <c r="Q20">
        <v>30.4</v>
      </c>
      <c r="R20">
        <v>9.2200000000000006</v>
      </c>
      <c r="S20">
        <v>5.5</v>
      </c>
      <c r="T20">
        <v>-112.8</v>
      </c>
      <c r="U20">
        <v>-0.45</v>
      </c>
      <c r="V20">
        <v>1000</v>
      </c>
      <c r="W20">
        <v>5.5</v>
      </c>
      <c r="X20">
        <v>240</v>
      </c>
      <c r="Y20">
        <v>0.155</v>
      </c>
      <c r="Z20">
        <v>0</v>
      </c>
      <c r="AA20">
        <v>1000</v>
      </c>
      <c r="AB20">
        <v>3</v>
      </c>
      <c r="AC20">
        <v>-0.7</v>
      </c>
      <c r="AD20">
        <v>10.49</v>
      </c>
      <c r="AE20">
        <v>1324</v>
      </c>
      <c r="AF20">
        <v>982</v>
      </c>
      <c r="AG20">
        <v>40</v>
      </c>
      <c r="AH20">
        <v>16</v>
      </c>
      <c r="AI20">
        <v>1.3</v>
      </c>
      <c r="AL20">
        <v>238.9</v>
      </c>
      <c r="AM20">
        <v>1.147</v>
      </c>
      <c r="AS20" t="s">
        <v>82</v>
      </c>
      <c r="AT20" t="s">
        <v>86</v>
      </c>
      <c r="AU20" t="s">
        <v>87</v>
      </c>
      <c r="AV20" t="s">
        <v>88</v>
      </c>
    </row>
    <row r="21" spans="1:48">
      <c r="A21" s="6" t="s">
        <v>683</v>
      </c>
      <c r="B21" t="s">
        <v>85</v>
      </c>
      <c r="C21" t="s">
        <v>143</v>
      </c>
      <c r="D21" t="s">
        <v>144</v>
      </c>
      <c r="E21" t="s">
        <v>80</v>
      </c>
      <c r="F21">
        <v>2010</v>
      </c>
      <c r="H21">
        <v>220</v>
      </c>
      <c r="I21">
        <v>0.1</v>
      </c>
      <c r="J21" t="s">
        <v>15</v>
      </c>
      <c r="K21">
        <v>96</v>
      </c>
      <c r="L21">
        <v>1</v>
      </c>
      <c r="M21">
        <v>1000</v>
      </c>
      <c r="N21">
        <v>25</v>
      </c>
      <c r="O21">
        <v>47</v>
      </c>
      <c r="P21">
        <v>4.68</v>
      </c>
      <c r="Q21">
        <v>58.8</v>
      </c>
      <c r="R21">
        <v>5.01</v>
      </c>
      <c r="S21">
        <v>3</v>
      </c>
      <c r="T21">
        <v>-221.58</v>
      </c>
      <c r="U21">
        <v>-0.45</v>
      </c>
      <c r="V21">
        <v>3000</v>
      </c>
      <c r="W21">
        <v>5.5</v>
      </c>
      <c r="X21">
        <v>700</v>
      </c>
      <c r="Y21">
        <v>0.75</v>
      </c>
      <c r="Z21">
        <v>0</v>
      </c>
      <c r="AA21">
        <v>1000</v>
      </c>
      <c r="AB21">
        <v>4</v>
      </c>
      <c r="AC21">
        <v>-0.7</v>
      </c>
      <c r="AD21">
        <v>6.01</v>
      </c>
      <c r="AE21">
        <v>1602</v>
      </c>
      <c r="AF21">
        <v>1061</v>
      </c>
      <c r="AG21">
        <v>40</v>
      </c>
      <c r="AH21">
        <v>21</v>
      </c>
      <c r="AI21">
        <v>1.7</v>
      </c>
      <c r="AL21">
        <v>148.6</v>
      </c>
      <c r="AM21">
        <v>1.427</v>
      </c>
      <c r="AS21" t="s">
        <v>82</v>
      </c>
      <c r="AT21" t="s">
        <v>86</v>
      </c>
      <c r="AU21" t="s">
        <v>87</v>
      </c>
      <c r="AV21" t="s">
        <v>88</v>
      </c>
    </row>
    <row r="22" spans="1:48">
      <c r="A22" s="6" t="s">
        <v>683</v>
      </c>
      <c r="B22" t="s">
        <v>85</v>
      </c>
      <c r="C22" t="s">
        <v>147</v>
      </c>
      <c r="D22" t="s">
        <v>148</v>
      </c>
      <c r="E22" t="s">
        <v>80</v>
      </c>
      <c r="F22">
        <v>2010</v>
      </c>
      <c r="H22">
        <v>225</v>
      </c>
      <c r="I22">
        <v>0.1</v>
      </c>
      <c r="J22" t="s">
        <v>15</v>
      </c>
      <c r="K22">
        <v>96</v>
      </c>
      <c r="L22">
        <v>1</v>
      </c>
      <c r="M22">
        <v>1000</v>
      </c>
      <c r="N22">
        <v>25</v>
      </c>
      <c r="O22">
        <v>47.4</v>
      </c>
      <c r="P22">
        <v>4.74</v>
      </c>
      <c r="Q22">
        <v>59</v>
      </c>
      <c r="R22">
        <v>5.09</v>
      </c>
      <c r="S22">
        <v>3.1</v>
      </c>
      <c r="T22">
        <v>-222.8</v>
      </c>
      <c r="U22">
        <v>-0.45</v>
      </c>
      <c r="V22">
        <v>3000</v>
      </c>
      <c r="W22">
        <v>5.5</v>
      </c>
      <c r="X22">
        <v>700</v>
      </c>
      <c r="Y22">
        <v>0.73</v>
      </c>
      <c r="Z22">
        <v>0</v>
      </c>
      <c r="AA22">
        <v>1000</v>
      </c>
      <c r="AB22">
        <v>4</v>
      </c>
      <c r="AC22">
        <v>-0.7</v>
      </c>
      <c r="AD22">
        <v>6.11</v>
      </c>
      <c r="AE22">
        <v>1602</v>
      </c>
      <c r="AF22">
        <v>1061</v>
      </c>
      <c r="AG22">
        <v>40</v>
      </c>
      <c r="AH22">
        <v>21</v>
      </c>
      <c r="AI22">
        <v>1.7</v>
      </c>
      <c r="AL22">
        <v>148.6</v>
      </c>
      <c r="AM22">
        <v>1.427</v>
      </c>
      <c r="AS22" t="s">
        <v>82</v>
      </c>
      <c r="AT22" t="s">
        <v>86</v>
      </c>
      <c r="AU22" t="s">
        <v>87</v>
      </c>
      <c r="AV22" t="s">
        <v>88</v>
      </c>
    </row>
    <row r="23" spans="1:48">
      <c r="A23" s="6" t="s">
        <v>683</v>
      </c>
      <c r="B23" t="s">
        <v>85</v>
      </c>
      <c r="C23" t="s">
        <v>151</v>
      </c>
      <c r="D23" t="s">
        <v>152</v>
      </c>
      <c r="E23" t="s">
        <v>80</v>
      </c>
      <c r="F23">
        <v>2010</v>
      </c>
      <c r="H23">
        <v>230</v>
      </c>
      <c r="I23">
        <v>0.1</v>
      </c>
      <c r="J23" t="s">
        <v>15</v>
      </c>
      <c r="K23">
        <v>96</v>
      </c>
      <c r="L23">
        <v>1</v>
      </c>
      <c r="M23">
        <v>1000</v>
      </c>
      <c r="N23">
        <v>25</v>
      </c>
      <c r="O23">
        <v>47.5</v>
      </c>
      <c r="P23">
        <v>4.84</v>
      </c>
      <c r="Q23">
        <v>59.1</v>
      </c>
      <c r="R23">
        <v>5.18</v>
      </c>
      <c r="S23">
        <v>3.1</v>
      </c>
      <c r="T23">
        <v>-224.31</v>
      </c>
      <c r="U23">
        <v>-0.45</v>
      </c>
      <c r="V23">
        <v>3000</v>
      </c>
      <c r="W23">
        <v>5.5</v>
      </c>
      <c r="X23">
        <v>700</v>
      </c>
      <c r="Y23">
        <v>0.68</v>
      </c>
      <c r="Z23">
        <v>0</v>
      </c>
      <c r="AA23">
        <v>1000</v>
      </c>
      <c r="AB23">
        <v>4</v>
      </c>
      <c r="AC23">
        <v>-0.7</v>
      </c>
      <c r="AD23">
        <v>6.22</v>
      </c>
      <c r="AE23">
        <v>1602</v>
      </c>
      <c r="AF23">
        <v>1061</v>
      </c>
      <c r="AG23">
        <v>40</v>
      </c>
      <c r="AH23">
        <v>21</v>
      </c>
      <c r="AI23">
        <v>1.7</v>
      </c>
      <c r="AL23">
        <v>148.6</v>
      </c>
      <c r="AM23">
        <v>1.427</v>
      </c>
      <c r="AS23" t="s">
        <v>82</v>
      </c>
      <c r="AT23" t="s">
        <v>86</v>
      </c>
      <c r="AU23" t="s">
        <v>87</v>
      </c>
      <c r="AV23" t="s">
        <v>88</v>
      </c>
    </row>
    <row r="24" spans="1:48">
      <c r="A24" s="6" t="s">
        <v>683</v>
      </c>
      <c r="B24" t="s">
        <v>85</v>
      </c>
      <c r="C24" t="s">
        <v>155</v>
      </c>
      <c r="D24" t="s">
        <v>156</v>
      </c>
      <c r="E24" t="s">
        <v>80</v>
      </c>
      <c r="F24">
        <v>2010</v>
      </c>
      <c r="H24">
        <v>235</v>
      </c>
      <c r="I24">
        <v>0.1</v>
      </c>
      <c r="J24" t="s">
        <v>15</v>
      </c>
      <c r="K24">
        <v>96</v>
      </c>
      <c r="L24">
        <v>1</v>
      </c>
      <c r="M24">
        <v>1000</v>
      </c>
      <c r="N24">
        <v>25</v>
      </c>
      <c r="O24">
        <v>47.7</v>
      </c>
      <c r="P24">
        <v>4.93</v>
      </c>
      <c r="Q24">
        <v>59.2</v>
      </c>
      <c r="R24">
        <v>5.27</v>
      </c>
      <c r="S24">
        <v>3.2</v>
      </c>
      <c r="T24">
        <v>-225.59</v>
      </c>
      <c r="U24">
        <v>-0.45</v>
      </c>
      <c r="V24">
        <v>3000</v>
      </c>
      <c r="W24">
        <v>5.5</v>
      </c>
      <c r="X24">
        <v>700</v>
      </c>
      <c r="Y24">
        <v>0.64</v>
      </c>
      <c r="Z24">
        <v>0</v>
      </c>
      <c r="AA24">
        <v>1000</v>
      </c>
      <c r="AB24">
        <v>4</v>
      </c>
      <c r="AC24">
        <v>-0.7</v>
      </c>
      <c r="AD24">
        <v>6.32</v>
      </c>
      <c r="AE24">
        <v>1602</v>
      </c>
      <c r="AF24">
        <v>1061</v>
      </c>
      <c r="AG24">
        <v>40</v>
      </c>
      <c r="AH24">
        <v>21</v>
      </c>
      <c r="AI24">
        <v>1.7</v>
      </c>
      <c r="AL24">
        <v>148.6</v>
      </c>
      <c r="AM24">
        <v>1.427</v>
      </c>
      <c r="AS24" t="s">
        <v>82</v>
      </c>
      <c r="AT24" t="s">
        <v>86</v>
      </c>
      <c r="AU24" t="s">
        <v>87</v>
      </c>
      <c r="AV24" t="s">
        <v>88</v>
      </c>
    </row>
    <row r="25" spans="1:48">
      <c r="A25" s="6" t="s">
        <v>683</v>
      </c>
      <c r="B25" t="s">
        <v>85</v>
      </c>
      <c r="C25" t="s">
        <v>159</v>
      </c>
      <c r="D25" t="s">
        <v>160</v>
      </c>
      <c r="E25" t="s">
        <v>80</v>
      </c>
      <c r="F25">
        <v>2012</v>
      </c>
      <c r="H25">
        <v>235</v>
      </c>
      <c r="I25">
        <v>0.1</v>
      </c>
      <c r="J25" t="s">
        <v>15</v>
      </c>
      <c r="K25">
        <v>60</v>
      </c>
      <c r="L25">
        <v>1</v>
      </c>
      <c r="M25">
        <v>1000</v>
      </c>
      <c r="N25">
        <v>25</v>
      </c>
      <c r="O25">
        <v>30.1</v>
      </c>
      <c r="P25">
        <v>7.82</v>
      </c>
      <c r="Q25">
        <v>37.200000000000003</v>
      </c>
      <c r="R25">
        <v>8.34</v>
      </c>
      <c r="S25">
        <v>5.8</v>
      </c>
      <c r="T25">
        <v>-146.04</v>
      </c>
      <c r="U25">
        <v>-0.45</v>
      </c>
      <c r="V25">
        <v>1200</v>
      </c>
      <c r="W25">
        <v>5.5</v>
      </c>
      <c r="X25">
        <v>300</v>
      </c>
      <c r="Y25">
        <v>0.23</v>
      </c>
      <c r="Z25">
        <v>0</v>
      </c>
      <c r="AA25">
        <v>1000</v>
      </c>
      <c r="AB25">
        <v>3</v>
      </c>
      <c r="AC25">
        <v>-0.7</v>
      </c>
      <c r="AD25">
        <v>10.01</v>
      </c>
      <c r="AE25">
        <v>1638</v>
      </c>
      <c r="AF25">
        <v>982</v>
      </c>
      <c r="AG25">
        <v>40</v>
      </c>
      <c r="AH25">
        <v>20</v>
      </c>
      <c r="AI25">
        <v>1.609</v>
      </c>
      <c r="AL25">
        <v>238.9</v>
      </c>
      <c r="AM25">
        <v>1.4330000000000001</v>
      </c>
      <c r="AS25" t="s">
        <v>82</v>
      </c>
      <c r="AT25" t="s">
        <v>86</v>
      </c>
      <c r="AU25" t="s">
        <v>87</v>
      </c>
      <c r="AV25" t="s">
        <v>88</v>
      </c>
    </row>
    <row r="26" spans="1:48">
      <c r="A26" s="6" t="s">
        <v>683</v>
      </c>
      <c r="B26" t="s">
        <v>85</v>
      </c>
      <c r="C26" t="s">
        <v>163</v>
      </c>
      <c r="D26" t="s">
        <v>164</v>
      </c>
      <c r="E26" t="s">
        <v>80</v>
      </c>
      <c r="F26">
        <v>2010</v>
      </c>
      <c r="H26">
        <v>240</v>
      </c>
      <c r="I26">
        <v>0.1</v>
      </c>
      <c r="J26" t="s">
        <v>15</v>
      </c>
      <c r="K26">
        <v>60</v>
      </c>
      <c r="L26">
        <v>1</v>
      </c>
      <c r="M26">
        <v>1000</v>
      </c>
      <c r="N26">
        <v>25</v>
      </c>
      <c r="O26">
        <v>30.2</v>
      </c>
      <c r="P26">
        <v>7.95</v>
      </c>
      <c r="Q26">
        <v>37.299999999999997</v>
      </c>
      <c r="R26">
        <v>8.4600000000000009</v>
      </c>
      <c r="S26">
        <v>5.0999999999999996</v>
      </c>
      <c r="T26">
        <v>-145.01</v>
      </c>
      <c r="U26">
        <v>-0.45</v>
      </c>
      <c r="V26">
        <v>1200</v>
      </c>
      <c r="W26">
        <v>5.5</v>
      </c>
      <c r="X26">
        <v>300</v>
      </c>
      <c r="Y26">
        <v>0.22</v>
      </c>
      <c r="Z26">
        <v>0</v>
      </c>
      <c r="AA26">
        <v>1000</v>
      </c>
      <c r="AB26">
        <v>3</v>
      </c>
      <c r="AC26">
        <v>-0.7</v>
      </c>
      <c r="AD26">
        <v>10.15</v>
      </c>
      <c r="AE26">
        <v>1638</v>
      </c>
      <c r="AF26">
        <v>982</v>
      </c>
      <c r="AG26">
        <v>40</v>
      </c>
      <c r="AH26">
        <v>19.2</v>
      </c>
      <c r="AI26">
        <v>1.609</v>
      </c>
      <c r="AL26">
        <v>238.9</v>
      </c>
      <c r="AM26">
        <v>1.4330000000000001</v>
      </c>
      <c r="AS26" t="s">
        <v>82</v>
      </c>
      <c r="AT26" t="s">
        <v>86</v>
      </c>
      <c r="AU26" t="s">
        <v>87</v>
      </c>
      <c r="AV26" t="s">
        <v>88</v>
      </c>
    </row>
    <row r="27" spans="1:48">
      <c r="A27" s="6" t="s">
        <v>683</v>
      </c>
      <c r="B27" t="s">
        <v>85</v>
      </c>
      <c r="C27" t="s">
        <v>165</v>
      </c>
      <c r="D27" t="s">
        <v>166</v>
      </c>
      <c r="E27" t="s">
        <v>80</v>
      </c>
      <c r="F27">
        <v>2012</v>
      </c>
      <c r="H27">
        <v>240</v>
      </c>
      <c r="I27">
        <v>0.1</v>
      </c>
      <c r="J27" t="s">
        <v>15</v>
      </c>
      <c r="K27">
        <v>60</v>
      </c>
      <c r="L27">
        <v>1</v>
      </c>
      <c r="M27">
        <v>1000</v>
      </c>
      <c r="N27">
        <v>25</v>
      </c>
      <c r="O27">
        <v>30.2</v>
      </c>
      <c r="P27">
        <v>7.95</v>
      </c>
      <c r="Q27">
        <v>37.299999999999997</v>
      </c>
      <c r="R27">
        <v>8.4600000000000009</v>
      </c>
      <c r="S27">
        <v>5.0999999999999996</v>
      </c>
      <c r="T27">
        <v>-143.87</v>
      </c>
      <c r="U27">
        <v>-0.45</v>
      </c>
      <c r="V27">
        <v>1200</v>
      </c>
      <c r="W27">
        <v>5.5</v>
      </c>
      <c r="X27">
        <v>300</v>
      </c>
      <c r="Y27">
        <v>0.22</v>
      </c>
      <c r="Z27">
        <v>0</v>
      </c>
      <c r="AA27">
        <v>1000</v>
      </c>
      <c r="AB27">
        <v>3</v>
      </c>
      <c r="AC27">
        <v>-0.7</v>
      </c>
      <c r="AD27">
        <v>10.15</v>
      </c>
      <c r="AE27">
        <v>1638</v>
      </c>
      <c r="AF27">
        <v>982</v>
      </c>
      <c r="AG27">
        <v>40</v>
      </c>
      <c r="AH27">
        <v>20</v>
      </c>
      <c r="AI27">
        <v>1.609</v>
      </c>
      <c r="AL27">
        <v>238.9</v>
      </c>
      <c r="AM27">
        <v>1.4330000000000001</v>
      </c>
      <c r="AS27" t="s">
        <v>82</v>
      </c>
      <c r="AT27" t="s">
        <v>86</v>
      </c>
      <c r="AU27" t="s">
        <v>87</v>
      </c>
      <c r="AV27" t="s">
        <v>88</v>
      </c>
    </row>
    <row r="28" spans="1:48">
      <c r="A28" s="6" t="s">
        <v>683</v>
      </c>
      <c r="B28" t="s">
        <v>85</v>
      </c>
      <c r="C28" t="s">
        <v>167</v>
      </c>
      <c r="D28" t="s">
        <v>168</v>
      </c>
      <c r="E28" t="s">
        <v>80</v>
      </c>
      <c r="F28">
        <v>2010</v>
      </c>
      <c r="H28">
        <v>245</v>
      </c>
      <c r="I28">
        <v>0.1</v>
      </c>
      <c r="J28" t="s">
        <v>15</v>
      </c>
      <c r="K28">
        <v>60</v>
      </c>
      <c r="L28">
        <v>1</v>
      </c>
      <c r="M28">
        <v>1000</v>
      </c>
      <c r="N28">
        <v>25</v>
      </c>
      <c r="O28">
        <v>30.3</v>
      </c>
      <c r="P28">
        <v>8.09</v>
      </c>
      <c r="Q28">
        <v>37.4</v>
      </c>
      <c r="R28">
        <v>8.61</v>
      </c>
      <c r="S28">
        <v>5.2</v>
      </c>
      <c r="T28">
        <v>-145.54</v>
      </c>
      <c r="U28">
        <v>-0.45</v>
      </c>
      <c r="V28">
        <v>1200</v>
      </c>
      <c r="W28">
        <v>5.5</v>
      </c>
      <c r="X28">
        <v>300</v>
      </c>
      <c r="Y28">
        <v>0.22</v>
      </c>
      <c r="Z28">
        <v>0</v>
      </c>
      <c r="AA28">
        <v>1000</v>
      </c>
      <c r="AB28">
        <v>3</v>
      </c>
      <c r="AC28">
        <v>-0.7</v>
      </c>
      <c r="AD28">
        <v>10.33</v>
      </c>
      <c r="AE28">
        <v>1638</v>
      </c>
      <c r="AF28">
        <v>982</v>
      </c>
      <c r="AG28">
        <v>40</v>
      </c>
      <c r="AH28">
        <v>19.2</v>
      </c>
      <c r="AI28">
        <v>1.609</v>
      </c>
      <c r="AL28">
        <v>238.9</v>
      </c>
      <c r="AM28">
        <v>1.4330000000000001</v>
      </c>
      <c r="AS28" t="s">
        <v>82</v>
      </c>
      <c r="AT28" t="s">
        <v>86</v>
      </c>
      <c r="AU28" t="s">
        <v>87</v>
      </c>
      <c r="AV28" t="s">
        <v>88</v>
      </c>
    </row>
    <row r="29" spans="1:48">
      <c r="A29" s="6" t="s">
        <v>683</v>
      </c>
      <c r="B29" t="s">
        <v>85</v>
      </c>
      <c r="C29" t="s">
        <v>169</v>
      </c>
      <c r="D29" t="s">
        <v>170</v>
      </c>
      <c r="E29" t="s">
        <v>80</v>
      </c>
      <c r="F29">
        <v>2012</v>
      </c>
      <c r="H29">
        <v>245</v>
      </c>
      <c r="I29">
        <v>0.1</v>
      </c>
      <c r="J29" t="s">
        <v>15</v>
      </c>
      <c r="K29">
        <v>60</v>
      </c>
      <c r="L29">
        <v>1</v>
      </c>
      <c r="M29">
        <v>1000</v>
      </c>
      <c r="N29">
        <v>25</v>
      </c>
      <c r="O29">
        <v>30.3</v>
      </c>
      <c r="P29">
        <v>8.09</v>
      </c>
      <c r="Q29">
        <v>37.4</v>
      </c>
      <c r="R29">
        <v>8.61</v>
      </c>
      <c r="S29">
        <v>6</v>
      </c>
      <c r="T29">
        <v>-147.63999999999999</v>
      </c>
      <c r="U29">
        <v>-0.45</v>
      </c>
      <c r="V29">
        <v>1200</v>
      </c>
      <c r="W29">
        <v>5.5</v>
      </c>
      <c r="X29">
        <v>300</v>
      </c>
      <c r="Y29">
        <v>0.22</v>
      </c>
      <c r="Z29">
        <v>0</v>
      </c>
      <c r="AA29">
        <v>1000</v>
      </c>
      <c r="AB29">
        <v>3</v>
      </c>
      <c r="AC29">
        <v>-0.7</v>
      </c>
      <c r="AD29">
        <v>10.33</v>
      </c>
      <c r="AE29">
        <v>1638</v>
      </c>
      <c r="AF29">
        <v>982</v>
      </c>
      <c r="AG29">
        <v>40</v>
      </c>
      <c r="AH29">
        <v>20</v>
      </c>
      <c r="AI29">
        <v>1.609</v>
      </c>
      <c r="AL29">
        <v>238.9</v>
      </c>
      <c r="AM29">
        <v>1.4330000000000001</v>
      </c>
      <c r="AS29" t="s">
        <v>82</v>
      </c>
      <c r="AT29" t="s">
        <v>86</v>
      </c>
      <c r="AU29" t="s">
        <v>87</v>
      </c>
      <c r="AV29" t="s">
        <v>88</v>
      </c>
    </row>
    <row r="30" spans="1:48">
      <c r="A30" s="6" t="s">
        <v>683</v>
      </c>
      <c r="B30" t="s">
        <v>85</v>
      </c>
      <c r="C30" t="s">
        <v>171</v>
      </c>
      <c r="D30" t="s">
        <v>172</v>
      </c>
      <c r="E30" t="s">
        <v>80</v>
      </c>
      <c r="F30">
        <v>2010</v>
      </c>
      <c r="H30">
        <v>250</v>
      </c>
      <c r="I30">
        <v>0.1</v>
      </c>
      <c r="J30" t="s">
        <v>15</v>
      </c>
      <c r="K30">
        <v>60</v>
      </c>
      <c r="L30">
        <v>1</v>
      </c>
      <c r="M30">
        <v>1000</v>
      </c>
      <c r="N30">
        <v>25</v>
      </c>
      <c r="O30">
        <v>30.4</v>
      </c>
      <c r="P30">
        <v>8.2200000000000006</v>
      </c>
      <c r="Q30">
        <v>37.5</v>
      </c>
      <c r="R30">
        <v>8.74</v>
      </c>
      <c r="S30">
        <v>5.2</v>
      </c>
      <c r="T30">
        <v>-146</v>
      </c>
      <c r="U30">
        <v>-0.45</v>
      </c>
      <c r="V30">
        <v>1200</v>
      </c>
      <c r="W30">
        <v>5.5</v>
      </c>
      <c r="X30">
        <v>300</v>
      </c>
      <c r="Y30">
        <v>0.21</v>
      </c>
      <c r="Z30">
        <v>0</v>
      </c>
      <c r="AA30">
        <v>1000</v>
      </c>
      <c r="AB30">
        <v>3</v>
      </c>
      <c r="AC30">
        <v>-0.7</v>
      </c>
      <c r="AD30">
        <v>10.49</v>
      </c>
      <c r="AE30">
        <v>1638</v>
      </c>
      <c r="AF30">
        <v>982</v>
      </c>
      <c r="AG30">
        <v>40</v>
      </c>
      <c r="AH30">
        <v>19.2</v>
      </c>
      <c r="AI30">
        <v>1.609</v>
      </c>
      <c r="AL30">
        <v>238.9</v>
      </c>
      <c r="AM30">
        <v>1.4330000000000001</v>
      </c>
      <c r="AS30" t="s">
        <v>82</v>
      </c>
      <c r="AT30" t="s">
        <v>86</v>
      </c>
      <c r="AU30" t="s">
        <v>87</v>
      </c>
      <c r="AV30" t="s">
        <v>88</v>
      </c>
    </row>
    <row r="31" spans="1:48">
      <c r="A31" s="6" t="s">
        <v>683</v>
      </c>
      <c r="B31" t="s">
        <v>85</v>
      </c>
      <c r="C31" t="s">
        <v>173</v>
      </c>
      <c r="D31" t="s">
        <v>174</v>
      </c>
      <c r="E31" t="s">
        <v>80</v>
      </c>
      <c r="F31">
        <v>2012</v>
      </c>
      <c r="H31">
        <v>250</v>
      </c>
      <c r="I31">
        <v>0.1</v>
      </c>
      <c r="J31" t="s">
        <v>15</v>
      </c>
      <c r="K31">
        <v>60</v>
      </c>
      <c r="L31">
        <v>1</v>
      </c>
      <c r="M31">
        <v>1000</v>
      </c>
      <c r="N31">
        <v>25</v>
      </c>
      <c r="O31">
        <v>30.4</v>
      </c>
      <c r="P31">
        <v>8.2200000000000006</v>
      </c>
      <c r="Q31">
        <v>37.5</v>
      </c>
      <c r="R31">
        <v>8.74</v>
      </c>
      <c r="S31">
        <v>6.1</v>
      </c>
      <c r="T31">
        <v>-148.44</v>
      </c>
      <c r="U31">
        <v>-0.45</v>
      </c>
      <c r="V31">
        <v>1200</v>
      </c>
      <c r="W31">
        <v>5.5</v>
      </c>
      <c r="X31">
        <v>300</v>
      </c>
      <c r="Y31">
        <v>0.21</v>
      </c>
      <c r="Z31">
        <v>0</v>
      </c>
      <c r="AA31">
        <v>1000</v>
      </c>
      <c r="AB31">
        <v>3</v>
      </c>
      <c r="AC31">
        <v>-0.7</v>
      </c>
      <c r="AD31">
        <v>10.49</v>
      </c>
      <c r="AE31">
        <v>1638</v>
      </c>
      <c r="AF31">
        <v>982</v>
      </c>
      <c r="AG31">
        <v>40</v>
      </c>
      <c r="AH31">
        <v>20</v>
      </c>
      <c r="AI31">
        <v>1.609</v>
      </c>
      <c r="AL31">
        <v>238.9</v>
      </c>
      <c r="AM31">
        <v>1.4330000000000001</v>
      </c>
      <c r="AS31" t="s">
        <v>82</v>
      </c>
      <c r="AT31" t="s">
        <v>86</v>
      </c>
      <c r="AU31" t="s">
        <v>87</v>
      </c>
      <c r="AV31" t="s">
        <v>88</v>
      </c>
    </row>
    <row r="32" spans="1:48">
      <c r="A32" s="6" t="s">
        <v>683</v>
      </c>
      <c r="B32" t="s">
        <v>85</v>
      </c>
      <c r="C32" t="s">
        <v>175</v>
      </c>
      <c r="D32" t="s">
        <v>176</v>
      </c>
      <c r="E32" t="s">
        <v>80</v>
      </c>
      <c r="F32">
        <v>2012</v>
      </c>
      <c r="H32">
        <v>255</v>
      </c>
      <c r="I32">
        <v>0.1</v>
      </c>
      <c r="J32" t="s">
        <v>15</v>
      </c>
      <c r="K32">
        <v>60</v>
      </c>
      <c r="L32">
        <v>1</v>
      </c>
      <c r="M32">
        <v>1000</v>
      </c>
      <c r="N32">
        <v>25</v>
      </c>
      <c r="O32">
        <v>30.5</v>
      </c>
      <c r="P32">
        <v>8.35</v>
      </c>
      <c r="Q32">
        <v>37.700000000000003</v>
      </c>
      <c r="R32">
        <v>8.8699999999999992</v>
      </c>
      <c r="S32">
        <v>6.2</v>
      </c>
      <c r="T32">
        <v>-149.24</v>
      </c>
      <c r="U32">
        <v>-0.45</v>
      </c>
      <c r="V32">
        <v>2000</v>
      </c>
      <c r="W32">
        <v>5.5</v>
      </c>
      <c r="X32">
        <v>300</v>
      </c>
      <c r="Y32">
        <v>0.22</v>
      </c>
      <c r="Z32">
        <v>0</v>
      </c>
      <c r="AA32">
        <v>1000</v>
      </c>
      <c r="AB32">
        <v>3</v>
      </c>
      <c r="AC32">
        <v>-0.7</v>
      </c>
      <c r="AD32">
        <v>10.65</v>
      </c>
      <c r="AE32">
        <v>1638</v>
      </c>
      <c r="AF32">
        <v>982</v>
      </c>
      <c r="AG32">
        <v>40</v>
      </c>
      <c r="AH32">
        <v>20</v>
      </c>
      <c r="AI32">
        <v>1.609</v>
      </c>
      <c r="AL32">
        <v>238.9</v>
      </c>
      <c r="AM32">
        <v>1.4330000000000001</v>
      </c>
      <c r="AS32" t="s">
        <v>82</v>
      </c>
      <c r="AT32" t="s">
        <v>86</v>
      </c>
      <c r="AU32" t="s">
        <v>87</v>
      </c>
      <c r="AV32" t="s">
        <v>88</v>
      </c>
    </row>
    <row r="33" spans="1:48">
      <c r="A33" s="6" t="s">
        <v>683</v>
      </c>
      <c r="B33" t="s">
        <v>85</v>
      </c>
      <c r="C33" t="s">
        <v>177</v>
      </c>
      <c r="D33" t="s">
        <v>178</v>
      </c>
      <c r="E33" t="s">
        <v>80</v>
      </c>
      <c r="F33">
        <v>2012</v>
      </c>
      <c r="H33">
        <v>255</v>
      </c>
      <c r="I33">
        <v>0.1</v>
      </c>
      <c r="J33" t="s">
        <v>15</v>
      </c>
      <c r="K33">
        <v>96</v>
      </c>
      <c r="L33">
        <v>1</v>
      </c>
      <c r="M33">
        <v>1000</v>
      </c>
      <c r="N33">
        <v>25</v>
      </c>
      <c r="O33">
        <v>49</v>
      </c>
      <c r="P33">
        <v>5.21</v>
      </c>
      <c r="Q33">
        <v>59.8</v>
      </c>
      <c r="R33">
        <v>5.55</v>
      </c>
      <c r="S33">
        <v>3.3</v>
      </c>
      <c r="T33">
        <v>-234.58</v>
      </c>
      <c r="U33">
        <v>-0.45</v>
      </c>
      <c r="V33">
        <v>3000</v>
      </c>
      <c r="W33">
        <v>5.5</v>
      </c>
      <c r="X33">
        <v>700</v>
      </c>
      <c r="Y33">
        <v>0.44</v>
      </c>
      <c r="Z33">
        <v>0</v>
      </c>
      <c r="AA33">
        <v>1000</v>
      </c>
      <c r="AB33">
        <v>4</v>
      </c>
      <c r="AC33">
        <v>-0.7</v>
      </c>
      <c r="AD33">
        <v>6.59</v>
      </c>
      <c r="AE33">
        <v>1602</v>
      </c>
      <c r="AF33">
        <v>1061</v>
      </c>
      <c r="AG33">
        <v>40</v>
      </c>
      <c r="AH33">
        <v>21</v>
      </c>
      <c r="AI33">
        <v>1.7</v>
      </c>
      <c r="AL33">
        <v>148.6</v>
      </c>
      <c r="AM33">
        <v>1.427</v>
      </c>
      <c r="AS33" t="s">
        <v>82</v>
      </c>
      <c r="AT33" t="s">
        <v>86</v>
      </c>
      <c r="AU33" t="s">
        <v>87</v>
      </c>
      <c r="AV33" t="s">
        <v>88</v>
      </c>
    </row>
    <row r="34" spans="1:48">
      <c r="A34" s="6" t="s">
        <v>683</v>
      </c>
      <c r="B34" t="s">
        <v>85</v>
      </c>
      <c r="C34" t="s">
        <v>179</v>
      </c>
      <c r="D34" t="s">
        <v>180</v>
      </c>
      <c r="E34" t="s">
        <v>80</v>
      </c>
      <c r="F34">
        <v>2011</v>
      </c>
      <c r="H34">
        <v>255</v>
      </c>
      <c r="I34">
        <v>0.1</v>
      </c>
      <c r="J34" t="s">
        <v>15</v>
      </c>
      <c r="K34">
        <v>60</v>
      </c>
      <c r="L34">
        <v>1</v>
      </c>
      <c r="M34">
        <v>1000</v>
      </c>
      <c r="N34">
        <v>25</v>
      </c>
      <c r="O34">
        <v>30.5</v>
      </c>
      <c r="P34">
        <v>8.35</v>
      </c>
      <c r="Q34">
        <v>37.700000000000003</v>
      </c>
      <c r="R34">
        <v>8.8699999999999992</v>
      </c>
      <c r="S34">
        <v>5.3</v>
      </c>
      <c r="T34">
        <v>-145.69999999999999</v>
      </c>
      <c r="U34">
        <v>-0.45</v>
      </c>
      <c r="V34">
        <v>1200</v>
      </c>
      <c r="W34">
        <v>5.5</v>
      </c>
      <c r="X34">
        <v>300</v>
      </c>
      <c r="Y34">
        <v>0.22</v>
      </c>
      <c r="Z34">
        <v>0</v>
      </c>
      <c r="AA34">
        <v>1000</v>
      </c>
      <c r="AB34">
        <v>3</v>
      </c>
      <c r="AC34">
        <v>-0.7</v>
      </c>
      <c r="AD34">
        <v>3.92</v>
      </c>
      <c r="AE34">
        <v>1638</v>
      </c>
      <c r="AF34">
        <v>982</v>
      </c>
      <c r="AG34">
        <v>40</v>
      </c>
      <c r="AH34">
        <v>19.2</v>
      </c>
      <c r="AI34">
        <v>1.609</v>
      </c>
      <c r="AL34">
        <v>238.9</v>
      </c>
      <c r="AM34">
        <v>1.4330000000000001</v>
      </c>
      <c r="AS34" t="s">
        <v>82</v>
      </c>
      <c r="AT34" t="s">
        <v>86</v>
      </c>
      <c r="AU34" t="s">
        <v>87</v>
      </c>
      <c r="AV34" t="s">
        <v>88</v>
      </c>
    </row>
    <row r="35" spans="1:48">
      <c r="A35" s="6" t="s">
        <v>683</v>
      </c>
      <c r="B35" t="s">
        <v>85</v>
      </c>
      <c r="C35" t="s">
        <v>181</v>
      </c>
      <c r="D35" t="s">
        <v>182</v>
      </c>
      <c r="E35" t="s">
        <v>80</v>
      </c>
      <c r="F35">
        <v>2012</v>
      </c>
      <c r="H35">
        <v>260</v>
      </c>
      <c r="I35">
        <v>0.1</v>
      </c>
      <c r="J35" t="s">
        <v>15</v>
      </c>
      <c r="K35">
        <v>60</v>
      </c>
      <c r="L35">
        <v>1</v>
      </c>
      <c r="M35">
        <v>1000</v>
      </c>
      <c r="N35">
        <v>25</v>
      </c>
      <c r="O35">
        <v>30.7</v>
      </c>
      <c r="P35">
        <v>8.48</v>
      </c>
      <c r="Q35">
        <v>37.799999999999997</v>
      </c>
      <c r="R35">
        <v>8.99</v>
      </c>
      <c r="S35">
        <v>6.3</v>
      </c>
      <c r="T35">
        <v>-150.91999999999999</v>
      </c>
      <c r="U35">
        <v>-0.45</v>
      </c>
      <c r="V35">
        <v>1200</v>
      </c>
      <c r="W35">
        <v>5.5</v>
      </c>
      <c r="X35">
        <v>300</v>
      </c>
      <c r="Y35">
        <v>0.19</v>
      </c>
      <c r="Z35">
        <v>0</v>
      </c>
      <c r="AA35">
        <v>1000</v>
      </c>
      <c r="AB35">
        <v>3</v>
      </c>
      <c r="AC35">
        <v>-0.7</v>
      </c>
      <c r="AD35">
        <v>10.94</v>
      </c>
      <c r="AE35">
        <v>1638</v>
      </c>
      <c r="AF35">
        <v>982</v>
      </c>
      <c r="AG35">
        <v>40</v>
      </c>
      <c r="AH35">
        <v>20</v>
      </c>
      <c r="AI35">
        <v>1.609</v>
      </c>
      <c r="AL35">
        <v>238.9</v>
      </c>
      <c r="AM35">
        <v>1.4330000000000001</v>
      </c>
      <c r="AS35" t="s">
        <v>82</v>
      </c>
      <c r="AT35" t="s">
        <v>86</v>
      </c>
      <c r="AU35" t="s">
        <v>87</v>
      </c>
      <c r="AV35" t="s">
        <v>88</v>
      </c>
    </row>
    <row r="36" spans="1:48">
      <c r="A36" s="6" t="s">
        <v>683</v>
      </c>
      <c r="B36" t="s">
        <v>85</v>
      </c>
      <c r="C36" t="s">
        <v>183</v>
      </c>
      <c r="D36" t="s">
        <v>184</v>
      </c>
      <c r="E36" t="s">
        <v>80</v>
      </c>
      <c r="F36">
        <v>2012</v>
      </c>
      <c r="H36">
        <v>260</v>
      </c>
      <c r="I36">
        <v>0.1</v>
      </c>
      <c r="J36" t="s">
        <v>15</v>
      </c>
      <c r="K36">
        <v>96</v>
      </c>
      <c r="L36">
        <v>1</v>
      </c>
      <c r="M36">
        <v>1000</v>
      </c>
      <c r="N36">
        <v>25</v>
      </c>
      <c r="O36">
        <v>49.3</v>
      </c>
      <c r="P36">
        <v>5.27</v>
      </c>
      <c r="Q36">
        <v>60</v>
      </c>
      <c r="R36">
        <v>5.62</v>
      </c>
      <c r="S36">
        <v>3.3</v>
      </c>
      <c r="T36">
        <v>-234.56</v>
      </c>
      <c r="U36">
        <v>-0.45</v>
      </c>
      <c r="V36">
        <v>3000</v>
      </c>
      <c r="W36">
        <v>5.5</v>
      </c>
      <c r="X36">
        <v>700</v>
      </c>
      <c r="Y36">
        <v>0.42</v>
      </c>
      <c r="Z36">
        <v>0</v>
      </c>
      <c r="AA36">
        <v>1000</v>
      </c>
      <c r="AB36">
        <v>4</v>
      </c>
      <c r="AC36">
        <v>-0.7</v>
      </c>
      <c r="AD36">
        <v>6.59</v>
      </c>
      <c r="AE36">
        <v>1602</v>
      </c>
      <c r="AF36">
        <v>1061</v>
      </c>
      <c r="AG36">
        <v>40</v>
      </c>
      <c r="AH36">
        <v>21</v>
      </c>
      <c r="AI36">
        <v>1.7</v>
      </c>
      <c r="AL36">
        <v>148.6</v>
      </c>
      <c r="AM36">
        <v>1.427</v>
      </c>
      <c r="AS36" t="s">
        <v>82</v>
      </c>
      <c r="AT36" t="s">
        <v>86</v>
      </c>
      <c r="AU36" t="s">
        <v>87</v>
      </c>
      <c r="AV36" t="s">
        <v>88</v>
      </c>
    </row>
    <row r="37" spans="1:48">
      <c r="A37" s="6" t="s">
        <v>683</v>
      </c>
      <c r="B37" t="s">
        <v>85</v>
      </c>
      <c r="C37" t="s">
        <v>185</v>
      </c>
      <c r="D37" t="s">
        <v>186</v>
      </c>
      <c r="E37" t="s">
        <v>80</v>
      </c>
      <c r="F37">
        <v>2011</v>
      </c>
      <c r="H37">
        <v>260</v>
      </c>
      <c r="I37">
        <v>0.1</v>
      </c>
      <c r="J37" t="s">
        <v>15</v>
      </c>
      <c r="K37">
        <v>60</v>
      </c>
      <c r="L37">
        <v>1</v>
      </c>
      <c r="M37">
        <v>1000</v>
      </c>
      <c r="N37">
        <v>25</v>
      </c>
      <c r="O37">
        <v>30.7</v>
      </c>
      <c r="P37">
        <v>8.48</v>
      </c>
      <c r="Q37">
        <v>37.799999999999997</v>
      </c>
      <c r="R37">
        <v>8.99</v>
      </c>
      <c r="S37">
        <v>6.3</v>
      </c>
      <c r="T37">
        <v>-150.91999999999999</v>
      </c>
      <c r="U37">
        <v>-0.45</v>
      </c>
      <c r="V37">
        <v>1200</v>
      </c>
      <c r="W37">
        <v>5.5</v>
      </c>
      <c r="X37">
        <v>300</v>
      </c>
      <c r="Y37">
        <v>0.19</v>
      </c>
      <c r="Z37">
        <v>0</v>
      </c>
      <c r="AA37">
        <v>1000</v>
      </c>
      <c r="AB37">
        <v>3</v>
      </c>
      <c r="AC37">
        <v>-0.7</v>
      </c>
      <c r="AD37">
        <v>10.94</v>
      </c>
      <c r="AE37">
        <v>1638</v>
      </c>
      <c r="AF37">
        <v>982</v>
      </c>
      <c r="AG37">
        <v>40</v>
      </c>
      <c r="AH37">
        <v>19.2</v>
      </c>
      <c r="AI37">
        <v>1.609</v>
      </c>
      <c r="AL37">
        <v>238.9</v>
      </c>
      <c r="AM37">
        <v>1.4330000000000001</v>
      </c>
      <c r="AS37" t="s">
        <v>82</v>
      </c>
      <c r="AT37" t="s">
        <v>86</v>
      </c>
      <c r="AU37" t="s">
        <v>87</v>
      </c>
      <c r="AV37" t="s">
        <v>88</v>
      </c>
    </row>
    <row r="38" spans="1:48">
      <c r="A38" s="6" t="s">
        <v>683</v>
      </c>
      <c r="B38" t="s">
        <v>85</v>
      </c>
      <c r="C38" t="s">
        <v>187</v>
      </c>
      <c r="D38" t="s">
        <v>188</v>
      </c>
      <c r="E38" t="s">
        <v>80</v>
      </c>
      <c r="F38">
        <v>2010</v>
      </c>
      <c r="H38">
        <v>265</v>
      </c>
      <c r="I38">
        <v>0.1</v>
      </c>
      <c r="J38" t="s">
        <v>15</v>
      </c>
      <c r="K38">
        <v>72</v>
      </c>
      <c r="L38">
        <v>1</v>
      </c>
      <c r="M38">
        <v>1000</v>
      </c>
      <c r="N38">
        <v>25</v>
      </c>
      <c r="O38">
        <v>35.5</v>
      </c>
      <c r="P38">
        <v>7.47</v>
      </c>
      <c r="Q38">
        <v>44.3</v>
      </c>
      <c r="R38">
        <v>7.98</v>
      </c>
      <c r="S38">
        <v>4.8</v>
      </c>
      <c r="T38">
        <v>-167.42</v>
      </c>
      <c r="U38">
        <v>-0.45</v>
      </c>
      <c r="V38">
        <v>1400</v>
      </c>
      <c r="W38">
        <v>5.5</v>
      </c>
      <c r="X38">
        <v>350</v>
      </c>
      <c r="Y38">
        <v>0.34</v>
      </c>
      <c r="Z38">
        <v>0</v>
      </c>
      <c r="AA38">
        <v>1000</v>
      </c>
      <c r="AB38">
        <v>3</v>
      </c>
      <c r="AC38">
        <v>-0.7</v>
      </c>
      <c r="AD38">
        <v>9.58</v>
      </c>
      <c r="AE38">
        <v>1954</v>
      </c>
      <c r="AF38">
        <v>982</v>
      </c>
      <c r="AG38">
        <v>40</v>
      </c>
      <c r="AH38">
        <v>27</v>
      </c>
      <c r="AI38">
        <v>1.919</v>
      </c>
      <c r="AL38">
        <v>238.9</v>
      </c>
      <c r="AM38">
        <v>1.72</v>
      </c>
      <c r="AS38" t="s">
        <v>82</v>
      </c>
      <c r="AT38" t="s">
        <v>86</v>
      </c>
      <c r="AU38" t="s">
        <v>87</v>
      </c>
      <c r="AV38" t="s">
        <v>88</v>
      </c>
    </row>
    <row r="39" spans="1:48">
      <c r="A39" s="6" t="s">
        <v>683</v>
      </c>
      <c r="B39" t="s">
        <v>85</v>
      </c>
      <c r="C39" t="s">
        <v>189</v>
      </c>
      <c r="D39" t="s">
        <v>190</v>
      </c>
      <c r="E39" t="s">
        <v>80</v>
      </c>
      <c r="F39">
        <v>2010</v>
      </c>
      <c r="H39">
        <v>275</v>
      </c>
      <c r="I39">
        <v>0.1</v>
      </c>
      <c r="J39" t="s">
        <v>15</v>
      </c>
      <c r="K39">
        <v>72</v>
      </c>
      <c r="L39">
        <v>1</v>
      </c>
      <c r="M39">
        <v>1000</v>
      </c>
      <c r="N39">
        <v>25</v>
      </c>
      <c r="O39">
        <v>35.799999999999997</v>
      </c>
      <c r="P39">
        <v>7.68</v>
      </c>
      <c r="Q39">
        <v>44.5</v>
      </c>
      <c r="R39">
        <v>8.19</v>
      </c>
      <c r="S39">
        <v>4.9000000000000004</v>
      </c>
      <c r="T39">
        <v>-169.38</v>
      </c>
      <c r="U39">
        <v>-0.45</v>
      </c>
      <c r="V39">
        <v>1400</v>
      </c>
      <c r="W39">
        <v>5.5</v>
      </c>
      <c r="X39">
        <v>350</v>
      </c>
      <c r="Y39">
        <v>0.31</v>
      </c>
      <c r="Z39">
        <v>0</v>
      </c>
      <c r="AA39">
        <v>1000</v>
      </c>
      <c r="AB39">
        <v>3</v>
      </c>
      <c r="AC39">
        <v>-0.7</v>
      </c>
      <c r="AD39">
        <v>9.83</v>
      </c>
      <c r="AE39">
        <v>1954</v>
      </c>
      <c r="AF39">
        <v>982</v>
      </c>
      <c r="AG39">
        <v>40</v>
      </c>
      <c r="AH39">
        <v>27</v>
      </c>
      <c r="AI39">
        <v>1.919</v>
      </c>
      <c r="AL39">
        <v>238.9</v>
      </c>
      <c r="AM39">
        <v>1.72</v>
      </c>
      <c r="AS39" t="s">
        <v>82</v>
      </c>
      <c r="AT39" t="s">
        <v>86</v>
      </c>
      <c r="AU39" t="s">
        <v>87</v>
      </c>
      <c r="AV39" t="s">
        <v>88</v>
      </c>
    </row>
    <row r="40" spans="1:48">
      <c r="A40" s="6" t="s">
        <v>683</v>
      </c>
      <c r="B40" t="s">
        <v>85</v>
      </c>
      <c r="C40" t="s">
        <v>193</v>
      </c>
      <c r="D40" t="s">
        <v>194</v>
      </c>
      <c r="E40" t="s">
        <v>80</v>
      </c>
      <c r="F40">
        <v>2010</v>
      </c>
      <c r="H40">
        <v>285</v>
      </c>
      <c r="I40">
        <v>0.1</v>
      </c>
      <c r="J40" t="s">
        <v>15</v>
      </c>
      <c r="K40">
        <v>72</v>
      </c>
      <c r="L40">
        <v>1</v>
      </c>
      <c r="M40">
        <v>1000</v>
      </c>
      <c r="N40">
        <v>25</v>
      </c>
      <c r="O40">
        <v>36.1</v>
      </c>
      <c r="P40">
        <v>7.89</v>
      </c>
      <c r="Q40">
        <v>44.7</v>
      </c>
      <c r="R40">
        <v>8.4</v>
      </c>
      <c r="S40">
        <v>5</v>
      </c>
      <c r="T40">
        <v>-171.57</v>
      </c>
      <c r="U40">
        <v>-0.45</v>
      </c>
      <c r="V40">
        <v>1400</v>
      </c>
      <c r="W40">
        <v>5.5</v>
      </c>
      <c r="X40">
        <v>350</v>
      </c>
      <c r="Y40">
        <v>0.28000000000000003</v>
      </c>
      <c r="Z40">
        <v>0</v>
      </c>
      <c r="AA40">
        <v>1000</v>
      </c>
      <c r="AB40">
        <v>3</v>
      </c>
      <c r="AC40">
        <v>-0.7</v>
      </c>
      <c r="AD40">
        <v>10.08</v>
      </c>
      <c r="AE40">
        <v>1954</v>
      </c>
      <c r="AF40">
        <v>982</v>
      </c>
      <c r="AG40">
        <v>40</v>
      </c>
      <c r="AH40">
        <v>27</v>
      </c>
      <c r="AI40">
        <v>1.919</v>
      </c>
      <c r="AL40">
        <v>238.9</v>
      </c>
      <c r="AM40">
        <v>1.72</v>
      </c>
      <c r="AS40" t="s">
        <v>82</v>
      </c>
      <c r="AT40" t="s">
        <v>86</v>
      </c>
      <c r="AU40" t="s">
        <v>87</v>
      </c>
      <c r="AV40" t="s">
        <v>88</v>
      </c>
    </row>
    <row r="41" spans="1:48">
      <c r="A41" s="6" t="s">
        <v>683</v>
      </c>
      <c r="B41" t="s">
        <v>85</v>
      </c>
      <c r="C41" t="s">
        <v>197</v>
      </c>
      <c r="D41" t="s">
        <v>198</v>
      </c>
      <c r="E41" t="s">
        <v>80</v>
      </c>
      <c r="F41">
        <v>2010</v>
      </c>
      <c r="H41">
        <v>295</v>
      </c>
      <c r="I41">
        <v>0.1</v>
      </c>
      <c r="J41" t="s">
        <v>15</v>
      </c>
      <c r="K41">
        <v>72</v>
      </c>
      <c r="L41">
        <v>1</v>
      </c>
      <c r="M41">
        <v>1000</v>
      </c>
      <c r="N41">
        <v>25</v>
      </c>
      <c r="O41">
        <v>36.4</v>
      </c>
      <c r="P41">
        <v>8.11</v>
      </c>
      <c r="Q41">
        <v>44.9</v>
      </c>
      <c r="R41">
        <v>8.6300000000000008</v>
      </c>
      <c r="S41">
        <v>5.2</v>
      </c>
      <c r="T41">
        <v>-173.67</v>
      </c>
      <c r="U41">
        <v>-0.45</v>
      </c>
      <c r="V41">
        <v>1400</v>
      </c>
      <c r="W41">
        <v>5.5</v>
      </c>
      <c r="X41">
        <v>350</v>
      </c>
      <c r="Y41">
        <v>0.26</v>
      </c>
      <c r="Z41">
        <v>0</v>
      </c>
      <c r="AA41">
        <v>1000</v>
      </c>
      <c r="AB41">
        <v>3</v>
      </c>
      <c r="AC41">
        <v>-0.7</v>
      </c>
      <c r="AD41">
        <v>10.36</v>
      </c>
      <c r="AE41">
        <v>1954</v>
      </c>
      <c r="AF41">
        <v>982</v>
      </c>
      <c r="AG41">
        <v>40</v>
      </c>
      <c r="AH41">
        <v>27</v>
      </c>
      <c r="AI41">
        <v>1.919</v>
      </c>
      <c r="AL41">
        <v>238.9</v>
      </c>
      <c r="AM41">
        <v>1.72</v>
      </c>
      <c r="AS41" t="s">
        <v>82</v>
      </c>
      <c r="AT41" t="s">
        <v>86</v>
      </c>
      <c r="AU41" t="s">
        <v>87</v>
      </c>
      <c r="AV41" t="s">
        <v>88</v>
      </c>
    </row>
    <row r="42" spans="1:48">
      <c r="A42" s="6" t="s">
        <v>683</v>
      </c>
      <c r="B42" t="s">
        <v>85</v>
      </c>
      <c r="C42" t="s">
        <v>201</v>
      </c>
      <c r="D42" t="s">
        <v>202</v>
      </c>
      <c r="E42" t="s">
        <v>80</v>
      </c>
      <c r="F42">
        <v>2010</v>
      </c>
      <c r="H42">
        <v>305</v>
      </c>
      <c r="I42">
        <v>0.1</v>
      </c>
      <c r="J42" t="s">
        <v>15</v>
      </c>
      <c r="K42">
        <v>72</v>
      </c>
      <c r="L42">
        <v>1</v>
      </c>
      <c r="M42">
        <v>1000</v>
      </c>
      <c r="N42">
        <v>25</v>
      </c>
      <c r="O42">
        <v>36.6</v>
      </c>
      <c r="P42">
        <v>8.33</v>
      </c>
      <c r="Q42">
        <v>45.2</v>
      </c>
      <c r="R42">
        <v>8.84</v>
      </c>
      <c r="S42">
        <v>5.3</v>
      </c>
      <c r="T42">
        <v>-175.36</v>
      </c>
      <c r="U42">
        <v>-0.45</v>
      </c>
      <c r="V42">
        <v>1400</v>
      </c>
      <c r="W42">
        <v>5.5</v>
      </c>
      <c r="X42">
        <v>350</v>
      </c>
      <c r="Y42">
        <v>0.25</v>
      </c>
      <c r="Z42">
        <v>0</v>
      </c>
      <c r="AA42">
        <v>1000</v>
      </c>
      <c r="AB42">
        <v>3</v>
      </c>
      <c r="AC42">
        <v>-0.7</v>
      </c>
      <c r="AD42">
        <v>10.61</v>
      </c>
      <c r="AE42">
        <v>1954</v>
      </c>
      <c r="AF42">
        <v>982</v>
      </c>
      <c r="AG42">
        <v>40</v>
      </c>
      <c r="AH42">
        <v>27</v>
      </c>
      <c r="AI42">
        <v>1.919</v>
      </c>
      <c r="AL42">
        <v>238.9</v>
      </c>
      <c r="AM42">
        <v>1.72</v>
      </c>
      <c r="AS42" t="s">
        <v>82</v>
      </c>
      <c r="AT42" t="s">
        <v>86</v>
      </c>
      <c r="AU42" t="s">
        <v>87</v>
      </c>
      <c r="AV42" t="s">
        <v>88</v>
      </c>
    </row>
    <row r="43" spans="1:48">
      <c r="A43" s="6" t="s">
        <v>683</v>
      </c>
      <c r="B43" t="s">
        <v>85</v>
      </c>
      <c r="C43" t="s">
        <v>209</v>
      </c>
      <c r="D43" t="s">
        <v>210</v>
      </c>
      <c r="E43" t="s">
        <v>80</v>
      </c>
      <c r="F43">
        <v>2010</v>
      </c>
      <c r="H43">
        <v>160</v>
      </c>
      <c r="I43">
        <v>0.1</v>
      </c>
      <c r="J43" t="s">
        <v>79</v>
      </c>
      <c r="K43">
        <v>72</v>
      </c>
      <c r="L43">
        <v>1</v>
      </c>
      <c r="M43">
        <v>1000</v>
      </c>
      <c r="N43">
        <v>25</v>
      </c>
      <c r="O43">
        <v>34.799999999999997</v>
      </c>
      <c r="P43">
        <v>4.5999999999999996</v>
      </c>
      <c r="Q43">
        <v>43.4</v>
      </c>
      <c r="R43">
        <v>4.99</v>
      </c>
      <c r="S43">
        <v>3.2</v>
      </c>
      <c r="T43">
        <v>-154.51</v>
      </c>
      <c r="U43">
        <v>-0.43</v>
      </c>
      <c r="V43">
        <v>1800</v>
      </c>
      <c r="W43">
        <v>5.5</v>
      </c>
      <c r="X43">
        <v>450</v>
      </c>
      <c r="Y43">
        <v>0.6</v>
      </c>
      <c r="Z43">
        <v>0</v>
      </c>
      <c r="AA43">
        <v>1000</v>
      </c>
      <c r="AB43">
        <v>3</v>
      </c>
      <c r="AC43">
        <v>-0.7</v>
      </c>
      <c r="AD43">
        <v>3.92</v>
      </c>
      <c r="AE43">
        <v>1580</v>
      </c>
      <c r="AF43">
        <v>808</v>
      </c>
      <c r="AG43">
        <v>40</v>
      </c>
      <c r="AH43">
        <v>15.75</v>
      </c>
      <c r="AI43">
        <v>1.278</v>
      </c>
      <c r="AL43">
        <v>156.30000000000001</v>
      </c>
      <c r="AM43">
        <v>1.125</v>
      </c>
      <c r="AS43" t="s">
        <v>82</v>
      </c>
      <c r="AT43" t="s">
        <v>86</v>
      </c>
      <c r="AU43" t="s">
        <v>87</v>
      </c>
      <c r="AV43" t="s">
        <v>88</v>
      </c>
    </row>
    <row r="44" spans="1:48">
      <c r="A44" s="6" t="s">
        <v>683</v>
      </c>
      <c r="B44" t="s">
        <v>85</v>
      </c>
      <c r="C44" t="s">
        <v>213</v>
      </c>
      <c r="D44" t="s">
        <v>214</v>
      </c>
      <c r="E44" t="s">
        <v>80</v>
      </c>
      <c r="F44">
        <v>2011</v>
      </c>
      <c r="H44">
        <v>160</v>
      </c>
      <c r="I44">
        <v>0.1</v>
      </c>
      <c r="J44" t="s">
        <v>79</v>
      </c>
      <c r="K44">
        <v>48</v>
      </c>
      <c r="L44">
        <v>1</v>
      </c>
      <c r="M44">
        <v>1000</v>
      </c>
      <c r="N44">
        <v>25</v>
      </c>
      <c r="O44">
        <v>23.1</v>
      </c>
      <c r="P44">
        <v>6.93</v>
      </c>
      <c r="Q44">
        <v>28.9</v>
      </c>
      <c r="R44">
        <v>7.67</v>
      </c>
      <c r="S44">
        <v>6.1</v>
      </c>
      <c r="T44">
        <v>-101.98</v>
      </c>
      <c r="U44">
        <v>-0.42</v>
      </c>
      <c r="V44">
        <v>600</v>
      </c>
      <c r="W44">
        <v>5.5</v>
      </c>
      <c r="X44">
        <v>160</v>
      </c>
      <c r="Y44">
        <v>0.32</v>
      </c>
      <c r="Z44">
        <v>0</v>
      </c>
      <c r="AA44">
        <v>1000</v>
      </c>
      <c r="AB44">
        <v>5</v>
      </c>
      <c r="AC44">
        <v>-0.7</v>
      </c>
      <c r="AD44">
        <v>3.92</v>
      </c>
      <c r="AE44">
        <v>1324</v>
      </c>
      <c r="AF44">
        <v>982</v>
      </c>
      <c r="AG44">
        <v>40</v>
      </c>
      <c r="AH44">
        <v>16</v>
      </c>
      <c r="AI44">
        <v>1.3</v>
      </c>
      <c r="AL44">
        <v>243.4</v>
      </c>
      <c r="AM44">
        <v>1.1679999999999999</v>
      </c>
      <c r="AS44" t="s">
        <v>82</v>
      </c>
      <c r="AT44" t="s">
        <v>86</v>
      </c>
      <c r="AU44" t="s">
        <v>87</v>
      </c>
      <c r="AV44" t="s">
        <v>88</v>
      </c>
    </row>
    <row r="45" spans="1:48">
      <c r="A45" s="6" t="s">
        <v>683</v>
      </c>
      <c r="B45" t="s">
        <v>85</v>
      </c>
      <c r="C45" t="s">
        <v>215</v>
      </c>
      <c r="D45" t="s">
        <v>216</v>
      </c>
      <c r="E45" t="s">
        <v>80</v>
      </c>
      <c r="F45">
        <v>2010</v>
      </c>
      <c r="H45">
        <v>165</v>
      </c>
      <c r="I45">
        <v>0.1</v>
      </c>
      <c r="J45" t="s">
        <v>79</v>
      </c>
      <c r="K45">
        <v>48</v>
      </c>
      <c r="L45">
        <v>1</v>
      </c>
      <c r="M45">
        <v>1000</v>
      </c>
      <c r="N45">
        <v>25</v>
      </c>
      <c r="O45">
        <v>23.1</v>
      </c>
      <c r="P45">
        <v>7.13</v>
      </c>
      <c r="Q45">
        <v>29</v>
      </c>
      <c r="R45">
        <v>7.82</v>
      </c>
      <c r="S45">
        <v>5.0999999999999996</v>
      </c>
      <c r="T45">
        <v>-101.89</v>
      </c>
      <c r="U45">
        <v>-0.43</v>
      </c>
      <c r="V45">
        <v>700</v>
      </c>
      <c r="W45">
        <v>5.5</v>
      </c>
      <c r="X45">
        <v>170</v>
      </c>
      <c r="Y45">
        <v>0.31</v>
      </c>
      <c r="Z45">
        <v>0</v>
      </c>
      <c r="AA45">
        <v>1000</v>
      </c>
      <c r="AB45">
        <v>3</v>
      </c>
      <c r="AC45">
        <v>-0.7</v>
      </c>
      <c r="AD45">
        <v>3.92</v>
      </c>
      <c r="AE45">
        <v>1324</v>
      </c>
      <c r="AF45">
        <v>982</v>
      </c>
      <c r="AG45">
        <v>40</v>
      </c>
      <c r="AH45">
        <v>16</v>
      </c>
      <c r="AI45">
        <v>1.3</v>
      </c>
      <c r="AL45">
        <v>243.4</v>
      </c>
      <c r="AM45">
        <v>1.1679999999999999</v>
      </c>
      <c r="AS45" t="s">
        <v>82</v>
      </c>
      <c r="AT45" t="s">
        <v>86</v>
      </c>
      <c r="AU45" t="s">
        <v>87</v>
      </c>
      <c r="AV45" t="s">
        <v>88</v>
      </c>
    </row>
    <row r="46" spans="1:48">
      <c r="A46" s="6" t="s">
        <v>683</v>
      </c>
      <c r="B46" t="s">
        <v>85</v>
      </c>
      <c r="C46" t="s">
        <v>217</v>
      </c>
      <c r="D46" t="s">
        <v>218</v>
      </c>
      <c r="E46" t="s">
        <v>80</v>
      </c>
      <c r="F46">
        <v>2011</v>
      </c>
      <c r="H46">
        <v>165</v>
      </c>
      <c r="I46">
        <v>0.1</v>
      </c>
      <c r="J46" t="s">
        <v>79</v>
      </c>
      <c r="K46">
        <v>48</v>
      </c>
      <c r="L46">
        <v>1</v>
      </c>
      <c r="M46">
        <v>1000</v>
      </c>
      <c r="N46">
        <v>25</v>
      </c>
      <c r="O46">
        <v>23.1</v>
      </c>
      <c r="P46">
        <v>7.13</v>
      </c>
      <c r="Q46">
        <v>29</v>
      </c>
      <c r="R46">
        <v>7.82</v>
      </c>
      <c r="S46">
        <v>6.3</v>
      </c>
      <c r="T46">
        <v>-103.29</v>
      </c>
      <c r="U46">
        <v>-0.42</v>
      </c>
      <c r="V46">
        <v>700</v>
      </c>
      <c r="W46">
        <v>5.5</v>
      </c>
      <c r="X46">
        <v>170</v>
      </c>
      <c r="Y46">
        <v>0.31</v>
      </c>
      <c r="Z46">
        <v>0</v>
      </c>
      <c r="AA46">
        <v>1000</v>
      </c>
      <c r="AB46">
        <v>5</v>
      </c>
      <c r="AC46">
        <v>-0.7</v>
      </c>
      <c r="AD46">
        <v>3.92</v>
      </c>
      <c r="AE46">
        <v>1324</v>
      </c>
      <c r="AF46">
        <v>982</v>
      </c>
      <c r="AG46">
        <v>40</v>
      </c>
      <c r="AH46">
        <v>16</v>
      </c>
      <c r="AI46">
        <v>1.3</v>
      </c>
      <c r="AL46">
        <v>243.4</v>
      </c>
      <c r="AM46">
        <v>1.1679999999999999</v>
      </c>
      <c r="AS46" t="s">
        <v>82</v>
      </c>
      <c r="AT46" t="s">
        <v>86</v>
      </c>
      <c r="AU46" t="s">
        <v>87</v>
      </c>
      <c r="AV46" t="s">
        <v>88</v>
      </c>
    </row>
    <row r="47" spans="1:48">
      <c r="A47" s="6" t="s">
        <v>683</v>
      </c>
      <c r="B47" t="s">
        <v>85</v>
      </c>
      <c r="C47" t="s">
        <v>219</v>
      </c>
      <c r="D47" t="s">
        <v>220</v>
      </c>
      <c r="E47" t="s">
        <v>80</v>
      </c>
      <c r="F47">
        <v>2010</v>
      </c>
      <c r="H47">
        <v>170</v>
      </c>
      <c r="I47">
        <v>0.1</v>
      </c>
      <c r="J47" t="s">
        <v>79</v>
      </c>
      <c r="K47">
        <v>48</v>
      </c>
      <c r="L47">
        <v>1</v>
      </c>
      <c r="M47">
        <v>1000</v>
      </c>
      <c r="N47">
        <v>25</v>
      </c>
      <c r="O47">
        <v>23.2</v>
      </c>
      <c r="P47">
        <v>7.32</v>
      </c>
      <c r="Q47">
        <v>29.2</v>
      </c>
      <c r="R47">
        <v>7.92</v>
      </c>
      <c r="S47">
        <v>5.0999999999999996</v>
      </c>
      <c r="T47">
        <v>-103.5</v>
      </c>
      <c r="U47">
        <v>-0.43</v>
      </c>
      <c r="V47">
        <v>800</v>
      </c>
      <c r="W47">
        <v>5.5</v>
      </c>
      <c r="X47">
        <v>190</v>
      </c>
      <c r="Y47">
        <v>0.28000000000000003</v>
      </c>
      <c r="Z47">
        <v>0</v>
      </c>
      <c r="AA47">
        <v>1000</v>
      </c>
      <c r="AB47">
        <v>3</v>
      </c>
      <c r="AC47">
        <v>-0.7</v>
      </c>
      <c r="AD47">
        <v>3.92</v>
      </c>
      <c r="AE47">
        <v>1324</v>
      </c>
      <c r="AF47">
        <v>982</v>
      </c>
      <c r="AG47">
        <v>40</v>
      </c>
      <c r="AH47">
        <v>16</v>
      </c>
      <c r="AI47">
        <v>1.3</v>
      </c>
      <c r="AL47">
        <v>243.4</v>
      </c>
      <c r="AM47">
        <v>1.1679999999999999</v>
      </c>
      <c r="AS47" t="s">
        <v>82</v>
      </c>
      <c r="AT47" t="s">
        <v>86</v>
      </c>
      <c r="AU47" t="s">
        <v>87</v>
      </c>
      <c r="AV47" t="s">
        <v>88</v>
      </c>
    </row>
    <row r="48" spans="1:48">
      <c r="A48" s="6" t="s">
        <v>683</v>
      </c>
      <c r="B48" t="s">
        <v>85</v>
      </c>
      <c r="C48" t="s">
        <v>221</v>
      </c>
      <c r="D48" t="s">
        <v>222</v>
      </c>
      <c r="E48" t="s">
        <v>80</v>
      </c>
      <c r="F48">
        <v>2011</v>
      </c>
      <c r="H48">
        <v>170</v>
      </c>
      <c r="I48">
        <v>0.1</v>
      </c>
      <c r="J48" t="s">
        <v>79</v>
      </c>
      <c r="K48">
        <v>48</v>
      </c>
      <c r="L48">
        <v>1</v>
      </c>
      <c r="M48">
        <v>1000</v>
      </c>
      <c r="N48">
        <v>25</v>
      </c>
      <c r="O48">
        <v>23.2</v>
      </c>
      <c r="P48">
        <v>7.32</v>
      </c>
      <c r="Q48">
        <v>29.2</v>
      </c>
      <c r="R48">
        <v>7.92</v>
      </c>
      <c r="S48">
        <v>6.3</v>
      </c>
      <c r="T48">
        <v>-104.63</v>
      </c>
      <c r="U48">
        <v>-0.42</v>
      </c>
      <c r="V48">
        <v>800</v>
      </c>
      <c r="W48">
        <v>5.5</v>
      </c>
      <c r="X48">
        <v>190</v>
      </c>
      <c r="Y48">
        <v>0.28000000000000003</v>
      </c>
      <c r="Z48">
        <v>0</v>
      </c>
      <c r="AA48">
        <v>1000</v>
      </c>
      <c r="AB48">
        <v>5</v>
      </c>
      <c r="AC48">
        <v>-0.7</v>
      </c>
      <c r="AD48">
        <v>3.92</v>
      </c>
      <c r="AE48">
        <v>1324</v>
      </c>
      <c r="AF48">
        <v>982</v>
      </c>
      <c r="AG48">
        <v>40</v>
      </c>
      <c r="AH48">
        <v>16</v>
      </c>
      <c r="AI48">
        <v>1.3</v>
      </c>
      <c r="AL48">
        <v>243.4</v>
      </c>
      <c r="AM48">
        <v>1.1679999999999999</v>
      </c>
      <c r="AS48" t="s">
        <v>82</v>
      </c>
      <c r="AT48" t="s">
        <v>86</v>
      </c>
      <c r="AU48" t="s">
        <v>87</v>
      </c>
      <c r="AV48" t="s">
        <v>88</v>
      </c>
    </row>
    <row r="49" spans="1:48">
      <c r="A49" s="6" t="s">
        <v>683</v>
      </c>
      <c r="B49" t="s">
        <v>85</v>
      </c>
      <c r="C49" t="s">
        <v>223</v>
      </c>
      <c r="D49" t="s">
        <v>224</v>
      </c>
      <c r="E49" t="s">
        <v>80</v>
      </c>
      <c r="F49">
        <v>2010</v>
      </c>
      <c r="H49">
        <v>175</v>
      </c>
      <c r="I49">
        <v>0.1</v>
      </c>
      <c r="J49" t="s">
        <v>79</v>
      </c>
      <c r="K49">
        <v>48</v>
      </c>
      <c r="L49">
        <v>1</v>
      </c>
      <c r="M49">
        <v>1000</v>
      </c>
      <c r="N49">
        <v>25</v>
      </c>
      <c r="O49">
        <v>23.4</v>
      </c>
      <c r="P49">
        <v>7.49</v>
      </c>
      <c r="Q49">
        <v>29.3</v>
      </c>
      <c r="R49">
        <v>8.0399999999999991</v>
      </c>
      <c r="S49">
        <v>5.2</v>
      </c>
      <c r="T49">
        <v>-105.13</v>
      </c>
      <c r="U49">
        <v>-0.43</v>
      </c>
      <c r="V49">
        <v>900</v>
      </c>
      <c r="W49">
        <v>5.5</v>
      </c>
      <c r="X49">
        <v>220</v>
      </c>
      <c r="Y49">
        <v>0.24</v>
      </c>
      <c r="Z49">
        <v>0</v>
      </c>
      <c r="AA49">
        <v>1000</v>
      </c>
      <c r="AB49">
        <v>3</v>
      </c>
      <c r="AC49">
        <v>-0.7</v>
      </c>
      <c r="AD49">
        <v>3.92</v>
      </c>
      <c r="AE49">
        <v>1324</v>
      </c>
      <c r="AF49">
        <v>982</v>
      </c>
      <c r="AG49">
        <v>40</v>
      </c>
      <c r="AH49">
        <v>16</v>
      </c>
      <c r="AI49">
        <v>1.3</v>
      </c>
      <c r="AL49">
        <v>243.4</v>
      </c>
      <c r="AM49">
        <v>1.1679999999999999</v>
      </c>
      <c r="AS49" t="s">
        <v>82</v>
      </c>
      <c r="AT49" t="s">
        <v>86</v>
      </c>
      <c r="AU49" t="s">
        <v>87</v>
      </c>
      <c r="AV49" t="s">
        <v>88</v>
      </c>
    </row>
    <row r="50" spans="1:48">
      <c r="A50" s="6" t="s">
        <v>683</v>
      </c>
      <c r="B50" t="s">
        <v>85</v>
      </c>
      <c r="C50" t="s">
        <v>225</v>
      </c>
      <c r="D50" t="s">
        <v>226</v>
      </c>
      <c r="E50" t="s">
        <v>80</v>
      </c>
      <c r="F50">
        <v>2011</v>
      </c>
      <c r="H50">
        <v>175</v>
      </c>
      <c r="I50">
        <v>0.1</v>
      </c>
      <c r="J50" t="s">
        <v>79</v>
      </c>
      <c r="K50">
        <v>48</v>
      </c>
      <c r="L50">
        <v>1</v>
      </c>
      <c r="M50">
        <v>1000</v>
      </c>
      <c r="N50">
        <v>25</v>
      </c>
      <c r="O50">
        <v>23.4</v>
      </c>
      <c r="P50">
        <v>7.49</v>
      </c>
      <c r="Q50">
        <v>29.3</v>
      </c>
      <c r="R50">
        <v>8.0399999999999991</v>
      </c>
      <c r="S50">
        <v>6.4</v>
      </c>
      <c r="T50">
        <v>-106.25</v>
      </c>
      <c r="U50">
        <v>-0.42</v>
      </c>
      <c r="V50">
        <v>900</v>
      </c>
      <c r="W50">
        <v>5.5</v>
      </c>
      <c r="X50">
        <v>220</v>
      </c>
      <c r="Y50">
        <v>0.24</v>
      </c>
      <c r="Z50">
        <v>0</v>
      </c>
      <c r="AA50">
        <v>1000</v>
      </c>
      <c r="AB50">
        <v>5</v>
      </c>
      <c r="AC50">
        <v>-0.7</v>
      </c>
      <c r="AD50">
        <v>3.92</v>
      </c>
      <c r="AE50">
        <v>1324</v>
      </c>
      <c r="AF50">
        <v>982</v>
      </c>
      <c r="AG50">
        <v>40</v>
      </c>
      <c r="AH50">
        <v>16</v>
      </c>
      <c r="AI50">
        <v>1.3</v>
      </c>
      <c r="AL50">
        <v>243.4</v>
      </c>
      <c r="AM50">
        <v>1.1679999999999999</v>
      </c>
      <c r="AS50" t="s">
        <v>82</v>
      </c>
      <c r="AT50" t="s">
        <v>86</v>
      </c>
      <c r="AU50" t="s">
        <v>87</v>
      </c>
      <c r="AV50" t="s">
        <v>88</v>
      </c>
    </row>
    <row r="51" spans="1:48">
      <c r="A51" s="6" t="s">
        <v>683</v>
      </c>
      <c r="B51" t="s">
        <v>85</v>
      </c>
      <c r="C51" t="s">
        <v>227</v>
      </c>
      <c r="D51" t="s">
        <v>228</v>
      </c>
      <c r="E51" t="s">
        <v>80</v>
      </c>
      <c r="F51">
        <v>2010</v>
      </c>
      <c r="H51">
        <v>180</v>
      </c>
      <c r="I51">
        <v>0.1</v>
      </c>
      <c r="J51" t="s">
        <v>79</v>
      </c>
      <c r="K51">
        <v>48</v>
      </c>
      <c r="L51">
        <v>1</v>
      </c>
      <c r="M51">
        <v>1000</v>
      </c>
      <c r="N51">
        <v>25</v>
      </c>
      <c r="O51">
        <v>23.5</v>
      </c>
      <c r="P51">
        <v>7.65</v>
      </c>
      <c r="Q51">
        <v>29.4</v>
      </c>
      <c r="R51">
        <v>8.19</v>
      </c>
      <c r="S51">
        <v>5.3</v>
      </c>
      <c r="T51">
        <v>-106.02</v>
      </c>
      <c r="U51">
        <v>-0.43</v>
      </c>
      <c r="V51">
        <v>900</v>
      </c>
      <c r="W51">
        <v>5.5</v>
      </c>
      <c r="X51">
        <v>220</v>
      </c>
      <c r="Y51">
        <v>0.23</v>
      </c>
      <c r="Z51">
        <v>0</v>
      </c>
      <c r="AA51">
        <v>1000</v>
      </c>
      <c r="AB51">
        <v>3</v>
      </c>
      <c r="AC51">
        <v>-0.7</v>
      </c>
      <c r="AD51">
        <v>3.92</v>
      </c>
      <c r="AE51">
        <v>1324</v>
      </c>
      <c r="AF51">
        <v>982</v>
      </c>
      <c r="AG51">
        <v>40</v>
      </c>
      <c r="AH51">
        <v>16</v>
      </c>
      <c r="AI51">
        <v>1.3</v>
      </c>
      <c r="AL51">
        <v>243.4</v>
      </c>
      <c r="AM51">
        <v>1.1679999999999999</v>
      </c>
      <c r="AS51" t="s">
        <v>82</v>
      </c>
      <c r="AT51" t="s">
        <v>86</v>
      </c>
      <c r="AU51" t="s">
        <v>87</v>
      </c>
      <c r="AV51" t="s">
        <v>88</v>
      </c>
    </row>
    <row r="52" spans="1:48">
      <c r="A52" s="6" t="s">
        <v>683</v>
      </c>
      <c r="B52" t="s">
        <v>85</v>
      </c>
      <c r="C52" t="s">
        <v>229</v>
      </c>
      <c r="D52" t="s">
        <v>230</v>
      </c>
      <c r="E52" t="s">
        <v>80</v>
      </c>
      <c r="F52">
        <v>2011</v>
      </c>
      <c r="H52">
        <v>180</v>
      </c>
      <c r="I52">
        <v>0.1</v>
      </c>
      <c r="J52" t="s">
        <v>79</v>
      </c>
      <c r="K52">
        <v>48</v>
      </c>
      <c r="L52">
        <v>1</v>
      </c>
      <c r="M52">
        <v>1000</v>
      </c>
      <c r="N52">
        <v>25</v>
      </c>
      <c r="O52">
        <v>23.5</v>
      </c>
      <c r="P52">
        <v>7.65</v>
      </c>
      <c r="Q52">
        <v>29.4</v>
      </c>
      <c r="R52">
        <v>8.19</v>
      </c>
      <c r="S52">
        <v>6.6</v>
      </c>
      <c r="T52">
        <v>-107.74</v>
      </c>
      <c r="U52">
        <v>-0.42</v>
      </c>
      <c r="V52">
        <v>900</v>
      </c>
      <c r="W52">
        <v>5.5</v>
      </c>
      <c r="X52">
        <v>220</v>
      </c>
      <c r="Y52">
        <v>0.23</v>
      </c>
      <c r="Z52">
        <v>0</v>
      </c>
      <c r="AA52">
        <v>1000</v>
      </c>
      <c r="AB52">
        <v>5</v>
      </c>
      <c r="AC52">
        <v>-0.7</v>
      </c>
      <c r="AD52">
        <v>3.92</v>
      </c>
      <c r="AE52">
        <v>1324</v>
      </c>
      <c r="AF52">
        <v>982</v>
      </c>
      <c r="AG52">
        <v>40</v>
      </c>
      <c r="AH52">
        <v>16</v>
      </c>
      <c r="AI52">
        <v>1.3</v>
      </c>
      <c r="AL52">
        <v>243.4</v>
      </c>
      <c r="AM52">
        <v>1.1679999999999999</v>
      </c>
      <c r="AS52" t="s">
        <v>82</v>
      </c>
      <c r="AT52" t="s">
        <v>86</v>
      </c>
      <c r="AU52" t="s">
        <v>87</v>
      </c>
      <c r="AV52" t="s">
        <v>88</v>
      </c>
    </row>
    <row r="53" spans="1:48">
      <c r="A53" s="6" t="s">
        <v>683</v>
      </c>
      <c r="B53" t="s">
        <v>85</v>
      </c>
      <c r="C53" t="s">
        <v>233</v>
      </c>
      <c r="D53" t="s">
        <v>234</v>
      </c>
      <c r="E53" t="s">
        <v>80</v>
      </c>
      <c r="F53">
        <v>2010</v>
      </c>
      <c r="H53">
        <v>185</v>
      </c>
      <c r="I53">
        <v>0.1</v>
      </c>
      <c r="J53" t="s">
        <v>79</v>
      </c>
      <c r="K53">
        <v>60</v>
      </c>
      <c r="L53">
        <v>1</v>
      </c>
      <c r="M53">
        <v>1000</v>
      </c>
      <c r="N53">
        <v>25</v>
      </c>
      <c r="O53">
        <v>28.5</v>
      </c>
      <c r="P53">
        <v>6.49</v>
      </c>
      <c r="Q53">
        <v>35.9</v>
      </c>
      <c r="R53">
        <v>7.27</v>
      </c>
      <c r="S53">
        <v>5.8</v>
      </c>
      <c r="T53">
        <v>-124.53</v>
      </c>
      <c r="U53">
        <v>-0.42</v>
      </c>
      <c r="V53">
        <v>700</v>
      </c>
      <c r="W53">
        <v>5.5</v>
      </c>
      <c r="X53">
        <v>180</v>
      </c>
      <c r="Y53">
        <v>0.46</v>
      </c>
      <c r="Z53">
        <v>0</v>
      </c>
      <c r="AA53">
        <v>1000</v>
      </c>
      <c r="AB53">
        <v>5</v>
      </c>
      <c r="AC53">
        <v>-0.7</v>
      </c>
      <c r="AD53">
        <v>3.92</v>
      </c>
      <c r="AE53">
        <v>1638</v>
      </c>
      <c r="AF53">
        <v>982</v>
      </c>
      <c r="AG53">
        <v>40</v>
      </c>
      <c r="AH53">
        <v>19.2</v>
      </c>
      <c r="AI53">
        <v>1.609</v>
      </c>
      <c r="AL53">
        <v>243.4</v>
      </c>
      <c r="AM53">
        <v>1.46</v>
      </c>
      <c r="AS53" t="s">
        <v>82</v>
      </c>
      <c r="AT53" t="s">
        <v>86</v>
      </c>
      <c r="AU53" t="s">
        <v>87</v>
      </c>
      <c r="AV53" t="s">
        <v>88</v>
      </c>
    </row>
    <row r="54" spans="1:48">
      <c r="A54" s="6" t="s">
        <v>683</v>
      </c>
      <c r="B54" t="s">
        <v>85</v>
      </c>
      <c r="C54" t="s">
        <v>235</v>
      </c>
      <c r="D54" t="s">
        <v>236</v>
      </c>
      <c r="E54" t="s">
        <v>80</v>
      </c>
      <c r="F54">
        <v>2011</v>
      </c>
      <c r="H54">
        <v>185</v>
      </c>
      <c r="I54">
        <v>0.1</v>
      </c>
      <c r="J54" t="s">
        <v>79</v>
      </c>
      <c r="K54">
        <v>48</v>
      </c>
      <c r="L54">
        <v>1</v>
      </c>
      <c r="M54">
        <v>1000</v>
      </c>
      <c r="N54">
        <v>25</v>
      </c>
      <c r="O54">
        <v>23.7</v>
      </c>
      <c r="P54">
        <v>7.82</v>
      </c>
      <c r="Q54">
        <v>29.4</v>
      </c>
      <c r="R54">
        <v>8.39</v>
      </c>
      <c r="S54">
        <v>6.7</v>
      </c>
      <c r="T54">
        <v>-108.7</v>
      </c>
      <c r="U54">
        <v>-0.42</v>
      </c>
      <c r="V54">
        <v>800</v>
      </c>
      <c r="W54">
        <v>5.5</v>
      </c>
      <c r="X54">
        <v>200</v>
      </c>
      <c r="Y54">
        <v>0.2</v>
      </c>
      <c r="Z54">
        <v>0</v>
      </c>
      <c r="AA54">
        <v>1000</v>
      </c>
      <c r="AB54">
        <v>5</v>
      </c>
      <c r="AC54">
        <v>-0.7</v>
      </c>
      <c r="AD54">
        <v>3.92</v>
      </c>
      <c r="AE54">
        <v>1324</v>
      </c>
      <c r="AF54">
        <v>982</v>
      </c>
      <c r="AG54">
        <v>40</v>
      </c>
      <c r="AH54">
        <v>16</v>
      </c>
      <c r="AI54">
        <v>1.3</v>
      </c>
      <c r="AL54">
        <v>243.4</v>
      </c>
      <c r="AM54">
        <v>1.1679999999999999</v>
      </c>
      <c r="AS54" t="s">
        <v>82</v>
      </c>
      <c r="AT54" t="s">
        <v>86</v>
      </c>
      <c r="AU54" t="s">
        <v>87</v>
      </c>
      <c r="AV54" t="s">
        <v>88</v>
      </c>
    </row>
    <row r="55" spans="1:48">
      <c r="A55" s="6" t="s">
        <v>683</v>
      </c>
      <c r="B55" t="s">
        <v>85</v>
      </c>
      <c r="C55" t="s">
        <v>237</v>
      </c>
      <c r="D55" t="s">
        <v>238</v>
      </c>
      <c r="E55" t="s">
        <v>80</v>
      </c>
      <c r="F55">
        <v>2010</v>
      </c>
      <c r="H55">
        <v>190</v>
      </c>
      <c r="I55">
        <v>0.1</v>
      </c>
      <c r="J55" t="s">
        <v>79</v>
      </c>
      <c r="K55">
        <v>48</v>
      </c>
      <c r="L55">
        <v>1</v>
      </c>
      <c r="M55">
        <v>1000</v>
      </c>
      <c r="N55">
        <v>25</v>
      </c>
      <c r="O55">
        <v>23.9</v>
      </c>
      <c r="P55">
        <v>7.95</v>
      </c>
      <c r="Q55">
        <v>29.6</v>
      </c>
      <c r="R55">
        <v>8.5</v>
      </c>
      <c r="S55">
        <v>5.5</v>
      </c>
      <c r="T55">
        <v>-109.13</v>
      </c>
      <c r="U55">
        <v>-0.43</v>
      </c>
      <c r="V55">
        <v>900</v>
      </c>
      <c r="W55">
        <v>5.5</v>
      </c>
      <c r="X55">
        <v>220</v>
      </c>
      <c r="Y55">
        <v>0.19</v>
      </c>
      <c r="Z55">
        <v>0</v>
      </c>
      <c r="AA55">
        <v>1000</v>
      </c>
      <c r="AB55">
        <v>3</v>
      </c>
      <c r="AC55">
        <v>-0.7</v>
      </c>
      <c r="AD55">
        <v>3.92</v>
      </c>
      <c r="AE55">
        <v>1324</v>
      </c>
      <c r="AF55">
        <v>982</v>
      </c>
      <c r="AG55">
        <v>40</v>
      </c>
      <c r="AH55">
        <v>16</v>
      </c>
      <c r="AI55">
        <v>1.3</v>
      </c>
      <c r="AL55">
        <v>243.4</v>
      </c>
      <c r="AM55">
        <v>1.1679999999999999</v>
      </c>
      <c r="AS55" t="s">
        <v>82</v>
      </c>
      <c r="AT55" t="s">
        <v>86</v>
      </c>
      <c r="AU55" t="s">
        <v>87</v>
      </c>
      <c r="AV55" t="s">
        <v>88</v>
      </c>
    </row>
    <row r="56" spans="1:48">
      <c r="A56" s="6" t="s">
        <v>683</v>
      </c>
      <c r="B56" t="s">
        <v>85</v>
      </c>
      <c r="C56" t="s">
        <v>239</v>
      </c>
      <c r="D56" t="s">
        <v>240</v>
      </c>
      <c r="E56" t="s">
        <v>80</v>
      </c>
      <c r="F56">
        <v>2011</v>
      </c>
      <c r="H56">
        <v>190</v>
      </c>
      <c r="I56">
        <v>0.1</v>
      </c>
      <c r="J56" t="s">
        <v>79</v>
      </c>
      <c r="K56">
        <v>48</v>
      </c>
      <c r="L56">
        <v>1</v>
      </c>
      <c r="M56">
        <v>1000</v>
      </c>
      <c r="N56">
        <v>25</v>
      </c>
      <c r="O56">
        <v>23.9</v>
      </c>
      <c r="P56">
        <v>7.95</v>
      </c>
      <c r="Q56">
        <v>29.6</v>
      </c>
      <c r="R56">
        <v>8.5</v>
      </c>
      <c r="S56">
        <v>6.8</v>
      </c>
      <c r="T56">
        <v>-110.26</v>
      </c>
      <c r="U56">
        <v>-0.42</v>
      </c>
      <c r="V56">
        <v>900</v>
      </c>
      <c r="W56">
        <v>5.5</v>
      </c>
      <c r="X56">
        <v>220</v>
      </c>
      <c r="Y56">
        <v>0.19</v>
      </c>
      <c r="Z56">
        <v>0</v>
      </c>
      <c r="AA56">
        <v>1000</v>
      </c>
      <c r="AB56">
        <v>5</v>
      </c>
      <c r="AC56">
        <v>-0.7</v>
      </c>
      <c r="AD56">
        <v>3.92</v>
      </c>
      <c r="AE56">
        <v>1324</v>
      </c>
      <c r="AF56">
        <v>982</v>
      </c>
      <c r="AG56">
        <v>40</v>
      </c>
      <c r="AH56">
        <v>16</v>
      </c>
      <c r="AI56">
        <v>1.3</v>
      </c>
      <c r="AL56">
        <v>243.4</v>
      </c>
      <c r="AM56">
        <v>1.1679999999999999</v>
      </c>
      <c r="AS56" t="s">
        <v>82</v>
      </c>
      <c r="AT56" t="s">
        <v>86</v>
      </c>
      <c r="AU56" t="s">
        <v>87</v>
      </c>
      <c r="AV56" t="s">
        <v>88</v>
      </c>
    </row>
    <row r="57" spans="1:48">
      <c r="A57" s="6" t="s">
        <v>683</v>
      </c>
      <c r="B57" t="s">
        <v>85</v>
      </c>
      <c r="C57" t="s">
        <v>241</v>
      </c>
      <c r="D57" t="s">
        <v>242</v>
      </c>
      <c r="E57" t="s">
        <v>80</v>
      </c>
      <c r="F57">
        <v>2011</v>
      </c>
      <c r="H57">
        <v>195</v>
      </c>
      <c r="I57">
        <v>0.1</v>
      </c>
      <c r="J57" t="s">
        <v>79</v>
      </c>
      <c r="K57">
        <v>48</v>
      </c>
      <c r="L57">
        <v>1</v>
      </c>
      <c r="M57">
        <v>1000</v>
      </c>
      <c r="N57">
        <v>25</v>
      </c>
      <c r="O57">
        <v>24</v>
      </c>
      <c r="P57">
        <v>8.1300000000000008</v>
      </c>
      <c r="Q57">
        <v>29.6</v>
      </c>
      <c r="R57">
        <v>8.69</v>
      </c>
      <c r="S57">
        <v>5.0999999999999996</v>
      </c>
      <c r="T57">
        <v>-107.43</v>
      </c>
      <c r="U57">
        <v>-0.43</v>
      </c>
      <c r="V57">
        <v>1000</v>
      </c>
      <c r="W57">
        <v>5.5</v>
      </c>
      <c r="X57">
        <v>220</v>
      </c>
      <c r="Y57">
        <v>0.18</v>
      </c>
      <c r="Z57">
        <v>0</v>
      </c>
      <c r="AA57">
        <v>1000</v>
      </c>
      <c r="AB57">
        <v>3</v>
      </c>
      <c r="AC57">
        <v>-0.7</v>
      </c>
      <c r="AD57">
        <v>10.27</v>
      </c>
      <c r="AE57">
        <v>1324</v>
      </c>
      <c r="AF57">
        <v>982</v>
      </c>
      <c r="AG57">
        <v>40</v>
      </c>
      <c r="AH57">
        <v>16</v>
      </c>
      <c r="AI57">
        <v>1.3</v>
      </c>
      <c r="AL57">
        <v>243.4</v>
      </c>
      <c r="AM57">
        <v>1.1679999999999999</v>
      </c>
      <c r="AS57" t="s">
        <v>82</v>
      </c>
      <c r="AT57" t="s">
        <v>86</v>
      </c>
      <c r="AU57" t="s">
        <v>87</v>
      </c>
      <c r="AV57" t="s">
        <v>88</v>
      </c>
    </row>
    <row r="58" spans="1:48">
      <c r="A58" s="6" t="s">
        <v>683</v>
      </c>
      <c r="B58" t="s">
        <v>85</v>
      </c>
      <c r="C58" t="s">
        <v>243</v>
      </c>
      <c r="D58" t="s">
        <v>244</v>
      </c>
      <c r="E58" t="s">
        <v>83</v>
      </c>
      <c r="F58">
        <v>2012</v>
      </c>
      <c r="H58">
        <v>195</v>
      </c>
      <c r="I58">
        <v>0.1</v>
      </c>
      <c r="J58" t="s">
        <v>79</v>
      </c>
      <c r="K58">
        <v>48</v>
      </c>
      <c r="L58">
        <v>1</v>
      </c>
      <c r="M58">
        <v>1000</v>
      </c>
      <c r="N58">
        <v>25</v>
      </c>
      <c r="O58">
        <v>24</v>
      </c>
      <c r="P58">
        <v>8.1300000000000008</v>
      </c>
      <c r="Q58">
        <v>29.6</v>
      </c>
      <c r="R58">
        <v>8.69</v>
      </c>
      <c r="S58">
        <v>5.0999999999999996</v>
      </c>
      <c r="T58">
        <v>-107.43</v>
      </c>
      <c r="U58">
        <v>-0.43</v>
      </c>
      <c r="V58">
        <v>1000</v>
      </c>
      <c r="W58">
        <v>5.5</v>
      </c>
      <c r="X58">
        <v>220</v>
      </c>
      <c r="Y58">
        <v>0.18</v>
      </c>
      <c r="Z58">
        <v>0</v>
      </c>
      <c r="AA58">
        <v>1000</v>
      </c>
      <c r="AB58">
        <v>3</v>
      </c>
      <c r="AC58">
        <v>-0.7</v>
      </c>
      <c r="AD58">
        <v>10.27</v>
      </c>
      <c r="AE58">
        <v>1324</v>
      </c>
      <c r="AF58">
        <v>982</v>
      </c>
      <c r="AG58">
        <v>40</v>
      </c>
      <c r="AH58">
        <v>16</v>
      </c>
      <c r="AI58">
        <v>1.3</v>
      </c>
      <c r="AL58">
        <v>243.4</v>
      </c>
      <c r="AM58">
        <v>1.1679999999999999</v>
      </c>
      <c r="AS58" t="s">
        <v>82</v>
      </c>
      <c r="AT58" t="s">
        <v>86</v>
      </c>
      <c r="AU58" t="s">
        <v>87</v>
      </c>
      <c r="AV58" t="s">
        <v>88</v>
      </c>
    </row>
    <row r="59" spans="1:48">
      <c r="A59" s="6" t="s">
        <v>683</v>
      </c>
      <c r="B59" t="s">
        <v>85</v>
      </c>
      <c r="C59" t="s">
        <v>245</v>
      </c>
      <c r="D59" t="s">
        <v>246</v>
      </c>
      <c r="E59" t="s">
        <v>80</v>
      </c>
      <c r="F59">
        <v>2011</v>
      </c>
      <c r="H59">
        <v>200</v>
      </c>
      <c r="I59">
        <v>0.1</v>
      </c>
      <c r="J59" t="s">
        <v>79</v>
      </c>
      <c r="K59">
        <v>48</v>
      </c>
      <c r="L59">
        <v>1</v>
      </c>
      <c r="M59">
        <v>1000</v>
      </c>
      <c r="N59">
        <v>25</v>
      </c>
      <c r="O59">
        <v>24.1</v>
      </c>
      <c r="P59">
        <v>8.3000000000000007</v>
      </c>
      <c r="Q59">
        <v>29.8</v>
      </c>
      <c r="R59">
        <v>8.8699999999999992</v>
      </c>
      <c r="S59">
        <v>5.3</v>
      </c>
      <c r="T59">
        <v>-108.26</v>
      </c>
      <c r="U59">
        <v>-0.43</v>
      </c>
      <c r="V59">
        <v>1000</v>
      </c>
      <c r="W59">
        <v>5.5</v>
      </c>
      <c r="X59">
        <v>220</v>
      </c>
      <c r="Y59">
        <v>0.18</v>
      </c>
      <c r="Z59">
        <v>0</v>
      </c>
      <c r="AA59">
        <v>1000</v>
      </c>
      <c r="AB59">
        <v>3</v>
      </c>
      <c r="AC59">
        <v>-0.7</v>
      </c>
      <c r="AD59">
        <v>10.49</v>
      </c>
      <c r="AE59">
        <v>1324</v>
      </c>
      <c r="AF59">
        <v>982</v>
      </c>
      <c r="AG59">
        <v>40</v>
      </c>
      <c r="AH59">
        <v>16</v>
      </c>
      <c r="AI59">
        <v>1.3</v>
      </c>
      <c r="AL59">
        <v>243.4</v>
      </c>
      <c r="AM59">
        <v>1.1679999999999999</v>
      </c>
      <c r="AS59" t="s">
        <v>82</v>
      </c>
      <c r="AT59" t="s">
        <v>86</v>
      </c>
      <c r="AU59" t="s">
        <v>87</v>
      </c>
      <c r="AV59" t="s">
        <v>88</v>
      </c>
    </row>
    <row r="60" spans="1:48">
      <c r="A60" s="6" t="s">
        <v>683</v>
      </c>
      <c r="B60" t="s">
        <v>85</v>
      </c>
      <c r="C60" t="s">
        <v>247</v>
      </c>
      <c r="D60" t="s">
        <v>248</v>
      </c>
      <c r="E60" t="s">
        <v>80</v>
      </c>
      <c r="F60">
        <v>2011</v>
      </c>
      <c r="H60">
        <v>200</v>
      </c>
      <c r="I60">
        <v>0.1</v>
      </c>
      <c r="J60" t="s">
        <v>79</v>
      </c>
      <c r="K60">
        <v>60</v>
      </c>
      <c r="L60">
        <v>1</v>
      </c>
      <c r="M60">
        <v>1000</v>
      </c>
      <c r="N60">
        <v>25</v>
      </c>
      <c r="O60">
        <v>28.9</v>
      </c>
      <c r="P60">
        <v>6.93</v>
      </c>
      <c r="Q60">
        <v>36.200000000000003</v>
      </c>
      <c r="R60">
        <v>7.67</v>
      </c>
      <c r="S60">
        <v>6.1</v>
      </c>
      <c r="T60">
        <v>-127.6</v>
      </c>
      <c r="U60">
        <v>-0.42</v>
      </c>
      <c r="V60">
        <v>800</v>
      </c>
      <c r="W60">
        <v>5.5</v>
      </c>
      <c r="X60">
        <v>200</v>
      </c>
      <c r="Y60">
        <v>0.4</v>
      </c>
      <c r="Z60">
        <v>0</v>
      </c>
      <c r="AA60">
        <v>1000</v>
      </c>
      <c r="AB60">
        <v>5</v>
      </c>
      <c r="AC60">
        <v>-0.7</v>
      </c>
      <c r="AD60">
        <v>9.1999999999999993</v>
      </c>
      <c r="AE60">
        <v>1638</v>
      </c>
      <c r="AF60">
        <v>982</v>
      </c>
      <c r="AG60">
        <v>40</v>
      </c>
      <c r="AH60">
        <v>19.2</v>
      </c>
      <c r="AI60">
        <v>1.609</v>
      </c>
      <c r="AL60">
        <v>243.4</v>
      </c>
      <c r="AM60">
        <v>1.46</v>
      </c>
      <c r="AS60" t="s">
        <v>82</v>
      </c>
      <c r="AT60" t="s">
        <v>86</v>
      </c>
      <c r="AU60" t="s">
        <v>87</v>
      </c>
      <c r="AV60" t="s">
        <v>88</v>
      </c>
    </row>
    <row r="61" spans="1:48">
      <c r="A61" s="6" t="s">
        <v>683</v>
      </c>
      <c r="B61" t="s">
        <v>85</v>
      </c>
      <c r="C61" t="s">
        <v>249</v>
      </c>
      <c r="D61" t="s">
        <v>250</v>
      </c>
      <c r="E61" t="s">
        <v>83</v>
      </c>
      <c r="F61">
        <v>2012</v>
      </c>
      <c r="H61">
        <v>200</v>
      </c>
      <c r="I61">
        <v>0.1</v>
      </c>
      <c r="J61" t="s">
        <v>79</v>
      </c>
      <c r="K61">
        <v>48</v>
      </c>
      <c r="L61">
        <v>1</v>
      </c>
      <c r="M61">
        <v>1000</v>
      </c>
      <c r="N61">
        <v>25</v>
      </c>
      <c r="O61">
        <v>24.1</v>
      </c>
      <c r="P61">
        <v>8.3000000000000007</v>
      </c>
      <c r="Q61">
        <v>29.8</v>
      </c>
      <c r="R61">
        <v>8.8699999999999992</v>
      </c>
      <c r="S61">
        <v>5.3</v>
      </c>
      <c r="T61">
        <v>-108.26</v>
      </c>
      <c r="U61">
        <v>-0.43</v>
      </c>
      <c r="V61">
        <v>1000</v>
      </c>
      <c r="W61">
        <v>5.5</v>
      </c>
      <c r="X61">
        <v>220</v>
      </c>
      <c r="Y61">
        <v>0.18</v>
      </c>
      <c r="Z61">
        <v>0</v>
      </c>
      <c r="AA61">
        <v>1000</v>
      </c>
      <c r="AB61">
        <v>3</v>
      </c>
      <c r="AC61">
        <v>-0.7</v>
      </c>
      <c r="AD61">
        <v>10.49</v>
      </c>
      <c r="AE61">
        <v>1324</v>
      </c>
      <c r="AF61">
        <v>982</v>
      </c>
      <c r="AG61">
        <v>40</v>
      </c>
      <c r="AH61">
        <v>16</v>
      </c>
      <c r="AI61">
        <v>1.3</v>
      </c>
      <c r="AL61">
        <v>243.4</v>
      </c>
      <c r="AM61">
        <v>1.1679999999999999</v>
      </c>
      <c r="AS61" t="s">
        <v>82</v>
      </c>
      <c r="AT61" t="s">
        <v>86</v>
      </c>
      <c r="AU61" t="s">
        <v>87</v>
      </c>
      <c r="AV61" t="s">
        <v>88</v>
      </c>
    </row>
    <row r="62" spans="1:48">
      <c r="A62" s="6" t="s">
        <v>683</v>
      </c>
      <c r="B62" t="s">
        <v>85</v>
      </c>
      <c r="C62" t="s">
        <v>251</v>
      </c>
      <c r="D62" t="s">
        <v>252</v>
      </c>
      <c r="E62" t="s">
        <v>80</v>
      </c>
      <c r="F62">
        <v>2011</v>
      </c>
      <c r="H62">
        <v>205</v>
      </c>
      <c r="I62">
        <v>0.1</v>
      </c>
      <c r="J62" t="s">
        <v>79</v>
      </c>
      <c r="K62">
        <v>48</v>
      </c>
      <c r="L62">
        <v>1</v>
      </c>
      <c r="M62">
        <v>1000</v>
      </c>
      <c r="N62">
        <v>25</v>
      </c>
      <c r="O62">
        <v>24.2</v>
      </c>
      <c r="P62">
        <v>8.4700000000000006</v>
      </c>
      <c r="Q62">
        <v>29.9</v>
      </c>
      <c r="R62">
        <v>9.0299999999999994</v>
      </c>
      <c r="S62">
        <v>5.4</v>
      </c>
      <c r="T62">
        <v>-108.23</v>
      </c>
      <c r="U62">
        <v>-0.43</v>
      </c>
      <c r="V62">
        <v>1000</v>
      </c>
      <c r="W62">
        <v>5.5</v>
      </c>
      <c r="X62">
        <v>220</v>
      </c>
      <c r="Y62">
        <v>0.17</v>
      </c>
      <c r="Z62">
        <v>0</v>
      </c>
      <c r="AA62">
        <v>1000</v>
      </c>
      <c r="AB62">
        <v>3</v>
      </c>
      <c r="AC62">
        <v>-0.7</v>
      </c>
      <c r="AD62">
        <v>10.84</v>
      </c>
      <c r="AE62">
        <v>1324</v>
      </c>
      <c r="AF62">
        <v>982</v>
      </c>
      <c r="AG62">
        <v>40</v>
      </c>
      <c r="AH62">
        <v>16</v>
      </c>
      <c r="AI62">
        <v>1.3</v>
      </c>
      <c r="AL62">
        <v>243.4</v>
      </c>
      <c r="AM62">
        <v>1.1679999999999999</v>
      </c>
      <c r="AS62" t="s">
        <v>82</v>
      </c>
      <c r="AT62" t="s">
        <v>86</v>
      </c>
      <c r="AU62" t="s">
        <v>87</v>
      </c>
      <c r="AV62" t="s">
        <v>88</v>
      </c>
    </row>
    <row r="63" spans="1:48">
      <c r="A63" s="6" t="s">
        <v>683</v>
      </c>
      <c r="B63" t="s">
        <v>85</v>
      </c>
      <c r="C63" t="s">
        <v>253</v>
      </c>
      <c r="D63" t="s">
        <v>254</v>
      </c>
      <c r="E63" t="s">
        <v>80</v>
      </c>
      <c r="F63">
        <v>2011</v>
      </c>
      <c r="H63">
        <v>205</v>
      </c>
      <c r="I63">
        <v>0.1</v>
      </c>
      <c r="J63" t="s">
        <v>79</v>
      </c>
      <c r="K63">
        <v>60</v>
      </c>
      <c r="L63">
        <v>1</v>
      </c>
      <c r="M63">
        <v>1000</v>
      </c>
      <c r="N63">
        <v>25</v>
      </c>
      <c r="O63">
        <v>28.9</v>
      </c>
      <c r="P63">
        <v>7.09</v>
      </c>
      <c r="Q63">
        <v>36.200000000000003</v>
      </c>
      <c r="R63">
        <v>7.78</v>
      </c>
      <c r="S63">
        <v>6.2</v>
      </c>
      <c r="T63">
        <v>-128.99</v>
      </c>
      <c r="U63">
        <v>-0.42</v>
      </c>
      <c r="V63">
        <v>1000</v>
      </c>
      <c r="W63">
        <v>5.5</v>
      </c>
      <c r="X63">
        <v>200</v>
      </c>
      <c r="Y63">
        <v>0.37</v>
      </c>
      <c r="Z63">
        <v>0</v>
      </c>
      <c r="AA63">
        <v>1000</v>
      </c>
      <c r="AB63">
        <v>5</v>
      </c>
      <c r="AC63">
        <v>-0.7</v>
      </c>
      <c r="AD63">
        <v>3.92</v>
      </c>
      <c r="AE63">
        <v>1638</v>
      </c>
      <c r="AF63">
        <v>982</v>
      </c>
      <c r="AG63">
        <v>40</v>
      </c>
      <c r="AH63">
        <v>19.2</v>
      </c>
      <c r="AI63">
        <v>1.609</v>
      </c>
      <c r="AL63">
        <v>243.4</v>
      </c>
      <c r="AM63">
        <v>1.46</v>
      </c>
      <c r="AS63" t="s">
        <v>82</v>
      </c>
      <c r="AT63" t="s">
        <v>86</v>
      </c>
      <c r="AU63" t="s">
        <v>87</v>
      </c>
      <c r="AV63" t="s">
        <v>88</v>
      </c>
    </row>
    <row r="64" spans="1:48">
      <c r="A64" s="6" t="s">
        <v>683</v>
      </c>
      <c r="B64" t="s">
        <v>85</v>
      </c>
      <c r="C64" t="s">
        <v>255</v>
      </c>
      <c r="D64" t="s">
        <v>256</v>
      </c>
      <c r="E64" t="s">
        <v>83</v>
      </c>
      <c r="F64">
        <v>2012</v>
      </c>
      <c r="H64">
        <v>205</v>
      </c>
      <c r="I64">
        <v>0.1</v>
      </c>
      <c r="J64" t="s">
        <v>79</v>
      </c>
      <c r="K64">
        <v>48</v>
      </c>
      <c r="L64">
        <v>1</v>
      </c>
      <c r="M64">
        <v>1000</v>
      </c>
      <c r="N64">
        <v>25</v>
      </c>
      <c r="O64">
        <v>24.2</v>
      </c>
      <c r="P64">
        <v>8.4700000000000006</v>
      </c>
      <c r="Q64">
        <v>29.9</v>
      </c>
      <c r="R64">
        <v>9.0299999999999994</v>
      </c>
      <c r="S64">
        <v>5.4</v>
      </c>
      <c r="T64">
        <v>-108.23</v>
      </c>
      <c r="U64">
        <v>-0.43</v>
      </c>
      <c r="V64">
        <v>1000</v>
      </c>
      <c r="W64">
        <v>5.5</v>
      </c>
      <c r="X64">
        <v>220</v>
      </c>
      <c r="Y64">
        <v>0.17</v>
      </c>
      <c r="Z64">
        <v>0</v>
      </c>
      <c r="AA64">
        <v>1000</v>
      </c>
      <c r="AB64">
        <v>3</v>
      </c>
      <c r="AC64">
        <v>-0.7</v>
      </c>
      <c r="AD64">
        <v>10.84</v>
      </c>
      <c r="AE64">
        <v>1324</v>
      </c>
      <c r="AF64">
        <v>982</v>
      </c>
      <c r="AG64">
        <v>40</v>
      </c>
      <c r="AH64">
        <v>16</v>
      </c>
      <c r="AI64">
        <v>1.3</v>
      </c>
      <c r="AL64">
        <v>243.4</v>
      </c>
      <c r="AM64">
        <v>1.1679999999999999</v>
      </c>
      <c r="AS64" t="s">
        <v>82</v>
      </c>
      <c r="AT64" t="s">
        <v>86</v>
      </c>
      <c r="AU64" t="s">
        <v>87</v>
      </c>
      <c r="AV64" t="s">
        <v>88</v>
      </c>
    </row>
    <row r="65" spans="1:48">
      <c r="A65" s="6" t="s">
        <v>683</v>
      </c>
      <c r="B65" t="s">
        <v>85</v>
      </c>
      <c r="C65" t="s">
        <v>257</v>
      </c>
      <c r="D65" t="s">
        <v>258</v>
      </c>
      <c r="E65" t="s">
        <v>80</v>
      </c>
      <c r="F65">
        <v>2010</v>
      </c>
      <c r="H65">
        <v>210</v>
      </c>
      <c r="I65">
        <v>0.1</v>
      </c>
      <c r="J65" t="s">
        <v>79</v>
      </c>
      <c r="K65">
        <v>60</v>
      </c>
      <c r="L65">
        <v>1</v>
      </c>
      <c r="M65">
        <v>1000</v>
      </c>
      <c r="N65">
        <v>25</v>
      </c>
      <c r="O65">
        <v>29</v>
      </c>
      <c r="P65">
        <v>7.25</v>
      </c>
      <c r="Q65">
        <v>36.4</v>
      </c>
      <c r="R65">
        <v>7.89</v>
      </c>
      <c r="S65">
        <v>5.0999999999999996</v>
      </c>
      <c r="T65">
        <v>-129.27000000000001</v>
      </c>
      <c r="U65">
        <v>-0.43</v>
      </c>
      <c r="V65">
        <v>900</v>
      </c>
      <c r="W65">
        <v>5.5</v>
      </c>
      <c r="X65">
        <v>220</v>
      </c>
      <c r="Y65">
        <v>0.36</v>
      </c>
      <c r="Z65">
        <v>0</v>
      </c>
      <c r="AA65">
        <v>1000</v>
      </c>
      <c r="AB65">
        <v>3</v>
      </c>
      <c r="AC65">
        <v>-0.7</v>
      </c>
      <c r="AD65">
        <v>3.92</v>
      </c>
      <c r="AE65">
        <v>1638</v>
      </c>
      <c r="AF65">
        <v>982</v>
      </c>
      <c r="AG65">
        <v>40</v>
      </c>
      <c r="AH65">
        <v>19.2</v>
      </c>
      <c r="AI65">
        <v>1.609</v>
      </c>
      <c r="AL65">
        <v>243.4</v>
      </c>
      <c r="AM65">
        <v>1.46</v>
      </c>
      <c r="AS65" t="s">
        <v>82</v>
      </c>
      <c r="AT65" t="s">
        <v>86</v>
      </c>
      <c r="AU65" t="s">
        <v>87</v>
      </c>
      <c r="AV65" t="s">
        <v>88</v>
      </c>
    </row>
    <row r="66" spans="1:48">
      <c r="A66" s="6" t="s">
        <v>683</v>
      </c>
      <c r="B66" t="s">
        <v>85</v>
      </c>
      <c r="C66" t="s">
        <v>259</v>
      </c>
      <c r="D66" t="s">
        <v>260</v>
      </c>
      <c r="E66" t="s">
        <v>80</v>
      </c>
      <c r="F66">
        <v>2011</v>
      </c>
      <c r="H66">
        <v>210</v>
      </c>
      <c r="I66">
        <v>0.1</v>
      </c>
      <c r="J66" t="s">
        <v>79</v>
      </c>
      <c r="K66">
        <v>48</v>
      </c>
      <c r="L66">
        <v>1</v>
      </c>
      <c r="M66">
        <v>1000</v>
      </c>
      <c r="N66">
        <v>25</v>
      </c>
      <c r="O66">
        <v>24.3</v>
      </c>
      <c r="P66">
        <v>8.6300000000000008</v>
      </c>
      <c r="Q66">
        <v>30</v>
      </c>
      <c r="R66">
        <v>9.19</v>
      </c>
      <c r="S66">
        <v>5.0999999999999996</v>
      </c>
      <c r="T66">
        <v>-109.1</v>
      </c>
      <c r="U66">
        <v>-0.43</v>
      </c>
      <c r="V66">
        <v>1000</v>
      </c>
      <c r="W66">
        <v>5.5</v>
      </c>
      <c r="X66">
        <v>220</v>
      </c>
      <c r="Y66">
        <v>0.17</v>
      </c>
      <c r="Z66">
        <v>0</v>
      </c>
      <c r="AA66">
        <v>1000</v>
      </c>
      <c r="AB66">
        <v>3</v>
      </c>
      <c r="AC66">
        <v>-0.7</v>
      </c>
      <c r="AD66">
        <v>10.84</v>
      </c>
      <c r="AE66">
        <v>1324</v>
      </c>
      <c r="AF66">
        <v>982</v>
      </c>
      <c r="AG66">
        <v>40</v>
      </c>
      <c r="AH66">
        <v>16</v>
      </c>
      <c r="AI66">
        <v>1.3</v>
      </c>
      <c r="AL66">
        <v>243.4</v>
      </c>
      <c r="AM66">
        <v>1.1679999999999999</v>
      </c>
      <c r="AS66" t="s">
        <v>82</v>
      </c>
      <c r="AT66" t="s">
        <v>86</v>
      </c>
      <c r="AU66" t="s">
        <v>87</v>
      </c>
      <c r="AV66" t="s">
        <v>88</v>
      </c>
    </row>
    <row r="67" spans="1:48">
      <c r="A67" s="6" t="s">
        <v>683</v>
      </c>
      <c r="B67" t="s">
        <v>85</v>
      </c>
      <c r="C67" t="s">
        <v>261</v>
      </c>
      <c r="D67" t="s">
        <v>262</v>
      </c>
      <c r="E67" t="s">
        <v>80</v>
      </c>
      <c r="F67">
        <v>2011</v>
      </c>
      <c r="H67">
        <v>210</v>
      </c>
      <c r="I67">
        <v>0.1</v>
      </c>
      <c r="J67" t="s">
        <v>79</v>
      </c>
      <c r="K67">
        <v>60</v>
      </c>
      <c r="L67">
        <v>1</v>
      </c>
      <c r="M67">
        <v>1000</v>
      </c>
      <c r="N67">
        <v>25</v>
      </c>
      <c r="O67">
        <v>29</v>
      </c>
      <c r="P67">
        <v>7.25</v>
      </c>
      <c r="Q67">
        <v>36.4</v>
      </c>
      <c r="R67">
        <v>7.89</v>
      </c>
      <c r="S67">
        <v>6.3</v>
      </c>
      <c r="T67">
        <v>-130.34</v>
      </c>
      <c r="U67">
        <v>-0.42</v>
      </c>
      <c r="V67">
        <v>900</v>
      </c>
      <c r="W67">
        <v>5.5</v>
      </c>
      <c r="X67">
        <v>220</v>
      </c>
      <c r="Y67">
        <v>0.36</v>
      </c>
      <c r="Z67">
        <v>0</v>
      </c>
      <c r="AA67">
        <v>1000</v>
      </c>
      <c r="AB67">
        <v>5</v>
      </c>
      <c r="AC67">
        <v>-0.7</v>
      </c>
      <c r="AD67">
        <v>3.92</v>
      </c>
      <c r="AE67">
        <v>1638</v>
      </c>
      <c r="AF67">
        <v>982</v>
      </c>
      <c r="AG67">
        <v>40</v>
      </c>
      <c r="AH67">
        <v>19.2</v>
      </c>
      <c r="AI67">
        <v>1.609</v>
      </c>
      <c r="AL67">
        <v>243.4</v>
      </c>
      <c r="AM67">
        <v>1.46</v>
      </c>
      <c r="AS67" t="s">
        <v>82</v>
      </c>
      <c r="AT67" t="s">
        <v>86</v>
      </c>
      <c r="AU67" t="s">
        <v>87</v>
      </c>
      <c r="AV67" t="s">
        <v>88</v>
      </c>
    </row>
    <row r="68" spans="1:48">
      <c r="A68" s="6" t="s">
        <v>683</v>
      </c>
      <c r="B68" t="s">
        <v>85</v>
      </c>
      <c r="C68" t="s">
        <v>263</v>
      </c>
      <c r="D68" t="s">
        <v>264</v>
      </c>
      <c r="E68" t="s">
        <v>83</v>
      </c>
      <c r="F68">
        <v>2012</v>
      </c>
      <c r="H68">
        <v>210</v>
      </c>
      <c r="I68">
        <v>0.1</v>
      </c>
      <c r="J68" t="s">
        <v>79</v>
      </c>
      <c r="K68">
        <v>48</v>
      </c>
      <c r="L68">
        <v>1</v>
      </c>
      <c r="M68">
        <v>1000</v>
      </c>
      <c r="N68">
        <v>25</v>
      </c>
      <c r="O68">
        <v>24.3</v>
      </c>
      <c r="P68">
        <v>8.6300000000000008</v>
      </c>
      <c r="Q68">
        <v>30</v>
      </c>
      <c r="R68">
        <v>9.19</v>
      </c>
      <c r="S68">
        <v>5.0999999999999996</v>
      </c>
      <c r="T68">
        <v>-109.1</v>
      </c>
      <c r="U68">
        <v>-0.43</v>
      </c>
      <c r="V68">
        <v>1000</v>
      </c>
      <c r="W68">
        <v>5.5</v>
      </c>
      <c r="X68">
        <v>220</v>
      </c>
      <c r="Y68">
        <v>0.17</v>
      </c>
      <c r="Z68">
        <v>0</v>
      </c>
      <c r="AA68">
        <v>1000</v>
      </c>
      <c r="AB68">
        <v>3</v>
      </c>
      <c r="AC68">
        <v>-0.7</v>
      </c>
      <c r="AD68">
        <v>10.84</v>
      </c>
      <c r="AE68">
        <v>1324</v>
      </c>
      <c r="AF68">
        <v>982</v>
      </c>
      <c r="AG68">
        <v>40</v>
      </c>
      <c r="AH68">
        <v>16</v>
      </c>
      <c r="AI68">
        <v>1.3</v>
      </c>
      <c r="AL68">
        <v>243.4</v>
      </c>
      <c r="AM68">
        <v>1.1679999999999999</v>
      </c>
      <c r="AS68" t="s">
        <v>82</v>
      </c>
      <c r="AT68" t="s">
        <v>86</v>
      </c>
      <c r="AU68" t="s">
        <v>87</v>
      </c>
      <c r="AV68" t="s">
        <v>88</v>
      </c>
    </row>
    <row r="69" spans="1:48">
      <c r="A69" s="6" t="s">
        <v>683</v>
      </c>
      <c r="B69" t="s">
        <v>85</v>
      </c>
      <c r="C69" t="s">
        <v>265</v>
      </c>
      <c r="D69" t="s">
        <v>266</v>
      </c>
      <c r="E69" t="s">
        <v>80</v>
      </c>
      <c r="F69">
        <v>2010</v>
      </c>
      <c r="H69">
        <v>215</v>
      </c>
      <c r="I69">
        <v>0.1</v>
      </c>
      <c r="J69" t="s">
        <v>79</v>
      </c>
      <c r="K69">
        <v>60</v>
      </c>
      <c r="L69">
        <v>1</v>
      </c>
      <c r="M69">
        <v>1000</v>
      </c>
      <c r="N69">
        <v>25</v>
      </c>
      <c r="O69">
        <v>29</v>
      </c>
      <c r="P69">
        <v>7.4</v>
      </c>
      <c r="Q69">
        <v>36.5</v>
      </c>
      <c r="R69">
        <v>8.01</v>
      </c>
      <c r="S69">
        <v>5.2</v>
      </c>
      <c r="T69">
        <v>-129.72999999999999</v>
      </c>
      <c r="U69">
        <v>-0.43</v>
      </c>
      <c r="V69">
        <v>2100</v>
      </c>
      <c r="W69">
        <v>4.2</v>
      </c>
      <c r="X69">
        <v>240</v>
      </c>
      <c r="Y69">
        <v>0.35</v>
      </c>
      <c r="Z69">
        <v>0</v>
      </c>
      <c r="AA69">
        <v>1000</v>
      </c>
      <c r="AB69">
        <v>3</v>
      </c>
      <c r="AC69">
        <v>-0.7</v>
      </c>
      <c r="AD69">
        <v>3.92</v>
      </c>
      <c r="AE69">
        <v>1638</v>
      </c>
      <c r="AF69">
        <v>982</v>
      </c>
      <c r="AG69">
        <v>40</v>
      </c>
      <c r="AH69">
        <v>19.2</v>
      </c>
      <c r="AI69">
        <v>1.609</v>
      </c>
      <c r="AL69">
        <v>243.4</v>
      </c>
      <c r="AM69">
        <v>1.46</v>
      </c>
      <c r="AS69" t="s">
        <v>82</v>
      </c>
      <c r="AT69" t="s">
        <v>86</v>
      </c>
      <c r="AU69" t="s">
        <v>87</v>
      </c>
      <c r="AV69" t="s">
        <v>88</v>
      </c>
    </row>
    <row r="70" spans="1:48">
      <c r="A70" s="6" t="s">
        <v>683</v>
      </c>
      <c r="B70" t="s">
        <v>85</v>
      </c>
      <c r="C70" t="s">
        <v>267</v>
      </c>
      <c r="D70" t="s">
        <v>268</v>
      </c>
      <c r="E70" t="s">
        <v>80</v>
      </c>
      <c r="F70">
        <v>2011</v>
      </c>
      <c r="H70">
        <v>215</v>
      </c>
      <c r="I70">
        <v>0.1</v>
      </c>
      <c r="J70" t="s">
        <v>79</v>
      </c>
      <c r="K70">
        <v>60</v>
      </c>
      <c r="L70">
        <v>1</v>
      </c>
      <c r="M70">
        <v>1000</v>
      </c>
      <c r="N70">
        <v>25</v>
      </c>
      <c r="O70">
        <v>29</v>
      </c>
      <c r="P70">
        <v>7.4</v>
      </c>
      <c r="Q70">
        <v>36.5</v>
      </c>
      <c r="R70">
        <v>8.01</v>
      </c>
      <c r="S70">
        <v>6.4</v>
      </c>
      <c r="T70">
        <v>-130.71</v>
      </c>
      <c r="U70">
        <v>-0.42</v>
      </c>
      <c r="V70">
        <v>1000</v>
      </c>
      <c r="W70">
        <v>5.5</v>
      </c>
      <c r="X70">
        <v>240</v>
      </c>
      <c r="Y70">
        <v>0.35</v>
      </c>
      <c r="Z70">
        <v>0</v>
      </c>
      <c r="AA70">
        <v>1000</v>
      </c>
      <c r="AB70">
        <v>5</v>
      </c>
      <c r="AC70">
        <v>-0.7</v>
      </c>
      <c r="AD70">
        <v>3.92</v>
      </c>
      <c r="AE70">
        <v>1638</v>
      </c>
      <c r="AF70">
        <v>982</v>
      </c>
      <c r="AG70">
        <v>40</v>
      </c>
      <c r="AH70">
        <v>19.2</v>
      </c>
      <c r="AI70">
        <v>1.609</v>
      </c>
      <c r="AL70">
        <v>243.4</v>
      </c>
      <c r="AM70">
        <v>1.46</v>
      </c>
      <c r="AS70" t="s">
        <v>82</v>
      </c>
      <c r="AT70" t="s">
        <v>86</v>
      </c>
      <c r="AU70" t="s">
        <v>87</v>
      </c>
      <c r="AV70" t="s">
        <v>88</v>
      </c>
    </row>
    <row r="71" spans="1:48">
      <c r="A71" s="6" t="s">
        <v>683</v>
      </c>
      <c r="B71" t="s">
        <v>85</v>
      </c>
      <c r="C71" t="s">
        <v>269</v>
      </c>
      <c r="D71" t="s">
        <v>270</v>
      </c>
      <c r="E71" t="s">
        <v>83</v>
      </c>
      <c r="F71">
        <v>2012</v>
      </c>
      <c r="H71">
        <v>215</v>
      </c>
      <c r="I71">
        <v>0.1</v>
      </c>
      <c r="J71" t="s">
        <v>79</v>
      </c>
      <c r="K71">
        <v>48</v>
      </c>
      <c r="L71">
        <v>1</v>
      </c>
      <c r="M71">
        <v>1000</v>
      </c>
      <c r="N71">
        <v>25</v>
      </c>
      <c r="O71">
        <v>24.5</v>
      </c>
      <c r="P71">
        <v>8.7799999999999994</v>
      </c>
      <c r="Q71">
        <v>30.2</v>
      </c>
      <c r="R71">
        <v>9.35</v>
      </c>
      <c r="S71">
        <v>5.6</v>
      </c>
      <c r="T71">
        <v>-111.1</v>
      </c>
      <c r="U71">
        <v>-0.43</v>
      </c>
      <c r="V71">
        <v>1000</v>
      </c>
      <c r="W71">
        <v>5.5</v>
      </c>
      <c r="X71">
        <v>220</v>
      </c>
      <c r="Y71">
        <v>0.16500000000000001</v>
      </c>
      <c r="Z71">
        <v>0</v>
      </c>
      <c r="AA71">
        <v>1000</v>
      </c>
      <c r="AB71">
        <v>3</v>
      </c>
      <c r="AC71">
        <v>-0.7</v>
      </c>
      <c r="AD71">
        <v>10.84</v>
      </c>
      <c r="AE71">
        <v>1324</v>
      </c>
      <c r="AF71">
        <v>982</v>
      </c>
      <c r="AG71">
        <v>40</v>
      </c>
      <c r="AH71">
        <v>16</v>
      </c>
      <c r="AI71">
        <v>1.3</v>
      </c>
      <c r="AL71">
        <v>243.4</v>
      </c>
      <c r="AM71">
        <v>1.1679999999999999</v>
      </c>
      <c r="AS71" t="s">
        <v>82</v>
      </c>
      <c r="AT71" t="s">
        <v>86</v>
      </c>
      <c r="AU71" t="s">
        <v>87</v>
      </c>
      <c r="AV71" t="s">
        <v>88</v>
      </c>
    </row>
    <row r="72" spans="1:48">
      <c r="A72" s="6" t="s">
        <v>683</v>
      </c>
      <c r="B72" t="s">
        <v>85</v>
      </c>
      <c r="C72" t="s">
        <v>273</v>
      </c>
      <c r="D72" t="s">
        <v>274</v>
      </c>
      <c r="E72" t="s">
        <v>80</v>
      </c>
      <c r="F72">
        <v>2011</v>
      </c>
      <c r="H72">
        <v>220</v>
      </c>
      <c r="I72">
        <v>0.1</v>
      </c>
      <c r="J72" t="s">
        <v>79</v>
      </c>
      <c r="K72">
        <v>60</v>
      </c>
      <c r="L72">
        <v>1</v>
      </c>
      <c r="M72">
        <v>1000</v>
      </c>
      <c r="N72">
        <v>25</v>
      </c>
      <c r="O72">
        <v>29.2</v>
      </c>
      <c r="P72">
        <v>7.53</v>
      </c>
      <c r="Q72">
        <v>36.6</v>
      </c>
      <c r="R72">
        <v>8.09</v>
      </c>
      <c r="S72">
        <v>6.5</v>
      </c>
      <c r="T72">
        <v>-133.53</v>
      </c>
      <c r="U72">
        <v>-0.42</v>
      </c>
      <c r="V72">
        <v>1000</v>
      </c>
      <c r="W72">
        <v>5.5</v>
      </c>
      <c r="X72">
        <v>250</v>
      </c>
      <c r="Y72">
        <v>0.3</v>
      </c>
      <c r="Z72">
        <v>0</v>
      </c>
      <c r="AA72">
        <v>1000</v>
      </c>
      <c r="AB72">
        <v>5</v>
      </c>
      <c r="AC72">
        <v>-0.7</v>
      </c>
      <c r="AD72">
        <v>3.92</v>
      </c>
      <c r="AE72">
        <v>1638</v>
      </c>
      <c r="AF72">
        <v>982</v>
      </c>
      <c r="AG72">
        <v>40</v>
      </c>
      <c r="AH72">
        <v>19.2</v>
      </c>
      <c r="AI72">
        <v>1.609</v>
      </c>
      <c r="AL72">
        <v>243.4</v>
      </c>
      <c r="AM72">
        <v>1.46</v>
      </c>
      <c r="AS72" t="s">
        <v>82</v>
      </c>
      <c r="AT72" t="s">
        <v>86</v>
      </c>
      <c r="AU72" t="s">
        <v>87</v>
      </c>
      <c r="AV72" t="s">
        <v>88</v>
      </c>
    </row>
    <row r="73" spans="1:48">
      <c r="A73" s="6" t="s">
        <v>683</v>
      </c>
      <c r="B73" t="s">
        <v>85</v>
      </c>
      <c r="C73" t="s">
        <v>275</v>
      </c>
      <c r="D73" t="s">
        <v>276</v>
      </c>
      <c r="E73" t="s">
        <v>83</v>
      </c>
      <c r="F73">
        <v>2012</v>
      </c>
      <c r="H73">
        <v>220</v>
      </c>
      <c r="I73">
        <v>0.1</v>
      </c>
      <c r="J73" t="s">
        <v>79</v>
      </c>
      <c r="K73">
        <v>60</v>
      </c>
      <c r="L73">
        <v>2</v>
      </c>
      <c r="M73">
        <v>1000</v>
      </c>
      <c r="N73">
        <v>25</v>
      </c>
      <c r="O73">
        <v>29.2</v>
      </c>
      <c r="P73">
        <v>7.53</v>
      </c>
      <c r="Q73">
        <v>36.6</v>
      </c>
      <c r="R73">
        <v>8.09</v>
      </c>
      <c r="S73">
        <v>5.3</v>
      </c>
      <c r="T73">
        <v>-132.06</v>
      </c>
      <c r="U73">
        <v>-0.43</v>
      </c>
      <c r="V73">
        <v>2100</v>
      </c>
      <c r="W73">
        <v>4.2</v>
      </c>
      <c r="X73">
        <v>250</v>
      </c>
      <c r="Y73">
        <v>0.3</v>
      </c>
      <c r="Z73">
        <v>0</v>
      </c>
      <c r="AA73">
        <v>1000</v>
      </c>
      <c r="AB73">
        <v>3</v>
      </c>
      <c r="AC73">
        <v>-0.7</v>
      </c>
      <c r="AD73">
        <v>3.92</v>
      </c>
      <c r="AE73">
        <v>1638</v>
      </c>
      <c r="AF73">
        <v>982</v>
      </c>
      <c r="AG73">
        <v>40</v>
      </c>
      <c r="AH73">
        <v>19.2</v>
      </c>
      <c r="AI73">
        <v>1.609</v>
      </c>
      <c r="AL73">
        <v>121.7</v>
      </c>
      <c r="AM73">
        <v>1.46</v>
      </c>
      <c r="AS73" t="s">
        <v>82</v>
      </c>
      <c r="AT73" t="s">
        <v>86</v>
      </c>
      <c r="AU73" t="s">
        <v>87</v>
      </c>
      <c r="AV73" t="s">
        <v>88</v>
      </c>
    </row>
    <row r="74" spans="1:48">
      <c r="A74" s="6" t="s">
        <v>683</v>
      </c>
      <c r="B74" t="s">
        <v>85</v>
      </c>
      <c r="C74" t="s">
        <v>277</v>
      </c>
      <c r="D74" t="s">
        <v>278</v>
      </c>
      <c r="E74" t="s">
        <v>80</v>
      </c>
      <c r="F74">
        <v>2010</v>
      </c>
      <c r="H74">
        <v>225</v>
      </c>
      <c r="I74">
        <v>0.1</v>
      </c>
      <c r="J74" t="s">
        <v>79</v>
      </c>
      <c r="K74">
        <v>60</v>
      </c>
      <c r="L74">
        <v>1</v>
      </c>
      <c r="M74">
        <v>1000</v>
      </c>
      <c r="N74">
        <v>25</v>
      </c>
      <c r="O74">
        <v>29.4</v>
      </c>
      <c r="P74">
        <v>7.65</v>
      </c>
      <c r="Q74">
        <v>36.700000000000003</v>
      </c>
      <c r="R74">
        <v>8.19</v>
      </c>
      <c r="S74">
        <v>5.3</v>
      </c>
      <c r="T74">
        <v>-133.1</v>
      </c>
      <c r="U74">
        <v>-0.43</v>
      </c>
      <c r="V74">
        <v>2100</v>
      </c>
      <c r="W74">
        <v>4.2</v>
      </c>
      <c r="X74">
        <v>250</v>
      </c>
      <c r="Y74">
        <v>0.27</v>
      </c>
      <c r="Z74">
        <v>0</v>
      </c>
      <c r="AA74">
        <v>1000</v>
      </c>
      <c r="AB74">
        <v>3</v>
      </c>
      <c r="AC74">
        <v>-0.7</v>
      </c>
      <c r="AD74">
        <v>3.92</v>
      </c>
      <c r="AE74">
        <v>1638</v>
      </c>
      <c r="AF74">
        <v>982</v>
      </c>
      <c r="AG74">
        <v>40</v>
      </c>
      <c r="AH74">
        <v>19.2</v>
      </c>
      <c r="AI74">
        <v>1.609</v>
      </c>
      <c r="AL74">
        <v>243.4</v>
      </c>
      <c r="AM74">
        <v>1.46</v>
      </c>
      <c r="AS74" t="s">
        <v>82</v>
      </c>
      <c r="AT74" t="s">
        <v>86</v>
      </c>
      <c r="AU74" t="s">
        <v>87</v>
      </c>
      <c r="AV74" t="s">
        <v>88</v>
      </c>
    </row>
    <row r="75" spans="1:48">
      <c r="A75" s="6" t="s">
        <v>683</v>
      </c>
      <c r="B75" t="s">
        <v>85</v>
      </c>
      <c r="C75" t="s">
        <v>279</v>
      </c>
      <c r="D75" t="s">
        <v>280</v>
      </c>
      <c r="E75" t="s">
        <v>80</v>
      </c>
      <c r="F75">
        <v>2011</v>
      </c>
      <c r="H75">
        <v>225</v>
      </c>
      <c r="I75">
        <v>0.1</v>
      </c>
      <c r="J75" t="s">
        <v>79</v>
      </c>
      <c r="K75">
        <v>60</v>
      </c>
      <c r="L75">
        <v>1</v>
      </c>
      <c r="M75">
        <v>1000</v>
      </c>
      <c r="N75">
        <v>25</v>
      </c>
      <c r="O75">
        <v>29.4</v>
      </c>
      <c r="P75">
        <v>7.65</v>
      </c>
      <c r="Q75">
        <v>36.700000000000003</v>
      </c>
      <c r="R75">
        <v>8.19</v>
      </c>
      <c r="S75">
        <v>6.6</v>
      </c>
      <c r="T75">
        <v>-134.88</v>
      </c>
      <c r="U75">
        <v>-0.42</v>
      </c>
      <c r="V75">
        <v>1000</v>
      </c>
      <c r="W75">
        <v>5.5</v>
      </c>
      <c r="X75">
        <v>250</v>
      </c>
      <c r="Y75">
        <v>0.27</v>
      </c>
      <c r="Z75">
        <v>0</v>
      </c>
      <c r="AA75">
        <v>1000</v>
      </c>
      <c r="AB75">
        <v>5</v>
      </c>
      <c r="AC75">
        <v>-0.7</v>
      </c>
      <c r="AD75">
        <v>3.92</v>
      </c>
      <c r="AE75">
        <v>1638</v>
      </c>
      <c r="AF75">
        <v>982</v>
      </c>
      <c r="AG75">
        <v>40</v>
      </c>
      <c r="AH75">
        <v>19.2</v>
      </c>
      <c r="AI75">
        <v>1.609</v>
      </c>
      <c r="AL75">
        <v>243.4</v>
      </c>
      <c r="AM75">
        <v>1.46</v>
      </c>
      <c r="AS75" t="s">
        <v>82</v>
      </c>
      <c r="AT75" t="s">
        <v>86</v>
      </c>
      <c r="AU75" t="s">
        <v>87</v>
      </c>
      <c r="AV75" t="s">
        <v>88</v>
      </c>
    </row>
    <row r="76" spans="1:48">
      <c r="A76" s="6" t="s">
        <v>683</v>
      </c>
      <c r="B76" t="s">
        <v>85</v>
      </c>
      <c r="C76" t="s">
        <v>281</v>
      </c>
      <c r="D76" t="s">
        <v>282</v>
      </c>
      <c r="E76" t="s">
        <v>83</v>
      </c>
      <c r="F76">
        <v>2012</v>
      </c>
      <c r="H76">
        <v>225</v>
      </c>
      <c r="I76">
        <v>0.1</v>
      </c>
      <c r="J76" t="s">
        <v>79</v>
      </c>
      <c r="K76">
        <v>60</v>
      </c>
      <c r="L76">
        <v>2</v>
      </c>
      <c r="M76">
        <v>1000</v>
      </c>
      <c r="N76">
        <v>25</v>
      </c>
      <c r="O76">
        <v>29.4</v>
      </c>
      <c r="P76">
        <v>7.65</v>
      </c>
      <c r="Q76">
        <v>36.700000000000003</v>
      </c>
      <c r="R76">
        <v>8.19</v>
      </c>
      <c r="S76">
        <v>5.3</v>
      </c>
      <c r="T76">
        <v>-133.1</v>
      </c>
      <c r="U76">
        <v>-0.43</v>
      </c>
      <c r="V76">
        <v>2100</v>
      </c>
      <c r="W76">
        <v>4.2</v>
      </c>
      <c r="X76">
        <v>250</v>
      </c>
      <c r="Y76">
        <v>0.27</v>
      </c>
      <c r="Z76">
        <v>0</v>
      </c>
      <c r="AA76">
        <v>1000</v>
      </c>
      <c r="AB76">
        <v>3</v>
      </c>
      <c r="AC76">
        <v>-0.7</v>
      </c>
      <c r="AD76">
        <v>3.92</v>
      </c>
      <c r="AE76">
        <v>1638</v>
      </c>
      <c r="AF76">
        <v>982</v>
      </c>
      <c r="AG76">
        <v>40</v>
      </c>
      <c r="AH76">
        <v>19.2</v>
      </c>
      <c r="AI76">
        <v>1.609</v>
      </c>
      <c r="AL76">
        <v>121.7</v>
      </c>
      <c r="AM76">
        <v>1.46</v>
      </c>
      <c r="AS76" t="s">
        <v>82</v>
      </c>
      <c r="AT76" t="s">
        <v>86</v>
      </c>
      <c r="AU76" t="s">
        <v>87</v>
      </c>
      <c r="AV76" t="s">
        <v>88</v>
      </c>
    </row>
    <row r="77" spans="1:48">
      <c r="A77" s="6" t="s">
        <v>683</v>
      </c>
      <c r="B77" t="s">
        <v>85</v>
      </c>
      <c r="C77" t="s">
        <v>283</v>
      </c>
      <c r="D77" t="s">
        <v>284</v>
      </c>
      <c r="E77" t="s">
        <v>80</v>
      </c>
      <c r="F77">
        <v>2010</v>
      </c>
      <c r="H77">
        <v>230</v>
      </c>
      <c r="I77">
        <v>0.1</v>
      </c>
      <c r="J77" t="s">
        <v>79</v>
      </c>
      <c r="K77">
        <v>60</v>
      </c>
      <c r="L77">
        <v>1</v>
      </c>
      <c r="M77">
        <v>1000</v>
      </c>
      <c r="N77">
        <v>25</v>
      </c>
      <c r="O77">
        <v>29.6</v>
      </c>
      <c r="P77">
        <v>7.78</v>
      </c>
      <c r="Q77">
        <v>36.799999999999997</v>
      </c>
      <c r="R77">
        <v>8.34</v>
      </c>
      <c r="S77">
        <v>5.4</v>
      </c>
      <c r="T77">
        <v>-134.80000000000001</v>
      </c>
      <c r="U77">
        <v>-0.43</v>
      </c>
      <c r="V77">
        <v>2100</v>
      </c>
      <c r="W77">
        <v>4.2</v>
      </c>
      <c r="X77">
        <v>250</v>
      </c>
      <c r="Y77">
        <v>0.26</v>
      </c>
      <c r="Z77">
        <v>0</v>
      </c>
      <c r="AA77">
        <v>1000</v>
      </c>
      <c r="AB77">
        <v>3</v>
      </c>
      <c r="AC77">
        <v>-0.7</v>
      </c>
      <c r="AD77">
        <v>3.92</v>
      </c>
      <c r="AE77">
        <v>1638</v>
      </c>
      <c r="AF77">
        <v>982</v>
      </c>
      <c r="AG77">
        <v>40</v>
      </c>
      <c r="AH77">
        <v>19.2</v>
      </c>
      <c r="AI77">
        <v>1.609</v>
      </c>
      <c r="AL77">
        <v>243.4</v>
      </c>
      <c r="AM77">
        <v>1.46</v>
      </c>
      <c r="AS77" t="s">
        <v>82</v>
      </c>
      <c r="AT77" t="s">
        <v>86</v>
      </c>
      <c r="AU77" t="s">
        <v>87</v>
      </c>
      <c r="AV77" t="s">
        <v>88</v>
      </c>
    </row>
    <row r="78" spans="1:48">
      <c r="A78" s="6" t="s">
        <v>683</v>
      </c>
      <c r="B78" t="s">
        <v>85</v>
      </c>
      <c r="C78" t="s">
        <v>285</v>
      </c>
      <c r="D78" t="s">
        <v>286</v>
      </c>
      <c r="E78" t="s">
        <v>80</v>
      </c>
      <c r="F78">
        <v>2011</v>
      </c>
      <c r="H78">
        <v>230</v>
      </c>
      <c r="I78">
        <v>0.1</v>
      </c>
      <c r="J78" t="s">
        <v>79</v>
      </c>
      <c r="K78">
        <v>60</v>
      </c>
      <c r="L78">
        <v>1</v>
      </c>
      <c r="M78">
        <v>1000</v>
      </c>
      <c r="N78">
        <v>25</v>
      </c>
      <c r="O78">
        <v>29.6</v>
      </c>
      <c r="P78">
        <v>7.78</v>
      </c>
      <c r="Q78">
        <v>36.799999999999997</v>
      </c>
      <c r="R78">
        <v>8.34</v>
      </c>
      <c r="S78">
        <v>6.7</v>
      </c>
      <c r="T78">
        <v>-135.63</v>
      </c>
      <c r="U78">
        <v>-0.42</v>
      </c>
      <c r="V78">
        <v>1000</v>
      </c>
      <c r="W78">
        <v>5.5</v>
      </c>
      <c r="X78">
        <v>250</v>
      </c>
      <c r="Y78">
        <v>0.26</v>
      </c>
      <c r="Z78">
        <v>0</v>
      </c>
      <c r="AA78">
        <v>1000</v>
      </c>
      <c r="AB78">
        <v>5</v>
      </c>
      <c r="AC78">
        <v>-0.7</v>
      </c>
      <c r="AD78">
        <v>3.92</v>
      </c>
      <c r="AE78">
        <v>1638</v>
      </c>
      <c r="AF78">
        <v>982</v>
      </c>
      <c r="AG78">
        <v>40</v>
      </c>
      <c r="AH78">
        <v>19.2</v>
      </c>
      <c r="AI78">
        <v>1.609</v>
      </c>
      <c r="AL78">
        <v>243.4</v>
      </c>
      <c r="AM78">
        <v>1.46</v>
      </c>
      <c r="AS78" t="s">
        <v>82</v>
      </c>
      <c r="AT78" t="s">
        <v>86</v>
      </c>
      <c r="AU78" t="s">
        <v>87</v>
      </c>
      <c r="AV78" t="s">
        <v>88</v>
      </c>
    </row>
    <row r="79" spans="1:48">
      <c r="A79" s="6" t="s">
        <v>683</v>
      </c>
      <c r="B79" t="s">
        <v>85</v>
      </c>
      <c r="C79" t="s">
        <v>287</v>
      </c>
      <c r="D79" t="s">
        <v>288</v>
      </c>
      <c r="E79" t="s">
        <v>83</v>
      </c>
      <c r="F79">
        <v>2012</v>
      </c>
      <c r="H79">
        <v>230</v>
      </c>
      <c r="I79">
        <v>0.1</v>
      </c>
      <c r="J79" t="s">
        <v>79</v>
      </c>
      <c r="K79">
        <v>60</v>
      </c>
      <c r="L79">
        <v>2</v>
      </c>
      <c r="M79">
        <v>1000</v>
      </c>
      <c r="N79">
        <v>25</v>
      </c>
      <c r="O79">
        <v>29.6</v>
      </c>
      <c r="P79">
        <v>7.78</v>
      </c>
      <c r="Q79">
        <v>36.799999999999997</v>
      </c>
      <c r="R79">
        <v>8.34</v>
      </c>
      <c r="S79">
        <v>5.4</v>
      </c>
      <c r="T79">
        <v>-134.80000000000001</v>
      </c>
      <c r="U79">
        <v>-0.43</v>
      </c>
      <c r="V79">
        <v>2100</v>
      </c>
      <c r="W79">
        <v>4.2</v>
      </c>
      <c r="X79">
        <v>250</v>
      </c>
      <c r="Y79">
        <v>0.26</v>
      </c>
      <c r="Z79">
        <v>0</v>
      </c>
      <c r="AA79">
        <v>1000</v>
      </c>
      <c r="AB79">
        <v>3</v>
      </c>
      <c r="AC79">
        <v>-0.7</v>
      </c>
      <c r="AD79">
        <v>3.92</v>
      </c>
      <c r="AE79">
        <v>1638</v>
      </c>
      <c r="AF79">
        <v>982</v>
      </c>
      <c r="AG79">
        <v>40</v>
      </c>
      <c r="AH79">
        <v>19.2</v>
      </c>
      <c r="AI79">
        <v>1.609</v>
      </c>
      <c r="AL79">
        <v>121.7</v>
      </c>
      <c r="AM79">
        <v>1.46</v>
      </c>
      <c r="AS79" t="s">
        <v>82</v>
      </c>
      <c r="AT79" t="s">
        <v>86</v>
      </c>
      <c r="AU79" t="s">
        <v>87</v>
      </c>
      <c r="AV79" t="s">
        <v>88</v>
      </c>
    </row>
    <row r="80" spans="1:48">
      <c r="A80" s="6" t="s">
        <v>683</v>
      </c>
      <c r="B80" t="s">
        <v>85</v>
      </c>
      <c r="C80" t="s">
        <v>289</v>
      </c>
      <c r="D80" t="s">
        <v>290</v>
      </c>
      <c r="E80" t="s">
        <v>80</v>
      </c>
      <c r="F80">
        <v>2010</v>
      </c>
      <c r="H80">
        <v>235</v>
      </c>
      <c r="I80">
        <v>0.1</v>
      </c>
      <c r="J80" t="s">
        <v>79</v>
      </c>
      <c r="K80">
        <v>60</v>
      </c>
      <c r="L80">
        <v>1</v>
      </c>
      <c r="M80">
        <v>1000</v>
      </c>
      <c r="N80">
        <v>25</v>
      </c>
      <c r="O80">
        <v>29.8</v>
      </c>
      <c r="P80">
        <v>7.9</v>
      </c>
      <c r="Q80">
        <v>36.9</v>
      </c>
      <c r="R80">
        <v>8.4600000000000009</v>
      </c>
      <c r="S80">
        <v>5.5</v>
      </c>
      <c r="T80">
        <v>-135.81</v>
      </c>
      <c r="U80">
        <v>-0.43</v>
      </c>
      <c r="V80">
        <v>2100</v>
      </c>
      <c r="W80">
        <v>4.2</v>
      </c>
      <c r="X80">
        <v>250</v>
      </c>
      <c r="Y80">
        <v>0.24</v>
      </c>
      <c r="Z80">
        <v>0</v>
      </c>
      <c r="AA80">
        <v>1000</v>
      </c>
      <c r="AB80">
        <v>3</v>
      </c>
      <c r="AC80">
        <v>-0.7</v>
      </c>
      <c r="AD80">
        <v>3.92</v>
      </c>
      <c r="AE80">
        <v>1638</v>
      </c>
      <c r="AF80">
        <v>982</v>
      </c>
      <c r="AG80">
        <v>40</v>
      </c>
      <c r="AH80">
        <v>19.2</v>
      </c>
      <c r="AI80">
        <v>1.609</v>
      </c>
      <c r="AL80">
        <v>243.4</v>
      </c>
      <c r="AM80">
        <v>1.46</v>
      </c>
      <c r="AS80" t="s">
        <v>82</v>
      </c>
      <c r="AT80" t="s">
        <v>86</v>
      </c>
      <c r="AU80" t="s">
        <v>87</v>
      </c>
      <c r="AV80" t="s">
        <v>88</v>
      </c>
    </row>
    <row r="81" spans="1:48">
      <c r="A81" s="6" t="s">
        <v>683</v>
      </c>
      <c r="B81" t="s">
        <v>85</v>
      </c>
      <c r="C81" t="s">
        <v>291</v>
      </c>
      <c r="D81" t="s">
        <v>292</v>
      </c>
      <c r="E81" t="s">
        <v>83</v>
      </c>
      <c r="F81">
        <v>2012</v>
      </c>
      <c r="H81">
        <v>235</v>
      </c>
      <c r="I81">
        <v>0.1</v>
      </c>
      <c r="J81" t="s">
        <v>79</v>
      </c>
      <c r="K81">
        <v>60</v>
      </c>
      <c r="L81">
        <v>2</v>
      </c>
      <c r="M81">
        <v>1000</v>
      </c>
      <c r="N81">
        <v>25</v>
      </c>
      <c r="O81">
        <v>29.8</v>
      </c>
      <c r="P81">
        <v>7.9</v>
      </c>
      <c r="Q81">
        <v>36.9</v>
      </c>
      <c r="R81">
        <v>8.4600000000000009</v>
      </c>
      <c r="S81">
        <v>5.5</v>
      </c>
      <c r="T81">
        <v>-135.81</v>
      </c>
      <c r="U81">
        <v>-0.43</v>
      </c>
      <c r="V81">
        <v>2100</v>
      </c>
      <c r="W81">
        <v>4.2</v>
      </c>
      <c r="X81">
        <v>250</v>
      </c>
      <c r="Y81">
        <v>0.24</v>
      </c>
      <c r="Z81">
        <v>0</v>
      </c>
      <c r="AA81">
        <v>1000</v>
      </c>
      <c r="AB81">
        <v>3</v>
      </c>
      <c r="AC81">
        <v>-0.7</v>
      </c>
      <c r="AD81">
        <v>3.92</v>
      </c>
      <c r="AE81">
        <v>1638</v>
      </c>
      <c r="AF81">
        <v>982</v>
      </c>
      <c r="AG81">
        <v>40</v>
      </c>
      <c r="AH81">
        <v>19.2</v>
      </c>
      <c r="AI81">
        <v>1.609</v>
      </c>
      <c r="AL81">
        <v>121.7</v>
      </c>
      <c r="AM81">
        <v>1.46</v>
      </c>
      <c r="AS81" t="s">
        <v>82</v>
      </c>
      <c r="AT81" t="s">
        <v>86</v>
      </c>
      <c r="AU81" t="s">
        <v>87</v>
      </c>
      <c r="AV81" t="s">
        <v>88</v>
      </c>
    </row>
    <row r="82" spans="1:48">
      <c r="A82" s="6" t="s">
        <v>683</v>
      </c>
      <c r="B82" t="s">
        <v>85</v>
      </c>
      <c r="C82" t="s">
        <v>293</v>
      </c>
      <c r="D82" t="s">
        <v>294</v>
      </c>
      <c r="E82" t="s">
        <v>80</v>
      </c>
      <c r="F82">
        <v>2010</v>
      </c>
      <c r="H82">
        <v>240</v>
      </c>
      <c r="I82">
        <v>0.1</v>
      </c>
      <c r="J82" t="s">
        <v>79</v>
      </c>
      <c r="K82">
        <v>60</v>
      </c>
      <c r="L82">
        <v>1</v>
      </c>
      <c r="M82">
        <v>1000</v>
      </c>
      <c r="N82">
        <v>25</v>
      </c>
      <c r="O82">
        <v>29.9</v>
      </c>
      <c r="P82">
        <v>8.0299999999999994</v>
      </c>
      <c r="Q82">
        <v>37</v>
      </c>
      <c r="R82">
        <v>8.59</v>
      </c>
      <c r="S82">
        <v>5.6</v>
      </c>
      <c r="T82">
        <v>-137.66</v>
      </c>
      <c r="U82">
        <v>-0.43</v>
      </c>
      <c r="V82">
        <v>2100</v>
      </c>
      <c r="W82">
        <v>4.2</v>
      </c>
      <c r="X82">
        <v>250</v>
      </c>
      <c r="Y82">
        <v>0.23</v>
      </c>
      <c r="Z82">
        <v>0</v>
      </c>
      <c r="AA82">
        <v>1000</v>
      </c>
      <c r="AB82">
        <v>3</v>
      </c>
      <c r="AC82">
        <v>-0.7</v>
      </c>
      <c r="AD82">
        <v>3.92</v>
      </c>
      <c r="AE82">
        <v>1638</v>
      </c>
      <c r="AF82">
        <v>982</v>
      </c>
      <c r="AG82">
        <v>40</v>
      </c>
      <c r="AH82">
        <v>19.2</v>
      </c>
      <c r="AI82">
        <v>1.609</v>
      </c>
      <c r="AL82">
        <v>243.4</v>
      </c>
      <c r="AM82">
        <v>1.46</v>
      </c>
      <c r="AS82" t="s">
        <v>82</v>
      </c>
      <c r="AT82" t="s">
        <v>86</v>
      </c>
      <c r="AU82" t="s">
        <v>87</v>
      </c>
      <c r="AV82" t="s">
        <v>88</v>
      </c>
    </row>
    <row r="83" spans="1:48">
      <c r="A83" s="6" t="s">
        <v>683</v>
      </c>
      <c r="B83" t="s">
        <v>85</v>
      </c>
      <c r="C83" t="s">
        <v>297</v>
      </c>
      <c r="D83" t="s">
        <v>298</v>
      </c>
      <c r="E83" t="s">
        <v>80</v>
      </c>
      <c r="F83">
        <v>2012</v>
      </c>
      <c r="H83">
        <v>240</v>
      </c>
      <c r="I83">
        <v>0.1</v>
      </c>
      <c r="J83" t="s">
        <v>79</v>
      </c>
      <c r="K83">
        <v>60</v>
      </c>
      <c r="L83">
        <v>1</v>
      </c>
      <c r="M83">
        <v>1000</v>
      </c>
      <c r="N83">
        <v>25</v>
      </c>
      <c r="O83">
        <v>29.9</v>
      </c>
      <c r="P83">
        <v>8.0299999999999994</v>
      </c>
      <c r="Q83">
        <v>37</v>
      </c>
      <c r="R83">
        <v>8.59</v>
      </c>
      <c r="S83">
        <v>5.6</v>
      </c>
      <c r="T83">
        <v>-136.74</v>
      </c>
      <c r="U83">
        <v>-0.43</v>
      </c>
      <c r="V83">
        <v>2100</v>
      </c>
      <c r="W83">
        <v>4.2</v>
      </c>
      <c r="X83">
        <v>250</v>
      </c>
      <c r="Y83">
        <v>0.23</v>
      </c>
      <c r="Z83">
        <v>0</v>
      </c>
      <c r="AA83">
        <v>1000</v>
      </c>
      <c r="AB83">
        <v>3</v>
      </c>
      <c r="AC83">
        <v>-0.7</v>
      </c>
      <c r="AD83">
        <v>3.92</v>
      </c>
      <c r="AE83">
        <v>1638</v>
      </c>
      <c r="AF83">
        <v>982</v>
      </c>
      <c r="AG83">
        <v>40</v>
      </c>
      <c r="AH83">
        <v>20</v>
      </c>
      <c r="AI83">
        <v>1.609</v>
      </c>
      <c r="AL83">
        <v>243.4</v>
      </c>
      <c r="AM83">
        <v>1.46</v>
      </c>
      <c r="AS83" t="s">
        <v>82</v>
      </c>
      <c r="AT83" t="s">
        <v>86</v>
      </c>
      <c r="AU83" t="s">
        <v>87</v>
      </c>
      <c r="AV83" t="s">
        <v>88</v>
      </c>
    </row>
    <row r="84" spans="1:48">
      <c r="A84" s="6" t="s">
        <v>683</v>
      </c>
      <c r="B84" t="s">
        <v>85</v>
      </c>
      <c r="C84" t="s">
        <v>299</v>
      </c>
      <c r="D84" t="s">
        <v>300</v>
      </c>
      <c r="E84" t="s">
        <v>83</v>
      </c>
      <c r="F84">
        <v>2012</v>
      </c>
      <c r="H84">
        <v>240</v>
      </c>
      <c r="I84">
        <v>0.1</v>
      </c>
      <c r="J84" t="s">
        <v>79</v>
      </c>
      <c r="K84">
        <v>60</v>
      </c>
      <c r="L84">
        <v>2</v>
      </c>
      <c r="M84">
        <v>1000</v>
      </c>
      <c r="N84">
        <v>25</v>
      </c>
      <c r="O84">
        <v>29.9</v>
      </c>
      <c r="P84">
        <v>8.0299999999999994</v>
      </c>
      <c r="Q84">
        <v>37</v>
      </c>
      <c r="R84">
        <v>8.59</v>
      </c>
      <c r="S84">
        <v>5.6</v>
      </c>
      <c r="T84">
        <v>-137.66</v>
      </c>
      <c r="U84">
        <v>-0.43</v>
      </c>
      <c r="V84">
        <v>2100</v>
      </c>
      <c r="W84">
        <v>4.2</v>
      </c>
      <c r="X84">
        <v>250</v>
      </c>
      <c r="Y84">
        <v>0.23</v>
      </c>
      <c r="Z84">
        <v>0</v>
      </c>
      <c r="AA84">
        <v>1000</v>
      </c>
      <c r="AB84">
        <v>3</v>
      </c>
      <c r="AC84">
        <v>-0.7</v>
      </c>
      <c r="AD84">
        <v>3.92</v>
      </c>
      <c r="AE84">
        <v>1638</v>
      </c>
      <c r="AF84">
        <v>982</v>
      </c>
      <c r="AG84">
        <v>40</v>
      </c>
      <c r="AH84">
        <v>19.2</v>
      </c>
      <c r="AI84">
        <v>1.609</v>
      </c>
      <c r="AL84">
        <v>121.7</v>
      </c>
      <c r="AM84">
        <v>1.46</v>
      </c>
      <c r="AS84" t="s">
        <v>82</v>
      </c>
      <c r="AT84" t="s">
        <v>86</v>
      </c>
      <c r="AU84" t="s">
        <v>87</v>
      </c>
      <c r="AV84" t="s">
        <v>88</v>
      </c>
    </row>
    <row r="85" spans="1:48">
      <c r="A85" s="6" t="s">
        <v>683</v>
      </c>
      <c r="B85" t="s">
        <v>85</v>
      </c>
      <c r="C85" t="s">
        <v>301</v>
      </c>
      <c r="D85" t="s">
        <v>303</v>
      </c>
      <c r="E85" t="s">
        <v>295</v>
      </c>
      <c r="F85">
        <v>2010</v>
      </c>
      <c r="H85">
        <v>245</v>
      </c>
      <c r="I85">
        <v>0.1</v>
      </c>
      <c r="J85" t="s">
        <v>79</v>
      </c>
      <c r="K85">
        <v>60</v>
      </c>
      <c r="L85">
        <v>1</v>
      </c>
      <c r="M85">
        <v>1000</v>
      </c>
      <c r="N85">
        <v>25</v>
      </c>
      <c r="O85">
        <v>30</v>
      </c>
      <c r="P85">
        <v>8.17</v>
      </c>
      <c r="Q85">
        <v>37.1</v>
      </c>
      <c r="R85">
        <v>8.74</v>
      </c>
      <c r="S85">
        <v>5.7</v>
      </c>
      <c r="T85">
        <v>-119.17</v>
      </c>
      <c r="U85">
        <v>-0.39</v>
      </c>
      <c r="V85">
        <v>500</v>
      </c>
      <c r="W85">
        <v>5.5</v>
      </c>
      <c r="X85">
        <v>500</v>
      </c>
      <c r="Y85">
        <v>0.35</v>
      </c>
      <c r="Z85">
        <v>0</v>
      </c>
      <c r="AA85">
        <v>0</v>
      </c>
      <c r="AB85">
        <v>3</v>
      </c>
      <c r="AC85">
        <v>-0.7</v>
      </c>
      <c r="AD85">
        <v>3.92</v>
      </c>
      <c r="AE85">
        <v>1638</v>
      </c>
      <c r="AF85">
        <v>982</v>
      </c>
      <c r="AG85">
        <v>40</v>
      </c>
      <c r="AH85">
        <v>19</v>
      </c>
      <c r="AI85">
        <v>1.609</v>
      </c>
      <c r="AJ85">
        <v>0</v>
      </c>
      <c r="AK85">
        <v>0</v>
      </c>
      <c r="AL85">
        <v>243.4</v>
      </c>
      <c r="AM85">
        <v>1.46</v>
      </c>
      <c r="AN85" t="s">
        <v>296</v>
      </c>
      <c r="AO85">
        <v>0</v>
      </c>
      <c r="AP85">
        <v>0</v>
      </c>
      <c r="AQ85">
        <v>0</v>
      </c>
      <c r="AS85" t="s">
        <v>82</v>
      </c>
      <c r="AT85" t="s">
        <v>86</v>
      </c>
      <c r="AU85" t="s">
        <v>87</v>
      </c>
      <c r="AV85" t="s">
        <v>88</v>
      </c>
    </row>
    <row r="86" spans="1:48">
      <c r="A86" s="6" t="s">
        <v>683</v>
      </c>
      <c r="B86" t="s">
        <v>85</v>
      </c>
      <c r="C86" t="s">
        <v>304</v>
      </c>
      <c r="D86" t="s">
        <v>305</v>
      </c>
      <c r="E86" t="s">
        <v>80</v>
      </c>
      <c r="F86">
        <v>2012</v>
      </c>
      <c r="H86">
        <v>245</v>
      </c>
      <c r="I86">
        <v>0.1</v>
      </c>
      <c r="J86" t="s">
        <v>79</v>
      </c>
      <c r="K86">
        <v>60</v>
      </c>
      <c r="L86">
        <v>1</v>
      </c>
      <c r="M86">
        <v>1000</v>
      </c>
      <c r="N86">
        <v>25</v>
      </c>
      <c r="O86">
        <v>30</v>
      </c>
      <c r="P86">
        <v>8.17</v>
      </c>
      <c r="Q86">
        <v>37.1</v>
      </c>
      <c r="R86">
        <v>8.74</v>
      </c>
      <c r="S86">
        <v>5.7</v>
      </c>
      <c r="T86">
        <v>-137.25</v>
      </c>
      <c r="U86">
        <v>-0.43</v>
      </c>
      <c r="V86">
        <v>2100</v>
      </c>
      <c r="W86">
        <v>4.2</v>
      </c>
      <c r="X86">
        <v>250</v>
      </c>
      <c r="Y86">
        <v>0.23</v>
      </c>
      <c r="Z86">
        <v>0</v>
      </c>
      <c r="AA86">
        <v>1000</v>
      </c>
      <c r="AB86">
        <v>3</v>
      </c>
      <c r="AC86">
        <v>-0.7</v>
      </c>
      <c r="AD86">
        <v>3.92</v>
      </c>
      <c r="AE86">
        <v>1638</v>
      </c>
      <c r="AF86">
        <v>982</v>
      </c>
      <c r="AG86">
        <v>40</v>
      </c>
      <c r="AH86">
        <v>20</v>
      </c>
      <c r="AI86">
        <v>1.609</v>
      </c>
      <c r="AL86">
        <v>243.4</v>
      </c>
      <c r="AM86">
        <v>1.46</v>
      </c>
      <c r="AS86" t="s">
        <v>82</v>
      </c>
      <c r="AT86" t="s">
        <v>86</v>
      </c>
      <c r="AU86" t="s">
        <v>87</v>
      </c>
      <c r="AV86" t="s">
        <v>88</v>
      </c>
    </row>
    <row r="87" spans="1:48">
      <c r="A87" s="6" t="s">
        <v>683</v>
      </c>
      <c r="B87" t="s">
        <v>85</v>
      </c>
      <c r="C87" t="s">
        <v>306</v>
      </c>
      <c r="D87" t="s">
        <v>307</v>
      </c>
      <c r="E87" t="s">
        <v>83</v>
      </c>
      <c r="F87">
        <v>2012</v>
      </c>
      <c r="H87">
        <v>245</v>
      </c>
      <c r="I87">
        <v>0.1</v>
      </c>
      <c r="J87" t="s">
        <v>79</v>
      </c>
      <c r="K87">
        <v>60</v>
      </c>
      <c r="L87">
        <v>2</v>
      </c>
      <c r="M87">
        <v>1000</v>
      </c>
      <c r="N87">
        <v>25</v>
      </c>
      <c r="O87">
        <v>30</v>
      </c>
      <c r="P87">
        <v>8.17</v>
      </c>
      <c r="Q87">
        <v>37.1</v>
      </c>
      <c r="R87">
        <v>8.74</v>
      </c>
      <c r="S87">
        <v>5.7</v>
      </c>
      <c r="T87">
        <v>-137.25</v>
      </c>
      <c r="U87">
        <v>-0.43</v>
      </c>
      <c r="V87">
        <v>2100</v>
      </c>
      <c r="W87">
        <v>4.2</v>
      </c>
      <c r="X87">
        <v>250</v>
      </c>
      <c r="Y87">
        <v>0.23</v>
      </c>
      <c r="Z87">
        <v>0</v>
      </c>
      <c r="AA87">
        <v>1000</v>
      </c>
      <c r="AB87">
        <v>3</v>
      </c>
      <c r="AC87">
        <v>-0.7</v>
      </c>
      <c r="AD87">
        <v>3.92</v>
      </c>
      <c r="AE87">
        <v>1638</v>
      </c>
      <c r="AF87">
        <v>982</v>
      </c>
      <c r="AG87">
        <v>40</v>
      </c>
      <c r="AH87">
        <v>19.2</v>
      </c>
      <c r="AI87">
        <v>1.609</v>
      </c>
      <c r="AL87">
        <v>121.7</v>
      </c>
      <c r="AM87">
        <v>1.46</v>
      </c>
      <c r="AS87" t="s">
        <v>82</v>
      </c>
      <c r="AT87" t="s">
        <v>86</v>
      </c>
      <c r="AU87" t="s">
        <v>87</v>
      </c>
      <c r="AV87" t="s">
        <v>88</v>
      </c>
    </row>
    <row r="88" spans="1:48">
      <c r="A88" s="6" t="s">
        <v>683</v>
      </c>
      <c r="B88" t="s">
        <v>85</v>
      </c>
      <c r="C88" t="s">
        <v>308</v>
      </c>
      <c r="D88" t="s">
        <v>310</v>
      </c>
      <c r="E88" t="s">
        <v>295</v>
      </c>
      <c r="F88">
        <v>2010</v>
      </c>
      <c r="H88">
        <v>250</v>
      </c>
      <c r="I88">
        <v>0.1</v>
      </c>
      <c r="J88" t="s">
        <v>79</v>
      </c>
      <c r="K88">
        <v>60</v>
      </c>
      <c r="L88">
        <v>1</v>
      </c>
      <c r="M88">
        <v>1000</v>
      </c>
      <c r="N88">
        <v>25</v>
      </c>
      <c r="O88">
        <v>30.1</v>
      </c>
      <c r="P88">
        <v>8.3000000000000007</v>
      </c>
      <c r="Q88">
        <v>37.200000000000003</v>
      </c>
      <c r="R88">
        <v>8.8699999999999992</v>
      </c>
      <c r="S88">
        <v>5.8</v>
      </c>
      <c r="T88">
        <v>-119.84</v>
      </c>
      <c r="U88">
        <v>-0.39</v>
      </c>
      <c r="V88">
        <v>500</v>
      </c>
      <c r="W88">
        <v>5.5</v>
      </c>
      <c r="X88">
        <v>500</v>
      </c>
      <c r="Y88">
        <v>0.35</v>
      </c>
      <c r="Z88">
        <v>0</v>
      </c>
      <c r="AA88">
        <v>0</v>
      </c>
      <c r="AB88">
        <v>3</v>
      </c>
      <c r="AC88">
        <v>-0.7</v>
      </c>
      <c r="AD88">
        <v>3.92</v>
      </c>
      <c r="AE88">
        <v>1638</v>
      </c>
      <c r="AF88">
        <v>982</v>
      </c>
      <c r="AG88">
        <v>40</v>
      </c>
      <c r="AH88">
        <v>19</v>
      </c>
      <c r="AI88">
        <v>1.609</v>
      </c>
      <c r="AJ88">
        <v>0</v>
      </c>
      <c r="AK88">
        <v>0</v>
      </c>
      <c r="AL88">
        <v>243.4</v>
      </c>
      <c r="AM88">
        <v>1.46</v>
      </c>
      <c r="AN88" t="s">
        <v>296</v>
      </c>
      <c r="AO88">
        <v>0</v>
      </c>
      <c r="AP88">
        <v>0</v>
      </c>
      <c r="AQ88">
        <v>0</v>
      </c>
      <c r="AS88" t="s">
        <v>82</v>
      </c>
      <c r="AT88" t="s">
        <v>86</v>
      </c>
      <c r="AU88" t="s">
        <v>87</v>
      </c>
      <c r="AV88" t="s">
        <v>88</v>
      </c>
    </row>
    <row r="89" spans="1:48">
      <c r="A89" s="6" t="s">
        <v>683</v>
      </c>
      <c r="B89" t="s">
        <v>85</v>
      </c>
      <c r="C89" t="s">
        <v>311</v>
      </c>
      <c r="D89" t="s">
        <v>312</v>
      </c>
      <c r="E89" t="s">
        <v>80</v>
      </c>
      <c r="F89">
        <v>2012</v>
      </c>
      <c r="H89">
        <v>250</v>
      </c>
      <c r="I89">
        <v>0.1</v>
      </c>
      <c r="J89" t="s">
        <v>79</v>
      </c>
      <c r="K89">
        <v>60</v>
      </c>
      <c r="L89">
        <v>1</v>
      </c>
      <c r="M89">
        <v>1000</v>
      </c>
      <c r="N89">
        <v>25</v>
      </c>
      <c r="O89">
        <v>30.1</v>
      </c>
      <c r="P89">
        <v>8.3000000000000007</v>
      </c>
      <c r="Q89">
        <v>37.200000000000003</v>
      </c>
      <c r="R89">
        <v>8.8699999999999992</v>
      </c>
      <c r="S89">
        <v>5.8</v>
      </c>
      <c r="T89">
        <v>-138.1</v>
      </c>
      <c r="U89">
        <v>-0.43</v>
      </c>
      <c r="V89">
        <v>2100</v>
      </c>
      <c r="W89">
        <v>4.2</v>
      </c>
      <c r="X89">
        <v>250</v>
      </c>
      <c r="Y89">
        <v>0.22</v>
      </c>
      <c r="Z89">
        <v>0</v>
      </c>
      <c r="AA89">
        <v>1000</v>
      </c>
      <c r="AB89">
        <v>3</v>
      </c>
      <c r="AC89">
        <v>-0.7</v>
      </c>
      <c r="AD89">
        <v>3.92</v>
      </c>
      <c r="AE89">
        <v>1638</v>
      </c>
      <c r="AF89">
        <v>982</v>
      </c>
      <c r="AG89">
        <v>40</v>
      </c>
      <c r="AH89">
        <v>20</v>
      </c>
      <c r="AI89">
        <v>1.609</v>
      </c>
      <c r="AL89">
        <v>243.4</v>
      </c>
      <c r="AM89">
        <v>1.46</v>
      </c>
      <c r="AS89" t="s">
        <v>82</v>
      </c>
      <c r="AT89" t="s">
        <v>86</v>
      </c>
      <c r="AU89" t="s">
        <v>87</v>
      </c>
      <c r="AV89" t="s">
        <v>88</v>
      </c>
    </row>
    <row r="90" spans="1:48">
      <c r="A90" s="6" t="s">
        <v>683</v>
      </c>
      <c r="B90" t="s">
        <v>85</v>
      </c>
      <c r="C90" t="s">
        <v>313</v>
      </c>
      <c r="D90" t="s">
        <v>314</v>
      </c>
      <c r="E90" t="s">
        <v>83</v>
      </c>
      <c r="F90">
        <v>2012</v>
      </c>
      <c r="H90">
        <v>250</v>
      </c>
      <c r="I90">
        <v>0.1</v>
      </c>
      <c r="J90" t="s">
        <v>79</v>
      </c>
      <c r="K90">
        <v>60</v>
      </c>
      <c r="L90">
        <v>2</v>
      </c>
      <c r="M90">
        <v>1000</v>
      </c>
      <c r="N90">
        <v>25</v>
      </c>
      <c r="O90">
        <v>30.1</v>
      </c>
      <c r="P90">
        <v>8.3000000000000007</v>
      </c>
      <c r="Q90">
        <v>37.200000000000003</v>
      </c>
      <c r="R90">
        <v>8.8699999999999992</v>
      </c>
      <c r="S90">
        <v>5.3</v>
      </c>
      <c r="T90">
        <v>-136.47</v>
      </c>
      <c r="U90">
        <v>-0.43</v>
      </c>
      <c r="V90">
        <v>2100</v>
      </c>
      <c r="W90">
        <v>4.2</v>
      </c>
      <c r="X90">
        <v>250</v>
      </c>
      <c r="Y90">
        <v>0.22</v>
      </c>
      <c r="Z90">
        <v>0</v>
      </c>
      <c r="AA90">
        <v>1000</v>
      </c>
      <c r="AB90">
        <v>3</v>
      </c>
      <c r="AC90">
        <v>-0.7</v>
      </c>
      <c r="AD90">
        <v>3.92</v>
      </c>
      <c r="AE90">
        <v>1638</v>
      </c>
      <c r="AF90">
        <v>982</v>
      </c>
      <c r="AG90">
        <v>40</v>
      </c>
      <c r="AH90">
        <v>19.2</v>
      </c>
      <c r="AI90">
        <v>1.609</v>
      </c>
      <c r="AL90">
        <v>121.7</v>
      </c>
      <c r="AM90">
        <v>1.46</v>
      </c>
      <c r="AS90" t="s">
        <v>82</v>
      </c>
      <c r="AT90" t="s">
        <v>86</v>
      </c>
      <c r="AU90" t="s">
        <v>87</v>
      </c>
      <c r="AV90" t="s">
        <v>88</v>
      </c>
    </row>
    <row r="91" spans="1:48">
      <c r="A91" s="6" t="s">
        <v>683</v>
      </c>
      <c r="B91" t="s">
        <v>85</v>
      </c>
      <c r="C91" t="s">
        <v>315</v>
      </c>
      <c r="D91" t="s">
        <v>316</v>
      </c>
      <c r="E91" t="s">
        <v>80</v>
      </c>
      <c r="F91">
        <v>2012</v>
      </c>
      <c r="H91">
        <v>255</v>
      </c>
      <c r="I91">
        <v>0.1</v>
      </c>
      <c r="J91" t="s">
        <v>79</v>
      </c>
      <c r="K91">
        <v>60</v>
      </c>
      <c r="L91">
        <v>1</v>
      </c>
      <c r="M91">
        <v>1000</v>
      </c>
      <c r="N91">
        <v>25</v>
      </c>
      <c r="O91">
        <v>30.2</v>
      </c>
      <c r="P91">
        <v>8.43</v>
      </c>
      <c r="Q91">
        <v>37.4</v>
      </c>
      <c r="R91">
        <v>9</v>
      </c>
      <c r="S91">
        <v>6.3</v>
      </c>
      <c r="T91">
        <v>-130.6</v>
      </c>
      <c r="U91">
        <v>-0.43</v>
      </c>
      <c r="V91">
        <v>2100</v>
      </c>
      <c r="W91">
        <v>4.2</v>
      </c>
      <c r="X91">
        <v>250</v>
      </c>
      <c r="Y91">
        <v>0.23</v>
      </c>
      <c r="Z91">
        <v>0</v>
      </c>
      <c r="AA91">
        <v>1000</v>
      </c>
      <c r="AB91">
        <v>3</v>
      </c>
      <c r="AC91">
        <v>-0.7</v>
      </c>
      <c r="AD91">
        <v>10.64</v>
      </c>
      <c r="AE91">
        <v>1638</v>
      </c>
      <c r="AF91">
        <v>982</v>
      </c>
      <c r="AG91">
        <v>40</v>
      </c>
      <c r="AH91">
        <v>20</v>
      </c>
      <c r="AI91">
        <v>1.609</v>
      </c>
      <c r="AL91">
        <v>243.4</v>
      </c>
      <c r="AM91">
        <v>1.46</v>
      </c>
      <c r="AS91" t="s">
        <v>82</v>
      </c>
      <c r="AT91" t="s">
        <v>86</v>
      </c>
      <c r="AU91" t="s">
        <v>87</v>
      </c>
      <c r="AV91" t="s">
        <v>88</v>
      </c>
    </row>
    <row r="92" spans="1:48">
      <c r="A92" s="6" t="s">
        <v>683</v>
      </c>
      <c r="B92" t="s">
        <v>85</v>
      </c>
      <c r="C92" t="s">
        <v>317</v>
      </c>
      <c r="D92" t="s">
        <v>318</v>
      </c>
      <c r="E92" t="s">
        <v>80</v>
      </c>
      <c r="F92">
        <v>2011</v>
      </c>
      <c r="H92">
        <v>255</v>
      </c>
      <c r="I92">
        <v>0.1</v>
      </c>
      <c r="J92" t="s">
        <v>79</v>
      </c>
      <c r="K92">
        <v>60</v>
      </c>
      <c r="L92">
        <v>1</v>
      </c>
      <c r="M92">
        <v>1000</v>
      </c>
      <c r="N92">
        <v>25</v>
      </c>
      <c r="O92">
        <v>30.2</v>
      </c>
      <c r="P92">
        <v>8.43</v>
      </c>
      <c r="Q92">
        <v>37.4</v>
      </c>
      <c r="R92">
        <v>9</v>
      </c>
      <c r="S92">
        <v>6.3</v>
      </c>
      <c r="T92">
        <v>-140.38999999999999</v>
      </c>
      <c r="U92">
        <v>-0.43</v>
      </c>
      <c r="V92">
        <v>2100</v>
      </c>
      <c r="W92">
        <v>4.2</v>
      </c>
      <c r="X92">
        <v>250</v>
      </c>
      <c r="Y92">
        <v>0.23</v>
      </c>
      <c r="Z92">
        <v>0</v>
      </c>
      <c r="AA92">
        <v>1000</v>
      </c>
      <c r="AB92">
        <v>3</v>
      </c>
      <c r="AC92">
        <v>-0.7</v>
      </c>
      <c r="AD92">
        <v>10.64</v>
      </c>
      <c r="AE92">
        <v>1638</v>
      </c>
      <c r="AF92">
        <v>982</v>
      </c>
      <c r="AG92">
        <v>40</v>
      </c>
      <c r="AH92">
        <v>19.2</v>
      </c>
      <c r="AI92">
        <v>1.609</v>
      </c>
      <c r="AL92">
        <v>243.4</v>
      </c>
      <c r="AM92">
        <v>1.46</v>
      </c>
      <c r="AS92" t="s">
        <v>82</v>
      </c>
      <c r="AT92" t="s">
        <v>86</v>
      </c>
      <c r="AU92" t="s">
        <v>87</v>
      </c>
      <c r="AV92" t="s">
        <v>88</v>
      </c>
    </row>
    <row r="93" spans="1:48">
      <c r="A93" s="6" t="s">
        <v>683</v>
      </c>
      <c r="B93" t="s">
        <v>85</v>
      </c>
      <c r="C93" t="s">
        <v>319</v>
      </c>
      <c r="D93" t="s">
        <v>320</v>
      </c>
      <c r="E93" t="s">
        <v>83</v>
      </c>
      <c r="F93">
        <v>2012</v>
      </c>
      <c r="H93">
        <v>255</v>
      </c>
      <c r="I93">
        <v>0.1</v>
      </c>
      <c r="J93" t="s">
        <v>79</v>
      </c>
      <c r="K93">
        <v>60</v>
      </c>
      <c r="L93">
        <v>2</v>
      </c>
      <c r="M93">
        <v>1000</v>
      </c>
      <c r="N93">
        <v>25</v>
      </c>
      <c r="O93">
        <v>30.2</v>
      </c>
      <c r="P93">
        <v>8.43</v>
      </c>
      <c r="Q93">
        <v>37.4</v>
      </c>
      <c r="R93">
        <v>9</v>
      </c>
      <c r="S93">
        <v>6.3</v>
      </c>
      <c r="T93">
        <v>-140.38999999999999</v>
      </c>
      <c r="U93">
        <v>-0.43</v>
      </c>
      <c r="V93">
        <v>2100</v>
      </c>
      <c r="W93">
        <v>4.2</v>
      </c>
      <c r="X93">
        <v>250</v>
      </c>
      <c r="Y93">
        <v>0.23</v>
      </c>
      <c r="Z93">
        <v>0</v>
      </c>
      <c r="AA93">
        <v>1000</v>
      </c>
      <c r="AB93">
        <v>3</v>
      </c>
      <c r="AC93">
        <v>-0.7</v>
      </c>
      <c r="AD93">
        <v>10.64</v>
      </c>
      <c r="AE93">
        <v>1638</v>
      </c>
      <c r="AF93">
        <v>982</v>
      </c>
      <c r="AG93">
        <v>40</v>
      </c>
      <c r="AH93">
        <v>19.2</v>
      </c>
      <c r="AI93">
        <v>1.609</v>
      </c>
      <c r="AL93">
        <v>121.7</v>
      </c>
      <c r="AM93">
        <v>1.46</v>
      </c>
      <c r="AS93" t="s">
        <v>82</v>
      </c>
      <c r="AT93" t="s">
        <v>86</v>
      </c>
      <c r="AU93" t="s">
        <v>87</v>
      </c>
      <c r="AV93" t="s">
        <v>88</v>
      </c>
    </row>
    <row r="94" spans="1:48">
      <c r="A94" s="6" t="s">
        <v>683</v>
      </c>
      <c r="B94" t="s">
        <v>85</v>
      </c>
      <c r="C94" t="s">
        <v>323</v>
      </c>
      <c r="D94" t="s">
        <v>324</v>
      </c>
      <c r="E94" t="s">
        <v>80</v>
      </c>
      <c r="F94">
        <v>2012</v>
      </c>
      <c r="H94">
        <v>260</v>
      </c>
      <c r="I94">
        <v>0.1</v>
      </c>
      <c r="J94" t="s">
        <v>79</v>
      </c>
      <c r="K94">
        <v>60</v>
      </c>
      <c r="L94">
        <v>1</v>
      </c>
      <c r="M94">
        <v>1000</v>
      </c>
      <c r="N94">
        <v>25</v>
      </c>
      <c r="O94">
        <v>30.4</v>
      </c>
      <c r="P94">
        <v>8.56</v>
      </c>
      <c r="Q94">
        <v>37.5</v>
      </c>
      <c r="R94">
        <v>9.1199999999999992</v>
      </c>
      <c r="S94">
        <v>6.3</v>
      </c>
      <c r="T94">
        <v>-132.57</v>
      </c>
      <c r="U94">
        <v>-0.43</v>
      </c>
      <c r="V94">
        <v>2100</v>
      </c>
      <c r="W94">
        <v>4.2</v>
      </c>
      <c r="X94">
        <v>250</v>
      </c>
      <c r="Y94">
        <v>0.2</v>
      </c>
      <c r="Z94">
        <v>0</v>
      </c>
      <c r="AA94">
        <v>1000</v>
      </c>
      <c r="AB94">
        <v>3</v>
      </c>
      <c r="AC94">
        <v>-0.7</v>
      </c>
      <c r="AD94">
        <v>10.64</v>
      </c>
      <c r="AE94">
        <v>1638</v>
      </c>
      <c r="AF94">
        <v>982</v>
      </c>
      <c r="AG94">
        <v>40</v>
      </c>
      <c r="AH94">
        <v>20</v>
      </c>
      <c r="AI94">
        <v>1.609</v>
      </c>
      <c r="AL94">
        <v>243.4</v>
      </c>
      <c r="AM94">
        <v>1.46</v>
      </c>
      <c r="AS94" t="s">
        <v>82</v>
      </c>
      <c r="AT94" t="s">
        <v>86</v>
      </c>
      <c r="AU94" t="s">
        <v>87</v>
      </c>
      <c r="AV94" t="s">
        <v>88</v>
      </c>
    </row>
    <row r="95" spans="1:48">
      <c r="A95" s="6" t="s">
        <v>683</v>
      </c>
      <c r="B95" t="s">
        <v>85</v>
      </c>
      <c r="C95" t="s">
        <v>327</v>
      </c>
      <c r="D95" t="s">
        <v>328</v>
      </c>
      <c r="E95" t="s">
        <v>83</v>
      </c>
      <c r="F95">
        <v>2012</v>
      </c>
      <c r="H95">
        <v>260</v>
      </c>
      <c r="I95">
        <v>0.1</v>
      </c>
      <c r="J95" t="s">
        <v>79</v>
      </c>
      <c r="K95">
        <v>60</v>
      </c>
      <c r="L95">
        <v>2</v>
      </c>
      <c r="M95">
        <v>1000</v>
      </c>
      <c r="N95">
        <v>25</v>
      </c>
      <c r="O95">
        <v>30.4</v>
      </c>
      <c r="P95">
        <v>8.56</v>
      </c>
      <c r="Q95">
        <v>37.5</v>
      </c>
      <c r="R95">
        <v>9.1199999999999992</v>
      </c>
      <c r="S95">
        <v>6.3</v>
      </c>
      <c r="T95">
        <v>-141.69</v>
      </c>
      <c r="U95">
        <v>-0.43</v>
      </c>
      <c r="V95">
        <v>2100</v>
      </c>
      <c r="W95">
        <v>4.2</v>
      </c>
      <c r="X95">
        <v>250</v>
      </c>
      <c r="Y95">
        <v>0.2</v>
      </c>
      <c r="Z95">
        <v>0</v>
      </c>
      <c r="AA95">
        <v>1000</v>
      </c>
      <c r="AB95">
        <v>3</v>
      </c>
      <c r="AC95">
        <v>-0.7</v>
      </c>
      <c r="AD95">
        <v>10.64</v>
      </c>
      <c r="AE95">
        <v>1638</v>
      </c>
      <c r="AF95">
        <v>982</v>
      </c>
      <c r="AG95">
        <v>40</v>
      </c>
      <c r="AH95">
        <v>19.2</v>
      </c>
      <c r="AI95">
        <v>1.609</v>
      </c>
      <c r="AL95">
        <v>121.7</v>
      </c>
      <c r="AM95">
        <v>1.46</v>
      </c>
      <c r="AS95" t="s">
        <v>82</v>
      </c>
      <c r="AT95" t="s">
        <v>86</v>
      </c>
      <c r="AU95" t="s">
        <v>87</v>
      </c>
      <c r="AV95" t="s">
        <v>88</v>
      </c>
    </row>
    <row r="96" spans="1:48">
      <c r="A96" s="6" t="s">
        <v>683</v>
      </c>
      <c r="B96" t="s">
        <v>85</v>
      </c>
      <c r="C96" t="s">
        <v>331</v>
      </c>
      <c r="D96" t="s">
        <v>332</v>
      </c>
      <c r="E96" t="s">
        <v>80</v>
      </c>
      <c r="F96">
        <v>2010</v>
      </c>
      <c r="H96">
        <v>270</v>
      </c>
      <c r="I96">
        <v>0.1</v>
      </c>
      <c r="J96" t="s">
        <v>79</v>
      </c>
      <c r="K96">
        <v>72</v>
      </c>
      <c r="L96">
        <v>1</v>
      </c>
      <c r="M96">
        <v>1000</v>
      </c>
      <c r="N96">
        <v>25</v>
      </c>
      <c r="O96">
        <v>35.299999999999997</v>
      </c>
      <c r="P96">
        <v>7.65</v>
      </c>
      <c r="Q96">
        <v>44.1</v>
      </c>
      <c r="R96">
        <v>8.19</v>
      </c>
      <c r="S96">
        <v>5.3</v>
      </c>
      <c r="T96">
        <v>-158.97999999999999</v>
      </c>
      <c r="U96">
        <v>-0.43</v>
      </c>
      <c r="V96">
        <v>1400</v>
      </c>
      <c r="W96">
        <v>5.5</v>
      </c>
      <c r="X96">
        <v>350</v>
      </c>
      <c r="Y96">
        <v>0.34</v>
      </c>
      <c r="Z96">
        <v>0</v>
      </c>
      <c r="AA96">
        <v>1000</v>
      </c>
      <c r="AB96">
        <v>3</v>
      </c>
      <c r="AC96">
        <v>-0.7</v>
      </c>
      <c r="AD96">
        <v>3.92</v>
      </c>
      <c r="AE96">
        <v>1954</v>
      </c>
      <c r="AF96">
        <v>982</v>
      </c>
      <c r="AG96">
        <v>40</v>
      </c>
      <c r="AH96">
        <v>27</v>
      </c>
      <c r="AI96">
        <v>1.919</v>
      </c>
      <c r="AL96">
        <v>243.4</v>
      </c>
      <c r="AM96">
        <v>1.752</v>
      </c>
      <c r="AS96" t="s">
        <v>82</v>
      </c>
      <c r="AT96" t="s">
        <v>86</v>
      </c>
      <c r="AU96" t="s">
        <v>87</v>
      </c>
      <c r="AV96" t="s">
        <v>88</v>
      </c>
    </row>
    <row r="97" spans="1:48">
      <c r="A97" s="6" t="s">
        <v>683</v>
      </c>
      <c r="B97" t="s">
        <v>85</v>
      </c>
      <c r="C97" t="s">
        <v>335</v>
      </c>
      <c r="D97" t="s">
        <v>336</v>
      </c>
      <c r="E97" t="s">
        <v>80</v>
      </c>
      <c r="F97">
        <v>2010</v>
      </c>
      <c r="H97">
        <v>280</v>
      </c>
      <c r="I97">
        <v>0.1</v>
      </c>
      <c r="J97" t="s">
        <v>79</v>
      </c>
      <c r="K97">
        <v>72</v>
      </c>
      <c r="L97">
        <v>1</v>
      </c>
      <c r="M97">
        <v>1000</v>
      </c>
      <c r="N97">
        <v>25</v>
      </c>
      <c r="O97">
        <v>35.6</v>
      </c>
      <c r="P97">
        <v>7.86</v>
      </c>
      <c r="Q97">
        <v>44.2</v>
      </c>
      <c r="R97">
        <v>8.42</v>
      </c>
      <c r="S97">
        <v>5.5</v>
      </c>
      <c r="T97">
        <v>-161.51</v>
      </c>
      <c r="U97">
        <v>-0.43</v>
      </c>
      <c r="V97">
        <v>1200</v>
      </c>
      <c r="W97">
        <v>5.5</v>
      </c>
      <c r="X97">
        <v>300</v>
      </c>
      <c r="Y97">
        <v>0.3</v>
      </c>
      <c r="Z97">
        <v>0</v>
      </c>
      <c r="AA97">
        <v>1000</v>
      </c>
      <c r="AB97">
        <v>3</v>
      </c>
      <c r="AC97">
        <v>-0.7</v>
      </c>
      <c r="AD97">
        <v>3.92</v>
      </c>
      <c r="AE97">
        <v>1954</v>
      </c>
      <c r="AF97">
        <v>982</v>
      </c>
      <c r="AG97">
        <v>40</v>
      </c>
      <c r="AH97">
        <v>27</v>
      </c>
      <c r="AI97">
        <v>1.919</v>
      </c>
      <c r="AL97">
        <v>243.4</v>
      </c>
      <c r="AM97">
        <v>1.752</v>
      </c>
      <c r="AS97" t="s">
        <v>82</v>
      </c>
      <c r="AT97" t="s">
        <v>86</v>
      </c>
      <c r="AU97" t="s">
        <v>87</v>
      </c>
      <c r="AV97" t="s">
        <v>88</v>
      </c>
    </row>
    <row r="98" spans="1:48">
      <c r="A98" s="6" t="s">
        <v>683</v>
      </c>
      <c r="B98" t="s">
        <v>85</v>
      </c>
      <c r="C98" t="s">
        <v>343</v>
      </c>
      <c r="D98" t="s">
        <v>344</v>
      </c>
      <c r="E98" t="s">
        <v>80</v>
      </c>
      <c r="F98">
        <v>2010</v>
      </c>
      <c r="H98">
        <v>300</v>
      </c>
      <c r="I98">
        <v>0.1</v>
      </c>
      <c r="J98" t="s">
        <v>79</v>
      </c>
      <c r="K98">
        <v>72</v>
      </c>
      <c r="L98">
        <v>1</v>
      </c>
      <c r="M98">
        <v>1000</v>
      </c>
      <c r="N98">
        <v>25</v>
      </c>
      <c r="O98">
        <v>36.1</v>
      </c>
      <c r="P98">
        <v>8.3000000000000007</v>
      </c>
      <c r="Q98">
        <v>44.6</v>
      </c>
      <c r="R98">
        <v>8.8699999999999992</v>
      </c>
      <c r="S98">
        <v>5.8</v>
      </c>
      <c r="T98">
        <v>-165</v>
      </c>
      <c r="U98">
        <v>-0.43</v>
      </c>
      <c r="V98">
        <v>1200</v>
      </c>
      <c r="W98">
        <v>5.5</v>
      </c>
      <c r="X98">
        <v>300</v>
      </c>
      <c r="Y98">
        <v>0.26</v>
      </c>
      <c r="Z98">
        <v>0</v>
      </c>
      <c r="AA98">
        <v>1000</v>
      </c>
      <c r="AB98">
        <v>3</v>
      </c>
      <c r="AC98">
        <v>-0.7</v>
      </c>
      <c r="AD98">
        <v>3.92</v>
      </c>
      <c r="AE98">
        <v>1954</v>
      </c>
      <c r="AF98">
        <v>982</v>
      </c>
      <c r="AG98">
        <v>40</v>
      </c>
      <c r="AH98">
        <v>27</v>
      </c>
      <c r="AI98">
        <v>1.919</v>
      </c>
      <c r="AL98">
        <v>243.4</v>
      </c>
      <c r="AM98">
        <v>1.752</v>
      </c>
      <c r="AS98" t="s">
        <v>82</v>
      </c>
      <c r="AT98" t="s">
        <v>86</v>
      </c>
      <c r="AU98" t="s">
        <v>87</v>
      </c>
      <c r="AV98" t="s">
        <v>88</v>
      </c>
    </row>
    <row r="99" spans="1:48" s="6" customFormat="1">
      <c r="A99" s="6" t="s">
        <v>683</v>
      </c>
      <c r="B99" s="6" t="s">
        <v>85</v>
      </c>
      <c r="C99" s="6" t="s">
        <v>533</v>
      </c>
      <c r="D99" s="6" t="s">
        <v>707</v>
      </c>
      <c r="E99" s="6" t="s">
        <v>85</v>
      </c>
      <c r="F99" s="6">
        <v>2013</v>
      </c>
      <c r="H99" s="6">
        <v>310</v>
      </c>
      <c r="I99" s="6">
        <v>0.1</v>
      </c>
      <c r="J99" s="6" t="s">
        <v>79</v>
      </c>
      <c r="K99" s="6">
        <v>72</v>
      </c>
      <c r="L99" s="6">
        <v>1</v>
      </c>
      <c r="M99" s="6">
        <v>1000</v>
      </c>
      <c r="N99" s="6">
        <v>25</v>
      </c>
      <c r="O99" s="6">
        <v>36.4</v>
      </c>
      <c r="P99" s="6">
        <v>8.52</v>
      </c>
      <c r="Q99" s="6">
        <v>44.9</v>
      </c>
      <c r="R99" s="6">
        <v>9.08</v>
      </c>
      <c r="S99" s="6">
        <v>5.9</v>
      </c>
      <c r="T99" s="6">
        <v>-166.45</v>
      </c>
      <c r="U99" s="6">
        <v>-0.43</v>
      </c>
      <c r="V99" s="6">
        <v>720</v>
      </c>
      <c r="W99" s="6">
        <v>5.5</v>
      </c>
      <c r="X99" s="6">
        <v>350</v>
      </c>
      <c r="Y99" s="6">
        <v>0.41</v>
      </c>
      <c r="Z99" s="6">
        <v>0</v>
      </c>
      <c r="AA99" s="6">
        <v>1000</v>
      </c>
      <c r="AB99" s="6">
        <v>3</v>
      </c>
      <c r="AC99" s="6">
        <v>-0.7</v>
      </c>
      <c r="AD99" s="6">
        <v>10.9</v>
      </c>
      <c r="AE99" s="6">
        <v>1954</v>
      </c>
      <c r="AF99" s="6">
        <v>982</v>
      </c>
      <c r="AG99" s="6">
        <v>40</v>
      </c>
      <c r="AH99" s="6">
        <v>23</v>
      </c>
      <c r="AI99" s="6">
        <v>1.919</v>
      </c>
      <c r="AJ99" s="6">
        <v>0</v>
      </c>
      <c r="AK99" s="6">
        <v>0</v>
      </c>
      <c r="AL99" s="6">
        <v>243.4</v>
      </c>
      <c r="AM99" s="6">
        <v>1.752</v>
      </c>
      <c r="AN99" s="6" t="s">
        <v>296</v>
      </c>
      <c r="AO99" s="6">
        <v>0</v>
      </c>
      <c r="AP99" s="6">
        <v>0</v>
      </c>
      <c r="AQ99" s="6">
        <v>0</v>
      </c>
      <c r="AS99" s="6" t="s">
        <v>82</v>
      </c>
      <c r="AT99" s="6" t="s">
        <v>481</v>
      </c>
      <c r="AU99" s="6" t="s">
        <v>482</v>
      </c>
      <c r="AV99" s="6" t="s">
        <v>88</v>
      </c>
    </row>
    <row r="100" spans="1:48" s="6" customFormat="1">
      <c r="A100" s="32" t="s">
        <v>815</v>
      </c>
      <c r="B100" s="6" t="s">
        <v>85</v>
      </c>
      <c r="C100" s="6" t="s">
        <v>533</v>
      </c>
      <c r="D100" s="6" t="s">
        <v>707</v>
      </c>
      <c r="E100" s="6" t="s">
        <v>85</v>
      </c>
      <c r="F100" s="6">
        <v>2013</v>
      </c>
      <c r="H100" s="6">
        <v>310</v>
      </c>
      <c r="I100" s="6">
        <v>0.1</v>
      </c>
      <c r="J100" s="6" t="s">
        <v>79</v>
      </c>
      <c r="K100" s="6">
        <v>72</v>
      </c>
      <c r="L100" s="6">
        <v>1</v>
      </c>
      <c r="M100" s="6">
        <v>1000</v>
      </c>
      <c r="N100" s="6">
        <v>25</v>
      </c>
      <c r="O100" s="6">
        <v>36.4</v>
      </c>
      <c r="P100" s="6">
        <v>8.52</v>
      </c>
      <c r="Q100" s="6">
        <v>44.9</v>
      </c>
      <c r="R100" s="6">
        <v>9.08</v>
      </c>
      <c r="S100" s="6">
        <v>5.9</v>
      </c>
      <c r="T100" s="6">
        <v>-166.45</v>
      </c>
      <c r="U100" s="6">
        <v>-0.43</v>
      </c>
      <c r="V100" s="6">
        <v>720</v>
      </c>
      <c r="W100" s="6">
        <v>5.5</v>
      </c>
      <c r="X100" s="6">
        <v>350</v>
      </c>
      <c r="Y100" s="6">
        <v>0.41</v>
      </c>
      <c r="Z100" s="6">
        <v>0</v>
      </c>
      <c r="AA100" s="6">
        <v>1000</v>
      </c>
      <c r="AB100" s="6">
        <v>3</v>
      </c>
      <c r="AC100" s="6">
        <v>-0.7</v>
      </c>
      <c r="AD100" s="6">
        <v>10.9</v>
      </c>
      <c r="AE100" s="6">
        <v>1954</v>
      </c>
      <c r="AF100" s="6">
        <v>982</v>
      </c>
      <c r="AG100" s="6">
        <v>40</v>
      </c>
      <c r="AH100" s="6">
        <v>23</v>
      </c>
      <c r="AI100" s="6">
        <v>1.919</v>
      </c>
      <c r="AJ100" s="6">
        <v>0</v>
      </c>
      <c r="AK100" s="6">
        <v>0</v>
      </c>
      <c r="AL100" s="6">
        <v>243.4</v>
      </c>
      <c r="AM100" s="6">
        <v>1.752</v>
      </c>
      <c r="AN100" s="6" t="s">
        <v>296</v>
      </c>
      <c r="AO100" s="6">
        <v>0</v>
      </c>
      <c r="AP100" s="6">
        <v>0</v>
      </c>
      <c r="AQ100" s="6">
        <v>0</v>
      </c>
      <c r="AS100" s="6" t="s">
        <v>82</v>
      </c>
      <c r="AT100" s="6" t="s">
        <v>481</v>
      </c>
      <c r="AU100" s="6" t="s">
        <v>482</v>
      </c>
      <c r="AV100" s="6" t="s">
        <v>88</v>
      </c>
    </row>
    <row r="101" spans="1:48">
      <c r="A101" s="6" t="s">
        <v>603</v>
      </c>
      <c r="B101" s="6" t="s">
        <v>85</v>
      </c>
      <c r="C101" t="s">
        <v>97</v>
      </c>
      <c r="D101" t="s">
        <v>98</v>
      </c>
      <c r="E101" t="s">
        <v>80</v>
      </c>
      <c r="F101">
        <v>2010</v>
      </c>
      <c r="H101">
        <v>160</v>
      </c>
      <c r="I101">
        <v>0.1</v>
      </c>
      <c r="J101" t="s">
        <v>15</v>
      </c>
      <c r="K101">
        <v>48</v>
      </c>
      <c r="L101">
        <v>1</v>
      </c>
      <c r="M101">
        <v>1000</v>
      </c>
      <c r="N101">
        <v>25</v>
      </c>
      <c r="O101">
        <v>23.3</v>
      </c>
      <c r="P101">
        <v>6.86</v>
      </c>
      <c r="Q101">
        <v>29.2</v>
      </c>
      <c r="R101">
        <v>7.56</v>
      </c>
      <c r="S101">
        <v>4.5</v>
      </c>
      <c r="T101">
        <v>-107.27</v>
      </c>
      <c r="U101">
        <v>-0.45</v>
      </c>
      <c r="V101">
        <v>700</v>
      </c>
      <c r="W101">
        <v>5.5</v>
      </c>
      <c r="X101">
        <v>170</v>
      </c>
      <c r="Y101">
        <v>0.32</v>
      </c>
      <c r="Z101">
        <v>0</v>
      </c>
      <c r="AA101">
        <v>1000</v>
      </c>
      <c r="AB101">
        <v>3</v>
      </c>
      <c r="AC101">
        <v>-0.7</v>
      </c>
      <c r="AD101">
        <v>3.92</v>
      </c>
      <c r="AE101">
        <v>1324</v>
      </c>
      <c r="AF101">
        <v>982</v>
      </c>
      <c r="AG101">
        <v>40</v>
      </c>
      <c r="AH101">
        <v>16</v>
      </c>
      <c r="AI101">
        <v>1.3</v>
      </c>
      <c r="AL101">
        <v>238.9</v>
      </c>
      <c r="AM101">
        <v>1.147</v>
      </c>
      <c r="AS101" t="s">
        <v>82</v>
      </c>
    </row>
    <row r="102" spans="1:48">
      <c r="A102" s="6" t="s">
        <v>603</v>
      </c>
      <c r="B102" s="6" t="s">
        <v>85</v>
      </c>
      <c r="C102" t="s">
        <v>101</v>
      </c>
      <c r="D102" t="s">
        <v>102</v>
      </c>
      <c r="E102" t="s">
        <v>80</v>
      </c>
      <c r="F102">
        <v>2010</v>
      </c>
      <c r="H102">
        <v>165</v>
      </c>
      <c r="I102">
        <v>0.1</v>
      </c>
      <c r="J102" t="s">
        <v>15</v>
      </c>
      <c r="K102">
        <v>48</v>
      </c>
      <c r="L102">
        <v>1</v>
      </c>
      <c r="M102">
        <v>1000</v>
      </c>
      <c r="N102">
        <v>25</v>
      </c>
      <c r="O102">
        <v>23.4</v>
      </c>
      <c r="P102">
        <v>7.06</v>
      </c>
      <c r="Q102">
        <v>29.2</v>
      </c>
      <c r="R102">
        <v>7.71</v>
      </c>
      <c r="S102">
        <v>4.5999999999999996</v>
      </c>
      <c r="T102">
        <v>-108.12</v>
      </c>
      <c r="U102">
        <v>-0.45</v>
      </c>
      <c r="V102">
        <v>700</v>
      </c>
      <c r="W102">
        <v>5.5</v>
      </c>
      <c r="X102">
        <v>180</v>
      </c>
      <c r="Y102">
        <v>0.28000000000000003</v>
      </c>
      <c r="Z102">
        <v>0</v>
      </c>
      <c r="AA102">
        <v>1000</v>
      </c>
      <c r="AB102">
        <v>3</v>
      </c>
      <c r="AC102">
        <v>-0.7</v>
      </c>
      <c r="AD102">
        <v>3.92</v>
      </c>
      <c r="AE102">
        <v>1324</v>
      </c>
      <c r="AF102">
        <v>982</v>
      </c>
      <c r="AG102">
        <v>40</v>
      </c>
      <c r="AH102">
        <v>16</v>
      </c>
      <c r="AI102">
        <v>1.3</v>
      </c>
      <c r="AL102">
        <v>238.9</v>
      </c>
      <c r="AM102">
        <v>1.147</v>
      </c>
      <c r="AS102" t="s">
        <v>82</v>
      </c>
    </row>
    <row r="103" spans="1:48">
      <c r="A103" s="6" t="s">
        <v>603</v>
      </c>
      <c r="B103" s="6" t="s">
        <v>85</v>
      </c>
      <c r="C103" t="s">
        <v>105</v>
      </c>
      <c r="D103" t="s">
        <v>106</v>
      </c>
      <c r="E103" t="s">
        <v>80</v>
      </c>
      <c r="F103">
        <v>2010</v>
      </c>
      <c r="H103">
        <v>170</v>
      </c>
      <c r="I103">
        <v>0.1</v>
      </c>
      <c r="J103" t="s">
        <v>15</v>
      </c>
      <c r="K103">
        <v>48</v>
      </c>
      <c r="L103">
        <v>1</v>
      </c>
      <c r="M103">
        <v>1000</v>
      </c>
      <c r="N103">
        <v>25</v>
      </c>
      <c r="O103">
        <v>23.5</v>
      </c>
      <c r="P103">
        <v>7.24</v>
      </c>
      <c r="Q103">
        <v>29.4</v>
      </c>
      <c r="R103">
        <v>7.8</v>
      </c>
      <c r="S103">
        <v>4.7</v>
      </c>
      <c r="T103">
        <v>-110.52</v>
      </c>
      <c r="U103">
        <v>-0.45</v>
      </c>
      <c r="V103">
        <v>800</v>
      </c>
      <c r="W103">
        <v>5.5</v>
      </c>
      <c r="X103">
        <v>200</v>
      </c>
      <c r="Y103">
        <v>0.26</v>
      </c>
      <c r="Z103">
        <v>0</v>
      </c>
      <c r="AA103">
        <v>1000</v>
      </c>
      <c r="AB103">
        <v>3</v>
      </c>
      <c r="AC103">
        <v>-0.7</v>
      </c>
      <c r="AD103">
        <v>3.92</v>
      </c>
      <c r="AE103">
        <v>1324</v>
      </c>
      <c r="AF103">
        <v>982</v>
      </c>
      <c r="AG103">
        <v>40</v>
      </c>
      <c r="AH103">
        <v>16</v>
      </c>
      <c r="AI103">
        <v>1.3</v>
      </c>
      <c r="AL103">
        <v>238.9</v>
      </c>
      <c r="AM103">
        <v>1.147</v>
      </c>
      <c r="AS103" t="s">
        <v>82</v>
      </c>
    </row>
    <row r="104" spans="1:48">
      <c r="A104" s="6" t="s">
        <v>603</v>
      </c>
      <c r="B104" s="6" t="s">
        <v>85</v>
      </c>
      <c r="C104" t="s">
        <v>109</v>
      </c>
      <c r="D104" t="s">
        <v>110</v>
      </c>
      <c r="E104" t="s">
        <v>80</v>
      </c>
      <c r="F104">
        <v>2010</v>
      </c>
      <c r="H104">
        <v>175</v>
      </c>
      <c r="I104">
        <v>0.1</v>
      </c>
      <c r="J104" t="s">
        <v>15</v>
      </c>
      <c r="K104">
        <v>48</v>
      </c>
      <c r="L104">
        <v>1</v>
      </c>
      <c r="M104">
        <v>1000</v>
      </c>
      <c r="N104">
        <v>25</v>
      </c>
      <c r="O104">
        <v>23.6</v>
      </c>
      <c r="P104">
        <v>7.41</v>
      </c>
      <c r="Q104">
        <v>29.5</v>
      </c>
      <c r="R104">
        <v>7.92</v>
      </c>
      <c r="S104">
        <v>4.8</v>
      </c>
      <c r="T104">
        <v>-111.2</v>
      </c>
      <c r="U104">
        <v>-0.45</v>
      </c>
      <c r="V104">
        <v>1000</v>
      </c>
      <c r="W104">
        <v>5.5</v>
      </c>
      <c r="X104">
        <v>240</v>
      </c>
      <c r="Y104">
        <v>0.23</v>
      </c>
      <c r="Z104">
        <v>0</v>
      </c>
      <c r="AA104">
        <v>1000</v>
      </c>
      <c r="AB104">
        <v>3</v>
      </c>
      <c r="AC104">
        <v>-0.7</v>
      </c>
      <c r="AD104">
        <v>3.92</v>
      </c>
      <c r="AE104">
        <v>1324</v>
      </c>
      <c r="AF104">
        <v>982</v>
      </c>
      <c r="AG104">
        <v>40</v>
      </c>
      <c r="AH104">
        <v>16</v>
      </c>
      <c r="AI104">
        <v>1.3</v>
      </c>
      <c r="AL104">
        <v>238.9</v>
      </c>
      <c r="AM104">
        <v>1.147</v>
      </c>
      <c r="AS104" t="s">
        <v>82</v>
      </c>
    </row>
    <row r="105" spans="1:48">
      <c r="A105" s="6" t="s">
        <v>603</v>
      </c>
      <c r="B105" s="6" t="s">
        <v>85</v>
      </c>
      <c r="C105" t="s">
        <v>113</v>
      </c>
      <c r="D105" t="s">
        <v>114</v>
      </c>
      <c r="E105" t="s">
        <v>80</v>
      </c>
      <c r="F105">
        <v>2010</v>
      </c>
      <c r="H105">
        <v>180</v>
      </c>
      <c r="I105">
        <v>0.1</v>
      </c>
      <c r="J105" t="s">
        <v>15</v>
      </c>
      <c r="K105">
        <v>48</v>
      </c>
      <c r="L105">
        <v>1</v>
      </c>
      <c r="M105">
        <v>1000</v>
      </c>
      <c r="N105">
        <v>25</v>
      </c>
      <c r="O105">
        <v>23.8</v>
      </c>
      <c r="P105">
        <v>7.58</v>
      </c>
      <c r="Q105">
        <v>29.6</v>
      </c>
      <c r="R105">
        <v>8.07</v>
      </c>
      <c r="S105">
        <v>4.8</v>
      </c>
      <c r="T105">
        <v>-112.7</v>
      </c>
      <c r="U105">
        <v>-0.45</v>
      </c>
      <c r="V105">
        <v>1000</v>
      </c>
      <c r="W105">
        <v>5.5</v>
      </c>
      <c r="X105">
        <v>240</v>
      </c>
      <c r="Y105">
        <v>0.2</v>
      </c>
      <c r="Z105">
        <v>0</v>
      </c>
      <c r="AA105">
        <v>1000</v>
      </c>
      <c r="AB105">
        <v>3</v>
      </c>
      <c r="AC105">
        <v>-0.7</v>
      </c>
      <c r="AD105">
        <v>3.92</v>
      </c>
      <c r="AE105">
        <v>1324</v>
      </c>
      <c r="AF105">
        <v>982</v>
      </c>
      <c r="AG105">
        <v>40</v>
      </c>
      <c r="AH105">
        <v>16</v>
      </c>
      <c r="AI105">
        <v>1.3</v>
      </c>
      <c r="AL105">
        <v>238.9</v>
      </c>
      <c r="AM105">
        <v>1.147</v>
      </c>
      <c r="AS105" t="s">
        <v>82</v>
      </c>
    </row>
    <row r="106" spans="1:48">
      <c r="A106" s="6" t="s">
        <v>603</v>
      </c>
      <c r="B106" s="6" t="s">
        <v>85</v>
      </c>
      <c r="C106" t="s">
        <v>117</v>
      </c>
      <c r="D106" t="s">
        <v>118</v>
      </c>
      <c r="E106" t="s">
        <v>80</v>
      </c>
      <c r="F106">
        <v>2010</v>
      </c>
      <c r="H106">
        <v>185</v>
      </c>
      <c r="I106">
        <v>0.1</v>
      </c>
      <c r="J106" t="s">
        <v>15</v>
      </c>
      <c r="K106">
        <v>48</v>
      </c>
      <c r="L106">
        <v>1</v>
      </c>
      <c r="M106">
        <v>1000</v>
      </c>
      <c r="N106">
        <v>25</v>
      </c>
      <c r="O106">
        <v>23.9</v>
      </c>
      <c r="P106">
        <v>7.74</v>
      </c>
      <c r="Q106">
        <v>29.7</v>
      </c>
      <c r="R106">
        <v>8.26</v>
      </c>
      <c r="S106">
        <v>5</v>
      </c>
      <c r="T106">
        <v>-113.4</v>
      </c>
      <c r="U106">
        <v>-0.45</v>
      </c>
      <c r="V106">
        <v>900</v>
      </c>
      <c r="W106">
        <v>5.5</v>
      </c>
      <c r="X106">
        <v>220</v>
      </c>
      <c r="Y106">
        <v>0.2</v>
      </c>
      <c r="Z106">
        <v>0</v>
      </c>
      <c r="AA106">
        <v>1000</v>
      </c>
      <c r="AB106">
        <v>3</v>
      </c>
      <c r="AC106">
        <v>-0.7</v>
      </c>
      <c r="AD106">
        <v>3.92</v>
      </c>
      <c r="AE106">
        <v>1324</v>
      </c>
      <c r="AF106">
        <v>982</v>
      </c>
      <c r="AG106">
        <v>40</v>
      </c>
      <c r="AH106">
        <v>16</v>
      </c>
      <c r="AI106">
        <v>1.3</v>
      </c>
      <c r="AL106">
        <v>238.9</v>
      </c>
      <c r="AM106">
        <v>1.147</v>
      </c>
      <c r="AS106" t="s">
        <v>82</v>
      </c>
    </row>
    <row r="107" spans="1:48">
      <c r="A107" s="6" t="s">
        <v>603</v>
      </c>
      <c r="B107" s="6" t="s">
        <v>85</v>
      </c>
      <c r="C107" t="s">
        <v>121</v>
      </c>
      <c r="D107" t="s">
        <v>122</v>
      </c>
      <c r="E107" t="s">
        <v>80</v>
      </c>
      <c r="F107">
        <v>2010</v>
      </c>
      <c r="H107">
        <v>190</v>
      </c>
      <c r="I107">
        <v>0.1</v>
      </c>
      <c r="J107" t="s">
        <v>15</v>
      </c>
      <c r="K107">
        <v>48</v>
      </c>
      <c r="L107">
        <v>1</v>
      </c>
      <c r="M107">
        <v>1000</v>
      </c>
      <c r="N107">
        <v>25</v>
      </c>
      <c r="O107">
        <v>24.1</v>
      </c>
      <c r="P107">
        <v>7.87</v>
      </c>
      <c r="Q107">
        <v>29.8</v>
      </c>
      <c r="R107">
        <v>8.3800000000000008</v>
      </c>
      <c r="S107">
        <v>5</v>
      </c>
      <c r="T107">
        <v>-114.49</v>
      </c>
      <c r="U107">
        <v>-0.45</v>
      </c>
      <c r="V107">
        <v>1000</v>
      </c>
      <c r="W107">
        <v>5.5</v>
      </c>
      <c r="X107">
        <v>240</v>
      </c>
      <c r="Y107">
        <v>0.18</v>
      </c>
      <c r="Z107">
        <v>0</v>
      </c>
      <c r="AA107">
        <v>1000</v>
      </c>
      <c r="AB107">
        <v>3</v>
      </c>
      <c r="AC107">
        <v>-0.7</v>
      </c>
      <c r="AD107">
        <v>3.92</v>
      </c>
      <c r="AE107">
        <v>1324</v>
      </c>
      <c r="AF107">
        <v>982</v>
      </c>
      <c r="AG107">
        <v>40</v>
      </c>
      <c r="AH107">
        <v>16</v>
      </c>
      <c r="AI107">
        <v>1.3</v>
      </c>
      <c r="AL107">
        <v>238.9</v>
      </c>
      <c r="AM107">
        <v>1.147</v>
      </c>
      <c r="AS107" t="s">
        <v>82</v>
      </c>
    </row>
    <row r="108" spans="1:48">
      <c r="A108" s="6" t="s">
        <v>603</v>
      </c>
      <c r="B108" s="6" t="s">
        <v>85</v>
      </c>
      <c r="C108" t="s">
        <v>123</v>
      </c>
      <c r="D108" t="s">
        <v>124</v>
      </c>
      <c r="E108" t="s">
        <v>80</v>
      </c>
      <c r="F108">
        <v>2011</v>
      </c>
      <c r="H108">
        <v>195</v>
      </c>
      <c r="I108">
        <v>0.1</v>
      </c>
      <c r="J108" t="s">
        <v>15</v>
      </c>
      <c r="K108">
        <v>72</v>
      </c>
      <c r="L108">
        <v>1</v>
      </c>
      <c r="M108">
        <v>1000</v>
      </c>
      <c r="N108">
        <v>25</v>
      </c>
      <c r="O108">
        <v>37</v>
      </c>
      <c r="P108">
        <v>5.27</v>
      </c>
      <c r="Q108">
        <v>45</v>
      </c>
      <c r="R108">
        <v>5.62</v>
      </c>
      <c r="S108">
        <v>3.4</v>
      </c>
      <c r="T108">
        <v>-177.11</v>
      </c>
      <c r="U108">
        <v>-0.45</v>
      </c>
      <c r="V108">
        <v>2000</v>
      </c>
      <c r="W108">
        <v>5.5</v>
      </c>
      <c r="X108">
        <v>550</v>
      </c>
      <c r="Y108">
        <v>0.32</v>
      </c>
      <c r="Z108">
        <v>0</v>
      </c>
      <c r="AA108">
        <v>1000</v>
      </c>
      <c r="AB108">
        <v>3</v>
      </c>
      <c r="AC108">
        <v>-0.7</v>
      </c>
      <c r="AD108">
        <v>3.92</v>
      </c>
      <c r="AE108">
        <v>1580</v>
      </c>
      <c r="AF108">
        <v>808</v>
      </c>
      <c r="AG108">
        <v>40</v>
      </c>
      <c r="AH108">
        <v>15.75</v>
      </c>
      <c r="AI108">
        <v>1.2769999999999999</v>
      </c>
      <c r="AL108">
        <v>148.6</v>
      </c>
      <c r="AM108">
        <v>1.07</v>
      </c>
      <c r="AS108" t="s">
        <v>82</v>
      </c>
    </row>
    <row r="109" spans="1:48">
      <c r="A109" s="6" t="s">
        <v>603</v>
      </c>
      <c r="B109" s="6" t="s">
        <v>85</v>
      </c>
      <c r="C109" t="s">
        <v>125</v>
      </c>
      <c r="D109" t="s">
        <v>126</v>
      </c>
      <c r="E109" t="s">
        <v>80</v>
      </c>
      <c r="F109">
        <v>2011</v>
      </c>
      <c r="H109">
        <v>195</v>
      </c>
      <c r="I109">
        <v>0.1</v>
      </c>
      <c r="J109" t="s">
        <v>15</v>
      </c>
      <c r="K109">
        <v>48</v>
      </c>
      <c r="L109">
        <v>1</v>
      </c>
      <c r="M109">
        <v>1000</v>
      </c>
      <c r="N109">
        <v>25</v>
      </c>
      <c r="O109">
        <v>24.2</v>
      </c>
      <c r="P109">
        <v>8.0399999999999991</v>
      </c>
      <c r="Q109">
        <v>29.9</v>
      </c>
      <c r="R109">
        <v>8.56</v>
      </c>
      <c r="S109">
        <v>5.0999999999999996</v>
      </c>
      <c r="T109">
        <v>-115.02</v>
      </c>
      <c r="U109">
        <v>-0.45</v>
      </c>
      <c r="V109">
        <v>1000</v>
      </c>
      <c r="W109">
        <v>5.5</v>
      </c>
      <c r="X109">
        <v>240</v>
      </c>
      <c r="Y109">
        <v>0.18</v>
      </c>
      <c r="Z109">
        <v>0</v>
      </c>
      <c r="AA109">
        <v>1000</v>
      </c>
      <c r="AB109">
        <v>3</v>
      </c>
      <c r="AC109">
        <v>-0.7</v>
      </c>
      <c r="AD109">
        <v>3.92</v>
      </c>
      <c r="AE109">
        <v>1324</v>
      </c>
      <c r="AF109">
        <v>982</v>
      </c>
      <c r="AG109">
        <v>40</v>
      </c>
      <c r="AH109">
        <v>16</v>
      </c>
      <c r="AI109">
        <v>1.3</v>
      </c>
      <c r="AL109">
        <v>238.9</v>
      </c>
      <c r="AM109">
        <v>1.147</v>
      </c>
      <c r="AS109" t="s">
        <v>82</v>
      </c>
    </row>
    <row r="110" spans="1:48">
      <c r="A110" s="6" t="s">
        <v>603</v>
      </c>
      <c r="B110" s="6" t="s">
        <v>85</v>
      </c>
      <c r="C110" t="s">
        <v>127</v>
      </c>
      <c r="D110" t="s">
        <v>128</v>
      </c>
      <c r="E110" t="s">
        <v>80</v>
      </c>
      <c r="F110">
        <v>2012</v>
      </c>
      <c r="H110">
        <v>200</v>
      </c>
      <c r="I110">
        <v>0.1</v>
      </c>
      <c r="J110" t="s">
        <v>15</v>
      </c>
      <c r="K110">
        <v>72</v>
      </c>
      <c r="L110">
        <v>1</v>
      </c>
      <c r="M110">
        <v>1000</v>
      </c>
      <c r="N110">
        <v>25</v>
      </c>
      <c r="O110">
        <v>37.4</v>
      </c>
      <c r="P110">
        <v>5.35</v>
      </c>
      <c r="Q110">
        <v>45.3</v>
      </c>
      <c r="R110">
        <v>5.71</v>
      </c>
      <c r="S110">
        <v>3.3</v>
      </c>
      <c r="T110">
        <v>-179.3</v>
      </c>
      <c r="U110">
        <v>-0.45</v>
      </c>
      <c r="V110">
        <v>2000</v>
      </c>
      <c r="W110">
        <v>5.5</v>
      </c>
      <c r="X110">
        <v>500</v>
      </c>
      <c r="Y110">
        <v>0.28999999999999998</v>
      </c>
      <c r="Z110">
        <v>0</v>
      </c>
      <c r="AA110">
        <v>1000</v>
      </c>
      <c r="AB110">
        <v>3</v>
      </c>
      <c r="AC110">
        <v>-0.7</v>
      </c>
      <c r="AD110">
        <v>6.55</v>
      </c>
      <c r="AE110">
        <v>1580</v>
      </c>
      <c r="AF110">
        <v>808</v>
      </c>
      <c r="AG110">
        <v>40</v>
      </c>
      <c r="AH110">
        <v>15.75</v>
      </c>
      <c r="AI110">
        <v>1.2769999999999999</v>
      </c>
      <c r="AL110">
        <v>148.6</v>
      </c>
      <c r="AM110">
        <v>1.07</v>
      </c>
      <c r="AS110" t="s">
        <v>82</v>
      </c>
    </row>
    <row r="111" spans="1:48">
      <c r="A111" s="6" t="s">
        <v>603</v>
      </c>
      <c r="B111" s="6" t="s">
        <v>85</v>
      </c>
      <c r="C111" t="s">
        <v>129</v>
      </c>
      <c r="D111" t="s">
        <v>130</v>
      </c>
      <c r="E111" t="s">
        <v>80</v>
      </c>
      <c r="F111">
        <v>2011</v>
      </c>
      <c r="H111">
        <v>200</v>
      </c>
      <c r="I111">
        <v>0.1</v>
      </c>
      <c r="J111" t="s">
        <v>15</v>
      </c>
      <c r="K111">
        <v>48</v>
      </c>
      <c r="L111">
        <v>1</v>
      </c>
      <c r="M111">
        <v>1000</v>
      </c>
      <c r="N111">
        <v>25</v>
      </c>
      <c r="O111">
        <v>24.3</v>
      </c>
      <c r="P111">
        <v>8.2200000000000006</v>
      </c>
      <c r="Q111">
        <v>30</v>
      </c>
      <c r="R111">
        <v>8.74</v>
      </c>
      <c r="S111">
        <v>5.0999999999999996</v>
      </c>
      <c r="T111">
        <v>-115.44</v>
      </c>
      <c r="U111">
        <v>-0.45</v>
      </c>
      <c r="V111">
        <v>1000</v>
      </c>
      <c r="W111">
        <v>5.5</v>
      </c>
      <c r="X111">
        <v>240</v>
      </c>
      <c r="Y111">
        <v>0.17</v>
      </c>
      <c r="Z111">
        <v>0</v>
      </c>
      <c r="AA111">
        <v>1000</v>
      </c>
      <c r="AB111">
        <v>3</v>
      </c>
      <c r="AC111">
        <v>-0.7</v>
      </c>
      <c r="AD111">
        <v>3.92</v>
      </c>
      <c r="AE111">
        <v>1324</v>
      </c>
      <c r="AF111">
        <v>982</v>
      </c>
      <c r="AG111">
        <v>40</v>
      </c>
      <c r="AH111">
        <v>16</v>
      </c>
      <c r="AI111">
        <v>1.3</v>
      </c>
      <c r="AL111">
        <v>238.9</v>
      </c>
      <c r="AM111">
        <v>1.147</v>
      </c>
      <c r="AS111" t="s">
        <v>82</v>
      </c>
    </row>
    <row r="112" spans="1:48">
      <c r="A112" s="6" t="s">
        <v>603</v>
      </c>
      <c r="B112" s="6" t="s">
        <v>85</v>
      </c>
      <c r="C112" t="s">
        <v>131</v>
      </c>
      <c r="D112" t="s">
        <v>132</v>
      </c>
      <c r="E112" t="s">
        <v>83</v>
      </c>
      <c r="F112">
        <v>2012</v>
      </c>
      <c r="H112">
        <v>200</v>
      </c>
      <c r="I112">
        <v>0.1</v>
      </c>
      <c r="J112" t="s">
        <v>15</v>
      </c>
      <c r="K112">
        <v>48</v>
      </c>
      <c r="L112">
        <v>1</v>
      </c>
      <c r="M112">
        <v>1000</v>
      </c>
      <c r="N112">
        <v>25</v>
      </c>
      <c r="O112">
        <v>24.3</v>
      </c>
      <c r="P112">
        <v>8.2200000000000006</v>
      </c>
      <c r="Q112">
        <v>30</v>
      </c>
      <c r="R112">
        <v>8.74</v>
      </c>
      <c r="S112">
        <v>5.0999999999999996</v>
      </c>
      <c r="T112">
        <v>-115.44</v>
      </c>
      <c r="U112">
        <v>-0.45</v>
      </c>
      <c r="V112">
        <v>1000</v>
      </c>
      <c r="W112">
        <v>5.5</v>
      </c>
      <c r="X112">
        <v>240</v>
      </c>
      <c r="Y112">
        <v>0.17</v>
      </c>
      <c r="Z112">
        <v>0</v>
      </c>
      <c r="AA112">
        <v>1000</v>
      </c>
      <c r="AB112">
        <v>3</v>
      </c>
      <c r="AC112">
        <v>-0.7</v>
      </c>
      <c r="AD112">
        <v>3.92</v>
      </c>
      <c r="AE112">
        <v>1324</v>
      </c>
      <c r="AF112">
        <v>982</v>
      </c>
      <c r="AG112">
        <v>40</v>
      </c>
      <c r="AH112">
        <v>16</v>
      </c>
      <c r="AI112">
        <v>1.3</v>
      </c>
      <c r="AL112">
        <v>238.9</v>
      </c>
      <c r="AM112">
        <v>1.147</v>
      </c>
      <c r="AS112" t="s">
        <v>82</v>
      </c>
    </row>
    <row r="113" spans="1:45">
      <c r="A113" s="6" t="s">
        <v>603</v>
      </c>
      <c r="B113" s="6" t="s">
        <v>85</v>
      </c>
      <c r="C113" t="s">
        <v>135</v>
      </c>
      <c r="D113" t="s">
        <v>136</v>
      </c>
      <c r="E113" t="s">
        <v>80</v>
      </c>
      <c r="F113">
        <v>2012</v>
      </c>
      <c r="H113">
        <v>205</v>
      </c>
      <c r="I113">
        <v>0.1</v>
      </c>
      <c r="J113" t="s">
        <v>15</v>
      </c>
      <c r="K113">
        <v>72</v>
      </c>
      <c r="L113">
        <v>1</v>
      </c>
      <c r="M113">
        <v>1000</v>
      </c>
      <c r="N113">
        <v>25</v>
      </c>
      <c r="O113">
        <v>37.700000000000003</v>
      </c>
      <c r="P113">
        <v>5.43</v>
      </c>
      <c r="Q113">
        <v>45.4</v>
      </c>
      <c r="R113">
        <v>5.81</v>
      </c>
      <c r="S113">
        <v>3.5</v>
      </c>
      <c r="T113">
        <v>-181.46</v>
      </c>
      <c r="U113">
        <v>-0.45</v>
      </c>
      <c r="V113">
        <v>2000</v>
      </c>
      <c r="W113">
        <v>5.5</v>
      </c>
      <c r="X113">
        <v>500</v>
      </c>
      <c r="Y113">
        <v>0.27</v>
      </c>
      <c r="Z113">
        <v>0</v>
      </c>
      <c r="AA113">
        <v>1000</v>
      </c>
      <c r="AB113">
        <v>3</v>
      </c>
      <c r="AC113">
        <v>-0.7</v>
      </c>
      <c r="AD113">
        <v>6.55</v>
      </c>
      <c r="AE113">
        <v>1580</v>
      </c>
      <c r="AF113">
        <v>808</v>
      </c>
      <c r="AG113">
        <v>40</v>
      </c>
      <c r="AH113">
        <v>15.75</v>
      </c>
      <c r="AI113">
        <v>1.2769999999999999</v>
      </c>
      <c r="AL113">
        <v>148.6</v>
      </c>
      <c r="AM113">
        <v>1.07</v>
      </c>
      <c r="AS113" t="s">
        <v>82</v>
      </c>
    </row>
    <row r="114" spans="1:45">
      <c r="A114" s="6" t="s">
        <v>603</v>
      </c>
      <c r="B114" s="6" t="s">
        <v>85</v>
      </c>
      <c r="C114" t="s">
        <v>137</v>
      </c>
      <c r="D114" t="s">
        <v>138</v>
      </c>
      <c r="E114" t="s">
        <v>83</v>
      </c>
      <c r="F114">
        <v>2012</v>
      </c>
      <c r="H114">
        <v>205</v>
      </c>
      <c r="I114">
        <v>0.1</v>
      </c>
      <c r="J114" t="s">
        <v>15</v>
      </c>
      <c r="K114">
        <v>48</v>
      </c>
      <c r="L114">
        <v>1</v>
      </c>
      <c r="M114">
        <v>1000</v>
      </c>
      <c r="N114">
        <v>25</v>
      </c>
      <c r="O114">
        <v>24.5</v>
      </c>
      <c r="P114">
        <v>8.3800000000000008</v>
      </c>
      <c r="Q114">
        <v>30.2</v>
      </c>
      <c r="R114">
        <v>8.9</v>
      </c>
      <c r="S114">
        <v>5.4</v>
      </c>
      <c r="T114">
        <v>-111.4</v>
      </c>
      <c r="U114">
        <v>-0.45</v>
      </c>
      <c r="V114">
        <v>1000</v>
      </c>
      <c r="W114">
        <v>5.5</v>
      </c>
      <c r="X114">
        <v>240</v>
      </c>
      <c r="Y114">
        <v>0.16500000000000001</v>
      </c>
      <c r="Z114">
        <v>0</v>
      </c>
      <c r="AA114">
        <v>1000</v>
      </c>
      <c r="AB114">
        <v>3</v>
      </c>
      <c r="AC114">
        <v>-0.7</v>
      </c>
      <c r="AD114">
        <v>10.49</v>
      </c>
      <c r="AE114">
        <v>1324</v>
      </c>
      <c r="AF114">
        <v>982</v>
      </c>
      <c r="AG114">
        <v>40</v>
      </c>
      <c r="AH114">
        <v>16</v>
      </c>
      <c r="AI114">
        <v>1.3</v>
      </c>
      <c r="AL114">
        <v>238.9</v>
      </c>
      <c r="AM114">
        <v>1.147</v>
      </c>
      <c r="AS114" t="s">
        <v>82</v>
      </c>
    </row>
    <row r="115" spans="1:45">
      <c r="A115" s="6" t="s">
        <v>603</v>
      </c>
      <c r="B115" s="6" t="s">
        <v>85</v>
      </c>
      <c r="C115" t="s">
        <v>139</v>
      </c>
      <c r="D115" t="s">
        <v>140</v>
      </c>
      <c r="E115" t="s">
        <v>83</v>
      </c>
      <c r="F115">
        <v>2012</v>
      </c>
      <c r="H115">
        <v>210</v>
      </c>
      <c r="I115">
        <v>0.1</v>
      </c>
      <c r="J115" t="s">
        <v>15</v>
      </c>
      <c r="K115">
        <v>48</v>
      </c>
      <c r="L115">
        <v>1</v>
      </c>
      <c r="M115">
        <v>1000</v>
      </c>
      <c r="N115">
        <v>25</v>
      </c>
      <c r="O115">
        <v>24.6</v>
      </c>
      <c r="P115">
        <v>8.5399999999999991</v>
      </c>
      <c r="Q115">
        <v>30.3</v>
      </c>
      <c r="R115">
        <v>9.06</v>
      </c>
      <c r="S115">
        <v>5.4</v>
      </c>
      <c r="T115">
        <v>-112</v>
      </c>
      <c r="U115">
        <v>-0.45</v>
      </c>
      <c r="V115">
        <v>1000</v>
      </c>
      <c r="W115">
        <v>5.5</v>
      </c>
      <c r="X115">
        <v>240</v>
      </c>
      <c r="Y115">
        <v>0.16</v>
      </c>
      <c r="Z115">
        <v>0</v>
      </c>
      <c r="AA115">
        <v>1000</v>
      </c>
      <c r="AB115">
        <v>3</v>
      </c>
      <c r="AC115">
        <v>-0.7</v>
      </c>
      <c r="AD115">
        <v>10.49</v>
      </c>
      <c r="AE115">
        <v>1324</v>
      </c>
      <c r="AF115">
        <v>982</v>
      </c>
      <c r="AG115">
        <v>40</v>
      </c>
      <c r="AH115">
        <v>16</v>
      </c>
      <c r="AI115">
        <v>1.3</v>
      </c>
      <c r="AL115">
        <v>238.9</v>
      </c>
      <c r="AM115">
        <v>1.147</v>
      </c>
      <c r="AS115" t="s">
        <v>82</v>
      </c>
    </row>
    <row r="116" spans="1:45">
      <c r="A116" s="6" t="s">
        <v>603</v>
      </c>
      <c r="B116" s="6" t="s">
        <v>85</v>
      </c>
      <c r="C116" t="s">
        <v>141</v>
      </c>
      <c r="D116" t="s">
        <v>142</v>
      </c>
      <c r="E116" t="s">
        <v>83</v>
      </c>
      <c r="F116">
        <v>2012</v>
      </c>
      <c r="H116">
        <v>215</v>
      </c>
      <c r="I116">
        <v>0.1</v>
      </c>
      <c r="J116" t="s">
        <v>15</v>
      </c>
      <c r="K116">
        <v>48</v>
      </c>
      <c r="L116">
        <v>1</v>
      </c>
      <c r="M116">
        <v>1000</v>
      </c>
      <c r="N116">
        <v>25</v>
      </c>
      <c r="O116">
        <v>24.7</v>
      </c>
      <c r="P116">
        <v>8.6999999999999993</v>
      </c>
      <c r="Q116">
        <v>30.4</v>
      </c>
      <c r="R116">
        <v>9.2200000000000006</v>
      </c>
      <c r="S116">
        <v>5.5</v>
      </c>
      <c r="T116">
        <v>-112.8</v>
      </c>
      <c r="U116">
        <v>-0.45</v>
      </c>
      <c r="V116">
        <v>1000</v>
      </c>
      <c r="W116">
        <v>5.5</v>
      </c>
      <c r="X116">
        <v>240</v>
      </c>
      <c r="Y116">
        <v>0.155</v>
      </c>
      <c r="Z116">
        <v>0</v>
      </c>
      <c r="AA116">
        <v>1000</v>
      </c>
      <c r="AB116">
        <v>3</v>
      </c>
      <c r="AC116">
        <v>-0.7</v>
      </c>
      <c r="AD116">
        <v>10.49</v>
      </c>
      <c r="AE116">
        <v>1324</v>
      </c>
      <c r="AF116">
        <v>982</v>
      </c>
      <c r="AG116">
        <v>40</v>
      </c>
      <c r="AH116">
        <v>16</v>
      </c>
      <c r="AI116">
        <v>1.3</v>
      </c>
      <c r="AL116">
        <v>238.9</v>
      </c>
      <c r="AM116">
        <v>1.147</v>
      </c>
      <c r="AS116" t="s">
        <v>82</v>
      </c>
    </row>
    <row r="117" spans="1:45">
      <c r="A117" s="6" t="s">
        <v>603</v>
      </c>
      <c r="B117" s="6" t="s">
        <v>85</v>
      </c>
      <c r="C117" t="s">
        <v>143</v>
      </c>
      <c r="D117" t="s">
        <v>144</v>
      </c>
      <c r="E117" t="s">
        <v>80</v>
      </c>
      <c r="F117">
        <v>2010</v>
      </c>
      <c r="H117">
        <v>220</v>
      </c>
      <c r="I117">
        <v>0.1</v>
      </c>
      <c r="J117" t="s">
        <v>15</v>
      </c>
      <c r="K117">
        <v>96</v>
      </c>
      <c r="L117">
        <v>1</v>
      </c>
      <c r="M117">
        <v>1000</v>
      </c>
      <c r="N117">
        <v>25</v>
      </c>
      <c r="O117">
        <v>47</v>
      </c>
      <c r="P117">
        <v>4.68</v>
      </c>
      <c r="Q117">
        <v>58.8</v>
      </c>
      <c r="R117">
        <v>5.01</v>
      </c>
      <c r="S117">
        <v>3</v>
      </c>
      <c r="T117">
        <v>-221.58</v>
      </c>
      <c r="U117">
        <v>-0.45</v>
      </c>
      <c r="V117">
        <v>3000</v>
      </c>
      <c r="W117">
        <v>5.5</v>
      </c>
      <c r="X117">
        <v>700</v>
      </c>
      <c r="Y117">
        <v>0.75</v>
      </c>
      <c r="Z117">
        <v>0</v>
      </c>
      <c r="AA117">
        <v>1000</v>
      </c>
      <c r="AB117">
        <v>4</v>
      </c>
      <c r="AC117">
        <v>-0.7</v>
      </c>
      <c r="AD117">
        <v>6.01</v>
      </c>
      <c r="AE117">
        <v>1602</v>
      </c>
      <c r="AF117">
        <v>1061</v>
      </c>
      <c r="AG117">
        <v>40</v>
      </c>
      <c r="AH117">
        <v>21</v>
      </c>
      <c r="AI117">
        <v>1.7</v>
      </c>
      <c r="AL117">
        <v>148.6</v>
      </c>
      <c r="AM117">
        <v>1.427</v>
      </c>
      <c r="AS117" t="s">
        <v>82</v>
      </c>
    </row>
    <row r="118" spans="1:45">
      <c r="A118" s="6" t="s">
        <v>603</v>
      </c>
      <c r="B118" s="6" t="s">
        <v>85</v>
      </c>
      <c r="C118" t="s">
        <v>147</v>
      </c>
      <c r="D118" t="s">
        <v>148</v>
      </c>
      <c r="E118" t="s">
        <v>80</v>
      </c>
      <c r="F118">
        <v>2010</v>
      </c>
      <c r="H118">
        <v>225</v>
      </c>
      <c r="I118">
        <v>0.1</v>
      </c>
      <c r="J118" t="s">
        <v>15</v>
      </c>
      <c r="K118">
        <v>96</v>
      </c>
      <c r="L118">
        <v>1</v>
      </c>
      <c r="M118">
        <v>1000</v>
      </c>
      <c r="N118">
        <v>25</v>
      </c>
      <c r="O118">
        <v>47.4</v>
      </c>
      <c r="P118">
        <v>4.74</v>
      </c>
      <c r="Q118">
        <v>59</v>
      </c>
      <c r="R118">
        <v>5.09</v>
      </c>
      <c r="S118">
        <v>3.1</v>
      </c>
      <c r="T118">
        <v>-222.8</v>
      </c>
      <c r="U118">
        <v>-0.45</v>
      </c>
      <c r="V118">
        <v>3000</v>
      </c>
      <c r="W118">
        <v>5.5</v>
      </c>
      <c r="X118">
        <v>700</v>
      </c>
      <c r="Y118">
        <v>0.73</v>
      </c>
      <c r="Z118">
        <v>0</v>
      </c>
      <c r="AA118">
        <v>1000</v>
      </c>
      <c r="AB118">
        <v>4</v>
      </c>
      <c r="AC118">
        <v>-0.7</v>
      </c>
      <c r="AD118">
        <v>6.11</v>
      </c>
      <c r="AE118">
        <v>1602</v>
      </c>
      <c r="AF118">
        <v>1061</v>
      </c>
      <c r="AG118">
        <v>40</v>
      </c>
      <c r="AH118">
        <v>21</v>
      </c>
      <c r="AI118">
        <v>1.7</v>
      </c>
      <c r="AL118">
        <v>148.6</v>
      </c>
      <c r="AM118">
        <v>1.427</v>
      </c>
      <c r="AS118" t="s">
        <v>82</v>
      </c>
    </row>
    <row r="119" spans="1:45">
      <c r="A119" s="6" t="s">
        <v>603</v>
      </c>
      <c r="B119" s="6" t="s">
        <v>85</v>
      </c>
      <c r="C119" t="s">
        <v>151</v>
      </c>
      <c r="D119" t="s">
        <v>152</v>
      </c>
      <c r="E119" t="s">
        <v>80</v>
      </c>
      <c r="F119">
        <v>2010</v>
      </c>
      <c r="H119">
        <v>230</v>
      </c>
      <c r="I119">
        <v>0.1</v>
      </c>
      <c r="J119" t="s">
        <v>15</v>
      </c>
      <c r="K119">
        <v>96</v>
      </c>
      <c r="L119">
        <v>1</v>
      </c>
      <c r="M119">
        <v>1000</v>
      </c>
      <c r="N119">
        <v>25</v>
      </c>
      <c r="O119">
        <v>47.5</v>
      </c>
      <c r="P119">
        <v>4.84</v>
      </c>
      <c r="Q119">
        <v>59.1</v>
      </c>
      <c r="R119">
        <v>5.18</v>
      </c>
      <c r="S119">
        <v>3.1</v>
      </c>
      <c r="T119">
        <v>-224.31</v>
      </c>
      <c r="U119">
        <v>-0.45</v>
      </c>
      <c r="V119">
        <v>3000</v>
      </c>
      <c r="W119">
        <v>5.5</v>
      </c>
      <c r="X119">
        <v>700</v>
      </c>
      <c r="Y119">
        <v>0.68</v>
      </c>
      <c r="Z119">
        <v>0</v>
      </c>
      <c r="AA119">
        <v>1000</v>
      </c>
      <c r="AB119">
        <v>4</v>
      </c>
      <c r="AC119">
        <v>-0.7</v>
      </c>
      <c r="AD119">
        <v>6.22</v>
      </c>
      <c r="AE119">
        <v>1602</v>
      </c>
      <c r="AF119">
        <v>1061</v>
      </c>
      <c r="AG119">
        <v>40</v>
      </c>
      <c r="AH119">
        <v>21</v>
      </c>
      <c r="AI119">
        <v>1.7</v>
      </c>
      <c r="AL119">
        <v>148.6</v>
      </c>
      <c r="AM119">
        <v>1.427</v>
      </c>
      <c r="AS119" t="s">
        <v>82</v>
      </c>
    </row>
    <row r="120" spans="1:45">
      <c r="A120" s="6" t="s">
        <v>603</v>
      </c>
      <c r="B120" s="6" t="s">
        <v>85</v>
      </c>
      <c r="C120" t="s">
        <v>155</v>
      </c>
      <c r="D120" t="s">
        <v>156</v>
      </c>
      <c r="E120" t="s">
        <v>80</v>
      </c>
      <c r="F120">
        <v>2010</v>
      </c>
      <c r="H120">
        <v>235</v>
      </c>
      <c r="I120">
        <v>0.1</v>
      </c>
      <c r="J120" t="s">
        <v>15</v>
      </c>
      <c r="K120">
        <v>96</v>
      </c>
      <c r="L120">
        <v>1</v>
      </c>
      <c r="M120">
        <v>1000</v>
      </c>
      <c r="N120">
        <v>25</v>
      </c>
      <c r="O120">
        <v>47.7</v>
      </c>
      <c r="P120">
        <v>4.93</v>
      </c>
      <c r="Q120">
        <v>59.2</v>
      </c>
      <c r="R120">
        <v>5.27</v>
      </c>
      <c r="S120">
        <v>3.2</v>
      </c>
      <c r="T120">
        <v>-225.59</v>
      </c>
      <c r="U120">
        <v>-0.45</v>
      </c>
      <c r="V120">
        <v>3000</v>
      </c>
      <c r="W120">
        <v>5.5</v>
      </c>
      <c r="X120">
        <v>700</v>
      </c>
      <c r="Y120">
        <v>0.64</v>
      </c>
      <c r="Z120">
        <v>0</v>
      </c>
      <c r="AA120">
        <v>1000</v>
      </c>
      <c r="AB120">
        <v>4</v>
      </c>
      <c r="AC120">
        <v>-0.7</v>
      </c>
      <c r="AD120">
        <v>6.32</v>
      </c>
      <c r="AE120">
        <v>1602</v>
      </c>
      <c r="AF120">
        <v>1061</v>
      </c>
      <c r="AG120">
        <v>40</v>
      </c>
      <c r="AH120">
        <v>21</v>
      </c>
      <c r="AI120">
        <v>1.7</v>
      </c>
      <c r="AL120">
        <v>148.6</v>
      </c>
      <c r="AM120">
        <v>1.427</v>
      </c>
      <c r="AS120" t="s">
        <v>82</v>
      </c>
    </row>
    <row r="121" spans="1:45">
      <c r="A121" s="6" t="s">
        <v>603</v>
      </c>
      <c r="B121" s="6" t="s">
        <v>85</v>
      </c>
      <c r="C121" t="s">
        <v>159</v>
      </c>
      <c r="D121" t="s">
        <v>160</v>
      </c>
      <c r="E121" t="s">
        <v>80</v>
      </c>
      <c r="F121">
        <v>2012</v>
      </c>
      <c r="H121">
        <v>235</v>
      </c>
      <c r="I121">
        <v>0.1</v>
      </c>
      <c r="J121" t="s">
        <v>15</v>
      </c>
      <c r="K121">
        <v>60</v>
      </c>
      <c r="L121">
        <v>1</v>
      </c>
      <c r="M121">
        <v>1000</v>
      </c>
      <c r="N121">
        <v>25</v>
      </c>
      <c r="O121">
        <v>30.1</v>
      </c>
      <c r="P121">
        <v>7.82</v>
      </c>
      <c r="Q121">
        <v>37.200000000000003</v>
      </c>
      <c r="R121">
        <v>8.34</v>
      </c>
      <c r="S121">
        <v>5.8</v>
      </c>
      <c r="T121">
        <v>-146.04</v>
      </c>
      <c r="U121">
        <v>-0.45</v>
      </c>
      <c r="V121">
        <v>1200</v>
      </c>
      <c r="W121">
        <v>5.5</v>
      </c>
      <c r="X121">
        <v>300</v>
      </c>
      <c r="Y121">
        <v>0.23</v>
      </c>
      <c r="Z121">
        <v>0</v>
      </c>
      <c r="AA121">
        <v>1000</v>
      </c>
      <c r="AB121">
        <v>3</v>
      </c>
      <c r="AC121">
        <v>-0.7</v>
      </c>
      <c r="AD121">
        <v>10.01</v>
      </c>
      <c r="AE121">
        <v>1638</v>
      </c>
      <c r="AF121">
        <v>982</v>
      </c>
      <c r="AG121">
        <v>40</v>
      </c>
      <c r="AH121">
        <v>20</v>
      </c>
      <c r="AI121">
        <v>1.609</v>
      </c>
      <c r="AL121">
        <v>238.9</v>
      </c>
      <c r="AM121">
        <v>1.4330000000000001</v>
      </c>
      <c r="AS121" t="s">
        <v>82</v>
      </c>
    </row>
    <row r="122" spans="1:45">
      <c r="A122" s="6" t="s">
        <v>603</v>
      </c>
      <c r="B122" s="6" t="s">
        <v>85</v>
      </c>
      <c r="C122" t="s">
        <v>163</v>
      </c>
      <c r="D122" t="s">
        <v>164</v>
      </c>
      <c r="E122" t="s">
        <v>80</v>
      </c>
      <c r="F122">
        <v>2010</v>
      </c>
      <c r="H122">
        <v>240</v>
      </c>
      <c r="I122">
        <v>0.1</v>
      </c>
      <c r="J122" t="s">
        <v>15</v>
      </c>
      <c r="K122">
        <v>60</v>
      </c>
      <c r="L122">
        <v>1</v>
      </c>
      <c r="M122">
        <v>1000</v>
      </c>
      <c r="N122">
        <v>25</v>
      </c>
      <c r="O122">
        <v>30.2</v>
      </c>
      <c r="P122">
        <v>7.95</v>
      </c>
      <c r="Q122">
        <v>37.299999999999997</v>
      </c>
      <c r="R122">
        <v>8.4600000000000009</v>
      </c>
      <c r="S122">
        <v>5.0999999999999996</v>
      </c>
      <c r="T122">
        <v>-145.01</v>
      </c>
      <c r="U122">
        <v>-0.45</v>
      </c>
      <c r="V122">
        <v>1200</v>
      </c>
      <c r="W122">
        <v>5.5</v>
      </c>
      <c r="X122">
        <v>300</v>
      </c>
      <c r="Y122">
        <v>0.22</v>
      </c>
      <c r="Z122">
        <v>0</v>
      </c>
      <c r="AA122">
        <v>1000</v>
      </c>
      <c r="AB122">
        <v>3</v>
      </c>
      <c r="AC122">
        <v>-0.7</v>
      </c>
      <c r="AD122">
        <v>10.15</v>
      </c>
      <c r="AE122">
        <v>1638</v>
      </c>
      <c r="AF122">
        <v>982</v>
      </c>
      <c r="AG122">
        <v>40</v>
      </c>
      <c r="AH122">
        <v>19.2</v>
      </c>
      <c r="AI122">
        <v>1.609</v>
      </c>
      <c r="AL122">
        <v>238.9</v>
      </c>
      <c r="AM122">
        <v>1.4330000000000001</v>
      </c>
      <c r="AS122" t="s">
        <v>82</v>
      </c>
    </row>
    <row r="123" spans="1:45">
      <c r="A123" s="6" t="s">
        <v>603</v>
      </c>
      <c r="B123" s="6" t="s">
        <v>85</v>
      </c>
      <c r="C123" t="s">
        <v>165</v>
      </c>
      <c r="D123" t="s">
        <v>166</v>
      </c>
      <c r="E123" t="s">
        <v>80</v>
      </c>
      <c r="F123">
        <v>2012</v>
      </c>
      <c r="H123">
        <v>240</v>
      </c>
      <c r="I123">
        <v>0.1</v>
      </c>
      <c r="J123" t="s">
        <v>15</v>
      </c>
      <c r="K123">
        <v>60</v>
      </c>
      <c r="L123">
        <v>1</v>
      </c>
      <c r="M123">
        <v>1000</v>
      </c>
      <c r="N123">
        <v>25</v>
      </c>
      <c r="O123">
        <v>30.2</v>
      </c>
      <c r="P123">
        <v>7.95</v>
      </c>
      <c r="Q123">
        <v>37.299999999999997</v>
      </c>
      <c r="R123">
        <v>8.4600000000000009</v>
      </c>
      <c r="S123">
        <v>5.0999999999999996</v>
      </c>
      <c r="T123">
        <v>-143.87</v>
      </c>
      <c r="U123">
        <v>-0.45</v>
      </c>
      <c r="V123">
        <v>1200</v>
      </c>
      <c r="W123">
        <v>5.5</v>
      </c>
      <c r="X123">
        <v>300</v>
      </c>
      <c r="Y123">
        <v>0.22</v>
      </c>
      <c r="Z123">
        <v>0</v>
      </c>
      <c r="AA123">
        <v>1000</v>
      </c>
      <c r="AB123">
        <v>3</v>
      </c>
      <c r="AC123">
        <v>-0.7</v>
      </c>
      <c r="AD123">
        <v>10.15</v>
      </c>
      <c r="AE123">
        <v>1638</v>
      </c>
      <c r="AF123">
        <v>982</v>
      </c>
      <c r="AG123">
        <v>40</v>
      </c>
      <c r="AH123">
        <v>20</v>
      </c>
      <c r="AI123">
        <v>1.609</v>
      </c>
      <c r="AL123">
        <v>238.9</v>
      </c>
      <c r="AM123">
        <v>1.4330000000000001</v>
      </c>
      <c r="AS123" t="s">
        <v>82</v>
      </c>
    </row>
    <row r="124" spans="1:45">
      <c r="A124" s="6" t="s">
        <v>603</v>
      </c>
      <c r="B124" s="6" t="s">
        <v>85</v>
      </c>
      <c r="C124" t="s">
        <v>167</v>
      </c>
      <c r="D124" t="s">
        <v>168</v>
      </c>
      <c r="E124" t="s">
        <v>80</v>
      </c>
      <c r="F124">
        <v>2010</v>
      </c>
      <c r="H124">
        <v>245</v>
      </c>
      <c r="I124">
        <v>0.1</v>
      </c>
      <c r="J124" t="s">
        <v>15</v>
      </c>
      <c r="K124">
        <v>60</v>
      </c>
      <c r="L124">
        <v>1</v>
      </c>
      <c r="M124">
        <v>1000</v>
      </c>
      <c r="N124">
        <v>25</v>
      </c>
      <c r="O124">
        <v>30.3</v>
      </c>
      <c r="P124">
        <v>8.09</v>
      </c>
      <c r="Q124">
        <v>37.4</v>
      </c>
      <c r="R124">
        <v>8.61</v>
      </c>
      <c r="S124">
        <v>5.2</v>
      </c>
      <c r="T124">
        <v>-145.54</v>
      </c>
      <c r="U124">
        <v>-0.45</v>
      </c>
      <c r="V124">
        <v>1200</v>
      </c>
      <c r="W124">
        <v>5.5</v>
      </c>
      <c r="X124">
        <v>300</v>
      </c>
      <c r="Y124">
        <v>0.22</v>
      </c>
      <c r="Z124">
        <v>0</v>
      </c>
      <c r="AA124">
        <v>1000</v>
      </c>
      <c r="AB124">
        <v>3</v>
      </c>
      <c r="AC124">
        <v>-0.7</v>
      </c>
      <c r="AD124">
        <v>10.33</v>
      </c>
      <c r="AE124">
        <v>1638</v>
      </c>
      <c r="AF124">
        <v>982</v>
      </c>
      <c r="AG124">
        <v>40</v>
      </c>
      <c r="AH124">
        <v>19.2</v>
      </c>
      <c r="AI124">
        <v>1.609</v>
      </c>
      <c r="AL124">
        <v>238.9</v>
      </c>
      <c r="AM124">
        <v>1.4330000000000001</v>
      </c>
      <c r="AS124" t="s">
        <v>82</v>
      </c>
    </row>
    <row r="125" spans="1:45">
      <c r="A125" s="6" t="s">
        <v>603</v>
      </c>
      <c r="B125" s="6" t="s">
        <v>85</v>
      </c>
      <c r="C125" t="s">
        <v>169</v>
      </c>
      <c r="D125" t="s">
        <v>170</v>
      </c>
      <c r="E125" t="s">
        <v>80</v>
      </c>
      <c r="F125">
        <v>2012</v>
      </c>
      <c r="H125">
        <v>245</v>
      </c>
      <c r="I125">
        <v>0.1</v>
      </c>
      <c r="J125" t="s">
        <v>15</v>
      </c>
      <c r="K125">
        <v>60</v>
      </c>
      <c r="L125">
        <v>1</v>
      </c>
      <c r="M125">
        <v>1000</v>
      </c>
      <c r="N125">
        <v>25</v>
      </c>
      <c r="O125">
        <v>30.3</v>
      </c>
      <c r="P125">
        <v>8.09</v>
      </c>
      <c r="Q125">
        <v>37.4</v>
      </c>
      <c r="R125">
        <v>8.61</v>
      </c>
      <c r="S125">
        <v>6</v>
      </c>
      <c r="T125">
        <v>-147.63999999999999</v>
      </c>
      <c r="U125">
        <v>-0.45</v>
      </c>
      <c r="V125">
        <v>1200</v>
      </c>
      <c r="W125">
        <v>5.5</v>
      </c>
      <c r="X125">
        <v>300</v>
      </c>
      <c r="Y125">
        <v>0.22</v>
      </c>
      <c r="Z125">
        <v>0</v>
      </c>
      <c r="AA125">
        <v>1000</v>
      </c>
      <c r="AB125">
        <v>3</v>
      </c>
      <c r="AC125">
        <v>-0.7</v>
      </c>
      <c r="AD125">
        <v>10.33</v>
      </c>
      <c r="AE125">
        <v>1638</v>
      </c>
      <c r="AF125">
        <v>982</v>
      </c>
      <c r="AG125">
        <v>40</v>
      </c>
      <c r="AH125">
        <v>20</v>
      </c>
      <c r="AI125">
        <v>1.609</v>
      </c>
      <c r="AL125">
        <v>238.9</v>
      </c>
      <c r="AM125">
        <v>1.4330000000000001</v>
      </c>
      <c r="AS125" t="s">
        <v>82</v>
      </c>
    </row>
    <row r="126" spans="1:45">
      <c r="A126" s="6" t="s">
        <v>603</v>
      </c>
      <c r="B126" s="6" t="s">
        <v>85</v>
      </c>
      <c r="C126" t="s">
        <v>171</v>
      </c>
      <c r="D126" t="s">
        <v>172</v>
      </c>
      <c r="E126" t="s">
        <v>80</v>
      </c>
      <c r="F126">
        <v>2010</v>
      </c>
      <c r="H126">
        <v>250</v>
      </c>
      <c r="I126">
        <v>0.1</v>
      </c>
      <c r="J126" t="s">
        <v>15</v>
      </c>
      <c r="K126">
        <v>60</v>
      </c>
      <c r="L126">
        <v>1</v>
      </c>
      <c r="M126">
        <v>1000</v>
      </c>
      <c r="N126">
        <v>25</v>
      </c>
      <c r="O126">
        <v>30.4</v>
      </c>
      <c r="P126">
        <v>8.2200000000000006</v>
      </c>
      <c r="Q126">
        <v>37.5</v>
      </c>
      <c r="R126">
        <v>8.74</v>
      </c>
      <c r="S126">
        <v>5.2</v>
      </c>
      <c r="T126">
        <v>-146</v>
      </c>
      <c r="U126">
        <v>-0.45</v>
      </c>
      <c r="V126">
        <v>1200</v>
      </c>
      <c r="W126">
        <v>5.5</v>
      </c>
      <c r="X126">
        <v>300</v>
      </c>
      <c r="Y126">
        <v>0.21</v>
      </c>
      <c r="Z126">
        <v>0</v>
      </c>
      <c r="AA126">
        <v>1000</v>
      </c>
      <c r="AB126">
        <v>3</v>
      </c>
      <c r="AC126">
        <v>-0.7</v>
      </c>
      <c r="AD126">
        <v>10.49</v>
      </c>
      <c r="AE126">
        <v>1638</v>
      </c>
      <c r="AF126">
        <v>982</v>
      </c>
      <c r="AG126">
        <v>40</v>
      </c>
      <c r="AH126">
        <v>19.2</v>
      </c>
      <c r="AI126">
        <v>1.609</v>
      </c>
      <c r="AL126">
        <v>238.9</v>
      </c>
      <c r="AM126">
        <v>1.4330000000000001</v>
      </c>
      <c r="AS126" t="s">
        <v>82</v>
      </c>
    </row>
    <row r="127" spans="1:45">
      <c r="A127" s="6" t="s">
        <v>603</v>
      </c>
      <c r="B127" s="6" t="s">
        <v>85</v>
      </c>
      <c r="C127" t="s">
        <v>173</v>
      </c>
      <c r="D127" t="s">
        <v>174</v>
      </c>
      <c r="E127" t="s">
        <v>80</v>
      </c>
      <c r="F127">
        <v>2012</v>
      </c>
      <c r="H127">
        <v>250</v>
      </c>
      <c r="I127">
        <v>0.1</v>
      </c>
      <c r="J127" t="s">
        <v>15</v>
      </c>
      <c r="K127">
        <v>60</v>
      </c>
      <c r="L127">
        <v>1</v>
      </c>
      <c r="M127">
        <v>1000</v>
      </c>
      <c r="N127">
        <v>25</v>
      </c>
      <c r="O127">
        <v>30.4</v>
      </c>
      <c r="P127">
        <v>8.2200000000000006</v>
      </c>
      <c r="Q127">
        <v>37.5</v>
      </c>
      <c r="R127">
        <v>8.74</v>
      </c>
      <c r="S127">
        <v>6.1</v>
      </c>
      <c r="T127">
        <v>-148.44</v>
      </c>
      <c r="U127">
        <v>-0.45</v>
      </c>
      <c r="V127">
        <v>1200</v>
      </c>
      <c r="W127">
        <v>5.5</v>
      </c>
      <c r="X127">
        <v>300</v>
      </c>
      <c r="Y127">
        <v>0.21</v>
      </c>
      <c r="Z127">
        <v>0</v>
      </c>
      <c r="AA127">
        <v>1000</v>
      </c>
      <c r="AB127">
        <v>3</v>
      </c>
      <c r="AC127">
        <v>-0.7</v>
      </c>
      <c r="AD127">
        <v>10.49</v>
      </c>
      <c r="AE127">
        <v>1638</v>
      </c>
      <c r="AF127">
        <v>982</v>
      </c>
      <c r="AG127">
        <v>40</v>
      </c>
      <c r="AH127">
        <v>20</v>
      </c>
      <c r="AI127">
        <v>1.609</v>
      </c>
      <c r="AL127">
        <v>238.9</v>
      </c>
      <c r="AM127">
        <v>1.4330000000000001</v>
      </c>
      <c r="AS127" t="s">
        <v>82</v>
      </c>
    </row>
    <row r="128" spans="1:45">
      <c r="A128" s="6" t="s">
        <v>603</v>
      </c>
      <c r="B128" s="6" t="s">
        <v>85</v>
      </c>
      <c r="C128" t="s">
        <v>175</v>
      </c>
      <c r="D128" t="s">
        <v>176</v>
      </c>
      <c r="E128" t="s">
        <v>80</v>
      </c>
      <c r="F128">
        <v>2012</v>
      </c>
      <c r="H128">
        <v>255</v>
      </c>
      <c r="I128">
        <v>0.1</v>
      </c>
      <c r="J128" t="s">
        <v>15</v>
      </c>
      <c r="K128">
        <v>60</v>
      </c>
      <c r="L128">
        <v>1</v>
      </c>
      <c r="M128">
        <v>1000</v>
      </c>
      <c r="N128">
        <v>25</v>
      </c>
      <c r="O128">
        <v>30.5</v>
      </c>
      <c r="P128">
        <v>8.35</v>
      </c>
      <c r="Q128">
        <v>37.700000000000003</v>
      </c>
      <c r="R128">
        <v>8.8699999999999992</v>
      </c>
      <c r="S128">
        <v>6.2</v>
      </c>
      <c r="T128">
        <v>-149.24</v>
      </c>
      <c r="U128">
        <v>-0.45</v>
      </c>
      <c r="V128">
        <v>2000</v>
      </c>
      <c r="W128">
        <v>5.5</v>
      </c>
      <c r="X128">
        <v>300</v>
      </c>
      <c r="Y128">
        <v>0.22</v>
      </c>
      <c r="Z128">
        <v>0</v>
      </c>
      <c r="AA128">
        <v>1000</v>
      </c>
      <c r="AB128">
        <v>3</v>
      </c>
      <c r="AC128">
        <v>-0.7</v>
      </c>
      <c r="AD128">
        <v>10.65</v>
      </c>
      <c r="AE128">
        <v>1638</v>
      </c>
      <c r="AF128">
        <v>982</v>
      </c>
      <c r="AG128">
        <v>40</v>
      </c>
      <c r="AH128">
        <v>20</v>
      </c>
      <c r="AI128">
        <v>1.609</v>
      </c>
      <c r="AL128">
        <v>238.9</v>
      </c>
      <c r="AM128">
        <v>1.4330000000000001</v>
      </c>
      <c r="AS128" t="s">
        <v>82</v>
      </c>
    </row>
    <row r="129" spans="1:45">
      <c r="A129" s="6" t="s">
        <v>603</v>
      </c>
      <c r="B129" s="6" t="s">
        <v>85</v>
      </c>
      <c r="C129" t="s">
        <v>177</v>
      </c>
      <c r="D129" t="s">
        <v>178</v>
      </c>
      <c r="E129" t="s">
        <v>80</v>
      </c>
      <c r="F129">
        <v>2012</v>
      </c>
      <c r="H129">
        <v>255</v>
      </c>
      <c r="I129">
        <v>0.1</v>
      </c>
      <c r="J129" t="s">
        <v>15</v>
      </c>
      <c r="K129">
        <v>96</v>
      </c>
      <c r="L129">
        <v>1</v>
      </c>
      <c r="M129">
        <v>1000</v>
      </c>
      <c r="N129">
        <v>25</v>
      </c>
      <c r="O129">
        <v>49</v>
      </c>
      <c r="P129">
        <v>5.21</v>
      </c>
      <c r="Q129">
        <v>59.8</v>
      </c>
      <c r="R129">
        <v>5.55</v>
      </c>
      <c r="S129">
        <v>3.3</v>
      </c>
      <c r="T129">
        <v>-234.58</v>
      </c>
      <c r="U129">
        <v>-0.45</v>
      </c>
      <c r="V129">
        <v>3000</v>
      </c>
      <c r="W129">
        <v>5.5</v>
      </c>
      <c r="X129">
        <v>700</v>
      </c>
      <c r="Y129">
        <v>0.44</v>
      </c>
      <c r="Z129">
        <v>0</v>
      </c>
      <c r="AA129">
        <v>1000</v>
      </c>
      <c r="AB129">
        <v>4</v>
      </c>
      <c r="AC129">
        <v>-0.7</v>
      </c>
      <c r="AD129">
        <v>6.59</v>
      </c>
      <c r="AE129">
        <v>1602</v>
      </c>
      <c r="AF129">
        <v>1061</v>
      </c>
      <c r="AG129">
        <v>40</v>
      </c>
      <c r="AH129">
        <v>21</v>
      </c>
      <c r="AI129">
        <v>1.7</v>
      </c>
      <c r="AL129">
        <v>148.6</v>
      </c>
      <c r="AM129">
        <v>1.427</v>
      </c>
      <c r="AS129" t="s">
        <v>82</v>
      </c>
    </row>
    <row r="130" spans="1:45">
      <c r="A130" s="6" t="s">
        <v>603</v>
      </c>
      <c r="B130" s="6" t="s">
        <v>85</v>
      </c>
      <c r="C130" t="s">
        <v>179</v>
      </c>
      <c r="D130" t="s">
        <v>180</v>
      </c>
      <c r="E130" t="s">
        <v>80</v>
      </c>
      <c r="F130">
        <v>2011</v>
      </c>
      <c r="H130">
        <v>255</v>
      </c>
      <c r="I130">
        <v>0.1</v>
      </c>
      <c r="J130" t="s">
        <v>15</v>
      </c>
      <c r="K130">
        <v>60</v>
      </c>
      <c r="L130">
        <v>1</v>
      </c>
      <c r="M130">
        <v>1000</v>
      </c>
      <c r="N130">
        <v>25</v>
      </c>
      <c r="O130">
        <v>30.5</v>
      </c>
      <c r="P130">
        <v>8.35</v>
      </c>
      <c r="Q130">
        <v>37.700000000000003</v>
      </c>
      <c r="R130">
        <v>8.8699999999999992</v>
      </c>
      <c r="S130">
        <v>5.3</v>
      </c>
      <c r="T130">
        <v>-145.69999999999999</v>
      </c>
      <c r="U130">
        <v>-0.45</v>
      </c>
      <c r="V130">
        <v>1200</v>
      </c>
      <c r="W130">
        <v>5.5</v>
      </c>
      <c r="X130">
        <v>300</v>
      </c>
      <c r="Y130">
        <v>0.22</v>
      </c>
      <c r="Z130">
        <v>0</v>
      </c>
      <c r="AA130">
        <v>1000</v>
      </c>
      <c r="AB130">
        <v>3</v>
      </c>
      <c r="AC130">
        <v>-0.7</v>
      </c>
      <c r="AD130">
        <v>3.92</v>
      </c>
      <c r="AE130">
        <v>1638</v>
      </c>
      <c r="AF130">
        <v>982</v>
      </c>
      <c r="AG130">
        <v>40</v>
      </c>
      <c r="AH130">
        <v>19.2</v>
      </c>
      <c r="AI130">
        <v>1.609</v>
      </c>
      <c r="AL130">
        <v>238.9</v>
      </c>
      <c r="AM130">
        <v>1.4330000000000001</v>
      </c>
      <c r="AS130" t="s">
        <v>82</v>
      </c>
    </row>
    <row r="131" spans="1:45">
      <c r="A131" s="6" t="s">
        <v>603</v>
      </c>
      <c r="B131" s="6" t="s">
        <v>85</v>
      </c>
      <c r="C131" t="s">
        <v>181</v>
      </c>
      <c r="D131" t="s">
        <v>182</v>
      </c>
      <c r="E131" t="s">
        <v>80</v>
      </c>
      <c r="F131">
        <v>2012</v>
      </c>
      <c r="H131">
        <v>260</v>
      </c>
      <c r="I131">
        <v>0.1</v>
      </c>
      <c r="J131" t="s">
        <v>15</v>
      </c>
      <c r="K131">
        <v>60</v>
      </c>
      <c r="L131">
        <v>1</v>
      </c>
      <c r="M131">
        <v>1000</v>
      </c>
      <c r="N131">
        <v>25</v>
      </c>
      <c r="O131">
        <v>30.7</v>
      </c>
      <c r="P131">
        <v>8.48</v>
      </c>
      <c r="Q131">
        <v>37.799999999999997</v>
      </c>
      <c r="R131">
        <v>8.99</v>
      </c>
      <c r="S131">
        <v>6.3</v>
      </c>
      <c r="T131">
        <v>-150.91999999999999</v>
      </c>
      <c r="U131">
        <v>-0.45</v>
      </c>
      <c r="V131">
        <v>1200</v>
      </c>
      <c r="W131">
        <v>5.5</v>
      </c>
      <c r="X131">
        <v>300</v>
      </c>
      <c r="Y131">
        <v>0.19</v>
      </c>
      <c r="Z131">
        <v>0</v>
      </c>
      <c r="AA131">
        <v>1000</v>
      </c>
      <c r="AB131">
        <v>3</v>
      </c>
      <c r="AC131">
        <v>-0.7</v>
      </c>
      <c r="AD131">
        <v>10.94</v>
      </c>
      <c r="AE131">
        <v>1638</v>
      </c>
      <c r="AF131">
        <v>982</v>
      </c>
      <c r="AG131">
        <v>40</v>
      </c>
      <c r="AH131">
        <v>20</v>
      </c>
      <c r="AI131">
        <v>1.609</v>
      </c>
      <c r="AL131">
        <v>238.9</v>
      </c>
      <c r="AM131">
        <v>1.4330000000000001</v>
      </c>
      <c r="AS131" t="s">
        <v>82</v>
      </c>
    </row>
    <row r="132" spans="1:45">
      <c r="A132" s="6" t="s">
        <v>603</v>
      </c>
      <c r="B132" s="6" t="s">
        <v>85</v>
      </c>
      <c r="C132" t="s">
        <v>183</v>
      </c>
      <c r="D132" t="s">
        <v>184</v>
      </c>
      <c r="E132" t="s">
        <v>80</v>
      </c>
      <c r="F132">
        <v>2012</v>
      </c>
      <c r="H132">
        <v>260</v>
      </c>
      <c r="I132">
        <v>0.1</v>
      </c>
      <c r="J132" t="s">
        <v>15</v>
      </c>
      <c r="K132">
        <v>96</v>
      </c>
      <c r="L132">
        <v>1</v>
      </c>
      <c r="M132">
        <v>1000</v>
      </c>
      <c r="N132">
        <v>25</v>
      </c>
      <c r="O132">
        <v>49.3</v>
      </c>
      <c r="P132">
        <v>5.27</v>
      </c>
      <c r="Q132">
        <v>60</v>
      </c>
      <c r="R132">
        <v>5.62</v>
      </c>
      <c r="S132">
        <v>3.3</v>
      </c>
      <c r="T132">
        <v>-234.56</v>
      </c>
      <c r="U132">
        <v>-0.45</v>
      </c>
      <c r="V132">
        <v>3000</v>
      </c>
      <c r="W132">
        <v>5.5</v>
      </c>
      <c r="X132">
        <v>700</v>
      </c>
      <c r="Y132">
        <v>0.42</v>
      </c>
      <c r="Z132">
        <v>0</v>
      </c>
      <c r="AA132">
        <v>1000</v>
      </c>
      <c r="AB132">
        <v>4</v>
      </c>
      <c r="AC132">
        <v>-0.7</v>
      </c>
      <c r="AD132">
        <v>6.59</v>
      </c>
      <c r="AE132">
        <v>1602</v>
      </c>
      <c r="AF132">
        <v>1061</v>
      </c>
      <c r="AG132">
        <v>40</v>
      </c>
      <c r="AH132">
        <v>21</v>
      </c>
      <c r="AI132">
        <v>1.7</v>
      </c>
      <c r="AL132">
        <v>148.6</v>
      </c>
      <c r="AM132">
        <v>1.427</v>
      </c>
      <c r="AS132" t="s">
        <v>82</v>
      </c>
    </row>
    <row r="133" spans="1:45">
      <c r="A133" s="6" t="s">
        <v>603</v>
      </c>
      <c r="B133" s="6" t="s">
        <v>85</v>
      </c>
      <c r="C133" t="s">
        <v>185</v>
      </c>
      <c r="D133" t="s">
        <v>186</v>
      </c>
      <c r="E133" t="s">
        <v>80</v>
      </c>
      <c r="F133">
        <v>2011</v>
      </c>
      <c r="H133">
        <v>260</v>
      </c>
      <c r="I133">
        <v>0.1</v>
      </c>
      <c r="J133" t="s">
        <v>15</v>
      </c>
      <c r="K133">
        <v>60</v>
      </c>
      <c r="L133">
        <v>1</v>
      </c>
      <c r="M133">
        <v>1000</v>
      </c>
      <c r="N133">
        <v>25</v>
      </c>
      <c r="O133">
        <v>30.7</v>
      </c>
      <c r="P133">
        <v>8.48</v>
      </c>
      <c r="Q133">
        <v>37.799999999999997</v>
      </c>
      <c r="R133">
        <v>8.99</v>
      </c>
      <c r="S133">
        <v>6.3</v>
      </c>
      <c r="T133">
        <v>-150.91999999999999</v>
      </c>
      <c r="U133">
        <v>-0.45</v>
      </c>
      <c r="V133">
        <v>1200</v>
      </c>
      <c r="W133">
        <v>5.5</v>
      </c>
      <c r="X133">
        <v>300</v>
      </c>
      <c r="Y133">
        <v>0.19</v>
      </c>
      <c r="Z133">
        <v>0</v>
      </c>
      <c r="AA133">
        <v>1000</v>
      </c>
      <c r="AB133">
        <v>3</v>
      </c>
      <c r="AC133">
        <v>-0.7</v>
      </c>
      <c r="AD133">
        <v>10.94</v>
      </c>
      <c r="AE133">
        <v>1638</v>
      </c>
      <c r="AF133">
        <v>982</v>
      </c>
      <c r="AG133">
        <v>40</v>
      </c>
      <c r="AH133">
        <v>19.2</v>
      </c>
      <c r="AI133">
        <v>1.609</v>
      </c>
      <c r="AL133">
        <v>238.9</v>
      </c>
      <c r="AM133">
        <v>1.4330000000000001</v>
      </c>
      <c r="AS133" t="s">
        <v>82</v>
      </c>
    </row>
    <row r="134" spans="1:45">
      <c r="A134" s="6" t="s">
        <v>603</v>
      </c>
      <c r="B134" s="6" t="s">
        <v>85</v>
      </c>
      <c r="C134" t="s">
        <v>187</v>
      </c>
      <c r="D134" t="s">
        <v>188</v>
      </c>
      <c r="E134" t="s">
        <v>80</v>
      </c>
      <c r="F134">
        <v>2010</v>
      </c>
      <c r="H134">
        <v>265</v>
      </c>
      <c r="I134">
        <v>0.1</v>
      </c>
      <c r="J134" t="s">
        <v>15</v>
      </c>
      <c r="K134">
        <v>72</v>
      </c>
      <c r="L134">
        <v>1</v>
      </c>
      <c r="M134">
        <v>1000</v>
      </c>
      <c r="N134">
        <v>25</v>
      </c>
      <c r="O134">
        <v>35.5</v>
      </c>
      <c r="P134">
        <v>7.47</v>
      </c>
      <c r="Q134">
        <v>44.3</v>
      </c>
      <c r="R134">
        <v>7.98</v>
      </c>
      <c r="S134">
        <v>4.8</v>
      </c>
      <c r="T134">
        <v>-167.42</v>
      </c>
      <c r="U134">
        <v>-0.45</v>
      </c>
      <c r="V134">
        <v>1400</v>
      </c>
      <c r="W134">
        <v>5.5</v>
      </c>
      <c r="X134">
        <v>350</v>
      </c>
      <c r="Y134">
        <v>0.34</v>
      </c>
      <c r="Z134">
        <v>0</v>
      </c>
      <c r="AA134">
        <v>1000</v>
      </c>
      <c r="AB134">
        <v>3</v>
      </c>
      <c r="AC134">
        <v>-0.7</v>
      </c>
      <c r="AD134">
        <v>9.58</v>
      </c>
      <c r="AE134">
        <v>1954</v>
      </c>
      <c r="AF134">
        <v>982</v>
      </c>
      <c r="AG134">
        <v>40</v>
      </c>
      <c r="AH134">
        <v>27</v>
      </c>
      <c r="AI134">
        <v>1.919</v>
      </c>
      <c r="AL134">
        <v>238.9</v>
      </c>
      <c r="AM134">
        <v>1.72</v>
      </c>
      <c r="AS134" t="s">
        <v>82</v>
      </c>
    </row>
    <row r="135" spans="1:45">
      <c r="A135" s="6" t="s">
        <v>603</v>
      </c>
      <c r="B135" s="6" t="s">
        <v>85</v>
      </c>
      <c r="C135" t="s">
        <v>189</v>
      </c>
      <c r="D135" t="s">
        <v>190</v>
      </c>
      <c r="E135" t="s">
        <v>80</v>
      </c>
      <c r="F135">
        <v>2010</v>
      </c>
      <c r="H135">
        <v>275</v>
      </c>
      <c r="I135">
        <v>0.1</v>
      </c>
      <c r="J135" t="s">
        <v>15</v>
      </c>
      <c r="K135">
        <v>72</v>
      </c>
      <c r="L135">
        <v>1</v>
      </c>
      <c r="M135">
        <v>1000</v>
      </c>
      <c r="N135">
        <v>25</v>
      </c>
      <c r="O135">
        <v>35.799999999999997</v>
      </c>
      <c r="P135">
        <v>7.68</v>
      </c>
      <c r="Q135">
        <v>44.5</v>
      </c>
      <c r="R135">
        <v>8.19</v>
      </c>
      <c r="S135">
        <v>4.9000000000000004</v>
      </c>
      <c r="T135">
        <v>-169.38</v>
      </c>
      <c r="U135">
        <v>-0.45</v>
      </c>
      <c r="V135">
        <v>1400</v>
      </c>
      <c r="W135">
        <v>5.5</v>
      </c>
      <c r="X135">
        <v>350</v>
      </c>
      <c r="Y135">
        <v>0.31</v>
      </c>
      <c r="Z135">
        <v>0</v>
      </c>
      <c r="AA135">
        <v>1000</v>
      </c>
      <c r="AB135">
        <v>3</v>
      </c>
      <c r="AC135">
        <v>-0.7</v>
      </c>
      <c r="AD135">
        <v>9.83</v>
      </c>
      <c r="AE135">
        <v>1954</v>
      </c>
      <c r="AF135">
        <v>982</v>
      </c>
      <c r="AG135">
        <v>40</v>
      </c>
      <c r="AH135">
        <v>27</v>
      </c>
      <c r="AI135">
        <v>1.919</v>
      </c>
      <c r="AL135">
        <v>238.9</v>
      </c>
      <c r="AM135">
        <v>1.72</v>
      </c>
      <c r="AS135" t="s">
        <v>82</v>
      </c>
    </row>
    <row r="136" spans="1:45">
      <c r="A136" s="6" t="s">
        <v>603</v>
      </c>
      <c r="B136" s="6" t="s">
        <v>85</v>
      </c>
      <c r="C136" t="s">
        <v>193</v>
      </c>
      <c r="D136" t="s">
        <v>194</v>
      </c>
      <c r="E136" t="s">
        <v>80</v>
      </c>
      <c r="F136">
        <v>2010</v>
      </c>
      <c r="H136">
        <v>285</v>
      </c>
      <c r="I136">
        <v>0.1</v>
      </c>
      <c r="J136" t="s">
        <v>15</v>
      </c>
      <c r="K136">
        <v>72</v>
      </c>
      <c r="L136">
        <v>1</v>
      </c>
      <c r="M136">
        <v>1000</v>
      </c>
      <c r="N136">
        <v>25</v>
      </c>
      <c r="O136">
        <v>36.1</v>
      </c>
      <c r="P136">
        <v>7.89</v>
      </c>
      <c r="Q136">
        <v>44.7</v>
      </c>
      <c r="R136">
        <v>8.4</v>
      </c>
      <c r="S136">
        <v>5</v>
      </c>
      <c r="T136">
        <v>-171.57</v>
      </c>
      <c r="U136">
        <v>-0.45</v>
      </c>
      <c r="V136">
        <v>1400</v>
      </c>
      <c r="W136">
        <v>5.5</v>
      </c>
      <c r="X136">
        <v>350</v>
      </c>
      <c r="Y136">
        <v>0.28000000000000003</v>
      </c>
      <c r="Z136">
        <v>0</v>
      </c>
      <c r="AA136">
        <v>1000</v>
      </c>
      <c r="AB136">
        <v>3</v>
      </c>
      <c r="AC136">
        <v>-0.7</v>
      </c>
      <c r="AD136">
        <v>10.08</v>
      </c>
      <c r="AE136">
        <v>1954</v>
      </c>
      <c r="AF136">
        <v>982</v>
      </c>
      <c r="AG136">
        <v>40</v>
      </c>
      <c r="AH136">
        <v>27</v>
      </c>
      <c r="AI136">
        <v>1.919</v>
      </c>
      <c r="AL136">
        <v>238.9</v>
      </c>
      <c r="AM136">
        <v>1.72</v>
      </c>
      <c r="AS136" t="s">
        <v>82</v>
      </c>
    </row>
    <row r="137" spans="1:45">
      <c r="A137" s="6" t="s">
        <v>603</v>
      </c>
      <c r="B137" s="6" t="s">
        <v>85</v>
      </c>
      <c r="C137" t="s">
        <v>197</v>
      </c>
      <c r="D137" t="s">
        <v>198</v>
      </c>
      <c r="E137" t="s">
        <v>80</v>
      </c>
      <c r="F137">
        <v>2010</v>
      </c>
      <c r="H137">
        <v>295</v>
      </c>
      <c r="I137">
        <v>0.1</v>
      </c>
      <c r="J137" t="s">
        <v>15</v>
      </c>
      <c r="K137">
        <v>72</v>
      </c>
      <c r="L137">
        <v>1</v>
      </c>
      <c r="M137">
        <v>1000</v>
      </c>
      <c r="N137">
        <v>25</v>
      </c>
      <c r="O137">
        <v>36.4</v>
      </c>
      <c r="P137">
        <v>8.11</v>
      </c>
      <c r="Q137">
        <v>44.9</v>
      </c>
      <c r="R137">
        <v>8.6300000000000008</v>
      </c>
      <c r="S137">
        <v>5.2</v>
      </c>
      <c r="T137">
        <v>-173.67</v>
      </c>
      <c r="U137">
        <v>-0.45</v>
      </c>
      <c r="V137">
        <v>1400</v>
      </c>
      <c r="W137">
        <v>5.5</v>
      </c>
      <c r="X137">
        <v>350</v>
      </c>
      <c r="Y137">
        <v>0.26</v>
      </c>
      <c r="Z137">
        <v>0</v>
      </c>
      <c r="AA137">
        <v>1000</v>
      </c>
      <c r="AB137">
        <v>3</v>
      </c>
      <c r="AC137">
        <v>-0.7</v>
      </c>
      <c r="AD137">
        <v>10.36</v>
      </c>
      <c r="AE137">
        <v>1954</v>
      </c>
      <c r="AF137">
        <v>982</v>
      </c>
      <c r="AG137">
        <v>40</v>
      </c>
      <c r="AH137">
        <v>27</v>
      </c>
      <c r="AI137">
        <v>1.919</v>
      </c>
      <c r="AL137">
        <v>238.9</v>
      </c>
      <c r="AM137">
        <v>1.72</v>
      </c>
      <c r="AS137" t="s">
        <v>82</v>
      </c>
    </row>
    <row r="138" spans="1:45">
      <c r="A138" s="6" t="s">
        <v>603</v>
      </c>
      <c r="B138" s="6" t="s">
        <v>85</v>
      </c>
      <c r="C138" t="s">
        <v>201</v>
      </c>
      <c r="D138" t="s">
        <v>202</v>
      </c>
      <c r="E138" t="s">
        <v>80</v>
      </c>
      <c r="F138">
        <v>2010</v>
      </c>
      <c r="H138">
        <v>305</v>
      </c>
      <c r="I138">
        <v>0.1</v>
      </c>
      <c r="J138" t="s">
        <v>15</v>
      </c>
      <c r="K138">
        <v>72</v>
      </c>
      <c r="L138">
        <v>1</v>
      </c>
      <c r="M138">
        <v>1000</v>
      </c>
      <c r="N138">
        <v>25</v>
      </c>
      <c r="O138">
        <v>36.6</v>
      </c>
      <c r="P138">
        <v>8.33</v>
      </c>
      <c r="Q138">
        <v>45.2</v>
      </c>
      <c r="R138">
        <v>8.84</v>
      </c>
      <c r="S138">
        <v>5.3</v>
      </c>
      <c r="T138">
        <v>-175.36</v>
      </c>
      <c r="U138">
        <v>-0.45</v>
      </c>
      <c r="V138">
        <v>1400</v>
      </c>
      <c r="W138">
        <v>5.5</v>
      </c>
      <c r="X138">
        <v>350</v>
      </c>
      <c r="Y138">
        <v>0.25</v>
      </c>
      <c r="Z138">
        <v>0</v>
      </c>
      <c r="AA138">
        <v>1000</v>
      </c>
      <c r="AB138">
        <v>3</v>
      </c>
      <c r="AC138">
        <v>-0.7</v>
      </c>
      <c r="AD138">
        <v>10.61</v>
      </c>
      <c r="AE138">
        <v>1954</v>
      </c>
      <c r="AF138">
        <v>982</v>
      </c>
      <c r="AG138">
        <v>40</v>
      </c>
      <c r="AH138">
        <v>27</v>
      </c>
      <c r="AI138">
        <v>1.919</v>
      </c>
      <c r="AL138">
        <v>238.9</v>
      </c>
      <c r="AM138">
        <v>1.72</v>
      </c>
      <c r="AS138" t="s">
        <v>82</v>
      </c>
    </row>
    <row r="139" spans="1:45">
      <c r="A139" s="6" t="s">
        <v>603</v>
      </c>
      <c r="B139" s="6" t="s">
        <v>85</v>
      </c>
      <c r="C139" t="s">
        <v>205</v>
      </c>
      <c r="D139" t="s">
        <v>206</v>
      </c>
      <c r="E139" t="s">
        <v>80</v>
      </c>
      <c r="F139">
        <v>2010</v>
      </c>
      <c r="H139">
        <v>150</v>
      </c>
      <c r="I139">
        <v>0.1</v>
      </c>
      <c r="J139" t="s">
        <v>79</v>
      </c>
      <c r="K139">
        <v>48</v>
      </c>
      <c r="L139">
        <v>1</v>
      </c>
      <c r="M139">
        <v>1000</v>
      </c>
      <c r="N139">
        <v>25</v>
      </c>
      <c r="O139">
        <v>22.9</v>
      </c>
      <c r="P139">
        <v>6.56</v>
      </c>
      <c r="Q139">
        <v>28.8</v>
      </c>
      <c r="R139">
        <v>7.35</v>
      </c>
      <c r="S139">
        <v>5.9</v>
      </c>
      <c r="T139">
        <v>-100.42</v>
      </c>
      <c r="U139">
        <v>-0.42</v>
      </c>
      <c r="V139">
        <v>600</v>
      </c>
      <c r="W139">
        <v>5.5</v>
      </c>
      <c r="X139">
        <v>140</v>
      </c>
      <c r="Y139">
        <v>0.36</v>
      </c>
      <c r="Z139">
        <v>0</v>
      </c>
      <c r="AA139">
        <v>1000</v>
      </c>
      <c r="AB139">
        <v>5</v>
      </c>
      <c r="AC139">
        <v>-0.7</v>
      </c>
      <c r="AD139">
        <v>3.92</v>
      </c>
      <c r="AE139">
        <v>1324</v>
      </c>
      <c r="AF139">
        <v>982</v>
      </c>
      <c r="AG139">
        <v>40</v>
      </c>
      <c r="AH139">
        <v>16</v>
      </c>
      <c r="AI139">
        <v>1.3</v>
      </c>
      <c r="AL139">
        <v>243.4</v>
      </c>
      <c r="AM139">
        <v>1.1679999999999999</v>
      </c>
      <c r="AS139" t="s">
        <v>82</v>
      </c>
    </row>
    <row r="140" spans="1:45">
      <c r="A140" s="6" t="s">
        <v>603</v>
      </c>
      <c r="B140" s="6" t="s">
        <v>85</v>
      </c>
      <c r="C140" t="s">
        <v>207</v>
      </c>
      <c r="D140" t="s">
        <v>208</v>
      </c>
      <c r="E140" t="s">
        <v>80</v>
      </c>
      <c r="F140">
        <v>2010</v>
      </c>
      <c r="H140">
        <v>155</v>
      </c>
      <c r="I140">
        <v>0.1</v>
      </c>
      <c r="J140" t="s">
        <v>79</v>
      </c>
      <c r="K140">
        <v>48</v>
      </c>
      <c r="L140">
        <v>1</v>
      </c>
      <c r="M140">
        <v>1000</v>
      </c>
      <c r="N140">
        <v>25</v>
      </c>
      <c r="O140">
        <v>22.9</v>
      </c>
      <c r="P140">
        <v>6.76</v>
      </c>
      <c r="Q140">
        <v>28.8</v>
      </c>
      <c r="R140">
        <v>7.51</v>
      </c>
      <c r="S140">
        <v>6</v>
      </c>
      <c r="T140">
        <v>-100.8</v>
      </c>
      <c r="U140">
        <v>-0.42</v>
      </c>
      <c r="V140">
        <v>600</v>
      </c>
      <c r="W140">
        <v>5.5</v>
      </c>
      <c r="X140">
        <v>150</v>
      </c>
      <c r="Y140">
        <v>0.34</v>
      </c>
      <c r="Z140">
        <v>0</v>
      </c>
      <c r="AA140">
        <v>1000</v>
      </c>
      <c r="AB140">
        <v>5</v>
      </c>
      <c r="AC140">
        <v>-0.7</v>
      </c>
      <c r="AD140">
        <v>3.92</v>
      </c>
      <c r="AE140">
        <v>1324</v>
      </c>
      <c r="AF140">
        <v>982</v>
      </c>
      <c r="AG140">
        <v>40</v>
      </c>
      <c r="AH140">
        <v>16</v>
      </c>
      <c r="AI140">
        <v>1.3</v>
      </c>
      <c r="AL140">
        <v>243.4</v>
      </c>
      <c r="AM140">
        <v>1.1679999999999999</v>
      </c>
      <c r="AS140" t="s">
        <v>82</v>
      </c>
    </row>
    <row r="141" spans="1:45">
      <c r="A141" s="6" t="s">
        <v>603</v>
      </c>
      <c r="B141" s="6" t="s">
        <v>85</v>
      </c>
      <c r="C141" t="s">
        <v>211</v>
      </c>
      <c r="D141" t="s">
        <v>212</v>
      </c>
      <c r="E141" t="s">
        <v>80</v>
      </c>
      <c r="F141">
        <v>2010</v>
      </c>
      <c r="H141">
        <v>160</v>
      </c>
      <c r="I141">
        <v>0.1</v>
      </c>
      <c r="J141" t="s">
        <v>79</v>
      </c>
      <c r="K141">
        <v>48</v>
      </c>
      <c r="L141">
        <v>1</v>
      </c>
      <c r="M141">
        <v>1000</v>
      </c>
      <c r="N141">
        <v>25</v>
      </c>
      <c r="O141">
        <v>23.1</v>
      </c>
      <c r="P141">
        <v>6.93</v>
      </c>
      <c r="Q141">
        <v>28.9</v>
      </c>
      <c r="R141">
        <v>7.67</v>
      </c>
      <c r="S141">
        <v>5</v>
      </c>
      <c r="T141">
        <v>-101.1</v>
      </c>
      <c r="U141">
        <v>-0.43</v>
      </c>
      <c r="V141">
        <v>600</v>
      </c>
      <c r="W141">
        <v>5.5</v>
      </c>
      <c r="X141">
        <v>160</v>
      </c>
      <c r="Y141">
        <v>0.32</v>
      </c>
      <c r="Z141">
        <v>0</v>
      </c>
      <c r="AA141">
        <v>1000</v>
      </c>
      <c r="AB141">
        <v>3</v>
      </c>
      <c r="AC141">
        <v>-0.7</v>
      </c>
      <c r="AD141">
        <v>3.92</v>
      </c>
      <c r="AE141">
        <v>1324</v>
      </c>
      <c r="AF141">
        <v>982</v>
      </c>
      <c r="AG141">
        <v>40</v>
      </c>
      <c r="AH141">
        <v>16</v>
      </c>
      <c r="AI141">
        <v>1.3</v>
      </c>
      <c r="AL141">
        <v>243.4</v>
      </c>
      <c r="AM141">
        <v>1.1679999999999999</v>
      </c>
      <c r="AS141" t="s">
        <v>82</v>
      </c>
    </row>
    <row r="142" spans="1:45">
      <c r="A142" s="6" t="s">
        <v>603</v>
      </c>
      <c r="B142" s="6" t="s">
        <v>85</v>
      </c>
      <c r="C142" t="s">
        <v>213</v>
      </c>
      <c r="D142" t="s">
        <v>214</v>
      </c>
      <c r="E142" t="s">
        <v>80</v>
      </c>
      <c r="F142">
        <v>2011</v>
      </c>
      <c r="H142">
        <v>160</v>
      </c>
      <c r="I142">
        <v>0.1</v>
      </c>
      <c r="J142" t="s">
        <v>79</v>
      </c>
      <c r="K142">
        <v>48</v>
      </c>
      <c r="L142">
        <v>1</v>
      </c>
      <c r="M142">
        <v>1000</v>
      </c>
      <c r="N142">
        <v>25</v>
      </c>
      <c r="O142">
        <v>23.1</v>
      </c>
      <c r="P142">
        <v>6.93</v>
      </c>
      <c r="Q142">
        <v>28.9</v>
      </c>
      <c r="R142">
        <v>7.67</v>
      </c>
      <c r="S142">
        <v>6.1</v>
      </c>
      <c r="T142">
        <v>-101.98</v>
      </c>
      <c r="U142">
        <v>-0.42</v>
      </c>
      <c r="V142">
        <v>600</v>
      </c>
      <c r="W142">
        <v>5.5</v>
      </c>
      <c r="X142">
        <v>160</v>
      </c>
      <c r="Y142">
        <v>0.32</v>
      </c>
      <c r="Z142">
        <v>0</v>
      </c>
      <c r="AA142">
        <v>1000</v>
      </c>
      <c r="AB142">
        <v>5</v>
      </c>
      <c r="AC142">
        <v>-0.7</v>
      </c>
      <c r="AD142">
        <v>3.92</v>
      </c>
      <c r="AE142">
        <v>1324</v>
      </c>
      <c r="AF142">
        <v>982</v>
      </c>
      <c r="AG142">
        <v>40</v>
      </c>
      <c r="AH142">
        <v>16</v>
      </c>
      <c r="AI142">
        <v>1.3</v>
      </c>
      <c r="AL142">
        <v>243.4</v>
      </c>
      <c r="AM142">
        <v>1.1679999999999999</v>
      </c>
      <c r="AS142" t="s">
        <v>82</v>
      </c>
    </row>
    <row r="143" spans="1:45">
      <c r="A143" s="6" t="s">
        <v>603</v>
      </c>
      <c r="B143" s="6" t="s">
        <v>85</v>
      </c>
      <c r="C143" t="s">
        <v>215</v>
      </c>
      <c r="D143" t="s">
        <v>216</v>
      </c>
      <c r="E143" t="s">
        <v>80</v>
      </c>
      <c r="F143">
        <v>2010</v>
      </c>
      <c r="H143">
        <v>165</v>
      </c>
      <c r="I143">
        <v>0.1</v>
      </c>
      <c r="J143" t="s">
        <v>79</v>
      </c>
      <c r="K143">
        <v>48</v>
      </c>
      <c r="L143">
        <v>1</v>
      </c>
      <c r="M143">
        <v>1000</v>
      </c>
      <c r="N143">
        <v>25</v>
      </c>
      <c r="O143">
        <v>23.1</v>
      </c>
      <c r="P143">
        <v>7.13</v>
      </c>
      <c r="Q143">
        <v>29</v>
      </c>
      <c r="R143">
        <v>7.82</v>
      </c>
      <c r="S143">
        <v>5.0999999999999996</v>
      </c>
      <c r="T143">
        <v>-101.89</v>
      </c>
      <c r="U143">
        <v>-0.43</v>
      </c>
      <c r="V143">
        <v>700</v>
      </c>
      <c r="W143">
        <v>5.5</v>
      </c>
      <c r="X143">
        <v>170</v>
      </c>
      <c r="Y143">
        <v>0.31</v>
      </c>
      <c r="Z143">
        <v>0</v>
      </c>
      <c r="AA143">
        <v>1000</v>
      </c>
      <c r="AB143">
        <v>3</v>
      </c>
      <c r="AC143">
        <v>-0.7</v>
      </c>
      <c r="AD143">
        <v>3.92</v>
      </c>
      <c r="AE143">
        <v>1324</v>
      </c>
      <c r="AF143">
        <v>982</v>
      </c>
      <c r="AG143">
        <v>40</v>
      </c>
      <c r="AH143">
        <v>16</v>
      </c>
      <c r="AI143">
        <v>1.3</v>
      </c>
      <c r="AL143">
        <v>243.4</v>
      </c>
      <c r="AM143">
        <v>1.1679999999999999</v>
      </c>
      <c r="AS143" t="s">
        <v>82</v>
      </c>
    </row>
    <row r="144" spans="1:45">
      <c r="A144" s="6" t="s">
        <v>603</v>
      </c>
      <c r="B144" s="6" t="s">
        <v>85</v>
      </c>
      <c r="C144" t="s">
        <v>217</v>
      </c>
      <c r="D144" t="s">
        <v>218</v>
      </c>
      <c r="E144" t="s">
        <v>80</v>
      </c>
      <c r="F144">
        <v>2011</v>
      </c>
      <c r="H144">
        <v>165</v>
      </c>
      <c r="I144">
        <v>0.1</v>
      </c>
      <c r="J144" t="s">
        <v>79</v>
      </c>
      <c r="K144">
        <v>48</v>
      </c>
      <c r="L144">
        <v>1</v>
      </c>
      <c r="M144">
        <v>1000</v>
      </c>
      <c r="N144">
        <v>25</v>
      </c>
      <c r="O144">
        <v>23.1</v>
      </c>
      <c r="P144">
        <v>7.13</v>
      </c>
      <c r="Q144">
        <v>29</v>
      </c>
      <c r="R144">
        <v>7.82</v>
      </c>
      <c r="S144">
        <v>6.3</v>
      </c>
      <c r="T144">
        <v>-103.29</v>
      </c>
      <c r="U144">
        <v>-0.42</v>
      </c>
      <c r="V144">
        <v>700</v>
      </c>
      <c r="W144">
        <v>5.5</v>
      </c>
      <c r="X144">
        <v>170</v>
      </c>
      <c r="Y144">
        <v>0.31</v>
      </c>
      <c r="Z144">
        <v>0</v>
      </c>
      <c r="AA144">
        <v>1000</v>
      </c>
      <c r="AB144">
        <v>5</v>
      </c>
      <c r="AC144">
        <v>-0.7</v>
      </c>
      <c r="AD144">
        <v>3.92</v>
      </c>
      <c r="AE144">
        <v>1324</v>
      </c>
      <c r="AF144">
        <v>982</v>
      </c>
      <c r="AG144">
        <v>40</v>
      </c>
      <c r="AH144">
        <v>16</v>
      </c>
      <c r="AI144">
        <v>1.3</v>
      </c>
      <c r="AL144">
        <v>243.4</v>
      </c>
      <c r="AM144">
        <v>1.1679999999999999</v>
      </c>
      <c r="AS144" t="s">
        <v>82</v>
      </c>
    </row>
    <row r="145" spans="1:45">
      <c r="A145" s="6" t="s">
        <v>603</v>
      </c>
      <c r="B145" s="6" t="s">
        <v>85</v>
      </c>
      <c r="C145" t="s">
        <v>219</v>
      </c>
      <c r="D145" t="s">
        <v>220</v>
      </c>
      <c r="E145" t="s">
        <v>80</v>
      </c>
      <c r="F145">
        <v>2010</v>
      </c>
      <c r="H145">
        <v>170</v>
      </c>
      <c r="I145">
        <v>0.1</v>
      </c>
      <c r="J145" t="s">
        <v>79</v>
      </c>
      <c r="K145">
        <v>48</v>
      </c>
      <c r="L145">
        <v>1</v>
      </c>
      <c r="M145">
        <v>1000</v>
      </c>
      <c r="N145">
        <v>25</v>
      </c>
      <c r="O145">
        <v>23.2</v>
      </c>
      <c r="P145">
        <v>7.32</v>
      </c>
      <c r="Q145">
        <v>29.2</v>
      </c>
      <c r="R145">
        <v>7.92</v>
      </c>
      <c r="S145">
        <v>5.0999999999999996</v>
      </c>
      <c r="T145">
        <v>-103.5</v>
      </c>
      <c r="U145">
        <v>-0.43</v>
      </c>
      <c r="V145">
        <v>800</v>
      </c>
      <c r="W145">
        <v>5.5</v>
      </c>
      <c r="X145">
        <v>190</v>
      </c>
      <c r="Y145">
        <v>0.28000000000000003</v>
      </c>
      <c r="Z145">
        <v>0</v>
      </c>
      <c r="AA145">
        <v>1000</v>
      </c>
      <c r="AB145">
        <v>3</v>
      </c>
      <c r="AC145">
        <v>-0.7</v>
      </c>
      <c r="AD145">
        <v>3.92</v>
      </c>
      <c r="AE145">
        <v>1324</v>
      </c>
      <c r="AF145">
        <v>982</v>
      </c>
      <c r="AG145">
        <v>40</v>
      </c>
      <c r="AH145">
        <v>16</v>
      </c>
      <c r="AI145">
        <v>1.3</v>
      </c>
      <c r="AL145">
        <v>243.4</v>
      </c>
      <c r="AM145">
        <v>1.1679999999999999</v>
      </c>
      <c r="AS145" t="s">
        <v>82</v>
      </c>
    </row>
    <row r="146" spans="1:45">
      <c r="A146" s="6" t="s">
        <v>603</v>
      </c>
      <c r="B146" s="6" t="s">
        <v>85</v>
      </c>
      <c r="C146" t="s">
        <v>221</v>
      </c>
      <c r="D146" t="s">
        <v>222</v>
      </c>
      <c r="E146" t="s">
        <v>80</v>
      </c>
      <c r="F146">
        <v>2011</v>
      </c>
      <c r="H146">
        <v>170</v>
      </c>
      <c r="I146">
        <v>0.1</v>
      </c>
      <c r="J146" t="s">
        <v>79</v>
      </c>
      <c r="K146">
        <v>48</v>
      </c>
      <c r="L146">
        <v>1</v>
      </c>
      <c r="M146">
        <v>1000</v>
      </c>
      <c r="N146">
        <v>25</v>
      </c>
      <c r="O146">
        <v>23.2</v>
      </c>
      <c r="P146">
        <v>7.32</v>
      </c>
      <c r="Q146">
        <v>29.2</v>
      </c>
      <c r="R146">
        <v>7.92</v>
      </c>
      <c r="S146">
        <v>6.3</v>
      </c>
      <c r="T146">
        <v>-104.63</v>
      </c>
      <c r="U146">
        <v>-0.42</v>
      </c>
      <c r="V146">
        <v>800</v>
      </c>
      <c r="W146">
        <v>5.5</v>
      </c>
      <c r="X146">
        <v>190</v>
      </c>
      <c r="Y146">
        <v>0.28000000000000003</v>
      </c>
      <c r="Z146">
        <v>0</v>
      </c>
      <c r="AA146">
        <v>1000</v>
      </c>
      <c r="AB146">
        <v>5</v>
      </c>
      <c r="AC146">
        <v>-0.7</v>
      </c>
      <c r="AD146">
        <v>3.92</v>
      </c>
      <c r="AE146">
        <v>1324</v>
      </c>
      <c r="AF146">
        <v>982</v>
      </c>
      <c r="AG146">
        <v>40</v>
      </c>
      <c r="AH146">
        <v>16</v>
      </c>
      <c r="AI146">
        <v>1.3</v>
      </c>
      <c r="AL146">
        <v>243.4</v>
      </c>
      <c r="AM146">
        <v>1.1679999999999999</v>
      </c>
      <c r="AS146" t="s">
        <v>82</v>
      </c>
    </row>
    <row r="147" spans="1:45">
      <c r="A147" s="6" t="s">
        <v>603</v>
      </c>
      <c r="B147" s="6" t="s">
        <v>85</v>
      </c>
      <c r="C147" t="s">
        <v>223</v>
      </c>
      <c r="D147" t="s">
        <v>224</v>
      </c>
      <c r="E147" t="s">
        <v>80</v>
      </c>
      <c r="F147">
        <v>2010</v>
      </c>
      <c r="H147">
        <v>175</v>
      </c>
      <c r="I147">
        <v>0.1</v>
      </c>
      <c r="J147" t="s">
        <v>79</v>
      </c>
      <c r="K147">
        <v>48</v>
      </c>
      <c r="L147">
        <v>1</v>
      </c>
      <c r="M147">
        <v>1000</v>
      </c>
      <c r="N147">
        <v>25</v>
      </c>
      <c r="O147">
        <v>23.4</v>
      </c>
      <c r="P147">
        <v>7.49</v>
      </c>
      <c r="Q147">
        <v>29.3</v>
      </c>
      <c r="R147">
        <v>8.0399999999999991</v>
      </c>
      <c r="S147">
        <v>5.2</v>
      </c>
      <c r="T147">
        <v>-105.13</v>
      </c>
      <c r="U147">
        <v>-0.43</v>
      </c>
      <c r="V147">
        <v>900</v>
      </c>
      <c r="W147">
        <v>5.5</v>
      </c>
      <c r="X147">
        <v>220</v>
      </c>
      <c r="Y147">
        <v>0.24</v>
      </c>
      <c r="Z147">
        <v>0</v>
      </c>
      <c r="AA147">
        <v>1000</v>
      </c>
      <c r="AB147">
        <v>3</v>
      </c>
      <c r="AC147">
        <v>-0.7</v>
      </c>
      <c r="AD147">
        <v>3.92</v>
      </c>
      <c r="AE147">
        <v>1324</v>
      </c>
      <c r="AF147">
        <v>982</v>
      </c>
      <c r="AG147">
        <v>40</v>
      </c>
      <c r="AH147">
        <v>16</v>
      </c>
      <c r="AI147">
        <v>1.3</v>
      </c>
      <c r="AL147">
        <v>243.4</v>
      </c>
      <c r="AM147">
        <v>1.1679999999999999</v>
      </c>
      <c r="AS147" t="s">
        <v>82</v>
      </c>
    </row>
    <row r="148" spans="1:45">
      <c r="A148" s="6" t="s">
        <v>603</v>
      </c>
      <c r="B148" s="6" t="s">
        <v>85</v>
      </c>
      <c r="C148" t="s">
        <v>225</v>
      </c>
      <c r="D148" t="s">
        <v>226</v>
      </c>
      <c r="E148" t="s">
        <v>80</v>
      </c>
      <c r="F148">
        <v>2011</v>
      </c>
      <c r="H148">
        <v>175</v>
      </c>
      <c r="I148">
        <v>0.1</v>
      </c>
      <c r="J148" t="s">
        <v>79</v>
      </c>
      <c r="K148">
        <v>48</v>
      </c>
      <c r="L148">
        <v>1</v>
      </c>
      <c r="M148">
        <v>1000</v>
      </c>
      <c r="N148">
        <v>25</v>
      </c>
      <c r="O148">
        <v>23.4</v>
      </c>
      <c r="P148">
        <v>7.49</v>
      </c>
      <c r="Q148">
        <v>29.3</v>
      </c>
      <c r="R148">
        <v>8.0399999999999991</v>
      </c>
      <c r="S148">
        <v>6.4</v>
      </c>
      <c r="T148">
        <v>-106.25</v>
      </c>
      <c r="U148">
        <v>-0.42</v>
      </c>
      <c r="V148">
        <v>900</v>
      </c>
      <c r="W148">
        <v>5.5</v>
      </c>
      <c r="X148">
        <v>220</v>
      </c>
      <c r="Y148">
        <v>0.24</v>
      </c>
      <c r="Z148">
        <v>0</v>
      </c>
      <c r="AA148">
        <v>1000</v>
      </c>
      <c r="AB148">
        <v>5</v>
      </c>
      <c r="AC148">
        <v>-0.7</v>
      </c>
      <c r="AD148">
        <v>3.92</v>
      </c>
      <c r="AE148">
        <v>1324</v>
      </c>
      <c r="AF148">
        <v>982</v>
      </c>
      <c r="AG148">
        <v>40</v>
      </c>
      <c r="AH148">
        <v>16</v>
      </c>
      <c r="AI148">
        <v>1.3</v>
      </c>
      <c r="AL148">
        <v>243.4</v>
      </c>
      <c r="AM148">
        <v>1.1679999999999999</v>
      </c>
      <c r="AS148" t="s">
        <v>82</v>
      </c>
    </row>
    <row r="149" spans="1:45">
      <c r="A149" s="6" t="s">
        <v>603</v>
      </c>
      <c r="B149" s="6" t="s">
        <v>85</v>
      </c>
      <c r="C149" t="s">
        <v>227</v>
      </c>
      <c r="D149" t="s">
        <v>228</v>
      </c>
      <c r="E149" t="s">
        <v>80</v>
      </c>
      <c r="F149">
        <v>2010</v>
      </c>
      <c r="H149">
        <v>180</v>
      </c>
      <c r="I149">
        <v>0.1</v>
      </c>
      <c r="J149" t="s">
        <v>79</v>
      </c>
      <c r="K149">
        <v>48</v>
      </c>
      <c r="L149">
        <v>1</v>
      </c>
      <c r="M149">
        <v>1000</v>
      </c>
      <c r="N149">
        <v>25</v>
      </c>
      <c r="O149">
        <v>23.5</v>
      </c>
      <c r="P149">
        <v>7.65</v>
      </c>
      <c r="Q149">
        <v>29.4</v>
      </c>
      <c r="R149">
        <v>8.19</v>
      </c>
      <c r="S149">
        <v>5.3</v>
      </c>
      <c r="T149">
        <v>-106.02</v>
      </c>
      <c r="U149">
        <v>-0.43</v>
      </c>
      <c r="V149">
        <v>900</v>
      </c>
      <c r="W149">
        <v>5.5</v>
      </c>
      <c r="X149">
        <v>220</v>
      </c>
      <c r="Y149">
        <v>0.23</v>
      </c>
      <c r="Z149">
        <v>0</v>
      </c>
      <c r="AA149">
        <v>1000</v>
      </c>
      <c r="AB149">
        <v>3</v>
      </c>
      <c r="AC149">
        <v>-0.7</v>
      </c>
      <c r="AD149">
        <v>3.92</v>
      </c>
      <c r="AE149">
        <v>1324</v>
      </c>
      <c r="AF149">
        <v>982</v>
      </c>
      <c r="AG149">
        <v>40</v>
      </c>
      <c r="AH149">
        <v>16</v>
      </c>
      <c r="AI149">
        <v>1.3</v>
      </c>
      <c r="AL149">
        <v>243.4</v>
      </c>
      <c r="AM149">
        <v>1.1679999999999999</v>
      </c>
      <c r="AS149" t="s">
        <v>82</v>
      </c>
    </row>
    <row r="150" spans="1:45">
      <c r="A150" s="6" t="s">
        <v>603</v>
      </c>
      <c r="B150" s="6" t="s">
        <v>85</v>
      </c>
      <c r="C150" t="s">
        <v>229</v>
      </c>
      <c r="D150" t="s">
        <v>230</v>
      </c>
      <c r="E150" t="s">
        <v>80</v>
      </c>
      <c r="F150">
        <v>2011</v>
      </c>
      <c r="H150">
        <v>180</v>
      </c>
      <c r="I150">
        <v>0.1</v>
      </c>
      <c r="J150" t="s">
        <v>79</v>
      </c>
      <c r="K150">
        <v>48</v>
      </c>
      <c r="L150">
        <v>1</v>
      </c>
      <c r="M150">
        <v>1000</v>
      </c>
      <c r="N150">
        <v>25</v>
      </c>
      <c r="O150">
        <v>23.5</v>
      </c>
      <c r="P150">
        <v>7.65</v>
      </c>
      <c r="Q150">
        <v>29.4</v>
      </c>
      <c r="R150">
        <v>8.19</v>
      </c>
      <c r="S150">
        <v>6.6</v>
      </c>
      <c r="T150">
        <v>-107.74</v>
      </c>
      <c r="U150">
        <v>-0.42</v>
      </c>
      <c r="V150">
        <v>900</v>
      </c>
      <c r="W150">
        <v>5.5</v>
      </c>
      <c r="X150">
        <v>220</v>
      </c>
      <c r="Y150">
        <v>0.23</v>
      </c>
      <c r="Z150">
        <v>0</v>
      </c>
      <c r="AA150">
        <v>1000</v>
      </c>
      <c r="AB150">
        <v>5</v>
      </c>
      <c r="AC150">
        <v>-0.7</v>
      </c>
      <c r="AD150">
        <v>3.92</v>
      </c>
      <c r="AE150">
        <v>1324</v>
      </c>
      <c r="AF150">
        <v>982</v>
      </c>
      <c r="AG150">
        <v>40</v>
      </c>
      <c r="AH150">
        <v>16</v>
      </c>
      <c r="AI150">
        <v>1.3</v>
      </c>
      <c r="AL150">
        <v>243.4</v>
      </c>
      <c r="AM150">
        <v>1.1679999999999999</v>
      </c>
      <c r="AS150" t="s">
        <v>82</v>
      </c>
    </row>
    <row r="151" spans="1:45">
      <c r="A151" s="6" t="s">
        <v>603</v>
      </c>
      <c r="B151" s="6" t="s">
        <v>85</v>
      </c>
      <c r="C151" t="s">
        <v>233</v>
      </c>
      <c r="D151" t="s">
        <v>234</v>
      </c>
      <c r="E151" t="s">
        <v>80</v>
      </c>
      <c r="F151">
        <v>2010</v>
      </c>
      <c r="H151">
        <v>185</v>
      </c>
      <c r="I151">
        <v>0.1</v>
      </c>
      <c r="J151" t="s">
        <v>79</v>
      </c>
      <c r="K151">
        <v>60</v>
      </c>
      <c r="L151">
        <v>1</v>
      </c>
      <c r="M151">
        <v>1000</v>
      </c>
      <c r="N151">
        <v>25</v>
      </c>
      <c r="O151">
        <v>28.5</v>
      </c>
      <c r="P151">
        <v>6.49</v>
      </c>
      <c r="Q151">
        <v>35.9</v>
      </c>
      <c r="R151">
        <v>7.27</v>
      </c>
      <c r="S151">
        <v>5.8</v>
      </c>
      <c r="T151">
        <v>-124.53</v>
      </c>
      <c r="U151">
        <v>-0.42</v>
      </c>
      <c r="V151">
        <v>700</v>
      </c>
      <c r="W151">
        <v>5.5</v>
      </c>
      <c r="X151">
        <v>180</v>
      </c>
      <c r="Y151">
        <v>0.46</v>
      </c>
      <c r="Z151">
        <v>0</v>
      </c>
      <c r="AA151">
        <v>1000</v>
      </c>
      <c r="AB151">
        <v>5</v>
      </c>
      <c r="AC151">
        <v>-0.7</v>
      </c>
      <c r="AD151">
        <v>3.92</v>
      </c>
      <c r="AE151">
        <v>1638</v>
      </c>
      <c r="AF151">
        <v>982</v>
      </c>
      <c r="AG151">
        <v>40</v>
      </c>
      <c r="AH151">
        <v>19.2</v>
      </c>
      <c r="AI151">
        <v>1.609</v>
      </c>
      <c r="AL151">
        <v>243.4</v>
      </c>
      <c r="AM151">
        <v>1.46</v>
      </c>
      <c r="AS151" t="s">
        <v>82</v>
      </c>
    </row>
    <row r="152" spans="1:45">
      <c r="A152" s="6" t="s">
        <v>603</v>
      </c>
      <c r="B152" s="6" t="s">
        <v>85</v>
      </c>
      <c r="C152" t="s">
        <v>235</v>
      </c>
      <c r="D152" t="s">
        <v>236</v>
      </c>
      <c r="E152" t="s">
        <v>80</v>
      </c>
      <c r="F152">
        <v>2011</v>
      </c>
      <c r="H152">
        <v>185</v>
      </c>
      <c r="I152">
        <v>0.1</v>
      </c>
      <c r="J152" t="s">
        <v>79</v>
      </c>
      <c r="K152">
        <v>48</v>
      </c>
      <c r="L152">
        <v>1</v>
      </c>
      <c r="M152">
        <v>1000</v>
      </c>
      <c r="N152">
        <v>25</v>
      </c>
      <c r="O152">
        <v>23.7</v>
      </c>
      <c r="P152">
        <v>7.82</v>
      </c>
      <c r="Q152">
        <v>29.4</v>
      </c>
      <c r="R152">
        <v>8.39</v>
      </c>
      <c r="S152">
        <v>6.7</v>
      </c>
      <c r="T152">
        <v>-108.7</v>
      </c>
      <c r="U152">
        <v>-0.42</v>
      </c>
      <c r="V152">
        <v>800</v>
      </c>
      <c r="W152">
        <v>5.5</v>
      </c>
      <c r="X152">
        <v>200</v>
      </c>
      <c r="Y152">
        <v>0.2</v>
      </c>
      <c r="Z152">
        <v>0</v>
      </c>
      <c r="AA152">
        <v>1000</v>
      </c>
      <c r="AB152">
        <v>5</v>
      </c>
      <c r="AC152">
        <v>-0.7</v>
      </c>
      <c r="AD152">
        <v>3.92</v>
      </c>
      <c r="AE152">
        <v>1324</v>
      </c>
      <c r="AF152">
        <v>982</v>
      </c>
      <c r="AG152">
        <v>40</v>
      </c>
      <c r="AH152">
        <v>16</v>
      </c>
      <c r="AI152">
        <v>1.3</v>
      </c>
      <c r="AL152">
        <v>243.4</v>
      </c>
      <c r="AM152">
        <v>1.1679999999999999</v>
      </c>
      <c r="AS152" t="s">
        <v>82</v>
      </c>
    </row>
    <row r="153" spans="1:45">
      <c r="A153" s="6" t="s">
        <v>603</v>
      </c>
      <c r="B153" s="6" t="s">
        <v>85</v>
      </c>
      <c r="C153" t="s">
        <v>237</v>
      </c>
      <c r="D153" t="s">
        <v>238</v>
      </c>
      <c r="E153" t="s">
        <v>80</v>
      </c>
      <c r="F153">
        <v>2010</v>
      </c>
      <c r="H153">
        <v>190</v>
      </c>
      <c r="I153">
        <v>0.1</v>
      </c>
      <c r="J153" t="s">
        <v>79</v>
      </c>
      <c r="K153">
        <v>48</v>
      </c>
      <c r="L153">
        <v>1</v>
      </c>
      <c r="M153">
        <v>1000</v>
      </c>
      <c r="N153">
        <v>25</v>
      </c>
      <c r="O153">
        <v>23.9</v>
      </c>
      <c r="P153">
        <v>7.95</v>
      </c>
      <c r="Q153">
        <v>29.6</v>
      </c>
      <c r="R153">
        <v>8.5</v>
      </c>
      <c r="S153">
        <v>5.5</v>
      </c>
      <c r="T153">
        <v>-109.13</v>
      </c>
      <c r="U153">
        <v>-0.43</v>
      </c>
      <c r="V153">
        <v>900</v>
      </c>
      <c r="W153">
        <v>5.5</v>
      </c>
      <c r="X153">
        <v>220</v>
      </c>
      <c r="Y153">
        <v>0.19</v>
      </c>
      <c r="Z153">
        <v>0</v>
      </c>
      <c r="AA153">
        <v>1000</v>
      </c>
      <c r="AB153">
        <v>3</v>
      </c>
      <c r="AC153">
        <v>-0.7</v>
      </c>
      <c r="AD153">
        <v>3.92</v>
      </c>
      <c r="AE153">
        <v>1324</v>
      </c>
      <c r="AF153">
        <v>982</v>
      </c>
      <c r="AG153">
        <v>40</v>
      </c>
      <c r="AH153">
        <v>16</v>
      </c>
      <c r="AI153">
        <v>1.3</v>
      </c>
      <c r="AL153">
        <v>243.4</v>
      </c>
      <c r="AM153">
        <v>1.1679999999999999</v>
      </c>
      <c r="AS153" t="s">
        <v>82</v>
      </c>
    </row>
    <row r="154" spans="1:45">
      <c r="A154" s="6" t="s">
        <v>603</v>
      </c>
      <c r="B154" s="6" t="s">
        <v>85</v>
      </c>
      <c r="C154" t="s">
        <v>239</v>
      </c>
      <c r="D154" t="s">
        <v>240</v>
      </c>
      <c r="E154" t="s">
        <v>80</v>
      </c>
      <c r="F154">
        <v>2011</v>
      </c>
      <c r="H154">
        <v>190</v>
      </c>
      <c r="I154">
        <v>0.1</v>
      </c>
      <c r="J154" t="s">
        <v>79</v>
      </c>
      <c r="K154">
        <v>48</v>
      </c>
      <c r="L154">
        <v>1</v>
      </c>
      <c r="M154">
        <v>1000</v>
      </c>
      <c r="N154">
        <v>25</v>
      </c>
      <c r="O154">
        <v>23.9</v>
      </c>
      <c r="P154">
        <v>7.95</v>
      </c>
      <c r="Q154">
        <v>29.6</v>
      </c>
      <c r="R154">
        <v>8.5</v>
      </c>
      <c r="S154">
        <v>6.8</v>
      </c>
      <c r="T154">
        <v>-110.26</v>
      </c>
      <c r="U154">
        <v>-0.42</v>
      </c>
      <c r="V154">
        <v>900</v>
      </c>
      <c r="W154">
        <v>5.5</v>
      </c>
      <c r="X154">
        <v>220</v>
      </c>
      <c r="Y154">
        <v>0.19</v>
      </c>
      <c r="Z154">
        <v>0</v>
      </c>
      <c r="AA154">
        <v>1000</v>
      </c>
      <c r="AB154">
        <v>5</v>
      </c>
      <c r="AC154">
        <v>-0.7</v>
      </c>
      <c r="AD154">
        <v>3.92</v>
      </c>
      <c r="AE154">
        <v>1324</v>
      </c>
      <c r="AF154">
        <v>982</v>
      </c>
      <c r="AG154">
        <v>40</v>
      </c>
      <c r="AH154">
        <v>16</v>
      </c>
      <c r="AI154">
        <v>1.3</v>
      </c>
      <c r="AL154">
        <v>243.4</v>
      </c>
      <c r="AM154">
        <v>1.1679999999999999</v>
      </c>
      <c r="AS154" t="s">
        <v>82</v>
      </c>
    </row>
    <row r="155" spans="1:45">
      <c r="A155" s="6" t="s">
        <v>603</v>
      </c>
      <c r="B155" s="6" t="s">
        <v>85</v>
      </c>
      <c r="C155" t="s">
        <v>241</v>
      </c>
      <c r="D155" t="s">
        <v>242</v>
      </c>
      <c r="E155" t="s">
        <v>80</v>
      </c>
      <c r="F155">
        <v>2011</v>
      </c>
      <c r="H155">
        <v>195</v>
      </c>
      <c r="I155">
        <v>0.1</v>
      </c>
      <c r="J155" t="s">
        <v>79</v>
      </c>
      <c r="K155">
        <v>48</v>
      </c>
      <c r="L155">
        <v>1</v>
      </c>
      <c r="M155">
        <v>1000</v>
      </c>
      <c r="N155">
        <v>25</v>
      </c>
      <c r="O155">
        <v>24</v>
      </c>
      <c r="P155">
        <v>8.1300000000000008</v>
      </c>
      <c r="Q155">
        <v>29.6</v>
      </c>
      <c r="R155">
        <v>8.69</v>
      </c>
      <c r="S155">
        <v>5.0999999999999996</v>
      </c>
      <c r="T155">
        <v>-107.43</v>
      </c>
      <c r="U155">
        <v>-0.43</v>
      </c>
      <c r="V155">
        <v>1000</v>
      </c>
      <c r="W155">
        <v>5.5</v>
      </c>
      <c r="X155">
        <v>220</v>
      </c>
      <c r="Y155">
        <v>0.18</v>
      </c>
      <c r="Z155">
        <v>0</v>
      </c>
      <c r="AA155">
        <v>1000</v>
      </c>
      <c r="AB155">
        <v>3</v>
      </c>
      <c r="AC155">
        <v>-0.7</v>
      </c>
      <c r="AD155">
        <v>10.27</v>
      </c>
      <c r="AE155">
        <v>1324</v>
      </c>
      <c r="AF155">
        <v>982</v>
      </c>
      <c r="AG155">
        <v>40</v>
      </c>
      <c r="AH155">
        <v>16</v>
      </c>
      <c r="AI155">
        <v>1.3</v>
      </c>
      <c r="AL155">
        <v>243.4</v>
      </c>
      <c r="AM155">
        <v>1.1679999999999999</v>
      </c>
      <c r="AS155" t="s">
        <v>82</v>
      </c>
    </row>
    <row r="156" spans="1:45">
      <c r="A156" s="6" t="s">
        <v>603</v>
      </c>
      <c r="B156" s="6" t="s">
        <v>85</v>
      </c>
      <c r="C156" t="s">
        <v>243</v>
      </c>
      <c r="D156" t="s">
        <v>244</v>
      </c>
      <c r="E156" t="s">
        <v>83</v>
      </c>
      <c r="F156">
        <v>2012</v>
      </c>
      <c r="H156">
        <v>195</v>
      </c>
      <c r="I156">
        <v>0.1</v>
      </c>
      <c r="J156" t="s">
        <v>79</v>
      </c>
      <c r="K156">
        <v>48</v>
      </c>
      <c r="L156">
        <v>1</v>
      </c>
      <c r="M156">
        <v>1000</v>
      </c>
      <c r="N156">
        <v>25</v>
      </c>
      <c r="O156">
        <v>24</v>
      </c>
      <c r="P156">
        <v>8.1300000000000008</v>
      </c>
      <c r="Q156">
        <v>29.6</v>
      </c>
      <c r="R156">
        <v>8.69</v>
      </c>
      <c r="S156">
        <v>5.0999999999999996</v>
      </c>
      <c r="T156">
        <v>-107.43</v>
      </c>
      <c r="U156">
        <v>-0.43</v>
      </c>
      <c r="V156">
        <v>1000</v>
      </c>
      <c r="W156">
        <v>5.5</v>
      </c>
      <c r="X156">
        <v>220</v>
      </c>
      <c r="Y156">
        <v>0.18</v>
      </c>
      <c r="Z156">
        <v>0</v>
      </c>
      <c r="AA156">
        <v>1000</v>
      </c>
      <c r="AB156">
        <v>3</v>
      </c>
      <c r="AC156">
        <v>-0.7</v>
      </c>
      <c r="AD156">
        <v>10.27</v>
      </c>
      <c r="AE156">
        <v>1324</v>
      </c>
      <c r="AF156">
        <v>982</v>
      </c>
      <c r="AG156">
        <v>40</v>
      </c>
      <c r="AH156">
        <v>16</v>
      </c>
      <c r="AI156">
        <v>1.3</v>
      </c>
      <c r="AL156">
        <v>243.4</v>
      </c>
      <c r="AM156">
        <v>1.1679999999999999</v>
      </c>
      <c r="AS156" t="s">
        <v>82</v>
      </c>
    </row>
    <row r="157" spans="1:45">
      <c r="A157" s="6" t="s">
        <v>603</v>
      </c>
      <c r="B157" s="6" t="s">
        <v>85</v>
      </c>
      <c r="C157" t="s">
        <v>245</v>
      </c>
      <c r="D157" t="s">
        <v>246</v>
      </c>
      <c r="E157" t="s">
        <v>80</v>
      </c>
      <c r="F157">
        <v>2011</v>
      </c>
      <c r="H157">
        <v>200</v>
      </c>
      <c r="I157">
        <v>0.1</v>
      </c>
      <c r="J157" t="s">
        <v>79</v>
      </c>
      <c r="K157">
        <v>48</v>
      </c>
      <c r="L157">
        <v>1</v>
      </c>
      <c r="M157">
        <v>1000</v>
      </c>
      <c r="N157">
        <v>25</v>
      </c>
      <c r="O157">
        <v>24.1</v>
      </c>
      <c r="P157">
        <v>8.3000000000000007</v>
      </c>
      <c r="Q157">
        <v>29.8</v>
      </c>
      <c r="R157">
        <v>8.8699999999999992</v>
      </c>
      <c r="S157">
        <v>5.3</v>
      </c>
      <c r="T157">
        <v>-108.26</v>
      </c>
      <c r="U157">
        <v>-0.43</v>
      </c>
      <c r="V157">
        <v>1000</v>
      </c>
      <c r="W157">
        <v>5.5</v>
      </c>
      <c r="X157">
        <v>220</v>
      </c>
      <c r="Y157">
        <v>0.18</v>
      </c>
      <c r="Z157">
        <v>0</v>
      </c>
      <c r="AA157">
        <v>1000</v>
      </c>
      <c r="AB157">
        <v>3</v>
      </c>
      <c r="AC157">
        <v>-0.7</v>
      </c>
      <c r="AD157">
        <v>10.49</v>
      </c>
      <c r="AE157">
        <v>1324</v>
      </c>
      <c r="AF157">
        <v>982</v>
      </c>
      <c r="AG157">
        <v>40</v>
      </c>
      <c r="AH157">
        <v>16</v>
      </c>
      <c r="AI157">
        <v>1.3</v>
      </c>
      <c r="AL157">
        <v>243.4</v>
      </c>
      <c r="AM157">
        <v>1.1679999999999999</v>
      </c>
      <c r="AS157" t="s">
        <v>82</v>
      </c>
    </row>
    <row r="158" spans="1:45">
      <c r="A158" s="6" t="s">
        <v>603</v>
      </c>
      <c r="B158" s="6" t="s">
        <v>85</v>
      </c>
      <c r="C158" t="s">
        <v>247</v>
      </c>
      <c r="D158" t="s">
        <v>248</v>
      </c>
      <c r="E158" t="s">
        <v>80</v>
      </c>
      <c r="F158">
        <v>2011</v>
      </c>
      <c r="H158">
        <v>200</v>
      </c>
      <c r="I158">
        <v>0.1</v>
      </c>
      <c r="J158" t="s">
        <v>79</v>
      </c>
      <c r="K158">
        <v>60</v>
      </c>
      <c r="L158">
        <v>1</v>
      </c>
      <c r="M158">
        <v>1000</v>
      </c>
      <c r="N158">
        <v>25</v>
      </c>
      <c r="O158">
        <v>28.9</v>
      </c>
      <c r="P158">
        <v>6.93</v>
      </c>
      <c r="Q158">
        <v>36.200000000000003</v>
      </c>
      <c r="R158">
        <v>7.67</v>
      </c>
      <c r="S158">
        <v>6.1</v>
      </c>
      <c r="T158">
        <v>-127.6</v>
      </c>
      <c r="U158">
        <v>-0.42</v>
      </c>
      <c r="V158">
        <v>800</v>
      </c>
      <c r="W158">
        <v>5.5</v>
      </c>
      <c r="X158">
        <v>200</v>
      </c>
      <c r="Y158">
        <v>0.4</v>
      </c>
      <c r="Z158">
        <v>0</v>
      </c>
      <c r="AA158">
        <v>1000</v>
      </c>
      <c r="AB158">
        <v>5</v>
      </c>
      <c r="AC158">
        <v>-0.7</v>
      </c>
      <c r="AD158">
        <v>9.1999999999999993</v>
      </c>
      <c r="AE158">
        <v>1638</v>
      </c>
      <c r="AF158">
        <v>982</v>
      </c>
      <c r="AG158">
        <v>40</v>
      </c>
      <c r="AH158">
        <v>19.2</v>
      </c>
      <c r="AI158">
        <v>1.609</v>
      </c>
      <c r="AL158">
        <v>243.4</v>
      </c>
      <c r="AM158">
        <v>1.46</v>
      </c>
      <c r="AS158" t="s">
        <v>82</v>
      </c>
    </row>
    <row r="159" spans="1:45">
      <c r="A159" s="6" t="s">
        <v>603</v>
      </c>
      <c r="B159" s="6" t="s">
        <v>85</v>
      </c>
      <c r="C159" t="s">
        <v>249</v>
      </c>
      <c r="D159" t="s">
        <v>250</v>
      </c>
      <c r="E159" t="s">
        <v>83</v>
      </c>
      <c r="F159">
        <v>2012</v>
      </c>
      <c r="H159">
        <v>200</v>
      </c>
      <c r="I159">
        <v>0.1</v>
      </c>
      <c r="J159" t="s">
        <v>79</v>
      </c>
      <c r="K159">
        <v>48</v>
      </c>
      <c r="L159">
        <v>1</v>
      </c>
      <c r="M159">
        <v>1000</v>
      </c>
      <c r="N159">
        <v>25</v>
      </c>
      <c r="O159">
        <v>24.1</v>
      </c>
      <c r="P159">
        <v>8.3000000000000007</v>
      </c>
      <c r="Q159">
        <v>29.8</v>
      </c>
      <c r="R159">
        <v>8.8699999999999992</v>
      </c>
      <c r="S159">
        <v>5.3</v>
      </c>
      <c r="T159">
        <v>-108.26</v>
      </c>
      <c r="U159">
        <v>-0.43</v>
      </c>
      <c r="V159">
        <v>1000</v>
      </c>
      <c r="W159">
        <v>5.5</v>
      </c>
      <c r="X159">
        <v>220</v>
      </c>
      <c r="Y159">
        <v>0.18</v>
      </c>
      <c r="Z159">
        <v>0</v>
      </c>
      <c r="AA159">
        <v>1000</v>
      </c>
      <c r="AB159">
        <v>3</v>
      </c>
      <c r="AC159">
        <v>-0.7</v>
      </c>
      <c r="AD159">
        <v>10.49</v>
      </c>
      <c r="AE159">
        <v>1324</v>
      </c>
      <c r="AF159">
        <v>982</v>
      </c>
      <c r="AG159">
        <v>40</v>
      </c>
      <c r="AH159">
        <v>16</v>
      </c>
      <c r="AI159">
        <v>1.3</v>
      </c>
      <c r="AL159">
        <v>243.4</v>
      </c>
      <c r="AM159">
        <v>1.1679999999999999</v>
      </c>
      <c r="AS159" t="s">
        <v>82</v>
      </c>
    </row>
    <row r="160" spans="1:45">
      <c r="A160" s="6" t="s">
        <v>603</v>
      </c>
      <c r="B160" s="6" t="s">
        <v>85</v>
      </c>
      <c r="C160" t="s">
        <v>251</v>
      </c>
      <c r="D160" t="s">
        <v>252</v>
      </c>
      <c r="E160" t="s">
        <v>80</v>
      </c>
      <c r="F160">
        <v>2011</v>
      </c>
      <c r="H160">
        <v>205</v>
      </c>
      <c r="I160">
        <v>0.1</v>
      </c>
      <c r="J160" t="s">
        <v>79</v>
      </c>
      <c r="K160">
        <v>48</v>
      </c>
      <c r="L160">
        <v>1</v>
      </c>
      <c r="M160">
        <v>1000</v>
      </c>
      <c r="N160">
        <v>25</v>
      </c>
      <c r="O160">
        <v>24.2</v>
      </c>
      <c r="P160">
        <v>8.4700000000000006</v>
      </c>
      <c r="Q160">
        <v>29.9</v>
      </c>
      <c r="R160">
        <v>9.0299999999999994</v>
      </c>
      <c r="S160">
        <v>5.4</v>
      </c>
      <c r="T160">
        <v>-108.23</v>
      </c>
      <c r="U160">
        <v>-0.43</v>
      </c>
      <c r="V160">
        <v>1000</v>
      </c>
      <c r="W160">
        <v>5.5</v>
      </c>
      <c r="X160">
        <v>220</v>
      </c>
      <c r="Y160">
        <v>0.17</v>
      </c>
      <c r="Z160">
        <v>0</v>
      </c>
      <c r="AA160">
        <v>1000</v>
      </c>
      <c r="AB160">
        <v>3</v>
      </c>
      <c r="AC160">
        <v>-0.7</v>
      </c>
      <c r="AD160">
        <v>10.84</v>
      </c>
      <c r="AE160">
        <v>1324</v>
      </c>
      <c r="AF160">
        <v>982</v>
      </c>
      <c r="AG160">
        <v>40</v>
      </c>
      <c r="AH160">
        <v>16</v>
      </c>
      <c r="AI160">
        <v>1.3</v>
      </c>
      <c r="AL160">
        <v>243.4</v>
      </c>
      <c r="AM160">
        <v>1.1679999999999999</v>
      </c>
      <c r="AS160" t="s">
        <v>82</v>
      </c>
    </row>
    <row r="161" spans="1:45">
      <c r="A161" s="6" t="s">
        <v>603</v>
      </c>
      <c r="B161" s="6" t="s">
        <v>85</v>
      </c>
      <c r="C161" t="s">
        <v>253</v>
      </c>
      <c r="D161" t="s">
        <v>254</v>
      </c>
      <c r="E161" t="s">
        <v>80</v>
      </c>
      <c r="F161">
        <v>2011</v>
      </c>
      <c r="H161">
        <v>205</v>
      </c>
      <c r="I161">
        <v>0.1</v>
      </c>
      <c r="J161" t="s">
        <v>79</v>
      </c>
      <c r="K161">
        <v>60</v>
      </c>
      <c r="L161">
        <v>1</v>
      </c>
      <c r="M161">
        <v>1000</v>
      </c>
      <c r="N161">
        <v>25</v>
      </c>
      <c r="O161">
        <v>28.9</v>
      </c>
      <c r="P161">
        <v>7.09</v>
      </c>
      <c r="Q161">
        <v>36.200000000000003</v>
      </c>
      <c r="R161">
        <v>7.78</v>
      </c>
      <c r="S161">
        <v>6.2</v>
      </c>
      <c r="T161">
        <v>-128.99</v>
      </c>
      <c r="U161">
        <v>-0.42</v>
      </c>
      <c r="V161">
        <v>1000</v>
      </c>
      <c r="W161">
        <v>5.5</v>
      </c>
      <c r="X161">
        <v>200</v>
      </c>
      <c r="Y161">
        <v>0.37</v>
      </c>
      <c r="Z161">
        <v>0</v>
      </c>
      <c r="AA161">
        <v>1000</v>
      </c>
      <c r="AB161">
        <v>5</v>
      </c>
      <c r="AC161">
        <v>-0.7</v>
      </c>
      <c r="AD161">
        <v>3.92</v>
      </c>
      <c r="AE161">
        <v>1638</v>
      </c>
      <c r="AF161">
        <v>982</v>
      </c>
      <c r="AG161">
        <v>40</v>
      </c>
      <c r="AH161">
        <v>19.2</v>
      </c>
      <c r="AI161">
        <v>1.609</v>
      </c>
      <c r="AL161">
        <v>243.4</v>
      </c>
      <c r="AM161">
        <v>1.46</v>
      </c>
      <c r="AS161" t="s">
        <v>82</v>
      </c>
    </row>
    <row r="162" spans="1:45">
      <c r="A162" s="6" t="s">
        <v>603</v>
      </c>
      <c r="B162" s="6" t="s">
        <v>85</v>
      </c>
      <c r="C162" t="s">
        <v>255</v>
      </c>
      <c r="D162" t="s">
        <v>256</v>
      </c>
      <c r="E162" t="s">
        <v>83</v>
      </c>
      <c r="F162">
        <v>2012</v>
      </c>
      <c r="H162">
        <v>205</v>
      </c>
      <c r="I162">
        <v>0.1</v>
      </c>
      <c r="J162" t="s">
        <v>79</v>
      </c>
      <c r="K162">
        <v>48</v>
      </c>
      <c r="L162">
        <v>1</v>
      </c>
      <c r="M162">
        <v>1000</v>
      </c>
      <c r="N162">
        <v>25</v>
      </c>
      <c r="O162">
        <v>24.2</v>
      </c>
      <c r="P162">
        <v>8.4700000000000006</v>
      </c>
      <c r="Q162">
        <v>29.9</v>
      </c>
      <c r="R162">
        <v>9.0299999999999994</v>
      </c>
      <c r="S162">
        <v>5.4</v>
      </c>
      <c r="T162">
        <v>-108.23</v>
      </c>
      <c r="U162">
        <v>-0.43</v>
      </c>
      <c r="V162">
        <v>1000</v>
      </c>
      <c r="W162">
        <v>5.5</v>
      </c>
      <c r="X162">
        <v>220</v>
      </c>
      <c r="Y162">
        <v>0.17</v>
      </c>
      <c r="Z162">
        <v>0</v>
      </c>
      <c r="AA162">
        <v>1000</v>
      </c>
      <c r="AB162">
        <v>3</v>
      </c>
      <c r="AC162">
        <v>-0.7</v>
      </c>
      <c r="AD162">
        <v>10.84</v>
      </c>
      <c r="AE162">
        <v>1324</v>
      </c>
      <c r="AF162">
        <v>982</v>
      </c>
      <c r="AG162">
        <v>40</v>
      </c>
      <c r="AH162">
        <v>16</v>
      </c>
      <c r="AI162">
        <v>1.3</v>
      </c>
      <c r="AL162">
        <v>243.4</v>
      </c>
      <c r="AM162">
        <v>1.1679999999999999</v>
      </c>
      <c r="AS162" t="s">
        <v>82</v>
      </c>
    </row>
    <row r="163" spans="1:45">
      <c r="A163" s="6" t="s">
        <v>603</v>
      </c>
      <c r="B163" s="6" t="s">
        <v>85</v>
      </c>
      <c r="C163" t="s">
        <v>257</v>
      </c>
      <c r="D163" t="s">
        <v>258</v>
      </c>
      <c r="E163" t="s">
        <v>80</v>
      </c>
      <c r="F163">
        <v>2010</v>
      </c>
      <c r="H163">
        <v>210</v>
      </c>
      <c r="I163">
        <v>0.1</v>
      </c>
      <c r="J163" t="s">
        <v>79</v>
      </c>
      <c r="K163">
        <v>60</v>
      </c>
      <c r="L163">
        <v>1</v>
      </c>
      <c r="M163">
        <v>1000</v>
      </c>
      <c r="N163">
        <v>25</v>
      </c>
      <c r="O163">
        <v>29</v>
      </c>
      <c r="P163">
        <v>7.25</v>
      </c>
      <c r="Q163">
        <v>36.4</v>
      </c>
      <c r="R163">
        <v>7.89</v>
      </c>
      <c r="S163">
        <v>5.0999999999999996</v>
      </c>
      <c r="T163">
        <v>-129.27000000000001</v>
      </c>
      <c r="U163">
        <v>-0.43</v>
      </c>
      <c r="V163">
        <v>900</v>
      </c>
      <c r="W163">
        <v>5.5</v>
      </c>
      <c r="X163">
        <v>220</v>
      </c>
      <c r="Y163">
        <v>0.36</v>
      </c>
      <c r="Z163">
        <v>0</v>
      </c>
      <c r="AA163">
        <v>1000</v>
      </c>
      <c r="AB163">
        <v>3</v>
      </c>
      <c r="AC163">
        <v>-0.7</v>
      </c>
      <c r="AD163">
        <v>3.92</v>
      </c>
      <c r="AE163">
        <v>1638</v>
      </c>
      <c r="AF163">
        <v>982</v>
      </c>
      <c r="AG163">
        <v>40</v>
      </c>
      <c r="AH163">
        <v>19.2</v>
      </c>
      <c r="AI163">
        <v>1.609</v>
      </c>
      <c r="AL163">
        <v>243.4</v>
      </c>
      <c r="AM163">
        <v>1.46</v>
      </c>
      <c r="AS163" t="s">
        <v>82</v>
      </c>
    </row>
    <row r="164" spans="1:45">
      <c r="A164" s="6" t="s">
        <v>603</v>
      </c>
      <c r="B164" s="6" t="s">
        <v>85</v>
      </c>
      <c r="C164" t="s">
        <v>259</v>
      </c>
      <c r="D164" t="s">
        <v>260</v>
      </c>
      <c r="E164" t="s">
        <v>80</v>
      </c>
      <c r="F164">
        <v>2011</v>
      </c>
      <c r="H164">
        <v>210</v>
      </c>
      <c r="I164">
        <v>0.1</v>
      </c>
      <c r="J164" t="s">
        <v>79</v>
      </c>
      <c r="K164">
        <v>48</v>
      </c>
      <c r="L164">
        <v>1</v>
      </c>
      <c r="M164">
        <v>1000</v>
      </c>
      <c r="N164">
        <v>25</v>
      </c>
      <c r="O164">
        <v>24.3</v>
      </c>
      <c r="P164">
        <v>8.6300000000000008</v>
      </c>
      <c r="Q164">
        <v>30</v>
      </c>
      <c r="R164">
        <v>9.19</v>
      </c>
      <c r="S164">
        <v>5.0999999999999996</v>
      </c>
      <c r="T164">
        <v>-109.1</v>
      </c>
      <c r="U164">
        <v>-0.43</v>
      </c>
      <c r="V164">
        <v>1000</v>
      </c>
      <c r="W164">
        <v>5.5</v>
      </c>
      <c r="X164">
        <v>220</v>
      </c>
      <c r="Y164">
        <v>0.17</v>
      </c>
      <c r="Z164">
        <v>0</v>
      </c>
      <c r="AA164">
        <v>1000</v>
      </c>
      <c r="AB164">
        <v>3</v>
      </c>
      <c r="AC164">
        <v>-0.7</v>
      </c>
      <c r="AD164">
        <v>10.84</v>
      </c>
      <c r="AE164">
        <v>1324</v>
      </c>
      <c r="AF164">
        <v>982</v>
      </c>
      <c r="AG164">
        <v>40</v>
      </c>
      <c r="AH164">
        <v>16</v>
      </c>
      <c r="AI164">
        <v>1.3</v>
      </c>
      <c r="AL164">
        <v>243.4</v>
      </c>
      <c r="AM164">
        <v>1.1679999999999999</v>
      </c>
      <c r="AS164" t="s">
        <v>82</v>
      </c>
    </row>
    <row r="165" spans="1:45">
      <c r="A165" s="6" t="s">
        <v>603</v>
      </c>
      <c r="B165" s="6" t="s">
        <v>85</v>
      </c>
      <c r="C165" t="s">
        <v>261</v>
      </c>
      <c r="D165" t="s">
        <v>262</v>
      </c>
      <c r="E165" t="s">
        <v>80</v>
      </c>
      <c r="F165">
        <v>2011</v>
      </c>
      <c r="H165">
        <v>210</v>
      </c>
      <c r="I165">
        <v>0.1</v>
      </c>
      <c r="J165" t="s">
        <v>79</v>
      </c>
      <c r="K165">
        <v>60</v>
      </c>
      <c r="L165">
        <v>1</v>
      </c>
      <c r="M165">
        <v>1000</v>
      </c>
      <c r="N165">
        <v>25</v>
      </c>
      <c r="O165">
        <v>29</v>
      </c>
      <c r="P165">
        <v>7.25</v>
      </c>
      <c r="Q165">
        <v>36.4</v>
      </c>
      <c r="R165">
        <v>7.89</v>
      </c>
      <c r="S165">
        <v>6.3</v>
      </c>
      <c r="T165">
        <v>-130.34</v>
      </c>
      <c r="U165">
        <v>-0.42</v>
      </c>
      <c r="V165">
        <v>900</v>
      </c>
      <c r="W165">
        <v>5.5</v>
      </c>
      <c r="X165">
        <v>220</v>
      </c>
      <c r="Y165">
        <v>0.36</v>
      </c>
      <c r="Z165">
        <v>0</v>
      </c>
      <c r="AA165">
        <v>1000</v>
      </c>
      <c r="AB165">
        <v>5</v>
      </c>
      <c r="AC165">
        <v>-0.7</v>
      </c>
      <c r="AD165">
        <v>3.92</v>
      </c>
      <c r="AE165">
        <v>1638</v>
      </c>
      <c r="AF165">
        <v>982</v>
      </c>
      <c r="AG165">
        <v>40</v>
      </c>
      <c r="AH165">
        <v>19.2</v>
      </c>
      <c r="AI165">
        <v>1.609</v>
      </c>
      <c r="AL165">
        <v>243.4</v>
      </c>
      <c r="AM165">
        <v>1.46</v>
      </c>
      <c r="AS165" t="s">
        <v>82</v>
      </c>
    </row>
    <row r="166" spans="1:45">
      <c r="A166" s="6" t="s">
        <v>603</v>
      </c>
      <c r="B166" s="6" t="s">
        <v>85</v>
      </c>
      <c r="C166" t="s">
        <v>263</v>
      </c>
      <c r="D166" t="s">
        <v>264</v>
      </c>
      <c r="E166" t="s">
        <v>83</v>
      </c>
      <c r="F166">
        <v>2012</v>
      </c>
      <c r="H166">
        <v>210</v>
      </c>
      <c r="I166">
        <v>0.1</v>
      </c>
      <c r="J166" t="s">
        <v>79</v>
      </c>
      <c r="K166">
        <v>48</v>
      </c>
      <c r="L166">
        <v>1</v>
      </c>
      <c r="M166">
        <v>1000</v>
      </c>
      <c r="N166">
        <v>25</v>
      </c>
      <c r="O166">
        <v>24.3</v>
      </c>
      <c r="P166">
        <v>8.6300000000000008</v>
      </c>
      <c r="Q166">
        <v>30</v>
      </c>
      <c r="R166">
        <v>9.19</v>
      </c>
      <c r="S166">
        <v>5.0999999999999996</v>
      </c>
      <c r="T166">
        <v>-109.1</v>
      </c>
      <c r="U166">
        <v>-0.43</v>
      </c>
      <c r="V166">
        <v>1000</v>
      </c>
      <c r="W166">
        <v>5.5</v>
      </c>
      <c r="X166">
        <v>220</v>
      </c>
      <c r="Y166">
        <v>0.17</v>
      </c>
      <c r="Z166">
        <v>0</v>
      </c>
      <c r="AA166">
        <v>1000</v>
      </c>
      <c r="AB166">
        <v>3</v>
      </c>
      <c r="AC166">
        <v>-0.7</v>
      </c>
      <c r="AD166">
        <v>10.84</v>
      </c>
      <c r="AE166">
        <v>1324</v>
      </c>
      <c r="AF166">
        <v>982</v>
      </c>
      <c r="AG166">
        <v>40</v>
      </c>
      <c r="AH166">
        <v>16</v>
      </c>
      <c r="AI166">
        <v>1.3</v>
      </c>
      <c r="AL166">
        <v>243.4</v>
      </c>
      <c r="AM166">
        <v>1.1679999999999999</v>
      </c>
      <c r="AS166" t="s">
        <v>82</v>
      </c>
    </row>
    <row r="167" spans="1:45">
      <c r="A167" s="6" t="s">
        <v>603</v>
      </c>
      <c r="B167" s="6" t="s">
        <v>85</v>
      </c>
      <c r="C167" t="s">
        <v>265</v>
      </c>
      <c r="D167" t="s">
        <v>266</v>
      </c>
      <c r="E167" t="s">
        <v>80</v>
      </c>
      <c r="F167">
        <v>2010</v>
      </c>
      <c r="H167">
        <v>215</v>
      </c>
      <c r="I167">
        <v>0.1</v>
      </c>
      <c r="J167" t="s">
        <v>79</v>
      </c>
      <c r="K167">
        <v>60</v>
      </c>
      <c r="L167">
        <v>1</v>
      </c>
      <c r="M167">
        <v>1000</v>
      </c>
      <c r="N167">
        <v>25</v>
      </c>
      <c r="O167">
        <v>29</v>
      </c>
      <c r="P167">
        <v>7.4</v>
      </c>
      <c r="Q167">
        <v>36.5</v>
      </c>
      <c r="R167">
        <v>8.01</v>
      </c>
      <c r="S167">
        <v>5.2</v>
      </c>
      <c r="T167">
        <v>-129.72999999999999</v>
      </c>
      <c r="U167">
        <v>-0.43</v>
      </c>
      <c r="V167">
        <v>2100</v>
      </c>
      <c r="W167">
        <v>4.2</v>
      </c>
      <c r="X167">
        <v>240</v>
      </c>
      <c r="Y167">
        <v>0.35</v>
      </c>
      <c r="Z167">
        <v>0</v>
      </c>
      <c r="AA167">
        <v>1000</v>
      </c>
      <c r="AB167">
        <v>3</v>
      </c>
      <c r="AC167">
        <v>-0.7</v>
      </c>
      <c r="AD167">
        <v>3.92</v>
      </c>
      <c r="AE167">
        <v>1638</v>
      </c>
      <c r="AF167">
        <v>982</v>
      </c>
      <c r="AG167">
        <v>40</v>
      </c>
      <c r="AH167">
        <v>19.2</v>
      </c>
      <c r="AI167">
        <v>1.609</v>
      </c>
      <c r="AL167">
        <v>243.4</v>
      </c>
      <c r="AM167">
        <v>1.46</v>
      </c>
      <c r="AS167" t="s">
        <v>82</v>
      </c>
    </row>
    <row r="168" spans="1:45">
      <c r="A168" s="6" t="s">
        <v>603</v>
      </c>
      <c r="B168" s="6" t="s">
        <v>85</v>
      </c>
      <c r="C168" t="s">
        <v>267</v>
      </c>
      <c r="D168" t="s">
        <v>268</v>
      </c>
      <c r="E168" t="s">
        <v>80</v>
      </c>
      <c r="F168">
        <v>2011</v>
      </c>
      <c r="H168">
        <v>215</v>
      </c>
      <c r="I168">
        <v>0.1</v>
      </c>
      <c r="J168" t="s">
        <v>79</v>
      </c>
      <c r="K168">
        <v>60</v>
      </c>
      <c r="L168">
        <v>1</v>
      </c>
      <c r="M168">
        <v>1000</v>
      </c>
      <c r="N168">
        <v>25</v>
      </c>
      <c r="O168">
        <v>29</v>
      </c>
      <c r="P168">
        <v>7.4</v>
      </c>
      <c r="Q168">
        <v>36.5</v>
      </c>
      <c r="R168">
        <v>8.01</v>
      </c>
      <c r="S168">
        <v>6.4</v>
      </c>
      <c r="T168">
        <v>-130.71</v>
      </c>
      <c r="U168">
        <v>-0.42</v>
      </c>
      <c r="V168">
        <v>1000</v>
      </c>
      <c r="W168">
        <v>5.5</v>
      </c>
      <c r="X168">
        <v>240</v>
      </c>
      <c r="Y168">
        <v>0.35</v>
      </c>
      <c r="Z168">
        <v>0</v>
      </c>
      <c r="AA168">
        <v>1000</v>
      </c>
      <c r="AB168">
        <v>5</v>
      </c>
      <c r="AC168">
        <v>-0.7</v>
      </c>
      <c r="AD168">
        <v>3.92</v>
      </c>
      <c r="AE168">
        <v>1638</v>
      </c>
      <c r="AF168">
        <v>982</v>
      </c>
      <c r="AG168">
        <v>40</v>
      </c>
      <c r="AH168">
        <v>19.2</v>
      </c>
      <c r="AI168">
        <v>1.609</v>
      </c>
      <c r="AL168">
        <v>243.4</v>
      </c>
      <c r="AM168">
        <v>1.46</v>
      </c>
      <c r="AS168" t="s">
        <v>82</v>
      </c>
    </row>
    <row r="169" spans="1:45">
      <c r="A169" s="6" t="s">
        <v>603</v>
      </c>
      <c r="B169" s="6" t="s">
        <v>85</v>
      </c>
      <c r="C169" t="s">
        <v>269</v>
      </c>
      <c r="D169" t="s">
        <v>270</v>
      </c>
      <c r="E169" t="s">
        <v>83</v>
      </c>
      <c r="F169">
        <v>2012</v>
      </c>
      <c r="H169">
        <v>215</v>
      </c>
      <c r="I169">
        <v>0.1</v>
      </c>
      <c r="J169" t="s">
        <v>79</v>
      </c>
      <c r="K169">
        <v>48</v>
      </c>
      <c r="L169">
        <v>1</v>
      </c>
      <c r="M169">
        <v>1000</v>
      </c>
      <c r="N169">
        <v>25</v>
      </c>
      <c r="O169">
        <v>24.5</v>
      </c>
      <c r="P169">
        <v>8.7799999999999994</v>
      </c>
      <c r="Q169">
        <v>30.2</v>
      </c>
      <c r="R169">
        <v>9.35</v>
      </c>
      <c r="S169">
        <v>5.6</v>
      </c>
      <c r="T169">
        <v>-111.1</v>
      </c>
      <c r="U169">
        <v>-0.43</v>
      </c>
      <c r="V169">
        <v>1000</v>
      </c>
      <c r="W169">
        <v>5.5</v>
      </c>
      <c r="X169">
        <v>220</v>
      </c>
      <c r="Y169">
        <v>0.16500000000000001</v>
      </c>
      <c r="Z169">
        <v>0</v>
      </c>
      <c r="AA169">
        <v>1000</v>
      </c>
      <c r="AB169">
        <v>3</v>
      </c>
      <c r="AC169">
        <v>-0.7</v>
      </c>
      <c r="AD169">
        <v>10.84</v>
      </c>
      <c r="AE169">
        <v>1324</v>
      </c>
      <c r="AF169">
        <v>982</v>
      </c>
      <c r="AG169">
        <v>40</v>
      </c>
      <c r="AH169">
        <v>16</v>
      </c>
      <c r="AI169">
        <v>1.3</v>
      </c>
      <c r="AL169">
        <v>243.4</v>
      </c>
      <c r="AM169">
        <v>1.1679999999999999</v>
      </c>
      <c r="AS169" t="s">
        <v>82</v>
      </c>
    </row>
    <row r="170" spans="1:45">
      <c r="A170" s="6" t="s">
        <v>603</v>
      </c>
      <c r="B170" s="6" t="s">
        <v>85</v>
      </c>
      <c r="C170" t="s">
        <v>271</v>
      </c>
      <c r="D170" t="s">
        <v>272</v>
      </c>
      <c r="E170" t="s">
        <v>80</v>
      </c>
      <c r="F170">
        <v>2010</v>
      </c>
      <c r="H170">
        <v>220</v>
      </c>
      <c r="I170">
        <v>0.1</v>
      </c>
      <c r="J170" t="s">
        <v>79</v>
      </c>
      <c r="K170">
        <v>60</v>
      </c>
      <c r="L170">
        <v>1</v>
      </c>
      <c r="M170">
        <v>1000</v>
      </c>
      <c r="N170">
        <v>25</v>
      </c>
      <c r="O170">
        <v>29.2</v>
      </c>
      <c r="P170">
        <v>7.53</v>
      </c>
      <c r="Q170">
        <v>36.6</v>
      </c>
      <c r="R170">
        <v>8.09</v>
      </c>
      <c r="S170">
        <v>5.3</v>
      </c>
      <c r="T170">
        <v>-132.06</v>
      </c>
      <c r="U170">
        <v>-0.43</v>
      </c>
      <c r="V170">
        <v>2100</v>
      </c>
      <c r="W170">
        <v>4.2</v>
      </c>
      <c r="X170">
        <v>250</v>
      </c>
      <c r="Y170">
        <v>0.3</v>
      </c>
      <c r="Z170">
        <v>0</v>
      </c>
      <c r="AA170">
        <v>1000</v>
      </c>
      <c r="AB170">
        <v>3</v>
      </c>
      <c r="AC170">
        <v>-0.7</v>
      </c>
      <c r="AD170">
        <v>3.92</v>
      </c>
      <c r="AE170">
        <v>1638</v>
      </c>
      <c r="AF170">
        <v>982</v>
      </c>
      <c r="AG170">
        <v>40</v>
      </c>
      <c r="AH170">
        <v>19.2</v>
      </c>
      <c r="AI170">
        <v>1.609</v>
      </c>
      <c r="AL170">
        <v>243.4</v>
      </c>
      <c r="AM170">
        <v>1.46</v>
      </c>
      <c r="AS170" t="s">
        <v>82</v>
      </c>
    </row>
    <row r="171" spans="1:45">
      <c r="A171" s="6" t="s">
        <v>603</v>
      </c>
      <c r="B171" s="6" t="s">
        <v>85</v>
      </c>
      <c r="C171" t="s">
        <v>273</v>
      </c>
      <c r="D171" t="s">
        <v>274</v>
      </c>
      <c r="E171" t="s">
        <v>80</v>
      </c>
      <c r="F171">
        <v>2011</v>
      </c>
      <c r="H171">
        <v>220</v>
      </c>
      <c r="I171">
        <v>0.1</v>
      </c>
      <c r="J171" t="s">
        <v>79</v>
      </c>
      <c r="K171">
        <v>60</v>
      </c>
      <c r="L171">
        <v>1</v>
      </c>
      <c r="M171">
        <v>1000</v>
      </c>
      <c r="N171">
        <v>25</v>
      </c>
      <c r="O171">
        <v>29.2</v>
      </c>
      <c r="P171">
        <v>7.53</v>
      </c>
      <c r="Q171">
        <v>36.6</v>
      </c>
      <c r="R171">
        <v>8.09</v>
      </c>
      <c r="S171">
        <v>6.5</v>
      </c>
      <c r="T171">
        <v>-133.53</v>
      </c>
      <c r="U171">
        <v>-0.42</v>
      </c>
      <c r="V171">
        <v>1000</v>
      </c>
      <c r="W171">
        <v>5.5</v>
      </c>
      <c r="X171">
        <v>250</v>
      </c>
      <c r="Y171">
        <v>0.3</v>
      </c>
      <c r="Z171">
        <v>0</v>
      </c>
      <c r="AA171">
        <v>1000</v>
      </c>
      <c r="AB171">
        <v>5</v>
      </c>
      <c r="AC171">
        <v>-0.7</v>
      </c>
      <c r="AD171">
        <v>3.92</v>
      </c>
      <c r="AE171">
        <v>1638</v>
      </c>
      <c r="AF171">
        <v>982</v>
      </c>
      <c r="AG171">
        <v>40</v>
      </c>
      <c r="AH171">
        <v>19.2</v>
      </c>
      <c r="AI171">
        <v>1.609</v>
      </c>
      <c r="AL171">
        <v>243.4</v>
      </c>
      <c r="AM171">
        <v>1.46</v>
      </c>
      <c r="AS171" t="s">
        <v>82</v>
      </c>
    </row>
    <row r="172" spans="1:45">
      <c r="A172" s="6" t="s">
        <v>603</v>
      </c>
      <c r="B172" s="6" t="s">
        <v>85</v>
      </c>
      <c r="C172" t="s">
        <v>275</v>
      </c>
      <c r="D172" t="s">
        <v>276</v>
      </c>
      <c r="E172" t="s">
        <v>83</v>
      </c>
      <c r="F172">
        <v>2012</v>
      </c>
      <c r="H172">
        <v>220</v>
      </c>
      <c r="I172">
        <v>0.1</v>
      </c>
      <c r="J172" t="s">
        <v>79</v>
      </c>
      <c r="K172">
        <v>60</v>
      </c>
      <c r="L172">
        <v>2</v>
      </c>
      <c r="M172">
        <v>1000</v>
      </c>
      <c r="N172">
        <v>25</v>
      </c>
      <c r="O172">
        <v>29.2</v>
      </c>
      <c r="P172">
        <v>7.53</v>
      </c>
      <c r="Q172">
        <v>36.6</v>
      </c>
      <c r="R172">
        <v>8.09</v>
      </c>
      <c r="S172">
        <v>5.3</v>
      </c>
      <c r="T172">
        <v>-132.06</v>
      </c>
      <c r="U172">
        <v>-0.43</v>
      </c>
      <c r="V172">
        <v>2100</v>
      </c>
      <c r="W172">
        <v>4.2</v>
      </c>
      <c r="X172">
        <v>250</v>
      </c>
      <c r="Y172">
        <v>0.3</v>
      </c>
      <c r="Z172">
        <v>0</v>
      </c>
      <c r="AA172">
        <v>1000</v>
      </c>
      <c r="AB172">
        <v>3</v>
      </c>
      <c r="AC172">
        <v>-0.7</v>
      </c>
      <c r="AD172">
        <v>3.92</v>
      </c>
      <c r="AE172">
        <v>1638</v>
      </c>
      <c r="AF172">
        <v>982</v>
      </c>
      <c r="AG172">
        <v>40</v>
      </c>
      <c r="AH172">
        <v>19.2</v>
      </c>
      <c r="AI172">
        <v>1.609</v>
      </c>
      <c r="AL172">
        <v>121.7</v>
      </c>
      <c r="AM172">
        <v>1.46</v>
      </c>
      <c r="AS172" t="s">
        <v>82</v>
      </c>
    </row>
    <row r="173" spans="1:45">
      <c r="A173" s="6" t="s">
        <v>603</v>
      </c>
      <c r="B173" s="6" t="s">
        <v>85</v>
      </c>
      <c r="C173" t="s">
        <v>277</v>
      </c>
      <c r="D173" t="s">
        <v>278</v>
      </c>
      <c r="E173" t="s">
        <v>80</v>
      </c>
      <c r="F173">
        <v>2010</v>
      </c>
      <c r="H173">
        <v>225</v>
      </c>
      <c r="I173">
        <v>0.1</v>
      </c>
      <c r="J173" t="s">
        <v>79</v>
      </c>
      <c r="K173">
        <v>60</v>
      </c>
      <c r="L173">
        <v>1</v>
      </c>
      <c r="M173">
        <v>1000</v>
      </c>
      <c r="N173">
        <v>25</v>
      </c>
      <c r="O173">
        <v>29.4</v>
      </c>
      <c r="P173">
        <v>7.65</v>
      </c>
      <c r="Q173">
        <v>36.700000000000003</v>
      </c>
      <c r="R173">
        <v>8.19</v>
      </c>
      <c r="S173">
        <v>5.3</v>
      </c>
      <c r="T173">
        <v>-133.1</v>
      </c>
      <c r="U173">
        <v>-0.43</v>
      </c>
      <c r="V173">
        <v>2100</v>
      </c>
      <c r="W173">
        <v>4.2</v>
      </c>
      <c r="X173">
        <v>250</v>
      </c>
      <c r="Y173">
        <v>0.27</v>
      </c>
      <c r="Z173">
        <v>0</v>
      </c>
      <c r="AA173">
        <v>1000</v>
      </c>
      <c r="AB173">
        <v>3</v>
      </c>
      <c r="AC173">
        <v>-0.7</v>
      </c>
      <c r="AD173">
        <v>3.92</v>
      </c>
      <c r="AE173">
        <v>1638</v>
      </c>
      <c r="AF173">
        <v>982</v>
      </c>
      <c r="AG173">
        <v>40</v>
      </c>
      <c r="AH173">
        <v>19.2</v>
      </c>
      <c r="AI173">
        <v>1.609</v>
      </c>
      <c r="AL173">
        <v>243.4</v>
      </c>
      <c r="AM173">
        <v>1.46</v>
      </c>
      <c r="AS173" t="s">
        <v>82</v>
      </c>
    </row>
    <row r="174" spans="1:45">
      <c r="A174" s="6" t="s">
        <v>603</v>
      </c>
      <c r="B174" s="6" t="s">
        <v>85</v>
      </c>
      <c r="C174" t="s">
        <v>279</v>
      </c>
      <c r="D174" t="s">
        <v>280</v>
      </c>
      <c r="E174" t="s">
        <v>80</v>
      </c>
      <c r="F174">
        <v>2011</v>
      </c>
      <c r="H174">
        <v>225</v>
      </c>
      <c r="I174">
        <v>0.1</v>
      </c>
      <c r="J174" t="s">
        <v>79</v>
      </c>
      <c r="K174">
        <v>60</v>
      </c>
      <c r="L174">
        <v>1</v>
      </c>
      <c r="M174">
        <v>1000</v>
      </c>
      <c r="N174">
        <v>25</v>
      </c>
      <c r="O174">
        <v>29.4</v>
      </c>
      <c r="P174">
        <v>7.65</v>
      </c>
      <c r="Q174">
        <v>36.700000000000003</v>
      </c>
      <c r="R174">
        <v>8.19</v>
      </c>
      <c r="S174">
        <v>6.6</v>
      </c>
      <c r="T174">
        <v>-134.88</v>
      </c>
      <c r="U174">
        <v>-0.42</v>
      </c>
      <c r="V174">
        <v>1000</v>
      </c>
      <c r="W174">
        <v>5.5</v>
      </c>
      <c r="X174">
        <v>250</v>
      </c>
      <c r="Y174">
        <v>0.27</v>
      </c>
      <c r="Z174">
        <v>0</v>
      </c>
      <c r="AA174">
        <v>1000</v>
      </c>
      <c r="AB174">
        <v>5</v>
      </c>
      <c r="AC174">
        <v>-0.7</v>
      </c>
      <c r="AD174">
        <v>3.92</v>
      </c>
      <c r="AE174">
        <v>1638</v>
      </c>
      <c r="AF174">
        <v>982</v>
      </c>
      <c r="AG174">
        <v>40</v>
      </c>
      <c r="AH174">
        <v>19.2</v>
      </c>
      <c r="AI174">
        <v>1.609</v>
      </c>
      <c r="AL174">
        <v>243.4</v>
      </c>
      <c r="AM174">
        <v>1.46</v>
      </c>
      <c r="AS174" t="s">
        <v>82</v>
      </c>
    </row>
    <row r="175" spans="1:45">
      <c r="A175" s="6" t="s">
        <v>603</v>
      </c>
      <c r="B175" s="6" t="s">
        <v>85</v>
      </c>
      <c r="C175" t="s">
        <v>281</v>
      </c>
      <c r="D175" t="s">
        <v>282</v>
      </c>
      <c r="E175" t="s">
        <v>83</v>
      </c>
      <c r="F175">
        <v>2012</v>
      </c>
      <c r="H175">
        <v>225</v>
      </c>
      <c r="I175">
        <v>0.1</v>
      </c>
      <c r="J175" t="s">
        <v>79</v>
      </c>
      <c r="K175">
        <v>60</v>
      </c>
      <c r="L175">
        <v>2</v>
      </c>
      <c r="M175">
        <v>1000</v>
      </c>
      <c r="N175">
        <v>25</v>
      </c>
      <c r="O175">
        <v>29.4</v>
      </c>
      <c r="P175">
        <v>7.65</v>
      </c>
      <c r="Q175">
        <v>36.700000000000003</v>
      </c>
      <c r="R175">
        <v>8.19</v>
      </c>
      <c r="S175">
        <v>5.3</v>
      </c>
      <c r="T175">
        <v>-133.1</v>
      </c>
      <c r="U175">
        <v>-0.43</v>
      </c>
      <c r="V175">
        <v>2100</v>
      </c>
      <c r="W175">
        <v>4.2</v>
      </c>
      <c r="X175">
        <v>250</v>
      </c>
      <c r="Y175">
        <v>0.27</v>
      </c>
      <c r="Z175">
        <v>0</v>
      </c>
      <c r="AA175">
        <v>1000</v>
      </c>
      <c r="AB175">
        <v>3</v>
      </c>
      <c r="AC175">
        <v>-0.7</v>
      </c>
      <c r="AD175">
        <v>3.92</v>
      </c>
      <c r="AE175">
        <v>1638</v>
      </c>
      <c r="AF175">
        <v>982</v>
      </c>
      <c r="AG175">
        <v>40</v>
      </c>
      <c r="AH175">
        <v>19.2</v>
      </c>
      <c r="AI175">
        <v>1.609</v>
      </c>
      <c r="AL175">
        <v>121.7</v>
      </c>
      <c r="AM175">
        <v>1.46</v>
      </c>
      <c r="AS175" t="s">
        <v>82</v>
      </c>
    </row>
    <row r="176" spans="1:45">
      <c r="A176" s="6" t="s">
        <v>603</v>
      </c>
      <c r="B176" s="6" t="s">
        <v>85</v>
      </c>
      <c r="C176" t="s">
        <v>283</v>
      </c>
      <c r="D176" t="s">
        <v>284</v>
      </c>
      <c r="E176" t="s">
        <v>80</v>
      </c>
      <c r="F176">
        <v>2010</v>
      </c>
      <c r="H176">
        <v>230</v>
      </c>
      <c r="I176">
        <v>0.1</v>
      </c>
      <c r="J176" t="s">
        <v>79</v>
      </c>
      <c r="K176">
        <v>60</v>
      </c>
      <c r="L176">
        <v>1</v>
      </c>
      <c r="M176">
        <v>1000</v>
      </c>
      <c r="N176">
        <v>25</v>
      </c>
      <c r="O176">
        <v>29.6</v>
      </c>
      <c r="P176">
        <v>7.78</v>
      </c>
      <c r="Q176">
        <v>36.799999999999997</v>
      </c>
      <c r="R176">
        <v>8.34</v>
      </c>
      <c r="S176">
        <v>5.4</v>
      </c>
      <c r="T176">
        <v>-134.80000000000001</v>
      </c>
      <c r="U176">
        <v>-0.43</v>
      </c>
      <c r="V176">
        <v>2100</v>
      </c>
      <c r="W176">
        <v>4.2</v>
      </c>
      <c r="X176">
        <v>250</v>
      </c>
      <c r="Y176">
        <v>0.26</v>
      </c>
      <c r="Z176">
        <v>0</v>
      </c>
      <c r="AA176">
        <v>1000</v>
      </c>
      <c r="AB176">
        <v>3</v>
      </c>
      <c r="AC176">
        <v>-0.7</v>
      </c>
      <c r="AD176">
        <v>3.92</v>
      </c>
      <c r="AE176">
        <v>1638</v>
      </c>
      <c r="AF176">
        <v>982</v>
      </c>
      <c r="AG176">
        <v>40</v>
      </c>
      <c r="AH176">
        <v>19.2</v>
      </c>
      <c r="AI176">
        <v>1.609</v>
      </c>
      <c r="AL176">
        <v>243.4</v>
      </c>
      <c r="AM176">
        <v>1.46</v>
      </c>
      <c r="AS176" t="s">
        <v>82</v>
      </c>
    </row>
    <row r="177" spans="1:45">
      <c r="A177" s="6" t="s">
        <v>603</v>
      </c>
      <c r="B177" s="6" t="s">
        <v>85</v>
      </c>
      <c r="C177" t="s">
        <v>285</v>
      </c>
      <c r="D177" t="s">
        <v>286</v>
      </c>
      <c r="E177" t="s">
        <v>80</v>
      </c>
      <c r="F177">
        <v>2011</v>
      </c>
      <c r="H177">
        <v>230</v>
      </c>
      <c r="I177">
        <v>0.1</v>
      </c>
      <c r="J177" t="s">
        <v>79</v>
      </c>
      <c r="K177">
        <v>60</v>
      </c>
      <c r="L177">
        <v>1</v>
      </c>
      <c r="M177">
        <v>1000</v>
      </c>
      <c r="N177">
        <v>25</v>
      </c>
      <c r="O177">
        <v>29.6</v>
      </c>
      <c r="P177">
        <v>7.78</v>
      </c>
      <c r="Q177">
        <v>36.799999999999997</v>
      </c>
      <c r="R177">
        <v>8.34</v>
      </c>
      <c r="S177">
        <v>6.7</v>
      </c>
      <c r="T177">
        <v>-135.63</v>
      </c>
      <c r="U177">
        <v>-0.42</v>
      </c>
      <c r="V177">
        <v>1000</v>
      </c>
      <c r="W177">
        <v>5.5</v>
      </c>
      <c r="X177">
        <v>250</v>
      </c>
      <c r="Y177">
        <v>0.26</v>
      </c>
      <c r="Z177">
        <v>0</v>
      </c>
      <c r="AA177">
        <v>1000</v>
      </c>
      <c r="AB177">
        <v>5</v>
      </c>
      <c r="AC177">
        <v>-0.7</v>
      </c>
      <c r="AD177">
        <v>3.92</v>
      </c>
      <c r="AE177">
        <v>1638</v>
      </c>
      <c r="AF177">
        <v>982</v>
      </c>
      <c r="AG177">
        <v>40</v>
      </c>
      <c r="AH177">
        <v>19.2</v>
      </c>
      <c r="AI177">
        <v>1.609</v>
      </c>
      <c r="AL177">
        <v>243.4</v>
      </c>
      <c r="AM177">
        <v>1.46</v>
      </c>
      <c r="AS177" t="s">
        <v>82</v>
      </c>
    </row>
    <row r="178" spans="1:45">
      <c r="A178" s="6" t="s">
        <v>603</v>
      </c>
      <c r="B178" s="6" t="s">
        <v>85</v>
      </c>
      <c r="C178" t="s">
        <v>287</v>
      </c>
      <c r="D178" t="s">
        <v>288</v>
      </c>
      <c r="E178" t="s">
        <v>83</v>
      </c>
      <c r="F178">
        <v>2012</v>
      </c>
      <c r="H178">
        <v>230</v>
      </c>
      <c r="I178">
        <v>0.1</v>
      </c>
      <c r="J178" t="s">
        <v>79</v>
      </c>
      <c r="K178">
        <v>60</v>
      </c>
      <c r="L178">
        <v>2</v>
      </c>
      <c r="M178">
        <v>1000</v>
      </c>
      <c r="N178">
        <v>25</v>
      </c>
      <c r="O178">
        <v>29.6</v>
      </c>
      <c r="P178">
        <v>7.78</v>
      </c>
      <c r="Q178">
        <v>36.799999999999997</v>
      </c>
      <c r="R178">
        <v>8.34</v>
      </c>
      <c r="S178">
        <v>5.4</v>
      </c>
      <c r="T178">
        <v>-134.80000000000001</v>
      </c>
      <c r="U178">
        <v>-0.43</v>
      </c>
      <c r="V178">
        <v>2100</v>
      </c>
      <c r="W178">
        <v>4.2</v>
      </c>
      <c r="X178">
        <v>250</v>
      </c>
      <c r="Y178">
        <v>0.26</v>
      </c>
      <c r="Z178">
        <v>0</v>
      </c>
      <c r="AA178">
        <v>1000</v>
      </c>
      <c r="AB178">
        <v>3</v>
      </c>
      <c r="AC178">
        <v>-0.7</v>
      </c>
      <c r="AD178">
        <v>3.92</v>
      </c>
      <c r="AE178">
        <v>1638</v>
      </c>
      <c r="AF178">
        <v>982</v>
      </c>
      <c r="AG178">
        <v>40</v>
      </c>
      <c r="AH178">
        <v>19.2</v>
      </c>
      <c r="AI178">
        <v>1.609</v>
      </c>
      <c r="AL178">
        <v>121.7</v>
      </c>
      <c r="AM178">
        <v>1.46</v>
      </c>
      <c r="AS178" t="s">
        <v>82</v>
      </c>
    </row>
    <row r="179" spans="1:45">
      <c r="A179" s="6" t="s">
        <v>603</v>
      </c>
      <c r="B179" s="6" t="s">
        <v>85</v>
      </c>
      <c r="C179" t="s">
        <v>289</v>
      </c>
      <c r="D179" t="s">
        <v>290</v>
      </c>
      <c r="E179" t="s">
        <v>80</v>
      </c>
      <c r="F179">
        <v>2010</v>
      </c>
      <c r="H179">
        <v>235</v>
      </c>
      <c r="I179">
        <v>0.1</v>
      </c>
      <c r="J179" t="s">
        <v>79</v>
      </c>
      <c r="K179">
        <v>60</v>
      </c>
      <c r="L179">
        <v>1</v>
      </c>
      <c r="M179">
        <v>1000</v>
      </c>
      <c r="N179">
        <v>25</v>
      </c>
      <c r="O179">
        <v>29.8</v>
      </c>
      <c r="P179">
        <v>7.9</v>
      </c>
      <c r="Q179">
        <v>36.9</v>
      </c>
      <c r="R179">
        <v>8.4600000000000009</v>
      </c>
      <c r="S179">
        <v>5.5</v>
      </c>
      <c r="T179">
        <v>-135.81</v>
      </c>
      <c r="U179">
        <v>-0.43</v>
      </c>
      <c r="V179">
        <v>2100</v>
      </c>
      <c r="W179">
        <v>4.2</v>
      </c>
      <c r="X179">
        <v>250</v>
      </c>
      <c r="Y179">
        <v>0.24</v>
      </c>
      <c r="Z179">
        <v>0</v>
      </c>
      <c r="AA179">
        <v>1000</v>
      </c>
      <c r="AB179">
        <v>3</v>
      </c>
      <c r="AC179">
        <v>-0.7</v>
      </c>
      <c r="AD179">
        <v>3.92</v>
      </c>
      <c r="AE179">
        <v>1638</v>
      </c>
      <c r="AF179">
        <v>982</v>
      </c>
      <c r="AG179">
        <v>40</v>
      </c>
      <c r="AH179">
        <v>19.2</v>
      </c>
      <c r="AI179">
        <v>1.609</v>
      </c>
      <c r="AL179">
        <v>243.4</v>
      </c>
      <c r="AM179">
        <v>1.46</v>
      </c>
      <c r="AS179" t="s">
        <v>82</v>
      </c>
    </row>
    <row r="180" spans="1:45">
      <c r="A180" s="6" t="s">
        <v>603</v>
      </c>
      <c r="B180" s="6" t="s">
        <v>85</v>
      </c>
      <c r="C180" t="s">
        <v>291</v>
      </c>
      <c r="D180" t="s">
        <v>292</v>
      </c>
      <c r="E180" t="s">
        <v>83</v>
      </c>
      <c r="F180">
        <v>2012</v>
      </c>
      <c r="H180">
        <v>235</v>
      </c>
      <c r="I180">
        <v>0.1</v>
      </c>
      <c r="J180" t="s">
        <v>79</v>
      </c>
      <c r="K180">
        <v>60</v>
      </c>
      <c r="L180">
        <v>2</v>
      </c>
      <c r="M180">
        <v>1000</v>
      </c>
      <c r="N180">
        <v>25</v>
      </c>
      <c r="O180">
        <v>29.8</v>
      </c>
      <c r="P180">
        <v>7.9</v>
      </c>
      <c r="Q180">
        <v>36.9</v>
      </c>
      <c r="R180">
        <v>8.4600000000000009</v>
      </c>
      <c r="S180">
        <v>5.5</v>
      </c>
      <c r="T180">
        <v>-135.81</v>
      </c>
      <c r="U180">
        <v>-0.43</v>
      </c>
      <c r="V180">
        <v>2100</v>
      </c>
      <c r="W180">
        <v>4.2</v>
      </c>
      <c r="X180">
        <v>250</v>
      </c>
      <c r="Y180">
        <v>0.24</v>
      </c>
      <c r="Z180">
        <v>0</v>
      </c>
      <c r="AA180">
        <v>1000</v>
      </c>
      <c r="AB180">
        <v>3</v>
      </c>
      <c r="AC180">
        <v>-0.7</v>
      </c>
      <c r="AD180">
        <v>3.92</v>
      </c>
      <c r="AE180">
        <v>1638</v>
      </c>
      <c r="AF180">
        <v>982</v>
      </c>
      <c r="AG180">
        <v>40</v>
      </c>
      <c r="AH180">
        <v>19.2</v>
      </c>
      <c r="AI180">
        <v>1.609</v>
      </c>
      <c r="AL180">
        <v>121.7</v>
      </c>
      <c r="AM180">
        <v>1.46</v>
      </c>
      <c r="AS180" t="s">
        <v>82</v>
      </c>
    </row>
    <row r="181" spans="1:45">
      <c r="A181" s="6" t="s">
        <v>603</v>
      </c>
      <c r="B181" s="6" t="s">
        <v>85</v>
      </c>
      <c r="C181" t="s">
        <v>293</v>
      </c>
      <c r="D181" t="s">
        <v>294</v>
      </c>
      <c r="E181" t="s">
        <v>80</v>
      </c>
      <c r="F181">
        <v>2010</v>
      </c>
      <c r="H181">
        <v>240</v>
      </c>
      <c r="I181">
        <v>0.1</v>
      </c>
      <c r="J181" t="s">
        <v>79</v>
      </c>
      <c r="K181">
        <v>60</v>
      </c>
      <c r="L181">
        <v>1</v>
      </c>
      <c r="M181">
        <v>1000</v>
      </c>
      <c r="N181">
        <v>25</v>
      </c>
      <c r="O181">
        <v>29.9</v>
      </c>
      <c r="P181">
        <v>8.0299999999999994</v>
      </c>
      <c r="Q181">
        <v>37</v>
      </c>
      <c r="R181">
        <v>8.59</v>
      </c>
      <c r="S181">
        <v>5.6</v>
      </c>
      <c r="T181">
        <v>-137.66</v>
      </c>
      <c r="U181">
        <v>-0.43</v>
      </c>
      <c r="V181">
        <v>2100</v>
      </c>
      <c r="W181">
        <v>4.2</v>
      </c>
      <c r="X181">
        <v>250</v>
      </c>
      <c r="Y181">
        <v>0.23</v>
      </c>
      <c r="Z181">
        <v>0</v>
      </c>
      <c r="AA181">
        <v>1000</v>
      </c>
      <c r="AB181">
        <v>3</v>
      </c>
      <c r="AC181">
        <v>-0.7</v>
      </c>
      <c r="AD181">
        <v>3.92</v>
      </c>
      <c r="AE181">
        <v>1638</v>
      </c>
      <c r="AF181">
        <v>982</v>
      </c>
      <c r="AG181">
        <v>40</v>
      </c>
      <c r="AH181">
        <v>19.2</v>
      </c>
      <c r="AI181">
        <v>1.609</v>
      </c>
      <c r="AL181">
        <v>243.4</v>
      </c>
      <c r="AM181">
        <v>1.46</v>
      </c>
      <c r="AS181" t="s">
        <v>82</v>
      </c>
    </row>
    <row r="182" spans="1:45">
      <c r="A182" s="6" t="s">
        <v>603</v>
      </c>
      <c r="B182" s="6" t="s">
        <v>85</v>
      </c>
      <c r="C182" t="s">
        <v>297</v>
      </c>
      <c r="D182" t="s">
        <v>298</v>
      </c>
      <c r="E182" t="s">
        <v>80</v>
      </c>
      <c r="F182">
        <v>2012</v>
      </c>
      <c r="H182">
        <v>240</v>
      </c>
      <c r="I182">
        <v>0.1</v>
      </c>
      <c r="J182" t="s">
        <v>79</v>
      </c>
      <c r="K182">
        <v>60</v>
      </c>
      <c r="L182">
        <v>1</v>
      </c>
      <c r="M182">
        <v>1000</v>
      </c>
      <c r="N182">
        <v>25</v>
      </c>
      <c r="O182">
        <v>29.9</v>
      </c>
      <c r="P182">
        <v>8.0299999999999994</v>
      </c>
      <c r="Q182">
        <v>37</v>
      </c>
      <c r="R182">
        <v>8.59</v>
      </c>
      <c r="S182">
        <v>5.6</v>
      </c>
      <c r="T182">
        <v>-136.74</v>
      </c>
      <c r="U182">
        <v>-0.43</v>
      </c>
      <c r="V182">
        <v>2100</v>
      </c>
      <c r="W182">
        <v>4.2</v>
      </c>
      <c r="X182">
        <v>250</v>
      </c>
      <c r="Y182">
        <v>0.23</v>
      </c>
      <c r="Z182">
        <v>0</v>
      </c>
      <c r="AA182">
        <v>1000</v>
      </c>
      <c r="AB182">
        <v>3</v>
      </c>
      <c r="AC182">
        <v>-0.7</v>
      </c>
      <c r="AD182">
        <v>3.92</v>
      </c>
      <c r="AE182">
        <v>1638</v>
      </c>
      <c r="AF182">
        <v>982</v>
      </c>
      <c r="AG182">
        <v>40</v>
      </c>
      <c r="AH182">
        <v>20</v>
      </c>
      <c r="AI182">
        <v>1.609</v>
      </c>
      <c r="AL182">
        <v>243.4</v>
      </c>
      <c r="AM182">
        <v>1.46</v>
      </c>
      <c r="AS182" t="s">
        <v>82</v>
      </c>
    </row>
    <row r="183" spans="1:45">
      <c r="A183" s="6" t="s">
        <v>603</v>
      </c>
      <c r="B183" s="6" t="s">
        <v>85</v>
      </c>
      <c r="C183" t="s">
        <v>299</v>
      </c>
      <c r="D183" t="s">
        <v>300</v>
      </c>
      <c r="E183" t="s">
        <v>83</v>
      </c>
      <c r="F183">
        <v>2012</v>
      </c>
      <c r="H183">
        <v>240</v>
      </c>
      <c r="I183">
        <v>0.1</v>
      </c>
      <c r="J183" t="s">
        <v>79</v>
      </c>
      <c r="K183">
        <v>60</v>
      </c>
      <c r="L183">
        <v>2</v>
      </c>
      <c r="M183">
        <v>1000</v>
      </c>
      <c r="N183">
        <v>25</v>
      </c>
      <c r="O183">
        <v>29.9</v>
      </c>
      <c r="P183">
        <v>8.0299999999999994</v>
      </c>
      <c r="Q183">
        <v>37</v>
      </c>
      <c r="R183">
        <v>8.59</v>
      </c>
      <c r="S183">
        <v>5.6</v>
      </c>
      <c r="T183">
        <v>-137.66</v>
      </c>
      <c r="U183">
        <v>-0.43</v>
      </c>
      <c r="V183">
        <v>2100</v>
      </c>
      <c r="W183">
        <v>4.2</v>
      </c>
      <c r="X183">
        <v>250</v>
      </c>
      <c r="Y183">
        <v>0.23</v>
      </c>
      <c r="Z183">
        <v>0</v>
      </c>
      <c r="AA183">
        <v>1000</v>
      </c>
      <c r="AB183">
        <v>3</v>
      </c>
      <c r="AC183">
        <v>-0.7</v>
      </c>
      <c r="AD183">
        <v>3.92</v>
      </c>
      <c r="AE183">
        <v>1638</v>
      </c>
      <c r="AF183">
        <v>982</v>
      </c>
      <c r="AG183">
        <v>40</v>
      </c>
      <c r="AH183">
        <v>19.2</v>
      </c>
      <c r="AI183">
        <v>1.609</v>
      </c>
      <c r="AL183">
        <v>121.7</v>
      </c>
      <c r="AM183">
        <v>1.46</v>
      </c>
      <c r="AS183" t="s">
        <v>82</v>
      </c>
    </row>
    <row r="184" spans="1:45">
      <c r="A184" s="6" t="s">
        <v>603</v>
      </c>
      <c r="B184" s="6" t="s">
        <v>85</v>
      </c>
      <c r="C184" t="s">
        <v>301</v>
      </c>
      <c r="D184" t="s">
        <v>303</v>
      </c>
      <c r="E184" t="s">
        <v>295</v>
      </c>
      <c r="F184">
        <v>2010</v>
      </c>
      <c r="H184">
        <v>245</v>
      </c>
      <c r="I184">
        <v>0.1</v>
      </c>
      <c r="J184" t="s">
        <v>79</v>
      </c>
      <c r="K184">
        <v>60</v>
      </c>
      <c r="L184">
        <v>1</v>
      </c>
      <c r="M184">
        <v>1000</v>
      </c>
      <c r="N184">
        <v>25</v>
      </c>
      <c r="O184">
        <v>30</v>
      </c>
      <c r="P184">
        <v>8.17</v>
      </c>
      <c r="Q184">
        <v>37.1</v>
      </c>
      <c r="R184">
        <v>8.74</v>
      </c>
      <c r="S184">
        <v>5.7</v>
      </c>
      <c r="T184">
        <v>-119.17</v>
      </c>
      <c r="U184">
        <v>-0.39</v>
      </c>
      <c r="V184">
        <v>500</v>
      </c>
      <c r="W184">
        <v>5.5</v>
      </c>
      <c r="X184">
        <v>500</v>
      </c>
      <c r="Y184">
        <v>0.35</v>
      </c>
      <c r="Z184">
        <v>0</v>
      </c>
      <c r="AA184">
        <v>0</v>
      </c>
      <c r="AB184">
        <v>3</v>
      </c>
      <c r="AC184">
        <v>-0.7</v>
      </c>
      <c r="AD184">
        <v>3.92</v>
      </c>
      <c r="AE184">
        <v>1638</v>
      </c>
      <c r="AF184">
        <v>982</v>
      </c>
      <c r="AG184">
        <v>40</v>
      </c>
      <c r="AH184">
        <v>19</v>
      </c>
      <c r="AI184">
        <v>1.609</v>
      </c>
      <c r="AJ184">
        <v>0</v>
      </c>
      <c r="AK184">
        <v>0</v>
      </c>
      <c r="AL184">
        <v>243.4</v>
      </c>
      <c r="AM184">
        <v>1.46</v>
      </c>
      <c r="AN184" t="s">
        <v>296</v>
      </c>
      <c r="AO184">
        <v>0</v>
      </c>
      <c r="AP184">
        <v>0</v>
      </c>
      <c r="AQ184">
        <v>0</v>
      </c>
      <c r="AS184" t="s">
        <v>82</v>
      </c>
    </row>
    <row r="185" spans="1:45">
      <c r="A185" s="6" t="s">
        <v>603</v>
      </c>
      <c r="B185" s="6" t="s">
        <v>85</v>
      </c>
      <c r="C185" t="s">
        <v>304</v>
      </c>
      <c r="D185" t="s">
        <v>305</v>
      </c>
      <c r="E185" t="s">
        <v>80</v>
      </c>
      <c r="F185">
        <v>2012</v>
      </c>
      <c r="H185">
        <v>245</v>
      </c>
      <c r="I185">
        <v>0.1</v>
      </c>
      <c r="J185" t="s">
        <v>79</v>
      </c>
      <c r="K185">
        <v>60</v>
      </c>
      <c r="L185">
        <v>1</v>
      </c>
      <c r="M185">
        <v>1000</v>
      </c>
      <c r="N185">
        <v>25</v>
      </c>
      <c r="O185">
        <v>30</v>
      </c>
      <c r="P185">
        <v>8.17</v>
      </c>
      <c r="Q185">
        <v>37.1</v>
      </c>
      <c r="R185">
        <v>8.74</v>
      </c>
      <c r="S185">
        <v>5.7</v>
      </c>
      <c r="T185">
        <v>-137.25</v>
      </c>
      <c r="U185">
        <v>-0.43</v>
      </c>
      <c r="V185">
        <v>2100</v>
      </c>
      <c r="W185">
        <v>4.2</v>
      </c>
      <c r="X185">
        <v>250</v>
      </c>
      <c r="Y185">
        <v>0.23</v>
      </c>
      <c r="Z185">
        <v>0</v>
      </c>
      <c r="AA185">
        <v>1000</v>
      </c>
      <c r="AB185">
        <v>3</v>
      </c>
      <c r="AC185">
        <v>-0.7</v>
      </c>
      <c r="AD185">
        <v>3.92</v>
      </c>
      <c r="AE185">
        <v>1638</v>
      </c>
      <c r="AF185">
        <v>982</v>
      </c>
      <c r="AG185">
        <v>40</v>
      </c>
      <c r="AH185">
        <v>20</v>
      </c>
      <c r="AI185">
        <v>1.609</v>
      </c>
      <c r="AL185">
        <v>243.4</v>
      </c>
      <c r="AM185">
        <v>1.46</v>
      </c>
      <c r="AS185" t="s">
        <v>82</v>
      </c>
    </row>
    <row r="186" spans="1:45">
      <c r="A186" s="6" t="s">
        <v>603</v>
      </c>
      <c r="B186" s="6" t="s">
        <v>85</v>
      </c>
      <c r="C186" t="s">
        <v>306</v>
      </c>
      <c r="D186" t="s">
        <v>307</v>
      </c>
      <c r="E186" t="s">
        <v>83</v>
      </c>
      <c r="F186">
        <v>2012</v>
      </c>
      <c r="H186">
        <v>245</v>
      </c>
      <c r="I186">
        <v>0.1</v>
      </c>
      <c r="J186" t="s">
        <v>79</v>
      </c>
      <c r="K186">
        <v>60</v>
      </c>
      <c r="L186">
        <v>2</v>
      </c>
      <c r="M186">
        <v>1000</v>
      </c>
      <c r="N186">
        <v>25</v>
      </c>
      <c r="O186">
        <v>30</v>
      </c>
      <c r="P186">
        <v>8.17</v>
      </c>
      <c r="Q186">
        <v>37.1</v>
      </c>
      <c r="R186">
        <v>8.74</v>
      </c>
      <c r="S186">
        <v>5.7</v>
      </c>
      <c r="T186">
        <v>-137.25</v>
      </c>
      <c r="U186">
        <v>-0.43</v>
      </c>
      <c r="V186">
        <v>2100</v>
      </c>
      <c r="W186">
        <v>4.2</v>
      </c>
      <c r="X186">
        <v>250</v>
      </c>
      <c r="Y186">
        <v>0.23</v>
      </c>
      <c r="Z186">
        <v>0</v>
      </c>
      <c r="AA186">
        <v>1000</v>
      </c>
      <c r="AB186">
        <v>3</v>
      </c>
      <c r="AC186">
        <v>-0.7</v>
      </c>
      <c r="AD186">
        <v>3.92</v>
      </c>
      <c r="AE186">
        <v>1638</v>
      </c>
      <c r="AF186">
        <v>982</v>
      </c>
      <c r="AG186">
        <v>40</v>
      </c>
      <c r="AH186">
        <v>19.2</v>
      </c>
      <c r="AI186">
        <v>1.609</v>
      </c>
      <c r="AL186">
        <v>121.7</v>
      </c>
      <c r="AM186">
        <v>1.46</v>
      </c>
      <c r="AS186" t="s">
        <v>82</v>
      </c>
    </row>
    <row r="187" spans="1:45">
      <c r="A187" s="6" t="s">
        <v>603</v>
      </c>
      <c r="B187" s="6" t="s">
        <v>85</v>
      </c>
      <c r="C187" t="s">
        <v>308</v>
      </c>
      <c r="D187" t="s">
        <v>310</v>
      </c>
      <c r="E187" t="s">
        <v>295</v>
      </c>
      <c r="F187">
        <v>2010</v>
      </c>
      <c r="H187">
        <v>250</v>
      </c>
      <c r="I187">
        <v>0.1</v>
      </c>
      <c r="J187" t="s">
        <v>79</v>
      </c>
      <c r="K187">
        <v>60</v>
      </c>
      <c r="L187">
        <v>1</v>
      </c>
      <c r="M187">
        <v>1000</v>
      </c>
      <c r="N187">
        <v>25</v>
      </c>
      <c r="O187">
        <v>30.1</v>
      </c>
      <c r="P187">
        <v>8.3000000000000007</v>
      </c>
      <c r="Q187">
        <v>37.200000000000003</v>
      </c>
      <c r="R187">
        <v>8.8699999999999992</v>
      </c>
      <c r="S187">
        <v>5.8</v>
      </c>
      <c r="T187">
        <v>-119.84</v>
      </c>
      <c r="U187">
        <v>-0.39</v>
      </c>
      <c r="V187">
        <v>500</v>
      </c>
      <c r="W187">
        <v>5.5</v>
      </c>
      <c r="X187">
        <v>500</v>
      </c>
      <c r="Y187">
        <v>0.35</v>
      </c>
      <c r="Z187">
        <v>0</v>
      </c>
      <c r="AA187">
        <v>0</v>
      </c>
      <c r="AB187">
        <v>3</v>
      </c>
      <c r="AC187">
        <v>-0.7</v>
      </c>
      <c r="AD187">
        <v>3.92</v>
      </c>
      <c r="AE187">
        <v>1638</v>
      </c>
      <c r="AF187">
        <v>982</v>
      </c>
      <c r="AG187">
        <v>40</v>
      </c>
      <c r="AH187">
        <v>19</v>
      </c>
      <c r="AI187">
        <v>1.609</v>
      </c>
      <c r="AJ187">
        <v>0</v>
      </c>
      <c r="AK187">
        <v>0</v>
      </c>
      <c r="AL187">
        <v>243.4</v>
      </c>
      <c r="AM187">
        <v>1.46</v>
      </c>
      <c r="AN187" t="s">
        <v>296</v>
      </c>
      <c r="AO187">
        <v>0</v>
      </c>
      <c r="AP187">
        <v>0</v>
      </c>
      <c r="AQ187">
        <v>0</v>
      </c>
      <c r="AS187" t="s">
        <v>82</v>
      </c>
    </row>
    <row r="188" spans="1:45">
      <c r="A188" s="6" t="s">
        <v>603</v>
      </c>
      <c r="B188" s="6" t="s">
        <v>85</v>
      </c>
      <c r="C188" t="s">
        <v>311</v>
      </c>
      <c r="D188" t="s">
        <v>312</v>
      </c>
      <c r="E188" t="s">
        <v>80</v>
      </c>
      <c r="F188">
        <v>2012</v>
      </c>
      <c r="H188">
        <v>250</v>
      </c>
      <c r="I188">
        <v>0.1</v>
      </c>
      <c r="J188" t="s">
        <v>79</v>
      </c>
      <c r="K188">
        <v>60</v>
      </c>
      <c r="L188">
        <v>1</v>
      </c>
      <c r="M188">
        <v>1000</v>
      </c>
      <c r="N188">
        <v>25</v>
      </c>
      <c r="O188">
        <v>30.1</v>
      </c>
      <c r="P188">
        <v>8.3000000000000007</v>
      </c>
      <c r="Q188">
        <v>37.200000000000003</v>
      </c>
      <c r="R188">
        <v>8.8699999999999992</v>
      </c>
      <c r="S188">
        <v>5.8</v>
      </c>
      <c r="T188">
        <v>-138.1</v>
      </c>
      <c r="U188">
        <v>-0.43</v>
      </c>
      <c r="V188">
        <v>2100</v>
      </c>
      <c r="W188">
        <v>4.2</v>
      </c>
      <c r="X188">
        <v>250</v>
      </c>
      <c r="Y188">
        <v>0.22</v>
      </c>
      <c r="Z188">
        <v>0</v>
      </c>
      <c r="AA188">
        <v>1000</v>
      </c>
      <c r="AB188">
        <v>3</v>
      </c>
      <c r="AC188">
        <v>-0.7</v>
      </c>
      <c r="AD188">
        <v>3.92</v>
      </c>
      <c r="AE188">
        <v>1638</v>
      </c>
      <c r="AF188">
        <v>982</v>
      </c>
      <c r="AG188">
        <v>40</v>
      </c>
      <c r="AH188">
        <v>20</v>
      </c>
      <c r="AI188">
        <v>1.609</v>
      </c>
      <c r="AL188">
        <v>243.4</v>
      </c>
      <c r="AM188">
        <v>1.46</v>
      </c>
      <c r="AS188" t="s">
        <v>82</v>
      </c>
    </row>
    <row r="189" spans="1:45">
      <c r="A189" s="6" t="s">
        <v>603</v>
      </c>
      <c r="B189" s="6" t="s">
        <v>85</v>
      </c>
      <c r="C189" t="s">
        <v>313</v>
      </c>
      <c r="D189" t="s">
        <v>314</v>
      </c>
      <c r="E189" t="s">
        <v>83</v>
      </c>
      <c r="F189">
        <v>2012</v>
      </c>
      <c r="H189">
        <v>250</v>
      </c>
      <c r="I189">
        <v>0.1</v>
      </c>
      <c r="J189" t="s">
        <v>79</v>
      </c>
      <c r="K189">
        <v>60</v>
      </c>
      <c r="L189">
        <v>2</v>
      </c>
      <c r="M189">
        <v>1000</v>
      </c>
      <c r="N189">
        <v>25</v>
      </c>
      <c r="O189">
        <v>30.1</v>
      </c>
      <c r="P189">
        <v>8.3000000000000007</v>
      </c>
      <c r="Q189">
        <v>37.200000000000003</v>
      </c>
      <c r="R189">
        <v>8.8699999999999992</v>
      </c>
      <c r="S189">
        <v>5.3</v>
      </c>
      <c r="T189">
        <v>-136.47</v>
      </c>
      <c r="U189">
        <v>-0.43</v>
      </c>
      <c r="V189">
        <v>2100</v>
      </c>
      <c r="W189">
        <v>4.2</v>
      </c>
      <c r="X189">
        <v>250</v>
      </c>
      <c r="Y189">
        <v>0.22</v>
      </c>
      <c r="Z189">
        <v>0</v>
      </c>
      <c r="AA189">
        <v>1000</v>
      </c>
      <c r="AB189">
        <v>3</v>
      </c>
      <c r="AC189">
        <v>-0.7</v>
      </c>
      <c r="AD189">
        <v>3.92</v>
      </c>
      <c r="AE189">
        <v>1638</v>
      </c>
      <c r="AF189">
        <v>982</v>
      </c>
      <c r="AG189">
        <v>40</v>
      </c>
      <c r="AH189">
        <v>19.2</v>
      </c>
      <c r="AI189">
        <v>1.609</v>
      </c>
      <c r="AL189">
        <v>121.7</v>
      </c>
      <c r="AM189">
        <v>1.46</v>
      </c>
      <c r="AS189" t="s">
        <v>82</v>
      </c>
    </row>
    <row r="190" spans="1:45">
      <c r="A190" s="6" t="s">
        <v>603</v>
      </c>
      <c r="B190" s="6" t="s">
        <v>85</v>
      </c>
      <c r="C190" t="s">
        <v>315</v>
      </c>
      <c r="D190" t="s">
        <v>316</v>
      </c>
      <c r="E190" t="s">
        <v>80</v>
      </c>
      <c r="F190">
        <v>2012</v>
      </c>
      <c r="H190">
        <v>255</v>
      </c>
      <c r="I190">
        <v>0.1</v>
      </c>
      <c r="J190" t="s">
        <v>79</v>
      </c>
      <c r="K190">
        <v>60</v>
      </c>
      <c r="L190">
        <v>1</v>
      </c>
      <c r="M190">
        <v>1000</v>
      </c>
      <c r="N190">
        <v>25</v>
      </c>
      <c r="O190">
        <v>30.2</v>
      </c>
      <c r="P190">
        <v>8.43</v>
      </c>
      <c r="Q190">
        <v>37.4</v>
      </c>
      <c r="R190">
        <v>9</v>
      </c>
      <c r="S190">
        <v>6.3</v>
      </c>
      <c r="T190">
        <v>-130.6</v>
      </c>
      <c r="U190">
        <v>-0.43</v>
      </c>
      <c r="V190">
        <v>2100</v>
      </c>
      <c r="W190">
        <v>4.2</v>
      </c>
      <c r="X190">
        <v>250</v>
      </c>
      <c r="Y190">
        <v>0.23</v>
      </c>
      <c r="Z190">
        <v>0</v>
      </c>
      <c r="AA190">
        <v>1000</v>
      </c>
      <c r="AB190">
        <v>3</v>
      </c>
      <c r="AC190">
        <v>-0.7</v>
      </c>
      <c r="AD190">
        <v>10.64</v>
      </c>
      <c r="AE190">
        <v>1638</v>
      </c>
      <c r="AF190">
        <v>982</v>
      </c>
      <c r="AG190">
        <v>40</v>
      </c>
      <c r="AH190">
        <v>20</v>
      </c>
      <c r="AI190">
        <v>1.609</v>
      </c>
      <c r="AL190">
        <v>243.4</v>
      </c>
      <c r="AM190">
        <v>1.46</v>
      </c>
      <c r="AS190" t="s">
        <v>82</v>
      </c>
    </row>
    <row r="191" spans="1:45">
      <c r="A191" s="6" t="s">
        <v>603</v>
      </c>
      <c r="B191" s="6" t="s">
        <v>85</v>
      </c>
      <c r="C191" t="s">
        <v>317</v>
      </c>
      <c r="D191" t="s">
        <v>318</v>
      </c>
      <c r="E191" t="s">
        <v>80</v>
      </c>
      <c r="F191">
        <v>2011</v>
      </c>
      <c r="H191">
        <v>255</v>
      </c>
      <c r="I191">
        <v>0.1</v>
      </c>
      <c r="J191" t="s">
        <v>79</v>
      </c>
      <c r="K191">
        <v>60</v>
      </c>
      <c r="L191">
        <v>1</v>
      </c>
      <c r="M191">
        <v>1000</v>
      </c>
      <c r="N191">
        <v>25</v>
      </c>
      <c r="O191">
        <v>30.2</v>
      </c>
      <c r="P191">
        <v>8.43</v>
      </c>
      <c r="Q191">
        <v>37.4</v>
      </c>
      <c r="R191">
        <v>9</v>
      </c>
      <c r="S191">
        <v>6.3</v>
      </c>
      <c r="T191">
        <v>-140.38999999999999</v>
      </c>
      <c r="U191">
        <v>-0.43</v>
      </c>
      <c r="V191">
        <v>2100</v>
      </c>
      <c r="W191">
        <v>4.2</v>
      </c>
      <c r="X191">
        <v>250</v>
      </c>
      <c r="Y191">
        <v>0.23</v>
      </c>
      <c r="Z191">
        <v>0</v>
      </c>
      <c r="AA191">
        <v>1000</v>
      </c>
      <c r="AB191">
        <v>3</v>
      </c>
      <c r="AC191">
        <v>-0.7</v>
      </c>
      <c r="AD191">
        <v>10.64</v>
      </c>
      <c r="AE191">
        <v>1638</v>
      </c>
      <c r="AF191">
        <v>982</v>
      </c>
      <c r="AG191">
        <v>40</v>
      </c>
      <c r="AH191">
        <v>19.2</v>
      </c>
      <c r="AI191">
        <v>1.609</v>
      </c>
      <c r="AL191">
        <v>243.4</v>
      </c>
      <c r="AM191">
        <v>1.46</v>
      </c>
      <c r="AS191" t="s">
        <v>82</v>
      </c>
    </row>
    <row r="192" spans="1:45">
      <c r="A192" s="6" t="s">
        <v>603</v>
      </c>
      <c r="B192" s="6" t="s">
        <v>85</v>
      </c>
      <c r="C192" t="s">
        <v>319</v>
      </c>
      <c r="D192" t="s">
        <v>320</v>
      </c>
      <c r="E192" t="s">
        <v>83</v>
      </c>
      <c r="F192">
        <v>2012</v>
      </c>
      <c r="H192">
        <v>255</v>
      </c>
      <c r="I192">
        <v>0.1</v>
      </c>
      <c r="J192" t="s">
        <v>79</v>
      </c>
      <c r="K192">
        <v>60</v>
      </c>
      <c r="L192">
        <v>2</v>
      </c>
      <c r="M192">
        <v>1000</v>
      </c>
      <c r="N192">
        <v>25</v>
      </c>
      <c r="O192">
        <v>30.2</v>
      </c>
      <c r="P192">
        <v>8.43</v>
      </c>
      <c r="Q192">
        <v>37.4</v>
      </c>
      <c r="R192">
        <v>9</v>
      </c>
      <c r="S192">
        <v>6.3</v>
      </c>
      <c r="T192">
        <v>-140.38999999999999</v>
      </c>
      <c r="U192">
        <v>-0.43</v>
      </c>
      <c r="V192">
        <v>2100</v>
      </c>
      <c r="W192">
        <v>4.2</v>
      </c>
      <c r="X192">
        <v>250</v>
      </c>
      <c r="Y192">
        <v>0.23</v>
      </c>
      <c r="Z192">
        <v>0</v>
      </c>
      <c r="AA192">
        <v>1000</v>
      </c>
      <c r="AB192">
        <v>3</v>
      </c>
      <c r="AC192">
        <v>-0.7</v>
      </c>
      <c r="AD192">
        <v>10.64</v>
      </c>
      <c r="AE192">
        <v>1638</v>
      </c>
      <c r="AF192">
        <v>982</v>
      </c>
      <c r="AG192">
        <v>40</v>
      </c>
      <c r="AH192">
        <v>19.2</v>
      </c>
      <c r="AI192">
        <v>1.609</v>
      </c>
      <c r="AL192">
        <v>121.7</v>
      </c>
      <c r="AM192">
        <v>1.46</v>
      </c>
      <c r="AS192" t="s">
        <v>82</v>
      </c>
    </row>
    <row r="193" spans="1:48">
      <c r="A193" s="6" t="s">
        <v>603</v>
      </c>
      <c r="B193" s="6" t="s">
        <v>85</v>
      </c>
      <c r="C193" t="s">
        <v>323</v>
      </c>
      <c r="D193" t="s">
        <v>324</v>
      </c>
      <c r="E193" t="s">
        <v>80</v>
      </c>
      <c r="F193">
        <v>2012</v>
      </c>
      <c r="H193">
        <v>260</v>
      </c>
      <c r="I193">
        <v>0.1</v>
      </c>
      <c r="J193" t="s">
        <v>79</v>
      </c>
      <c r="K193">
        <v>60</v>
      </c>
      <c r="L193">
        <v>1</v>
      </c>
      <c r="M193">
        <v>1000</v>
      </c>
      <c r="N193">
        <v>25</v>
      </c>
      <c r="O193">
        <v>30.4</v>
      </c>
      <c r="P193">
        <v>8.56</v>
      </c>
      <c r="Q193">
        <v>37.5</v>
      </c>
      <c r="R193">
        <v>9.1199999999999992</v>
      </c>
      <c r="S193">
        <v>6.3</v>
      </c>
      <c r="T193">
        <v>-132.57</v>
      </c>
      <c r="U193">
        <v>-0.43</v>
      </c>
      <c r="V193">
        <v>2100</v>
      </c>
      <c r="W193">
        <v>4.2</v>
      </c>
      <c r="X193">
        <v>250</v>
      </c>
      <c r="Y193">
        <v>0.2</v>
      </c>
      <c r="Z193">
        <v>0</v>
      </c>
      <c r="AA193">
        <v>1000</v>
      </c>
      <c r="AB193">
        <v>3</v>
      </c>
      <c r="AC193">
        <v>-0.7</v>
      </c>
      <c r="AD193">
        <v>10.64</v>
      </c>
      <c r="AE193">
        <v>1638</v>
      </c>
      <c r="AF193">
        <v>982</v>
      </c>
      <c r="AG193">
        <v>40</v>
      </c>
      <c r="AH193">
        <v>20</v>
      </c>
      <c r="AI193">
        <v>1.609</v>
      </c>
      <c r="AL193">
        <v>243.4</v>
      </c>
      <c r="AM193">
        <v>1.46</v>
      </c>
      <c r="AS193" t="s">
        <v>82</v>
      </c>
    </row>
    <row r="194" spans="1:48">
      <c r="A194" s="6" t="s">
        <v>603</v>
      </c>
      <c r="B194" s="6" t="s">
        <v>85</v>
      </c>
      <c r="C194" t="s">
        <v>325</v>
      </c>
      <c r="D194" t="s">
        <v>326</v>
      </c>
      <c r="E194" t="s">
        <v>80</v>
      </c>
      <c r="F194">
        <v>2011</v>
      </c>
      <c r="H194">
        <v>260</v>
      </c>
      <c r="I194">
        <v>0.1</v>
      </c>
      <c r="J194" t="s">
        <v>79</v>
      </c>
      <c r="K194">
        <v>60</v>
      </c>
      <c r="L194">
        <v>1</v>
      </c>
      <c r="M194">
        <v>1000</v>
      </c>
      <c r="N194">
        <v>25</v>
      </c>
      <c r="O194">
        <v>30.4</v>
      </c>
      <c r="P194">
        <v>8.56</v>
      </c>
      <c r="Q194">
        <v>37.5</v>
      </c>
      <c r="R194">
        <v>9.1199999999999992</v>
      </c>
      <c r="S194">
        <v>6.3</v>
      </c>
      <c r="T194">
        <v>-141.69</v>
      </c>
      <c r="U194">
        <v>-0.43</v>
      </c>
      <c r="V194">
        <v>2100</v>
      </c>
      <c r="W194">
        <v>4.2</v>
      </c>
      <c r="X194">
        <v>250</v>
      </c>
      <c r="Y194">
        <v>0.2</v>
      </c>
      <c r="Z194">
        <v>0</v>
      </c>
      <c r="AA194">
        <v>1000</v>
      </c>
      <c r="AB194">
        <v>3</v>
      </c>
      <c r="AC194">
        <v>-0.7</v>
      </c>
      <c r="AD194">
        <v>10.64</v>
      </c>
      <c r="AE194">
        <v>1638</v>
      </c>
      <c r="AF194">
        <v>982</v>
      </c>
      <c r="AG194">
        <v>40</v>
      </c>
      <c r="AH194">
        <v>19.2</v>
      </c>
      <c r="AI194">
        <v>1.609</v>
      </c>
      <c r="AL194">
        <v>243.4</v>
      </c>
      <c r="AM194">
        <v>1.46</v>
      </c>
      <c r="AS194" t="s">
        <v>82</v>
      </c>
    </row>
    <row r="195" spans="1:48">
      <c r="A195" s="6" t="s">
        <v>603</v>
      </c>
      <c r="B195" s="6" t="s">
        <v>85</v>
      </c>
      <c r="C195" t="s">
        <v>327</v>
      </c>
      <c r="D195" t="s">
        <v>328</v>
      </c>
      <c r="E195" t="s">
        <v>83</v>
      </c>
      <c r="F195">
        <v>2012</v>
      </c>
      <c r="H195">
        <v>260</v>
      </c>
      <c r="I195">
        <v>0.1</v>
      </c>
      <c r="J195" t="s">
        <v>79</v>
      </c>
      <c r="K195">
        <v>60</v>
      </c>
      <c r="L195">
        <v>2</v>
      </c>
      <c r="M195">
        <v>1000</v>
      </c>
      <c r="N195">
        <v>25</v>
      </c>
      <c r="O195">
        <v>30.4</v>
      </c>
      <c r="P195">
        <v>8.56</v>
      </c>
      <c r="Q195">
        <v>37.5</v>
      </c>
      <c r="R195">
        <v>9.1199999999999992</v>
      </c>
      <c r="S195">
        <v>6.3</v>
      </c>
      <c r="T195">
        <v>-141.69</v>
      </c>
      <c r="U195">
        <v>-0.43</v>
      </c>
      <c r="V195">
        <v>2100</v>
      </c>
      <c r="W195">
        <v>4.2</v>
      </c>
      <c r="X195">
        <v>250</v>
      </c>
      <c r="Y195">
        <v>0.2</v>
      </c>
      <c r="Z195">
        <v>0</v>
      </c>
      <c r="AA195">
        <v>1000</v>
      </c>
      <c r="AB195">
        <v>3</v>
      </c>
      <c r="AC195">
        <v>-0.7</v>
      </c>
      <c r="AD195">
        <v>10.64</v>
      </c>
      <c r="AE195">
        <v>1638</v>
      </c>
      <c r="AF195">
        <v>982</v>
      </c>
      <c r="AG195">
        <v>40</v>
      </c>
      <c r="AH195">
        <v>19.2</v>
      </c>
      <c r="AI195">
        <v>1.609</v>
      </c>
      <c r="AL195">
        <v>121.7</v>
      </c>
      <c r="AM195">
        <v>1.46</v>
      </c>
      <c r="AS195" t="s">
        <v>82</v>
      </c>
    </row>
    <row r="196" spans="1:48">
      <c r="A196" s="6" t="s">
        <v>603</v>
      </c>
      <c r="B196" s="6" t="s">
        <v>85</v>
      </c>
      <c r="C196" t="s">
        <v>331</v>
      </c>
      <c r="D196" t="s">
        <v>332</v>
      </c>
      <c r="E196" t="s">
        <v>80</v>
      </c>
      <c r="F196">
        <v>2010</v>
      </c>
      <c r="H196">
        <v>270</v>
      </c>
      <c r="I196">
        <v>0.1</v>
      </c>
      <c r="J196" t="s">
        <v>79</v>
      </c>
      <c r="K196">
        <v>72</v>
      </c>
      <c r="L196">
        <v>1</v>
      </c>
      <c r="M196">
        <v>1000</v>
      </c>
      <c r="N196">
        <v>25</v>
      </c>
      <c r="O196">
        <v>35.299999999999997</v>
      </c>
      <c r="P196">
        <v>7.65</v>
      </c>
      <c r="Q196">
        <v>44.1</v>
      </c>
      <c r="R196">
        <v>8.19</v>
      </c>
      <c r="S196">
        <v>5.3</v>
      </c>
      <c r="T196">
        <v>-158.97999999999999</v>
      </c>
      <c r="U196">
        <v>-0.43</v>
      </c>
      <c r="V196">
        <v>1400</v>
      </c>
      <c r="W196">
        <v>5.5</v>
      </c>
      <c r="X196">
        <v>350</v>
      </c>
      <c r="Y196">
        <v>0.34</v>
      </c>
      <c r="Z196">
        <v>0</v>
      </c>
      <c r="AA196">
        <v>1000</v>
      </c>
      <c r="AB196">
        <v>3</v>
      </c>
      <c r="AC196">
        <v>-0.7</v>
      </c>
      <c r="AD196">
        <v>3.92</v>
      </c>
      <c r="AE196">
        <v>1954</v>
      </c>
      <c r="AF196">
        <v>982</v>
      </c>
      <c r="AG196">
        <v>40</v>
      </c>
      <c r="AH196">
        <v>27</v>
      </c>
      <c r="AI196">
        <v>1.919</v>
      </c>
      <c r="AL196">
        <v>243.4</v>
      </c>
      <c r="AM196">
        <v>1.752</v>
      </c>
      <c r="AS196" t="s">
        <v>82</v>
      </c>
    </row>
    <row r="197" spans="1:48">
      <c r="A197" s="6" t="s">
        <v>603</v>
      </c>
      <c r="B197" s="6" t="s">
        <v>85</v>
      </c>
      <c r="C197" t="s">
        <v>335</v>
      </c>
      <c r="D197" t="s">
        <v>336</v>
      </c>
      <c r="E197" t="s">
        <v>80</v>
      </c>
      <c r="F197">
        <v>2010</v>
      </c>
      <c r="H197">
        <v>280</v>
      </c>
      <c r="I197">
        <v>0.1</v>
      </c>
      <c r="J197" t="s">
        <v>79</v>
      </c>
      <c r="K197">
        <v>72</v>
      </c>
      <c r="L197">
        <v>1</v>
      </c>
      <c r="M197">
        <v>1000</v>
      </c>
      <c r="N197">
        <v>25</v>
      </c>
      <c r="O197">
        <v>35.6</v>
      </c>
      <c r="P197">
        <v>7.86</v>
      </c>
      <c r="Q197">
        <v>44.2</v>
      </c>
      <c r="R197">
        <v>8.42</v>
      </c>
      <c r="S197">
        <v>5.5</v>
      </c>
      <c r="T197">
        <v>-161.51</v>
      </c>
      <c r="U197">
        <v>-0.43</v>
      </c>
      <c r="V197">
        <v>1200</v>
      </c>
      <c r="W197">
        <v>5.5</v>
      </c>
      <c r="X197">
        <v>300</v>
      </c>
      <c r="Y197">
        <v>0.3</v>
      </c>
      <c r="Z197">
        <v>0</v>
      </c>
      <c r="AA197">
        <v>1000</v>
      </c>
      <c r="AB197">
        <v>3</v>
      </c>
      <c r="AC197">
        <v>-0.7</v>
      </c>
      <c r="AD197">
        <v>3.92</v>
      </c>
      <c r="AE197">
        <v>1954</v>
      </c>
      <c r="AF197">
        <v>982</v>
      </c>
      <c r="AG197">
        <v>40</v>
      </c>
      <c r="AH197">
        <v>27</v>
      </c>
      <c r="AI197">
        <v>1.919</v>
      </c>
      <c r="AL197">
        <v>243.4</v>
      </c>
      <c r="AM197">
        <v>1.752</v>
      </c>
      <c r="AS197" t="s">
        <v>82</v>
      </c>
    </row>
    <row r="198" spans="1:48">
      <c r="A198" s="6" t="s">
        <v>603</v>
      </c>
      <c r="B198" s="6" t="s">
        <v>85</v>
      </c>
      <c r="C198" t="s">
        <v>339</v>
      </c>
      <c r="D198" t="s">
        <v>340</v>
      </c>
      <c r="E198" t="s">
        <v>80</v>
      </c>
      <c r="F198">
        <v>2010</v>
      </c>
      <c r="H198">
        <v>290</v>
      </c>
      <c r="I198">
        <v>0.1</v>
      </c>
      <c r="J198" t="s">
        <v>79</v>
      </c>
      <c r="K198">
        <v>72</v>
      </c>
      <c r="L198">
        <v>1</v>
      </c>
      <c r="M198">
        <v>1000</v>
      </c>
      <c r="N198">
        <v>25</v>
      </c>
      <c r="O198">
        <v>35.9</v>
      </c>
      <c r="P198">
        <v>8.08</v>
      </c>
      <c r="Q198">
        <v>44.4</v>
      </c>
      <c r="R198">
        <v>8.64</v>
      </c>
      <c r="S198">
        <v>5.6</v>
      </c>
      <c r="T198">
        <v>-163.57</v>
      </c>
      <c r="U198">
        <v>-0.43</v>
      </c>
      <c r="V198">
        <v>1200</v>
      </c>
      <c r="W198">
        <v>5.5</v>
      </c>
      <c r="X198">
        <v>300</v>
      </c>
      <c r="Y198">
        <v>0.27</v>
      </c>
      <c r="Z198">
        <v>0</v>
      </c>
      <c r="AA198">
        <v>1000</v>
      </c>
      <c r="AB198">
        <v>3</v>
      </c>
      <c r="AC198">
        <v>-0.7</v>
      </c>
      <c r="AD198">
        <v>3.92</v>
      </c>
      <c r="AE198">
        <v>1954</v>
      </c>
      <c r="AF198">
        <v>982</v>
      </c>
      <c r="AG198">
        <v>40</v>
      </c>
      <c r="AH198">
        <v>27</v>
      </c>
      <c r="AI198">
        <v>1.919</v>
      </c>
      <c r="AL198">
        <v>243.4</v>
      </c>
      <c r="AM198">
        <v>1.752</v>
      </c>
      <c r="AS198" t="s">
        <v>82</v>
      </c>
    </row>
    <row r="199" spans="1:48">
      <c r="A199" s="6" t="s">
        <v>603</v>
      </c>
      <c r="B199" s="6" t="s">
        <v>85</v>
      </c>
      <c r="C199" t="s">
        <v>343</v>
      </c>
      <c r="D199" t="s">
        <v>344</v>
      </c>
      <c r="E199" t="s">
        <v>80</v>
      </c>
      <c r="F199">
        <v>2010</v>
      </c>
      <c r="H199">
        <v>300</v>
      </c>
      <c r="I199">
        <v>0.1</v>
      </c>
      <c r="J199" t="s">
        <v>79</v>
      </c>
      <c r="K199">
        <v>72</v>
      </c>
      <c r="L199">
        <v>1</v>
      </c>
      <c r="M199">
        <v>1000</v>
      </c>
      <c r="N199">
        <v>25</v>
      </c>
      <c r="O199">
        <v>36.1</v>
      </c>
      <c r="P199">
        <v>8.3000000000000007</v>
      </c>
      <c r="Q199">
        <v>44.6</v>
      </c>
      <c r="R199">
        <v>8.8699999999999992</v>
      </c>
      <c r="S199">
        <v>5.8</v>
      </c>
      <c r="T199">
        <v>-165</v>
      </c>
      <c r="U199">
        <v>-0.43</v>
      </c>
      <c r="V199">
        <v>1200</v>
      </c>
      <c r="W199">
        <v>5.5</v>
      </c>
      <c r="X199">
        <v>300</v>
      </c>
      <c r="Y199">
        <v>0.26</v>
      </c>
      <c r="Z199">
        <v>0</v>
      </c>
      <c r="AA199">
        <v>1000</v>
      </c>
      <c r="AB199">
        <v>3</v>
      </c>
      <c r="AC199">
        <v>-0.7</v>
      </c>
      <c r="AD199">
        <v>3.92</v>
      </c>
      <c r="AE199">
        <v>1954</v>
      </c>
      <c r="AF199">
        <v>982</v>
      </c>
      <c r="AG199">
        <v>40</v>
      </c>
      <c r="AH199">
        <v>27</v>
      </c>
      <c r="AI199">
        <v>1.919</v>
      </c>
      <c r="AL199">
        <v>243.4</v>
      </c>
      <c r="AM199">
        <v>1.752</v>
      </c>
      <c r="AS199" t="s">
        <v>82</v>
      </c>
    </row>
    <row r="200" spans="1:48">
      <c r="A200" s="6" t="s">
        <v>604</v>
      </c>
      <c r="B200" t="s">
        <v>85</v>
      </c>
      <c r="C200" t="s">
        <v>209</v>
      </c>
      <c r="D200" t="s">
        <v>210</v>
      </c>
      <c r="E200" t="s">
        <v>80</v>
      </c>
      <c r="F200">
        <v>2010</v>
      </c>
      <c r="H200">
        <v>160</v>
      </c>
      <c r="I200">
        <v>3.1</v>
      </c>
      <c r="J200" t="s">
        <v>79</v>
      </c>
      <c r="K200">
        <v>72</v>
      </c>
      <c r="L200">
        <v>1</v>
      </c>
      <c r="M200">
        <v>1000</v>
      </c>
      <c r="N200">
        <v>25</v>
      </c>
      <c r="O200">
        <v>34.799999999999997</v>
      </c>
      <c r="P200">
        <v>4.5999999999999996</v>
      </c>
      <c r="Q200">
        <v>43.4</v>
      </c>
      <c r="R200">
        <v>4.99</v>
      </c>
      <c r="S200">
        <v>3.2</v>
      </c>
      <c r="T200">
        <v>-154.51</v>
      </c>
      <c r="U200">
        <v>-0.43</v>
      </c>
      <c r="V200">
        <v>1800</v>
      </c>
      <c r="W200">
        <v>5.5</v>
      </c>
      <c r="X200">
        <v>450</v>
      </c>
      <c r="Y200">
        <v>0.6</v>
      </c>
      <c r="Z200">
        <v>0</v>
      </c>
      <c r="AA200">
        <v>1000</v>
      </c>
      <c r="AB200">
        <v>3</v>
      </c>
      <c r="AC200">
        <v>-0.7</v>
      </c>
      <c r="AD200">
        <v>3.92</v>
      </c>
      <c r="AE200">
        <v>1580</v>
      </c>
      <c r="AF200">
        <v>808</v>
      </c>
      <c r="AG200">
        <v>40</v>
      </c>
      <c r="AH200">
        <v>15.75</v>
      </c>
      <c r="AI200">
        <v>1.278</v>
      </c>
      <c r="AL200">
        <v>156.30000000000001</v>
      </c>
      <c r="AM200">
        <v>1.125</v>
      </c>
      <c r="AS200" t="s">
        <v>82</v>
      </c>
      <c r="AT200" t="s">
        <v>86</v>
      </c>
      <c r="AU200" t="s">
        <v>87</v>
      </c>
      <c r="AV200" t="s">
        <v>88</v>
      </c>
    </row>
    <row r="201" spans="1:48">
      <c r="A201" s="6" t="s">
        <v>604</v>
      </c>
      <c r="B201" t="s">
        <v>85</v>
      </c>
      <c r="C201" t="s">
        <v>211</v>
      </c>
      <c r="D201" t="s">
        <v>212</v>
      </c>
      <c r="E201" t="s">
        <v>80</v>
      </c>
      <c r="F201">
        <v>2010</v>
      </c>
      <c r="H201">
        <v>160</v>
      </c>
      <c r="I201">
        <v>3.1</v>
      </c>
      <c r="J201" t="s">
        <v>79</v>
      </c>
      <c r="K201">
        <v>48</v>
      </c>
      <c r="L201">
        <v>1</v>
      </c>
      <c r="M201">
        <v>1000</v>
      </c>
      <c r="N201">
        <v>25</v>
      </c>
      <c r="O201">
        <v>23.1</v>
      </c>
      <c r="P201">
        <v>6.93</v>
      </c>
      <c r="Q201">
        <v>28.9</v>
      </c>
      <c r="R201">
        <v>7.67</v>
      </c>
      <c r="S201">
        <v>5</v>
      </c>
      <c r="T201">
        <v>-101.1</v>
      </c>
      <c r="U201">
        <v>-0.43</v>
      </c>
      <c r="V201">
        <v>600</v>
      </c>
      <c r="W201">
        <v>5.5</v>
      </c>
      <c r="X201">
        <v>160</v>
      </c>
      <c r="Y201">
        <v>0.32</v>
      </c>
      <c r="Z201">
        <v>0</v>
      </c>
      <c r="AA201">
        <v>1000</v>
      </c>
      <c r="AB201">
        <v>3</v>
      </c>
      <c r="AC201">
        <v>-0.7</v>
      </c>
      <c r="AD201">
        <v>3.92</v>
      </c>
      <c r="AE201">
        <v>1324</v>
      </c>
      <c r="AF201">
        <v>982</v>
      </c>
      <c r="AG201">
        <v>40</v>
      </c>
      <c r="AH201">
        <v>16</v>
      </c>
      <c r="AI201">
        <v>1.3</v>
      </c>
      <c r="AL201">
        <v>243.4</v>
      </c>
      <c r="AM201">
        <v>1.1679999999999999</v>
      </c>
      <c r="AS201" t="s">
        <v>82</v>
      </c>
      <c r="AT201" t="s">
        <v>86</v>
      </c>
      <c r="AU201" t="s">
        <v>87</v>
      </c>
      <c r="AV201" t="s">
        <v>88</v>
      </c>
    </row>
    <row r="202" spans="1:48">
      <c r="A202" s="6" t="s">
        <v>604</v>
      </c>
      <c r="B202" t="s">
        <v>85</v>
      </c>
      <c r="C202" t="s">
        <v>213</v>
      </c>
      <c r="D202" t="s">
        <v>214</v>
      </c>
      <c r="E202" t="s">
        <v>80</v>
      </c>
      <c r="F202">
        <v>2011</v>
      </c>
      <c r="H202">
        <v>160</v>
      </c>
      <c r="I202">
        <v>3.1</v>
      </c>
      <c r="J202" t="s">
        <v>79</v>
      </c>
      <c r="K202">
        <v>48</v>
      </c>
      <c r="L202">
        <v>1</v>
      </c>
      <c r="M202">
        <v>1000</v>
      </c>
      <c r="N202">
        <v>25</v>
      </c>
      <c r="O202">
        <v>23.1</v>
      </c>
      <c r="P202">
        <v>6.93</v>
      </c>
      <c r="Q202">
        <v>28.9</v>
      </c>
      <c r="R202">
        <v>7.67</v>
      </c>
      <c r="S202">
        <v>6.1</v>
      </c>
      <c r="T202">
        <v>-101.98</v>
      </c>
      <c r="U202">
        <v>-0.42</v>
      </c>
      <c r="V202">
        <v>600</v>
      </c>
      <c r="W202">
        <v>5.5</v>
      </c>
      <c r="X202">
        <v>160</v>
      </c>
      <c r="Y202">
        <v>0.32</v>
      </c>
      <c r="Z202">
        <v>0</v>
      </c>
      <c r="AA202">
        <v>1000</v>
      </c>
      <c r="AB202">
        <v>5</v>
      </c>
      <c r="AC202">
        <v>-0.7</v>
      </c>
      <c r="AD202">
        <v>3.92</v>
      </c>
      <c r="AE202">
        <v>1324</v>
      </c>
      <c r="AF202">
        <v>982</v>
      </c>
      <c r="AG202">
        <v>40</v>
      </c>
      <c r="AH202">
        <v>16</v>
      </c>
      <c r="AI202">
        <v>1.3</v>
      </c>
      <c r="AL202">
        <v>243.4</v>
      </c>
      <c r="AM202">
        <v>1.1679999999999999</v>
      </c>
      <c r="AS202" t="s">
        <v>82</v>
      </c>
      <c r="AT202" t="s">
        <v>86</v>
      </c>
      <c r="AU202" t="s">
        <v>87</v>
      </c>
      <c r="AV202" t="s">
        <v>88</v>
      </c>
    </row>
    <row r="203" spans="1:48">
      <c r="A203" s="6" t="s">
        <v>604</v>
      </c>
      <c r="B203" t="s">
        <v>85</v>
      </c>
      <c r="C203" t="s">
        <v>99</v>
      </c>
      <c r="D203" t="s">
        <v>100</v>
      </c>
      <c r="E203" t="s">
        <v>80</v>
      </c>
      <c r="F203">
        <v>2010</v>
      </c>
      <c r="H203">
        <v>165</v>
      </c>
      <c r="I203">
        <v>3</v>
      </c>
      <c r="J203" t="s">
        <v>15</v>
      </c>
      <c r="K203">
        <v>72</v>
      </c>
      <c r="L203">
        <v>1</v>
      </c>
      <c r="M203">
        <v>1000</v>
      </c>
      <c r="N203">
        <v>25</v>
      </c>
      <c r="O203">
        <v>35.299999999999997</v>
      </c>
      <c r="P203">
        <v>4.68</v>
      </c>
      <c r="Q203">
        <v>44.1</v>
      </c>
      <c r="R203">
        <v>5.01</v>
      </c>
      <c r="S203">
        <v>3</v>
      </c>
      <c r="T203">
        <v>-166.18</v>
      </c>
      <c r="U203">
        <v>-0.45</v>
      </c>
      <c r="V203">
        <v>2000</v>
      </c>
      <c r="W203">
        <v>5.5</v>
      </c>
      <c r="X203">
        <v>550</v>
      </c>
      <c r="Y203">
        <v>0.55000000000000004</v>
      </c>
      <c r="Z203">
        <v>0</v>
      </c>
      <c r="AA203">
        <v>1000</v>
      </c>
      <c r="AB203">
        <v>3</v>
      </c>
      <c r="AC203">
        <v>-0.7</v>
      </c>
      <c r="AD203">
        <v>3.92</v>
      </c>
      <c r="AE203">
        <v>1580</v>
      </c>
      <c r="AF203">
        <v>808</v>
      </c>
      <c r="AG203">
        <v>40</v>
      </c>
      <c r="AH203">
        <v>15.75</v>
      </c>
      <c r="AI203">
        <v>1.278</v>
      </c>
      <c r="AL203">
        <v>148.6</v>
      </c>
      <c r="AM203">
        <v>1.07</v>
      </c>
      <c r="AS203" t="s">
        <v>82</v>
      </c>
      <c r="AT203" t="s">
        <v>86</v>
      </c>
      <c r="AU203" t="s">
        <v>87</v>
      </c>
      <c r="AV203" t="s">
        <v>88</v>
      </c>
    </row>
    <row r="204" spans="1:48">
      <c r="A204" s="6" t="s">
        <v>604</v>
      </c>
      <c r="B204" t="s">
        <v>85</v>
      </c>
      <c r="C204" t="s">
        <v>101</v>
      </c>
      <c r="D204" t="s">
        <v>102</v>
      </c>
      <c r="E204" t="s">
        <v>80</v>
      </c>
      <c r="F204">
        <v>2010</v>
      </c>
      <c r="H204">
        <v>165</v>
      </c>
      <c r="I204">
        <v>3</v>
      </c>
      <c r="J204" t="s">
        <v>15</v>
      </c>
      <c r="K204">
        <v>48</v>
      </c>
      <c r="L204">
        <v>1</v>
      </c>
      <c r="M204">
        <v>1000</v>
      </c>
      <c r="N204">
        <v>25</v>
      </c>
      <c r="O204">
        <v>23.4</v>
      </c>
      <c r="P204">
        <v>7.06</v>
      </c>
      <c r="Q204">
        <v>29.2</v>
      </c>
      <c r="R204">
        <v>7.71</v>
      </c>
      <c r="S204">
        <v>4.5999999999999996</v>
      </c>
      <c r="T204">
        <v>-108.12</v>
      </c>
      <c r="U204">
        <v>-0.45</v>
      </c>
      <c r="V204">
        <v>700</v>
      </c>
      <c r="W204">
        <v>5.5</v>
      </c>
      <c r="X204">
        <v>180</v>
      </c>
      <c r="Y204">
        <v>0.28000000000000003</v>
      </c>
      <c r="Z204">
        <v>0</v>
      </c>
      <c r="AA204">
        <v>1000</v>
      </c>
      <c r="AB204">
        <v>3</v>
      </c>
      <c r="AC204">
        <v>-0.7</v>
      </c>
      <c r="AD204">
        <v>3.92</v>
      </c>
      <c r="AE204">
        <v>1324</v>
      </c>
      <c r="AF204">
        <v>982</v>
      </c>
      <c r="AG204">
        <v>40</v>
      </c>
      <c r="AH204">
        <v>16</v>
      </c>
      <c r="AI204">
        <v>1.3</v>
      </c>
      <c r="AL204">
        <v>238.9</v>
      </c>
      <c r="AM204">
        <v>1.147</v>
      </c>
      <c r="AS204" t="s">
        <v>82</v>
      </c>
      <c r="AT204" t="s">
        <v>86</v>
      </c>
      <c r="AU204" t="s">
        <v>87</v>
      </c>
      <c r="AV204" t="s">
        <v>88</v>
      </c>
    </row>
    <row r="205" spans="1:48">
      <c r="A205" s="6" t="s">
        <v>604</v>
      </c>
      <c r="B205" t="s">
        <v>85</v>
      </c>
      <c r="C205" t="s">
        <v>217</v>
      </c>
      <c r="D205" t="s">
        <v>218</v>
      </c>
      <c r="E205" t="s">
        <v>80</v>
      </c>
      <c r="F205">
        <v>2011</v>
      </c>
      <c r="H205">
        <v>165</v>
      </c>
      <c r="I205">
        <v>3</v>
      </c>
      <c r="J205" t="s">
        <v>79</v>
      </c>
      <c r="K205">
        <v>48</v>
      </c>
      <c r="L205">
        <v>1</v>
      </c>
      <c r="M205">
        <v>1000</v>
      </c>
      <c r="N205">
        <v>25</v>
      </c>
      <c r="O205">
        <v>23.1</v>
      </c>
      <c r="P205">
        <v>7.13</v>
      </c>
      <c r="Q205">
        <v>29</v>
      </c>
      <c r="R205">
        <v>7.82</v>
      </c>
      <c r="S205">
        <v>6.3</v>
      </c>
      <c r="T205">
        <v>-103.29</v>
      </c>
      <c r="U205">
        <v>-0.42</v>
      </c>
      <c r="V205">
        <v>700</v>
      </c>
      <c r="W205">
        <v>5.5</v>
      </c>
      <c r="X205">
        <v>170</v>
      </c>
      <c r="Y205">
        <v>0.31</v>
      </c>
      <c r="Z205">
        <v>0</v>
      </c>
      <c r="AA205">
        <v>1000</v>
      </c>
      <c r="AB205">
        <v>5</v>
      </c>
      <c r="AC205">
        <v>-0.7</v>
      </c>
      <c r="AD205">
        <v>3.92</v>
      </c>
      <c r="AE205">
        <v>1324</v>
      </c>
      <c r="AF205">
        <v>982</v>
      </c>
      <c r="AG205">
        <v>40</v>
      </c>
      <c r="AH205">
        <v>16</v>
      </c>
      <c r="AI205">
        <v>1.3</v>
      </c>
      <c r="AL205">
        <v>243.4</v>
      </c>
      <c r="AM205">
        <v>1.1679999999999999</v>
      </c>
      <c r="AS205" t="s">
        <v>82</v>
      </c>
      <c r="AT205" t="s">
        <v>86</v>
      </c>
      <c r="AU205" t="s">
        <v>87</v>
      </c>
      <c r="AV205" t="s">
        <v>88</v>
      </c>
    </row>
    <row r="206" spans="1:48">
      <c r="A206" s="6" t="s">
        <v>604</v>
      </c>
      <c r="B206" t="s">
        <v>85</v>
      </c>
      <c r="C206" t="s">
        <v>103</v>
      </c>
      <c r="D206" t="s">
        <v>104</v>
      </c>
      <c r="E206" t="s">
        <v>80</v>
      </c>
      <c r="F206">
        <v>2010</v>
      </c>
      <c r="H206">
        <v>170</v>
      </c>
      <c r="I206">
        <v>2.9</v>
      </c>
      <c r="J206" t="s">
        <v>15</v>
      </c>
      <c r="K206">
        <v>72</v>
      </c>
      <c r="L206">
        <v>1</v>
      </c>
      <c r="M206">
        <v>1000</v>
      </c>
      <c r="N206">
        <v>25</v>
      </c>
      <c r="O206">
        <v>35.6</v>
      </c>
      <c r="P206">
        <v>4.78</v>
      </c>
      <c r="Q206">
        <v>44.3</v>
      </c>
      <c r="R206">
        <v>5.12</v>
      </c>
      <c r="S206">
        <v>3.1</v>
      </c>
      <c r="T206">
        <v>-168.55</v>
      </c>
      <c r="U206">
        <v>-0.45</v>
      </c>
      <c r="V206">
        <v>2000</v>
      </c>
      <c r="W206">
        <v>5.5</v>
      </c>
      <c r="X206">
        <v>500</v>
      </c>
      <c r="Y206">
        <v>0.52</v>
      </c>
      <c r="Z206">
        <v>0</v>
      </c>
      <c r="AA206">
        <v>1000</v>
      </c>
      <c r="AB206">
        <v>3</v>
      </c>
      <c r="AC206">
        <v>-0.7</v>
      </c>
      <c r="AD206">
        <v>6.14</v>
      </c>
      <c r="AE206">
        <v>1580</v>
      </c>
      <c r="AF206">
        <v>808</v>
      </c>
      <c r="AG206">
        <v>40</v>
      </c>
      <c r="AH206">
        <v>15.75</v>
      </c>
      <c r="AI206">
        <v>1.278</v>
      </c>
      <c r="AL206">
        <v>148.6</v>
      </c>
      <c r="AM206">
        <v>1.07</v>
      </c>
      <c r="AS206" t="s">
        <v>82</v>
      </c>
      <c r="AT206" t="s">
        <v>86</v>
      </c>
      <c r="AU206" t="s">
        <v>87</v>
      </c>
      <c r="AV206" t="s">
        <v>88</v>
      </c>
    </row>
    <row r="207" spans="1:48">
      <c r="A207" s="6" t="s">
        <v>604</v>
      </c>
      <c r="B207" t="s">
        <v>85</v>
      </c>
      <c r="C207" t="s">
        <v>105</v>
      </c>
      <c r="D207" t="s">
        <v>106</v>
      </c>
      <c r="E207" t="s">
        <v>80</v>
      </c>
      <c r="F207">
        <v>2010</v>
      </c>
      <c r="H207">
        <v>170</v>
      </c>
      <c r="I207">
        <v>2.9</v>
      </c>
      <c r="J207" t="s">
        <v>15</v>
      </c>
      <c r="K207">
        <v>48</v>
      </c>
      <c r="L207">
        <v>1</v>
      </c>
      <c r="M207">
        <v>1000</v>
      </c>
      <c r="N207">
        <v>25</v>
      </c>
      <c r="O207">
        <v>23.5</v>
      </c>
      <c r="P207">
        <v>7.24</v>
      </c>
      <c r="Q207">
        <v>29.4</v>
      </c>
      <c r="R207">
        <v>7.8</v>
      </c>
      <c r="S207">
        <v>4.7</v>
      </c>
      <c r="T207">
        <v>-110.52</v>
      </c>
      <c r="U207">
        <v>-0.45</v>
      </c>
      <c r="V207">
        <v>800</v>
      </c>
      <c r="W207">
        <v>5.5</v>
      </c>
      <c r="X207">
        <v>200</v>
      </c>
      <c r="Y207">
        <v>0.26</v>
      </c>
      <c r="Z207">
        <v>0</v>
      </c>
      <c r="AA207">
        <v>1000</v>
      </c>
      <c r="AB207">
        <v>3</v>
      </c>
      <c r="AC207">
        <v>-0.7</v>
      </c>
      <c r="AD207">
        <v>3.92</v>
      </c>
      <c r="AE207">
        <v>1324</v>
      </c>
      <c r="AF207">
        <v>982</v>
      </c>
      <c r="AG207">
        <v>40</v>
      </c>
      <c r="AH207">
        <v>16</v>
      </c>
      <c r="AI207">
        <v>1.3</v>
      </c>
      <c r="AL207">
        <v>238.9</v>
      </c>
      <c r="AM207">
        <v>1.147</v>
      </c>
      <c r="AS207" t="s">
        <v>82</v>
      </c>
      <c r="AT207" t="s">
        <v>86</v>
      </c>
      <c r="AU207" t="s">
        <v>87</v>
      </c>
      <c r="AV207" t="s">
        <v>88</v>
      </c>
    </row>
    <row r="208" spans="1:48">
      <c r="A208" s="6" t="s">
        <v>604</v>
      </c>
      <c r="B208" t="s">
        <v>85</v>
      </c>
      <c r="C208" t="s">
        <v>221</v>
      </c>
      <c r="D208" t="s">
        <v>222</v>
      </c>
      <c r="E208" t="s">
        <v>80</v>
      </c>
      <c r="F208">
        <v>2011</v>
      </c>
      <c r="H208">
        <v>170</v>
      </c>
      <c r="I208">
        <v>2.9</v>
      </c>
      <c r="J208" t="s">
        <v>79</v>
      </c>
      <c r="K208">
        <v>48</v>
      </c>
      <c r="L208">
        <v>1</v>
      </c>
      <c r="M208">
        <v>1000</v>
      </c>
      <c r="N208">
        <v>25</v>
      </c>
      <c r="O208">
        <v>23.2</v>
      </c>
      <c r="P208">
        <v>7.32</v>
      </c>
      <c r="Q208">
        <v>29.2</v>
      </c>
      <c r="R208">
        <v>7.92</v>
      </c>
      <c r="S208">
        <v>6.3</v>
      </c>
      <c r="T208">
        <v>-104.63</v>
      </c>
      <c r="U208">
        <v>-0.42</v>
      </c>
      <c r="V208">
        <v>800</v>
      </c>
      <c r="W208">
        <v>5.5</v>
      </c>
      <c r="X208">
        <v>190</v>
      </c>
      <c r="Y208">
        <v>0.28000000000000003</v>
      </c>
      <c r="Z208">
        <v>0</v>
      </c>
      <c r="AA208">
        <v>1000</v>
      </c>
      <c r="AB208">
        <v>5</v>
      </c>
      <c r="AC208">
        <v>-0.7</v>
      </c>
      <c r="AD208">
        <v>3.92</v>
      </c>
      <c r="AE208">
        <v>1324</v>
      </c>
      <c r="AF208">
        <v>982</v>
      </c>
      <c r="AG208">
        <v>40</v>
      </c>
      <c r="AH208">
        <v>16</v>
      </c>
      <c r="AI208">
        <v>1.3</v>
      </c>
      <c r="AL208">
        <v>243.4</v>
      </c>
      <c r="AM208">
        <v>1.1679999999999999</v>
      </c>
      <c r="AS208" t="s">
        <v>82</v>
      </c>
      <c r="AT208" t="s">
        <v>86</v>
      </c>
      <c r="AU208" t="s">
        <v>87</v>
      </c>
      <c r="AV208" t="s">
        <v>88</v>
      </c>
    </row>
    <row r="209" spans="1:48">
      <c r="A209" s="6" t="s">
        <v>604</v>
      </c>
      <c r="B209" t="s">
        <v>85</v>
      </c>
      <c r="C209" t="s">
        <v>107</v>
      </c>
      <c r="D209" t="s">
        <v>108</v>
      </c>
      <c r="E209" t="s">
        <v>80</v>
      </c>
      <c r="F209">
        <v>2010</v>
      </c>
      <c r="H209">
        <v>175</v>
      </c>
      <c r="I209">
        <v>2.9</v>
      </c>
      <c r="J209" t="s">
        <v>15</v>
      </c>
      <c r="K209">
        <v>72</v>
      </c>
      <c r="L209">
        <v>1</v>
      </c>
      <c r="M209">
        <v>1000</v>
      </c>
      <c r="N209">
        <v>25</v>
      </c>
      <c r="O209">
        <v>35.799999999999997</v>
      </c>
      <c r="P209">
        <v>4.8899999999999997</v>
      </c>
      <c r="Q209">
        <v>44.4</v>
      </c>
      <c r="R209">
        <v>5.23</v>
      </c>
      <c r="S209">
        <v>3.1</v>
      </c>
      <c r="T209">
        <v>-168.4</v>
      </c>
      <c r="U209">
        <v>-0.45</v>
      </c>
      <c r="V209">
        <v>2000</v>
      </c>
      <c r="W209">
        <v>5.5</v>
      </c>
      <c r="X209">
        <v>550</v>
      </c>
      <c r="Y209">
        <v>0.48</v>
      </c>
      <c r="Z209">
        <v>0</v>
      </c>
      <c r="AA209">
        <v>1000</v>
      </c>
      <c r="AB209">
        <v>3</v>
      </c>
      <c r="AC209">
        <v>-0.7</v>
      </c>
      <c r="AD209">
        <v>3.92</v>
      </c>
      <c r="AE209">
        <v>1580</v>
      </c>
      <c r="AF209">
        <v>808</v>
      </c>
      <c r="AG209">
        <v>40</v>
      </c>
      <c r="AH209">
        <v>15.75</v>
      </c>
      <c r="AI209">
        <v>1.278</v>
      </c>
      <c r="AL209">
        <v>148.6</v>
      </c>
      <c r="AM209">
        <v>1.07</v>
      </c>
      <c r="AS209" t="s">
        <v>82</v>
      </c>
      <c r="AT209" t="s">
        <v>86</v>
      </c>
      <c r="AU209" t="s">
        <v>87</v>
      </c>
      <c r="AV209" t="s">
        <v>88</v>
      </c>
    </row>
    <row r="210" spans="1:48">
      <c r="A210" s="6" t="s">
        <v>604</v>
      </c>
      <c r="B210" t="s">
        <v>85</v>
      </c>
      <c r="C210" t="s">
        <v>109</v>
      </c>
      <c r="D210" t="s">
        <v>110</v>
      </c>
      <c r="E210" t="s">
        <v>80</v>
      </c>
      <c r="F210">
        <v>2010</v>
      </c>
      <c r="H210">
        <v>175</v>
      </c>
      <c r="I210">
        <v>2.9</v>
      </c>
      <c r="J210" t="s">
        <v>15</v>
      </c>
      <c r="K210">
        <v>48</v>
      </c>
      <c r="L210">
        <v>1</v>
      </c>
      <c r="M210">
        <v>1000</v>
      </c>
      <c r="N210">
        <v>25</v>
      </c>
      <c r="O210">
        <v>23.6</v>
      </c>
      <c r="P210">
        <v>7.41</v>
      </c>
      <c r="Q210">
        <v>29.5</v>
      </c>
      <c r="R210">
        <v>7.92</v>
      </c>
      <c r="S210">
        <v>4.8</v>
      </c>
      <c r="T210">
        <v>-111.2</v>
      </c>
      <c r="U210">
        <v>-0.45</v>
      </c>
      <c r="V210">
        <v>1000</v>
      </c>
      <c r="W210">
        <v>5.5</v>
      </c>
      <c r="X210">
        <v>240</v>
      </c>
      <c r="Y210">
        <v>0.23</v>
      </c>
      <c r="Z210">
        <v>0</v>
      </c>
      <c r="AA210">
        <v>1000</v>
      </c>
      <c r="AB210">
        <v>3</v>
      </c>
      <c r="AC210">
        <v>-0.7</v>
      </c>
      <c r="AD210">
        <v>3.92</v>
      </c>
      <c r="AE210">
        <v>1324</v>
      </c>
      <c r="AF210">
        <v>982</v>
      </c>
      <c r="AG210">
        <v>40</v>
      </c>
      <c r="AH210">
        <v>16</v>
      </c>
      <c r="AI210">
        <v>1.3</v>
      </c>
      <c r="AL210">
        <v>238.9</v>
      </c>
      <c r="AM210">
        <v>1.147</v>
      </c>
      <c r="AS210" t="s">
        <v>82</v>
      </c>
      <c r="AT210" t="s">
        <v>86</v>
      </c>
      <c r="AU210" t="s">
        <v>87</v>
      </c>
      <c r="AV210" t="s">
        <v>88</v>
      </c>
    </row>
    <row r="211" spans="1:48">
      <c r="A211" s="6" t="s">
        <v>604</v>
      </c>
      <c r="B211" t="s">
        <v>85</v>
      </c>
      <c r="C211" t="s">
        <v>225</v>
      </c>
      <c r="D211" t="s">
        <v>226</v>
      </c>
      <c r="E211" t="s">
        <v>80</v>
      </c>
      <c r="F211">
        <v>2011</v>
      </c>
      <c r="H211">
        <v>175</v>
      </c>
      <c r="I211">
        <v>2.9</v>
      </c>
      <c r="J211" t="s">
        <v>79</v>
      </c>
      <c r="K211">
        <v>48</v>
      </c>
      <c r="L211">
        <v>1</v>
      </c>
      <c r="M211">
        <v>1000</v>
      </c>
      <c r="N211">
        <v>25</v>
      </c>
      <c r="O211">
        <v>23.4</v>
      </c>
      <c r="P211">
        <v>7.49</v>
      </c>
      <c r="Q211">
        <v>29.3</v>
      </c>
      <c r="R211">
        <v>8.0399999999999991</v>
      </c>
      <c r="S211">
        <v>6.4</v>
      </c>
      <c r="T211">
        <v>-106.25</v>
      </c>
      <c r="U211">
        <v>-0.42</v>
      </c>
      <c r="V211">
        <v>900</v>
      </c>
      <c r="W211">
        <v>5.5</v>
      </c>
      <c r="X211">
        <v>220</v>
      </c>
      <c r="Y211">
        <v>0.24</v>
      </c>
      <c r="Z211">
        <v>0</v>
      </c>
      <c r="AA211">
        <v>1000</v>
      </c>
      <c r="AB211">
        <v>5</v>
      </c>
      <c r="AC211">
        <v>-0.7</v>
      </c>
      <c r="AD211">
        <v>3.92</v>
      </c>
      <c r="AE211">
        <v>1324</v>
      </c>
      <c r="AF211">
        <v>982</v>
      </c>
      <c r="AG211">
        <v>40</v>
      </c>
      <c r="AH211">
        <v>16</v>
      </c>
      <c r="AI211">
        <v>1.3</v>
      </c>
      <c r="AL211">
        <v>243.4</v>
      </c>
      <c r="AM211">
        <v>1.1679999999999999</v>
      </c>
      <c r="AS211" t="s">
        <v>82</v>
      </c>
      <c r="AT211" t="s">
        <v>86</v>
      </c>
      <c r="AU211" t="s">
        <v>87</v>
      </c>
      <c r="AV211" t="s">
        <v>88</v>
      </c>
    </row>
    <row r="212" spans="1:48">
      <c r="A212" s="6" t="s">
        <v>604</v>
      </c>
      <c r="B212" t="s">
        <v>85</v>
      </c>
      <c r="C212" t="s">
        <v>111</v>
      </c>
      <c r="D212" t="s">
        <v>112</v>
      </c>
      <c r="E212" t="s">
        <v>80</v>
      </c>
      <c r="F212">
        <v>2010</v>
      </c>
      <c r="H212">
        <v>180</v>
      </c>
      <c r="I212">
        <v>2.8</v>
      </c>
      <c r="J212" t="s">
        <v>15</v>
      </c>
      <c r="K212">
        <v>72</v>
      </c>
      <c r="L212">
        <v>1</v>
      </c>
      <c r="M212">
        <v>1000</v>
      </c>
      <c r="N212">
        <v>25</v>
      </c>
      <c r="O212">
        <v>36.1</v>
      </c>
      <c r="P212">
        <v>4.99</v>
      </c>
      <c r="Q212">
        <v>44.6</v>
      </c>
      <c r="R212">
        <v>5.34</v>
      </c>
      <c r="S212">
        <v>3.2</v>
      </c>
      <c r="T212">
        <v>-171.5</v>
      </c>
      <c r="U212">
        <v>-0.45</v>
      </c>
      <c r="V212">
        <v>2000</v>
      </c>
      <c r="W212">
        <v>5.5</v>
      </c>
      <c r="X212">
        <v>500</v>
      </c>
      <c r="Y212">
        <v>0.45</v>
      </c>
      <c r="Z212">
        <v>0</v>
      </c>
      <c r="AA212">
        <v>1000</v>
      </c>
      <c r="AB212">
        <v>3</v>
      </c>
      <c r="AC212">
        <v>-0.7</v>
      </c>
      <c r="AD212">
        <v>3.92</v>
      </c>
      <c r="AE212">
        <v>1580</v>
      </c>
      <c r="AF212">
        <v>808</v>
      </c>
      <c r="AG212">
        <v>40</v>
      </c>
      <c r="AH212">
        <v>15.75</v>
      </c>
      <c r="AI212">
        <v>1.278</v>
      </c>
      <c r="AL212">
        <v>148.6</v>
      </c>
      <c r="AM212">
        <v>1.07</v>
      </c>
      <c r="AS212" t="s">
        <v>82</v>
      </c>
      <c r="AT212" t="s">
        <v>86</v>
      </c>
      <c r="AU212" t="s">
        <v>87</v>
      </c>
      <c r="AV212" t="s">
        <v>88</v>
      </c>
    </row>
    <row r="213" spans="1:48">
      <c r="A213" s="6" t="s">
        <v>604</v>
      </c>
      <c r="B213" t="s">
        <v>85</v>
      </c>
      <c r="C213" t="s">
        <v>113</v>
      </c>
      <c r="D213" t="s">
        <v>114</v>
      </c>
      <c r="E213" t="s">
        <v>80</v>
      </c>
      <c r="F213">
        <v>2010</v>
      </c>
      <c r="H213">
        <v>180</v>
      </c>
      <c r="I213">
        <v>2.8</v>
      </c>
      <c r="J213" t="s">
        <v>15</v>
      </c>
      <c r="K213">
        <v>48</v>
      </c>
      <c r="L213">
        <v>1</v>
      </c>
      <c r="M213">
        <v>1000</v>
      </c>
      <c r="N213">
        <v>25</v>
      </c>
      <c r="O213">
        <v>23.8</v>
      </c>
      <c r="P213">
        <v>7.58</v>
      </c>
      <c r="Q213">
        <v>29.6</v>
      </c>
      <c r="R213">
        <v>8.07</v>
      </c>
      <c r="S213">
        <v>4.8</v>
      </c>
      <c r="T213">
        <v>-112.7</v>
      </c>
      <c r="U213">
        <v>-0.45</v>
      </c>
      <c r="V213">
        <v>1000</v>
      </c>
      <c r="W213">
        <v>5.5</v>
      </c>
      <c r="X213">
        <v>240</v>
      </c>
      <c r="Y213">
        <v>0.2</v>
      </c>
      <c r="Z213">
        <v>0</v>
      </c>
      <c r="AA213">
        <v>1000</v>
      </c>
      <c r="AB213">
        <v>3</v>
      </c>
      <c r="AC213">
        <v>-0.7</v>
      </c>
      <c r="AD213">
        <v>3.92</v>
      </c>
      <c r="AE213">
        <v>1324</v>
      </c>
      <c r="AF213">
        <v>982</v>
      </c>
      <c r="AG213">
        <v>40</v>
      </c>
      <c r="AH213">
        <v>16</v>
      </c>
      <c r="AI213">
        <v>1.3</v>
      </c>
      <c r="AL213">
        <v>238.9</v>
      </c>
      <c r="AM213">
        <v>1.147</v>
      </c>
      <c r="AS213" t="s">
        <v>82</v>
      </c>
      <c r="AT213" t="s">
        <v>86</v>
      </c>
      <c r="AU213" t="s">
        <v>87</v>
      </c>
      <c r="AV213" t="s">
        <v>88</v>
      </c>
    </row>
    <row r="214" spans="1:48">
      <c r="A214" s="6" t="s">
        <v>604</v>
      </c>
      <c r="B214" t="s">
        <v>85</v>
      </c>
      <c r="C214" t="s">
        <v>229</v>
      </c>
      <c r="D214" t="s">
        <v>230</v>
      </c>
      <c r="E214" t="s">
        <v>80</v>
      </c>
      <c r="F214">
        <v>2011</v>
      </c>
      <c r="H214">
        <v>180</v>
      </c>
      <c r="I214">
        <v>2.8</v>
      </c>
      <c r="J214" t="s">
        <v>79</v>
      </c>
      <c r="K214">
        <v>48</v>
      </c>
      <c r="L214">
        <v>1</v>
      </c>
      <c r="M214">
        <v>1000</v>
      </c>
      <c r="N214">
        <v>25</v>
      </c>
      <c r="O214">
        <v>23.5</v>
      </c>
      <c r="P214">
        <v>7.65</v>
      </c>
      <c r="Q214">
        <v>29.4</v>
      </c>
      <c r="R214">
        <v>8.19</v>
      </c>
      <c r="S214">
        <v>6.6</v>
      </c>
      <c r="T214">
        <v>-107.74</v>
      </c>
      <c r="U214">
        <v>-0.42</v>
      </c>
      <c r="V214">
        <v>900</v>
      </c>
      <c r="W214">
        <v>5.5</v>
      </c>
      <c r="X214">
        <v>220</v>
      </c>
      <c r="Y214">
        <v>0.23</v>
      </c>
      <c r="Z214">
        <v>0</v>
      </c>
      <c r="AA214">
        <v>1000</v>
      </c>
      <c r="AB214">
        <v>5</v>
      </c>
      <c r="AC214">
        <v>-0.7</v>
      </c>
      <c r="AD214">
        <v>3.92</v>
      </c>
      <c r="AE214">
        <v>1324</v>
      </c>
      <c r="AF214">
        <v>982</v>
      </c>
      <c r="AG214">
        <v>40</v>
      </c>
      <c r="AH214">
        <v>16</v>
      </c>
      <c r="AI214">
        <v>1.3</v>
      </c>
      <c r="AL214">
        <v>243.4</v>
      </c>
      <c r="AM214">
        <v>1.1679999999999999</v>
      </c>
      <c r="AS214" t="s">
        <v>82</v>
      </c>
      <c r="AT214" t="s">
        <v>86</v>
      </c>
      <c r="AU214" t="s">
        <v>87</v>
      </c>
      <c r="AV214" t="s">
        <v>88</v>
      </c>
    </row>
    <row r="215" spans="1:48">
      <c r="A215" s="6" t="s">
        <v>604</v>
      </c>
      <c r="B215" t="s">
        <v>85</v>
      </c>
      <c r="C215" t="s">
        <v>231</v>
      </c>
      <c r="D215" t="s">
        <v>232</v>
      </c>
      <c r="E215" t="s">
        <v>80</v>
      </c>
      <c r="F215">
        <v>2010</v>
      </c>
      <c r="H215">
        <v>185</v>
      </c>
      <c r="I215">
        <v>2.7</v>
      </c>
      <c r="J215" t="s">
        <v>79</v>
      </c>
      <c r="K215">
        <v>48</v>
      </c>
      <c r="L215">
        <v>1</v>
      </c>
      <c r="M215">
        <v>1000</v>
      </c>
      <c r="N215">
        <v>25</v>
      </c>
      <c r="O215">
        <v>23.7</v>
      </c>
      <c r="P215">
        <v>7.82</v>
      </c>
      <c r="Q215">
        <v>29.4</v>
      </c>
      <c r="R215">
        <v>8.39</v>
      </c>
      <c r="S215">
        <v>5.5</v>
      </c>
      <c r="T215">
        <v>-108</v>
      </c>
      <c r="U215">
        <v>-0.43</v>
      </c>
      <c r="V215">
        <v>800</v>
      </c>
      <c r="W215">
        <v>5.5</v>
      </c>
      <c r="X215">
        <v>200</v>
      </c>
      <c r="Y215">
        <v>0.2</v>
      </c>
      <c r="Z215">
        <v>0</v>
      </c>
      <c r="AA215">
        <v>1000</v>
      </c>
      <c r="AB215">
        <v>3</v>
      </c>
      <c r="AC215">
        <v>-0.7</v>
      </c>
      <c r="AD215">
        <v>3.92</v>
      </c>
      <c r="AE215">
        <v>1324</v>
      </c>
      <c r="AF215">
        <v>982</v>
      </c>
      <c r="AG215">
        <v>40</v>
      </c>
      <c r="AH215">
        <v>16</v>
      </c>
      <c r="AI215">
        <v>1.3</v>
      </c>
      <c r="AL215">
        <v>243.4</v>
      </c>
      <c r="AM215">
        <v>1.1679999999999999</v>
      </c>
      <c r="AS215" t="s">
        <v>82</v>
      </c>
      <c r="AT215" t="s">
        <v>86</v>
      </c>
      <c r="AU215" t="s">
        <v>87</v>
      </c>
      <c r="AV215" t="s">
        <v>88</v>
      </c>
    </row>
    <row r="216" spans="1:48">
      <c r="A216" s="6" t="s">
        <v>604</v>
      </c>
      <c r="B216" t="s">
        <v>85</v>
      </c>
      <c r="C216" t="s">
        <v>233</v>
      </c>
      <c r="D216" t="s">
        <v>234</v>
      </c>
      <c r="E216" t="s">
        <v>80</v>
      </c>
      <c r="F216">
        <v>2010</v>
      </c>
      <c r="H216">
        <v>185</v>
      </c>
      <c r="I216">
        <v>2.7</v>
      </c>
      <c r="J216" t="s">
        <v>79</v>
      </c>
      <c r="K216">
        <v>60</v>
      </c>
      <c r="L216">
        <v>1</v>
      </c>
      <c r="M216">
        <v>1000</v>
      </c>
      <c r="N216">
        <v>25</v>
      </c>
      <c r="O216">
        <v>28.5</v>
      </c>
      <c r="P216">
        <v>6.49</v>
      </c>
      <c r="Q216">
        <v>35.9</v>
      </c>
      <c r="R216">
        <v>7.27</v>
      </c>
      <c r="S216">
        <v>5.8</v>
      </c>
      <c r="T216">
        <v>-124.53</v>
      </c>
      <c r="U216">
        <v>-0.42</v>
      </c>
      <c r="V216">
        <v>700</v>
      </c>
      <c r="W216">
        <v>5.5</v>
      </c>
      <c r="X216">
        <v>180</v>
      </c>
      <c r="Y216">
        <v>0.46</v>
      </c>
      <c r="Z216">
        <v>0</v>
      </c>
      <c r="AA216">
        <v>1000</v>
      </c>
      <c r="AB216">
        <v>5</v>
      </c>
      <c r="AC216">
        <v>-0.7</v>
      </c>
      <c r="AD216">
        <v>3.92</v>
      </c>
      <c r="AE216">
        <v>1638</v>
      </c>
      <c r="AF216">
        <v>982</v>
      </c>
      <c r="AG216">
        <v>40</v>
      </c>
      <c r="AH216">
        <v>19.2</v>
      </c>
      <c r="AI216">
        <v>1.609</v>
      </c>
      <c r="AL216">
        <v>243.4</v>
      </c>
      <c r="AM216">
        <v>1.46</v>
      </c>
      <c r="AS216" t="s">
        <v>82</v>
      </c>
      <c r="AT216" t="s">
        <v>86</v>
      </c>
      <c r="AU216" t="s">
        <v>87</v>
      </c>
      <c r="AV216" t="s">
        <v>88</v>
      </c>
    </row>
    <row r="217" spans="1:48">
      <c r="A217" s="6" t="s">
        <v>604</v>
      </c>
      <c r="B217" t="s">
        <v>85</v>
      </c>
      <c r="C217" t="s">
        <v>235</v>
      </c>
      <c r="D217" t="s">
        <v>236</v>
      </c>
      <c r="E217" t="s">
        <v>80</v>
      </c>
      <c r="F217">
        <v>2011</v>
      </c>
      <c r="H217">
        <v>185</v>
      </c>
      <c r="I217">
        <v>2.7</v>
      </c>
      <c r="J217" t="s">
        <v>79</v>
      </c>
      <c r="K217">
        <v>48</v>
      </c>
      <c r="L217">
        <v>1</v>
      </c>
      <c r="M217">
        <v>1000</v>
      </c>
      <c r="N217">
        <v>25</v>
      </c>
      <c r="O217">
        <v>23.7</v>
      </c>
      <c r="P217">
        <v>7.82</v>
      </c>
      <c r="Q217">
        <v>29.4</v>
      </c>
      <c r="R217">
        <v>8.39</v>
      </c>
      <c r="S217">
        <v>6.7</v>
      </c>
      <c r="T217">
        <v>-108.7</v>
      </c>
      <c r="U217">
        <v>-0.42</v>
      </c>
      <c r="V217">
        <v>800</v>
      </c>
      <c r="W217">
        <v>5.5</v>
      </c>
      <c r="X217">
        <v>200</v>
      </c>
      <c r="Y217">
        <v>0.2</v>
      </c>
      <c r="Z217">
        <v>0</v>
      </c>
      <c r="AA217">
        <v>1000</v>
      </c>
      <c r="AB217">
        <v>5</v>
      </c>
      <c r="AC217">
        <v>-0.7</v>
      </c>
      <c r="AD217">
        <v>3.92</v>
      </c>
      <c r="AE217">
        <v>1324</v>
      </c>
      <c r="AF217">
        <v>982</v>
      </c>
      <c r="AG217">
        <v>40</v>
      </c>
      <c r="AH217">
        <v>16</v>
      </c>
      <c r="AI217">
        <v>1.3</v>
      </c>
      <c r="AL217">
        <v>243.4</v>
      </c>
      <c r="AM217">
        <v>1.1679999999999999</v>
      </c>
      <c r="AS217" t="s">
        <v>82</v>
      </c>
      <c r="AT217" t="s">
        <v>86</v>
      </c>
      <c r="AU217" t="s">
        <v>87</v>
      </c>
      <c r="AV217" t="s">
        <v>88</v>
      </c>
    </row>
    <row r="218" spans="1:48">
      <c r="A218" s="6" t="s">
        <v>604</v>
      </c>
      <c r="B218" t="s">
        <v>85</v>
      </c>
      <c r="C218" t="s">
        <v>119</v>
      </c>
      <c r="D218" t="s">
        <v>120</v>
      </c>
      <c r="E218" t="s">
        <v>80</v>
      </c>
      <c r="F218">
        <v>2010</v>
      </c>
      <c r="H218">
        <v>190</v>
      </c>
      <c r="I218">
        <v>2.6</v>
      </c>
      <c r="J218" t="s">
        <v>15</v>
      </c>
      <c r="K218">
        <v>72</v>
      </c>
      <c r="L218">
        <v>1</v>
      </c>
      <c r="M218">
        <v>1000</v>
      </c>
      <c r="N218">
        <v>25</v>
      </c>
      <c r="O218">
        <v>36.6</v>
      </c>
      <c r="P218">
        <v>5.19</v>
      </c>
      <c r="Q218">
        <v>44.8</v>
      </c>
      <c r="R218">
        <v>5.52</v>
      </c>
      <c r="S218">
        <v>3.3</v>
      </c>
      <c r="T218">
        <v>-174.66</v>
      </c>
      <c r="U218">
        <v>-0.45</v>
      </c>
      <c r="V218">
        <v>2000</v>
      </c>
      <c r="W218">
        <v>5.5</v>
      </c>
      <c r="X218">
        <v>550</v>
      </c>
      <c r="Y218">
        <v>0.34</v>
      </c>
      <c r="Z218">
        <v>0</v>
      </c>
      <c r="AA218">
        <v>1000</v>
      </c>
      <c r="AB218">
        <v>3</v>
      </c>
      <c r="AC218">
        <v>-0.7</v>
      </c>
      <c r="AD218">
        <v>3.92</v>
      </c>
      <c r="AE218">
        <v>1580</v>
      </c>
      <c r="AF218">
        <v>808</v>
      </c>
      <c r="AG218">
        <v>40</v>
      </c>
      <c r="AH218">
        <v>15.75</v>
      </c>
      <c r="AI218">
        <v>1.278</v>
      </c>
      <c r="AL218">
        <v>148.6</v>
      </c>
      <c r="AM218">
        <v>1.07</v>
      </c>
      <c r="AS218" t="s">
        <v>82</v>
      </c>
      <c r="AT218" t="s">
        <v>86</v>
      </c>
      <c r="AU218" t="s">
        <v>87</v>
      </c>
      <c r="AV218" t="s">
        <v>88</v>
      </c>
    </row>
    <row r="219" spans="1:48">
      <c r="A219" s="6" t="s">
        <v>604</v>
      </c>
      <c r="B219" t="s">
        <v>85</v>
      </c>
      <c r="C219" t="s">
        <v>121</v>
      </c>
      <c r="D219" t="s">
        <v>122</v>
      </c>
      <c r="E219" t="s">
        <v>80</v>
      </c>
      <c r="F219">
        <v>2010</v>
      </c>
      <c r="H219">
        <v>190</v>
      </c>
      <c r="I219">
        <v>2.6</v>
      </c>
      <c r="J219" t="s">
        <v>15</v>
      </c>
      <c r="K219">
        <v>48</v>
      </c>
      <c r="L219">
        <v>1</v>
      </c>
      <c r="M219">
        <v>1000</v>
      </c>
      <c r="N219">
        <v>25</v>
      </c>
      <c r="O219">
        <v>24.1</v>
      </c>
      <c r="P219">
        <v>7.87</v>
      </c>
      <c r="Q219">
        <v>29.8</v>
      </c>
      <c r="R219">
        <v>8.3800000000000008</v>
      </c>
      <c r="S219">
        <v>5</v>
      </c>
      <c r="T219">
        <v>-114.49</v>
      </c>
      <c r="U219">
        <v>-0.45</v>
      </c>
      <c r="V219">
        <v>1000</v>
      </c>
      <c r="W219">
        <v>5.5</v>
      </c>
      <c r="X219">
        <v>240</v>
      </c>
      <c r="Y219">
        <v>0.18</v>
      </c>
      <c r="Z219">
        <v>0</v>
      </c>
      <c r="AA219">
        <v>1000</v>
      </c>
      <c r="AB219">
        <v>3</v>
      </c>
      <c r="AC219">
        <v>-0.7</v>
      </c>
      <c r="AD219">
        <v>3.92</v>
      </c>
      <c r="AE219">
        <v>1324</v>
      </c>
      <c r="AF219">
        <v>982</v>
      </c>
      <c r="AG219">
        <v>40</v>
      </c>
      <c r="AH219">
        <v>16</v>
      </c>
      <c r="AI219">
        <v>1.3</v>
      </c>
      <c r="AL219">
        <v>238.9</v>
      </c>
      <c r="AM219">
        <v>1.147</v>
      </c>
      <c r="AS219" t="s">
        <v>82</v>
      </c>
      <c r="AT219" t="s">
        <v>86</v>
      </c>
      <c r="AU219" t="s">
        <v>87</v>
      </c>
      <c r="AV219" t="s">
        <v>88</v>
      </c>
    </row>
    <row r="220" spans="1:48">
      <c r="A220" s="6" t="s">
        <v>604</v>
      </c>
      <c r="B220" t="s">
        <v>85</v>
      </c>
      <c r="C220" t="s">
        <v>239</v>
      </c>
      <c r="D220" t="s">
        <v>240</v>
      </c>
      <c r="E220" t="s">
        <v>80</v>
      </c>
      <c r="F220">
        <v>2011</v>
      </c>
      <c r="H220">
        <v>190</v>
      </c>
      <c r="I220">
        <v>2.6</v>
      </c>
      <c r="J220" t="s">
        <v>79</v>
      </c>
      <c r="K220">
        <v>48</v>
      </c>
      <c r="L220">
        <v>1</v>
      </c>
      <c r="M220">
        <v>1000</v>
      </c>
      <c r="N220">
        <v>25</v>
      </c>
      <c r="O220">
        <v>23.9</v>
      </c>
      <c r="P220">
        <v>7.95</v>
      </c>
      <c r="Q220">
        <v>29.6</v>
      </c>
      <c r="R220">
        <v>8.5</v>
      </c>
      <c r="S220">
        <v>6.8</v>
      </c>
      <c r="T220">
        <v>-110.26</v>
      </c>
      <c r="U220">
        <v>-0.42</v>
      </c>
      <c r="V220">
        <v>900</v>
      </c>
      <c r="W220">
        <v>5.5</v>
      </c>
      <c r="X220">
        <v>220</v>
      </c>
      <c r="Y220">
        <v>0.19</v>
      </c>
      <c r="Z220">
        <v>0</v>
      </c>
      <c r="AA220">
        <v>1000</v>
      </c>
      <c r="AB220">
        <v>5</v>
      </c>
      <c r="AC220">
        <v>-0.7</v>
      </c>
      <c r="AD220">
        <v>3.92</v>
      </c>
      <c r="AE220">
        <v>1324</v>
      </c>
      <c r="AF220">
        <v>982</v>
      </c>
      <c r="AG220">
        <v>40</v>
      </c>
      <c r="AH220">
        <v>16</v>
      </c>
      <c r="AI220">
        <v>1.3</v>
      </c>
      <c r="AL220">
        <v>243.4</v>
      </c>
      <c r="AM220">
        <v>1.1679999999999999</v>
      </c>
      <c r="AS220" t="s">
        <v>82</v>
      </c>
      <c r="AT220" t="s">
        <v>86</v>
      </c>
      <c r="AU220" t="s">
        <v>87</v>
      </c>
      <c r="AV220" t="s">
        <v>88</v>
      </c>
    </row>
    <row r="221" spans="1:48">
      <c r="A221" s="6" t="s">
        <v>604</v>
      </c>
      <c r="B221" t="s">
        <v>85</v>
      </c>
      <c r="C221" t="s">
        <v>123</v>
      </c>
      <c r="D221" t="s">
        <v>124</v>
      </c>
      <c r="E221" t="s">
        <v>80</v>
      </c>
      <c r="F221">
        <v>2011</v>
      </c>
      <c r="H221">
        <v>195</v>
      </c>
      <c r="I221">
        <v>2.6</v>
      </c>
      <c r="J221" t="s">
        <v>15</v>
      </c>
      <c r="K221">
        <v>72</v>
      </c>
      <c r="L221">
        <v>1</v>
      </c>
      <c r="M221">
        <v>1000</v>
      </c>
      <c r="N221">
        <v>25</v>
      </c>
      <c r="O221">
        <v>37</v>
      </c>
      <c r="P221">
        <v>5.27</v>
      </c>
      <c r="Q221">
        <v>45</v>
      </c>
      <c r="R221">
        <v>5.62</v>
      </c>
      <c r="S221">
        <v>3.4</v>
      </c>
      <c r="T221">
        <v>-177.11</v>
      </c>
      <c r="U221">
        <v>-0.45</v>
      </c>
      <c r="V221">
        <v>2000</v>
      </c>
      <c r="W221">
        <v>5.5</v>
      </c>
      <c r="X221">
        <v>550</v>
      </c>
      <c r="Y221">
        <v>0.32</v>
      </c>
      <c r="Z221">
        <v>0</v>
      </c>
      <c r="AA221">
        <v>1000</v>
      </c>
      <c r="AB221">
        <v>3</v>
      </c>
      <c r="AC221">
        <v>-0.7</v>
      </c>
      <c r="AD221">
        <v>3.92</v>
      </c>
      <c r="AE221">
        <v>1580</v>
      </c>
      <c r="AF221">
        <v>808</v>
      </c>
      <c r="AG221">
        <v>40</v>
      </c>
      <c r="AH221">
        <v>15.75</v>
      </c>
      <c r="AI221">
        <v>1.2769999999999999</v>
      </c>
      <c r="AL221">
        <v>148.6</v>
      </c>
      <c r="AM221">
        <v>1.07</v>
      </c>
      <c r="AS221" t="s">
        <v>82</v>
      </c>
      <c r="AT221" t="s">
        <v>86</v>
      </c>
      <c r="AU221" t="s">
        <v>87</v>
      </c>
      <c r="AV221" t="s">
        <v>88</v>
      </c>
    </row>
    <row r="222" spans="1:48">
      <c r="A222" s="6" t="s">
        <v>604</v>
      </c>
      <c r="B222" t="s">
        <v>85</v>
      </c>
      <c r="C222" t="s">
        <v>125</v>
      </c>
      <c r="D222" t="s">
        <v>126</v>
      </c>
      <c r="E222" t="s">
        <v>80</v>
      </c>
      <c r="F222">
        <v>2011</v>
      </c>
      <c r="H222">
        <v>195</v>
      </c>
      <c r="I222">
        <v>2.6</v>
      </c>
      <c r="J222" t="s">
        <v>15</v>
      </c>
      <c r="K222">
        <v>48</v>
      </c>
      <c r="L222">
        <v>1</v>
      </c>
      <c r="M222">
        <v>1000</v>
      </c>
      <c r="N222">
        <v>25</v>
      </c>
      <c r="O222">
        <v>24.2</v>
      </c>
      <c r="P222">
        <v>8.0399999999999991</v>
      </c>
      <c r="Q222">
        <v>29.9</v>
      </c>
      <c r="R222">
        <v>8.56</v>
      </c>
      <c r="S222">
        <v>5.0999999999999996</v>
      </c>
      <c r="T222">
        <v>-115.02</v>
      </c>
      <c r="U222">
        <v>-0.45</v>
      </c>
      <c r="V222">
        <v>1000</v>
      </c>
      <c r="W222">
        <v>5.5</v>
      </c>
      <c r="X222">
        <v>240</v>
      </c>
      <c r="Y222">
        <v>0.18</v>
      </c>
      <c r="Z222">
        <v>0</v>
      </c>
      <c r="AA222">
        <v>1000</v>
      </c>
      <c r="AB222">
        <v>3</v>
      </c>
      <c r="AC222">
        <v>-0.7</v>
      </c>
      <c r="AD222">
        <v>3.92</v>
      </c>
      <c r="AE222">
        <v>1324</v>
      </c>
      <c r="AF222">
        <v>982</v>
      </c>
      <c r="AG222">
        <v>40</v>
      </c>
      <c r="AH222">
        <v>16</v>
      </c>
      <c r="AI222">
        <v>1.3</v>
      </c>
      <c r="AL222">
        <v>238.9</v>
      </c>
      <c r="AM222">
        <v>1.147</v>
      </c>
      <c r="AS222" t="s">
        <v>82</v>
      </c>
      <c r="AT222" t="s">
        <v>86</v>
      </c>
      <c r="AU222" t="s">
        <v>87</v>
      </c>
      <c r="AV222" t="s">
        <v>88</v>
      </c>
    </row>
    <row r="223" spans="1:48">
      <c r="A223" s="6" t="s">
        <v>604</v>
      </c>
      <c r="B223" t="s">
        <v>85</v>
      </c>
      <c r="C223" t="s">
        <v>241</v>
      </c>
      <c r="D223" t="s">
        <v>242</v>
      </c>
      <c r="E223" t="s">
        <v>80</v>
      </c>
      <c r="F223">
        <v>2011</v>
      </c>
      <c r="H223">
        <v>195</v>
      </c>
      <c r="I223">
        <v>2.6</v>
      </c>
      <c r="J223" t="s">
        <v>79</v>
      </c>
      <c r="K223">
        <v>48</v>
      </c>
      <c r="L223">
        <v>1</v>
      </c>
      <c r="M223">
        <v>1000</v>
      </c>
      <c r="N223">
        <v>25</v>
      </c>
      <c r="O223">
        <v>24</v>
      </c>
      <c r="P223">
        <v>8.1300000000000008</v>
      </c>
      <c r="Q223">
        <v>29.6</v>
      </c>
      <c r="R223">
        <v>8.69</v>
      </c>
      <c r="S223">
        <v>5.0999999999999996</v>
      </c>
      <c r="T223">
        <v>-107.43</v>
      </c>
      <c r="U223">
        <v>-0.43</v>
      </c>
      <c r="V223">
        <v>1000</v>
      </c>
      <c r="W223">
        <v>5.5</v>
      </c>
      <c r="X223">
        <v>220</v>
      </c>
      <c r="Y223">
        <v>0.18</v>
      </c>
      <c r="Z223">
        <v>0</v>
      </c>
      <c r="AA223">
        <v>1000</v>
      </c>
      <c r="AB223">
        <v>3</v>
      </c>
      <c r="AC223">
        <v>-0.7</v>
      </c>
      <c r="AD223">
        <v>10.27</v>
      </c>
      <c r="AE223">
        <v>1324</v>
      </c>
      <c r="AF223">
        <v>982</v>
      </c>
      <c r="AG223">
        <v>40</v>
      </c>
      <c r="AH223">
        <v>16</v>
      </c>
      <c r="AI223">
        <v>1.3</v>
      </c>
      <c r="AL223">
        <v>243.4</v>
      </c>
      <c r="AM223">
        <v>1.1679999999999999</v>
      </c>
      <c r="AS223" t="s">
        <v>82</v>
      </c>
      <c r="AT223" t="s">
        <v>86</v>
      </c>
      <c r="AU223" t="s">
        <v>87</v>
      </c>
      <c r="AV223" t="s">
        <v>88</v>
      </c>
    </row>
    <row r="224" spans="1:48">
      <c r="A224" s="6" t="s">
        <v>604</v>
      </c>
      <c r="B224" t="s">
        <v>85</v>
      </c>
      <c r="C224" t="s">
        <v>127</v>
      </c>
      <c r="D224" t="s">
        <v>128</v>
      </c>
      <c r="E224" t="s">
        <v>80</v>
      </c>
      <c r="F224">
        <v>2012</v>
      </c>
      <c r="H224">
        <v>200</v>
      </c>
      <c r="I224">
        <v>2.5</v>
      </c>
      <c r="J224" t="s">
        <v>15</v>
      </c>
      <c r="K224">
        <v>72</v>
      </c>
      <c r="L224">
        <v>1</v>
      </c>
      <c r="M224">
        <v>1000</v>
      </c>
      <c r="N224">
        <v>25</v>
      </c>
      <c r="O224">
        <v>37.4</v>
      </c>
      <c r="P224">
        <v>5.35</v>
      </c>
      <c r="Q224">
        <v>45.3</v>
      </c>
      <c r="R224">
        <v>5.71</v>
      </c>
      <c r="S224">
        <v>3.3</v>
      </c>
      <c r="T224">
        <v>-179.3</v>
      </c>
      <c r="U224">
        <v>-0.45</v>
      </c>
      <c r="V224">
        <v>2000</v>
      </c>
      <c r="W224">
        <v>5.5</v>
      </c>
      <c r="X224">
        <v>500</v>
      </c>
      <c r="Y224">
        <v>0.28999999999999998</v>
      </c>
      <c r="Z224">
        <v>0</v>
      </c>
      <c r="AA224">
        <v>1000</v>
      </c>
      <c r="AB224">
        <v>3</v>
      </c>
      <c r="AC224">
        <v>-0.7</v>
      </c>
      <c r="AD224">
        <v>6.55</v>
      </c>
      <c r="AE224">
        <v>1580</v>
      </c>
      <c r="AF224">
        <v>808</v>
      </c>
      <c r="AG224">
        <v>40</v>
      </c>
      <c r="AH224">
        <v>15.75</v>
      </c>
      <c r="AI224">
        <v>1.2769999999999999</v>
      </c>
      <c r="AL224">
        <v>148.6</v>
      </c>
      <c r="AM224">
        <v>1.07</v>
      </c>
      <c r="AS224" t="s">
        <v>82</v>
      </c>
      <c r="AT224" t="s">
        <v>86</v>
      </c>
      <c r="AU224" t="s">
        <v>87</v>
      </c>
      <c r="AV224" t="s">
        <v>88</v>
      </c>
    </row>
    <row r="225" spans="1:48">
      <c r="A225" s="6" t="s">
        <v>604</v>
      </c>
      <c r="B225" t="s">
        <v>85</v>
      </c>
      <c r="C225" t="s">
        <v>129</v>
      </c>
      <c r="D225" t="s">
        <v>130</v>
      </c>
      <c r="E225" t="s">
        <v>80</v>
      </c>
      <c r="F225">
        <v>2011</v>
      </c>
      <c r="H225">
        <v>200</v>
      </c>
      <c r="I225">
        <v>2.5</v>
      </c>
      <c r="J225" t="s">
        <v>15</v>
      </c>
      <c r="K225">
        <v>48</v>
      </c>
      <c r="L225">
        <v>1</v>
      </c>
      <c r="M225">
        <v>1000</v>
      </c>
      <c r="N225">
        <v>25</v>
      </c>
      <c r="O225">
        <v>24.3</v>
      </c>
      <c r="P225">
        <v>8.2200000000000006</v>
      </c>
      <c r="Q225">
        <v>30</v>
      </c>
      <c r="R225">
        <v>8.74</v>
      </c>
      <c r="S225">
        <v>5.0999999999999996</v>
      </c>
      <c r="T225">
        <v>-115.44</v>
      </c>
      <c r="U225">
        <v>-0.45</v>
      </c>
      <c r="V225">
        <v>1000</v>
      </c>
      <c r="W225">
        <v>5.5</v>
      </c>
      <c r="X225">
        <v>240</v>
      </c>
      <c r="Y225">
        <v>0.17</v>
      </c>
      <c r="Z225">
        <v>0</v>
      </c>
      <c r="AA225">
        <v>1000</v>
      </c>
      <c r="AB225">
        <v>3</v>
      </c>
      <c r="AC225">
        <v>-0.7</v>
      </c>
      <c r="AD225">
        <v>3.92</v>
      </c>
      <c r="AE225">
        <v>1324</v>
      </c>
      <c r="AF225">
        <v>982</v>
      </c>
      <c r="AG225">
        <v>40</v>
      </c>
      <c r="AH225">
        <v>16</v>
      </c>
      <c r="AI225">
        <v>1.3</v>
      </c>
      <c r="AL225">
        <v>238.9</v>
      </c>
      <c r="AM225">
        <v>1.147</v>
      </c>
      <c r="AS225" t="s">
        <v>82</v>
      </c>
      <c r="AT225" t="s">
        <v>86</v>
      </c>
      <c r="AU225" t="s">
        <v>87</v>
      </c>
      <c r="AV225" t="s">
        <v>88</v>
      </c>
    </row>
    <row r="226" spans="1:48">
      <c r="A226" s="6" t="s">
        <v>604</v>
      </c>
      <c r="B226" t="s">
        <v>85</v>
      </c>
      <c r="C226" t="s">
        <v>245</v>
      </c>
      <c r="D226" t="s">
        <v>246</v>
      </c>
      <c r="E226" t="s">
        <v>80</v>
      </c>
      <c r="F226">
        <v>2011</v>
      </c>
      <c r="H226">
        <v>200</v>
      </c>
      <c r="I226">
        <v>2.5</v>
      </c>
      <c r="J226" t="s">
        <v>79</v>
      </c>
      <c r="K226">
        <v>48</v>
      </c>
      <c r="L226">
        <v>1</v>
      </c>
      <c r="M226">
        <v>1000</v>
      </c>
      <c r="N226">
        <v>25</v>
      </c>
      <c r="O226">
        <v>24.1</v>
      </c>
      <c r="P226">
        <v>8.3000000000000007</v>
      </c>
      <c r="Q226">
        <v>29.8</v>
      </c>
      <c r="R226">
        <v>8.8699999999999992</v>
      </c>
      <c r="S226">
        <v>5.3</v>
      </c>
      <c r="T226">
        <v>-108.26</v>
      </c>
      <c r="U226">
        <v>-0.43</v>
      </c>
      <c r="V226">
        <v>1000</v>
      </c>
      <c r="W226">
        <v>5.5</v>
      </c>
      <c r="X226">
        <v>220</v>
      </c>
      <c r="Y226">
        <v>0.18</v>
      </c>
      <c r="Z226">
        <v>0</v>
      </c>
      <c r="AA226">
        <v>1000</v>
      </c>
      <c r="AB226">
        <v>3</v>
      </c>
      <c r="AC226">
        <v>-0.7</v>
      </c>
      <c r="AD226">
        <v>10.49</v>
      </c>
      <c r="AE226">
        <v>1324</v>
      </c>
      <c r="AF226">
        <v>982</v>
      </c>
      <c r="AG226">
        <v>40</v>
      </c>
      <c r="AH226">
        <v>16</v>
      </c>
      <c r="AI226">
        <v>1.3</v>
      </c>
      <c r="AL226">
        <v>243.4</v>
      </c>
      <c r="AM226">
        <v>1.1679999999999999</v>
      </c>
      <c r="AS226" t="s">
        <v>82</v>
      </c>
      <c r="AT226" t="s">
        <v>86</v>
      </c>
      <c r="AU226" t="s">
        <v>87</v>
      </c>
      <c r="AV226" t="s">
        <v>88</v>
      </c>
    </row>
    <row r="227" spans="1:48">
      <c r="A227" s="6" t="s">
        <v>604</v>
      </c>
      <c r="B227" t="s">
        <v>85</v>
      </c>
      <c r="C227" t="s">
        <v>247</v>
      </c>
      <c r="D227" t="s">
        <v>248</v>
      </c>
      <c r="E227" t="s">
        <v>80</v>
      </c>
      <c r="F227">
        <v>2011</v>
      </c>
      <c r="H227">
        <v>200</v>
      </c>
      <c r="I227">
        <v>2.5</v>
      </c>
      <c r="J227" t="s">
        <v>79</v>
      </c>
      <c r="K227">
        <v>60</v>
      </c>
      <c r="L227">
        <v>1</v>
      </c>
      <c r="M227">
        <v>1000</v>
      </c>
      <c r="N227">
        <v>25</v>
      </c>
      <c r="O227">
        <v>28.9</v>
      </c>
      <c r="P227">
        <v>6.93</v>
      </c>
      <c r="Q227">
        <v>36.200000000000003</v>
      </c>
      <c r="R227">
        <v>7.67</v>
      </c>
      <c r="S227">
        <v>6.1</v>
      </c>
      <c r="T227">
        <v>-127.6</v>
      </c>
      <c r="U227">
        <v>-0.42</v>
      </c>
      <c r="V227">
        <v>800</v>
      </c>
      <c r="W227">
        <v>5.5</v>
      </c>
      <c r="X227">
        <v>200</v>
      </c>
      <c r="Y227">
        <v>0.4</v>
      </c>
      <c r="Z227">
        <v>0</v>
      </c>
      <c r="AA227">
        <v>1000</v>
      </c>
      <c r="AB227">
        <v>5</v>
      </c>
      <c r="AC227">
        <v>-0.7</v>
      </c>
      <c r="AD227">
        <v>9.1999999999999993</v>
      </c>
      <c r="AE227">
        <v>1638</v>
      </c>
      <c r="AF227">
        <v>982</v>
      </c>
      <c r="AG227">
        <v>40</v>
      </c>
      <c r="AH227">
        <v>19.2</v>
      </c>
      <c r="AI227">
        <v>1.609</v>
      </c>
      <c r="AL227">
        <v>243.4</v>
      </c>
      <c r="AM227">
        <v>1.46</v>
      </c>
      <c r="AS227" t="s">
        <v>82</v>
      </c>
      <c r="AT227" t="s">
        <v>86</v>
      </c>
      <c r="AU227" t="s">
        <v>87</v>
      </c>
      <c r="AV227" t="s">
        <v>88</v>
      </c>
    </row>
    <row r="228" spans="1:48">
      <c r="A228" s="6" t="s">
        <v>604</v>
      </c>
      <c r="B228" t="s">
        <v>85</v>
      </c>
      <c r="C228" t="s">
        <v>133</v>
      </c>
      <c r="D228" t="s">
        <v>134</v>
      </c>
      <c r="E228" t="s">
        <v>80</v>
      </c>
      <c r="F228">
        <v>2010</v>
      </c>
      <c r="H228">
        <v>205</v>
      </c>
      <c r="I228">
        <v>2.4</v>
      </c>
      <c r="J228" t="s">
        <v>15</v>
      </c>
      <c r="K228">
        <v>60</v>
      </c>
      <c r="L228">
        <v>1</v>
      </c>
      <c r="M228">
        <v>1000</v>
      </c>
      <c r="N228">
        <v>25</v>
      </c>
      <c r="O228">
        <v>29.2</v>
      </c>
      <c r="P228">
        <v>7.02</v>
      </c>
      <c r="Q228">
        <v>36.5</v>
      </c>
      <c r="R228">
        <v>7.66</v>
      </c>
      <c r="S228">
        <v>4.5999999999999996</v>
      </c>
      <c r="T228">
        <v>-135.27000000000001</v>
      </c>
      <c r="U228">
        <v>-0.45</v>
      </c>
      <c r="V228">
        <v>900</v>
      </c>
      <c r="W228">
        <v>5.5</v>
      </c>
      <c r="X228">
        <v>220</v>
      </c>
      <c r="Y228">
        <v>0.36</v>
      </c>
      <c r="Z228">
        <v>0</v>
      </c>
      <c r="AA228">
        <v>1000</v>
      </c>
      <c r="AB228">
        <v>3</v>
      </c>
      <c r="AC228">
        <v>-0.7</v>
      </c>
      <c r="AD228">
        <v>9.19</v>
      </c>
      <c r="AE228">
        <v>1638</v>
      </c>
      <c r="AF228">
        <v>982</v>
      </c>
      <c r="AG228">
        <v>40</v>
      </c>
      <c r="AH228">
        <v>19.2</v>
      </c>
      <c r="AI228">
        <v>1.609</v>
      </c>
      <c r="AL228">
        <v>238.9</v>
      </c>
      <c r="AM228">
        <v>1.4330000000000001</v>
      </c>
      <c r="AS228" t="s">
        <v>82</v>
      </c>
      <c r="AT228" t="s">
        <v>86</v>
      </c>
      <c r="AU228" t="s">
        <v>87</v>
      </c>
      <c r="AV228" t="s">
        <v>88</v>
      </c>
    </row>
    <row r="229" spans="1:48">
      <c r="A229" s="6" t="s">
        <v>604</v>
      </c>
      <c r="B229" t="s">
        <v>85</v>
      </c>
      <c r="C229" t="s">
        <v>135</v>
      </c>
      <c r="D229" t="s">
        <v>136</v>
      </c>
      <c r="E229" t="s">
        <v>80</v>
      </c>
      <c r="F229">
        <v>2012</v>
      </c>
      <c r="H229">
        <v>205</v>
      </c>
      <c r="I229">
        <v>2.4</v>
      </c>
      <c r="J229" t="s">
        <v>15</v>
      </c>
      <c r="K229">
        <v>72</v>
      </c>
      <c r="L229">
        <v>1</v>
      </c>
      <c r="M229">
        <v>1000</v>
      </c>
      <c r="N229">
        <v>25</v>
      </c>
      <c r="O229">
        <v>37.700000000000003</v>
      </c>
      <c r="P229">
        <v>5.43</v>
      </c>
      <c r="Q229">
        <v>45.4</v>
      </c>
      <c r="R229">
        <v>5.81</v>
      </c>
      <c r="S229">
        <v>3.5</v>
      </c>
      <c r="T229">
        <v>-181.46</v>
      </c>
      <c r="U229">
        <v>-0.45</v>
      </c>
      <c r="V229">
        <v>2000</v>
      </c>
      <c r="W229">
        <v>5.5</v>
      </c>
      <c r="X229">
        <v>500</v>
      </c>
      <c r="Y229">
        <v>0.27</v>
      </c>
      <c r="Z229">
        <v>0</v>
      </c>
      <c r="AA229">
        <v>1000</v>
      </c>
      <c r="AB229">
        <v>3</v>
      </c>
      <c r="AC229">
        <v>-0.7</v>
      </c>
      <c r="AD229">
        <v>6.55</v>
      </c>
      <c r="AE229">
        <v>1580</v>
      </c>
      <c r="AF229">
        <v>808</v>
      </c>
      <c r="AG229">
        <v>40</v>
      </c>
      <c r="AH229">
        <v>15.75</v>
      </c>
      <c r="AI229">
        <v>1.2769999999999999</v>
      </c>
      <c r="AL229">
        <v>148.6</v>
      </c>
      <c r="AM229">
        <v>1.07</v>
      </c>
      <c r="AS229" t="s">
        <v>82</v>
      </c>
      <c r="AT229" t="s">
        <v>86</v>
      </c>
      <c r="AU229" t="s">
        <v>87</v>
      </c>
      <c r="AV229" t="s">
        <v>88</v>
      </c>
    </row>
    <row r="230" spans="1:48">
      <c r="A230" s="6" t="s">
        <v>604</v>
      </c>
      <c r="B230" t="s">
        <v>85</v>
      </c>
      <c r="C230" t="s">
        <v>251</v>
      </c>
      <c r="D230" t="s">
        <v>252</v>
      </c>
      <c r="E230" t="s">
        <v>80</v>
      </c>
      <c r="F230">
        <v>2011</v>
      </c>
      <c r="H230">
        <v>205</v>
      </c>
      <c r="I230">
        <v>2.4</v>
      </c>
      <c r="J230" t="s">
        <v>79</v>
      </c>
      <c r="K230">
        <v>48</v>
      </c>
      <c r="L230">
        <v>1</v>
      </c>
      <c r="M230">
        <v>1000</v>
      </c>
      <c r="N230">
        <v>25</v>
      </c>
      <c r="O230">
        <v>24.2</v>
      </c>
      <c r="P230">
        <v>8.4700000000000006</v>
      </c>
      <c r="Q230">
        <v>29.9</v>
      </c>
      <c r="R230">
        <v>9.0299999999999994</v>
      </c>
      <c r="S230">
        <v>5.4</v>
      </c>
      <c r="T230">
        <v>-108.23</v>
      </c>
      <c r="U230">
        <v>-0.43</v>
      </c>
      <c r="V230">
        <v>1000</v>
      </c>
      <c r="W230">
        <v>5.5</v>
      </c>
      <c r="X230">
        <v>220</v>
      </c>
      <c r="Y230">
        <v>0.17</v>
      </c>
      <c r="Z230">
        <v>0</v>
      </c>
      <c r="AA230">
        <v>1000</v>
      </c>
      <c r="AB230">
        <v>3</v>
      </c>
      <c r="AC230">
        <v>-0.7</v>
      </c>
      <c r="AD230">
        <v>10.84</v>
      </c>
      <c r="AE230">
        <v>1324</v>
      </c>
      <c r="AF230">
        <v>982</v>
      </c>
      <c r="AG230">
        <v>40</v>
      </c>
      <c r="AH230">
        <v>16</v>
      </c>
      <c r="AI230">
        <v>1.3</v>
      </c>
      <c r="AL230">
        <v>243.4</v>
      </c>
      <c r="AM230">
        <v>1.1679999999999999</v>
      </c>
      <c r="AS230" t="s">
        <v>82</v>
      </c>
      <c r="AT230" t="s">
        <v>86</v>
      </c>
      <c r="AU230" t="s">
        <v>87</v>
      </c>
      <c r="AV230" t="s">
        <v>88</v>
      </c>
    </row>
    <row r="231" spans="1:48">
      <c r="A231" s="6" t="s">
        <v>604</v>
      </c>
      <c r="B231" t="s">
        <v>85</v>
      </c>
      <c r="C231" t="s">
        <v>253</v>
      </c>
      <c r="D231" t="s">
        <v>254</v>
      </c>
      <c r="E231" t="s">
        <v>80</v>
      </c>
      <c r="F231">
        <v>2011</v>
      </c>
      <c r="H231">
        <v>205</v>
      </c>
      <c r="I231">
        <v>2.4</v>
      </c>
      <c r="J231" t="s">
        <v>79</v>
      </c>
      <c r="K231">
        <v>60</v>
      </c>
      <c r="L231">
        <v>1</v>
      </c>
      <c r="M231">
        <v>1000</v>
      </c>
      <c r="N231">
        <v>25</v>
      </c>
      <c r="O231">
        <v>28.9</v>
      </c>
      <c r="P231">
        <v>7.09</v>
      </c>
      <c r="Q231">
        <v>36.200000000000003</v>
      </c>
      <c r="R231">
        <v>7.78</v>
      </c>
      <c r="S231">
        <v>6.2</v>
      </c>
      <c r="T231">
        <v>-128.99</v>
      </c>
      <c r="U231">
        <v>-0.42</v>
      </c>
      <c r="V231">
        <v>1000</v>
      </c>
      <c r="W231">
        <v>5.5</v>
      </c>
      <c r="X231">
        <v>200</v>
      </c>
      <c r="Y231">
        <v>0.37</v>
      </c>
      <c r="Z231">
        <v>0</v>
      </c>
      <c r="AA231">
        <v>1000</v>
      </c>
      <c r="AB231">
        <v>5</v>
      </c>
      <c r="AC231">
        <v>-0.7</v>
      </c>
      <c r="AD231">
        <v>3.92</v>
      </c>
      <c r="AE231">
        <v>1638</v>
      </c>
      <c r="AF231">
        <v>982</v>
      </c>
      <c r="AG231">
        <v>40</v>
      </c>
      <c r="AH231">
        <v>19.2</v>
      </c>
      <c r="AI231">
        <v>1.609</v>
      </c>
      <c r="AL231">
        <v>243.4</v>
      </c>
      <c r="AM231">
        <v>1.46</v>
      </c>
      <c r="AS231" t="s">
        <v>82</v>
      </c>
      <c r="AT231" t="s">
        <v>86</v>
      </c>
      <c r="AU231" t="s">
        <v>87</v>
      </c>
      <c r="AV231" t="s">
        <v>88</v>
      </c>
    </row>
    <row r="232" spans="1:48">
      <c r="A232" s="6" t="s">
        <v>604</v>
      </c>
      <c r="B232" t="s">
        <v>85</v>
      </c>
      <c r="C232" t="s">
        <v>257</v>
      </c>
      <c r="D232" t="s">
        <v>258</v>
      </c>
      <c r="E232" t="s">
        <v>80</v>
      </c>
      <c r="F232">
        <v>2010</v>
      </c>
      <c r="H232">
        <v>210</v>
      </c>
      <c r="I232">
        <v>2.4</v>
      </c>
      <c r="J232" t="s">
        <v>79</v>
      </c>
      <c r="K232">
        <v>60</v>
      </c>
      <c r="L232">
        <v>1</v>
      </c>
      <c r="M232">
        <v>1000</v>
      </c>
      <c r="N232">
        <v>25</v>
      </c>
      <c r="O232">
        <v>29</v>
      </c>
      <c r="P232">
        <v>7.25</v>
      </c>
      <c r="Q232">
        <v>36.4</v>
      </c>
      <c r="R232">
        <v>7.89</v>
      </c>
      <c r="S232">
        <v>5.0999999999999996</v>
      </c>
      <c r="T232">
        <v>-129.27000000000001</v>
      </c>
      <c r="U232">
        <v>-0.43</v>
      </c>
      <c r="V232">
        <v>900</v>
      </c>
      <c r="W232">
        <v>5.5</v>
      </c>
      <c r="X232">
        <v>220</v>
      </c>
      <c r="Y232">
        <v>0.36</v>
      </c>
      <c r="Z232">
        <v>0</v>
      </c>
      <c r="AA232">
        <v>1000</v>
      </c>
      <c r="AB232">
        <v>3</v>
      </c>
      <c r="AC232">
        <v>-0.7</v>
      </c>
      <c r="AD232">
        <v>3.92</v>
      </c>
      <c r="AE232">
        <v>1638</v>
      </c>
      <c r="AF232">
        <v>982</v>
      </c>
      <c r="AG232">
        <v>40</v>
      </c>
      <c r="AH232">
        <v>19.2</v>
      </c>
      <c r="AI232">
        <v>1.609</v>
      </c>
      <c r="AL232">
        <v>243.4</v>
      </c>
      <c r="AM232">
        <v>1.46</v>
      </c>
      <c r="AS232" t="s">
        <v>82</v>
      </c>
      <c r="AT232" t="s">
        <v>86</v>
      </c>
      <c r="AU232" t="s">
        <v>87</v>
      </c>
      <c r="AV232" t="s">
        <v>88</v>
      </c>
    </row>
    <row r="233" spans="1:48">
      <c r="A233" s="6" t="s">
        <v>604</v>
      </c>
      <c r="B233" t="s">
        <v>85</v>
      </c>
      <c r="C233" t="s">
        <v>259</v>
      </c>
      <c r="D233" t="s">
        <v>260</v>
      </c>
      <c r="E233" t="s">
        <v>80</v>
      </c>
      <c r="F233">
        <v>2011</v>
      </c>
      <c r="H233">
        <v>210</v>
      </c>
      <c r="I233">
        <v>2.4</v>
      </c>
      <c r="J233" t="s">
        <v>79</v>
      </c>
      <c r="K233">
        <v>48</v>
      </c>
      <c r="L233">
        <v>1</v>
      </c>
      <c r="M233">
        <v>1000</v>
      </c>
      <c r="N233">
        <v>25</v>
      </c>
      <c r="O233">
        <v>24.3</v>
      </c>
      <c r="P233">
        <v>8.6300000000000008</v>
      </c>
      <c r="Q233">
        <v>30</v>
      </c>
      <c r="R233">
        <v>9.19</v>
      </c>
      <c r="S233">
        <v>5.0999999999999996</v>
      </c>
      <c r="T233">
        <v>-109.1</v>
      </c>
      <c r="U233">
        <v>-0.43</v>
      </c>
      <c r="V233">
        <v>1000</v>
      </c>
      <c r="W233">
        <v>5.5</v>
      </c>
      <c r="X233">
        <v>220</v>
      </c>
      <c r="Y233">
        <v>0.17</v>
      </c>
      <c r="Z233">
        <v>0</v>
      </c>
      <c r="AA233">
        <v>1000</v>
      </c>
      <c r="AB233">
        <v>3</v>
      </c>
      <c r="AC233">
        <v>-0.7</v>
      </c>
      <c r="AD233">
        <v>10.84</v>
      </c>
      <c r="AE233">
        <v>1324</v>
      </c>
      <c r="AF233">
        <v>982</v>
      </c>
      <c r="AG233">
        <v>40</v>
      </c>
      <c r="AH233">
        <v>16</v>
      </c>
      <c r="AI233">
        <v>1.3</v>
      </c>
      <c r="AL233">
        <v>243.4</v>
      </c>
      <c r="AM233">
        <v>1.1679999999999999</v>
      </c>
      <c r="AS233" t="s">
        <v>82</v>
      </c>
      <c r="AT233" t="s">
        <v>86</v>
      </c>
      <c r="AU233" t="s">
        <v>87</v>
      </c>
      <c r="AV233" t="s">
        <v>88</v>
      </c>
    </row>
    <row r="234" spans="1:48">
      <c r="A234" s="6" t="s">
        <v>604</v>
      </c>
      <c r="B234" t="s">
        <v>85</v>
      </c>
      <c r="C234" t="s">
        <v>261</v>
      </c>
      <c r="D234" t="s">
        <v>262</v>
      </c>
      <c r="E234" t="s">
        <v>80</v>
      </c>
      <c r="F234">
        <v>2011</v>
      </c>
      <c r="H234">
        <v>210</v>
      </c>
      <c r="I234">
        <v>2.4</v>
      </c>
      <c r="J234" t="s">
        <v>79</v>
      </c>
      <c r="K234">
        <v>60</v>
      </c>
      <c r="L234">
        <v>1</v>
      </c>
      <c r="M234">
        <v>1000</v>
      </c>
      <c r="N234">
        <v>25</v>
      </c>
      <c r="O234">
        <v>29</v>
      </c>
      <c r="P234">
        <v>7.25</v>
      </c>
      <c r="Q234">
        <v>36.4</v>
      </c>
      <c r="R234">
        <v>7.89</v>
      </c>
      <c r="S234">
        <v>6.3</v>
      </c>
      <c r="T234">
        <v>-130.34</v>
      </c>
      <c r="U234">
        <v>-0.42</v>
      </c>
      <c r="V234">
        <v>900</v>
      </c>
      <c r="W234">
        <v>5.5</v>
      </c>
      <c r="X234">
        <v>220</v>
      </c>
      <c r="Y234">
        <v>0.36</v>
      </c>
      <c r="Z234">
        <v>0</v>
      </c>
      <c r="AA234">
        <v>1000</v>
      </c>
      <c r="AB234">
        <v>5</v>
      </c>
      <c r="AC234">
        <v>-0.7</v>
      </c>
      <c r="AD234">
        <v>3.92</v>
      </c>
      <c r="AE234">
        <v>1638</v>
      </c>
      <c r="AF234">
        <v>982</v>
      </c>
      <c r="AG234">
        <v>40</v>
      </c>
      <c r="AH234">
        <v>19.2</v>
      </c>
      <c r="AI234">
        <v>1.609</v>
      </c>
      <c r="AL234">
        <v>243.4</v>
      </c>
      <c r="AM234">
        <v>1.46</v>
      </c>
      <c r="AS234" t="s">
        <v>82</v>
      </c>
      <c r="AT234" t="s">
        <v>86</v>
      </c>
      <c r="AU234" t="s">
        <v>87</v>
      </c>
      <c r="AV234" t="s">
        <v>88</v>
      </c>
    </row>
    <row r="235" spans="1:48">
      <c r="A235" s="6" t="s">
        <v>604</v>
      </c>
      <c r="B235" t="s">
        <v>85</v>
      </c>
      <c r="C235" t="s">
        <v>265</v>
      </c>
      <c r="D235" t="s">
        <v>266</v>
      </c>
      <c r="E235" t="s">
        <v>80</v>
      </c>
      <c r="F235">
        <v>2010</v>
      </c>
      <c r="H235">
        <v>215</v>
      </c>
      <c r="I235">
        <v>2.2999999999999998</v>
      </c>
      <c r="J235" t="s">
        <v>79</v>
      </c>
      <c r="K235">
        <v>60</v>
      </c>
      <c r="L235">
        <v>1</v>
      </c>
      <c r="M235">
        <v>1000</v>
      </c>
      <c r="N235">
        <v>25</v>
      </c>
      <c r="O235">
        <v>29</v>
      </c>
      <c r="P235">
        <v>7.4</v>
      </c>
      <c r="Q235">
        <v>36.5</v>
      </c>
      <c r="R235">
        <v>8.01</v>
      </c>
      <c r="S235">
        <v>5.2</v>
      </c>
      <c r="T235">
        <v>-129.72999999999999</v>
      </c>
      <c r="U235">
        <v>-0.43</v>
      </c>
      <c r="V235">
        <v>1000</v>
      </c>
      <c r="W235">
        <v>5.5</v>
      </c>
      <c r="X235">
        <v>240</v>
      </c>
      <c r="Y235">
        <v>0.35</v>
      </c>
      <c r="Z235">
        <v>0</v>
      </c>
      <c r="AA235">
        <v>1000</v>
      </c>
      <c r="AB235">
        <v>3</v>
      </c>
      <c r="AC235">
        <v>-0.7</v>
      </c>
      <c r="AD235">
        <v>3.92</v>
      </c>
      <c r="AE235">
        <v>1638</v>
      </c>
      <c r="AF235">
        <v>982</v>
      </c>
      <c r="AG235">
        <v>40</v>
      </c>
      <c r="AH235">
        <v>19.2</v>
      </c>
      <c r="AI235">
        <v>1.609</v>
      </c>
      <c r="AL235">
        <v>243.4</v>
      </c>
      <c r="AM235">
        <v>1.46</v>
      </c>
      <c r="AS235" t="s">
        <v>82</v>
      </c>
      <c r="AT235" t="s">
        <v>86</v>
      </c>
      <c r="AU235" t="s">
        <v>87</v>
      </c>
      <c r="AV235" t="s">
        <v>88</v>
      </c>
    </row>
    <row r="236" spans="1:48">
      <c r="A236" s="6" t="s">
        <v>604</v>
      </c>
      <c r="B236" t="s">
        <v>85</v>
      </c>
      <c r="C236" t="s">
        <v>267</v>
      </c>
      <c r="D236" t="s">
        <v>268</v>
      </c>
      <c r="E236" t="s">
        <v>80</v>
      </c>
      <c r="F236">
        <v>2011</v>
      </c>
      <c r="H236">
        <v>215</v>
      </c>
      <c r="I236">
        <v>2.2999999999999998</v>
      </c>
      <c r="J236" t="s">
        <v>79</v>
      </c>
      <c r="K236">
        <v>60</v>
      </c>
      <c r="L236">
        <v>1</v>
      </c>
      <c r="M236">
        <v>1000</v>
      </c>
      <c r="N236">
        <v>25</v>
      </c>
      <c r="O236">
        <v>29</v>
      </c>
      <c r="P236">
        <v>7.4</v>
      </c>
      <c r="Q236">
        <v>36.5</v>
      </c>
      <c r="R236">
        <v>8.01</v>
      </c>
      <c r="S236">
        <v>6.4</v>
      </c>
      <c r="T236">
        <v>-130.71</v>
      </c>
      <c r="U236">
        <v>-0.42</v>
      </c>
      <c r="V236">
        <v>1000</v>
      </c>
      <c r="W236">
        <v>5.5</v>
      </c>
      <c r="X236">
        <v>240</v>
      </c>
      <c r="Y236">
        <v>0.35</v>
      </c>
      <c r="Z236">
        <v>0</v>
      </c>
      <c r="AA236">
        <v>1000</v>
      </c>
      <c r="AB236">
        <v>5</v>
      </c>
      <c r="AC236">
        <v>-0.7</v>
      </c>
      <c r="AD236">
        <v>3.92</v>
      </c>
      <c r="AE236">
        <v>1638</v>
      </c>
      <c r="AF236">
        <v>982</v>
      </c>
      <c r="AG236">
        <v>40</v>
      </c>
      <c r="AH236">
        <v>19.2</v>
      </c>
      <c r="AI236">
        <v>1.609</v>
      </c>
      <c r="AL236">
        <v>243.4</v>
      </c>
      <c r="AM236">
        <v>1.46</v>
      </c>
      <c r="AS236" t="s">
        <v>82</v>
      </c>
      <c r="AT236" t="s">
        <v>86</v>
      </c>
      <c r="AU236" t="s">
        <v>87</v>
      </c>
      <c r="AV236" t="s">
        <v>88</v>
      </c>
    </row>
    <row r="237" spans="1:48">
      <c r="A237" s="6" t="s">
        <v>604</v>
      </c>
      <c r="B237" t="s">
        <v>85</v>
      </c>
      <c r="C237" t="s">
        <v>143</v>
      </c>
      <c r="D237" t="s">
        <v>144</v>
      </c>
      <c r="E237" t="s">
        <v>80</v>
      </c>
      <c r="F237">
        <v>2010</v>
      </c>
      <c r="H237">
        <v>220</v>
      </c>
      <c r="I237">
        <v>2.2999999999999998</v>
      </c>
      <c r="J237" t="s">
        <v>15</v>
      </c>
      <c r="K237">
        <v>96</v>
      </c>
      <c r="L237">
        <v>1</v>
      </c>
      <c r="M237">
        <v>1000</v>
      </c>
      <c r="N237">
        <v>25</v>
      </c>
      <c r="O237">
        <v>47</v>
      </c>
      <c r="P237">
        <v>4.68</v>
      </c>
      <c r="Q237">
        <v>58.8</v>
      </c>
      <c r="R237">
        <v>5.01</v>
      </c>
      <c r="S237">
        <v>3</v>
      </c>
      <c r="T237">
        <v>-221.58</v>
      </c>
      <c r="U237">
        <v>-0.45</v>
      </c>
      <c r="V237">
        <v>3000</v>
      </c>
      <c r="W237">
        <v>5.5</v>
      </c>
      <c r="X237">
        <v>700</v>
      </c>
      <c r="Y237">
        <v>0.75</v>
      </c>
      <c r="Z237">
        <v>0</v>
      </c>
      <c r="AA237">
        <v>1000</v>
      </c>
      <c r="AB237">
        <v>4</v>
      </c>
      <c r="AC237">
        <v>-0.7</v>
      </c>
      <c r="AD237">
        <v>6.01</v>
      </c>
      <c r="AE237">
        <v>1602</v>
      </c>
      <c r="AF237">
        <v>1061</v>
      </c>
      <c r="AG237">
        <v>40</v>
      </c>
      <c r="AH237">
        <v>21</v>
      </c>
      <c r="AI237">
        <v>1.7</v>
      </c>
      <c r="AL237">
        <v>148.6</v>
      </c>
      <c r="AM237">
        <v>1.427</v>
      </c>
      <c r="AS237" t="s">
        <v>82</v>
      </c>
      <c r="AT237" t="s">
        <v>86</v>
      </c>
      <c r="AU237" t="s">
        <v>87</v>
      </c>
      <c r="AV237" t="s">
        <v>88</v>
      </c>
    </row>
    <row r="238" spans="1:48">
      <c r="A238" s="6" t="s">
        <v>604</v>
      </c>
      <c r="B238" t="s">
        <v>85</v>
      </c>
      <c r="C238" t="s">
        <v>145</v>
      </c>
      <c r="D238" t="s">
        <v>146</v>
      </c>
      <c r="E238" t="s">
        <v>80</v>
      </c>
      <c r="F238">
        <v>2010</v>
      </c>
      <c r="H238">
        <v>220</v>
      </c>
      <c r="I238">
        <v>2.2999999999999998</v>
      </c>
      <c r="J238" t="s">
        <v>15</v>
      </c>
      <c r="K238">
        <v>60</v>
      </c>
      <c r="L238">
        <v>1</v>
      </c>
      <c r="M238">
        <v>1000</v>
      </c>
      <c r="N238">
        <v>25</v>
      </c>
      <c r="O238">
        <v>29.5</v>
      </c>
      <c r="P238">
        <v>7.45</v>
      </c>
      <c r="Q238">
        <v>36.9</v>
      </c>
      <c r="R238">
        <v>7.97</v>
      </c>
      <c r="S238">
        <v>4.8</v>
      </c>
      <c r="T238">
        <v>-138.69</v>
      </c>
      <c r="U238">
        <v>-0.45</v>
      </c>
      <c r="V238">
        <v>1200</v>
      </c>
      <c r="W238">
        <v>5.5</v>
      </c>
      <c r="X238">
        <v>300</v>
      </c>
      <c r="Y238">
        <v>0.3</v>
      </c>
      <c r="Z238">
        <v>0</v>
      </c>
      <c r="AA238">
        <v>1000</v>
      </c>
      <c r="AB238">
        <v>3</v>
      </c>
      <c r="AC238">
        <v>-0.7</v>
      </c>
      <c r="AD238">
        <v>9.56</v>
      </c>
      <c r="AE238">
        <v>1638</v>
      </c>
      <c r="AF238">
        <v>982</v>
      </c>
      <c r="AG238">
        <v>40</v>
      </c>
      <c r="AH238">
        <v>19.2</v>
      </c>
      <c r="AI238">
        <v>1.609</v>
      </c>
      <c r="AL238">
        <v>238.9</v>
      </c>
      <c r="AM238">
        <v>1.4330000000000001</v>
      </c>
      <c r="AS238" t="s">
        <v>82</v>
      </c>
      <c r="AT238" t="s">
        <v>86</v>
      </c>
      <c r="AU238" t="s">
        <v>87</v>
      </c>
      <c r="AV238" t="s">
        <v>88</v>
      </c>
    </row>
    <row r="239" spans="1:48">
      <c r="A239" s="6" t="s">
        <v>604</v>
      </c>
      <c r="B239" t="s">
        <v>85</v>
      </c>
      <c r="C239" t="s">
        <v>273</v>
      </c>
      <c r="D239" t="s">
        <v>274</v>
      </c>
      <c r="E239" t="s">
        <v>80</v>
      </c>
      <c r="F239">
        <v>2011</v>
      </c>
      <c r="H239">
        <v>220</v>
      </c>
      <c r="I239">
        <v>2.2999999999999998</v>
      </c>
      <c r="J239" t="s">
        <v>79</v>
      </c>
      <c r="K239">
        <v>60</v>
      </c>
      <c r="L239">
        <v>1</v>
      </c>
      <c r="M239">
        <v>1000</v>
      </c>
      <c r="N239">
        <v>25</v>
      </c>
      <c r="O239">
        <v>29.2</v>
      </c>
      <c r="P239">
        <v>7.53</v>
      </c>
      <c r="Q239">
        <v>36.6</v>
      </c>
      <c r="R239">
        <v>8.09</v>
      </c>
      <c r="S239">
        <v>6.5</v>
      </c>
      <c r="T239">
        <v>-133.53</v>
      </c>
      <c r="U239">
        <v>-0.42</v>
      </c>
      <c r="V239">
        <v>1000</v>
      </c>
      <c r="W239">
        <v>5.5</v>
      </c>
      <c r="X239">
        <v>250</v>
      </c>
      <c r="Y239">
        <v>0.3</v>
      </c>
      <c r="Z239">
        <v>0</v>
      </c>
      <c r="AA239">
        <v>1000</v>
      </c>
      <c r="AB239">
        <v>5</v>
      </c>
      <c r="AC239">
        <v>-0.7</v>
      </c>
      <c r="AD239">
        <v>3.92</v>
      </c>
      <c r="AE239">
        <v>1638</v>
      </c>
      <c r="AF239">
        <v>982</v>
      </c>
      <c r="AG239">
        <v>40</v>
      </c>
      <c r="AH239">
        <v>19.2</v>
      </c>
      <c r="AI239">
        <v>1.609</v>
      </c>
      <c r="AL239">
        <v>243.4</v>
      </c>
      <c r="AM239">
        <v>1.46</v>
      </c>
      <c r="AS239" t="s">
        <v>82</v>
      </c>
      <c r="AT239" t="s">
        <v>86</v>
      </c>
      <c r="AU239" t="s">
        <v>87</v>
      </c>
      <c r="AV239" t="s">
        <v>88</v>
      </c>
    </row>
    <row r="240" spans="1:48">
      <c r="A240" s="6" t="s">
        <v>604</v>
      </c>
      <c r="B240" t="s">
        <v>85</v>
      </c>
      <c r="C240" t="s">
        <v>147</v>
      </c>
      <c r="D240" t="s">
        <v>148</v>
      </c>
      <c r="E240" t="s">
        <v>80</v>
      </c>
      <c r="F240">
        <v>2010</v>
      </c>
      <c r="H240">
        <v>225</v>
      </c>
      <c r="I240">
        <v>2.2000000000000002</v>
      </c>
      <c r="J240" t="s">
        <v>15</v>
      </c>
      <c r="K240">
        <v>96</v>
      </c>
      <c r="L240">
        <v>1</v>
      </c>
      <c r="M240">
        <v>1000</v>
      </c>
      <c r="N240">
        <v>25</v>
      </c>
      <c r="O240">
        <v>47.4</v>
      </c>
      <c r="P240">
        <v>4.74</v>
      </c>
      <c r="Q240">
        <v>59</v>
      </c>
      <c r="R240">
        <v>5.09</v>
      </c>
      <c r="S240">
        <v>3.1</v>
      </c>
      <c r="T240">
        <v>-222.8</v>
      </c>
      <c r="U240">
        <v>-0.45</v>
      </c>
      <c r="V240">
        <v>3000</v>
      </c>
      <c r="W240">
        <v>5.5</v>
      </c>
      <c r="X240">
        <v>700</v>
      </c>
      <c r="Y240">
        <v>0.73</v>
      </c>
      <c r="Z240">
        <v>0</v>
      </c>
      <c r="AA240">
        <v>1000</v>
      </c>
      <c r="AB240">
        <v>4</v>
      </c>
      <c r="AC240">
        <v>-0.7</v>
      </c>
      <c r="AD240">
        <v>6.11</v>
      </c>
      <c r="AE240">
        <v>1602</v>
      </c>
      <c r="AF240">
        <v>1061</v>
      </c>
      <c r="AG240">
        <v>40</v>
      </c>
      <c r="AH240">
        <v>21</v>
      </c>
      <c r="AI240">
        <v>1.7</v>
      </c>
      <c r="AL240">
        <v>148.6</v>
      </c>
      <c r="AM240">
        <v>1.427</v>
      </c>
      <c r="AS240" t="s">
        <v>82</v>
      </c>
      <c r="AT240" t="s">
        <v>86</v>
      </c>
      <c r="AU240" t="s">
        <v>87</v>
      </c>
      <c r="AV240" t="s">
        <v>88</v>
      </c>
    </row>
    <row r="241" spans="1:48">
      <c r="A241" s="6" t="s">
        <v>604</v>
      </c>
      <c r="B241" t="s">
        <v>85</v>
      </c>
      <c r="C241" t="s">
        <v>149</v>
      </c>
      <c r="D241" t="s">
        <v>150</v>
      </c>
      <c r="E241" t="s">
        <v>80</v>
      </c>
      <c r="F241">
        <v>2010</v>
      </c>
      <c r="H241">
        <v>225</v>
      </c>
      <c r="I241">
        <v>2.2000000000000002</v>
      </c>
      <c r="J241" t="s">
        <v>15</v>
      </c>
      <c r="K241">
        <v>60</v>
      </c>
      <c r="L241">
        <v>1</v>
      </c>
      <c r="M241">
        <v>1000</v>
      </c>
      <c r="N241">
        <v>25</v>
      </c>
      <c r="O241">
        <v>29.7</v>
      </c>
      <c r="P241">
        <v>7.58</v>
      </c>
      <c r="Q241">
        <v>37</v>
      </c>
      <c r="R241">
        <v>8.07</v>
      </c>
      <c r="S241">
        <v>4.8</v>
      </c>
      <c r="T241">
        <v>-140.5</v>
      </c>
      <c r="U241">
        <v>-0.45</v>
      </c>
      <c r="V241">
        <v>1200</v>
      </c>
      <c r="W241">
        <v>5.5</v>
      </c>
      <c r="X241">
        <v>300</v>
      </c>
      <c r="Y241">
        <v>0.26</v>
      </c>
      <c r="Z241">
        <v>0</v>
      </c>
      <c r="AA241">
        <v>1000</v>
      </c>
      <c r="AB241">
        <v>3</v>
      </c>
      <c r="AC241">
        <v>-0.7</v>
      </c>
      <c r="AD241">
        <v>9.68</v>
      </c>
      <c r="AE241">
        <v>1638</v>
      </c>
      <c r="AF241">
        <v>982</v>
      </c>
      <c r="AG241">
        <v>40</v>
      </c>
      <c r="AH241">
        <v>19.2</v>
      </c>
      <c r="AI241">
        <v>1.609</v>
      </c>
      <c r="AL241">
        <v>238.9</v>
      </c>
      <c r="AM241">
        <v>1.4330000000000001</v>
      </c>
      <c r="AS241" t="s">
        <v>82</v>
      </c>
      <c r="AT241" t="s">
        <v>86</v>
      </c>
      <c r="AU241" t="s">
        <v>87</v>
      </c>
      <c r="AV241" t="s">
        <v>88</v>
      </c>
    </row>
    <row r="242" spans="1:48">
      <c r="A242" s="6" t="s">
        <v>604</v>
      </c>
      <c r="B242" t="s">
        <v>85</v>
      </c>
      <c r="C242" t="s">
        <v>279</v>
      </c>
      <c r="D242" t="s">
        <v>280</v>
      </c>
      <c r="E242" t="s">
        <v>80</v>
      </c>
      <c r="F242">
        <v>2011</v>
      </c>
      <c r="H242">
        <v>225</v>
      </c>
      <c r="I242">
        <v>2.2000000000000002</v>
      </c>
      <c r="J242" t="s">
        <v>79</v>
      </c>
      <c r="K242">
        <v>60</v>
      </c>
      <c r="L242">
        <v>1</v>
      </c>
      <c r="M242">
        <v>1000</v>
      </c>
      <c r="N242">
        <v>25</v>
      </c>
      <c r="O242">
        <v>29.4</v>
      </c>
      <c r="P242">
        <v>7.65</v>
      </c>
      <c r="Q242">
        <v>36.700000000000003</v>
      </c>
      <c r="R242">
        <v>8.19</v>
      </c>
      <c r="S242">
        <v>6.6</v>
      </c>
      <c r="T242">
        <v>-134.88</v>
      </c>
      <c r="U242">
        <v>-0.42</v>
      </c>
      <c r="V242">
        <v>1000</v>
      </c>
      <c r="W242">
        <v>5.5</v>
      </c>
      <c r="X242">
        <v>250</v>
      </c>
      <c r="Y242">
        <v>0.27</v>
      </c>
      <c r="Z242">
        <v>0</v>
      </c>
      <c r="AA242">
        <v>1000</v>
      </c>
      <c r="AB242">
        <v>5</v>
      </c>
      <c r="AC242">
        <v>-0.7</v>
      </c>
      <c r="AD242">
        <v>3.92</v>
      </c>
      <c r="AE242">
        <v>1638</v>
      </c>
      <c r="AF242">
        <v>982</v>
      </c>
      <c r="AG242">
        <v>40</v>
      </c>
      <c r="AH242">
        <v>19.2</v>
      </c>
      <c r="AI242">
        <v>1.609</v>
      </c>
      <c r="AL242">
        <v>243.4</v>
      </c>
      <c r="AM242">
        <v>1.46</v>
      </c>
      <c r="AS242" t="s">
        <v>82</v>
      </c>
      <c r="AT242" t="s">
        <v>86</v>
      </c>
      <c r="AU242" t="s">
        <v>87</v>
      </c>
      <c r="AV242" t="s">
        <v>88</v>
      </c>
    </row>
    <row r="243" spans="1:48">
      <c r="A243" s="6" t="s">
        <v>604</v>
      </c>
      <c r="B243" t="s">
        <v>85</v>
      </c>
      <c r="C243" t="s">
        <v>151</v>
      </c>
      <c r="D243" t="s">
        <v>152</v>
      </c>
      <c r="E243" t="s">
        <v>80</v>
      </c>
      <c r="F243">
        <v>2010</v>
      </c>
      <c r="H243">
        <v>230</v>
      </c>
      <c r="I243">
        <v>2.2000000000000002</v>
      </c>
      <c r="J243" t="s">
        <v>15</v>
      </c>
      <c r="K243">
        <v>96</v>
      </c>
      <c r="L243">
        <v>1</v>
      </c>
      <c r="M243">
        <v>1000</v>
      </c>
      <c r="N243">
        <v>25</v>
      </c>
      <c r="O243">
        <v>47.5</v>
      </c>
      <c r="P243">
        <v>4.84</v>
      </c>
      <c r="Q243">
        <v>59.1</v>
      </c>
      <c r="R243">
        <v>5.18</v>
      </c>
      <c r="S243">
        <v>3.1</v>
      </c>
      <c r="T243">
        <v>-224.31</v>
      </c>
      <c r="U243">
        <v>-0.45</v>
      </c>
      <c r="V243">
        <v>3000</v>
      </c>
      <c r="W243">
        <v>5.5</v>
      </c>
      <c r="X243">
        <v>700</v>
      </c>
      <c r="Y243">
        <v>0.68</v>
      </c>
      <c r="Z243">
        <v>0</v>
      </c>
      <c r="AA243">
        <v>1000</v>
      </c>
      <c r="AB243">
        <v>4</v>
      </c>
      <c r="AC243">
        <v>-0.7</v>
      </c>
      <c r="AD243">
        <v>6.22</v>
      </c>
      <c r="AE243">
        <v>1602</v>
      </c>
      <c r="AF243">
        <v>1061</v>
      </c>
      <c r="AG243">
        <v>40</v>
      </c>
      <c r="AH243">
        <v>21</v>
      </c>
      <c r="AI243">
        <v>1.7</v>
      </c>
      <c r="AL243">
        <v>148.6</v>
      </c>
      <c r="AM243">
        <v>1.427</v>
      </c>
      <c r="AS243" t="s">
        <v>82</v>
      </c>
      <c r="AT243" t="s">
        <v>86</v>
      </c>
      <c r="AU243" t="s">
        <v>87</v>
      </c>
      <c r="AV243" t="s">
        <v>88</v>
      </c>
    </row>
    <row r="244" spans="1:48">
      <c r="A244" s="6" t="s">
        <v>604</v>
      </c>
      <c r="B244" t="s">
        <v>85</v>
      </c>
      <c r="C244" t="s">
        <v>153</v>
      </c>
      <c r="D244" t="s">
        <v>154</v>
      </c>
      <c r="E244" t="s">
        <v>80</v>
      </c>
      <c r="F244">
        <v>2010</v>
      </c>
      <c r="H244">
        <v>230</v>
      </c>
      <c r="I244">
        <v>2.2000000000000002</v>
      </c>
      <c r="J244" t="s">
        <v>15</v>
      </c>
      <c r="K244">
        <v>60</v>
      </c>
      <c r="L244">
        <v>1</v>
      </c>
      <c r="M244">
        <v>1000</v>
      </c>
      <c r="N244">
        <v>25</v>
      </c>
      <c r="O244">
        <v>29.9</v>
      </c>
      <c r="P244">
        <v>7.7</v>
      </c>
      <c r="Q244">
        <v>37.1</v>
      </c>
      <c r="R244">
        <v>8.2200000000000006</v>
      </c>
      <c r="S244">
        <v>4.9000000000000004</v>
      </c>
      <c r="T244">
        <v>-141.11000000000001</v>
      </c>
      <c r="U244">
        <v>-0.45</v>
      </c>
      <c r="V244">
        <v>1200</v>
      </c>
      <c r="W244">
        <v>5.5</v>
      </c>
      <c r="X244">
        <v>300</v>
      </c>
      <c r="Y244">
        <v>0.25</v>
      </c>
      <c r="Z244">
        <v>0</v>
      </c>
      <c r="AA244">
        <v>1000</v>
      </c>
      <c r="AB244">
        <v>3</v>
      </c>
      <c r="AC244">
        <v>-0.7</v>
      </c>
      <c r="AD244">
        <v>9.86</v>
      </c>
      <c r="AE244">
        <v>1638</v>
      </c>
      <c r="AF244">
        <v>982</v>
      </c>
      <c r="AG244">
        <v>40</v>
      </c>
      <c r="AH244">
        <v>19.2</v>
      </c>
      <c r="AI244">
        <v>1.609</v>
      </c>
      <c r="AL244">
        <v>238.9</v>
      </c>
      <c r="AM244">
        <v>1.4330000000000001</v>
      </c>
      <c r="AS244" t="s">
        <v>82</v>
      </c>
      <c r="AT244" t="s">
        <v>86</v>
      </c>
      <c r="AU244" t="s">
        <v>87</v>
      </c>
      <c r="AV244" t="s">
        <v>88</v>
      </c>
    </row>
    <row r="245" spans="1:48">
      <c r="A245" s="6" t="s">
        <v>604</v>
      </c>
      <c r="B245" t="s">
        <v>85</v>
      </c>
      <c r="C245" t="s">
        <v>285</v>
      </c>
      <c r="D245" t="s">
        <v>286</v>
      </c>
      <c r="E245" t="s">
        <v>80</v>
      </c>
      <c r="F245">
        <v>2011</v>
      </c>
      <c r="H245">
        <v>230</v>
      </c>
      <c r="I245">
        <v>2.2000000000000002</v>
      </c>
      <c r="J245" t="s">
        <v>79</v>
      </c>
      <c r="K245">
        <v>60</v>
      </c>
      <c r="L245">
        <v>1</v>
      </c>
      <c r="M245">
        <v>1000</v>
      </c>
      <c r="N245">
        <v>25</v>
      </c>
      <c r="O245">
        <v>29.6</v>
      </c>
      <c r="P245">
        <v>7.78</v>
      </c>
      <c r="Q245">
        <v>36.799999999999997</v>
      </c>
      <c r="R245">
        <v>8.34</v>
      </c>
      <c r="S245">
        <v>6.7</v>
      </c>
      <c r="T245">
        <v>-135.63</v>
      </c>
      <c r="U245">
        <v>-0.42</v>
      </c>
      <c r="V245">
        <v>1000</v>
      </c>
      <c r="W245">
        <v>5.5</v>
      </c>
      <c r="X245">
        <v>250</v>
      </c>
      <c r="Y245">
        <v>0.26</v>
      </c>
      <c r="Z245">
        <v>0</v>
      </c>
      <c r="AA245">
        <v>1000</v>
      </c>
      <c r="AB245">
        <v>5</v>
      </c>
      <c r="AC245">
        <v>-0.7</v>
      </c>
      <c r="AD245">
        <v>3.92</v>
      </c>
      <c r="AE245">
        <v>1638</v>
      </c>
      <c r="AF245">
        <v>982</v>
      </c>
      <c r="AG245">
        <v>40</v>
      </c>
      <c r="AH245">
        <v>19.2</v>
      </c>
      <c r="AI245">
        <v>1.609</v>
      </c>
      <c r="AL245">
        <v>243.4</v>
      </c>
      <c r="AM245">
        <v>1.46</v>
      </c>
      <c r="AS245" t="s">
        <v>82</v>
      </c>
      <c r="AT245" t="s">
        <v>86</v>
      </c>
      <c r="AU245" t="s">
        <v>87</v>
      </c>
      <c r="AV245" t="s">
        <v>88</v>
      </c>
    </row>
    <row r="246" spans="1:48">
      <c r="A246" s="6" t="s">
        <v>604</v>
      </c>
      <c r="B246" t="s">
        <v>85</v>
      </c>
      <c r="C246" t="s">
        <v>155</v>
      </c>
      <c r="D246" t="s">
        <v>156</v>
      </c>
      <c r="E246" t="s">
        <v>80</v>
      </c>
      <c r="F246">
        <v>2010</v>
      </c>
      <c r="H246">
        <v>235</v>
      </c>
      <c r="I246">
        <v>2.1</v>
      </c>
      <c r="J246" t="s">
        <v>15</v>
      </c>
      <c r="K246">
        <v>96</v>
      </c>
      <c r="L246">
        <v>1</v>
      </c>
      <c r="M246">
        <v>1000</v>
      </c>
      <c r="N246">
        <v>25</v>
      </c>
      <c r="O246">
        <v>47.7</v>
      </c>
      <c r="P246">
        <v>4.93</v>
      </c>
      <c r="Q246">
        <v>59.2</v>
      </c>
      <c r="R246">
        <v>5.27</v>
      </c>
      <c r="S246">
        <v>3.2</v>
      </c>
      <c r="T246">
        <v>-225.59</v>
      </c>
      <c r="U246">
        <v>-0.45</v>
      </c>
      <c r="V246">
        <v>3000</v>
      </c>
      <c r="W246">
        <v>5.5</v>
      </c>
      <c r="X246">
        <v>700</v>
      </c>
      <c r="Y246">
        <v>0.64</v>
      </c>
      <c r="Z246">
        <v>0</v>
      </c>
      <c r="AA246">
        <v>1000</v>
      </c>
      <c r="AB246">
        <v>4</v>
      </c>
      <c r="AC246">
        <v>-0.7</v>
      </c>
      <c r="AD246">
        <v>6.32</v>
      </c>
      <c r="AE246">
        <v>1602</v>
      </c>
      <c r="AF246">
        <v>1061</v>
      </c>
      <c r="AG246">
        <v>40</v>
      </c>
      <c r="AH246">
        <v>21</v>
      </c>
      <c r="AI246">
        <v>1.7</v>
      </c>
      <c r="AL246">
        <v>148.6</v>
      </c>
      <c r="AM246">
        <v>1.427</v>
      </c>
      <c r="AS246" t="s">
        <v>82</v>
      </c>
      <c r="AT246" t="s">
        <v>86</v>
      </c>
      <c r="AU246" t="s">
        <v>87</v>
      </c>
      <c r="AV246" t="s">
        <v>88</v>
      </c>
    </row>
    <row r="247" spans="1:48">
      <c r="A247" s="6" t="s">
        <v>604</v>
      </c>
      <c r="B247" t="s">
        <v>85</v>
      </c>
      <c r="C247" t="s">
        <v>157</v>
      </c>
      <c r="D247" t="s">
        <v>158</v>
      </c>
      <c r="E247" t="s">
        <v>80</v>
      </c>
      <c r="F247">
        <v>2010</v>
      </c>
      <c r="H247">
        <v>235</v>
      </c>
      <c r="I247">
        <v>2.1</v>
      </c>
      <c r="J247" t="s">
        <v>15</v>
      </c>
      <c r="K247">
        <v>60</v>
      </c>
      <c r="L247">
        <v>1</v>
      </c>
      <c r="M247">
        <v>1000</v>
      </c>
      <c r="N247">
        <v>25</v>
      </c>
      <c r="O247">
        <v>30.1</v>
      </c>
      <c r="P247">
        <v>7.82</v>
      </c>
      <c r="Q247">
        <v>37.200000000000003</v>
      </c>
      <c r="R247">
        <v>8.34</v>
      </c>
      <c r="S247">
        <v>5</v>
      </c>
      <c r="T247">
        <v>-143.83000000000001</v>
      </c>
      <c r="U247">
        <v>-0.45</v>
      </c>
      <c r="V247">
        <v>1200</v>
      </c>
      <c r="W247">
        <v>5.5</v>
      </c>
      <c r="X247">
        <v>300</v>
      </c>
      <c r="Y247">
        <v>0.23</v>
      </c>
      <c r="Z247">
        <v>0</v>
      </c>
      <c r="AA247">
        <v>1000</v>
      </c>
      <c r="AB247">
        <v>3</v>
      </c>
      <c r="AC247">
        <v>-0.7</v>
      </c>
      <c r="AD247">
        <v>10.01</v>
      </c>
      <c r="AE247">
        <v>1638</v>
      </c>
      <c r="AF247">
        <v>982</v>
      </c>
      <c r="AG247">
        <v>40</v>
      </c>
      <c r="AH247">
        <v>19.2</v>
      </c>
      <c r="AI247">
        <v>1.609</v>
      </c>
      <c r="AL247">
        <v>238.9</v>
      </c>
      <c r="AM247">
        <v>1.4330000000000001</v>
      </c>
      <c r="AS247" t="s">
        <v>82</v>
      </c>
      <c r="AT247" t="s">
        <v>86</v>
      </c>
      <c r="AU247" t="s">
        <v>87</v>
      </c>
      <c r="AV247" t="s">
        <v>88</v>
      </c>
    </row>
    <row r="248" spans="1:48">
      <c r="A248" s="6" t="s">
        <v>604</v>
      </c>
      <c r="B248" t="s">
        <v>85</v>
      </c>
      <c r="C248" t="s">
        <v>159</v>
      </c>
      <c r="D248" t="s">
        <v>160</v>
      </c>
      <c r="E248" t="s">
        <v>80</v>
      </c>
      <c r="F248">
        <v>2012</v>
      </c>
      <c r="H248">
        <v>235</v>
      </c>
      <c r="I248">
        <v>2.1</v>
      </c>
      <c r="J248" t="s">
        <v>15</v>
      </c>
      <c r="K248">
        <v>60</v>
      </c>
      <c r="L248">
        <v>1</v>
      </c>
      <c r="M248">
        <v>1000</v>
      </c>
      <c r="N248">
        <v>25</v>
      </c>
      <c r="O248">
        <v>30.1</v>
      </c>
      <c r="P248">
        <v>7.82</v>
      </c>
      <c r="Q248">
        <v>37.200000000000003</v>
      </c>
      <c r="R248">
        <v>8.34</v>
      </c>
      <c r="S248">
        <v>5.8</v>
      </c>
      <c r="T248">
        <v>-146.04</v>
      </c>
      <c r="U248">
        <v>-0.45</v>
      </c>
      <c r="V248">
        <v>1200</v>
      </c>
      <c r="W248">
        <v>5.5</v>
      </c>
      <c r="X248">
        <v>300</v>
      </c>
      <c r="Y248">
        <v>0.23</v>
      </c>
      <c r="Z248">
        <v>0</v>
      </c>
      <c r="AA248">
        <v>1000</v>
      </c>
      <c r="AB248">
        <v>3</v>
      </c>
      <c r="AC248">
        <v>-0.7</v>
      </c>
      <c r="AD248">
        <v>10.01</v>
      </c>
      <c r="AE248">
        <v>1638</v>
      </c>
      <c r="AF248">
        <v>982</v>
      </c>
      <c r="AG248">
        <v>40</v>
      </c>
      <c r="AH248">
        <v>20</v>
      </c>
      <c r="AI248">
        <v>1.609</v>
      </c>
      <c r="AL248">
        <v>238.9</v>
      </c>
      <c r="AM248">
        <v>1.4330000000000001</v>
      </c>
      <c r="AS248" t="s">
        <v>82</v>
      </c>
      <c r="AT248" t="s">
        <v>86</v>
      </c>
      <c r="AU248" t="s">
        <v>87</v>
      </c>
      <c r="AV248" t="s">
        <v>88</v>
      </c>
    </row>
    <row r="249" spans="1:48">
      <c r="A249" s="6" t="s">
        <v>604</v>
      </c>
      <c r="B249" t="s">
        <v>85</v>
      </c>
      <c r="C249" t="s">
        <v>161</v>
      </c>
      <c r="D249" t="s">
        <v>162</v>
      </c>
      <c r="E249" t="s">
        <v>80</v>
      </c>
      <c r="F249">
        <v>2010</v>
      </c>
      <c r="H249">
        <v>240</v>
      </c>
      <c r="I249">
        <v>2.1</v>
      </c>
      <c r="J249" t="s">
        <v>15</v>
      </c>
      <c r="K249">
        <v>96</v>
      </c>
      <c r="L249">
        <v>1</v>
      </c>
      <c r="M249">
        <v>1000</v>
      </c>
      <c r="N249">
        <v>25</v>
      </c>
      <c r="O249">
        <v>48.1</v>
      </c>
      <c r="P249">
        <v>4.99</v>
      </c>
      <c r="Q249">
        <v>59.4</v>
      </c>
      <c r="R249">
        <v>5.34</v>
      </c>
      <c r="S249">
        <v>3.2</v>
      </c>
      <c r="T249">
        <v>-227.4</v>
      </c>
      <c r="U249">
        <v>-0.45</v>
      </c>
      <c r="V249">
        <v>3000</v>
      </c>
      <c r="W249">
        <v>5.5</v>
      </c>
      <c r="X249">
        <v>700</v>
      </c>
      <c r="Y249">
        <v>0.6</v>
      </c>
      <c r="Z249">
        <v>0</v>
      </c>
      <c r="AA249">
        <v>1000</v>
      </c>
      <c r="AB249">
        <v>4</v>
      </c>
      <c r="AC249">
        <v>-0.7</v>
      </c>
      <c r="AD249">
        <v>6.41</v>
      </c>
      <c r="AE249">
        <v>1602</v>
      </c>
      <c r="AF249">
        <v>1061</v>
      </c>
      <c r="AG249">
        <v>40</v>
      </c>
      <c r="AH249">
        <v>21</v>
      </c>
      <c r="AI249">
        <v>1.7</v>
      </c>
      <c r="AL249">
        <v>148.6</v>
      </c>
      <c r="AM249">
        <v>1.427</v>
      </c>
      <c r="AS249" t="s">
        <v>82</v>
      </c>
      <c r="AT249" t="s">
        <v>86</v>
      </c>
      <c r="AU249" t="s">
        <v>87</v>
      </c>
      <c r="AV249" t="s">
        <v>88</v>
      </c>
    </row>
    <row r="250" spans="1:48">
      <c r="A250" s="6" t="s">
        <v>604</v>
      </c>
      <c r="B250" t="s">
        <v>85</v>
      </c>
      <c r="C250" t="s">
        <v>163</v>
      </c>
      <c r="D250" t="s">
        <v>164</v>
      </c>
      <c r="E250" t="s">
        <v>80</v>
      </c>
      <c r="F250">
        <v>2010</v>
      </c>
      <c r="H250">
        <v>240</v>
      </c>
      <c r="I250">
        <v>2.1</v>
      </c>
      <c r="J250" t="s">
        <v>15</v>
      </c>
      <c r="K250">
        <v>60</v>
      </c>
      <c r="L250">
        <v>1</v>
      </c>
      <c r="M250">
        <v>1000</v>
      </c>
      <c r="N250">
        <v>25</v>
      </c>
      <c r="O250">
        <v>30.2</v>
      </c>
      <c r="P250">
        <v>7.95</v>
      </c>
      <c r="Q250">
        <v>37.299999999999997</v>
      </c>
      <c r="R250">
        <v>8.4600000000000009</v>
      </c>
      <c r="S250">
        <v>5.0999999999999996</v>
      </c>
      <c r="T250">
        <v>-145.01</v>
      </c>
      <c r="U250">
        <v>-0.45</v>
      </c>
      <c r="V250">
        <v>1200</v>
      </c>
      <c r="W250">
        <v>5.5</v>
      </c>
      <c r="X250">
        <v>300</v>
      </c>
      <c r="Y250">
        <v>0.22</v>
      </c>
      <c r="Z250">
        <v>0</v>
      </c>
      <c r="AA250">
        <v>1000</v>
      </c>
      <c r="AB250">
        <v>3</v>
      </c>
      <c r="AC250">
        <v>-0.7</v>
      </c>
      <c r="AD250">
        <v>10.15</v>
      </c>
      <c r="AE250">
        <v>1638</v>
      </c>
      <c r="AF250">
        <v>982</v>
      </c>
      <c r="AG250">
        <v>40</v>
      </c>
      <c r="AH250">
        <v>19.2</v>
      </c>
      <c r="AI250">
        <v>1.609</v>
      </c>
      <c r="AL250">
        <v>238.9</v>
      </c>
      <c r="AM250">
        <v>1.4330000000000001</v>
      </c>
      <c r="AS250" t="s">
        <v>82</v>
      </c>
      <c r="AT250" t="s">
        <v>86</v>
      </c>
      <c r="AU250" t="s">
        <v>87</v>
      </c>
      <c r="AV250" t="s">
        <v>88</v>
      </c>
    </row>
    <row r="251" spans="1:48">
      <c r="A251" s="6" t="s">
        <v>604</v>
      </c>
      <c r="B251" t="s">
        <v>85</v>
      </c>
      <c r="C251" t="s">
        <v>165</v>
      </c>
      <c r="D251" t="s">
        <v>166</v>
      </c>
      <c r="E251" t="s">
        <v>80</v>
      </c>
      <c r="F251">
        <v>2012</v>
      </c>
      <c r="H251">
        <v>240</v>
      </c>
      <c r="I251">
        <v>2.1</v>
      </c>
      <c r="J251" t="s">
        <v>15</v>
      </c>
      <c r="K251">
        <v>60</v>
      </c>
      <c r="L251">
        <v>1</v>
      </c>
      <c r="M251">
        <v>1000</v>
      </c>
      <c r="N251">
        <v>25</v>
      </c>
      <c r="O251">
        <v>30.2</v>
      </c>
      <c r="P251">
        <v>7.95</v>
      </c>
      <c r="Q251">
        <v>37.299999999999997</v>
      </c>
      <c r="R251">
        <v>8.4600000000000009</v>
      </c>
      <c r="S251">
        <v>5.0999999999999996</v>
      </c>
      <c r="T251">
        <v>-143.87</v>
      </c>
      <c r="U251">
        <v>-0.45</v>
      </c>
      <c r="V251">
        <v>1200</v>
      </c>
      <c r="W251">
        <v>5.5</v>
      </c>
      <c r="X251">
        <v>300</v>
      </c>
      <c r="Y251">
        <v>0.22</v>
      </c>
      <c r="Z251">
        <v>0</v>
      </c>
      <c r="AA251">
        <v>1000</v>
      </c>
      <c r="AB251">
        <v>3</v>
      </c>
      <c r="AC251">
        <v>-0.7</v>
      </c>
      <c r="AD251">
        <v>10.15</v>
      </c>
      <c r="AE251">
        <v>1638</v>
      </c>
      <c r="AF251">
        <v>982</v>
      </c>
      <c r="AG251">
        <v>40</v>
      </c>
      <c r="AH251">
        <v>20</v>
      </c>
      <c r="AI251">
        <v>1.609</v>
      </c>
      <c r="AL251">
        <v>238.9</v>
      </c>
      <c r="AM251">
        <v>1.4330000000000001</v>
      </c>
      <c r="AS251" t="s">
        <v>82</v>
      </c>
      <c r="AT251" t="s">
        <v>86</v>
      </c>
      <c r="AU251" t="s">
        <v>87</v>
      </c>
      <c r="AV251" t="s">
        <v>88</v>
      </c>
    </row>
    <row r="252" spans="1:48">
      <c r="A252" s="6" t="s">
        <v>604</v>
      </c>
      <c r="B252" t="s">
        <v>85</v>
      </c>
      <c r="C252" t="s">
        <v>297</v>
      </c>
      <c r="D252" t="s">
        <v>298</v>
      </c>
      <c r="E252" t="s">
        <v>80</v>
      </c>
      <c r="F252">
        <v>2012</v>
      </c>
      <c r="H252">
        <v>240</v>
      </c>
      <c r="I252">
        <v>2.1</v>
      </c>
      <c r="J252" t="s">
        <v>79</v>
      </c>
      <c r="K252">
        <v>60</v>
      </c>
      <c r="L252">
        <v>1</v>
      </c>
      <c r="M252">
        <v>1000</v>
      </c>
      <c r="N252">
        <v>25</v>
      </c>
      <c r="O252">
        <v>29.9</v>
      </c>
      <c r="P252">
        <v>8.0299999999999994</v>
      </c>
      <c r="Q252">
        <v>37</v>
      </c>
      <c r="R252">
        <v>8.59</v>
      </c>
      <c r="S252">
        <v>5.6</v>
      </c>
      <c r="T252">
        <v>-136.74</v>
      </c>
      <c r="U252">
        <v>-0.43</v>
      </c>
      <c r="V252">
        <v>1000</v>
      </c>
      <c r="W252">
        <v>5.5</v>
      </c>
      <c r="X252">
        <v>250</v>
      </c>
      <c r="Y252">
        <v>0.23</v>
      </c>
      <c r="Z252">
        <v>0</v>
      </c>
      <c r="AA252">
        <v>1000</v>
      </c>
      <c r="AB252">
        <v>3</v>
      </c>
      <c r="AC252">
        <v>-0.7</v>
      </c>
      <c r="AD252">
        <v>3.92</v>
      </c>
      <c r="AE252">
        <v>1638</v>
      </c>
      <c r="AF252">
        <v>982</v>
      </c>
      <c r="AG252">
        <v>40</v>
      </c>
      <c r="AH252">
        <v>20</v>
      </c>
      <c r="AI252">
        <v>1.609</v>
      </c>
      <c r="AL252">
        <v>243.4</v>
      </c>
      <c r="AM252">
        <v>1.46</v>
      </c>
      <c r="AS252" t="s">
        <v>82</v>
      </c>
      <c r="AT252" t="s">
        <v>86</v>
      </c>
      <c r="AU252" t="s">
        <v>87</v>
      </c>
      <c r="AV252" t="s">
        <v>88</v>
      </c>
    </row>
    <row r="253" spans="1:48">
      <c r="A253" s="6" t="s">
        <v>604</v>
      </c>
      <c r="B253" t="s">
        <v>85</v>
      </c>
      <c r="C253" t="s">
        <v>301</v>
      </c>
      <c r="D253" t="s">
        <v>302</v>
      </c>
      <c r="E253" t="s">
        <v>80</v>
      </c>
      <c r="F253">
        <v>2010</v>
      </c>
      <c r="H253">
        <v>245</v>
      </c>
      <c r="I253">
        <v>2</v>
      </c>
      <c r="J253" t="s">
        <v>79</v>
      </c>
      <c r="K253">
        <v>60</v>
      </c>
      <c r="L253">
        <v>1</v>
      </c>
      <c r="M253">
        <v>1000</v>
      </c>
      <c r="N253">
        <v>25</v>
      </c>
      <c r="O253">
        <v>30</v>
      </c>
      <c r="P253">
        <v>8.17</v>
      </c>
      <c r="Q253">
        <v>37.1</v>
      </c>
      <c r="R253">
        <v>8.74</v>
      </c>
      <c r="S253">
        <v>5.7</v>
      </c>
      <c r="T253">
        <v>-137.25</v>
      </c>
      <c r="U253">
        <v>-0.43</v>
      </c>
      <c r="V253">
        <v>1000</v>
      </c>
      <c r="W253">
        <v>5.5</v>
      </c>
      <c r="X253">
        <v>250</v>
      </c>
      <c r="Y253">
        <v>0.23</v>
      </c>
      <c r="Z253">
        <v>0</v>
      </c>
      <c r="AA253">
        <v>1000</v>
      </c>
      <c r="AB253">
        <v>3</v>
      </c>
      <c r="AC253">
        <v>-0.7</v>
      </c>
      <c r="AD253">
        <v>3.92</v>
      </c>
      <c r="AE253">
        <v>1638</v>
      </c>
      <c r="AF253">
        <v>982</v>
      </c>
      <c r="AG253">
        <v>40</v>
      </c>
      <c r="AH253">
        <v>19.2</v>
      </c>
      <c r="AI253">
        <v>1.609</v>
      </c>
      <c r="AL253">
        <v>243.4</v>
      </c>
      <c r="AM253">
        <v>1.46</v>
      </c>
      <c r="AS253" t="s">
        <v>82</v>
      </c>
      <c r="AT253" t="s">
        <v>86</v>
      </c>
      <c r="AU253" t="s">
        <v>87</v>
      </c>
      <c r="AV253" t="s">
        <v>88</v>
      </c>
    </row>
    <row r="254" spans="1:48">
      <c r="A254" s="6" t="s">
        <v>604</v>
      </c>
      <c r="B254" t="s">
        <v>85</v>
      </c>
      <c r="C254" t="s">
        <v>169</v>
      </c>
      <c r="D254" t="s">
        <v>170</v>
      </c>
      <c r="E254" t="s">
        <v>80</v>
      </c>
      <c r="F254">
        <v>2012</v>
      </c>
      <c r="H254">
        <v>245</v>
      </c>
      <c r="I254">
        <v>2</v>
      </c>
      <c r="J254" t="s">
        <v>15</v>
      </c>
      <c r="K254">
        <v>60</v>
      </c>
      <c r="L254">
        <v>1</v>
      </c>
      <c r="M254">
        <v>1000</v>
      </c>
      <c r="N254">
        <v>25</v>
      </c>
      <c r="O254">
        <v>30.3</v>
      </c>
      <c r="P254">
        <v>8.09</v>
      </c>
      <c r="Q254">
        <v>37.4</v>
      </c>
      <c r="R254">
        <v>8.61</v>
      </c>
      <c r="S254">
        <v>6</v>
      </c>
      <c r="T254">
        <v>-147.63999999999999</v>
      </c>
      <c r="U254">
        <v>-0.45</v>
      </c>
      <c r="V254">
        <v>1200</v>
      </c>
      <c r="W254">
        <v>5.5</v>
      </c>
      <c r="X254">
        <v>300</v>
      </c>
      <c r="Y254">
        <v>0.22</v>
      </c>
      <c r="Z254">
        <v>0</v>
      </c>
      <c r="AA254">
        <v>1000</v>
      </c>
      <c r="AB254">
        <v>3</v>
      </c>
      <c r="AC254">
        <v>-0.7</v>
      </c>
      <c r="AD254">
        <v>10.33</v>
      </c>
      <c r="AE254">
        <v>1638</v>
      </c>
      <c r="AF254">
        <v>982</v>
      </c>
      <c r="AG254">
        <v>40</v>
      </c>
      <c r="AH254">
        <v>20</v>
      </c>
      <c r="AI254">
        <v>1.609</v>
      </c>
      <c r="AL254">
        <v>238.9</v>
      </c>
      <c r="AM254">
        <v>1.4330000000000001</v>
      </c>
      <c r="AS254" t="s">
        <v>82</v>
      </c>
      <c r="AT254" t="s">
        <v>86</v>
      </c>
      <c r="AU254" t="s">
        <v>87</v>
      </c>
      <c r="AV254" t="s">
        <v>88</v>
      </c>
    </row>
    <row r="255" spans="1:48">
      <c r="A255" s="6" t="s">
        <v>604</v>
      </c>
      <c r="B255" t="s">
        <v>85</v>
      </c>
      <c r="C255" t="s">
        <v>304</v>
      </c>
      <c r="D255" t="s">
        <v>305</v>
      </c>
      <c r="E255" t="s">
        <v>80</v>
      </c>
      <c r="F255">
        <v>2012</v>
      </c>
      <c r="H255">
        <v>245</v>
      </c>
      <c r="I255">
        <v>2</v>
      </c>
      <c r="J255" t="s">
        <v>79</v>
      </c>
      <c r="K255">
        <v>60</v>
      </c>
      <c r="L255">
        <v>1</v>
      </c>
      <c r="M255">
        <v>1000</v>
      </c>
      <c r="N255">
        <v>25</v>
      </c>
      <c r="O255">
        <v>30</v>
      </c>
      <c r="P255">
        <v>8.17</v>
      </c>
      <c r="Q255">
        <v>37.1</v>
      </c>
      <c r="R255">
        <v>8.74</v>
      </c>
      <c r="S255">
        <v>5.7</v>
      </c>
      <c r="T255">
        <v>-137.25</v>
      </c>
      <c r="U255">
        <v>-0.43</v>
      </c>
      <c r="V255">
        <v>1000</v>
      </c>
      <c r="W255">
        <v>5.5</v>
      </c>
      <c r="X255">
        <v>250</v>
      </c>
      <c r="Y255">
        <v>0.23</v>
      </c>
      <c r="Z255">
        <v>0</v>
      </c>
      <c r="AA255">
        <v>1000</v>
      </c>
      <c r="AB255">
        <v>3</v>
      </c>
      <c r="AC255">
        <v>-0.7</v>
      </c>
      <c r="AD255">
        <v>3.92</v>
      </c>
      <c r="AE255">
        <v>1638</v>
      </c>
      <c r="AF255">
        <v>982</v>
      </c>
      <c r="AG255">
        <v>40</v>
      </c>
      <c r="AH255">
        <v>20</v>
      </c>
      <c r="AI255">
        <v>1.609</v>
      </c>
      <c r="AL255">
        <v>243.4</v>
      </c>
      <c r="AM255">
        <v>1.46</v>
      </c>
      <c r="AS255" t="s">
        <v>82</v>
      </c>
      <c r="AT255" t="s">
        <v>86</v>
      </c>
      <c r="AU255" t="s">
        <v>87</v>
      </c>
      <c r="AV255" t="s">
        <v>88</v>
      </c>
    </row>
    <row r="256" spans="1:48">
      <c r="A256" s="6" t="s">
        <v>604</v>
      </c>
      <c r="B256" t="s">
        <v>85</v>
      </c>
      <c r="C256" t="s">
        <v>308</v>
      </c>
      <c r="D256" t="s">
        <v>309</v>
      </c>
      <c r="E256" t="s">
        <v>80</v>
      </c>
      <c r="F256">
        <v>2010</v>
      </c>
      <c r="H256">
        <v>250</v>
      </c>
      <c r="I256">
        <v>2</v>
      </c>
      <c r="J256" t="s">
        <v>79</v>
      </c>
      <c r="K256">
        <v>60</v>
      </c>
      <c r="L256">
        <v>1</v>
      </c>
      <c r="M256">
        <v>1000</v>
      </c>
      <c r="N256">
        <v>25</v>
      </c>
      <c r="O256">
        <v>30.1</v>
      </c>
      <c r="P256">
        <v>8.3000000000000007</v>
      </c>
      <c r="Q256">
        <v>37.200000000000003</v>
      </c>
      <c r="R256">
        <v>8.8699999999999992</v>
      </c>
      <c r="S256">
        <v>5.8</v>
      </c>
      <c r="T256">
        <v>-136.47</v>
      </c>
      <c r="U256">
        <v>-0.43</v>
      </c>
      <c r="V256">
        <v>1000</v>
      </c>
      <c r="W256">
        <v>5.5</v>
      </c>
      <c r="X256">
        <v>250</v>
      </c>
      <c r="Y256">
        <v>0.22</v>
      </c>
      <c r="Z256">
        <v>0</v>
      </c>
      <c r="AA256">
        <v>1000</v>
      </c>
      <c r="AB256">
        <v>3</v>
      </c>
      <c r="AC256">
        <v>-0.7</v>
      </c>
      <c r="AD256">
        <v>3.92</v>
      </c>
      <c r="AE256">
        <v>1638</v>
      </c>
      <c r="AF256">
        <v>982</v>
      </c>
      <c r="AG256">
        <v>40</v>
      </c>
      <c r="AH256">
        <v>19.2</v>
      </c>
      <c r="AI256">
        <v>1.609</v>
      </c>
      <c r="AL256">
        <v>243.4</v>
      </c>
      <c r="AM256">
        <v>1.46</v>
      </c>
      <c r="AS256" t="s">
        <v>82</v>
      </c>
      <c r="AT256" t="s">
        <v>86</v>
      </c>
      <c r="AU256" t="s">
        <v>87</v>
      </c>
      <c r="AV256" t="s">
        <v>88</v>
      </c>
    </row>
    <row r="257" spans="1:48">
      <c r="A257" s="6" t="s">
        <v>604</v>
      </c>
      <c r="B257" t="s">
        <v>85</v>
      </c>
      <c r="C257" t="s">
        <v>173</v>
      </c>
      <c r="D257" t="s">
        <v>174</v>
      </c>
      <c r="E257" t="s">
        <v>80</v>
      </c>
      <c r="F257">
        <v>2012</v>
      </c>
      <c r="H257">
        <v>250</v>
      </c>
      <c r="I257">
        <v>2</v>
      </c>
      <c r="J257" t="s">
        <v>15</v>
      </c>
      <c r="K257">
        <v>60</v>
      </c>
      <c r="L257">
        <v>1</v>
      </c>
      <c r="M257">
        <v>1000</v>
      </c>
      <c r="N257">
        <v>25</v>
      </c>
      <c r="O257">
        <v>30.4</v>
      </c>
      <c r="P257">
        <v>8.2200000000000006</v>
      </c>
      <c r="Q257">
        <v>37.5</v>
      </c>
      <c r="R257">
        <v>8.74</v>
      </c>
      <c r="S257">
        <v>6.1</v>
      </c>
      <c r="T257">
        <v>-148.44</v>
      </c>
      <c r="U257">
        <v>-0.45</v>
      </c>
      <c r="V257">
        <v>1200</v>
      </c>
      <c r="W257">
        <v>5.5</v>
      </c>
      <c r="X257">
        <v>300</v>
      </c>
      <c r="Y257">
        <v>0.21</v>
      </c>
      <c r="Z257">
        <v>0</v>
      </c>
      <c r="AA257">
        <v>1000</v>
      </c>
      <c r="AB257">
        <v>3</v>
      </c>
      <c r="AC257">
        <v>-0.7</v>
      </c>
      <c r="AD257">
        <v>10.49</v>
      </c>
      <c r="AE257">
        <v>1638</v>
      </c>
      <c r="AF257">
        <v>982</v>
      </c>
      <c r="AG257">
        <v>40</v>
      </c>
      <c r="AH257">
        <v>20</v>
      </c>
      <c r="AI257">
        <v>1.609</v>
      </c>
      <c r="AL257">
        <v>238.9</v>
      </c>
      <c r="AM257">
        <v>1.4330000000000001</v>
      </c>
      <c r="AS257" t="s">
        <v>82</v>
      </c>
      <c r="AT257" t="s">
        <v>86</v>
      </c>
      <c r="AU257" t="s">
        <v>87</v>
      </c>
      <c r="AV257" t="s">
        <v>88</v>
      </c>
    </row>
    <row r="258" spans="1:48">
      <c r="A258" s="6" t="s">
        <v>604</v>
      </c>
      <c r="B258" t="s">
        <v>85</v>
      </c>
      <c r="C258" t="s">
        <v>311</v>
      </c>
      <c r="D258" t="s">
        <v>312</v>
      </c>
      <c r="E258" t="s">
        <v>80</v>
      </c>
      <c r="F258">
        <v>2012</v>
      </c>
      <c r="H258">
        <v>250</v>
      </c>
      <c r="I258">
        <v>2</v>
      </c>
      <c r="J258" t="s">
        <v>79</v>
      </c>
      <c r="K258">
        <v>60</v>
      </c>
      <c r="L258">
        <v>1</v>
      </c>
      <c r="M258">
        <v>1000</v>
      </c>
      <c r="N258">
        <v>25</v>
      </c>
      <c r="O258">
        <v>30.1</v>
      </c>
      <c r="P258">
        <v>8.3000000000000007</v>
      </c>
      <c r="Q258">
        <v>37.200000000000003</v>
      </c>
      <c r="R258">
        <v>8.8699999999999992</v>
      </c>
      <c r="S258">
        <v>5.8</v>
      </c>
      <c r="T258">
        <v>-138.1</v>
      </c>
      <c r="U258">
        <v>-0.43</v>
      </c>
      <c r="V258">
        <v>1000</v>
      </c>
      <c r="W258">
        <v>5.5</v>
      </c>
      <c r="X258">
        <v>250</v>
      </c>
      <c r="Y258">
        <v>0.22</v>
      </c>
      <c r="Z258">
        <v>0</v>
      </c>
      <c r="AA258">
        <v>1000</v>
      </c>
      <c r="AB258">
        <v>3</v>
      </c>
      <c r="AC258">
        <v>-0.7</v>
      </c>
      <c r="AD258">
        <v>3.92</v>
      </c>
      <c r="AE258">
        <v>1638</v>
      </c>
      <c r="AF258">
        <v>982</v>
      </c>
      <c r="AG258">
        <v>40</v>
      </c>
      <c r="AH258">
        <v>20</v>
      </c>
      <c r="AI258">
        <v>1.609</v>
      </c>
      <c r="AL258">
        <v>243.4</v>
      </c>
      <c r="AM258">
        <v>1.46</v>
      </c>
      <c r="AS258" t="s">
        <v>82</v>
      </c>
      <c r="AT258" t="s">
        <v>86</v>
      </c>
      <c r="AU258" t="s">
        <v>87</v>
      </c>
      <c r="AV258" t="s">
        <v>88</v>
      </c>
    </row>
    <row r="259" spans="1:48">
      <c r="A259" s="6" t="s">
        <v>604</v>
      </c>
      <c r="B259" t="s">
        <v>85</v>
      </c>
      <c r="C259" t="s">
        <v>175</v>
      </c>
      <c r="D259" t="s">
        <v>176</v>
      </c>
      <c r="E259" t="s">
        <v>80</v>
      </c>
      <c r="F259">
        <v>2012</v>
      </c>
      <c r="H259">
        <v>255</v>
      </c>
      <c r="I259">
        <v>2</v>
      </c>
      <c r="J259" t="s">
        <v>15</v>
      </c>
      <c r="K259">
        <v>60</v>
      </c>
      <c r="L259">
        <v>1</v>
      </c>
      <c r="M259">
        <v>1000</v>
      </c>
      <c r="N259">
        <v>25</v>
      </c>
      <c r="O259">
        <v>30.5</v>
      </c>
      <c r="P259">
        <v>8.35</v>
      </c>
      <c r="Q259">
        <v>37.700000000000003</v>
      </c>
      <c r="R259">
        <v>8.8699999999999992</v>
      </c>
      <c r="S259">
        <v>6.2</v>
      </c>
      <c r="T259">
        <v>-149.24</v>
      </c>
      <c r="U259">
        <v>-0.45</v>
      </c>
      <c r="V259">
        <v>2000</v>
      </c>
      <c r="W259">
        <v>5.5</v>
      </c>
      <c r="X259">
        <v>300</v>
      </c>
      <c r="Y259">
        <v>0.22</v>
      </c>
      <c r="Z259">
        <v>0</v>
      </c>
      <c r="AA259">
        <v>1000</v>
      </c>
      <c r="AB259">
        <v>3</v>
      </c>
      <c r="AC259">
        <v>-0.7</v>
      </c>
      <c r="AD259">
        <v>10.65</v>
      </c>
      <c r="AE259">
        <v>1638</v>
      </c>
      <c r="AF259">
        <v>982</v>
      </c>
      <c r="AG259">
        <v>40</v>
      </c>
      <c r="AH259">
        <v>20</v>
      </c>
      <c r="AI259">
        <v>1.609</v>
      </c>
      <c r="AL259">
        <v>238.9</v>
      </c>
      <c r="AM259">
        <v>1.4330000000000001</v>
      </c>
      <c r="AS259" t="s">
        <v>82</v>
      </c>
      <c r="AT259" t="s">
        <v>86</v>
      </c>
      <c r="AU259" t="s">
        <v>87</v>
      </c>
      <c r="AV259" t="s">
        <v>88</v>
      </c>
    </row>
    <row r="260" spans="1:48">
      <c r="A260" s="6" t="s">
        <v>604</v>
      </c>
      <c r="B260" t="s">
        <v>85</v>
      </c>
      <c r="C260" t="s">
        <v>315</v>
      </c>
      <c r="D260" t="s">
        <v>316</v>
      </c>
      <c r="E260" t="s">
        <v>80</v>
      </c>
      <c r="F260">
        <v>2012</v>
      </c>
      <c r="H260">
        <v>255</v>
      </c>
      <c r="I260">
        <v>2</v>
      </c>
      <c r="J260" t="s">
        <v>79</v>
      </c>
      <c r="K260">
        <v>60</v>
      </c>
      <c r="L260">
        <v>1</v>
      </c>
      <c r="M260">
        <v>1000</v>
      </c>
      <c r="N260">
        <v>25</v>
      </c>
      <c r="O260">
        <v>30.2</v>
      </c>
      <c r="P260">
        <v>8.43</v>
      </c>
      <c r="Q260">
        <v>37.4</v>
      </c>
      <c r="R260">
        <v>9</v>
      </c>
      <c r="S260">
        <v>6.3</v>
      </c>
      <c r="T260">
        <v>-130.6</v>
      </c>
      <c r="U260">
        <v>-0.43</v>
      </c>
      <c r="V260">
        <v>1000</v>
      </c>
      <c r="W260">
        <v>5.5</v>
      </c>
      <c r="X260">
        <v>250</v>
      </c>
      <c r="Y260">
        <v>0.23</v>
      </c>
      <c r="Z260">
        <v>0</v>
      </c>
      <c r="AA260">
        <v>1000</v>
      </c>
      <c r="AB260">
        <v>3</v>
      </c>
      <c r="AC260">
        <v>-0.7</v>
      </c>
      <c r="AD260">
        <v>10.64</v>
      </c>
      <c r="AE260">
        <v>1638</v>
      </c>
      <c r="AF260">
        <v>982</v>
      </c>
      <c r="AG260">
        <v>40</v>
      </c>
      <c r="AH260">
        <v>20</v>
      </c>
      <c r="AI260">
        <v>1.609</v>
      </c>
      <c r="AL260">
        <v>243.4</v>
      </c>
      <c r="AM260">
        <v>1.46</v>
      </c>
      <c r="AS260" t="s">
        <v>82</v>
      </c>
      <c r="AT260" t="s">
        <v>86</v>
      </c>
      <c r="AU260" t="s">
        <v>87</v>
      </c>
      <c r="AV260" t="s">
        <v>88</v>
      </c>
    </row>
    <row r="261" spans="1:48">
      <c r="A261" s="6" t="s">
        <v>604</v>
      </c>
      <c r="B261" t="s">
        <v>85</v>
      </c>
      <c r="C261" t="s">
        <v>177</v>
      </c>
      <c r="D261" t="s">
        <v>178</v>
      </c>
      <c r="E261" t="s">
        <v>80</v>
      </c>
      <c r="F261">
        <v>2012</v>
      </c>
      <c r="H261">
        <v>255</v>
      </c>
      <c r="I261">
        <v>2</v>
      </c>
      <c r="J261" t="s">
        <v>15</v>
      </c>
      <c r="K261">
        <v>96</v>
      </c>
      <c r="L261">
        <v>1</v>
      </c>
      <c r="M261">
        <v>1000</v>
      </c>
      <c r="N261">
        <v>25</v>
      </c>
      <c r="O261">
        <v>49</v>
      </c>
      <c r="P261">
        <v>5.21</v>
      </c>
      <c r="Q261">
        <v>59.8</v>
      </c>
      <c r="R261">
        <v>5.55</v>
      </c>
      <c r="S261">
        <v>3.3</v>
      </c>
      <c r="T261">
        <v>-234.58</v>
      </c>
      <c r="U261">
        <v>-0.45</v>
      </c>
      <c r="V261">
        <v>3000</v>
      </c>
      <c r="W261">
        <v>5.5</v>
      </c>
      <c r="X261">
        <v>700</v>
      </c>
      <c r="Y261">
        <v>0.44</v>
      </c>
      <c r="Z261">
        <v>0</v>
      </c>
      <c r="AA261">
        <v>1000</v>
      </c>
      <c r="AB261">
        <v>4</v>
      </c>
      <c r="AC261">
        <v>-0.7</v>
      </c>
      <c r="AD261">
        <v>6.59</v>
      </c>
      <c r="AE261">
        <v>1602</v>
      </c>
      <c r="AF261">
        <v>1061</v>
      </c>
      <c r="AG261">
        <v>40</v>
      </c>
      <c r="AH261">
        <v>21</v>
      </c>
      <c r="AI261">
        <v>1.7</v>
      </c>
      <c r="AL261">
        <v>148.6</v>
      </c>
      <c r="AM261">
        <v>1.427</v>
      </c>
      <c r="AS261" t="s">
        <v>82</v>
      </c>
      <c r="AT261" t="s">
        <v>86</v>
      </c>
      <c r="AU261" t="s">
        <v>87</v>
      </c>
      <c r="AV261" t="s">
        <v>88</v>
      </c>
    </row>
    <row r="262" spans="1:48">
      <c r="A262" s="6" t="s">
        <v>604</v>
      </c>
      <c r="B262" t="s">
        <v>85</v>
      </c>
      <c r="C262" t="s">
        <v>179</v>
      </c>
      <c r="D262" t="s">
        <v>180</v>
      </c>
      <c r="E262" t="s">
        <v>80</v>
      </c>
      <c r="F262">
        <v>2011</v>
      </c>
      <c r="H262">
        <v>255</v>
      </c>
      <c r="I262">
        <v>2</v>
      </c>
      <c r="J262" t="s">
        <v>15</v>
      </c>
      <c r="K262">
        <v>60</v>
      </c>
      <c r="L262">
        <v>1</v>
      </c>
      <c r="M262">
        <v>1000</v>
      </c>
      <c r="N262">
        <v>25</v>
      </c>
      <c r="O262">
        <v>30.5</v>
      </c>
      <c r="P262">
        <v>8.35</v>
      </c>
      <c r="Q262">
        <v>37.700000000000003</v>
      </c>
      <c r="R262">
        <v>8.8699999999999992</v>
      </c>
      <c r="S262">
        <v>5.3</v>
      </c>
      <c r="T262">
        <v>-145.69999999999999</v>
      </c>
      <c r="U262">
        <v>-0.45</v>
      </c>
      <c r="V262">
        <v>1200</v>
      </c>
      <c r="W262">
        <v>5.5</v>
      </c>
      <c r="X262">
        <v>300</v>
      </c>
      <c r="Y262">
        <v>0.22</v>
      </c>
      <c r="Z262">
        <v>0</v>
      </c>
      <c r="AA262">
        <v>1000</v>
      </c>
      <c r="AB262">
        <v>3</v>
      </c>
      <c r="AC262">
        <v>-0.7</v>
      </c>
      <c r="AD262">
        <v>3.92</v>
      </c>
      <c r="AE262">
        <v>1638</v>
      </c>
      <c r="AF262">
        <v>982</v>
      </c>
      <c r="AG262">
        <v>40</v>
      </c>
      <c r="AH262">
        <v>19.2</v>
      </c>
      <c r="AI262">
        <v>1.609</v>
      </c>
      <c r="AL262">
        <v>238.9</v>
      </c>
      <c r="AM262">
        <v>1.4330000000000001</v>
      </c>
      <c r="AS262" t="s">
        <v>82</v>
      </c>
      <c r="AT262" t="s">
        <v>86</v>
      </c>
      <c r="AU262" t="s">
        <v>87</v>
      </c>
      <c r="AV262" t="s">
        <v>88</v>
      </c>
    </row>
    <row r="263" spans="1:48">
      <c r="A263" s="6" t="s">
        <v>604</v>
      </c>
      <c r="B263" t="s">
        <v>85</v>
      </c>
      <c r="C263" t="s">
        <v>317</v>
      </c>
      <c r="D263" t="s">
        <v>318</v>
      </c>
      <c r="E263" t="s">
        <v>80</v>
      </c>
      <c r="F263">
        <v>2011</v>
      </c>
      <c r="H263">
        <v>255</v>
      </c>
      <c r="I263">
        <v>2</v>
      </c>
      <c r="J263" t="s">
        <v>79</v>
      </c>
      <c r="K263">
        <v>60</v>
      </c>
      <c r="L263">
        <v>1</v>
      </c>
      <c r="M263">
        <v>1000</v>
      </c>
      <c r="N263">
        <v>25</v>
      </c>
      <c r="O263">
        <v>30.2</v>
      </c>
      <c r="P263">
        <v>8.43</v>
      </c>
      <c r="Q263">
        <v>37.4</v>
      </c>
      <c r="R263">
        <v>9</v>
      </c>
      <c r="S263">
        <v>6.3</v>
      </c>
      <c r="T263">
        <v>-140.38999999999999</v>
      </c>
      <c r="U263">
        <v>-0.43</v>
      </c>
      <c r="V263">
        <v>1000</v>
      </c>
      <c r="W263">
        <v>5.5</v>
      </c>
      <c r="X263">
        <v>250</v>
      </c>
      <c r="Y263">
        <v>0.23</v>
      </c>
      <c r="Z263">
        <v>0</v>
      </c>
      <c r="AA263">
        <v>1000</v>
      </c>
      <c r="AB263">
        <v>3</v>
      </c>
      <c r="AC263">
        <v>-0.7</v>
      </c>
      <c r="AD263">
        <v>10.64</v>
      </c>
      <c r="AE263">
        <v>1638</v>
      </c>
      <c r="AF263">
        <v>982</v>
      </c>
      <c r="AG263">
        <v>40</v>
      </c>
      <c r="AH263">
        <v>19.2</v>
      </c>
      <c r="AI263">
        <v>1.609</v>
      </c>
      <c r="AL263">
        <v>243.4</v>
      </c>
      <c r="AM263">
        <v>1.46</v>
      </c>
      <c r="AS263" t="s">
        <v>82</v>
      </c>
      <c r="AT263" t="s">
        <v>86</v>
      </c>
      <c r="AU263" t="s">
        <v>87</v>
      </c>
      <c r="AV263" t="s">
        <v>88</v>
      </c>
    </row>
    <row r="264" spans="1:48">
      <c r="A264" s="6" t="s">
        <v>604</v>
      </c>
      <c r="B264" t="s">
        <v>85</v>
      </c>
      <c r="C264" t="s">
        <v>321</v>
      </c>
      <c r="D264" t="s">
        <v>322</v>
      </c>
      <c r="E264" t="s">
        <v>80</v>
      </c>
      <c r="F264">
        <v>2010</v>
      </c>
      <c r="H264">
        <v>260</v>
      </c>
      <c r="I264">
        <v>1.9</v>
      </c>
      <c r="J264" t="s">
        <v>79</v>
      </c>
      <c r="K264">
        <v>72</v>
      </c>
      <c r="L264">
        <v>1</v>
      </c>
      <c r="M264">
        <v>1000</v>
      </c>
      <c r="N264">
        <v>25</v>
      </c>
      <c r="O264">
        <v>34.9</v>
      </c>
      <c r="P264">
        <v>7.45</v>
      </c>
      <c r="Q264">
        <v>43.8</v>
      </c>
      <c r="R264">
        <v>8.0399999999999991</v>
      </c>
      <c r="S264">
        <v>5.2</v>
      </c>
      <c r="T264">
        <v>-156.02000000000001</v>
      </c>
      <c r="U264">
        <v>-0.43</v>
      </c>
      <c r="V264">
        <v>1200</v>
      </c>
      <c r="W264">
        <v>5.5</v>
      </c>
      <c r="X264">
        <v>300</v>
      </c>
      <c r="Y264">
        <v>0.39</v>
      </c>
      <c r="Z264">
        <v>0</v>
      </c>
      <c r="AA264">
        <v>1000</v>
      </c>
      <c r="AB264">
        <v>3</v>
      </c>
      <c r="AC264">
        <v>-0.7</v>
      </c>
      <c r="AD264">
        <v>3.92</v>
      </c>
      <c r="AE264">
        <v>1954</v>
      </c>
      <c r="AF264">
        <v>982</v>
      </c>
      <c r="AG264">
        <v>40</v>
      </c>
      <c r="AH264">
        <v>27</v>
      </c>
      <c r="AI264">
        <v>1.919</v>
      </c>
      <c r="AL264">
        <v>243.4</v>
      </c>
      <c r="AM264">
        <v>1.752</v>
      </c>
      <c r="AS264" t="s">
        <v>82</v>
      </c>
      <c r="AT264" t="s">
        <v>86</v>
      </c>
      <c r="AU264" t="s">
        <v>87</v>
      </c>
      <c r="AV264" t="s">
        <v>88</v>
      </c>
    </row>
    <row r="265" spans="1:48">
      <c r="A265" s="6" t="s">
        <v>604</v>
      </c>
      <c r="B265" t="s">
        <v>85</v>
      </c>
      <c r="C265" t="s">
        <v>181</v>
      </c>
      <c r="D265" t="s">
        <v>182</v>
      </c>
      <c r="E265" t="s">
        <v>80</v>
      </c>
      <c r="F265">
        <v>2012</v>
      </c>
      <c r="H265">
        <v>260</v>
      </c>
      <c r="I265">
        <v>1.9</v>
      </c>
      <c r="J265" t="s">
        <v>15</v>
      </c>
      <c r="K265">
        <v>60</v>
      </c>
      <c r="L265">
        <v>1</v>
      </c>
      <c r="M265">
        <v>1000</v>
      </c>
      <c r="N265">
        <v>25</v>
      </c>
      <c r="O265">
        <v>30.7</v>
      </c>
      <c r="P265">
        <v>8.48</v>
      </c>
      <c r="Q265">
        <v>37.799999999999997</v>
      </c>
      <c r="R265">
        <v>8.99</v>
      </c>
      <c r="S265">
        <v>6.3</v>
      </c>
      <c r="T265">
        <v>-150.91999999999999</v>
      </c>
      <c r="U265">
        <v>-0.45</v>
      </c>
      <c r="V265">
        <v>1200</v>
      </c>
      <c r="W265">
        <v>5.5</v>
      </c>
      <c r="X265">
        <v>300</v>
      </c>
      <c r="Y265">
        <v>0.19</v>
      </c>
      <c r="Z265">
        <v>0</v>
      </c>
      <c r="AA265">
        <v>1000</v>
      </c>
      <c r="AB265">
        <v>3</v>
      </c>
      <c r="AC265">
        <v>-0.7</v>
      </c>
      <c r="AD265">
        <v>10.94</v>
      </c>
      <c r="AE265">
        <v>1638</v>
      </c>
      <c r="AF265">
        <v>982</v>
      </c>
      <c r="AG265">
        <v>40</v>
      </c>
      <c r="AH265">
        <v>20</v>
      </c>
      <c r="AI265">
        <v>1.609</v>
      </c>
      <c r="AL265">
        <v>238.9</v>
      </c>
      <c r="AM265">
        <v>1.4330000000000001</v>
      </c>
      <c r="AS265" t="s">
        <v>82</v>
      </c>
      <c r="AT265" t="s">
        <v>86</v>
      </c>
      <c r="AU265" t="s">
        <v>87</v>
      </c>
      <c r="AV265" t="s">
        <v>88</v>
      </c>
    </row>
    <row r="266" spans="1:48">
      <c r="A266" s="6" t="s">
        <v>604</v>
      </c>
      <c r="B266" t="s">
        <v>85</v>
      </c>
      <c r="C266" t="s">
        <v>323</v>
      </c>
      <c r="D266" t="s">
        <v>324</v>
      </c>
      <c r="E266" t="s">
        <v>80</v>
      </c>
      <c r="F266">
        <v>2012</v>
      </c>
      <c r="H266">
        <v>260</v>
      </c>
      <c r="I266">
        <v>1.9</v>
      </c>
      <c r="J266" t="s">
        <v>79</v>
      </c>
      <c r="K266">
        <v>60</v>
      </c>
      <c r="L266">
        <v>1</v>
      </c>
      <c r="M266">
        <v>1000</v>
      </c>
      <c r="N266">
        <v>25</v>
      </c>
      <c r="O266">
        <v>30.4</v>
      </c>
      <c r="P266">
        <v>8.56</v>
      </c>
      <c r="Q266">
        <v>37.5</v>
      </c>
      <c r="R266">
        <v>9.1199999999999992</v>
      </c>
      <c r="S266">
        <v>6.3</v>
      </c>
      <c r="T266">
        <v>-132.57</v>
      </c>
      <c r="U266">
        <v>-0.43</v>
      </c>
      <c r="V266">
        <v>1000</v>
      </c>
      <c r="W266">
        <v>5.5</v>
      </c>
      <c r="X266">
        <v>250</v>
      </c>
      <c r="Y266">
        <v>0.2</v>
      </c>
      <c r="Z266">
        <v>0</v>
      </c>
      <c r="AA266">
        <v>1000</v>
      </c>
      <c r="AB266">
        <v>3</v>
      </c>
      <c r="AC266">
        <v>-0.7</v>
      </c>
      <c r="AD266">
        <v>10.64</v>
      </c>
      <c r="AE266">
        <v>1638</v>
      </c>
      <c r="AF266">
        <v>982</v>
      </c>
      <c r="AG266">
        <v>40</v>
      </c>
      <c r="AH266">
        <v>20</v>
      </c>
      <c r="AI266">
        <v>1.609</v>
      </c>
      <c r="AL266">
        <v>243.4</v>
      </c>
      <c r="AM266">
        <v>1.46</v>
      </c>
      <c r="AS266" t="s">
        <v>82</v>
      </c>
      <c r="AT266" t="s">
        <v>86</v>
      </c>
      <c r="AU266" t="s">
        <v>87</v>
      </c>
      <c r="AV266" t="s">
        <v>88</v>
      </c>
    </row>
    <row r="267" spans="1:48">
      <c r="A267" s="6" t="s">
        <v>604</v>
      </c>
      <c r="B267" t="s">
        <v>85</v>
      </c>
      <c r="C267" t="s">
        <v>183</v>
      </c>
      <c r="D267" t="s">
        <v>184</v>
      </c>
      <c r="E267" t="s">
        <v>80</v>
      </c>
      <c r="F267">
        <v>2012</v>
      </c>
      <c r="H267">
        <v>260</v>
      </c>
      <c r="I267">
        <v>1.9</v>
      </c>
      <c r="J267" t="s">
        <v>15</v>
      </c>
      <c r="K267">
        <v>96</v>
      </c>
      <c r="L267">
        <v>1</v>
      </c>
      <c r="M267">
        <v>1000</v>
      </c>
      <c r="N267">
        <v>25</v>
      </c>
      <c r="O267">
        <v>49.3</v>
      </c>
      <c r="P267">
        <v>5.27</v>
      </c>
      <c r="Q267">
        <v>60</v>
      </c>
      <c r="R267">
        <v>5.62</v>
      </c>
      <c r="S267">
        <v>3.3</v>
      </c>
      <c r="T267">
        <v>-234.56</v>
      </c>
      <c r="U267">
        <v>-0.45</v>
      </c>
      <c r="V267">
        <v>3000</v>
      </c>
      <c r="W267">
        <v>5.5</v>
      </c>
      <c r="X267">
        <v>700</v>
      </c>
      <c r="Y267">
        <v>0.42</v>
      </c>
      <c r="Z267">
        <v>0</v>
      </c>
      <c r="AA267">
        <v>1000</v>
      </c>
      <c r="AB267">
        <v>4</v>
      </c>
      <c r="AC267">
        <v>-0.7</v>
      </c>
      <c r="AD267">
        <v>6.59</v>
      </c>
      <c r="AE267">
        <v>1602</v>
      </c>
      <c r="AF267">
        <v>1061</v>
      </c>
      <c r="AG267">
        <v>40</v>
      </c>
      <c r="AH267">
        <v>21</v>
      </c>
      <c r="AI267">
        <v>1.7</v>
      </c>
      <c r="AL267">
        <v>148.6</v>
      </c>
      <c r="AM267">
        <v>1.427</v>
      </c>
      <c r="AS267" t="s">
        <v>82</v>
      </c>
      <c r="AT267" t="s">
        <v>86</v>
      </c>
      <c r="AU267" t="s">
        <v>87</v>
      </c>
      <c r="AV267" t="s">
        <v>88</v>
      </c>
    </row>
    <row r="268" spans="1:48">
      <c r="A268" s="6" t="s">
        <v>604</v>
      </c>
      <c r="B268" t="s">
        <v>85</v>
      </c>
      <c r="C268" t="s">
        <v>185</v>
      </c>
      <c r="D268" t="s">
        <v>186</v>
      </c>
      <c r="E268" t="s">
        <v>80</v>
      </c>
      <c r="F268">
        <v>2011</v>
      </c>
      <c r="H268">
        <v>260</v>
      </c>
      <c r="I268">
        <v>2</v>
      </c>
      <c r="J268" t="s">
        <v>15</v>
      </c>
      <c r="K268">
        <v>60</v>
      </c>
      <c r="L268">
        <v>1</v>
      </c>
      <c r="M268">
        <v>1000</v>
      </c>
      <c r="N268">
        <v>25</v>
      </c>
      <c r="O268">
        <v>30.7</v>
      </c>
      <c r="P268">
        <v>8.48</v>
      </c>
      <c r="Q268">
        <v>37.799999999999997</v>
      </c>
      <c r="R268">
        <v>8.99</v>
      </c>
      <c r="S268">
        <v>6.3</v>
      </c>
      <c r="T268">
        <v>-150.91999999999999</v>
      </c>
      <c r="U268">
        <v>-0.45</v>
      </c>
      <c r="V268">
        <v>1200</v>
      </c>
      <c r="W268">
        <v>5.5</v>
      </c>
      <c r="X268">
        <v>300</v>
      </c>
      <c r="Y268">
        <v>0.19</v>
      </c>
      <c r="Z268">
        <v>0</v>
      </c>
      <c r="AA268">
        <v>1000</v>
      </c>
      <c r="AB268">
        <v>3</v>
      </c>
      <c r="AC268">
        <v>-0.7</v>
      </c>
      <c r="AD268">
        <v>10.94</v>
      </c>
      <c r="AE268">
        <v>1638</v>
      </c>
      <c r="AF268">
        <v>982</v>
      </c>
      <c r="AG268">
        <v>40</v>
      </c>
      <c r="AH268">
        <v>19.2</v>
      </c>
      <c r="AI268">
        <v>1.609</v>
      </c>
      <c r="AL268">
        <v>238.9</v>
      </c>
      <c r="AM268">
        <v>1.4330000000000001</v>
      </c>
      <c r="AS268" t="s">
        <v>82</v>
      </c>
      <c r="AT268" t="s">
        <v>86</v>
      </c>
      <c r="AU268" t="s">
        <v>87</v>
      </c>
      <c r="AV268" t="s">
        <v>88</v>
      </c>
    </row>
    <row r="269" spans="1:48">
      <c r="A269" s="6" t="s">
        <v>604</v>
      </c>
      <c r="B269" t="s">
        <v>85</v>
      </c>
      <c r="C269" t="s">
        <v>325</v>
      </c>
      <c r="D269" t="s">
        <v>326</v>
      </c>
      <c r="E269" t="s">
        <v>80</v>
      </c>
      <c r="F269">
        <v>2011</v>
      </c>
      <c r="H269">
        <v>260</v>
      </c>
      <c r="I269">
        <v>1.9</v>
      </c>
      <c r="J269" t="s">
        <v>79</v>
      </c>
      <c r="K269">
        <v>60</v>
      </c>
      <c r="L269">
        <v>1</v>
      </c>
      <c r="M269">
        <v>1000</v>
      </c>
      <c r="N269">
        <v>25</v>
      </c>
      <c r="O269">
        <v>30.4</v>
      </c>
      <c r="P269">
        <v>8.56</v>
      </c>
      <c r="Q269">
        <v>37.5</v>
      </c>
      <c r="R269">
        <v>9.1199999999999992</v>
      </c>
      <c r="S269">
        <v>6.3</v>
      </c>
      <c r="T269">
        <v>-141.69</v>
      </c>
      <c r="U269">
        <v>-0.43</v>
      </c>
      <c r="V269">
        <v>2000</v>
      </c>
      <c r="W269">
        <v>5.5</v>
      </c>
      <c r="X269">
        <v>250</v>
      </c>
      <c r="Y269">
        <v>0.2</v>
      </c>
      <c r="Z269">
        <v>0</v>
      </c>
      <c r="AA269">
        <v>1000</v>
      </c>
      <c r="AB269">
        <v>3</v>
      </c>
      <c r="AC269">
        <v>-0.7</v>
      </c>
      <c r="AD269">
        <v>10.64</v>
      </c>
      <c r="AE269">
        <v>1638</v>
      </c>
      <c r="AF269">
        <v>982</v>
      </c>
      <c r="AG269">
        <v>40</v>
      </c>
      <c r="AH269">
        <v>19.2</v>
      </c>
      <c r="AI269">
        <v>1.609</v>
      </c>
      <c r="AL269">
        <v>243.4</v>
      </c>
      <c r="AM269">
        <v>1.46</v>
      </c>
      <c r="AS269" t="s">
        <v>82</v>
      </c>
      <c r="AT269" t="s">
        <v>86</v>
      </c>
      <c r="AU269" t="s">
        <v>87</v>
      </c>
      <c r="AV269" t="s">
        <v>88</v>
      </c>
    </row>
    <row r="270" spans="1:48">
      <c r="A270" s="6" t="s">
        <v>604</v>
      </c>
      <c r="B270" t="s">
        <v>85</v>
      </c>
      <c r="C270" t="s">
        <v>329</v>
      </c>
      <c r="D270" t="s">
        <v>330</v>
      </c>
      <c r="E270" t="s">
        <v>80</v>
      </c>
      <c r="F270">
        <v>2010</v>
      </c>
      <c r="H270">
        <v>265</v>
      </c>
      <c r="I270">
        <v>1.9</v>
      </c>
      <c r="J270" t="s">
        <v>79</v>
      </c>
      <c r="K270">
        <v>72</v>
      </c>
      <c r="L270">
        <v>1</v>
      </c>
      <c r="M270">
        <v>1000</v>
      </c>
      <c r="N270">
        <v>25</v>
      </c>
      <c r="O270">
        <v>35.1</v>
      </c>
      <c r="P270">
        <v>7.55</v>
      </c>
      <c r="Q270">
        <v>43.9</v>
      </c>
      <c r="R270">
        <v>8.1</v>
      </c>
      <c r="S270">
        <v>5.3</v>
      </c>
      <c r="T270">
        <v>-158.58000000000001</v>
      </c>
      <c r="U270">
        <v>-0.43</v>
      </c>
      <c r="V270">
        <v>1200</v>
      </c>
      <c r="W270">
        <v>5.5</v>
      </c>
      <c r="X270">
        <v>300</v>
      </c>
      <c r="Y270">
        <v>0.35</v>
      </c>
      <c r="Z270">
        <v>0</v>
      </c>
      <c r="AA270">
        <v>1000</v>
      </c>
      <c r="AB270">
        <v>3</v>
      </c>
      <c r="AC270">
        <v>-0.7</v>
      </c>
      <c r="AD270">
        <v>3.92</v>
      </c>
      <c r="AE270">
        <v>1954</v>
      </c>
      <c r="AF270">
        <v>982</v>
      </c>
      <c r="AG270">
        <v>40</v>
      </c>
      <c r="AH270">
        <v>27</v>
      </c>
      <c r="AI270">
        <v>1.919</v>
      </c>
      <c r="AL270">
        <v>243.4</v>
      </c>
      <c r="AM270">
        <v>1.752</v>
      </c>
      <c r="AS270" t="s">
        <v>82</v>
      </c>
      <c r="AT270" t="s">
        <v>86</v>
      </c>
      <c r="AU270" t="s">
        <v>87</v>
      </c>
      <c r="AV270" t="s">
        <v>88</v>
      </c>
    </row>
    <row r="271" spans="1:48">
      <c r="A271" s="6" t="s">
        <v>604</v>
      </c>
      <c r="B271" t="s">
        <v>85</v>
      </c>
      <c r="C271" t="s">
        <v>331</v>
      </c>
      <c r="D271" t="s">
        <v>332</v>
      </c>
      <c r="E271" t="s">
        <v>80</v>
      </c>
      <c r="F271">
        <v>2010</v>
      </c>
      <c r="H271">
        <v>270</v>
      </c>
      <c r="I271">
        <v>1.9</v>
      </c>
      <c r="J271" t="s">
        <v>79</v>
      </c>
      <c r="K271">
        <v>72</v>
      </c>
      <c r="L271">
        <v>1</v>
      </c>
      <c r="M271">
        <v>1000</v>
      </c>
      <c r="N271">
        <v>25</v>
      </c>
      <c r="O271">
        <v>35.299999999999997</v>
      </c>
      <c r="P271">
        <v>7.65</v>
      </c>
      <c r="Q271">
        <v>44.1</v>
      </c>
      <c r="R271">
        <v>8.19</v>
      </c>
      <c r="S271">
        <v>5.3</v>
      </c>
      <c r="T271">
        <v>-158.97999999999999</v>
      </c>
      <c r="U271">
        <v>-0.43</v>
      </c>
      <c r="V271">
        <v>1400</v>
      </c>
      <c r="W271">
        <v>5.5</v>
      </c>
      <c r="X271">
        <v>350</v>
      </c>
      <c r="Y271">
        <v>0.34</v>
      </c>
      <c r="Z271">
        <v>0</v>
      </c>
      <c r="AA271">
        <v>1000</v>
      </c>
      <c r="AB271">
        <v>3</v>
      </c>
      <c r="AC271">
        <v>-0.7</v>
      </c>
      <c r="AD271">
        <v>3.92</v>
      </c>
      <c r="AE271">
        <v>1954</v>
      </c>
      <c r="AF271">
        <v>982</v>
      </c>
      <c r="AG271">
        <v>40</v>
      </c>
      <c r="AH271">
        <v>27</v>
      </c>
      <c r="AI271">
        <v>1.919</v>
      </c>
      <c r="AL271">
        <v>243.4</v>
      </c>
      <c r="AM271">
        <v>1.752</v>
      </c>
      <c r="AS271" t="s">
        <v>82</v>
      </c>
      <c r="AT271" t="s">
        <v>86</v>
      </c>
      <c r="AU271" t="s">
        <v>87</v>
      </c>
      <c r="AV271" t="s">
        <v>88</v>
      </c>
    </row>
    <row r="272" spans="1:48">
      <c r="A272" s="6" t="s">
        <v>604</v>
      </c>
      <c r="B272" t="s">
        <v>85</v>
      </c>
      <c r="C272" t="s">
        <v>333</v>
      </c>
      <c r="D272" t="s">
        <v>334</v>
      </c>
      <c r="E272" t="s">
        <v>80</v>
      </c>
      <c r="F272">
        <v>2010</v>
      </c>
      <c r="H272">
        <v>275</v>
      </c>
      <c r="I272">
        <v>1.8</v>
      </c>
      <c r="J272" t="s">
        <v>79</v>
      </c>
      <c r="K272">
        <v>72</v>
      </c>
      <c r="L272">
        <v>1</v>
      </c>
      <c r="M272">
        <v>1000</v>
      </c>
      <c r="N272">
        <v>25</v>
      </c>
      <c r="O272">
        <v>35.5</v>
      </c>
      <c r="P272">
        <v>7.76</v>
      </c>
      <c r="Q272">
        <v>44.1</v>
      </c>
      <c r="R272">
        <v>8.31</v>
      </c>
      <c r="S272">
        <v>5.4</v>
      </c>
      <c r="T272">
        <v>-160.94</v>
      </c>
      <c r="U272">
        <v>-0.43</v>
      </c>
      <c r="V272">
        <v>1200</v>
      </c>
      <c r="W272">
        <v>5.5</v>
      </c>
      <c r="X272">
        <v>300</v>
      </c>
      <c r="Y272">
        <v>0.3</v>
      </c>
      <c r="Z272">
        <v>0</v>
      </c>
      <c r="AA272">
        <v>1000</v>
      </c>
      <c r="AB272">
        <v>3</v>
      </c>
      <c r="AC272">
        <v>-0.7</v>
      </c>
      <c r="AD272">
        <v>3.92</v>
      </c>
      <c r="AE272">
        <v>1954</v>
      </c>
      <c r="AF272">
        <v>982</v>
      </c>
      <c r="AG272">
        <v>40</v>
      </c>
      <c r="AH272">
        <v>27</v>
      </c>
      <c r="AI272">
        <v>1.919</v>
      </c>
      <c r="AL272">
        <v>243.4</v>
      </c>
      <c r="AM272">
        <v>1.752</v>
      </c>
      <c r="AS272" t="s">
        <v>82</v>
      </c>
      <c r="AT272" t="s">
        <v>86</v>
      </c>
      <c r="AU272" t="s">
        <v>87</v>
      </c>
      <c r="AV272" t="s">
        <v>88</v>
      </c>
    </row>
    <row r="273" spans="1:48">
      <c r="A273" s="6" t="s">
        <v>604</v>
      </c>
      <c r="B273" t="s">
        <v>85</v>
      </c>
      <c r="C273" t="s">
        <v>335</v>
      </c>
      <c r="D273" t="s">
        <v>336</v>
      </c>
      <c r="E273" t="s">
        <v>80</v>
      </c>
      <c r="F273">
        <v>2010</v>
      </c>
      <c r="H273">
        <v>280</v>
      </c>
      <c r="I273">
        <v>1.8</v>
      </c>
      <c r="J273" t="s">
        <v>79</v>
      </c>
      <c r="K273">
        <v>72</v>
      </c>
      <c r="L273">
        <v>1</v>
      </c>
      <c r="M273">
        <v>1000</v>
      </c>
      <c r="N273">
        <v>25</v>
      </c>
      <c r="O273">
        <v>35.6</v>
      </c>
      <c r="P273">
        <v>7.86</v>
      </c>
      <c r="Q273">
        <v>44.2</v>
      </c>
      <c r="R273">
        <v>8.42</v>
      </c>
      <c r="S273">
        <v>5.5</v>
      </c>
      <c r="T273">
        <v>-161.51</v>
      </c>
      <c r="U273">
        <v>-0.43</v>
      </c>
      <c r="V273">
        <v>1200</v>
      </c>
      <c r="W273">
        <v>5.5</v>
      </c>
      <c r="X273">
        <v>300</v>
      </c>
      <c r="Y273">
        <v>0.3</v>
      </c>
      <c r="Z273">
        <v>0</v>
      </c>
      <c r="AA273">
        <v>1000</v>
      </c>
      <c r="AB273">
        <v>3</v>
      </c>
      <c r="AC273">
        <v>-0.7</v>
      </c>
      <c r="AD273">
        <v>3.92</v>
      </c>
      <c r="AE273">
        <v>1954</v>
      </c>
      <c r="AF273">
        <v>982</v>
      </c>
      <c r="AG273">
        <v>40</v>
      </c>
      <c r="AH273">
        <v>27</v>
      </c>
      <c r="AI273">
        <v>1.919</v>
      </c>
      <c r="AL273">
        <v>243.4</v>
      </c>
      <c r="AM273">
        <v>1.752</v>
      </c>
      <c r="AS273" t="s">
        <v>82</v>
      </c>
      <c r="AT273" t="s">
        <v>86</v>
      </c>
      <c r="AU273" t="s">
        <v>87</v>
      </c>
      <c r="AV273" t="s">
        <v>88</v>
      </c>
    </row>
    <row r="274" spans="1:48">
      <c r="A274" s="6" t="s">
        <v>604</v>
      </c>
      <c r="B274" t="s">
        <v>85</v>
      </c>
      <c r="C274" t="s">
        <v>337</v>
      </c>
      <c r="D274" t="s">
        <v>338</v>
      </c>
      <c r="E274" t="s">
        <v>80</v>
      </c>
      <c r="F274">
        <v>2010</v>
      </c>
      <c r="H274">
        <v>285</v>
      </c>
      <c r="I274">
        <v>1.8</v>
      </c>
      <c r="J274" t="s">
        <v>79</v>
      </c>
      <c r="K274">
        <v>72</v>
      </c>
      <c r="L274">
        <v>1</v>
      </c>
      <c r="M274">
        <v>1000</v>
      </c>
      <c r="N274">
        <v>25</v>
      </c>
      <c r="O274">
        <v>35.799999999999997</v>
      </c>
      <c r="P274">
        <v>7.96</v>
      </c>
      <c r="Q274">
        <v>44.3</v>
      </c>
      <c r="R274">
        <v>8.5299999999999994</v>
      </c>
      <c r="S274">
        <v>5.5</v>
      </c>
      <c r="T274">
        <v>-162.22</v>
      </c>
      <c r="U274">
        <v>-0.43</v>
      </c>
      <c r="V274">
        <v>1200</v>
      </c>
      <c r="W274">
        <v>5.5</v>
      </c>
      <c r="X274">
        <v>300</v>
      </c>
      <c r="Y274">
        <v>0.28999999999999998</v>
      </c>
      <c r="Z274">
        <v>0</v>
      </c>
      <c r="AA274">
        <v>1000</v>
      </c>
      <c r="AB274">
        <v>3</v>
      </c>
      <c r="AC274">
        <v>-0.7</v>
      </c>
      <c r="AD274">
        <v>3.92</v>
      </c>
      <c r="AE274">
        <v>1954</v>
      </c>
      <c r="AF274">
        <v>982</v>
      </c>
      <c r="AG274">
        <v>40</v>
      </c>
      <c r="AH274">
        <v>27</v>
      </c>
      <c r="AI274">
        <v>1.919</v>
      </c>
      <c r="AL274">
        <v>243.4</v>
      </c>
      <c r="AM274">
        <v>1.752</v>
      </c>
      <c r="AS274" t="s">
        <v>82</v>
      </c>
      <c r="AT274" t="s">
        <v>86</v>
      </c>
      <c r="AU274" t="s">
        <v>87</v>
      </c>
      <c r="AV274" t="s">
        <v>88</v>
      </c>
    </row>
    <row r="275" spans="1:48">
      <c r="A275" s="6" t="s">
        <v>604</v>
      </c>
      <c r="B275" t="s">
        <v>85</v>
      </c>
      <c r="C275" t="s">
        <v>339</v>
      </c>
      <c r="D275" t="s">
        <v>340</v>
      </c>
      <c r="E275" t="s">
        <v>80</v>
      </c>
      <c r="F275">
        <v>2010</v>
      </c>
      <c r="H275">
        <v>290</v>
      </c>
      <c r="I275">
        <v>1.7</v>
      </c>
      <c r="J275" t="s">
        <v>79</v>
      </c>
      <c r="K275">
        <v>72</v>
      </c>
      <c r="L275">
        <v>1</v>
      </c>
      <c r="M275">
        <v>1000</v>
      </c>
      <c r="N275">
        <v>25</v>
      </c>
      <c r="O275">
        <v>35.9</v>
      </c>
      <c r="P275">
        <v>8.08</v>
      </c>
      <c r="Q275">
        <v>44.4</v>
      </c>
      <c r="R275">
        <v>8.64</v>
      </c>
      <c r="S275">
        <v>5.6</v>
      </c>
      <c r="T275">
        <v>-163.57</v>
      </c>
      <c r="U275">
        <v>-0.43</v>
      </c>
      <c r="V275">
        <v>1200</v>
      </c>
      <c r="W275">
        <v>5.5</v>
      </c>
      <c r="X275">
        <v>300</v>
      </c>
      <c r="Y275">
        <v>0.27</v>
      </c>
      <c r="Z275">
        <v>0</v>
      </c>
      <c r="AA275">
        <v>1000</v>
      </c>
      <c r="AB275">
        <v>3</v>
      </c>
      <c r="AC275">
        <v>-0.7</v>
      </c>
      <c r="AD275">
        <v>3.92</v>
      </c>
      <c r="AE275">
        <v>1954</v>
      </c>
      <c r="AF275">
        <v>982</v>
      </c>
      <c r="AG275">
        <v>40</v>
      </c>
      <c r="AH275">
        <v>27</v>
      </c>
      <c r="AI275">
        <v>1.919</v>
      </c>
      <c r="AL275">
        <v>243.4</v>
      </c>
      <c r="AM275">
        <v>1.752</v>
      </c>
      <c r="AS275" t="s">
        <v>82</v>
      </c>
      <c r="AT275" t="s">
        <v>86</v>
      </c>
      <c r="AU275" t="s">
        <v>87</v>
      </c>
      <c r="AV275" t="s">
        <v>88</v>
      </c>
    </row>
    <row r="276" spans="1:48">
      <c r="A276" s="6" t="s">
        <v>604</v>
      </c>
      <c r="B276" t="s">
        <v>85</v>
      </c>
      <c r="C276" t="s">
        <v>341</v>
      </c>
      <c r="D276" t="s">
        <v>342</v>
      </c>
      <c r="E276" t="s">
        <v>80</v>
      </c>
      <c r="F276">
        <v>2010</v>
      </c>
      <c r="H276">
        <v>295</v>
      </c>
      <c r="I276">
        <v>1.7</v>
      </c>
      <c r="J276" t="s">
        <v>79</v>
      </c>
      <c r="K276">
        <v>72</v>
      </c>
      <c r="L276">
        <v>1</v>
      </c>
      <c r="M276">
        <v>1000</v>
      </c>
      <c r="N276">
        <v>25</v>
      </c>
      <c r="O276">
        <v>36</v>
      </c>
      <c r="P276">
        <v>8.19</v>
      </c>
      <c r="Q276">
        <v>44.5</v>
      </c>
      <c r="R276">
        <v>8.76</v>
      </c>
      <c r="S276">
        <v>5.7</v>
      </c>
      <c r="T276">
        <v>-164.13</v>
      </c>
      <c r="U276">
        <v>-0.43</v>
      </c>
      <c r="V276">
        <v>1200</v>
      </c>
      <c r="W276">
        <v>5.5</v>
      </c>
      <c r="X276">
        <v>300</v>
      </c>
      <c r="Y276">
        <v>0.27</v>
      </c>
      <c r="Z276">
        <v>0</v>
      </c>
      <c r="AA276">
        <v>1000</v>
      </c>
      <c r="AB276">
        <v>3</v>
      </c>
      <c r="AC276">
        <v>-0.7</v>
      </c>
      <c r="AD276">
        <v>3.92</v>
      </c>
      <c r="AE276">
        <v>1954</v>
      </c>
      <c r="AF276">
        <v>982</v>
      </c>
      <c r="AG276">
        <v>40</v>
      </c>
      <c r="AH276">
        <v>27</v>
      </c>
      <c r="AI276">
        <v>1.919</v>
      </c>
      <c r="AL276">
        <v>243.4</v>
      </c>
      <c r="AM276">
        <v>1.752</v>
      </c>
      <c r="AS276" t="s">
        <v>82</v>
      </c>
      <c r="AT276" t="s">
        <v>86</v>
      </c>
      <c r="AU276" t="s">
        <v>87</v>
      </c>
      <c r="AV276" t="s">
        <v>88</v>
      </c>
    </row>
    <row r="277" spans="1:48">
      <c r="A277" s="6" t="s">
        <v>604</v>
      </c>
      <c r="B277" t="s">
        <v>85</v>
      </c>
      <c r="C277" t="s">
        <v>343</v>
      </c>
      <c r="D277" t="s">
        <v>344</v>
      </c>
      <c r="E277" t="s">
        <v>80</v>
      </c>
      <c r="F277">
        <v>2010</v>
      </c>
      <c r="H277">
        <v>300</v>
      </c>
      <c r="I277">
        <v>1.7</v>
      </c>
      <c r="J277" t="s">
        <v>79</v>
      </c>
      <c r="K277">
        <v>72</v>
      </c>
      <c r="L277">
        <v>1</v>
      </c>
      <c r="M277">
        <v>1000</v>
      </c>
      <c r="N277">
        <v>25</v>
      </c>
      <c r="O277">
        <v>36.1</v>
      </c>
      <c r="P277">
        <v>8.3000000000000007</v>
      </c>
      <c r="Q277">
        <v>44.6</v>
      </c>
      <c r="R277">
        <v>8.8699999999999992</v>
      </c>
      <c r="S277">
        <v>5.8</v>
      </c>
      <c r="T277">
        <v>-165</v>
      </c>
      <c r="U277">
        <v>-0.43</v>
      </c>
      <c r="V277">
        <v>1200</v>
      </c>
      <c r="W277">
        <v>5.5</v>
      </c>
      <c r="X277">
        <v>300</v>
      </c>
      <c r="Y277">
        <v>0.26</v>
      </c>
      <c r="Z277">
        <v>0</v>
      </c>
      <c r="AA277">
        <v>1000</v>
      </c>
      <c r="AB277">
        <v>3</v>
      </c>
      <c r="AC277">
        <v>-0.7</v>
      </c>
      <c r="AD277">
        <v>3.92</v>
      </c>
      <c r="AE277">
        <v>1954</v>
      </c>
      <c r="AF277">
        <v>982</v>
      </c>
      <c r="AG277">
        <v>40</v>
      </c>
      <c r="AH277">
        <v>27</v>
      </c>
      <c r="AI277">
        <v>1.919</v>
      </c>
      <c r="AL277">
        <v>243.4</v>
      </c>
      <c r="AM277">
        <v>1.752</v>
      </c>
      <c r="AS277" t="s">
        <v>82</v>
      </c>
      <c r="AT277" t="s">
        <v>86</v>
      </c>
      <c r="AU277" t="s">
        <v>87</v>
      </c>
      <c r="AV277" t="s">
        <v>88</v>
      </c>
    </row>
    <row r="278" spans="1:48">
      <c r="A278" s="6" t="s">
        <v>604</v>
      </c>
      <c r="B278" t="s">
        <v>85</v>
      </c>
      <c r="C278" t="s">
        <v>345</v>
      </c>
      <c r="D278" t="s">
        <v>346</v>
      </c>
      <c r="E278" t="s">
        <v>80</v>
      </c>
      <c r="F278">
        <v>2010</v>
      </c>
      <c r="H278">
        <v>305</v>
      </c>
      <c r="I278">
        <v>1.6</v>
      </c>
      <c r="J278" t="s">
        <v>79</v>
      </c>
      <c r="K278">
        <v>72</v>
      </c>
      <c r="L278">
        <v>1</v>
      </c>
      <c r="M278">
        <v>1000</v>
      </c>
      <c r="N278">
        <v>25</v>
      </c>
      <c r="O278">
        <v>36.299999999999997</v>
      </c>
      <c r="P278">
        <v>8.41</v>
      </c>
      <c r="Q278">
        <v>44.8</v>
      </c>
      <c r="R278">
        <v>8.9700000000000006</v>
      </c>
      <c r="S278">
        <v>5.8</v>
      </c>
      <c r="T278">
        <v>-166.32</v>
      </c>
      <c r="U278">
        <v>-0.43</v>
      </c>
      <c r="V278">
        <v>1200</v>
      </c>
      <c r="W278">
        <v>5.5</v>
      </c>
      <c r="X278">
        <v>300</v>
      </c>
      <c r="Y278">
        <v>0.25</v>
      </c>
      <c r="Z278">
        <v>0</v>
      </c>
      <c r="AA278">
        <v>1000</v>
      </c>
      <c r="AB278">
        <v>3</v>
      </c>
      <c r="AC278">
        <v>-0.7</v>
      </c>
      <c r="AD278">
        <v>3.92</v>
      </c>
      <c r="AE278">
        <v>1954</v>
      </c>
      <c r="AF278">
        <v>982</v>
      </c>
      <c r="AG278">
        <v>40</v>
      </c>
      <c r="AH278">
        <v>27</v>
      </c>
      <c r="AI278">
        <v>1.919</v>
      </c>
      <c r="AL278">
        <v>243.4</v>
      </c>
      <c r="AM278">
        <v>1.752</v>
      </c>
      <c r="AS278" t="s">
        <v>82</v>
      </c>
      <c r="AT278" t="s">
        <v>86</v>
      </c>
      <c r="AU278" t="s">
        <v>87</v>
      </c>
      <c r="AV278" t="s">
        <v>88</v>
      </c>
    </row>
    <row r="279" spans="1:48">
      <c r="A279" s="6" t="s">
        <v>604</v>
      </c>
      <c r="B279" t="s">
        <v>85</v>
      </c>
      <c r="C279" t="s">
        <v>203</v>
      </c>
      <c r="D279" t="s">
        <v>204</v>
      </c>
      <c r="E279" t="s">
        <v>80</v>
      </c>
      <c r="F279">
        <v>2010</v>
      </c>
      <c r="H279">
        <v>310</v>
      </c>
      <c r="I279">
        <v>1.6</v>
      </c>
      <c r="J279" t="s">
        <v>15</v>
      </c>
      <c r="K279">
        <v>72</v>
      </c>
      <c r="L279">
        <v>1</v>
      </c>
      <c r="M279">
        <v>1000</v>
      </c>
      <c r="N279">
        <v>25</v>
      </c>
      <c r="O279">
        <v>36.700000000000003</v>
      </c>
      <c r="P279">
        <v>8.44</v>
      </c>
      <c r="Q279">
        <v>45.3</v>
      </c>
      <c r="R279">
        <v>8.9499999999999993</v>
      </c>
      <c r="S279">
        <v>5.4</v>
      </c>
      <c r="T279">
        <v>-176.26</v>
      </c>
      <c r="U279">
        <v>-0.45</v>
      </c>
      <c r="V279">
        <v>1400</v>
      </c>
      <c r="W279">
        <v>5.5</v>
      </c>
      <c r="X279">
        <v>350</v>
      </c>
      <c r="Y279">
        <v>0.24</v>
      </c>
      <c r="Z279">
        <v>0</v>
      </c>
      <c r="AA279">
        <v>1000</v>
      </c>
      <c r="AB279">
        <v>3</v>
      </c>
      <c r="AC279">
        <v>-0.7</v>
      </c>
      <c r="AD279">
        <v>10.74</v>
      </c>
      <c r="AE279">
        <v>1954</v>
      </c>
      <c r="AF279">
        <v>982</v>
      </c>
      <c r="AG279">
        <v>40</v>
      </c>
      <c r="AH279">
        <v>27</v>
      </c>
      <c r="AI279">
        <v>1.919</v>
      </c>
      <c r="AL279">
        <v>238.9</v>
      </c>
      <c r="AM279">
        <v>1.72</v>
      </c>
      <c r="AS279" t="s">
        <v>82</v>
      </c>
      <c r="AT279" t="s">
        <v>86</v>
      </c>
      <c r="AU279" t="s">
        <v>87</v>
      </c>
      <c r="AV279" t="s">
        <v>88</v>
      </c>
    </row>
    <row r="280" spans="1:48">
      <c r="A280" s="6" t="s">
        <v>605</v>
      </c>
      <c r="B280" t="s">
        <v>85</v>
      </c>
      <c r="C280" t="s">
        <v>205</v>
      </c>
      <c r="D280" t="s">
        <v>206</v>
      </c>
      <c r="E280" t="s">
        <v>80</v>
      </c>
      <c r="F280">
        <v>2010</v>
      </c>
      <c r="H280">
        <v>150</v>
      </c>
      <c r="I280">
        <v>3.3</v>
      </c>
      <c r="J280" t="s">
        <v>79</v>
      </c>
      <c r="K280">
        <v>48</v>
      </c>
      <c r="L280">
        <v>1</v>
      </c>
      <c r="M280">
        <v>1000</v>
      </c>
      <c r="N280">
        <v>25</v>
      </c>
      <c r="O280">
        <v>22.9</v>
      </c>
      <c r="P280">
        <v>6.56</v>
      </c>
      <c r="Q280">
        <v>28.8</v>
      </c>
      <c r="R280">
        <v>7.35</v>
      </c>
      <c r="S280">
        <v>5.9</v>
      </c>
      <c r="T280">
        <v>-100.42</v>
      </c>
      <c r="U280">
        <v>-0.42</v>
      </c>
      <c r="V280">
        <v>600</v>
      </c>
      <c r="W280">
        <v>5.5</v>
      </c>
      <c r="X280">
        <v>140</v>
      </c>
      <c r="Y280">
        <v>0.36</v>
      </c>
      <c r="Z280">
        <v>0</v>
      </c>
      <c r="AA280">
        <v>1000</v>
      </c>
      <c r="AB280">
        <v>5</v>
      </c>
      <c r="AC280">
        <v>-0.7</v>
      </c>
      <c r="AD280">
        <v>3.92</v>
      </c>
      <c r="AE280">
        <v>1324</v>
      </c>
      <c r="AF280">
        <v>982</v>
      </c>
      <c r="AG280">
        <v>40</v>
      </c>
      <c r="AH280">
        <v>16</v>
      </c>
      <c r="AI280">
        <v>1.3</v>
      </c>
      <c r="AL280">
        <v>243.4</v>
      </c>
      <c r="AM280">
        <v>1.1679999999999999</v>
      </c>
      <c r="AS280" t="s">
        <v>82</v>
      </c>
      <c r="AT280" t="s">
        <v>86</v>
      </c>
      <c r="AU280" t="s">
        <v>87</v>
      </c>
      <c r="AV280" t="s">
        <v>88</v>
      </c>
    </row>
    <row r="281" spans="1:48">
      <c r="A281" s="6" t="s">
        <v>605</v>
      </c>
      <c r="B281" t="s">
        <v>85</v>
      </c>
      <c r="C281" t="s">
        <v>207</v>
      </c>
      <c r="D281" t="s">
        <v>208</v>
      </c>
      <c r="E281" t="s">
        <v>80</v>
      </c>
      <c r="F281">
        <v>2010</v>
      </c>
      <c r="H281">
        <v>155</v>
      </c>
      <c r="I281">
        <v>3.2</v>
      </c>
      <c r="J281" t="s">
        <v>79</v>
      </c>
      <c r="K281">
        <v>48</v>
      </c>
      <c r="L281">
        <v>1</v>
      </c>
      <c r="M281">
        <v>1000</v>
      </c>
      <c r="N281">
        <v>25</v>
      </c>
      <c r="O281">
        <v>22.9</v>
      </c>
      <c r="P281">
        <v>6.76</v>
      </c>
      <c r="Q281">
        <v>28.8</v>
      </c>
      <c r="R281">
        <v>7.51</v>
      </c>
      <c r="S281">
        <v>6</v>
      </c>
      <c r="T281">
        <v>-100.8</v>
      </c>
      <c r="U281">
        <v>-0.42</v>
      </c>
      <c r="V281">
        <v>600</v>
      </c>
      <c r="W281">
        <v>5.5</v>
      </c>
      <c r="X281">
        <v>150</v>
      </c>
      <c r="Y281">
        <v>0.34</v>
      </c>
      <c r="Z281">
        <v>0</v>
      </c>
      <c r="AA281">
        <v>1000</v>
      </c>
      <c r="AB281">
        <v>5</v>
      </c>
      <c r="AC281">
        <v>-0.7</v>
      </c>
      <c r="AD281">
        <v>3.92</v>
      </c>
      <c r="AE281">
        <v>1324</v>
      </c>
      <c r="AF281">
        <v>982</v>
      </c>
      <c r="AG281">
        <v>40</v>
      </c>
      <c r="AH281">
        <v>16</v>
      </c>
      <c r="AI281">
        <v>1.3</v>
      </c>
      <c r="AL281">
        <v>243.4</v>
      </c>
      <c r="AM281">
        <v>1.1679999999999999</v>
      </c>
      <c r="AS281" t="s">
        <v>82</v>
      </c>
      <c r="AT281" t="s">
        <v>86</v>
      </c>
      <c r="AU281" t="s">
        <v>87</v>
      </c>
      <c r="AV281" t="s">
        <v>88</v>
      </c>
    </row>
    <row r="282" spans="1:48">
      <c r="A282" s="6" t="s">
        <v>605</v>
      </c>
      <c r="B282" t="s">
        <v>85</v>
      </c>
      <c r="C282" t="s">
        <v>95</v>
      </c>
      <c r="D282" t="s">
        <v>96</v>
      </c>
      <c r="E282" t="s">
        <v>80</v>
      </c>
      <c r="F282">
        <v>2010</v>
      </c>
      <c r="H282">
        <v>160</v>
      </c>
      <c r="I282">
        <v>3.1</v>
      </c>
      <c r="J282" t="s">
        <v>15</v>
      </c>
      <c r="K282">
        <v>72</v>
      </c>
      <c r="L282">
        <v>1</v>
      </c>
      <c r="M282">
        <v>1000</v>
      </c>
      <c r="N282">
        <v>25</v>
      </c>
      <c r="O282">
        <v>35.1</v>
      </c>
      <c r="P282">
        <v>4.55</v>
      </c>
      <c r="Q282">
        <v>43.8</v>
      </c>
      <c r="R282">
        <v>4.91</v>
      </c>
      <c r="S282">
        <v>3</v>
      </c>
      <c r="T282">
        <v>-164.98</v>
      </c>
      <c r="U282">
        <v>-0.45</v>
      </c>
      <c r="V282">
        <v>2000</v>
      </c>
      <c r="W282">
        <v>5.5</v>
      </c>
      <c r="X282">
        <v>500</v>
      </c>
      <c r="Y282">
        <v>0.6</v>
      </c>
      <c r="Z282">
        <v>0</v>
      </c>
      <c r="AA282">
        <v>1000</v>
      </c>
      <c r="AB282">
        <v>3</v>
      </c>
      <c r="AC282">
        <v>-0.7</v>
      </c>
      <c r="AD282">
        <v>3.92</v>
      </c>
      <c r="AE282">
        <v>1580</v>
      </c>
      <c r="AF282">
        <v>808</v>
      </c>
      <c r="AG282">
        <v>40</v>
      </c>
      <c r="AH282">
        <v>15.75</v>
      </c>
      <c r="AI282">
        <v>1.278</v>
      </c>
      <c r="AL282">
        <v>148.6</v>
      </c>
      <c r="AM282">
        <v>1.07</v>
      </c>
      <c r="AS282" t="s">
        <v>82</v>
      </c>
      <c r="AT282" t="s">
        <v>86</v>
      </c>
      <c r="AU282" t="s">
        <v>87</v>
      </c>
      <c r="AV282" t="s">
        <v>88</v>
      </c>
    </row>
    <row r="283" spans="1:48">
      <c r="A283" s="6" t="s">
        <v>605</v>
      </c>
      <c r="B283" t="s">
        <v>85</v>
      </c>
      <c r="C283" t="s">
        <v>97</v>
      </c>
      <c r="D283" t="s">
        <v>98</v>
      </c>
      <c r="E283" t="s">
        <v>80</v>
      </c>
      <c r="F283">
        <v>2010</v>
      </c>
      <c r="H283">
        <v>160</v>
      </c>
      <c r="I283">
        <v>3.1</v>
      </c>
      <c r="J283" t="s">
        <v>15</v>
      </c>
      <c r="K283">
        <v>48</v>
      </c>
      <c r="L283">
        <v>1</v>
      </c>
      <c r="M283">
        <v>1000</v>
      </c>
      <c r="N283">
        <v>25</v>
      </c>
      <c r="O283">
        <v>23.3</v>
      </c>
      <c r="P283">
        <v>6.86</v>
      </c>
      <c r="Q283">
        <v>29.2</v>
      </c>
      <c r="R283">
        <v>7.56</v>
      </c>
      <c r="S283">
        <v>4.5</v>
      </c>
      <c r="T283">
        <v>-107.27</v>
      </c>
      <c r="U283">
        <v>-0.45</v>
      </c>
      <c r="V283">
        <v>700</v>
      </c>
      <c r="W283">
        <v>5.5</v>
      </c>
      <c r="X283">
        <v>170</v>
      </c>
      <c r="Y283">
        <v>0.32</v>
      </c>
      <c r="Z283">
        <v>0</v>
      </c>
      <c r="AA283">
        <v>1000</v>
      </c>
      <c r="AB283">
        <v>3</v>
      </c>
      <c r="AC283">
        <v>-0.7</v>
      </c>
      <c r="AD283">
        <v>3.92</v>
      </c>
      <c r="AE283">
        <v>1324</v>
      </c>
      <c r="AF283">
        <v>982</v>
      </c>
      <c r="AG283">
        <v>40</v>
      </c>
      <c r="AH283">
        <v>16</v>
      </c>
      <c r="AI283">
        <v>1.3</v>
      </c>
      <c r="AL283">
        <v>238.9</v>
      </c>
      <c r="AM283">
        <v>1.147</v>
      </c>
      <c r="AS283" t="s">
        <v>82</v>
      </c>
      <c r="AT283" t="s">
        <v>86</v>
      </c>
      <c r="AU283" t="s">
        <v>87</v>
      </c>
      <c r="AV283" t="s">
        <v>88</v>
      </c>
    </row>
    <row r="284" spans="1:48">
      <c r="A284" s="6" t="s">
        <v>605</v>
      </c>
      <c r="B284" t="s">
        <v>85</v>
      </c>
      <c r="C284" t="s">
        <v>213</v>
      </c>
      <c r="D284" t="s">
        <v>214</v>
      </c>
      <c r="E284" t="s">
        <v>80</v>
      </c>
      <c r="F284">
        <v>2011</v>
      </c>
      <c r="H284">
        <v>160</v>
      </c>
      <c r="I284">
        <v>3.1</v>
      </c>
      <c r="J284" t="s">
        <v>79</v>
      </c>
      <c r="K284">
        <v>48</v>
      </c>
      <c r="L284">
        <v>1</v>
      </c>
      <c r="M284">
        <v>1000</v>
      </c>
      <c r="N284">
        <v>25</v>
      </c>
      <c r="O284">
        <v>23.1</v>
      </c>
      <c r="P284">
        <v>6.93</v>
      </c>
      <c r="Q284">
        <v>28.9</v>
      </c>
      <c r="R284">
        <v>7.67</v>
      </c>
      <c r="S284">
        <v>6.1</v>
      </c>
      <c r="T284">
        <v>-101.98</v>
      </c>
      <c r="U284">
        <v>-0.42</v>
      </c>
      <c r="V284">
        <v>600</v>
      </c>
      <c r="W284">
        <v>5.5</v>
      </c>
      <c r="X284">
        <v>160</v>
      </c>
      <c r="Y284">
        <v>0.32</v>
      </c>
      <c r="Z284">
        <v>0</v>
      </c>
      <c r="AA284">
        <v>1000</v>
      </c>
      <c r="AB284">
        <v>5</v>
      </c>
      <c r="AC284">
        <v>-0.7</v>
      </c>
      <c r="AD284">
        <v>3.92</v>
      </c>
      <c r="AE284">
        <v>1324</v>
      </c>
      <c r="AF284">
        <v>982</v>
      </c>
      <c r="AG284">
        <v>40</v>
      </c>
      <c r="AH284">
        <v>16</v>
      </c>
      <c r="AI284">
        <v>1.3</v>
      </c>
      <c r="AL284">
        <v>243.4</v>
      </c>
      <c r="AM284">
        <v>1.1679999999999999</v>
      </c>
      <c r="AS284" t="s">
        <v>82</v>
      </c>
      <c r="AT284" t="s">
        <v>86</v>
      </c>
      <c r="AU284" t="s">
        <v>87</v>
      </c>
      <c r="AV284" t="s">
        <v>88</v>
      </c>
    </row>
    <row r="285" spans="1:48">
      <c r="A285" s="6" t="s">
        <v>605</v>
      </c>
      <c r="B285" t="s">
        <v>85</v>
      </c>
      <c r="C285" t="s">
        <v>99</v>
      </c>
      <c r="D285" t="s">
        <v>100</v>
      </c>
      <c r="E285" t="s">
        <v>80</v>
      </c>
      <c r="F285">
        <v>2010</v>
      </c>
      <c r="H285">
        <v>165</v>
      </c>
      <c r="I285">
        <v>3</v>
      </c>
      <c r="J285" t="s">
        <v>15</v>
      </c>
      <c r="K285">
        <v>72</v>
      </c>
      <c r="L285">
        <v>1</v>
      </c>
      <c r="M285">
        <v>1000</v>
      </c>
      <c r="N285">
        <v>25</v>
      </c>
      <c r="O285">
        <v>35.299999999999997</v>
      </c>
      <c r="P285">
        <v>4.68</v>
      </c>
      <c r="Q285">
        <v>44.1</v>
      </c>
      <c r="R285">
        <v>5.01</v>
      </c>
      <c r="S285">
        <v>3</v>
      </c>
      <c r="T285">
        <v>-166.18</v>
      </c>
      <c r="U285">
        <v>-0.45</v>
      </c>
      <c r="V285">
        <v>2000</v>
      </c>
      <c r="W285">
        <v>5.5</v>
      </c>
      <c r="X285">
        <v>550</v>
      </c>
      <c r="Y285">
        <v>0.55000000000000004</v>
      </c>
      <c r="Z285">
        <v>0</v>
      </c>
      <c r="AA285">
        <v>1000</v>
      </c>
      <c r="AB285">
        <v>3</v>
      </c>
      <c r="AC285">
        <v>-0.7</v>
      </c>
      <c r="AD285">
        <v>3.92</v>
      </c>
      <c r="AE285">
        <v>1580</v>
      </c>
      <c r="AF285">
        <v>808</v>
      </c>
      <c r="AG285">
        <v>40</v>
      </c>
      <c r="AH285">
        <v>15.75</v>
      </c>
      <c r="AI285">
        <v>1.278</v>
      </c>
      <c r="AL285">
        <v>148.6</v>
      </c>
      <c r="AM285">
        <v>1.07</v>
      </c>
      <c r="AS285" t="s">
        <v>82</v>
      </c>
      <c r="AT285" t="s">
        <v>86</v>
      </c>
      <c r="AU285" t="s">
        <v>87</v>
      </c>
      <c r="AV285" t="s">
        <v>88</v>
      </c>
    </row>
    <row r="286" spans="1:48">
      <c r="A286" s="6" t="s">
        <v>605</v>
      </c>
      <c r="B286" t="s">
        <v>85</v>
      </c>
      <c r="C286" t="s">
        <v>101</v>
      </c>
      <c r="D286" t="s">
        <v>102</v>
      </c>
      <c r="E286" t="s">
        <v>80</v>
      </c>
      <c r="F286">
        <v>2010</v>
      </c>
      <c r="H286">
        <v>165</v>
      </c>
      <c r="I286">
        <v>3</v>
      </c>
      <c r="J286" t="s">
        <v>15</v>
      </c>
      <c r="K286">
        <v>48</v>
      </c>
      <c r="L286">
        <v>1</v>
      </c>
      <c r="M286">
        <v>1000</v>
      </c>
      <c r="N286">
        <v>25</v>
      </c>
      <c r="O286">
        <v>23.4</v>
      </c>
      <c r="P286">
        <v>7.06</v>
      </c>
      <c r="Q286">
        <v>29.2</v>
      </c>
      <c r="R286">
        <v>7.71</v>
      </c>
      <c r="S286">
        <v>4.5999999999999996</v>
      </c>
      <c r="T286">
        <v>-108.12</v>
      </c>
      <c r="U286">
        <v>-0.45</v>
      </c>
      <c r="V286">
        <v>700</v>
      </c>
      <c r="W286">
        <v>5.5</v>
      </c>
      <c r="X286">
        <v>180</v>
      </c>
      <c r="Y286">
        <v>0.28000000000000003</v>
      </c>
      <c r="Z286">
        <v>0</v>
      </c>
      <c r="AA286">
        <v>1000</v>
      </c>
      <c r="AB286">
        <v>3</v>
      </c>
      <c r="AC286">
        <v>-0.7</v>
      </c>
      <c r="AD286">
        <v>3.92</v>
      </c>
      <c r="AE286">
        <v>1324</v>
      </c>
      <c r="AF286">
        <v>982</v>
      </c>
      <c r="AG286">
        <v>40</v>
      </c>
      <c r="AH286">
        <v>16</v>
      </c>
      <c r="AI286">
        <v>1.3</v>
      </c>
      <c r="AL286">
        <v>238.9</v>
      </c>
      <c r="AM286">
        <v>1.147</v>
      </c>
      <c r="AS286" t="s">
        <v>82</v>
      </c>
      <c r="AT286" t="s">
        <v>86</v>
      </c>
      <c r="AU286" t="s">
        <v>87</v>
      </c>
      <c r="AV286" t="s">
        <v>88</v>
      </c>
    </row>
    <row r="287" spans="1:48">
      <c r="A287" s="6" t="s">
        <v>605</v>
      </c>
      <c r="B287" t="s">
        <v>85</v>
      </c>
      <c r="C287" t="s">
        <v>217</v>
      </c>
      <c r="D287" t="s">
        <v>218</v>
      </c>
      <c r="E287" t="s">
        <v>80</v>
      </c>
      <c r="F287">
        <v>2011</v>
      </c>
      <c r="H287">
        <v>165</v>
      </c>
      <c r="I287">
        <v>3</v>
      </c>
      <c r="J287" t="s">
        <v>79</v>
      </c>
      <c r="K287">
        <v>48</v>
      </c>
      <c r="L287">
        <v>1</v>
      </c>
      <c r="M287">
        <v>1000</v>
      </c>
      <c r="N287">
        <v>25</v>
      </c>
      <c r="O287">
        <v>23.1</v>
      </c>
      <c r="P287">
        <v>7.13</v>
      </c>
      <c r="Q287">
        <v>29</v>
      </c>
      <c r="R287">
        <v>7.82</v>
      </c>
      <c r="S287">
        <v>6.3</v>
      </c>
      <c r="T287">
        <v>-103.29</v>
      </c>
      <c r="U287">
        <v>-0.42</v>
      </c>
      <c r="V287">
        <v>700</v>
      </c>
      <c r="W287">
        <v>5.5</v>
      </c>
      <c r="X287">
        <v>170</v>
      </c>
      <c r="Y287">
        <v>0.31</v>
      </c>
      <c r="Z287">
        <v>0</v>
      </c>
      <c r="AA287">
        <v>1000</v>
      </c>
      <c r="AB287">
        <v>5</v>
      </c>
      <c r="AC287">
        <v>-0.7</v>
      </c>
      <c r="AD287">
        <v>3.92</v>
      </c>
      <c r="AE287">
        <v>1324</v>
      </c>
      <c r="AF287">
        <v>982</v>
      </c>
      <c r="AG287">
        <v>40</v>
      </c>
      <c r="AH287">
        <v>16</v>
      </c>
      <c r="AI287">
        <v>1.3</v>
      </c>
      <c r="AL287">
        <v>243.4</v>
      </c>
      <c r="AM287">
        <v>1.1679999999999999</v>
      </c>
      <c r="AS287" t="s">
        <v>82</v>
      </c>
      <c r="AT287" t="s">
        <v>86</v>
      </c>
      <c r="AU287" t="s">
        <v>87</v>
      </c>
      <c r="AV287" t="s">
        <v>88</v>
      </c>
    </row>
    <row r="288" spans="1:48">
      <c r="A288" s="6" t="s">
        <v>605</v>
      </c>
      <c r="B288" t="s">
        <v>85</v>
      </c>
      <c r="C288" t="s">
        <v>103</v>
      </c>
      <c r="D288" t="s">
        <v>104</v>
      </c>
      <c r="E288" t="s">
        <v>80</v>
      </c>
      <c r="F288">
        <v>2010</v>
      </c>
      <c r="H288">
        <v>170</v>
      </c>
      <c r="I288">
        <v>2.9</v>
      </c>
      <c r="J288" t="s">
        <v>15</v>
      </c>
      <c r="K288">
        <v>72</v>
      </c>
      <c r="L288">
        <v>1</v>
      </c>
      <c r="M288">
        <v>1000</v>
      </c>
      <c r="N288">
        <v>25</v>
      </c>
      <c r="O288">
        <v>35.6</v>
      </c>
      <c r="P288">
        <v>4.78</v>
      </c>
      <c r="Q288">
        <v>44.3</v>
      </c>
      <c r="R288">
        <v>5.12</v>
      </c>
      <c r="S288">
        <v>3.1</v>
      </c>
      <c r="T288">
        <v>-168.55</v>
      </c>
      <c r="U288">
        <v>-0.45</v>
      </c>
      <c r="V288">
        <v>2000</v>
      </c>
      <c r="W288">
        <v>5.5</v>
      </c>
      <c r="X288">
        <v>500</v>
      </c>
      <c r="Y288">
        <v>0.52</v>
      </c>
      <c r="Z288">
        <v>0</v>
      </c>
      <c r="AA288">
        <v>1000</v>
      </c>
      <c r="AB288">
        <v>3</v>
      </c>
      <c r="AC288">
        <v>-0.7</v>
      </c>
      <c r="AD288">
        <v>6.14</v>
      </c>
      <c r="AE288">
        <v>1580</v>
      </c>
      <c r="AF288">
        <v>808</v>
      </c>
      <c r="AG288">
        <v>40</v>
      </c>
      <c r="AH288">
        <v>15.75</v>
      </c>
      <c r="AI288">
        <v>1.278</v>
      </c>
      <c r="AL288">
        <v>148.6</v>
      </c>
      <c r="AM288">
        <v>1.07</v>
      </c>
      <c r="AS288" t="s">
        <v>82</v>
      </c>
      <c r="AT288" t="s">
        <v>86</v>
      </c>
      <c r="AU288" t="s">
        <v>87</v>
      </c>
      <c r="AV288" t="s">
        <v>88</v>
      </c>
    </row>
    <row r="289" spans="1:48">
      <c r="A289" s="6" t="s">
        <v>605</v>
      </c>
      <c r="B289" t="s">
        <v>85</v>
      </c>
      <c r="C289" t="s">
        <v>105</v>
      </c>
      <c r="D289" t="s">
        <v>106</v>
      </c>
      <c r="E289" t="s">
        <v>80</v>
      </c>
      <c r="F289">
        <v>2010</v>
      </c>
      <c r="H289">
        <v>170</v>
      </c>
      <c r="I289">
        <v>2.9</v>
      </c>
      <c r="J289" t="s">
        <v>15</v>
      </c>
      <c r="K289">
        <v>48</v>
      </c>
      <c r="L289">
        <v>1</v>
      </c>
      <c r="M289">
        <v>1000</v>
      </c>
      <c r="N289">
        <v>25</v>
      </c>
      <c r="O289">
        <v>23.5</v>
      </c>
      <c r="P289">
        <v>7.24</v>
      </c>
      <c r="Q289">
        <v>29.4</v>
      </c>
      <c r="R289">
        <v>7.8</v>
      </c>
      <c r="S289">
        <v>4.7</v>
      </c>
      <c r="T289">
        <v>-110.52</v>
      </c>
      <c r="U289">
        <v>-0.45</v>
      </c>
      <c r="V289">
        <v>800</v>
      </c>
      <c r="W289">
        <v>5.5</v>
      </c>
      <c r="X289">
        <v>200</v>
      </c>
      <c r="Y289">
        <v>0.26</v>
      </c>
      <c r="Z289">
        <v>0</v>
      </c>
      <c r="AA289">
        <v>1000</v>
      </c>
      <c r="AB289">
        <v>3</v>
      </c>
      <c r="AC289">
        <v>-0.7</v>
      </c>
      <c r="AD289">
        <v>3.92</v>
      </c>
      <c r="AE289">
        <v>1324</v>
      </c>
      <c r="AF289">
        <v>982</v>
      </c>
      <c r="AG289">
        <v>40</v>
      </c>
      <c r="AH289">
        <v>16</v>
      </c>
      <c r="AI289">
        <v>1.3</v>
      </c>
      <c r="AL289">
        <v>238.9</v>
      </c>
      <c r="AM289">
        <v>1.147</v>
      </c>
      <c r="AS289" t="s">
        <v>82</v>
      </c>
      <c r="AT289" t="s">
        <v>86</v>
      </c>
      <c r="AU289" t="s">
        <v>87</v>
      </c>
      <c r="AV289" t="s">
        <v>88</v>
      </c>
    </row>
    <row r="290" spans="1:48">
      <c r="A290" s="6" t="s">
        <v>605</v>
      </c>
      <c r="B290" t="s">
        <v>85</v>
      </c>
      <c r="C290" t="s">
        <v>221</v>
      </c>
      <c r="D290" t="s">
        <v>222</v>
      </c>
      <c r="E290" t="s">
        <v>80</v>
      </c>
      <c r="F290">
        <v>2011</v>
      </c>
      <c r="H290">
        <v>170</v>
      </c>
      <c r="I290">
        <v>2.9</v>
      </c>
      <c r="J290" t="s">
        <v>79</v>
      </c>
      <c r="K290">
        <v>48</v>
      </c>
      <c r="L290">
        <v>1</v>
      </c>
      <c r="M290">
        <v>1000</v>
      </c>
      <c r="N290">
        <v>25</v>
      </c>
      <c r="O290">
        <v>23.2</v>
      </c>
      <c r="P290">
        <v>7.32</v>
      </c>
      <c r="Q290">
        <v>29.2</v>
      </c>
      <c r="R290">
        <v>7.92</v>
      </c>
      <c r="S290">
        <v>6.3</v>
      </c>
      <c r="T290">
        <v>-104.63</v>
      </c>
      <c r="U290">
        <v>-0.42</v>
      </c>
      <c r="V290">
        <v>800</v>
      </c>
      <c r="W290">
        <v>5.5</v>
      </c>
      <c r="X290">
        <v>190</v>
      </c>
      <c r="Y290">
        <v>0.28000000000000003</v>
      </c>
      <c r="Z290">
        <v>0</v>
      </c>
      <c r="AA290">
        <v>1000</v>
      </c>
      <c r="AB290">
        <v>5</v>
      </c>
      <c r="AC290">
        <v>-0.7</v>
      </c>
      <c r="AD290">
        <v>3.92</v>
      </c>
      <c r="AE290">
        <v>1324</v>
      </c>
      <c r="AF290">
        <v>982</v>
      </c>
      <c r="AG290">
        <v>40</v>
      </c>
      <c r="AH290">
        <v>16</v>
      </c>
      <c r="AI290">
        <v>1.3</v>
      </c>
      <c r="AL290">
        <v>243.4</v>
      </c>
      <c r="AM290">
        <v>1.1679999999999999</v>
      </c>
      <c r="AS290" t="s">
        <v>82</v>
      </c>
      <c r="AT290" t="s">
        <v>86</v>
      </c>
      <c r="AU290" t="s">
        <v>87</v>
      </c>
      <c r="AV290" t="s">
        <v>88</v>
      </c>
    </row>
    <row r="291" spans="1:48">
      <c r="A291" s="6" t="s">
        <v>605</v>
      </c>
      <c r="B291" t="s">
        <v>85</v>
      </c>
      <c r="C291" t="s">
        <v>107</v>
      </c>
      <c r="D291" t="s">
        <v>108</v>
      </c>
      <c r="E291" t="s">
        <v>80</v>
      </c>
      <c r="F291">
        <v>2010</v>
      </c>
      <c r="H291">
        <v>175</v>
      </c>
      <c r="I291">
        <v>2.9</v>
      </c>
      <c r="J291" t="s">
        <v>15</v>
      </c>
      <c r="K291">
        <v>72</v>
      </c>
      <c r="L291">
        <v>1</v>
      </c>
      <c r="M291">
        <v>1000</v>
      </c>
      <c r="N291">
        <v>25</v>
      </c>
      <c r="O291">
        <v>35.799999999999997</v>
      </c>
      <c r="P291">
        <v>4.8899999999999997</v>
      </c>
      <c r="Q291">
        <v>44.4</v>
      </c>
      <c r="R291">
        <v>5.23</v>
      </c>
      <c r="S291">
        <v>3.1</v>
      </c>
      <c r="T291">
        <v>-168.4</v>
      </c>
      <c r="U291">
        <v>-0.45</v>
      </c>
      <c r="V291">
        <v>2000</v>
      </c>
      <c r="W291">
        <v>5.5</v>
      </c>
      <c r="X291">
        <v>550</v>
      </c>
      <c r="Y291">
        <v>0.48</v>
      </c>
      <c r="Z291">
        <v>0</v>
      </c>
      <c r="AA291">
        <v>1000</v>
      </c>
      <c r="AB291">
        <v>3</v>
      </c>
      <c r="AC291">
        <v>-0.7</v>
      </c>
      <c r="AD291">
        <v>3.92</v>
      </c>
      <c r="AE291">
        <v>1580</v>
      </c>
      <c r="AF291">
        <v>808</v>
      </c>
      <c r="AG291">
        <v>40</v>
      </c>
      <c r="AH291">
        <v>15.75</v>
      </c>
      <c r="AI291">
        <v>1.278</v>
      </c>
      <c r="AL291">
        <v>148.6</v>
      </c>
      <c r="AM291">
        <v>1.07</v>
      </c>
      <c r="AS291" t="s">
        <v>82</v>
      </c>
      <c r="AT291" t="s">
        <v>86</v>
      </c>
      <c r="AU291" t="s">
        <v>87</v>
      </c>
      <c r="AV291" t="s">
        <v>88</v>
      </c>
    </row>
    <row r="292" spans="1:48">
      <c r="A292" s="6" t="s">
        <v>605</v>
      </c>
      <c r="B292" t="s">
        <v>85</v>
      </c>
      <c r="C292" t="s">
        <v>109</v>
      </c>
      <c r="D292" t="s">
        <v>110</v>
      </c>
      <c r="E292" t="s">
        <v>80</v>
      </c>
      <c r="F292">
        <v>2010</v>
      </c>
      <c r="H292">
        <v>175</v>
      </c>
      <c r="I292">
        <v>2.9</v>
      </c>
      <c r="J292" t="s">
        <v>15</v>
      </c>
      <c r="K292">
        <v>48</v>
      </c>
      <c r="L292">
        <v>1</v>
      </c>
      <c r="M292">
        <v>1000</v>
      </c>
      <c r="N292">
        <v>25</v>
      </c>
      <c r="O292">
        <v>23.6</v>
      </c>
      <c r="P292">
        <v>7.41</v>
      </c>
      <c r="Q292">
        <v>29.5</v>
      </c>
      <c r="R292">
        <v>7.92</v>
      </c>
      <c r="S292">
        <v>4.8</v>
      </c>
      <c r="T292">
        <v>-111.2</v>
      </c>
      <c r="U292">
        <v>-0.45</v>
      </c>
      <c r="V292">
        <v>1000</v>
      </c>
      <c r="W292">
        <v>5.5</v>
      </c>
      <c r="X292">
        <v>240</v>
      </c>
      <c r="Y292">
        <v>0.23</v>
      </c>
      <c r="Z292">
        <v>0</v>
      </c>
      <c r="AA292">
        <v>1000</v>
      </c>
      <c r="AB292">
        <v>3</v>
      </c>
      <c r="AC292">
        <v>-0.7</v>
      </c>
      <c r="AD292">
        <v>3.92</v>
      </c>
      <c r="AE292">
        <v>1324</v>
      </c>
      <c r="AF292">
        <v>982</v>
      </c>
      <c r="AG292">
        <v>40</v>
      </c>
      <c r="AH292">
        <v>16</v>
      </c>
      <c r="AI292">
        <v>1.3</v>
      </c>
      <c r="AL292">
        <v>238.9</v>
      </c>
      <c r="AM292">
        <v>1.147</v>
      </c>
      <c r="AS292" t="s">
        <v>82</v>
      </c>
      <c r="AT292" t="s">
        <v>86</v>
      </c>
      <c r="AU292" t="s">
        <v>87</v>
      </c>
      <c r="AV292" t="s">
        <v>88</v>
      </c>
    </row>
    <row r="293" spans="1:48">
      <c r="A293" s="6" t="s">
        <v>605</v>
      </c>
      <c r="B293" t="s">
        <v>85</v>
      </c>
      <c r="C293" t="s">
        <v>225</v>
      </c>
      <c r="D293" t="s">
        <v>226</v>
      </c>
      <c r="E293" t="s">
        <v>80</v>
      </c>
      <c r="F293">
        <v>2011</v>
      </c>
      <c r="H293">
        <v>175</v>
      </c>
      <c r="I293">
        <v>2.9</v>
      </c>
      <c r="J293" t="s">
        <v>79</v>
      </c>
      <c r="K293">
        <v>48</v>
      </c>
      <c r="L293">
        <v>1</v>
      </c>
      <c r="M293">
        <v>1000</v>
      </c>
      <c r="N293">
        <v>25</v>
      </c>
      <c r="O293">
        <v>23.4</v>
      </c>
      <c r="P293">
        <v>7.49</v>
      </c>
      <c r="Q293">
        <v>29.3</v>
      </c>
      <c r="R293">
        <v>8.0399999999999991</v>
      </c>
      <c r="S293">
        <v>6.4</v>
      </c>
      <c r="T293">
        <v>-106.25</v>
      </c>
      <c r="U293">
        <v>-0.42</v>
      </c>
      <c r="V293">
        <v>900</v>
      </c>
      <c r="W293">
        <v>5.5</v>
      </c>
      <c r="X293">
        <v>220</v>
      </c>
      <c r="Y293">
        <v>0.24</v>
      </c>
      <c r="Z293">
        <v>0</v>
      </c>
      <c r="AA293">
        <v>1000</v>
      </c>
      <c r="AB293">
        <v>5</v>
      </c>
      <c r="AC293">
        <v>-0.7</v>
      </c>
      <c r="AD293">
        <v>3.92</v>
      </c>
      <c r="AE293">
        <v>1324</v>
      </c>
      <c r="AF293">
        <v>982</v>
      </c>
      <c r="AG293">
        <v>40</v>
      </c>
      <c r="AH293">
        <v>16</v>
      </c>
      <c r="AI293">
        <v>1.3</v>
      </c>
      <c r="AL293">
        <v>243.4</v>
      </c>
      <c r="AM293">
        <v>1.1679999999999999</v>
      </c>
      <c r="AS293" t="s">
        <v>82</v>
      </c>
      <c r="AT293" t="s">
        <v>86</v>
      </c>
      <c r="AU293" t="s">
        <v>87</v>
      </c>
      <c r="AV293" t="s">
        <v>88</v>
      </c>
    </row>
    <row r="294" spans="1:48">
      <c r="A294" s="6" t="s">
        <v>605</v>
      </c>
      <c r="B294" t="s">
        <v>85</v>
      </c>
      <c r="C294" t="s">
        <v>111</v>
      </c>
      <c r="D294" t="s">
        <v>112</v>
      </c>
      <c r="E294" t="s">
        <v>80</v>
      </c>
      <c r="F294">
        <v>2010</v>
      </c>
      <c r="H294">
        <v>180</v>
      </c>
      <c r="I294">
        <v>2.8</v>
      </c>
      <c r="J294" t="s">
        <v>15</v>
      </c>
      <c r="K294">
        <v>72</v>
      </c>
      <c r="L294">
        <v>1</v>
      </c>
      <c r="M294">
        <v>1000</v>
      </c>
      <c r="N294">
        <v>25</v>
      </c>
      <c r="O294">
        <v>36.1</v>
      </c>
      <c r="P294">
        <v>4.99</v>
      </c>
      <c r="Q294">
        <v>44.6</v>
      </c>
      <c r="R294">
        <v>5.34</v>
      </c>
      <c r="S294">
        <v>3.2</v>
      </c>
      <c r="T294">
        <v>-171.5</v>
      </c>
      <c r="U294">
        <v>-0.45</v>
      </c>
      <c r="V294">
        <v>2000</v>
      </c>
      <c r="W294">
        <v>5.5</v>
      </c>
      <c r="X294">
        <v>500</v>
      </c>
      <c r="Y294">
        <v>0.45</v>
      </c>
      <c r="Z294">
        <v>0</v>
      </c>
      <c r="AA294">
        <v>1000</v>
      </c>
      <c r="AB294">
        <v>3</v>
      </c>
      <c r="AC294">
        <v>-0.7</v>
      </c>
      <c r="AD294">
        <v>3.92</v>
      </c>
      <c r="AE294">
        <v>1580</v>
      </c>
      <c r="AF294">
        <v>808</v>
      </c>
      <c r="AG294">
        <v>40</v>
      </c>
      <c r="AH294">
        <v>15.75</v>
      </c>
      <c r="AI294">
        <v>1.278</v>
      </c>
      <c r="AL294">
        <v>148.6</v>
      </c>
      <c r="AM294">
        <v>1.07</v>
      </c>
      <c r="AS294" t="s">
        <v>82</v>
      </c>
      <c r="AT294" t="s">
        <v>86</v>
      </c>
      <c r="AU294" t="s">
        <v>87</v>
      </c>
      <c r="AV294" t="s">
        <v>88</v>
      </c>
    </row>
    <row r="295" spans="1:48">
      <c r="A295" s="6" t="s">
        <v>605</v>
      </c>
      <c r="B295" t="s">
        <v>85</v>
      </c>
      <c r="C295" t="s">
        <v>113</v>
      </c>
      <c r="D295" t="s">
        <v>114</v>
      </c>
      <c r="E295" t="s">
        <v>80</v>
      </c>
      <c r="F295">
        <v>2010</v>
      </c>
      <c r="H295">
        <v>180</v>
      </c>
      <c r="I295">
        <v>2.8</v>
      </c>
      <c r="J295" t="s">
        <v>15</v>
      </c>
      <c r="K295">
        <v>48</v>
      </c>
      <c r="L295">
        <v>1</v>
      </c>
      <c r="M295">
        <v>1000</v>
      </c>
      <c r="N295">
        <v>25</v>
      </c>
      <c r="O295">
        <v>23.8</v>
      </c>
      <c r="P295">
        <v>7.58</v>
      </c>
      <c r="Q295">
        <v>29.6</v>
      </c>
      <c r="R295">
        <v>8.07</v>
      </c>
      <c r="S295">
        <v>4.8</v>
      </c>
      <c r="T295">
        <v>-112.7</v>
      </c>
      <c r="U295">
        <v>-0.45</v>
      </c>
      <c r="V295">
        <v>1000</v>
      </c>
      <c r="W295">
        <v>5.5</v>
      </c>
      <c r="X295">
        <v>240</v>
      </c>
      <c r="Y295">
        <v>0.2</v>
      </c>
      <c r="Z295">
        <v>0</v>
      </c>
      <c r="AA295">
        <v>1000</v>
      </c>
      <c r="AB295">
        <v>3</v>
      </c>
      <c r="AC295">
        <v>-0.7</v>
      </c>
      <c r="AD295">
        <v>3.92</v>
      </c>
      <c r="AE295">
        <v>1324</v>
      </c>
      <c r="AF295">
        <v>982</v>
      </c>
      <c r="AG295">
        <v>40</v>
      </c>
      <c r="AH295">
        <v>16</v>
      </c>
      <c r="AI295">
        <v>1.3</v>
      </c>
      <c r="AL295">
        <v>238.9</v>
      </c>
      <c r="AM295">
        <v>1.147</v>
      </c>
      <c r="AS295" t="s">
        <v>82</v>
      </c>
      <c r="AT295" t="s">
        <v>86</v>
      </c>
      <c r="AU295" t="s">
        <v>87</v>
      </c>
      <c r="AV295" t="s">
        <v>88</v>
      </c>
    </row>
    <row r="296" spans="1:48">
      <c r="A296" s="6" t="s">
        <v>605</v>
      </c>
      <c r="B296" t="s">
        <v>85</v>
      </c>
      <c r="C296" t="s">
        <v>229</v>
      </c>
      <c r="D296" t="s">
        <v>230</v>
      </c>
      <c r="E296" t="s">
        <v>80</v>
      </c>
      <c r="F296">
        <v>2011</v>
      </c>
      <c r="H296">
        <v>180</v>
      </c>
      <c r="I296">
        <v>2.8</v>
      </c>
      <c r="J296" t="s">
        <v>79</v>
      </c>
      <c r="K296">
        <v>48</v>
      </c>
      <c r="L296">
        <v>1</v>
      </c>
      <c r="M296">
        <v>1000</v>
      </c>
      <c r="N296">
        <v>25</v>
      </c>
      <c r="O296">
        <v>23.5</v>
      </c>
      <c r="P296">
        <v>7.65</v>
      </c>
      <c r="Q296">
        <v>29.4</v>
      </c>
      <c r="R296">
        <v>8.19</v>
      </c>
      <c r="S296">
        <v>6.6</v>
      </c>
      <c r="T296">
        <v>-107.74</v>
      </c>
      <c r="U296">
        <v>-0.42</v>
      </c>
      <c r="V296">
        <v>900</v>
      </c>
      <c r="W296">
        <v>5.5</v>
      </c>
      <c r="X296">
        <v>220</v>
      </c>
      <c r="Y296">
        <v>0.23</v>
      </c>
      <c r="Z296">
        <v>0</v>
      </c>
      <c r="AA296">
        <v>1000</v>
      </c>
      <c r="AB296">
        <v>5</v>
      </c>
      <c r="AC296">
        <v>-0.7</v>
      </c>
      <c r="AD296">
        <v>3.92</v>
      </c>
      <c r="AE296">
        <v>1324</v>
      </c>
      <c r="AF296">
        <v>982</v>
      </c>
      <c r="AG296">
        <v>40</v>
      </c>
      <c r="AH296">
        <v>16</v>
      </c>
      <c r="AI296">
        <v>1.3</v>
      </c>
      <c r="AL296">
        <v>243.4</v>
      </c>
      <c r="AM296">
        <v>1.1679999999999999</v>
      </c>
      <c r="AS296" t="s">
        <v>82</v>
      </c>
      <c r="AT296" t="s">
        <v>86</v>
      </c>
      <c r="AU296" t="s">
        <v>87</v>
      </c>
      <c r="AV296" t="s">
        <v>88</v>
      </c>
    </row>
    <row r="297" spans="1:48">
      <c r="A297" s="6" t="s">
        <v>605</v>
      </c>
      <c r="B297" t="s">
        <v>85</v>
      </c>
      <c r="C297" t="s">
        <v>231</v>
      </c>
      <c r="D297" t="s">
        <v>232</v>
      </c>
      <c r="E297" t="s">
        <v>80</v>
      </c>
      <c r="F297">
        <v>2010</v>
      </c>
      <c r="H297">
        <v>185</v>
      </c>
      <c r="I297">
        <v>2.7</v>
      </c>
      <c r="J297" t="s">
        <v>79</v>
      </c>
      <c r="K297">
        <v>48</v>
      </c>
      <c r="L297">
        <v>1</v>
      </c>
      <c r="M297">
        <v>1000</v>
      </c>
      <c r="N297">
        <v>25</v>
      </c>
      <c r="O297">
        <v>23.7</v>
      </c>
      <c r="P297">
        <v>7.82</v>
      </c>
      <c r="Q297">
        <v>29.4</v>
      </c>
      <c r="R297">
        <v>8.39</v>
      </c>
      <c r="S297">
        <v>5.5</v>
      </c>
      <c r="T297">
        <v>-108</v>
      </c>
      <c r="U297">
        <v>-0.43</v>
      </c>
      <c r="V297">
        <v>800</v>
      </c>
      <c r="W297">
        <v>5.5</v>
      </c>
      <c r="X297">
        <v>200</v>
      </c>
      <c r="Y297">
        <v>0.2</v>
      </c>
      <c r="Z297">
        <v>0</v>
      </c>
      <c r="AA297">
        <v>1000</v>
      </c>
      <c r="AB297">
        <v>3</v>
      </c>
      <c r="AC297">
        <v>-0.7</v>
      </c>
      <c r="AD297">
        <v>3.92</v>
      </c>
      <c r="AE297">
        <v>1324</v>
      </c>
      <c r="AF297">
        <v>982</v>
      </c>
      <c r="AG297">
        <v>40</v>
      </c>
      <c r="AH297">
        <v>16</v>
      </c>
      <c r="AI297">
        <v>1.3</v>
      </c>
      <c r="AL297">
        <v>243.4</v>
      </c>
      <c r="AM297">
        <v>1.1679999999999999</v>
      </c>
      <c r="AS297" t="s">
        <v>82</v>
      </c>
      <c r="AT297" t="s">
        <v>86</v>
      </c>
      <c r="AU297" t="s">
        <v>87</v>
      </c>
      <c r="AV297" t="s">
        <v>88</v>
      </c>
    </row>
    <row r="298" spans="1:48">
      <c r="A298" s="6" t="s">
        <v>605</v>
      </c>
      <c r="B298" t="s">
        <v>85</v>
      </c>
      <c r="C298" t="s">
        <v>233</v>
      </c>
      <c r="D298" t="s">
        <v>234</v>
      </c>
      <c r="E298" t="s">
        <v>80</v>
      </c>
      <c r="F298">
        <v>2010</v>
      </c>
      <c r="H298">
        <v>185</v>
      </c>
      <c r="I298">
        <v>2.7</v>
      </c>
      <c r="J298" t="s">
        <v>79</v>
      </c>
      <c r="K298">
        <v>60</v>
      </c>
      <c r="L298">
        <v>1</v>
      </c>
      <c r="M298">
        <v>1000</v>
      </c>
      <c r="N298">
        <v>25</v>
      </c>
      <c r="O298">
        <v>28.5</v>
      </c>
      <c r="P298">
        <v>6.49</v>
      </c>
      <c r="Q298">
        <v>35.9</v>
      </c>
      <c r="R298">
        <v>7.27</v>
      </c>
      <c r="S298">
        <v>5.8</v>
      </c>
      <c r="T298">
        <v>-124.53</v>
      </c>
      <c r="U298">
        <v>-0.42</v>
      </c>
      <c r="V298">
        <v>700</v>
      </c>
      <c r="W298">
        <v>5.5</v>
      </c>
      <c r="X298">
        <v>180</v>
      </c>
      <c r="Y298">
        <v>0.46</v>
      </c>
      <c r="Z298">
        <v>0</v>
      </c>
      <c r="AA298">
        <v>1000</v>
      </c>
      <c r="AB298">
        <v>5</v>
      </c>
      <c r="AC298">
        <v>-0.7</v>
      </c>
      <c r="AD298">
        <v>3.92</v>
      </c>
      <c r="AE298">
        <v>1638</v>
      </c>
      <c r="AF298">
        <v>982</v>
      </c>
      <c r="AG298">
        <v>40</v>
      </c>
      <c r="AH298">
        <v>19.2</v>
      </c>
      <c r="AI298">
        <v>1.609</v>
      </c>
      <c r="AL298">
        <v>243.4</v>
      </c>
      <c r="AM298">
        <v>1.46</v>
      </c>
      <c r="AS298" t="s">
        <v>82</v>
      </c>
      <c r="AT298" t="s">
        <v>86</v>
      </c>
      <c r="AU298" t="s">
        <v>87</v>
      </c>
      <c r="AV298" t="s">
        <v>88</v>
      </c>
    </row>
    <row r="299" spans="1:48">
      <c r="A299" s="6" t="s">
        <v>605</v>
      </c>
      <c r="B299" t="s">
        <v>85</v>
      </c>
      <c r="C299" t="s">
        <v>235</v>
      </c>
      <c r="D299" t="s">
        <v>236</v>
      </c>
      <c r="E299" t="s">
        <v>80</v>
      </c>
      <c r="F299">
        <v>2011</v>
      </c>
      <c r="H299">
        <v>185</v>
      </c>
      <c r="I299">
        <v>2.7</v>
      </c>
      <c r="J299" t="s">
        <v>79</v>
      </c>
      <c r="K299">
        <v>48</v>
      </c>
      <c r="L299">
        <v>1</v>
      </c>
      <c r="M299">
        <v>1000</v>
      </c>
      <c r="N299">
        <v>25</v>
      </c>
      <c r="O299">
        <v>23.7</v>
      </c>
      <c r="P299">
        <v>7.82</v>
      </c>
      <c r="Q299">
        <v>29.4</v>
      </c>
      <c r="R299">
        <v>8.39</v>
      </c>
      <c r="S299">
        <v>6.7</v>
      </c>
      <c r="T299">
        <v>-108.7</v>
      </c>
      <c r="U299">
        <v>-0.42</v>
      </c>
      <c r="V299">
        <v>800</v>
      </c>
      <c r="W299">
        <v>5.5</v>
      </c>
      <c r="X299">
        <v>200</v>
      </c>
      <c r="Y299">
        <v>0.2</v>
      </c>
      <c r="Z299">
        <v>0</v>
      </c>
      <c r="AA299">
        <v>1000</v>
      </c>
      <c r="AB299">
        <v>5</v>
      </c>
      <c r="AC299">
        <v>-0.7</v>
      </c>
      <c r="AD299">
        <v>3.92</v>
      </c>
      <c r="AE299">
        <v>1324</v>
      </c>
      <c r="AF299">
        <v>982</v>
      </c>
      <c r="AG299">
        <v>40</v>
      </c>
      <c r="AH299">
        <v>16</v>
      </c>
      <c r="AI299">
        <v>1.3</v>
      </c>
      <c r="AL299">
        <v>243.4</v>
      </c>
      <c r="AM299">
        <v>1.1679999999999999</v>
      </c>
      <c r="AS299" t="s">
        <v>82</v>
      </c>
      <c r="AT299" t="s">
        <v>86</v>
      </c>
      <c r="AU299" t="s">
        <v>87</v>
      </c>
      <c r="AV299" t="s">
        <v>88</v>
      </c>
    </row>
    <row r="300" spans="1:48">
      <c r="A300" s="6" t="s">
        <v>605</v>
      </c>
      <c r="B300" t="s">
        <v>85</v>
      </c>
      <c r="C300" t="s">
        <v>119</v>
      </c>
      <c r="D300" t="s">
        <v>120</v>
      </c>
      <c r="E300" t="s">
        <v>80</v>
      </c>
      <c r="F300">
        <v>2010</v>
      </c>
      <c r="H300">
        <v>190</v>
      </c>
      <c r="I300">
        <v>2.6</v>
      </c>
      <c r="J300" t="s">
        <v>15</v>
      </c>
      <c r="K300">
        <v>72</v>
      </c>
      <c r="L300">
        <v>1</v>
      </c>
      <c r="M300">
        <v>1000</v>
      </c>
      <c r="N300">
        <v>25</v>
      </c>
      <c r="O300">
        <v>36.6</v>
      </c>
      <c r="P300">
        <v>5.19</v>
      </c>
      <c r="Q300">
        <v>44.8</v>
      </c>
      <c r="R300">
        <v>5.52</v>
      </c>
      <c r="S300">
        <v>3.3</v>
      </c>
      <c r="T300">
        <v>-174.66</v>
      </c>
      <c r="U300">
        <v>-0.45</v>
      </c>
      <c r="V300">
        <v>2000</v>
      </c>
      <c r="W300">
        <v>5.5</v>
      </c>
      <c r="X300">
        <v>550</v>
      </c>
      <c r="Y300">
        <v>0.34</v>
      </c>
      <c r="Z300">
        <v>0</v>
      </c>
      <c r="AA300">
        <v>1000</v>
      </c>
      <c r="AB300">
        <v>3</v>
      </c>
      <c r="AC300">
        <v>-0.7</v>
      </c>
      <c r="AD300">
        <v>3.92</v>
      </c>
      <c r="AE300">
        <v>1580</v>
      </c>
      <c r="AF300">
        <v>808</v>
      </c>
      <c r="AG300">
        <v>40</v>
      </c>
      <c r="AH300">
        <v>15.75</v>
      </c>
      <c r="AI300">
        <v>1.278</v>
      </c>
      <c r="AL300">
        <v>148.6</v>
      </c>
      <c r="AM300">
        <v>1.07</v>
      </c>
      <c r="AS300" t="s">
        <v>82</v>
      </c>
      <c r="AT300" t="s">
        <v>86</v>
      </c>
      <c r="AU300" t="s">
        <v>87</v>
      </c>
      <c r="AV300" t="s">
        <v>88</v>
      </c>
    </row>
    <row r="301" spans="1:48">
      <c r="A301" s="6" t="s">
        <v>605</v>
      </c>
      <c r="B301" t="s">
        <v>85</v>
      </c>
      <c r="C301" t="s">
        <v>121</v>
      </c>
      <c r="D301" t="s">
        <v>122</v>
      </c>
      <c r="E301" t="s">
        <v>80</v>
      </c>
      <c r="F301">
        <v>2010</v>
      </c>
      <c r="H301">
        <v>190</v>
      </c>
      <c r="I301">
        <v>2.6</v>
      </c>
      <c r="J301" t="s">
        <v>15</v>
      </c>
      <c r="K301">
        <v>48</v>
      </c>
      <c r="L301">
        <v>1</v>
      </c>
      <c r="M301">
        <v>1000</v>
      </c>
      <c r="N301">
        <v>25</v>
      </c>
      <c r="O301">
        <v>24.1</v>
      </c>
      <c r="P301">
        <v>7.87</v>
      </c>
      <c r="Q301">
        <v>29.8</v>
      </c>
      <c r="R301">
        <v>8.3800000000000008</v>
      </c>
      <c r="S301">
        <v>5</v>
      </c>
      <c r="T301">
        <v>-114.49</v>
      </c>
      <c r="U301">
        <v>-0.45</v>
      </c>
      <c r="V301">
        <v>1000</v>
      </c>
      <c r="W301">
        <v>5.5</v>
      </c>
      <c r="X301">
        <v>240</v>
      </c>
      <c r="Y301">
        <v>0.18</v>
      </c>
      <c r="Z301">
        <v>0</v>
      </c>
      <c r="AA301">
        <v>1000</v>
      </c>
      <c r="AB301">
        <v>3</v>
      </c>
      <c r="AC301">
        <v>-0.7</v>
      </c>
      <c r="AD301">
        <v>3.92</v>
      </c>
      <c r="AE301">
        <v>1324</v>
      </c>
      <c r="AF301">
        <v>982</v>
      </c>
      <c r="AG301">
        <v>40</v>
      </c>
      <c r="AH301">
        <v>16</v>
      </c>
      <c r="AI301">
        <v>1.3</v>
      </c>
      <c r="AL301">
        <v>238.9</v>
      </c>
      <c r="AM301">
        <v>1.147</v>
      </c>
      <c r="AS301" t="s">
        <v>82</v>
      </c>
      <c r="AT301" t="s">
        <v>86</v>
      </c>
      <c r="AU301" t="s">
        <v>87</v>
      </c>
      <c r="AV301" t="s">
        <v>88</v>
      </c>
    </row>
    <row r="302" spans="1:48">
      <c r="A302" s="6" t="s">
        <v>605</v>
      </c>
      <c r="B302" t="s">
        <v>85</v>
      </c>
      <c r="C302" t="s">
        <v>239</v>
      </c>
      <c r="D302" t="s">
        <v>240</v>
      </c>
      <c r="E302" t="s">
        <v>80</v>
      </c>
      <c r="F302">
        <v>2011</v>
      </c>
      <c r="H302">
        <v>190</v>
      </c>
      <c r="I302">
        <v>2.6</v>
      </c>
      <c r="J302" t="s">
        <v>79</v>
      </c>
      <c r="K302">
        <v>48</v>
      </c>
      <c r="L302">
        <v>1</v>
      </c>
      <c r="M302">
        <v>1000</v>
      </c>
      <c r="N302">
        <v>25</v>
      </c>
      <c r="O302">
        <v>23.9</v>
      </c>
      <c r="P302">
        <v>7.95</v>
      </c>
      <c r="Q302">
        <v>29.6</v>
      </c>
      <c r="R302">
        <v>8.5</v>
      </c>
      <c r="S302">
        <v>6.8</v>
      </c>
      <c r="T302">
        <v>-110.26</v>
      </c>
      <c r="U302">
        <v>-0.42</v>
      </c>
      <c r="V302">
        <v>900</v>
      </c>
      <c r="W302">
        <v>5.5</v>
      </c>
      <c r="X302">
        <v>220</v>
      </c>
      <c r="Y302">
        <v>0.19</v>
      </c>
      <c r="Z302">
        <v>0</v>
      </c>
      <c r="AA302">
        <v>1000</v>
      </c>
      <c r="AB302">
        <v>5</v>
      </c>
      <c r="AC302">
        <v>-0.7</v>
      </c>
      <c r="AD302">
        <v>3.92</v>
      </c>
      <c r="AE302">
        <v>1324</v>
      </c>
      <c r="AF302">
        <v>982</v>
      </c>
      <c r="AG302">
        <v>40</v>
      </c>
      <c r="AH302">
        <v>16</v>
      </c>
      <c r="AI302">
        <v>1.3</v>
      </c>
      <c r="AL302">
        <v>243.4</v>
      </c>
      <c r="AM302">
        <v>1.1679999999999999</v>
      </c>
      <c r="AS302" t="s">
        <v>82</v>
      </c>
      <c r="AT302" t="s">
        <v>86</v>
      </c>
      <c r="AU302" t="s">
        <v>87</v>
      </c>
      <c r="AV302" t="s">
        <v>88</v>
      </c>
    </row>
    <row r="303" spans="1:48">
      <c r="A303" s="6" t="s">
        <v>605</v>
      </c>
      <c r="B303" t="s">
        <v>85</v>
      </c>
      <c r="C303" t="s">
        <v>123</v>
      </c>
      <c r="D303" t="s">
        <v>124</v>
      </c>
      <c r="E303" t="s">
        <v>80</v>
      </c>
      <c r="F303">
        <v>2011</v>
      </c>
      <c r="H303">
        <v>195</v>
      </c>
      <c r="I303">
        <v>2.6</v>
      </c>
      <c r="J303" t="s">
        <v>15</v>
      </c>
      <c r="K303">
        <v>72</v>
      </c>
      <c r="L303">
        <v>1</v>
      </c>
      <c r="M303">
        <v>1000</v>
      </c>
      <c r="N303">
        <v>25</v>
      </c>
      <c r="O303">
        <v>37</v>
      </c>
      <c r="P303">
        <v>5.27</v>
      </c>
      <c r="Q303">
        <v>45</v>
      </c>
      <c r="R303">
        <v>5.62</v>
      </c>
      <c r="S303">
        <v>3.4</v>
      </c>
      <c r="T303">
        <v>-177.11</v>
      </c>
      <c r="U303">
        <v>-0.45</v>
      </c>
      <c r="V303">
        <v>2000</v>
      </c>
      <c r="W303">
        <v>5.5</v>
      </c>
      <c r="X303">
        <v>550</v>
      </c>
      <c r="Y303">
        <v>0.32</v>
      </c>
      <c r="Z303">
        <v>0</v>
      </c>
      <c r="AA303">
        <v>1000</v>
      </c>
      <c r="AB303">
        <v>3</v>
      </c>
      <c r="AC303">
        <v>-0.7</v>
      </c>
      <c r="AD303">
        <v>3.92</v>
      </c>
      <c r="AE303">
        <v>1580</v>
      </c>
      <c r="AF303">
        <v>808</v>
      </c>
      <c r="AG303">
        <v>40</v>
      </c>
      <c r="AH303">
        <v>15.75</v>
      </c>
      <c r="AI303">
        <v>1.2769999999999999</v>
      </c>
      <c r="AL303">
        <v>148.6</v>
      </c>
      <c r="AM303">
        <v>1.07</v>
      </c>
      <c r="AS303" t="s">
        <v>82</v>
      </c>
      <c r="AT303" t="s">
        <v>86</v>
      </c>
      <c r="AU303" t="s">
        <v>87</v>
      </c>
      <c r="AV303" t="s">
        <v>88</v>
      </c>
    </row>
    <row r="304" spans="1:48">
      <c r="A304" s="6" t="s">
        <v>605</v>
      </c>
      <c r="B304" t="s">
        <v>85</v>
      </c>
      <c r="C304" t="s">
        <v>125</v>
      </c>
      <c r="D304" t="s">
        <v>126</v>
      </c>
      <c r="E304" t="s">
        <v>80</v>
      </c>
      <c r="F304">
        <v>2011</v>
      </c>
      <c r="H304">
        <v>195</v>
      </c>
      <c r="I304">
        <v>2.6</v>
      </c>
      <c r="J304" t="s">
        <v>15</v>
      </c>
      <c r="K304">
        <v>48</v>
      </c>
      <c r="L304">
        <v>1</v>
      </c>
      <c r="M304">
        <v>1000</v>
      </c>
      <c r="N304">
        <v>25</v>
      </c>
      <c r="O304">
        <v>24.2</v>
      </c>
      <c r="P304">
        <v>8.0399999999999991</v>
      </c>
      <c r="Q304">
        <v>29.9</v>
      </c>
      <c r="R304">
        <v>8.56</v>
      </c>
      <c r="S304">
        <v>5.0999999999999996</v>
      </c>
      <c r="T304">
        <v>-115.02</v>
      </c>
      <c r="U304">
        <v>-0.45</v>
      </c>
      <c r="V304">
        <v>1000</v>
      </c>
      <c r="W304">
        <v>5.5</v>
      </c>
      <c r="X304">
        <v>240</v>
      </c>
      <c r="Y304">
        <v>0.18</v>
      </c>
      <c r="Z304">
        <v>0</v>
      </c>
      <c r="AA304">
        <v>1000</v>
      </c>
      <c r="AB304">
        <v>3</v>
      </c>
      <c r="AC304">
        <v>-0.7</v>
      </c>
      <c r="AD304">
        <v>3.92</v>
      </c>
      <c r="AE304">
        <v>1324</v>
      </c>
      <c r="AF304">
        <v>982</v>
      </c>
      <c r="AG304">
        <v>40</v>
      </c>
      <c r="AH304">
        <v>16</v>
      </c>
      <c r="AI304">
        <v>1.3</v>
      </c>
      <c r="AL304">
        <v>238.9</v>
      </c>
      <c r="AM304">
        <v>1.147</v>
      </c>
      <c r="AS304" t="s">
        <v>82</v>
      </c>
      <c r="AT304" t="s">
        <v>86</v>
      </c>
      <c r="AU304" t="s">
        <v>87</v>
      </c>
      <c r="AV304" t="s">
        <v>88</v>
      </c>
    </row>
    <row r="305" spans="1:48">
      <c r="A305" s="6" t="s">
        <v>605</v>
      </c>
      <c r="B305" t="s">
        <v>85</v>
      </c>
      <c r="C305" t="s">
        <v>241</v>
      </c>
      <c r="D305" t="s">
        <v>242</v>
      </c>
      <c r="E305" t="s">
        <v>80</v>
      </c>
      <c r="F305">
        <v>2011</v>
      </c>
      <c r="H305">
        <v>195</v>
      </c>
      <c r="I305">
        <v>2.6</v>
      </c>
      <c r="J305" t="s">
        <v>79</v>
      </c>
      <c r="K305">
        <v>48</v>
      </c>
      <c r="L305">
        <v>1</v>
      </c>
      <c r="M305">
        <v>1000</v>
      </c>
      <c r="N305">
        <v>25</v>
      </c>
      <c r="O305">
        <v>24</v>
      </c>
      <c r="P305">
        <v>8.1300000000000008</v>
      </c>
      <c r="Q305">
        <v>29.6</v>
      </c>
      <c r="R305">
        <v>8.69</v>
      </c>
      <c r="S305">
        <v>5.0999999999999996</v>
      </c>
      <c r="T305">
        <v>-107.43</v>
      </c>
      <c r="U305">
        <v>-0.43</v>
      </c>
      <c r="V305">
        <v>1000</v>
      </c>
      <c r="W305">
        <v>5.5</v>
      </c>
      <c r="X305">
        <v>220</v>
      </c>
      <c r="Y305">
        <v>0.18</v>
      </c>
      <c r="Z305">
        <v>0</v>
      </c>
      <c r="AA305">
        <v>1000</v>
      </c>
      <c r="AB305">
        <v>3</v>
      </c>
      <c r="AC305">
        <v>-0.7</v>
      </c>
      <c r="AD305">
        <v>10.27</v>
      </c>
      <c r="AE305">
        <v>1324</v>
      </c>
      <c r="AF305">
        <v>982</v>
      </c>
      <c r="AG305">
        <v>40</v>
      </c>
      <c r="AH305">
        <v>16</v>
      </c>
      <c r="AI305">
        <v>1.3</v>
      </c>
      <c r="AL305">
        <v>243.4</v>
      </c>
      <c r="AM305">
        <v>1.1679999999999999</v>
      </c>
      <c r="AS305" t="s">
        <v>82</v>
      </c>
      <c r="AT305" t="s">
        <v>86</v>
      </c>
      <c r="AU305" t="s">
        <v>87</v>
      </c>
      <c r="AV305" t="s">
        <v>88</v>
      </c>
    </row>
    <row r="306" spans="1:48">
      <c r="A306" s="6" t="s">
        <v>605</v>
      </c>
      <c r="B306" t="s">
        <v>85</v>
      </c>
      <c r="C306" t="s">
        <v>127</v>
      </c>
      <c r="D306" t="s">
        <v>128</v>
      </c>
      <c r="E306" t="s">
        <v>80</v>
      </c>
      <c r="F306">
        <v>2012</v>
      </c>
      <c r="H306">
        <v>200</v>
      </c>
      <c r="I306">
        <v>2.5</v>
      </c>
      <c r="J306" t="s">
        <v>15</v>
      </c>
      <c r="K306">
        <v>72</v>
      </c>
      <c r="L306">
        <v>1</v>
      </c>
      <c r="M306">
        <v>1000</v>
      </c>
      <c r="N306">
        <v>25</v>
      </c>
      <c r="O306">
        <v>37.4</v>
      </c>
      <c r="P306">
        <v>5.35</v>
      </c>
      <c r="Q306">
        <v>45.3</v>
      </c>
      <c r="R306">
        <v>5.71</v>
      </c>
      <c r="S306">
        <v>3.3</v>
      </c>
      <c r="T306">
        <v>-179.3</v>
      </c>
      <c r="U306">
        <v>-0.45</v>
      </c>
      <c r="V306">
        <v>2000</v>
      </c>
      <c r="W306">
        <v>5.5</v>
      </c>
      <c r="X306">
        <v>500</v>
      </c>
      <c r="Y306">
        <v>0.28999999999999998</v>
      </c>
      <c r="Z306">
        <v>0</v>
      </c>
      <c r="AA306">
        <v>1000</v>
      </c>
      <c r="AB306">
        <v>3</v>
      </c>
      <c r="AC306">
        <v>-0.7</v>
      </c>
      <c r="AD306">
        <v>6.55</v>
      </c>
      <c r="AE306">
        <v>1580</v>
      </c>
      <c r="AF306">
        <v>808</v>
      </c>
      <c r="AG306">
        <v>40</v>
      </c>
      <c r="AH306">
        <v>15.75</v>
      </c>
      <c r="AI306">
        <v>1.2769999999999999</v>
      </c>
      <c r="AL306">
        <v>148.6</v>
      </c>
      <c r="AM306">
        <v>1.07</v>
      </c>
      <c r="AS306" t="s">
        <v>82</v>
      </c>
      <c r="AT306" t="s">
        <v>86</v>
      </c>
      <c r="AU306" t="s">
        <v>87</v>
      </c>
      <c r="AV306" t="s">
        <v>88</v>
      </c>
    </row>
    <row r="307" spans="1:48">
      <c r="A307" s="6" t="s">
        <v>605</v>
      </c>
      <c r="B307" t="s">
        <v>85</v>
      </c>
      <c r="C307" t="s">
        <v>129</v>
      </c>
      <c r="D307" t="s">
        <v>130</v>
      </c>
      <c r="E307" t="s">
        <v>80</v>
      </c>
      <c r="F307">
        <v>2011</v>
      </c>
      <c r="H307">
        <v>200</v>
      </c>
      <c r="I307">
        <v>2.5</v>
      </c>
      <c r="J307" t="s">
        <v>15</v>
      </c>
      <c r="K307">
        <v>48</v>
      </c>
      <c r="L307">
        <v>1</v>
      </c>
      <c r="M307">
        <v>1000</v>
      </c>
      <c r="N307">
        <v>25</v>
      </c>
      <c r="O307">
        <v>24.3</v>
      </c>
      <c r="P307">
        <v>8.2200000000000006</v>
      </c>
      <c r="Q307">
        <v>30</v>
      </c>
      <c r="R307">
        <v>8.74</v>
      </c>
      <c r="S307">
        <v>5.0999999999999996</v>
      </c>
      <c r="T307">
        <v>-115.44</v>
      </c>
      <c r="U307">
        <v>-0.45</v>
      </c>
      <c r="V307">
        <v>1000</v>
      </c>
      <c r="W307">
        <v>5.5</v>
      </c>
      <c r="X307">
        <v>240</v>
      </c>
      <c r="Y307">
        <v>0.17</v>
      </c>
      <c r="Z307">
        <v>0</v>
      </c>
      <c r="AA307">
        <v>1000</v>
      </c>
      <c r="AB307">
        <v>3</v>
      </c>
      <c r="AC307">
        <v>-0.7</v>
      </c>
      <c r="AD307">
        <v>3.92</v>
      </c>
      <c r="AE307">
        <v>1324</v>
      </c>
      <c r="AF307">
        <v>982</v>
      </c>
      <c r="AG307">
        <v>40</v>
      </c>
      <c r="AH307">
        <v>16</v>
      </c>
      <c r="AI307">
        <v>1.3</v>
      </c>
      <c r="AL307">
        <v>238.9</v>
      </c>
      <c r="AM307">
        <v>1.147</v>
      </c>
      <c r="AS307" t="s">
        <v>82</v>
      </c>
      <c r="AT307" t="s">
        <v>86</v>
      </c>
      <c r="AU307" t="s">
        <v>87</v>
      </c>
      <c r="AV307" t="s">
        <v>88</v>
      </c>
    </row>
    <row r="308" spans="1:48">
      <c r="A308" s="6" t="s">
        <v>605</v>
      </c>
      <c r="B308" t="s">
        <v>85</v>
      </c>
      <c r="C308" t="s">
        <v>245</v>
      </c>
      <c r="D308" t="s">
        <v>246</v>
      </c>
      <c r="E308" t="s">
        <v>80</v>
      </c>
      <c r="F308">
        <v>2011</v>
      </c>
      <c r="H308">
        <v>200</v>
      </c>
      <c r="I308">
        <v>2.5</v>
      </c>
      <c r="J308" t="s">
        <v>79</v>
      </c>
      <c r="K308">
        <v>48</v>
      </c>
      <c r="L308">
        <v>1</v>
      </c>
      <c r="M308">
        <v>1000</v>
      </c>
      <c r="N308">
        <v>25</v>
      </c>
      <c r="O308">
        <v>24.1</v>
      </c>
      <c r="P308">
        <v>8.3000000000000007</v>
      </c>
      <c r="Q308">
        <v>29.8</v>
      </c>
      <c r="R308">
        <v>8.8699999999999992</v>
      </c>
      <c r="S308">
        <v>5.3</v>
      </c>
      <c r="T308">
        <v>-108.26</v>
      </c>
      <c r="U308">
        <v>-0.43</v>
      </c>
      <c r="V308">
        <v>1000</v>
      </c>
      <c r="W308">
        <v>5.5</v>
      </c>
      <c r="X308">
        <v>220</v>
      </c>
      <c r="Y308">
        <v>0.18</v>
      </c>
      <c r="Z308">
        <v>0</v>
      </c>
      <c r="AA308">
        <v>1000</v>
      </c>
      <c r="AB308">
        <v>3</v>
      </c>
      <c r="AC308">
        <v>-0.7</v>
      </c>
      <c r="AD308">
        <v>10.49</v>
      </c>
      <c r="AE308">
        <v>1324</v>
      </c>
      <c r="AF308">
        <v>982</v>
      </c>
      <c r="AG308">
        <v>40</v>
      </c>
      <c r="AH308">
        <v>16</v>
      </c>
      <c r="AI308">
        <v>1.3</v>
      </c>
      <c r="AL308">
        <v>243.4</v>
      </c>
      <c r="AM308">
        <v>1.1679999999999999</v>
      </c>
      <c r="AS308" t="s">
        <v>82</v>
      </c>
      <c r="AT308" t="s">
        <v>86</v>
      </c>
      <c r="AU308" t="s">
        <v>87</v>
      </c>
      <c r="AV308" t="s">
        <v>88</v>
      </c>
    </row>
    <row r="309" spans="1:48">
      <c r="A309" s="6" t="s">
        <v>605</v>
      </c>
      <c r="B309" t="s">
        <v>85</v>
      </c>
      <c r="C309" t="s">
        <v>247</v>
      </c>
      <c r="D309" t="s">
        <v>248</v>
      </c>
      <c r="E309" t="s">
        <v>80</v>
      </c>
      <c r="F309">
        <v>2011</v>
      </c>
      <c r="H309">
        <v>200</v>
      </c>
      <c r="I309">
        <v>2.5</v>
      </c>
      <c r="J309" t="s">
        <v>79</v>
      </c>
      <c r="K309">
        <v>60</v>
      </c>
      <c r="L309">
        <v>1</v>
      </c>
      <c r="M309">
        <v>1000</v>
      </c>
      <c r="N309">
        <v>25</v>
      </c>
      <c r="O309">
        <v>28.9</v>
      </c>
      <c r="P309">
        <v>6.93</v>
      </c>
      <c r="Q309">
        <v>36.200000000000003</v>
      </c>
      <c r="R309">
        <v>7.67</v>
      </c>
      <c r="S309">
        <v>6.1</v>
      </c>
      <c r="T309">
        <v>-127.6</v>
      </c>
      <c r="U309">
        <v>-0.42</v>
      </c>
      <c r="V309">
        <v>800</v>
      </c>
      <c r="W309">
        <v>5.5</v>
      </c>
      <c r="X309">
        <v>200</v>
      </c>
      <c r="Y309">
        <v>0.4</v>
      </c>
      <c r="Z309">
        <v>0</v>
      </c>
      <c r="AA309">
        <v>1000</v>
      </c>
      <c r="AB309">
        <v>5</v>
      </c>
      <c r="AC309">
        <v>-0.7</v>
      </c>
      <c r="AD309">
        <v>9.1999999999999993</v>
      </c>
      <c r="AE309">
        <v>1638</v>
      </c>
      <c r="AF309">
        <v>982</v>
      </c>
      <c r="AG309">
        <v>40</v>
      </c>
      <c r="AH309">
        <v>19.2</v>
      </c>
      <c r="AI309">
        <v>1.609</v>
      </c>
      <c r="AL309">
        <v>243.4</v>
      </c>
      <c r="AM309">
        <v>1.46</v>
      </c>
      <c r="AS309" t="s">
        <v>82</v>
      </c>
      <c r="AT309" t="s">
        <v>86</v>
      </c>
      <c r="AU309" t="s">
        <v>87</v>
      </c>
      <c r="AV309" t="s">
        <v>88</v>
      </c>
    </row>
    <row r="310" spans="1:48">
      <c r="A310" s="6" t="s">
        <v>605</v>
      </c>
      <c r="B310" t="s">
        <v>85</v>
      </c>
      <c r="C310" t="s">
        <v>133</v>
      </c>
      <c r="D310" t="s">
        <v>134</v>
      </c>
      <c r="E310" t="s">
        <v>80</v>
      </c>
      <c r="F310">
        <v>2010</v>
      </c>
      <c r="H310">
        <v>205</v>
      </c>
      <c r="I310">
        <v>2.4</v>
      </c>
      <c r="J310" t="s">
        <v>15</v>
      </c>
      <c r="K310">
        <v>60</v>
      </c>
      <c r="L310">
        <v>1</v>
      </c>
      <c r="M310">
        <v>1000</v>
      </c>
      <c r="N310">
        <v>25</v>
      </c>
      <c r="O310">
        <v>29.2</v>
      </c>
      <c r="P310">
        <v>7.02</v>
      </c>
      <c r="Q310">
        <v>36.5</v>
      </c>
      <c r="R310">
        <v>7.66</v>
      </c>
      <c r="S310">
        <v>4.5999999999999996</v>
      </c>
      <c r="T310">
        <v>-135.27000000000001</v>
      </c>
      <c r="U310">
        <v>-0.45</v>
      </c>
      <c r="V310">
        <v>900</v>
      </c>
      <c r="W310">
        <v>5.5</v>
      </c>
      <c r="X310">
        <v>220</v>
      </c>
      <c r="Y310">
        <v>0.36</v>
      </c>
      <c r="Z310">
        <v>0</v>
      </c>
      <c r="AA310">
        <v>1000</v>
      </c>
      <c r="AB310">
        <v>3</v>
      </c>
      <c r="AC310">
        <v>-0.7</v>
      </c>
      <c r="AD310">
        <v>9.19</v>
      </c>
      <c r="AE310">
        <v>1638</v>
      </c>
      <c r="AF310">
        <v>982</v>
      </c>
      <c r="AG310">
        <v>40</v>
      </c>
      <c r="AH310">
        <v>19.2</v>
      </c>
      <c r="AI310">
        <v>1.609</v>
      </c>
      <c r="AL310">
        <v>238.9</v>
      </c>
      <c r="AM310">
        <v>1.4330000000000001</v>
      </c>
      <c r="AS310" t="s">
        <v>82</v>
      </c>
      <c r="AT310" t="s">
        <v>86</v>
      </c>
      <c r="AU310" t="s">
        <v>87</v>
      </c>
      <c r="AV310" t="s">
        <v>88</v>
      </c>
    </row>
    <row r="311" spans="1:48">
      <c r="A311" s="6" t="s">
        <v>605</v>
      </c>
      <c r="B311" t="s">
        <v>85</v>
      </c>
      <c r="C311" t="s">
        <v>135</v>
      </c>
      <c r="D311" t="s">
        <v>136</v>
      </c>
      <c r="E311" t="s">
        <v>80</v>
      </c>
      <c r="F311">
        <v>2012</v>
      </c>
      <c r="H311">
        <v>205</v>
      </c>
      <c r="I311">
        <v>2.4</v>
      </c>
      <c r="J311" t="s">
        <v>15</v>
      </c>
      <c r="K311">
        <v>72</v>
      </c>
      <c r="L311">
        <v>1</v>
      </c>
      <c r="M311">
        <v>1000</v>
      </c>
      <c r="N311">
        <v>25</v>
      </c>
      <c r="O311">
        <v>37.700000000000003</v>
      </c>
      <c r="P311">
        <v>5.43</v>
      </c>
      <c r="Q311">
        <v>45.4</v>
      </c>
      <c r="R311">
        <v>5.81</v>
      </c>
      <c r="S311">
        <v>3.5</v>
      </c>
      <c r="T311">
        <v>-181.46</v>
      </c>
      <c r="U311">
        <v>-0.45</v>
      </c>
      <c r="V311">
        <v>2000</v>
      </c>
      <c r="W311">
        <v>5.5</v>
      </c>
      <c r="X311">
        <v>500</v>
      </c>
      <c r="Y311">
        <v>0.27</v>
      </c>
      <c r="Z311">
        <v>0</v>
      </c>
      <c r="AA311">
        <v>1000</v>
      </c>
      <c r="AB311">
        <v>3</v>
      </c>
      <c r="AC311">
        <v>-0.7</v>
      </c>
      <c r="AD311">
        <v>6.55</v>
      </c>
      <c r="AE311">
        <v>1580</v>
      </c>
      <c r="AF311">
        <v>808</v>
      </c>
      <c r="AG311">
        <v>40</v>
      </c>
      <c r="AH311">
        <v>15.75</v>
      </c>
      <c r="AI311">
        <v>1.2769999999999999</v>
      </c>
      <c r="AL311">
        <v>148.6</v>
      </c>
      <c r="AM311">
        <v>1.07</v>
      </c>
      <c r="AS311" t="s">
        <v>82</v>
      </c>
      <c r="AT311" t="s">
        <v>86</v>
      </c>
      <c r="AU311" t="s">
        <v>87</v>
      </c>
      <c r="AV311" t="s">
        <v>88</v>
      </c>
    </row>
    <row r="312" spans="1:48">
      <c r="A312" s="6" t="s">
        <v>605</v>
      </c>
      <c r="B312" t="s">
        <v>85</v>
      </c>
      <c r="C312" t="s">
        <v>251</v>
      </c>
      <c r="D312" t="s">
        <v>252</v>
      </c>
      <c r="E312" t="s">
        <v>80</v>
      </c>
      <c r="F312">
        <v>2011</v>
      </c>
      <c r="H312">
        <v>205</v>
      </c>
      <c r="I312">
        <v>2.4</v>
      </c>
      <c r="J312" t="s">
        <v>79</v>
      </c>
      <c r="K312">
        <v>48</v>
      </c>
      <c r="L312">
        <v>1</v>
      </c>
      <c r="M312">
        <v>1000</v>
      </c>
      <c r="N312">
        <v>25</v>
      </c>
      <c r="O312">
        <v>24.2</v>
      </c>
      <c r="P312">
        <v>8.4700000000000006</v>
      </c>
      <c r="Q312">
        <v>29.9</v>
      </c>
      <c r="R312">
        <v>9.0299999999999994</v>
      </c>
      <c r="S312">
        <v>5.4</v>
      </c>
      <c r="T312">
        <v>-108.23</v>
      </c>
      <c r="U312">
        <v>-0.43</v>
      </c>
      <c r="V312">
        <v>1000</v>
      </c>
      <c r="W312">
        <v>5.5</v>
      </c>
      <c r="X312">
        <v>220</v>
      </c>
      <c r="Y312">
        <v>0.17</v>
      </c>
      <c r="Z312">
        <v>0</v>
      </c>
      <c r="AA312">
        <v>1000</v>
      </c>
      <c r="AB312">
        <v>3</v>
      </c>
      <c r="AC312">
        <v>-0.7</v>
      </c>
      <c r="AD312">
        <v>10.84</v>
      </c>
      <c r="AE312">
        <v>1324</v>
      </c>
      <c r="AF312">
        <v>982</v>
      </c>
      <c r="AG312">
        <v>40</v>
      </c>
      <c r="AH312">
        <v>16</v>
      </c>
      <c r="AI312">
        <v>1.3</v>
      </c>
      <c r="AL312">
        <v>243.4</v>
      </c>
      <c r="AM312">
        <v>1.1679999999999999</v>
      </c>
      <c r="AS312" t="s">
        <v>82</v>
      </c>
      <c r="AT312" t="s">
        <v>86</v>
      </c>
      <c r="AU312" t="s">
        <v>87</v>
      </c>
      <c r="AV312" t="s">
        <v>88</v>
      </c>
    </row>
    <row r="313" spans="1:48">
      <c r="A313" s="6" t="s">
        <v>605</v>
      </c>
      <c r="B313" t="s">
        <v>85</v>
      </c>
      <c r="C313" t="s">
        <v>253</v>
      </c>
      <c r="D313" t="s">
        <v>254</v>
      </c>
      <c r="E313" t="s">
        <v>80</v>
      </c>
      <c r="F313">
        <v>2011</v>
      </c>
      <c r="H313">
        <v>205</v>
      </c>
      <c r="I313">
        <v>2.4</v>
      </c>
      <c r="J313" t="s">
        <v>79</v>
      </c>
      <c r="K313">
        <v>60</v>
      </c>
      <c r="L313">
        <v>1</v>
      </c>
      <c r="M313">
        <v>1000</v>
      </c>
      <c r="N313">
        <v>25</v>
      </c>
      <c r="O313">
        <v>28.9</v>
      </c>
      <c r="P313">
        <v>7.09</v>
      </c>
      <c r="Q313">
        <v>36.200000000000003</v>
      </c>
      <c r="R313">
        <v>7.78</v>
      </c>
      <c r="S313">
        <v>6.2</v>
      </c>
      <c r="T313">
        <v>-128.99</v>
      </c>
      <c r="U313">
        <v>-0.42</v>
      </c>
      <c r="V313">
        <v>1000</v>
      </c>
      <c r="W313">
        <v>5.5</v>
      </c>
      <c r="X313">
        <v>200</v>
      </c>
      <c r="Y313">
        <v>0.37</v>
      </c>
      <c r="Z313">
        <v>0</v>
      </c>
      <c r="AA313">
        <v>1000</v>
      </c>
      <c r="AB313">
        <v>5</v>
      </c>
      <c r="AC313">
        <v>-0.7</v>
      </c>
      <c r="AD313">
        <v>3.92</v>
      </c>
      <c r="AE313">
        <v>1638</v>
      </c>
      <c r="AF313">
        <v>982</v>
      </c>
      <c r="AG313">
        <v>40</v>
      </c>
      <c r="AH313">
        <v>19.2</v>
      </c>
      <c r="AI313">
        <v>1.609</v>
      </c>
      <c r="AL313">
        <v>243.4</v>
      </c>
      <c r="AM313">
        <v>1.46</v>
      </c>
      <c r="AS313" t="s">
        <v>82</v>
      </c>
      <c r="AT313" t="s">
        <v>86</v>
      </c>
      <c r="AU313" t="s">
        <v>87</v>
      </c>
      <c r="AV313" t="s">
        <v>88</v>
      </c>
    </row>
    <row r="314" spans="1:48">
      <c r="A314" s="6" t="s">
        <v>605</v>
      </c>
      <c r="B314" t="s">
        <v>85</v>
      </c>
      <c r="C314" t="s">
        <v>257</v>
      </c>
      <c r="D314" t="s">
        <v>258</v>
      </c>
      <c r="E314" t="s">
        <v>80</v>
      </c>
      <c r="F314">
        <v>2010</v>
      </c>
      <c r="H314">
        <v>210</v>
      </c>
      <c r="I314">
        <v>2.4</v>
      </c>
      <c r="J314" t="s">
        <v>79</v>
      </c>
      <c r="K314">
        <v>60</v>
      </c>
      <c r="L314">
        <v>1</v>
      </c>
      <c r="M314">
        <v>1000</v>
      </c>
      <c r="N314">
        <v>25</v>
      </c>
      <c r="O314">
        <v>29</v>
      </c>
      <c r="P314">
        <v>7.25</v>
      </c>
      <c r="Q314">
        <v>36.4</v>
      </c>
      <c r="R314">
        <v>7.89</v>
      </c>
      <c r="S314">
        <v>5.0999999999999996</v>
      </c>
      <c r="T314">
        <v>-129.27000000000001</v>
      </c>
      <c r="U314">
        <v>-0.43</v>
      </c>
      <c r="V314">
        <v>900</v>
      </c>
      <c r="W314">
        <v>5.5</v>
      </c>
      <c r="X314">
        <v>220</v>
      </c>
      <c r="Y314">
        <v>0.36</v>
      </c>
      <c r="Z314">
        <v>0</v>
      </c>
      <c r="AA314">
        <v>1000</v>
      </c>
      <c r="AB314">
        <v>3</v>
      </c>
      <c r="AC314">
        <v>-0.7</v>
      </c>
      <c r="AD314">
        <v>3.92</v>
      </c>
      <c r="AE314">
        <v>1638</v>
      </c>
      <c r="AF314">
        <v>982</v>
      </c>
      <c r="AG314">
        <v>40</v>
      </c>
      <c r="AH314">
        <v>19.2</v>
      </c>
      <c r="AI314">
        <v>1.609</v>
      </c>
      <c r="AL314">
        <v>243.4</v>
      </c>
      <c r="AM314">
        <v>1.46</v>
      </c>
      <c r="AS314" t="s">
        <v>82</v>
      </c>
      <c r="AT314" t="s">
        <v>86</v>
      </c>
      <c r="AU314" t="s">
        <v>87</v>
      </c>
      <c r="AV314" t="s">
        <v>88</v>
      </c>
    </row>
    <row r="315" spans="1:48">
      <c r="A315" s="6" t="s">
        <v>605</v>
      </c>
      <c r="B315" t="s">
        <v>85</v>
      </c>
      <c r="C315" t="s">
        <v>259</v>
      </c>
      <c r="D315" t="s">
        <v>260</v>
      </c>
      <c r="E315" t="s">
        <v>80</v>
      </c>
      <c r="F315">
        <v>2011</v>
      </c>
      <c r="H315">
        <v>210</v>
      </c>
      <c r="I315">
        <v>2.4</v>
      </c>
      <c r="J315" t="s">
        <v>79</v>
      </c>
      <c r="K315">
        <v>48</v>
      </c>
      <c r="L315">
        <v>1</v>
      </c>
      <c r="M315">
        <v>1000</v>
      </c>
      <c r="N315">
        <v>25</v>
      </c>
      <c r="O315">
        <v>24.3</v>
      </c>
      <c r="P315">
        <v>8.6300000000000008</v>
      </c>
      <c r="Q315">
        <v>30</v>
      </c>
      <c r="R315">
        <v>9.19</v>
      </c>
      <c r="S315">
        <v>5.0999999999999996</v>
      </c>
      <c r="T315">
        <v>-109.1</v>
      </c>
      <c r="U315">
        <v>-0.43</v>
      </c>
      <c r="V315">
        <v>1000</v>
      </c>
      <c r="W315">
        <v>5.5</v>
      </c>
      <c r="X315">
        <v>220</v>
      </c>
      <c r="Y315">
        <v>0.17</v>
      </c>
      <c r="Z315">
        <v>0</v>
      </c>
      <c r="AA315">
        <v>1000</v>
      </c>
      <c r="AB315">
        <v>3</v>
      </c>
      <c r="AC315">
        <v>-0.7</v>
      </c>
      <c r="AD315">
        <v>10.84</v>
      </c>
      <c r="AE315">
        <v>1324</v>
      </c>
      <c r="AF315">
        <v>982</v>
      </c>
      <c r="AG315">
        <v>40</v>
      </c>
      <c r="AH315">
        <v>16</v>
      </c>
      <c r="AI315">
        <v>1.3</v>
      </c>
      <c r="AL315">
        <v>243.4</v>
      </c>
      <c r="AM315">
        <v>1.1679999999999999</v>
      </c>
      <c r="AS315" t="s">
        <v>82</v>
      </c>
      <c r="AT315" t="s">
        <v>86</v>
      </c>
      <c r="AU315" t="s">
        <v>87</v>
      </c>
      <c r="AV315" t="s">
        <v>88</v>
      </c>
    </row>
    <row r="316" spans="1:48">
      <c r="A316" s="6" t="s">
        <v>605</v>
      </c>
      <c r="B316" t="s">
        <v>85</v>
      </c>
      <c r="C316" t="s">
        <v>261</v>
      </c>
      <c r="D316" t="s">
        <v>262</v>
      </c>
      <c r="E316" t="s">
        <v>80</v>
      </c>
      <c r="F316">
        <v>2011</v>
      </c>
      <c r="H316">
        <v>210</v>
      </c>
      <c r="I316">
        <v>2.4</v>
      </c>
      <c r="J316" t="s">
        <v>79</v>
      </c>
      <c r="K316">
        <v>60</v>
      </c>
      <c r="L316">
        <v>1</v>
      </c>
      <c r="M316">
        <v>1000</v>
      </c>
      <c r="N316">
        <v>25</v>
      </c>
      <c r="O316">
        <v>29</v>
      </c>
      <c r="P316">
        <v>7.25</v>
      </c>
      <c r="Q316">
        <v>36.4</v>
      </c>
      <c r="R316">
        <v>7.89</v>
      </c>
      <c r="S316">
        <v>6.3</v>
      </c>
      <c r="T316">
        <v>-130.34</v>
      </c>
      <c r="U316">
        <v>-0.42</v>
      </c>
      <c r="V316">
        <v>900</v>
      </c>
      <c r="W316">
        <v>5.5</v>
      </c>
      <c r="X316">
        <v>220</v>
      </c>
      <c r="Y316">
        <v>0.36</v>
      </c>
      <c r="Z316">
        <v>0</v>
      </c>
      <c r="AA316">
        <v>1000</v>
      </c>
      <c r="AB316">
        <v>5</v>
      </c>
      <c r="AC316">
        <v>-0.7</v>
      </c>
      <c r="AD316">
        <v>3.92</v>
      </c>
      <c r="AE316">
        <v>1638</v>
      </c>
      <c r="AF316">
        <v>982</v>
      </c>
      <c r="AG316">
        <v>40</v>
      </c>
      <c r="AH316">
        <v>19.2</v>
      </c>
      <c r="AI316">
        <v>1.609</v>
      </c>
      <c r="AL316">
        <v>243.4</v>
      </c>
      <c r="AM316">
        <v>1.46</v>
      </c>
      <c r="AS316" t="s">
        <v>82</v>
      </c>
      <c r="AT316" t="s">
        <v>86</v>
      </c>
      <c r="AU316" t="s">
        <v>87</v>
      </c>
      <c r="AV316" t="s">
        <v>88</v>
      </c>
    </row>
    <row r="317" spans="1:48">
      <c r="A317" s="6" t="s">
        <v>605</v>
      </c>
      <c r="B317" t="s">
        <v>85</v>
      </c>
      <c r="C317" t="s">
        <v>265</v>
      </c>
      <c r="D317" t="s">
        <v>266</v>
      </c>
      <c r="E317" t="s">
        <v>80</v>
      </c>
      <c r="F317">
        <v>2010</v>
      </c>
      <c r="H317">
        <v>215</v>
      </c>
      <c r="I317">
        <v>2.2999999999999998</v>
      </c>
      <c r="J317" t="s">
        <v>79</v>
      </c>
      <c r="K317">
        <v>60</v>
      </c>
      <c r="L317">
        <v>1</v>
      </c>
      <c r="M317">
        <v>1000</v>
      </c>
      <c r="N317">
        <v>25</v>
      </c>
      <c r="O317">
        <v>29</v>
      </c>
      <c r="P317">
        <v>7.4</v>
      </c>
      <c r="Q317">
        <v>36.5</v>
      </c>
      <c r="R317">
        <v>8.01</v>
      </c>
      <c r="S317">
        <v>5.2</v>
      </c>
      <c r="T317">
        <v>-129.72999999999999</v>
      </c>
      <c r="U317">
        <v>-0.43</v>
      </c>
      <c r="V317">
        <v>1000</v>
      </c>
      <c r="W317">
        <v>5.5</v>
      </c>
      <c r="X317">
        <v>240</v>
      </c>
      <c r="Y317">
        <v>0.35</v>
      </c>
      <c r="Z317">
        <v>0</v>
      </c>
      <c r="AA317">
        <v>1000</v>
      </c>
      <c r="AB317">
        <v>3</v>
      </c>
      <c r="AC317">
        <v>-0.7</v>
      </c>
      <c r="AD317">
        <v>3.92</v>
      </c>
      <c r="AE317">
        <v>1638</v>
      </c>
      <c r="AF317">
        <v>982</v>
      </c>
      <c r="AG317">
        <v>40</v>
      </c>
      <c r="AH317">
        <v>19.2</v>
      </c>
      <c r="AI317">
        <v>1.609</v>
      </c>
      <c r="AL317">
        <v>243.4</v>
      </c>
      <c r="AM317">
        <v>1.46</v>
      </c>
      <c r="AS317" t="s">
        <v>82</v>
      </c>
      <c r="AT317" t="s">
        <v>86</v>
      </c>
      <c r="AU317" t="s">
        <v>87</v>
      </c>
      <c r="AV317" t="s">
        <v>88</v>
      </c>
    </row>
    <row r="318" spans="1:48">
      <c r="A318" s="6" t="s">
        <v>605</v>
      </c>
      <c r="B318" t="s">
        <v>85</v>
      </c>
      <c r="C318" t="s">
        <v>267</v>
      </c>
      <c r="D318" t="s">
        <v>268</v>
      </c>
      <c r="E318" t="s">
        <v>80</v>
      </c>
      <c r="F318">
        <v>2011</v>
      </c>
      <c r="H318">
        <v>215</v>
      </c>
      <c r="I318">
        <v>2.2999999999999998</v>
      </c>
      <c r="J318" t="s">
        <v>79</v>
      </c>
      <c r="K318">
        <v>60</v>
      </c>
      <c r="L318">
        <v>1</v>
      </c>
      <c r="M318">
        <v>1000</v>
      </c>
      <c r="N318">
        <v>25</v>
      </c>
      <c r="O318">
        <v>29</v>
      </c>
      <c r="P318">
        <v>7.4</v>
      </c>
      <c r="Q318">
        <v>36.5</v>
      </c>
      <c r="R318">
        <v>8.01</v>
      </c>
      <c r="S318">
        <v>6.4</v>
      </c>
      <c r="T318">
        <v>-130.71</v>
      </c>
      <c r="U318">
        <v>-0.42</v>
      </c>
      <c r="V318">
        <v>1000</v>
      </c>
      <c r="W318">
        <v>5.5</v>
      </c>
      <c r="X318">
        <v>240</v>
      </c>
      <c r="Y318">
        <v>0.35</v>
      </c>
      <c r="Z318">
        <v>0</v>
      </c>
      <c r="AA318">
        <v>1000</v>
      </c>
      <c r="AB318">
        <v>5</v>
      </c>
      <c r="AC318">
        <v>-0.7</v>
      </c>
      <c r="AD318">
        <v>3.92</v>
      </c>
      <c r="AE318">
        <v>1638</v>
      </c>
      <c r="AF318">
        <v>982</v>
      </c>
      <c r="AG318">
        <v>40</v>
      </c>
      <c r="AH318">
        <v>19.2</v>
      </c>
      <c r="AI318">
        <v>1.609</v>
      </c>
      <c r="AL318">
        <v>243.4</v>
      </c>
      <c r="AM318">
        <v>1.46</v>
      </c>
      <c r="AS318" t="s">
        <v>82</v>
      </c>
      <c r="AT318" t="s">
        <v>86</v>
      </c>
      <c r="AU318" t="s">
        <v>87</v>
      </c>
      <c r="AV318" t="s">
        <v>88</v>
      </c>
    </row>
    <row r="319" spans="1:48">
      <c r="A319" s="6" t="s">
        <v>605</v>
      </c>
      <c r="B319" t="s">
        <v>85</v>
      </c>
      <c r="C319" t="s">
        <v>143</v>
      </c>
      <c r="D319" t="s">
        <v>144</v>
      </c>
      <c r="E319" t="s">
        <v>80</v>
      </c>
      <c r="F319">
        <v>2010</v>
      </c>
      <c r="H319">
        <v>220</v>
      </c>
      <c r="I319">
        <v>2.2999999999999998</v>
      </c>
      <c r="J319" t="s">
        <v>15</v>
      </c>
      <c r="K319">
        <v>96</v>
      </c>
      <c r="L319">
        <v>1</v>
      </c>
      <c r="M319">
        <v>1000</v>
      </c>
      <c r="N319">
        <v>25</v>
      </c>
      <c r="O319">
        <v>47</v>
      </c>
      <c r="P319">
        <v>4.68</v>
      </c>
      <c r="Q319">
        <v>58.8</v>
      </c>
      <c r="R319">
        <v>5.01</v>
      </c>
      <c r="S319">
        <v>3</v>
      </c>
      <c r="T319">
        <v>-221.58</v>
      </c>
      <c r="U319">
        <v>-0.45</v>
      </c>
      <c r="V319">
        <v>3000</v>
      </c>
      <c r="W319">
        <v>5.5</v>
      </c>
      <c r="X319">
        <v>700</v>
      </c>
      <c r="Y319">
        <v>0.75</v>
      </c>
      <c r="Z319">
        <v>0</v>
      </c>
      <c r="AA319">
        <v>1000</v>
      </c>
      <c r="AB319">
        <v>4</v>
      </c>
      <c r="AC319">
        <v>-0.7</v>
      </c>
      <c r="AD319">
        <v>6.01</v>
      </c>
      <c r="AE319">
        <v>1602</v>
      </c>
      <c r="AF319">
        <v>1061</v>
      </c>
      <c r="AG319">
        <v>40</v>
      </c>
      <c r="AH319">
        <v>21</v>
      </c>
      <c r="AI319">
        <v>1.7</v>
      </c>
      <c r="AL319">
        <v>148.6</v>
      </c>
      <c r="AM319">
        <v>1.427</v>
      </c>
      <c r="AS319" t="s">
        <v>82</v>
      </c>
      <c r="AT319" t="s">
        <v>86</v>
      </c>
      <c r="AU319" t="s">
        <v>87</v>
      </c>
      <c r="AV319" t="s">
        <v>88</v>
      </c>
    </row>
    <row r="320" spans="1:48">
      <c r="A320" s="6" t="s">
        <v>605</v>
      </c>
      <c r="B320" t="s">
        <v>85</v>
      </c>
      <c r="C320" t="s">
        <v>145</v>
      </c>
      <c r="D320" t="s">
        <v>146</v>
      </c>
      <c r="E320" t="s">
        <v>80</v>
      </c>
      <c r="F320">
        <v>2010</v>
      </c>
      <c r="H320">
        <v>220</v>
      </c>
      <c r="I320">
        <v>2.2999999999999998</v>
      </c>
      <c r="J320" t="s">
        <v>15</v>
      </c>
      <c r="K320">
        <v>60</v>
      </c>
      <c r="L320">
        <v>1</v>
      </c>
      <c r="M320">
        <v>1000</v>
      </c>
      <c r="N320">
        <v>25</v>
      </c>
      <c r="O320">
        <v>29.5</v>
      </c>
      <c r="P320">
        <v>7.45</v>
      </c>
      <c r="Q320">
        <v>36.9</v>
      </c>
      <c r="R320">
        <v>7.97</v>
      </c>
      <c r="S320">
        <v>4.8</v>
      </c>
      <c r="T320">
        <v>-138.69</v>
      </c>
      <c r="U320">
        <v>-0.45</v>
      </c>
      <c r="V320">
        <v>1200</v>
      </c>
      <c r="W320">
        <v>5.5</v>
      </c>
      <c r="X320">
        <v>300</v>
      </c>
      <c r="Y320">
        <v>0.3</v>
      </c>
      <c r="Z320">
        <v>0</v>
      </c>
      <c r="AA320">
        <v>1000</v>
      </c>
      <c r="AB320">
        <v>3</v>
      </c>
      <c r="AC320">
        <v>-0.7</v>
      </c>
      <c r="AD320">
        <v>9.56</v>
      </c>
      <c r="AE320">
        <v>1638</v>
      </c>
      <c r="AF320">
        <v>982</v>
      </c>
      <c r="AG320">
        <v>40</v>
      </c>
      <c r="AH320">
        <v>19.2</v>
      </c>
      <c r="AI320">
        <v>1.609</v>
      </c>
      <c r="AL320">
        <v>238.9</v>
      </c>
      <c r="AM320">
        <v>1.4330000000000001</v>
      </c>
      <c r="AS320" t="s">
        <v>82</v>
      </c>
      <c r="AT320" t="s">
        <v>86</v>
      </c>
      <c r="AU320" t="s">
        <v>87</v>
      </c>
      <c r="AV320" t="s">
        <v>88</v>
      </c>
    </row>
    <row r="321" spans="1:48">
      <c r="A321" s="6" t="s">
        <v>605</v>
      </c>
      <c r="B321" t="s">
        <v>85</v>
      </c>
      <c r="C321" t="s">
        <v>273</v>
      </c>
      <c r="D321" t="s">
        <v>274</v>
      </c>
      <c r="E321" t="s">
        <v>80</v>
      </c>
      <c r="F321">
        <v>2011</v>
      </c>
      <c r="H321">
        <v>220</v>
      </c>
      <c r="I321">
        <v>2.2999999999999998</v>
      </c>
      <c r="J321" t="s">
        <v>79</v>
      </c>
      <c r="K321">
        <v>60</v>
      </c>
      <c r="L321">
        <v>1</v>
      </c>
      <c r="M321">
        <v>1000</v>
      </c>
      <c r="N321">
        <v>25</v>
      </c>
      <c r="O321">
        <v>29.2</v>
      </c>
      <c r="P321">
        <v>7.53</v>
      </c>
      <c r="Q321">
        <v>36.6</v>
      </c>
      <c r="R321">
        <v>8.09</v>
      </c>
      <c r="S321">
        <v>6.5</v>
      </c>
      <c r="T321">
        <v>-133.53</v>
      </c>
      <c r="U321">
        <v>-0.42</v>
      </c>
      <c r="V321">
        <v>1000</v>
      </c>
      <c r="W321">
        <v>5.5</v>
      </c>
      <c r="X321">
        <v>250</v>
      </c>
      <c r="Y321">
        <v>0.3</v>
      </c>
      <c r="Z321">
        <v>0</v>
      </c>
      <c r="AA321">
        <v>1000</v>
      </c>
      <c r="AB321">
        <v>5</v>
      </c>
      <c r="AC321">
        <v>-0.7</v>
      </c>
      <c r="AD321">
        <v>3.92</v>
      </c>
      <c r="AE321">
        <v>1638</v>
      </c>
      <c r="AF321">
        <v>982</v>
      </c>
      <c r="AG321">
        <v>40</v>
      </c>
      <c r="AH321">
        <v>19.2</v>
      </c>
      <c r="AI321">
        <v>1.609</v>
      </c>
      <c r="AL321">
        <v>243.4</v>
      </c>
      <c r="AM321">
        <v>1.46</v>
      </c>
      <c r="AS321" t="s">
        <v>82</v>
      </c>
      <c r="AT321" t="s">
        <v>86</v>
      </c>
      <c r="AU321" t="s">
        <v>87</v>
      </c>
      <c r="AV321" t="s">
        <v>88</v>
      </c>
    </row>
    <row r="322" spans="1:48">
      <c r="A322" s="6" t="s">
        <v>605</v>
      </c>
      <c r="B322" t="s">
        <v>85</v>
      </c>
      <c r="C322" t="s">
        <v>147</v>
      </c>
      <c r="D322" t="s">
        <v>148</v>
      </c>
      <c r="E322" t="s">
        <v>80</v>
      </c>
      <c r="F322">
        <v>2010</v>
      </c>
      <c r="H322">
        <v>225</v>
      </c>
      <c r="I322">
        <v>2.2000000000000002</v>
      </c>
      <c r="J322" t="s">
        <v>15</v>
      </c>
      <c r="K322">
        <v>96</v>
      </c>
      <c r="L322">
        <v>1</v>
      </c>
      <c r="M322">
        <v>1000</v>
      </c>
      <c r="N322">
        <v>25</v>
      </c>
      <c r="O322">
        <v>47.4</v>
      </c>
      <c r="P322">
        <v>4.74</v>
      </c>
      <c r="Q322">
        <v>59</v>
      </c>
      <c r="R322">
        <v>5.09</v>
      </c>
      <c r="S322">
        <v>3.1</v>
      </c>
      <c r="T322">
        <v>-222.8</v>
      </c>
      <c r="U322">
        <v>-0.45</v>
      </c>
      <c r="V322">
        <v>3000</v>
      </c>
      <c r="W322">
        <v>5.5</v>
      </c>
      <c r="X322">
        <v>700</v>
      </c>
      <c r="Y322">
        <v>0.73</v>
      </c>
      <c r="Z322">
        <v>0</v>
      </c>
      <c r="AA322">
        <v>1000</v>
      </c>
      <c r="AB322">
        <v>4</v>
      </c>
      <c r="AC322">
        <v>-0.7</v>
      </c>
      <c r="AD322">
        <v>6.11</v>
      </c>
      <c r="AE322">
        <v>1602</v>
      </c>
      <c r="AF322">
        <v>1061</v>
      </c>
      <c r="AG322">
        <v>40</v>
      </c>
      <c r="AH322">
        <v>21</v>
      </c>
      <c r="AI322">
        <v>1.7</v>
      </c>
      <c r="AL322">
        <v>148.6</v>
      </c>
      <c r="AM322">
        <v>1.427</v>
      </c>
      <c r="AS322" t="s">
        <v>82</v>
      </c>
      <c r="AT322" t="s">
        <v>86</v>
      </c>
      <c r="AU322" t="s">
        <v>87</v>
      </c>
      <c r="AV322" t="s">
        <v>88</v>
      </c>
    </row>
    <row r="323" spans="1:48">
      <c r="A323" s="6" t="s">
        <v>605</v>
      </c>
      <c r="B323" t="s">
        <v>85</v>
      </c>
      <c r="C323" t="s">
        <v>149</v>
      </c>
      <c r="D323" t="s">
        <v>150</v>
      </c>
      <c r="E323" t="s">
        <v>80</v>
      </c>
      <c r="F323">
        <v>2010</v>
      </c>
      <c r="H323">
        <v>225</v>
      </c>
      <c r="I323">
        <v>2.2000000000000002</v>
      </c>
      <c r="J323" t="s">
        <v>15</v>
      </c>
      <c r="K323">
        <v>60</v>
      </c>
      <c r="L323">
        <v>1</v>
      </c>
      <c r="M323">
        <v>1000</v>
      </c>
      <c r="N323">
        <v>25</v>
      </c>
      <c r="O323">
        <v>29.7</v>
      </c>
      <c r="P323">
        <v>7.58</v>
      </c>
      <c r="Q323">
        <v>37</v>
      </c>
      <c r="R323">
        <v>8.07</v>
      </c>
      <c r="S323">
        <v>4.8</v>
      </c>
      <c r="T323">
        <v>-140.5</v>
      </c>
      <c r="U323">
        <v>-0.45</v>
      </c>
      <c r="V323">
        <v>1200</v>
      </c>
      <c r="W323">
        <v>5.5</v>
      </c>
      <c r="X323">
        <v>300</v>
      </c>
      <c r="Y323">
        <v>0.26</v>
      </c>
      <c r="Z323">
        <v>0</v>
      </c>
      <c r="AA323">
        <v>1000</v>
      </c>
      <c r="AB323">
        <v>3</v>
      </c>
      <c r="AC323">
        <v>-0.7</v>
      </c>
      <c r="AD323">
        <v>9.68</v>
      </c>
      <c r="AE323">
        <v>1638</v>
      </c>
      <c r="AF323">
        <v>982</v>
      </c>
      <c r="AG323">
        <v>40</v>
      </c>
      <c r="AH323">
        <v>19.2</v>
      </c>
      <c r="AI323">
        <v>1.609</v>
      </c>
      <c r="AL323">
        <v>238.9</v>
      </c>
      <c r="AM323">
        <v>1.4330000000000001</v>
      </c>
      <c r="AS323" t="s">
        <v>82</v>
      </c>
      <c r="AT323" t="s">
        <v>86</v>
      </c>
      <c r="AU323" t="s">
        <v>87</v>
      </c>
      <c r="AV323" t="s">
        <v>88</v>
      </c>
    </row>
    <row r="324" spans="1:48">
      <c r="A324" s="6" t="s">
        <v>605</v>
      </c>
      <c r="B324" t="s">
        <v>85</v>
      </c>
      <c r="C324" t="s">
        <v>279</v>
      </c>
      <c r="D324" t="s">
        <v>280</v>
      </c>
      <c r="E324" t="s">
        <v>80</v>
      </c>
      <c r="F324">
        <v>2011</v>
      </c>
      <c r="H324">
        <v>225</v>
      </c>
      <c r="I324">
        <v>2.2000000000000002</v>
      </c>
      <c r="J324" t="s">
        <v>79</v>
      </c>
      <c r="K324">
        <v>60</v>
      </c>
      <c r="L324">
        <v>1</v>
      </c>
      <c r="M324">
        <v>1000</v>
      </c>
      <c r="N324">
        <v>25</v>
      </c>
      <c r="O324">
        <v>29.4</v>
      </c>
      <c r="P324">
        <v>7.65</v>
      </c>
      <c r="Q324">
        <v>36.700000000000003</v>
      </c>
      <c r="R324">
        <v>8.19</v>
      </c>
      <c r="S324">
        <v>6.6</v>
      </c>
      <c r="T324">
        <v>-134.88</v>
      </c>
      <c r="U324">
        <v>-0.42</v>
      </c>
      <c r="V324">
        <v>1000</v>
      </c>
      <c r="W324">
        <v>5.5</v>
      </c>
      <c r="X324">
        <v>250</v>
      </c>
      <c r="Y324">
        <v>0.27</v>
      </c>
      <c r="Z324">
        <v>0</v>
      </c>
      <c r="AA324">
        <v>1000</v>
      </c>
      <c r="AB324">
        <v>5</v>
      </c>
      <c r="AC324">
        <v>-0.7</v>
      </c>
      <c r="AD324">
        <v>3.92</v>
      </c>
      <c r="AE324">
        <v>1638</v>
      </c>
      <c r="AF324">
        <v>982</v>
      </c>
      <c r="AG324">
        <v>40</v>
      </c>
      <c r="AH324">
        <v>19.2</v>
      </c>
      <c r="AI324">
        <v>1.609</v>
      </c>
      <c r="AL324">
        <v>243.4</v>
      </c>
      <c r="AM324">
        <v>1.46</v>
      </c>
      <c r="AS324" t="s">
        <v>82</v>
      </c>
      <c r="AT324" t="s">
        <v>86</v>
      </c>
      <c r="AU324" t="s">
        <v>87</v>
      </c>
      <c r="AV324" t="s">
        <v>88</v>
      </c>
    </row>
    <row r="325" spans="1:48">
      <c r="A325" s="6" t="s">
        <v>605</v>
      </c>
      <c r="B325" t="s">
        <v>85</v>
      </c>
      <c r="C325" t="s">
        <v>151</v>
      </c>
      <c r="D325" t="s">
        <v>152</v>
      </c>
      <c r="E325" t="s">
        <v>80</v>
      </c>
      <c r="F325">
        <v>2010</v>
      </c>
      <c r="H325">
        <v>230</v>
      </c>
      <c r="I325">
        <v>2.2000000000000002</v>
      </c>
      <c r="J325" t="s">
        <v>15</v>
      </c>
      <c r="K325">
        <v>96</v>
      </c>
      <c r="L325">
        <v>1</v>
      </c>
      <c r="M325">
        <v>1000</v>
      </c>
      <c r="N325">
        <v>25</v>
      </c>
      <c r="O325">
        <v>47.5</v>
      </c>
      <c r="P325">
        <v>4.84</v>
      </c>
      <c r="Q325">
        <v>59.1</v>
      </c>
      <c r="R325">
        <v>5.18</v>
      </c>
      <c r="S325">
        <v>3.1</v>
      </c>
      <c r="T325">
        <v>-224.31</v>
      </c>
      <c r="U325">
        <v>-0.45</v>
      </c>
      <c r="V325">
        <v>3000</v>
      </c>
      <c r="W325">
        <v>5.5</v>
      </c>
      <c r="X325">
        <v>700</v>
      </c>
      <c r="Y325">
        <v>0.68</v>
      </c>
      <c r="Z325">
        <v>0</v>
      </c>
      <c r="AA325">
        <v>1000</v>
      </c>
      <c r="AB325">
        <v>4</v>
      </c>
      <c r="AC325">
        <v>-0.7</v>
      </c>
      <c r="AD325">
        <v>6.22</v>
      </c>
      <c r="AE325">
        <v>1602</v>
      </c>
      <c r="AF325">
        <v>1061</v>
      </c>
      <c r="AG325">
        <v>40</v>
      </c>
      <c r="AH325">
        <v>21</v>
      </c>
      <c r="AI325">
        <v>1.7</v>
      </c>
      <c r="AL325">
        <v>148.6</v>
      </c>
      <c r="AM325">
        <v>1.427</v>
      </c>
      <c r="AS325" t="s">
        <v>82</v>
      </c>
      <c r="AT325" t="s">
        <v>86</v>
      </c>
      <c r="AU325" t="s">
        <v>87</v>
      </c>
      <c r="AV325" t="s">
        <v>88</v>
      </c>
    </row>
    <row r="326" spans="1:48">
      <c r="A326" s="6" t="s">
        <v>605</v>
      </c>
      <c r="B326" t="s">
        <v>85</v>
      </c>
      <c r="C326" t="s">
        <v>153</v>
      </c>
      <c r="D326" t="s">
        <v>154</v>
      </c>
      <c r="E326" t="s">
        <v>80</v>
      </c>
      <c r="F326">
        <v>2010</v>
      </c>
      <c r="H326">
        <v>230</v>
      </c>
      <c r="I326">
        <v>2.2000000000000002</v>
      </c>
      <c r="J326" t="s">
        <v>15</v>
      </c>
      <c r="K326">
        <v>60</v>
      </c>
      <c r="L326">
        <v>1</v>
      </c>
      <c r="M326">
        <v>1000</v>
      </c>
      <c r="N326">
        <v>25</v>
      </c>
      <c r="O326">
        <v>29.9</v>
      </c>
      <c r="P326">
        <v>7.7</v>
      </c>
      <c r="Q326">
        <v>37.1</v>
      </c>
      <c r="R326">
        <v>8.2200000000000006</v>
      </c>
      <c r="S326">
        <v>4.9000000000000004</v>
      </c>
      <c r="T326">
        <v>-141.11000000000001</v>
      </c>
      <c r="U326">
        <v>-0.45</v>
      </c>
      <c r="V326">
        <v>1200</v>
      </c>
      <c r="W326">
        <v>5.5</v>
      </c>
      <c r="X326">
        <v>300</v>
      </c>
      <c r="Y326">
        <v>0.25</v>
      </c>
      <c r="Z326">
        <v>0</v>
      </c>
      <c r="AA326">
        <v>1000</v>
      </c>
      <c r="AB326">
        <v>3</v>
      </c>
      <c r="AC326">
        <v>-0.7</v>
      </c>
      <c r="AD326">
        <v>9.86</v>
      </c>
      <c r="AE326">
        <v>1638</v>
      </c>
      <c r="AF326">
        <v>982</v>
      </c>
      <c r="AG326">
        <v>40</v>
      </c>
      <c r="AH326">
        <v>19.2</v>
      </c>
      <c r="AI326">
        <v>1.609</v>
      </c>
      <c r="AL326">
        <v>238.9</v>
      </c>
      <c r="AM326">
        <v>1.4330000000000001</v>
      </c>
      <c r="AS326" t="s">
        <v>82</v>
      </c>
      <c r="AT326" t="s">
        <v>86</v>
      </c>
      <c r="AU326" t="s">
        <v>87</v>
      </c>
      <c r="AV326" t="s">
        <v>88</v>
      </c>
    </row>
    <row r="327" spans="1:48">
      <c r="A327" s="6" t="s">
        <v>605</v>
      </c>
      <c r="B327" t="s">
        <v>85</v>
      </c>
      <c r="C327" t="s">
        <v>285</v>
      </c>
      <c r="D327" t="s">
        <v>286</v>
      </c>
      <c r="E327" t="s">
        <v>80</v>
      </c>
      <c r="F327">
        <v>2011</v>
      </c>
      <c r="H327">
        <v>230</v>
      </c>
      <c r="I327">
        <v>2.2000000000000002</v>
      </c>
      <c r="J327" t="s">
        <v>79</v>
      </c>
      <c r="K327">
        <v>60</v>
      </c>
      <c r="L327">
        <v>1</v>
      </c>
      <c r="M327">
        <v>1000</v>
      </c>
      <c r="N327">
        <v>25</v>
      </c>
      <c r="O327">
        <v>29.6</v>
      </c>
      <c r="P327">
        <v>7.78</v>
      </c>
      <c r="Q327">
        <v>36.799999999999997</v>
      </c>
      <c r="R327">
        <v>8.34</v>
      </c>
      <c r="S327">
        <v>6.7</v>
      </c>
      <c r="T327">
        <v>-135.63</v>
      </c>
      <c r="U327">
        <v>-0.42</v>
      </c>
      <c r="V327">
        <v>1000</v>
      </c>
      <c r="W327">
        <v>5.5</v>
      </c>
      <c r="X327">
        <v>250</v>
      </c>
      <c r="Y327">
        <v>0.26</v>
      </c>
      <c r="Z327">
        <v>0</v>
      </c>
      <c r="AA327">
        <v>1000</v>
      </c>
      <c r="AB327">
        <v>5</v>
      </c>
      <c r="AC327">
        <v>-0.7</v>
      </c>
      <c r="AD327">
        <v>3.92</v>
      </c>
      <c r="AE327">
        <v>1638</v>
      </c>
      <c r="AF327">
        <v>982</v>
      </c>
      <c r="AG327">
        <v>40</v>
      </c>
      <c r="AH327">
        <v>19.2</v>
      </c>
      <c r="AI327">
        <v>1.609</v>
      </c>
      <c r="AL327">
        <v>243.4</v>
      </c>
      <c r="AM327">
        <v>1.46</v>
      </c>
      <c r="AS327" t="s">
        <v>82</v>
      </c>
      <c r="AT327" t="s">
        <v>86</v>
      </c>
      <c r="AU327" t="s">
        <v>87</v>
      </c>
      <c r="AV327" t="s">
        <v>88</v>
      </c>
    </row>
    <row r="328" spans="1:48">
      <c r="A328" s="6" t="s">
        <v>605</v>
      </c>
      <c r="B328" t="s">
        <v>85</v>
      </c>
      <c r="C328" t="s">
        <v>155</v>
      </c>
      <c r="D328" t="s">
        <v>156</v>
      </c>
      <c r="E328" t="s">
        <v>80</v>
      </c>
      <c r="F328">
        <v>2010</v>
      </c>
      <c r="H328">
        <v>235</v>
      </c>
      <c r="I328">
        <v>2.1</v>
      </c>
      <c r="J328" t="s">
        <v>15</v>
      </c>
      <c r="K328">
        <v>96</v>
      </c>
      <c r="L328">
        <v>1</v>
      </c>
      <c r="M328">
        <v>1000</v>
      </c>
      <c r="N328">
        <v>25</v>
      </c>
      <c r="O328">
        <v>47.7</v>
      </c>
      <c r="P328">
        <v>4.93</v>
      </c>
      <c r="Q328">
        <v>59.2</v>
      </c>
      <c r="R328">
        <v>5.27</v>
      </c>
      <c r="S328">
        <v>3.2</v>
      </c>
      <c r="T328">
        <v>-225.59</v>
      </c>
      <c r="U328">
        <v>-0.45</v>
      </c>
      <c r="V328">
        <v>3000</v>
      </c>
      <c r="W328">
        <v>5.5</v>
      </c>
      <c r="X328">
        <v>700</v>
      </c>
      <c r="Y328">
        <v>0.64</v>
      </c>
      <c r="Z328">
        <v>0</v>
      </c>
      <c r="AA328">
        <v>1000</v>
      </c>
      <c r="AB328">
        <v>4</v>
      </c>
      <c r="AC328">
        <v>-0.7</v>
      </c>
      <c r="AD328">
        <v>6.32</v>
      </c>
      <c r="AE328">
        <v>1602</v>
      </c>
      <c r="AF328">
        <v>1061</v>
      </c>
      <c r="AG328">
        <v>40</v>
      </c>
      <c r="AH328">
        <v>21</v>
      </c>
      <c r="AI328">
        <v>1.7</v>
      </c>
      <c r="AL328">
        <v>148.6</v>
      </c>
      <c r="AM328">
        <v>1.427</v>
      </c>
      <c r="AS328" t="s">
        <v>82</v>
      </c>
      <c r="AT328" t="s">
        <v>86</v>
      </c>
      <c r="AU328" t="s">
        <v>87</v>
      </c>
      <c r="AV328" t="s">
        <v>88</v>
      </c>
    </row>
    <row r="329" spans="1:48">
      <c r="A329" s="6" t="s">
        <v>605</v>
      </c>
      <c r="B329" t="s">
        <v>85</v>
      </c>
      <c r="C329" t="s">
        <v>157</v>
      </c>
      <c r="D329" t="s">
        <v>158</v>
      </c>
      <c r="E329" t="s">
        <v>80</v>
      </c>
      <c r="F329">
        <v>2010</v>
      </c>
      <c r="H329">
        <v>235</v>
      </c>
      <c r="I329">
        <v>2.1</v>
      </c>
      <c r="J329" t="s">
        <v>15</v>
      </c>
      <c r="K329">
        <v>60</v>
      </c>
      <c r="L329">
        <v>1</v>
      </c>
      <c r="M329">
        <v>1000</v>
      </c>
      <c r="N329">
        <v>25</v>
      </c>
      <c r="O329">
        <v>30.1</v>
      </c>
      <c r="P329">
        <v>7.82</v>
      </c>
      <c r="Q329">
        <v>37.200000000000003</v>
      </c>
      <c r="R329">
        <v>8.34</v>
      </c>
      <c r="S329">
        <v>5</v>
      </c>
      <c r="T329">
        <v>-143.83000000000001</v>
      </c>
      <c r="U329">
        <v>-0.45</v>
      </c>
      <c r="V329">
        <v>1200</v>
      </c>
      <c r="W329">
        <v>5.5</v>
      </c>
      <c r="X329">
        <v>300</v>
      </c>
      <c r="Y329">
        <v>0.23</v>
      </c>
      <c r="Z329">
        <v>0</v>
      </c>
      <c r="AA329">
        <v>1000</v>
      </c>
      <c r="AB329">
        <v>3</v>
      </c>
      <c r="AC329">
        <v>-0.7</v>
      </c>
      <c r="AD329">
        <v>10.01</v>
      </c>
      <c r="AE329">
        <v>1638</v>
      </c>
      <c r="AF329">
        <v>982</v>
      </c>
      <c r="AG329">
        <v>40</v>
      </c>
      <c r="AH329">
        <v>19.2</v>
      </c>
      <c r="AI329">
        <v>1.609</v>
      </c>
      <c r="AL329">
        <v>238.9</v>
      </c>
      <c r="AM329">
        <v>1.4330000000000001</v>
      </c>
      <c r="AS329" t="s">
        <v>82</v>
      </c>
      <c r="AT329" t="s">
        <v>86</v>
      </c>
      <c r="AU329" t="s">
        <v>87</v>
      </c>
      <c r="AV329" t="s">
        <v>88</v>
      </c>
    </row>
    <row r="330" spans="1:48">
      <c r="A330" s="6" t="s">
        <v>605</v>
      </c>
      <c r="B330" t="s">
        <v>85</v>
      </c>
      <c r="C330" t="s">
        <v>159</v>
      </c>
      <c r="D330" t="s">
        <v>160</v>
      </c>
      <c r="E330" t="s">
        <v>80</v>
      </c>
      <c r="F330">
        <v>2012</v>
      </c>
      <c r="H330">
        <v>235</v>
      </c>
      <c r="I330">
        <v>2.1</v>
      </c>
      <c r="J330" t="s">
        <v>15</v>
      </c>
      <c r="K330">
        <v>60</v>
      </c>
      <c r="L330">
        <v>1</v>
      </c>
      <c r="M330">
        <v>1000</v>
      </c>
      <c r="N330">
        <v>25</v>
      </c>
      <c r="O330">
        <v>30.1</v>
      </c>
      <c r="P330">
        <v>7.82</v>
      </c>
      <c r="Q330">
        <v>37.200000000000003</v>
      </c>
      <c r="R330">
        <v>8.34</v>
      </c>
      <c r="S330">
        <v>5.8</v>
      </c>
      <c r="T330">
        <v>-146.04</v>
      </c>
      <c r="U330">
        <v>-0.45</v>
      </c>
      <c r="V330">
        <v>1200</v>
      </c>
      <c r="W330">
        <v>5.5</v>
      </c>
      <c r="X330">
        <v>300</v>
      </c>
      <c r="Y330">
        <v>0.23</v>
      </c>
      <c r="Z330">
        <v>0</v>
      </c>
      <c r="AA330">
        <v>1000</v>
      </c>
      <c r="AB330">
        <v>3</v>
      </c>
      <c r="AC330">
        <v>-0.7</v>
      </c>
      <c r="AD330">
        <v>10.01</v>
      </c>
      <c r="AE330">
        <v>1638</v>
      </c>
      <c r="AF330">
        <v>982</v>
      </c>
      <c r="AG330">
        <v>40</v>
      </c>
      <c r="AH330">
        <v>20</v>
      </c>
      <c r="AI330">
        <v>1.609</v>
      </c>
      <c r="AL330">
        <v>238.9</v>
      </c>
      <c r="AM330">
        <v>1.4330000000000001</v>
      </c>
      <c r="AS330" t="s">
        <v>82</v>
      </c>
      <c r="AT330" t="s">
        <v>86</v>
      </c>
      <c r="AU330" t="s">
        <v>87</v>
      </c>
      <c r="AV330" t="s">
        <v>88</v>
      </c>
    </row>
    <row r="331" spans="1:48">
      <c r="A331" s="6" t="s">
        <v>605</v>
      </c>
      <c r="B331" t="s">
        <v>85</v>
      </c>
      <c r="C331" t="s">
        <v>161</v>
      </c>
      <c r="D331" t="s">
        <v>162</v>
      </c>
      <c r="E331" t="s">
        <v>80</v>
      </c>
      <c r="F331">
        <v>2010</v>
      </c>
      <c r="H331">
        <v>240</v>
      </c>
      <c r="I331">
        <v>2.1</v>
      </c>
      <c r="J331" t="s">
        <v>15</v>
      </c>
      <c r="K331">
        <v>96</v>
      </c>
      <c r="L331">
        <v>1</v>
      </c>
      <c r="M331">
        <v>1000</v>
      </c>
      <c r="N331">
        <v>25</v>
      </c>
      <c r="O331">
        <v>48.1</v>
      </c>
      <c r="P331">
        <v>4.99</v>
      </c>
      <c r="Q331">
        <v>59.4</v>
      </c>
      <c r="R331">
        <v>5.34</v>
      </c>
      <c r="S331">
        <v>3.2</v>
      </c>
      <c r="T331">
        <v>-227.4</v>
      </c>
      <c r="U331">
        <v>-0.45</v>
      </c>
      <c r="V331">
        <v>3000</v>
      </c>
      <c r="W331">
        <v>5.5</v>
      </c>
      <c r="X331">
        <v>700</v>
      </c>
      <c r="Y331">
        <v>0.6</v>
      </c>
      <c r="Z331">
        <v>0</v>
      </c>
      <c r="AA331">
        <v>1000</v>
      </c>
      <c r="AB331">
        <v>4</v>
      </c>
      <c r="AC331">
        <v>-0.7</v>
      </c>
      <c r="AD331">
        <v>6.41</v>
      </c>
      <c r="AE331">
        <v>1602</v>
      </c>
      <c r="AF331">
        <v>1061</v>
      </c>
      <c r="AG331">
        <v>40</v>
      </c>
      <c r="AH331">
        <v>21</v>
      </c>
      <c r="AI331">
        <v>1.7</v>
      </c>
      <c r="AL331">
        <v>148.6</v>
      </c>
      <c r="AM331">
        <v>1.427</v>
      </c>
      <c r="AS331" t="s">
        <v>82</v>
      </c>
      <c r="AT331" t="s">
        <v>86</v>
      </c>
      <c r="AU331" t="s">
        <v>87</v>
      </c>
      <c r="AV331" t="s">
        <v>88</v>
      </c>
    </row>
    <row r="332" spans="1:48">
      <c r="A332" s="6" t="s">
        <v>605</v>
      </c>
      <c r="B332" t="s">
        <v>85</v>
      </c>
      <c r="C332" t="s">
        <v>163</v>
      </c>
      <c r="D332" t="s">
        <v>164</v>
      </c>
      <c r="E332" t="s">
        <v>80</v>
      </c>
      <c r="F332">
        <v>2010</v>
      </c>
      <c r="H332">
        <v>240</v>
      </c>
      <c r="I332">
        <v>2.1</v>
      </c>
      <c r="J332" t="s">
        <v>15</v>
      </c>
      <c r="K332">
        <v>60</v>
      </c>
      <c r="L332">
        <v>1</v>
      </c>
      <c r="M332">
        <v>1000</v>
      </c>
      <c r="N332">
        <v>25</v>
      </c>
      <c r="O332">
        <v>30.2</v>
      </c>
      <c r="P332">
        <v>7.95</v>
      </c>
      <c r="Q332">
        <v>37.299999999999997</v>
      </c>
      <c r="R332">
        <v>8.4600000000000009</v>
      </c>
      <c r="S332">
        <v>5.0999999999999996</v>
      </c>
      <c r="T332">
        <v>-145.01</v>
      </c>
      <c r="U332">
        <v>-0.45</v>
      </c>
      <c r="V332">
        <v>1200</v>
      </c>
      <c r="W332">
        <v>5.5</v>
      </c>
      <c r="X332">
        <v>300</v>
      </c>
      <c r="Y332">
        <v>0.22</v>
      </c>
      <c r="Z332">
        <v>0</v>
      </c>
      <c r="AA332">
        <v>1000</v>
      </c>
      <c r="AB332">
        <v>3</v>
      </c>
      <c r="AC332">
        <v>-0.7</v>
      </c>
      <c r="AD332">
        <v>10.15</v>
      </c>
      <c r="AE332">
        <v>1638</v>
      </c>
      <c r="AF332">
        <v>982</v>
      </c>
      <c r="AG332">
        <v>40</v>
      </c>
      <c r="AH332">
        <v>19.2</v>
      </c>
      <c r="AI332">
        <v>1.609</v>
      </c>
      <c r="AL332">
        <v>238.9</v>
      </c>
      <c r="AM332">
        <v>1.4330000000000001</v>
      </c>
      <c r="AS332" t="s">
        <v>82</v>
      </c>
      <c r="AT332" t="s">
        <v>86</v>
      </c>
      <c r="AU332" t="s">
        <v>87</v>
      </c>
      <c r="AV332" t="s">
        <v>88</v>
      </c>
    </row>
    <row r="333" spans="1:48">
      <c r="A333" s="6" t="s">
        <v>605</v>
      </c>
      <c r="B333" t="s">
        <v>85</v>
      </c>
      <c r="C333" t="s">
        <v>165</v>
      </c>
      <c r="D333" t="s">
        <v>166</v>
      </c>
      <c r="E333" t="s">
        <v>80</v>
      </c>
      <c r="F333">
        <v>2012</v>
      </c>
      <c r="H333">
        <v>240</v>
      </c>
      <c r="I333">
        <v>2.1</v>
      </c>
      <c r="J333" t="s">
        <v>15</v>
      </c>
      <c r="K333">
        <v>60</v>
      </c>
      <c r="L333">
        <v>1</v>
      </c>
      <c r="M333">
        <v>1000</v>
      </c>
      <c r="N333">
        <v>25</v>
      </c>
      <c r="O333">
        <v>30.2</v>
      </c>
      <c r="P333">
        <v>7.95</v>
      </c>
      <c r="Q333">
        <v>37.299999999999997</v>
      </c>
      <c r="R333">
        <v>8.4600000000000009</v>
      </c>
      <c r="S333">
        <v>5.0999999999999996</v>
      </c>
      <c r="T333">
        <v>-143.87</v>
      </c>
      <c r="U333">
        <v>-0.45</v>
      </c>
      <c r="V333">
        <v>1200</v>
      </c>
      <c r="W333">
        <v>5.5</v>
      </c>
      <c r="X333">
        <v>300</v>
      </c>
      <c r="Y333">
        <v>0.22</v>
      </c>
      <c r="Z333">
        <v>0</v>
      </c>
      <c r="AA333">
        <v>1000</v>
      </c>
      <c r="AB333">
        <v>3</v>
      </c>
      <c r="AC333">
        <v>-0.7</v>
      </c>
      <c r="AD333">
        <v>10.15</v>
      </c>
      <c r="AE333">
        <v>1638</v>
      </c>
      <c r="AF333">
        <v>982</v>
      </c>
      <c r="AG333">
        <v>40</v>
      </c>
      <c r="AH333">
        <v>20</v>
      </c>
      <c r="AI333">
        <v>1.609</v>
      </c>
      <c r="AL333">
        <v>238.9</v>
      </c>
      <c r="AM333">
        <v>1.4330000000000001</v>
      </c>
      <c r="AS333" t="s">
        <v>82</v>
      </c>
      <c r="AT333" t="s">
        <v>86</v>
      </c>
      <c r="AU333" t="s">
        <v>87</v>
      </c>
      <c r="AV333" t="s">
        <v>88</v>
      </c>
    </row>
    <row r="334" spans="1:48">
      <c r="A334" s="6" t="s">
        <v>605</v>
      </c>
      <c r="B334" t="s">
        <v>85</v>
      </c>
      <c r="C334" t="s">
        <v>297</v>
      </c>
      <c r="D334" t="s">
        <v>298</v>
      </c>
      <c r="E334" t="s">
        <v>80</v>
      </c>
      <c r="F334">
        <v>2012</v>
      </c>
      <c r="H334">
        <v>240</v>
      </c>
      <c r="I334">
        <v>2.1</v>
      </c>
      <c r="J334" t="s">
        <v>79</v>
      </c>
      <c r="K334">
        <v>60</v>
      </c>
      <c r="L334">
        <v>1</v>
      </c>
      <c r="M334">
        <v>1000</v>
      </c>
      <c r="N334">
        <v>25</v>
      </c>
      <c r="O334">
        <v>29.9</v>
      </c>
      <c r="P334">
        <v>8.0299999999999994</v>
      </c>
      <c r="Q334">
        <v>37</v>
      </c>
      <c r="R334">
        <v>8.59</v>
      </c>
      <c r="S334">
        <v>5.6</v>
      </c>
      <c r="T334">
        <v>-136.74</v>
      </c>
      <c r="U334">
        <v>-0.43</v>
      </c>
      <c r="V334">
        <v>1000</v>
      </c>
      <c r="W334">
        <v>5.5</v>
      </c>
      <c r="X334">
        <v>250</v>
      </c>
      <c r="Y334">
        <v>0.23</v>
      </c>
      <c r="Z334">
        <v>0</v>
      </c>
      <c r="AA334">
        <v>1000</v>
      </c>
      <c r="AB334">
        <v>3</v>
      </c>
      <c r="AC334">
        <v>-0.7</v>
      </c>
      <c r="AD334">
        <v>3.92</v>
      </c>
      <c r="AE334">
        <v>1638</v>
      </c>
      <c r="AF334">
        <v>982</v>
      </c>
      <c r="AG334">
        <v>40</v>
      </c>
      <c r="AH334">
        <v>20</v>
      </c>
      <c r="AI334">
        <v>1.609</v>
      </c>
      <c r="AL334">
        <v>243.4</v>
      </c>
      <c r="AM334">
        <v>1.46</v>
      </c>
      <c r="AS334" t="s">
        <v>82</v>
      </c>
      <c r="AT334" t="s">
        <v>86</v>
      </c>
      <c r="AU334" t="s">
        <v>87</v>
      </c>
      <c r="AV334" t="s">
        <v>88</v>
      </c>
    </row>
    <row r="335" spans="1:48">
      <c r="A335" s="6" t="s">
        <v>605</v>
      </c>
      <c r="B335" t="s">
        <v>85</v>
      </c>
      <c r="C335" t="s">
        <v>301</v>
      </c>
      <c r="D335" t="s">
        <v>302</v>
      </c>
      <c r="E335" t="s">
        <v>80</v>
      </c>
      <c r="F335">
        <v>2010</v>
      </c>
      <c r="H335">
        <v>245</v>
      </c>
      <c r="I335">
        <v>2</v>
      </c>
      <c r="J335" t="s">
        <v>79</v>
      </c>
      <c r="K335">
        <v>60</v>
      </c>
      <c r="L335">
        <v>1</v>
      </c>
      <c r="M335">
        <v>1000</v>
      </c>
      <c r="N335">
        <v>25</v>
      </c>
      <c r="O335">
        <v>30</v>
      </c>
      <c r="P335">
        <v>8.17</v>
      </c>
      <c r="Q335">
        <v>37.1</v>
      </c>
      <c r="R335">
        <v>8.74</v>
      </c>
      <c r="S335">
        <v>5.7</v>
      </c>
      <c r="T335">
        <v>-137.25</v>
      </c>
      <c r="U335">
        <v>-0.43</v>
      </c>
      <c r="V335">
        <v>1000</v>
      </c>
      <c r="W335">
        <v>5.5</v>
      </c>
      <c r="X335">
        <v>250</v>
      </c>
      <c r="Y335">
        <v>0.23</v>
      </c>
      <c r="Z335">
        <v>0</v>
      </c>
      <c r="AA335">
        <v>1000</v>
      </c>
      <c r="AB335">
        <v>3</v>
      </c>
      <c r="AC335">
        <v>-0.7</v>
      </c>
      <c r="AD335">
        <v>3.92</v>
      </c>
      <c r="AE335">
        <v>1638</v>
      </c>
      <c r="AF335">
        <v>982</v>
      </c>
      <c r="AG335">
        <v>40</v>
      </c>
      <c r="AH335">
        <v>19.2</v>
      </c>
      <c r="AI335">
        <v>1.609</v>
      </c>
      <c r="AL335">
        <v>243.4</v>
      </c>
      <c r="AM335">
        <v>1.46</v>
      </c>
      <c r="AS335" t="s">
        <v>82</v>
      </c>
      <c r="AT335" t="s">
        <v>86</v>
      </c>
      <c r="AU335" t="s">
        <v>87</v>
      </c>
      <c r="AV335" t="s">
        <v>88</v>
      </c>
    </row>
    <row r="336" spans="1:48">
      <c r="A336" s="6" t="s">
        <v>605</v>
      </c>
      <c r="B336" t="s">
        <v>85</v>
      </c>
      <c r="C336" t="s">
        <v>169</v>
      </c>
      <c r="D336" t="s">
        <v>170</v>
      </c>
      <c r="E336" t="s">
        <v>80</v>
      </c>
      <c r="F336">
        <v>2012</v>
      </c>
      <c r="H336">
        <v>245</v>
      </c>
      <c r="I336">
        <v>2</v>
      </c>
      <c r="J336" t="s">
        <v>15</v>
      </c>
      <c r="K336">
        <v>60</v>
      </c>
      <c r="L336">
        <v>1</v>
      </c>
      <c r="M336">
        <v>1000</v>
      </c>
      <c r="N336">
        <v>25</v>
      </c>
      <c r="O336">
        <v>30.3</v>
      </c>
      <c r="P336">
        <v>8.09</v>
      </c>
      <c r="Q336">
        <v>37.4</v>
      </c>
      <c r="R336">
        <v>8.61</v>
      </c>
      <c r="S336">
        <v>6</v>
      </c>
      <c r="T336">
        <v>-147.63999999999999</v>
      </c>
      <c r="U336">
        <v>-0.45</v>
      </c>
      <c r="V336">
        <v>1200</v>
      </c>
      <c r="W336">
        <v>5.5</v>
      </c>
      <c r="X336">
        <v>300</v>
      </c>
      <c r="Y336">
        <v>0.22</v>
      </c>
      <c r="Z336">
        <v>0</v>
      </c>
      <c r="AA336">
        <v>1000</v>
      </c>
      <c r="AB336">
        <v>3</v>
      </c>
      <c r="AC336">
        <v>-0.7</v>
      </c>
      <c r="AD336">
        <v>10.33</v>
      </c>
      <c r="AE336">
        <v>1638</v>
      </c>
      <c r="AF336">
        <v>982</v>
      </c>
      <c r="AG336">
        <v>40</v>
      </c>
      <c r="AH336">
        <v>20</v>
      </c>
      <c r="AI336">
        <v>1.609</v>
      </c>
      <c r="AL336">
        <v>238.9</v>
      </c>
      <c r="AM336">
        <v>1.4330000000000001</v>
      </c>
      <c r="AS336" t="s">
        <v>82</v>
      </c>
      <c r="AT336" t="s">
        <v>86</v>
      </c>
      <c r="AU336" t="s">
        <v>87</v>
      </c>
      <c r="AV336" t="s">
        <v>88</v>
      </c>
    </row>
    <row r="337" spans="1:48">
      <c r="A337" s="6" t="s">
        <v>605</v>
      </c>
      <c r="B337" t="s">
        <v>85</v>
      </c>
      <c r="C337" t="s">
        <v>304</v>
      </c>
      <c r="D337" t="s">
        <v>305</v>
      </c>
      <c r="E337" t="s">
        <v>80</v>
      </c>
      <c r="F337">
        <v>2012</v>
      </c>
      <c r="H337">
        <v>245</v>
      </c>
      <c r="I337">
        <v>2</v>
      </c>
      <c r="J337" t="s">
        <v>79</v>
      </c>
      <c r="K337">
        <v>60</v>
      </c>
      <c r="L337">
        <v>1</v>
      </c>
      <c r="M337">
        <v>1000</v>
      </c>
      <c r="N337">
        <v>25</v>
      </c>
      <c r="O337">
        <v>30</v>
      </c>
      <c r="P337">
        <v>8.17</v>
      </c>
      <c r="Q337">
        <v>37.1</v>
      </c>
      <c r="R337">
        <v>8.74</v>
      </c>
      <c r="S337">
        <v>5.7</v>
      </c>
      <c r="T337">
        <v>-137.25</v>
      </c>
      <c r="U337">
        <v>-0.43</v>
      </c>
      <c r="V337">
        <v>1000</v>
      </c>
      <c r="W337">
        <v>5.5</v>
      </c>
      <c r="X337">
        <v>250</v>
      </c>
      <c r="Y337">
        <v>0.23</v>
      </c>
      <c r="Z337">
        <v>0</v>
      </c>
      <c r="AA337">
        <v>1000</v>
      </c>
      <c r="AB337">
        <v>3</v>
      </c>
      <c r="AC337">
        <v>-0.7</v>
      </c>
      <c r="AD337">
        <v>3.92</v>
      </c>
      <c r="AE337">
        <v>1638</v>
      </c>
      <c r="AF337">
        <v>982</v>
      </c>
      <c r="AG337">
        <v>40</v>
      </c>
      <c r="AH337">
        <v>20</v>
      </c>
      <c r="AI337">
        <v>1.609</v>
      </c>
      <c r="AL337">
        <v>243.4</v>
      </c>
      <c r="AM337">
        <v>1.46</v>
      </c>
      <c r="AS337" t="s">
        <v>82</v>
      </c>
      <c r="AT337" t="s">
        <v>86</v>
      </c>
      <c r="AU337" t="s">
        <v>87</v>
      </c>
      <c r="AV337" t="s">
        <v>88</v>
      </c>
    </row>
    <row r="338" spans="1:48">
      <c r="A338" s="6" t="s">
        <v>605</v>
      </c>
      <c r="B338" t="s">
        <v>85</v>
      </c>
      <c r="C338" t="s">
        <v>308</v>
      </c>
      <c r="D338" t="s">
        <v>309</v>
      </c>
      <c r="E338" t="s">
        <v>80</v>
      </c>
      <c r="F338">
        <v>2010</v>
      </c>
      <c r="H338">
        <v>250</v>
      </c>
      <c r="I338">
        <v>2</v>
      </c>
      <c r="J338" t="s">
        <v>79</v>
      </c>
      <c r="K338">
        <v>60</v>
      </c>
      <c r="L338">
        <v>1</v>
      </c>
      <c r="M338">
        <v>1000</v>
      </c>
      <c r="N338">
        <v>25</v>
      </c>
      <c r="O338">
        <v>30.1</v>
      </c>
      <c r="P338">
        <v>8.3000000000000007</v>
      </c>
      <c r="Q338">
        <v>37.200000000000003</v>
      </c>
      <c r="R338">
        <v>8.8699999999999992</v>
      </c>
      <c r="S338">
        <v>5.8</v>
      </c>
      <c r="T338">
        <v>-136.47</v>
      </c>
      <c r="U338">
        <v>-0.43</v>
      </c>
      <c r="V338">
        <v>1000</v>
      </c>
      <c r="W338">
        <v>5.5</v>
      </c>
      <c r="X338">
        <v>250</v>
      </c>
      <c r="Y338">
        <v>0.22</v>
      </c>
      <c r="Z338">
        <v>0</v>
      </c>
      <c r="AA338">
        <v>1000</v>
      </c>
      <c r="AB338">
        <v>3</v>
      </c>
      <c r="AC338">
        <v>-0.7</v>
      </c>
      <c r="AD338">
        <v>3.92</v>
      </c>
      <c r="AE338">
        <v>1638</v>
      </c>
      <c r="AF338">
        <v>982</v>
      </c>
      <c r="AG338">
        <v>40</v>
      </c>
      <c r="AH338">
        <v>19.2</v>
      </c>
      <c r="AI338">
        <v>1.609</v>
      </c>
      <c r="AL338">
        <v>243.4</v>
      </c>
      <c r="AM338">
        <v>1.46</v>
      </c>
      <c r="AS338" t="s">
        <v>82</v>
      </c>
      <c r="AT338" t="s">
        <v>86</v>
      </c>
      <c r="AU338" t="s">
        <v>87</v>
      </c>
      <c r="AV338" t="s">
        <v>88</v>
      </c>
    </row>
    <row r="339" spans="1:48">
      <c r="A339" s="6" t="s">
        <v>605</v>
      </c>
      <c r="B339" t="s">
        <v>85</v>
      </c>
      <c r="C339" t="s">
        <v>173</v>
      </c>
      <c r="D339" t="s">
        <v>174</v>
      </c>
      <c r="E339" t="s">
        <v>80</v>
      </c>
      <c r="F339">
        <v>2012</v>
      </c>
      <c r="H339">
        <v>250</v>
      </c>
      <c r="I339">
        <v>2</v>
      </c>
      <c r="J339" t="s">
        <v>15</v>
      </c>
      <c r="K339">
        <v>60</v>
      </c>
      <c r="L339">
        <v>1</v>
      </c>
      <c r="M339">
        <v>1000</v>
      </c>
      <c r="N339">
        <v>25</v>
      </c>
      <c r="O339">
        <v>30.4</v>
      </c>
      <c r="P339">
        <v>8.2200000000000006</v>
      </c>
      <c r="Q339">
        <v>37.5</v>
      </c>
      <c r="R339">
        <v>8.74</v>
      </c>
      <c r="S339">
        <v>6.1</v>
      </c>
      <c r="T339">
        <v>-148.44</v>
      </c>
      <c r="U339">
        <v>-0.45</v>
      </c>
      <c r="V339">
        <v>1200</v>
      </c>
      <c r="W339">
        <v>5.5</v>
      </c>
      <c r="X339">
        <v>300</v>
      </c>
      <c r="Y339">
        <v>0.21</v>
      </c>
      <c r="Z339">
        <v>0</v>
      </c>
      <c r="AA339">
        <v>1000</v>
      </c>
      <c r="AB339">
        <v>3</v>
      </c>
      <c r="AC339">
        <v>-0.7</v>
      </c>
      <c r="AD339">
        <v>10.49</v>
      </c>
      <c r="AE339">
        <v>1638</v>
      </c>
      <c r="AF339">
        <v>982</v>
      </c>
      <c r="AG339">
        <v>40</v>
      </c>
      <c r="AH339">
        <v>20</v>
      </c>
      <c r="AI339">
        <v>1.609</v>
      </c>
      <c r="AL339">
        <v>238.9</v>
      </c>
      <c r="AM339">
        <v>1.4330000000000001</v>
      </c>
      <c r="AS339" t="s">
        <v>82</v>
      </c>
      <c r="AT339" t="s">
        <v>86</v>
      </c>
      <c r="AU339" t="s">
        <v>87</v>
      </c>
      <c r="AV339" t="s">
        <v>88</v>
      </c>
    </row>
    <row r="340" spans="1:48">
      <c r="A340" s="6" t="s">
        <v>605</v>
      </c>
      <c r="B340" t="s">
        <v>85</v>
      </c>
      <c r="C340" t="s">
        <v>311</v>
      </c>
      <c r="D340" t="s">
        <v>312</v>
      </c>
      <c r="E340" t="s">
        <v>80</v>
      </c>
      <c r="F340">
        <v>2012</v>
      </c>
      <c r="H340">
        <v>250</v>
      </c>
      <c r="I340">
        <v>2</v>
      </c>
      <c r="J340" t="s">
        <v>79</v>
      </c>
      <c r="K340">
        <v>60</v>
      </c>
      <c r="L340">
        <v>1</v>
      </c>
      <c r="M340">
        <v>1000</v>
      </c>
      <c r="N340">
        <v>25</v>
      </c>
      <c r="O340">
        <v>30.1</v>
      </c>
      <c r="P340">
        <v>8.3000000000000007</v>
      </c>
      <c r="Q340">
        <v>37.200000000000003</v>
      </c>
      <c r="R340">
        <v>8.8699999999999992</v>
      </c>
      <c r="S340">
        <v>5.8</v>
      </c>
      <c r="T340">
        <v>-138.1</v>
      </c>
      <c r="U340">
        <v>-0.43</v>
      </c>
      <c r="V340">
        <v>1000</v>
      </c>
      <c r="W340">
        <v>5.5</v>
      </c>
      <c r="X340">
        <v>250</v>
      </c>
      <c r="Y340">
        <v>0.22</v>
      </c>
      <c r="Z340">
        <v>0</v>
      </c>
      <c r="AA340">
        <v>1000</v>
      </c>
      <c r="AB340">
        <v>3</v>
      </c>
      <c r="AC340">
        <v>-0.7</v>
      </c>
      <c r="AD340">
        <v>3.92</v>
      </c>
      <c r="AE340">
        <v>1638</v>
      </c>
      <c r="AF340">
        <v>982</v>
      </c>
      <c r="AG340">
        <v>40</v>
      </c>
      <c r="AH340">
        <v>20</v>
      </c>
      <c r="AI340">
        <v>1.609</v>
      </c>
      <c r="AL340">
        <v>243.4</v>
      </c>
      <c r="AM340">
        <v>1.46</v>
      </c>
      <c r="AS340" t="s">
        <v>82</v>
      </c>
      <c r="AT340" t="s">
        <v>86</v>
      </c>
      <c r="AU340" t="s">
        <v>87</v>
      </c>
      <c r="AV340" t="s">
        <v>88</v>
      </c>
    </row>
    <row r="341" spans="1:48">
      <c r="A341" s="6" t="s">
        <v>605</v>
      </c>
      <c r="B341" t="s">
        <v>85</v>
      </c>
      <c r="C341" t="s">
        <v>175</v>
      </c>
      <c r="D341" t="s">
        <v>176</v>
      </c>
      <c r="E341" t="s">
        <v>80</v>
      </c>
      <c r="F341">
        <v>2012</v>
      </c>
      <c r="H341">
        <v>255</v>
      </c>
      <c r="I341">
        <v>2</v>
      </c>
      <c r="J341" t="s">
        <v>15</v>
      </c>
      <c r="K341">
        <v>60</v>
      </c>
      <c r="L341">
        <v>1</v>
      </c>
      <c r="M341">
        <v>1000</v>
      </c>
      <c r="N341">
        <v>25</v>
      </c>
      <c r="O341">
        <v>30.5</v>
      </c>
      <c r="P341">
        <v>8.35</v>
      </c>
      <c r="Q341">
        <v>37.700000000000003</v>
      </c>
      <c r="R341">
        <v>8.8699999999999992</v>
      </c>
      <c r="S341">
        <v>6.2</v>
      </c>
      <c r="T341">
        <v>-149.24</v>
      </c>
      <c r="U341">
        <v>-0.45</v>
      </c>
      <c r="V341">
        <v>2000</v>
      </c>
      <c r="W341">
        <v>5.5</v>
      </c>
      <c r="X341">
        <v>300</v>
      </c>
      <c r="Y341">
        <v>0.22</v>
      </c>
      <c r="Z341">
        <v>0</v>
      </c>
      <c r="AA341">
        <v>1000</v>
      </c>
      <c r="AB341">
        <v>3</v>
      </c>
      <c r="AC341">
        <v>-0.7</v>
      </c>
      <c r="AD341">
        <v>10.65</v>
      </c>
      <c r="AE341">
        <v>1638</v>
      </c>
      <c r="AF341">
        <v>982</v>
      </c>
      <c r="AG341">
        <v>40</v>
      </c>
      <c r="AH341">
        <v>20</v>
      </c>
      <c r="AI341">
        <v>1.609</v>
      </c>
      <c r="AL341">
        <v>238.9</v>
      </c>
      <c r="AM341">
        <v>1.4330000000000001</v>
      </c>
      <c r="AS341" t="s">
        <v>82</v>
      </c>
      <c r="AT341" t="s">
        <v>86</v>
      </c>
      <c r="AU341" t="s">
        <v>87</v>
      </c>
      <c r="AV341" t="s">
        <v>88</v>
      </c>
    </row>
    <row r="342" spans="1:48">
      <c r="A342" s="6" t="s">
        <v>605</v>
      </c>
      <c r="B342" t="s">
        <v>85</v>
      </c>
      <c r="C342" t="s">
        <v>315</v>
      </c>
      <c r="D342" t="s">
        <v>316</v>
      </c>
      <c r="E342" t="s">
        <v>80</v>
      </c>
      <c r="F342">
        <v>2012</v>
      </c>
      <c r="H342">
        <v>255</v>
      </c>
      <c r="I342">
        <v>2</v>
      </c>
      <c r="J342" t="s">
        <v>79</v>
      </c>
      <c r="K342">
        <v>60</v>
      </c>
      <c r="L342">
        <v>1</v>
      </c>
      <c r="M342">
        <v>1000</v>
      </c>
      <c r="N342">
        <v>25</v>
      </c>
      <c r="O342">
        <v>30.2</v>
      </c>
      <c r="P342">
        <v>8.43</v>
      </c>
      <c r="Q342">
        <v>37.4</v>
      </c>
      <c r="R342">
        <v>9</v>
      </c>
      <c r="S342">
        <v>6.3</v>
      </c>
      <c r="T342">
        <v>-130.6</v>
      </c>
      <c r="U342">
        <v>-0.43</v>
      </c>
      <c r="V342">
        <v>1000</v>
      </c>
      <c r="W342">
        <v>5.5</v>
      </c>
      <c r="X342">
        <v>250</v>
      </c>
      <c r="Y342">
        <v>0.23</v>
      </c>
      <c r="Z342">
        <v>0</v>
      </c>
      <c r="AA342">
        <v>1000</v>
      </c>
      <c r="AB342">
        <v>3</v>
      </c>
      <c r="AC342">
        <v>-0.7</v>
      </c>
      <c r="AD342">
        <v>10.64</v>
      </c>
      <c r="AE342">
        <v>1638</v>
      </c>
      <c r="AF342">
        <v>982</v>
      </c>
      <c r="AG342">
        <v>40</v>
      </c>
      <c r="AH342">
        <v>20</v>
      </c>
      <c r="AI342">
        <v>1.609</v>
      </c>
      <c r="AL342">
        <v>243.4</v>
      </c>
      <c r="AM342">
        <v>1.46</v>
      </c>
      <c r="AS342" t="s">
        <v>82</v>
      </c>
      <c r="AT342" t="s">
        <v>86</v>
      </c>
      <c r="AU342" t="s">
        <v>87</v>
      </c>
      <c r="AV342" t="s">
        <v>88</v>
      </c>
    </row>
    <row r="343" spans="1:48">
      <c r="A343" s="6" t="s">
        <v>605</v>
      </c>
      <c r="B343" t="s">
        <v>85</v>
      </c>
      <c r="C343" t="s">
        <v>177</v>
      </c>
      <c r="D343" t="s">
        <v>178</v>
      </c>
      <c r="E343" t="s">
        <v>80</v>
      </c>
      <c r="F343">
        <v>2012</v>
      </c>
      <c r="H343">
        <v>255</v>
      </c>
      <c r="I343">
        <v>2</v>
      </c>
      <c r="J343" t="s">
        <v>15</v>
      </c>
      <c r="K343">
        <v>96</v>
      </c>
      <c r="L343">
        <v>1</v>
      </c>
      <c r="M343">
        <v>1000</v>
      </c>
      <c r="N343">
        <v>25</v>
      </c>
      <c r="O343">
        <v>49</v>
      </c>
      <c r="P343">
        <v>5.21</v>
      </c>
      <c r="Q343">
        <v>59.8</v>
      </c>
      <c r="R343">
        <v>5.55</v>
      </c>
      <c r="S343">
        <v>3.3</v>
      </c>
      <c r="T343">
        <v>-234.58</v>
      </c>
      <c r="U343">
        <v>-0.45</v>
      </c>
      <c r="V343">
        <v>3000</v>
      </c>
      <c r="W343">
        <v>5.5</v>
      </c>
      <c r="X343">
        <v>700</v>
      </c>
      <c r="Y343">
        <v>0.44</v>
      </c>
      <c r="Z343">
        <v>0</v>
      </c>
      <c r="AA343">
        <v>1000</v>
      </c>
      <c r="AB343">
        <v>4</v>
      </c>
      <c r="AC343">
        <v>-0.7</v>
      </c>
      <c r="AD343">
        <v>6.59</v>
      </c>
      <c r="AE343">
        <v>1602</v>
      </c>
      <c r="AF343">
        <v>1061</v>
      </c>
      <c r="AG343">
        <v>40</v>
      </c>
      <c r="AH343">
        <v>21</v>
      </c>
      <c r="AI343">
        <v>1.7</v>
      </c>
      <c r="AL343">
        <v>148.6</v>
      </c>
      <c r="AM343">
        <v>1.427</v>
      </c>
      <c r="AS343" t="s">
        <v>82</v>
      </c>
      <c r="AT343" t="s">
        <v>86</v>
      </c>
      <c r="AU343" t="s">
        <v>87</v>
      </c>
      <c r="AV343" t="s">
        <v>88</v>
      </c>
    </row>
    <row r="344" spans="1:48">
      <c r="A344" s="6" t="s">
        <v>605</v>
      </c>
      <c r="B344" t="s">
        <v>85</v>
      </c>
      <c r="C344" t="s">
        <v>179</v>
      </c>
      <c r="D344" t="s">
        <v>180</v>
      </c>
      <c r="E344" t="s">
        <v>80</v>
      </c>
      <c r="F344">
        <v>2011</v>
      </c>
      <c r="H344">
        <v>255</v>
      </c>
      <c r="I344">
        <v>2</v>
      </c>
      <c r="J344" t="s">
        <v>15</v>
      </c>
      <c r="K344">
        <v>60</v>
      </c>
      <c r="L344">
        <v>1</v>
      </c>
      <c r="M344">
        <v>1000</v>
      </c>
      <c r="N344">
        <v>25</v>
      </c>
      <c r="O344">
        <v>30.5</v>
      </c>
      <c r="P344">
        <v>8.35</v>
      </c>
      <c r="Q344">
        <v>37.700000000000003</v>
      </c>
      <c r="R344">
        <v>8.8699999999999992</v>
      </c>
      <c r="S344">
        <v>5.3</v>
      </c>
      <c r="T344">
        <v>-145.69999999999999</v>
      </c>
      <c r="U344">
        <v>-0.45</v>
      </c>
      <c r="V344">
        <v>1200</v>
      </c>
      <c r="W344">
        <v>5.5</v>
      </c>
      <c r="X344">
        <v>300</v>
      </c>
      <c r="Y344">
        <v>0.22</v>
      </c>
      <c r="Z344">
        <v>0</v>
      </c>
      <c r="AA344">
        <v>1000</v>
      </c>
      <c r="AB344">
        <v>3</v>
      </c>
      <c r="AC344">
        <v>-0.7</v>
      </c>
      <c r="AD344">
        <v>3.92</v>
      </c>
      <c r="AE344">
        <v>1638</v>
      </c>
      <c r="AF344">
        <v>982</v>
      </c>
      <c r="AG344">
        <v>40</v>
      </c>
      <c r="AH344">
        <v>19.2</v>
      </c>
      <c r="AI344">
        <v>1.609</v>
      </c>
      <c r="AL344">
        <v>238.9</v>
      </c>
      <c r="AM344">
        <v>1.4330000000000001</v>
      </c>
      <c r="AS344" t="s">
        <v>82</v>
      </c>
      <c r="AT344" t="s">
        <v>86</v>
      </c>
      <c r="AU344" t="s">
        <v>87</v>
      </c>
      <c r="AV344" t="s">
        <v>88</v>
      </c>
    </row>
    <row r="345" spans="1:48">
      <c r="A345" s="6" t="s">
        <v>605</v>
      </c>
      <c r="B345" t="s">
        <v>85</v>
      </c>
      <c r="C345" t="s">
        <v>317</v>
      </c>
      <c r="D345" t="s">
        <v>318</v>
      </c>
      <c r="E345" t="s">
        <v>80</v>
      </c>
      <c r="F345">
        <v>2011</v>
      </c>
      <c r="H345">
        <v>255</v>
      </c>
      <c r="I345">
        <v>2</v>
      </c>
      <c r="J345" t="s">
        <v>79</v>
      </c>
      <c r="K345">
        <v>60</v>
      </c>
      <c r="L345">
        <v>1</v>
      </c>
      <c r="M345">
        <v>1000</v>
      </c>
      <c r="N345">
        <v>25</v>
      </c>
      <c r="O345">
        <v>30.2</v>
      </c>
      <c r="P345">
        <v>8.43</v>
      </c>
      <c r="Q345">
        <v>37.4</v>
      </c>
      <c r="R345">
        <v>9</v>
      </c>
      <c r="S345">
        <v>6.3</v>
      </c>
      <c r="T345">
        <v>-140.38999999999999</v>
      </c>
      <c r="U345">
        <v>-0.43</v>
      </c>
      <c r="V345">
        <v>1000</v>
      </c>
      <c r="W345">
        <v>5.5</v>
      </c>
      <c r="X345">
        <v>250</v>
      </c>
      <c r="Y345">
        <v>0.23</v>
      </c>
      <c r="Z345">
        <v>0</v>
      </c>
      <c r="AA345">
        <v>1000</v>
      </c>
      <c r="AB345">
        <v>3</v>
      </c>
      <c r="AC345">
        <v>-0.7</v>
      </c>
      <c r="AD345">
        <v>10.64</v>
      </c>
      <c r="AE345">
        <v>1638</v>
      </c>
      <c r="AF345">
        <v>982</v>
      </c>
      <c r="AG345">
        <v>40</v>
      </c>
      <c r="AH345">
        <v>19.2</v>
      </c>
      <c r="AI345">
        <v>1.609</v>
      </c>
      <c r="AL345">
        <v>243.4</v>
      </c>
      <c r="AM345">
        <v>1.46</v>
      </c>
      <c r="AS345" t="s">
        <v>82</v>
      </c>
      <c r="AT345" t="s">
        <v>86</v>
      </c>
      <c r="AU345" t="s">
        <v>87</v>
      </c>
      <c r="AV345" t="s">
        <v>88</v>
      </c>
    </row>
    <row r="346" spans="1:48">
      <c r="A346" s="6" t="s">
        <v>605</v>
      </c>
      <c r="B346" t="s">
        <v>85</v>
      </c>
      <c r="C346" t="s">
        <v>321</v>
      </c>
      <c r="D346" t="s">
        <v>322</v>
      </c>
      <c r="E346" t="s">
        <v>80</v>
      </c>
      <c r="F346">
        <v>2010</v>
      </c>
      <c r="H346">
        <v>260</v>
      </c>
      <c r="I346">
        <v>1.9</v>
      </c>
      <c r="J346" t="s">
        <v>79</v>
      </c>
      <c r="K346">
        <v>72</v>
      </c>
      <c r="L346">
        <v>1</v>
      </c>
      <c r="M346">
        <v>1000</v>
      </c>
      <c r="N346">
        <v>25</v>
      </c>
      <c r="O346">
        <v>34.9</v>
      </c>
      <c r="P346">
        <v>7.45</v>
      </c>
      <c r="Q346">
        <v>43.8</v>
      </c>
      <c r="R346">
        <v>8.0399999999999991</v>
      </c>
      <c r="S346">
        <v>5.2</v>
      </c>
      <c r="T346">
        <v>-156.02000000000001</v>
      </c>
      <c r="U346">
        <v>-0.43</v>
      </c>
      <c r="V346">
        <v>1200</v>
      </c>
      <c r="W346">
        <v>5.5</v>
      </c>
      <c r="X346">
        <v>300</v>
      </c>
      <c r="Y346">
        <v>0.39</v>
      </c>
      <c r="Z346">
        <v>0</v>
      </c>
      <c r="AA346">
        <v>1000</v>
      </c>
      <c r="AB346">
        <v>3</v>
      </c>
      <c r="AC346">
        <v>-0.7</v>
      </c>
      <c r="AD346">
        <v>3.92</v>
      </c>
      <c r="AE346">
        <v>1954</v>
      </c>
      <c r="AF346">
        <v>982</v>
      </c>
      <c r="AG346">
        <v>40</v>
      </c>
      <c r="AH346">
        <v>27</v>
      </c>
      <c r="AI346">
        <v>1.919</v>
      </c>
      <c r="AL346">
        <v>243.4</v>
      </c>
      <c r="AM346">
        <v>1.752</v>
      </c>
      <c r="AS346" t="s">
        <v>82</v>
      </c>
      <c r="AT346" t="s">
        <v>86</v>
      </c>
      <c r="AU346" t="s">
        <v>87</v>
      </c>
      <c r="AV346" t="s">
        <v>88</v>
      </c>
    </row>
    <row r="347" spans="1:48">
      <c r="A347" s="6" t="s">
        <v>605</v>
      </c>
      <c r="B347" t="s">
        <v>85</v>
      </c>
      <c r="C347" t="s">
        <v>181</v>
      </c>
      <c r="D347" t="s">
        <v>182</v>
      </c>
      <c r="E347" t="s">
        <v>80</v>
      </c>
      <c r="F347">
        <v>2012</v>
      </c>
      <c r="H347">
        <v>260</v>
      </c>
      <c r="I347">
        <v>1.9</v>
      </c>
      <c r="J347" t="s">
        <v>15</v>
      </c>
      <c r="K347">
        <v>60</v>
      </c>
      <c r="L347">
        <v>1</v>
      </c>
      <c r="M347">
        <v>1000</v>
      </c>
      <c r="N347">
        <v>25</v>
      </c>
      <c r="O347">
        <v>30.7</v>
      </c>
      <c r="P347">
        <v>8.48</v>
      </c>
      <c r="Q347">
        <v>37.799999999999997</v>
      </c>
      <c r="R347">
        <v>8.99</v>
      </c>
      <c r="S347">
        <v>6.3</v>
      </c>
      <c r="T347">
        <v>-150.91999999999999</v>
      </c>
      <c r="U347">
        <v>-0.45</v>
      </c>
      <c r="V347">
        <v>1200</v>
      </c>
      <c r="W347">
        <v>5.5</v>
      </c>
      <c r="X347">
        <v>300</v>
      </c>
      <c r="Y347">
        <v>0.19</v>
      </c>
      <c r="Z347">
        <v>0</v>
      </c>
      <c r="AA347">
        <v>1000</v>
      </c>
      <c r="AB347">
        <v>3</v>
      </c>
      <c r="AC347">
        <v>-0.7</v>
      </c>
      <c r="AD347">
        <v>10.94</v>
      </c>
      <c r="AE347">
        <v>1638</v>
      </c>
      <c r="AF347">
        <v>982</v>
      </c>
      <c r="AG347">
        <v>40</v>
      </c>
      <c r="AH347">
        <v>20</v>
      </c>
      <c r="AI347">
        <v>1.609</v>
      </c>
      <c r="AL347">
        <v>238.9</v>
      </c>
      <c r="AM347">
        <v>1.4330000000000001</v>
      </c>
      <c r="AS347" t="s">
        <v>82</v>
      </c>
      <c r="AT347" t="s">
        <v>86</v>
      </c>
      <c r="AU347" t="s">
        <v>87</v>
      </c>
      <c r="AV347" t="s">
        <v>88</v>
      </c>
    </row>
    <row r="348" spans="1:48">
      <c r="A348" s="6" t="s">
        <v>605</v>
      </c>
      <c r="B348" t="s">
        <v>85</v>
      </c>
      <c r="C348" t="s">
        <v>323</v>
      </c>
      <c r="D348" t="s">
        <v>324</v>
      </c>
      <c r="E348" t="s">
        <v>80</v>
      </c>
      <c r="F348">
        <v>2012</v>
      </c>
      <c r="H348">
        <v>260</v>
      </c>
      <c r="I348">
        <v>1.9</v>
      </c>
      <c r="J348" t="s">
        <v>79</v>
      </c>
      <c r="K348">
        <v>60</v>
      </c>
      <c r="L348">
        <v>1</v>
      </c>
      <c r="M348">
        <v>1000</v>
      </c>
      <c r="N348">
        <v>25</v>
      </c>
      <c r="O348">
        <v>30.4</v>
      </c>
      <c r="P348">
        <v>8.56</v>
      </c>
      <c r="Q348">
        <v>37.5</v>
      </c>
      <c r="R348">
        <v>9.1199999999999992</v>
      </c>
      <c r="S348">
        <v>6.3</v>
      </c>
      <c r="T348">
        <v>-132.57</v>
      </c>
      <c r="U348">
        <v>-0.43</v>
      </c>
      <c r="V348">
        <v>1000</v>
      </c>
      <c r="W348">
        <v>5.5</v>
      </c>
      <c r="X348">
        <v>250</v>
      </c>
      <c r="Y348">
        <v>0.2</v>
      </c>
      <c r="Z348">
        <v>0</v>
      </c>
      <c r="AA348">
        <v>1000</v>
      </c>
      <c r="AB348">
        <v>3</v>
      </c>
      <c r="AC348">
        <v>-0.7</v>
      </c>
      <c r="AD348">
        <v>10.64</v>
      </c>
      <c r="AE348">
        <v>1638</v>
      </c>
      <c r="AF348">
        <v>982</v>
      </c>
      <c r="AG348">
        <v>40</v>
      </c>
      <c r="AH348">
        <v>20</v>
      </c>
      <c r="AI348">
        <v>1.609</v>
      </c>
      <c r="AL348">
        <v>243.4</v>
      </c>
      <c r="AM348">
        <v>1.46</v>
      </c>
      <c r="AS348" t="s">
        <v>82</v>
      </c>
      <c r="AT348" t="s">
        <v>86</v>
      </c>
      <c r="AU348" t="s">
        <v>87</v>
      </c>
      <c r="AV348" t="s">
        <v>88</v>
      </c>
    </row>
    <row r="349" spans="1:48">
      <c r="A349" s="6" t="s">
        <v>605</v>
      </c>
      <c r="B349" t="s">
        <v>85</v>
      </c>
      <c r="C349" t="s">
        <v>183</v>
      </c>
      <c r="D349" t="s">
        <v>184</v>
      </c>
      <c r="E349" t="s">
        <v>80</v>
      </c>
      <c r="F349">
        <v>2012</v>
      </c>
      <c r="H349">
        <v>260</v>
      </c>
      <c r="I349">
        <v>1.9</v>
      </c>
      <c r="J349" t="s">
        <v>15</v>
      </c>
      <c r="K349">
        <v>96</v>
      </c>
      <c r="L349">
        <v>1</v>
      </c>
      <c r="M349">
        <v>1000</v>
      </c>
      <c r="N349">
        <v>25</v>
      </c>
      <c r="O349">
        <v>49.3</v>
      </c>
      <c r="P349">
        <v>5.27</v>
      </c>
      <c r="Q349">
        <v>60</v>
      </c>
      <c r="R349">
        <v>5.62</v>
      </c>
      <c r="S349">
        <v>3.3</v>
      </c>
      <c r="T349">
        <v>-234.56</v>
      </c>
      <c r="U349">
        <v>-0.45</v>
      </c>
      <c r="V349">
        <v>3000</v>
      </c>
      <c r="W349">
        <v>5.5</v>
      </c>
      <c r="X349">
        <v>700</v>
      </c>
      <c r="Y349">
        <v>0.42</v>
      </c>
      <c r="Z349">
        <v>0</v>
      </c>
      <c r="AA349">
        <v>1000</v>
      </c>
      <c r="AB349">
        <v>4</v>
      </c>
      <c r="AC349">
        <v>-0.7</v>
      </c>
      <c r="AD349">
        <v>6.59</v>
      </c>
      <c r="AE349">
        <v>1602</v>
      </c>
      <c r="AF349">
        <v>1061</v>
      </c>
      <c r="AG349">
        <v>40</v>
      </c>
      <c r="AH349">
        <v>21</v>
      </c>
      <c r="AI349">
        <v>1.7</v>
      </c>
      <c r="AL349">
        <v>148.6</v>
      </c>
      <c r="AM349">
        <v>1.427</v>
      </c>
      <c r="AS349" t="s">
        <v>82</v>
      </c>
      <c r="AT349" t="s">
        <v>86</v>
      </c>
      <c r="AU349" t="s">
        <v>87</v>
      </c>
      <c r="AV349" t="s">
        <v>88</v>
      </c>
    </row>
    <row r="350" spans="1:48">
      <c r="A350" s="6" t="s">
        <v>605</v>
      </c>
      <c r="B350" t="s">
        <v>85</v>
      </c>
      <c r="C350" t="s">
        <v>185</v>
      </c>
      <c r="D350" t="s">
        <v>186</v>
      </c>
      <c r="E350" t="s">
        <v>80</v>
      </c>
      <c r="F350">
        <v>2011</v>
      </c>
      <c r="H350">
        <v>260</v>
      </c>
      <c r="I350">
        <v>2</v>
      </c>
      <c r="J350" t="s">
        <v>15</v>
      </c>
      <c r="K350">
        <v>60</v>
      </c>
      <c r="L350">
        <v>1</v>
      </c>
      <c r="M350">
        <v>1000</v>
      </c>
      <c r="N350">
        <v>25</v>
      </c>
      <c r="O350">
        <v>30.7</v>
      </c>
      <c r="P350">
        <v>8.48</v>
      </c>
      <c r="Q350">
        <v>37.799999999999997</v>
      </c>
      <c r="R350">
        <v>8.99</v>
      </c>
      <c r="S350">
        <v>6.3</v>
      </c>
      <c r="T350">
        <v>-150.91999999999999</v>
      </c>
      <c r="U350">
        <v>-0.45</v>
      </c>
      <c r="V350">
        <v>1200</v>
      </c>
      <c r="W350">
        <v>5.5</v>
      </c>
      <c r="X350">
        <v>300</v>
      </c>
      <c r="Y350">
        <v>0.19</v>
      </c>
      <c r="Z350">
        <v>0</v>
      </c>
      <c r="AA350">
        <v>1000</v>
      </c>
      <c r="AB350">
        <v>3</v>
      </c>
      <c r="AC350">
        <v>-0.7</v>
      </c>
      <c r="AD350">
        <v>10.94</v>
      </c>
      <c r="AE350">
        <v>1638</v>
      </c>
      <c r="AF350">
        <v>982</v>
      </c>
      <c r="AG350">
        <v>40</v>
      </c>
      <c r="AH350">
        <v>19.2</v>
      </c>
      <c r="AI350">
        <v>1.609</v>
      </c>
      <c r="AL350">
        <v>238.9</v>
      </c>
      <c r="AM350">
        <v>1.4330000000000001</v>
      </c>
      <c r="AS350" t="s">
        <v>82</v>
      </c>
      <c r="AT350" t="s">
        <v>86</v>
      </c>
      <c r="AU350" t="s">
        <v>87</v>
      </c>
      <c r="AV350" t="s">
        <v>88</v>
      </c>
    </row>
    <row r="351" spans="1:48">
      <c r="A351" s="6" t="s">
        <v>605</v>
      </c>
      <c r="B351" t="s">
        <v>85</v>
      </c>
      <c r="C351" t="s">
        <v>325</v>
      </c>
      <c r="D351" t="s">
        <v>326</v>
      </c>
      <c r="E351" t="s">
        <v>80</v>
      </c>
      <c r="F351">
        <v>2011</v>
      </c>
      <c r="H351">
        <v>260</v>
      </c>
      <c r="I351">
        <v>1.9</v>
      </c>
      <c r="J351" t="s">
        <v>79</v>
      </c>
      <c r="K351">
        <v>60</v>
      </c>
      <c r="L351">
        <v>1</v>
      </c>
      <c r="M351">
        <v>1000</v>
      </c>
      <c r="N351">
        <v>25</v>
      </c>
      <c r="O351">
        <v>30.4</v>
      </c>
      <c r="P351">
        <v>8.56</v>
      </c>
      <c r="Q351">
        <v>37.5</v>
      </c>
      <c r="R351">
        <v>9.1199999999999992</v>
      </c>
      <c r="S351">
        <v>6.3</v>
      </c>
      <c r="T351">
        <v>-141.69</v>
      </c>
      <c r="U351">
        <v>-0.43</v>
      </c>
      <c r="V351">
        <v>2000</v>
      </c>
      <c r="W351">
        <v>5.5</v>
      </c>
      <c r="X351">
        <v>250</v>
      </c>
      <c r="Y351">
        <v>0.2</v>
      </c>
      <c r="Z351">
        <v>0</v>
      </c>
      <c r="AA351">
        <v>1000</v>
      </c>
      <c r="AB351">
        <v>3</v>
      </c>
      <c r="AC351">
        <v>-0.7</v>
      </c>
      <c r="AD351">
        <v>10.64</v>
      </c>
      <c r="AE351">
        <v>1638</v>
      </c>
      <c r="AF351">
        <v>982</v>
      </c>
      <c r="AG351">
        <v>40</v>
      </c>
      <c r="AH351">
        <v>19.2</v>
      </c>
      <c r="AI351">
        <v>1.609</v>
      </c>
      <c r="AL351">
        <v>243.4</v>
      </c>
      <c r="AM351">
        <v>1.46</v>
      </c>
      <c r="AS351" t="s">
        <v>82</v>
      </c>
      <c r="AT351" t="s">
        <v>86</v>
      </c>
      <c r="AU351" t="s">
        <v>87</v>
      </c>
      <c r="AV351" t="s">
        <v>88</v>
      </c>
    </row>
    <row r="352" spans="1:48">
      <c r="A352" s="6" t="s">
        <v>605</v>
      </c>
      <c r="B352" t="s">
        <v>85</v>
      </c>
      <c r="C352" t="s">
        <v>329</v>
      </c>
      <c r="D352" t="s">
        <v>330</v>
      </c>
      <c r="E352" t="s">
        <v>80</v>
      </c>
      <c r="F352">
        <v>2010</v>
      </c>
      <c r="H352">
        <v>265</v>
      </c>
      <c r="I352">
        <v>1.9</v>
      </c>
      <c r="J352" t="s">
        <v>79</v>
      </c>
      <c r="K352">
        <v>72</v>
      </c>
      <c r="L352">
        <v>1</v>
      </c>
      <c r="M352">
        <v>1000</v>
      </c>
      <c r="N352">
        <v>25</v>
      </c>
      <c r="O352">
        <v>35.1</v>
      </c>
      <c r="P352">
        <v>7.55</v>
      </c>
      <c r="Q352">
        <v>43.9</v>
      </c>
      <c r="R352">
        <v>8.1</v>
      </c>
      <c r="S352">
        <v>5.3</v>
      </c>
      <c r="T352">
        <v>-158.58000000000001</v>
      </c>
      <c r="U352">
        <v>-0.43</v>
      </c>
      <c r="V352">
        <v>1200</v>
      </c>
      <c r="W352">
        <v>5.5</v>
      </c>
      <c r="X352">
        <v>300</v>
      </c>
      <c r="Y352">
        <v>0.35</v>
      </c>
      <c r="Z352">
        <v>0</v>
      </c>
      <c r="AA352">
        <v>1000</v>
      </c>
      <c r="AB352">
        <v>3</v>
      </c>
      <c r="AC352">
        <v>-0.7</v>
      </c>
      <c r="AD352">
        <v>3.92</v>
      </c>
      <c r="AE352">
        <v>1954</v>
      </c>
      <c r="AF352">
        <v>982</v>
      </c>
      <c r="AG352">
        <v>40</v>
      </c>
      <c r="AH352">
        <v>27</v>
      </c>
      <c r="AI352">
        <v>1.919</v>
      </c>
      <c r="AL352">
        <v>243.4</v>
      </c>
      <c r="AM352">
        <v>1.752</v>
      </c>
      <c r="AS352" t="s">
        <v>82</v>
      </c>
      <c r="AT352" t="s">
        <v>86</v>
      </c>
      <c r="AU352" t="s">
        <v>87</v>
      </c>
      <c r="AV352" t="s">
        <v>88</v>
      </c>
    </row>
    <row r="353" spans="1:48">
      <c r="A353" s="6" t="s">
        <v>605</v>
      </c>
      <c r="B353" t="s">
        <v>85</v>
      </c>
      <c r="C353" t="s">
        <v>331</v>
      </c>
      <c r="D353" t="s">
        <v>332</v>
      </c>
      <c r="E353" t="s">
        <v>80</v>
      </c>
      <c r="F353">
        <v>2010</v>
      </c>
      <c r="H353">
        <v>270</v>
      </c>
      <c r="I353">
        <v>1.9</v>
      </c>
      <c r="J353" t="s">
        <v>79</v>
      </c>
      <c r="K353">
        <v>72</v>
      </c>
      <c r="L353">
        <v>1</v>
      </c>
      <c r="M353">
        <v>1000</v>
      </c>
      <c r="N353">
        <v>25</v>
      </c>
      <c r="O353">
        <v>35.299999999999997</v>
      </c>
      <c r="P353">
        <v>7.65</v>
      </c>
      <c r="Q353">
        <v>44.1</v>
      </c>
      <c r="R353">
        <v>8.19</v>
      </c>
      <c r="S353">
        <v>5.3</v>
      </c>
      <c r="T353">
        <v>-158.97999999999999</v>
      </c>
      <c r="U353">
        <v>-0.43</v>
      </c>
      <c r="V353">
        <v>1400</v>
      </c>
      <c r="W353">
        <v>5.5</v>
      </c>
      <c r="X353">
        <v>350</v>
      </c>
      <c r="Y353">
        <v>0.34</v>
      </c>
      <c r="Z353">
        <v>0</v>
      </c>
      <c r="AA353">
        <v>1000</v>
      </c>
      <c r="AB353">
        <v>3</v>
      </c>
      <c r="AC353">
        <v>-0.7</v>
      </c>
      <c r="AD353">
        <v>3.92</v>
      </c>
      <c r="AE353">
        <v>1954</v>
      </c>
      <c r="AF353">
        <v>982</v>
      </c>
      <c r="AG353">
        <v>40</v>
      </c>
      <c r="AH353">
        <v>27</v>
      </c>
      <c r="AI353">
        <v>1.919</v>
      </c>
      <c r="AL353">
        <v>243.4</v>
      </c>
      <c r="AM353">
        <v>1.752</v>
      </c>
      <c r="AS353" t="s">
        <v>82</v>
      </c>
      <c r="AT353" t="s">
        <v>86</v>
      </c>
      <c r="AU353" t="s">
        <v>87</v>
      </c>
      <c r="AV353" t="s">
        <v>88</v>
      </c>
    </row>
    <row r="354" spans="1:48">
      <c r="A354" s="6" t="s">
        <v>605</v>
      </c>
      <c r="B354" t="s">
        <v>85</v>
      </c>
      <c r="C354" t="s">
        <v>333</v>
      </c>
      <c r="D354" t="s">
        <v>334</v>
      </c>
      <c r="E354" t="s">
        <v>80</v>
      </c>
      <c r="F354">
        <v>2010</v>
      </c>
      <c r="H354">
        <v>275</v>
      </c>
      <c r="I354">
        <v>1.8</v>
      </c>
      <c r="J354" t="s">
        <v>79</v>
      </c>
      <c r="K354">
        <v>72</v>
      </c>
      <c r="L354">
        <v>1</v>
      </c>
      <c r="M354">
        <v>1000</v>
      </c>
      <c r="N354">
        <v>25</v>
      </c>
      <c r="O354">
        <v>35.5</v>
      </c>
      <c r="P354">
        <v>7.76</v>
      </c>
      <c r="Q354">
        <v>44.1</v>
      </c>
      <c r="R354">
        <v>8.31</v>
      </c>
      <c r="S354">
        <v>5.4</v>
      </c>
      <c r="T354">
        <v>-160.94</v>
      </c>
      <c r="U354">
        <v>-0.43</v>
      </c>
      <c r="V354">
        <v>1200</v>
      </c>
      <c r="W354">
        <v>5.5</v>
      </c>
      <c r="X354">
        <v>300</v>
      </c>
      <c r="Y354">
        <v>0.3</v>
      </c>
      <c r="Z354">
        <v>0</v>
      </c>
      <c r="AA354">
        <v>1000</v>
      </c>
      <c r="AB354">
        <v>3</v>
      </c>
      <c r="AC354">
        <v>-0.7</v>
      </c>
      <c r="AD354">
        <v>3.92</v>
      </c>
      <c r="AE354">
        <v>1954</v>
      </c>
      <c r="AF354">
        <v>982</v>
      </c>
      <c r="AG354">
        <v>40</v>
      </c>
      <c r="AH354">
        <v>27</v>
      </c>
      <c r="AI354">
        <v>1.919</v>
      </c>
      <c r="AL354">
        <v>243.4</v>
      </c>
      <c r="AM354">
        <v>1.752</v>
      </c>
      <c r="AS354" t="s">
        <v>82</v>
      </c>
      <c r="AT354" t="s">
        <v>86</v>
      </c>
      <c r="AU354" t="s">
        <v>87</v>
      </c>
      <c r="AV354" t="s">
        <v>88</v>
      </c>
    </row>
    <row r="355" spans="1:48">
      <c r="A355" s="6" t="s">
        <v>605</v>
      </c>
      <c r="B355" t="s">
        <v>85</v>
      </c>
      <c r="C355" t="s">
        <v>335</v>
      </c>
      <c r="D355" t="s">
        <v>336</v>
      </c>
      <c r="E355" t="s">
        <v>80</v>
      </c>
      <c r="F355">
        <v>2010</v>
      </c>
      <c r="H355">
        <v>280</v>
      </c>
      <c r="I355">
        <v>1.8</v>
      </c>
      <c r="J355" t="s">
        <v>79</v>
      </c>
      <c r="K355">
        <v>72</v>
      </c>
      <c r="L355">
        <v>1</v>
      </c>
      <c r="M355">
        <v>1000</v>
      </c>
      <c r="N355">
        <v>25</v>
      </c>
      <c r="O355">
        <v>35.6</v>
      </c>
      <c r="P355">
        <v>7.86</v>
      </c>
      <c r="Q355">
        <v>44.2</v>
      </c>
      <c r="R355">
        <v>8.42</v>
      </c>
      <c r="S355">
        <v>5.5</v>
      </c>
      <c r="T355">
        <v>-161.51</v>
      </c>
      <c r="U355">
        <v>-0.43</v>
      </c>
      <c r="V355">
        <v>1200</v>
      </c>
      <c r="W355">
        <v>5.5</v>
      </c>
      <c r="X355">
        <v>300</v>
      </c>
      <c r="Y355">
        <v>0.3</v>
      </c>
      <c r="Z355">
        <v>0</v>
      </c>
      <c r="AA355">
        <v>1000</v>
      </c>
      <c r="AB355">
        <v>3</v>
      </c>
      <c r="AC355">
        <v>-0.7</v>
      </c>
      <c r="AD355">
        <v>3.92</v>
      </c>
      <c r="AE355">
        <v>1954</v>
      </c>
      <c r="AF355">
        <v>982</v>
      </c>
      <c r="AG355">
        <v>40</v>
      </c>
      <c r="AH355">
        <v>27</v>
      </c>
      <c r="AI355">
        <v>1.919</v>
      </c>
      <c r="AL355">
        <v>243.4</v>
      </c>
      <c r="AM355">
        <v>1.752</v>
      </c>
      <c r="AS355" t="s">
        <v>82</v>
      </c>
      <c r="AT355" t="s">
        <v>86</v>
      </c>
      <c r="AU355" t="s">
        <v>87</v>
      </c>
      <c r="AV355" t="s">
        <v>88</v>
      </c>
    </row>
    <row r="356" spans="1:48">
      <c r="A356" s="6" t="s">
        <v>605</v>
      </c>
      <c r="B356" t="s">
        <v>85</v>
      </c>
      <c r="C356" t="s">
        <v>337</v>
      </c>
      <c r="D356" t="s">
        <v>338</v>
      </c>
      <c r="E356" t="s">
        <v>80</v>
      </c>
      <c r="F356">
        <v>2010</v>
      </c>
      <c r="H356">
        <v>285</v>
      </c>
      <c r="I356">
        <v>1.8</v>
      </c>
      <c r="J356" t="s">
        <v>79</v>
      </c>
      <c r="K356">
        <v>72</v>
      </c>
      <c r="L356">
        <v>1</v>
      </c>
      <c r="M356">
        <v>1000</v>
      </c>
      <c r="N356">
        <v>25</v>
      </c>
      <c r="O356">
        <v>35.799999999999997</v>
      </c>
      <c r="P356">
        <v>7.96</v>
      </c>
      <c r="Q356">
        <v>44.3</v>
      </c>
      <c r="R356">
        <v>8.5299999999999994</v>
      </c>
      <c r="S356">
        <v>5.5</v>
      </c>
      <c r="T356">
        <v>-162.22</v>
      </c>
      <c r="U356">
        <v>-0.43</v>
      </c>
      <c r="V356">
        <v>1200</v>
      </c>
      <c r="W356">
        <v>5.5</v>
      </c>
      <c r="X356">
        <v>300</v>
      </c>
      <c r="Y356">
        <v>0.28999999999999998</v>
      </c>
      <c r="Z356">
        <v>0</v>
      </c>
      <c r="AA356">
        <v>1000</v>
      </c>
      <c r="AB356">
        <v>3</v>
      </c>
      <c r="AC356">
        <v>-0.7</v>
      </c>
      <c r="AD356">
        <v>3.92</v>
      </c>
      <c r="AE356">
        <v>1954</v>
      </c>
      <c r="AF356">
        <v>982</v>
      </c>
      <c r="AG356">
        <v>40</v>
      </c>
      <c r="AH356">
        <v>27</v>
      </c>
      <c r="AI356">
        <v>1.919</v>
      </c>
      <c r="AL356">
        <v>243.4</v>
      </c>
      <c r="AM356">
        <v>1.752</v>
      </c>
      <c r="AS356" t="s">
        <v>82</v>
      </c>
      <c r="AT356" t="s">
        <v>86</v>
      </c>
      <c r="AU356" t="s">
        <v>87</v>
      </c>
      <c r="AV356" t="s">
        <v>88</v>
      </c>
    </row>
    <row r="357" spans="1:48">
      <c r="A357" s="6" t="s">
        <v>605</v>
      </c>
      <c r="B357" t="s">
        <v>85</v>
      </c>
      <c r="C357" t="s">
        <v>339</v>
      </c>
      <c r="D357" t="s">
        <v>340</v>
      </c>
      <c r="E357" t="s">
        <v>80</v>
      </c>
      <c r="F357">
        <v>2010</v>
      </c>
      <c r="H357">
        <v>290</v>
      </c>
      <c r="I357">
        <v>1.7</v>
      </c>
      <c r="J357" t="s">
        <v>79</v>
      </c>
      <c r="K357">
        <v>72</v>
      </c>
      <c r="L357">
        <v>1</v>
      </c>
      <c r="M357">
        <v>1000</v>
      </c>
      <c r="N357">
        <v>25</v>
      </c>
      <c r="O357">
        <v>35.9</v>
      </c>
      <c r="P357">
        <v>8.08</v>
      </c>
      <c r="Q357">
        <v>44.4</v>
      </c>
      <c r="R357">
        <v>8.64</v>
      </c>
      <c r="S357">
        <v>5.6</v>
      </c>
      <c r="T357">
        <v>-163.57</v>
      </c>
      <c r="U357">
        <v>-0.43</v>
      </c>
      <c r="V357">
        <v>1200</v>
      </c>
      <c r="W357">
        <v>5.5</v>
      </c>
      <c r="X357">
        <v>300</v>
      </c>
      <c r="Y357">
        <v>0.27</v>
      </c>
      <c r="Z357">
        <v>0</v>
      </c>
      <c r="AA357">
        <v>1000</v>
      </c>
      <c r="AB357">
        <v>3</v>
      </c>
      <c r="AC357">
        <v>-0.7</v>
      </c>
      <c r="AD357">
        <v>3.92</v>
      </c>
      <c r="AE357">
        <v>1954</v>
      </c>
      <c r="AF357">
        <v>982</v>
      </c>
      <c r="AG357">
        <v>40</v>
      </c>
      <c r="AH357">
        <v>27</v>
      </c>
      <c r="AI357">
        <v>1.919</v>
      </c>
      <c r="AL357">
        <v>243.4</v>
      </c>
      <c r="AM357">
        <v>1.752</v>
      </c>
      <c r="AS357" t="s">
        <v>82</v>
      </c>
      <c r="AT357" t="s">
        <v>86</v>
      </c>
      <c r="AU357" t="s">
        <v>87</v>
      </c>
      <c r="AV357" t="s">
        <v>88</v>
      </c>
    </row>
    <row r="358" spans="1:48">
      <c r="A358" s="6" t="s">
        <v>605</v>
      </c>
      <c r="B358" t="s">
        <v>85</v>
      </c>
      <c r="C358" t="s">
        <v>341</v>
      </c>
      <c r="D358" t="s">
        <v>342</v>
      </c>
      <c r="E358" t="s">
        <v>80</v>
      </c>
      <c r="F358">
        <v>2010</v>
      </c>
      <c r="H358">
        <v>295</v>
      </c>
      <c r="I358">
        <v>1.7</v>
      </c>
      <c r="J358" t="s">
        <v>79</v>
      </c>
      <c r="K358">
        <v>72</v>
      </c>
      <c r="L358">
        <v>1</v>
      </c>
      <c r="M358">
        <v>1000</v>
      </c>
      <c r="N358">
        <v>25</v>
      </c>
      <c r="O358">
        <v>36</v>
      </c>
      <c r="P358">
        <v>8.19</v>
      </c>
      <c r="Q358">
        <v>44.5</v>
      </c>
      <c r="R358">
        <v>8.76</v>
      </c>
      <c r="S358">
        <v>5.7</v>
      </c>
      <c r="T358">
        <v>-164.13</v>
      </c>
      <c r="U358">
        <v>-0.43</v>
      </c>
      <c r="V358">
        <v>1200</v>
      </c>
      <c r="W358">
        <v>5.5</v>
      </c>
      <c r="X358">
        <v>300</v>
      </c>
      <c r="Y358">
        <v>0.27</v>
      </c>
      <c r="Z358">
        <v>0</v>
      </c>
      <c r="AA358">
        <v>1000</v>
      </c>
      <c r="AB358">
        <v>3</v>
      </c>
      <c r="AC358">
        <v>-0.7</v>
      </c>
      <c r="AD358">
        <v>3.92</v>
      </c>
      <c r="AE358">
        <v>1954</v>
      </c>
      <c r="AF358">
        <v>982</v>
      </c>
      <c r="AG358">
        <v>40</v>
      </c>
      <c r="AH358">
        <v>27</v>
      </c>
      <c r="AI358">
        <v>1.919</v>
      </c>
      <c r="AL358">
        <v>243.4</v>
      </c>
      <c r="AM358">
        <v>1.752</v>
      </c>
      <c r="AS358" t="s">
        <v>82</v>
      </c>
      <c r="AT358" t="s">
        <v>86</v>
      </c>
      <c r="AU358" t="s">
        <v>87</v>
      </c>
      <c r="AV358" t="s">
        <v>88</v>
      </c>
    </row>
    <row r="359" spans="1:48">
      <c r="A359" s="6" t="s">
        <v>605</v>
      </c>
      <c r="B359" t="s">
        <v>85</v>
      </c>
      <c r="C359" t="s">
        <v>343</v>
      </c>
      <c r="D359" t="s">
        <v>344</v>
      </c>
      <c r="E359" t="s">
        <v>80</v>
      </c>
      <c r="F359">
        <v>2010</v>
      </c>
      <c r="H359">
        <v>300</v>
      </c>
      <c r="I359">
        <v>1.7</v>
      </c>
      <c r="J359" t="s">
        <v>79</v>
      </c>
      <c r="K359">
        <v>72</v>
      </c>
      <c r="L359">
        <v>1</v>
      </c>
      <c r="M359">
        <v>1000</v>
      </c>
      <c r="N359">
        <v>25</v>
      </c>
      <c r="O359">
        <v>36.1</v>
      </c>
      <c r="P359">
        <v>8.3000000000000007</v>
      </c>
      <c r="Q359">
        <v>44.6</v>
      </c>
      <c r="R359">
        <v>8.8699999999999992</v>
      </c>
      <c r="S359">
        <v>5.8</v>
      </c>
      <c r="T359">
        <v>-165</v>
      </c>
      <c r="U359">
        <v>-0.43</v>
      </c>
      <c r="V359">
        <v>1200</v>
      </c>
      <c r="W359">
        <v>5.5</v>
      </c>
      <c r="X359">
        <v>300</v>
      </c>
      <c r="Y359">
        <v>0.26</v>
      </c>
      <c r="Z359">
        <v>0</v>
      </c>
      <c r="AA359">
        <v>1000</v>
      </c>
      <c r="AB359">
        <v>3</v>
      </c>
      <c r="AC359">
        <v>-0.7</v>
      </c>
      <c r="AD359">
        <v>3.92</v>
      </c>
      <c r="AE359">
        <v>1954</v>
      </c>
      <c r="AF359">
        <v>982</v>
      </c>
      <c r="AG359">
        <v>40</v>
      </c>
      <c r="AH359">
        <v>27</v>
      </c>
      <c r="AI359">
        <v>1.919</v>
      </c>
      <c r="AL359">
        <v>243.4</v>
      </c>
      <c r="AM359">
        <v>1.752</v>
      </c>
      <c r="AS359" t="s">
        <v>82</v>
      </c>
      <c r="AT359" t="s">
        <v>86</v>
      </c>
      <c r="AU359" t="s">
        <v>87</v>
      </c>
      <c r="AV359" t="s">
        <v>88</v>
      </c>
    </row>
    <row r="360" spans="1:48">
      <c r="A360" s="6" t="s">
        <v>605</v>
      </c>
      <c r="B360" t="s">
        <v>85</v>
      </c>
      <c r="C360" t="s">
        <v>345</v>
      </c>
      <c r="D360" t="s">
        <v>346</v>
      </c>
      <c r="E360" t="s">
        <v>80</v>
      </c>
      <c r="F360">
        <v>2010</v>
      </c>
      <c r="H360">
        <v>305</v>
      </c>
      <c r="I360">
        <v>1.6</v>
      </c>
      <c r="J360" t="s">
        <v>79</v>
      </c>
      <c r="K360">
        <v>72</v>
      </c>
      <c r="L360">
        <v>1</v>
      </c>
      <c r="M360">
        <v>1000</v>
      </c>
      <c r="N360">
        <v>25</v>
      </c>
      <c r="O360">
        <v>36.299999999999997</v>
      </c>
      <c r="P360">
        <v>8.41</v>
      </c>
      <c r="Q360">
        <v>44.8</v>
      </c>
      <c r="R360">
        <v>8.9700000000000006</v>
      </c>
      <c r="S360">
        <v>5.8</v>
      </c>
      <c r="T360">
        <v>-166.32</v>
      </c>
      <c r="U360">
        <v>-0.43</v>
      </c>
      <c r="V360">
        <v>1200</v>
      </c>
      <c r="W360">
        <v>5.5</v>
      </c>
      <c r="X360">
        <v>300</v>
      </c>
      <c r="Y360">
        <v>0.25</v>
      </c>
      <c r="Z360">
        <v>0</v>
      </c>
      <c r="AA360">
        <v>1000</v>
      </c>
      <c r="AB360">
        <v>3</v>
      </c>
      <c r="AC360">
        <v>-0.7</v>
      </c>
      <c r="AD360">
        <v>3.92</v>
      </c>
      <c r="AE360">
        <v>1954</v>
      </c>
      <c r="AF360">
        <v>982</v>
      </c>
      <c r="AG360">
        <v>40</v>
      </c>
      <c r="AH360">
        <v>27</v>
      </c>
      <c r="AI360">
        <v>1.919</v>
      </c>
      <c r="AL360">
        <v>243.4</v>
      </c>
      <c r="AM360">
        <v>1.752</v>
      </c>
      <c r="AS360" t="s">
        <v>82</v>
      </c>
      <c r="AT360" t="s">
        <v>86</v>
      </c>
      <c r="AU360" t="s">
        <v>87</v>
      </c>
      <c r="AV360" t="s">
        <v>88</v>
      </c>
    </row>
    <row r="361" spans="1:48">
      <c r="A361" s="6" t="s">
        <v>605</v>
      </c>
      <c r="B361" t="s">
        <v>85</v>
      </c>
      <c r="C361" t="s">
        <v>203</v>
      </c>
      <c r="D361" t="s">
        <v>204</v>
      </c>
      <c r="E361" t="s">
        <v>80</v>
      </c>
      <c r="F361">
        <v>2010</v>
      </c>
      <c r="H361">
        <v>310</v>
      </c>
      <c r="I361">
        <v>1.6</v>
      </c>
      <c r="J361" t="s">
        <v>15</v>
      </c>
      <c r="K361">
        <v>72</v>
      </c>
      <c r="L361">
        <v>1</v>
      </c>
      <c r="M361">
        <v>1000</v>
      </c>
      <c r="N361">
        <v>25</v>
      </c>
      <c r="O361">
        <v>36.700000000000003</v>
      </c>
      <c r="P361">
        <v>8.44</v>
      </c>
      <c r="Q361">
        <v>45.3</v>
      </c>
      <c r="R361">
        <v>8.9499999999999993</v>
      </c>
      <c r="S361">
        <v>5.4</v>
      </c>
      <c r="T361">
        <v>-176.26</v>
      </c>
      <c r="U361">
        <v>-0.45</v>
      </c>
      <c r="V361">
        <v>1400</v>
      </c>
      <c r="W361">
        <v>5.5</v>
      </c>
      <c r="X361">
        <v>350</v>
      </c>
      <c r="Y361">
        <v>0.24</v>
      </c>
      <c r="Z361">
        <v>0</v>
      </c>
      <c r="AA361">
        <v>1000</v>
      </c>
      <c r="AB361">
        <v>3</v>
      </c>
      <c r="AC361">
        <v>-0.7</v>
      </c>
      <c r="AD361">
        <v>10.74</v>
      </c>
      <c r="AE361">
        <v>1954</v>
      </c>
      <c r="AF361">
        <v>982</v>
      </c>
      <c r="AG361">
        <v>40</v>
      </c>
      <c r="AH361">
        <v>27</v>
      </c>
      <c r="AI361">
        <v>1.919</v>
      </c>
      <c r="AL361">
        <v>238.9</v>
      </c>
      <c r="AM361">
        <v>1.72</v>
      </c>
      <c r="AS361" t="s">
        <v>82</v>
      </c>
      <c r="AT361" t="s">
        <v>86</v>
      </c>
      <c r="AU361" t="s">
        <v>87</v>
      </c>
      <c r="AV361" t="s">
        <v>88</v>
      </c>
    </row>
    <row r="362" spans="1:48">
      <c r="A362" s="6" t="s">
        <v>606</v>
      </c>
      <c r="B362" t="s">
        <v>85</v>
      </c>
      <c r="C362" t="s">
        <v>97</v>
      </c>
      <c r="D362" t="s">
        <v>98</v>
      </c>
      <c r="E362" t="s">
        <v>80</v>
      </c>
      <c r="F362">
        <v>2010</v>
      </c>
      <c r="H362">
        <v>160</v>
      </c>
      <c r="I362">
        <v>0.1</v>
      </c>
      <c r="J362" t="s">
        <v>15</v>
      </c>
      <c r="K362">
        <v>48</v>
      </c>
      <c r="L362">
        <v>1</v>
      </c>
      <c r="M362">
        <v>1000</v>
      </c>
      <c r="N362">
        <v>25</v>
      </c>
      <c r="O362">
        <v>23.3</v>
      </c>
      <c r="P362">
        <v>6.86</v>
      </c>
      <c r="Q362">
        <v>29.2</v>
      </c>
      <c r="R362">
        <v>7.56</v>
      </c>
      <c r="S362">
        <v>4.5</v>
      </c>
      <c r="T362">
        <v>-107.27</v>
      </c>
      <c r="U362">
        <v>-0.45</v>
      </c>
      <c r="V362">
        <v>700</v>
      </c>
      <c r="W362">
        <v>5.5</v>
      </c>
      <c r="X362">
        <v>170</v>
      </c>
      <c r="Y362">
        <v>0.32</v>
      </c>
      <c r="Z362">
        <v>0</v>
      </c>
      <c r="AA362">
        <v>1000</v>
      </c>
      <c r="AB362">
        <v>3</v>
      </c>
      <c r="AC362">
        <v>-0.7</v>
      </c>
      <c r="AD362">
        <v>3.92</v>
      </c>
      <c r="AE362">
        <v>1324</v>
      </c>
      <c r="AF362">
        <v>982</v>
      </c>
      <c r="AG362">
        <v>40</v>
      </c>
      <c r="AH362">
        <v>16</v>
      </c>
      <c r="AI362">
        <v>1.3</v>
      </c>
      <c r="AL362">
        <v>238.9</v>
      </c>
      <c r="AM362">
        <v>1.147</v>
      </c>
      <c r="AS362" t="s">
        <v>82</v>
      </c>
      <c r="AT362" t="s">
        <v>86</v>
      </c>
      <c r="AU362" t="s">
        <v>87</v>
      </c>
      <c r="AV362" t="s">
        <v>88</v>
      </c>
    </row>
    <row r="363" spans="1:48">
      <c r="A363" s="6" t="s">
        <v>606</v>
      </c>
      <c r="B363" t="s">
        <v>85</v>
      </c>
      <c r="C363" t="s">
        <v>101</v>
      </c>
      <c r="D363" t="s">
        <v>102</v>
      </c>
      <c r="E363" t="s">
        <v>80</v>
      </c>
      <c r="F363">
        <v>2010</v>
      </c>
      <c r="H363">
        <v>165</v>
      </c>
      <c r="I363">
        <v>0.1</v>
      </c>
      <c r="J363" t="s">
        <v>15</v>
      </c>
      <c r="K363">
        <v>48</v>
      </c>
      <c r="L363">
        <v>1</v>
      </c>
      <c r="M363">
        <v>1000</v>
      </c>
      <c r="N363">
        <v>25</v>
      </c>
      <c r="O363">
        <v>23.4</v>
      </c>
      <c r="P363">
        <v>7.06</v>
      </c>
      <c r="Q363">
        <v>29.2</v>
      </c>
      <c r="R363">
        <v>7.71</v>
      </c>
      <c r="S363">
        <v>4.5999999999999996</v>
      </c>
      <c r="T363">
        <v>-108.12</v>
      </c>
      <c r="U363">
        <v>-0.45</v>
      </c>
      <c r="V363">
        <v>700</v>
      </c>
      <c r="W363">
        <v>5.5</v>
      </c>
      <c r="X363">
        <v>180</v>
      </c>
      <c r="Y363">
        <v>0.28000000000000003</v>
      </c>
      <c r="Z363">
        <v>0</v>
      </c>
      <c r="AA363">
        <v>1000</v>
      </c>
      <c r="AB363">
        <v>3</v>
      </c>
      <c r="AC363">
        <v>-0.7</v>
      </c>
      <c r="AD363">
        <v>3.92</v>
      </c>
      <c r="AE363">
        <v>1324</v>
      </c>
      <c r="AF363">
        <v>982</v>
      </c>
      <c r="AG363">
        <v>40</v>
      </c>
      <c r="AH363">
        <v>16</v>
      </c>
      <c r="AI363">
        <v>1.3</v>
      </c>
      <c r="AL363">
        <v>238.9</v>
      </c>
      <c r="AM363">
        <v>1.147</v>
      </c>
      <c r="AS363" t="s">
        <v>82</v>
      </c>
      <c r="AT363" t="s">
        <v>86</v>
      </c>
      <c r="AU363" t="s">
        <v>87</v>
      </c>
      <c r="AV363" t="s">
        <v>88</v>
      </c>
    </row>
    <row r="364" spans="1:48">
      <c r="A364" s="6" t="s">
        <v>606</v>
      </c>
      <c r="B364" t="s">
        <v>85</v>
      </c>
      <c r="C364" t="s">
        <v>105</v>
      </c>
      <c r="D364" t="s">
        <v>106</v>
      </c>
      <c r="E364" t="s">
        <v>80</v>
      </c>
      <c r="F364">
        <v>2010</v>
      </c>
      <c r="H364">
        <v>170</v>
      </c>
      <c r="I364">
        <v>0.1</v>
      </c>
      <c r="J364" t="s">
        <v>15</v>
      </c>
      <c r="K364">
        <v>48</v>
      </c>
      <c r="L364">
        <v>1</v>
      </c>
      <c r="M364">
        <v>1000</v>
      </c>
      <c r="N364">
        <v>25</v>
      </c>
      <c r="O364">
        <v>23.5</v>
      </c>
      <c r="P364">
        <v>7.24</v>
      </c>
      <c r="Q364">
        <v>29.4</v>
      </c>
      <c r="R364">
        <v>7.8</v>
      </c>
      <c r="S364">
        <v>4.7</v>
      </c>
      <c r="T364">
        <v>-110.52</v>
      </c>
      <c r="U364">
        <v>-0.45</v>
      </c>
      <c r="V364">
        <v>800</v>
      </c>
      <c r="W364">
        <v>5.5</v>
      </c>
      <c r="X364">
        <v>200</v>
      </c>
      <c r="Y364">
        <v>0.26</v>
      </c>
      <c r="Z364">
        <v>0</v>
      </c>
      <c r="AA364">
        <v>1000</v>
      </c>
      <c r="AB364">
        <v>3</v>
      </c>
      <c r="AC364">
        <v>-0.7</v>
      </c>
      <c r="AD364">
        <v>3.92</v>
      </c>
      <c r="AE364">
        <v>1324</v>
      </c>
      <c r="AF364">
        <v>982</v>
      </c>
      <c r="AG364">
        <v>40</v>
      </c>
      <c r="AH364">
        <v>16</v>
      </c>
      <c r="AI364">
        <v>1.3</v>
      </c>
      <c r="AL364">
        <v>238.9</v>
      </c>
      <c r="AM364">
        <v>1.147</v>
      </c>
      <c r="AS364" t="s">
        <v>82</v>
      </c>
      <c r="AT364" t="s">
        <v>86</v>
      </c>
      <c r="AU364" t="s">
        <v>87</v>
      </c>
      <c r="AV364" t="s">
        <v>88</v>
      </c>
    </row>
    <row r="365" spans="1:48">
      <c r="A365" s="6" t="s">
        <v>606</v>
      </c>
      <c r="B365" t="s">
        <v>85</v>
      </c>
      <c r="C365" t="s">
        <v>109</v>
      </c>
      <c r="D365" t="s">
        <v>110</v>
      </c>
      <c r="E365" t="s">
        <v>80</v>
      </c>
      <c r="F365">
        <v>2010</v>
      </c>
      <c r="H365">
        <v>175</v>
      </c>
      <c r="I365">
        <v>0.1</v>
      </c>
      <c r="J365" t="s">
        <v>15</v>
      </c>
      <c r="K365">
        <v>48</v>
      </c>
      <c r="L365">
        <v>1</v>
      </c>
      <c r="M365">
        <v>1000</v>
      </c>
      <c r="N365">
        <v>25</v>
      </c>
      <c r="O365">
        <v>23.6</v>
      </c>
      <c r="P365">
        <v>7.41</v>
      </c>
      <c r="Q365">
        <v>29.5</v>
      </c>
      <c r="R365">
        <v>7.92</v>
      </c>
      <c r="S365">
        <v>4.8</v>
      </c>
      <c r="T365">
        <v>-111.2</v>
      </c>
      <c r="U365">
        <v>-0.45</v>
      </c>
      <c r="V365">
        <v>1000</v>
      </c>
      <c r="W365">
        <v>5.5</v>
      </c>
      <c r="X365">
        <v>240</v>
      </c>
      <c r="Y365">
        <v>0.23</v>
      </c>
      <c r="Z365">
        <v>0</v>
      </c>
      <c r="AA365">
        <v>1000</v>
      </c>
      <c r="AB365">
        <v>3</v>
      </c>
      <c r="AC365">
        <v>-0.7</v>
      </c>
      <c r="AD365">
        <v>3.92</v>
      </c>
      <c r="AE365">
        <v>1324</v>
      </c>
      <c r="AF365">
        <v>982</v>
      </c>
      <c r="AG365">
        <v>40</v>
      </c>
      <c r="AH365">
        <v>16</v>
      </c>
      <c r="AI365">
        <v>1.3</v>
      </c>
      <c r="AL365">
        <v>238.9</v>
      </c>
      <c r="AM365">
        <v>1.147</v>
      </c>
      <c r="AS365" t="s">
        <v>82</v>
      </c>
      <c r="AT365" t="s">
        <v>86</v>
      </c>
      <c r="AU365" t="s">
        <v>87</v>
      </c>
      <c r="AV365" t="s">
        <v>88</v>
      </c>
    </row>
    <row r="366" spans="1:48">
      <c r="A366" s="6" t="s">
        <v>606</v>
      </c>
      <c r="B366" t="s">
        <v>85</v>
      </c>
      <c r="C366" t="s">
        <v>113</v>
      </c>
      <c r="D366" t="s">
        <v>114</v>
      </c>
      <c r="E366" t="s">
        <v>80</v>
      </c>
      <c r="F366">
        <v>2010</v>
      </c>
      <c r="H366">
        <v>180</v>
      </c>
      <c r="I366">
        <v>0.1</v>
      </c>
      <c r="J366" t="s">
        <v>15</v>
      </c>
      <c r="K366">
        <v>48</v>
      </c>
      <c r="L366">
        <v>1</v>
      </c>
      <c r="M366">
        <v>1000</v>
      </c>
      <c r="N366">
        <v>25</v>
      </c>
      <c r="O366">
        <v>23.8</v>
      </c>
      <c r="P366">
        <v>7.58</v>
      </c>
      <c r="Q366">
        <v>29.6</v>
      </c>
      <c r="R366">
        <v>8.07</v>
      </c>
      <c r="S366">
        <v>4.8</v>
      </c>
      <c r="T366">
        <v>-112.7</v>
      </c>
      <c r="U366">
        <v>-0.45</v>
      </c>
      <c r="V366">
        <v>1000</v>
      </c>
      <c r="W366">
        <v>5.5</v>
      </c>
      <c r="X366">
        <v>240</v>
      </c>
      <c r="Y366">
        <v>0.2</v>
      </c>
      <c r="Z366">
        <v>0</v>
      </c>
      <c r="AA366">
        <v>1000</v>
      </c>
      <c r="AB366">
        <v>3</v>
      </c>
      <c r="AC366">
        <v>-0.7</v>
      </c>
      <c r="AD366">
        <v>3.92</v>
      </c>
      <c r="AE366">
        <v>1324</v>
      </c>
      <c r="AF366">
        <v>982</v>
      </c>
      <c r="AG366">
        <v>40</v>
      </c>
      <c r="AH366">
        <v>16</v>
      </c>
      <c r="AI366">
        <v>1.3</v>
      </c>
      <c r="AL366">
        <v>238.9</v>
      </c>
      <c r="AM366">
        <v>1.147</v>
      </c>
      <c r="AS366" t="s">
        <v>82</v>
      </c>
      <c r="AT366" t="s">
        <v>86</v>
      </c>
      <c r="AU366" t="s">
        <v>87</v>
      </c>
      <c r="AV366" t="s">
        <v>88</v>
      </c>
    </row>
    <row r="367" spans="1:48">
      <c r="A367" s="6" t="s">
        <v>606</v>
      </c>
      <c r="B367" t="s">
        <v>85</v>
      </c>
      <c r="C367" t="s">
        <v>117</v>
      </c>
      <c r="D367" t="s">
        <v>118</v>
      </c>
      <c r="E367" t="s">
        <v>80</v>
      </c>
      <c r="F367">
        <v>2010</v>
      </c>
      <c r="H367">
        <v>185</v>
      </c>
      <c r="I367">
        <v>0.1</v>
      </c>
      <c r="J367" t="s">
        <v>15</v>
      </c>
      <c r="K367">
        <v>48</v>
      </c>
      <c r="L367">
        <v>1</v>
      </c>
      <c r="M367">
        <v>1000</v>
      </c>
      <c r="N367">
        <v>25</v>
      </c>
      <c r="O367">
        <v>23.9</v>
      </c>
      <c r="P367">
        <v>7.74</v>
      </c>
      <c r="Q367">
        <v>29.7</v>
      </c>
      <c r="R367">
        <v>8.26</v>
      </c>
      <c r="S367">
        <v>5</v>
      </c>
      <c r="T367">
        <v>-113.4</v>
      </c>
      <c r="U367">
        <v>-0.45</v>
      </c>
      <c r="V367">
        <v>900</v>
      </c>
      <c r="W367">
        <v>5.5</v>
      </c>
      <c r="X367">
        <v>220</v>
      </c>
      <c r="Y367">
        <v>0.2</v>
      </c>
      <c r="Z367">
        <v>0</v>
      </c>
      <c r="AA367">
        <v>1000</v>
      </c>
      <c r="AB367">
        <v>3</v>
      </c>
      <c r="AC367">
        <v>-0.7</v>
      </c>
      <c r="AD367">
        <v>3.92</v>
      </c>
      <c r="AE367">
        <v>1324</v>
      </c>
      <c r="AF367">
        <v>982</v>
      </c>
      <c r="AG367">
        <v>40</v>
      </c>
      <c r="AH367">
        <v>16</v>
      </c>
      <c r="AI367">
        <v>1.3</v>
      </c>
      <c r="AL367">
        <v>238.9</v>
      </c>
      <c r="AM367">
        <v>1.147</v>
      </c>
      <c r="AS367" t="s">
        <v>82</v>
      </c>
      <c r="AT367" t="s">
        <v>86</v>
      </c>
      <c r="AU367" t="s">
        <v>87</v>
      </c>
      <c r="AV367" t="s">
        <v>88</v>
      </c>
    </row>
    <row r="368" spans="1:48">
      <c r="A368" s="6" t="s">
        <v>606</v>
      </c>
      <c r="B368" t="s">
        <v>85</v>
      </c>
      <c r="C368" t="s">
        <v>121</v>
      </c>
      <c r="D368" t="s">
        <v>122</v>
      </c>
      <c r="E368" t="s">
        <v>80</v>
      </c>
      <c r="F368">
        <v>2010</v>
      </c>
      <c r="H368">
        <v>190</v>
      </c>
      <c r="I368">
        <v>0.1</v>
      </c>
      <c r="J368" t="s">
        <v>15</v>
      </c>
      <c r="K368">
        <v>48</v>
      </c>
      <c r="L368">
        <v>1</v>
      </c>
      <c r="M368">
        <v>1000</v>
      </c>
      <c r="N368">
        <v>25</v>
      </c>
      <c r="O368">
        <v>24.1</v>
      </c>
      <c r="P368">
        <v>7.87</v>
      </c>
      <c r="Q368">
        <v>29.8</v>
      </c>
      <c r="R368">
        <v>8.3800000000000008</v>
      </c>
      <c r="S368">
        <v>5</v>
      </c>
      <c r="T368">
        <v>-114.49</v>
      </c>
      <c r="U368">
        <v>-0.45</v>
      </c>
      <c r="V368">
        <v>1000</v>
      </c>
      <c r="W368">
        <v>5.5</v>
      </c>
      <c r="X368">
        <v>240</v>
      </c>
      <c r="Y368">
        <v>0.18</v>
      </c>
      <c r="Z368">
        <v>0</v>
      </c>
      <c r="AA368">
        <v>1000</v>
      </c>
      <c r="AB368">
        <v>3</v>
      </c>
      <c r="AC368">
        <v>-0.7</v>
      </c>
      <c r="AD368">
        <v>3.92</v>
      </c>
      <c r="AE368">
        <v>1324</v>
      </c>
      <c r="AF368">
        <v>982</v>
      </c>
      <c r="AG368">
        <v>40</v>
      </c>
      <c r="AH368">
        <v>16</v>
      </c>
      <c r="AI368">
        <v>1.3</v>
      </c>
      <c r="AL368">
        <v>238.9</v>
      </c>
      <c r="AM368">
        <v>1.147</v>
      </c>
      <c r="AS368" t="s">
        <v>82</v>
      </c>
      <c r="AT368" t="s">
        <v>86</v>
      </c>
      <c r="AU368" t="s">
        <v>87</v>
      </c>
      <c r="AV368" t="s">
        <v>88</v>
      </c>
    </row>
    <row r="369" spans="1:48">
      <c r="A369" s="6" t="s">
        <v>606</v>
      </c>
      <c r="B369" t="s">
        <v>85</v>
      </c>
      <c r="C369" t="s">
        <v>123</v>
      </c>
      <c r="D369" t="s">
        <v>124</v>
      </c>
      <c r="E369" t="s">
        <v>80</v>
      </c>
      <c r="F369">
        <v>2011</v>
      </c>
      <c r="H369">
        <v>195</v>
      </c>
      <c r="I369">
        <v>0.1</v>
      </c>
      <c r="J369" t="s">
        <v>15</v>
      </c>
      <c r="K369">
        <v>72</v>
      </c>
      <c r="L369">
        <v>1</v>
      </c>
      <c r="M369">
        <v>1000</v>
      </c>
      <c r="N369">
        <v>25</v>
      </c>
      <c r="O369">
        <v>37</v>
      </c>
      <c r="P369">
        <v>5.27</v>
      </c>
      <c r="Q369">
        <v>45</v>
      </c>
      <c r="R369">
        <v>5.62</v>
      </c>
      <c r="S369">
        <v>3.4</v>
      </c>
      <c r="T369">
        <v>-177.11</v>
      </c>
      <c r="U369">
        <v>-0.45</v>
      </c>
      <c r="V369">
        <v>2000</v>
      </c>
      <c r="W369">
        <v>5.5</v>
      </c>
      <c r="X369">
        <v>550</v>
      </c>
      <c r="Y369">
        <v>0.32</v>
      </c>
      <c r="Z369">
        <v>0</v>
      </c>
      <c r="AA369">
        <v>1000</v>
      </c>
      <c r="AB369">
        <v>3</v>
      </c>
      <c r="AC369">
        <v>-0.7</v>
      </c>
      <c r="AD369">
        <v>3.92</v>
      </c>
      <c r="AE369">
        <v>1580</v>
      </c>
      <c r="AF369">
        <v>808</v>
      </c>
      <c r="AG369">
        <v>40</v>
      </c>
      <c r="AH369">
        <v>15.75</v>
      </c>
      <c r="AI369">
        <v>1.2769999999999999</v>
      </c>
      <c r="AL369">
        <v>148.6</v>
      </c>
      <c r="AM369">
        <v>1.07</v>
      </c>
      <c r="AS369" t="s">
        <v>82</v>
      </c>
      <c r="AT369" t="s">
        <v>86</v>
      </c>
      <c r="AU369" t="s">
        <v>87</v>
      </c>
      <c r="AV369" t="s">
        <v>88</v>
      </c>
    </row>
    <row r="370" spans="1:48">
      <c r="A370" s="6" t="s">
        <v>606</v>
      </c>
      <c r="B370" t="s">
        <v>85</v>
      </c>
      <c r="C370" t="s">
        <v>125</v>
      </c>
      <c r="D370" t="s">
        <v>126</v>
      </c>
      <c r="E370" t="s">
        <v>80</v>
      </c>
      <c r="F370">
        <v>2011</v>
      </c>
      <c r="H370">
        <v>195</v>
      </c>
      <c r="I370">
        <v>0.1</v>
      </c>
      <c r="J370" t="s">
        <v>15</v>
      </c>
      <c r="K370">
        <v>48</v>
      </c>
      <c r="L370">
        <v>1</v>
      </c>
      <c r="M370">
        <v>1000</v>
      </c>
      <c r="N370">
        <v>25</v>
      </c>
      <c r="O370">
        <v>24.2</v>
      </c>
      <c r="P370">
        <v>8.0399999999999991</v>
      </c>
      <c r="Q370">
        <v>29.9</v>
      </c>
      <c r="R370">
        <v>8.56</v>
      </c>
      <c r="S370">
        <v>5.0999999999999996</v>
      </c>
      <c r="T370">
        <v>-115.02</v>
      </c>
      <c r="U370">
        <v>-0.45</v>
      </c>
      <c r="V370">
        <v>1000</v>
      </c>
      <c r="W370">
        <v>5.5</v>
      </c>
      <c r="X370">
        <v>240</v>
      </c>
      <c r="Y370">
        <v>0.18</v>
      </c>
      <c r="Z370">
        <v>0</v>
      </c>
      <c r="AA370">
        <v>1000</v>
      </c>
      <c r="AB370">
        <v>3</v>
      </c>
      <c r="AC370">
        <v>-0.7</v>
      </c>
      <c r="AD370">
        <v>3.92</v>
      </c>
      <c r="AE370">
        <v>1324</v>
      </c>
      <c r="AF370">
        <v>982</v>
      </c>
      <c r="AG370">
        <v>40</v>
      </c>
      <c r="AH370">
        <v>16</v>
      </c>
      <c r="AI370">
        <v>1.3</v>
      </c>
      <c r="AL370">
        <v>238.9</v>
      </c>
      <c r="AM370">
        <v>1.147</v>
      </c>
      <c r="AS370" t="s">
        <v>82</v>
      </c>
      <c r="AT370" t="s">
        <v>86</v>
      </c>
      <c r="AU370" t="s">
        <v>87</v>
      </c>
      <c r="AV370" t="s">
        <v>88</v>
      </c>
    </row>
    <row r="371" spans="1:48">
      <c r="A371" s="6" t="s">
        <v>606</v>
      </c>
      <c r="B371" t="s">
        <v>85</v>
      </c>
      <c r="C371" t="s">
        <v>127</v>
      </c>
      <c r="D371" t="s">
        <v>128</v>
      </c>
      <c r="E371" t="s">
        <v>80</v>
      </c>
      <c r="F371">
        <v>2012</v>
      </c>
      <c r="H371">
        <v>200</v>
      </c>
      <c r="I371">
        <v>0.1</v>
      </c>
      <c r="J371" t="s">
        <v>15</v>
      </c>
      <c r="K371">
        <v>72</v>
      </c>
      <c r="L371">
        <v>1</v>
      </c>
      <c r="M371">
        <v>1000</v>
      </c>
      <c r="N371">
        <v>25</v>
      </c>
      <c r="O371">
        <v>37.4</v>
      </c>
      <c r="P371">
        <v>5.35</v>
      </c>
      <c r="Q371">
        <v>45.3</v>
      </c>
      <c r="R371">
        <v>5.71</v>
      </c>
      <c r="S371">
        <v>3.3</v>
      </c>
      <c r="T371">
        <v>-179.3</v>
      </c>
      <c r="U371">
        <v>-0.45</v>
      </c>
      <c r="V371">
        <v>2000</v>
      </c>
      <c r="W371">
        <v>5.5</v>
      </c>
      <c r="X371">
        <v>500</v>
      </c>
      <c r="Y371">
        <v>0.28999999999999998</v>
      </c>
      <c r="Z371">
        <v>0</v>
      </c>
      <c r="AA371">
        <v>1000</v>
      </c>
      <c r="AB371">
        <v>3</v>
      </c>
      <c r="AC371">
        <v>-0.7</v>
      </c>
      <c r="AD371">
        <v>6.55</v>
      </c>
      <c r="AE371">
        <v>1580</v>
      </c>
      <c r="AF371">
        <v>808</v>
      </c>
      <c r="AG371">
        <v>40</v>
      </c>
      <c r="AH371">
        <v>15.75</v>
      </c>
      <c r="AI371">
        <v>1.2769999999999999</v>
      </c>
      <c r="AL371">
        <v>148.6</v>
      </c>
      <c r="AM371">
        <v>1.07</v>
      </c>
      <c r="AS371" t="s">
        <v>82</v>
      </c>
      <c r="AT371" t="s">
        <v>86</v>
      </c>
      <c r="AU371" t="s">
        <v>87</v>
      </c>
      <c r="AV371" t="s">
        <v>88</v>
      </c>
    </row>
    <row r="372" spans="1:48">
      <c r="A372" s="6" t="s">
        <v>606</v>
      </c>
      <c r="B372" t="s">
        <v>85</v>
      </c>
      <c r="C372" t="s">
        <v>129</v>
      </c>
      <c r="D372" t="s">
        <v>130</v>
      </c>
      <c r="E372" t="s">
        <v>80</v>
      </c>
      <c r="F372">
        <v>2011</v>
      </c>
      <c r="H372">
        <v>200</v>
      </c>
      <c r="I372">
        <v>0.1</v>
      </c>
      <c r="J372" t="s">
        <v>15</v>
      </c>
      <c r="K372">
        <v>48</v>
      </c>
      <c r="L372">
        <v>1</v>
      </c>
      <c r="M372">
        <v>1000</v>
      </c>
      <c r="N372">
        <v>25</v>
      </c>
      <c r="O372">
        <v>24.3</v>
      </c>
      <c r="P372">
        <v>8.2200000000000006</v>
      </c>
      <c r="Q372">
        <v>30</v>
      </c>
      <c r="R372">
        <v>8.74</v>
      </c>
      <c r="S372">
        <v>5.0999999999999996</v>
      </c>
      <c r="T372">
        <v>-115.44</v>
      </c>
      <c r="U372">
        <v>-0.45</v>
      </c>
      <c r="V372">
        <v>1000</v>
      </c>
      <c r="W372">
        <v>5.5</v>
      </c>
      <c r="X372">
        <v>240</v>
      </c>
      <c r="Y372">
        <v>0.17</v>
      </c>
      <c r="Z372">
        <v>0</v>
      </c>
      <c r="AA372">
        <v>1000</v>
      </c>
      <c r="AB372">
        <v>3</v>
      </c>
      <c r="AC372">
        <v>-0.7</v>
      </c>
      <c r="AD372">
        <v>3.92</v>
      </c>
      <c r="AE372">
        <v>1324</v>
      </c>
      <c r="AF372">
        <v>982</v>
      </c>
      <c r="AG372">
        <v>40</v>
      </c>
      <c r="AH372">
        <v>16</v>
      </c>
      <c r="AI372">
        <v>1.3</v>
      </c>
      <c r="AL372">
        <v>238.9</v>
      </c>
      <c r="AM372">
        <v>1.147</v>
      </c>
      <c r="AS372" t="s">
        <v>82</v>
      </c>
      <c r="AT372" t="s">
        <v>86</v>
      </c>
      <c r="AU372" t="s">
        <v>87</v>
      </c>
      <c r="AV372" t="s">
        <v>88</v>
      </c>
    </row>
    <row r="373" spans="1:48">
      <c r="A373" s="6" t="s">
        <v>606</v>
      </c>
      <c r="B373" t="s">
        <v>85</v>
      </c>
      <c r="C373" t="s">
        <v>131</v>
      </c>
      <c r="D373" t="s">
        <v>132</v>
      </c>
      <c r="E373" t="s">
        <v>83</v>
      </c>
      <c r="F373">
        <v>2012</v>
      </c>
      <c r="H373">
        <v>200</v>
      </c>
      <c r="I373">
        <v>0.1</v>
      </c>
      <c r="J373" t="s">
        <v>15</v>
      </c>
      <c r="K373">
        <v>48</v>
      </c>
      <c r="L373">
        <v>1</v>
      </c>
      <c r="M373">
        <v>1000</v>
      </c>
      <c r="N373">
        <v>25</v>
      </c>
      <c r="O373">
        <v>24.3</v>
      </c>
      <c r="P373">
        <v>8.2200000000000006</v>
      </c>
      <c r="Q373">
        <v>30</v>
      </c>
      <c r="R373">
        <v>8.74</v>
      </c>
      <c r="S373">
        <v>5.0999999999999996</v>
      </c>
      <c r="T373">
        <v>-115.44</v>
      </c>
      <c r="U373">
        <v>-0.45</v>
      </c>
      <c r="V373">
        <v>1000</v>
      </c>
      <c r="W373">
        <v>5.5</v>
      </c>
      <c r="X373">
        <v>240</v>
      </c>
      <c r="Y373">
        <v>0.17</v>
      </c>
      <c r="Z373">
        <v>0</v>
      </c>
      <c r="AA373">
        <v>1000</v>
      </c>
      <c r="AB373">
        <v>3</v>
      </c>
      <c r="AC373">
        <v>-0.7</v>
      </c>
      <c r="AD373">
        <v>3.92</v>
      </c>
      <c r="AE373">
        <v>1324</v>
      </c>
      <c r="AF373">
        <v>982</v>
      </c>
      <c r="AG373">
        <v>40</v>
      </c>
      <c r="AH373">
        <v>16</v>
      </c>
      <c r="AI373">
        <v>1.3</v>
      </c>
      <c r="AL373">
        <v>238.9</v>
      </c>
      <c r="AM373">
        <v>1.147</v>
      </c>
      <c r="AS373" t="s">
        <v>82</v>
      </c>
      <c r="AT373" t="s">
        <v>86</v>
      </c>
      <c r="AU373" t="s">
        <v>87</v>
      </c>
      <c r="AV373" t="s">
        <v>88</v>
      </c>
    </row>
    <row r="374" spans="1:48">
      <c r="A374" s="6" t="s">
        <v>606</v>
      </c>
      <c r="B374" t="s">
        <v>85</v>
      </c>
      <c r="C374" t="s">
        <v>135</v>
      </c>
      <c r="D374" t="s">
        <v>136</v>
      </c>
      <c r="E374" t="s">
        <v>80</v>
      </c>
      <c r="F374">
        <v>2012</v>
      </c>
      <c r="H374">
        <v>205</v>
      </c>
      <c r="I374">
        <v>0.1</v>
      </c>
      <c r="J374" t="s">
        <v>15</v>
      </c>
      <c r="K374">
        <v>72</v>
      </c>
      <c r="L374">
        <v>1</v>
      </c>
      <c r="M374">
        <v>1000</v>
      </c>
      <c r="N374">
        <v>25</v>
      </c>
      <c r="O374">
        <v>37.700000000000003</v>
      </c>
      <c r="P374">
        <v>5.43</v>
      </c>
      <c r="Q374">
        <v>45.4</v>
      </c>
      <c r="R374">
        <v>5.81</v>
      </c>
      <c r="S374">
        <v>3.5</v>
      </c>
      <c r="T374">
        <v>-181.46</v>
      </c>
      <c r="U374">
        <v>-0.45</v>
      </c>
      <c r="V374">
        <v>2000</v>
      </c>
      <c r="W374">
        <v>5.5</v>
      </c>
      <c r="X374">
        <v>500</v>
      </c>
      <c r="Y374">
        <v>0.27</v>
      </c>
      <c r="Z374">
        <v>0</v>
      </c>
      <c r="AA374">
        <v>1000</v>
      </c>
      <c r="AB374">
        <v>3</v>
      </c>
      <c r="AC374">
        <v>-0.7</v>
      </c>
      <c r="AD374">
        <v>6.55</v>
      </c>
      <c r="AE374">
        <v>1580</v>
      </c>
      <c r="AF374">
        <v>808</v>
      </c>
      <c r="AG374">
        <v>40</v>
      </c>
      <c r="AH374">
        <v>15.75</v>
      </c>
      <c r="AI374">
        <v>1.2769999999999999</v>
      </c>
      <c r="AL374">
        <v>148.6</v>
      </c>
      <c r="AM374">
        <v>1.07</v>
      </c>
      <c r="AS374" t="s">
        <v>82</v>
      </c>
      <c r="AT374" t="s">
        <v>86</v>
      </c>
      <c r="AU374" t="s">
        <v>87</v>
      </c>
      <c r="AV374" t="s">
        <v>88</v>
      </c>
    </row>
    <row r="375" spans="1:48">
      <c r="A375" s="6" t="s">
        <v>606</v>
      </c>
      <c r="B375" t="s">
        <v>85</v>
      </c>
      <c r="C375" t="s">
        <v>137</v>
      </c>
      <c r="D375" t="s">
        <v>138</v>
      </c>
      <c r="E375" t="s">
        <v>83</v>
      </c>
      <c r="F375">
        <v>2012</v>
      </c>
      <c r="H375">
        <v>205</v>
      </c>
      <c r="I375">
        <v>0.1</v>
      </c>
      <c r="J375" t="s">
        <v>15</v>
      </c>
      <c r="K375">
        <v>48</v>
      </c>
      <c r="L375">
        <v>1</v>
      </c>
      <c r="M375">
        <v>1000</v>
      </c>
      <c r="N375">
        <v>25</v>
      </c>
      <c r="O375">
        <v>24.5</v>
      </c>
      <c r="P375">
        <v>8.3800000000000008</v>
      </c>
      <c r="Q375">
        <v>30.2</v>
      </c>
      <c r="R375">
        <v>8.9</v>
      </c>
      <c r="S375">
        <v>5.4</v>
      </c>
      <c r="T375">
        <v>-111.4</v>
      </c>
      <c r="U375">
        <v>-0.45</v>
      </c>
      <c r="V375">
        <v>1000</v>
      </c>
      <c r="W375">
        <v>5.5</v>
      </c>
      <c r="X375">
        <v>240</v>
      </c>
      <c r="Y375">
        <v>0.16500000000000001</v>
      </c>
      <c r="Z375">
        <v>0</v>
      </c>
      <c r="AA375">
        <v>1000</v>
      </c>
      <c r="AB375">
        <v>3</v>
      </c>
      <c r="AC375">
        <v>-0.7</v>
      </c>
      <c r="AD375">
        <v>10.49</v>
      </c>
      <c r="AE375">
        <v>1324</v>
      </c>
      <c r="AF375">
        <v>982</v>
      </c>
      <c r="AG375">
        <v>40</v>
      </c>
      <c r="AH375">
        <v>16</v>
      </c>
      <c r="AI375">
        <v>1.3</v>
      </c>
      <c r="AL375">
        <v>238.9</v>
      </c>
      <c r="AM375">
        <v>1.147</v>
      </c>
      <c r="AS375" t="s">
        <v>82</v>
      </c>
      <c r="AT375" t="s">
        <v>86</v>
      </c>
      <c r="AU375" t="s">
        <v>87</v>
      </c>
      <c r="AV375" t="s">
        <v>88</v>
      </c>
    </row>
    <row r="376" spans="1:48">
      <c r="A376" s="6" t="s">
        <v>606</v>
      </c>
      <c r="B376" t="s">
        <v>85</v>
      </c>
      <c r="C376" t="s">
        <v>139</v>
      </c>
      <c r="D376" t="s">
        <v>140</v>
      </c>
      <c r="E376" t="s">
        <v>83</v>
      </c>
      <c r="F376">
        <v>2012</v>
      </c>
      <c r="H376">
        <v>210</v>
      </c>
      <c r="I376">
        <v>0.1</v>
      </c>
      <c r="J376" t="s">
        <v>15</v>
      </c>
      <c r="K376">
        <v>48</v>
      </c>
      <c r="L376">
        <v>1</v>
      </c>
      <c r="M376">
        <v>1000</v>
      </c>
      <c r="N376">
        <v>25</v>
      </c>
      <c r="O376">
        <v>24.6</v>
      </c>
      <c r="P376">
        <v>8.5399999999999991</v>
      </c>
      <c r="Q376">
        <v>30.3</v>
      </c>
      <c r="R376">
        <v>9.06</v>
      </c>
      <c r="S376">
        <v>5.4</v>
      </c>
      <c r="T376">
        <v>-112</v>
      </c>
      <c r="U376">
        <v>-0.45</v>
      </c>
      <c r="V376">
        <v>1000</v>
      </c>
      <c r="W376">
        <v>5.5</v>
      </c>
      <c r="X376">
        <v>240</v>
      </c>
      <c r="Y376">
        <v>0.16</v>
      </c>
      <c r="Z376">
        <v>0</v>
      </c>
      <c r="AA376">
        <v>1000</v>
      </c>
      <c r="AB376">
        <v>3</v>
      </c>
      <c r="AC376">
        <v>-0.7</v>
      </c>
      <c r="AD376">
        <v>10.49</v>
      </c>
      <c r="AE376">
        <v>1324</v>
      </c>
      <c r="AF376">
        <v>982</v>
      </c>
      <c r="AG376">
        <v>40</v>
      </c>
      <c r="AH376">
        <v>16</v>
      </c>
      <c r="AI376">
        <v>1.3</v>
      </c>
      <c r="AL376">
        <v>238.9</v>
      </c>
      <c r="AM376">
        <v>1.147</v>
      </c>
      <c r="AS376" t="s">
        <v>82</v>
      </c>
      <c r="AT376" t="s">
        <v>86</v>
      </c>
      <c r="AU376" t="s">
        <v>87</v>
      </c>
      <c r="AV376" t="s">
        <v>88</v>
      </c>
    </row>
    <row r="377" spans="1:48">
      <c r="A377" s="6" t="s">
        <v>606</v>
      </c>
      <c r="B377" t="s">
        <v>85</v>
      </c>
      <c r="C377" t="s">
        <v>141</v>
      </c>
      <c r="D377" t="s">
        <v>142</v>
      </c>
      <c r="E377" t="s">
        <v>83</v>
      </c>
      <c r="F377">
        <v>2012</v>
      </c>
      <c r="H377">
        <v>215</v>
      </c>
      <c r="I377">
        <v>0.1</v>
      </c>
      <c r="J377" t="s">
        <v>15</v>
      </c>
      <c r="K377">
        <v>48</v>
      </c>
      <c r="L377">
        <v>1</v>
      </c>
      <c r="M377">
        <v>1000</v>
      </c>
      <c r="N377">
        <v>25</v>
      </c>
      <c r="O377">
        <v>24.7</v>
      </c>
      <c r="P377">
        <v>8.6999999999999993</v>
      </c>
      <c r="Q377">
        <v>30.4</v>
      </c>
      <c r="R377">
        <v>9.2200000000000006</v>
      </c>
      <c r="S377">
        <v>5.5</v>
      </c>
      <c r="T377">
        <v>-112.8</v>
      </c>
      <c r="U377">
        <v>-0.45</v>
      </c>
      <c r="V377">
        <v>1000</v>
      </c>
      <c r="W377">
        <v>5.5</v>
      </c>
      <c r="X377">
        <v>240</v>
      </c>
      <c r="Y377">
        <v>0.155</v>
      </c>
      <c r="Z377">
        <v>0</v>
      </c>
      <c r="AA377">
        <v>1000</v>
      </c>
      <c r="AB377">
        <v>3</v>
      </c>
      <c r="AC377">
        <v>-0.7</v>
      </c>
      <c r="AD377">
        <v>10.49</v>
      </c>
      <c r="AE377">
        <v>1324</v>
      </c>
      <c r="AF377">
        <v>982</v>
      </c>
      <c r="AG377">
        <v>40</v>
      </c>
      <c r="AH377">
        <v>16</v>
      </c>
      <c r="AI377">
        <v>1.3</v>
      </c>
      <c r="AL377">
        <v>238.9</v>
      </c>
      <c r="AM377">
        <v>1.147</v>
      </c>
      <c r="AS377" t="s">
        <v>82</v>
      </c>
      <c r="AT377" t="s">
        <v>86</v>
      </c>
      <c r="AU377" t="s">
        <v>87</v>
      </c>
      <c r="AV377" t="s">
        <v>88</v>
      </c>
    </row>
    <row r="378" spans="1:48">
      <c r="A378" s="6" t="s">
        <v>606</v>
      </c>
      <c r="B378" t="s">
        <v>85</v>
      </c>
      <c r="C378" t="s">
        <v>143</v>
      </c>
      <c r="D378" t="s">
        <v>144</v>
      </c>
      <c r="E378" t="s">
        <v>80</v>
      </c>
      <c r="F378">
        <v>2010</v>
      </c>
      <c r="H378">
        <v>220</v>
      </c>
      <c r="I378">
        <v>0.1</v>
      </c>
      <c r="J378" t="s">
        <v>15</v>
      </c>
      <c r="K378">
        <v>96</v>
      </c>
      <c r="L378">
        <v>1</v>
      </c>
      <c r="M378">
        <v>1000</v>
      </c>
      <c r="N378">
        <v>25</v>
      </c>
      <c r="O378">
        <v>47</v>
      </c>
      <c r="P378">
        <v>4.68</v>
      </c>
      <c r="Q378">
        <v>58.8</v>
      </c>
      <c r="R378">
        <v>5.01</v>
      </c>
      <c r="S378">
        <v>3</v>
      </c>
      <c r="T378">
        <v>-221.58</v>
      </c>
      <c r="U378">
        <v>-0.45</v>
      </c>
      <c r="V378">
        <v>3000</v>
      </c>
      <c r="W378">
        <v>5.5</v>
      </c>
      <c r="X378">
        <v>700</v>
      </c>
      <c r="Y378">
        <v>0.75</v>
      </c>
      <c r="Z378">
        <v>0</v>
      </c>
      <c r="AA378">
        <v>1000</v>
      </c>
      <c r="AB378">
        <v>4</v>
      </c>
      <c r="AC378">
        <v>-0.7</v>
      </c>
      <c r="AD378">
        <v>6.01</v>
      </c>
      <c r="AE378">
        <v>1602</v>
      </c>
      <c r="AF378">
        <v>1061</v>
      </c>
      <c r="AG378">
        <v>40</v>
      </c>
      <c r="AH378">
        <v>21</v>
      </c>
      <c r="AI378">
        <v>1.7</v>
      </c>
      <c r="AL378">
        <v>148.6</v>
      </c>
      <c r="AM378">
        <v>1.427</v>
      </c>
      <c r="AS378" t="s">
        <v>82</v>
      </c>
      <c r="AT378" t="s">
        <v>86</v>
      </c>
      <c r="AU378" t="s">
        <v>87</v>
      </c>
      <c r="AV378" t="s">
        <v>88</v>
      </c>
    </row>
    <row r="379" spans="1:48">
      <c r="A379" s="6" t="s">
        <v>606</v>
      </c>
      <c r="B379" t="s">
        <v>85</v>
      </c>
      <c r="C379" t="s">
        <v>147</v>
      </c>
      <c r="D379" t="s">
        <v>148</v>
      </c>
      <c r="E379" t="s">
        <v>80</v>
      </c>
      <c r="F379">
        <v>2010</v>
      </c>
      <c r="H379">
        <v>225</v>
      </c>
      <c r="I379">
        <v>0.1</v>
      </c>
      <c r="J379" t="s">
        <v>15</v>
      </c>
      <c r="K379">
        <v>96</v>
      </c>
      <c r="L379">
        <v>1</v>
      </c>
      <c r="M379">
        <v>1000</v>
      </c>
      <c r="N379">
        <v>25</v>
      </c>
      <c r="O379">
        <v>47.4</v>
      </c>
      <c r="P379">
        <v>4.74</v>
      </c>
      <c r="Q379">
        <v>59</v>
      </c>
      <c r="R379">
        <v>5.09</v>
      </c>
      <c r="S379">
        <v>3.1</v>
      </c>
      <c r="T379">
        <v>-222.8</v>
      </c>
      <c r="U379">
        <v>-0.45</v>
      </c>
      <c r="V379">
        <v>3000</v>
      </c>
      <c r="W379">
        <v>5.5</v>
      </c>
      <c r="X379">
        <v>700</v>
      </c>
      <c r="Y379">
        <v>0.73</v>
      </c>
      <c r="Z379">
        <v>0</v>
      </c>
      <c r="AA379">
        <v>1000</v>
      </c>
      <c r="AB379">
        <v>4</v>
      </c>
      <c r="AC379">
        <v>-0.7</v>
      </c>
      <c r="AD379">
        <v>6.11</v>
      </c>
      <c r="AE379">
        <v>1602</v>
      </c>
      <c r="AF379">
        <v>1061</v>
      </c>
      <c r="AG379">
        <v>40</v>
      </c>
      <c r="AH379">
        <v>21</v>
      </c>
      <c r="AI379">
        <v>1.7</v>
      </c>
      <c r="AL379">
        <v>148.6</v>
      </c>
      <c r="AM379">
        <v>1.427</v>
      </c>
      <c r="AS379" t="s">
        <v>82</v>
      </c>
      <c r="AT379" t="s">
        <v>86</v>
      </c>
      <c r="AU379" t="s">
        <v>87</v>
      </c>
      <c r="AV379" t="s">
        <v>88</v>
      </c>
    </row>
    <row r="380" spans="1:48">
      <c r="A380" s="6" t="s">
        <v>606</v>
      </c>
      <c r="B380" t="s">
        <v>85</v>
      </c>
      <c r="C380" t="s">
        <v>151</v>
      </c>
      <c r="D380" t="s">
        <v>152</v>
      </c>
      <c r="E380" t="s">
        <v>80</v>
      </c>
      <c r="F380">
        <v>2010</v>
      </c>
      <c r="H380">
        <v>230</v>
      </c>
      <c r="I380">
        <v>0.1</v>
      </c>
      <c r="J380" t="s">
        <v>15</v>
      </c>
      <c r="K380">
        <v>96</v>
      </c>
      <c r="L380">
        <v>1</v>
      </c>
      <c r="M380">
        <v>1000</v>
      </c>
      <c r="N380">
        <v>25</v>
      </c>
      <c r="O380">
        <v>47.5</v>
      </c>
      <c r="P380">
        <v>4.84</v>
      </c>
      <c r="Q380">
        <v>59.1</v>
      </c>
      <c r="R380">
        <v>5.18</v>
      </c>
      <c r="S380">
        <v>3.1</v>
      </c>
      <c r="T380">
        <v>-224.31</v>
      </c>
      <c r="U380">
        <v>-0.45</v>
      </c>
      <c r="V380">
        <v>3000</v>
      </c>
      <c r="W380">
        <v>5.5</v>
      </c>
      <c r="X380">
        <v>700</v>
      </c>
      <c r="Y380">
        <v>0.68</v>
      </c>
      <c r="Z380">
        <v>0</v>
      </c>
      <c r="AA380">
        <v>1000</v>
      </c>
      <c r="AB380">
        <v>4</v>
      </c>
      <c r="AC380">
        <v>-0.7</v>
      </c>
      <c r="AD380">
        <v>6.22</v>
      </c>
      <c r="AE380">
        <v>1602</v>
      </c>
      <c r="AF380">
        <v>1061</v>
      </c>
      <c r="AG380">
        <v>40</v>
      </c>
      <c r="AH380">
        <v>21</v>
      </c>
      <c r="AI380">
        <v>1.7</v>
      </c>
      <c r="AL380">
        <v>148.6</v>
      </c>
      <c r="AM380">
        <v>1.427</v>
      </c>
      <c r="AS380" t="s">
        <v>82</v>
      </c>
      <c r="AT380" t="s">
        <v>86</v>
      </c>
      <c r="AU380" t="s">
        <v>87</v>
      </c>
      <c r="AV380" t="s">
        <v>88</v>
      </c>
    </row>
    <row r="381" spans="1:48">
      <c r="A381" s="6" t="s">
        <v>606</v>
      </c>
      <c r="B381" t="s">
        <v>85</v>
      </c>
      <c r="C381" t="s">
        <v>155</v>
      </c>
      <c r="D381" t="s">
        <v>156</v>
      </c>
      <c r="E381" t="s">
        <v>80</v>
      </c>
      <c r="F381">
        <v>2010</v>
      </c>
      <c r="H381">
        <v>235</v>
      </c>
      <c r="I381">
        <v>0.1</v>
      </c>
      <c r="J381" t="s">
        <v>15</v>
      </c>
      <c r="K381">
        <v>96</v>
      </c>
      <c r="L381">
        <v>1</v>
      </c>
      <c r="M381">
        <v>1000</v>
      </c>
      <c r="N381">
        <v>25</v>
      </c>
      <c r="O381">
        <v>47.7</v>
      </c>
      <c r="P381">
        <v>4.93</v>
      </c>
      <c r="Q381">
        <v>59.2</v>
      </c>
      <c r="R381">
        <v>5.27</v>
      </c>
      <c r="S381">
        <v>3.2</v>
      </c>
      <c r="T381">
        <v>-225.59</v>
      </c>
      <c r="U381">
        <v>-0.45</v>
      </c>
      <c r="V381">
        <v>3000</v>
      </c>
      <c r="W381">
        <v>5.5</v>
      </c>
      <c r="X381">
        <v>700</v>
      </c>
      <c r="Y381">
        <v>0.64</v>
      </c>
      <c r="Z381">
        <v>0</v>
      </c>
      <c r="AA381">
        <v>1000</v>
      </c>
      <c r="AB381">
        <v>4</v>
      </c>
      <c r="AC381">
        <v>-0.7</v>
      </c>
      <c r="AD381">
        <v>6.32</v>
      </c>
      <c r="AE381">
        <v>1602</v>
      </c>
      <c r="AF381">
        <v>1061</v>
      </c>
      <c r="AG381">
        <v>40</v>
      </c>
      <c r="AH381">
        <v>21</v>
      </c>
      <c r="AI381">
        <v>1.7</v>
      </c>
      <c r="AL381">
        <v>148.6</v>
      </c>
      <c r="AM381">
        <v>1.427</v>
      </c>
      <c r="AS381" t="s">
        <v>82</v>
      </c>
      <c r="AT381" t="s">
        <v>86</v>
      </c>
      <c r="AU381" t="s">
        <v>87</v>
      </c>
      <c r="AV381" t="s">
        <v>88</v>
      </c>
    </row>
    <row r="382" spans="1:48">
      <c r="A382" s="6" t="s">
        <v>606</v>
      </c>
      <c r="B382" t="s">
        <v>85</v>
      </c>
      <c r="C382" t="s">
        <v>159</v>
      </c>
      <c r="D382" t="s">
        <v>160</v>
      </c>
      <c r="E382" t="s">
        <v>80</v>
      </c>
      <c r="F382">
        <v>2012</v>
      </c>
      <c r="H382">
        <v>235</v>
      </c>
      <c r="I382">
        <v>0.1</v>
      </c>
      <c r="J382" t="s">
        <v>15</v>
      </c>
      <c r="K382">
        <v>60</v>
      </c>
      <c r="L382">
        <v>1</v>
      </c>
      <c r="M382">
        <v>1000</v>
      </c>
      <c r="N382">
        <v>25</v>
      </c>
      <c r="O382">
        <v>30.1</v>
      </c>
      <c r="P382">
        <v>7.82</v>
      </c>
      <c r="Q382">
        <v>37.200000000000003</v>
      </c>
      <c r="R382">
        <v>8.34</v>
      </c>
      <c r="S382">
        <v>5.8</v>
      </c>
      <c r="T382">
        <v>-146.04</v>
      </c>
      <c r="U382">
        <v>-0.45</v>
      </c>
      <c r="V382">
        <v>1200</v>
      </c>
      <c r="W382">
        <v>5.5</v>
      </c>
      <c r="X382">
        <v>300</v>
      </c>
      <c r="Y382">
        <v>0.23</v>
      </c>
      <c r="Z382">
        <v>0</v>
      </c>
      <c r="AA382">
        <v>1000</v>
      </c>
      <c r="AB382">
        <v>3</v>
      </c>
      <c r="AC382">
        <v>-0.7</v>
      </c>
      <c r="AD382">
        <v>10.01</v>
      </c>
      <c r="AE382">
        <v>1638</v>
      </c>
      <c r="AF382">
        <v>982</v>
      </c>
      <c r="AG382">
        <v>40</v>
      </c>
      <c r="AH382">
        <v>20</v>
      </c>
      <c r="AI382">
        <v>1.609</v>
      </c>
      <c r="AL382">
        <v>238.9</v>
      </c>
      <c r="AM382">
        <v>1.4330000000000001</v>
      </c>
      <c r="AS382" t="s">
        <v>82</v>
      </c>
      <c r="AT382" t="s">
        <v>86</v>
      </c>
      <c r="AU382" t="s">
        <v>87</v>
      </c>
      <c r="AV382" t="s">
        <v>88</v>
      </c>
    </row>
    <row r="383" spans="1:48">
      <c r="A383" s="6" t="s">
        <v>606</v>
      </c>
      <c r="B383" t="s">
        <v>85</v>
      </c>
      <c r="C383" t="s">
        <v>163</v>
      </c>
      <c r="D383" t="s">
        <v>164</v>
      </c>
      <c r="E383" t="s">
        <v>80</v>
      </c>
      <c r="F383">
        <v>2010</v>
      </c>
      <c r="H383">
        <v>240</v>
      </c>
      <c r="I383">
        <v>0.1</v>
      </c>
      <c r="J383" t="s">
        <v>15</v>
      </c>
      <c r="K383">
        <v>60</v>
      </c>
      <c r="L383">
        <v>1</v>
      </c>
      <c r="M383">
        <v>1000</v>
      </c>
      <c r="N383">
        <v>25</v>
      </c>
      <c r="O383">
        <v>30.2</v>
      </c>
      <c r="P383">
        <v>7.95</v>
      </c>
      <c r="Q383">
        <v>37.299999999999997</v>
      </c>
      <c r="R383">
        <v>8.4600000000000009</v>
      </c>
      <c r="S383">
        <v>5.0999999999999996</v>
      </c>
      <c r="T383">
        <v>-145.01</v>
      </c>
      <c r="U383">
        <v>-0.45</v>
      </c>
      <c r="V383">
        <v>1200</v>
      </c>
      <c r="W383">
        <v>5.5</v>
      </c>
      <c r="X383">
        <v>300</v>
      </c>
      <c r="Y383">
        <v>0.22</v>
      </c>
      <c r="Z383">
        <v>0</v>
      </c>
      <c r="AA383">
        <v>1000</v>
      </c>
      <c r="AB383">
        <v>3</v>
      </c>
      <c r="AC383">
        <v>-0.7</v>
      </c>
      <c r="AD383">
        <v>10.15</v>
      </c>
      <c r="AE383">
        <v>1638</v>
      </c>
      <c r="AF383">
        <v>982</v>
      </c>
      <c r="AG383">
        <v>40</v>
      </c>
      <c r="AH383">
        <v>19.2</v>
      </c>
      <c r="AI383">
        <v>1.609</v>
      </c>
      <c r="AL383">
        <v>238.9</v>
      </c>
      <c r="AM383">
        <v>1.4330000000000001</v>
      </c>
      <c r="AS383" t="s">
        <v>82</v>
      </c>
      <c r="AT383" t="s">
        <v>86</v>
      </c>
      <c r="AU383" t="s">
        <v>87</v>
      </c>
      <c r="AV383" t="s">
        <v>88</v>
      </c>
    </row>
    <row r="384" spans="1:48">
      <c r="A384" s="6" t="s">
        <v>606</v>
      </c>
      <c r="B384" t="s">
        <v>85</v>
      </c>
      <c r="C384" t="s">
        <v>165</v>
      </c>
      <c r="D384" t="s">
        <v>166</v>
      </c>
      <c r="E384" t="s">
        <v>80</v>
      </c>
      <c r="F384">
        <v>2012</v>
      </c>
      <c r="H384">
        <v>240</v>
      </c>
      <c r="I384">
        <v>0.1</v>
      </c>
      <c r="J384" t="s">
        <v>15</v>
      </c>
      <c r="K384">
        <v>60</v>
      </c>
      <c r="L384">
        <v>1</v>
      </c>
      <c r="M384">
        <v>1000</v>
      </c>
      <c r="N384">
        <v>25</v>
      </c>
      <c r="O384">
        <v>30.2</v>
      </c>
      <c r="P384">
        <v>7.95</v>
      </c>
      <c r="Q384">
        <v>37.299999999999997</v>
      </c>
      <c r="R384">
        <v>8.4600000000000009</v>
      </c>
      <c r="S384">
        <v>5.0999999999999996</v>
      </c>
      <c r="T384">
        <v>-143.87</v>
      </c>
      <c r="U384">
        <v>-0.45</v>
      </c>
      <c r="V384">
        <v>1200</v>
      </c>
      <c r="W384">
        <v>5.5</v>
      </c>
      <c r="X384">
        <v>300</v>
      </c>
      <c r="Y384">
        <v>0.22</v>
      </c>
      <c r="Z384">
        <v>0</v>
      </c>
      <c r="AA384">
        <v>1000</v>
      </c>
      <c r="AB384">
        <v>3</v>
      </c>
      <c r="AC384">
        <v>-0.7</v>
      </c>
      <c r="AD384">
        <v>10.15</v>
      </c>
      <c r="AE384">
        <v>1638</v>
      </c>
      <c r="AF384">
        <v>982</v>
      </c>
      <c r="AG384">
        <v>40</v>
      </c>
      <c r="AH384">
        <v>20</v>
      </c>
      <c r="AI384">
        <v>1.609</v>
      </c>
      <c r="AL384">
        <v>238.9</v>
      </c>
      <c r="AM384">
        <v>1.4330000000000001</v>
      </c>
      <c r="AS384" t="s">
        <v>82</v>
      </c>
      <c r="AT384" t="s">
        <v>86</v>
      </c>
      <c r="AU384" t="s">
        <v>87</v>
      </c>
      <c r="AV384" t="s">
        <v>88</v>
      </c>
    </row>
    <row r="385" spans="1:48">
      <c r="A385" s="6" t="s">
        <v>606</v>
      </c>
      <c r="B385" t="s">
        <v>85</v>
      </c>
      <c r="C385" t="s">
        <v>167</v>
      </c>
      <c r="D385" t="s">
        <v>168</v>
      </c>
      <c r="E385" t="s">
        <v>80</v>
      </c>
      <c r="F385">
        <v>2010</v>
      </c>
      <c r="H385">
        <v>245</v>
      </c>
      <c r="I385">
        <v>0.1</v>
      </c>
      <c r="J385" t="s">
        <v>15</v>
      </c>
      <c r="K385">
        <v>60</v>
      </c>
      <c r="L385">
        <v>1</v>
      </c>
      <c r="M385">
        <v>1000</v>
      </c>
      <c r="N385">
        <v>25</v>
      </c>
      <c r="O385">
        <v>30.3</v>
      </c>
      <c r="P385">
        <v>8.09</v>
      </c>
      <c r="Q385">
        <v>37.4</v>
      </c>
      <c r="R385">
        <v>8.61</v>
      </c>
      <c r="S385">
        <v>5.2</v>
      </c>
      <c r="T385">
        <v>-145.54</v>
      </c>
      <c r="U385">
        <v>-0.45</v>
      </c>
      <c r="V385">
        <v>1200</v>
      </c>
      <c r="W385">
        <v>5.5</v>
      </c>
      <c r="X385">
        <v>300</v>
      </c>
      <c r="Y385">
        <v>0.22</v>
      </c>
      <c r="Z385">
        <v>0</v>
      </c>
      <c r="AA385">
        <v>1000</v>
      </c>
      <c r="AB385">
        <v>3</v>
      </c>
      <c r="AC385">
        <v>-0.7</v>
      </c>
      <c r="AD385">
        <v>10.33</v>
      </c>
      <c r="AE385">
        <v>1638</v>
      </c>
      <c r="AF385">
        <v>982</v>
      </c>
      <c r="AG385">
        <v>40</v>
      </c>
      <c r="AH385">
        <v>19.2</v>
      </c>
      <c r="AI385">
        <v>1.609</v>
      </c>
      <c r="AL385">
        <v>238.9</v>
      </c>
      <c r="AM385">
        <v>1.4330000000000001</v>
      </c>
      <c r="AS385" t="s">
        <v>82</v>
      </c>
      <c r="AT385" t="s">
        <v>86</v>
      </c>
      <c r="AU385" t="s">
        <v>87</v>
      </c>
      <c r="AV385" t="s">
        <v>88</v>
      </c>
    </row>
    <row r="386" spans="1:48">
      <c r="A386" s="6" t="s">
        <v>606</v>
      </c>
      <c r="B386" t="s">
        <v>85</v>
      </c>
      <c r="C386" t="s">
        <v>169</v>
      </c>
      <c r="D386" t="s">
        <v>170</v>
      </c>
      <c r="E386" t="s">
        <v>80</v>
      </c>
      <c r="F386">
        <v>2012</v>
      </c>
      <c r="H386">
        <v>245</v>
      </c>
      <c r="I386">
        <v>0.1</v>
      </c>
      <c r="J386" t="s">
        <v>15</v>
      </c>
      <c r="K386">
        <v>60</v>
      </c>
      <c r="L386">
        <v>1</v>
      </c>
      <c r="M386">
        <v>1000</v>
      </c>
      <c r="N386">
        <v>25</v>
      </c>
      <c r="O386">
        <v>30.3</v>
      </c>
      <c r="P386">
        <v>8.09</v>
      </c>
      <c r="Q386">
        <v>37.4</v>
      </c>
      <c r="R386">
        <v>8.61</v>
      </c>
      <c r="S386">
        <v>6</v>
      </c>
      <c r="T386">
        <v>-147.63999999999999</v>
      </c>
      <c r="U386">
        <v>-0.45</v>
      </c>
      <c r="V386">
        <v>1200</v>
      </c>
      <c r="W386">
        <v>5.5</v>
      </c>
      <c r="X386">
        <v>300</v>
      </c>
      <c r="Y386">
        <v>0.22</v>
      </c>
      <c r="Z386">
        <v>0</v>
      </c>
      <c r="AA386">
        <v>1000</v>
      </c>
      <c r="AB386">
        <v>3</v>
      </c>
      <c r="AC386">
        <v>-0.7</v>
      </c>
      <c r="AD386">
        <v>10.33</v>
      </c>
      <c r="AE386">
        <v>1638</v>
      </c>
      <c r="AF386">
        <v>982</v>
      </c>
      <c r="AG386">
        <v>40</v>
      </c>
      <c r="AH386">
        <v>20</v>
      </c>
      <c r="AI386">
        <v>1.609</v>
      </c>
      <c r="AL386">
        <v>238.9</v>
      </c>
      <c r="AM386">
        <v>1.4330000000000001</v>
      </c>
      <c r="AS386" t="s">
        <v>82</v>
      </c>
      <c r="AT386" t="s">
        <v>86</v>
      </c>
      <c r="AU386" t="s">
        <v>87</v>
      </c>
      <c r="AV386" t="s">
        <v>88</v>
      </c>
    </row>
    <row r="387" spans="1:48">
      <c r="A387" s="6" t="s">
        <v>606</v>
      </c>
      <c r="B387" t="s">
        <v>85</v>
      </c>
      <c r="C387" t="s">
        <v>171</v>
      </c>
      <c r="D387" t="s">
        <v>172</v>
      </c>
      <c r="E387" t="s">
        <v>80</v>
      </c>
      <c r="F387">
        <v>2010</v>
      </c>
      <c r="H387">
        <v>250</v>
      </c>
      <c r="I387">
        <v>0.1</v>
      </c>
      <c r="J387" t="s">
        <v>15</v>
      </c>
      <c r="K387">
        <v>60</v>
      </c>
      <c r="L387">
        <v>1</v>
      </c>
      <c r="M387">
        <v>1000</v>
      </c>
      <c r="N387">
        <v>25</v>
      </c>
      <c r="O387">
        <v>30.4</v>
      </c>
      <c r="P387">
        <v>8.2200000000000006</v>
      </c>
      <c r="Q387">
        <v>37.5</v>
      </c>
      <c r="R387">
        <v>8.74</v>
      </c>
      <c r="S387">
        <v>5.2</v>
      </c>
      <c r="T387">
        <v>-146</v>
      </c>
      <c r="U387">
        <v>-0.45</v>
      </c>
      <c r="V387">
        <v>1200</v>
      </c>
      <c r="W387">
        <v>5.5</v>
      </c>
      <c r="X387">
        <v>300</v>
      </c>
      <c r="Y387">
        <v>0.21</v>
      </c>
      <c r="Z387">
        <v>0</v>
      </c>
      <c r="AA387">
        <v>1000</v>
      </c>
      <c r="AB387">
        <v>3</v>
      </c>
      <c r="AC387">
        <v>-0.7</v>
      </c>
      <c r="AD387">
        <v>10.49</v>
      </c>
      <c r="AE387">
        <v>1638</v>
      </c>
      <c r="AF387">
        <v>982</v>
      </c>
      <c r="AG387">
        <v>40</v>
      </c>
      <c r="AH387">
        <v>19.2</v>
      </c>
      <c r="AI387">
        <v>1.609</v>
      </c>
      <c r="AL387">
        <v>238.9</v>
      </c>
      <c r="AM387">
        <v>1.4330000000000001</v>
      </c>
      <c r="AS387" t="s">
        <v>82</v>
      </c>
      <c r="AT387" t="s">
        <v>86</v>
      </c>
      <c r="AU387" t="s">
        <v>87</v>
      </c>
      <c r="AV387" t="s">
        <v>88</v>
      </c>
    </row>
    <row r="388" spans="1:48">
      <c r="A388" s="6" t="s">
        <v>606</v>
      </c>
      <c r="B388" t="s">
        <v>85</v>
      </c>
      <c r="C388" t="s">
        <v>173</v>
      </c>
      <c r="D388" t="s">
        <v>174</v>
      </c>
      <c r="E388" t="s">
        <v>80</v>
      </c>
      <c r="F388">
        <v>2012</v>
      </c>
      <c r="H388">
        <v>250</v>
      </c>
      <c r="I388">
        <v>0.1</v>
      </c>
      <c r="J388" t="s">
        <v>15</v>
      </c>
      <c r="K388">
        <v>60</v>
      </c>
      <c r="L388">
        <v>1</v>
      </c>
      <c r="M388">
        <v>1000</v>
      </c>
      <c r="N388">
        <v>25</v>
      </c>
      <c r="O388">
        <v>30.4</v>
      </c>
      <c r="P388">
        <v>8.2200000000000006</v>
      </c>
      <c r="Q388">
        <v>37.5</v>
      </c>
      <c r="R388">
        <v>8.74</v>
      </c>
      <c r="S388">
        <v>6.1</v>
      </c>
      <c r="T388">
        <v>-148.44</v>
      </c>
      <c r="U388">
        <v>-0.45</v>
      </c>
      <c r="V388">
        <v>1200</v>
      </c>
      <c r="W388">
        <v>5.5</v>
      </c>
      <c r="X388">
        <v>300</v>
      </c>
      <c r="Y388">
        <v>0.21</v>
      </c>
      <c r="Z388">
        <v>0</v>
      </c>
      <c r="AA388">
        <v>1000</v>
      </c>
      <c r="AB388">
        <v>3</v>
      </c>
      <c r="AC388">
        <v>-0.7</v>
      </c>
      <c r="AD388">
        <v>10.49</v>
      </c>
      <c r="AE388">
        <v>1638</v>
      </c>
      <c r="AF388">
        <v>982</v>
      </c>
      <c r="AG388">
        <v>40</v>
      </c>
      <c r="AH388">
        <v>20</v>
      </c>
      <c r="AI388">
        <v>1.609</v>
      </c>
      <c r="AL388">
        <v>238.9</v>
      </c>
      <c r="AM388">
        <v>1.4330000000000001</v>
      </c>
      <c r="AS388" t="s">
        <v>82</v>
      </c>
      <c r="AT388" t="s">
        <v>86</v>
      </c>
      <c r="AU388" t="s">
        <v>87</v>
      </c>
      <c r="AV388" t="s">
        <v>88</v>
      </c>
    </row>
    <row r="389" spans="1:48">
      <c r="A389" s="6" t="s">
        <v>606</v>
      </c>
      <c r="B389" t="s">
        <v>85</v>
      </c>
      <c r="C389" t="s">
        <v>175</v>
      </c>
      <c r="D389" t="s">
        <v>176</v>
      </c>
      <c r="E389" t="s">
        <v>80</v>
      </c>
      <c r="F389">
        <v>2012</v>
      </c>
      <c r="H389">
        <v>255</v>
      </c>
      <c r="I389">
        <v>0.1</v>
      </c>
      <c r="J389" t="s">
        <v>15</v>
      </c>
      <c r="K389">
        <v>60</v>
      </c>
      <c r="L389">
        <v>1</v>
      </c>
      <c r="M389">
        <v>1000</v>
      </c>
      <c r="N389">
        <v>25</v>
      </c>
      <c r="O389">
        <v>30.5</v>
      </c>
      <c r="P389">
        <v>8.35</v>
      </c>
      <c r="Q389">
        <v>37.700000000000003</v>
      </c>
      <c r="R389">
        <v>8.8699999999999992</v>
      </c>
      <c r="S389">
        <v>6.2</v>
      </c>
      <c r="T389">
        <v>-149.24</v>
      </c>
      <c r="U389">
        <v>-0.45</v>
      </c>
      <c r="V389">
        <v>2000</v>
      </c>
      <c r="W389">
        <v>5.5</v>
      </c>
      <c r="X389">
        <v>300</v>
      </c>
      <c r="Y389">
        <v>0.22</v>
      </c>
      <c r="Z389">
        <v>0</v>
      </c>
      <c r="AA389">
        <v>1000</v>
      </c>
      <c r="AB389">
        <v>3</v>
      </c>
      <c r="AC389">
        <v>-0.7</v>
      </c>
      <c r="AD389">
        <v>10.65</v>
      </c>
      <c r="AE389">
        <v>1638</v>
      </c>
      <c r="AF389">
        <v>982</v>
      </c>
      <c r="AG389">
        <v>40</v>
      </c>
      <c r="AH389">
        <v>20</v>
      </c>
      <c r="AI389">
        <v>1.609</v>
      </c>
      <c r="AL389">
        <v>238.9</v>
      </c>
      <c r="AM389">
        <v>1.4330000000000001</v>
      </c>
      <c r="AS389" t="s">
        <v>82</v>
      </c>
      <c r="AT389" t="s">
        <v>86</v>
      </c>
      <c r="AU389" t="s">
        <v>87</v>
      </c>
      <c r="AV389" t="s">
        <v>88</v>
      </c>
    </row>
    <row r="390" spans="1:48">
      <c r="A390" s="6" t="s">
        <v>606</v>
      </c>
      <c r="B390" t="s">
        <v>85</v>
      </c>
      <c r="C390" t="s">
        <v>177</v>
      </c>
      <c r="D390" t="s">
        <v>178</v>
      </c>
      <c r="E390" t="s">
        <v>80</v>
      </c>
      <c r="F390">
        <v>2012</v>
      </c>
      <c r="H390">
        <v>255</v>
      </c>
      <c r="I390">
        <v>0.1</v>
      </c>
      <c r="J390" t="s">
        <v>15</v>
      </c>
      <c r="K390">
        <v>96</v>
      </c>
      <c r="L390">
        <v>1</v>
      </c>
      <c r="M390">
        <v>1000</v>
      </c>
      <c r="N390">
        <v>25</v>
      </c>
      <c r="O390">
        <v>49</v>
      </c>
      <c r="P390">
        <v>5.21</v>
      </c>
      <c r="Q390">
        <v>59.8</v>
      </c>
      <c r="R390">
        <v>5.55</v>
      </c>
      <c r="S390">
        <v>3.3</v>
      </c>
      <c r="T390">
        <v>-234.58</v>
      </c>
      <c r="U390">
        <v>-0.45</v>
      </c>
      <c r="V390">
        <v>3000</v>
      </c>
      <c r="W390">
        <v>5.5</v>
      </c>
      <c r="X390">
        <v>700</v>
      </c>
      <c r="Y390">
        <v>0.44</v>
      </c>
      <c r="Z390">
        <v>0</v>
      </c>
      <c r="AA390">
        <v>1000</v>
      </c>
      <c r="AB390">
        <v>4</v>
      </c>
      <c r="AC390">
        <v>-0.7</v>
      </c>
      <c r="AD390">
        <v>6.59</v>
      </c>
      <c r="AE390">
        <v>1602</v>
      </c>
      <c r="AF390">
        <v>1061</v>
      </c>
      <c r="AG390">
        <v>40</v>
      </c>
      <c r="AH390">
        <v>21</v>
      </c>
      <c r="AI390">
        <v>1.7</v>
      </c>
      <c r="AL390">
        <v>148.6</v>
      </c>
      <c r="AM390">
        <v>1.427</v>
      </c>
      <c r="AS390" t="s">
        <v>82</v>
      </c>
      <c r="AT390" t="s">
        <v>86</v>
      </c>
      <c r="AU390" t="s">
        <v>87</v>
      </c>
      <c r="AV390" t="s">
        <v>88</v>
      </c>
    </row>
    <row r="391" spans="1:48">
      <c r="A391" s="6" t="s">
        <v>606</v>
      </c>
      <c r="B391" t="s">
        <v>85</v>
      </c>
      <c r="C391" t="s">
        <v>179</v>
      </c>
      <c r="D391" t="s">
        <v>180</v>
      </c>
      <c r="E391" t="s">
        <v>80</v>
      </c>
      <c r="F391">
        <v>2011</v>
      </c>
      <c r="H391">
        <v>255</v>
      </c>
      <c r="I391">
        <v>0.1</v>
      </c>
      <c r="J391" t="s">
        <v>15</v>
      </c>
      <c r="K391">
        <v>60</v>
      </c>
      <c r="L391">
        <v>1</v>
      </c>
      <c r="M391">
        <v>1000</v>
      </c>
      <c r="N391">
        <v>25</v>
      </c>
      <c r="O391">
        <v>30.5</v>
      </c>
      <c r="P391">
        <v>8.35</v>
      </c>
      <c r="Q391">
        <v>37.700000000000003</v>
      </c>
      <c r="R391">
        <v>8.8699999999999992</v>
      </c>
      <c r="S391">
        <v>5.3</v>
      </c>
      <c r="T391">
        <v>-145.69999999999999</v>
      </c>
      <c r="U391">
        <v>-0.45</v>
      </c>
      <c r="V391">
        <v>1200</v>
      </c>
      <c r="W391">
        <v>5.5</v>
      </c>
      <c r="X391">
        <v>300</v>
      </c>
      <c r="Y391">
        <v>0.22</v>
      </c>
      <c r="Z391">
        <v>0</v>
      </c>
      <c r="AA391">
        <v>1000</v>
      </c>
      <c r="AB391">
        <v>3</v>
      </c>
      <c r="AC391">
        <v>-0.7</v>
      </c>
      <c r="AD391">
        <v>3.92</v>
      </c>
      <c r="AE391">
        <v>1638</v>
      </c>
      <c r="AF391">
        <v>982</v>
      </c>
      <c r="AG391">
        <v>40</v>
      </c>
      <c r="AH391">
        <v>19.2</v>
      </c>
      <c r="AI391">
        <v>1.609</v>
      </c>
      <c r="AL391">
        <v>238.9</v>
      </c>
      <c r="AM391">
        <v>1.4330000000000001</v>
      </c>
      <c r="AS391" t="s">
        <v>82</v>
      </c>
      <c r="AT391" t="s">
        <v>86</v>
      </c>
      <c r="AU391" t="s">
        <v>87</v>
      </c>
      <c r="AV391" t="s">
        <v>88</v>
      </c>
    </row>
    <row r="392" spans="1:48">
      <c r="A392" s="6" t="s">
        <v>606</v>
      </c>
      <c r="B392" t="s">
        <v>85</v>
      </c>
      <c r="C392" t="s">
        <v>181</v>
      </c>
      <c r="D392" t="s">
        <v>182</v>
      </c>
      <c r="E392" t="s">
        <v>80</v>
      </c>
      <c r="F392">
        <v>2012</v>
      </c>
      <c r="H392">
        <v>260</v>
      </c>
      <c r="I392">
        <v>0.1</v>
      </c>
      <c r="J392" t="s">
        <v>15</v>
      </c>
      <c r="K392">
        <v>60</v>
      </c>
      <c r="L392">
        <v>1</v>
      </c>
      <c r="M392">
        <v>1000</v>
      </c>
      <c r="N392">
        <v>25</v>
      </c>
      <c r="O392">
        <v>30.7</v>
      </c>
      <c r="P392">
        <v>8.48</v>
      </c>
      <c r="Q392">
        <v>37.799999999999997</v>
      </c>
      <c r="R392">
        <v>8.99</v>
      </c>
      <c r="S392">
        <v>6.3</v>
      </c>
      <c r="T392">
        <v>-150.91999999999999</v>
      </c>
      <c r="U392">
        <v>-0.45</v>
      </c>
      <c r="V392">
        <v>1200</v>
      </c>
      <c r="W392">
        <v>5.5</v>
      </c>
      <c r="X392">
        <v>300</v>
      </c>
      <c r="Y392">
        <v>0.19</v>
      </c>
      <c r="Z392">
        <v>0</v>
      </c>
      <c r="AA392">
        <v>1000</v>
      </c>
      <c r="AB392">
        <v>3</v>
      </c>
      <c r="AC392">
        <v>-0.7</v>
      </c>
      <c r="AD392">
        <v>10.94</v>
      </c>
      <c r="AE392">
        <v>1638</v>
      </c>
      <c r="AF392">
        <v>982</v>
      </c>
      <c r="AG392">
        <v>40</v>
      </c>
      <c r="AH392">
        <v>20</v>
      </c>
      <c r="AI392">
        <v>1.609</v>
      </c>
      <c r="AL392">
        <v>238.9</v>
      </c>
      <c r="AM392">
        <v>1.4330000000000001</v>
      </c>
      <c r="AS392" t="s">
        <v>82</v>
      </c>
      <c r="AT392" t="s">
        <v>86</v>
      </c>
      <c r="AU392" t="s">
        <v>87</v>
      </c>
      <c r="AV392" t="s">
        <v>88</v>
      </c>
    </row>
    <row r="393" spans="1:48">
      <c r="A393" s="6" t="s">
        <v>606</v>
      </c>
      <c r="B393" t="s">
        <v>85</v>
      </c>
      <c r="C393" t="s">
        <v>183</v>
      </c>
      <c r="D393" t="s">
        <v>184</v>
      </c>
      <c r="E393" t="s">
        <v>80</v>
      </c>
      <c r="F393">
        <v>2012</v>
      </c>
      <c r="H393">
        <v>260</v>
      </c>
      <c r="I393">
        <v>0.1</v>
      </c>
      <c r="J393" t="s">
        <v>15</v>
      </c>
      <c r="K393">
        <v>96</v>
      </c>
      <c r="L393">
        <v>1</v>
      </c>
      <c r="M393">
        <v>1000</v>
      </c>
      <c r="N393">
        <v>25</v>
      </c>
      <c r="O393">
        <v>49.3</v>
      </c>
      <c r="P393">
        <v>5.27</v>
      </c>
      <c r="Q393">
        <v>60</v>
      </c>
      <c r="R393">
        <v>5.62</v>
      </c>
      <c r="S393">
        <v>3.3</v>
      </c>
      <c r="T393">
        <v>-234.56</v>
      </c>
      <c r="U393">
        <v>-0.45</v>
      </c>
      <c r="V393">
        <v>3000</v>
      </c>
      <c r="W393">
        <v>5.5</v>
      </c>
      <c r="X393">
        <v>700</v>
      </c>
      <c r="Y393">
        <v>0.42</v>
      </c>
      <c r="Z393">
        <v>0</v>
      </c>
      <c r="AA393">
        <v>1000</v>
      </c>
      <c r="AB393">
        <v>4</v>
      </c>
      <c r="AC393">
        <v>-0.7</v>
      </c>
      <c r="AD393">
        <v>6.59</v>
      </c>
      <c r="AE393">
        <v>1602</v>
      </c>
      <c r="AF393">
        <v>1061</v>
      </c>
      <c r="AG393">
        <v>40</v>
      </c>
      <c r="AH393">
        <v>21</v>
      </c>
      <c r="AI393">
        <v>1.7</v>
      </c>
      <c r="AL393">
        <v>148.6</v>
      </c>
      <c r="AM393">
        <v>1.427</v>
      </c>
      <c r="AS393" t="s">
        <v>82</v>
      </c>
      <c r="AT393" t="s">
        <v>86</v>
      </c>
      <c r="AU393" t="s">
        <v>87</v>
      </c>
      <c r="AV393" t="s">
        <v>88</v>
      </c>
    </row>
    <row r="394" spans="1:48">
      <c r="A394" s="6" t="s">
        <v>606</v>
      </c>
      <c r="B394" t="s">
        <v>85</v>
      </c>
      <c r="C394" t="s">
        <v>185</v>
      </c>
      <c r="D394" t="s">
        <v>186</v>
      </c>
      <c r="E394" t="s">
        <v>80</v>
      </c>
      <c r="F394">
        <v>2011</v>
      </c>
      <c r="H394">
        <v>260</v>
      </c>
      <c r="I394">
        <v>0.1</v>
      </c>
      <c r="J394" t="s">
        <v>15</v>
      </c>
      <c r="K394">
        <v>60</v>
      </c>
      <c r="L394">
        <v>1</v>
      </c>
      <c r="M394">
        <v>1000</v>
      </c>
      <c r="N394">
        <v>25</v>
      </c>
      <c r="O394">
        <v>30.7</v>
      </c>
      <c r="P394">
        <v>8.48</v>
      </c>
      <c r="Q394">
        <v>37.799999999999997</v>
      </c>
      <c r="R394">
        <v>8.99</v>
      </c>
      <c r="S394">
        <v>6.3</v>
      </c>
      <c r="T394">
        <v>-150.91999999999999</v>
      </c>
      <c r="U394">
        <v>-0.45</v>
      </c>
      <c r="V394">
        <v>1200</v>
      </c>
      <c r="W394">
        <v>5.5</v>
      </c>
      <c r="X394">
        <v>300</v>
      </c>
      <c r="Y394">
        <v>0.19</v>
      </c>
      <c r="Z394">
        <v>0</v>
      </c>
      <c r="AA394">
        <v>1000</v>
      </c>
      <c r="AB394">
        <v>3</v>
      </c>
      <c r="AC394">
        <v>-0.7</v>
      </c>
      <c r="AD394">
        <v>10.94</v>
      </c>
      <c r="AE394">
        <v>1638</v>
      </c>
      <c r="AF394">
        <v>982</v>
      </c>
      <c r="AG394">
        <v>40</v>
      </c>
      <c r="AH394">
        <v>19.2</v>
      </c>
      <c r="AI394">
        <v>1.609</v>
      </c>
      <c r="AL394">
        <v>238.9</v>
      </c>
      <c r="AM394">
        <v>1.4330000000000001</v>
      </c>
      <c r="AS394" t="s">
        <v>82</v>
      </c>
      <c r="AT394" t="s">
        <v>86</v>
      </c>
      <c r="AU394" t="s">
        <v>87</v>
      </c>
      <c r="AV394" t="s">
        <v>88</v>
      </c>
    </row>
    <row r="395" spans="1:48">
      <c r="A395" s="6" t="s">
        <v>606</v>
      </c>
      <c r="B395" t="s">
        <v>85</v>
      </c>
      <c r="C395" t="s">
        <v>187</v>
      </c>
      <c r="D395" t="s">
        <v>188</v>
      </c>
      <c r="E395" t="s">
        <v>80</v>
      </c>
      <c r="F395">
        <v>2010</v>
      </c>
      <c r="H395">
        <v>265</v>
      </c>
      <c r="I395">
        <v>0.1</v>
      </c>
      <c r="J395" t="s">
        <v>15</v>
      </c>
      <c r="K395">
        <v>72</v>
      </c>
      <c r="L395">
        <v>1</v>
      </c>
      <c r="M395">
        <v>1000</v>
      </c>
      <c r="N395">
        <v>25</v>
      </c>
      <c r="O395">
        <v>35.5</v>
      </c>
      <c r="P395">
        <v>7.47</v>
      </c>
      <c r="Q395">
        <v>44.3</v>
      </c>
      <c r="R395">
        <v>7.98</v>
      </c>
      <c r="S395">
        <v>4.8</v>
      </c>
      <c r="T395">
        <v>-167.42</v>
      </c>
      <c r="U395">
        <v>-0.45</v>
      </c>
      <c r="V395">
        <v>1400</v>
      </c>
      <c r="W395">
        <v>5.5</v>
      </c>
      <c r="X395">
        <v>350</v>
      </c>
      <c r="Y395">
        <v>0.34</v>
      </c>
      <c r="Z395">
        <v>0</v>
      </c>
      <c r="AA395">
        <v>1000</v>
      </c>
      <c r="AB395">
        <v>3</v>
      </c>
      <c r="AC395">
        <v>-0.7</v>
      </c>
      <c r="AD395">
        <v>9.58</v>
      </c>
      <c r="AE395">
        <v>1954</v>
      </c>
      <c r="AF395">
        <v>982</v>
      </c>
      <c r="AG395">
        <v>40</v>
      </c>
      <c r="AH395">
        <v>27</v>
      </c>
      <c r="AI395">
        <v>1.919</v>
      </c>
      <c r="AL395">
        <v>238.9</v>
      </c>
      <c r="AM395">
        <v>1.72</v>
      </c>
      <c r="AS395" t="s">
        <v>82</v>
      </c>
      <c r="AT395" t="s">
        <v>86</v>
      </c>
      <c r="AU395" t="s">
        <v>87</v>
      </c>
      <c r="AV395" t="s">
        <v>88</v>
      </c>
    </row>
    <row r="396" spans="1:48">
      <c r="A396" s="6" t="s">
        <v>606</v>
      </c>
      <c r="B396" t="s">
        <v>85</v>
      </c>
      <c r="C396" t="s">
        <v>189</v>
      </c>
      <c r="D396" t="s">
        <v>190</v>
      </c>
      <c r="E396" t="s">
        <v>80</v>
      </c>
      <c r="F396">
        <v>2010</v>
      </c>
      <c r="H396">
        <v>275</v>
      </c>
      <c r="I396">
        <v>0.1</v>
      </c>
      <c r="J396" t="s">
        <v>15</v>
      </c>
      <c r="K396">
        <v>72</v>
      </c>
      <c r="L396">
        <v>1</v>
      </c>
      <c r="M396">
        <v>1000</v>
      </c>
      <c r="N396">
        <v>25</v>
      </c>
      <c r="O396">
        <v>35.799999999999997</v>
      </c>
      <c r="P396">
        <v>7.68</v>
      </c>
      <c r="Q396">
        <v>44.5</v>
      </c>
      <c r="R396">
        <v>8.19</v>
      </c>
      <c r="S396">
        <v>4.9000000000000004</v>
      </c>
      <c r="T396">
        <v>-169.38</v>
      </c>
      <c r="U396">
        <v>-0.45</v>
      </c>
      <c r="V396">
        <v>1400</v>
      </c>
      <c r="W396">
        <v>5.5</v>
      </c>
      <c r="X396">
        <v>350</v>
      </c>
      <c r="Y396">
        <v>0.31</v>
      </c>
      <c r="Z396">
        <v>0</v>
      </c>
      <c r="AA396">
        <v>1000</v>
      </c>
      <c r="AB396">
        <v>3</v>
      </c>
      <c r="AC396">
        <v>-0.7</v>
      </c>
      <c r="AD396">
        <v>9.83</v>
      </c>
      <c r="AE396">
        <v>1954</v>
      </c>
      <c r="AF396">
        <v>982</v>
      </c>
      <c r="AG396">
        <v>40</v>
      </c>
      <c r="AH396">
        <v>27</v>
      </c>
      <c r="AI396">
        <v>1.919</v>
      </c>
      <c r="AL396">
        <v>238.9</v>
      </c>
      <c r="AM396">
        <v>1.72</v>
      </c>
      <c r="AS396" t="s">
        <v>82</v>
      </c>
      <c r="AT396" t="s">
        <v>86</v>
      </c>
      <c r="AU396" t="s">
        <v>87</v>
      </c>
      <c r="AV396" t="s">
        <v>88</v>
      </c>
    </row>
    <row r="397" spans="1:48">
      <c r="A397" s="6" t="s">
        <v>606</v>
      </c>
      <c r="B397" t="s">
        <v>85</v>
      </c>
      <c r="C397" t="s">
        <v>193</v>
      </c>
      <c r="D397" t="s">
        <v>194</v>
      </c>
      <c r="E397" t="s">
        <v>80</v>
      </c>
      <c r="F397">
        <v>2010</v>
      </c>
      <c r="H397">
        <v>285</v>
      </c>
      <c r="I397">
        <v>0.1</v>
      </c>
      <c r="J397" t="s">
        <v>15</v>
      </c>
      <c r="K397">
        <v>72</v>
      </c>
      <c r="L397">
        <v>1</v>
      </c>
      <c r="M397">
        <v>1000</v>
      </c>
      <c r="N397">
        <v>25</v>
      </c>
      <c r="O397">
        <v>36.1</v>
      </c>
      <c r="P397">
        <v>7.89</v>
      </c>
      <c r="Q397">
        <v>44.7</v>
      </c>
      <c r="R397">
        <v>8.4</v>
      </c>
      <c r="S397">
        <v>5</v>
      </c>
      <c r="T397">
        <v>-171.57</v>
      </c>
      <c r="U397">
        <v>-0.45</v>
      </c>
      <c r="V397">
        <v>1400</v>
      </c>
      <c r="W397">
        <v>5.5</v>
      </c>
      <c r="X397">
        <v>350</v>
      </c>
      <c r="Y397">
        <v>0.28000000000000003</v>
      </c>
      <c r="Z397">
        <v>0</v>
      </c>
      <c r="AA397">
        <v>1000</v>
      </c>
      <c r="AB397">
        <v>3</v>
      </c>
      <c r="AC397">
        <v>-0.7</v>
      </c>
      <c r="AD397">
        <v>10.08</v>
      </c>
      <c r="AE397">
        <v>1954</v>
      </c>
      <c r="AF397">
        <v>982</v>
      </c>
      <c r="AG397">
        <v>40</v>
      </c>
      <c r="AH397">
        <v>27</v>
      </c>
      <c r="AI397">
        <v>1.919</v>
      </c>
      <c r="AL397">
        <v>238.9</v>
      </c>
      <c r="AM397">
        <v>1.72</v>
      </c>
      <c r="AS397" t="s">
        <v>82</v>
      </c>
      <c r="AT397" t="s">
        <v>86</v>
      </c>
      <c r="AU397" t="s">
        <v>87</v>
      </c>
      <c r="AV397" t="s">
        <v>88</v>
      </c>
    </row>
    <row r="398" spans="1:48">
      <c r="A398" s="6" t="s">
        <v>606</v>
      </c>
      <c r="B398" t="s">
        <v>85</v>
      </c>
      <c r="C398" t="s">
        <v>197</v>
      </c>
      <c r="D398" t="s">
        <v>198</v>
      </c>
      <c r="E398" t="s">
        <v>80</v>
      </c>
      <c r="F398">
        <v>2010</v>
      </c>
      <c r="H398">
        <v>295</v>
      </c>
      <c r="I398">
        <v>0.1</v>
      </c>
      <c r="J398" t="s">
        <v>15</v>
      </c>
      <c r="K398">
        <v>72</v>
      </c>
      <c r="L398">
        <v>1</v>
      </c>
      <c r="M398">
        <v>1000</v>
      </c>
      <c r="N398">
        <v>25</v>
      </c>
      <c r="O398">
        <v>36.4</v>
      </c>
      <c r="P398">
        <v>8.11</v>
      </c>
      <c r="Q398">
        <v>44.9</v>
      </c>
      <c r="R398">
        <v>8.6300000000000008</v>
      </c>
      <c r="S398">
        <v>5.2</v>
      </c>
      <c r="T398">
        <v>-173.67</v>
      </c>
      <c r="U398">
        <v>-0.45</v>
      </c>
      <c r="V398">
        <v>1400</v>
      </c>
      <c r="W398">
        <v>5.5</v>
      </c>
      <c r="X398">
        <v>350</v>
      </c>
      <c r="Y398">
        <v>0.26</v>
      </c>
      <c r="Z398">
        <v>0</v>
      </c>
      <c r="AA398">
        <v>1000</v>
      </c>
      <c r="AB398">
        <v>3</v>
      </c>
      <c r="AC398">
        <v>-0.7</v>
      </c>
      <c r="AD398">
        <v>10.36</v>
      </c>
      <c r="AE398">
        <v>1954</v>
      </c>
      <c r="AF398">
        <v>982</v>
      </c>
      <c r="AG398">
        <v>40</v>
      </c>
      <c r="AH398">
        <v>27</v>
      </c>
      <c r="AI398">
        <v>1.919</v>
      </c>
      <c r="AL398">
        <v>238.9</v>
      </c>
      <c r="AM398">
        <v>1.72</v>
      </c>
      <c r="AS398" t="s">
        <v>82</v>
      </c>
      <c r="AT398" t="s">
        <v>86</v>
      </c>
      <c r="AU398" t="s">
        <v>87</v>
      </c>
      <c r="AV398" t="s">
        <v>88</v>
      </c>
    </row>
    <row r="399" spans="1:48">
      <c r="A399" s="6" t="s">
        <v>606</v>
      </c>
      <c r="B399" t="s">
        <v>85</v>
      </c>
      <c r="C399" t="s">
        <v>201</v>
      </c>
      <c r="D399" t="s">
        <v>202</v>
      </c>
      <c r="E399" t="s">
        <v>80</v>
      </c>
      <c r="F399">
        <v>2010</v>
      </c>
      <c r="H399">
        <v>305</v>
      </c>
      <c r="I399">
        <v>0.1</v>
      </c>
      <c r="J399" t="s">
        <v>15</v>
      </c>
      <c r="K399">
        <v>72</v>
      </c>
      <c r="L399">
        <v>1</v>
      </c>
      <c r="M399">
        <v>1000</v>
      </c>
      <c r="N399">
        <v>25</v>
      </c>
      <c r="O399">
        <v>36.6</v>
      </c>
      <c r="P399">
        <v>8.33</v>
      </c>
      <c r="Q399">
        <v>45.2</v>
      </c>
      <c r="R399">
        <v>8.84</v>
      </c>
      <c r="S399">
        <v>5.3</v>
      </c>
      <c r="T399">
        <v>-175.36</v>
      </c>
      <c r="U399">
        <v>-0.45</v>
      </c>
      <c r="V399">
        <v>1400</v>
      </c>
      <c r="W399">
        <v>5.5</v>
      </c>
      <c r="X399">
        <v>350</v>
      </c>
      <c r="Y399">
        <v>0.25</v>
      </c>
      <c r="Z399">
        <v>0</v>
      </c>
      <c r="AA399">
        <v>1000</v>
      </c>
      <c r="AB399">
        <v>3</v>
      </c>
      <c r="AC399">
        <v>-0.7</v>
      </c>
      <c r="AD399">
        <v>10.61</v>
      </c>
      <c r="AE399">
        <v>1954</v>
      </c>
      <c r="AF399">
        <v>982</v>
      </c>
      <c r="AG399">
        <v>40</v>
      </c>
      <c r="AH399">
        <v>27</v>
      </c>
      <c r="AI399">
        <v>1.919</v>
      </c>
      <c r="AL399">
        <v>238.9</v>
      </c>
      <c r="AM399">
        <v>1.72</v>
      </c>
      <c r="AS399" t="s">
        <v>82</v>
      </c>
      <c r="AT399" t="s">
        <v>86</v>
      </c>
      <c r="AU399" t="s">
        <v>87</v>
      </c>
      <c r="AV399" t="s">
        <v>88</v>
      </c>
    </row>
    <row r="400" spans="1:48">
      <c r="A400" s="6" t="s">
        <v>606</v>
      </c>
      <c r="B400" t="s">
        <v>85</v>
      </c>
      <c r="C400" t="s">
        <v>209</v>
      </c>
      <c r="D400" t="s">
        <v>210</v>
      </c>
      <c r="E400" t="s">
        <v>80</v>
      </c>
      <c r="F400">
        <v>2010</v>
      </c>
      <c r="H400">
        <v>160</v>
      </c>
      <c r="I400">
        <v>0.1</v>
      </c>
      <c r="J400" t="s">
        <v>79</v>
      </c>
      <c r="K400">
        <v>72</v>
      </c>
      <c r="L400">
        <v>1</v>
      </c>
      <c r="M400">
        <v>1000</v>
      </c>
      <c r="N400">
        <v>25</v>
      </c>
      <c r="O400">
        <v>34.799999999999997</v>
      </c>
      <c r="P400">
        <v>4.5999999999999996</v>
      </c>
      <c r="Q400">
        <v>43.4</v>
      </c>
      <c r="R400">
        <v>4.99</v>
      </c>
      <c r="S400">
        <v>3.2</v>
      </c>
      <c r="T400">
        <v>-154.51</v>
      </c>
      <c r="U400">
        <v>-0.43</v>
      </c>
      <c r="V400">
        <v>1800</v>
      </c>
      <c r="W400">
        <v>5.5</v>
      </c>
      <c r="X400">
        <v>450</v>
      </c>
      <c r="Y400">
        <v>0.6</v>
      </c>
      <c r="Z400">
        <v>0</v>
      </c>
      <c r="AA400">
        <v>1000</v>
      </c>
      <c r="AB400">
        <v>3</v>
      </c>
      <c r="AC400">
        <v>-0.7</v>
      </c>
      <c r="AD400">
        <v>3.92</v>
      </c>
      <c r="AE400">
        <v>1580</v>
      </c>
      <c r="AF400">
        <v>808</v>
      </c>
      <c r="AG400">
        <v>40</v>
      </c>
      <c r="AH400">
        <v>15.75</v>
      </c>
      <c r="AI400">
        <v>1.278</v>
      </c>
      <c r="AL400">
        <v>156.30000000000001</v>
      </c>
      <c r="AM400">
        <v>1.125</v>
      </c>
      <c r="AS400" t="s">
        <v>82</v>
      </c>
      <c r="AT400" t="s">
        <v>86</v>
      </c>
      <c r="AU400" t="s">
        <v>87</v>
      </c>
      <c r="AV400" t="s">
        <v>88</v>
      </c>
    </row>
    <row r="401" spans="1:48">
      <c r="A401" s="6" t="s">
        <v>606</v>
      </c>
      <c r="B401" t="s">
        <v>85</v>
      </c>
      <c r="C401" t="s">
        <v>213</v>
      </c>
      <c r="D401" t="s">
        <v>214</v>
      </c>
      <c r="E401" t="s">
        <v>80</v>
      </c>
      <c r="F401">
        <v>2011</v>
      </c>
      <c r="H401">
        <v>160</v>
      </c>
      <c r="I401">
        <v>0.1</v>
      </c>
      <c r="J401" t="s">
        <v>79</v>
      </c>
      <c r="K401">
        <v>48</v>
      </c>
      <c r="L401">
        <v>1</v>
      </c>
      <c r="M401">
        <v>1000</v>
      </c>
      <c r="N401">
        <v>25</v>
      </c>
      <c r="O401">
        <v>23.1</v>
      </c>
      <c r="P401">
        <v>6.93</v>
      </c>
      <c r="Q401">
        <v>28.9</v>
      </c>
      <c r="R401">
        <v>7.67</v>
      </c>
      <c r="S401">
        <v>6.1</v>
      </c>
      <c r="T401">
        <v>-101.98</v>
      </c>
      <c r="U401">
        <v>-0.42</v>
      </c>
      <c r="V401">
        <v>600</v>
      </c>
      <c r="W401">
        <v>5.5</v>
      </c>
      <c r="X401">
        <v>160</v>
      </c>
      <c r="Y401">
        <v>0.32</v>
      </c>
      <c r="Z401">
        <v>0</v>
      </c>
      <c r="AA401">
        <v>1000</v>
      </c>
      <c r="AB401">
        <v>5</v>
      </c>
      <c r="AC401">
        <v>-0.7</v>
      </c>
      <c r="AD401">
        <v>3.92</v>
      </c>
      <c r="AE401">
        <v>1324</v>
      </c>
      <c r="AF401">
        <v>982</v>
      </c>
      <c r="AG401">
        <v>40</v>
      </c>
      <c r="AH401">
        <v>16</v>
      </c>
      <c r="AI401">
        <v>1.3</v>
      </c>
      <c r="AL401">
        <v>243.4</v>
      </c>
      <c r="AM401">
        <v>1.1679999999999999</v>
      </c>
      <c r="AS401" t="s">
        <v>82</v>
      </c>
      <c r="AT401" t="s">
        <v>86</v>
      </c>
      <c r="AU401" t="s">
        <v>87</v>
      </c>
      <c r="AV401" t="s">
        <v>88</v>
      </c>
    </row>
    <row r="402" spans="1:48">
      <c r="A402" s="6" t="s">
        <v>606</v>
      </c>
      <c r="B402" t="s">
        <v>85</v>
      </c>
      <c r="C402" t="s">
        <v>215</v>
      </c>
      <c r="D402" t="s">
        <v>216</v>
      </c>
      <c r="E402" t="s">
        <v>80</v>
      </c>
      <c r="F402">
        <v>2010</v>
      </c>
      <c r="H402">
        <v>165</v>
      </c>
      <c r="I402">
        <v>0.1</v>
      </c>
      <c r="J402" t="s">
        <v>79</v>
      </c>
      <c r="K402">
        <v>48</v>
      </c>
      <c r="L402">
        <v>1</v>
      </c>
      <c r="M402">
        <v>1000</v>
      </c>
      <c r="N402">
        <v>25</v>
      </c>
      <c r="O402">
        <v>23.1</v>
      </c>
      <c r="P402">
        <v>7.13</v>
      </c>
      <c r="Q402">
        <v>29</v>
      </c>
      <c r="R402">
        <v>7.82</v>
      </c>
      <c r="S402">
        <v>5.0999999999999996</v>
      </c>
      <c r="T402">
        <v>-101.89</v>
      </c>
      <c r="U402">
        <v>-0.43</v>
      </c>
      <c r="V402">
        <v>700</v>
      </c>
      <c r="W402">
        <v>5.5</v>
      </c>
      <c r="X402">
        <v>170</v>
      </c>
      <c r="Y402">
        <v>0.31</v>
      </c>
      <c r="Z402">
        <v>0</v>
      </c>
      <c r="AA402">
        <v>1000</v>
      </c>
      <c r="AB402">
        <v>3</v>
      </c>
      <c r="AC402">
        <v>-0.7</v>
      </c>
      <c r="AD402">
        <v>3.92</v>
      </c>
      <c r="AE402">
        <v>1324</v>
      </c>
      <c r="AF402">
        <v>982</v>
      </c>
      <c r="AG402">
        <v>40</v>
      </c>
      <c r="AH402">
        <v>16</v>
      </c>
      <c r="AI402">
        <v>1.3</v>
      </c>
      <c r="AL402">
        <v>243.4</v>
      </c>
      <c r="AM402">
        <v>1.1679999999999999</v>
      </c>
      <c r="AS402" t="s">
        <v>82</v>
      </c>
      <c r="AT402" t="s">
        <v>86</v>
      </c>
      <c r="AU402" t="s">
        <v>87</v>
      </c>
      <c r="AV402" t="s">
        <v>88</v>
      </c>
    </row>
    <row r="403" spans="1:48">
      <c r="A403" s="6" t="s">
        <v>606</v>
      </c>
      <c r="B403" t="s">
        <v>85</v>
      </c>
      <c r="C403" t="s">
        <v>217</v>
      </c>
      <c r="D403" t="s">
        <v>218</v>
      </c>
      <c r="E403" t="s">
        <v>80</v>
      </c>
      <c r="F403">
        <v>2011</v>
      </c>
      <c r="H403">
        <v>165</v>
      </c>
      <c r="I403">
        <v>0.1</v>
      </c>
      <c r="J403" t="s">
        <v>79</v>
      </c>
      <c r="K403">
        <v>48</v>
      </c>
      <c r="L403">
        <v>1</v>
      </c>
      <c r="M403">
        <v>1000</v>
      </c>
      <c r="N403">
        <v>25</v>
      </c>
      <c r="O403">
        <v>23.1</v>
      </c>
      <c r="P403">
        <v>7.13</v>
      </c>
      <c r="Q403">
        <v>29</v>
      </c>
      <c r="R403">
        <v>7.82</v>
      </c>
      <c r="S403">
        <v>6.3</v>
      </c>
      <c r="T403">
        <v>-103.29</v>
      </c>
      <c r="U403">
        <v>-0.42</v>
      </c>
      <c r="V403">
        <v>700</v>
      </c>
      <c r="W403">
        <v>5.5</v>
      </c>
      <c r="X403">
        <v>170</v>
      </c>
      <c r="Y403">
        <v>0.31</v>
      </c>
      <c r="Z403">
        <v>0</v>
      </c>
      <c r="AA403">
        <v>1000</v>
      </c>
      <c r="AB403">
        <v>5</v>
      </c>
      <c r="AC403">
        <v>-0.7</v>
      </c>
      <c r="AD403">
        <v>3.92</v>
      </c>
      <c r="AE403">
        <v>1324</v>
      </c>
      <c r="AF403">
        <v>982</v>
      </c>
      <c r="AG403">
        <v>40</v>
      </c>
      <c r="AH403">
        <v>16</v>
      </c>
      <c r="AI403">
        <v>1.3</v>
      </c>
      <c r="AL403">
        <v>243.4</v>
      </c>
      <c r="AM403">
        <v>1.1679999999999999</v>
      </c>
      <c r="AS403" t="s">
        <v>82</v>
      </c>
      <c r="AT403" t="s">
        <v>86</v>
      </c>
      <c r="AU403" t="s">
        <v>87</v>
      </c>
      <c r="AV403" t="s">
        <v>88</v>
      </c>
    </row>
    <row r="404" spans="1:48">
      <c r="A404" s="6" t="s">
        <v>606</v>
      </c>
      <c r="B404" t="s">
        <v>85</v>
      </c>
      <c r="C404" t="s">
        <v>219</v>
      </c>
      <c r="D404" t="s">
        <v>220</v>
      </c>
      <c r="E404" t="s">
        <v>80</v>
      </c>
      <c r="F404">
        <v>2010</v>
      </c>
      <c r="H404">
        <v>170</v>
      </c>
      <c r="I404">
        <v>0.1</v>
      </c>
      <c r="J404" t="s">
        <v>79</v>
      </c>
      <c r="K404">
        <v>48</v>
      </c>
      <c r="L404">
        <v>1</v>
      </c>
      <c r="M404">
        <v>1000</v>
      </c>
      <c r="N404">
        <v>25</v>
      </c>
      <c r="O404">
        <v>23.2</v>
      </c>
      <c r="P404">
        <v>7.32</v>
      </c>
      <c r="Q404">
        <v>29.2</v>
      </c>
      <c r="R404">
        <v>7.92</v>
      </c>
      <c r="S404">
        <v>5.0999999999999996</v>
      </c>
      <c r="T404">
        <v>-103.5</v>
      </c>
      <c r="U404">
        <v>-0.43</v>
      </c>
      <c r="V404">
        <v>800</v>
      </c>
      <c r="W404">
        <v>5.5</v>
      </c>
      <c r="X404">
        <v>190</v>
      </c>
      <c r="Y404">
        <v>0.28000000000000003</v>
      </c>
      <c r="Z404">
        <v>0</v>
      </c>
      <c r="AA404">
        <v>1000</v>
      </c>
      <c r="AB404">
        <v>3</v>
      </c>
      <c r="AC404">
        <v>-0.7</v>
      </c>
      <c r="AD404">
        <v>3.92</v>
      </c>
      <c r="AE404">
        <v>1324</v>
      </c>
      <c r="AF404">
        <v>982</v>
      </c>
      <c r="AG404">
        <v>40</v>
      </c>
      <c r="AH404">
        <v>16</v>
      </c>
      <c r="AI404">
        <v>1.3</v>
      </c>
      <c r="AL404">
        <v>243.4</v>
      </c>
      <c r="AM404">
        <v>1.1679999999999999</v>
      </c>
      <c r="AS404" t="s">
        <v>82</v>
      </c>
      <c r="AT404" t="s">
        <v>86</v>
      </c>
      <c r="AU404" t="s">
        <v>87</v>
      </c>
      <c r="AV404" t="s">
        <v>88</v>
      </c>
    </row>
    <row r="405" spans="1:48">
      <c r="A405" s="6" t="s">
        <v>606</v>
      </c>
      <c r="B405" t="s">
        <v>85</v>
      </c>
      <c r="C405" t="s">
        <v>221</v>
      </c>
      <c r="D405" t="s">
        <v>222</v>
      </c>
      <c r="E405" t="s">
        <v>80</v>
      </c>
      <c r="F405">
        <v>2011</v>
      </c>
      <c r="H405">
        <v>170</v>
      </c>
      <c r="I405">
        <v>0.1</v>
      </c>
      <c r="J405" t="s">
        <v>79</v>
      </c>
      <c r="K405">
        <v>48</v>
      </c>
      <c r="L405">
        <v>1</v>
      </c>
      <c r="M405">
        <v>1000</v>
      </c>
      <c r="N405">
        <v>25</v>
      </c>
      <c r="O405">
        <v>23.2</v>
      </c>
      <c r="P405">
        <v>7.32</v>
      </c>
      <c r="Q405">
        <v>29.2</v>
      </c>
      <c r="R405">
        <v>7.92</v>
      </c>
      <c r="S405">
        <v>6.3</v>
      </c>
      <c r="T405">
        <v>-104.63</v>
      </c>
      <c r="U405">
        <v>-0.42</v>
      </c>
      <c r="V405">
        <v>800</v>
      </c>
      <c r="W405">
        <v>5.5</v>
      </c>
      <c r="X405">
        <v>190</v>
      </c>
      <c r="Y405">
        <v>0.28000000000000003</v>
      </c>
      <c r="Z405">
        <v>0</v>
      </c>
      <c r="AA405">
        <v>1000</v>
      </c>
      <c r="AB405">
        <v>5</v>
      </c>
      <c r="AC405">
        <v>-0.7</v>
      </c>
      <c r="AD405">
        <v>3.92</v>
      </c>
      <c r="AE405">
        <v>1324</v>
      </c>
      <c r="AF405">
        <v>982</v>
      </c>
      <c r="AG405">
        <v>40</v>
      </c>
      <c r="AH405">
        <v>16</v>
      </c>
      <c r="AI405">
        <v>1.3</v>
      </c>
      <c r="AL405">
        <v>243.4</v>
      </c>
      <c r="AM405">
        <v>1.1679999999999999</v>
      </c>
      <c r="AS405" t="s">
        <v>82</v>
      </c>
      <c r="AT405" t="s">
        <v>86</v>
      </c>
      <c r="AU405" t="s">
        <v>87</v>
      </c>
      <c r="AV405" t="s">
        <v>88</v>
      </c>
    </row>
    <row r="406" spans="1:48">
      <c r="A406" s="6" t="s">
        <v>606</v>
      </c>
      <c r="B406" t="s">
        <v>85</v>
      </c>
      <c r="C406" t="s">
        <v>223</v>
      </c>
      <c r="D406" t="s">
        <v>224</v>
      </c>
      <c r="E406" t="s">
        <v>80</v>
      </c>
      <c r="F406">
        <v>2010</v>
      </c>
      <c r="H406">
        <v>175</v>
      </c>
      <c r="I406">
        <v>0.1</v>
      </c>
      <c r="J406" t="s">
        <v>79</v>
      </c>
      <c r="K406">
        <v>48</v>
      </c>
      <c r="L406">
        <v>1</v>
      </c>
      <c r="M406">
        <v>1000</v>
      </c>
      <c r="N406">
        <v>25</v>
      </c>
      <c r="O406">
        <v>23.4</v>
      </c>
      <c r="P406">
        <v>7.49</v>
      </c>
      <c r="Q406">
        <v>29.3</v>
      </c>
      <c r="R406">
        <v>8.0399999999999991</v>
      </c>
      <c r="S406">
        <v>5.2</v>
      </c>
      <c r="T406">
        <v>-105.13</v>
      </c>
      <c r="U406">
        <v>-0.43</v>
      </c>
      <c r="V406">
        <v>900</v>
      </c>
      <c r="W406">
        <v>5.5</v>
      </c>
      <c r="X406">
        <v>220</v>
      </c>
      <c r="Y406">
        <v>0.24</v>
      </c>
      <c r="Z406">
        <v>0</v>
      </c>
      <c r="AA406">
        <v>1000</v>
      </c>
      <c r="AB406">
        <v>3</v>
      </c>
      <c r="AC406">
        <v>-0.7</v>
      </c>
      <c r="AD406">
        <v>3.92</v>
      </c>
      <c r="AE406">
        <v>1324</v>
      </c>
      <c r="AF406">
        <v>982</v>
      </c>
      <c r="AG406">
        <v>40</v>
      </c>
      <c r="AH406">
        <v>16</v>
      </c>
      <c r="AI406">
        <v>1.3</v>
      </c>
      <c r="AL406">
        <v>243.4</v>
      </c>
      <c r="AM406">
        <v>1.1679999999999999</v>
      </c>
      <c r="AS406" t="s">
        <v>82</v>
      </c>
      <c r="AT406" t="s">
        <v>86</v>
      </c>
      <c r="AU406" t="s">
        <v>87</v>
      </c>
      <c r="AV406" t="s">
        <v>88</v>
      </c>
    </row>
    <row r="407" spans="1:48">
      <c r="A407" s="6" t="s">
        <v>606</v>
      </c>
      <c r="B407" t="s">
        <v>85</v>
      </c>
      <c r="C407" t="s">
        <v>225</v>
      </c>
      <c r="D407" t="s">
        <v>226</v>
      </c>
      <c r="E407" t="s">
        <v>80</v>
      </c>
      <c r="F407">
        <v>2011</v>
      </c>
      <c r="H407">
        <v>175</v>
      </c>
      <c r="I407">
        <v>0.1</v>
      </c>
      <c r="J407" t="s">
        <v>79</v>
      </c>
      <c r="K407">
        <v>48</v>
      </c>
      <c r="L407">
        <v>1</v>
      </c>
      <c r="M407">
        <v>1000</v>
      </c>
      <c r="N407">
        <v>25</v>
      </c>
      <c r="O407">
        <v>23.4</v>
      </c>
      <c r="P407">
        <v>7.49</v>
      </c>
      <c r="Q407">
        <v>29.3</v>
      </c>
      <c r="R407">
        <v>8.0399999999999991</v>
      </c>
      <c r="S407">
        <v>6.4</v>
      </c>
      <c r="T407">
        <v>-106.25</v>
      </c>
      <c r="U407">
        <v>-0.42</v>
      </c>
      <c r="V407">
        <v>900</v>
      </c>
      <c r="W407">
        <v>5.5</v>
      </c>
      <c r="X407">
        <v>220</v>
      </c>
      <c r="Y407">
        <v>0.24</v>
      </c>
      <c r="Z407">
        <v>0</v>
      </c>
      <c r="AA407">
        <v>1000</v>
      </c>
      <c r="AB407">
        <v>5</v>
      </c>
      <c r="AC407">
        <v>-0.7</v>
      </c>
      <c r="AD407">
        <v>3.92</v>
      </c>
      <c r="AE407">
        <v>1324</v>
      </c>
      <c r="AF407">
        <v>982</v>
      </c>
      <c r="AG407">
        <v>40</v>
      </c>
      <c r="AH407">
        <v>16</v>
      </c>
      <c r="AI407">
        <v>1.3</v>
      </c>
      <c r="AL407">
        <v>243.4</v>
      </c>
      <c r="AM407">
        <v>1.1679999999999999</v>
      </c>
      <c r="AS407" t="s">
        <v>82</v>
      </c>
      <c r="AT407" t="s">
        <v>86</v>
      </c>
      <c r="AU407" t="s">
        <v>87</v>
      </c>
      <c r="AV407" t="s">
        <v>88</v>
      </c>
    </row>
    <row r="408" spans="1:48">
      <c r="A408" s="6" t="s">
        <v>606</v>
      </c>
      <c r="B408" t="s">
        <v>85</v>
      </c>
      <c r="C408" t="s">
        <v>227</v>
      </c>
      <c r="D408" t="s">
        <v>228</v>
      </c>
      <c r="E408" t="s">
        <v>80</v>
      </c>
      <c r="F408">
        <v>2010</v>
      </c>
      <c r="H408">
        <v>180</v>
      </c>
      <c r="I408">
        <v>0.1</v>
      </c>
      <c r="J408" t="s">
        <v>79</v>
      </c>
      <c r="K408">
        <v>48</v>
      </c>
      <c r="L408">
        <v>1</v>
      </c>
      <c r="M408">
        <v>1000</v>
      </c>
      <c r="N408">
        <v>25</v>
      </c>
      <c r="O408">
        <v>23.5</v>
      </c>
      <c r="P408">
        <v>7.65</v>
      </c>
      <c r="Q408">
        <v>29.4</v>
      </c>
      <c r="R408">
        <v>8.19</v>
      </c>
      <c r="S408">
        <v>5.3</v>
      </c>
      <c r="T408">
        <v>-106.02</v>
      </c>
      <c r="U408">
        <v>-0.43</v>
      </c>
      <c r="V408">
        <v>900</v>
      </c>
      <c r="W408">
        <v>5.5</v>
      </c>
      <c r="X408">
        <v>220</v>
      </c>
      <c r="Y408">
        <v>0.23</v>
      </c>
      <c r="Z408">
        <v>0</v>
      </c>
      <c r="AA408">
        <v>1000</v>
      </c>
      <c r="AB408">
        <v>3</v>
      </c>
      <c r="AC408">
        <v>-0.7</v>
      </c>
      <c r="AD408">
        <v>3.92</v>
      </c>
      <c r="AE408">
        <v>1324</v>
      </c>
      <c r="AF408">
        <v>982</v>
      </c>
      <c r="AG408">
        <v>40</v>
      </c>
      <c r="AH408">
        <v>16</v>
      </c>
      <c r="AI408">
        <v>1.3</v>
      </c>
      <c r="AL408">
        <v>243.4</v>
      </c>
      <c r="AM408">
        <v>1.1679999999999999</v>
      </c>
      <c r="AS408" t="s">
        <v>82</v>
      </c>
      <c r="AT408" t="s">
        <v>86</v>
      </c>
      <c r="AU408" t="s">
        <v>87</v>
      </c>
      <c r="AV408" t="s">
        <v>88</v>
      </c>
    </row>
    <row r="409" spans="1:48">
      <c r="A409" s="6" t="s">
        <v>606</v>
      </c>
      <c r="B409" t="s">
        <v>85</v>
      </c>
      <c r="C409" t="s">
        <v>229</v>
      </c>
      <c r="D409" t="s">
        <v>230</v>
      </c>
      <c r="E409" t="s">
        <v>80</v>
      </c>
      <c r="F409">
        <v>2011</v>
      </c>
      <c r="H409">
        <v>180</v>
      </c>
      <c r="I409">
        <v>0.1</v>
      </c>
      <c r="J409" t="s">
        <v>79</v>
      </c>
      <c r="K409">
        <v>48</v>
      </c>
      <c r="L409">
        <v>1</v>
      </c>
      <c r="M409">
        <v>1000</v>
      </c>
      <c r="N409">
        <v>25</v>
      </c>
      <c r="O409">
        <v>23.5</v>
      </c>
      <c r="P409">
        <v>7.65</v>
      </c>
      <c r="Q409">
        <v>29.4</v>
      </c>
      <c r="R409">
        <v>8.19</v>
      </c>
      <c r="S409">
        <v>6.6</v>
      </c>
      <c r="T409">
        <v>-107.74</v>
      </c>
      <c r="U409">
        <v>-0.42</v>
      </c>
      <c r="V409">
        <v>900</v>
      </c>
      <c r="W409">
        <v>5.5</v>
      </c>
      <c r="X409">
        <v>220</v>
      </c>
      <c r="Y409">
        <v>0.23</v>
      </c>
      <c r="Z409">
        <v>0</v>
      </c>
      <c r="AA409">
        <v>1000</v>
      </c>
      <c r="AB409">
        <v>5</v>
      </c>
      <c r="AC409">
        <v>-0.7</v>
      </c>
      <c r="AD409">
        <v>3.92</v>
      </c>
      <c r="AE409">
        <v>1324</v>
      </c>
      <c r="AF409">
        <v>982</v>
      </c>
      <c r="AG409">
        <v>40</v>
      </c>
      <c r="AH409">
        <v>16</v>
      </c>
      <c r="AI409">
        <v>1.3</v>
      </c>
      <c r="AL409">
        <v>243.4</v>
      </c>
      <c r="AM409">
        <v>1.1679999999999999</v>
      </c>
      <c r="AS409" t="s">
        <v>82</v>
      </c>
      <c r="AT409" t="s">
        <v>86</v>
      </c>
      <c r="AU409" t="s">
        <v>87</v>
      </c>
      <c r="AV409" t="s">
        <v>88</v>
      </c>
    </row>
    <row r="410" spans="1:48">
      <c r="A410" s="6" t="s">
        <v>606</v>
      </c>
      <c r="B410" t="s">
        <v>85</v>
      </c>
      <c r="C410" t="s">
        <v>233</v>
      </c>
      <c r="D410" t="s">
        <v>234</v>
      </c>
      <c r="E410" t="s">
        <v>80</v>
      </c>
      <c r="F410">
        <v>2010</v>
      </c>
      <c r="H410">
        <v>185</v>
      </c>
      <c r="I410">
        <v>0.1</v>
      </c>
      <c r="J410" t="s">
        <v>79</v>
      </c>
      <c r="K410">
        <v>60</v>
      </c>
      <c r="L410">
        <v>1</v>
      </c>
      <c r="M410">
        <v>1000</v>
      </c>
      <c r="N410">
        <v>25</v>
      </c>
      <c r="O410">
        <v>28.5</v>
      </c>
      <c r="P410">
        <v>6.49</v>
      </c>
      <c r="Q410">
        <v>35.9</v>
      </c>
      <c r="R410">
        <v>7.27</v>
      </c>
      <c r="S410">
        <v>5.8</v>
      </c>
      <c r="T410">
        <v>-124.53</v>
      </c>
      <c r="U410">
        <v>-0.42</v>
      </c>
      <c r="V410">
        <v>700</v>
      </c>
      <c r="W410">
        <v>5.5</v>
      </c>
      <c r="X410">
        <v>180</v>
      </c>
      <c r="Y410">
        <v>0.46</v>
      </c>
      <c r="Z410">
        <v>0</v>
      </c>
      <c r="AA410">
        <v>1000</v>
      </c>
      <c r="AB410">
        <v>5</v>
      </c>
      <c r="AC410">
        <v>-0.7</v>
      </c>
      <c r="AD410">
        <v>3.92</v>
      </c>
      <c r="AE410">
        <v>1638</v>
      </c>
      <c r="AF410">
        <v>982</v>
      </c>
      <c r="AG410">
        <v>40</v>
      </c>
      <c r="AH410">
        <v>19.2</v>
      </c>
      <c r="AI410">
        <v>1.609</v>
      </c>
      <c r="AL410">
        <v>243.4</v>
      </c>
      <c r="AM410">
        <v>1.46</v>
      </c>
      <c r="AS410" t="s">
        <v>82</v>
      </c>
      <c r="AT410" t="s">
        <v>86</v>
      </c>
      <c r="AU410" t="s">
        <v>87</v>
      </c>
      <c r="AV410" t="s">
        <v>88</v>
      </c>
    </row>
    <row r="411" spans="1:48">
      <c r="A411" s="6" t="s">
        <v>606</v>
      </c>
      <c r="B411" t="s">
        <v>85</v>
      </c>
      <c r="C411" t="s">
        <v>235</v>
      </c>
      <c r="D411" t="s">
        <v>236</v>
      </c>
      <c r="E411" t="s">
        <v>80</v>
      </c>
      <c r="F411">
        <v>2011</v>
      </c>
      <c r="H411">
        <v>185</v>
      </c>
      <c r="I411">
        <v>0.1</v>
      </c>
      <c r="J411" t="s">
        <v>79</v>
      </c>
      <c r="K411">
        <v>48</v>
      </c>
      <c r="L411">
        <v>1</v>
      </c>
      <c r="M411">
        <v>1000</v>
      </c>
      <c r="N411">
        <v>25</v>
      </c>
      <c r="O411">
        <v>23.7</v>
      </c>
      <c r="P411">
        <v>7.82</v>
      </c>
      <c r="Q411">
        <v>29.4</v>
      </c>
      <c r="R411">
        <v>8.39</v>
      </c>
      <c r="S411">
        <v>6.7</v>
      </c>
      <c r="T411">
        <v>-108.7</v>
      </c>
      <c r="U411">
        <v>-0.42</v>
      </c>
      <c r="V411">
        <v>800</v>
      </c>
      <c r="W411">
        <v>5.5</v>
      </c>
      <c r="X411">
        <v>200</v>
      </c>
      <c r="Y411">
        <v>0.2</v>
      </c>
      <c r="Z411">
        <v>0</v>
      </c>
      <c r="AA411">
        <v>1000</v>
      </c>
      <c r="AB411">
        <v>5</v>
      </c>
      <c r="AC411">
        <v>-0.7</v>
      </c>
      <c r="AD411">
        <v>3.92</v>
      </c>
      <c r="AE411">
        <v>1324</v>
      </c>
      <c r="AF411">
        <v>982</v>
      </c>
      <c r="AG411">
        <v>40</v>
      </c>
      <c r="AH411">
        <v>16</v>
      </c>
      <c r="AI411">
        <v>1.3</v>
      </c>
      <c r="AL411">
        <v>243.4</v>
      </c>
      <c r="AM411">
        <v>1.1679999999999999</v>
      </c>
      <c r="AS411" t="s">
        <v>82</v>
      </c>
      <c r="AT411" t="s">
        <v>86</v>
      </c>
      <c r="AU411" t="s">
        <v>87</v>
      </c>
      <c r="AV411" t="s">
        <v>88</v>
      </c>
    </row>
    <row r="412" spans="1:48">
      <c r="A412" s="6" t="s">
        <v>606</v>
      </c>
      <c r="B412" t="s">
        <v>85</v>
      </c>
      <c r="C412" t="s">
        <v>237</v>
      </c>
      <c r="D412" t="s">
        <v>238</v>
      </c>
      <c r="E412" t="s">
        <v>80</v>
      </c>
      <c r="F412">
        <v>2010</v>
      </c>
      <c r="H412">
        <v>190</v>
      </c>
      <c r="I412">
        <v>0.1</v>
      </c>
      <c r="J412" t="s">
        <v>79</v>
      </c>
      <c r="K412">
        <v>48</v>
      </c>
      <c r="L412">
        <v>1</v>
      </c>
      <c r="M412">
        <v>1000</v>
      </c>
      <c r="N412">
        <v>25</v>
      </c>
      <c r="O412">
        <v>23.9</v>
      </c>
      <c r="P412">
        <v>7.95</v>
      </c>
      <c r="Q412">
        <v>29.6</v>
      </c>
      <c r="R412">
        <v>8.5</v>
      </c>
      <c r="S412">
        <v>5.5</v>
      </c>
      <c r="T412">
        <v>-109.13</v>
      </c>
      <c r="U412">
        <v>-0.43</v>
      </c>
      <c r="V412">
        <v>900</v>
      </c>
      <c r="W412">
        <v>5.5</v>
      </c>
      <c r="X412">
        <v>220</v>
      </c>
      <c r="Y412">
        <v>0.19</v>
      </c>
      <c r="Z412">
        <v>0</v>
      </c>
      <c r="AA412">
        <v>1000</v>
      </c>
      <c r="AB412">
        <v>3</v>
      </c>
      <c r="AC412">
        <v>-0.7</v>
      </c>
      <c r="AD412">
        <v>3.92</v>
      </c>
      <c r="AE412">
        <v>1324</v>
      </c>
      <c r="AF412">
        <v>982</v>
      </c>
      <c r="AG412">
        <v>40</v>
      </c>
      <c r="AH412">
        <v>16</v>
      </c>
      <c r="AI412">
        <v>1.3</v>
      </c>
      <c r="AL412">
        <v>243.4</v>
      </c>
      <c r="AM412">
        <v>1.1679999999999999</v>
      </c>
      <c r="AS412" t="s">
        <v>82</v>
      </c>
      <c r="AT412" t="s">
        <v>86</v>
      </c>
      <c r="AU412" t="s">
        <v>87</v>
      </c>
      <c r="AV412" t="s">
        <v>88</v>
      </c>
    </row>
    <row r="413" spans="1:48">
      <c r="A413" s="6" t="s">
        <v>606</v>
      </c>
      <c r="B413" t="s">
        <v>85</v>
      </c>
      <c r="C413" t="s">
        <v>239</v>
      </c>
      <c r="D413" t="s">
        <v>240</v>
      </c>
      <c r="E413" t="s">
        <v>80</v>
      </c>
      <c r="F413">
        <v>2011</v>
      </c>
      <c r="H413">
        <v>190</v>
      </c>
      <c r="I413">
        <v>0.1</v>
      </c>
      <c r="J413" t="s">
        <v>79</v>
      </c>
      <c r="K413">
        <v>48</v>
      </c>
      <c r="L413">
        <v>1</v>
      </c>
      <c r="M413">
        <v>1000</v>
      </c>
      <c r="N413">
        <v>25</v>
      </c>
      <c r="O413">
        <v>23.9</v>
      </c>
      <c r="P413">
        <v>7.95</v>
      </c>
      <c r="Q413">
        <v>29.6</v>
      </c>
      <c r="R413">
        <v>8.5</v>
      </c>
      <c r="S413">
        <v>6.8</v>
      </c>
      <c r="T413">
        <v>-110.26</v>
      </c>
      <c r="U413">
        <v>-0.42</v>
      </c>
      <c r="V413">
        <v>900</v>
      </c>
      <c r="W413">
        <v>5.5</v>
      </c>
      <c r="X413">
        <v>220</v>
      </c>
      <c r="Y413">
        <v>0.19</v>
      </c>
      <c r="Z413">
        <v>0</v>
      </c>
      <c r="AA413">
        <v>1000</v>
      </c>
      <c r="AB413">
        <v>5</v>
      </c>
      <c r="AC413">
        <v>-0.7</v>
      </c>
      <c r="AD413">
        <v>3.92</v>
      </c>
      <c r="AE413">
        <v>1324</v>
      </c>
      <c r="AF413">
        <v>982</v>
      </c>
      <c r="AG413">
        <v>40</v>
      </c>
      <c r="AH413">
        <v>16</v>
      </c>
      <c r="AI413">
        <v>1.3</v>
      </c>
      <c r="AL413">
        <v>243.4</v>
      </c>
      <c r="AM413">
        <v>1.1679999999999999</v>
      </c>
      <c r="AS413" t="s">
        <v>82</v>
      </c>
      <c r="AT413" t="s">
        <v>86</v>
      </c>
      <c r="AU413" t="s">
        <v>87</v>
      </c>
      <c r="AV413" t="s">
        <v>88</v>
      </c>
    </row>
    <row r="414" spans="1:48">
      <c r="A414" s="6" t="s">
        <v>606</v>
      </c>
      <c r="B414" t="s">
        <v>85</v>
      </c>
      <c r="C414" t="s">
        <v>241</v>
      </c>
      <c r="D414" t="s">
        <v>242</v>
      </c>
      <c r="E414" t="s">
        <v>80</v>
      </c>
      <c r="F414">
        <v>2011</v>
      </c>
      <c r="H414">
        <v>195</v>
      </c>
      <c r="I414">
        <v>0.1</v>
      </c>
      <c r="J414" t="s">
        <v>79</v>
      </c>
      <c r="K414">
        <v>48</v>
      </c>
      <c r="L414">
        <v>1</v>
      </c>
      <c r="M414">
        <v>1000</v>
      </c>
      <c r="N414">
        <v>25</v>
      </c>
      <c r="O414">
        <v>24</v>
      </c>
      <c r="P414">
        <v>8.1300000000000008</v>
      </c>
      <c r="Q414">
        <v>29.6</v>
      </c>
      <c r="R414">
        <v>8.69</v>
      </c>
      <c r="S414">
        <v>5.0999999999999996</v>
      </c>
      <c r="T414">
        <v>-107.43</v>
      </c>
      <c r="U414">
        <v>-0.43</v>
      </c>
      <c r="V414">
        <v>1000</v>
      </c>
      <c r="W414">
        <v>5.5</v>
      </c>
      <c r="X414">
        <v>220</v>
      </c>
      <c r="Y414">
        <v>0.18</v>
      </c>
      <c r="Z414">
        <v>0</v>
      </c>
      <c r="AA414">
        <v>1000</v>
      </c>
      <c r="AB414">
        <v>3</v>
      </c>
      <c r="AC414">
        <v>-0.7</v>
      </c>
      <c r="AD414">
        <v>10.27</v>
      </c>
      <c r="AE414">
        <v>1324</v>
      </c>
      <c r="AF414">
        <v>982</v>
      </c>
      <c r="AG414">
        <v>40</v>
      </c>
      <c r="AH414">
        <v>16</v>
      </c>
      <c r="AI414">
        <v>1.3</v>
      </c>
      <c r="AL414">
        <v>243.4</v>
      </c>
      <c r="AM414">
        <v>1.1679999999999999</v>
      </c>
      <c r="AS414" t="s">
        <v>82</v>
      </c>
      <c r="AT414" t="s">
        <v>86</v>
      </c>
      <c r="AU414" t="s">
        <v>87</v>
      </c>
      <c r="AV414" t="s">
        <v>88</v>
      </c>
    </row>
    <row r="415" spans="1:48">
      <c r="A415" s="6" t="s">
        <v>606</v>
      </c>
      <c r="B415" t="s">
        <v>85</v>
      </c>
      <c r="C415" t="s">
        <v>243</v>
      </c>
      <c r="D415" t="s">
        <v>244</v>
      </c>
      <c r="E415" t="s">
        <v>83</v>
      </c>
      <c r="F415">
        <v>2012</v>
      </c>
      <c r="H415">
        <v>195</v>
      </c>
      <c r="I415">
        <v>0.1</v>
      </c>
      <c r="J415" t="s">
        <v>79</v>
      </c>
      <c r="K415">
        <v>48</v>
      </c>
      <c r="L415">
        <v>1</v>
      </c>
      <c r="M415">
        <v>1000</v>
      </c>
      <c r="N415">
        <v>25</v>
      </c>
      <c r="O415">
        <v>24</v>
      </c>
      <c r="P415">
        <v>8.1300000000000008</v>
      </c>
      <c r="Q415">
        <v>29.6</v>
      </c>
      <c r="R415">
        <v>8.69</v>
      </c>
      <c r="S415">
        <v>5.0999999999999996</v>
      </c>
      <c r="T415">
        <v>-107.43</v>
      </c>
      <c r="U415">
        <v>-0.43</v>
      </c>
      <c r="V415">
        <v>1000</v>
      </c>
      <c r="W415">
        <v>5.5</v>
      </c>
      <c r="X415">
        <v>220</v>
      </c>
      <c r="Y415">
        <v>0.18</v>
      </c>
      <c r="Z415">
        <v>0</v>
      </c>
      <c r="AA415">
        <v>1000</v>
      </c>
      <c r="AB415">
        <v>3</v>
      </c>
      <c r="AC415">
        <v>-0.7</v>
      </c>
      <c r="AD415">
        <v>10.27</v>
      </c>
      <c r="AE415">
        <v>1324</v>
      </c>
      <c r="AF415">
        <v>982</v>
      </c>
      <c r="AG415">
        <v>40</v>
      </c>
      <c r="AH415">
        <v>16</v>
      </c>
      <c r="AI415">
        <v>1.3</v>
      </c>
      <c r="AL415">
        <v>243.4</v>
      </c>
      <c r="AM415">
        <v>1.1679999999999999</v>
      </c>
      <c r="AS415" t="s">
        <v>82</v>
      </c>
      <c r="AT415" t="s">
        <v>86</v>
      </c>
      <c r="AU415" t="s">
        <v>87</v>
      </c>
      <c r="AV415" t="s">
        <v>88</v>
      </c>
    </row>
    <row r="416" spans="1:48">
      <c r="A416" s="6" t="s">
        <v>606</v>
      </c>
      <c r="B416" t="s">
        <v>85</v>
      </c>
      <c r="C416" t="s">
        <v>245</v>
      </c>
      <c r="D416" t="s">
        <v>246</v>
      </c>
      <c r="E416" t="s">
        <v>80</v>
      </c>
      <c r="F416">
        <v>2011</v>
      </c>
      <c r="H416">
        <v>200</v>
      </c>
      <c r="I416">
        <v>0.1</v>
      </c>
      <c r="J416" t="s">
        <v>79</v>
      </c>
      <c r="K416">
        <v>48</v>
      </c>
      <c r="L416">
        <v>1</v>
      </c>
      <c r="M416">
        <v>1000</v>
      </c>
      <c r="N416">
        <v>25</v>
      </c>
      <c r="O416">
        <v>24.1</v>
      </c>
      <c r="P416">
        <v>8.3000000000000007</v>
      </c>
      <c r="Q416">
        <v>29.8</v>
      </c>
      <c r="R416">
        <v>8.8699999999999992</v>
      </c>
      <c r="S416">
        <v>5.3</v>
      </c>
      <c r="T416">
        <v>-108.26</v>
      </c>
      <c r="U416">
        <v>-0.43</v>
      </c>
      <c r="V416">
        <v>1000</v>
      </c>
      <c r="W416">
        <v>5.5</v>
      </c>
      <c r="X416">
        <v>220</v>
      </c>
      <c r="Y416">
        <v>0.18</v>
      </c>
      <c r="Z416">
        <v>0</v>
      </c>
      <c r="AA416">
        <v>1000</v>
      </c>
      <c r="AB416">
        <v>3</v>
      </c>
      <c r="AC416">
        <v>-0.7</v>
      </c>
      <c r="AD416">
        <v>10.49</v>
      </c>
      <c r="AE416">
        <v>1324</v>
      </c>
      <c r="AF416">
        <v>982</v>
      </c>
      <c r="AG416">
        <v>40</v>
      </c>
      <c r="AH416">
        <v>16</v>
      </c>
      <c r="AI416">
        <v>1.3</v>
      </c>
      <c r="AL416">
        <v>243.4</v>
      </c>
      <c r="AM416">
        <v>1.1679999999999999</v>
      </c>
      <c r="AS416" t="s">
        <v>82</v>
      </c>
      <c r="AT416" t="s">
        <v>86</v>
      </c>
      <c r="AU416" t="s">
        <v>87</v>
      </c>
      <c r="AV416" t="s">
        <v>88</v>
      </c>
    </row>
    <row r="417" spans="1:48">
      <c r="A417" s="6" t="s">
        <v>606</v>
      </c>
      <c r="B417" t="s">
        <v>85</v>
      </c>
      <c r="C417" t="s">
        <v>247</v>
      </c>
      <c r="D417" t="s">
        <v>248</v>
      </c>
      <c r="E417" t="s">
        <v>80</v>
      </c>
      <c r="F417">
        <v>2011</v>
      </c>
      <c r="H417">
        <v>200</v>
      </c>
      <c r="I417">
        <v>0.1</v>
      </c>
      <c r="J417" t="s">
        <v>79</v>
      </c>
      <c r="K417">
        <v>60</v>
      </c>
      <c r="L417">
        <v>1</v>
      </c>
      <c r="M417">
        <v>1000</v>
      </c>
      <c r="N417">
        <v>25</v>
      </c>
      <c r="O417">
        <v>28.9</v>
      </c>
      <c r="P417">
        <v>6.93</v>
      </c>
      <c r="Q417">
        <v>36.200000000000003</v>
      </c>
      <c r="R417">
        <v>7.67</v>
      </c>
      <c r="S417">
        <v>6.1</v>
      </c>
      <c r="T417">
        <v>-127.6</v>
      </c>
      <c r="U417">
        <v>-0.42</v>
      </c>
      <c r="V417">
        <v>800</v>
      </c>
      <c r="W417">
        <v>5.5</v>
      </c>
      <c r="X417">
        <v>200</v>
      </c>
      <c r="Y417">
        <v>0.4</v>
      </c>
      <c r="Z417">
        <v>0</v>
      </c>
      <c r="AA417">
        <v>1000</v>
      </c>
      <c r="AB417">
        <v>5</v>
      </c>
      <c r="AC417">
        <v>-0.7</v>
      </c>
      <c r="AD417">
        <v>9.1999999999999993</v>
      </c>
      <c r="AE417">
        <v>1638</v>
      </c>
      <c r="AF417">
        <v>982</v>
      </c>
      <c r="AG417">
        <v>40</v>
      </c>
      <c r="AH417">
        <v>19.2</v>
      </c>
      <c r="AI417">
        <v>1.609</v>
      </c>
      <c r="AL417">
        <v>243.4</v>
      </c>
      <c r="AM417">
        <v>1.46</v>
      </c>
      <c r="AS417" t="s">
        <v>82</v>
      </c>
      <c r="AT417" t="s">
        <v>86</v>
      </c>
      <c r="AU417" t="s">
        <v>87</v>
      </c>
      <c r="AV417" t="s">
        <v>88</v>
      </c>
    </row>
    <row r="418" spans="1:48">
      <c r="A418" s="6" t="s">
        <v>606</v>
      </c>
      <c r="B418" t="s">
        <v>85</v>
      </c>
      <c r="C418" t="s">
        <v>249</v>
      </c>
      <c r="D418" t="s">
        <v>250</v>
      </c>
      <c r="E418" t="s">
        <v>83</v>
      </c>
      <c r="F418">
        <v>2012</v>
      </c>
      <c r="H418">
        <v>200</v>
      </c>
      <c r="I418">
        <v>0.1</v>
      </c>
      <c r="J418" t="s">
        <v>79</v>
      </c>
      <c r="K418">
        <v>48</v>
      </c>
      <c r="L418">
        <v>1</v>
      </c>
      <c r="M418">
        <v>1000</v>
      </c>
      <c r="N418">
        <v>25</v>
      </c>
      <c r="O418">
        <v>24.1</v>
      </c>
      <c r="P418">
        <v>8.3000000000000007</v>
      </c>
      <c r="Q418">
        <v>29.8</v>
      </c>
      <c r="R418">
        <v>8.8699999999999992</v>
      </c>
      <c r="S418">
        <v>5.3</v>
      </c>
      <c r="T418">
        <v>-108.26</v>
      </c>
      <c r="U418">
        <v>-0.43</v>
      </c>
      <c r="V418">
        <v>1000</v>
      </c>
      <c r="W418">
        <v>5.5</v>
      </c>
      <c r="X418">
        <v>220</v>
      </c>
      <c r="Y418">
        <v>0.18</v>
      </c>
      <c r="Z418">
        <v>0</v>
      </c>
      <c r="AA418">
        <v>1000</v>
      </c>
      <c r="AB418">
        <v>3</v>
      </c>
      <c r="AC418">
        <v>-0.7</v>
      </c>
      <c r="AD418">
        <v>10.49</v>
      </c>
      <c r="AE418">
        <v>1324</v>
      </c>
      <c r="AF418">
        <v>982</v>
      </c>
      <c r="AG418">
        <v>40</v>
      </c>
      <c r="AH418">
        <v>16</v>
      </c>
      <c r="AI418">
        <v>1.3</v>
      </c>
      <c r="AL418">
        <v>243.4</v>
      </c>
      <c r="AM418">
        <v>1.1679999999999999</v>
      </c>
      <c r="AS418" t="s">
        <v>82</v>
      </c>
      <c r="AT418" t="s">
        <v>86</v>
      </c>
      <c r="AU418" t="s">
        <v>87</v>
      </c>
      <c r="AV418" t="s">
        <v>88</v>
      </c>
    </row>
    <row r="419" spans="1:48">
      <c r="A419" s="6" t="s">
        <v>606</v>
      </c>
      <c r="B419" t="s">
        <v>85</v>
      </c>
      <c r="C419" t="s">
        <v>251</v>
      </c>
      <c r="D419" t="s">
        <v>252</v>
      </c>
      <c r="E419" t="s">
        <v>80</v>
      </c>
      <c r="F419">
        <v>2011</v>
      </c>
      <c r="H419">
        <v>205</v>
      </c>
      <c r="I419">
        <v>0.1</v>
      </c>
      <c r="J419" t="s">
        <v>79</v>
      </c>
      <c r="K419">
        <v>48</v>
      </c>
      <c r="L419">
        <v>1</v>
      </c>
      <c r="M419">
        <v>1000</v>
      </c>
      <c r="N419">
        <v>25</v>
      </c>
      <c r="O419">
        <v>24.2</v>
      </c>
      <c r="P419">
        <v>8.4700000000000006</v>
      </c>
      <c r="Q419">
        <v>29.9</v>
      </c>
      <c r="R419">
        <v>9.0299999999999994</v>
      </c>
      <c r="S419">
        <v>5.4</v>
      </c>
      <c r="T419">
        <v>-108.23</v>
      </c>
      <c r="U419">
        <v>-0.43</v>
      </c>
      <c r="V419">
        <v>1000</v>
      </c>
      <c r="W419">
        <v>5.5</v>
      </c>
      <c r="X419">
        <v>220</v>
      </c>
      <c r="Y419">
        <v>0.17</v>
      </c>
      <c r="Z419">
        <v>0</v>
      </c>
      <c r="AA419">
        <v>1000</v>
      </c>
      <c r="AB419">
        <v>3</v>
      </c>
      <c r="AC419">
        <v>-0.7</v>
      </c>
      <c r="AD419">
        <v>10.84</v>
      </c>
      <c r="AE419">
        <v>1324</v>
      </c>
      <c r="AF419">
        <v>982</v>
      </c>
      <c r="AG419">
        <v>40</v>
      </c>
      <c r="AH419">
        <v>16</v>
      </c>
      <c r="AI419">
        <v>1.3</v>
      </c>
      <c r="AL419">
        <v>243.4</v>
      </c>
      <c r="AM419">
        <v>1.1679999999999999</v>
      </c>
      <c r="AS419" t="s">
        <v>82</v>
      </c>
      <c r="AT419" t="s">
        <v>86</v>
      </c>
      <c r="AU419" t="s">
        <v>87</v>
      </c>
      <c r="AV419" t="s">
        <v>88</v>
      </c>
    </row>
    <row r="420" spans="1:48">
      <c r="A420" s="6" t="s">
        <v>606</v>
      </c>
      <c r="B420" t="s">
        <v>85</v>
      </c>
      <c r="C420" t="s">
        <v>253</v>
      </c>
      <c r="D420" t="s">
        <v>254</v>
      </c>
      <c r="E420" t="s">
        <v>80</v>
      </c>
      <c r="F420">
        <v>2011</v>
      </c>
      <c r="H420">
        <v>205</v>
      </c>
      <c r="I420">
        <v>0.1</v>
      </c>
      <c r="J420" t="s">
        <v>79</v>
      </c>
      <c r="K420">
        <v>60</v>
      </c>
      <c r="L420">
        <v>1</v>
      </c>
      <c r="M420">
        <v>1000</v>
      </c>
      <c r="N420">
        <v>25</v>
      </c>
      <c r="O420">
        <v>28.9</v>
      </c>
      <c r="P420">
        <v>7.09</v>
      </c>
      <c r="Q420">
        <v>36.200000000000003</v>
      </c>
      <c r="R420">
        <v>7.78</v>
      </c>
      <c r="S420">
        <v>6.2</v>
      </c>
      <c r="T420">
        <v>-128.99</v>
      </c>
      <c r="U420">
        <v>-0.42</v>
      </c>
      <c r="V420">
        <v>1000</v>
      </c>
      <c r="W420">
        <v>5.5</v>
      </c>
      <c r="X420">
        <v>200</v>
      </c>
      <c r="Y420">
        <v>0.37</v>
      </c>
      <c r="Z420">
        <v>0</v>
      </c>
      <c r="AA420">
        <v>1000</v>
      </c>
      <c r="AB420">
        <v>5</v>
      </c>
      <c r="AC420">
        <v>-0.7</v>
      </c>
      <c r="AD420">
        <v>3.92</v>
      </c>
      <c r="AE420">
        <v>1638</v>
      </c>
      <c r="AF420">
        <v>982</v>
      </c>
      <c r="AG420">
        <v>40</v>
      </c>
      <c r="AH420">
        <v>19.2</v>
      </c>
      <c r="AI420">
        <v>1.609</v>
      </c>
      <c r="AL420">
        <v>243.4</v>
      </c>
      <c r="AM420">
        <v>1.46</v>
      </c>
      <c r="AS420" t="s">
        <v>82</v>
      </c>
      <c r="AT420" t="s">
        <v>86</v>
      </c>
      <c r="AU420" t="s">
        <v>87</v>
      </c>
      <c r="AV420" t="s">
        <v>88</v>
      </c>
    </row>
    <row r="421" spans="1:48">
      <c r="A421" s="6" t="s">
        <v>606</v>
      </c>
      <c r="B421" t="s">
        <v>85</v>
      </c>
      <c r="C421" t="s">
        <v>255</v>
      </c>
      <c r="D421" t="s">
        <v>256</v>
      </c>
      <c r="E421" t="s">
        <v>83</v>
      </c>
      <c r="F421">
        <v>2012</v>
      </c>
      <c r="H421">
        <v>205</v>
      </c>
      <c r="I421">
        <v>0.1</v>
      </c>
      <c r="J421" t="s">
        <v>79</v>
      </c>
      <c r="K421">
        <v>48</v>
      </c>
      <c r="L421">
        <v>1</v>
      </c>
      <c r="M421">
        <v>1000</v>
      </c>
      <c r="N421">
        <v>25</v>
      </c>
      <c r="O421">
        <v>24.2</v>
      </c>
      <c r="P421">
        <v>8.4700000000000006</v>
      </c>
      <c r="Q421">
        <v>29.9</v>
      </c>
      <c r="R421">
        <v>9.0299999999999994</v>
      </c>
      <c r="S421">
        <v>5.4</v>
      </c>
      <c r="T421">
        <v>-108.23</v>
      </c>
      <c r="U421">
        <v>-0.43</v>
      </c>
      <c r="V421">
        <v>1000</v>
      </c>
      <c r="W421">
        <v>5.5</v>
      </c>
      <c r="X421">
        <v>220</v>
      </c>
      <c r="Y421">
        <v>0.17</v>
      </c>
      <c r="Z421">
        <v>0</v>
      </c>
      <c r="AA421">
        <v>1000</v>
      </c>
      <c r="AB421">
        <v>3</v>
      </c>
      <c r="AC421">
        <v>-0.7</v>
      </c>
      <c r="AD421">
        <v>10.84</v>
      </c>
      <c r="AE421">
        <v>1324</v>
      </c>
      <c r="AF421">
        <v>982</v>
      </c>
      <c r="AG421">
        <v>40</v>
      </c>
      <c r="AH421">
        <v>16</v>
      </c>
      <c r="AI421">
        <v>1.3</v>
      </c>
      <c r="AL421">
        <v>243.4</v>
      </c>
      <c r="AM421">
        <v>1.1679999999999999</v>
      </c>
      <c r="AS421" t="s">
        <v>82</v>
      </c>
      <c r="AT421" t="s">
        <v>86</v>
      </c>
      <c r="AU421" t="s">
        <v>87</v>
      </c>
      <c r="AV421" t="s">
        <v>88</v>
      </c>
    </row>
    <row r="422" spans="1:48">
      <c r="A422" s="6" t="s">
        <v>606</v>
      </c>
      <c r="B422" t="s">
        <v>85</v>
      </c>
      <c r="C422" t="s">
        <v>257</v>
      </c>
      <c r="D422" t="s">
        <v>258</v>
      </c>
      <c r="E422" t="s">
        <v>80</v>
      </c>
      <c r="F422">
        <v>2010</v>
      </c>
      <c r="H422">
        <v>210</v>
      </c>
      <c r="I422">
        <v>0.1</v>
      </c>
      <c r="J422" t="s">
        <v>79</v>
      </c>
      <c r="K422">
        <v>60</v>
      </c>
      <c r="L422">
        <v>1</v>
      </c>
      <c r="M422">
        <v>1000</v>
      </c>
      <c r="N422">
        <v>25</v>
      </c>
      <c r="O422">
        <v>29</v>
      </c>
      <c r="P422">
        <v>7.25</v>
      </c>
      <c r="Q422">
        <v>36.4</v>
      </c>
      <c r="R422">
        <v>7.89</v>
      </c>
      <c r="S422">
        <v>5.0999999999999996</v>
      </c>
      <c r="T422">
        <v>-129.27000000000001</v>
      </c>
      <c r="U422">
        <v>-0.43</v>
      </c>
      <c r="V422">
        <v>900</v>
      </c>
      <c r="W422">
        <v>5.5</v>
      </c>
      <c r="X422">
        <v>220</v>
      </c>
      <c r="Y422">
        <v>0.36</v>
      </c>
      <c r="Z422">
        <v>0</v>
      </c>
      <c r="AA422">
        <v>1000</v>
      </c>
      <c r="AB422">
        <v>3</v>
      </c>
      <c r="AC422">
        <v>-0.7</v>
      </c>
      <c r="AD422">
        <v>3.92</v>
      </c>
      <c r="AE422">
        <v>1638</v>
      </c>
      <c r="AF422">
        <v>982</v>
      </c>
      <c r="AG422">
        <v>40</v>
      </c>
      <c r="AH422">
        <v>19.2</v>
      </c>
      <c r="AI422">
        <v>1.609</v>
      </c>
      <c r="AL422">
        <v>243.4</v>
      </c>
      <c r="AM422">
        <v>1.46</v>
      </c>
      <c r="AS422" t="s">
        <v>82</v>
      </c>
      <c r="AT422" t="s">
        <v>86</v>
      </c>
      <c r="AU422" t="s">
        <v>87</v>
      </c>
      <c r="AV422" t="s">
        <v>88</v>
      </c>
    </row>
    <row r="423" spans="1:48">
      <c r="A423" s="6" t="s">
        <v>606</v>
      </c>
      <c r="B423" t="s">
        <v>85</v>
      </c>
      <c r="C423" t="s">
        <v>259</v>
      </c>
      <c r="D423" t="s">
        <v>260</v>
      </c>
      <c r="E423" t="s">
        <v>80</v>
      </c>
      <c r="F423">
        <v>2011</v>
      </c>
      <c r="H423">
        <v>210</v>
      </c>
      <c r="I423">
        <v>0.1</v>
      </c>
      <c r="J423" t="s">
        <v>79</v>
      </c>
      <c r="K423">
        <v>48</v>
      </c>
      <c r="L423">
        <v>1</v>
      </c>
      <c r="M423">
        <v>1000</v>
      </c>
      <c r="N423">
        <v>25</v>
      </c>
      <c r="O423">
        <v>24.3</v>
      </c>
      <c r="P423">
        <v>8.6300000000000008</v>
      </c>
      <c r="Q423">
        <v>30</v>
      </c>
      <c r="R423">
        <v>9.19</v>
      </c>
      <c r="S423">
        <v>5.0999999999999996</v>
      </c>
      <c r="T423">
        <v>-109.1</v>
      </c>
      <c r="U423">
        <v>-0.43</v>
      </c>
      <c r="V423">
        <v>1000</v>
      </c>
      <c r="W423">
        <v>5.5</v>
      </c>
      <c r="X423">
        <v>220</v>
      </c>
      <c r="Y423">
        <v>0.17</v>
      </c>
      <c r="Z423">
        <v>0</v>
      </c>
      <c r="AA423">
        <v>1000</v>
      </c>
      <c r="AB423">
        <v>3</v>
      </c>
      <c r="AC423">
        <v>-0.7</v>
      </c>
      <c r="AD423">
        <v>10.84</v>
      </c>
      <c r="AE423">
        <v>1324</v>
      </c>
      <c r="AF423">
        <v>982</v>
      </c>
      <c r="AG423">
        <v>40</v>
      </c>
      <c r="AH423">
        <v>16</v>
      </c>
      <c r="AI423">
        <v>1.3</v>
      </c>
      <c r="AL423">
        <v>243.4</v>
      </c>
      <c r="AM423">
        <v>1.1679999999999999</v>
      </c>
      <c r="AS423" t="s">
        <v>82</v>
      </c>
      <c r="AT423" t="s">
        <v>86</v>
      </c>
      <c r="AU423" t="s">
        <v>87</v>
      </c>
      <c r="AV423" t="s">
        <v>88</v>
      </c>
    </row>
    <row r="424" spans="1:48">
      <c r="A424" s="6" t="s">
        <v>606</v>
      </c>
      <c r="B424" t="s">
        <v>85</v>
      </c>
      <c r="C424" t="s">
        <v>261</v>
      </c>
      <c r="D424" t="s">
        <v>262</v>
      </c>
      <c r="E424" t="s">
        <v>80</v>
      </c>
      <c r="F424">
        <v>2011</v>
      </c>
      <c r="H424">
        <v>210</v>
      </c>
      <c r="I424">
        <v>0.1</v>
      </c>
      <c r="J424" t="s">
        <v>79</v>
      </c>
      <c r="K424">
        <v>60</v>
      </c>
      <c r="L424">
        <v>1</v>
      </c>
      <c r="M424">
        <v>1000</v>
      </c>
      <c r="N424">
        <v>25</v>
      </c>
      <c r="O424">
        <v>29</v>
      </c>
      <c r="P424">
        <v>7.25</v>
      </c>
      <c r="Q424">
        <v>36.4</v>
      </c>
      <c r="R424">
        <v>7.89</v>
      </c>
      <c r="S424">
        <v>6.3</v>
      </c>
      <c r="T424">
        <v>-130.34</v>
      </c>
      <c r="U424">
        <v>-0.42</v>
      </c>
      <c r="V424">
        <v>900</v>
      </c>
      <c r="W424">
        <v>5.5</v>
      </c>
      <c r="X424">
        <v>220</v>
      </c>
      <c r="Y424">
        <v>0.36</v>
      </c>
      <c r="Z424">
        <v>0</v>
      </c>
      <c r="AA424">
        <v>1000</v>
      </c>
      <c r="AB424">
        <v>5</v>
      </c>
      <c r="AC424">
        <v>-0.7</v>
      </c>
      <c r="AD424">
        <v>3.92</v>
      </c>
      <c r="AE424">
        <v>1638</v>
      </c>
      <c r="AF424">
        <v>982</v>
      </c>
      <c r="AG424">
        <v>40</v>
      </c>
      <c r="AH424">
        <v>19.2</v>
      </c>
      <c r="AI424">
        <v>1.609</v>
      </c>
      <c r="AL424">
        <v>243.4</v>
      </c>
      <c r="AM424">
        <v>1.46</v>
      </c>
      <c r="AS424" t="s">
        <v>82</v>
      </c>
      <c r="AT424" t="s">
        <v>86</v>
      </c>
      <c r="AU424" t="s">
        <v>87</v>
      </c>
      <c r="AV424" t="s">
        <v>88</v>
      </c>
    </row>
    <row r="425" spans="1:48">
      <c r="A425" s="6" t="s">
        <v>606</v>
      </c>
      <c r="B425" t="s">
        <v>85</v>
      </c>
      <c r="C425" t="s">
        <v>263</v>
      </c>
      <c r="D425" t="s">
        <v>264</v>
      </c>
      <c r="E425" t="s">
        <v>83</v>
      </c>
      <c r="F425">
        <v>2012</v>
      </c>
      <c r="H425">
        <v>210</v>
      </c>
      <c r="I425">
        <v>0.1</v>
      </c>
      <c r="J425" t="s">
        <v>79</v>
      </c>
      <c r="K425">
        <v>48</v>
      </c>
      <c r="L425">
        <v>1</v>
      </c>
      <c r="M425">
        <v>1000</v>
      </c>
      <c r="N425">
        <v>25</v>
      </c>
      <c r="O425">
        <v>24.3</v>
      </c>
      <c r="P425">
        <v>8.6300000000000008</v>
      </c>
      <c r="Q425">
        <v>30</v>
      </c>
      <c r="R425">
        <v>9.19</v>
      </c>
      <c r="S425">
        <v>5.0999999999999996</v>
      </c>
      <c r="T425">
        <v>-109.1</v>
      </c>
      <c r="U425">
        <v>-0.43</v>
      </c>
      <c r="V425">
        <v>1000</v>
      </c>
      <c r="W425">
        <v>5.5</v>
      </c>
      <c r="X425">
        <v>220</v>
      </c>
      <c r="Y425">
        <v>0.17</v>
      </c>
      <c r="Z425">
        <v>0</v>
      </c>
      <c r="AA425">
        <v>1000</v>
      </c>
      <c r="AB425">
        <v>3</v>
      </c>
      <c r="AC425">
        <v>-0.7</v>
      </c>
      <c r="AD425">
        <v>10.84</v>
      </c>
      <c r="AE425">
        <v>1324</v>
      </c>
      <c r="AF425">
        <v>982</v>
      </c>
      <c r="AG425">
        <v>40</v>
      </c>
      <c r="AH425">
        <v>16</v>
      </c>
      <c r="AI425">
        <v>1.3</v>
      </c>
      <c r="AL425">
        <v>243.4</v>
      </c>
      <c r="AM425">
        <v>1.1679999999999999</v>
      </c>
      <c r="AS425" t="s">
        <v>82</v>
      </c>
      <c r="AT425" t="s">
        <v>86</v>
      </c>
      <c r="AU425" t="s">
        <v>87</v>
      </c>
      <c r="AV425" t="s">
        <v>88</v>
      </c>
    </row>
    <row r="426" spans="1:48">
      <c r="A426" s="6" t="s">
        <v>606</v>
      </c>
      <c r="B426" t="s">
        <v>85</v>
      </c>
      <c r="C426" t="s">
        <v>265</v>
      </c>
      <c r="D426" t="s">
        <v>266</v>
      </c>
      <c r="E426" t="s">
        <v>80</v>
      </c>
      <c r="F426">
        <v>2010</v>
      </c>
      <c r="H426">
        <v>215</v>
      </c>
      <c r="I426">
        <v>0.1</v>
      </c>
      <c r="J426" t="s">
        <v>79</v>
      </c>
      <c r="K426">
        <v>60</v>
      </c>
      <c r="L426">
        <v>1</v>
      </c>
      <c r="M426">
        <v>1000</v>
      </c>
      <c r="N426">
        <v>25</v>
      </c>
      <c r="O426">
        <v>29</v>
      </c>
      <c r="P426">
        <v>7.4</v>
      </c>
      <c r="Q426">
        <v>36.5</v>
      </c>
      <c r="R426">
        <v>8.01</v>
      </c>
      <c r="S426">
        <v>5.2</v>
      </c>
      <c r="T426">
        <v>-129.72999999999999</v>
      </c>
      <c r="U426">
        <v>-0.43</v>
      </c>
      <c r="V426">
        <v>2100</v>
      </c>
      <c r="W426">
        <v>4.2</v>
      </c>
      <c r="X426">
        <v>240</v>
      </c>
      <c r="Y426">
        <v>0.35</v>
      </c>
      <c r="Z426">
        <v>0</v>
      </c>
      <c r="AA426">
        <v>1000</v>
      </c>
      <c r="AB426">
        <v>3</v>
      </c>
      <c r="AC426">
        <v>-0.7</v>
      </c>
      <c r="AD426">
        <v>3.92</v>
      </c>
      <c r="AE426">
        <v>1638</v>
      </c>
      <c r="AF426">
        <v>982</v>
      </c>
      <c r="AG426">
        <v>40</v>
      </c>
      <c r="AH426">
        <v>19.2</v>
      </c>
      <c r="AI426">
        <v>1.609</v>
      </c>
      <c r="AL426">
        <v>243.4</v>
      </c>
      <c r="AM426">
        <v>1.46</v>
      </c>
      <c r="AS426" t="s">
        <v>82</v>
      </c>
      <c r="AT426" t="s">
        <v>86</v>
      </c>
      <c r="AU426" t="s">
        <v>87</v>
      </c>
      <c r="AV426" t="s">
        <v>88</v>
      </c>
    </row>
    <row r="427" spans="1:48">
      <c r="A427" s="6" t="s">
        <v>606</v>
      </c>
      <c r="B427" t="s">
        <v>85</v>
      </c>
      <c r="C427" t="s">
        <v>267</v>
      </c>
      <c r="D427" t="s">
        <v>268</v>
      </c>
      <c r="E427" t="s">
        <v>80</v>
      </c>
      <c r="F427">
        <v>2011</v>
      </c>
      <c r="H427">
        <v>215</v>
      </c>
      <c r="I427">
        <v>0.1</v>
      </c>
      <c r="J427" t="s">
        <v>79</v>
      </c>
      <c r="K427">
        <v>60</v>
      </c>
      <c r="L427">
        <v>1</v>
      </c>
      <c r="M427">
        <v>1000</v>
      </c>
      <c r="N427">
        <v>25</v>
      </c>
      <c r="O427">
        <v>29</v>
      </c>
      <c r="P427">
        <v>7.4</v>
      </c>
      <c r="Q427">
        <v>36.5</v>
      </c>
      <c r="R427">
        <v>8.01</v>
      </c>
      <c r="S427">
        <v>6.4</v>
      </c>
      <c r="T427">
        <v>-130.71</v>
      </c>
      <c r="U427">
        <v>-0.42</v>
      </c>
      <c r="V427">
        <v>1000</v>
      </c>
      <c r="W427">
        <v>5.5</v>
      </c>
      <c r="X427">
        <v>240</v>
      </c>
      <c r="Y427">
        <v>0.35</v>
      </c>
      <c r="Z427">
        <v>0</v>
      </c>
      <c r="AA427">
        <v>1000</v>
      </c>
      <c r="AB427">
        <v>5</v>
      </c>
      <c r="AC427">
        <v>-0.7</v>
      </c>
      <c r="AD427">
        <v>3.92</v>
      </c>
      <c r="AE427">
        <v>1638</v>
      </c>
      <c r="AF427">
        <v>982</v>
      </c>
      <c r="AG427">
        <v>40</v>
      </c>
      <c r="AH427">
        <v>19.2</v>
      </c>
      <c r="AI427">
        <v>1.609</v>
      </c>
      <c r="AL427">
        <v>243.4</v>
      </c>
      <c r="AM427">
        <v>1.46</v>
      </c>
      <c r="AS427" t="s">
        <v>82</v>
      </c>
      <c r="AT427" t="s">
        <v>86</v>
      </c>
      <c r="AU427" t="s">
        <v>87</v>
      </c>
      <c r="AV427" t="s">
        <v>88</v>
      </c>
    </row>
    <row r="428" spans="1:48">
      <c r="A428" s="6" t="s">
        <v>606</v>
      </c>
      <c r="B428" t="s">
        <v>85</v>
      </c>
      <c r="C428" t="s">
        <v>269</v>
      </c>
      <c r="D428" t="s">
        <v>270</v>
      </c>
      <c r="E428" t="s">
        <v>83</v>
      </c>
      <c r="F428">
        <v>2012</v>
      </c>
      <c r="H428">
        <v>215</v>
      </c>
      <c r="I428">
        <v>0.1</v>
      </c>
      <c r="J428" t="s">
        <v>79</v>
      </c>
      <c r="K428">
        <v>48</v>
      </c>
      <c r="L428">
        <v>1</v>
      </c>
      <c r="M428">
        <v>1000</v>
      </c>
      <c r="N428">
        <v>25</v>
      </c>
      <c r="O428">
        <v>24.5</v>
      </c>
      <c r="P428">
        <v>8.7799999999999994</v>
      </c>
      <c r="Q428">
        <v>30.2</v>
      </c>
      <c r="R428">
        <v>9.35</v>
      </c>
      <c r="S428">
        <v>5.6</v>
      </c>
      <c r="T428">
        <v>-111.1</v>
      </c>
      <c r="U428">
        <v>-0.43</v>
      </c>
      <c r="V428">
        <v>1000</v>
      </c>
      <c r="W428">
        <v>5.5</v>
      </c>
      <c r="X428">
        <v>220</v>
      </c>
      <c r="Y428">
        <v>0.16500000000000001</v>
      </c>
      <c r="Z428">
        <v>0</v>
      </c>
      <c r="AA428">
        <v>1000</v>
      </c>
      <c r="AB428">
        <v>3</v>
      </c>
      <c r="AC428">
        <v>-0.7</v>
      </c>
      <c r="AD428">
        <v>10.84</v>
      </c>
      <c r="AE428">
        <v>1324</v>
      </c>
      <c r="AF428">
        <v>982</v>
      </c>
      <c r="AG428">
        <v>40</v>
      </c>
      <c r="AH428">
        <v>16</v>
      </c>
      <c r="AI428">
        <v>1.3</v>
      </c>
      <c r="AL428">
        <v>243.4</v>
      </c>
      <c r="AM428">
        <v>1.1679999999999999</v>
      </c>
      <c r="AS428" t="s">
        <v>82</v>
      </c>
      <c r="AT428" t="s">
        <v>86</v>
      </c>
      <c r="AU428" t="s">
        <v>87</v>
      </c>
      <c r="AV428" t="s">
        <v>88</v>
      </c>
    </row>
    <row r="429" spans="1:48">
      <c r="A429" s="6" t="s">
        <v>606</v>
      </c>
      <c r="B429" t="s">
        <v>85</v>
      </c>
      <c r="C429" t="s">
        <v>271</v>
      </c>
      <c r="D429" t="s">
        <v>272</v>
      </c>
      <c r="E429" t="s">
        <v>80</v>
      </c>
      <c r="F429">
        <v>2010</v>
      </c>
      <c r="H429">
        <v>220</v>
      </c>
      <c r="I429">
        <v>0.1</v>
      </c>
      <c r="J429" t="s">
        <v>79</v>
      </c>
      <c r="K429">
        <v>60</v>
      </c>
      <c r="L429">
        <v>1</v>
      </c>
      <c r="M429">
        <v>1000</v>
      </c>
      <c r="N429">
        <v>25</v>
      </c>
      <c r="O429">
        <v>29.2</v>
      </c>
      <c r="P429">
        <v>7.53</v>
      </c>
      <c r="Q429">
        <v>36.6</v>
      </c>
      <c r="R429">
        <v>8.09</v>
      </c>
      <c r="S429">
        <v>5.3</v>
      </c>
      <c r="T429">
        <v>-132.06</v>
      </c>
      <c r="U429">
        <v>-0.43</v>
      </c>
      <c r="V429">
        <v>2100</v>
      </c>
      <c r="W429">
        <v>4.2</v>
      </c>
      <c r="X429">
        <v>250</v>
      </c>
      <c r="Y429">
        <v>0.3</v>
      </c>
      <c r="Z429">
        <v>0</v>
      </c>
      <c r="AA429">
        <v>1000</v>
      </c>
      <c r="AB429">
        <v>3</v>
      </c>
      <c r="AC429">
        <v>-0.7</v>
      </c>
      <c r="AD429">
        <v>3.92</v>
      </c>
      <c r="AE429">
        <v>1638</v>
      </c>
      <c r="AF429">
        <v>982</v>
      </c>
      <c r="AG429">
        <v>40</v>
      </c>
      <c r="AH429">
        <v>19.2</v>
      </c>
      <c r="AI429">
        <v>1.609</v>
      </c>
      <c r="AL429">
        <v>243.4</v>
      </c>
      <c r="AM429">
        <v>1.46</v>
      </c>
      <c r="AS429" t="s">
        <v>82</v>
      </c>
      <c r="AT429" t="s">
        <v>86</v>
      </c>
      <c r="AU429" t="s">
        <v>87</v>
      </c>
      <c r="AV429" t="s">
        <v>88</v>
      </c>
    </row>
    <row r="430" spans="1:48">
      <c r="A430" s="6" t="s">
        <v>606</v>
      </c>
      <c r="B430" t="s">
        <v>85</v>
      </c>
      <c r="C430" t="s">
        <v>273</v>
      </c>
      <c r="D430" t="s">
        <v>274</v>
      </c>
      <c r="E430" t="s">
        <v>80</v>
      </c>
      <c r="F430">
        <v>2011</v>
      </c>
      <c r="H430">
        <v>220</v>
      </c>
      <c r="I430">
        <v>0.1</v>
      </c>
      <c r="J430" t="s">
        <v>79</v>
      </c>
      <c r="K430">
        <v>60</v>
      </c>
      <c r="L430">
        <v>1</v>
      </c>
      <c r="M430">
        <v>1000</v>
      </c>
      <c r="N430">
        <v>25</v>
      </c>
      <c r="O430">
        <v>29.2</v>
      </c>
      <c r="P430">
        <v>7.53</v>
      </c>
      <c r="Q430">
        <v>36.6</v>
      </c>
      <c r="R430">
        <v>8.09</v>
      </c>
      <c r="S430">
        <v>6.5</v>
      </c>
      <c r="T430">
        <v>-133.53</v>
      </c>
      <c r="U430">
        <v>-0.42</v>
      </c>
      <c r="V430">
        <v>1000</v>
      </c>
      <c r="W430">
        <v>5.5</v>
      </c>
      <c r="X430">
        <v>250</v>
      </c>
      <c r="Y430">
        <v>0.3</v>
      </c>
      <c r="Z430">
        <v>0</v>
      </c>
      <c r="AA430">
        <v>1000</v>
      </c>
      <c r="AB430">
        <v>5</v>
      </c>
      <c r="AC430">
        <v>-0.7</v>
      </c>
      <c r="AD430">
        <v>3.92</v>
      </c>
      <c r="AE430">
        <v>1638</v>
      </c>
      <c r="AF430">
        <v>982</v>
      </c>
      <c r="AG430">
        <v>40</v>
      </c>
      <c r="AH430">
        <v>19.2</v>
      </c>
      <c r="AI430">
        <v>1.609</v>
      </c>
      <c r="AL430">
        <v>243.4</v>
      </c>
      <c r="AM430">
        <v>1.46</v>
      </c>
      <c r="AS430" t="s">
        <v>82</v>
      </c>
      <c r="AT430" t="s">
        <v>86</v>
      </c>
      <c r="AU430" t="s">
        <v>87</v>
      </c>
      <c r="AV430" t="s">
        <v>88</v>
      </c>
    </row>
    <row r="431" spans="1:48">
      <c r="A431" s="6" t="s">
        <v>606</v>
      </c>
      <c r="B431" t="s">
        <v>85</v>
      </c>
      <c r="C431" t="s">
        <v>275</v>
      </c>
      <c r="D431" t="s">
        <v>276</v>
      </c>
      <c r="E431" t="s">
        <v>83</v>
      </c>
      <c r="F431">
        <v>2012</v>
      </c>
      <c r="H431">
        <v>220</v>
      </c>
      <c r="I431">
        <v>0.1</v>
      </c>
      <c r="J431" t="s">
        <v>79</v>
      </c>
      <c r="K431">
        <v>60</v>
      </c>
      <c r="L431">
        <v>2</v>
      </c>
      <c r="M431">
        <v>1000</v>
      </c>
      <c r="N431">
        <v>25</v>
      </c>
      <c r="O431">
        <v>29.2</v>
      </c>
      <c r="P431">
        <v>7.53</v>
      </c>
      <c r="Q431">
        <v>36.6</v>
      </c>
      <c r="R431">
        <v>8.09</v>
      </c>
      <c r="S431">
        <v>5.3</v>
      </c>
      <c r="T431">
        <v>-132.06</v>
      </c>
      <c r="U431">
        <v>-0.43</v>
      </c>
      <c r="V431">
        <v>2100</v>
      </c>
      <c r="W431">
        <v>4.2</v>
      </c>
      <c r="X431">
        <v>250</v>
      </c>
      <c r="Y431">
        <v>0.3</v>
      </c>
      <c r="Z431">
        <v>0</v>
      </c>
      <c r="AA431">
        <v>1000</v>
      </c>
      <c r="AB431">
        <v>3</v>
      </c>
      <c r="AC431">
        <v>-0.7</v>
      </c>
      <c r="AD431">
        <v>3.92</v>
      </c>
      <c r="AE431">
        <v>1638</v>
      </c>
      <c r="AF431">
        <v>982</v>
      </c>
      <c r="AG431">
        <v>40</v>
      </c>
      <c r="AH431">
        <v>19.2</v>
      </c>
      <c r="AI431">
        <v>1.609</v>
      </c>
      <c r="AL431">
        <v>121.7</v>
      </c>
      <c r="AM431">
        <v>1.46</v>
      </c>
      <c r="AS431" t="s">
        <v>82</v>
      </c>
      <c r="AT431" t="s">
        <v>86</v>
      </c>
      <c r="AU431" t="s">
        <v>87</v>
      </c>
      <c r="AV431" t="s">
        <v>88</v>
      </c>
    </row>
    <row r="432" spans="1:48">
      <c r="A432" s="6" t="s">
        <v>606</v>
      </c>
      <c r="B432" t="s">
        <v>85</v>
      </c>
      <c r="C432" t="s">
        <v>277</v>
      </c>
      <c r="D432" t="s">
        <v>278</v>
      </c>
      <c r="E432" t="s">
        <v>80</v>
      </c>
      <c r="F432">
        <v>2010</v>
      </c>
      <c r="H432">
        <v>225</v>
      </c>
      <c r="I432">
        <v>0.1</v>
      </c>
      <c r="J432" t="s">
        <v>79</v>
      </c>
      <c r="K432">
        <v>60</v>
      </c>
      <c r="L432">
        <v>1</v>
      </c>
      <c r="M432">
        <v>1000</v>
      </c>
      <c r="N432">
        <v>25</v>
      </c>
      <c r="O432">
        <v>29.4</v>
      </c>
      <c r="P432">
        <v>7.65</v>
      </c>
      <c r="Q432">
        <v>36.700000000000003</v>
      </c>
      <c r="R432">
        <v>8.19</v>
      </c>
      <c r="S432">
        <v>5.3</v>
      </c>
      <c r="T432">
        <v>-133.1</v>
      </c>
      <c r="U432">
        <v>-0.43</v>
      </c>
      <c r="V432">
        <v>2100</v>
      </c>
      <c r="W432">
        <v>4.2</v>
      </c>
      <c r="X432">
        <v>250</v>
      </c>
      <c r="Y432">
        <v>0.27</v>
      </c>
      <c r="Z432">
        <v>0</v>
      </c>
      <c r="AA432">
        <v>1000</v>
      </c>
      <c r="AB432">
        <v>3</v>
      </c>
      <c r="AC432">
        <v>-0.7</v>
      </c>
      <c r="AD432">
        <v>3.92</v>
      </c>
      <c r="AE432">
        <v>1638</v>
      </c>
      <c r="AF432">
        <v>982</v>
      </c>
      <c r="AG432">
        <v>40</v>
      </c>
      <c r="AH432">
        <v>19.2</v>
      </c>
      <c r="AI432">
        <v>1.609</v>
      </c>
      <c r="AL432">
        <v>243.4</v>
      </c>
      <c r="AM432">
        <v>1.46</v>
      </c>
      <c r="AS432" t="s">
        <v>82</v>
      </c>
      <c r="AT432" t="s">
        <v>86</v>
      </c>
      <c r="AU432" t="s">
        <v>87</v>
      </c>
      <c r="AV432" t="s">
        <v>88</v>
      </c>
    </row>
    <row r="433" spans="1:48">
      <c r="A433" s="6" t="s">
        <v>606</v>
      </c>
      <c r="B433" t="s">
        <v>85</v>
      </c>
      <c r="C433" t="s">
        <v>279</v>
      </c>
      <c r="D433" t="s">
        <v>280</v>
      </c>
      <c r="E433" t="s">
        <v>80</v>
      </c>
      <c r="F433">
        <v>2011</v>
      </c>
      <c r="H433">
        <v>225</v>
      </c>
      <c r="I433">
        <v>0.1</v>
      </c>
      <c r="J433" t="s">
        <v>79</v>
      </c>
      <c r="K433">
        <v>60</v>
      </c>
      <c r="L433">
        <v>1</v>
      </c>
      <c r="M433">
        <v>1000</v>
      </c>
      <c r="N433">
        <v>25</v>
      </c>
      <c r="O433">
        <v>29.4</v>
      </c>
      <c r="P433">
        <v>7.65</v>
      </c>
      <c r="Q433">
        <v>36.700000000000003</v>
      </c>
      <c r="R433">
        <v>8.19</v>
      </c>
      <c r="S433">
        <v>6.6</v>
      </c>
      <c r="T433">
        <v>-134.88</v>
      </c>
      <c r="U433">
        <v>-0.42</v>
      </c>
      <c r="V433">
        <v>1000</v>
      </c>
      <c r="W433">
        <v>5.5</v>
      </c>
      <c r="X433">
        <v>250</v>
      </c>
      <c r="Y433">
        <v>0.27</v>
      </c>
      <c r="Z433">
        <v>0</v>
      </c>
      <c r="AA433">
        <v>1000</v>
      </c>
      <c r="AB433">
        <v>5</v>
      </c>
      <c r="AC433">
        <v>-0.7</v>
      </c>
      <c r="AD433">
        <v>3.92</v>
      </c>
      <c r="AE433">
        <v>1638</v>
      </c>
      <c r="AF433">
        <v>982</v>
      </c>
      <c r="AG433">
        <v>40</v>
      </c>
      <c r="AH433">
        <v>19.2</v>
      </c>
      <c r="AI433">
        <v>1.609</v>
      </c>
      <c r="AL433">
        <v>243.4</v>
      </c>
      <c r="AM433">
        <v>1.46</v>
      </c>
      <c r="AS433" t="s">
        <v>82</v>
      </c>
      <c r="AT433" t="s">
        <v>86</v>
      </c>
      <c r="AU433" t="s">
        <v>87</v>
      </c>
      <c r="AV433" t="s">
        <v>88</v>
      </c>
    </row>
    <row r="434" spans="1:48">
      <c r="A434" s="6" t="s">
        <v>606</v>
      </c>
      <c r="B434" t="s">
        <v>85</v>
      </c>
      <c r="C434" t="s">
        <v>281</v>
      </c>
      <c r="D434" t="s">
        <v>282</v>
      </c>
      <c r="E434" t="s">
        <v>83</v>
      </c>
      <c r="F434">
        <v>2012</v>
      </c>
      <c r="H434">
        <v>225</v>
      </c>
      <c r="I434">
        <v>0.1</v>
      </c>
      <c r="J434" t="s">
        <v>79</v>
      </c>
      <c r="K434">
        <v>60</v>
      </c>
      <c r="L434">
        <v>2</v>
      </c>
      <c r="M434">
        <v>1000</v>
      </c>
      <c r="N434">
        <v>25</v>
      </c>
      <c r="O434">
        <v>29.4</v>
      </c>
      <c r="P434">
        <v>7.65</v>
      </c>
      <c r="Q434">
        <v>36.700000000000003</v>
      </c>
      <c r="R434">
        <v>8.19</v>
      </c>
      <c r="S434">
        <v>5.3</v>
      </c>
      <c r="T434">
        <v>-133.1</v>
      </c>
      <c r="U434">
        <v>-0.43</v>
      </c>
      <c r="V434">
        <v>2100</v>
      </c>
      <c r="W434">
        <v>4.2</v>
      </c>
      <c r="X434">
        <v>250</v>
      </c>
      <c r="Y434">
        <v>0.27</v>
      </c>
      <c r="Z434">
        <v>0</v>
      </c>
      <c r="AA434">
        <v>1000</v>
      </c>
      <c r="AB434">
        <v>3</v>
      </c>
      <c r="AC434">
        <v>-0.7</v>
      </c>
      <c r="AD434">
        <v>3.92</v>
      </c>
      <c r="AE434">
        <v>1638</v>
      </c>
      <c r="AF434">
        <v>982</v>
      </c>
      <c r="AG434">
        <v>40</v>
      </c>
      <c r="AH434">
        <v>19.2</v>
      </c>
      <c r="AI434">
        <v>1.609</v>
      </c>
      <c r="AL434">
        <v>121.7</v>
      </c>
      <c r="AM434">
        <v>1.46</v>
      </c>
      <c r="AS434" t="s">
        <v>82</v>
      </c>
      <c r="AT434" t="s">
        <v>86</v>
      </c>
      <c r="AU434" t="s">
        <v>87</v>
      </c>
      <c r="AV434" t="s">
        <v>88</v>
      </c>
    </row>
    <row r="435" spans="1:48">
      <c r="A435" s="6" t="s">
        <v>606</v>
      </c>
      <c r="B435" t="s">
        <v>85</v>
      </c>
      <c r="C435" t="s">
        <v>283</v>
      </c>
      <c r="D435" t="s">
        <v>284</v>
      </c>
      <c r="E435" t="s">
        <v>80</v>
      </c>
      <c r="F435">
        <v>2010</v>
      </c>
      <c r="H435">
        <v>230</v>
      </c>
      <c r="I435">
        <v>0.1</v>
      </c>
      <c r="J435" t="s">
        <v>79</v>
      </c>
      <c r="K435">
        <v>60</v>
      </c>
      <c r="L435">
        <v>1</v>
      </c>
      <c r="M435">
        <v>1000</v>
      </c>
      <c r="N435">
        <v>25</v>
      </c>
      <c r="O435">
        <v>29.6</v>
      </c>
      <c r="P435">
        <v>7.78</v>
      </c>
      <c r="Q435">
        <v>36.799999999999997</v>
      </c>
      <c r="R435">
        <v>8.34</v>
      </c>
      <c r="S435">
        <v>5.4</v>
      </c>
      <c r="T435">
        <v>-134.80000000000001</v>
      </c>
      <c r="U435">
        <v>-0.43</v>
      </c>
      <c r="V435">
        <v>2100</v>
      </c>
      <c r="W435">
        <v>4.2</v>
      </c>
      <c r="X435">
        <v>250</v>
      </c>
      <c r="Y435">
        <v>0.26</v>
      </c>
      <c r="Z435">
        <v>0</v>
      </c>
      <c r="AA435">
        <v>1000</v>
      </c>
      <c r="AB435">
        <v>3</v>
      </c>
      <c r="AC435">
        <v>-0.7</v>
      </c>
      <c r="AD435">
        <v>3.92</v>
      </c>
      <c r="AE435">
        <v>1638</v>
      </c>
      <c r="AF435">
        <v>982</v>
      </c>
      <c r="AG435">
        <v>40</v>
      </c>
      <c r="AH435">
        <v>19.2</v>
      </c>
      <c r="AI435">
        <v>1.609</v>
      </c>
      <c r="AL435">
        <v>243.4</v>
      </c>
      <c r="AM435">
        <v>1.46</v>
      </c>
      <c r="AS435" t="s">
        <v>82</v>
      </c>
      <c r="AT435" t="s">
        <v>86</v>
      </c>
      <c r="AU435" t="s">
        <v>87</v>
      </c>
      <c r="AV435" t="s">
        <v>88</v>
      </c>
    </row>
    <row r="436" spans="1:48">
      <c r="A436" s="6" t="s">
        <v>606</v>
      </c>
      <c r="B436" t="s">
        <v>85</v>
      </c>
      <c r="C436" t="s">
        <v>285</v>
      </c>
      <c r="D436" t="s">
        <v>286</v>
      </c>
      <c r="E436" t="s">
        <v>80</v>
      </c>
      <c r="F436">
        <v>2011</v>
      </c>
      <c r="H436">
        <v>230</v>
      </c>
      <c r="I436">
        <v>0.1</v>
      </c>
      <c r="J436" t="s">
        <v>79</v>
      </c>
      <c r="K436">
        <v>60</v>
      </c>
      <c r="L436">
        <v>1</v>
      </c>
      <c r="M436">
        <v>1000</v>
      </c>
      <c r="N436">
        <v>25</v>
      </c>
      <c r="O436">
        <v>29.6</v>
      </c>
      <c r="P436">
        <v>7.78</v>
      </c>
      <c r="Q436">
        <v>36.799999999999997</v>
      </c>
      <c r="R436">
        <v>8.34</v>
      </c>
      <c r="S436">
        <v>6.7</v>
      </c>
      <c r="T436">
        <v>-135.63</v>
      </c>
      <c r="U436">
        <v>-0.42</v>
      </c>
      <c r="V436">
        <v>1000</v>
      </c>
      <c r="W436">
        <v>5.5</v>
      </c>
      <c r="X436">
        <v>250</v>
      </c>
      <c r="Y436">
        <v>0.26</v>
      </c>
      <c r="Z436">
        <v>0</v>
      </c>
      <c r="AA436">
        <v>1000</v>
      </c>
      <c r="AB436">
        <v>5</v>
      </c>
      <c r="AC436">
        <v>-0.7</v>
      </c>
      <c r="AD436">
        <v>3.92</v>
      </c>
      <c r="AE436">
        <v>1638</v>
      </c>
      <c r="AF436">
        <v>982</v>
      </c>
      <c r="AG436">
        <v>40</v>
      </c>
      <c r="AH436">
        <v>19.2</v>
      </c>
      <c r="AI436">
        <v>1.609</v>
      </c>
      <c r="AL436">
        <v>243.4</v>
      </c>
      <c r="AM436">
        <v>1.46</v>
      </c>
      <c r="AS436" t="s">
        <v>82</v>
      </c>
      <c r="AT436" t="s">
        <v>86</v>
      </c>
      <c r="AU436" t="s">
        <v>87</v>
      </c>
      <c r="AV436" t="s">
        <v>88</v>
      </c>
    </row>
    <row r="437" spans="1:48">
      <c r="A437" s="6" t="s">
        <v>606</v>
      </c>
      <c r="B437" t="s">
        <v>85</v>
      </c>
      <c r="C437" t="s">
        <v>287</v>
      </c>
      <c r="D437" t="s">
        <v>288</v>
      </c>
      <c r="E437" t="s">
        <v>83</v>
      </c>
      <c r="F437">
        <v>2012</v>
      </c>
      <c r="H437">
        <v>230</v>
      </c>
      <c r="I437">
        <v>0.1</v>
      </c>
      <c r="J437" t="s">
        <v>79</v>
      </c>
      <c r="K437">
        <v>60</v>
      </c>
      <c r="L437">
        <v>2</v>
      </c>
      <c r="M437">
        <v>1000</v>
      </c>
      <c r="N437">
        <v>25</v>
      </c>
      <c r="O437">
        <v>29.6</v>
      </c>
      <c r="P437">
        <v>7.78</v>
      </c>
      <c r="Q437">
        <v>36.799999999999997</v>
      </c>
      <c r="R437">
        <v>8.34</v>
      </c>
      <c r="S437">
        <v>5.4</v>
      </c>
      <c r="T437">
        <v>-134.80000000000001</v>
      </c>
      <c r="U437">
        <v>-0.43</v>
      </c>
      <c r="V437">
        <v>2100</v>
      </c>
      <c r="W437">
        <v>4.2</v>
      </c>
      <c r="X437">
        <v>250</v>
      </c>
      <c r="Y437">
        <v>0.26</v>
      </c>
      <c r="Z437">
        <v>0</v>
      </c>
      <c r="AA437">
        <v>1000</v>
      </c>
      <c r="AB437">
        <v>3</v>
      </c>
      <c r="AC437">
        <v>-0.7</v>
      </c>
      <c r="AD437">
        <v>3.92</v>
      </c>
      <c r="AE437">
        <v>1638</v>
      </c>
      <c r="AF437">
        <v>982</v>
      </c>
      <c r="AG437">
        <v>40</v>
      </c>
      <c r="AH437">
        <v>19.2</v>
      </c>
      <c r="AI437">
        <v>1.609</v>
      </c>
      <c r="AL437">
        <v>121.7</v>
      </c>
      <c r="AM437">
        <v>1.46</v>
      </c>
      <c r="AS437" t="s">
        <v>82</v>
      </c>
      <c r="AT437" t="s">
        <v>86</v>
      </c>
      <c r="AU437" t="s">
        <v>87</v>
      </c>
      <c r="AV437" t="s">
        <v>88</v>
      </c>
    </row>
    <row r="438" spans="1:48">
      <c r="A438" s="6" t="s">
        <v>606</v>
      </c>
      <c r="B438" t="s">
        <v>85</v>
      </c>
      <c r="C438" t="s">
        <v>289</v>
      </c>
      <c r="D438" t="s">
        <v>290</v>
      </c>
      <c r="E438" t="s">
        <v>80</v>
      </c>
      <c r="F438">
        <v>2010</v>
      </c>
      <c r="H438">
        <v>235</v>
      </c>
      <c r="I438">
        <v>0.1</v>
      </c>
      <c r="J438" t="s">
        <v>79</v>
      </c>
      <c r="K438">
        <v>60</v>
      </c>
      <c r="L438">
        <v>1</v>
      </c>
      <c r="M438">
        <v>1000</v>
      </c>
      <c r="N438">
        <v>25</v>
      </c>
      <c r="O438">
        <v>29.8</v>
      </c>
      <c r="P438">
        <v>7.9</v>
      </c>
      <c r="Q438">
        <v>36.9</v>
      </c>
      <c r="R438">
        <v>8.4600000000000009</v>
      </c>
      <c r="S438">
        <v>5.5</v>
      </c>
      <c r="T438">
        <v>-135.81</v>
      </c>
      <c r="U438">
        <v>-0.43</v>
      </c>
      <c r="V438">
        <v>2100</v>
      </c>
      <c r="W438">
        <v>4.2</v>
      </c>
      <c r="X438">
        <v>250</v>
      </c>
      <c r="Y438">
        <v>0.24</v>
      </c>
      <c r="Z438">
        <v>0</v>
      </c>
      <c r="AA438">
        <v>1000</v>
      </c>
      <c r="AB438">
        <v>3</v>
      </c>
      <c r="AC438">
        <v>-0.7</v>
      </c>
      <c r="AD438">
        <v>3.92</v>
      </c>
      <c r="AE438">
        <v>1638</v>
      </c>
      <c r="AF438">
        <v>982</v>
      </c>
      <c r="AG438">
        <v>40</v>
      </c>
      <c r="AH438">
        <v>19.2</v>
      </c>
      <c r="AI438">
        <v>1.609</v>
      </c>
      <c r="AL438">
        <v>243.4</v>
      </c>
      <c r="AM438">
        <v>1.46</v>
      </c>
      <c r="AS438" t="s">
        <v>82</v>
      </c>
      <c r="AT438" t="s">
        <v>86</v>
      </c>
      <c r="AU438" t="s">
        <v>87</v>
      </c>
      <c r="AV438" t="s">
        <v>88</v>
      </c>
    </row>
    <row r="439" spans="1:48">
      <c r="A439" s="6" t="s">
        <v>606</v>
      </c>
      <c r="B439" t="s">
        <v>85</v>
      </c>
      <c r="C439" t="s">
        <v>291</v>
      </c>
      <c r="D439" t="s">
        <v>292</v>
      </c>
      <c r="E439" t="s">
        <v>83</v>
      </c>
      <c r="F439">
        <v>2012</v>
      </c>
      <c r="H439">
        <v>235</v>
      </c>
      <c r="I439">
        <v>0.1</v>
      </c>
      <c r="J439" t="s">
        <v>79</v>
      </c>
      <c r="K439">
        <v>60</v>
      </c>
      <c r="L439">
        <v>2</v>
      </c>
      <c r="M439">
        <v>1000</v>
      </c>
      <c r="N439">
        <v>25</v>
      </c>
      <c r="O439">
        <v>29.8</v>
      </c>
      <c r="P439">
        <v>7.9</v>
      </c>
      <c r="Q439">
        <v>36.9</v>
      </c>
      <c r="R439">
        <v>8.4600000000000009</v>
      </c>
      <c r="S439">
        <v>5.5</v>
      </c>
      <c r="T439">
        <v>-135.81</v>
      </c>
      <c r="U439">
        <v>-0.43</v>
      </c>
      <c r="V439">
        <v>2100</v>
      </c>
      <c r="W439">
        <v>4.2</v>
      </c>
      <c r="X439">
        <v>250</v>
      </c>
      <c r="Y439">
        <v>0.24</v>
      </c>
      <c r="Z439">
        <v>0</v>
      </c>
      <c r="AA439">
        <v>1000</v>
      </c>
      <c r="AB439">
        <v>3</v>
      </c>
      <c r="AC439">
        <v>-0.7</v>
      </c>
      <c r="AD439">
        <v>3.92</v>
      </c>
      <c r="AE439">
        <v>1638</v>
      </c>
      <c r="AF439">
        <v>982</v>
      </c>
      <c r="AG439">
        <v>40</v>
      </c>
      <c r="AH439">
        <v>19.2</v>
      </c>
      <c r="AI439">
        <v>1.609</v>
      </c>
      <c r="AL439">
        <v>121.7</v>
      </c>
      <c r="AM439">
        <v>1.46</v>
      </c>
      <c r="AS439" t="s">
        <v>82</v>
      </c>
      <c r="AT439" t="s">
        <v>86</v>
      </c>
      <c r="AU439" t="s">
        <v>87</v>
      </c>
      <c r="AV439" t="s">
        <v>88</v>
      </c>
    </row>
    <row r="440" spans="1:48">
      <c r="A440" s="6" t="s">
        <v>606</v>
      </c>
      <c r="B440" t="s">
        <v>85</v>
      </c>
      <c r="C440" t="s">
        <v>293</v>
      </c>
      <c r="D440" t="s">
        <v>294</v>
      </c>
      <c r="E440" t="s">
        <v>80</v>
      </c>
      <c r="F440">
        <v>2010</v>
      </c>
      <c r="H440">
        <v>240</v>
      </c>
      <c r="I440">
        <v>0.1</v>
      </c>
      <c r="J440" t="s">
        <v>79</v>
      </c>
      <c r="K440">
        <v>60</v>
      </c>
      <c r="L440">
        <v>1</v>
      </c>
      <c r="M440">
        <v>1000</v>
      </c>
      <c r="N440">
        <v>25</v>
      </c>
      <c r="O440">
        <v>29.9</v>
      </c>
      <c r="P440">
        <v>8.0299999999999994</v>
      </c>
      <c r="Q440">
        <v>37</v>
      </c>
      <c r="R440">
        <v>8.59</v>
      </c>
      <c r="S440">
        <v>5.6</v>
      </c>
      <c r="T440">
        <v>-137.66</v>
      </c>
      <c r="U440">
        <v>-0.43</v>
      </c>
      <c r="V440">
        <v>2100</v>
      </c>
      <c r="W440">
        <v>4.2</v>
      </c>
      <c r="X440">
        <v>250</v>
      </c>
      <c r="Y440">
        <v>0.23</v>
      </c>
      <c r="Z440">
        <v>0</v>
      </c>
      <c r="AA440">
        <v>1000</v>
      </c>
      <c r="AB440">
        <v>3</v>
      </c>
      <c r="AC440">
        <v>-0.7</v>
      </c>
      <c r="AD440">
        <v>3.92</v>
      </c>
      <c r="AE440">
        <v>1638</v>
      </c>
      <c r="AF440">
        <v>982</v>
      </c>
      <c r="AG440">
        <v>40</v>
      </c>
      <c r="AH440">
        <v>19.2</v>
      </c>
      <c r="AI440">
        <v>1.609</v>
      </c>
      <c r="AL440">
        <v>243.4</v>
      </c>
      <c r="AM440">
        <v>1.46</v>
      </c>
      <c r="AS440" t="s">
        <v>82</v>
      </c>
      <c r="AT440" t="s">
        <v>86</v>
      </c>
      <c r="AU440" t="s">
        <v>87</v>
      </c>
      <c r="AV440" t="s">
        <v>88</v>
      </c>
    </row>
    <row r="441" spans="1:48">
      <c r="A441" s="6" t="s">
        <v>606</v>
      </c>
      <c r="B441" t="s">
        <v>85</v>
      </c>
      <c r="C441" t="s">
        <v>297</v>
      </c>
      <c r="D441" t="s">
        <v>298</v>
      </c>
      <c r="E441" t="s">
        <v>80</v>
      </c>
      <c r="F441">
        <v>2012</v>
      </c>
      <c r="H441">
        <v>240</v>
      </c>
      <c r="I441">
        <v>0.1</v>
      </c>
      <c r="J441" t="s">
        <v>79</v>
      </c>
      <c r="K441">
        <v>60</v>
      </c>
      <c r="L441">
        <v>1</v>
      </c>
      <c r="M441">
        <v>1000</v>
      </c>
      <c r="N441">
        <v>25</v>
      </c>
      <c r="O441">
        <v>29.9</v>
      </c>
      <c r="P441">
        <v>8.0299999999999994</v>
      </c>
      <c r="Q441">
        <v>37</v>
      </c>
      <c r="R441">
        <v>8.59</v>
      </c>
      <c r="S441">
        <v>5.6</v>
      </c>
      <c r="T441">
        <v>-136.74</v>
      </c>
      <c r="U441">
        <v>-0.43</v>
      </c>
      <c r="V441">
        <v>2100</v>
      </c>
      <c r="W441">
        <v>4.2</v>
      </c>
      <c r="X441">
        <v>250</v>
      </c>
      <c r="Y441">
        <v>0.23</v>
      </c>
      <c r="Z441">
        <v>0</v>
      </c>
      <c r="AA441">
        <v>1000</v>
      </c>
      <c r="AB441">
        <v>3</v>
      </c>
      <c r="AC441">
        <v>-0.7</v>
      </c>
      <c r="AD441">
        <v>3.92</v>
      </c>
      <c r="AE441">
        <v>1638</v>
      </c>
      <c r="AF441">
        <v>982</v>
      </c>
      <c r="AG441">
        <v>40</v>
      </c>
      <c r="AH441">
        <v>20</v>
      </c>
      <c r="AI441">
        <v>1.609</v>
      </c>
      <c r="AL441">
        <v>243.4</v>
      </c>
      <c r="AM441">
        <v>1.46</v>
      </c>
      <c r="AS441" t="s">
        <v>82</v>
      </c>
      <c r="AT441" t="s">
        <v>86</v>
      </c>
      <c r="AU441" t="s">
        <v>87</v>
      </c>
      <c r="AV441" t="s">
        <v>88</v>
      </c>
    </row>
    <row r="442" spans="1:48">
      <c r="A442" s="6" t="s">
        <v>606</v>
      </c>
      <c r="B442" t="s">
        <v>85</v>
      </c>
      <c r="C442" t="s">
        <v>299</v>
      </c>
      <c r="D442" t="s">
        <v>300</v>
      </c>
      <c r="E442" t="s">
        <v>83</v>
      </c>
      <c r="F442">
        <v>2012</v>
      </c>
      <c r="H442">
        <v>240</v>
      </c>
      <c r="I442">
        <v>0.1</v>
      </c>
      <c r="J442" t="s">
        <v>79</v>
      </c>
      <c r="K442">
        <v>60</v>
      </c>
      <c r="L442">
        <v>2</v>
      </c>
      <c r="M442">
        <v>1000</v>
      </c>
      <c r="N442">
        <v>25</v>
      </c>
      <c r="O442">
        <v>29.9</v>
      </c>
      <c r="P442">
        <v>8.0299999999999994</v>
      </c>
      <c r="Q442">
        <v>37</v>
      </c>
      <c r="R442">
        <v>8.59</v>
      </c>
      <c r="S442">
        <v>5.6</v>
      </c>
      <c r="T442">
        <v>-137.66</v>
      </c>
      <c r="U442">
        <v>-0.43</v>
      </c>
      <c r="V442">
        <v>2100</v>
      </c>
      <c r="W442">
        <v>4.2</v>
      </c>
      <c r="X442">
        <v>250</v>
      </c>
      <c r="Y442">
        <v>0.23</v>
      </c>
      <c r="Z442">
        <v>0</v>
      </c>
      <c r="AA442">
        <v>1000</v>
      </c>
      <c r="AB442">
        <v>3</v>
      </c>
      <c r="AC442">
        <v>-0.7</v>
      </c>
      <c r="AD442">
        <v>3.92</v>
      </c>
      <c r="AE442">
        <v>1638</v>
      </c>
      <c r="AF442">
        <v>982</v>
      </c>
      <c r="AG442">
        <v>40</v>
      </c>
      <c r="AH442">
        <v>19.2</v>
      </c>
      <c r="AI442">
        <v>1.609</v>
      </c>
      <c r="AL442">
        <v>121.7</v>
      </c>
      <c r="AM442">
        <v>1.46</v>
      </c>
      <c r="AS442" t="s">
        <v>82</v>
      </c>
      <c r="AT442" t="s">
        <v>86</v>
      </c>
      <c r="AU442" t="s">
        <v>87</v>
      </c>
      <c r="AV442" t="s">
        <v>88</v>
      </c>
    </row>
    <row r="443" spans="1:48">
      <c r="A443" s="6" t="s">
        <v>606</v>
      </c>
      <c r="B443" t="s">
        <v>85</v>
      </c>
      <c r="C443" t="s">
        <v>301</v>
      </c>
      <c r="D443" t="s">
        <v>303</v>
      </c>
      <c r="E443" t="s">
        <v>295</v>
      </c>
      <c r="F443">
        <v>2010</v>
      </c>
      <c r="H443">
        <v>245</v>
      </c>
      <c r="I443">
        <v>0.1</v>
      </c>
      <c r="J443" t="s">
        <v>79</v>
      </c>
      <c r="K443">
        <v>60</v>
      </c>
      <c r="L443">
        <v>1</v>
      </c>
      <c r="M443">
        <v>1000</v>
      </c>
      <c r="N443">
        <v>25</v>
      </c>
      <c r="O443">
        <v>30</v>
      </c>
      <c r="P443">
        <v>8.17</v>
      </c>
      <c r="Q443">
        <v>37.1</v>
      </c>
      <c r="R443">
        <v>8.74</v>
      </c>
      <c r="S443">
        <v>5.7</v>
      </c>
      <c r="T443">
        <v>-119.17</v>
      </c>
      <c r="U443">
        <v>-0.39</v>
      </c>
      <c r="V443">
        <v>500</v>
      </c>
      <c r="W443">
        <v>5.5</v>
      </c>
      <c r="X443">
        <v>500</v>
      </c>
      <c r="Y443">
        <v>0.35</v>
      </c>
      <c r="Z443">
        <v>0</v>
      </c>
      <c r="AA443">
        <v>0</v>
      </c>
      <c r="AB443">
        <v>3</v>
      </c>
      <c r="AC443">
        <v>-0.7</v>
      </c>
      <c r="AD443">
        <v>3.92</v>
      </c>
      <c r="AE443">
        <v>1638</v>
      </c>
      <c r="AF443">
        <v>982</v>
      </c>
      <c r="AG443">
        <v>40</v>
      </c>
      <c r="AH443">
        <v>19</v>
      </c>
      <c r="AI443">
        <v>1.609</v>
      </c>
      <c r="AJ443">
        <v>0</v>
      </c>
      <c r="AK443">
        <v>0</v>
      </c>
      <c r="AL443">
        <v>243.4</v>
      </c>
      <c r="AM443">
        <v>1.46</v>
      </c>
      <c r="AN443" t="s">
        <v>296</v>
      </c>
      <c r="AO443">
        <v>0</v>
      </c>
      <c r="AP443">
        <v>0</v>
      </c>
      <c r="AQ443">
        <v>0</v>
      </c>
      <c r="AS443" t="s">
        <v>82</v>
      </c>
      <c r="AT443" t="s">
        <v>86</v>
      </c>
      <c r="AU443" t="s">
        <v>87</v>
      </c>
      <c r="AV443" t="s">
        <v>88</v>
      </c>
    </row>
    <row r="444" spans="1:48">
      <c r="A444" s="6" t="s">
        <v>606</v>
      </c>
      <c r="B444" t="s">
        <v>85</v>
      </c>
      <c r="C444" t="s">
        <v>304</v>
      </c>
      <c r="D444" t="s">
        <v>305</v>
      </c>
      <c r="E444" t="s">
        <v>80</v>
      </c>
      <c r="F444">
        <v>2012</v>
      </c>
      <c r="H444">
        <v>245</v>
      </c>
      <c r="I444">
        <v>0.1</v>
      </c>
      <c r="J444" t="s">
        <v>79</v>
      </c>
      <c r="K444">
        <v>60</v>
      </c>
      <c r="L444">
        <v>1</v>
      </c>
      <c r="M444">
        <v>1000</v>
      </c>
      <c r="N444">
        <v>25</v>
      </c>
      <c r="O444">
        <v>30</v>
      </c>
      <c r="P444">
        <v>8.17</v>
      </c>
      <c r="Q444">
        <v>37.1</v>
      </c>
      <c r="R444">
        <v>8.74</v>
      </c>
      <c r="S444">
        <v>5.7</v>
      </c>
      <c r="T444">
        <v>-137.25</v>
      </c>
      <c r="U444">
        <v>-0.43</v>
      </c>
      <c r="V444">
        <v>2100</v>
      </c>
      <c r="W444">
        <v>4.2</v>
      </c>
      <c r="X444">
        <v>250</v>
      </c>
      <c r="Y444">
        <v>0.23</v>
      </c>
      <c r="Z444">
        <v>0</v>
      </c>
      <c r="AA444">
        <v>1000</v>
      </c>
      <c r="AB444">
        <v>3</v>
      </c>
      <c r="AC444">
        <v>-0.7</v>
      </c>
      <c r="AD444">
        <v>3.92</v>
      </c>
      <c r="AE444">
        <v>1638</v>
      </c>
      <c r="AF444">
        <v>982</v>
      </c>
      <c r="AG444">
        <v>40</v>
      </c>
      <c r="AH444">
        <v>20</v>
      </c>
      <c r="AI444">
        <v>1.609</v>
      </c>
      <c r="AL444">
        <v>243.4</v>
      </c>
      <c r="AM444">
        <v>1.46</v>
      </c>
      <c r="AS444" t="s">
        <v>82</v>
      </c>
      <c r="AT444" t="s">
        <v>86</v>
      </c>
      <c r="AU444" t="s">
        <v>87</v>
      </c>
      <c r="AV444" t="s">
        <v>88</v>
      </c>
    </row>
    <row r="445" spans="1:48">
      <c r="A445" s="6" t="s">
        <v>606</v>
      </c>
      <c r="B445" t="s">
        <v>85</v>
      </c>
      <c r="C445" t="s">
        <v>306</v>
      </c>
      <c r="D445" t="s">
        <v>307</v>
      </c>
      <c r="E445" t="s">
        <v>83</v>
      </c>
      <c r="F445">
        <v>2012</v>
      </c>
      <c r="H445">
        <v>245</v>
      </c>
      <c r="I445">
        <v>0.1</v>
      </c>
      <c r="J445" t="s">
        <v>79</v>
      </c>
      <c r="K445">
        <v>60</v>
      </c>
      <c r="L445">
        <v>2</v>
      </c>
      <c r="M445">
        <v>1000</v>
      </c>
      <c r="N445">
        <v>25</v>
      </c>
      <c r="O445">
        <v>30</v>
      </c>
      <c r="P445">
        <v>8.17</v>
      </c>
      <c r="Q445">
        <v>37.1</v>
      </c>
      <c r="R445">
        <v>8.74</v>
      </c>
      <c r="S445">
        <v>5.7</v>
      </c>
      <c r="T445">
        <v>-137.25</v>
      </c>
      <c r="U445">
        <v>-0.43</v>
      </c>
      <c r="V445">
        <v>2100</v>
      </c>
      <c r="W445">
        <v>4.2</v>
      </c>
      <c r="X445">
        <v>250</v>
      </c>
      <c r="Y445">
        <v>0.23</v>
      </c>
      <c r="Z445">
        <v>0</v>
      </c>
      <c r="AA445">
        <v>1000</v>
      </c>
      <c r="AB445">
        <v>3</v>
      </c>
      <c r="AC445">
        <v>-0.7</v>
      </c>
      <c r="AD445">
        <v>3.92</v>
      </c>
      <c r="AE445">
        <v>1638</v>
      </c>
      <c r="AF445">
        <v>982</v>
      </c>
      <c r="AG445">
        <v>40</v>
      </c>
      <c r="AH445">
        <v>19.2</v>
      </c>
      <c r="AI445">
        <v>1.609</v>
      </c>
      <c r="AL445">
        <v>121.7</v>
      </c>
      <c r="AM445">
        <v>1.46</v>
      </c>
      <c r="AS445" t="s">
        <v>82</v>
      </c>
      <c r="AT445" t="s">
        <v>86</v>
      </c>
      <c r="AU445" t="s">
        <v>87</v>
      </c>
      <c r="AV445" t="s">
        <v>88</v>
      </c>
    </row>
    <row r="446" spans="1:48">
      <c r="A446" s="6" t="s">
        <v>606</v>
      </c>
      <c r="B446" t="s">
        <v>85</v>
      </c>
      <c r="C446" t="s">
        <v>308</v>
      </c>
      <c r="D446" t="s">
        <v>310</v>
      </c>
      <c r="E446" t="s">
        <v>295</v>
      </c>
      <c r="F446">
        <v>2010</v>
      </c>
      <c r="H446">
        <v>250</v>
      </c>
      <c r="I446">
        <v>0.1</v>
      </c>
      <c r="J446" t="s">
        <v>79</v>
      </c>
      <c r="K446">
        <v>60</v>
      </c>
      <c r="L446">
        <v>1</v>
      </c>
      <c r="M446">
        <v>1000</v>
      </c>
      <c r="N446">
        <v>25</v>
      </c>
      <c r="O446">
        <v>30.1</v>
      </c>
      <c r="P446">
        <v>8.3000000000000007</v>
      </c>
      <c r="Q446">
        <v>37.200000000000003</v>
      </c>
      <c r="R446">
        <v>8.8699999999999992</v>
      </c>
      <c r="S446">
        <v>5.8</v>
      </c>
      <c r="T446">
        <v>-119.84</v>
      </c>
      <c r="U446">
        <v>-0.39</v>
      </c>
      <c r="V446">
        <v>500</v>
      </c>
      <c r="W446">
        <v>5.5</v>
      </c>
      <c r="X446">
        <v>500</v>
      </c>
      <c r="Y446">
        <v>0.35</v>
      </c>
      <c r="Z446">
        <v>0</v>
      </c>
      <c r="AA446">
        <v>0</v>
      </c>
      <c r="AB446">
        <v>3</v>
      </c>
      <c r="AC446">
        <v>-0.7</v>
      </c>
      <c r="AD446">
        <v>3.92</v>
      </c>
      <c r="AE446">
        <v>1638</v>
      </c>
      <c r="AF446">
        <v>982</v>
      </c>
      <c r="AG446">
        <v>40</v>
      </c>
      <c r="AH446">
        <v>19</v>
      </c>
      <c r="AI446">
        <v>1.609</v>
      </c>
      <c r="AJ446">
        <v>0</v>
      </c>
      <c r="AK446">
        <v>0</v>
      </c>
      <c r="AL446">
        <v>243.4</v>
      </c>
      <c r="AM446">
        <v>1.46</v>
      </c>
      <c r="AN446" t="s">
        <v>296</v>
      </c>
      <c r="AO446">
        <v>0</v>
      </c>
      <c r="AP446">
        <v>0</v>
      </c>
      <c r="AQ446">
        <v>0</v>
      </c>
      <c r="AS446" t="s">
        <v>82</v>
      </c>
      <c r="AT446" t="s">
        <v>86</v>
      </c>
      <c r="AU446" t="s">
        <v>87</v>
      </c>
      <c r="AV446" t="s">
        <v>88</v>
      </c>
    </row>
    <row r="447" spans="1:48">
      <c r="A447" s="6" t="s">
        <v>606</v>
      </c>
      <c r="B447" t="s">
        <v>85</v>
      </c>
      <c r="C447" t="s">
        <v>311</v>
      </c>
      <c r="D447" t="s">
        <v>312</v>
      </c>
      <c r="E447" t="s">
        <v>80</v>
      </c>
      <c r="F447">
        <v>2012</v>
      </c>
      <c r="H447">
        <v>250</v>
      </c>
      <c r="I447">
        <v>0.1</v>
      </c>
      <c r="J447" t="s">
        <v>79</v>
      </c>
      <c r="K447">
        <v>60</v>
      </c>
      <c r="L447">
        <v>1</v>
      </c>
      <c r="M447">
        <v>1000</v>
      </c>
      <c r="N447">
        <v>25</v>
      </c>
      <c r="O447">
        <v>30.1</v>
      </c>
      <c r="P447">
        <v>8.3000000000000007</v>
      </c>
      <c r="Q447">
        <v>37.200000000000003</v>
      </c>
      <c r="R447">
        <v>8.8699999999999992</v>
      </c>
      <c r="S447">
        <v>5.8</v>
      </c>
      <c r="T447">
        <v>-138.1</v>
      </c>
      <c r="U447">
        <v>-0.43</v>
      </c>
      <c r="V447">
        <v>2100</v>
      </c>
      <c r="W447">
        <v>4.2</v>
      </c>
      <c r="X447">
        <v>250</v>
      </c>
      <c r="Y447">
        <v>0.22</v>
      </c>
      <c r="Z447">
        <v>0</v>
      </c>
      <c r="AA447">
        <v>1000</v>
      </c>
      <c r="AB447">
        <v>3</v>
      </c>
      <c r="AC447">
        <v>-0.7</v>
      </c>
      <c r="AD447">
        <v>3.92</v>
      </c>
      <c r="AE447">
        <v>1638</v>
      </c>
      <c r="AF447">
        <v>982</v>
      </c>
      <c r="AG447">
        <v>40</v>
      </c>
      <c r="AH447">
        <v>20</v>
      </c>
      <c r="AI447">
        <v>1.609</v>
      </c>
      <c r="AL447">
        <v>243.4</v>
      </c>
      <c r="AM447">
        <v>1.46</v>
      </c>
      <c r="AS447" t="s">
        <v>82</v>
      </c>
      <c r="AT447" t="s">
        <v>86</v>
      </c>
      <c r="AU447" t="s">
        <v>87</v>
      </c>
      <c r="AV447" t="s">
        <v>88</v>
      </c>
    </row>
    <row r="448" spans="1:48">
      <c r="A448" s="6" t="s">
        <v>606</v>
      </c>
      <c r="B448" t="s">
        <v>85</v>
      </c>
      <c r="C448" t="s">
        <v>313</v>
      </c>
      <c r="D448" t="s">
        <v>314</v>
      </c>
      <c r="E448" t="s">
        <v>83</v>
      </c>
      <c r="F448">
        <v>2012</v>
      </c>
      <c r="H448">
        <v>250</v>
      </c>
      <c r="I448">
        <v>0.1</v>
      </c>
      <c r="J448" t="s">
        <v>79</v>
      </c>
      <c r="K448">
        <v>60</v>
      </c>
      <c r="L448">
        <v>2</v>
      </c>
      <c r="M448">
        <v>1000</v>
      </c>
      <c r="N448">
        <v>25</v>
      </c>
      <c r="O448">
        <v>30.1</v>
      </c>
      <c r="P448">
        <v>8.3000000000000007</v>
      </c>
      <c r="Q448">
        <v>37.200000000000003</v>
      </c>
      <c r="R448">
        <v>8.8699999999999992</v>
      </c>
      <c r="S448">
        <v>5.3</v>
      </c>
      <c r="T448">
        <v>-136.47</v>
      </c>
      <c r="U448">
        <v>-0.43</v>
      </c>
      <c r="V448">
        <v>2100</v>
      </c>
      <c r="W448">
        <v>4.2</v>
      </c>
      <c r="X448">
        <v>250</v>
      </c>
      <c r="Y448">
        <v>0.22</v>
      </c>
      <c r="Z448">
        <v>0</v>
      </c>
      <c r="AA448">
        <v>1000</v>
      </c>
      <c r="AB448">
        <v>3</v>
      </c>
      <c r="AC448">
        <v>-0.7</v>
      </c>
      <c r="AD448">
        <v>3.92</v>
      </c>
      <c r="AE448">
        <v>1638</v>
      </c>
      <c r="AF448">
        <v>982</v>
      </c>
      <c r="AG448">
        <v>40</v>
      </c>
      <c r="AH448">
        <v>19.2</v>
      </c>
      <c r="AI448">
        <v>1.609</v>
      </c>
      <c r="AL448">
        <v>121.7</v>
      </c>
      <c r="AM448">
        <v>1.46</v>
      </c>
      <c r="AS448" t="s">
        <v>82</v>
      </c>
      <c r="AT448" t="s">
        <v>86</v>
      </c>
      <c r="AU448" t="s">
        <v>87</v>
      </c>
      <c r="AV448" t="s">
        <v>88</v>
      </c>
    </row>
    <row r="449" spans="1:52">
      <c r="A449" s="6" t="s">
        <v>606</v>
      </c>
      <c r="B449" t="s">
        <v>85</v>
      </c>
      <c r="C449" t="s">
        <v>315</v>
      </c>
      <c r="D449" t="s">
        <v>316</v>
      </c>
      <c r="E449" t="s">
        <v>80</v>
      </c>
      <c r="F449">
        <v>2012</v>
      </c>
      <c r="H449">
        <v>255</v>
      </c>
      <c r="I449">
        <v>0.1</v>
      </c>
      <c r="J449" t="s">
        <v>79</v>
      </c>
      <c r="K449">
        <v>60</v>
      </c>
      <c r="L449">
        <v>1</v>
      </c>
      <c r="M449">
        <v>1000</v>
      </c>
      <c r="N449">
        <v>25</v>
      </c>
      <c r="O449">
        <v>30.2</v>
      </c>
      <c r="P449">
        <v>8.43</v>
      </c>
      <c r="Q449">
        <v>37.4</v>
      </c>
      <c r="R449">
        <v>9</v>
      </c>
      <c r="S449">
        <v>6.3</v>
      </c>
      <c r="T449">
        <v>-130.6</v>
      </c>
      <c r="U449">
        <v>-0.43</v>
      </c>
      <c r="V449">
        <v>2100</v>
      </c>
      <c r="W449">
        <v>4.2</v>
      </c>
      <c r="X449">
        <v>250</v>
      </c>
      <c r="Y449">
        <v>0.23</v>
      </c>
      <c r="Z449">
        <v>0</v>
      </c>
      <c r="AA449">
        <v>1000</v>
      </c>
      <c r="AB449">
        <v>3</v>
      </c>
      <c r="AC449">
        <v>-0.7</v>
      </c>
      <c r="AD449">
        <v>10.64</v>
      </c>
      <c r="AE449">
        <v>1638</v>
      </c>
      <c r="AF449">
        <v>982</v>
      </c>
      <c r="AG449">
        <v>40</v>
      </c>
      <c r="AH449">
        <v>20</v>
      </c>
      <c r="AI449">
        <v>1.609</v>
      </c>
      <c r="AL449">
        <v>243.4</v>
      </c>
      <c r="AM449">
        <v>1.46</v>
      </c>
      <c r="AS449" t="s">
        <v>82</v>
      </c>
      <c r="AT449" t="s">
        <v>86</v>
      </c>
      <c r="AU449" t="s">
        <v>87</v>
      </c>
      <c r="AV449" t="s">
        <v>88</v>
      </c>
    </row>
    <row r="450" spans="1:52">
      <c r="A450" s="6" t="s">
        <v>606</v>
      </c>
      <c r="B450" t="s">
        <v>85</v>
      </c>
      <c r="C450" t="s">
        <v>317</v>
      </c>
      <c r="D450" t="s">
        <v>318</v>
      </c>
      <c r="E450" t="s">
        <v>80</v>
      </c>
      <c r="F450">
        <v>2011</v>
      </c>
      <c r="H450">
        <v>255</v>
      </c>
      <c r="I450">
        <v>0.1</v>
      </c>
      <c r="J450" t="s">
        <v>79</v>
      </c>
      <c r="K450">
        <v>60</v>
      </c>
      <c r="L450">
        <v>1</v>
      </c>
      <c r="M450">
        <v>1000</v>
      </c>
      <c r="N450">
        <v>25</v>
      </c>
      <c r="O450">
        <v>30.2</v>
      </c>
      <c r="P450">
        <v>8.43</v>
      </c>
      <c r="Q450">
        <v>37.4</v>
      </c>
      <c r="R450">
        <v>9</v>
      </c>
      <c r="S450">
        <v>6.3</v>
      </c>
      <c r="T450">
        <v>-140.38999999999999</v>
      </c>
      <c r="U450">
        <v>-0.43</v>
      </c>
      <c r="V450">
        <v>2100</v>
      </c>
      <c r="W450">
        <v>4.2</v>
      </c>
      <c r="X450">
        <v>250</v>
      </c>
      <c r="Y450">
        <v>0.23</v>
      </c>
      <c r="Z450">
        <v>0</v>
      </c>
      <c r="AA450">
        <v>1000</v>
      </c>
      <c r="AB450">
        <v>3</v>
      </c>
      <c r="AC450">
        <v>-0.7</v>
      </c>
      <c r="AD450">
        <v>10.64</v>
      </c>
      <c r="AE450">
        <v>1638</v>
      </c>
      <c r="AF450">
        <v>982</v>
      </c>
      <c r="AG450">
        <v>40</v>
      </c>
      <c r="AH450">
        <v>19.2</v>
      </c>
      <c r="AI450">
        <v>1.609</v>
      </c>
      <c r="AL450">
        <v>243.4</v>
      </c>
      <c r="AM450">
        <v>1.46</v>
      </c>
      <c r="AS450" t="s">
        <v>82</v>
      </c>
      <c r="AT450" t="s">
        <v>86</v>
      </c>
      <c r="AU450" t="s">
        <v>87</v>
      </c>
      <c r="AV450" t="s">
        <v>88</v>
      </c>
    </row>
    <row r="451" spans="1:52">
      <c r="A451" s="6" t="s">
        <v>606</v>
      </c>
      <c r="B451" t="s">
        <v>85</v>
      </c>
      <c r="C451" t="s">
        <v>319</v>
      </c>
      <c r="D451" t="s">
        <v>320</v>
      </c>
      <c r="E451" t="s">
        <v>83</v>
      </c>
      <c r="F451">
        <v>2012</v>
      </c>
      <c r="H451">
        <v>255</v>
      </c>
      <c r="I451">
        <v>0.1</v>
      </c>
      <c r="J451" t="s">
        <v>79</v>
      </c>
      <c r="K451">
        <v>60</v>
      </c>
      <c r="L451">
        <v>2</v>
      </c>
      <c r="M451">
        <v>1000</v>
      </c>
      <c r="N451">
        <v>25</v>
      </c>
      <c r="O451">
        <v>30.2</v>
      </c>
      <c r="P451">
        <v>8.43</v>
      </c>
      <c r="Q451">
        <v>37.4</v>
      </c>
      <c r="R451">
        <v>9</v>
      </c>
      <c r="S451">
        <v>6.3</v>
      </c>
      <c r="T451">
        <v>-140.38999999999999</v>
      </c>
      <c r="U451">
        <v>-0.43</v>
      </c>
      <c r="V451">
        <v>2100</v>
      </c>
      <c r="W451">
        <v>4.2</v>
      </c>
      <c r="X451">
        <v>250</v>
      </c>
      <c r="Y451">
        <v>0.23</v>
      </c>
      <c r="Z451">
        <v>0</v>
      </c>
      <c r="AA451">
        <v>1000</v>
      </c>
      <c r="AB451">
        <v>3</v>
      </c>
      <c r="AC451">
        <v>-0.7</v>
      </c>
      <c r="AD451">
        <v>10.64</v>
      </c>
      <c r="AE451">
        <v>1638</v>
      </c>
      <c r="AF451">
        <v>982</v>
      </c>
      <c r="AG451">
        <v>40</v>
      </c>
      <c r="AH451">
        <v>19.2</v>
      </c>
      <c r="AI451">
        <v>1.609</v>
      </c>
      <c r="AL451">
        <v>121.7</v>
      </c>
      <c r="AM451">
        <v>1.46</v>
      </c>
      <c r="AS451" t="s">
        <v>82</v>
      </c>
      <c r="AT451" t="s">
        <v>86</v>
      </c>
      <c r="AU451" t="s">
        <v>87</v>
      </c>
      <c r="AV451" t="s">
        <v>88</v>
      </c>
    </row>
    <row r="452" spans="1:52">
      <c r="A452" s="6" t="s">
        <v>606</v>
      </c>
      <c r="B452" t="s">
        <v>85</v>
      </c>
      <c r="C452" t="s">
        <v>323</v>
      </c>
      <c r="D452" t="s">
        <v>324</v>
      </c>
      <c r="E452" t="s">
        <v>80</v>
      </c>
      <c r="F452">
        <v>2012</v>
      </c>
      <c r="H452">
        <v>260</v>
      </c>
      <c r="I452">
        <v>0.1</v>
      </c>
      <c r="J452" t="s">
        <v>79</v>
      </c>
      <c r="K452">
        <v>60</v>
      </c>
      <c r="L452">
        <v>1</v>
      </c>
      <c r="M452">
        <v>1000</v>
      </c>
      <c r="N452">
        <v>25</v>
      </c>
      <c r="O452">
        <v>30.4</v>
      </c>
      <c r="P452">
        <v>8.56</v>
      </c>
      <c r="Q452">
        <v>37.5</v>
      </c>
      <c r="R452">
        <v>9.1199999999999992</v>
      </c>
      <c r="S452">
        <v>6.3</v>
      </c>
      <c r="T452">
        <v>-132.57</v>
      </c>
      <c r="U452">
        <v>-0.43</v>
      </c>
      <c r="V452">
        <v>2100</v>
      </c>
      <c r="W452">
        <v>4.2</v>
      </c>
      <c r="X452">
        <v>250</v>
      </c>
      <c r="Y452">
        <v>0.2</v>
      </c>
      <c r="Z452">
        <v>0</v>
      </c>
      <c r="AA452">
        <v>1000</v>
      </c>
      <c r="AB452">
        <v>3</v>
      </c>
      <c r="AC452">
        <v>-0.7</v>
      </c>
      <c r="AD452">
        <v>10.64</v>
      </c>
      <c r="AE452">
        <v>1638</v>
      </c>
      <c r="AF452">
        <v>982</v>
      </c>
      <c r="AG452">
        <v>40</v>
      </c>
      <c r="AH452">
        <v>20</v>
      </c>
      <c r="AI452">
        <v>1.609</v>
      </c>
      <c r="AL452">
        <v>243.4</v>
      </c>
      <c r="AM452">
        <v>1.46</v>
      </c>
      <c r="AS452" t="s">
        <v>82</v>
      </c>
      <c r="AT452" t="s">
        <v>86</v>
      </c>
      <c r="AU452" t="s">
        <v>87</v>
      </c>
      <c r="AV452" t="s">
        <v>88</v>
      </c>
    </row>
    <row r="453" spans="1:52">
      <c r="A453" s="6" t="s">
        <v>606</v>
      </c>
      <c r="B453" t="s">
        <v>85</v>
      </c>
      <c r="C453" t="s">
        <v>325</v>
      </c>
      <c r="D453" t="s">
        <v>326</v>
      </c>
      <c r="E453" t="s">
        <v>80</v>
      </c>
      <c r="F453">
        <v>2011</v>
      </c>
      <c r="H453">
        <v>260</v>
      </c>
      <c r="I453">
        <v>0.1</v>
      </c>
      <c r="J453" t="s">
        <v>79</v>
      </c>
      <c r="K453">
        <v>60</v>
      </c>
      <c r="L453">
        <v>1</v>
      </c>
      <c r="M453">
        <v>1000</v>
      </c>
      <c r="N453">
        <v>25</v>
      </c>
      <c r="O453">
        <v>30.4</v>
      </c>
      <c r="P453">
        <v>8.56</v>
      </c>
      <c r="Q453">
        <v>37.5</v>
      </c>
      <c r="R453">
        <v>9.1199999999999992</v>
      </c>
      <c r="S453">
        <v>6.3</v>
      </c>
      <c r="T453">
        <v>-141.69</v>
      </c>
      <c r="U453">
        <v>-0.43</v>
      </c>
      <c r="V453">
        <v>2100</v>
      </c>
      <c r="W453">
        <v>4.2</v>
      </c>
      <c r="X453">
        <v>250</v>
      </c>
      <c r="Y453">
        <v>0.2</v>
      </c>
      <c r="Z453">
        <v>0</v>
      </c>
      <c r="AA453">
        <v>1000</v>
      </c>
      <c r="AB453">
        <v>3</v>
      </c>
      <c r="AC453">
        <v>-0.7</v>
      </c>
      <c r="AD453">
        <v>10.64</v>
      </c>
      <c r="AE453">
        <v>1638</v>
      </c>
      <c r="AF453">
        <v>982</v>
      </c>
      <c r="AG453">
        <v>40</v>
      </c>
      <c r="AH453">
        <v>19.2</v>
      </c>
      <c r="AI453">
        <v>1.609</v>
      </c>
      <c r="AL453">
        <v>243.4</v>
      </c>
      <c r="AM453">
        <v>1.46</v>
      </c>
      <c r="AS453" t="s">
        <v>82</v>
      </c>
      <c r="AT453" t="s">
        <v>86</v>
      </c>
      <c r="AU453" t="s">
        <v>87</v>
      </c>
      <c r="AV453" t="s">
        <v>88</v>
      </c>
    </row>
    <row r="454" spans="1:52">
      <c r="A454" s="6" t="s">
        <v>606</v>
      </c>
      <c r="B454" t="s">
        <v>85</v>
      </c>
      <c r="C454" t="s">
        <v>327</v>
      </c>
      <c r="D454" t="s">
        <v>328</v>
      </c>
      <c r="E454" t="s">
        <v>83</v>
      </c>
      <c r="F454">
        <v>2012</v>
      </c>
      <c r="H454">
        <v>260</v>
      </c>
      <c r="I454">
        <v>0.1</v>
      </c>
      <c r="J454" t="s">
        <v>79</v>
      </c>
      <c r="K454">
        <v>60</v>
      </c>
      <c r="L454">
        <v>2</v>
      </c>
      <c r="M454">
        <v>1000</v>
      </c>
      <c r="N454">
        <v>25</v>
      </c>
      <c r="O454">
        <v>30.4</v>
      </c>
      <c r="P454">
        <v>8.56</v>
      </c>
      <c r="Q454">
        <v>37.5</v>
      </c>
      <c r="R454">
        <v>9.1199999999999992</v>
      </c>
      <c r="S454">
        <v>6.3</v>
      </c>
      <c r="T454">
        <v>-141.69</v>
      </c>
      <c r="U454">
        <v>-0.43</v>
      </c>
      <c r="V454">
        <v>2100</v>
      </c>
      <c r="W454">
        <v>4.2</v>
      </c>
      <c r="X454">
        <v>250</v>
      </c>
      <c r="Y454">
        <v>0.2</v>
      </c>
      <c r="Z454">
        <v>0</v>
      </c>
      <c r="AA454">
        <v>1000</v>
      </c>
      <c r="AB454">
        <v>3</v>
      </c>
      <c r="AC454">
        <v>-0.7</v>
      </c>
      <c r="AD454">
        <v>10.64</v>
      </c>
      <c r="AE454">
        <v>1638</v>
      </c>
      <c r="AF454">
        <v>982</v>
      </c>
      <c r="AG454">
        <v>40</v>
      </c>
      <c r="AH454">
        <v>19.2</v>
      </c>
      <c r="AI454">
        <v>1.609</v>
      </c>
      <c r="AL454">
        <v>121.7</v>
      </c>
      <c r="AM454">
        <v>1.46</v>
      </c>
      <c r="AS454" t="s">
        <v>82</v>
      </c>
      <c r="AT454" t="s">
        <v>86</v>
      </c>
      <c r="AU454" t="s">
        <v>87</v>
      </c>
      <c r="AV454" t="s">
        <v>88</v>
      </c>
    </row>
    <row r="455" spans="1:52">
      <c r="A455" s="6" t="s">
        <v>606</v>
      </c>
      <c r="B455" t="s">
        <v>85</v>
      </c>
      <c r="C455" t="s">
        <v>331</v>
      </c>
      <c r="D455" t="s">
        <v>332</v>
      </c>
      <c r="E455" t="s">
        <v>80</v>
      </c>
      <c r="F455">
        <v>2010</v>
      </c>
      <c r="H455">
        <v>270</v>
      </c>
      <c r="I455">
        <v>0.1</v>
      </c>
      <c r="J455" t="s">
        <v>79</v>
      </c>
      <c r="K455">
        <v>72</v>
      </c>
      <c r="L455">
        <v>1</v>
      </c>
      <c r="M455">
        <v>1000</v>
      </c>
      <c r="N455">
        <v>25</v>
      </c>
      <c r="O455">
        <v>35.299999999999997</v>
      </c>
      <c r="P455">
        <v>7.65</v>
      </c>
      <c r="Q455">
        <v>44.1</v>
      </c>
      <c r="R455">
        <v>8.19</v>
      </c>
      <c r="S455">
        <v>5.3</v>
      </c>
      <c r="T455">
        <v>-158.97999999999999</v>
      </c>
      <c r="U455">
        <v>-0.43</v>
      </c>
      <c r="V455">
        <v>1400</v>
      </c>
      <c r="W455">
        <v>5.5</v>
      </c>
      <c r="X455">
        <v>350</v>
      </c>
      <c r="Y455">
        <v>0.34</v>
      </c>
      <c r="Z455">
        <v>0</v>
      </c>
      <c r="AA455">
        <v>1000</v>
      </c>
      <c r="AB455">
        <v>3</v>
      </c>
      <c r="AC455">
        <v>-0.7</v>
      </c>
      <c r="AD455">
        <v>3.92</v>
      </c>
      <c r="AE455">
        <v>1954</v>
      </c>
      <c r="AF455">
        <v>982</v>
      </c>
      <c r="AG455">
        <v>40</v>
      </c>
      <c r="AH455">
        <v>27</v>
      </c>
      <c r="AI455">
        <v>1.919</v>
      </c>
      <c r="AL455">
        <v>243.4</v>
      </c>
      <c r="AM455">
        <v>1.752</v>
      </c>
      <c r="AS455" t="s">
        <v>82</v>
      </c>
      <c r="AT455" t="s">
        <v>86</v>
      </c>
      <c r="AU455" t="s">
        <v>87</v>
      </c>
      <c r="AV455" t="s">
        <v>88</v>
      </c>
    </row>
    <row r="456" spans="1:52">
      <c r="A456" s="6" t="s">
        <v>606</v>
      </c>
      <c r="B456" t="s">
        <v>85</v>
      </c>
      <c r="C456" t="s">
        <v>335</v>
      </c>
      <c r="D456" t="s">
        <v>336</v>
      </c>
      <c r="E456" t="s">
        <v>80</v>
      </c>
      <c r="F456">
        <v>2010</v>
      </c>
      <c r="H456">
        <v>280</v>
      </c>
      <c r="I456">
        <v>0.1</v>
      </c>
      <c r="J456" t="s">
        <v>79</v>
      </c>
      <c r="K456">
        <v>72</v>
      </c>
      <c r="L456">
        <v>1</v>
      </c>
      <c r="M456">
        <v>1000</v>
      </c>
      <c r="N456">
        <v>25</v>
      </c>
      <c r="O456">
        <v>35.6</v>
      </c>
      <c r="P456">
        <v>7.86</v>
      </c>
      <c r="Q456">
        <v>44.2</v>
      </c>
      <c r="R456">
        <v>8.42</v>
      </c>
      <c r="S456">
        <v>5.5</v>
      </c>
      <c r="T456">
        <v>-161.51</v>
      </c>
      <c r="U456">
        <v>-0.43</v>
      </c>
      <c r="V456">
        <v>1200</v>
      </c>
      <c r="W456">
        <v>5.5</v>
      </c>
      <c r="X456">
        <v>300</v>
      </c>
      <c r="Y456">
        <v>0.3</v>
      </c>
      <c r="Z456">
        <v>0</v>
      </c>
      <c r="AA456">
        <v>1000</v>
      </c>
      <c r="AB456">
        <v>3</v>
      </c>
      <c r="AC456">
        <v>-0.7</v>
      </c>
      <c r="AD456">
        <v>3.92</v>
      </c>
      <c r="AE456">
        <v>1954</v>
      </c>
      <c r="AF456">
        <v>982</v>
      </c>
      <c r="AG456">
        <v>40</v>
      </c>
      <c r="AH456">
        <v>27</v>
      </c>
      <c r="AI456">
        <v>1.919</v>
      </c>
      <c r="AL456">
        <v>243.4</v>
      </c>
      <c r="AM456">
        <v>1.752</v>
      </c>
      <c r="AS456" t="s">
        <v>82</v>
      </c>
      <c r="AT456" t="s">
        <v>86</v>
      </c>
      <c r="AU456" t="s">
        <v>87</v>
      </c>
      <c r="AV456" t="s">
        <v>88</v>
      </c>
    </row>
    <row r="457" spans="1:52">
      <c r="A457" s="6" t="s">
        <v>606</v>
      </c>
      <c r="B457" t="s">
        <v>85</v>
      </c>
      <c r="C457" t="s">
        <v>343</v>
      </c>
      <c r="D457" t="s">
        <v>344</v>
      </c>
      <c r="E457" t="s">
        <v>80</v>
      </c>
      <c r="F457">
        <v>2010</v>
      </c>
      <c r="H457">
        <v>300</v>
      </c>
      <c r="I457">
        <v>0.1</v>
      </c>
      <c r="J457" t="s">
        <v>79</v>
      </c>
      <c r="K457">
        <v>72</v>
      </c>
      <c r="L457">
        <v>1</v>
      </c>
      <c r="M457">
        <v>1000</v>
      </c>
      <c r="N457">
        <v>25</v>
      </c>
      <c r="O457">
        <v>36.1</v>
      </c>
      <c r="P457">
        <v>8.3000000000000007</v>
      </c>
      <c r="Q457">
        <v>44.6</v>
      </c>
      <c r="R457">
        <v>8.8699999999999992</v>
      </c>
      <c r="S457">
        <v>5.8</v>
      </c>
      <c r="T457">
        <v>-165</v>
      </c>
      <c r="U457">
        <v>-0.43</v>
      </c>
      <c r="V457">
        <v>1200</v>
      </c>
      <c r="W457">
        <v>5.5</v>
      </c>
      <c r="X457">
        <v>300</v>
      </c>
      <c r="Y457">
        <v>0.26</v>
      </c>
      <c r="Z457">
        <v>0</v>
      </c>
      <c r="AA457">
        <v>1000</v>
      </c>
      <c r="AB457">
        <v>3</v>
      </c>
      <c r="AC457">
        <v>-0.7</v>
      </c>
      <c r="AD457">
        <v>3.92</v>
      </c>
      <c r="AE457">
        <v>1954</v>
      </c>
      <c r="AF457">
        <v>982</v>
      </c>
      <c r="AG457">
        <v>40</v>
      </c>
      <c r="AH457">
        <v>27</v>
      </c>
      <c r="AI457">
        <v>1.919</v>
      </c>
      <c r="AL457">
        <v>243.4</v>
      </c>
      <c r="AM457">
        <v>1.752</v>
      </c>
      <c r="AS457" t="s">
        <v>82</v>
      </c>
      <c r="AT457" t="s">
        <v>86</v>
      </c>
      <c r="AU457" t="s">
        <v>87</v>
      </c>
      <c r="AV457" t="s">
        <v>88</v>
      </c>
    </row>
    <row r="458" spans="1:52">
      <c r="A458" s="6" t="s">
        <v>607</v>
      </c>
      <c r="B458" t="s">
        <v>85</v>
      </c>
      <c r="C458" t="s">
        <v>95</v>
      </c>
      <c r="D458" t="s">
        <v>96</v>
      </c>
      <c r="E458" t="s">
        <v>80</v>
      </c>
      <c r="F458">
        <v>2010</v>
      </c>
      <c r="G458">
        <v>2012</v>
      </c>
      <c r="H458">
        <v>160</v>
      </c>
      <c r="I458">
        <v>0.1</v>
      </c>
      <c r="J458" t="s">
        <v>15</v>
      </c>
      <c r="K458">
        <v>72</v>
      </c>
      <c r="L458">
        <v>1</v>
      </c>
      <c r="M458">
        <v>1000</v>
      </c>
      <c r="N458">
        <v>25</v>
      </c>
      <c r="O458">
        <v>35.1</v>
      </c>
      <c r="P458">
        <v>4.55</v>
      </c>
      <c r="Q458">
        <v>43.8</v>
      </c>
      <c r="R458">
        <v>4.91</v>
      </c>
      <c r="S458">
        <v>3</v>
      </c>
      <c r="U458">
        <v>-0.45</v>
      </c>
      <c r="V458">
        <v>2000</v>
      </c>
      <c r="W458">
        <v>5.5</v>
      </c>
      <c r="X458">
        <v>500</v>
      </c>
      <c r="Y458">
        <v>0.6</v>
      </c>
      <c r="Z458">
        <v>0</v>
      </c>
      <c r="AA458">
        <v>1000</v>
      </c>
      <c r="AB458">
        <v>3</v>
      </c>
      <c r="AC458">
        <v>-0.7</v>
      </c>
      <c r="AD458">
        <v>3.92</v>
      </c>
      <c r="AE458">
        <v>1580</v>
      </c>
      <c r="AF458">
        <v>808</v>
      </c>
      <c r="AG458">
        <v>40</v>
      </c>
      <c r="AH458">
        <v>15.75</v>
      </c>
      <c r="AI458">
        <v>1.278</v>
      </c>
      <c r="AL458">
        <v>148.6</v>
      </c>
      <c r="AM458">
        <v>1.07</v>
      </c>
      <c r="AS458" t="s">
        <v>82</v>
      </c>
      <c r="AT458" t="s">
        <v>86</v>
      </c>
      <c r="AU458" t="s">
        <v>87</v>
      </c>
      <c r="AV458" t="s">
        <v>88</v>
      </c>
      <c r="AZ458">
        <v>3.1</v>
      </c>
    </row>
    <row r="459" spans="1:52">
      <c r="A459" s="6" t="s">
        <v>607</v>
      </c>
      <c r="B459" t="s">
        <v>85</v>
      </c>
      <c r="C459" t="s">
        <v>99</v>
      </c>
      <c r="D459" t="s">
        <v>100</v>
      </c>
      <c r="E459" t="s">
        <v>80</v>
      </c>
      <c r="F459">
        <v>2010</v>
      </c>
      <c r="G459">
        <v>2012</v>
      </c>
      <c r="H459">
        <v>165</v>
      </c>
      <c r="I459">
        <v>0.1</v>
      </c>
      <c r="J459" t="s">
        <v>15</v>
      </c>
      <c r="K459">
        <v>72</v>
      </c>
      <c r="L459">
        <v>1</v>
      </c>
      <c r="M459">
        <v>1000</v>
      </c>
      <c r="N459">
        <v>25</v>
      </c>
      <c r="O459">
        <v>35.299999999999997</v>
      </c>
      <c r="P459">
        <v>4.68</v>
      </c>
      <c r="Q459">
        <v>44.1</v>
      </c>
      <c r="R459">
        <v>5.01</v>
      </c>
      <c r="S459">
        <v>3</v>
      </c>
      <c r="U459">
        <v>-0.45</v>
      </c>
      <c r="V459">
        <v>2000</v>
      </c>
      <c r="W459">
        <v>5.5</v>
      </c>
      <c r="X459">
        <v>550</v>
      </c>
      <c r="Y459">
        <v>0.55000000000000004</v>
      </c>
      <c r="Z459">
        <v>0</v>
      </c>
      <c r="AA459">
        <v>1000</v>
      </c>
      <c r="AB459">
        <v>3</v>
      </c>
      <c r="AC459">
        <v>-0.7</v>
      </c>
      <c r="AD459">
        <v>3.92</v>
      </c>
      <c r="AE459">
        <v>1580</v>
      </c>
      <c r="AF459">
        <v>808</v>
      </c>
      <c r="AG459">
        <v>40</v>
      </c>
      <c r="AH459">
        <v>15.75</v>
      </c>
      <c r="AI459">
        <v>1.278</v>
      </c>
      <c r="AL459">
        <v>148.6</v>
      </c>
      <c r="AM459">
        <v>1.07</v>
      </c>
      <c r="AS459" t="s">
        <v>82</v>
      </c>
      <c r="AT459" t="s">
        <v>86</v>
      </c>
      <c r="AU459" t="s">
        <v>87</v>
      </c>
      <c r="AV459" t="s">
        <v>88</v>
      </c>
      <c r="AZ459">
        <v>3</v>
      </c>
    </row>
    <row r="460" spans="1:52">
      <c r="A460" s="6" t="s">
        <v>607</v>
      </c>
      <c r="B460" t="s">
        <v>85</v>
      </c>
      <c r="C460" t="s">
        <v>103</v>
      </c>
      <c r="D460" t="s">
        <v>104</v>
      </c>
      <c r="E460" t="s">
        <v>80</v>
      </c>
      <c r="F460">
        <v>2010</v>
      </c>
      <c r="G460">
        <v>2012</v>
      </c>
      <c r="H460">
        <v>170</v>
      </c>
      <c r="I460">
        <v>0.1</v>
      </c>
      <c r="J460" t="s">
        <v>15</v>
      </c>
      <c r="K460">
        <v>72</v>
      </c>
      <c r="L460">
        <v>1</v>
      </c>
      <c r="M460">
        <v>1000</v>
      </c>
      <c r="N460">
        <v>25</v>
      </c>
      <c r="O460">
        <v>35.6</v>
      </c>
      <c r="P460">
        <v>4.78</v>
      </c>
      <c r="Q460">
        <v>44.3</v>
      </c>
      <c r="R460">
        <v>5.12</v>
      </c>
      <c r="S460">
        <v>3.1</v>
      </c>
      <c r="U460">
        <v>-0.45</v>
      </c>
      <c r="V460">
        <v>2000</v>
      </c>
      <c r="W460">
        <v>5.5</v>
      </c>
      <c r="X460">
        <v>500</v>
      </c>
      <c r="Y460">
        <v>0.52</v>
      </c>
      <c r="Z460">
        <v>0</v>
      </c>
      <c r="AA460">
        <v>1000</v>
      </c>
      <c r="AB460">
        <v>3</v>
      </c>
      <c r="AC460">
        <v>-0.7</v>
      </c>
      <c r="AD460">
        <v>6.14</v>
      </c>
      <c r="AE460">
        <v>1580</v>
      </c>
      <c r="AF460">
        <v>808</v>
      </c>
      <c r="AG460">
        <v>40</v>
      </c>
      <c r="AH460">
        <v>15.75</v>
      </c>
      <c r="AI460">
        <v>1.278</v>
      </c>
      <c r="AL460">
        <v>148.6</v>
      </c>
      <c r="AM460">
        <v>1.07</v>
      </c>
      <c r="AS460" t="s">
        <v>82</v>
      </c>
      <c r="AT460" t="s">
        <v>86</v>
      </c>
      <c r="AU460" t="s">
        <v>87</v>
      </c>
      <c r="AV460" t="s">
        <v>88</v>
      </c>
      <c r="AZ460">
        <v>2.9</v>
      </c>
    </row>
    <row r="461" spans="1:52">
      <c r="A461" s="6" t="s">
        <v>607</v>
      </c>
      <c r="B461" t="s">
        <v>85</v>
      </c>
      <c r="C461" t="s">
        <v>107</v>
      </c>
      <c r="D461" t="s">
        <v>108</v>
      </c>
      <c r="E461" t="s">
        <v>80</v>
      </c>
      <c r="F461">
        <v>2010</v>
      </c>
      <c r="G461">
        <v>2012</v>
      </c>
      <c r="H461">
        <v>175</v>
      </c>
      <c r="I461">
        <v>0.1</v>
      </c>
      <c r="J461" t="s">
        <v>15</v>
      </c>
      <c r="K461">
        <v>72</v>
      </c>
      <c r="L461">
        <v>1</v>
      </c>
      <c r="M461">
        <v>1000</v>
      </c>
      <c r="N461">
        <v>25</v>
      </c>
      <c r="O461">
        <v>35.799999999999997</v>
      </c>
      <c r="P461">
        <v>4.8899999999999997</v>
      </c>
      <c r="Q461">
        <v>44.4</v>
      </c>
      <c r="R461">
        <v>5.23</v>
      </c>
      <c r="S461">
        <v>3.1</v>
      </c>
      <c r="U461">
        <v>-0.45</v>
      </c>
      <c r="V461">
        <v>2000</v>
      </c>
      <c r="W461">
        <v>5.5</v>
      </c>
      <c r="X461">
        <v>550</v>
      </c>
      <c r="Y461">
        <v>0.48</v>
      </c>
      <c r="Z461">
        <v>0</v>
      </c>
      <c r="AA461">
        <v>1000</v>
      </c>
      <c r="AB461">
        <v>3</v>
      </c>
      <c r="AC461">
        <v>-0.7</v>
      </c>
      <c r="AD461">
        <v>3.92</v>
      </c>
      <c r="AE461">
        <v>1580</v>
      </c>
      <c r="AF461">
        <v>808</v>
      </c>
      <c r="AG461">
        <v>40</v>
      </c>
      <c r="AH461">
        <v>15.75</v>
      </c>
      <c r="AI461">
        <v>1.278</v>
      </c>
      <c r="AL461">
        <v>148.6</v>
      </c>
      <c r="AM461">
        <v>1.07</v>
      </c>
      <c r="AS461" t="s">
        <v>82</v>
      </c>
      <c r="AT461" t="s">
        <v>86</v>
      </c>
      <c r="AU461" t="s">
        <v>87</v>
      </c>
      <c r="AV461" t="s">
        <v>88</v>
      </c>
      <c r="AZ461">
        <v>2.9</v>
      </c>
    </row>
    <row r="462" spans="1:52">
      <c r="A462" s="6" t="s">
        <v>607</v>
      </c>
      <c r="B462" t="s">
        <v>85</v>
      </c>
      <c r="C462" t="s">
        <v>111</v>
      </c>
      <c r="D462" t="s">
        <v>112</v>
      </c>
      <c r="E462" t="s">
        <v>80</v>
      </c>
      <c r="F462">
        <v>2010</v>
      </c>
      <c r="G462">
        <v>2012</v>
      </c>
      <c r="H462">
        <v>180</v>
      </c>
      <c r="I462">
        <v>0.1</v>
      </c>
      <c r="J462" t="s">
        <v>15</v>
      </c>
      <c r="K462">
        <v>72</v>
      </c>
      <c r="L462">
        <v>1</v>
      </c>
      <c r="M462">
        <v>1000</v>
      </c>
      <c r="N462">
        <v>25</v>
      </c>
      <c r="O462">
        <v>36.1</v>
      </c>
      <c r="P462">
        <v>4.99</v>
      </c>
      <c r="Q462">
        <v>44.6</v>
      </c>
      <c r="R462">
        <v>5.34</v>
      </c>
      <c r="S462">
        <v>3.2</v>
      </c>
      <c r="U462">
        <v>-0.45</v>
      </c>
      <c r="V462">
        <v>2000</v>
      </c>
      <c r="W462">
        <v>5.5</v>
      </c>
      <c r="X462">
        <v>500</v>
      </c>
      <c r="Y462">
        <v>0.45</v>
      </c>
      <c r="Z462">
        <v>0</v>
      </c>
      <c r="AA462">
        <v>1000</v>
      </c>
      <c r="AB462">
        <v>3</v>
      </c>
      <c r="AC462">
        <v>-0.7</v>
      </c>
      <c r="AD462">
        <v>3.92</v>
      </c>
      <c r="AE462">
        <v>1580</v>
      </c>
      <c r="AF462">
        <v>808</v>
      </c>
      <c r="AG462">
        <v>40</v>
      </c>
      <c r="AH462">
        <v>15.75</v>
      </c>
      <c r="AI462">
        <v>1.278</v>
      </c>
      <c r="AL462">
        <v>148.6</v>
      </c>
      <c r="AM462">
        <v>1.07</v>
      </c>
      <c r="AS462" t="s">
        <v>82</v>
      </c>
      <c r="AT462" t="s">
        <v>86</v>
      </c>
      <c r="AU462" t="s">
        <v>87</v>
      </c>
      <c r="AV462" t="s">
        <v>88</v>
      </c>
      <c r="AZ462">
        <v>2.8</v>
      </c>
    </row>
    <row r="463" spans="1:52">
      <c r="A463" s="6" t="s">
        <v>607</v>
      </c>
      <c r="B463" t="s">
        <v>85</v>
      </c>
      <c r="C463" t="s">
        <v>115</v>
      </c>
      <c r="D463" t="s">
        <v>116</v>
      </c>
      <c r="E463" t="s">
        <v>80</v>
      </c>
      <c r="F463">
        <v>2010</v>
      </c>
      <c r="G463">
        <v>2012</v>
      </c>
      <c r="H463">
        <v>185</v>
      </c>
      <c r="I463">
        <v>0.1</v>
      </c>
      <c r="J463" t="s">
        <v>15</v>
      </c>
      <c r="K463">
        <v>72</v>
      </c>
      <c r="L463">
        <v>1</v>
      </c>
      <c r="M463">
        <v>1000</v>
      </c>
      <c r="N463">
        <v>25</v>
      </c>
      <c r="O463">
        <v>36.4</v>
      </c>
      <c r="P463">
        <v>5.09</v>
      </c>
      <c r="Q463">
        <v>44.6</v>
      </c>
      <c r="R463">
        <v>5.46</v>
      </c>
      <c r="S463">
        <v>3.3</v>
      </c>
      <c r="U463">
        <v>-0.45</v>
      </c>
      <c r="V463">
        <v>2000</v>
      </c>
      <c r="W463">
        <v>5.5</v>
      </c>
      <c r="X463">
        <v>500</v>
      </c>
      <c r="Y463">
        <v>0.4</v>
      </c>
      <c r="Z463">
        <v>0</v>
      </c>
      <c r="AA463">
        <v>1000</v>
      </c>
      <c r="AB463">
        <v>3</v>
      </c>
      <c r="AC463">
        <v>-0.7</v>
      </c>
      <c r="AD463">
        <v>6.55</v>
      </c>
      <c r="AE463">
        <v>1580</v>
      </c>
      <c r="AF463">
        <v>808</v>
      </c>
      <c r="AG463">
        <v>40</v>
      </c>
      <c r="AH463">
        <v>15.75</v>
      </c>
      <c r="AI463">
        <v>1.278</v>
      </c>
      <c r="AL463">
        <v>148.6</v>
      </c>
      <c r="AM463">
        <v>1.07</v>
      </c>
      <c r="AS463" t="s">
        <v>82</v>
      </c>
      <c r="AT463" t="s">
        <v>86</v>
      </c>
      <c r="AU463" t="s">
        <v>87</v>
      </c>
      <c r="AV463" t="s">
        <v>88</v>
      </c>
      <c r="AZ463">
        <v>2.7</v>
      </c>
    </row>
    <row r="464" spans="1:52">
      <c r="A464" s="6" t="s">
        <v>607</v>
      </c>
      <c r="B464" t="s">
        <v>85</v>
      </c>
      <c r="C464" t="s">
        <v>119</v>
      </c>
      <c r="D464" t="s">
        <v>120</v>
      </c>
      <c r="E464" t="s">
        <v>80</v>
      </c>
      <c r="F464">
        <v>2010</v>
      </c>
      <c r="G464">
        <v>2012</v>
      </c>
      <c r="H464">
        <v>190</v>
      </c>
      <c r="I464">
        <v>0.1</v>
      </c>
      <c r="J464" t="s">
        <v>15</v>
      </c>
      <c r="K464">
        <v>72</v>
      </c>
      <c r="L464">
        <v>1</v>
      </c>
      <c r="M464">
        <v>1000</v>
      </c>
      <c r="N464">
        <v>25</v>
      </c>
      <c r="O464">
        <v>36.6</v>
      </c>
      <c r="P464">
        <v>5.19</v>
      </c>
      <c r="Q464">
        <v>44.8</v>
      </c>
      <c r="R464">
        <v>5.52</v>
      </c>
      <c r="S464">
        <v>3.3</v>
      </c>
      <c r="U464">
        <v>-0.45</v>
      </c>
      <c r="V464">
        <v>2000</v>
      </c>
      <c r="W464">
        <v>5.5</v>
      </c>
      <c r="X464">
        <v>550</v>
      </c>
      <c r="Y464">
        <v>0.34</v>
      </c>
      <c r="Z464">
        <v>0</v>
      </c>
      <c r="AA464">
        <v>1000</v>
      </c>
      <c r="AB464">
        <v>3</v>
      </c>
      <c r="AC464">
        <v>-0.7</v>
      </c>
      <c r="AD464">
        <v>3.92</v>
      </c>
      <c r="AE464">
        <v>1580</v>
      </c>
      <c r="AF464">
        <v>808</v>
      </c>
      <c r="AG464">
        <v>40</v>
      </c>
      <c r="AH464">
        <v>15.75</v>
      </c>
      <c r="AI464">
        <v>1.278</v>
      </c>
      <c r="AL464">
        <v>148.6</v>
      </c>
      <c r="AM464">
        <v>1.07</v>
      </c>
      <c r="AS464" t="s">
        <v>82</v>
      </c>
      <c r="AT464" t="s">
        <v>86</v>
      </c>
      <c r="AU464" t="s">
        <v>87</v>
      </c>
      <c r="AV464" t="s">
        <v>88</v>
      </c>
      <c r="AZ464">
        <v>2.6</v>
      </c>
    </row>
    <row r="465" spans="1:52">
      <c r="A465" s="6" t="s">
        <v>607</v>
      </c>
      <c r="B465" t="s">
        <v>85</v>
      </c>
      <c r="C465" t="s">
        <v>123</v>
      </c>
      <c r="D465" t="s">
        <v>480</v>
      </c>
      <c r="E465" t="s">
        <v>476</v>
      </c>
      <c r="F465">
        <v>2011</v>
      </c>
      <c r="H465">
        <v>195</v>
      </c>
      <c r="I465">
        <v>0.1</v>
      </c>
      <c r="J465" t="s">
        <v>15</v>
      </c>
      <c r="K465">
        <v>72</v>
      </c>
      <c r="L465">
        <v>1</v>
      </c>
      <c r="M465">
        <v>1000</v>
      </c>
      <c r="N465">
        <v>25</v>
      </c>
      <c r="O465">
        <v>37</v>
      </c>
      <c r="P465">
        <v>5.27</v>
      </c>
      <c r="Q465">
        <v>45</v>
      </c>
      <c r="R465">
        <v>5.62</v>
      </c>
      <c r="S465">
        <v>3.4</v>
      </c>
      <c r="U465">
        <v>-0.45</v>
      </c>
      <c r="V465">
        <v>2000</v>
      </c>
      <c r="W465">
        <v>5.5</v>
      </c>
      <c r="X465">
        <v>550</v>
      </c>
      <c r="Y465">
        <v>0.32</v>
      </c>
      <c r="Z465">
        <v>0</v>
      </c>
      <c r="AA465">
        <v>1000</v>
      </c>
      <c r="AB465">
        <v>3</v>
      </c>
      <c r="AC465">
        <v>-0.7</v>
      </c>
      <c r="AD465">
        <v>3.92</v>
      </c>
      <c r="AE465">
        <v>1595</v>
      </c>
      <c r="AF465">
        <v>801</v>
      </c>
      <c r="AG465">
        <v>40</v>
      </c>
      <c r="AH465">
        <v>15.3</v>
      </c>
      <c r="AI465">
        <v>1.2769999999999999</v>
      </c>
      <c r="AL465">
        <v>154.82</v>
      </c>
      <c r="AM465">
        <v>1.115</v>
      </c>
      <c r="AS465" t="s">
        <v>82</v>
      </c>
      <c r="AT465" t="s">
        <v>481</v>
      </c>
      <c r="AU465" t="s">
        <v>87</v>
      </c>
      <c r="AV465" t="s">
        <v>88</v>
      </c>
      <c r="AZ465">
        <v>2.6</v>
      </c>
    </row>
    <row r="466" spans="1:52">
      <c r="A466" s="6" t="s">
        <v>607</v>
      </c>
      <c r="B466" t="s">
        <v>85</v>
      </c>
      <c r="C466" t="s">
        <v>125</v>
      </c>
      <c r="D466" t="s">
        <v>126</v>
      </c>
      <c r="E466" t="s">
        <v>80</v>
      </c>
      <c r="F466">
        <v>2011</v>
      </c>
      <c r="G466">
        <v>2012</v>
      </c>
      <c r="H466">
        <v>195</v>
      </c>
      <c r="I466">
        <v>0.1</v>
      </c>
      <c r="J466" t="s">
        <v>15</v>
      </c>
      <c r="K466">
        <v>48</v>
      </c>
      <c r="L466">
        <v>1</v>
      </c>
      <c r="M466">
        <v>1000</v>
      </c>
      <c r="N466">
        <v>25</v>
      </c>
      <c r="O466">
        <v>24.2</v>
      </c>
      <c r="P466">
        <v>8.0399999999999991</v>
      </c>
      <c r="Q466">
        <v>29.9</v>
      </c>
      <c r="R466">
        <v>8.56</v>
      </c>
      <c r="S466">
        <v>5.0999999999999996</v>
      </c>
      <c r="U466">
        <v>-0.45</v>
      </c>
      <c r="V466">
        <v>1000</v>
      </c>
      <c r="W466">
        <v>5.5</v>
      </c>
      <c r="X466">
        <v>240</v>
      </c>
      <c r="Y466">
        <v>0.18</v>
      </c>
      <c r="Z466">
        <v>0</v>
      </c>
      <c r="AA466">
        <v>1000</v>
      </c>
      <c r="AB466">
        <v>3</v>
      </c>
      <c r="AC466">
        <v>-0.7</v>
      </c>
      <c r="AD466">
        <v>3.92</v>
      </c>
      <c r="AE466">
        <v>1324</v>
      </c>
      <c r="AF466">
        <v>982</v>
      </c>
      <c r="AG466">
        <v>40</v>
      </c>
      <c r="AH466">
        <v>16</v>
      </c>
      <c r="AI466">
        <v>1.3</v>
      </c>
      <c r="AL466">
        <v>238.9</v>
      </c>
      <c r="AM466">
        <v>1.147</v>
      </c>
      <c r="AS466" t="s">
        <v>82</v>
      </c>
      <c r="AT466" t="s">
        <v>86</v>
      </c>
      <c r="AU466" t="s">
        <v>87</v>
      </c>
      <c r="AV466" t="s">
        <v>88</v>
      </c>
      <c r="AZ466">
        <v>2.6</v>
      </c>
    </row>
    <row r="467" spans="1:52">
      <c r="A467" s="6" t="s">
        <v>607</v>
      </c>
      <c r="B467" t="s">
        <v>85</v>
      </c>
      <c r="C467" t="s">
        <v>127</v>
      </c>
      <c r="D467" t="s">
        <v>128</v>
      </c>
      <c r="E467" t="s">
        <v>476</v>
      </c>
      <c r="F467">
        <v>2012</v>
      </c>
      <c r="H467">
        <v>200</v>
      </c>
      <c r="I467">
        <v>0.1</v>
      </c>
      <c r="J467" t="s">
        <v>15</v>
      </c>
      <c r="K467">
        <v>72</v>
      </c>
      <c r="L467">
        <v>1</v>
      </c>
      <c r="M467">
        <v>1000</v>
      </c>
      <c r="N467">
        <v>25</v>
      </c>
      <c r="O467">
        <v>37.4</v>
      </c>
      <c r="P467">
        <v>5.35</v>
      </c>
      <c r="Q467">
        <v>45.3</v>
      </c>
      <c r="R467">
        <v>5.71</v>
      </c>
      <c r="S467">
        <v>3.3</v>
      </c>
      <c r="U467">
        <v>-0.45</v>
      </c>
      <c r="V467">
        <v>2000</v>
      </c>
      <c r="W467">
        <v>5.5</v>
      </c>
      <c r="X467">
        <v>500</v>
      </c>
      <c r="Y467">
        <v>0.28999999999999998</v>
      </c>
      <c r="Z467">
        <v>0</v>
      </c>
      <c r="AA467">
        <v>1000</v>
      </c>
      <c r="AB467">
        <v>3</v>
      </c>
      <c r="AC467">
        <v>-0.7</v>
      </c>
      <c r="AD467">
        <v>6.55</v>
      </c>
      <c r="AE467">
        <v>1595</v>
      </c>
      <c r="AF467">
        <v>801</v>
      </c>
      <c r="AG467">
        <v>40</v>
      </c>
      <c r="AH467">
        <v>15.3</v>
      </c>
      <c r="AI467">
        <v>1.2769999999999999</v>
      </c>
      <c r="AL467">
        <v>154.82</v>
      </c>
      <c r="AM467">
        <v>1.115</v>
      </c>
      <c r="AS467" t="s">
        <v>82</v>
      </c>
      <c r="AT467" t="s">
        <v>481</v>
      </c>
      <c r="AU467" t="s">
        <v>482</v>
      </c>
      <c r="AV467" t="s">
        <v>88</v>
      </c>
      <c r="AZ467">
        <v>2.5</v>
      </c>
    </row>
    <row r="468" spans="1:52">
      <c r="A468" s="6" t="s">
        <v>607</v>
      </c>
      <c r="B468" t="s">
        <v>85</v>
      </c>
      <c r="C468" t="s">
        <v>129</v>
      </c>
      <c r="D468" t="s">
        <v>130</v>
      </c>
      <c r="E468" t="s">
        <v>476</v>
      </c>
      <c r="F468">
        <v>2011</v>
      </c>
      <c r="H468">
        <v>200</v>
      </c>
      <c r="I468">
        <v>0.1</v>
      </c>
      <c r="J468" t="s">
        <v>15</v>
      </c>
      <c r="K468">
        <v>48</v>
      </c>
      <c r="L468">
        <v>1</v>
      </c>
      <c r="M468">
        <v>1000</v>
      </c>
      <c r="N468">
        <v>25</v>
      </c>
      <c r="O468">
        <v>24.3</v>
      </c>
      <c r="P468">
        <v>8.2200000000000006</v>
      </c>
      <c r="Q468">
        <v>30</v>
      </c>
      <c r="R468">
        <v>8.74</v>
      </c>
      <c r="S468">
        <v>5.0999999999999996</v>
      </c>
      <c r="U468">
        <v>-0.45</v>
      </c>
      <c r="V468">
        <v>1000</v>
      </c>
      <c r="W468">
        <v>5.5</v>
      </c>
      <c r="X468">
        <v>240</v>
      </c>
      <c r="Y468">
        <v>0.27900000000000003</v>
      </c>
      <c r="Z468">
        <v>0</v>
      </c>
      <c r="AA468">
        <v>1000</v>
      </c>
      <c r="AB468">
        <v>3</v>
      </c>
      <c r="AC468">
        <v>-0.7</v>
      </c>
      <c r="AE468">
        <v>1324</v>
      </c>
      <c r="AF468">
        <v>984</v>
      </c>
      <c r="AG468">
        <v>40</v>
      </c>
      <c r="AH468">
        <v>15.3</v>
      </c>
      <c r="AI468">
        <v>1.3</v>
      </c>
      <c r="AL468">
        <v>238.9</v>
      </c>
      <c r="AM468">
        <v>1.147</v>
      </c>
      <c r="AS468" t="s">
        <v>82</v>
      </c>
      <c r="AT468" t="s">
        <v>481</v>
      </c>
      <c r="AU468" t="s">
        <v>482</v>
      </c>
      <c r="AV468" t="s">
        <v>88</v>
      </c>
      <c r="AZ468">
        <v>2.5</v>
      </c>
    </row>
    <row r="469" spans="1:52">
      <c r="A469" s="6" t="s">
        <v>607</v>
      </c>
      <c r="B469" t="s">
        <v>85</v>
      </c>
      <c r="C469" t="s">
        <v>131</v>
      </c>
      <c r="D469" t="s">
        <v>132</v>
      </c>
      <c r="E469" t="s">
        <v>83</v>
      </c>
      <c r="F469">
        <v>2012</v>
      </c>
      <c r="G469">
        <v>2013</v>
      </c>
      <c r="H469">
        <v>200</v>
      </c>
      <c r="I469">
        <v>0.1</v>
      </c>
      <c r="J469" t="s">
        <v>15</v>
      </c>
      <c r="K469">
        <v>48</v>
      </c>
      <c r="L469">
        <v>1</v>
      </c>
      <c r="M469">
        <v>1000</v>
      </c>
      <c r="N469">
        <v>25</v>
      </c>
      <c r="O469">
        <v>24.3</v>
      </c>
      <c r="P469">
        <v>8.2200000000000006</v>
      </c>
      <c r="Q469">
        <v>30</v>
      </c>
      <c r="R469">
        <v>8.74</v>
      </c>
      <c r="S469">
        <v>5.0999999999999996</v>
      </c>
      <c r="U469">
        <v>-0.45</v>
      </c>
      <c r="V469">
        <v>1000</v>
      </c>
      <c r="W469">
        <v>5.5</v>
      </c>
      <c r="X469">
        <v>240</v>
      </c>
      <c r="Y469">
        <v>0.17</v>
      </c>
      <c r="Z469">
        <v>0</v>
      </c>
      <c r="AA469">
        <v>1000</v>
      </c>
      <c r="AB469">
        <v>3</v>
      </c>
      <c r="AC469">
        <v>-0.7</v>
      </c>
      <c r="AD469">
        <v>3.92</v>
      </c>
      <c r="AE469">
        <v>1324</v>
      </c>
      <c r="AF469">
        <v>982</v>
      </c>
      <c r="AG469">
        <v>40</v>
      </c>
      <c r="AH469">
        <v>16</v>
      </c>
      <c r="AI469">
        <v>1.3</v>
      </c>
      <c r="AL469">
        <v>238.9</v>
      </c>
      <c r="AM469">
        <v>1.147</v>
      </c>
      <c r="AS469" t="s">
        <v>82</v>
      </c>
      <c r="AT469" t="s">
        <v>86</v>
      </c>
      <c r="AU469" t="s">
        <v>87</v>
      </c>
      <c r="AV469" t="s">
        <v>88</v>
      </c>
      <c r="AZ469">
        <v>2.5</v>
      </c>
    </row>
    <row r="470" spans="1:52">
      <c r="A470" s="6" t="s">
        <v>607</v>
      </c>
      <c r="B470" t="s">
        <v>85</v>
      </c>
      <c r="C470" t="s">
        <v>135</v>
      </c>
      <c r="D470" t="s">
        <v>136</v>
      </c>
      <c r="E470" t="s">
        <v>476</v>
      </c>
      <c r="F470">
        <v>2012</v>
      </c>
      <c r="H470">
        <v>205</v>
      </c>
      <c r="I470">
        <v>0.1</v>
      </c>
      <c r="J470" t="s">
        <v>15</v>
      </c>
      <c r="K470">
        <v>72</v>
      </c>
      <c r="L470">
        <v>1</v>
      </c>
      <c r="M470">
        <v>1000</v>
      </c>
      <c r="N470">
        <v>25</v>
      </c>
      <c r="O470">
        <v>37.700000000000003</v>
      </c>
      <c r="P470">
        <v>5.43</v>
      </c>
      <c r="Q470">
        <v>45.4</v>
      </c>
      <c r="R470">
        <v>5.81</v>
      </c>
      <c r="S470">
        <v>3.5</v>
      </c>
      <c r="U470">
        <v>-0.45</v>
      </c>
      <c r="V470">
        <v>2000</v>
      </c>
      <c r="W470">
        <v>5.5</v>
      </c>
      <c r="X470">
        <v>500</v>
      </c>
      <c r="Y470">
        <v>0.27</v>
      </c>
      <c r="Z470">
        <v>0</v>
      </c>
      <c r="AA470">
        <v>1000</v>
      </c>
      <c r="AB470">
        <v>3</v>
      </c>
      <c r="AC470">
        <v>-0.7</v>
      </c>
      <c r="AE470">
        <v>1595</v>
      </c>
      <c r="AF470">
        <v>801</v>
      </c>
      <c r="AG470">
        <v>40</v>
      </c>
      <c r="AH470">
        <v>15.3</v>
      </c>
      <c r="AI470">
        <v>1.2769999999999999</v>
      </c>
      <c r="AL470">
        <v>154.82</v>
      </c>
      <c r="AM470">
        <v>1.115</v>
      </c>
      <c r="AS470" t="s">
        <v>82</v>
      </c>
      <c r="AT470" t="s">
        <v>481</v>
      </c>
      <c r="AU470" t="s">
        <v>482</v>
      </c>
      <c r="AV470" t="s">
        <v>88</v>
      </c>
      <c r="AZ470">
        <v>2.4</v>
      </c>
    </row>
    <row r="471" spans="1:52">
      <c r="A471" s="6" t="s">
        <v>607</v>
      </c>
      <c r="B471" t="s">
        <v>85</v>
      </c>
      <c r="C471" t="s">
        <v>137</v>
      </c>
      <c r="D471" t="s">
        <v>138</v>
      </c>
      <c r="E471" t="s">
        <v>83</v>
      </c>
      <c r="F471">
        <v>2012</v>
      </c>
      <c r="G471">
        <v>2013</v>
      </c>
      <c r="H471">
        <v>205</v>
      </c>
      <c r="I471">
        <v>0.1</v>
      </c>
      <c r="J471" t="s">
        <v>15</v>
      </c>
      <c r="K471">
        <v>48</v>
      </c>
      <c r="L471">
        <v>1</v>
      </c>
      <c r="M471">
        <v>1000</v>
      </c>
      <c r="N471">
        <v>25</v>
      </c>
      <c r="O471">
        <v>24.5</v>
      </c>
      <c r="P471">
        <v>8.3800000000000008</v>
      </c>
      <c r="Q471">
        <v>30.2</v>
      </c>
      <c r="R471">
        <v>8.9</v>
      </c>
      <c r="S471">
        <v>5.4</v>
      </c>
      <c r="U471">
        <v>-0.45</v>
      </c>
      <c r="V471">
        <v>1000</v>
      </c>
      <c r="W471">
        <v>5.5</v>
      </c>
      <c r="X471">
        <v>240</v>
      </c>
      <c r="Y471">
        <v>0.16500000000000001</v>
      </c>
      <c r="Z471">
        <v>0</v>
      </c>
      <c r="AA471">
        <v>1000</v>
      </c>
      <c r="AB471">
        <v>3</v>
      </c>
      <c r="AC471">
        <v>-0.7</v>
      </c>
      <c r="AD471">
        <v>10.49</v>
      </c>
      <c r="AE471">
        <v>1324</v>
      </c>
      <c r="AF471">
        <v>982</v>
      </c>
      <c r="AG471">
        <v>40</v>
      </c>
      <c r="AH471">
        <v>16</v>
      </c>
      <c r="AI471">
        <v>1.3</v>
      </c>
      <c r="AL471">
        <v>238.9</v>
      </c>
      <c r="AM471">
        <v>1.147</v>
      </c>
      <c r="AS471" t="s">
        <v>82</v>
      </c>
      <c r="AT471" t="s">
        <v>86</v>
      </c>
      <c r="AU471" t="s">
        <v>87</v>
      </c>
      <c r="AV471" t="s">
        <v>88</v>
      </c>
      <c r="AZ471">
        <v>2.4</v>
      </c>
    </row>
    <row r="472" spans="1:52">
      <c r="A472" s="6" t="s">
        <v>607</v>
      </c>
      <c r="B472" t="s">
        <v>85</v>
      </c>
      <c r="C472" t="s">
        <v>483</v>
      </c>
      <c r="D472" t="s">
        <v>484</v>
      </c>
      <c r="E472" t="s">
        <v>476</v>
      </c>
      <c r="F472">
        <v>2013</v>
      </c>
      <c r="H472">
        <v>205</v>
      </c>
      <c r="I472">
        <v>0.1</v>
      </c>
      <c r="J472" t="s">
        <v>15</v>
      </c>
      <c r="K472">
        <v>48</v>
      </c>
      <c r="L472">
        <v>1</v>
      </c>
      <c r="M472">
        <v>1000</v>
      </c>
      <c r="N472">
        <v>25</v>
      </c>
      <c r="O472">
        <v>24.5</v>
      </c>
      <c r="P472">
        <v>8.3800000000000008</v>
      </c>
      <c r="Q472">
        <v>30.2</v>
      </c>
      <c r="R472">
        <v>8.9</v>
      </c>
      <c r="S472">
        <v>5.3049999999999997</v>
      </c>
      <c r="U472">
        <v>-0.45</v>
      </c>
      <c r="AA472">
        <v>1000</v>
      </c>
      <c r="AB472">
        <v>3</v>
      </c>
      <c r="AC472">
        <v>-0.7</v>
      </c>
      <c r="AE472">
        <v>1324</v>
      </c>
      <c r="AF472">
        <v>984</v>
      </c>
      <c r="AG472">
        <v>40</v>
      </c>
      <c r="AH472">
        <v>15.3</v>
      </c>
      <c r="AI472">
        <v>1.3</v>
      </c>
      <c r="AL472">
        <v>243.4</v>
      </c>
      <c r="AM472">
        <v>1.1679999999999999</v>
      </c>
      <c r="AS472" t="s">
        <v>82</v>
      </c>
      <c r="AT472" t="s">
        <v>481</v>
      </c>
      <c r="AU472" t="s">
        <v>482</v>
      </c>
      <c r="AV472" t="s">
        <v>88</v>
      </c>
    </row>
    <row r="473" spans="1:52">
      <c r="A473" s="6" t="s">
        <v>607</v>
      </c>
      <c r="B473" t="s">
        <v>85</v>
      </c>
      <c r="C473" t="s">
        <v>139</v>
      </c>
      <c r="D473" t="s">
        <v>140</v>
      </c>
      <c r="E473" t="s">
        <v>476</v>
      </c>
      <c r="F473">
        <v>2012</v>
      </c>
      <c r="H473">
        <v>210</v>
      </c>
      <c r="I473">
        <v>0.1</v>
      </c>
      <c r="J473" t="s">
        <v>15</v>
      </c>
      <c r="K473">
        <v>48</v>
      </c>
      <c r="L473">
        <v>1</v>
      </c>
      <c r="M473">
        <v>1000</v>
      </c>
      <c r="N473">
        <v>25</v>
      </c>
      <c r="O473">
        <v>24.6</v>
      </c>
      <c r="P473">
        <v>8.5399999999999991</v>
      </c>
      <c r="Q473">
        <v>30.3</v>
      </c>
      <c r="R473">
        <v>9.06</v>
      </c>
      <c r="S473">
        <v>5.4</v>
      </c>
      <c r="U473">
        <v>-0.45</v>
      </c>
      <c r="V473">
        <v>1000</v>
      </c>
      <c r="W473">
        <v>5.5</v>
      </c>
      <c r="X473">
        <v>240</v>
      </c>
      <c r="Y473">
        <v>0.16</v>
      </c>
      <c r="Z473">
        <v>0</v>
      </c>
      <c r="AA473">
        <v>1000</v>
      </c>
      <c r="AB473">
        <v>3</v>
      </c>
      <c r="AC473">
        <v>-0.7</v>
      </c>
      <c r="AE473">
        <v>1324</v>
      </c>
      <c r="AF473">
        <v>984</v>
      </c>
      <c r="AG473">
        <v>40</v>
      </c>
      <c r="AH473">
        <v>15.3</v>
      </c>
      <c r="AI473">
        <v>1.3</v>
      </c>
      <c r="AL473">
        <v>238.9</v>
      </c>
      <c r="AM473">
        <v>1.147</v>
      </c>
      <c r="AS473" t="s">
        <v>82</v>
      </c>
      <c r="AT473" t="s">
        <v>481</v>
      </c>
      <c r="AU473" t="s">
        <v>482</v>
      </c>
      <c r="AV473" t="s">
        <v>88</v>
      </c>
      <c r="AZ473">
        <v>2.4</v>
      </c>
    </row>
    <row r="474" spans="1:52">
      <c r="A474" s="6" t="s">
        <v>607</v>
      </c>
      <c r="B474" t="s">
        <v>85</v>
      </c>
      <c r="C474" t="s">
        <v>141</v>
      </c>
      <c r="D474" t="s">
        <v>142</v>
      </c>
      <c r="E474" t="s">
        <v>476</v>
      </c>
      <c r="F474">
        <v>2012</v>
      </c>
      <c r="H474">
        <v>215</v>
      </c>
      <c r="I474">
        <v>0.1</v>
      </c>
      <c r="J474" t="s">
        <v>15</v>
      </c>
      <c r="K474">
        <v>48</v>
      </c>
      <c r="L474">
        <v>1</v>
      </c>
      <c r="M474">
        <v>1000</v>
      </c>
      <c r="N474">
        <v>25</v>
      </c>
      <c r="O474">
        <v>24.7</v>
      </c>
      <c r="P474">
        <v>8.6999999999999993</v>
      </c>
      <c r="Q474">
        <v>30.4</v>
      </c>
      <c r="R474">
        <v>9.2200000000000006</v>
      </c>
      <c r="S474">
        <v>5.5</v>
      </c>
      <c r="U474">
        <v>-0.45</v>
      </c>
      <c r="V474">
        <v>1000</v>
      </c>
      <c r="W474">
        <v>5.5</v>
      </c>
      <c r="X474">
        <v>240</v>
      </c>
      <c r="Y474">
        <v>0.155</v>
      </c>
      <c r="Z474">
        <v>0</v>
      </c>
      <c r="AA474">
        <v>1000</v>
      </c>
      <c r="AB474">
        <v>3</v>
      </c>
      <c r="AC474">
        <v>-0.7</v>
      </c>
      <c r="AE474">
        <v>1324</v>
      </c>
      <c r="AF474">
        <v>984</v>
      </c>
      <c r="AG474">
        <v>40</v>
      </c>
      <c r="AH474">
        <v>15.3</v>
      </c>
      <c r="AI474">
        <v>1.3</v>
      </c>
      <c r="AL474">
        <v>238.9</v>
      </c>
      <c r="AM474">
        <v>1.147</v>
      </c>
      <c r="AS474" t="s">
        <v>82</v>
      </c>
      <c r="AT474" t="s">
        <v>481</v>
      </c>
      <c r="AU474" t="s">
        <v>482</v>
      </c>
      <c r="AV474" t="s">
        <v>88</v>
      </c>
      <c r="AZ474">
        <v>2.2999999999999998</v>
      </c>
    </row>
    <row r="475" spans="1:52">
      <c r="A475" s="6" t="s">
        <v>607</v>
      </c>
      <c r="B475" t="s">
        <v>85</v>
      </c>
      <c r="C475" t="s">
        <v>143</v>
      </c>
      <c r="D475" t="s">
        <v>144</v>
      </c>
      <c r="E475" t="s">
        <v>80</v>
      </c>
      <c r="F475">
        <v>2010</v>
      </c>
      <c r="G475">
        <v>2013</v>
      </c>
      <c r="H475">
        <v>220</v>
      </c>
      <c r="I475">
        <v>0.1</v>
      </c>
      <c r="J475" t="s">
        <v>15</v>
      </c>
      <c r="K475">
        <v>96</v>
      </c>
      <c r="L475">
        <v>1</v>
      </c>
      <c r="M475">
        <v>1000</v>
      </c>
      <c r="N475">
        <v>25</v>
      </c>
      <c r="O475">
        <v>47</v>
      </c>
      <c r="P475">
        <v>4.68</v>
      </c>
      <c r="Q475">
        <v>58.8</v>
      </c>
      <c r="R475">
        <v>5.01</v>
      </c>
      <c r="S475">
        <v>3</v>
      </c>
      <c r="U475">
        <v>-0.45</v>
      </c>
      <c r="V475">
        <v>3000</v>
      </c>
      <c r="W475">
        <v>5.5</v>
      </c>
      <c r="X475">
        <v>700</v>
      </c>
      <c r="Y475">
        <v>0.75</v>
      </c>
      <c r="Z475">
        <v>0</v>
      </c>
      <c r="AA475">
        <v>1000</v>
      </c>
      <c r="AB475">
        <v>4</v>
      </c>
      <c r="AC475">
        <v>-0.7</v>
      </c>
      <c r="AD475">
        <v>6.01</v>
      </c>
      <c r="AE475">
        <v>1602</v>
      </c>
      <c r="AF475">
        <v>1061</v>
      </c>
      <c r="AG475">
        <v>40</v>
      </c>
      <c r="AH475">
        <v>21</v>
      </c>
      <c r="AI475">
        <v>1.7</v>
      </c>
      <c r="AL475">
        <v>148.6</v>
      </c>
      <c r="AM475">
        <v>1.427</v>
      </c>
      <c r="AS475" t="s">
        <v>82</v>
      </c>
      <c r="AT475" t="s">
        <v>86</v>
      </c>
      <c r="AU475" t="s">
        <v>87</v>
      </c>
      <c r="AV475" t="s">
        <v>88</v>
      </c>
      <c r="AZ475">
        <v>2.2999999999999998</v>
      </c>
    </row>
    <row r="476" spans="1:52">
      <c r="A476" s="6" t="s">
        <v>607</v>
      </c>
      <c r="B476" t="s">
        <v>85</v>
      </c>
      <c r="C476" t="s">
        <v>485</v>
      </c>
      <c r="D476" t="s">
        <v>486</v>
      </c>
      <c r="E476" t="s">
        <v>476</v>
      </c>
      <c r="F476">
        <v>2013</v>
      </c>
      <c r="H476">
        <v>220</v>
      </c>
      <c r="I476">
        <v>0.1</v>
      </c>
      <c r="J476" t="s">
        <v>15</v>
      </c>
      <c r="K476">
        <v>48</v>
      </c>
      <c r="L476">
        <v>1</v>
      </c>
      <c r="M476">
        <v>1000</v>
      </c>
      <c r="N476">
        <v>25</v>
      </c>
      <c r="O476">
        <v>24.8</v>
      </c>
      <c r="P476">
        <v>8.86</v>
      </c>
      <c r="Q476">
        <v>30.5</v>
      </c>
      <c r="R476">
        <v>9.3800000000000008</v>
      </c>
      <c r="S476">
        <v>6.5369999999999999</v>
      </c>
      <c r="U476">
        <v>-0.45</v>
      </c>
      <c r="AA476">
        <v>1000</v>
      </c>
      <c r="AB476">
        <v>3</v>
      </c>
      <c r="AC476">
        <v>-0.7</v>
      </c>
      <c r="AE476">
        <v>1324</v>
      </c>
      <c r="AF476">
        <v>984</v>
      </c>
      <c r="AG476">
        <v>40</v>
      </c>
      <c r="AH476">
        <v>15.3</v>
      </c>
      <c r="AI476">
        <v>1.3</v>
      </c>
      <c r="AL476">
        <v>243.4</v>
      </c>
      <c r="AM476">
        <v>1.1679999999999999</v>
      </c>
      <c r="AS476" t="s">
        <v>82</v>
      </c>
      <c r="AT476" t="s">
        <v>481</v>
      </c>
      <c r="AU476" t="s">
        <v>482</v>
      </c>
      <c r="AV476" t="s">
        <v>88</v>
      </c>
    </row>
    <row r="477" spans="1:52">
      <c r="A477" s="6" t="s">
        <v>607</v>
      </c>
      <c r="B477" t="s">
        <v>85</v>
      </c>
      <c r="C477" t="s">
        <v>149</v>
      </c>
      <c r="D477" t="s">
        <v>150</v>
      </c>
      <c r="E477" t="s">
        <v>80</v>
      </c>
      <c r="F477">
        <v>2010</v>
      </c>
      <c r="G477">
        <v>2013</v>
      </c>
      <c r="H477">
        <v>225</v>
      </c>
      <c r="I477">
        <v>0.1</v>
      </c>
      <c r="J477" t="s">
        <v>15</v>
      </c>
      <c r="K477">
        <v>60</v>
      </c>
      <c r="L477">
        <v>1</v>
      </c>
      <c r="M477">
        <v>1000</v>
      </c>
      <c r="N477">
        <v>25</v>
      </c>
      <c r="O477">
        <v>29.7</v>
      </c>
      <c r="P477">
        <v>7.58</v>
      </c>
      <c r="Q477">
        <v>37</v>
      </c>
      <c r="R477">
        <v>8.07</v>
      </c>
      <c r="S477">
        <v>4.8</v>
      </c>
      <c r="U477">
        <v>-0.45</v>
      </c>
      <c r="V477">
        <v>1200</v>
      </c>
      <c r="W477">
        <v>5.5</v>
      </c>
      <c r="X477">
        <v>300</v>
      </c>
      <c r="Y477">
        <v>0.26</v>
      </c>
      <c r="Z477">
        <v>0</v>
      </c>
      <c r="AA477">
        <v>1000</v>
      </c>
      <c r="AB477">
        <v>3</v>
      </c>
      <c r="AC477">
        <v>-0.7</v>
      </c>
      <c r="AD477">
        <v>9.68</v>
      </c>
      <c r="AE477">
        <v>1638</v>
      </c>
      <c r="AF477">
        <v>982</v>
      </c>
      <c r="AG477">
        <v>40</v>
      </c>
      <c r="AH477">
        <v>19.2</v>
      </c>
      <c r="AI477">
        <v>1.609</v>
      </c>
      <c r="AL477">
        <v>238.9</v>
      </c>
      <c r="AM477">
        <v>1.4330000000000001</v>
      </c>
      <c r="AS477" t="s">
        <v>82</v>
      </c>
      <c r="AT477" t="s">
        <v>86</v>
      </c>
      <c r="AU477" t="s">
        <v>87</v>
      </c>
      <c r="AV477" t="s">
        <v>88</v>
      </c>
      <c r="AZ477">
        <v>2.2000000000000002</v>
      </c>
    </row>
    <row r="478" spans="1:52">
      <c r="A478" s="6" t="s">
        <v>607</v>
      </c>
      <c r="B478" t="s">
        <v>85</v>
      </c>
      <c r="C478" t="s">
        <v>153</v>
      </c>
      <c r="D478" t="s">
        <v>154</v>
      </c>
      <c r="E478" t="s">
        <v>80</v>
      </c>
      <c r="F478">
        <v>2010</v>
      </c>
      <c r="G478">
        <v>2013</v>
      </c>
      <c r="H478">
        <v>230</v>
      </c>
      <c r="I478">
        <v>0.1</v>
      </c>
      <c r="J478" t="s">
        <v>15</v>
      </c>
      <c r="K478">
        <v>60</v>
      </c>
      <c r="L478">
        <v>1</v>
      </c>
      <c r="M478">
        <v>1000</v>
      </c>
      <c r="N478">
        <v>25</v>
      </c>
      <c r="O478">
        <v>29.9</v>
      </c>
      <c r="P478">
        <v>7.7</v>
      </c>
      <c r="Q478">
        <v>37.1</v>
      </c>
      <c r="R478">
        <v>8.2200000000000006</v>
      </c>
      <c r="S478">
        <v>4.9000000000000004</v>
      </c>
      <c r="U478">
        <v>-0.45</v>
      </c>
      <c r="V478">
        <v>1200</v>
      </c>
      <c r="W478">
        <v>5.5</v>
      </c>
      <c r="X478">
        <v>300</v>
      </c>
      <c r="Y478">
        <v>0.25</v>
      </c>
      <c r="Z478">
        <v>0</v>
      </c>
      <c r="AA478">
        <v>1000</v>
      </c>
      <c r="AB478">
        <v>3</v>
      </c>
      <c r="AC478">
        <v>-0.7</v>
      </c>
      <c r="AD478">
        <v>9.86</v>
      </c>
      <c r="AE478">
        <v>1638</v>
      </c>
      <c r="AF478">
        <v>982</v>
      </c>
      <c r="AG478">
        <v>40</v>
      </c>
      <c r="AH478">
        <v>19.2</v>
      </c>
      <c r="AI478">
        <v>1.609</v>
      </c>
      <c r="AL478">
        <v>238.9</v>
      </c>
      <c r="AM478">
        <v>1.4330000000000001</v>
      </c>
      <c r="AS478" t="s">
        <v>82</v>
      </c>
      <c r="AT478" t="s">
        <v>86</v>
      </c>
      <c r="AU478" t="s">
        <v>87</v>
      </c>
      <c r="AV478" t="s">
        <v>88</v>
      </c>
      <c r="AZ478">
        <v>2.2000000000000002</v>
      </c>
    </row>
    <row r="479" spans="1:52">
      <c r="A479" s="6" t="s">
        <v>607</v>
      </c>
      <c r="B479" t="s">
        <v>85</v>
      </c>
      <c r="C479" t="s">
        <v>157</v>
      </c>
      <c r="D479" t="s">
        <v>158</v>
      </c>
      <c r="E479" t="s">
        <v>80</v>
      </c>
      <c r="F479">
        <v>2010</v>
      </c>
      <c r="G479">
        <v>2013</v>
      </c>
      <c r="H479">
        <v>235</v>
      </c>
      <c r="I479">
        <v>0.1</v>
      </c>
      <c r="J479" t="s">
        <v>15</v>
      </c>
      <c r="K479">
        <v>60</v>
      </c>
      <c r="L479">
        <v>1</v>
      </c>
      <c r="M479">
        <v>1000</v>
      </c>
      <c r="N479">
        <v>25</v>
      </c>
      <c r="O479">
        <v>30.1</v>
      </c>
      <c r="P479">
        <v>7.82</v>
      </c>
      <c r="Q479">
        <v>37.200000000000003</v>
      </c>
      <c r="R479">
        <v>8.34</v>
      </c>
      <c r="S479">
        <v>5</v>
      </c>
      <c r="U479">
        <v>-0.45</v>
      </c>
      <c r="V479">
        <v>1200</v>
      </c>
      <c r="W479">
        <v>5.5</v>
      </c>
      <c r="X479">
        <v>300</v>
      </c>
      <c r="Y479">
        <v>0.23</v>
      </c>
      <c r="Z479">
        <v>0</v>
      </c>
      <c r="AA479">
        <v>1000</v>
      </c>
      <c r="AB479">
        <v>3</v>
      </c>
      <c r="AC479">
        <v>-0.7</v>
      </c>
      <c r="AD479">
        <v>10.01</v>
      </c>
      <c r="AE479">
        <v>1638</v>
      </c>
      <c r="AF479">
        <v>982</v>
      </c>
      <c r="AG479">
        <v>40</v>
      </c>
      <c r="AH479">
        <v>19.2</v>
      </c>
      <c r="AI479">
        <v>1.609</v>
      </c>
      <c r="AL479">
        <v>238.9</v>
      </c>
      <c r="AM479">
        <v>1.4330000000000001</v>
      </c>
      <c r="AS479" t="s">
        <v>82</v>
      </c>
      <c r="AT479" t="s">
        <v>86</v>
      </c>
      <c r="AU479" t="s">
        <v>87</v>
      </c>
      <c r="AV479" t="s">
        <v>88</v>
      </c>
      <c r="AZ479">
        <v>2.1</v>
      </c>
    </row>
    <row r="480" spans="1:52">
      <c r="A480" s="6" t="s">
        <v>607</v>
      </c>
      <c r="B480" t="s">
        <v>85</v>
      </c>
      <c r="C480" t="s">
        <v>159</v>
      </c>
      <c r="D480" t="s">
        <v>160</v>
      </c>
      <c r="E480" t="s">
        <v>80</v>
      </c>
      <c r="F480">
        <v>2012</v>
      </c>
      <c r="G480">
        <v>2013</v>
      </c>
      <c r="H480">
        <v>235</v>
      </c>
      <c r="I480">
        <v>0.1</v>
      </c>
      <c r="J480" t="s">
        <v>15</v>
      </c>
      <c r="K480">
        <v>60</v>
      </c>
      <c r="L480">
        <v>1</v>
      </c>
      <c r="M480">
        <v>1000</v>
      </c>
      <c r="N480">
        <v>25</v>
      </c>
      <c r="O480">
        <v>30.1</v>
      </c>
      <c r="P480">
        <v>7.82</v>
      </c>
      <c r="Q480">
        <v>37.200000000000003</v>
      </c>
      <c r="R480">
        <v>8.34</v>
      </c>
      <c r="S480">
        <v>5.8</v>
      </c>
      <c r="U480">
        <v>-0.45</v>
      </c>
      <c r="V480">
        <v>1200</v>
      </c>
      <c r="W480">
        <v>5.5</v>
      </c>
      <c r="X480">
        <v>300</v>
      </c>
      <c r="Y480">
        <v>0.23</v>
      </c>
      <c r="Z480">
        <v>0</v>
      </c>
      <c r="AA480">
        <v>1000</v>
      </c>
      <c r="AB480">
        <v>3</v>
      </c>
      <c r="AC480">
        <v>-0.7</v>
      </c>
      <c r="AD480">
        <v>10.01</v>
      </c>
      <c r="AE480">
        <v>1638</v>
      </c>
      <c r="AF480">
        <v>982</v>
      </c>
      <c r="AG480">
        <v>40</v>
      </c>
      <c r="AH480">
        <v>20</v>
      </c>
      <c r="AI480">
        <v>1.609</v>
      </c>
      <c r="AL480">
        <v>238.9</v>
      </c>
      <c r="AM480">
        <v>1.4330000000000001</v>
      </c>
      <c r="AS480" t="s">
        <v>82</v>
      </c>
      <c r="AT480" t="s">
        <v>86</v>
      </c>
      <c r="AU480" t="s">
        <v>87</v>
      </c>
      <c r="AV480" t="s">
        <v>88</v>
      </c>
      <c r="AZ480">
        <v>2.1</v>
      </c>
    </row>
    <row r="481" spans="1:52">
      <c r="A481" s="6" t="s">
        <v>607</v>
      </c>
      <c r="B481" t="s">
        <v>85</v>
      </c>
      <c r="C481" t="s">
        <v>163</v>
      </c>
      <c r="D481" t="s">
        <v>164</v>
      </c>
      <c r="E481" t="s">
        <v>80</v>
      </c>
      <c r="F481">
        <v>2010</v>
      </c>
      <c r="G481">
        <v>2013</v>
      </c>
      <c r="H481">
        <v>240</v>
      </c>
      <c r="I481">
        <v>0.1</v>
      </c>
      <c r="J481" t="s">
        <v>15</v>
      </c>
      <c r="K481">
        <v>60</v>
      </c>
      <c r="L481">
        <v>1</v>
      </c>
      <c r="M481">
        <v>1000</v>
      </c>
      <c r="N481">
        <v>25</v>
      </c>
      <c r="O481">
        <v>30.2</v>
      </c>
      <c r="P481">
        <v>7.95</v>
      </c>
      <c r="Q481">
        <v>37.299999999999997</v>
      </c>
      <c r="R481">
        <v>8.4600000000000009</v>
      </c>
      <c r="S481">
        <v>5.0999999999999996</v>
      </c>
      <c r="U481">
        <v>-0.45</v>
      </c>
      <c r="V481">
        <v>1200</v>
      </c>
      <c r="W481">
        <v>5.5</v>
      </c>
      <c r="X481">
        <v>300</v>
      </c>
      <c r="Y481">
        <v>0.22</v>
      </c>
      <c r="Z481">
        <v>0</v>
      </c>
      <c r="AA481">
        <v>1000</v>
      </c>
      <c r="AB481">
        <v>3</v>
      </c>
      <c r="AC481">
        <v>-0.7</v>
      </c>
      <c r="AD481">
        <v>10.15</v>
      </c>
      <c r="AE481">
        <v>1638</v>
      </c>
      <c r="AF481">
        <v>982</v>
      </c>
      <c r="AG481">
        <v>40</v>
      </c>
      <c r="AH481">
        <v>19.2</v>
      </c>
      <c r="AI481">
        <v>1.609</v>
      </c>
      <c r="AL481">
        <v>238.9</v>
      </c>
      <c r="AM481">
        <v>1.4330000000000001</v>
      </c>
      <c r="AS481" t="s">
        <v>82</v>
      </c>
      <c r="AT481" t="s">
        <v>86</v>
      </c>
      <c r="AU481" t="s">
        <v>87</v>
      </c>
      <c r="AV481" t="s">
        <v>88</v>
      </c>
      <c r="AZ481">
        <v>2.1</v>
      </c>
    </row>
    <row r="482" spans="1:52">
      <c r="A482" s="6" t="s">
        <v>607</v>
      </c>
      <c r="B482" t="s">
        <v>85</v>
      </c>
      <c r="C482" t="s">
        <v>165</v>
      </c>
      <c r="D482" t="s">
        <v>166</v>
      </c>
      <c r="E482" t="s">
        <v>80</v>
      </c>
      <c r="F482">
        <v>2012</v>
      </c>
      <c r="G482">
        <v>2013</v>
      </c>
      <c r="H482">
        <v>240</v>
      </c>
      <c r="I482">
        <v>0.1</v>
      </c>
      <c r="J482" t="s">
        <v>15</v>
      </c>
      <c r="K482">
        <v>60</v>
      </c>
      <c r="L482">
        <v>1</v>
      </c>
      <c r="M482">
        <v>1000</v>
      </c>
      <c r="N482">
        <v>25</v>
      </c>
      <c r="O482">
        <v>30.2</v>
      </c>
      <c r="P482">
        <v>7.95</v>
      </c>
      <c r="Q482">
        <v>37.299999999999997</v>
      </c>
      <c r="R482">
        <v>8.4600000000000009</v>
      </c>
      <c r="S482">
        <v>5.0999999999999996</v>
      </c>
      <c r="U482">
        <v>-0.45</v>
      </c>
      <c r="V482">
        <v>1200</v>
      </c>
      <c r="W482">
        <v>5.5</v>
      </c>
      <c r="X482">
        <v>300</v>
      </c>
      <c r="Y482">
        <v>0.22</v>
      </c>
      <c r="Z482">
        <v>0</v>
      </c>
      <c r="AA482">
        <v>1000</v>
      </c>
      <c r="AB482">
        <v>3</v>
      </c>
      <c r="AC482">
        <v>-0.7</v>
      </c>
      <c r="AD482">
        <v>10.15</v>
      </c>
      <c r="AE482">
        <v>1638</v>
      </c>
      <c r="AF482">
        <v>982</v>
      </c>
      <c r="AG482">
        <v>40</v>
      </c>
      <c r="AH482">
        <v>20</v>
      </c>
      <c r="AI482">
        <v>1.609</v>
      </c>
      <c r="AL482">
        <v>238.9</v>
      </c>
      <c r="AM482">
        <v>1.4330000000000001</v>
      </c>
      <c r="AS482" t="s">
        <v>82</v>
      </c>
      <c r="AT482" t="s">
        <v>86</v>
      </c>
      <c r="AU482" t="s">
        <v>87</v>
      </c>
      <c r="AV482" t="s">
        <v>88</v>
      </c>
      <c r="AZ482">
        <v>2.1</v>
      </c>
    </row>
    <row r="483" spans="1:52">
      <c r="A483" s="6" t="s">
        <v>607</v>
      </c>
      <c r="B483" t="s">
        <v>85</v>
      </c>
      <c r="C483" t="s">
        <v>167</v>
      </c>
      <c r="D483" t="s">
        <v>168</v>
      </c>
      <c r="E483" t="s">
        <v>476</v>
      </c>
      <c r="F483">
        <v>2010</v>
      </c>
      <c r="H483">
        <v>245</v>
      </c>
      <c r="I483">
        <v>0.1</v>
      </c>
      <c r="J483" t="s">
        <v>15</v>
      </c>
      <c r="K483">
        <v>60</v>
      </c>
      <c r="L483">
        <v>1</v>
      </c>
      <c r="M483">
        <v>1000</v>
      </c>
      <c r="N483">
        <v>25</v>
      </c>
      <c r="O483">
        <v>30.3</v>
      </c>
      <c r="P483">
        <v>8.09</v>
      </c>
      <c r="Q483">
        <v>37.4</v>
      </c>
      <c r="R483">
        <v>8.61</v>
      </c>
      <c r="S483">
        <v>5.2</v>
      </c>
      <c r="U483">
        <v>-0.45</v>
      </c>
      <c r="V483">
        <v>1200</v>
      </c>
      <c r="W483">
        <v>5.5</v>
      </c>
      <c r="X483">
        <v>300</v>
      </c>
      <c r="Y483">
        <v>0.22</v>
      </c>
      <c r="Z483">
        <v>0</v>
      </c>
      <c r="AA483">
        <v>1000</v>
      </c>
      <c r="AB483">
        <v>3</v>
      </c>
      <c r="AC483">
        <v>-0.7</v>
      </c>
      <c r="AD483">
        <v>10.33</v>
      </c>
      <c r="AE483">
        <v>1638</v>
      </c>
      <c r="AF483">
        <v>982</v>
      </c>
      <c r="AG483">
        <v>40</v>
      </c>
      <c r="AH483">
        <v>19</v>
      </c>
      <c r="AI483">
        <v>1.609</v>
      </c>
      <c r="AL483">
        <v>238.9</v>
      </c>
      <c r="AM483">
        <v>1.4330000000000001</v>
      </c>
      <c r="AS483" t="s">
        <v>82</v>
      </c>
      <c r="AT483" t="s">
        <v>481</v>
      </c>
      <c r="AU483" t="s">
        <v>482</v>
      </c>
      <c r="AV483" t="s">
        <v>88</v>
      </c>
      <c r="AZ483">
        <v>2</v>
      </c>
    </row>
    <row r="484" spans="1:52">
      <c r="A484" s="6" t="s">
        <v>607</v>
      </c>
      <c r="B484" t="s">
        <v>85</v>
      </c>
      <c r="C484" t="s">
        <v>169</v>
      </c>
      <c r="D484" t="s">
        <v>170</v>
      </c>
      <c r="E484" t="s">
        <v>80</v>
      </c>
      <c r="F484">
        <v>2012</v>
      </c>
      <c r="G484">
        <v>2013</v>
      </c>
      <c r="H484">
        <v>245</v>
      </c>
      <c r="I484">
        <v>0.1</v>
      </c>
      <c r="J484" t="s">
        <v>15</v>
      </c>
      <c r="K484">
        <v>60</v>
      </c>
      <c r="L484">
        <v>1</v>
      </c>
      <c r="M484">
        <v>1000</v>
      </c>
      <c r="N484">
        <v>25</v>
      </c>
      <c r="O484">
        <v>30.3</v>
      </c>
      <c r="P484">
        <v>8.09</v>
      </c>
      <c r="Q484">
        <v>37.4</v>
      </c>
      <c r="R484">
        <v>8.61</v>
      </c>
      <c r="S484">
        <v>6</v>
      </c>
      <c r="U484">
        <v>-0.45</v>
      </c>
      <c r="V484">
        <v>1200</v>
      </c>
      <c r="W484">
        <v>5.5</v>
      </c>
      <c r="X484">
        <v>300</v>
      </c>
      <c r="Y484">
        <v>0.22</v>
      </c>
      <c r="Z484">
        <v>0</v>
      </c>
      <c r="AA484">
        <v>1000</v>
      </c>
      <c r="AB484">
        <v>3</v>
      </c>
      <c r="AC484">
        <v>-0.7</v>
      </c>
      <c r="AD484">
        <v>10.33</v>
      </c>
      <c r="AE484">
        <v>1638</v>
      </c>
      <c r="AF484">
        <v>982</v>
      </c>
      <c r="AG484">
        <v>40</v>
      </c>
      <c r="AH484">
        <v>20</v>
      </c>
      <c r="AI484">
        <v>1.609</v>
      </c>
      <c r="AL484">
        <v>238.9</v>
      </c>
      <c r="AM484">
        <v>1.4330000000000001</v>
      </c>
      <c r="AS484" t="s">
        <v>82</v>
      </c>
      <c r="AT484" t="s">
        <v>86</v>
      </c>
      <c r="AU484" t="s">
        <v>87</v>
      </c>
      <c r="AV484" t="s">
        <v>88</v>
      </c>
      <c r="AZ484">
        <v>2</v>
      </c>
    </row>
    <row r="485" spans="1:52">
      <c r="A485" s="6" t="s">
        <v>607</v>
      </c>
      <c r="B485" t="s">
        <v>85</v>
      </c>
      <c r="C485" t="s">
        <v>171</v>
      </c>
      <c r="D485" t="s">
        <v>172</v>
      </c>
      <c r="E485" t="s">
        <v>476</v>
      </c>
      <c r="F485">
        <v>2010</v>
      </c>
      <c r="H485">
        <v>250</v>
      </c>
      <c r="I485">
        <v>0.1</v>
      </c>
      <c r="J485" t="s">
        <v>15</v>
      </c>
      <c r="K485">
        <v>60</v>
      </c>
      <c r="L485">
        <v>1</v>
      </c>
      <c r="M485">
        <v>1000</v>
      </c>
      <c r="N485">
        <v>25</v>
      </c>
      <c r="O485">
        <v>30.4</v>
      </c>
      <c r="P485">
        <v>8.2200000000000006</v>
      </c>
      <c r="Q485">
        <v>37.5</v>
      </c>
      <c r="R485">
        <v>8.74</v>
      </c>
      <c r="S485">
        <v>5.2</v>
      </c>
      <c r="U485">
        <v>-0.45</v>
      </c>
      <c r="V485">
        <v>1200</v>
      </c>
      <c r="W485">
        <v>5.5</v>
      </c>
      <c r="X485">
        <v>300</v>
      </c>
      <c r="Y485">
        <v>0.21</v>
      </c>
      <c r="Z485">
        <v>0</v>
      </c>
      <c r="AA485">
        <v>1000</v>
      </c>
      <c r="AB485">
        <v>3</v>
      </c>
      <c r="AC485">
        <v>-0.7</v>
      </c>
      <c r="AD485">
        <v>10.49</v>
      </c>
      <c r="AE485">
        <v>1638</v>
      </c>
      <c r="AF485">
        <v>982</v>
      </c>
      <c r="AG485">
        <v>40</v>
      </c>
      <c r="AH485">
        <v>19</v>
      </c>
      <c r="AI485">
        <v>1.609</v>
      </c>
      <c r="AL485">
        <v>238.9</v>
      </c>
      <c r="AM485">
        <v>1.4330000000000001</v>
      </c>
      <c r="AS485" t="s">
        <v>82</v>
      </c>
      <c r="AT485" t="s">
        <v>481</v>
      </c>
      <c r="AU485" t="s">
        <v>482</v>
      </c>
      <c r="AV485" t="s">
        <v>88</v>
      </c>
      <c r="AZ485">
        <v>2</v>
      </c>
    </row>
    <row r="486" spans="1:52">
      <c r="A486" s="6" t="s">
        <v>607</v>
      </c>
      <c r="B486" t="s">
        <v>85</v>
      </c>
      <c r="C486" t="s">
        <v>173</v>
      </c>
      <c r="D486" t="s">
        <v>174</v>
      </c>
      <c r="E486" t="s">
        <v>80</v>
      </c>
      <c r="F486">
        <v>2012</v>
      </c>
      <c r="G486">
        <v>2013</v>
      </c>
      <c r="H486">
        <v>250</v>
      </c>
      <c r="I486">
        <v>0.1</v>
      </c>
      <c r="J486" t="s">
        <v>15</v>
      </c>
      <c r="K486">
        <v>60</v>
      </c>
      <c r="L486">
        <v>1</v>
      </c>
      <c r="M486">
        <v>1000</v>
      </c>
      <c r="N486">
        <v>25</v>
      </c>
      <c r="O486">
        <v>30.4</v>
      </c>
      <c r="P486">
        <v>8.2200000000000006</v>
      </c>
      <c r="Q486">
        <v>37.5</v>
      </c>
      <c r="R486">
        <v>8.74</v>
      </c>
      <c r="S486">
        <v>6.1</v>
      </c>
      <c r="U486">
        <v>-0.45</v>
      </c>
      <c r="V486">
        <v>1200</v>
      </c>
      <c r="W486">
        <v>5.5</v>
      </c>
      <c r="X486">
        <v>300</v>
      </c>
      <c r="Y486">
        <v>0.21</v>
      </c>
      <c r="Z486">
        <v>0</v>
      </c>
      <c r="AA486">
        <v>1000</v>
      </c>
      <c r="AB486">
        <v>3</v>
      </c>
      <c r="AC486">
        <v>-0.7</v>
      </c>
      <c r="AD486">
        <v>10.49</v>
      </c>
      <c r="AE486">
        <v>1638</v>
      </c>
      <c r="AF486">
        <v>982</v>
      </c>
      <c r="AG486">
        <v>40</v>
      </c>
      <c r="AH486">
        <v>20</v>
      </c>
      <c r="AI486">
        <v>1.609</v>
      </c>
      <c r="AL486">
        <v>238.9</v>
      </c>
      <c r="AM486">
        <v>1.4330000000000001</v>
      </c>
      <c r="AS486" t="s">
        <v>82</v>
      </c>
      <c r="AT486" t="s">
        <v>86</v>
      </c>
      <c r="AU486" t="s">
        <v>87</v>
      </c>
      <c r="AV486" t="s">
        <v>88</v>
      </c>
      <c r="AZ486">
        <v>2</v>
      </c>
    </row>
    <row r="487" spans="1:52">
      <c r="A487" s="6" t="s">
        <v>607</v>
      </c>
      <c r="B487" t="s">
        <v>85</v>
      </c>
      <c r="C487" t="s">
        <v>175</v>
      </c>
      <c r="D487" t="s">
        <v>176</v>
      </c>
      <c r="E487" t="s">
        <v>80</v>
      </c>
      <c r="F487">
        <v>2012</v>
      </c>
      <c r="G487">
        <v>2013</v>
      </c>
      <c r="H487">
        <v>255</v>
      </c>
      <c r="I487">
        <v>0.1</v>
      </c>
      <c r="J487" t="s">
        <v>15</v>
      </c>
      <c r="K487">
        <v>60</v>
      </c>
      <c r="L487">
        <v>1</v>
      </c>
      <c r="M487">
        <v>1000</v>
      </c>
      <c r="N487">
        <v>25</v>
      </c>
      <c r="O487">
        <v>30.5</v>
      </c>
      <c r="P487">
        <v>8.35</v>
      </c>
      <c r="Q487">
        <v>37.700000000000003</v>
      </c>
      <c r="R487">
        <v>8.8699999999999992</v>
      </c>
      <c r="S487">
        <v>6.2</v>
      </c>
      <c r="U487">
        <v>-0.45</v>
      </c>
      <c r="V487">
        <v>2000</v>
      </c>
      <c r="W487">
        <v>5.5</v>
      </c>
      <c r="X487">
        <v>300</v>
      </c>
      <c r="Y487">
        <v>0.22</v>
      </c>
      <c r="Z487">
        <v>0</v>
      </c>
      <c r="AA487">
        <v>1000</v>
      </c>
      <c r="AB487">
        <v>3</v>
      </c>
      <c r="AC487">
        <v>-0.7</v>
      </c>
      <c r="AD487">
        <v>10.65</v>
      </c>
      <c r="AE487">
        <v>1638</v>
      </c>
      <c r="AF487">
        <v>982</v>
      </c>
      <c r="AG487">
        <v>40</v>
      </c>
      <c r="AH487">
        <v>20</v>
      </c>
      <c r="AI487">
        <v>1.609</v>
      </c>
      <c r="AL487">
        <v>238.9</v>
      </c>
      <c r="AM487">
        <v>1.4330000000000001</v>
      </c>
      <c r="AS487" t="s">
        <v>82</v>
      </c>
      <c r="AT487" t="s">
        <v>86</v>
      </c>
      <c r="AU487" t="s">
        <v>87</v>
      </c>
      <c r="AV487" t="s">
        <v>88</v>
      </c>
      <c r="AZ487">
        <v>2</v>
      </c>
    </row>
    <row r="488" spans="1:52">
      <c r="A488" s="6" t="s">
        <v>607</v>
      </c>
      <c r="B488" t="s">
        <v>85</v>
      </c>
      <c r="C488" t="s">
        <v>177</v>
      </c>
      <c r="D488" t="s">
        <v>178</v>
      </c>
      <c r="E488" t="s">
        <v>80</v>
      </c>
      <c r="F488">
        <v>2012</v>
      </c>
      <c r="G488">
        <v>2013</v>
      </c>
      <c r="H488">
        <v>255</v>
      </c>
      <c r="I488">
        <v>0.1</v>
      </c>
      <c r="J488" t="s">
        <v>15</v>
      </c>
      <c r="K488">
        <v>96</v>
      </c>
      <c r="L488">
        <v>1</v>
      </c>
      <c r="M488">
        <v>1000</v>
      </c>
      <c r="N488">
        <v>25</v>
      </c>
      <c r="O488">
        <v>49</v>
      </c>
      <c r="P488">
        <v>5.21</v>
      </c>
      <c r="Q488">
        <v>59.8</v>
      </c>
      <c r="R488">
        <v>5.55</v>
      </c>
      <c r="S488">
        <v>3.3</v>
      </c>
      <c r="U488">
        <v>-0.45</v>
      </c>
      <c r="V488">
        <v>3000</v>
      </c>
      <c r="W488">
        <v>5.5</v>
      </c>
      <c r="X488">
        <v>700</v>
      </c>
      <c r="Y488">
        <v>0.44</v>
      </c>
      <c r="Z488">
        <v>0</v>
      </c>
      <c r="AA488">
        <v>1000</v>
      </c>
      <c r="AB488">
        <v>4</v>
      </c>
      <c r="AC488">
        <v>-0.7</v>
      </c>
      <c r="AD488">
        <v>6.59</v>
      </c>
      <c r="AE488">
        <v>1602</v>
      </c>
      <c r="AF488">
        <v>1061</v>
      </c>
      <c r="AG488">
        <v>40</v>
      </c>
      <c r="AH488">
        <v>21</v>
      </c>
      <c r="AI488">
        <v>1.7</v>
      </c>
      <c r="AL488">
        <v>148.6</v>
      </c>
      <c r="AM488">
        <v>1.427</v>
      </c>
      <c r="AS488" t="s">
        <v>82</v>
      </c>
      <c r="AT488" t="s">
        <v>86</v>
      </c>
      <c r="AU488" t="s">
        <v>87</v>
      </c>
      <c r="AV488" t="s">
        <v>88</v>
      </c>
      <c r="AZ488">
        <v>2</v>
      </c>
    </row>
    <row r="489" spans="1:52">
      <c r="A489" s="6" t="s">
        <v>607</v>
      </c>
      <c r="B489" t="s">
        <v>85</v>
      </c>
      <c r="C489" t="s">
        <v>179</v>
      </c>
      <c r="D489" t="s">
        <v>180</v>
      </c>
      <c r="E489" t="s">
        <v>476</v>
      </c>
      <c r="F489">
        <v>2011</v>
      </c>
      <c r="H489">
        <v>255</v>
      </c>
      <c r="I489">
        <v>0.1</v>
      </c>
      <c r="J489" t="s">
        <v>15</v>
      </c>
      <c r="K489">
        <v>60</v>
      </c>
      <c r="L489">
        <v>1</v>
      </c>
      <c r="M489">
        <v>1000</v>
      </c>
      <c r="N489">
        <v>25</v>
      </c>
      <c r="O489">
        <v>30.5</v>
      </c>
      <c r="P489">
        <v>8.35</v>
      </c>
      <c r="Q489">
        <v>37.700000000000003</v>
      </c>
      <c r="R489">
        <v>8.8699999999999992</v>
      </c>
      <c r="S489">
        <v>5.3</v>
      </c>
      <c r="U489">
        <v>-0.45</v>
      </c>
      <c r="V489">
        <v>1200</v>
      </c>
      <c r="W489">
        <v>5.5</v>
      </c>
      <c r="X489">
        <v>300</v>
      </c>
      <c r="Y489">
        <v>0.22</v>
      </c>
      <c r="Z489">
        <v>0</v>
      </c>
      <c r="AA489">
        <v>1000</v>
      </c>
      <c r="AB489">
        <v>3</v>
      </c>
      <c r="AC489">
        <v>-0.7</v>
      </c>
      <c r="AD489">
        <v>3.92</v>
      </c>
      <c r="AE489">
        <v>1638</v>
      </c>
      <c r="AF489">
        <v>982</v>
      </c>
      <c r="AG489">
        <v>40</v>
      </c>
      <c r="AH489">
        <v>19</v>
      </c>
      <c r="AI489">
        <v>1.609</v>
      </c>
      <c r="AL489">
        <v>238.9</v>
      </c>
      <c r="AM489">
        <v>1.4330000000000001</v>
      </c>
      <c r="AS489" t="s">
        <v>82</v>
      </c>
      <c r="AT489" t="s">
        <v>481</v>
      </c>
      <c r="AU489" t="s">
        <v>482</v>
      </c>
      <c r="AV489" t="s">
        <v>88</v>
      </c>
      <c r="AZ489">
        <v>2</v>
      </c>
    </row>
    <row r="490" spans="1:52">
      <c r="A490" s="6" t="s">
        <v>607</v>
      </c>
      <c r="B490" t="s">
        <v>85</v>
      </c>
      <c r="C490" t="s">
        <v>181</v>
      </c>
      <c r="D490" t="s">
        <v>182</v>
      </c>
      <c r="E490" t="s">
        <v>476</v>
      </c>
      <c r="F490">
        <v>2012</v>
      </c>
      <c r="H490">
        <v>260</v>
      </c>
      <c r="I490">
        <v>0.1</v>
      </c>
      <c r="J490" t="s">
        <v>15</v>
      </c>
      <c r="K490">
        <v>60</v>
      </c>
      <c r="L490">
        <v>1</v>
      </c>
      <c r="M490">
        <v>1000</v>
      </c>
      <c r="N490">
        <v>25</v>
      </c>
      <c r="O490">
        <v>30.7</v>
      </c>
      <c r="P490">
        <v>8.48</v>
      </c>
      <c r="Q490">
        <v>37.799999999999997</v>
      </c>
      <c r="R490">
        <v>8.99</v>
      </c>
      <c r="S490">
        <v>6.3</v>
      </c>
      <c r="U490">
        <v>-0.45</v>
      </c>
      <c r="V490">
        <v>1200</v>
      </c>
      <c r="W490">
        <v>5.5</v>
      </c>
      <c r="X490">
        <v>300</v>
      </c>
      <c r="Y490">
        <v>0.19</v>
      </c>
      <c r="Z490">
        <v>0</v>
      </c>
      <c r="AA490">
        <v>1000</v>
      </c>
      <c r="AB490">
        <v>3</v>
      </c>
      <c r="AC490">
        <v>-0.7</v>
      </c>
      <c r="AD490">
        <v>10.94</v>
      </c>
      <c r="AE490">
        <v>1638</v>
      </c>
      <c r="AF490">
        <v>982</v>
      </c>
      <c r="AG490">
        <v>40</v>
      </c>
      <c r="AH490">
        <v>19</v>
      </c>
      <c r="AI490">
        <v>1.609</v>
      </c>
      <c r="AL490">
        <v>238.9</v>
      </c>
      <c r="AM490">
        <v>1.4330000000000001</v>
      </c>
      <c r="AS490" t="s">
        <v>82</v>
      </c>
      <c r="AT490" t="s">
        <v>481</v>
      </c>
      <c r="AU490" t="s">
        <v>482</v>
      </c>
      <c r="AV490" t="s">
        <v>88</v>
      </c>
      <c r="AZ490">
        <v>1.9</v>
      </c>
    </row>
    <row r="491" spans="1:52">
      <c r="A491" s="6" t="s">
        <v>607</v>
      </c>
      <c r="B491" t="s">
        <v>85</v>
      </c>
      <c r="C491" t="s">
        <v>183</v>
      </c>
      <c r="D491" t="s">
        <v>184</v>
      </c>
      <c r="E491" t="s">
        <v>80</v>
      </c>
      <c r="F491">
        <v>2012</v>
      </c>
      <c r="G491">
        <v>2013</v>
      </c>
      <c r="H491">
        <v>260</v>
      </c>
      <c r="I491">
        <v>0.1</v>
      </c>
      <c r="J491" t="s">
        <v>15</v>
      </c>
      <c r="K491">
        <v>96</v>
      </c>
      <c r="L491">
        <v>1</v>
      </c>
      <c r="M491">
        <v>1000</v>
      </c>
      <c r="N491">
        <v>25</v>
      </c>
      <c r="O491">
        <v>49.3</v>
      </c>
      <c r="P491">
        <v>5.27</v>
      </c>
      <c r="Q491">
        <v>60</v>
      </c>
      <c r="R491">
        <v>5.62</v>
      </c>
      <c r="S491">
        <v>3.3</v>
      </c>
      <c r="U491">
        <v>-0.45</v>
      </c>
      <c r="V491">
        <v>3000</v>
      </c>
      <c r="W491">
        <v>5.5</v>
      </c>
      <c r="X491">
        <v>700</v>
      </c>
      <c r="Y491">
        <v>0.42</v>
      </c>
      <c r="Z491">
        <v>0</v>
      </c>
      <c r="AA491">
        <v>1000</v>
      </c>
      <c r="AB491">
        <v>4</v>
      </c>
      <c r="AC491">
        <v>-0.7</v>
      </c>
      <c r="AD491">
        <v>6.59</v>
      </c>
      <c r="AE491">
        <v>1602</v>
      </c>
      <c r="AF491">
        <v>1061</v>
      </c>
      <c r="AG491">
        <v>40</v>
      </c>
      <c r="AH491">
        <v>21</v>
      </c>
      <c r="AI491">
        <v>1.7</v>
      </c>
      <c r="AL491">
        <v>148.6</v>
      </c>
      <c r="AM491">
        <v>1.427</v>
      </c>
      <c r="AS491" t="s">
        <v>82</v>
      </c>
      <c r="AT491" t="s">
        <v>86</v>
      </c>
      <c r="AU491" t="s">
        <v>87</v>
      </c>
      <c r="AV491" t="s">
        <v>88</v>
      </c>
      <c r="AZ491">
        <v>1.9</v>
      </c>
    </row>
    <row r="492" spans="1:52">
      <c r="A492" s="6" t="s">
        <v>607</v>
      </c>
      <c r="B492" t="s">
        <v>85</v>
      </c>
      <c r="C492" t="s">
        <v>185</v>
      </c>
      <c r="D492" t="s">
        <v>186</v>
      </c>
      <c r="E492" t="s">
        <v>476</v>
      </c>
      <c r="F492">
        <v>2011</v>
      </c>
      <c r="H492">
        <v>260</v>
      </c>
      <c r="I492">
        <v>0.1</v>
      </c>
      <c r="J492" t="s">
        <v>15</v>
      </c>
      <c r="K492">
        <v>60</v>
      </c>
      <c r="L492">
        <v>1</v>
      </c>
      <c r="M492">
        <v>1000</v>
      </c>
      <c r="N492">
        <v>25</v>
      </c>
      <c r="O492">
        <v>30.7</v>
      </c>
      <c r="P492">
        <v>8.48</v>
      </c>
      <c r="Q492">
        <v>37.799999999999997</v>
      </c>
      <c r="R492">
        <v>8.99</v>
      </c>
      <c r="S492">
        <v>6.3</v>
      </c>
      <c r="U492">
        <v>-0.45</v>
      </c>
      <c r="V492">
        <v>1200</v>
      </c>
      <c r="W492">
        <v>5.5</v>
      </c>
      <c r="X492">
        <v>300</v>
      </c>
      <c r="Y492">
        <v>0.19</v>
      </c>
      <c r="Z492">
        <v>0</v>
      </c>
      <c r="AA492">
        <v>1000</v>
      </c>
      <c r="AB492">
        <v>3</v>
      </c>
      <c r="AC492">
        <v>-0.7</v>
      </c>
      <c r="AD492">
        <v>10.94</v>
      </c>
      <c r="AE492">
        <v>1638</v>
      </c>
      <c r="AF492">
        <v>982</v>
      </c>
      <c r="AG492">
        <v>40</v>
      </c>
      <c r="AH492">
        <v>19</v>
      </c>
      <c r="AI492">
        <v>1.609</v>
      </c>
      <c r="AL492">
        <v>238.9</v>
      </c>
      <c r="AM492">
        <v>1.4330000000000001</v>
      </c>
      <c r="AS492" t="s">
        <v>82</v>
      </c>
      <c r="AT492" t="s">
        <v>481</v>
      </c>
      <c r="AU492" t="s">
        <v>482</v>
      </c>
      <c r="AV492" t="s">
        <v>88</v>
      </c>
      <c r="AZ492">
        <v>1.9</v>
      </c>
    </row>
    <row r="493" spans="1:52">
      <c r="A493" s="6" t="s">
        <v>607</v>
      </c>
      <c r="B493" t="s">
        <v>85</v>
      </c>
      <c r="C493" t="s">
        <v>187</v>
      </c>
      <c r="D493" t="s">
        <v>188</v>
      </c>
      <c r="E493" t="s">
        <v>80</v>
      </c>
      <c r="F493">
        <v>2010</v>
      </c>
      <c r="G493">
        <v>2013</v>
      </c>
      <c r="H493">
        <v>265</v>
      </c>
      <c r="I493">
        <v>0.1</v>
      </c>
      <c r="J493" t="s">
        <v>15</v>
      </c>
      <c r="K493">
        <v>72</v>
      </c>
      <c r="L493">
        <v>1</v>
      </c>
      <c r="M493">
        <v>1000</v>
      </c>
      <c r="N493">
        <v>25</v>
      </c>
      <c r="O493">
        <v>35.5</v>
      </c>
      <c r="P493">
        <v>7.47</v>
      </c>
      <c r="Q493">
        <v>44.3</v>
      </c>
      <c r="R493">
        <v>7.98</v>
      </c>
      <c r="S493">
        <v>4.8</v>
      </c>
      <c r="U493">
        <v>-0.45</v>
      </c>
      <c r="V493">
        <v>1400</v>
      </c>
      <c r="W493">
        <v>5.5</v>
      </c>
      <c r="X493">
        <v>350</v>
      </c>
      <c r="Y493">
        <v>0.34</v>
      </c>
      <c r="Z493">
        <v>0</v>
      </c>
      <c r="AA493">
        <v>1000</v>
      </c>
      <c r="AB493">
        <v>3</v>
      </c>
      <c r="AC493">
        <v>-0.7</v>
      </c>
      <c r="AD493">
        <v>9.58</v>
      </c>
      <c r="AE493">
        <v>1954</v>
      </c>
      <c r="AF493">
        <v>982</v>
      </c>
      <c r="AG493">
        <v>40</v>
      </c>
      <c r="AH493">
        <v>27</v>
      </c>
      <c r="AI493">
        <v>1.919</v>
      </c>
      <c r="AL493">
        <v>238.9</v>
      </c>
      <c r="AM493">
        <v>1.72</v>
      </c>
      <c r="AS493" t="s">
        <v>82</v>
      </c>
      <c r="AT493" t="s">
        <v>86</v>
      </c>
      <c r="AU493" t="s">
        <v>87</v>
      </c>
      <c r="AV493" t="s">
        <v>88</v>
      </c>
      <c r="AZ493">
        <v>1.9</v>
      </c>
    </row>
    <row r="494" spans="1:52">
      <c r="A494" s="6" t="s">
        <v>607</v>
      </c>
      <c r="B494" t="s">
        <v>85</v>
      </c>
      <c r="C494" t="s">
        <v>487</v>
      </c>
      <c r="D494" t="s">
        <v>488</v>
      </c>
      <c r="E494" t="s">
        <v>476</v>
      </c>
      <c r="F494">
        <v>2013</v>
      </c>
      <c r="H494">
        <v>265</v>
      </c>
      <c r="I494">
        <v>0.1</v>
      </c>
      <c r="J494" t="s">
        <v>15</v>
      </c>
      <c r="K494">
        <v>60</v>
      </c>
      <c r="L494">
        <v>1</v>
      </c>
      <c r="M494">
        <v>1000</v>
      </c>
      <c r="N494">
        <v>25</v>
      </c>
      <c r="O494">
        <v>30.8</v>
      </c>
      <c r="P494">
        <v>8.61</v>
      </c>
      <c r="Q494">
        <v>37.9</v>
      </c>
      <c r="R494">
        <v>9.1199999999999992</v>
      </c>
      <c r="S494">
        <v>6.3550000000000004</v>
      </c>
      <c r="U494">
        <v>-0.45</v>
      </c>
      <c r="AA494">
        <v>1000</v>
      </c>
      <c r="AB494">
        <v>3</v>
      </c>
      <c r="AC494">
        <v>-0.7</v>
      </c>
      <c r="AE494">
        <v>1638</v>
      </c>
      <c r="AF494">
        <v>982</v>
      </c>
      <c r="AG494">
        <v>40</v>
      </c>
      <c r="AH494">
        <v>19</v>
      </c>
      <c r="AI494">
        <v>1.609</v>
      </c>
      <c r="AL494">
        <v>243.4</v>
      </c>
      <c r="AM494">
        <v>1.46</v>
      </c>
      <c r="AS494" t="s">
        <v>82</v>
      </c>
      <c r="AT494" t="s">
        <v>481</v>
      </c>
      <c r="AU494" t="s">
        <v>482</v>
      </c>
      <c r="AV494" t="s">
        <v>88</v>
      </c>
    </row>
    <row r="495" spans="1:52">
      <c r="A495" s="6" t="s">
        <v>607</v>
      </c>
      <c r="B495" t="s">
        <v>85</v>
      </c>
      <c r="C495" t="s">
        <v>489</v>
      </c>
      <c r="D495" t="s">
        <v>490</v>
      </c>
      <c r="E495" t="s">
        <v>476</v>
      </c>
      <c r="F495">
        <v>2013</v>
      </c>
      <c r="H495">
        <v>270</v>
      </c>
      <c r="I495">
        <v>0.1</v>
      </c>
      <c r="J495" t="s">
        <v>15</v>
      </c>
      <c r="K495">
        <v>60</v>
      </c>
      <c r="L495">
        <v>1</v>
      </c>
      <c r="M495">
        <v>1000</v>
      </c>
      <c r="N495">
        <v>25</v>
      </c>
      <c r="O495">
        <v>30.9</v>
      </c>
      <c r="P495">
        <v>8.74</v>
      </c>
      <c r="Q495">
        <v>38</v>
      </c>
      <c r="R495">
        <v>9.25</v>
      </c>
      <c r="S495">
        <v>6.4459999999999997</v>
      </c>
      <c r="U495">
        <v>-0.45</v>
      </c>
      <c r="AA495">
        <v>1000</v>
      </c>
      <c r="AB495">
        <v>3</v>
      </c>
      <c r="AC495">
        <v>-0.7</v>
      </c>
      <c r="AE495">
        <v>1638</v>
      </c>
      <c r="AF495">
        <v>982</v>
      </c>
      <c r="AG495">
        <v>40</v>
      </c>
      <c r="AH495">
        <v>19</v>
      </c>
      <c r="AI495">
        <v>1.609</v>
      </c>
      <c r="AL495">
        <v>243.4</v>
      </c>
      <c r="AM495">
        <v>1.46</v>
      </c>
      <c r="AS495" t="s">
        <v>82</v>
      </c>
      <c r="AT495" t="s">
        <v>481</v>
      </c>
      <c r="AU495" t="s">
        <v>482</v>
      </c>
      <c r="AV495" t="s">
        <v>88</v>
      </c>
    </row>
    <row r="496" spans="1:52">
      <c r="A496" s="6" t="s">
        <v>607</v>
      </c>
      <c r="B496" t="s">
        <v>85</v>
      </c>
      <c r="C496" t="s">
        <v>191</v>
      </c>
      <c r="D496" t="s">
        <v>192</v>
      </c>
      <c r="E496" t="s">
        <v>80</v>
      </c>
      <c r="F496">
        <v>2010</v>
      </c>
      <c r="G496">
        <v>2013</v>
      </c>
      <c r="H496">
        <v>280</v>
      </c>
      <c r="I496">
        <v>0.1</v>
      </c>
      <c r="J496" t="s">
        <v>15</v>
      </c>
      <c r="K496">
        <v>72</v>
      </c>
      <c r="L496">
        <v>1</v>
      </c>
      <c r="M496">
        <v>1000</v>
      </c>
      <c r="N496">
        <v>25</v>
      </c>
      <c r="O496">
        <v>36</v>
      </c>
      <c r="P496">
        <v>7.78</v>
      </c>
      <c r="Q496">
        <v>44.6</v>
      </c>
      <c r="R496">
        <v>8.3000000000000007</v>
      </c>
      <c r="S496">
        <v>5</v>
      </c>
      <c r="U496">
        <v>-0.45</v>
      </c>
      <c r="V496">
        <v>1400</v>
      </c>
      <c r="W496">
        <v>5.5</v>
      </c>
      <c r="X496">
        <v>350</v>
      </c>
      <c r="Y496">
        <v>0.28999999999999998</v>
      </c>
      <c r="Z496">
        <v>0</v>
      </c>
      <c r="AA496">
        <v>1000</v>
      </c>
      <c r="AB496">
        <v>3</v>
      </c>
      <c r="AC496">
        <v>-0.7</v>
      </c>
      <c r="AD496">
        <v>9.9600000000000009</v>
      </c>
      <c r="AE496">
        <v>1954</v>
      </c>
      <c r="AF496">
        <v>982</v>
      </c>
      <c r="AG496">
        <v>40</v>
      </c>
      <c r="AH496">
        <v>27</v>
      </c>
      <c r="AI496">
        <v>1.919</v>
      </c>
      <c r="AL496">
        <v>238.9</v>
      </c>
      <c r="AM496">
        <v>1.72</v>
      </c>
      <c r="AS496" t="s">
        <v>82</v>
      </c>
      <c r="AT496" t="s">
        <v>86</v>
      </c>
      <c r="AU496" t="s">
        <v>87</v>
      </c>
      <c r="AV496" t="s">
        <v>88</v>
      </c>
      <c r="AZ496">
        <v>1.8</v>
      </c>
    </row>
    <row r="497" spans="1:52">
      <c r="A497" s="6" t="s">
        <v>607</v>
      </c>
      <c r="B497" t="s">
        <v>85</v>
      </c>
      <c r="C497" t="s">
        <v>195</v>
      </c>
      <c r="D497" t="s">
        <v>196</v>
      </c>
      <c r="E497" t="s">
        <v>80</v>
      </c>
      <c r="F497">
        <v>2010</v>
      </c>
      <c r="G497">
        <v>2013</v>
      </c>
      <c r="H497">
        <v>290</v>
      </c>
      <c r="I497">
        <v>0.1</v>
      </c>
      <c r="J497" t="s">
        <v>15</v>
      </c>
      <c r="K497">
        <v>72</v>
      </c>
      <c r="L497">
        <v>1</v>
      </c>
      <c r="M497">
        <v>1000</v>
      </c>
      <c r="N497">
        <v>25</v>
      </c>
      <c r="O497">
        <v>36.299999999999997</v>
      </c>
      <c r="P497">
        <v>8</v>
      </c>
      <c r="Q497">
        <v>44.7</v>
      </c>
      <c r="R497">
        <v>8.51</v>
      </c>
      <c r="S497">
        <v>5.0999999999999996</v>
      </c>
      <c r="U497">
        <v>-0.45</v>
      </c>
      <c r="V497">
        <v>1400</v>
      </c>
      <c r="W497">
        <v>5.5</v>
      </c>
      <c r="X497">
        <v>350</v>
      </c>
      <c r="Y497">
        <v>0.25</v>
      </c>
      <c r="Z497">
        <v>0</v>
      </c>
      <c r="AA497">
        <v>1000</v>
      </c>
      <c r="AB497">
        <v>3</v>
      </c>
      <c r="AC497">
        <v>-0.7</v>
      </c>
      <c r="AD497">
        <v>10.210000000000001</v>
      </c>
      <c r="AE497">
        <v>1954</v>
      </c>
      <c r="AF497">
        <v>982</v>
      </c>
      <c r="AG497">
        <v>40</v>
      </c>
      <c r="AH497">
        <v>27</v>
      </c>
      <c r="AI497">
        <v>1.919</v>
      </c>
      <c r="AL497">
        <v>238.9</v>
      </c>
      <c r="AM497">
        <v>1.72</v>
      </c>
      <c r="AS497" t="s">
        <v>82</v>
      </c>
      <c r="AT497" t="s">
        <v>86</v>
      </c>
      <c r="AU497" t="s">
        <v>87</v>
      </c>
      <c r="AV497" t="s">
        <v>88</v>
      </c>
      <c r="AZ497">
        <v>1.7</v>
      </c>
    </row>
    <row r="498" spans="1:52">
      <c r="A498" s="6" t="s">
        <v>607</v>
      </c>
      <c r="B498" t="s">
        <v>85</v>
      </c>
      <c r="C498" t="s">
        <v>199</v>
      </c>
      <c r="D498" t="s">
        <v>200</v>
      </c>
      <c r="E498" t="s">
        <v>476</v>
      </c>
      <c r="F498">
        <v>2010</v>
      </c>
      <c r="H498">
        <v>300</v>
      </c>
      <c r="I498">
        <v>0.1</v>
      </c>
      <c r="J498" t="s">
        <v>15</v>
      </c>
      <c r="K498">
        <v>72</v>
      </c>
      <c r="L498">
        <v>1</v>
      </c>
      <c r="M498">
        <v>1000</v>
      </c>
      <c r="N498">
        <v>25</v>
      </c>
      <c r="O498">
        <v>36.5</v>
      </c>
      <c r="P498">
        <v>8.2200000000000006</v>
      </c>
      <c r="Q498">
        <v>45</v>
      </c>
      <c r="R498">
        <v>8.74</v>
      </c>
      <c r="S498">
        <v>5.2</v>
      </c>
      <c r="U498">
        <v>-0.45</v>
      </c>
      <c r="V498">
        <v>1400</v>
      </c>
      <c r="W498">
        <v>5.5</v>
      </c>
      <c r="X498">
        <v>350</v>
      </c>
      <c r="Y498">
        <v>0.25</v>
      </c>
      <c r="Z498">
        <v>0</v>
      </c>
      <c r="AA498">
        <v>1000</v>
      </c>
      <c r="AB498">
        <v>3</v>
      </c>
      <c r="AC498">
        <v>-0.7</v>
      </c>
      <c r="AD498">
        <v>10.49</v>
      </c>
      <c r="AE498">
        <v>1954</v>
      </c>
      <c r="AF498">
        <v>982</v>
      </c>
      <c r="AG498">
        <v>40</v>
      </c>
      <c r="AH498">
        <v>23</v>
      </c>
      <c r="AI498">
        <v>1.919</v>
      </c>
      <c r="AL498">
        <v>238.9</v>
      </c>
      <c r="AM498">
        <v>1.919</v>
      </c>
      <c r="AS498" t="s">
        <v>82</v>
      </c>
      <c r="AT498" t="s">
        <v>481</v>
      </c>
      <c r="AU498" t="s">
        <v>482</v>
      </c>
      <c r="AV498" t="s">
        <v>88</v>
      </c>
      <c r="AZ498">
        <v>1.7</v>
      </c>
    </row>
    <row r="499" spans="1:52">
      <c r="A499" s="6" t="s">
        <v>607</v>
      </c>
      <c r="B499" t="s">
        <v>85</v>
      </c>
      <c r="C499" t="s">
        <v>203</v>
      </c>
      <c r="D499" t="s">
        <v>204</v>
      </c>
      <c r="E499" t="s">
        <v>476</v>
      </c>
      <c r="F499">
        <v>2010</v>
      </c>
      <c r="H499">
        <v>310</v>
      </c>
      <c r="I499">
        <v>0.1</v>
      </c>
      <c r="J499" t="s">
        <v>15</v>
      </c>
      <c r="K499">
        <v>72</v>
      </c>
      <c r="L499">
        <v>1</v>
      </c>
      <c r="M499">
        <v>1000</v>
      </c>
      <c r="N499">
        <v>25</v>
      </c>
      <c r="O499">
        <v>36.700000000000003</v>
      </c>
      <c r="P499">
        <v>8.44</v>
      </c>
      <c r="Q499">
        <v>45.3</v>
      </c>
      <c r="R499">
        <v>8.9499999999999993</v>
      </c>
      <c r="S499">
        <v>5.4</v>
      </c>
      <c r="U499">
        <v>-0.45</v>
      </c>
      <c r="V499">
        <v>1400</v>
      </c>
      <c r="W499">
        <v>5.5</v>
      </c>
      <c r="X499">
        <v>350</v>
      </c>
      <c r="Y499">
        <v>0.24</v>
      </c>
      <c r="Z499">
        <v>0</v>
      </c>
      <c r="AA499">
        <v>1000</v>
      </c>
      <c r="AB499">
        <v>3</v>
      </c>
      <c r="AC499">
        <v>-0.7</v>
      </c>
      <c r="AD499">
        <v>10.74</v>
      </c>
      <c r="AE499">
        <v>1954</v>
      </c>
      <c r="AF499">
        <v>982</v>
      </c>
      <c r="AG499">
        <v>40</v>
      </c>
      <c r="AH499">
        <v>23</v>
      </c>
      <c r="AI499">
        <v>1.919</v>
      </c>
      <c r="AL499">
        <v>238.9</v>
      </c>
      <c r="AM499">
        <v>1.919</v>
      </c>
      <c r="AS499" t="s">
        <v>82</v>
      </c>
      <c r="AT499" t="s">
        <v>481</v>
      </c>
      <c r="AU499" t="s">
        <v>482</v>
      </c>
      <c r="AV499" t="s">
        <v>88</v>
      </c>
      <c r="AZ499">
        <v>1.6</v>
      </c>
    </row>
    <row r="500" spans="1:52">
      <c r="A500" s="6" t="s">
        <v>607</v>
      </c>
      <c r="B500" t="s">
        <v>85</v>
      </c>
      <c r="C500" t="s">
        <v>209</v>
      </c>
      <c r="D500" t="s">
        <v>210</v>
      </c>
      <c r="E500" t="s">
        <v>80</v>
      </c>
      <c r="F500">
        <v>2010</v>
      </c>
      <c r="G500">
        <v>2012</v>
      </c>
      <c r="H500">
        <v>160</v>
      </c>
      <c r="I500">
        <v>0.1</v>
      </c>
      <c r="J500" t="s">
        <v>79</v>
      </c>
      <c r="K500">
        <v>72</v>
      </c>
      <c r="L500">
        <v>1</v>
      </c>
      <c r="M500">
        <v>1000</v>
      </c>
      <c r="N500">
        <v>25</v>
      </c>
      <c r="O500">
        <v>34.799999999999997</v>
      </c>
      <c r="P500">
        <v>4.5999999999999996</v>
      </c>
      <c r="Q500">
        <v>43.4</v>
      </c>
      <c r="R500">
        <v>4.99</v>
      </c>
      <c r="S500">
        <v>3.2</v>
      </c>
      <c r="U500">
        <v>-0.43</v>
      </c>
      <c r="V500">
        <v>1800</v>
      </c>
      <c r="W500">
        <v>5.5</v>
      </c>
      <c r="X500">
        <v>450</v>
      </c>
      <c r="Y500">
        <v>0.6</v>
      </c>
      <c r="Z500">
        <v>0</v>
      </c>
      <c r="AA500">
        <v>1000</v>
      </c>
      <c r="AB500">
        <v>3</v>
      </c>
      <c r="AC500">
        <v>-0.7</v>
      </c>
      <c r="AD500">
        <v>3.92</v>
      </c>
      <c r="AE500">
        <v>1580</v>
      </c>
      <c r="AF500">
        <v>808</v>
      </c>
      <c r="AG500">
        <v>40</v>
      </c>
      <c r="AH500">
        <v>15.75</v>
      </c>
      <c r="AI500">
        <v>1.278</v>
      </c>
      <c r="AL500">
        <v>156.30000000000001</v>
      </c>
      <c r="AM500">
        <v>1.125</v>
      </c>
      <c r="AS500" t="s">
        <v>82</v>
      </c>
      <c r="AT500" t="s">
        <v>86</v>
      </c>
      <c r="AU500" t="s">
        <v>87</v>
      </c>
      <c r="AV500" t="s">
        <v>88</v>
      </c>
      <c r="AZ500">
        <v>3.1</v>
      </c>
    </row>
    <row r="501" spans="1:52">
      <c r="A501" s="6" t="s">
        <v>607</v>
      </c>
      <c r="B501" t="s">
        <v>85</v>
      </c>
      <c r="C501" t="s">
        <v>213</v>
      </c>
      <c r="D501" t="s">
        <v>214</v>
      </c>
      <c r="E501" t="s">
        <v>80</v>
      </c>
      <c r="F501">
        <v>2011</v>
      </c>
      <c r="G501">
        <v>2012</v>
      </c>
      <c r="H501">
        <v>160</v>
      </c>
      <c r="I501">
        <v>0.1</v>
      </c>
      <c r="J501" t="s">
        <v>79</v>
      </c>
      <c r="K501">
        <v>48</v>
      </c>
      <c r="L501">
        <v>1</v>
      </c>
      <c r="M501">
        <v>1000</v>
      </c>
      <c r="N501">
        <v>25</v>
      </c>
      <c r="O501">
        <v>23.1</v>
      </c>
      <c r="P501">
        <v>6.93</v>
      </c>
      <c r="Q501">
        <v>28.9</v>
      </c>
      <c r="R501">
        <v>7.67</v>
      </c>
      <c r="S501">
        <v>6.1</v>
      </c>
      <c r="U501">
        <v>-0.42</v>
      </c>
      <c r="V501">
        <v>600</v>
      </c>
      <c r="W501">
        <v>5.5</v>
      </c>
      <c r="X501">
        <v>160</v>
      </c>
      <c r="Y501">
        <v>0.32</v>
      </c>
      <c r="Z501">
        <v>0</v>
      </c>
      <c r="AA501">
        <v>1000</v>
      </c>
      <c r="AB501">
        <v>5</v>
      </c>
      <c r="AC501">
        <v>-0.7</v>
      </c>
      <c r="AD501">
        <v>3.92</v>
      </c>
      <c r="AE501">
        <v>1324</v>
      </c>
      <c r="AF501">
        <v>982</v>
      </c>
      <c r="AG501">
        <v>40</v>
      </c>
      <c r="AH501">
        <v>16</v>
      </c>
      <c r="AI501">
        <v>1.3</v>
      </c>
      <c r="AL501">
        <v>243.4</v>
      </c>
      <c r="AM501">
        <v>1.1679999999999999</v>
      </c>
      <c r="AS501" t="s">
        <v>82</v>
      </c>
      <c r="AT501" t="s">
        <v>86</v>
      </c>
      <c r="AU501" t="s">
        <v>87</v>
      </c>
      <c r="AV501" t="s">
        <v>88</v>
      </c>
      <c r="AZ501">
        <v>3.1</v>
      </c>
    </row>
    <row r="502" spans="1:52">
      <c r="A502" s="6" t="s">
        <v>607</v>
      </c>
      <c r="B502" t="s">
        <v>85</v>
      </c>
      <c r="C502" t="s">
        <v>215</v>
      </c>
      <c r="D502" t="s">
        <v>216</v>
      </c>
      <c r="E502" t="s">
        <v>80</v>
      </c>
      <c r="F502">
        <v>2010</v>
      </c>
      <c r="G502">
        <v>2012</v>
      </c>
      <c r="H502">
        <v>165</v>
      </c>
      <c r="I502">
        <v>0.1</v>
      </c>
      <c r="J502" t="s">
        <v>79</v>
      </c>
      <c r="K502">
        <v>48</v>
      </c>
      <c r="L502">
        <v>1</v>
      </c>
      <c r="M502">
        <v>1000</v>
      </c>
      <c r="N502">
        <v>25</v>
      </c>
      <c r="O502">
        <v>23.1</v>
      </c>
      <c r="P502">
        <v>7.13</v>
      </c>
      <c r="Q502">
        <v>29</v>
      </c>
      <c r="R502">
        <v>7.82</v>
      </c>
      <c r="S502">
        <v>5.0999999999999996</v>
      </c>
      <c r="U502">
        <v>-0.43</v>
      </c>
      <c r="V502">
        <v>700</v>
      </c>
      <c r="W502">
        <v>5.5</v>
      </c>
      <c r="X502">
        <v>170</v>
      </c>
      <c r="Y502">
        <v>0.31</v>
      </c>
      <c r="Z502">
        <v>0</v>
      </c>
      <c r="AA502">
        <v>1000</v>
      </c>
      <c r="AB502">
        <v>3</v>
      </c>
      <c r="AC502">
        <v>-0.7</v>
      </c>
      <c r="AD502">
        <v>3.92</v>
      </c>
      <c r="AE502">
        <v>1324</v>
      </c>
      <c r="AF502">
        <v>982</v>
      </c>
      <c r="AG502">
        <v>40</v>
      </c>
      <c r="AH502">
        <v>16</v>
      </c>
      <c r="AI502">
        <v>1.3</v>
      </c>
      <c r="AL502">
        <v>243.4</v>
      </c>
      <c r="AM502">
        <v>1.1679999999999999</v>
      </c>
      <c r="AS502" t="s">
        <v>82</v>
      </c>
      <c r="AT502" t="s">
        <v>86</v>
      </c>
      <c r="AU502" t="s">
        <v>87</v>
      </c>
      <c r="AV502" t="s">
        <v>88</v>
      </c>
      <c r="AZ502">
        <v>3</v>
      </c>
    </row>
    <row r="503" spans="1:52">
      <c r="A503" s="6" t="s">
        <v>607</v>
      </c>
      <c r="B503" t="s">
        <v>85</v>
      </c>
      <c r="C503" t="s">
        <v>217</v>
      </c>
      <c r="D503" t="s">
        <v>218</v>
      </c>
      <c r="E503" t="s">
        <v>80</v>
      </c>
      <c r="F503">
        <v>2011</v>
      </c>
      <c r="G503">
        <v>2012</v>
      </c>
      <c r="H503">
        <v>165</v>
      </c>
      <c r="I503">
        <v>0.1</v>
      </c>
      <c r="J503" t="s">
        <v>79</v>
      </c>
      <c r="K503">
        <v>48</v>
      </c>
      <c r="L503">
        <v>1</v>
      </c>
      <c r="M503">
        <v>1000</v>
      </c>
      <c r="N503">
        <v>25</v>
      </c>
      <c r="O503">
        <v>23.1</v>
      </c>
      <c r="P503">
        <v>7.13</v>
      </c>
      <c r="Q503">
        <v>29</v>
      </c>
      <c r="R503">
        <v>7.82</v>
      </c>
      <c r="S503">
        <v>6.3</v>
      </c>
      <c r="U503">
        <v>-0.42</v>
      </c>
      <c r="V503">
        <v>700</v>
      </c>
      <c r="W503">
        <v>5.5</v>
      </c>
      <c r="X503">
        <v>170</v>
      </c>
      <c r="Y503">
        <v>0.31</v>
      </c>
      <c r="Z503">
        <v>0</v>
      </c>
      <c r="AA503">
        <v>1000</v>
      </c>
      <c r="AB503">
        <v>5</v>
      </c>
      <c r="AC503">
        <v>-0.7</v>
      </c>
      <c r="AD503">
        <v>3.92</v>
      </c>
      <c r="AE503">
        <v>1324</v>
      </c>
      <c r="AF503">
        <v>982</v>
      </c>
      <c r="AG503">
        <v>40</v>
      </c>
      <c r="AH503">
        <v>16</v>
      </c>
      <c r="AI503">
        <v>1.3</v>
      </c>
      <c r="AL503">
        <v>243.4</v>
      </c>
      <c r="AM503">
        <v>1.1679999999999999</v>
      </c>
      <c r="AS503" t="s">
        <v>82</v>
      </c>
      <c r="AT503" t="s">
        <v>86</v>
      </c>
      <c r="AU503" t="s">
        <v>87</v>
      </c>
      <c r="AV503" t="s">
        <v>88</v>
      </c>
      <c r="AZ503">
        <v>3</v>
      </c>
    </row>
    <row r="504" spans="1:52">
      <c r="A504" s="6" t="s">
        <v>607</v>
      </c>
      <c r="B504" t="s">
        <v>85</v>
      </c>
      <c r="C504" t="s">
        <v>219</v>
      </c>
      <c r="D504" t="s">
        <v>220</v>
      </c>
      <c r="E504" t="s">
        <v>80</v>
      </c>
      <c r="F504">
        <v>2010</v>
      </c>
      <c r="G504">
        <v>2012</v>
      </c>
      <c r="H504">
        <v>170</v>
      </c>
      <c r="I504">
        <v>0.1</v>
      </c>
      <c r="J504" t="s">
        <v>79</v>
      </c>
      <c r="K504">
        <v>48</v>
      </c>
      <c r="L504">
        <v>1</v>
      </c>
      <c r="M504">
        <v>1000</v>
      </c>
      <c r="N504">
        <v>25</v>
      </c>
      <c r="O504">
        <v>23.2</v>
      </c>
      <c r="P504">
        <v>7.32</v>
      </c>
      <c r="Q504">
        <v>29.2</v>
      </c>
      <c r="R504">
        <v>7.92</v>
      </c>
      <c r="S504">
        <v>5.0999999999999996</v>
      </c>
      <c r="U504">
        <v>-0.43</v>
      </c>
      <c r="V504">
        <v>800</v>
      </c>
      <c r="W504">
        <v>5.5</v>
      </c>
      <c r="X504">
        <v>190</v>
      </c>
      <c r="Y504">
        <v>0.28000000000000003</v>
      </c>
      <c r="Z504">
        <v>0</v>
      </c>
      <c r="AA504">
        <v>1000</v>
      </c>
      <c r="AB504">
        <v>3</v>
      </c>
      <c r="AC504">
        <v>-0.7</v>
      </c>
      <c r="AD504">
        <v>3.92</v>
      </c>
      <c r="AE504">
        <v>1324</v>
      </c>
      <c r="AF504">
        <v>982</v>
      </c>
      <c r="AG504">
        <v>40</v>
      </c>
      <c r="AH504">
        <v>16</v>
      </c>
      <c r="AI504">
        <v>1.3</v>
      </c>
      <c r="AL504">
        <v>243.4</v>
      </c>
      <c r="AM504">
        <v>1.1679999999999999</v>
      </c>
      <c r="AS504" t="s">
        <v>82</v>
      </c>
      <c r="AT504" t="s">
        <v>86</v>
      </c>
      <c r="AU504" t="s">
        <v>87</v>
      </c>
      <c r="AV504" t="s">
        <v>88</v>
      </c>
      <c r="AZ504">
        <v>2.9</v>
      </c>
    </row>
    <row r="505" spans="1:52">
      <c r="A505" s="6" t="s">
        <v>607</v>
      </c>
      <c r="B505" t="s">
        <v>85</v>
      </c>
      <c r="C505" t="s">
        <v>221</v>
      </c>
      <c r="D505" t="s">
        <v>222</v>
      </c>
      <c r="E505" t="s">
        <v>80</v>
      </c>
      <c r="F505">
        <v>2011</v>
      </c>
      <c r="G505">
        <v>2012</v>
      </c>
      <c r="H505">
        <v>170</v>
      </c>
      <c r="I505">
        <v>0.1</v>
      </c>
      <c r="J505" t="s">
        <v>79</v>
      </c>
      <c r="K505">
        <v>48</v>
      </c>
      <c r="L505">
        <v>1</v>
      </c>
      <c r="M505">
        <v>1000</v>
      </c>
      <c r="N505">
        <v>25</v>
      </c>
      <c r="O505">
        <v>23.2</v>
      </c>
      <c r="P505">
        <v>7.32</v>
      </c>
      <c r="Q505">
        <v>29.2</v>
      </c>
      <c r="R505">
        <v>7.92</v>
      </c>
      <c r="S505">
        <v>6.3</v>
      </c>
      <c r="U505">
        <v>-0.42</v>
      </c>
      <c r="V505">
        <v>800</v>
      </c>
      <c r="W505">
        <v>5.5</v>
      </c>
      <c r="X505">
        <v>190</v>
      </c>
      <c r="Y505">
        <v>0.28000000000000003</v>
      </c>
      <c r="Z505">
        <v>0</v>
      </c>
      <c r="AA505">
        <v>1000</v>
      </c>
      <c r="AB505">
        <v>5</v>
      </c>
      <c r="AC505">
        <v>-0.7</v>
      </c>
      <c r="AD505">
        <v>3.92</v>
      </c>
      <c r="AE505">
        <v>1324</v>
      </c>
      <c r="AF505">
        <v>982</v>
      </c>
      <c r="AG505">
        <v>40</v>
      </c>
      <c r="AH505">
        <v>16</v>
      </c>
      <c r="AI505">
        <v>1.3</v>
      </c>
      <c r="AL505">
        <v>243.4</v>
      </c>
      <c r="AM505">
        <v>1.1679999999999999</v>
      </c>
      <c r="AS505" t="s">
        <v>82</v>
      </c>
      <c r="AT505" t="s">
        <v>86</v>
      </c>
      <c r="AU505" t="s">
        <v>87</v>
      </c>
      <c r="AV505" t="s">
        <v>88</v>
      </c>
      <c r="AZ505">
        <v>2.9</v>
      </c>
    </row>
    <row r="506" spans="1:52">
      <c r="A506" s="6" t="s">
        <v>607</v>
      </c>
      <c r="B506" t="s">
        <v>85</v>
      </c>
      <c r="C506" t="s">
        <v>223</v>
      </c>
      <c r="D506" t="s">
        <v>224</v>
      </c>
      <c r="E506" t="s">
        <v>80</v>
      </c>
      <c r="F506">
        <v>2010</v>
      </c>
      <c r="G506">
        <v>2012</v>
      </c>
      <c r="H506">
        <v>175</v>
      </c>
      <c r="I506">
        <v>0.1</v>
      </c>
      <c r="J506" t="s">
        <v>79</v>
      </c>
      <c r="K506">
        <v>48</v>
      </c>
      <c r="L506">
        <v>1</v>
      </c>
      <c r="M506">
        <v>1000</v>
      </c>
      <c r="N506">
        <v>25</v>
      </c>
      <c r="O506">
        <v>23.4</v>
      </c>
      <c r="P506">
        <v>7.49</v>
      </c>
      <c r="Q506">
        <v>29.3</v>
      </c>
      <c r="R506">
        <v>8.0399999999999991</v>
      </c>
      <c r="S506">
        <v>5.2</v>
      </c>
      <c r="U506">
        <v>-0.43</v>
      </c>
      <c r="V506">
        <v>900</v>
      </c>
      <c r="W506">
        <v>5.5</v>
      </c>
      <c r="X506">
        <v>220</v>
      </c>
      <c r="Y506">
        <v>0.24</v>
      </c>
      <c r="Z506">
        <v>0</v>
      </c>
      <c r="AA506">
        <v>1000</v>
      </c>
      <c r="AB506">
        <v>3</v>
      </c>
      <c r="AC506">
        <v>-0.7</v>
      </c>
      <c r="AD506">
        <v>3.92</v>
      </c>
      <c r="AE506">
        <v>1324</v>
      </c>
      <c r="AF506">
        <v>982</v>
      </c>
      <c r="AG506">
        <v>40</v>
      </c>
      <c r="AH506">
        <v>16</v>
      </c>
      <c r="AI506">
        <v>1.3</v>
      </c>
      <c r="AL506">
        <v>243.4</v>
      </c>
      <c r="AM506">
        <v>1.1679999999999999</v>
      </c>
      <c r="AS506" t="s">
        <v>82</v>
      </c>
      <c r="AT506" t="s">
        <v>86</v>
      </c>
      <c r="AU506" t="s">
        <v>87</v>
      </c>
      <c r="AV506" t="s">
        <v>88</v>
      </c>
      <c r="AZ506">
        <v>2.9</v>
      </c>
    </row>
    <row r="507" spans="1:52">
      <c r="A507" s="6" t="s">
        <v>607</v>
      </c>
      <c r="B507" t="s">
        <v>85</v>
      </c>
      <c r="C507" t="s">
        <v>225</v>
      </c>
      <c r="D507" t="s">
        <v>226</v>
      </c>
      <c r="E507" t="s">
        <v>80</v>
      </c>
      <c r="F507">
        <v>2011</v>
      </c>
      <c r="G507">
        <v>2012</v>
      </c>
      <c r="H507">
        <v>175</v>
      </c>
      <c r="I507">
        <v>0.1</v>
      </c>
      <c r="J507" t="s">
        <v>79</v>
      </c>
      <c r="K507">
        <v>48</v>
      </c>
      <c r="L507">
        <v>1</v>
      </c>
      <c r="M507">
        <v>1000</v>
      </c>
      <c r="N507">
        <v>25</v>
      </c>
      <c r="O507">
        <v>23.4</v>
      </c>
      <c r="P507">
        <v>7.49</v>
      </c>
      <c r="Q507">
        <v>29.3</v>
      </c>
      <c r="R507">
        <v>8.0399999999999991</v>
      </c>
      <c r="S507">
        <v>6.4</v>
      </c>
      <c r="U507">
        <v>-0.42</v>
      </c>
      <c r="V507">
        <v>900</v>
      </c>
      <c r="W507">
        <v>5.5</v>
      </c>
      <c r="X507">
        <v>220</v>
      </c>
      <c r="Y507">
        <v>0.24</v>
      </c>
      <c r="Z507">
        <v>0</v>
      </c>
      <c r="AA507">
        <v>1000</v>
      </c>
      <c r="AB507">
        <v>5</v>
      </c>
      <c r="AC507">
        <v>-0.7</v>
      </c>
      <c r="AD507">
        <v>3.92</v>
      </c>
      <c r="AE507">
        <v>1324</v>
      </c>
      <c r="AF507">
        <v>982</v>
      </c>
      <c r="AG507">
        <v>40</v>
      </c>
      <c r="AH507">
        <v>16</v>
      </c>
      <c r="AI507">
        <v>1.3</v>
      </c>
      <c r="AL507">
        <v>243.4</v>
      </c>
      <c r="AM507">
        <v>1.1679999999999999</v>
      </c>
      <c r="AS507" t="s">
        <v>82</v>
      </c>
      <c r="AT507" t="s">
        <v>86</v>
      </c>
      <c r="AU507" t="s">
        <v>87</v>
      </c>
      <c r="AV507" t="s">
        <v>88</v>
      </c>
      <c r="AZ507">
        <v>2.9</v>
      </c>
    </row>
    <row r="508" spans="1:52">
      <c r="A508" s="6" t="s">
        <v>607</v>
      </c>
      <c r="B508" t="s">
        <v>85</v>
      </c>
      <c r="C508" t="s">
        <v>227</v>
      </c>
      <c r="D508" t="s">
        <v>228</v>
      </c>
      <c r="E508" t="s">
        <v>80</v>
      </c>
      <c r="F508">
        <v>2010</v>
      </c>
      <c r="G508">
        <v>2012</v>
      </c>
      <c r="H508">
        <v>180</v>
      </c>
      <c r="I508">
        <v>0.1</v>
      </c>
      <c r="J508" t="s">
        <v>79</v>
      </c>
      <c r="K508">
        <v>48</v>
      </c>
      <c r="L508">
        <v>1</v>
      </c>
      <c r="M508">
        <v>1000</v>
      </c>
      <c r="N508">
        <v>25</v>
      </c>
      <c r="O508">
        <v>23.5</v>
      </c>
      <c r="P508">
        <v>7.65</v>
      </c>
      <c r="Q508">
        <v>29.4</v>
      </c>
      <c r="R508">
        <v>8.19</v>
      </c>
      <c r="S508">
        <v>5.3</v>
      </c>
      <c r="U508">
        <v>-0.43</v>
      </c>
      <c r="V508">
        <v>900</v>
      </c>
      <c r="W508">
        <v>5.5</v>
      </c>
      <c r="X508">
        <v>220</v>
      </c>
      <c r="Y508">
        <v>0.23</v>
      </c>
      <c r="Z508">
        <v>0</v>
      </c>
      <c r="AA508">
        <v>1000</v>
      </c>
      <c r="AB508">
        <v>3</v>
      </c>
      <c r="AC508">
        <v>-0.7</v>
      </c>
      <c r="AD508">
        <v>3.92</v>
      </c>
      <c r="AE508">
        <v>1324</v>
      </c>
      <c r="AF508">
        <v>982</v>
      </c>
      <c r="AG508">
        <v>40</v>
      </c>
      <c r="AH508">
        <v>16</v>
      </c>
      <c r="AI508">
        <v>1.3</v>
      </c>
      <c r="AL508">
        <v>243.4</v>
      </c>
      <c r="AM508">
        <v>1.1679999999999999</v>
      </c>
      <c r="AS508" t="s">
        <v>82</v>
      </c>
      <c r="AT508" t="s">
        <v>86</v>
      </c>
      <c r="AU508" t="s">
        <v>87</v>
      </c>
      <c r="AV508" t="s">
        <v>88</v>
      </c>
      <c r="AZ508">
        <v>2.8</v>
      </c>
    </row>
    <row r="509" spans="1:52">
      <c r="A509" s="6" t="s">
        <v>607</v>
      </c>
      <c r="B509" t="s">
        <v>85</v>
      </c>
      <c r="C509" t="s">
        <v>229</v>
      </c>
      <c r="D509" t="s">
        <v>230</v>
      </c>
      <c r="E509" t="s">
        <v>80</v>
      </c>
      <c r="F509">
        <v>2011</v>
      </c>
      <c r="G509">
        <v>2012</v>
      </c>
      <c r="H509">
        <v>180</v>
      </c>
      <c r="I509">
        <v>0.1</v>
      </c>
      <c r="J509" t="s">
        <v>79</v>
      </c>
      <c r="K509">
        <v>48</v>
      </c>
      <c r="L509">
        <v>1</v>
      </c>
      <c r="M509">
        <v>1000</v>
      </c>
      <c r="N509">
        <v>25</v>
      </c>
      <c r="O509">
        <v>23.5</v>
      </c>
      <c r="P509">
        <v>7.65</v>
      </c>
      <c r="Q509">
        <v>29.4</v>
      </c>
      <c r="R509">
        <v>8.19</v>
      </c>
      <c r="S509">
        <v>6.6</v>
      </c>
      <c r="U509">
        <v>-0.42</v>
      </c>
      <c r="V509">
        <v>900</v>
      </c>
      <c r="W509">
        <v>5.5</v>
      </c>
      <c r="X509">
        <v>220</v>
      </c>
      <c r="Y509">
        <v>0.23</v>
      </c>
      <c r="Z509">
        <v>0</v>
      </c>
      <c r="AA509">
        <v>1000</v>
      </c>
      <c r="AB509">
        <v>5</v>
      </c>
      <c r="AC509">
        <v>-0.7</v>
      </c>
      <c r="AD509">
        <v>3.92</v>
      </c>
      <c r="AE509">
        <v>1324</v>
      </c>
      <c r="AF509">
        <v>982</v>
      </c>
      <c r="AG509">
        <v>40</v>
      </c>
      <c r="AH509">
        <v>16</v>
      </c>
      <c r="AI509">
        <v>1.3</v>
      </c>
      <c r="AL509">
        <v>243.4</v>
      </c>
      <c r="AM509">
        <v>1.1679999999999999</v>
      </c>
      <c r="AS509" t="s">
        <v>82</v>
      </c>
      <c r="AT509" t="s">
        <v>86</v>
      </c>
      <c r="AU509" t="s">
        <v>87</v>
      </c>
      <c r="AV509" t="s">
        <v>88</v>
      </c>
      <c r="AZ509">
        <v>2.8</v>
      </c>
    </row>
    <row r="510" spans="1:52">
      <c r="A510" s="6" t="s">
        <v>607</v>
      </c>
      <c r="B510" t="s">
        <v>85</v>
      </c>
      <c r="C510" t="s">
        <v>233</v>
      </c>
      <c r="D510" t="s">
        <v>234</v>
      </c>
      <c r="E510" t="s">
        <v>80</v>
      </c>
      <c r="F510">
        <v>2010</v>
      </c>
      <c r="G510">
        <v>2012</v>
      </c>
      <c r="H510">
        <v>185</v>
      </c>
      <c r="I510">
        <v>0.1</v>
      </c>
      <c r="J510" t="s">
        <v>79</v>
      </c>
      <c r="K510">
        <v>60</v>
      </c>
      <c r="L510">
        <v>1</v>
      </c>
      <c r="M510">
        <v>1000</v>
      </c>
      <c r="N510">
        <v>25</v>
      </c>
      <c r="O510">
        <v>28.5</v>
      </c>
      <c r="P510">
        <v>6.49</v>
      </c>
      <c r="Q510">
        <v>35.9</v>
      </c>
      <c r="R510">
        <v>7.27</v>
      </c>
      <c r="S510">
        <v>5.8</v>
      </c>
      <c r="U510">
        <v>-0.42</v>
      </c>
      <c r="V510">
        <v>700</v>
      </c>
      <c r="W510">
        <v>5.5</v>
      </c>
      <c r="X510">
        <v>180</v>
      </c>
      <c r="Y510">
        <v>0.46</v>
      </c>
      <c r="Z510">
        <v>0</v>
      </c>
      <c r="AA510">
        <v>1000</v>
      </c>
      <c r="AB510">
        <v>5</v>
      </c>
      <c r="AC510">
        <v>-0.7</v>
      </c>
      <c r="AD510">
        <v>3.92</v>
      </c>
      <c r="AE510">
        <v>1638</v>
      </c>
      <c r="AF510">
        <v>982</v>
      </c>
      <c r="AG510">
        <v>40</v>
      </c>
      <c r="AH510">
        <v>19.2</v>
      </c>
      <c r="AI510">
        <v>1.609</v>
      </c>
      <c r="AL510">
        <v>243.4</v>
      </c>
      <c r="AM510">
        <v>1.46</v>
      </c>
      <c r="AS510" t="s">
        <v>82</v>
      </c>
      <c r="AT510" t="s">
        <v>86</v>
      </c>
      <c r="AU510" t="s">
        <v>87</v>
      </c>
      <c r="AV510" t="s">
        <v>88</v>
      </c>
      <c r="AZ510">
        <v>2.7</v>
      </c>
    </row>
    <row r="511" spans="1:52">
      <c r="A511" s="6" t="s">
        <v>607</v>
      </c>
      <c r="B511" t="s">
        <v>85</v>
      </c>
      <c r="C511" t="s">
        <v>235</v>
      </c>
      <c r="D511" t="s">
        <v>236</v>
      </c>
      <c r="E511" t="s">
        <v>80</v>
      </c>
      <c r="F511">
        <v>2011</v>
      </c>
      <c r="G511">
        <v>2012</v>
      </c>
      <c r="H511">
        <v>185</v>
      </c>
      <c r="I511">
        <v>0.1</v>
      </c>
      <c r="J511" t="s">
        <v>79</v>
      </c>
      <c r="K511">
        <v>48</v>
      </c>
      <c r="L511">
        <v>1</v>
      </c>
      <c r="M511">
        <v>1000</v>
      </c>
      <c r="N511">
        <v>25</v>
      </c>
      <c r="O511">
        <v>23.7</v>
      </c>
      <c r="P511">
        <v>7.82</v>
      </c>
      <c r="Q511">
        <v>29.4</v>
      </c>
      <c r="R511">
        <v>8.39</v>
      </c>
      <c r="S511">
        <v>6.7</v>
      </c>
      <c r="U511">
        <v>-0.42</v>
      </c>
      <c r="V511">
        <v>800</v>
      </c>
      <c r="W511">
        <v>5.5</v>
      </c>
      <c r="X511">
        <v>200</v>
      </c>
      <c r="Y511">
        <v>0.2</v>
      </c>
      <c r="Z511">
        <v>0</v>
      </c>
      <c r="AA511">
        <v>1000</v>
      </c>
      <c r="AB511">
        <v>5</v>
      </c>
      <c r="AC511">
        <v>-0.7</v>
      </c>
      <c r="AD511">
        <v>3.92</v>
      </c>
      <c r="AE511">
        <v>1324</v>
      </c>
      <c r="AF511">
        <v>982</v>
      </c>
      <c r="AG511">
        <v>40</v>
      </c>
      <c r="AH511">
        <v>16</v>
      </c>
      <c r="AI511">
        <v>1.3</v>
      </c>
      <c r="AL511">
        <v>243.4</v>
      </c>
      <c r="AM511">
        <v>1.1679999999999999</v>
      </c>
      <c r="AS511" t="s">
        <v>82</v>
      </c>
      <c r="AT511" t="s">
        <v>86</v>
      </c>
      <c r="AU511" t="s">
        <v>87</v>
      </c>
      <c r="AV511" t="s">
        <v>88</v>
      </c>
      <c r="AZ511">
        <v>2.7</v>
      </c>
    </row>
    <row r="512" spans="1:52">
      <c r="A512" s="6" t="s">
        <v>607</v>
      </c>
      <c r="B512" t="s">
        <v>85</v>
      </c>
      <c r="C512" t="s">
        <v>237</v>
      </c>
      <c r="D512" t="s">
        <v>238</v>
      </c>
      <c r="E512" t="s">
        <v>80</v>
      </c>
      <c r="F512">
        <v>2010</v>
      </c>
      <c r="G512">
        <v>2012</v>
      </c>
      <c r="H512">
        <v>190</v>
      </c>
      <c r="I512">
        <v>0.1</v>
      </c>
      <c r="J512" t="s">
        <v>79</v>
      </c>
      <c r="K512">
        <v>48</v>
      </c>
      <c r="L512">
        <v>1</v>
      </c>
      <c r="M512">
        <v>1000</v>
      </c>
      <c r="N512">
        <v>25</v>
      </c>
      <c r="O512">
        <v>23.9</v>
      </c>
      <c r="P512">
        <v>7.95</v>
      </c>
      <c r="Q512">
        <v>29.6</v>
      </c>
      <c r="R512">
        <v>8.5</v>
      </c>
      <c r="S512">
        <v>5.5</v>
      </c>
      <c r="U512">
        <v>-0.43</v>
      </c>
      <c r="V512">
        <v>900</v>
      </c>
      <c r="W512">
        <v>5.5</v>
      </c>
      <c r="X512">
        <v>220</v>
      </c>
      <c r="Y512">
        <v>0.19</v>
      </c>
      <c r="Z512">
        <v>0</v>
      </c>
      <c r="AA512">
        <v>1000</v>
      </c>
      <c r="AB512">
        <v>3</v>
      </c>
      <c r="AC512">
        <v>-0.7</v>
      </c>
      <c r="AD512">
        <v>3.92</v>
      </c>
      <c r="AE512">
        <v>1324</v>
      </c>
      <c r="AF512">
        <v>982</v>
      </c>
      <c r="AG512">
        <v>40</v>
      </c>
      <c r="AH512">
        <v>16</v>
      </c>
      <c r="AI512">
        <v>1.3</v>
      </c>
      <c r="AL512">
        <v>243.4</v>
      </c>
      <c r="AM512">
        <v>1.1679999999999999</v>
      </c>
      <c r="AS512" t="s">
        <v>82</v>
      </c>
      <c r="AT512" t="s">
        <v>86</v>
      </c>
      <c r="AU512" t="s">
        <v>87</v>
      </c>
      <c r="AV512" t="s">
        <v>88</v>
      </c>
      <c r="AZ512">
        <v>2.6</v>
      </c>
    </row>
    <row r="513" spans="1:52">
      <c r="A513" s="6" t="s">
        <v>607</v>
      </c>
      <c r="B513" t="s">
        <v>85</v>
      </c>
      <c r="C513" t="s">
        <v>239</v>
      </c>
      <c r="D513" t="s">
        <v>240</v>
      </c>
      <c r="E513" t="s">
        <v>80</v>
      </c>
      <c r="F513">
        <v>2011</v>
      </c>
      <c r="G513">
        <v>2012</v>
      </c>
      <c r="H513">
        <v>190</v>
      </c>
      <c r="I513">
        <v>0.1</v>
      </c>
      <c r="J513" t="s">
        <v>79</v>
      </c>
      <c r="K513">
        <v>48</v>
      </c>
      <c r="L513">
        <v>1</v>
      </c>
      <c r="M513">
        <v>1000</v>
      </c>
      <c r="N513">
        <v>25</v>
      </c>
      <c r="O513">
        <v>23.9</v>
      </c>
      <c r="P513">
        <v>7.95</v>
      </c>
      <c r="Q513">
        <v>29.6</v>
      </c>
      <c r="R513">
        <v>8.5</v>
      </c>
      <c r="S513">
        <v>6.8</v>
      </c>
      <c r="U513">
        <v>-0.42</v>
      </c>
      <c r="V513">
        <v>900</v>
      </c>
      <c r="W513">
        <v>5.5</v>
      </c>
      <c r="X513">
        <v>220</v>
      </c>
      <c r="Y513">
        <v>0.19</v>
      </c>
      <c r="Z513">
        <v>0</v>
      </c>
      <c r="AA513">
        <v>1000</v>
      </c>
      <c r="AB513">
        <v>5</v>
      </c>
      <c r="AC513">
        <v>-0.7</v>
      </c>
      <c r="AD513">
        <v>3.92</v>
      </c>
      <c r="AE513">
        <v>1324</v>
      </c>
      <c r="AF513">
        <v>982</v>
      </c>
      <c r="AG513">
        <v>40</v>
      </c>
      <c r="AH513">
        <v>16</v>
      </c>
      <c r="AI513">
        <v>1.3</v>
      </c>
      <c r="AL513">
        <v>243.4</v>
      </c>
      <c r="AM513">
        <v>1.1679999999999999</v>
      </c>
      <c r="AS513" t="s">
        <v>82</v>
      </c>
      <c r="AT513" t="s">
        <v>86</v>
      </c>
      <c r="AU513" t="s">
        <v>87</v>
      </c>
      <c r="AV513" t="s">
        <v>88</v>
      </c>
      <c r="AZ513">
        <v>2.6</v>
      </c>
    </row>
    <row r="514" spans="1:52">
      <c r="A514" s="6" t="s">
        <v>607</v>
      </c>
      <c r="B514" t="s">
        <v>85</v>
      </c>
      <c r="C514" t="s">
        <v>241</v>
      </c>
      <c r="D514" t="s">
        <v>242</v>
      </c>
      <c r="E514" t="s">
        <v>476</v>
      </c>
      <c r="F514">
        <v>2011</v>
      </c>
      <c r="H514">
        <v>195</v>
      </c>
      <c r="I514">
        <v>0.1</v>
      </c>
      <c r="J514" t="s">
        <v>79</v>
      </c>
      <c r="K514">
        <v>48</v>
      </c>
      <c r="L514">
        <v>1</v>
      </c>
      <c r="M514">
        <v>1000</v>
      </c>
      <c r="N514">
        <v>25</v>
      </c>
      <c r="O514">
        <v>24</v>
      </c>
      <c r="P514">
        <v>8.1300000000000008</v>
      </c>
      <c r="Q514">
        <v>29.6</v>
      </c>
      <c r="R514">
        <v>8.69</v>
      </c>
      <c r="S514">
        <v>5.0999999999999996</v>
      </c>
      <c r="U514">
        <v>-0.43</v>
      </c>
      <c r="V514">
        <v>1000</v>
      </c>
      <c r="W514">
        <v>5.5</v>
      </c>
      <c r="X514">
        <v>220</v>
      </c>
      <c r="Y514">
        <v>0.18</v>
      </c>
      <c r="Z514">
        <v>0</v>
      </c>
      <c r="AA514">
        <v>1000</v>
      </c>
      <c r="AB514">
        <v>3</v>
      </c>
      <c r="AC514">
        <v>-0.7</v>
      </c>
      <c r="AE514">
        <v>1324</v>
      </c>
      <c r="AF514">
        <v>984</v>
      </c>
      <c r="AG514">
        <v>40</v>
      </c>
      <c r="AH514">
        <v>15.3</v>
      </c>
      <c r="AI514">
        <v>1.3</v>
      </c>
      <c r="AL514">
        <v>243.4</v>
      </c>
      <c r="AM514">
        <v>1.1679999999999999</v>
      </c>
      <c r="AS514" t="s">
        <v>82</v>
      </c>
      <c r="AT514" t="s">
        <v>481</v>
      </c>
      <c r="AU514" t="s">
        <v>482</v>
      </c>
      <c r="AV514" t="s">
        <v>88</v>
      </c>
      <c r="AZ514">
        <v>2.6</v>
      </c>
    </row>
    <row r="515" spans="1:52">
      <c r="A515" s="6" t="s">
        <v>607</v>
      </c>
      <c r="B515" t="s">
        <v>85</v>
      </c>
      <c r="C515" t="s">
        <v>243</v>
      </c>
      <c r="D515" t="s">
        <v>244</v>
      </c>
      <c r="E515" t="s">
        <v>83</v>
      </c>
      <c r="F515">
        <v>2012</v>
      </c>
      <c r="G515">
        <v>2012</v>
      </c>
      <c r="H515">
        <v>195</v>
      </c>
      <c r="I515">
        <v>0.1</v>
      </c>
      <c r="J515" t="s">
        <v>79</v>
      </c>
      <c r="K515">
        <v>48</v>
      </c>
      <c r="L515">
        <v>1</v>
      </c>
      <c r="M515">
        <v>1000</v>
      </c>
      <c r="N515">
        <v>25</v>
      </c>
      <c r="O515">
        <v>24</v>
      </c>
      <c r="P515">
        <v>8.1300000000000008</v>
      </c>
      <c r="Q515">
        <v>29.6</v>
      </c>
      <c r="R515">
        <v>8.69</v>
      </c>
      <c r="S515">
        <v>5.0999999999999996</v>
      </c>
      <c r="U515">
        <v>-0.43</v>
      </c>
      <c r="V515">
        <v>1000</v>
      </c>
      <c r="W515">
        <v>5.5</v>
      </c>
      <c r="X515">
        <v>220</v>
      </c>
      <c r="Y515">
        <v>0.18</v>
      </c>
      <c r="Z515">
        <v>0</v>
      </c>
      <c r="AA515">
        <v>1000</v>
      </c>
      <c r="AB515">
        <v>3</v>
      </c>
      <c r="AC515">
        <v>-0.7</v>
      </c>
      <c r="AD515">
        <v>10.27</v>
      </c>
      <c r="AE515">
        <v>1324</v>
      </c>
      <c r="AF515">
        <v>982</v>
      </c>
      <c r="AG515">
        <v>40</v>
      </c>
      <c r="AH515">
        <v>16</v>
      </c>
      <c r="AI515">
        <v>1.3</v>
      </c>
      <c r="AL515">
        <v>243.4</v>
      </c>
      <c r="AM515">
        <v>1.1679999999999999</v>
      </c>
      <c r="AS515" t="s">
        <v>82</v>
      </c>
      <c r="AT515" t="s">
        <v>86</v>
      </c>
      <c r="AU515" t="s">
        <v>87</v>
      </c>
      <c r="AV515" t="s">
        <v>88</v>
      </c>
      <c r="AZ515">
        <v>2.6</v>
      </c>
    </row>
    <row r="516" spans="1:52">
      <c r="A516" s="6" t="s">
        <v>607</v>
      </c>
      <c r="B516" t="s">
        <v>85</v>
      </c>
      <c r="C516" t="s">
        <v>245</v>
      </c>
      <c r="D516" t="s">
        <v>246</v>
      </c>
      <c r="E516" t="s">
        <v>476</v>
      </c>
      <c r="F516">
        <v>2011</v>
      </c>
      <c r="H516">
        <v>200</v>
      </c>
      <c r="I516">
        <v>0.1</v>
      </c>
      <c r="J516" t="s">
        <v>79</v>
      </c>
      <c r="K516">
        <v>48</v>
      </c>
      <c r="L516">
        <v>1</v>
      </c>
      <c r="M516">
        <v>1000</v>
      </c>
      <c r="N516">
        <v>25</v>
      </c>
      <c r="O516">
        <v>24.1</v>
      </c>
      <c r="P516">
        <v>8.3000000000000007</v>
      </c>
      <c r="Q516">
        <v>29.8</v>
      </c>
      <c r="R516">
        <v>8.8699999999999992</v>
      </c>
      <c r="S516">
        <v>5.3</v>
      </c>
      <c r="U516">
        <v>-0.43</v>
      </c>
      <c r="V516">
        <v>1000</v>
      </c>
      <c r="W516">
        <v>5.5</v>
      </c>
      <c r="X516">
        <v>220</v>
      </c>
      <c r="Y516">
        <v>0.18</v>
      </c>
      <c r="Z516">
        <v>0</v>
      </c>
      <c r="AA516">
        <v>1000</v>
      </c>
      <c r="AB516">
        <v>3</v>
      </c>
      <c r="AC516">
        <v>-0.7</v>
      </c>
      <c r="AE516">
        <v>1324</v>
      </c>
      <c r="AF516">
        <v>984</v>
      </c>
      <c r="AG516">
        <v>40</v>
      </c>
      <c r="AH516">
        <v>15.3</v>
      </c>
      <c r="AI516">
        <v>1.3</v>
      </c>
      <c r="AL516">
        <v>243.4</v>
      </c>
      <c r="AM516">
        <v>1.1679999999999999</v>
      </c>
      <c r="AS516" t="s">
        <v>82</v>
      </c>
      <c r="AT516" t="s">
        <v>481</v>
      </c>
      <c r="AU516" t="s">
        <v>482</v>
      </c>
      <c r="AV516" t="s">
        <v>88</v>
      </c>
      <c r="AZ516">
        <v>2.5</v>
      </c>
    </row>
    <row r="517" spans="1:52">
      <c r="A517" s="6" t="s">
        <v>607</v>
      </c>
      <c r="B517" t="s">
        <v>85</v>
      </c>
      <c r="C517" t="s">
        <v>247</v>
      </c>
      <c r="D517" t="s">
        <v>248</v>
      </c>
      <c r="E517" t="s">
        <v>80</v>
      </c>
      <c r="F517">
        <v>2011</v>
      </c>
      <c r="G517">
        <v>2012</v>
      </c>
      <c r="H517">
        <v>200</v>
      </c>
      <c r="I517">
        <v>0.1</v>
      </c>
      <c r="J517" t="s">
        <v>79</v>
      </c>
      <c r="K517">
        <v>60</v>
      </c>
      <c r="L517">
        <v>1</v>
      </c>
      <c r="M517">
        <v>1000</v>
      </c>
      <c r="N517">
        <v>25</v>
      </c>
      <c r="O517">
        <v>28.9</v>
      </c>
      <c r="P517">
        <v>6.93</v>
      </c>
      <c r="Q517">
        <v>36.200000000000003</v>
      </c>
      <c r="R517">
        <v>7.67</v>
      </c>
      <c r="S517">
        <v>6.1</v>
      </c>
      <c r="U517">
        <v>-0.42</v>
      </c>
      <c r="V517">
        <v>800</v>
      </c>
      <c r="W517">
        <v>5.5</v>
      </c>
      <c r="X517">
        <v>200</v>
      </c>
      <c r="Y517">
        <v>0.4</v>
      </c>
      <c r="Z517">
        <v>0</v>
      </c>
      <c r="AA517">
        <v>1000</v>
      </c>
      <c r="AB517">
        <v>5</v>
      </c>
      <c r="AC517">
        <v>-0.7</v>
      </c>
      <c r="AD517">
        <v>9.1999999999999993</v>
      </c>
      <c r="AE517">
        <v>1638</v>
      </c>
      <c r="AF517">
        <v>982</v>
      </c>
      <c r="AG517">
        <v>40</v>
      </c>
      <c r="AH517">
        <v>19.2</v>
      </c>
      <c r="AI517">
        <v>1.609</v>
      </c>
      <c r="AL517">
        <v>243.4</v>
      </c>
      <c r="AM517">
        <v>1.46</v>
      </c>
      <c r="AS517" t="s">
        <v>82</v>
      </c>
      <c r="AT517" t="s">
        <v>86</v>
      </c>
      <c r="AU517" t="s">
        <v>87</v>
      </c>
      <c r="AV517" t="s">
        <v>88</v>
      </c>
      <c r="AZ517">
        <v>2.5</v>
      </c>
    </row>
    <row r="518" spans="1:52">
      <c r="A518" s="6" t="s">
        <v>607</v>
      </c>
      <c r="B518" t="s">
        <v>85</v>
      </c>
      <c r="C518" t="s">
        <v>249</v>
      </c>
      <c r="D518" t="s">
        <v>250</v>
      </c>
      <c r="E518" t="s">
        <v>83</v>
      </c>
      <c r="F518">
        <v>2012</v>
      </c>
      <c r="G518">
        <v>2012</v>
      </c>
      <c r="H518">
        <v>200</v>
      </c>
      <c r="I518">
        <v>0.1</v>
      </c>
      <c r="J518" t="s">
        <v>79</v>
      </c>
      <c r="K518">
        <v>48</v>
      </c>
      <c r="L518">
        <v>1</v>
      </c>
      <c r="M518">
        <v>1000</v>
      </c>
      <c r="N518">
        <v>25</v>
      </c>
      <c r="O518">
        <v>24.1</v>
      </c>
      <c r="P518">
        <v>8.3000000000000007</v>
      </c>
      <c r="Q518">
        <v>29.8</v>
      </c>
      <c r="R518">
        <v>8.8699999999999992</v>
      </c>
      <c r="S518">
        <v>5.3</v>
      </c>
      <c r="U518">
        <v>-0.43</v>
      </c>
      <c r="V518">
        <v>1000</v>
      </c>
      <c r="W518">
        <v>5.5</v>
      </c>
      <c r="X518">
        <v>220</v>
      </c>
      <c r="Y518">
        <v>0.18</v>
      </c>
      <c r="Z518">
        <v>0</v>
      </c>
      <c r="AA518">
        <v>1000</v>
      </c>
      <c r="AB518">
        <v>3</v>
      </c>
      <c r="AC518">
        <v>-0.7</v>
      </c>
      <c r="AD518">
        <v>10.49</v>
      </c>
      <c r="AE518">
        <v>1324</v>
      </c>
      <c r="AF518">
        <v>982</v>
      </c>
      <c r="AG518">
        <v>40</v>
      </c>
      <c r="AH518">
        <v>16</v>
      </c>
      <c r="AI518">
        <v>1.3</v>
      </c>
      <c r="AL518">
        <v>243.4</v>
      </c>
      <c r="AM518">
        <v>1.1679999999999999</v>
      </c>
      <c r="AS518" t="s">
        <v>82</v>
      </c>
      <c r="AT518" t="s">
        <v>86</v>
      </c>
      <c r="AU518" t="s">
        <v>87</v>
      </c>
      <c r="AV518" t="s">
        <v>88</v>
      </c>
      <c r="AZ518">
        <v>2.5</v>
      </c>
    </row>
    <row r="519" spans="1:52">
      <c r="A519" s="6" t="s">
        <v>607</v>
      </c>
      <c r="B519" t="s">
        <v>85</v>
      </c>
      <c r="C519" t="s">
        <v>251</v>
      </c>
      <c r="D519" t="s">
        <v>252</v>
      </c>
      <c r="E519" t="s">
        <v>476</v>
      </c>
      <c r="F519">
        <v>2011</v>
      </c>
      <c r="H519">
        <v>205</v>
      </c>
      <c r="I519">
        <v>0.1</v>
      </c>
      <c r="J519" t="s">
        <v>79</v>
      </c>
      <c r="K519">
        <v>48</v>
      </c>
      <c r="L519">
        <v>1</v>
      </c>
      <c r="M519">
        <v>1000</v>
      </c>
      <c r="N519">
        <v>25</v>
      </c>
      <c r="O519">
        <v>24.2</v>
      </c>
      <c r="P519">
        <v>8.4700000000000006</v>
      </c>
      <c r="Q519">
        <v>29.9</v>
      </c>
      <c r="R519">
        <v>9.0299999999999994</v>
      </c>
      <c r="S519">
        <v>5.4</v>
      </c>
      <c r="U519">
        <v>-0.43</v>
      </c>
      <c r="V519">
        <v>1000</v>
      </c>
      <c r="W519">
        <v>5.5</v>
      </c>
      <c r="X519">
        <v>220</v>
      </c>
      <c r="Y519">
        <v>0.17</v>
      </c>
      <c r="Z519">
        <v>0</v>
      </c>
      <c r="AA519">
        <v>1000</v>
      </c>
      <c r="AB519">
        <v>3</v>
      </c>
      <c r="AC519">
        <v>-0.7</v>
      </c>
      <c r="AE519">
        <v>1324</v>
      </c>
      <c r="AF519">
        <v>984</v>
      </c>
      <c r="AG519">
        <v>40</v>
      </c>
      <c r="AH519">
        <v>15.3</v>
      </c>
      <c r="AI519">
        <v>1.3</v>
      </c>
      <c r="AL519">
        <v>243.4</v>
      </c>
      <c r="AM519">
        <v>1.1679999999999999</v>
      </c>
      <c r="AS519" t="s">
        <v>82</v>
      </c>
      <c r="AT519" t="s">
        <v>481</v>
      </c>
      <c r="AU519" t="s">
        <v>482</v>
      </c>
      <c r="AV519" t="s">
        <v>88</v>
      </c>
      <c r="AZ519">
        <v>2.4</v>
      </c>
    </row>
    <row r="520" spans="1:52">
      <c r="A520" s="6" t="s">
        <v>607</v>
      </c>
      <c r="B520" t="s">
        <v>85</v>
      </c>
      <c r="C520" t="s">
        <v>253</v>
      </c>
      <c r="D520" t="s">
        <v>254</v>
      </c>
      <c r="E520" t="s">
        <v>80</v>
      </c>
      <c r="F520">
        <v>2011</v>
      </c>
      <c r="G520">
        <v>2012</v>
      </c>
      <c r="H520">
        <v>205</v>
      </c>
      <c r="I520">
        <v>0.1</v>
      </c>
      <c r="J520" t="s">
        <v>79</v>
      </c>
      <c r="K520">
        <v>60</v>
      </c>
      <c r="L520">
        <v>1</v>
      </c>
      <c r="M520">
        <v>1000</v>
      </c>
      <c r="N520">
        <v>25</v>
      </c>
      <c r="O520">
        <v>28.9</v>
      </c>
      <c r="P520">
        <v>7.09</v>
      </c>
      <c r="Q520">
        <v>36.200000000000003</v>
      </c>
      <c r="R520">
        <v>7.78</v>
      </c>
      <c r="S520">
        <v>6.2</v>
      </c>
      <c r="U520">
        <v>-0.42</v>
      </c>
      <c r="V520">
        <v>1000</v>
      </c>
      <c r="W520">
        <v>5.5</v>
      </c>
      <c r="X520">
        <v>200</v>
      </c>
      <c r="Y520">
        <v>0.37</v>
      </c>
      <c r="Z520">
        <v>0</v>
      </c>
      <c r="AA520">
        <v>1000</v>
      </c>
      <c r="AB520">
        <v>5</v>
      </c>
      <c r="AC520">
        <v>-0.7</v>
      </c>
      <c r="AD520">
        <v>3.92</v>
      </c>
      <c r="AE520">
        <v>1638</v>
      </c>
      <c r="AF520">
        <v>982</v>
      </c>
      <c r="AG520">
        <v>40</v>
      </c>
      <c r="AH520">
        <v>19.2</v>
      </c>
      <c r="AI520">
        <v>1.609</v>
      </c>
      <c r="AL520">
        <v>243.4</v>
      </c>
      <c r="AM520">
        <v>1.46</v>
      </c>
      <c r="AS520" t="s">
        <v>82</v>
      </c>
      <c r="AT520" t="s">
        <v>86</v>
      </c>
      <c r="AU520" t="s">
        <v>87</v>
      </c>
      <c r="AV520" t="s">
        <v>88</v>
      </c>
      <c r="AZ520">
        <v>2.4</v>
      </c>
    </row>
    <row r="521" spans="1:52">
      <c r="A521" s="6" t="s">
        <v>607</v>
      </c>
      <c r="B521" t="s">
        <v>85</v>
      </c>
      <c r="C521" t="s">
        <v>255</v>
      </c>
      <c r="D521" t="s">
        <v>256</v>
      </c>
      <c r="E521" t="s">
        <v>83</v>
      </c>
      <c r="F521">
        <v>2012</v>
      </c>
      <c r="G521">
        <v>2012</v>
      </c>
      <c r="H521">
        <v>205</v>
      </c>
      <c r="I521">
        <v>0.1</v>
      </c>
      <c r="J521" t="s">
        <v>79</v>
      </c>
      <c r="K521">
        <v>48</v>
      </c>
      <c r="L521">
        <v>1</v>
      </c>
      <c r="M521">
        <v>1000</v>
      </c>
      <c r="N521">
        <v>25</v>
      </c>
      <c r="O521">
        <v>24.2</v>
      </c>
      <c r="P521">
        <v>8.4700000000000006</v>
      </c>
      <c r="Q521">
        <v>29.9</v>
      </c>
      <c r="R521">
        <v>9.0299999999999994</v>
      </c>
      <c r="S521">
        <v>5.4</v>
      </c>
      <c r="U521">
        <v>-0.43</v>
      </c>
      <c r="V521">
        <v>1000</v>
      </c>
      <c r="W521">
        <v>5.5</v>
      </c>
      <c r="X521">
        <v>220</v>
      </c>
      <c r="Y521">
        <v>0.17</v>
      </c>
      <c r="Z521">
        <v>0</v>
      </c>
      <c r="AA521">
        <v>1000</v>
      </c>
      <c r="AB521">
        <v>3</v>
      </c>
      <c r="AC521">
        <v>-0.7</v>
      </c>
      <c r="AD521">
        <v>10.84</v>
      </c>
      <c r="AE521">
        <v>1324</v>
      </c>
      <c r="AF521">
        <v>982</v>
      </c>
      <c r="AG521">
        <v>40</v>
      </c>
      <c r="AH521">
        <v>16</v>
      </c>
      <c r="AI521">
        <v>1.3</v>
      </c>
      <c r="AL521">
        <v>243.4</v>
      </c>
      <c r="AM521">
        <v>1.1679999999999999</v>
      </c>
      <c r="AS521" t="s">
        <v>82</v>
      </c>
      <c r="AT521" t="s">
        <v>86</v>
      </c>
      <c r="AU521" t="s">
        <v>87</v>
      </c>
      <c r="AV521" t="s">
        <v>88</v>
      </c>
      <c r="AZ521">
        <v>2.4</v>
      </c>
    </row>
    <row r="522" spans="1:52">
      <c r="A522" s="6" t="s">
        <v>607</v>
      </c>
      <c r="B522" t="s">
        <v>85</v>
      </c>
      <c r="C522" t="s">
        <v>257</v>
      </c>
      <c r="D522" t="s">
        <v>258</v>
      </c>
      <c r="E522" t="s">
        <v>80</v>
      </c>
      <c r="F522">
        <v>2010</v>
      </c>
      <c r="G522">
        <v>2012</v>
      </c>
      <c r="H522">
        <v>210</v>
      </c>
      <c r="I522">
        <v>0.1</v>
      </c>
      <c r="J522" t="s">
        <v>79</v>
      </c>
      <c r="K522">
        <v>60</v>
      </c>
      <c r="L522">
        <v>1</v>
      </c>
      <c r="M522">
        <v>1000</v>
      </c>
      <c r="N522">
        <v>25</v>
      </c>
      <c r="O522">
        <v>29</v>
      </c>
      <c r="P522">
        <v>7.25</v>
      </c>
      <c r="Q522">
        <v>36.4</v>
      </c>
      <c r="R522">
        <v>7.89</v>
      </c>
      <c r="S522">
        <v>5.0999999999999996</v>
      </c>
      <c r="U522">
        <v>-0.43</v>
      </c>
      <c r="V522">
        <v>900</v>
      </c>
      <c r="W522">
        <v>5.5</v>
      </c>
      <c r="X522">
        <v>220</v>
      </c>
      <c r="Y522">
        <v>0.36</v>
      </c>
      <c r="Z522">
        <v>0</v>
      </c>
      <c r="AA522">
        <v>1000</v>
      </c>
      <c r="AB522">
        <v>3</v>
      </c>
      <c r="AC522">
        <v>-0.7</v>
      </c>
      <c r="AD522">
        <v>3.92</v>
      </c>
      <c r="AE522">
        <v>1638</v>
      </c>
      <c r="AF522">
        <v>982</v>
      </c>
      <c r="AG522">
        <v>40</v>
      </c>
      <c r="AH522">
        <v>19.2</v>
      </c>
      <c r="AI522">
        <v>1.609</v>
      </c>
      <c r="AL522">
        <v>243.4</v>
      </c>
      <c r="AM522">
        <v>1.46</v>
      </c>
      <c r="AS522" t="s">
        <v>82</v>
      </c>
      <c r="AT522" t="s">
        <v>86</v>
      </c>
      <c r="AU522" t="s">
        <v>87</v>
      </c>
      <c r="AV522" t="s">
        <v>88</v>
      </c>
      <c r="AZ522">
        <v>2.4</v>
      </c>
    </row>
    <row r="523" spans="1:52">
      <c r="A523" s="6" t="s">
        <v>607</v>
      </c>
      <c r="B523" t="s">
        <v>85</v>
      </c>
      <c r="C523" t="s">
        <v>259</v>
      </c>
      <c r="D523" t="s">
        <v>260</v>
      </c>
      <c r="E523" t="s">
        <v>476</v>
      </c>
      <c r="F523">
        <v>2011</v>
      </c>
      <c r="H523">
        <v>210</v>
      </c>
      <c r="I523">
        <v>0.1</v>
      </c>
      <c r="J523" t="s">
        <v>79</v>
      </c>
      <c r="K523">
        <v>48</v>
      </c>
      <c r="L523">
        <v>1</v>
      </c>
      <c r="M523">
        <v>1000</v>
      </c>
      <c r="N523">
        <v>25</v>
      </c>
      <c r="O523">
        <v>24.3</v>
      </c>
      <c r="P523">
        <v>8.6300000000000008</v>
      </c>
      <c r="Q523">
        <v>30</v>
      </c>
      <c r="R523">
        <v>9.19</v>
      </c>
      <c r="S523">
        <v>5.0999999999999996</v>
      </c>
      <c r="U523">
        <v>-0.43</v>
      </c>
      <c r="V523">
        <v>1000</v>
      </c>
      <c r="W523">
        <v>5.5</v>
      </c>
      <c r="X523">
        <v>220</v>
      </c>
      <c r="Y523">
        <v>0.17</v>
      </c>
      <c r="Z523">
        <v>0</v>
      </c>
      <c r="AA523">
        <v>1000</v>
      </c>
      <c r="AB523">
        <v>3</v>
      </c>
      <c r="AC523">
        <v>-0.7</v>
      </c>
      <c r="AE523">
        <v>1324</v>
      </c>
      <c r="AF523">
        <v>984</v>
      </c>
      <c r="AG523">
        <v>40</v>
      </c>
      <c r="AH523">
        <v>15.3</v>
      </c>
      <c r="AI523">
        <v>1.3</v>
      </c>
      <c r="AL523">
        <v>243.4</v>
      </c>
      <c r="AM523">
        <v>1.1679999999999999</v>
      </c>
      <c r="AS523" t="s">
        <v>82</v>
      </c>
      <c r="AT523" t="s">
        <v>481</v>
      </c>
      <c r="AU523" t="s">
        <v>482</v>
      </c>
      <c r="AV523" t="s">
        <v>88</v>
      </c>
      <c r="AZ523">
        <v>2.4</v>
      </c>
    </row>
    <row r="524" spans="1:52">
      <c r="A524" s="6" t="s">
        <v>607</v>
      </c>
      <c r="B524" t="s">
        <v>85</v>
      </c>
      <c r="C524" t="s">
        <v>261</v>
      </c>
      <c r="D524" t="s">
        <v>262</v>
      </c>
      <c r="E524" t="s">
        <v>80</v>
      </c>
      <c r="F524">
        <v>2011</v>
      </c>
      <c r="G524">
        <v>2012</v>
      </c>
      <c r="H524">
        <v>210</v>
      </c>
      <c r="I524">
        <v>0.1</v>
      </c>
      <c r="J524" t="s">
        <v>79</v>
      </c>
      <c r="K524">
        <v>60</v>
      </c>
      <c r="L524">
        <v>1</v>
      </c>
      <c r="M524">
        <v>1000</v>
      </c>
      <c r="N524">
        <v>25</v>
      </c>
      <c r="O524">
        <v>29</v>
      </c>
      <c r="P524">
        <v>7.25</v>
      </c>
      <c r="Q524">
        <v>36.4</v>
      </c>
      <c r="R524">
        <v>7.89</v>
      </c>
      <c r="S524">
        <v>6.3</v>
      </c>
      <c r="U524">
        <v>-0.42</v>
      </c>
      <c r="V524">
        <v>900</v>
      </c>
      <c r="W524">
        <v>5.5</v>
      </c>
      <c r="X524">
        <v>220</v>
      </c>
      <c r="Y524">
        <v>0.36</v>
      </c>
      <c r="Z524">
        <v>0</v>
      </c>
      <c r="AA524">
        <v>1000</v>
      </c>
      <c r="AB524">
        <v>5</v>
      </c>
      <c r="AC524">
        <v>-0.7</v>
      </c>
      <c r="AD524">
        <v>3.92</v>
      </c>
      <c r="AE524">
        <v>1638</v>
      </c>
      <c r="AF524">
        <v>982</v>
      </c>
      <c r="AG524">
        <v>40</v>
      </c>
      <c r="AH524">
        <v>19.2</v>
      </c>
      <c r="AI524">
        <v>1.609</v>
      </c>
      <c r="AL524">
        <v>243.4</v>
      </c>
      <c r="AM524">
        <v>1.46</v>
      </c>
      <c r="AS524" t="s">
        <v>82</v>
      </c>
      <c r="AT524" t="s">
        <v>86</v>
      </c>
      <c r="AU524" t="s">
        <v>87</v>
      </c>
      <c r="AV524" t="s">
        <v>88</v>
      </c>
      <c r="AZ524">
        <v>2.4</v>
      </c>
    </row>
    <row r="525" spans="1:52">
      <c r="A525" s="6" t="s">
        <v>607</v>
      </c>
      <c r="B525" t="s">
        <v>85</v>
      </c>
      <c r="C525" t="s">
        <v>263</v>
      </c>
      <c r="D525" t="s">
        <v>264</v>
      </c>
      <c r="E525" t="s">
        <v>83</v>
      </c>
      <c r="F525">
        <v>2012</v>
      </c>
      <c r="G525">
        <v>2012</v>
      </c>
      <c r="H525">
        <v>210</v>
      </c>
      <c r="I525">
        <v>0.1</v>
      </c>
      <c r="J525" t="s">
        <v>79</v>
      </c>
      <c r="K525">
        <v>48</v>
      </c>
      <c r="L525">
        <v>1</v>
      </c>
      <c r="M525">
        <v>1000</v>
      </c>
      <c r="N525">
        <v>25</v>
      </c>
      <c r="O525">
        <v>24.3</v>
      </c>
      <c r="P525">
        <v>8.6300000000000008</v>
      </c>
      <c r="Q525">
        <v>30</v>
      </c>
      <c r="R525">
        <v>9.19</v>
      </c>
      <c r="S525">
        <v>5.0999999999999996</v>
      </c>
      <c r="U525">
        <v>-0.43</v>
      </c>
      <c r="V525">
        <v>1000</v>
      </c>
      <c r="W525">
        <v>5.5</v>
      </c>
      <c r="X525">
        <v>220</v>
      </c>
      <c r="Y525">
        <v>0.17</v>
      </c>
      <c r="Z525">
        <v>0</v>
      </c>
      <c r="AA525">
        <v>1000</v>
      </c>
      <c r="AB525">
        <v>3</v>
      </c>
      <c r="AC525">
        <v>-0.7</v>
      </c>
      <c r="AD525">
        <v>10.84</v>
      </c>
      <c r="AE525">
        <v>1324</v>
      </c>
      <c r="AF525">
        <v>982</v>
      </c>
      <c r="AG525">
        <v>40</v>
      </c>
      <c r="AH525">
        <v>16</v>
      </c>
      <c r="AI525">
        <v>1.3</v>
      </c>
      <c r="AL525">
        <v>243.4</v>
      </c>
      <c r="AM525">
        <v>1.1679999999999999</v>
      </c>
      <c r="AS525" t="s">
        <v>82</v>
      </c>
      <c r="AT525" t="s">
        <v>86</v>
      </c>
      <c r="AU525" t="s">
        <v>87</v>
      </c>
      <c r="AV525" t="s">
        <v>88</v>
      </c>
      <c r="AZ525">
        <v>2.4</v>
      </c>
    </row>
    <row r="526" spans="1:52">
      <c r="A526" s="6" t="s">
        <v>607</v>
      </c>
      <c r="B526" t="s">
        <v>85</v>
      </c>
      <c r="C526" t="s">
        <v>265</v>
      </c>
      <c r="D526" t="s">
        <v>266</v>
      </c>
      <c r="E526" t="s">
        <v>80</v>
      </c>
      <c r="F526">
        <v>2010</v>
      </c>
      <c r="G526">
        <v>2012</v>
      </c>
      <c r="H526">
        <v>215</v>
      </c>
      <c r="I526">
        <v>0.1</v>
      </c>
      <c r="J526" t="s">
        <v>79</v>
      </c>
      <c r="K526">
        <v>60</v>
      </c>
      <c r="L526">
        <v>1</v>
      </c>
      <c r="M526">
        <v>1000</v>
      </c>
      <c r="N526">
        <v>25</v>
      </c>
      <c r="O526">
        <v>29</v>
      </c>
      <c r="P526">
        <v>7.4</v>
      </c>
      <c r="Q526">
        <v>36.5</v>
      </c>
      <c r="R526">
        <v>8.01</v>
      </c>
      <c r="S526">
        <v>5.2</v>
      </c>
      <c r="U526">
        <v>-0.43</v>
      </c>
      <c r="V526">
        <v>2100</v>
      </c>
      <c r="W526">
        <v>4.2</v>
      </c>
      <c r="X526">
        <v>240</v>
      </c>
      <c r="Y526">
        <v>0.35</v>
      </c>
      <c r="Z526">
        <v>0</v>
      </c>
      <c r="AA526">
        <v>1000</v>
      </c>
      <c r="AB526">
        <v>3</v>
      </c>
      <c r="AC526">
        <v>-0.7</v>
      </c>
      <c r="AD526">
        <v>3.92</v>
      </c>
      <c r="AE526">
        <v>1638</v>
      </c>
      <c r="AF526">
        <v>982</v>
      </c>
      <c r="AG526">
        <v>40</v>
      </c>
      <c r="AH526">
        <v>19.2</v>
      </c>
      <c r="AI526">
        <v>1.609</v>
      </c>
      <c r="AL526">
        <v>243.4</v>
      </c>
      <c r="AM526">
        <v>1.46</v>
      </c>
      <c r="AS526" t="s">
        <v>82</v>
      </c>
      <c r="AT526" t="s">
        <v>86</v>
      </c>
      <c r="AU526" t="s">
        <v>87</v>
      </c>
      <c r="AV526" t="s">
        <v>88</v>
      </c>
      <c r="AZ526">
        <v>2.2999999999999998</v>
      </c>
    </row>
    <row r="527" spans="1:52">
      <c r="A527" s="6" t="s">
        <v>607</v>
      </c>
      <c r="B527" t="s">
        <v>85</v>
      </c>
      <c r="C527" t="s">
        <v>267</v>
      </c>
      <c r="D527" t="s">
        <v>268</v>
      </c>
      <c r="E527" t="s">
        <v>80</v>
      </c>
      <c r="F527">
        <v>2011</v>
      </c>
      <c r="G527">
        <v>2012</v>
      </c>
      <c r="H527">
        <v>215</v>
      </c>
      <c r="I527">
        <v>0.1</v>
      </c>
      <c r="J527" t="s">
        <v>79</v>
      </c>
      <c r="K527">
        <v>60</v>
      </c>
      <c r="L527">
        <v>1</v>
      </c>
      <c r="M527">
        <v>1000</v>
      </c>
      <c r="N527">
        <v>25</v>
      </c>
      <c r="O527">
        <v>29</v>
      </c>
      <c r="P527">
        <v>7.4</v>
      </c>
      <c r="Q527">
        <v>36.5</v>
      </c>
      <c r="R527">
        <v>8.01</v>
      </c>
      <c r="S527">
        <v>6.4</v>
      </c>
      <c r="U527">
        <v>-0.42</v>
      </c>
      <c r="V527">
        <v>1000</v>
      </c>
      <c r="W527">
        <v>5.5</v>
      </c>
      <c r="X527">
        <v>240</v>
      </c>
      <c r="Y527">
        <v>0.35</v>
      </c>
      <c r="Z527">
        <v>0</v>
      </c>
      <c r="AA527">
        <v>1000</v>
      </c>
      <c r="AB527">
        <v>5</v>
      </c>
      <c r="AC527">
        <v>-0.7</v>
      </c>
      <c r="AD527">
        <v>3.92</v>
      </c>
      <c r="AE527">
        <v>1638</v>
      </c>
      <c r="AF527">
        <v>982</v>
      </c>
      <c r="AG527">
        <v>40</v>
      </c>
      <c r="AH527">
        <v>19.2</v>
      </c>
      <c r="AI527">
        <v>1.609</v>
      </c>
      <c r="AL527">
        <v>243.4</v>
      </c>
      <c r="AM527">
        <v>1.46</v>
      </c>
      <c r="AS527" t="s">
        <v>82</v>
      </c>
      <c r="AT527" t="s">
        <v>86</v>
      </c>
      <c r="AU527" t="s">
        <v>87</v>
      </c>
      <c r="AV527" t="s">
        <v>88</v>
      </c>
      <c r="AZ527">
        <v>2.2999999999999998</v>
      </c>
    </row>
    <row r="528" spans="1:52">
      <c r="A528" s="6" t="s">
        <v>607</v>
      </c>
      <c r="B528" t="s">
        <v>85</v>
      </c>
      <c r="C528" t="s">
        <v>269</v>
      </c>
      <c r="D528" t="s">
        <v>270</v>
      </c>
      <c r="E528" t="s">
        <v>83</v>
      </c>
      <c r="F528">
        <v>2012</v>
      </c>
      <c r="G528">
        <v>2012</v>
      </c>
      <c r="H528">
        <v>215</v>
      </c>
      <c r="I528">
        <v>0.1</v>
      </c>
      <c r="J528" t="s">
        <v>79</v>
      </c>
      <c r="K528">
        <v>48</v>
      </c>
      <c r="L528">
        <v>1</v>
      </c>
      <c r="M528">
        <v>1000</v>
      </c>
      <c r="N528">
        <v>25</v>
      </c>
      <c r="O528">
        <v>24.5</v>
      </c>
      <c r="P528">
        <v>8.7799999999999994</v>
      </c>
      <c r="Q528">
        <v>30.2</v>
      </c>
      <c r="R528">
        <v>9.35</v>
      </c>
      <c r="S528">
        <v>5.6</v>
      </c>
      <c r="U528">
        <v>-0.43</v>
      </c>
      <c r="V528">
        <v>1000</v>
      </c>
      <c r="W528">
        <v>5.5</v>
      </c>
      <c r="X528">
        <v>220</v>
      </c>
      <c r="Y528">
        <v>0.16500000000000001</v>
      </c>
      <c r="Z528">
        <v>0</v>
      </c>
      <c r="AA528">
        <v>1000</v>
      </c>
      <c r="AB528">
        <v>3</v>
      </c>
      <c r="AC528">
        <v>-0.7</v>
      </c>
      <c r="AD528">
        <v>10.84</v>
      </c>
      <c r="AE528">
        <v>1324</v>
      </c>
      <c r="AF528">
        <v>982</v>
      </c>
      <c r="AG528">
        <v>40</v>
      </c>
      <c r="AH528">
        <v>16</v>
      </c>
      <c r="AI528">
        <v>1.3</v>
      </c>
      <c r="AL528">
        <v>243.4</v>
      </c>
      <c r="AM528">
        <v>1.1679999999999999</v>
      </c>
      <c r="AS528" t="s">
        <v>82</v>
      </c>
      <c r="AT528" t="s">
        <v>86</v>
      </c>
      <c r="AU528" t="s">
        <v>87</v>
      </c>
      <c r="AV528" t="s">
        <v>88</v>
      </c>
      <c r="AZ528">
        <v>2.2999999999999998</v>
      </c>
    </row>
    <row r="529" spans="1:52">
      <c r="A529" s="6" t="s">
        <v>607</v>
      </c>
      <c r="B529" t="s">
        <v>85</v>
      </c>
      <c r="C529" t="s">
        <v>271</v>
      </c>
      <c r="D529" t="s">
        <v>272</v>
      </c>
      <c r="E529" t="s">
        <v>80</v>
      </c>
      <c r="F529">
        <v>2010</v>
      </c>
      <c r="G529">
        <v>2012</v>
      </c>
      <c r="H529">
        <v>220</v>
      </c>
      <c r="I529">
        <v>0.1</v>
      </c>
      <c r="J529" t="s">
        <v>79</v>
      </c>
      <c r="K529">
        <v>60</v>
      </c>
      <c r="L529">
        <v>1</v>
      </c>
      <c r="M529">
        <v>1000</v>
      </c>
      <c r="N529">
        <v>25</v>
      </c>
      <c r="O529">
        <v>29.2</v>
      </c>
      <c r="P529">
        <v>7.53</v>
      </c>
      <c r="Q529">
        <v>36.6</v>
      </c>
      <c r="R529">
        <v>8.09</v>
      </c>
      <c r="S529">
        <v>5.3</v>
      </c>
      <c r="U529">
        <v>-0.43</v>
      </c>
      <c r="V529">
        <v>2100</v>
      </c>
      <c r="W529">
        <v>4.2</v>
      </c>
      <c r="X529">
        <v>250</v>
      </c>
      <c r="Y529">
        <v>0.3</v>
      </c>
      <c r="Z529">
        <v>0</v>
      </c>
      <c r="AA529">
        <v>1000</v>
      </c>
      <c r="AB529">
        <v>3</v>
      </c>
      <c r="AC529">
        <v>-0.7</v>
      </c>
      <c r="AD529">
        <v>3.92</v>
      </c>
      <c r="AE529">
        <v>1638</v>
      </c>
      <c r="AF529">
        <v>982</v>
      </c>
      <c r="AG529">
        <v>40</v>
      </c>
      <c r="AH529">
        <v>19.2</v>
      </c>
      <c r="AI529">
        <v>1.609</v>
      </c>
      <c r="AL529">
        <v>243.4</v>
      </c>
      <c r="AM529">
        <v>1.46</v>
      </c>
      <c r="AS529" t="s">
        <v>82</v>
      </c>
      <c r="AT529" t="s">
        <v>86</v>
      </c>
      <c r="AU529" t="s">
        <v>87</v>
      </c>
      <c r="AV529" t="s">
        <v>88</v>
      </c>
      <c r="AZ529">
        <v>2.2999999999999998</v>
      </c>
    </row>
    <row r="530" spans="1:52">
      <c r="A530" s="6" t="s">
        <v>607</v>
      </c>
      <c r="B530" t="s">
        <v>85</v>
      </c>
      <c r="C530" t="s">
        <v>273</v>
      </c>
      <c r="D530" t="s">
        <v>274</v>
      </c>
      <c r="E530" t="s">
        <v>80</v>
      </c>
      <c r="F530">
        <v>2011</v>
      </c>
      <c r="G530">
        <v>2012</v>
      </c>
      <c r="H530">
        <v>220</v>
      </c>
      <c r="I530">
        <v>0.1</v>
      </c>
      <c r="J530" t="s">
        <v>79</v>
      </c>
      <c r="K530">
        <v>60</v>
      </c>
      <c r="L530">
        <v>1</v>
      </c>
      <c r="M530">
        <v>1000</v>
      </c>
      <c r="N530">
        <v>25</v>
      </c>
      <c r="O530">
        <v>29.2</v>
      </c>
      <c r="P530">
        <v>7.53</v>
      </c>
      <c r="Q530">
        <v>36.6</v>
      </c>
      <c r="R530">
        <v>8.09</v>
      </c>
      <c r="S530">
        <v>6.5</v>
      </c>
      <c r="U530">
        <v>-0.42</v>
      </c>
      <c r="V530">
        <v>1000</v>
      </c>
      <c r="W530">
        <v>5.5</v>
      </c>
      <c r="X530">
        <v>250</v>
      </c>
      <c r="Y530">
        <v>0.3</v>
      </c>
      <c r="Z530">
        <v>0</v>
      </c>
      <c r="AA530">
        <v>1000</v>
      </c>
      <c r="AB530">
        <v>5</v>
      </c>
      <c r="AC530">
        <v>-0.7</v>
      </c>
      <c r="AD530">
        <v>3.92</v>
      </c>
      <c r="AE530">
        <v>1638</v>
      </c>
      <c r="AF530">
        <v>982</v>
      </c>
      <c r="AG530">
        <v>40</v>
      </c>
      <c r="AH530">
        <v>19.2</v>
      </c>
      <c r="AI530">
        <v>1.609</v>
      </c>
      <c r="AL530">
        <v>243.4</v>
      </c>
      <c r="AM530">
        <v>1.46</v>
      </c>
      <c r="AS530" t="s">
        <v>82</v>
      </c>
      <c r="AT530" t="s">
        <v>86</v>
      </c>
      <c r="AU530" t="s">
        <v>87</v>
      </c>
      <c r="AV530" t="s">
        <v>88</v>
      </c>
      <c r="AZ530">
        <v>2.2999999999999998</v>
      </c>
    </row>
    <row r="531" spans="1:52">
      <c r="A531" s="6" t="s">
        <v>607</v>
      </c>
      <c r="B531" t="s">
        <v>85</v>
      </c>
      <c r="C531" t="s">
        <v>275</v>
      </c>
      <c r="D531" t="s">
        <v>276</v>
      </c>
      <c r="E531" t="s">
        <v>83</v>
      </c>
      <c r="F531">
        <v>2012</v>
      </c>
      <c r="G531">
        <v>2012</v>
      </c>
      <c r="H531">
        <v>220</v>
      </c>
      <c r="I531">
        <v>0.1</v>
      </c>
      <c r="J531" t="s">
        <v>79</v>
      </c>
      <c r="K531">
        <v>60</v>
      </c>
      <c r="L531">
        <v>2</v>
      </c>
      <c r="M531">
        <v>1000</v>
      </c>
      <c r="N531">
        <v>25</v>
      </c>
      <c r="O531">
        <v>29.2</v>
      </c>
      <c r="P531">
        <v>7.53</v>
      </c>
      <c r="Q531">
        <v>36.6</v>
      </c>
      <c r="R531">
        <v>8.09</v>
      </c>
      <c r="S531">
        <v>5.3</v>
      </c>
      <c r="U531">
        <v>-0.43</v>
      </c>
      <c r="V531">
        <v>2100</v>
      </c>
      <c r="W531">
        <v>4.2</v>
      </c>
      <c r="X531">
        <v>250</v>
      </c>
      <c r="Y531">
        <v>0.3</v>
      </c>
      <c r="Z531">
        <v>0</v>
      </c>
      <c r="AA531">
        <v>1000</v>
      </c>
      <c r="AB531">
        <v>3</v>
      </c>
      <c r="AC531">
        <v>-0.7</v>
      </c>
      <c r="AD531">
        <v>3.92</v>
      </c>
      <c r="AE531">
        <v>1638</v>
      </c>
      <c r="AF531">
        <v>982</v>
      </c>
      <c r="AG531">
        <v>40</v>
      </c>
      <c r="AH531">
        <v>19.2</v>
      </c>
      <c r="AI531">
        <v>1.609</v>
      </c>
      <c r="AL531">
        <v>121.7</v>
      </c>
      <c r="AM531">
        <v>1.46</v>
      </c>
      <c r="AS531" t="s">
        <v>82</v>
      </c>
      <c r="AT531" t="s">
        <v>86</v>
      </c>
      <c r="AU531" t="s">
        <v>87</v>
      </c>
      <c r="AV531" t="s">
        <v>88</v>
      </c>
      <c r="AZ531">
        <v>2.2999999999999998</v>
      </c>
    </row>
    <row r="532" spans="1:52">
      <c r="A532" s="6" t="s">
        <v>607</v>
      </c>
      <c r="B532" t="s">
        <v>85</v>
      </c>
      <c r="C532" t="s">
        <v>277</v>
      </c>
      <c r="D532" t="s">
        <v>278</v>
      </c>
      <c r="E532" t="s">
        <v>80</v>
      </c>
      <c r="F532">
        <v>2010</v>
      </c>
      <c r="G532">
        <v>2012</v>
      </c>
      <c r="H532">
        <v>225</v>
      </c>
      <c r="I532">
        <v>0.1</v>
      </c>
      <c r="J532" t="s">
        <v>79</v>
      </c>
      <c r="K532">
        <v>60</v>
      </c>
      <c r="L532">
        <v>1</v>
      </c>
      <c r="M532">
        <v>1000</v>
      </c>
      <c r="N532">
        <v>25</v>
      </c>
      <c r="O532">
        <v>29.4</v>
      </c>
      <c r="P532">
        <v>7.65</v>
      </c>
      <c r="Q532">
        <v>36.700000000000003</v>
      </c>
      <c r="R532">
        <v>8.19</v>
      </c>
      <c r="S532">
        <v>5.3</v>
      </c>
      <c r="U532">
        <v>-0.43</v>
      </c>
      <c r="V532">
        <v>2100</v>
      </c>
      <c r="W532">
        <v>4.2</v>
      </c>
      <c r="X532">
        <v>250</v>
      </c>
      <c r="Y532">
        <v>0.27</v>
      </c>
      <c r="Z532">
        <v>0</v>
      </c>
      <c r="AA532">
        <v>1000</v>
      </c>
      <c r="AB532">
        <v>3</v>
      </c>
      <c r="AC532">
        <v>-0.7</v>
      </c>
      <c r="AD532">
        <v>3.92</v>
      </c>
      <c r="AE532">
        <v>1638</v>
      </c>
      <c r="AF532">
        <v>982</v>
      </c>
      <c r="AG532">
        <v>40</v>
      </c>
      <c r="AH532">
        <v>19.2</v>
      </c>
      <c r="AI532">
        <v>1.609</v>
      </c>
      <c r="AL532">
        <v>243.4</v>
      </c>
      <c r="AM532">
        <v>1.46</v>
      </c>
      <c r="AS532" t="s">
        <v>82</v>
      </c>
      <c r="AT532" t="s">
        <v>86</v>
      </c>
      <c r="AU532" t="s">
        <v>87</v>
      </c>
      <c r="AV532" t="s">
        <v>88</v>
      </c>
      <c r="AZ532">
        <v>2.2000000000000002</v>
      </c>
    </row>
    <row r="533" spans="1:52">
      <c r="A533" s="6" t="s">
        <v>607</v>
      </c>
      <c r="B533" t="s">
        <v>85</v>
      </c>
      <c r="C533" t="s">
        <v>279</v>
      </c>
      <c r="D533" t="s">
        <v>280</v>
      </c>
      <c r="E533" t="s">
        <v>80</v>
      </c>
      <c r="F533">
        <v>2011</v>
      </c>
      <c r="G533">
        <v>2012</v>
      </c>
      <c r="H533">
        <v>225</v>
      </c>
      <c r="I533">
        <v>0.1</v>
      </c>
      <c r="J533" t="s">
        <v>79</v>
      </c>
      <c r="K533">
        <v>60</v>
      </c>
      <c r="L533">
        <v>1</v>
      </c>
      <c r="M533">
        <v>1000</v>
      </c>
      <c r="N533">
        <v>25</v>
      </c>
      <c r="O533">
        <v>29.4</v>
      </c>
      <c r="P533">
        <v>7.65</v>
      </c>
      <c r="Q533">
        <v>36.700000000000003</v>
      </c>
      <c r="R533">
        <v>8.19</v>
      </c>
      <c r="S533">
        <v>6.6</v>
      </c>
      <c r="U533">
        <v>-0.42</v>
      </c>
      <c r="V533">
        <v>1000</v>
      </c>
      <c r="W533">
        <v>5.5</v>
      </c>
      <c r="X533">
        <v>250</v>
      </c>
      <c r="Y533">
        <v>0.27</v>
      </c>
      <c r="Z533">
        <v>0</v>
      </c>
      <c r="AA533">
        <v>1000</v>
      </c>
      <c r="AB533">
        <v>5</v>
      </c>
      <c r="AC533">
        <v>-0.7</v>
      </c>
      <c r="AD533">
        <v>3.92</v>
      </c>
      <c r="AE533">
        <v>1638</v>
      </c>
      <c r="AF533">
        <v>982</v>
      </c>
      <c r="AG533">
        <v>40</v>
      </c>
      <c r="AH533">
        <v>19.2</v>
      </c>
      <c r="AI533">
        <v>1.609</v>
      </c>
      <c r="AL533">
        <v>243.4</v>
      </c>
      <c r="AM533">
        <v>1.46</v>
      </c>
      <c r="AS533" t="s">
        <v>82</v>
      </c>
      <c r="AT533" t="s">
        <v>86</v>
      </c>
      <c r="AU533" t="s">
        <v>87</v>
      </c>
      <c r="AV533" t="s">
        <v>88</v>
      </c>
      <c r="AZ533">
        <v>2.2000000000000002</v>
      </c>
    </row>
    <row r="534" spans="1:52">
      <c r="A534" s="6" t="s">
        <v>607</v>
      </c>
      <c r="B534" t="s">
        <v>85</v>
      </c>
      <c r="C534" t="s">
        <v>281</v>
      </c>
      <c r="D534" t="s">
        <v>282</v>
      </c>
      <c r="E534" t="s">
        <v>83</v>
      </c>
      <c r="F534">
        <v>2012</v>
      </c>
      <c r="G534">
        <v>2012</v>
      </c>
      <c r="H534">
        <v>225</v>
      </c>
      <c r="I534">
        <v>0.1</v>
      </c>
      <c r="J534" t="s">
        <v>79</v>
      </c>
      <c r="K534">
        <v>60</v>
      </c>
      <c r="L534">
        <v>2</v>
      </c>
      <c r="M534">
        <v>1000</v>
      </c>
      <c r="N534">
        <v>25</v>
      </c>
      <c r="O534">
        <v>29.4</v>
      </c>
      <c r="P534">
        <v>7.65</v>
      </c>
      <c r="Q534">
        <v>36.700000000000003</v>
      </c>
      <c r="R534">
        <v>8.19</v>
      </c>
      <c r="S534">
        <v>5.3</v>
      </c>
      <c r="U534">
        <v>-0.43</v>
      </c>
      <c r="V534">
        <v>2100</v>
      </c>
      <c r="W534">
        <v>4.2</v>
      </c>
      <c r="X534">
        <v>250</v>
      </c>
      <c r="Y534">
        <v>0.27</v>
      </c>
      <c r="Z534">
        <v>0</v>
      </c>
      <c r="AA534">
        <v>1000</v>
      </c>
      <c r="AB534">
        <v>3</v>
      </c>
      <c r="AC534">
        <v>-0.7</v>
      </c>
      <c r="AD534">
        <v>3.92</v>
      </c>
      <c r="AE534">
        <v>1638</v>
      </c>
      <c r="AF534">
        <v>982</v>
      </c>
      <c r="AG534">
        <v>40</v>
      </c>
      <c r="AH534">
        <v>19.2</v>
      </c>
      <c r="AI534">
        <v>1.609</v>
      </c>
      <c r="AL534">
        <v>121.7</v>
      </c>
      <c r="AM534">
        <v>1.46</v>
      </c>
      <c r="AS534" t="s">
        <v>82</v>
      </c>
      <c r="AT534" t="s">
        <v>86</v>
      </c>
      <c r="AU534" t="s">
        <v>87</v>
      </c>
      <c r="AV534" t="s">
        <v>88</v>
      </c>
      <c r="AZ534">
        <v>2.2000000000000002</v>
      </c>
    </row>
    <row r="535" spans="1:52">
      <c r="A535" s="6" t="s">
        <v>607</v>
      </c>
      <c r="B535" t="s">
        <v>85</v>
      </c>
      <c r="C535" t="s">
        <v>283</v>
      </c>
      <c r="D535" t="s">
        <v>284</v>
      </c>
      <c r="E535" t="s">
        <v>80</v>
      </c>
      <c r="F535">
        <v>2010</v>
      </c>
      <c r="G535">
        <v>2012</v>
      </c>
      <c r="H535">
        <v>230</v>
      </c>
      <c r="I535">
        <v>0.1</v>
      </c>
      <c r="J535" t="s">
        <v>79</v>
      </c>
      <c r="K535">
        <v>60</v>
      </c>
      <c r="L535">
        <v>1</v>
      </c>
      <c r="M535">
        <v>1000</v>
      </c>
      <c r="N535">
        <v>25</v>
      </c>
      <c r="O535">
        <v>29.6</v>
      </c>
      <c r="P535">
        <v>7.78</v>
      </c>
      <c r="Q535">
        <v>36.799999999999997</v>
      </c>
      <c r="R535">
        <v>8.34</v>
      </c>
      <c r="S535">
        <v>5.4</v>
      </c>
      <c r="U535">
        <v>-0.43</v>
      </c>
      <c r="V535">
        <v>2100</v>
      </c>
      <c r="W535">
        <v>4.2</v>
      </c>
      <c r="X535">
        <v>250</v>
      </c>
      <c r="Y535">
        <v>0.26</v>
      </c>
      <c r="Z535">
        <v>0</v>
      </c>
      <c r="AA535">
        <v>1000</v>
      </c>
      <c r="AB535">
        <v>3</v>
      </c>
      <c r="AC535">
        <v>-0.7</v>
      </c>
      <c r="AD535">
        <v>3.92</v>
      </c>
      <c r="AE535">
        <v>1638</v>
      </c>
      <c r="AF535">
        <v>982</v>
      </c>
      <c r="AG535">
        <v>40</v>
      </c>
      <c r="AH535">
        <v>19.2</v>
      </c>
      <c r="AI535">
        <v>1.609</v>
      </c>
      <c r="AL535">
        <v>243.4</v>
      </c>
      <c r="AM535">
        <v>1.46</v>
      </c>
      <c r="AS535" t="s">
        <v>82</v>
      </c>
      <c r="AT535" t="s">
        <v>86</v>
      </c>
      <c r="AU535" t="s">
        <v>87</v>
      </c>
      <c r="AV535" t="s">
        <v>88</v>
      </c>
      <c r="AZ535">
        <v>2.2000000000000002</v>
      </c>
    </row>
    <row r="536" spans="1:52">
      <c r="A536" s="6" t="s">
        <v>607</v>
      </c>
      <c r="B536" t="s">
        <v>85</v>
      </c>
      <c r="C536" t="s">
        <v>285</v>
      </c>
      <c r="D536" t="s">
        <v>286</v>
      </c>
      <c r="E536" t="s">
        <v>80</v>
      </c>
      <c r="F536">
        <v>2011</v>
      </c>
      <c r="G536">
        <v>2012</v>
      </c>
      <c r="H536">
        <v>230</v>
      </c>
      <c r="I536">
        <v>0.1</v>
      </c>
      <c r="J536" t="s">
        <v>79</v>
      </c>
      <c r="K536">
        <v>60</v>
      </c>
      <c r="L536">
        <v>1</v>
      </c>
      <c r="M536">
        <v>1000</v>
      </c>
      <c r="N536">
        <v>25</v>
      </c>
      <c r="O536">
        <v>29.6</v>
      </c>
      <c r="P536">
        <v>7.78</v>
      </c>
      <c r="Q536">
        <v>36.799999999999997</v>
      </c>
      <c r="R536">
        <v>8.34</v>
      </c>
      <c r="S536">
        <v>6.7</v>
      </c>
      <c r="U536">
        <v>-0.42</v>
      </c>
      <c r="V536">
        <v>1000</v>
      </c>
      <c r="W536">
        <v>5.5</v>
      </c>
      <c r="X536">
        <v>250</v>
      </c>
      <c r="Y536">
        <v>0.26</v>
      </c>
      <c r="Z536">
        <v>0</v>
      </c>
      <c r="AA536">
        <v>1000</v>
      </c>
      <c r="AB536">
        <v>5</v>
      </c>
      <c r="AC536">
        <v>-0.7</v>
      </c>
      <c r="AD536">
        <v>3.92</v>
      </c>
      <c r="AE536">
        <v>1638</v>
      </c>
      <c r="AF536">
        <v>982</v>
      </c>
      <c r="AG536">
        <v>40</v>
      </c>
      <c r="AH536">
        <v>19.2</v>
      </c>
      <c r="AI536">
        <v>1.609</v>
      </c>
      <c r="AL536">
        <v>243.4</v>
      </c>
      <c r="AM536">
        <v>1.46</v>
      </c>
      <c r="AS536" t="s">
        <v>82</v>
      </c>
      <c r="AT536" t="s">
        <v>86</v>
      </c>
      <c r="AU536" t="s">
        <v>87</v>
      </c>
      <c r="AV536" t="s">
        <v>88</v>
      </c>
      <c r="AZ536">
        <v>2.2000000000000002</v>
      </c>
    </row>
    <row r="537" spans="1:52">
      <c r="A537" s="6" t="s">
        <v>607</v>
      </c>
      <c r="B537" t="s">
        <v>85</v>
      </c>
      <c r="C537" t="s">
        <v>287</v>
      </c>
      <c r="D537" t="s">
        <v>288</v>
      </c>
      <c r="E537" t="s">
        <v>83</v>
      </c>
      <c r="F537">
        <v>2012</v>
      </c>
      <c r="G537">
        <v>2012</v>
      </c>
      <c r="H537">
        <v>230</v>
      </c>
      <c r="I537">
        <v>0.1</v>
      </c>
      <c r="J537" t="s">
        <v>79</v>
      </c>
      <c r="K537">
        <v>60</v>
      </c>
      <c r="L537">
        <v>2</v>
      </c>
      <c r="M537">
        <v>1000</v>
      </c>
      <c r="N537">
        <v>25</v>
      </c>
      <c r="O537">
        <v>29.6</v>
      </c>
      <c r="P537">
        <v>7.78</v>
      </c>
      <c r="Q537">
        <v>36.799999999999997</v>
      </c>
      <c r="R537">
        <v>8.34</v>
      </c>
      <c r="S537">
        <v>5.4</v>
      </c>
      <c r="U537">
        <v>-0.43</v>
      </c>
      <c r="V537">
        <v>2100</v>
      </c>
      <c r="W537">
        <v>4.2</v>
      </c>
      <c r="X537">
        <v>250</v>
      </c>
      <c r="Y537">
        <v>0.26</v>
      </c>
      <c r="Z537">
        <v>0</v>
      </c>
      <c r="AA537">
        <v>1000</v>
      </c>
      <c r="AB537">
        <v>3</v>
      </c>
      <c r="AC537">
        <v>-0.7</v>
      </c>
      <c r="AD537">
        <v>3.92</v>
      </c>
      <c r="AE537">
        <v>1638</v>
      </c>
      <c r="AF537">
        <v>982</v>
      </c>
      <c r="AG537">
        <v>40</v>
      </c>
      <c r="AH537">
        <v>19.2</v>
      </c>
      <c r="AI537">
        <v>1.609</v>
      </c>
      <c r="AL537">
        <v>121.7</v>
      </c>
      <c r="AM537">
        <v>1.46</v>
      </c>
      <c r="AS537" t="s">
        <v>82</v>
      </c>
      <c r="AT537" t="s">
        <v>86</v>
      </c>
      <c r="AU537" t="s">
        <v>87</v>
      </c>
      <c r="AV537" t="s">
        <v>88</v>
      </c>
      <c r="AZ537">
        <v>2.2000000000000002</v>
      </c>
    </row>
    <row r="538" spans="1:52">
      <c r="A538" s="6" t="s">
        <v>607</v>
      </c>
      <c r="B538" t="s">
        <v>85</v>
      </c>
      <c r="C538" t="s">
        <v>289</v>
      </c>
      <c r="D538" t="s">
        <v>290</v>
      </c>
      <c r="E538" t="s">
        <v>80</v>
      </c>
      <c r="F538">
        <v>2010</v>
      </c>
      <c r="G538">
        <v>2012</v>
      </c>
      <c r="H538">
        <v>235</v>
      </c>
      <c r="I538">
        <v>0.1</v>
      </c>
      <c r="J538" t="s">
        <v>79</v>
      </c>
      <c r="K538">
        <v>60</v>
      </c>
      <c r="L538">
        <v>1</v>
      </c>
      <c r="M538">
        <v>1000</v>
      </c>
      <c r="N538">
        <v>25</v>
      </c>
      <c r="O538">
        <v>29.8</v>
      </c>
      <c r="P538">
        <v>7.9</v>
      </c>
      <c r="Q538">
        <v>36.9</v>
      </c>
      <c r="R538">
        <v>8.4600000000000009</v>
      </c>
      <c r="S538">
        <v>5.5</v>
      </c>
      <c r="U538">
        <v>-0.43</v>
      </c>
      <c r="V538">
        <v>2100</v>
      </c>
      <c r="W538">
        <v>4.2</v>
      </c>
      <c r="X538">
        <v>250</v>
      </c>
      <c r="Y538">
        <v>0.24</v>
      </c>
      <c r="Z538">
        <v>0</v>
      </c>
      <c r="AA538">
        <v>1000</v>
      </c>
      <c r="AB538">
        <v>3</v>
      </c>
      <c r="AC538">
        <v>-0.7</v>
      </c>
      <c r="AD538">
        <v>3.92</v>
      </c>
      <c r="AE538">
        <v>1638</v>
      </c>
      <c r="AF538">
        <v>982</v>
      </c>
      <c r="AG538">
        <v>40</v>
      </c>
      <c r="AH538">
        <v>19.2</v>
      </c>
      <c r="AI538">
        <v>1.609</v>
      </c>
      <c r="AL538">
        <v>243.4</v>
      </c>
      <c r="AM538">
        <v>1.46</v>
      </c>
      <c r="AS538" t="s">
        <v>82</v>
      </c>
      <c r="AT538" t="s">
        <v>86</v>
      </c>
      <c r="AU538" t="s">
        <v>87</v>
      </c>
      <c r="AV538" t="s">
        <v>88</v>
      </c>
      <c r="AZ538">
        <v>2.1</v>
      </c>
    </row>
    <row r="539" spans="1:52">
      <c r="A539" s="6" t="s">
        <v>607</v>
      </c>
      <c r="B539" t="s">
        <v>85</v>
      </c>
      <c r="C539" t="s">
        <v>291</v>
      </c>
      <c r="D539" t="s">
        <v>292</v>
      </c>
      <c r="E539" t="s">
        <v>83</v>
      </c>
      <c r="F539">
        <v>2012</v>
      </c>
      <c r="G539">
        <v>2012</v>
      </c>
      <c r="H539">
        <v>235</v>
      </c>
      <c r="I539">
        <v>0.1</v>
      </c>
      <c r="J539" t="s">
        <v>79</v>
      </c>
      <c r="K539">
        <v>60</v>
      </c>
      <c r="L539">
        <v>2</v>
      </c>
      <c r="M539">
        <v>1000</v>
      </c>
      <c r="N539">
        <v>25</v>
      </c>
      <c r="O539">
        <v>29.8</v>
      </c>
      <c r="P539">
        <v>7.9</v>
      </c>
      <c r="Q539">
        <v>36.9</v>
      </c>
      <c r="R539">
        <v>8.4600000000000009</v>
      </c>
      <c r="S539">
        <v>5.5</v>
      </c>
      <c r="U539">
        <v>-0.43</v>
      </c>
      <c r="V539">
        <v>2100</v>
      </c>
      <c r="W539">
        <v>4.2</v>
      </c>
      <c r="X539">
        <v>250</v>
      </c>
      <c r="Y539">
        <v>0.24</v>
      </c>
      <c r="Z539">
        <v>0</v>
      </c>
      <c r="AA539">
        <v>1000</v>
      </c>
      <c r="AB539">
        <v>3</v>
      </c>
      <c r="AC539">
        <v>-0.7</v>
      </c>
      <c r="AD539">
        <v>3.92</v>
      </c>
      <c r="AE539">
        <v>1638</v>
      </c>
      <c r="AF539">
        <v>982</v>
      </c>
      <c r="AG539">
        <v>40</v>
      </c>
      <c r="AH539">
        <v>19.2</v>
      </c>
      <c r="AI539">
        <v>1.609</v>
      </c>
      <c r="AL539">
        <v>121.7</v>
      </c>
      <c r="AM539">
        <v>1.46</v>
      </c>
      <c r="AS539" t="s">
        <v>82</v>
      </c>
      <c r="AT539" t="s">
        <v>86</v>
      </c>
      <c r="AU539" t="s">
        <v>87</v>
      </c>
      <c r="AV539" t="s">
        <v>88</v>
      </c>
      <c r="AZ539">
        <v>2.1</v>
      </c>
    </row>
    <row r="540" spans="1:52">
      <c r="A540" s="6" t="s">
        <v>607</v>
      </c>
      <c r="B540" t="s">
        <v>85</v>
      </c>
      <c r="C540" t="s">
        <v>293</v>
      </c>
      <c r="D540" t="s">
        <v>294</v>
      </c>
      <c r="E540" t="s">
        <v>476</v>
      </c>
      <c r="F540">
        <v>2010</v>
      </c>
      <c r="H540">
        <v>240</v>
      </c>
      <c r="I540">
        <v>0.1</v>
      </c>
      <c r="J540" t="s">
        <v>79</v>
      </c>
      <c r="K540">
        <v>60</v>
      </c>
      <c r="L540">
        <v>1</v>
      </c>
      <c r="M540">
        <v>1000</v>
      </c>
      <c r="N540">
        <v>25</v>
      </c>
      <c r="O540">
        <v>29.9</v>
      </c>
      <c r="P540">
        <v>8.0299999999999994</v>
      </c>
      <c r="Q540">
        <v>37</v>
      </c>
      <c r="R540">
        <v>8.59</v>
      </c>
      <c r="S540">
        <v>5.6</v>
      </c>
      <c r="U540">
        <v>-0.43</v>
      </c>
      <c r="V540">
        <v>2100</v>
      </c>
      <c r="W540">
        <v>4.2</v>
      </c>
      <c r="X540">
        <v>250</v>
      </c>
      <c r="Y540">
        <v>0.23</v>
      </c>
      <c r="Z540">
        <v>0</v>
      </c>
      <c r="AA540">
        <v>1000</v>
      </c>
      <c r="AB540">
        <v>3</v>
      </c>
      <c r="AC540">
        <v>-0.7</v>
      </c>
      <c r="AE540">
        <v>1638</v>
      </c>
      <c r="AF540">
        <v>982</v>
      </c>
      <c r="AG540">
        <v>40</v>
      </c>
      <c r="AH540">
        <v>19</v>
      </c>
      <c r="AI540">
        <v>1.609</v>
      </c>
      <c r="AL540">
        <v>243.4</v>
      </c>
      <c r="AM540">
        <v>1.46</v>
      </c>
      <c r="AS540" t="s">
        <v>82</v>
      </c>
      <c r="AT540" t="s">
        <v>481</v>
      </c>
      <c r="AU540" t="s">
        <v>482</v>
      </c>
      <c r="AV540" t="s">
        <v>88</v>
      </c>
      <c r="AZ540">
        <v>2.1</v>
      </c>
    </row>
    <row r="541" spans="1:52">
      <c r="A541" s="6" t="s">
        <v>607</v>
      </c>
      <c r="B541" t="s">
        <v>85</v>
      </c>
      <c r="C541" t="s">
        <v>297</v>
      </c>
      <c r="D541" t="s">
        <v>298</v>
      </c>
      <c r="E541" t="s">
        <v>80</v>
      </c>
      <c r="F541">
        <v>2012</v>
      </c>
      <c r="G541">
        <v>2012</v>
      </c>
      <c r="H541">
        <v>240</v>
      </c>
      <c r="I541">
        <v>0.1</v>
      </c>
      <c r="J541" t="s">
        <v>79</v>
      </c>
      <c r="K541">
        <v>60</v>
      </c>
      <c r="L541">
        <v>1</v>
      </c>
      <c r="M541">
        <v>1000</v>
      </c>
      <c r="N541">
        <v>25</v>
      </c>
      <c r="O541">
        <v>29.9</v>
      </c>
      <c r="P541">
        <v>8.0299999999999994</v>
      </c>
      <c r="Q541">
        <v>37</v>
      </c>
      <c r="R541">
        <v>8.59</v>
      </c>
      <c r="S541">
        <v>5.6</v>
      </c>
      <c r="U541">
        <v>-0.43</v>
      </c>
      <c r="V541">
        <v>2100</v>
      </c>
      <c r="W541">
        <v>4.2</v>
      </c>
      <c r="X541">
        <v>250</v>
      </c>
      <c r="Y541">
        <v>0.23</v>
      </c>
      <c r="Z541">
        <v>0</v>
      </c>
      <c r="AA541">
        <v>1000</v>
      </c>
      <c r="AB541">
        <v>3</v>
      </c>
      <c r="AC541">
        <v>-0.7</v>
      </c>
      <c r="AD541">
        <v>3.92</v>
      </c>
      <c r="AE541">
        <v>1638</v>
      </c>
      <c r="AF541">
        <v>982</v>
      </c>
      <c r="AG541">
        <v>40</v>
      </c>
      <c r="AH541">
        <v>20</v>
      </c>
      <c r="AI541">
        <v>1.609</v>
      </c>
      <c r="AL541">
        <v>243.4</v>
      </c>
      <c r="AM541">
        <v>1.46</v>
      </c>
      <c r="AS541" t="s">
        <v>82</v>
      </c>
      <c r="AT541" t="s">
        <v>86</v>
      </c>
      <c r="AU541" t="s">
        <v>87</v>
      </c>
      <c r="AV541" t="s">
        <v>88</v>
      </c>
      <c r="AZ541">
        <v>2.1</v>
      </c>
    </row>
    <row r="542" spans="1:52">
      <c r="A542" s="6" t="s">
        <v>607</v>
      </c>
      <c r="B542" t="s">
        <v>85</v>
      </c>
      <c r="C542" t="s">
        <v>299</v>
      </c>
      <c r="D542" t="s">
        <v>300</v>
      </c>
      <c r="E542" t="s">
        <v>476</v>
      </c>
      <c r="F542">
        <v>2012</v>
      </c>
      <c r="H542">
        <v>240</v>
      </c>
      <c r="I542">
        <v>0.1</v>
      </c>
      <c r="J542" t="s">
        <v>79</v>
      </c>
      <c r="K542">
        <v>60</v>
      </c>
      <c r="L542">
        <v>2</v>
      </c>
      <c r="M542">
        <v>1000</v>
      </c>
      <c r="N542">
        <v>25</v>
      </c>
      <c r="O542">
        <v>29.9</v>
      </c>
      <c r="P542">
        <v>8.0299999999999994</v>
      </c>
      <c r="Q542">
        <v>37</v>
      </c>
      <c r="R542">
        <v>8.59</v>
      </c>
      <c r="S542">
        <v>5.6</v>
      </c>
      <c r="U542">
        <v>-0.43</v>
      </c>
      <c r="V542">
        <v>2100</v>
      </c>
      <c r="W542">
        <v>4.2</v>
      </c>
      <c r="X542">
        <v>250</v>
      </c>
      <c r="Y542">
        <v>0.23</v>
      </c>
      <c r="Z542">
        <v>0</v>
      </c>
      <c r="AA542">
        <v>1000</v>
      </c>
      <c r="AB542">
        <v>3</v>
      </c>
      <c r="AC542">
        <v>-0.7</v>
      </c>
      <c r="AE542">
        <v>1638</v>
      </c>
      <c r="AF542">
        <v>982</v>
      </c>
      <c r="AG542">
        <v>40</v>
      </c>
      <c r="AH542">
        <v>19</v>
      </c>
      <c r="AI542">
        <v>1.609</v>
      </c>
      <c r="AL542">
        <v>121.7</v>
      </c>
      <c r="AM542">
        <v>1.46</v>
      </c>
      <c r="AS542" t="s">
        <v>82</v>
      </c>
      <c r="AT542" t="s">
        <v>481</v>
      </c>
      <c r="AU542" t="s">
        <v>482</v>
      </c>
      <c r="AV542" t="s">
        <v>88</v>
      </c>
      <c r="AZ542">
        <v>2.1</v>
      </c>
    </row>
    <row r="543" spans="1:52">
      <c r="A543" s="6" t="s">
        <v>607</v>
      </c>
      <c r="B543" t="s">
        <v>85</v>
      </c>
      <c r="C543" t="s">
        <v>301</v>
      </c>
      <c r="D543" t="s">
        <v>303</v>
      </c>
      <c r="E543" t="s">
        <v>295</v>
      </c>
      <c r="F543">
        <v>2010</v>
      </c>
      <c r="H543">
        <v>245</v>
      </c>
      <c r="I543">
        <v>0.1</v>
      </c>
      <c r="J543" t="s">
        <v>79</v>
      </c>
      <c r="K543">
        <v>60</v>
      </c>
      <c r="L543">
        <v>1</v>
      </c>
      <c r="M543">
        <v>1000</v>
      </c>
      <c r="N543">
        <v>25</v>
      </c>
      <c r="O543">
        <v>30</v>
      </c>
      <c r="P543">
        <v>8.17</v>
      </c>
      <c r="Q543">
        <v>37.1</v>
      </c>
      <c r="R543">
        <v>8.74</v>
      </c>
      <c r="S543">
        <v>5.7</v>
      </c>
      <c r="U543">
        <v>-0.39</v>
      </c>
      <c r="V543">
        <v>500</v>
      </c>
      <c r="W543">
        <v>5.5</v>
      </c>
      <c r="X543">
        <v>500</v>
      </c>
      <c r="Y543">
        <v>0.35</v>
      </c>
      <c r="Z543">
        <v>0</v>
      </c>
      <c r="AA543">
        <v>0</v>
      </c>
      <c r="AB543">
        <v>3</v>
      </c>
      <c r="AC543">
        <v>-0.7</v>
      </c>
      <c r="AE543">
        <v>1638</v>
      </c>
      <c r="AF543">
        <v>982</v>
      </c>
      <c r="AG543">
        <v>40</v>
      </c>
      <c r="AH543">
        <v>19</v>
      </c>
      <c r="AI543">
        <v>1.609</v>
      </c>
      <c r="AJ543">
        <v>0</v>
      </c>
      <c r="AK543">
        <v>0</v>
      </c>
      <c r="AL543">
        <v>243.4</v>
      </c>
      <c r="AM543">
        <v>1.46</v>
      </c>
      <c r="AN543" t="s">
        <v>296</v>
      </c>
      <c r="AO543">
        <v>0</v>
      </c>
      <c r="AP543">
        <v>0</v>
      </c>
      <c r="AQ543">
        <v>0</v>
      </c>
      <c r="AS543" t="s">
        <v>82</v>
      </c>
      <c r="AT543" t="s">
        <v>481</v>
      </c>
      <c r="AU543" t="s">
        <v>482</v>
      </c>
      <c r="AV543" t="s">
        <v>88</v>
      </c>
    </row>
    <row r="544" spans="1:52">
      <c r="A544" s="6" t="s">
        <v>607</v>
      </c>
      <c r="B544" t="s">
        <v>85</v>
      </c>
      <c r="C544" t="s">
        <v>304</v>
      </c>
      <c r="D544" t="s">
        <v>305</v>
      </c>
      <c r="E544" t="s">
        <v>80</v>
      </c>
      <c r="F544">
        <v>2012</v>
      </c>
      <c r="G544">
        <v>2012</v>
      </c>
      <c r="H544">
        <v>245</v>
      </c>
      <c r="I544">
        <v>0.1</v>
      </c>
      <c r="J544" t="s">
        <v>79</v>
      </c>
      <c r="K544">
        <v>60</v>
      </c>
      <c r="L544">
        <v>1</v>
      </c>
      <c r="M544">
        <v>1000</v>
      </c>
      <c r="N544">
        <v>25</v>
      </c>
      <c r="O544">
        <v>30</v>
      </c>
      <c r="P544">
        <v>8.17</v>
      </c>
      <c r="Q544">
        <v>37.1</v>
      </c>
      <c r="R544">
        <v>8.74</v>
      </c>
      <c r="S544">
        <v>5.7</v>
      </c>
      <c r="U544">
        <v>-0.43</v>
      </c>
      <c r="V544">
        <v>2100</v>
      </c>
      <c r="W544">
        <v>4.2</v>
      </c>
      <c r="X544">
        <v>250</v>
      </c>
      <c r="Y544">
        <v>0.23</v>
      </c>
      <c r="Z544">
        <v>0</v>
      </c>
      <c r="AA544">
        <v>1000</v>
      </c>
      <c r="AB544">
        <v>3</v>
      </c>
      <c r="AC544">
        <v>-0.7</v>
      </c>
      <c r="AD544">
        <v>3.92</v>
      </c>
      <c r="AE544">
        <v>1638</v>
      </c>
      <c r="AF544">
        <v>982</v>
      </c>
      <c r="AG544">
        <v>40</v>
      </c>
      <c r="AH544">
        <v>20</v>
      </c>
      <c r="AI544">
        <v>1.609</v>
      </c>
      <c r="AL544">
        <v>243.4</v>
      </c>
      <c r="AM544">
        <v>1.46</v>
      </c>
      <c r="AS544" t="s">
        <v>82</v>
      </c>
      <c r="AT544" t="s">
        <v>86</v>
      </c>
      <c r="AU544" t="s">
        <v>87</v>
      </c>
      <c r="AV544" t="s">
        <v>88</v>
      </c>
      <c r="AZ544">
        <v>2</v>
      </c>
    </row>
    <row r="545" spans="1:52">
      <c r="A545" s="6" t="s">
        <v>607</v>
      </c>
      <c r="B545" t="s">
        <v>85</v>
      </c>
      <c r="C545" t="s">
        <v>306</v>
      </c>
      <c r="D545" t="s">
        <v>307</v>
      </c>
      <c r="E545" t="s">
        <v>476</v>
      </c>
      <c r="F545">
        <v>2012</v>
      </c>
      <c r="H545">
        <v>245</v>
      </c>
      <c r="I545">
        <v>0.1</v>
      </c>
      <c r="J545" t="s">
        <v>79</v>
      </c>
      <c r="K545">
        <v>60</v>
      </c>
      <c r="L545">
        <v>2</v>
      </c>
      <c r="M545">
        <v>1000</v>
      </c>
      <c r="N545">
        <v>25</v>
      </c>
      <c r="O545">
        <v>30</v>
      </c>
      <c r="P545">
        <v>8.17</v>
      </c>
      <c r="Q545">
        <v>37.1</v>
      </c>
      <c r="R545">
        <v>8.74</v>
      </c>
      <c r="S545">
        <v>5.7</v>
      </c>
      <c r="U545">
        <v>-0.43</v>
      </c>
      <c r="V545">
        <v>2100</v>
      </c>
      <c r="W545">
        <v>4.2</v>
      </c>
      <c r="X545">
        <v>250</v>
      </c>
      <c r="Y545">
        <v>0.23</v>
      </c>
      <c r="Z545">
        <v>0</v>
      </c>
      <c r="AA545">
        <v>1000</v>
      </c>
      <c r="AB545">
        <v>3</v>
      </c>
      <c r="AC545">
        <v>-0.7</v>
      </c>
      <c r="AD545">
        <v>3.92</v>
      </c>
      <c r="AE545">
        <v>1638</v>
      </c>
      <c r="AF545">
        <v>982</v>
      </c>
      <c r="AG545">
        <v>40</v>
      </c>
      <c r="AH545">
        <v>19</v>
      </c>
      <c r="AI545">
        <v>1.609</v>
      </c>
      <c r="AL545">
        <v>121.7</v>
      </c>
      <c r="AM545">
        <v>1.46</v>
      </c>
      <c r="AS545" t="s">
        <v>82</v>
      </c>
      <c r="AT545" t="s">
        <v>481</v>
      </c>
      <c r="AU545" t="s">
        <v>482</v>
      </c>
      <c r="AV545" t="s">
        <v>88</v>
      </c>
      <c r="AZ545">
        <v>2</v>
      </c>
    </row>
    <row r="546" spans="1:52">
      <c r="A546" s="6" t="s">
        <v>607</v>
      </c>
      <c r="B546" t="s">
        <v>85</v>
      </c>
      <c r="C546" t="s">
        <v>308</v>
      </c>
      <c r="D546" t="s">
        <v>310</v>
      </c>
      <c r="E546" t="s">
        <v>295</v>
      </c>
      <c r="F546">
        <v>2010</v>
      </c>
      <c r="H546">
        <v>250</v>
      </c>
      <c r="I546">
        <v>0.1</v>
      </c>
      <c r="J546" t="s">
        <v>79</v>
      </c>
      <c r="K546">
        <v>60</v>
      </c>
      <c r="L546">
        <v>1</v>
      </c>
      <c r="M546">
        <v>1000</v>
      </c>
      <c r="N546">
        <v>25</v>
      </c>
      <c r="O546">
        <v>30.1</v>
      </c>
      <c r="P546">
        <v>8.3000000000000007</v>
      </c>
      <c r="Q546">
        <v>37.200000000000003</v>
      </c>
      <c r="R546">
        <v>8.8699999999999992</v>
      </c>
      <c r="S546">
        <v>5.8</v>
      </c>
      <c r="U546">
        <v>-0.39</v>
      </c>
      <c r="V546">
        <v>500</v>
      </c>
      <c r="W546">
        <v>5.5</v>
      </c>
      <c r="X546">
        <v>500</v>
      </c>
      <c r="Y546">
        <v>0.35</v>
      </c>
      <c r="Z546">
        <v>0</v>
      </c>
      <c r="AA546">
        <v>0</v>
      </c>
      <c r="AB546">
        <v>3</v>
      </c>
      <c r="AC546">
        <v>-0.7</v>
      </c>
      <c r="AD546">
        <v>3.92</v>
      </c>
      <c r="AE546">
        <v>1638</v>
      </c>
      <c r="AF546">
        <v>982</v>
      </c>
      <c r="AG546">
        <v>40</v>
      </c>
      <c r="AH546">
        <v>19</v>
      </c>
      <c r="AI546">
        <v>1.609</v>
      </c>
      <c r="AJ546">
        <v>0</v>
      </c>
      <c r="AK546">
        <v>0</v>
      </c>
      <c r="AL546">
        <v>243.4</v>
      </c>
      <c r="AM546">
        <v>1.46</v>
      </c>
      <c r="AN546" t="s">
        <v>296</v>
      </c>
      <c r="AO546">
        <v>0</v>
      </c>
      <c r="AP546">
        <v>0</v>
      </c>
      <c r="AQ546">
        <v>0</v>
      </c>
      <c r="AS546" t="s">
        <v>82</v>
      </c>
      <c r="AT546" t="s">
        <v>86</v>
      </c>
      <c r="AU546" t="s">
        <v>87</v>
      </c>
      <c r="AV546" t="s">
        <v>88</v>
      </c>
    </row>
    <row r="547" spans="1:52">
      <c r="A547" s="6" t="s">
        <v>607</v>
      </c>
      <c r="B547" t="s">
        <v>85</v>
      </c>
      <c r="C547" t="s">
        <v>311</v>
      </c>
      <c r="D547" t="s">
        <v>312</v>
      </c>
      <c r="E547" t="s">
        <v>80</v>
      </c>
      <c r="F547">
        <v>2012</v>
      </c>
      <c r="G547">
        <v>2012</v>
      </c>
      <c r="H547">
        <v>250</v>
      </c>
      <c r="I547">
        <v>0.1</v>
      </c>
      <c r="J547" t="s">
        <v>79</v>
      </c>
      <c r="K547">
        <v>60</v>
      </c>
      <c r="L547">
        <v>1</v>
      </c>
      <c r="M547">
        <v>1000</v>
      </c>
      <c r="N547">
        <v>25</v>
      </c>
      <c r="O547">
        <v>30.1</v>
      </c>
      <c r="P547">
        <v>8.3000000000000007</v>
      </c>
      <c r="Q547">
        <v>37.200000000000003</v>
      </c>
      <c r="R547">
        <v>8.8699999999999992</v>
      </c>
      <c r="S547">
        <v>5.8</v>
      </c>
      <c r="U547">
        <v>-0.43</v>
      </c>
      <c r="V547">
        <v>2100</v>
      </c>
      <c r="W547">
        <v>4.2</v>
      </c>
      <c r="X547">
        <v>250</v>
      </c>
      <c r="Y547">
        <v>0.22</v>
      </c>
      <c r="Z547">
        <v>0</v>
      </c>
      <c r="AA547">
        <v>1000</v>
      </c>
      <c r="AB547">
        <v>3</v>
      </c>
      <c r="AC547">
        <v>-0.7</v>
      </c>
      <c r="AD547">
        <v>3.92</v>
      </c>
      <c r="AE547">
        <v>1638</v>
      </c>
      <c r="AF547">
        <v>982</v>
      </c>
      <c r="AG547">
        <v>40</v>
      </c>
      <c r="AH547">
        <v>20</v>
      </c>
      <c r="AI547">
        <v>1.609</v>
      </c>
      <c r="AL547">
        <v>243.4</v>
      </c>
      <c r="AM547">
        <v>1.46</v>
      </c>
      <c r="AS547" t="s">
        <v>82</v>
      </c>
      <c r="AT547" t="s">
        <v>86</v>
      </c>
      <c r="AU547" t="s">
        <v>87</v>
      </c>
      <c r="AV547" t="s">
        <v>88</v>
      </c>
      <c r="AZ547">
        <v>2</v>
      </c>
    </row>
    <row r="548" spans="1:52">
      <c r="A548" s="6" t="s">
        <v>607</v>
      </c>
      <c r="B548" t="s">
        <v>85</v>
      </c>
      <c r="C548" t="s">
        <v>313</v>
      </c>
      <c r="D548" t="s">
        <v>314</v>
      </c>
      <c r="E548" t="s">
        <v>476</v>
      </c>
      <c r="F548">
        <v>2012</v>
      </c>
      <c r="H548">
        <v>250</v>
      </c>
      <c r="I548">
        <v>0.1</v>
      </c>
      <c r="J548" t="s">
        <v>79</v>
      </c>
      <c r="K548">
        <v>60</v>
      </c>
      <c r="L548">
        <v>2</v>
      </c>
      <c r="M548">
        <v>1000</v>
      </c>
      <c r="N548">
        <v>25</v>
      </c>
      <c r="O548">
        <v>30.1</v>
      </c>
      <c r="P548">
        <v>8.3000000000000007</v>
      </c>
      <c r="Q548">
        <v>37.200000000000003</v>
      </c>
      <c r="R548">
        <v>8.8699999999999992</v>
      </c>
      <c r="S548">
        <v>5.3</v>
      </c>
      <c r="U548">
        <v>-0.43</v>
      </c>
      <c r="V548">
        <v>2100</v>
      </c>
      <c r="W548">
        <v>4.2</v>
      </c>
      <c r="X548">
        <v>250</v>
      </c>
      <c r="Y548">
        <v>0.22</v>
      </c>
      <c r="Z548">
        <v>0</v>
      </c>
      <c r="AA548">
        <v>1000</v>
      </c>
      <c r="AB548">
        <v>3</v>
      </c>
      <c r="AC548">
        <v>-0.7</v>
      </c>
      <c r="AE548">
        <v>1638</v>
      </c>
      <c r="AF548">
        <v>982</v>
      </c>
      <c r="AG548">
        <v>40</v>
      </c>
      <c r="AH548">
        <v>19</v>
      </c>
      <c r="AI548">
        <v>1.609</v>
      </c>
      <c r="AL548">
        <v>121.7</v>
      </c>
      <c r="AM548">
        <v>1.46</v>
      </c>
      <c r="AS548" t="s">
        <v>82</v>
      </c>
      <c r="AT548" t="s">
        <v>481</v>
      </c>
      <c r="AU548" t="s">
        <v>482</v>
      </c>
      <c r="AV548" t="s">
        <v>88</v>
      </c>
      <c r="AZ548">
        <v>2</v>
      </c>
    </row>
    <row r="549" spans="1:52">
      <c r="A549" s="6" t="s">
        <v>607</v>
      </c>
      <c r="B549" t="s">
        <v>85</v>
      </c>
      <c r="C549" t="s">
        <v>491</v>
      </c>
      <c r="D549" t="s">
        <v>492</v>
      </c>
      <c r="E549" t="s">
        <v>476</v>
      </c>
      <c r="F549">
        <v>2013</v>
      </c>
      <c r="H549">
        <v>250</v>
      </c>
      <c r="I549">
        <v>0.1</v>
      </c>
      <c r="J549" t="s">
        <v>79</v>
      </c>
      <c r="K549">
        <v>60</v>
      </c>
      <c r="L549">
        <v>1</v>
      </c>
      <c r="M549">
        <v>1000</v>
      </c>
      <c r="N549">
        <v>25</v>
      </c>
      <c r="O549">
        <v>30.1</v>
      </c>
      <c r="P549">
        <v>8.3000000000000007</v>
      </c>
      <c r="Q549">
        <v>37.200000000000003</v>
      </c>
      <c r="R549">
        <v>8.8699999999999992</v>
      </c>
      <c r="S549">
        <v>5.8</v>
      </c>
      <c r="U549">
        <v>-0.43</v>
      </c>
      <c r="V549">
        <v>2100</v>
      </c>
      <c r="W549">
        <v>4.2</v>
      </c>
      <c r="X549">
        <v>250</v>
      </c>
      <c r="Y549">
        <v>0.22</v>
      </c>
      <c r="Z549">
        <v>0</v>
      </c>
      <c r="AA549">
        <v>1000</v>
      </c>
      <c r="AB549">
        <v>3</v>
      </c>
      <c r="AC549">
        <v>-0.7</v>
      </c>
      <c r="AE549">
        <v>1650</v>
      </c>
      <c r="AF549">
        <v>992</v>
      </c>
      <c r="AG549">
        <v>35</v>
      </c>
      <c r="AH549">
        <v>18.5</v>
      </c>
      <c r="AI549">
        <v>1.637</v>
      </c>
      <c r="AL549">
        <v>243.4</v>
      </c>
      <c r="AM549">
        <v>1.46</v>
      </c>
      <c r="AS549" t="s">
        <v>82</v>
      </c>
      <c r="AT549" t="s">
        <v>481</v>
      </c>
      <c r="AU549" t="s">
        <v>482</v>
      </c>
      <c r="AV549" t="s">
        <v>88</v>
      </c>
    </row>
    <row r="550" spans="1:52">
      <c r="A550" s="6" t="s">
        <v>607</v>
      </c>
      <c r="B550" t="s">
        <v>85</v>
      </c>
      <c r="C550" t="s">
        <v>315</v>
      </c>
      <c r="D550" t="s">
        <v>316</v>
      </c>
      <c r="E550" t="s">
        <v>80</v>
      </c>
      <c r="F550">
        <v>2012</v>
      </c>
      <c r="G550">
        <v>2012</v>
      </c>
      <c r="H550">
        <v>255</v>
      </c>
      <c r="I550">
        <v>0.1</v>
      </c>
      <c r="J550" t="s">
        <v>79</v>
      </c>
      <c r="K550">
        <v>60</v>
      </c>
      <c r="L550">
        <v>1</v>
      </c>
      <c r="M550">
        <v>1000</v>
      </c>
      <c r="N550">
        <v>25</v>
      </c>
      <c r="O550">
        <v>30.2</v>
      </c>
      <c r="P550">
        <v>8.43</v>
      </c>
      <c r="Q550">
        <v>37.4</v>
      </c>
      <c r="R550">
        <v>9</v>
      </c>
      <c r="S550">
        <v>6.3</v>
      </c>
      <c r="U550">
        <v>-0.43</v>
      </c>
      <c r="V550">
        <v>2100</v>
      </c>
      <c r="W550">
        <v>4.2</v>
      </c>
      <c r="X550">
        <v>250</v>
      </c>
      <c r="Y550">
        <v>0.23</v>
      </c>
      <c r="Z550">
        <v>0</v>
      </c>
      <c r="AA550">
        <v>1000</v>
      </c>
      <c r="AB550">
        <v>3</v>
      </c>
      <c r="AC550">
        <v>-0.7</v>
      </c>
      <c r="AD550">
        <v>10.64</v>
      </c>
      <c r="AE550">
        <v>1638</v>
      </c>
      <c r="AF550">
        <v>982</v>
      </c>
      <c r="AG550">
        <v>40</v>
      </c>
      <c r="AH550">
        <v>20</v>
      </c>
      <c r="AI550">
        <v>1.609</v>
      </c>
      <c r="AL550">
        <v>243.4</v>
      </c>
      <c r="AM550">
        <v>1.46</v>
      </c>
      <c r="AS550" t="s">
        <v>82</v>
      </c>
      <c r="AT550" t="s">
        <v>86</v>
      </c>
      <c r="AU550" t="s">
        <v>87</v>
      </c>
      <c r="AV550" t="s">
        <v>88</v>
      </c>
      <c r="AZ550">
        <v>2</v>
      </c>
    </row>
    <row r="551" spans="1:52">
      <c r="A551" s="6" t="s">
        <v>607</v>
      </c>
      <c r="B551" t="s">
        <v>85</v>
      </c>
      <c r="C551" t="s">
        <v>317</v>
      </c>
      <c r="D551" t="s">
        <v>318</v>
      </c>
      <c r="E551" t="s">
        <v>476</v>
      </c>
      <c r="F551">
        <v>2011</v>
      </c>
      <c r="H551">
        <v>255</v>
      </c>
      <c r="I551">
        <v>0.1</v>
      </c>
      <c r="J551" t="s">
        <v>79</v>
      </c>
      <c r="K551">
        <v>60</v>
      </c>
      <c r="L551">
        <v>1</v>
      </c>
      <c r="M551">
        <v>1000</v>
      </c>
      <c r="N551">
        <v>25</v>
      </c>
      <c r="O551">
        <v>30.2</v>
      </c>
      <c r="P551">
        <v>8.43</v>
      </c>
      <c r="Q551">
        <v>37.4</v>
      </c>
      <c r="R551">
        <v>9</v>
      </c>
      <c r="S551">
        <v>6.3</v>
      </c>
      <c r="U551">
        <v>-0.43</v>
      </c>
      <c r="V551">
        <v>2100</v>
      </c>
      <c r="W551">
        <v>4.2</v>
      </c>
      <c r="X551">
        <v>250</v>
      </c>
      <c r="Y551">
        <v>0.23</v>
      </c>
      <c r="Z551">
        <v>0</v>
      </c>
      <c r="AA551">
        <v>1000</v>
      </c>
      <c r="AB551">
        <v>3</v>
      </c>
      <c r="AC551">
        <v>-0.7</v>
      </c>
      <c r="AE551">
        <v>1638</v>
      </c>
      <c r="AF551">
        <v>982</v>
      </c>
      <c r="AG551">
        <v>40</v>
      </c>
      <c r="AH551">
        <v>19</v>
      </c>
      <c r="AI551">
        <v>1.609</v>
      </c>
      <c r="AL551">
        <v>243.4</v>
      </c>
      <c r="AM551">
        <v>1.46</v>
      </c>
      <c r="AS551" t="s">
        <v>82</v>
      </c>
      <c r="AT551" t="s">
        <v>481</v>
      </c>
      <c r="AU551" t="s">
        <v>482</v>
      </c>
      <c r="AV551" t="s">
        <v>88</v>
      </c>
      <c r="AZ551">
        <v>2</v>
      </c>
    </row>
    <row r="552" spans="1:52">
      <c r="A552" s="6" t="s">
        <v>607</v>
      </c>
      <c r="B552" t="s">
        <v>85</v>
      </c>
      <c r="C552" t="s">
        <v>319</v>
      </c>
      <c r="D552" t="s">
        <v>320</v>
      </c>
      <c r="E552" t="s">
        <v>476</v>
      </c>
      <c r="F552">
        <v>2012</v>
      </c>
      <c r="H552">
        <v>255</v>
      </c>
      <c r="I552">
        <v>0.1</v>
      </c>
      <c r="J552" t="s">
        <v>79</v>
      </c>
      <c r="K552">
        <v>60</v>
      </c>
      <c r="L552">
        <v>2</v>
      </c>
      <c r="M552">
        <v>1000</v>
      </c>
      <c r="N552">
        <v>25</v>
      </c>
      <c r="O552">
        <v>30.2</v>
      </c>
      <c r="P552">
        <v>8.43</v>
      </c>
      <c r="Q552">
        <v>37.4</v>
      </c>
      <c r="R552">
        <v>9</v>
      </c>
      <c r="S552">
        <v>6.3</v>
      </c>
      <c r="U552">
        <v>-0.43</v>
      </c>
      <c r="V552">
        <v>2100</v>
      </c>
      <c r="W552">
        <v>4.2</v>
      </c>
      <c r="X552">
        <v>250</v>
      </c>
      <c r="Y552">
        <v>0.23</v>
      </c>
      <c r="Z552">
        <v>0</v>
      </c>
      <c r="AA552">
        <v>1000</v>
      </c>
      <c r="AB552">
        <v>3</v>
      </c>
      <c r="AC552">
        <v>-0.7</v>
      </c>
      <c r="AE552">
        <v>1638</v>
      </c>
      <c r="AF552">
        <v>982</v>
      </c>
      <c r="AG552">
        <v>40</v>
      </c>
      <c r="AH552">
        <v>19</v>
      </c>
      <c r="AI552">
        <v>1.609</v>
      </c>
      <c r="AL552">
        <v>121.7</v>
      </c>
      <c r="AM552">
        <v>1.46</v>
      </c>
      <c r="AS552" t="s">
        <v>82</v>
      </c>
      <c r="AT552" t="s">
        <v>481</v>
      </c>
      <c r="AU552" t="s">
        <v>482</v>
      </c>
      <c r="AV552" t="s">
        <v>88</v>
      </c>
      <c r="AZ552">
        <v>2</v>
      </c>
    </row>
    <row r="553" spans="1:52">
      <c r="A553" s="6" t="s">
        <v>607</v>
      </c>
      <c r="B553" t="s">
        <v>85</v>
      </c>
      <c r="C553" t="s">
        <v>493</v>
      </c>
      <c r="D553" t="s">
        <v>494</v>
      </c>
      <c r="E553" t="s">
        <v>476</v>
      </c>
      <c r="F553">
        <v>2013</v>
      </c>
      <c r="H553">
        <v>255</v>
      </c>
      <c r="I553">
        <v>0.1</v>
      </c>
      <c r="J553" t="s">
        <v>79</v>
      </c>
      <c r="K553">
        <v>60</v>
      </c>
      <c r="L553">
        <v>1</v>
      </c>
      <c r="M553">
        <v>1000</v>
      </c>
      <c r="N553">
        <v>25</v>
      </c>
      <c r="O553">
        <v>30.2</v>
      </c>
      <c r="P553">
        <v>8.43</v>
      </c>
      <c r="Q553">
        <v>37.4</v>
      </c>
      <c r="R553">
        <v>9</v>
      </c>
      <c r="S553">
        <v>5.8849999999999998</v>
      </c>
      <c r="U553">
        <v>-0.43</v>
      </c>
      <c r="V553">
        <v>2100</v>
      </c>
      <c r="W553">
        <v>4.2</v>
      </c>
      <c r="X553">
        <v>250</v>
      </c>
      <c r="Y553">
        <v>0.23</v>
      </c>
      <c r="Z553">
        <v>0</v>
      </c>
      <c r="AA553">
        <v>1000</v>
      </c>
      <c r="AB553">
        <v>3</v>
      </c>
      <c r="AC553">
        <v>-0.7</v>
      </c>
      <c r="AE553">
        <v>1650</v>
      </c>
      <c r="AF553">
        <v>992</v>
      </c>
      <c r="AG553">
        <v>35</v>
      </c>
      <c r="AH553">
        <v>18.5</v>
      </c>
      <c r="AI553">
        <v>1.637</v>
      </c>
      <c r="AL553">
        <v>243.4</v>
      </c>
      <c r="AM553">
        <v>1.46</v>
      </c>
      <c r="AS553" t="s">
        <v>82</v>
      </c>
      <c r="AT553" t="s">
        <v>481</v>
      </c>
      <c r="AU553" t="s">
        <v>482</v>
      </c>
      <c r="AV553" t="s">
        <v>88</v>
      </c>
    </row>
    <row r="554" spans="1:52">
      <c r="A554" s="6" t="s">
        <v>607</v>
      </c>
      <c r="B554" t="s">
        <v>85</v>
      </c>
      <c r="C554" t="s">
        <v>323</v>
      </c>
      <c r="D554" t="s">
        <v>324</v>
      </c>
      <c r="E554" t="s">
        <v>80</v>
      </c>
      <c r="F554">
        <v>2012</v>
      </c>
      <c r="G554">
        <v>2012</v>
      </c>
      <c r="H554">
        <v>260</v>
      </c>
      <c r="I554">
        <v>0.1</v>
      </c>
      <c r="J554" t="s">
        <v>79</v>
      </c>
      <c r="K554">
        <v>60</v>
      </c>
      <c r="L554">
        <v>1</v>
      </c>
      <c r="M554">
        <v>1000</v>
      </c>
      <c r="N554">
        <v>25</v>
      </c>
      <c r="O554">
        <v>30.4</v>
      </c>
      <c r="P554">
        <v>8.56</v>
      </c>
      <c r="Q554">
        <v>37.5</v>
      </c>
      <c r="R554">
        <v>9.1199999999999992</v>
      </c>
      <c r="S554">
        <v>6.3</v>
      </c>
      <c r="U554">
        <v>-0.43</v>
      </c>
      <c r="V554">
        <v>2100</v>
      </c>
      <c r="W554">
        <v>4.2</v>
      </c>
      <c r="X554">
        <v>250</v>
      </c>
      <c r="Y554">
        <v>0.2</v>
      </c>
      <c r="Z554">
        <v>0</v>
      </c>
      <c r="AA554">
        <v>1000</v>
      </c>
      <c r="AB554">
        <v>3</v>
      </c>
      <c r="AC554">
        <v>-0.7</v>
      </c>
      <c r="AD554">
        <v>10.64</v>
      </c>
      <c r="AE554">
        <v>1638</v>
      </c>
      <c r="AF554">
        <v>982</v>
      </c>
      <c r="AG554">
        <v>40</v>
      </c>
      <c r="AH554">
        <v>20</v>
      </c>
      <c r="AI554">
        <v>1.609</v>
      </c>
      <c r="AL554">
        <v>243.4</v>
      </c>
      <c r="AM554">
        <v>1.46</v>
      </c>
      <c r="AS554" t="s">
        <v>82</v>
      </c>
      <c r="AT554" t="s">
        <v>86</v>
      </c>
      <c r="AU554" t="s">
        <v>87</v>
      </c>
      <c r="AV554" t="s">
        <v>88</v>
      </c>
      <c r="AZ554">
        <v>1.9</v>
      </c>
    </row>
    <row r="555" spans="1:52">
      <c r="A555" s="6" t="s">
        <v>607</v>
      </c>
      <c r="B555" t="s">
        <v>85</v>
      </c>
      <c r="C555" t="s">
        <v>325</v>
      </c>
      <c r="D555" t="s">
        <v>326</v>
      </c>
      <c r="E555" t="s">
        <v>476</v>
      </c>
      <c r="F555">
        <v>2011</v>
      </c>
      <c r="H555">
        <v>260</v>
      </c>
      <c r="I555">
        <v>0.1</v>
      </c>
      <c r="J555" t="s">
        <v>79</v>
      </c>
      <c r="K555">
        <v>60</v>
      </c>
      <c r="L555">
        <v>1</v>
      </c>
      <c r="M555">
        <v>1000</v>
      </c>
      <c r="N555">
        <v>25</v>
      </c>
      <c r="O555">
        <v>30.4</v>
      </c>
      <c r="P555">
        <v>8.56</v>
      </c>
      <c r="Q555">
        <v>37.5</v>
      </c>
      <c r="R555">
        <v>9.1199999999999992</v>
      </c>
      <c r="S555">
        <v>6.3</v>
      </c>
      <c r="U555">
        <v>-0.43</v>
      </c>
      <c r="V555">
        <v>2100</v>
      </c>
      <c r="W555">
        <v>4.2</v>
      </c>
      <c r="X555">
        <v>250</v>
      </c>
      <c r="Y555">
        <v>0.2</v>
      </c>
      <c r="Z555">
        <v>0</v>
      </c>
      <c r="AA555">
        <v>1000</v>
      </c>
      <c r="AB555">
        <v>3</v>
      </c>
      <c r="AC555">
        <v>-0.7</v>
      </c>
      <c r="AE555">
        <v>1638</v>
      </c>
      <c r="AF555">
        <v>982</v>
      </c>
      <c r="AG555">
        <v>40</v>
      </c>
      <c r="AH555">
        <v>19</v>
      </c>
      <c r="AI555">
        <v>1.609</v>
      </c>
      <c r="AL555">
        <v>243.4</v>
      </c>
      <c r="AM555">
        <v>1.46</v>
      </c>
      <c r="AS555" t="s">
        <v>82</v>
      </c>
      <c r="AT555" t="s">
        <v>481</v>
      </c>
      <c r="AU555" t="s">
        <v>482</v>
      </c>
      <c r="AV555" t="s">
        <v>88</v>
      </c>
      <c r="AZ555">
        <v>1.9</v>
      </c>
    </row>
    <row r="556" spans="1:52">
      <c r="A556" s="6" t="s">
        <v>607</v>
      </c>
      <c r="B556" t="s">
        <v>85</v>
      </c>
      <c r="C556" t="s">
        <v>327</v>
      </c>
      <c r="D556" t="s">
        <v>328</v>
      </c>
      <c r="E556" t="s">
        <v>476</v>
      </c>
      <c r="F556">
        <v>2012</v>
      </c>
      <c r="H556">
        <v>260</v>
      </c>
      <c r="I556">
        <v>0.1</v>
      </c>
      <c r="J556" t="s">
        <v>79</v>
      </c>
      <c r="K556">
        <v>60</v>
      </c>
      <c r="L556">
        <v>2</v>
      </c>
      <c r="M556">
        <v>1000</v>
      </c>
      <c r="N556">
        <v>25</v>
      </c>
      <c r="O556">
        <v>30.4</v>
      </c>
      <c r="P556">
        <v>8.56</v>
      </c>
      <c r="Q556">
        <v>37.5</v>
      </c>
      <c r="R556">
        <v>9.1199999999999992</v>
      </c>
      <c r="S556">
        <v>6.3</v>
      </c>
      <c r="U556">
        <v>-0.43</v>
      </c>
      <c r="V556">
        <v>2100</v>
      </c>
      <c r="W556">
        <v>4.2</v>
      </c>
      <c r="X556">
        <v>250</v>
      </c>
      <c r="Y556">
        <v>0.2</v>
      </c>
      <c r="Z556">
        <v>0</v>
      </c>
      <c r="AA556">
        <v>1000</v>
      </c>
      <c r="AB556">
        <v>3</v>
      </c>
      <c r="AC556">
        <v>-0.7</v>
      </c>
      <c r="AE556">
        <v>1638</v>
      </c>
      <c r="AF556">
        <v>982</v>
      </c>
      <c r="AG556">
        <v>40</v>
      </c>
      <c r="AH556">
        <v>19</v>
      </c>
      <c r="AI556">
        <v>1.609</v>
      </c>
      <c r="AL556">
        <v>121.7</v>
      </c>
      <c r="AM556">
        <v>1.46</v>
      </c>
      <c r="AS556" t="s">
        <v>82</v>
      </c>
      <c r="AT556" t="s">
        <v>481</v>
      </c>
      <c r="AU556" t="s">
        <v>482</v>
      </c>
      <c r="AV556" t="s">
        <v>88</v>
      </c>
      <c r="AZ556">
        <v>1.9</v>
      </c>
    </row>
    <row r="557" spans="1:52">
      <c r="A557" s="6" t="s">
        <v>607</v>
      </c>
      <c r="B557" t="s">
        <v>85</v>
      </c>
      <c r="C557" t="s">
        <v>495</v>
      </c>
      <c r="D557" t="s">
        <v>496</v>
      </c>
      <c r="E557" t="s">
        <v>476</v>
      </c>
      <c r="F557">
        <v>2013</v>
      </c>
      <c r="H557">
        <v>260</v>
      </c>
      <c r="I557">
        <v>0.1</v>
      </c>
      <c r="J557" t="s">
        <v>79</v>
      </c>
      <c r="K557">
        <v>60</v>
      </c>
      <c r="L557">
        <v>1</v>
      </c>
      <c r="M557">
        <v>1000</v>
      </c>
      <c r="N557">
        <v>25</v>
      </c>
      <c r="O557">
        <v>30.4</v>
      </c>
      <c r="P557">
        <v>8.56</v>
      </c>
      <c r="Q557">
        <v>37.5</v>
      </c>
      <c r="R557">
        <v>9.1199999999999992</v>
      </c>
      <c r="S557">
        <v>5.9630000000000001</v>
      </c>
      <c r="U557">
        <v>-0.43</v>
      </c>
      <c r="V557">
        <v>2100</v>
      </c>
      <c r="W557">
        <v>4.2</v>
      </c>
      <c r="X557">
        <v>250</v>
      </c>
      <c r="Y557">
        <v>0.2</v>
      </c>
      <c r="Z557">
        <v>0</v>
      </c>
      <c r="AA557">
        <v>1000</v>
      </c>
      <c r="AB557">
        <v>3</v>
      </c>
      <c r="AC557">
        <v>-0.7</v>
      </c>
      <c r="AE557">
        <v>1650</v>
      </c>
      <c r="AF557">
        <v>992</v>
      </c>
      <c r="AG557">
        <v>35</v>
      </c>
      <c r="AH557">
        <v>18.5</v>
      </c>
      <c r="AI557">
        <v>1.637</v>
      </c>
      <c r="AL557">
        <v>243.4</v>
      </c>
      <c r="AM557">
        <v>1.46</v>
      </c>
      <c r="AS557" t="s">
        <v>82</v>
      </c>
      <c r="AT557" t="s">
        <v>481</v>
      </c>
      <c r="AU557" t="s">
        <v>482</v>
      </c>
      <c r="AV557" t="s">
        <v>88</v>
      </c>
    </row>
    <row r="558" spans="1:52">
      <c r="A558" s="6" t="s">
        <v>607</v>
      </c>
      <c r="B558" t="s">
        <v>85</v>
      </c>
      <c r="C558" t="s">
        <v>339</v>
      </c>
      <c r="D558" t="s">
        <v>340</v>
      </c>
      <c r="E558" t="s">
        <v>476</v>
      </c>
      <c r="F558">
        <v>2010</v>
      </c>
      <c r="H558">
        <v>290</v>
      </c>
      <c r="I558">
        <v>0.1</v>
      </c>
      <c r="J558" t="s">
        <v>79</v>
      </c>
      <c r="K558">
        <v>72</v>
      </c>
      <c r="L558">
        <v>1</v>
      </c>
      <c r="M558">
        <v>1000</v>
      </c>
      <c r="N558">
        <v>25</v>
      </c>
      <c r="O558">
        <v>35.9</v>
      </c>
      <c r="P558">
        <v>8.08</v>
      </c>
      <c r="Q558">
        <v>44.4</v>
      </c>
      <c r="R558">
        <v>8.64</v>
      </c>
      <c r="S558">
        <v>5.6</v>
      </c>
      <c r="U558">
        <v>-0.43</v>
      </c>
      <c r="V558">
        <v>1200</v>
      </c>
      <c r="W558">
        <v>5.5</v>
      </c>
      <c r="X558">
        <v>300</v>
      </c>
      <c r="Y558">
        <v>0.27</v>
      </c>
      <c r="Z558">
        <v>0</v>
      </c>
      <c r="AA558">
        <v>1000</v>
      </c>
      <c r="AB558">
        <v>3</v>
      </c>
      <c r="AC558">
        <v>-0.7</v>
      </c>
      <c r="AE558">
        <v>1954</v>
      </c>
      <c r="AF558">
        <v>982</v>
      </c>
      <c r="AG558">
        <v>40</v>
      </c>
      <c r="AH558">
        <v>23</v>
      </c>
      <c r="AI558">
        <v>1.919</v>
      </c>
      <c r="AL558">
        <v>243.4</v>
      </c>
      <c r="AM558">
        <v>1.919</v>
      </c>
      <c r="AS558" t="s">
        <v>82</v>
      </c>
      <c r="AT558" t="s">
        <v>481</v>
      </c>
      <c r="AU558" t="s">
        <v>482</v>
      </c>
      <c r="AV558" t="s">
        <v>88</v>
      </c>
      <c r="AZ558">
        <v>1.7</v>
      </c>
    </row>
    <row r="559" spans="1:52">
      <c r="A559" s="6" t="s">
        <v>607</v>
      </c>
      <c r="B559" t="s">
        <v>85</v>
      </c>
      <c r="C559" t="s">
        <v>343</v>
      </c>
      <c r="D559" t="s">
        <v>344</v>
      </c>
      <c r="E559" t="s">
        <v>476</v>
      </c>
      <c r="F559">
        <v>2010</v>
      </c>
      <c r="H559">
        <v>300</v>
      </c>
      <c r="I559">
        <v>0.1</v>
      </c>
      <c r="J559" t="s">
        <v>79</v>
      </c>
      <c r="K559">
        <v>72</v>
      </c>
      <c r="L559">
        <v>1</v>
      </c>
      <c r="M559">
        <v>1000</v>
      </c>
      <c r="N559">
        <v>25</v>
      </c>
      <c r="O559">
        <v>36.1</v>
      </c>
      <c r="P559">
        <v>8.3000000000000007</v>
      </c>
      <c r="Q559">
        <v>44.6</v>
      </c>
      <c r="R559">
        <v>8.8699999999999992</v>
      </c>
      <c r="S559">
        <v>5.8</v>
      </c>
      <c r="U559">
        <v>-0.43</v>
      </c>
      <c r="V559">
        <v>1200</v>
      </c>
      <c r="W559">
        <v>5.5</v>
      </c>
      <c r="X559">
        <v>300</v>
      </c>
      <c r="Y559">
        <v>0.26</v>
      </c>
      <c r="Z559">
        <v>0</v>
      </c>
      <c r="AA559">
        <v>1000</v>
      </c>
      <c r="AB559">
        <v>3</v>
      </c>
      <c r="AC559">
        <v>-0.7</v>
      </c>
      <c r="AE559">
        <v>1954</v>
      </c>
      <c r="AF559">
        <v>982</v>
      </c>
      <c r="AG559">
        <v>40</v>
      </c>
      <c r="AH559">
        <v>23</v>
      </c>
      <c r="AI559">
        <v>1.919</v>
      </c>
      <c r="AL559">
        <v>243.4</v>
      </c>
      <c r="AM559">
        <v>1.919</v>
      </c>
      <c r="AS559" t="s">
        <v>82</v>
      </c>
      <c r="AT559" t="s">
        <v>481</v>
      </c>
      <c r="AU559" t="s">
        <v>482</v>
      </c>
      <c r="AV559" t="s">
        <v>88</v>
      </c>
      <c r="AZ559">
        <v>1.7</v>
      </c>
    </row>
    <row r="560" spans="1:52">
      <c r="A560" s="6" t="s">
        <v>608</v>
      </c>
      <c r="B560" t="s">
        <v>85</v>
      </c>
      <c r="C560" t="s">
        <v>89</v>
      </c>
      <c r="D560" t="s">
        <v>90</v>
      </c>
      <c r="E560" t="s">
        <v>81</v>
      </c>
      <c r="F560">
        <v>2010</v>
      </c>
      <c r="G560">
        <v>2012</v>
      </c>
      <c r="H560">
        <v>65</v>
      </c>
      <c r="I560">
        <v>0.1</v>
      </c>
      <c r="J560" t="s">
        <v>15</v>
      </c>
      <c r="K560">
        <v>36</v>
      </c>
      <c r="L560">
        <v>1</v>
      </c>
      <c r="M560">
        <v>1000</v>
      </c>
      <c r="N560">
        <v>25</v>
      </c>
      <c r="O560">
        <v>17.600000000000001</v>
      </c>
      <c r="P560">
        <v>3.68</v>
      </c>
      <c r="Q560">
        <v>22.1</v>
      </c>
      <c r="R560">
        <v>3.96</v>
      </c>
      <c r="S560">
        <v>2.4</v>
      </c>
      <c r="U560">
        <v>-0.45</v>
      </c>
      <c r="V560">
        <v>1200</v>
      </c>
      <c r="W560">
        <v>5.5</v>
      </c>
      <c r="X560">
        <v>300</v>
      </c>
      <c r="Y560">
        <v>0.28999999999999998</v>
      </c>
      <c r="Z560">
        <v>0</v>
      </c>
      <c r="AA560">
        <v>1000</v>
      </c>
      <c r="AB560">
        <v>2</v>
      </c>
      <c r="AC560">
        <v>-0.7</v>
      </c>
      <c r="AD560">
        <v>4.54</v>
      </c>
      <c r="AE560">
        <v>783</v>
      </c>
      <c r="AF560">
        <v>666</v>
      </c>
      <c r="AG560">
        <v>35</v>
      </c>
      <c r="AH560">
        <v>6.5</v>
      </c>
      <c r="AI560">
        <v>0.52100000000000002</v>
      </c>
      <c r="AL560">
        <v>119.5</v>
      </c>
      <c r="AM560">
        <v>0.43</v>
      </c>
      <c r="AS560" t="s">
        <v>82</v>
      </c>
      <c r="AT560" t="s">
        <v>86</v>
      </c>
      <c r="AU560" t="s">
        <v>87</v>
      </c>
      <c r="AV560" t="s">
        <v>88</v>
      </c>
    </row>
    <row r="561" spans="1:48">
      <c r="A561" s="6" t="s">
        <v>608</v>
      </c>
      <c r="B561" t="s">
        <v>85</v>
      </c>
      <c r="C561" t="s">
        <v>91</v>
      </c>
      <c r="D561" t="s">
        <v>92</v>
      </c>
      <c r="E561" t="s">
        <v>81</v>
      </c>
      <c r="F561">
        <v>2010</v>
      </c>
      <c r="G561">
        <v>2012</v>
      </c>
      <c r="H561">
        <v>85</v>
      </c>
      <c r="I561">
        <v>0.1</v>
      </c>
      <c r="J561" t="s">
        <v>15</v>
      </c>
      <c r="K561">
        <v>36</v>
      </c>
      <c r="L561">
        <v>1</v>
      </c>
      <c r="M561">
        <v>1000</v>
      </c>
      <c r="N561">
        <v>25</v>
      </c>
      <c r="O561">
        <v>17.8</v>
      </c>
      <c r="P561">
        <v>4.78</v>
      </c>
      <c r="Q561">
        <v>22.1</v>
      </c>
      <c r="R561">
        <v>5.12</v>
      </c>
      <c r="S561">
        <v>3.1</v>
      </c>
      <c r="U561">
        <v>-0.45</v>
      </c>
      <c r="V561">
        <v>1000</v>
      </c>
      <c r="W561">
        <v>5.5</v>
      </c>
      <c r="X561">
        <v>250</v>
      </c>
      <c r="Y561">
        <v>0.16</v>
      </c>
      <c r="Z561">
        <v>0</v>
      </c>
      <c r="AA561">
        <v>1000</v>
      </c>
      <c r="AB561">
        <v>2</v>
      </c>
      <c r="AC561">
        <v>-0.7</v>
      </c>
      <c r="AD561">
        <v>3.92</v>
      </c>
      <c r="AE561">
        <v>1213</v>
      </c>
      <c r="AF561">
        <v>547</v>
      </c>
      <c r="AG561">
        <v>35</v>
      </c>
      <c r="AH561">
        <v>8</v>
      </c>
      <c r="AI561">
        <v>0.66400000000000003</v>
      </c>
      <c r="AL561">
        <v>148.6</v>
      </c>
      <c r="AM561">
        <v>0.53500000000000003</v>
      </c>
      <c r="AS561" t="s">
        <v>82</v>
      </c>
      <c r="AT561" t="s">
        <v>86</v>
      </c>
      <c r="AU561" t="s">
        <v>87</v>
      </c>
      <c r="AV561" t="s">
        <v>88</v>
      </c>
    </row>
    <row r="562" spans="1:48">
      <c r="A562" s="6" t="s">
        <v>608</v>
      </c>
      <c r="B562" t="s">
        <v>85</v>
      </c>
      <c r="C562" t="s">
        <v>93</v>
      </c>
      <c r="D562" t="s">
        <v>94</v>
      </c>
      <c r="E562" t="s">
        <v>81</v>
      </c>
      <c r="F562">
        <v>2010</v>
      </c>
      <c r="G562">
        <v>2012</v>
      </c>
      <c r="H562">
        <v>130</v>
      </c>
      <c r="I562">
        <v>0.1</v>
      </c>
      <c r="J562" t="s">
        <v>15</v>
      </c>
      <c r="K562">
        <v>36</v>
      </c>
      <c r="L562">
        <v>1</v>
      </c>
      <c r="M562">
        <v>1000</v>
      </c>
      <c r="N562">
        <v>25</v>
      </c>
      <c r="O562">
        <v>17.600000000000001</v>
      </c>
      <c r="P562">
        <v>7.38</v>
      </c>
      <c r="Q562">
        <v>22.1</v>
      </c>
      <c r="R562">
        <v>7.95</v>
      </c>
      <c r="S562">
        <v>4.8</v>
      </c>
      <c r="U562">
        <v>-0.45</v>
      </c>
      <c r="V562">
        <v>600</v>
      </c>
      <c r="W562">
        <v>5.5</v>
      </c>
      <c r="X562">
        <v>150</v>
      </c>
      <c r="Y562">
        <v>0.15</v>
      </c>
      <c r="Z562">
        <v>0</v>
      </c>
      <c r="AA562">
        <v>1000</v>
      </c>
      <c r="AB562">
        <v>2</v>
      </c>
      <c r="AC562">
        <v>-0.7</v>
      </c>
      <c r="AD562">
        <v>3.92</v>
      </c>
      <c r="AE562">
        <v>1485</v>
      </c>
      <c r="AF562">
        <v>666</v>
      </c>
      <c r="AG562">
        <v>40</v>
      </c>
      <c r="AH562">
        <v>12</v>
      </c>
      <c r="AI562">
        <v>0.98899999999999999</v>
      </c>
      <c r="AL562">
        <v>238.9</v>
      </c>
      <c r="AM562">
        <v>0.86</v>
      </c>
      <c r="AS562" t="s">
        <v>82</v>
      </c>
      <c r="AT562" t="s">
        <v>86</v>
      </c>
      <c r="AU562" t="s">
        <v>87</v>
      </c>
      <c r="AV562" t="s">
        <v>88</v>
      </c>
    </row>
    <row r="563" spans="1:48">
      <c r="A563" s="6" t="s">
        <v>608</v>
      </c>
      <c r="B563" t="s">
        <v>85</v>
      </c>
      <c r="C563" t="s">
        <v>95</v>
      </c>
      <c r="D563" t="s">
        <v>96</v>
      </c>
      <c r="E563" t="s">
        <v>80</v>
      </c>
      <c r="F563">
        <v>2010</v>
      </c>
      <c r="G563">
        <v>2012</v>
      </c>
      <c r="H563">
        <v>160</v>
      </c>
      <c r="I563">
        <v>0.1</v>
      </c>
      <c r="J563" t="s">
        <v>15</v>
      </c>
      <c r="K563">
        <v>72</v>
      </c>
      <c r="L563">
        <v>1</v>
      </c>
      <c r="M563">
        <v>1000</v>
      </c>
      <c r="N563">
        <v>25</v>
      </c>
      <c r="O563">
        <v>35.1</v>
      </c>
      <c r="P563">
        <v>4.55</v>
      </c>
      <c r="Q563">
        <v>43.8</v>
      </c>
      <c r="R563">
        <v>4.91</v>
      </c>
      <c r="S563">
        <v>3</v>
      </c>
      <c r="U563">
        <v>-0.45</v>
      </c>
      <c r="V563">
        <v>2000</v>
      </c>
      <c r="W563">
        <v>5.5</v>
      </c>
      <c r="X563">
        <v>500</v>
      </c>
      <c r="Y563">
        <v>0.6</v>
      </c>
      <c r="Z563">
        <v>0</v>
      </c>
      <c r="AA563">
        <v>1000</v>
      </c>
      <c r="AB563">
        <v>3</v>
      </c>
      <c r="AC563">
        <v>-0.7</v>
      </c>
      <c r="AD563">
        <v>3.92</v>
      </c>
      <c r="AE563">
        <v>1580</v>
      </c>
      <c r="AF563">
        <v>808</v>
      </c>
      <c r="AG563">
        <v>40</v>
      </c>
      <c r="AH563">
        <v>15.75</v>
      </c>
      <c r="AI563">
        <v>1.278</v>
      </c>
      <c r="AL563">
        <v>148.6</v>
      </c>
      <c r="AM563">
        <v>1.07</v>
      </c>
      <c r="AS563" t="s">
        <v>82</v>
      </c>
      <c r="AT563" t="s">
        <v>86</v>
      </c>
      <c r="AU563" t="s">
        <v>87</v>
      </c>
      <c r="AV563" t="s">
        <v>88</v>
      </c>
    </row>
    <row r="564" spans="1:48">
      <c r="A564" s="6" t="s">
        <v>608</v>
      </c>
      <c r="B564" t="s">
        <v>85</v>
      </c>
      <c r="C564" t="s">
        <v>99</v>
      </c>
      <c r="D564" t="s">
        <v>100</v>
      </c>
      <c r="E564" t="s">
        <v>80</v>
      </c>
      <c r="F564">
        <v>2010</v>
      </c>
      <c r="G564">
        <v>2012</v>
      </c>
      <c r="H564">
        <v>165</v>
      </c>
      <c r="I564">
        <v>0.1</v>
      </c>
      <c r="J564" t="s">
        <v>15</v>
      </c>
      <c r="K564">
        <v>72</v>
      </c>
      <c r="L564">
        <v>1</v>
      </c>
      <c r="M564">
        <v>1000</v>
      </c>
      <c r="N564">
        <v>25</v>
      </c>
      <c r="O564">
        <v>35.299999999999997</v>
      </c>
      <c r="P564">
        <v>4.68</v>
      </c>
      <c r="Q564">
        <v>44.1</v>
      </c>
      <c r="R564">
        <v>5.01</v>
      </c>
      <c r="S564">
        <v>3</v>
      </c>
      <c r="U564">
        <v>-0.45</v>
      </c>
      <c r="V564">
        <v>2000</v>
      </c>
      <c r="W564">
        <v>5.5</v>
      </c>
      <c r="X564">
        <v>550</v>
      </c>
      <c r="Y564">
        <v>0.55000000000000004</v>
      </c>
      <c r="Z564">
        <v>0</v>
      </c>
      <c r="AA564">
        <v>1000</v>
      </c>
      <c r="AB564">
        <v>3</v>
      </c>
      <c r="AC564">
        <v>-0.7</v>
      </c>
      <c r="AD564">
        <v>3.92</v>
      </c>
      <c r="AE564">
        <v>1580</v>
      </c>
      <c r="AF564">
        <v>808</v>
      </c>
      <c r="AG564">
        <v>40</v>
      </c>
      <c r="AH564">
        <v>15.75</v>
      </c>
      <c r="AI564">
        <v>1.278</v>
      </c>
      <c r="AL564">
        <v>148.6</v>
      </c>
      <c r="AM564">
        <v>1.07</v>
      </c>
      <c r="AS564" t="s">
        <v>82</v>
      </c>
      <c r="AT564" t="s">
        <v>86</v>
      </c>
      <c r="AU564" t="s">
        <v>87</v>
      </c>
      <c r="AV564" t="s">
        <v>88</v>
      </c>
    </row>
    <row r="565" spans="1:48">
      <c r="A565" s="6" t="s">
        <v>608</v>
      </c>
      <c r="B565" t="s">
        <v>85</v>
      </c>
      <c r="C565" t="s">
        <v>103</v>
      </c>
      <c r="D565" t="s">
        <v>104</v>
      </c>
      <c r="E565" t="s">
        <v>80</v>
      </c>
      <c r="F565">
        <v>2010</v>
      </c>
      <c r="G565">
        <v>2012</v>
      </c>
      <c r="H565">
        <v>170</v>
      </c>
      <c r="I565">
        <v>0.1</v>
      </c>
      <c r="J565" t="s">
        <v>15</v>
      </c>
      <c r="K565">
        <v>72</v>
      </c>
      <c r="L565">
        <v>1</v>
      </c>
      <c r="M565">
        <v>1000</v>
      </c>
      <c r="N565">
        <v>25</v>
      </c>
      <c r="O565">
        <v>35.6</v>
      </c>
      <c r="P565">
        <v>4.78</v>
      </c>
      <c r="Q565">
        <v>44.3</v>
      </c>
      <c r="R565">
        <v>5.12</v>
      </c>
      <c r="S565">
        <v>3.1</v>
      </c>
      <c r="U565">
        <v>-0.45</v>
      </c>
      <c r="V565">
        <v>2000</v>
      </c>
      <c r="W565">
        <v>5.5</v>
      </c>
      <c r="X565">
        <v>500</v>
      </c>
      <c r="Y565">
        <v>0.52</v>
      </c>
      <c r="Z565">
        <v>0</v>
      </c>
      <c r="AA565">
        <v>1000</v>
      </c>
      <c r="AB565">
        <v>3</v>
      </c>
      <c r="AC565">
        <v>-0.7</v>
      </c>
      <c r="AD565">
        <v>6.14</v>
      </c>
      <c r="AE565">
        <v>1580</v>
      </c>
      <c r="AF565">
        <v>808</v>
      </c>
      <c r="AG565">
        <v>40</v>
      </c>
      <c r="AH565">
        <v>15.75</v>
      </c>
      <c r="AI565">
        <v>1.278</v>
      </c>
      <c r="AL565">
        <v>148.6</v>
      </c>
      <c r="AM565">
        <v>1.07</v>
      </c>
      <c r="AS565" t="s">
        <v>82</v>
      </c>
      <c r="AT565" t="s">
        <v>86</v>
      </c>
      <c r="AU565" t="s">
        <v>87</v>
      </c>
      <c r="AV565" t="s">
        <v>88</v>
      </c>
    </row>
    <row r="566" spans="1:48">
      <c r="A566" s="6" t="s">
        <v>608</v>
      </c>
      <c r="B566" t="s">
        <v>85</v>
      </c>
      <c r="C566" t="s">
        <v>107</v>
      </c>
      <c r="D566" t="s">
        <v>108</v>
      </c>
      <c r="E566" t="s">
        <v>80</v>
      </c>
      <c r="F566">
        <v>2010</v>
      </c>
      <c r="G566">
        <v>2012</v>
      </c>
      <c r="H566">
        <v>175</v>
      </c>
      <c r="I566">
        <v>0.1</v>
      </c>
      <c r="J566" t="s">
        <v>15</v>
      </c>
      <c r="K566">
        <v>72</v>
      </c>
      <c r="L566">
        <v>1</v>
      </c>
      <c r="M566">
        <v>1000</v>
      </c>
      <c r="N566">
        <v>25</v>
      </c>
      <c r="O566">
        <v>35.799999999999997</v>
      </c>
      <c r="P566">
        <v>4.8899999999999997</v>
      </c>
      <c r="Q566">
        <v>44.4</v>
      </c>
      <c r="R566">
        <v>5.23</v>
      </c>
      <c r="S566">
        <v>3.1</v>
      </c>
      <c r="U566">
        <v>-0.45</v>
      </c>
      <c r="V566">
        <v>2000</v>
      </c>
      <c r="W566">
        <v>5.5</v>
      </c>
      <c r="X566">
        <v>550</v>
      </c>
      <c r="Y566">
        <v>0.48</v>
      </c>
      <c r="Z566">
        <v>0</v>
      </c>
      <c r="AA566">
        <v>1000</v>
      </c>
      <c r="AB566">
        <v>3</v>
      </c>
      <c r="AC566">
        <v>-0.7</v>
      </c>
      <c r="AD566">
        <v>3.92</v>
      </c>
      <c r="AE566">
        <v>1580</v>
      </c>
      <c r="AF566">
        <v>808</v>
      </c>
      <c r="AG566">
        <v>40</v>
      </c>
      <c r="AH566">
        <v>15.75</v>
      </c>
      <c r="AI566">
        <v>1.278</v>
      </c>
      <c r="AL566">
        <v>148.6</v>
      </c>
      <c r="AM566">
        <v>1.07</v>
      </c>
      <c r="AS566" t="s">
        <v>82</v>
      </c>
      <c r="AT566" t="s">
        <v>86</v>
      </c>
      <c r="AU566" t="s">
        <v>87</v>
      </c>
      <c r="AV566" t="s">
        <v>88</v>
      </c>
    </row>
    <row r="567" spans="1:48">
      <c r="A567" s="6" t="s">
        <v>608</v>
      </c>
      <c r="B567" t="s">
        <v>85</v>
      </c>
      <c r="C567" t="s">
        <v>111</v>
      </c>
      <c r="D567" t="s">
        <v>112</v>
      </c>
      <c r="E567" t="s">
        <v>80</v>
      </c>
      <c r="F567">
        <v>2010</v>
      </c>
      <c r="G567">
        <v>2012</v>
      </c>
      <c r="H567">
        <v>180</v>
      </c>
      <c r="I567">
        <v>0.1</v>
      </c>
      <c r="J567" t="s">
        <v>15</v>
      </c>
      <c r="K567">
        <v>72</v>
      </c>
      <c r="L567">
        <v>1</v>
      </c>
      <c r="M567">
        <v>1000</v>
      </c>
      <c r="N567">
        <v>25</v>
      </c>
      <c r="O567">
        <v>36.1</v>
      </c>
      <c r="P567">
        <v>4.99</v>
      </c>
      <c r="Q567">
        <v>44.6</v>
      </c>
      <c r="R567">
        <v>5.34</v>
      </c>
      <c r="S567">
        <v>3.2</v>
      </c>
      <c r="U567">
        <v>-0.45</v>
      </c>
      <c r="V567">
        <v>2000</v>
      </c>
      <c r="W567">
        <v>5.5</v>
      </c>
      <c r="X567">
        <v>500</v>
      </c>
      <c r="Y567">
        <v>0.45</v>
      </c>
      <c r="Z567">
        <v>0</v>
      </c>
      <c r="AA567">
        <v>1000</v>
      </c>
      <c r="AB567">
        <v>3</v>
      </c>
      <c r="AC567">
        <v>-0.7</v>
      </c>
      <c r="AD567">
        <v>3.92</v>
      </c>
      <c r="AE567">
        <v>1580</v>
      </c>
      <c r="AF567">
        <v>808</v>
      </c>
      <c r="AG567">
        <v>40</v>
      </c>
      <c r="AH567">
        <v>15.75</v>
      </c>
      <c r="AI567">
        <v>1.278</v>
      </c>
      <c r="AL567">
        <v>148.6</v>
      </c>
      <c r="AM567">
        <v>1.07</v>
      </c>
      <c r="AS567" t="s">
        <v>82</v>
      </c>
      <c r="AT567" t="s">
        <v>86</v>
      </c>
      <c r="AU567" t="s">
        <v>87</v>
      </c>
      <c r="AV567" t="s">
        <v>88</v>
      </c>
    </row>
    <row r="568" spans="1:48">
      <c r="A568" s="6" t="s">
        <v>608</v>
      </c>
      <c r="B568" t="s">
        <v>85</v>
      </c>
      <c r="C568" t="s">
        <v>115</v>
      </c>
      <c r="D568" t="s">
        <v>116</v>
      </c>
      <c r="E568" t="s">
        <v>80</v>
      </c>
      <c r="F568">
        <v>2010</v>
      </c>
      <c r="G568">
        <v>2012</v>
      </c>
      <c r="H568">
        <v>185</v>
      </c>
      <c r="I568">
        <v>0.1</v>
      </c>
      <c r="J568" t="s">
        <v>15</v>
      </c>
      <c r="K568">
        <v>72</v>
      </c>
      <c r="L568">
        <v>1</v>
      </c>
      <c r="M568">
        <v>1000</v>
      </c>
      <c r="N568">
        <v>25</v>
      </c>
      <c r="O568">
        <v>36.4</v>
      </c>
      <c r="P568">
        <v>5.09</v>
      </c>
      <c r="Q568">
        <v>44.6</v>
      </c>
      <c r="R568">
        <v>5.46</v>
      </c>
      <c r="S568">
        <v>3.3</v>
      </c>
      <c r="U568">
        <v>-0.45</v>
      </c>
      <c r="V568">
        <v>2000</v>
      </c>
      <c r="W568">
        <v>5.5</v>
      </c>
      <c r="X568">
        <v>500</v>
      </c>
      <c r="Y568">
        <v>0.4</v>
      </c>
      <c r="Z568">
        <v>0</v>
      </c>
      <c r="AA568">
        <v>1000</v>
      </c>
      <c r="AB568">
        <v>3</v>
      </c>
      <c r="AC568">
        <v>-0.7</v>
      </c>
      <c r="AD568">
        <v>6.55</v>
      </c>
      <c r="AE568">
        <v>1580</v>
      </c>
      <c r="AF568">
        <v>808</v>
      </c>
      <c r="AG568">
        <v>40</v>
      </c>
      <c r="AH568">
        <v>15.75</v>
      </c>
      <c r="AI568">
        <v>1.278</v>
      </c>
      <c r="AL568">
        <v>148.6</v>
      </c>
      <c r="AM568">
        <v>1.07</v>
      </c>
      <c r="AS568" t="s">
        <v>82</v>
      </c>
      <c r="AT568" t="s">
        <v>86</v>
      </c>
      <c r="AU568" t="s">
        <v>87</v>
      </c>
      <c r="AV568" t="s">
        <v>88</v>
      </c>
    </row>
    <row r="569" spans="1:48">
      <c r="A569" s="6" t="s">
        <v>608</v>
      </c>
      <c r="B569" t="s">
        <v>85</v>
      </c>
      <c r="C569" t="s">
        <v>119</v>
      </c>
      <c r="D569" t="s">
        <v>120</v>
      </c>
      <c r="E569" t="s">
        <v>80</v>
      </c>
      <c r="F569">
        <v>2010</v>
      </c>
      <c r="G569">
        <v>2012</v>
      </c>
      <c r="H569">
        <v>190</v>
      </c>
      <c r="I569">
        <v>0.1</v>
      </c>
      <c r="J569" t="s">
        <v>15</v>
      </c>
      <c r="K569">
        <v>72</v>
      </c>
      <c r="L569">
        <v>1</v>
      </c>
      <c r="M569">
        <v>1000</v>
      </c>
      <c r="N569">
        <v>25</v>
      </c>
      <c r="O569">
        <v>36.6</v>
      </c>
      <c r="P569">
        <v>5.19</v>
      </c>
      <c r="Q569">
        <v>44.8</v>
      </c>
      <c r="R569">
        <v>5.52</v>
      </c>
      <c r="S569">
        <v>3.3</v>
      </c>
      <c r="U569">
        <v>-0.45</v>
      </c>
      <c r="V569">
        <v>2000</v>
      </c>
      <c r="W569">
        <v>5.5</v>
      </c>
      <c r="X569">
        <v>550</v>
      </c>
      <c r="Y569">
        <v>0.34</v>
      </c>
      <c r="Z569">
        <v>0</v>
      </c>
      <c r="AA569">
        <v>1000</v>
      </c>
      <c r="AB569">
        <v>3</v>
      </c>
      <c r="AC569">
        <v>-0.7</v>
      </c>
      <c r="AD569">
        <v>3.92</v>
      </c>
      <c r="AE569">
        <v>1580</v>
      </c>
      <c r="AF569">
        <v>808</v>
      </c>
      <c r="AG569">
        <v>40</v>
      </c>
      <c r="AH569">
        <v>15.75</v>
      </c>
      <c r="AI569">
        <v>1.278</v>
      </c>
      <c r="AL569">
        <v>148.6</v>
      </c>
      <c r="AM569">
        <v>1.07</v>
      </c>
      <c r="AS569" t="s">
        <v>82</v>
      </c>
      <c r="AT569" t="s">
        <v>86</v>
      </c>
      <c r="AU569" t="s">
        <v>87</v>
      </c>
      <c r="AV569" t="s">
        <v>88</v>
      </c>
    </row>
    <row r="570" spans="1:48">
      <c r="A570" s="6" t="s">
        <v>608</v>
      </c>
      <c r="B570" t="s">
        <v>85</v>
      </c>
      <c r="C570" t="s">
        <v>123</v>
      </c>
      <c r="D570" t="s">
        <v>480</v>
      </c>
      <c r="E570" t="s">
        <v>476</v>
      </c>
      <c r="F570">
        <v>2011</v>
      </c>
      <c r="H570">
        <v>195</v>
      </c>
      <c r="I570">
        <v>0.1</v>
      </c>
      <c r="J570" t="s">
        <v>15</v>
      </c>
      <c r="K570">
        <v>72</v>
      </c>
      <c r="L570">
        <v>1</v>
      </c>
      <c r="M570">
        <v>1000</v>
      </c>
      <c r="N570">
        <v>25</v>
      </c>
      <c r="O570">
        <v>37</v>
      </c>
      <c r="P570">
        <v>5.27</v>
      </c>
      <c r="Q570">
        <v>45</v>
      </c>
      <c r="R570">
        <v>5.62</v>
      </c>
      <c r="S570">
        <v>3.4</v>
      </c>
      <c r="U570">
        <v>-0.45</v>
      </c>
      <c r="V570">
        <v>2000</v>
      </c>
      <c r="W570">
        <v>5.5</v>
      </c>
      <c r="X570">
        <v>550</v>
      </c>
      <c r="Y570">
        <v>0.59499999999999997</v>
      </c>
      <c r="Z570">
        <v>0</v>
      </c>
      <c r="AA570">
        <v>1000</v>
      </c>
      <c r="AB570">
        <v>3</v>
      </c>
      <c r="AC570">
        <v>-0.7</v>
      </c>
      <c r="AD570">
        <v>3.92</v>
      </c>
      <c r="AE570">
        <v>1595</v>
      </c>
      <c r="AF570">
        <v>801</v>
      </c>
      <c r="AG570">
        <v>40</v>
      </c>
      <c r="AH570">
        <v>15.3</v>
      </c>
      <c r="AI570">
        <v>1.2769999999999999</v>
      </c>
      <c r="AL570">
        <v>154.82</v>
      </c>
      <c r="AM570">
        <v>1.115</v>
      </c>
      <c r="AS570" t="s">
        <v>82</v>
      </c>
      <c r="AT570" t="s">
        <v>481</v>
      </c>
      <c r="AU570" t="s">
        <v>87</v>
      </c>
      <c r="AV570" t="s">
        <v>88</v>
      </c>
    </row>
    <row r="571" spans="1:48">
      <c r="A571" s="6" t="s">
        <v>608</v>
      </c>
      <c r="B571" t="s">
        <v>85</v>
      </c>
      <c r="C571" t="s">
        <v>125</v>
      </c>
      <c r="D571" t="s">
        <v>126</v>
      </c>
      <c r="E571" t="s">
        <v>80</v>
      </c>
      <c r="F571">
        <v>2011</v>
      </c>
      <c r="G571">
        <v>2012</v>
      </c>
      <c r="H571">
        <v>195</v>
      </c>
      <c r="I571">
        <v>0.1</v>
      </c>
      <c r="J571" t="s">
        <v>15</v>
      </c>
      <c r="K571">
        <v>48</v>
      </c>
      <c r="L571">
        <v>1</v>
      </c>
      <c r="M571">
        <v>1000</v>
      </c>
      <c r="N571">
        <v>25</v>
      </c>
      <c r="O571">
        <v>24.2</v>
      </c>
      <c r="P571">
        <v>8.0399999999999991</v>
      </c>
      <c r="Q571">
        <v>29.9</v>
      </c>
      <c r="R571">
        <v>8.56</v>
      </c>
      <c r="S571">
        <v>5.0999999999999996</v>
      </c>
      <c r="U571">
        <v>-0.45</v>
      </c>
      <c r="V571">
        <v>1000</v>
      </c>
      <c r="W571">
        <v>5.5</v>
      </c>
      <c r="X571">
        <v>240</v>
      </c>
      <c r="Y571">
        <v>0.18</v>
      </c>
      <c r="Z571">
        <v>0</v>
      </c>
      <c r="AA571">
        <v>1000</v>
      </c>
      <c r="AB571">
        <v>3</v>
      </c>
      <c r="AC571">
        <v>-0.7</v>
      </c>
      <c r="AD571">
        <v>3.92</v>
      </c>
      <c r="AE571">
        <v>1324</v>
      </c>
      <c r="AF571">
        <v>982</v>
      </c>
      <c r="AG571">
        <v>40</v>
      </c>
      <c r="AH571">
        <v>16</v>
      </c>
      <c r="AI571">
        <v>1.3</v>
      </c>
      <c r="AL571">
        <v>238.9</v>
      </c>
      <c r="AM571">
        <v>1.147</v>
      </c>
      <c r="AS571" t="s">
        <v>82</v>
      </c>
      <c r="AT571" t="s">
        <v>86</v>
      </c>
      <c r="AU571" t="s">
        <v>87</v>
      </c>
      <c r="AV571" t="s">
        <v>88</v>
      </c>
    </row>
    <row r="572" spans="1:48">
      <c r="A572" s="6" t="s">
        <v>608</v>
      </c>
      <c r="B572" t="s">
        <v>85</v>
      </c>
      <c r="C572" t="s">
        <v>127</v>
      </c>
      <c r="D572" t="s">
        <v>128</v>
      </c>
      <c r="E572" t="s">
        <v>476</v>
      </c>
      <c r="F572">
        <v>2012</v>
      </c>
      <c r="H572">
        <v>200</v>
      </c>
      <c r="I572">
        <v>0.1</v>
      </c>
      <c r="J572" t="s">
        <v>15</v>
      </c>
      <c r="K572">
        <v>72</v>
      </c>
      <c r="L572">
        <v>1</v>
      </c>
      <c r="M572">
        <v>1000</v>
      </c>
      <c r="N572">
        <v>25</v>
      </c>
      <c r="O572">
        <v>37.4</v>
      </c>
      <c r="P572">
        <v>5.35</v>
      </c>
      <c r="Q572">
        <v>45.3</v>
      </c>
      <c r="R572">
        <v>5.71</v>
      </c>
      <c r="S572">
        <v>3.3</v>
      </c>
      <c r="U572">
        <v>-0.45</v>
      </c>
      <c r="V572">
        <v>2000</v>
      </c>
      <c r="W572">
        <v>5.5</v>
      </c>
      <c r="X572">
        <v>500</v>
      </c>
      <c r="Y572">
        <v>0.56000000000000005</v>
      </c>
      <c r="Z572">
        <v>0</v>
      </c>
      <c r="AA572">
        <v>1000</v>
      </c>
      <c r="AB572">
        <v>3</v>
      </c>
      <c r="AC572">
        <v>-0.7</v>
      </c>
      <c r="AD572">
        <v>6.55</v>
      </c>
      <c r="AE572">
        <v>1595</v>
      </c>
      <c r="AF572">
        <v>801</v>
      </c>
      <c r="AG572">
        <v>40</v>
      </c>
      <c r="AH572">
        <v>15.3</v>
      </c>
      <c r="AI572">
        <v>1.2769999999999999</v>
      </c>
      <c r="AL572">
        <v>154.82</v>
      </c>
      <c r="AM572">
        <v>1.115</v>
      </c>
      <c r="AS572" t="s">
        <v>82</v>
      </c>
      <c r="AT572" t="s">
        <v>481</v>
      </c>
      <c r="AU572" t="s">
        <v>482</v>
      </c>
      <c r="AV572" t="s">
        <v>88</v>
      </c>
    </row>
    <row r="573" spans="1:48">
      <c r="A573" s="6" t="s">
        <v>608</v>
      </c>
      <c r="B573" t="s">
        <v>85</v>
      </c>
      <c r="C573" t="s">
        <v>129</v>
      </c>
      <c r="D573" t="s">
        <v>130</v>
      </c>
      <c r="E573" t="s">
        <v>476</v>
      </c>
      <c r="F573">
        <v>2011</v>
      </c>
      <c r="H573">
        <v>200</v>
      </c>
      <c r="I573">
        <v>0.1</v>
      </c>
      <c r="J573" t="s">
        <v>15</v>
      </c>
      <c r="K573">
        <v>48</v>
      </c>
      <c r="L573">
        <v>1</v>
      </c>
      <c r="M573">
        <v>1000</v>
      </c>
      <c r="N573">
        <v>25</v>
      </c>
      <c r="O573">
        <v>24.3</v>
      </c>
      <c r="P573">
        <v>8.2200000000000006</v>
      </c>
      <c r="Q573">
        <v>30</v>
      </c>
      <c r="R573">
        <v>8.74</v>
      </c>
      <c r="S573">
        <v>5.0999999999999996</v>
      </c>
      <c r="U573">
        <v>-0.45</v>
      </c>
      <c r="V573">
        <v>1000</v>
      </c>
      <c r="W573">
        <v>5.5</v>
      </c>
      <c r="X573">
        <v>240</v>
      </c>
      <c r="Y573">
        <v>0.26500000000000001</v>
      </c>
      <c r="Z573">
        <v>0</v>
      </c>
      <c r="AA573">
        <v>1000</v>
      </c>
      <c r="AB573">
        <v>3</v>
      </c>
      <c r="AC573">
        <v>-0.7</v>
      </c>
      <c r="AE573">
        <v>1324</v>
      </c>
      <c r="AF573">
        <v>984</v>
      </c>
      <c r="AG573">
        <v>40</v>
      </c>
      <c r="AH573">
        <v>15.3</v>
      </c>
      <c r="AI573">
        <v>1.3</v>
      </c>
      <c r="AL573">
        <v>238.9</v>
      </c>
      <c r="AM573">
        <v>1.147</v>
      </c>
      <c r="AS573" t="s">
        <v>82</v>
      </c>
      <c r="AT573" t="s">
        <v>481</v>
      </c>
      <c r="AU573" t="s">
        <v>482</v>
      </c>
      <c r="AV573" t="s">
        <v>88</v>
      </c>
    </row>
    <row r="574" spans="1:48">
      <c r="A574" s="6" t="s">
        <v>608</v>
      </c>
      <c r="B574" t="s">
        <v>85</v>
      </c>
      <c r="C574" t="s">
        <v>131</v>
      </c>
      <c r="D574" t="s">
        <v>132</v>
      </c>
      <c r="E574" t="s">
        <v>83</v>
      </c>
      <c r="F574">
        <v>2012</v>
      </c>
      <c r="G574">
        <v>2013</v>
      </c>
      <c r="H574">
        <v>200</v>
      </c>
      <c r="I574">
        <v>0.1</v>
      </c>
      <c r="J574" t="s">
        <v>15</v>
      </c>
      <c r="K574">
        <v>48</v>
      </c>
      <c r="L574">
        <v>1</v>
      </c>
      <c r="M574">
        <v>1000</v>
      </c>
      <c r="N574">
        <v>25</v>
      </c>
      <c r="O574">
        <v>24.3</v>
      </c>
      <c r="P574">
        <v>8.2200000000000006</v>
      </c>
      <c r="Q574">
        <v>30</v>
      </c>
      <c r="R574">
        <v>8.74</v>
      </c>
      <c r="S574">
        <v>5.0999999999999996</v>
      </c>
      <c r="U574">
        <v>-0.45</v>
      </c>
      <c r="V574">
        <v>1000</v>
      </c>
      <c r="W574">
        <v>5.5</v>
      </c>
      <c r="X574">
        <v>240</v>
      </c>
      <c r="Y574">
        <v>0.17</v>
      </c>
      <c r="Z574">
        <v>0</v>
      </c>
      <c r="AA574">
        <v>1000</v>
      </c>
      <c r="AB574">
        <v>3</v>
      </c>
      <c r="AC574">
        <v>-0.7</v>
      </c>
      <c r="AD574">
        <v>3.92</v>
      </c>
      <c r="AE574">
        <v>1324</v>
      </c>
      <c r="AF574">
        <v>982</v>
      </c>
      <c r="AG574">
        <v>40</v>
      </c>
      <c r="AH574">
        <v>16</v>
      </c>
      <c r="AI574">
        <v>1.3</v>
      </c>
      <c r="AL574">
        <v>238.9</v>
      </c>
      <c r="AM574">
        <v>1.147</v>
      </c>
      <c r="AS574" t="s">
        <v>82</v>
      </c>
      <c r="AT574" t="s">
        <v>86</v>
      </c>
      <c r="AU574" t="s">
        <v>87</v>
      </c>
      <c r="AV574" t="s">
        <v>88</v>
      </c>
    </row>
    <row r="575" spans="1:48">
      <c r="A575" s="6" t="s">
        <v>608</v>
      </c>
      <c r="B575" t="s">
        <v>85</v>
      </c>
      <c r="C575" t="s">
        <v>135</v>
      </c>
      <c r="D575" t="s">
        <v>136</v>
      </c>
      <c r="E575" t="s">
        <v>476</v>
      </c>
      <c r="F575">
        <v>2012</v>
      </c>
      <c r="H575">
        <v>205</v>
      </c>
      <c r="I575">
        <v>0.1</v>
      </c>
      <c r="J575" t="s">
        <v>15</v>
      </c>
      <c r="K575">
        <v>72</v>
      </c>
      <c r="L575">
        <v>1</v>
      </c>
      <c r="M575">
        <v>1000</v>
      </c>
      <c r="N575">
        <v>25</v>
      </c>
      <c r="O575">
        <v>37.700000000000003</v>
      </c>
      <c r="P575">
        <v>5.43</v>
      </c>
      <c r="Q575">
        <v>45.4</v>
      </c>
      <c r="R575">
        <v>5.81</v>
      </c>
      <c r="S575">
        <v>3.5</v>
      </c>
      <c r="U575">
        <v>-0.45</v>
      </c>
      <c r="V575">
        <v>2000</v>
      </c>
      <c r="W575">
        <v>5.5</v>
      </c>
      <c r="X575">
        <v>500</v>
      </c>
      <c r="Y575">
        <v>0.53</v>
      </c>
      <c r="Z575">
        <v>0</v>
      </c>
      <c r="AA575">
        <v>1000</v>
      </c>
      <c r="AB575">
        <v>3</v>
      </c>
      <c r="AC575">
        <v>-0.7</v>
      </c>
      <c r="AE575">
        <v>1595</v>
      </c>
      <c r="AF575">
        <v>801</v>
      </c>
      <c r="AG575">
        <v>40</v>
      </c>
      <c r="AH575">
        <v>15.3</v>
      </c>
      <c r="AI575">
        <v>1.2769999999999999</v>
      </c>
      <c r="AL575">
        <v>154.82</v>
      </c>
      <c r="AM575">
        <v>1.115</v>
      </c>
      <c r="AS575" t="s">
        <v>82</v>
      </c>
      <c r="AT575" t="s">
        <v>481</v>
      </c>
      <c r="AU575" t="s">
        <v>482</v>
      </c>
      <c r="AV575" t="s">
        <v>88</v>
      </c>
    </row>
    <row r="576" spans="1:48">
      <c r="A576" s="6" t="s">
        <v>608</v>
      </c>
      <c r="B576" t="s">
        <v>85</v>
      </c>
      <c r="C576" t="s">
        <v>137</v>
      </c>
      <c r="D576" t="s">
        <v>138</v>
      </c>
      <c r="E576" t="s">
        <v>83</v>
      </c>
      <c r="F576">
        <v>2012</v>
      </c>
      <c r="G576">
        <v>2013</v>
      </c>
      <c r="H576">
        <v>205</v>
      </c>
      <c r="I576">
        <v>0.1</v>
      </c>
      <c r="J576" t="s">
        <v>15</v>
      </c>
      <c r="K576">
        <v>48</v>
      </c>
      <c r="L576">
        <v>1</v>
      </c>
      <c r="M576">
        <v>1000</v>
      </c>
      <c r="N576">
        <v>25</v>
      </c>
      <c r="O576">
        <v>24.5</v>
      </c>
      <c r="P576">
        <v>8.3800000000000008</v>
      </c>
      <c r="Q576">
        <v>30.2</v>
      </c>
      <c r="R576">
        <v>8.9</v>
      </c>
      <c r="S576">
        <v>5.4</v>
      </c>
      <c r="U576">
        <v>-0.45</v>
      </c>
      <c r="V576">
        <v>1000</v>
      </c>
      <c r="W576">
        <v>5.5</v>
      </c>
      <c r="X576">
        <v>240</v>
      </c>
      <c r="Y576">
        <v>0.16500000000000001</v>
      </c>
      <c r="Z576">
        <v>0</v>
      </c>
      <c r="AA576">
        <v>1000</v>
      </c>
      <c r="AB576">
        <v>3</v>
      </c>
      <c r="AC576">
        <v>-0.7</v>
      </c>
      <c r="AD576">
        <v>10.49</v>
      </c>
      <c r="AE576">
        <v>1324</v>
      </c>
      <c r="AF576">
        <v>982</v>
      </c>
      <c r="AG576">
        <v>40</v>
      </c>
      <c r="AH576">
        <v>16</v>
      </c>
      <c r="AI576">
        <v>1.3</v>
      </c>
      <c r="AL576">
        <v>238.9</v>
      </c>
      <c r="AM576">
        <v>1.147</v>
      </c>
      <c r="AS576" t="s">
        <v>82</v>
      </c>
      <c r="AT576" t="s">
        <v>86</v>
      </c>
      <c r="AU576" t="s">
        <v>87</v>
      </c>
      <c r="AV576" t="s">
        <v>88</v>
      </c>
    </row>
    <row r="577" spans="1:48">
      <c r="A577" s="6" t="s">
        <v>608</v>
      </c>
      <c r="B577" t="s">
        <v>85</v>
      </c>
      <c r="C577" t="s">
        <v>483</v>
      </c>
      <c r="D577" t="s">
        <v>484</v>
      </c>
      <c r="E577" t="s">
        <v>476</v>
      </c>
      <c r="F577">
        <v>2013</v>
      </c>
      <c r="H577">
        <v>205</v>
      </c>
      <c r="I577">
        <v>0.1</v>
      </c>
      <c r="J577" t="s">
        <v>15</v>
      </c>
      <c r="K577">
        <v>48</v>
      </c>
      <c r="L577">
        <v>1</v>
      </c>
      <c r="M577">
        <v>1000</v>
      </c>
      <c r="N577">
        <v>25</v>
      </c>
      <c r="O577">
        <v>24.5</v>
      </c>
      <c r="P577">
        <v>8.3800000000000008</v>
      </c>
      <c r="Q577">
        <v>30.2</v>
      </c>
      <c r="R577">
        <v>8.9</v>
      </c>
      <c r="S577">
        <v>5.3049999999999997</v>
      </c>
      <c r="U577">
        <v>-0.45</v>
      </c>
      <c r="Y577">
        <v>0.26</v>
      </c>
      <c r="AA577">
        <v>1000</v>
      </c>
      <c r="AB577">
        <v>3</v>
      </c>
      <c r="AC577">
        <v>-0.7</v>
      </c>
      <c r="AE577">
        <v>1324</v>
      </c>
      <c r="AF577">
        <v>984</v>
      </c>
      <c r="AG577">
        <v>40</v>
      </c>
      <c r="AH577">
        <v>15.3</v>
      </c>
      <c r="AI577">
        <v>1.3</v>
      </c>
      <c r="AL577">
        <v>243.4</v>
      </c>
      <c r="AM577">
        <v>1.1679999999999999</v>
      </c>
      <c r="AS577" t="s">
        <v>82</v>
      </c>
      <c r="AT577" t="s">
        <v>481</v>
      </c>
      <c r="AU577" t="s">
        <v>482</v>
      </c>
      <c r="AV577" t="s">
        <v>88</v>
      </c>
    </row>
    <row r="578" spans="1:48">
      <c r="A578" s="6" t="s">
        <v>608</v>
      </c>
      <c r="B578" t="s">
        <v>85</v>
      </c>
      <c r="C578" t="s">
        <v>139</v>
      </c>
      <c r="D578" t="s">
        <v>140</v>
      </c>
      <c r="E578" t="s">
        <v>476</v>
      </c>
      <c r="F578">
        <v>2012</v>
      </c>
      <c r="H578">
        <v>210</v>
      </c>
      <c r="I578">
        <v>0.1</v>
      </c>
      <c r="J578" t="s">
        <v>15</v>
      </c>
      <c r="K578">
        <v>48</v>
      </c>
      <c r="L578">
        <v>1</v>
      </c>
      <c r="M578">
        <v>1000</v>
      </c>
      <c r="N578">
        <v>25</v>
      </c>
      <c r="O578">
        <v>24.6</v>
      </c>
      <c r="P578">
        <v>8.5399999999999991</v>
      </c>
      <c r="Q578">
        <v>30.3</v>
      </c>
      <c r="R578">
        <v>9.06</v>
      </c>
      <c r="S578">
        <v>5.4</v>
      </c>
      <c r="U578">
        <v>-0.45</v>
      </c>
      <c r="V578">
        <v>1000</v>
      </c>
      <c r="W578">
        <v>5.5</v>
      </c>
      <c r="X578">
        <v>240</v>
      </c>
      <c r="Y578">
        <v>0.255</v>
      </c>
      <c r="Z578">
        <v>0</v>
      </c>
      <c r="AA578">
        <v>1000</v>
      </c>
      <c r="AB578">
        <v>3</v>
      </c>
      <c r="AC578">
        <v>-0.7</v>
      </c>
      <c r="AE578">
        <v>1324</v>
      </c>
      <c r="AF578">
        <v>984</v>
      </c>
      <c r="AG578">
        <v>40</v>
      </c>
      <c r="AH578">
        <v>15.3</v>
      </c>
      <c r="AI578">
        <v>1.3</v>
      </c>
      <c r="AL578">
        <v>238.9</v>
      </c>
      <c r="AM578">
        <v>1.147</v>
      </c>
      <c r="AS578" t="s">
        <v>82</v>
      </c>
      <c r="AT578" t="s">
        <v>481</v>
      </c>
      <c r="AU578" t="s">
        <v>482</v>
      </c>
      <c r="AV578" t="s">
        <v>88</v>
      </c>
    </row>
    <row r="579" spans="1:48">
      <c r="A579" s="6" t="s">
        <v>608</v>
      </c>
      <c r="B579" t="s">
        <v>85</v>
      </c>
      <c r="C579" t="s">
        <v>497</v>
      </c>
      <c r="D579" t="s">
        <v>498</v>
      </c>
      <c r="E579" t="s">
        <v>476</v>
      </c>
      <c r="F579">
        <v>2013</v>
      </c>
      <c r="H579">
        <v>210</v>
      </c>
      <c r="I579">
        <v>0.1</v>
      </c>
      <c r="J579" t="s">
        <v>15</v>
      </c>
      <c r="K579">
        <v>72</v>
      </c>
      <c r="L579">
        <v>1</v>
      </c>
      <c r="M579">
        <v>1000</v>
      </c>
      <c r="N579">
        <v>25</v>
      </c>
      <c r="O579">
        <v>37.9</v>
      </c>
      <c r="P579">
        <v>5.54</v>
      </c>
      <c r="Q579">
        <v>45.6</v>
      </c>
      <c r="R579">
        <v>5.93</v>
      </c>
      <c r="S579">
        <v>3.36</v>
      </c>
      <c r="T579">
        <v>-180</v>
      </c>
      <c r="U579">
        <v>-0.43</v>
      </c>
      <c r="Y579">
        <v>0.52</v>
      </c>
      <c r="AA579">
        <v>1000</v>
      </c>
      <c r="AB579">
        <v>3</v>
      </c>
      <c r="AC579">
        <v>-0.7</v>
      </c>
      <c r="AE579">
        <v>1595</v>
      </c>
      <c r="AF579">
        <v>801</v>
      </c>
      <c r="AG579">
        <v>40</v>
      </c>
      <c r="AH579">
        <v>15.3</v>
      </c>
      <c r="AI579">
        <v>1.2769999999999999</v>
      </c>
      <c r="AL579">
        <v>154.82</v>
      </c>
      <c r="AM579">
        <v>1.115</v>
      </c>
      <c r="AS579" t="s">
        <v>82</v>
      </c>
      <c r="AT579" t="s">
        <v>481</v>
      </c>
      <c r="AU579" t="s">
        <v>482</v>
      </c>
      <c r="AV579" t="s">
        <v>88</v>
      </c>
    </row>
    <row r="580" spans="1:48">
      <c r="A580" s="6" t="s">
        <v>608</v>
      </c>
      <c r="B580" t="s">
        <v>85</v>
      </c>
      <c r="C580" t="s">
        <v>499</v>
      </c>
      <c r="D580" t="s">
        <v>500</v>
      </c>
      <c r="E580" t="s">
        <v>476</v>
      </c>
      <c r="F580">
        <v>2013</v>
      </c>
      <c r="H580">
        <v>210</v>
      </c>
      <c r="I580">
        <v>0.1</v>
      </c>
      <c r="J580" t="s">
        <v>15</v>
      </c>
      <c r="K580">
        <v>48</v>
      </c>
      <c r="L580">
        <v>1</v>
      </c>
      <c r="M580">
        <v>1000</v>
      </c>
      <c r="N580">
        <v>25</v>
      </c>
      <c r="O580">
        <v>24.6</v>
      </c>
      <c r="P580">
        <v>8.5399999999999991</v>
      </c>
      <c r="Q580">
        <v>30.3</v>
      </c>
      <c r="R580">
        <v>9.06</v>
      </c>
      <c r="S580">
        <v>5.4</v>
      </c>
      <c r="T580">
        <v>-115</v>
      </c>
      <c r="U580">
        <v>-0.43</v>
      </c>
      <c r="Y580">
        <v>0.255</v>
      </c>
      <c r="AA580">
        <v>1000</v>
      </c>
      <c r="AB580">
        <v>3</v>
      </c>
      <c r="AC580">
        <v>-0.7</v>
      </c>
      <c r="AE580">
        <v>1324</v>
      </c>
      <c r="AF580">
        <v>984</v>
      </c>
      <c r="AG580">
        <v>40</v>
      </c>
      <c r="AH580">
        <v>15.3</v>
      </c>
      <c r="AI580">
        <v>1.3</v>
      </c>
      <c r="AL580">
        <v>238.9</v>
      </c>
      <c r="AM580">
        <v>1.147</v>
      </c>
      <c r="AS580" t="s">
        <v>82</v>
      </c>
      <c r="AT580" t="s">
        <v>481</v>
      </c>
      <c r="AU580" t="s">
        <v>482</v>
      </c>
      <c r="AV580" t="s">
        <v>88</v>
      </c>
    </row>
    <row r="581" spans="1:48">
      <c r="A581" s="6" t="s">
        <v>608</v>
      </c>
      <c r="B581" t="s">
        <v>85</v>
      </c>
      <c r="C581" t="s">
        <v>141</v>
      </c>
      <c r="D581" t="s">
        <v>142</v>
      </c>
      <c r="E581" t="s">
        <v>476</v>
      </c>
      <c r="F581">
        <v>2012</v>
      </c>
      <c r="H581">
        <v>215</v>
      </c>
      <c r="I581">
        <v>0.1</v>
      </c>
      <c r="J581" t="s">
        <v>15</v>
      </c>
      <c r="K581">
        <v>48</v>
      </c>
      <c r="L581">
        <v>1</v>
      </c>
      <c r="M581">
        <v>1000</v>
      </c>
      <c r="N581">
        <v>25</v>
      </c>
      <c r="O581">
        <v>24.7</v>
      </c>
      <c r="P581">
        <v>8.6999999999999993</v>
      </c>
      <c r="Q581">
        <v>30.4</v>
      </c>
      <c r="R581">
        <v>9.2200000000000006</v>
      </c>
      <c r="S581">
        <v>5.5</v>
      </c>
      <c r="U581">
        <v>-0.45</v>
      </c>
      <c r="V581">
        <v>1000</v>
      </c>
      <c r="W581">
        <v>5.5</v>
      </c>
      <c r="X581">
        <v>240</v>
      </c>
      <c r="Y581">
        <v>0.25</v>
      </c>
      <c r="Z581">
        <v>0</v>
      </c>
      <c r="AA581">
        <v>1000</v>
      </c>
      <c r="AB581">
        <v>3</v>
      </c>
      <c r="AC581">
        <v>-0.7</v>
      </c>
      <c r="AE581">
        <v>1324</v>
      </c>
      <c r="AF581">
        <v>984</v>
      </c>
      <c r="AG581">
        <v>40</v>
      </c>
      <c r="AH581">
        <v>15.3</v>
      </c>
      <c r="AI581">
        <v>1.3</v>
      </c>
      <c r="AL581">
        <v>238.9</v>
      </c>
      <c r="AM581">
        <v>1.147</v>
      </c>
      <c r="AS581" t="s">
        <v>82</v>
      </c>
      <c r="AT581" t="s">
        <v>481</v>
      </c>
      <c r="AU581" t="s">
        <v>482</v>
      </c>
      <c r="AV581" t="s">
        <v>88</v>
      </c>
    </row>
    <row r="582" spans="1:48">
      <c r="A582" s="6" t="s">
        <v>608</v>
      </c>
      <c r="B582" t="s">
        <v>85</v>
      </c>
      <c r="C582" t="s">
        <v>143</v>
      </c>
      <c r="D582" t="s">
        <v>144</v>
      </c>
      <c r="E582" t="s">
        <v>80</v>
      </c>
      <c r="F582">
        <v>2010</v>
      </c>
      <c r="G582">
        <v>2013</v>
      </c>
      <c r="H582">
        <v>220</v>
      </c>
      <c r="I582">
        <v>0.1</v>
      </c>
      <c r="J582" t="s">
        <v>15</v>
      </c>
      <c r="K582">
        <v>96</v>
      </c>
      <c r="L582">
        <v>1</v>
      </c>
      <c r="M582">
        <v>1000</v>
      </c>
      <c r="N582">
        <v>25</v>
      </c>
      <c r="O582">
        <v>47</v>
      </c>
      <c r="P582">
        <v>4.68</v>
      </c>
      <c r="Q582">
        <v>58.8</v>
      </c>
      <c r="R582">
        <v>5.01</v>
      </c>
      <c r="S582">
        <v>3</v>
      </c>
      <c r="U582">
        <v>-0.45</v>
      </c>
      <c r="V582">
        <v>3000</v>
      </c>
      <c r="W582">
        <v>5.5</v>
      </c>
      <c r="X582">
        <v>700</v>
      </c>
      <c r="Y582">
        <v>0.75</v>
      </c>
      <c r="Z582">
        <v>0</v>
      </c>
      <c r="AA582">
        <v>1000</v>
      </c>
      <c r="AB582">
        <v>4</v>
      </c>
      <c r="AC582">
        <v>-0.7</v>
      </c>
      <c r="AD582">
        <v>6.01</v>
      </c>
      <c r="AE582">
        <v>1602</v>
      </c>
      <c r="AF582">
        <v>1061</v>
      </c>
      <c r="AG582">
        <v>40</v>
      </c>
      <c r="AH582">
        <v>21</v>
      </c>
      <c r="AI582">
        <v>1.7</v>
      </c>
      <c r="AL582">
        <v>148.6</v>
      </c>
      <c r="AM582">
        <v>1.427</v>
      </c>
      <c r="AS582" t="s">
        <v>82</v>
      </c>
      <c r="AT582" t="s">
        <v>86</v>
      </c>
      <c r="AU582" t="s">
        <v>87</v>
      </c>
      <c r="AV582" t="s">
        <v>88</v>
      </c>
    </row>
    <row r="583" spans="1:48">
      <c r="A583" s="6" t="s">
        <v>608</v>
      </c>
      <c r="B583" t="s">
        <v>85</v>
      </c>
      <c r="C583" t="s">
        <v>485</v>
      </c>
      <c r="D583" t="s">
        <v>486</v>
      </c>
      <c r="E583" t="s">
        <v>476</v>
      </c>
      <c r="F583">
        <v>2013</v>
      </c>
      <c r="H583">
        <v>220</v>
      </c>
      <c r="I583">
        <v>0.1</v>
      </c>
      <c r="J583" t="s">
        <v>15</v>
      </c>
      <c r="K583">
        <v>48</v>
      </c>
      <c r="L583">
        <v>1</v>
      </c>
      <c r="M583">
        <v>1000</v>
      </c>
      <c r="N583">
        <v>25</v>
      </c>
      <c r="O583">
        <v>24.8</v>
      </c>
      <c r="P583">
        <v>8.86</v>
      </c>
      <c r="Q583">
        <v>30.5</v>
      </c>
      <c r="R583">
        <v>9.3800000000000008</v>
      </c>
      <c r="S583">
        <v>6.5369999999999999</v>
      </c>
      <c r="U583">
        <v>-0.45</v>
      </c>
      <c r="Y583">
        <v>0.24</v>
      </c>
      <c r="AA583">
        <v>1000</v>
      </c>
      <c r="AB583">
        <v>3</v>
      </c>
      <c r="AC583">
        <v>-0.7</v>
      </c>
      <c r="AE583">
        <v>1324</v>
      </c>
      <c r="AF583">
        <v>984</v>
      </c>
      <c r="AG583">
        <v>40</v>
      </c>
      <c r="AH583">
        <v>15.3</v>
      </c>
      <c r="AI583">
        <v>1.3</v>
      </c>
      <c r="AL583">
        <v>243.4</v>
      </c>
      <c r="AM583">
        <v>1.1679999999999999</v>
      </c>
      <c r="AS583" t="s">
        <v>82</v>
      </c>
      <c r="AT583" t="s">
        <v>481</v>
      </c>
      <c r="AU583" t="s">
        <v>482</v>
      </c>
      <c r="AV583" t="s">
        <v>88</v>
      </c>
    </row>
    <row r="584" spans="1:48">
      <c r="A584" s="6" t="s">
        <v>608</v>
      </c>
      <c r="B584" t="s">
        <v>85</v>
      </c>
      <c r="C584" t="s">
        <v>501</v>
      </c>
      <c r="D584" t="s">
        <v>502</v>
      </c>
      <c r="E584" t="s">
        <v>476</v>
      </c>
      <c r="F584">
        <v>2013</v>
      </c>
      <c r="H584">
        <v>220</v>
      </c>
      <c r="I584">
        <v>0.1</v>
      </c>
      <c r="J584" t="s">
        <v>15</v>
      </c>
      <c r="K584">
        <v>50</v>
      </c>
      <c r="L584">
        <v>1</v>
      </c>
      <c r="M584">
        <v>1000</v>
      </c>
      <c r="N584">
        <v>25</v>
      </c>
      <c r="O584">
        <v>25.7</v>
      </c>
      <c r="P584">
        <v>8.56</v>
      </c>
      <c r="Q584">
        <v>31.6</v>
      </c>
      <c r="R584">
        <v>9.08</v>
      </c>
      <c r="S584">
        <v>5.41</v>
      </c>
      <c r="T584">
        <v>-120</v>
      </c>
      <c r="U584">
        <v>-0.43</v>
      </c>
      <c r="Y584">
        <v>0.26500000000000001</v>
      </c>
      <c r="AA584">
        <v>1000</v>
      </c>
      <c r="AB584">
        <v>3</v>
      </c>
      <c r="AC584">
        <v>-0.7</v>
      </c>
      <c r="AE584">
        <v>1638</v>
      </c>
      <c r="AF584">
        <v>826</v>
      </c>
      <c r="AG584">
        <v>40</v>
      </c>
      <c r="AH584">
        <v>16.2</v>
      </c>
      <c r="AI584">
        <v>1.3529880000000001</v>
      </c>
      <c r="AL584">
        <v>238.9</v>
      </c>
      <c r="AM584">
        <v>1.1950000000000001</v>
      </c>
      <c r="AS584" t="s">
        <v>82</v>
      </c>
      <c r="AT584" t="s">
        <v>481</v>
      </c>
      <c r="AU584" t="s">
        <v>482</v>
      </c>
      <c r="AV584" t="s">
        <v>88</v>
      </c>
    </row>
    <row r="585" spans="1:48">
      <c r="A585" s="6" t="s">
        <v>608</v>
      </c>
      <c r="B585" t="s">
        <v>85</v>
      </c>
      <c r="C585" t="s">
        <v>149</v>
      </c>
      <c r="D585" t="s">
        <v>150</v>
      </c>
      <c r="E585" t="s">
        <v>80</v>
      </c>
      <c r="F585">
        <v>2010</v>
      </c>
      <c r="G585">
        <v>2013</v>
      </c>
      <c r="H585">
        <v>225</v>
      </c>
      <c r="I585">
        <v>0.1</v>
      </c>
      <c r="J585" t="s">
        <v>15</v>
      </c>
      <c r="K585">
        <v>60</v>
      </c>
      <c r="L585">
        <v>1</v>
      </c>
      <c r="M585">
        <v>1000</v>
      </c>
      <c r="N585">
        <v>25</v>
      </c>
      <c r="O585">
        <v>29.7</v>
      </c>
      <c r="P585">
        <v>7.58</v>
      </c>
      <c r="Q585">
        <v>37</v>
      </c>
      <c r="R585">
        <v>8.07</v>
      </c>
      <c r="S585">
        <v>4.8</v>
      </c>
      <c r="U585">
        <v>-0.45</v>
      </c>
      <c r="V585">
        <v>1200</v>
      </c>
      <c r="W585">
        <v>5.5</v>
      </c>
      <c r="X585">
        <v>300</v>
      </c>
      <c r="Y585">
        <v>0.26</v>
      </c>
      <c r="Z585">
        <v>0</v>
      </c>
      <c r="AA585">
        <v>1000</v>
      </c>
      <c r="AB585">
        <v>3</v>
      </c>
      <c r="AC585">
        <v>-0.7</v>
      </c>
      <c r="AD585">
        <v>9.68</v>
      </c>
      <c r="AE585">
        <v>1638</v>
      </c>
      <c r="AF585">
        <v>982</v>
      </c>
      <c r="AG585">
        <v>40</v>
      </c>
      <c r="AH585">
        <v>19.2</v>
      </c>
      <c r="AI585">
        <v>1.609</v>
      </c>
      <c r="AL585">
        <v>238.9</v>
      </c>
      <c r="AM585">
        <v>1.4330000000000001</v>
      </c>
      <c r="AS585" t="s">
        <v>82</v>
      </c>
      <c r="AT585" t="s">
        <v>86</v>
      </c>
      <c r="AU585" t="s">
        <v>87</v>
      </c>
      <c r="AV585" t="s">
        <v>88</v>
      </c>
    </row>
    <row r="586" spans="1:48">
      <c r="A586" s="6" t="s">
        <v>608</v>
      </c>
      <c r="B586" t="s">
        <v>85</v>
      </c>
      <c r="C586" t="s">
        <v>503</v>
      </c>
      <c r="D586" t="s">
        <v>504</v>
      </c>
      <c r="E586" t="s">
        <v>476</v>
      </c>
      <c r="F586">
        <v>2013</v>
      </c>
      <c r="H586">
        <v>225</v>
      </c>
      <c r="I586">
        <v>0.1</v>
      </c>
      <c r="J586" t="s">
        <v>15</v>
      </c>
      <c r="K586">
        <v>50</v>
      </c>
      <c r="L586">
        <v>1</v>
      </c>
      <c r="M586">
        <v>1000</v>
      </c>
      <c r="N586">
        <v>25</v>
      </c>
      <c r="O586">
        <v>26</v>
      </c>
      <c r="P586">
        <v>8.67</v>
      </c>
      <c r="Q586">
        <v>31.8</v>
      </c>
      <c r="R586">
        <v>9.19</v>
      </c>
      <c r="S586">
        <v>5.48</v>
      </c>
      <c r="T586">
        <v>-121</v>
      </c>
      <c r="U586">
        <v>-0.43</v>
      </c>
      <c r="Y586">
        <v>0.255</v>
      </c>
      <c r="AA586">
        <v>1000</v>
      </c>
      <c r="AB586">
        <v>3</v>
      </c>
      <c r="AC586">
        <v>-0.7</v>
      </c>
      <c r="AE586">
        <v>1638</v>
      </c>
      <c r="AF586">
        <v>826</v>
      </c>
      <c r="AG586">
        <v>40</v>
      </c>
      <c r="AH586">
        <v>16.2</v>
      </c>
      <c r="AI586">
        <v>1.3529880000000001</v>
      </c>
      <c r="AL586">
        <v>238.9</v>
      </c>
      <c r="AM586">
        <v>1.1950000000000001</v>
      </c>
      <c r="AS586" t="s">
        <v>82</v>
      </c>
      <c r="AT586" t="s">
        <v>481</v>
      </c>
      <c r="AU586" t="s">
        <v>482</v>
      </c>
      <c r="AV586" t="s">
        <v>88</v>
      </c>
    </row>
    <row r="587" spans="1:48">
      <c r="A587" s="6" t="s">
        <v>608</v>
      </c>
      <c r="B587" t="s">
        <v>85</v>
      </c>
      <c r="C587" t="s">
        <v>153</v>
      </c>
      <c r="D587" t="s">
        <v>154</v>
      </c>
      <c r="E587" t="s">
        <v>80</v>
      </c>
      <c r="F587">
        <v>2010</v>
      </c>
      <c r="G587">
        <v>2013</v>
      </c>
      <c r="H587">
        <v>230</v>
      </c>
      <c r="I587">
        <v>0.1</v>
      </c>
      <c r="J587" t="s">
        <v>15</v>
      </c>
      <c r="K587">
        <v>60</v>
      </c>
      <c r="L587">
        <v>1</v>
      </c>
      <c r="M587">
        <v>1000</v>
      </c>
      <c r="N587">
        <v>25</v>
      </c>
      <c r="O587">
        <v>29.9</v>
      </c>
      <c r="P587">
        <v>7.7</v>
      </c>
      <c r="Q587">
        <v>37.1</v>
      </c>
      <c r="R587">
        <v>8.2200000000000006</v>
      </c>
      <c r="S587">
        <v>4.9000000000000004</v>
      </c>
      <c r="U587">
        <v>-0.45</v>
      </c>
      <c r="V587">
        <v>1200</v>
      </c>
      <c r="W587">
        <v>5.5</v>
      </c>
      <c r="X587">
        <v>300</v>
      </c>
      <c r="Y587">
        <v>0.25</v>
      </c>
      <c r="Z587">
        <v>0</v>
      </c>
      <c r="AA587">
        <v>1000</v>
      </c>
      <c r="AB587">
        <v>3</v>
      </c>
      <c r="AC587">
        <v>-0.7</v>
      </c>
      <c r="AD587">
        <v>9.86</v>
      </c>
      <c r="AE587">
        <v>1638</v>
      </c>
      <c r="AF587">
        <v>982</v>
      </c>
      <c r="AG587">
        <v>40</v>
      </c>
      <c r="AH587">
        <v>19.2</v>
      </c>
      <c r="AI587">
        <v>1.609</v>
      </c>
      <c r="AL587">
        <v>238.9</v>
      </c>
      <c r="AM587">
        <v>1.4330000000000001</v>
      </c>
      <c r="AS587" t="s">
        <v>82</v>
      </c>
      <c r="AT587" t="s">
        <v>86</v>
      </c>
      <c r="AU587" t="s">
        <v>87</v>
      </c>
      <c r="AV587" t="s">
        <v>88</v>
      </c>
    </row>
    <row r="588" spans="1:48">
      <c r="A588" s="6" t="s">
        <v>608</v>
      </c>
      <c r="B588" t="s">
        <v>85</v>
      </c>
      <c r="C588" t="s">
        <v>505</v>
      </c>
      <c r="D588" t="s">
        <v>506</v>
      </c>
      <c r="E588" t="s">
        <v>476</v>
      </c>
      <c r="F588">
        <v>2013</v>
      </c>
      <c r="H588">
        <v>230</v>
      </c>
      <c r="I588">
        <v>0.1</v>
      </c>
      <c r="J588" t="s">
        <v>15</v>
      </c>
      <c r="K588">
        <v>50</v>
      </c>
      <c r="L588">
        <v>1</v>
      </c>
      <c r="M588">
        <v>1000</v>
      </c>
      <c r="N588">
        <v>25</v>
      </c>
      <c r="O588">
        <v>26.1</v>
      </c>
      <c r="P588">
        <v>8.81</v>
      </c>
      <c r="Q588">
        <v>31.9</v>
      </c>
      <c r="R588">
        <v>9.33</v>
      </c>
      <c r="S588">
        <v>5.56</v>
      </c>
      <c r="T588">
        <v>-121</v>
      </c>
      <c r="U588">
        <v>-0.43</v>
      </c>
      <c r="Y588">
        <v>0.25</v>
      </c>
      <c r="AA588">
        <v>1000</v>
      </c>
      <c r="AB588">
        <v>3</v>
      </c>
      <c r="AC588">
        <v>-0.7</v>
      </c>
      <c r="AE588">
        <v>1638</v>
      </c>
      <c r="AF588">
        <v>826</v>
      </c>
      <c r="AG588">
        <v>40</v>
      </c>
      <c r="AH588">
        <v>16.2</v>
      </c>
      <c r="AI588">
        <v>1.3529880000000001</v>
      </c>
      <c r="AL588">
        <v>238.9</v>
      </c>
      <c r="AM588">
        <v>1.1950000000000001</v>
      </c>
      <c r="AS588" t="s">
        <v>82</v>
      </c>
      <c r="AT588" t="s">
        <v>481</v>
      </c>
      <c r="AU588" t="s">
        <v>482</v>
      </c>
      <c r="AV588" t="s">
        <v>88</v>
      </c>
    </row>
    <row r="589" spans="1:48">
      <c r="A589" s="6" t="s">
        <v>608</v>
      </c>
      <c r="B589" t="s">
        <v>85</v>
      </c>
      <c r="C589" t="s">
        <v>157</v>
      </c>
      <c r="D589" t="s">
        <v>158</v>
      </c>
      <c r="E589" t="s">
        <v>80</v>
      </c>
      <c r="F589">
        <v>2010</v>
      </c>
      <c r="G589">
        <v>2013</v>
      </c>
      <c r="H589">
        <v>235</v>
      </c>
      <c r="I589">
        <v>0.1</v>
      </c>
      <c r="J589" t="s">
        <v>15</v>
      </c>
      <c r="K589">
        <v>60</v>
      </c>
      <c r="L589">
        <v>1</v>
      </c>
      <c r="M589">
        <v>1000</v>
      </c>
      <c r="N589">
        <v>25</v>
      </c>
      <c r="O589">
        <v>30.1</v>
      </c>
      <c r="P589">
        <v>7.82</v>
      </c>
      <c r="Q589">
        <v>37.200000000000003</v>
      </c>
      <c r="R589">
        <v>8.34</v>
      </c>
      <c r="S589">
        <v>5</v>
      </c>
      <c r="U589">
        <v>-0.45</v>
      </c>
      <c r="V589">
        <v>1200</v>
      </c>
      <c r="W589">
        <v>5.5</v>
      </c>
      <c r="X589">
        <v>300</v>
      </c>
      <c r="Y589">
        <v>0.23</v>
      </c>
      <c r="Z589">
        <v>0</v>
      </c>
      <c r="AA589">
        <v>1000</v>
      </c>
      <c r="AB589">
        <v>3</v>
      </c>
      <c r="AC589">
        <v>-0.7</v>
      </c>
      <c r="AD589">
        <v>10.01</v>
      </c>
      <c r="AE589">
        <v>1638</v>
      </c>
      <c r="AF589">
        <v>982</v>
      </c>
      <c r="AG589">
        <v>40</v>
      </c>
      <c r="AH589">
        <v>19.2</v>
      </c>
      <c r="AI589">
        <v>1.609</v>
      </c>
      <c r="AL589">
        <v>238.9</v>
      </c>
      <c r="AM589">
        <v>1.4330000000000001</v>
      </c>
      <c r="AS589" t="s">
        <v>82</v>
      </c>
      <c r="AT589" t="s">
        <v>86</v>
      </c>
      <c r="AU589" t="s">
        <v>87</v>
      </c>
      <c r="AV589" t="s">
        <v>88</v>
      </c>
    </row>
    <row r="590" spans="1:48">
      <c r="A590" s="6" t="s">
        <v>608</v>
      </c>
      <c r="B590" t="s">
        <v>85</v>
      </c>
      <c r="C590" t="s">
        <v>159</v>
      </c>
      <c r="D590" t="s">
        <v>160</v>
      </c>
      <c r="E590" t="s">
        <v>80</v>
      </c>
      <c r="F590">
        <v>2012</v>
      </c>
      <c r="G590">
        <v>2013</v>
      </c>
      <c r="H590">
        <v>235</v>
      </c>
      <c r="I590">
        <v>0.1</v>
      </c>
      <c r="J590" t="s">
        <v>15</v>
      </c>
      <c r="K590">
        <v>60</v>
      </c>
      <c r="L590">
        <v>1</v>
      </c>
      <c r="M590">
        <v>1000</v>
      </c>
      <c r="N590">
        <v>25</v>
      </c>
      <c r="O590">
        <v>30.1</v>
      </c>
      <c r="P590">
        <v>7.82</v>
      </c>
      <c r="Q590">
        <v>37.200000000000003</v>
      </c>
      <c r="R590">
        <v>8.34</v>
      </c>
      <c r="S590">
        <v>5.8</v>
      </c>
      <c r="U590">
        <v>-0.45</v>
      </c>
      <c r="V590">
        <v>1200</v>
      </c>
      <c r="W590">
        <v>5.5</v>
      </c>
      <c r="X590">
        <v>300</v>
      </c>
      <c r="Y590">
        <v>0.23</v>
      </c>
      <c r="Z590">
        <v>0</v>
      </c>
      <c r="AA590">
        <v>1000</v>
      </c>
      <c r="AB590">
        <v>3</v>
      </c>
      <c r="AC590">
        <v>-0.7</v>
      </c>
      <c r="AD590">
        <v>10.01</v>
      </c>
      <c r="AE590">
        <v>1638</v>
      </c>
      <c r="AF590">
        <v>982</v>
      </c>
      <c r="AG590">
        <v>40</v>
      </c>
      <c r="AH590">
        <v>20</v>
      </c>
      <c r="AI590">
        <v>1.609</v>
      </c>
      <c r="AL590">
        <v>238.9</v>
      </c>
      <c r="AM590">
        <v>1.4330000000000001</v>
      </c>
      <c r="AS590" t="s">
        <v>82</v>
      </c>
      <c r="AT590" t="s">
        <v>86</v>
      </c>
      <c r="AU590" t="s">
        <v>87</v>
      </c>
      <c r="AV590" t="s">
        <v>88</v>
      </c>
    </row>
    <row r="591" spans="1:48">
      <c r="A591" s="6" t="s">
        <v>608</v>
      </c>
      <c r="B591" t="s">
        <v>85</v>
      </c>
      <c r="C591" t="s">
        <v>163</v>
      </c>
      <c r="D591" t="s">
        <v>164</v>
      </c>
      <c r="E591" t="s">
        <v>80</v>
      </c>
      <c r="F591">
        <v>2010</v>
      </c>
      <c r="G591">
        <v>2013</v>
      </c>
      <c r="H591">
        <v>240</v>
      </c>
      <c r="I591">
        <v>0.1</v>
      </c>
      <c r="J591" t="s">
        <v>15</v>
      </c>
      <c r="K591">
        <v>60</v>
      </c>
      <c r="L591">
        <v>1</v>
      </c>
      <c r="M591">
        <v>1000</v>
      </c>
      <c r="N591">
        <v>25</v>
      </c>
      <c r="O591">
        <v>30.2</v>
      </c>
      <c r="P591">
        <v>7.95</v>
      </c>
      <c r="Q591">
        <v>37.299999999999997</v>
      </c>
      <c r="R591">
        <v>8.4600000000000009</v>
      </c>
      <c r="S591">
        <v>5.0999999999999996</v>
      </c>
      <c r="U591">
        <v>-0.45</v>
      </c>
      <c r="V591">
        <v>1200</v>
      </c>
      <c r="W591">
        <v>5.5</v>
      </c>
      <c r="X591">
        <v>300</v>
      </c>
      <c r="Y591">
        <v>0.22</v>
      </c>
      <c r="Z591">
        <v>0</v>
      </c>
      <c r="AA591">
        <v>1000</v>
      </c>
      <c r="AB591">
        <v>3</v>
      </c>
      <c r="AC591">
        <v>-0.7</v>
      </c>
      <c r="AD591">
        <v>10.15</v>
      </c>
      <c r="AE591">
        <v>1638</v>
      </c>
      <c r="AF591">
        <v>982</v>
      </c>
      <c r="AG591">
        <v>40</v>
      </c>
      <c r="AH591">
        <v>19.2</v>
      </c>
      <c r="AI591">
        <v>1.609</v>
      </c>
      <c r="AL591">
        <v>238.9</v>
      </c>
      <c r="AM591">
        <v>1.4330000000000001</v>
      </c>
      <c r="AS591" t="s">
        <v>82</v>
      </c>
      <c r="AT591" t="s">
        <v>86</v>
      </c>
      <c r="AU591" t="s">
        <v>87</v>
      </c>
      <c r="AV591" t="s">
        <v>88</v>
      </c>
    </row>
    <row r="592" spans="1:48">
      <c r="A592" s="6" t="s">
        <v>608</v>
      </c>
      <c r="B592" t="s">
        <v>85</v>
      </c>
      <c r="C592" t="s">
        <v>165</v>
      </c>
      <c r="D592" t="s">
        <v>166</v>
      </c>
      <c r="E592" t="s">
        <v>80</v>
      </c>
      <c r="F592">
        <v>2012</v>
      </c>
      <c r="G592">
        <v>2013</v>
      </c>
      <c r="H592">
        <v>240</v>
      </c>
      <c r="I592">
        <v>0.1</v>
      </c>
      <c r="J592" t="s">
        <v>15</v>
      </c>
      <c r="K592">
        <v>60</v>
      </c>
      <c r="L592">
        <v>1</v>
      </c>
      <c r="M592">
        <v>1000</v>
      </c>
      <c r="N592">
        <v>25</v>
      </c>
      <c r="O592">
        <v>30.2</v>
      </c>
      <c r="P592">
        <v>7.95</v>
      </c>
      <c r="Q592">
        <v>37.299999999999997</v>
      </c>
      <c r="R592">
        <v>8.4600000000000009</v>
      </c>
      <c r="S592">
        <v>5.0999999999999996</v>
      </c>
      <c r="U592">
        <v>-0.45</v>
      </c>
      <c r="V592">
        <v>1200</v>
      </c>
      <c r="W592">
        <v>5.5</v>
      </c>
      <c r="X592">
        <v>300</v>
      </c>
      <c r="Y592">
        <v>0.22</v>
      </c>
      <c r="Z592">
        <v>0</v>
      </c>
      <c r="AA592">
        <v>1000</v>
      </c>
      <c r="AB592">
        <v>3</v>
      </c>
      <c r="AC592">
        <v>-0.7</v>
      </c>
      <c r="AD592">
        <v>10.15</v>
      </c>
      <c r="AE592">
        <v>1638</v>
      </c>
      <c r="AF592">
        <v>982</v>
      </c>
      <c r="AG592">
        <v>40</v>
      </c>
      <c r="AH592">
        <v>20</v>
      </c>
      <c r="AI592">
        <v>1.609</v>
      </c>
      <c r="AL592">
        <v>238.9</v>
      </c>
      <c r="AM592">
        <v>1.4330000000000001</v>
      </c>
      <c r="AS592" t="s">
        <v>82</v>
      </c>
      <c r="AT592" t="s">
        <v>86</v>
      </c>
      <c r="AU592" t="s">
        <v>87</v>
      </c>
      <c r="AV592" t="s">
        <v>88</v>
      </c>
    </row>
    <row r="593" spans="1:48">
      <c r="A593" s="6" t="s">
        <v>608</v>
      </c>
      <c r="B593" t="s">
        <v>85</v>
      </c>
      <c r="C593" t="s">
        <v>167</v>
      </c>
      <c r="D593" t="s">
        <v>168</v>
      </c>
      <c r="E593" t="s">
        <v>476</v>
      </c>
      <c r="F593">
        <v>2010</v>
      </c>
      <c r="H593">
        <v>245</v>
      </c>
      <c r="I593">
        <v>0.1</v>
      </c>
      <c r="J593" t="s">
        <v>15</v>
      </c>
      <c r="K593">
        <v>60</v>
      </c>
      <c r="L593">
        <v>1</v>
      </c>
      <c r="M593">
        <v>1000</v>
      </c>
      <c r="N593">
        <v>25</v>
      </c>
      <c r="O593">
        <v>30.3</v>
      </c>
      <c r="P593">
        <v>8.09</v>
      </c>
      <c r="Q593">
        <v>37.4</v>
      </c>
      <c r="R593">
        <v>8.61</v>
      </c>
      <c r="S593">
        <v>5.2</v>
      </c>
      <c r="U593">
        <v>-0.45</v>
      </c>
      <c r="V593">
        <v>1200</v>
      </c>
      <c r="W593">
        <v>5.5</v>
      </c>
      <c r="X593">
        <v>300</v>
      </c>
      <c r="Y593">
        <v>0.34</v>
      </c>
      <c r="Z593">
        <v>0</v>
      </c>
      <c r="AA593">
        <v>1000</v>
      </c>
      <c r="AB593">
        <v>3</v>
      </c>
      <c r="AC593">
        <v>-0.7</v>
      </c>
      <c r="AD593">
        <v>10.33</v>
      </c>
      <c r="AE593">
        <v>1638</v>
      </c>
      <c r="AF593">
        <v>982</v>
      </c>
      <c r="AG593">
        <v>40</v>
      </c>
      <c r="AH593">
        <v>19</v>
      </c>
      <c r="AI593">
        <v>1.609</v>
      </c>
      <c r="AL593">
        <v>238.9</v>
      </c>
      <c r="AM593">
        <v>1.4330000000000001</v>
      </c>
      <c r="AS593" t="s">
        <v>82</v>
      </c>
      <c r="AT593" t="s">
        <v>481</v>
      </c>
      <c r="AU593" t="s">
        <v>482</v>
      </c>
      <c r="AV593" t="s">
        <v>88</v>
      </c>
    </row>
    <row r="594" spans="1:48">
      <c r="A594" s="6" t="s">
        <v>608</v>
      </c>
      <c r="B594" t="s">
        <v>85</v>
      </c>
      <c r="C594" t="s">
        <v>169</v>
      </c>
      <c r="D594" t="s">
        <v>170</v>
      </c>
      <c r="E594" t="s">
        <v>80</v>
      </c>
      <c r="F594">
        <v>2012</v>
      </c>
      <c r="G594">
        <v>2013</v>
      </c>
      <c r="H594">
        <v>245</v>
      </c>
      <c r="I594">
        <v>0.1</v>
      </c>
      <c r="J594" t="s">
        <v>15</v>
      </c>
      <c r="K594">
        <v>60</v>
      </c>
      <c r="L594">
        <v>1</v>
      </c>
      <c r="M594">
        <v>1000</v>
      </c>
      <c r="N594">
        <v>25</v>
      </c>
      <c r="O594">
        <v>30.3</v>
      </c>
      <c r="P594">
        <v>8.09</v>
      </c>
      <c r="Q594">
        <v>37.4</v>
      </c>
      <c r="R594">
        <v>8.61</v>
      </c>
      <c r="S594">
        <v>6</v>
      </c>
      <c r="U594">
        <v>-0.45</v>
      </c>
      <c r="V594">
        <v>1200</v>
      </c>
      <c r="W594">
        <v>5.5</v>
      </c>
      <c r="X594">
        <v>300</v>
      </c>
      <c r="Y594">
        <v>0.22</v>
      </c>
      <c r="Z594">
        <v>0</v>
      </c>
      <c r="AA594">
        <v>1000</v>
      </c>
      <c r="AB594">
        <v>3</v>
      </c>
      <c r="AC594">
        <v>-0.7</v>
      </c>
      <c r="AD594">
        <v>10.33</v>
      </c>
      <c r="AE594">
        <v>1638</v>
      </c>
      <c r="AF594">
        <v>982</v>
      </c>
      <c r="AG594">
        <v>40</v>
      </c>
      <c r="AH594">
        <v>20</v>
      </c>
      <c r="AI594">
        <v>1.609</v>
      </c>
      <c r="AL594">
        <v>238.9</v>
      </c>
      <c r="AM594">
        <v>1.4330000000000001</v>
      </c>
      <c r="AS594" t="s">
        <v>82</v>
      </c>
      <c r="AT594" t="s">
        <v>86</v>
      </c>
      <c r="AU594" t="s">
        <v>87</v>
      </c>
      <c r="AV594" t="s">
        <v>88</v>
      </c>
    </row>
    <row r="595" spans="1:48">
      <c r="A595" s="6" t="s">
        <v>608</v>
      </c>
      <c r="B595" t="s">
        <v>85</v>
      </c>
      <c r="C595" t="s">
        <v>171</v>
      </c>
      <c r="D595" t="s">
        <v>172</v>
      </c>
      <c r="E595" t="s">
        <v>476</v>
      </c>
      <c r="F595">
        <v>2010</v>
      </c>
      <c r="H595">
        <v>250</v>
      </c>
      <c r="I595">
        <v>0.1</v>
      </c>
      <c r="J595" t="s">
        <v>15</v>
      </c>
      <c r="K595">
        <v>60</v>
      </c>
      <c r="L595">
        <v>1</v>
      </c>
      <c r="M595">
        <v>1000</v>
      </c>
      <c r="N595">
        <v>25</v>
      </c>
      <c r="O595">
        <v>30.4</v>
      </c>
      <c r="P595">
        <v>8.2200000000000006</v>
      </c>
      <c r="Q595">
        <v>37.5</v>
      </c>
      <c r="R595">
        <v>8.74</v>
      </c>
      <c r="S595">
        <v>5.2</v>
      </c>
      <c r="U595">
        <v>-0.45</v>
      </c>
      <c r="V595">
        <v>1200</v>
      </c>
      <c r="W595">
        <v>5.5</v>
      </c>
      <c r="X595">
        <v>300</v>
      </c>
      <c r="Y595">
        <v>0.33500000000000002</v>
      </c>
      <c r="Z595">
        <v>0</v>
      </c>
      <c r="AA595">
        <v>1000</v>
      </c>
      <c r="AB595">
        <v>3</v>
      </c>
      <c r="AC595">
        <v>-0.7</v>
      </c>
      <c r="AD595">
        <v>10.49</v>
      </c>
      <c r="AE595">
        <v>1638</v>
      </c>
      <c r="AF595">
        <v>982</v>
      </c>
      <c r="AG595">
        <v>40</v>
      </c>
      <c r="AH595">
        <v>19</v>
      </c>
      <c r="AI595">
        <v>1.609</v>
      </c>
      <c r="AL595">
        <v>238.9</v>
      </c>
      <c r="AM595">
        <v>1.4330000000000001</v>
      </c>
      <c r="AS595" t="s">
        <v>82</v>
      </c>
      <c r="AT595" t="s">
        <v>481</v>
      </c>
      <c r="AU595" t="s">
        <v>482</v>
      </c>
      <c r="AV595" t="s">
        <v>88</v>
      </c>
    </row>
    <row r="596" spans="1:48">
      <c r="A596" s="6" t="s">
        <v>608</v>
      </c>
      <c r="B596" t="s">
        <v>85</v>
      </c>
      <c r="C596" t="s">
        <v>173</v>
      </c>
      <c r="D596" t="s">
        <v>174</v>
      </c>
      <c r="E596" t="s">
        <v>80</v>
      </c>
      <c r="F596">
        <v>2012</v>
      </c>
      <c r="G596">
        <v>2013</v>
      </c>
      <c r="H596">
        <v>250</v>
      </c>
      <c r="I596">
        <v>0.1</v>
      </c>
      <c r="J596" t="s">
        <v>15</v>
      </c>
      <c r="K596">
        <v>60</v>
      </c>
      <c r="L596">
        <v>1</v>
      </c>
      <c r="M596">
        <v>1000</v>
      </c>
      <c r="N596">
        <v>25</v>
      </c>
      <c r="O596">
        <v>30.4</v>
      </c>
      <c r="P596">
        <v>8.2200000000000006</v>
      </c>
      <c r="Q596">
        <v>37.5</v>
      </c>
      <c r="R596">
        <v>8.74</v>
      </c>
      <c r="S596">
        <v>6.1</v>
      </c>
      <c r="U596">
        <v>-0.45</v>
      </c>
      <c r="V596">
        <v>1200</v>
      </c>
      <c r="W596">
        <v>5.5</v>
      </c>
      <c r="X596">
        <v>300</v>
      </c>
      <c r="Y596">
        <v>0.21</v>
      </c>
      <c r="Z596">
        <v>0</v>
      </c>
      <c r="AA596">
        <v>1000</v>
      </c>
      <c r="AB596">
        <v>3</v>
      </c>
      <c r="AC596">
        <v>-0.7</v>
      </c>
      <c r="AD596">
        <v>10.49</v>
      </c>
      <c r="AE596">
        <v>1638</v>
      </c>
      <c r="AF596">
        <v>982</v>
      </c>
      <c r="AG596">
        <v>40</v>
      </c>
      <c r="AH596">
        <v>20</v>
      </c>
      <c r="AI596">
        <v>1.609</v>
      </c>
      <c r="AL596">
        <v>238.9</v>
      </c>
      <c r="AM596">
        <v>1.4330000000000001</v>
      </c>
      <c r="AS596" t="s">
        <v>82</v>
      </c>
      <c r="AT596" t="s">
        <v>86</v>
      </c>
      <c r="AU596" t="s">
        <v>87</v>
      </c>
      <c r="AV596" t="s">
        <v>88</v>
      </c>
    </row>
    <row r="597" spans="1:48">
      <c r="A597" s="6" t="s">
        <v>608</v>
      </c>
      <c r="B597" t="s">
        <v>85</v>
      </c>
      <c r="C597" t="s">
        <v>175</v>
      </c>
      <c r="D597" t="s">
        <v>176</v>
      </c>
      <c r="E597" t="s">
        <v>80</v>
      </c>
      <c r="F597">
        <v>2012</v>
      </c>
      <c r="G597">
        <v>2013</v>
      </c>
      <c r="H597">
        <v>255</v>
      </c>
      <c r="I597">
        <v>0.1</v>
      </c>
      <c r="J597" t="s">
        <v>15</v>
      </c>
      <c r="K597">
        <v>60</v>
      </c>
      <c r="L597">
        <v>1</v>
      </c>
      <c r="M597">
        <v>1000</v>
      </c>
      <c r="N597">
        <v>25</v>
      </c>
      <c r="O597">
        <v>30.5</v>
      </c>
      <c r="P597">
        <v>8.35</v>
      </c>
      <c r="Q597">
        <v>37.700000000000003</v>
      </c>
      <c r="R597">
        <v>8.8699999999999992</v>
      </c>
      <c r="S597">
        <v>6.2</v>
      </c>
      <c r="U597">
        <v>-0.45</v>
      </c>
      <c r="V597">
        <v>2000</v>
      </c>
      <c r="W597">
        <v>5.5</v>
      </c>
      <c r="X597">
        <v>300</v>
      </c>
      <c r="Y597">
        <v>0.22</v>
      </c>
      <c r="Z597">
        <v>0</v>
      </c>
      <c r="AA597">
        <v>1000</v>
      </c>
      <c r="AB597">
        <v>3</v>
      </c>
      <c r="AC597">
        <v>-0.7</v>
      </c>
      <c r="AD597">
        <v>10.65</v>
      </c>
      <c r="AE597">
        <v>1638</v>
      </c>
      <c r="AF597">
        <v>982</v>
      </c>
      <c r="AG597">
        <v>40</v>
      </c>
      <c r="AH597">
        <v>20</v>
      </c>
      <c r="AI597">
        <v>1.609</v>
      </c>
      <c r="AL597">
        <v>238.9</v>
      </c>
      <c r="AM597">
        <v>1.4330000000000001</v>
      </c>
      <c r="AS597" t="s">
        <v>82</v>
      </c>
      <c r="AT597" t="s">
        <v>86</v>
      </c>
      <c r="AU597" t="s">
        <v>87</v>
      </c>
      <c r="AV597" t="s">
        <v>88</v>
      </c>
    </row>
    <row r="598" spans="1:48">
      <c r="A598" s="6" t="s">
        <v>608</v>
      </c>
      <c r="B598" t="s">
        <v>85</v>
      </c>
      <c r="C598" t="s">
        <v>177</v>
      </c>
      <c r="D598" t="s">
        <v>178</v>
      </c>
      <c r="E598" t="s">
        <v>80</v>
      </c>
      <c r="F598">
        <v>2012</v>
      </c>
      <c r="G598">
        <v>2013</v>
      </c>
      <c r="H598">
        <v>255</v>
      </c>
      <c r="I598">
        <v>0.1</v>
      </c>
      <c r="J598" t="s">
        <v>15</v>
      </c>
      <c r="K598">
        <v>96</v>
      </c>
      <c r="L598">
        <v>1</v>
      </c>
      <c r="M598">
        <v>1000</v>
      </c>
      <c r="N598">
        <v>25</v>
      </c>
      <c r="O598">
        <v>49</v>
      </c>
      <c r="P598">
        <v>5.21</v>
      </c>
      <c r="Q598">
        <v>59.8</v>
      </c>
      <c r="R598">
        <v>5.55</v>
      </c>
      <c r="S598">
        <v>3.3</v>
      </c>
      <c r="U598">
        <v>-0.45</v>
      </c>
      <c r="V598">
        <v>3000</v>
      </c>
      <c r="W598">
        <v>5.5</v>
      </c>
      <c r="X598">
        <v>700</v>
      </c>
      <c r="Y598">
        <v>0.44</v>
      </c>
      <c r="Z598">
        <v>0</v>
      </c>
      <c r="AA598">
        <v>1000</v>
      </c>
      <c r="AB598">
        <v>4</v>
      </c>
      <c r="AC598">
        <v>-0.7</v>
      </c>
      <c r="AD598">
        <v>6.59</v>
      </c>
      <c r="AE598">
        <v>1602</v>
      </c>
      <c r="AF598">
        <v>1061</v>
      </c>
      <c r="AG598">
        <v>40</v>
      </c>
      <c r="AH598">
        <v>21</v>
      </c>
      <c r="AI598">
        <v>1.7</v>
      </c>
      <c r="AL598">
        <v>148.6</v>
      </c>
      <c r="AM598">
        <v>1.427</v>
      </c>
      <c r="AS598" t="s">
        <v>82</v>
      </c>
      <c r="AT598" t="s">
        <v>86</v>
      </c>
      <c r="AU598" t="s">
        <v>87</v>
      </c>
      <c r="AV598" t="s">
        <v>88</v>
      </c>
    </row>
    <row r="599" spans="1:48">
      <c r="A599" s="6" t="s">
        <v>608</v>
      </c>
      <c r="B599" t="s">
        <v>85</v>
      </c>
      <c r="C599" t="s">
        <v>179</v>
      </c>
      <c r="D599" t="s">
        <v>180</v>
      </c>
      <c r="E599" t="s">
        <v>476</v>
      </c>
      <c r="F599">
        <v>2011</v>
      </c>
      <c r="H599">
        <v>255</v>
      </c>
      <c r="I599">
        <v>0.1</v>
      </c>
      <c r="J599" t="s">
        <v>15</v>
      </c>
      <c r="K599">
        <v>60</v>
      </c>
      <c r="L599">
        <v>1</v>
      </c>
      <c r="M599">
        <v>1000</v>
      </c>
      <c r="N599">
        <v>25</v>
      </c>
      <c r="O599">
        <v>30.5</v>
      </c>
      <c r="P599">
        <v>8.35</v>
      </c>
      <c r="Q599">
        <v>37.700000000000003</v>
      </c>
      <c r="R599">
        <v>8.8699999999999992</v>
      </c>
      <c r="S599">
        <v>5.3</v>
      </c>
      <c r="U599">
        <v>-0.45</v>
      </c>
      <c r="V599">
        <v>1200</v>
      </c>
      <c r="W599">
        <v>5.5</v>
      </c>
      <c r="X599">
        <v>300</v>
      </c>
      <c r="Y599">
        <v>0.33500000000000002</v>
      </c>
      <c r="Z599">
        <v>0</v>
      </c>
      <c r="AA599">
        <v>1000</v>
      </c>
      <c r="AB599">
        <v>3</v>
      </c>
      <c r="AC599">
        <v>-0.7</v>
      </c>
      <c r="AD599">
        <v>3.92</v>
      </c>
      <c r="AE599">
        <v>1638</v>
      </c>
      <c r="AF599">
        <v>982</v>
      </c>
      <c r="AG599">
        <v>40</v>
      </c>
      <c r="AH599">
        <v>19</v>
      </c>
      <c r="AI599">
        <v>1.609</v>
      </c>
      <c r="AL599">
        <v>238.9</v>
      </c>
      <c r="AM599">
        <v>1.4330000000000001</v>
      </c>
      <c r="AS599" t="s">
        <v>82</v>
      </c>
      <c r="AT599" t="s">
        <v>481</v>
      </c>
      <c r="AU599" t="s">
        <v>482</v>
      </c>
      <c r="AV599" t="s">
        <v>88</v>
      </c>
    </row>
    <row r="600" spans="1:48">
      <c r="A600" s="6" t="s">
        <v>608</v>
      </c>
      <c r="B600" t="s">
        <v>85</v>
      </c>
      <c r="C600" t="s">
        <v>181</v>
      </c>
      <c r="D600" t="s">
        <v>182</v>
      </c>
      <c r="E600" t="s">
        <v>476</v>
      </c>
      <c r="F600">
        <v>2012</v>
      </c>
      <c r="H600">
        <v>260</v>
      </c>
      <c r="I600">
        <v>0.1</v>
      </c>
      <c r="J600" t="s">
        <v>15</v>
      </c>
      <c r="K600">
        <v>60</v>
      </c>
      <c r="L600">
        <v>1</v>
      </c>
      <c r="M600">
        <v>1000</v>
      </c>
      <c r="N600">
        <v>25</v>
      </c>
      <c r="O600">
        <v>30.7</v>
      </c>
      <c r="P600">
        <v>8.48</v>
      </c>
      <c r="Q600">
        <v>37.799999999999997</v>
      </c>
      <c r="R600">
        <v>8.99</v>
      </c>
      <c r="S600">
        <v>6.3</v>
      </c>
      <c r="U600">
        <v>-0.45</v>
      </c>
      <c r="V600">
        <v>1200</v>
      </c>
      <c r="W600">
        <v>5.5</v>
      </c>
      <c r="X600">
        <v>300</v>
      </c>
      <c r="Y600">
        <v>0.32</v>
      </c>
      <c r="Z600">
        <v>0</v>
      </c>
      <c r="AA600">
        <v>1000</v>
      </c>
      <c r="AB600">
        <v>3</v>
      </c>
      <c r="AC600">
        <v>-0.7</v>
      </c>
      <c r="AD600">
        <v>10.94</v>
      </c>
      <c r="AE600">
        <v>1638</v>
      </c>
      <c r="AF600">
        <v>982</v>
      </c>
      <c r="AG600">
        <v>40</v>
      </c>
      <c r="AH600">
        <v>19</v>
      </c>
      <c r="AI600">
        <v>1.609</v>
      </c>
      <c r="AL600">
        <v>238.9</v>
      </c>
      <c r="AM600">
        <v>1.4330000000000001</v>
      </c>
      <c r="AS600" t="s">
        <v>82</v>
      </c>
      <c r="AT600" t="s">
        <v>481</v>
      </c>
      <c r="AU600" t="s">
        <v>482</v>
      </c>
      <c r="AV600" t="s">
        <v>88</v>
      </c>
    </row>
    <row r="601" spans="1:48">
      <c r="A601" s="6" t="s">
        <v>608</v>
      </c>
      <c r="B601" t="s">
        <v>85</v>
      </c>
      <c r="C601" t="s">
        <v>183</v>
      </c>
      <c r="D601" t="s">
        <v>184</v>
      </c>
      <c r="E601" t="s">
        <v>80</v>
      </c>
      <c r="F601">
        <v>2012</v>
      </c>
      <c r="G601">
        <v>2013</v>
      </c>
      <c r="H601">
        <v>260</v>
      </c>
      <c r="I601">
        <v>0.1</v>
      </c>
      <c r="J601" t="s">
        <v>15</v>
      </c>
      <c r="K601">
        <v>96</v>
      </c>
      <c r="L601">
        <v>1</v>
      </c>
      <c r="M601">
        <v>1000</v>
      </c>
      <c r="N601">
        <v>25</v>
      </c>
      <c r="O601">
        <v>49.3</v>
      </c>
      <c r="P601">
        <v>5.27</v>
      </c>
      <c r="Q601">
        <v>60</v>
      </c>
      <c r="R601">
        <v>5.62</v>
      </c>
      <c r="S601">
        <v>3.3</v>
      </c>
      <c r="U601">
        <v>-0.45</v>
      </c>
      <c r="V601">
        <v>3000</v>
      </c>
      <c r="W601">
        <v>5.5</v>
      </c>
      <c r="X601">
        <v>700</v>
      </c>
      <c r="Y601">
        <v>0.42</v>
      </c>
      <c r="Z601">
        <v>0</v>
      </c>
      <c r="AA601">
        <v>1000</v>
      </c>
      <c r="AB601">
        <v>4</v>
      </c>
      <c r="AC601">
        <v>-0.7</v>
      </c>
      <c r="AD601">
        <v>6.59</v>
      </c>
      <c r="AE601">
        <v>1602</v>
      </c>
      <c r="AF601">
        <v>1061</v>
      </c>
      <c r="AG601">
        <v>40</v>
      </c>
      <c r="AH601">
        <v>21</v>
      </c>
      <c r="AI601">
        <v>1.7</v>
      </c>
      <c r="AL601">
        <v>148.6</v>
      </c>
      <c r="AM601">
        <v>1.427</v>
      </c>
      <c r="AS601" t="s">
        <v>82</v>
      </c>
      <c r="AT601" t="s">
        <v>86</v>
      </c>
      <c r="AU601" t="s">
        <v>87</v>
      </c>
      <c r="AV601" t="s">
        <v>88</v>
      </c>
    </row>
    <row r="602" spans="1:48">
      <c r="A602" s="6" t="s">
        <v>608</v>
      </c>
      <c r="B602" t="s">
        <v>85</v>
      </c>
      <c r="C602" t="s">
        <v>185</v>
      </c>
      <c r="D602" t="s">
        <v>186</v>
      </c>
      <c r="E602" t="s">
        <v>476</v>
      </c>
      <c r="F602">
        <v>2011</v>
      </c>
      <c r="H602">
        <v>260</v>
      </c>
      <c r="I602">
        <v>0.1</v>
      </c>
      <c r="J602" t="s">
        <v>15</v>
      </c>
      <c r="K602">
        <v>60</v>
      </c>
      <c r="L602">
        <v>1</v>
      </c>
      <c r="M602">
        <v>1000</v>
      </c>
      <c r="N602">
        <v>25</v>
      </c>
      <c r="O602">
        <v>30.7</v>
      </c>
      <c r="P602">
        <v>8.48</v>
      </c>
      <c r="Q602">
        <v>37.799999999999997</v>
      </c>
      <c r="R602">
        <v>8.99</v>
      </c>
      <c r="S602">
        <v>6.3</v>
      </c>
      <c r="U602">
        <v>-0.45</v>
      </c>
      <c r="V602">
        <v>1200</v>
      </c>
      <c r="W602">
        <v>5.5</v>
      </c>
      <c r="X602">
        <v>300</v>
      </c>
      <c r="Y602">
        <v>0.32</v>
      </c>
      <c r="Z602">
        <v>0</v>
      </c>
      <c r="AA602">
        <v>1000</v>
      </c>
      <c r="AB602">
        <v>3</v>
      </c>
      <c r="AC602">
        <v>-0.7</v>
      </c>
      <c r="AD602">
        <v>10.94</v>
      </c>
      <c r="AE602">
        <v>1638</v>
      </c>
      <c r="AF602">
        <v>982</v>
      </c>
      <c r="AG602">
        <v>40</v>
      </c>
      <c r="AH602">
        <v>19</v>
      </c>
      <c r="AI602">
        <v>1.609</v>
      </c>
      <c r="AL602">
        <v>238.9</v>
      </c>
      <c r="AM602">
        <v>1.4330000000000001</v>
      </c>
      <c r="AS602" t="s">
        <v>82</v>
      </c>
      <c r="AT602" t="s">
        <v>481</v>
      </c>
      <c r="AU602" t="s">
        <v>482</v>
      </c>
      <c r="AV602" t="s">
        <v>88</v>
      </c>
    </row>
    <row r="603" spans="1:48">
      <c r="A603" s="6" t="s">
        <v>608</v>
      </c>
      <c r="B603" t="s">
        <v>85</v>
      </c>
      <c r="C603" t="s">
        <v>187</v>
      </c>
      <c r="D603" t="s">
        <v>188</v>
      </c>
      <c r="E603" t="s">
        <v>80</v>
      </c>
      <c r="F603">
        <v>2010</v>
      </c>
      <c r="G603">
        <v>2013</v>
      </c>
      <c r="H603">
        <v>265</v>
      </c>
      <c r="I603">
        <v>0.1</v>
      </c>
      <c r="J603" t="s">
        <v>15</v>
      </c>
      <c r="K603">
        <v>72</v>
      </c>
      <c r="L603">
        <v>1</v>
      </c>
      <c r="M603">
        <v>1000</v>
      </c>
      <c r="N603">
        <v>25</v>
      </c>
      <c r="O603">
        <v>35.5</v>
      </c>
      <c r="P603">
        <v>7.47</v>
      </c>
      <c r="Q603">
        <v>44.3</v>
      </c>
      <c r="R603">
        <v>7.98</v>
      </c>
      <c r="S603">
        <v>4.8</v>
      </c>
      <c r="U603">
        <v>-0.45</v>
      </c>
      <c r="V603">
        <v>1400</v>
      </c>
      <c r="W603">
        <v>5.5</v>
      </c>
      <c r="X603">
        <v>350</v>
      </c>
      <c r="Y603">
        <v>0.34</v>
      </c>
      <c r="Z603">
        <v>0</v>
      </c>
      <c r="AA603">
        <v>1000</v>
      </c>
      <c r="AB603">
        <v>3</v>
      </c>
      <c r="AC603">
        <v>-0.7</v>
      </c>
      <c r="AD603">
        <v>9.58</v>
      </c>
      <c r="AE603">
        <v>1954</v>
      </c>
      <c r="AF603">
        <v>982</v>
      </c>
      <c r="AG603">
        <v>40</v>
      </c>
      <c r="AH603">
        <v>27</v>
      </c>
      <c r="AI603">
        <v>1.919</v>
      </c>
      <c r="AL603">
        <v>238.9</v>
      </c>
      <c r="AM603">
        <v>1.72</v>
      </c>
      <c r="AS603" t="s">
        <v>82</v>
      </c>
      <c r="AT603" t="s">
        <v>86</v>
      </c>
      <c r="AU603" t="s">
        <v>87</v>
      </c>
      <c r="AV603" t="s">
        <v>88</v>
      </c>
    </row>
    <row r="604" spans="1:48">
      <c r="A604" s="6" t="s">
        <v>608</v>
      </c>
      <c r="B604" t="s">
        <v>85</v>
      </c>
      <c r="C604" t="s">
        <v>487</v>
      </c>
      <c r="D604" t="s">
        <v>488</v>
      </c>
      <c r="E604" t="s">
        <v>476</v>
      </c>
      <c r="F604">
        <v>2013</v>
      </c>
      <c r="H604">
        <v>265</v>
      </c>
      <c r="I604">
        <v>0.1</v>
      </c>
      <c r="J604" t="s">
        <v>15</v>
      </c>
      <c r="K604">
        <v>60</v>
      </c>
      <c r="L604">
        <v>1</v>
      </c>
      <c r="M604">
        <v>1000</v>
      </c>
      <c r="N604">
        <v>25</v>
      </c>
      <c r="O604">
        <v>30.8</v>
      </c>
      <c r="P604">
        <v>8.61</v>
      </c>
      <c r="Q604">
        <v>37.9</v>
      </c>
      <c r="R604">
        <v>9.1199999999999992</v>
      </c>
      <c r="S604">
        <v>6.3550000000000004</v>
      </c>
      <c r="U604">
        <v>-0.45</v>
      </c>
      <c r="Y604">
        <v>0.315</v>
      </c>
      <c r="AA604">
        <v>1000</v>
      </c>
      <c r="AB604">
        <v>3</v>
      </c>
      <c r="AC604">
        <v>-0.7</v>
      </c>
      <c r="AE604">
        <v>1638</v>
      </c>
      <c r="AF604">
        <v>982</v>
      </c>
      <c r="AG604">
        <v>40</v>
      </c>
      <c r="AH604">
        <v>19</v>
      </c>
      <c r="AI604">
        <v>1.609</v>
      </c>
      <c r="AL604">
        <v>243.4</v>
      </c>
      <c r="AM604">
        <v>1.46</v>
      </c>
      <c r="AS604" t="s">
        <v>82</v>
      </c>
      <c r="AT604" t="s">
        <v>481</v>
      </c>
      <c r="AU604" t="s">
        <v>482</v>
      </c>
      <c r="AV604" t="s">
        <v>88</v>
      </c>
    </row>
    <row r="605" spans="1:48">
      <c r="A605" s="6" t="s">
        <v>608</v>
      </c>
      <c r="B605" t="s">
        <v>85</v>
      </c>
      <c r="C605" t="s">
        <v>507</v>
      </c>
      <c r="D605" t="s">
        <v>508</v>
      </c>
      <c r="E605" t="s">
        <v>476</v>
      </c>
      <c r="F605">
        <v>2013</v>
      </c>
      <c r="H605">
        <v>265</v>
      </c>
      <c r="I605">
        <v>0.1</v>
      </c>
      <c r="J605" t="s">
        <v>15</v>
      </c>
      <c r="K605">
        <v>60</v>
      </c>
      <c r="L605">
        <v>1</v>
      </c>
      <c r="M605">
        <v>1000</v>
      </c>
      <c r="N605">
        <v>25</v>
      </c>
      <c r="O605">
        <v>30.9</v>
      </c>
      <c r="P605">
        <v>8.61</v>
      </c>
      <c r="Q605">
        <v>37.9</v>
      </c>
      <c r="R605">
        <v>9.11</v>
      </c>
      <c r="S605">
        <v>6.38</v>
      </c>
      <c r="T605">
        <v>-151</v>
      </c>
      <c r="U605">
        <v>-0.43</v>
      </c>
      <c r="Y605">
        <v>0.31</v>
      </c>
      <c r="AA605">
        <v>1000</v>
      </c>
      <c r="AB605">
        <v>3</v>
      </c>
      <c r="AC605">
        <v>-0.7</v>
      </c>
      <c r="AD605">
        <v>10.94</v>
      </c>
      <c r="AE605">
        <v>1638</v>
      </c>
      <c r="AF605">
        <v>982</v>
      </c>
      <c r="AG605">
        <v>40</v>
      </c>
      <c r="AH605">
        <v>19</v>
      </c>
      <c r="AI605">
        <v>1.609</v>
      </c>
      <c r="AL605">
        <v>238.9</v>
      </c>
      <c r="AM605">
        <v>1.4330000000000001</v>
      </c>
      <c r="AS605" t="s">
        <v>82</v>
      </c>
      <c r="AT605" t="s">
        <v>481</v>
      </c>
      <c r="AU605" t="s">
        <v>482</v>
      </c>
      <c r="AV605" t="s">
        <v>88</v>
      </c>
    </row>
    <row r="606" spans="1:48">
      <c r="A606" s="6" t="s">
        <v>608</v>
      </c>
      <c r="B606" t="s">
        <v>85</v>
      </c>
      <c r="C606" t="s">
        <v>489</v>
      </c>
      <c r="D606" t="s">
        <v>490</v>
      </c>
      <c r="E606" t="s">
        <v>476</v>
      </c>
      <c r="F606">
        <v>2013</v>
      </c>
      <c r="H606">
        <v>270</v>
      </c>
      <c r="I606">
        <v>0.1</v>
      </c>
      <c r="J606" t="s">
        <v>15</v>
      </c>
      <c r="K606">
        <v>60</v>
      </c>
      <c r="L606">
        <v>1</v>
      </c>
      <c r="M606">
        <v>1000</v>
      </c>
      <c r="N606">
        <v>25</v>
      </c>
      <c r="O606">
        <v>30.9</v>
      </c>
      <c r="P606">
        <v>8.74</v>
      </c>
      <c r="Q606">
        <v>38</v>
      </c>
      <c r="R606">
        <v>9.25</v>
      </c>
      <c r="S606">
        <v>6.4459999999999997</v>
      </c>
      <c r="U606">
        <v>-0.45</v>
      </c>
      <c r="Y606">
        <v>0.31</v>
      </c>
      <c r="AA606">
        <v>1000</v>
      </c>
      <c r="AB606">
        <v>3</v>
      </c>
      <c r="AC606">
        <v>-0.7</v>
      </c>
      <c r="AE606">
        <v>1638</v>
      </c>
      <c r="AF606">
        <v>982</v>
      </c>
      <c r="AG606">
        <v>40</v>
      </c>
      <c r="AH606">
        <v>19</v>
      </c>
      <c r="AI606">
        <v>1.609</v>
      </c>
      <c r="AL606">
        <v>243.4</v>
      </c>
      <c r="AM606">
        <v>1.46</v>
      </c>
      <c r="AS606" t="s">
        <v>82</v>
      </c>
      <c r="AT606" t="s">
        <v>481</v>
      </c>
      <c r="AU606" t="s">
        <v>482</v>
      </c>
      <c r="AV606" t="s">
        <v>88</v>
      </c>
    </row>
    <row r="607" spans="1:48">
      <c r="A607" s="6" t="s">
        <v>608</v>
      </c>
      <c r="B607" t="s">
        <v>85</v>
      </c>
      <c r="C607" t="s">
        <v>509</v>
      </c>
      <c r="D607" t="s">
        <v>510</v>
      </c>
      <c r="E607" t="s">
        <v>476</v>
      </c>
      <c r="F607">
        <v>2013</v>
      </c>
      <c r="H607">
        <v>270</v>
      </c>
      <c r="I607">
        <v>0.1</v>
      </c>
      <c r="J607" t="s">
        <v>15</v>
      </c>
      <c r="K607">
        <v>60</v>
      </c>
      <c r="L607">
        <v>1</v>
      </c>
      <c r="M607">
        <v>1000</v>
      </c>
      <c r="N607">
        <v>25</v>
      </c>
      <c r="O607">
        <v>31.1</v>
      </c>
      <c r="P607">
        <v>8.67</v>
      </c>
      <c r="Q607">
        <v>38.200000000000003</v>
      </c>
      <c r="R607">
        <v>9.19</v>
      </c>
      <c r="S607">
        <v>6.44</v>
      </c>
      <c r="T607">
        <v>-153</v>
      </c>
      <c r="U607">
        <v>-0.43</v>
      </c>
      <c r="Y607">
        <v>0.315</v>
      </c>
      <c r="AA607">
        <v>1000</v>
      </c>
      <c r="AB607">
        <v>3</v>
      </c>
      <c r="AC607">
        <v>-0.7</v>
      </c>
      <c r="AE607">
        <v>1638</v>
      </c>
      <c r="AF607">
        <v>982</v>
      </c>
      <c r="AG607">
        <v>40</v>
      </c>
      <c r="AH607">
        <v>19</v>
      </c>
      <c r="AI607">
        <v>1.609</v>
      </c>
      <c r="AL607">
        <v>238.9</v>
      </c>
      <c r="AM607">
        <v>1.4330000000000001</v>
      </c>
      <c r="AS607" t="s">
        <v>82</v>
      </c>
      <c r="AT607" t="s">
        <v>481</v>
      </c>
      <c r="AU607" t="s">
        <v>482</v>
      </c>
      <c r="AV607" t="s">
        <v>88</v>
      </c>
    </row>
    <row r="608" spans="1:48">
      <c r="A608" s="6" t="s">
        <v>608</v>
      </c>
      <c r="B608" t="s">
        <v>85</v>
      </c>
      <c r="C608" t="s">
        <v>191</v>
      </c>
      <c r="D608" t="s">
        <v>192</v>
      </c>
      <c r="E608" t="s">
        <v>80</v>
      </c>
      <c r="F608">
        <v>2010</v>
      </c>
      <c r="G608">
        <v>2013</v>
      </c>
      <c r="H608">
        <v>280</v>
      </c>
      <c r="I608">
        <v>0.1</v>
      </c>
      <c r="J608" t="s">
        <v>15</v>
      </c>
      <c r="K608">
        <v>72</v>
      </c>
      <c r="L608">
        <v>1</v>
      </c>
      <c r="M608">
        <v>1000</v>
      </c>
      <c r="N608">
        <v>25</v>
      </c>
      <c r="O608">
        <v>36</v>
      </c>
      <c r="P608">
        <v>7.78</v>
      </c>
      <c r="Q608">
        <v>44.6</v>
      </c>
      <c r="R608">
        <v>8.3000000000000007</v>
      </c>
      <c r="S608">
        <v>5</v>
      </c>
      <c r="U608">
        <v>-0.45</v>
      </c>
      <c r="V608">
        <v>1400</v>
      </c>
      <c r="W608">
        <v>5.5</v>
      </c>
      <c r="X608">
        <v>350</v>
      </c>
      <c r="Y608">
        <v>0.28999999999999998</v>
      </c>
      <c r="Z608">
        <v>0</v>
      </c>
      <c r="AA608">
        <v>1000</v>
      </c>
      <c r="AB608">
        <v>3</v>
      </c>
      <c r="AC608">
        <v>-0.7</v>
      </c>
      <c r="AD608">
        <v>9.9600000000000009</v>
      </c>
      <c r="AE608">
        <v>1954</v>
      </c>
      <c r="AF608">
        <v>982</v>
      </c>
      <c r="AG608">
        <v>40</v>
      </c>
      <c r="AH608">
        <v>27</v>
      </c>
      <c r="AI608">
        <v>1.919</v>
      </c>
      <c r="AL608">
        <v>238.9</v>
      </c>
      <c r="AM608">
        <v>1.72</v>
      </c>
      <c r="AS608" t="s">
        <v>82</v>
      </c>
      <c r="AT608" t="s">
        <v>86</v>
      </c>
      <c r="AU608" t="s">
        <v>87</v>
      </c>
      <c r="AV608" t="s">
        <v>88</v>
      </c>
    </row>
    <row r="609" spans="1:48">
      <c r="A609" s="6" t="s">
        <v>608</v>
      </c>
      <c r="B609" t="s">
        <v>85</v>
      </c>
      <c r="C609" t="s">
        <v>195</v>
      </c>
      <c r="D609" t="s">
        <v>196</v>
      </c>
      <c r="E609" t="s">
        <v>80</v>
      </c>
      <c r="F609">
        <v>2010</v>
      </c>
      <c r="G609">
        <v>2013</v>
      </c>
      <c r="H609">
        <v>290</v>
      </c>
      <c r="I609">
        <v>0.1</v>
      </c>
      <c r="J609" t="s">
        <v>15</v>
      </c>
      <c r="K609">
        <v>72</v>
      </c>
      <c r="L609">
        <v>1</v>
      </c>
      <c r="M609">
        <v>1000</v>
      </c>
      <c r="N609">
        <v>25</v>
      </c>
      <c r="O609">
        <v>36.299999999999997</v>
      </c>
      <c r="P609">
        <v>8</v>
      </c>
      <c r="Q609">
        <v>44.7</v>
      </c>
      <c r="R609">
        <v>8.51</v>
      </c>
      <c r="S609">
        <v>5.0999999999999996</v>
      </c>
      <c r="U609">
        <v>-0.45</v>
      </c>
      <c r="V609">
        <v>1400</v>
      </c>
      <c r="W609">
        <v>5.5</v>
      </c>
      <c r="X609">
        <v>350</v>
      </c>
      <c r="Y609">
        <v>0.25</v>
      </c>
      <c r="Z609">
        <v>0</v>
      </c>
      <c r="AA609">
        <v>1000</v>
      </c>
      <c r="AB609">
        <v>3</v>
      </c>
      <c r="AC609">
        <v>-0.7</v>
      </c>
      <c r="AD609">
        <v>10.210000000000001</v>
      </c>
      <c r="AE609">
        <v>1954</v>
      </c>
      <c r="AF609">
        <v>982</v>
      </c>
      <c r="AG609">
        <v>40</v>
      </c>
      <c r="AH609">
        <v>27</v>
      </c>
      <c r="AI609">
        <v>1.919</v>
      </c>
      <c r="AL609">
        <v>238.9</v>
      </c>
      <c r="AM609">
        <v>1.72</v>
      </c>
      <c r="AS609" t="s">
        <v>82</v>
      </c>
      <c r="AT609" t="s">
        <v>86</v>
      </c>
      <c r="AU609" t="s">
        <v>87</v>
      </c>
      <c r="AV609" t="s">
        <v>88</v>
      </c>
    </row>
    <row r="610" spans="1:48">
      <c r="A610" s="6" t="s">
        <v>608</v>
      </c>
      <c r="B610" t="s">
        <v>85</v>
      </c>
      <c r="C610" t="s">
        <v>199</v>
      </c>
      <c r="D610" t="s">
        <v>200</v>
      </c>
      <c r="E610" t="s">
        <v>476</v>
      </c>
      <c r="F610">
        <v>2010</v>
      </c>
      <c r="H610">
        <v>300</v>
      </c>
      <c r="I610">
        <v>0.1</v>
      </c>
      <c r="J610" t="s">
        <v>15</v>
      </c>
      <c r="K610">
        <v>72</v>
      </c>
      <c r="L610">
        <v>1</v>
      </c>
      <c r="M610">
        <v>1000</v>
      </c>
      <c r="N610">
        <v>25</v>
      </c>
      <c r="O610">
        <v>36.5</v>
      </c>
      <c r="P610">
        <v>8.2200000000000006</v>
      </c>
      <c r="Q610">
        <v>45</v>
      </c>
      <c r="R610">
        <v>8.74</v>
      </c>
      <c r="S610">
        <v>5.2</v>
      </c>
      <c r="U610">
        <v>-0.45</v>
      </c>
      <c r="V610">
        <v>1400</v>
      </c>
      <c r="W610">
        <v>5.5</v>
      </c>
      <c r="X610">
        <v>350</v>
      </c>
      <c r="Y610">
        <v>0.4</v>
      </c>
      <c r="Z610">
        <v>0</v>
      </c>
      <c r="AA610">
        <v>1000</v>
      </c>
      <c r="AB610">
        <v>3</v>
      </c>
      <c r="AC610">
        <v>-0.7</v>
      </c>
      <c r="AD610">
        <v>10.49</v>
      </c>
      <c r="AE610">
        <v>1954</v>
      </c>
      <c r="AF610">
        <v>982</v>
      </c>
      <c r="AG610">
        <v>40</v>
      </c>
      <c r="AH610">
        <v>23</v>
      </c>
      <c r="AI610">
        <v>1.919</v>
      </c>
      <c r="AL610">
        <v>238.9</v>
      </c>
      <c r="AM610">
        <v>1.919</v>
      </c>
      <c r="AS610" t="s">
        <v>82</v>
      </c>
      <c r="AT610" t="s">
        <v>481</v>
      </c>
      <c r="AU610" t="s">
        <v>482</v>
      </c>
      <c r="AV610" t="s">
        <v>88</v>
      </c>
    </row>
    <row r="611" spans="1:48">
      <c r="A611" s="6" t="s">
        <v>608</v>
      </c>
      <c r="B611" t="s">
        <v>85</v>
      </c>
      <c r="C611" t="s">
        <v>203</v>
      </c>
      <c r="D611" t="s">
        <v>204</v>
      </c>
      <c r="E611" t="s">
        <v>476</v>
      </c>
      <c r="F611">
        <v>2010</v>
      </c>
      <c r="H611">
        <v>310</v>
      </c>
      <c r="I611">
        <v>0.1</v>
      </c>
      <c r="J611" t="s">
        <v>15</v>
      </c>
      <c r="K611">
        <v>72</v>
      </c>
      <c r="L611">
        <v>1</v>
      </c>
      <c r="M611">
        <v>1000</v>
      </c>
      <c r="N611">
        <v>25</v>
      </c>
      <c r="O611">
        <v>36.700000000000003</v>
      </c>
      <c r="P611">
        <v>8.44</v>
      </c>
      <c r="Q611">
        <v>45.3</v>
      </c>
      <c r="R611">
        <v>8.9499999999999993</v>
      </c>
      <c r="S611">
        <v>5.4</v>
      </c>
      <c r="U611">
        <v>-0.45</v>
      </c>
      <c r="V611">
        <v>1400</v>
      </c>
      <c r="W611">
        <v>5.5</v>
      </c>
      <c r="X611">
        <v>350</v>
      </c>
      <c r="Y611">
        <v>0.39</v>
      </c>
      <c r="Z611">
        <v>0</v>
      </c>
      <c r="AA611">
        <v>1000</v>
      </c>
      <c r="AB611">
        <v>3</v>
      </c>
      <c r="AC611">
        <v>-0.7</v>
      </c>
      <c r="AD611">
        <v>10.74</v>
      </c>
      <c r="AE611">
        <v>1954</v>
      </c>
      <c r="AF611">
        <v>982</v>
      </c>
      <c r="AG611">
        <v>40</v>
      </c>
      <c r="AH611">
        <v>23</v>
      </c>
      <c r="AI611">
        <v>1.919</v>
      </c>
      <c r="AL611">
        <v>238.9</v>
      </c>
      <c r="AM611">
        <v>1.919</v>
      </c>
      <c r="AS611" t="s">
        <v>82</v>
      </c>
      <c r="AT611" t="s">
        <v>481</v>
      </c>
      <c r="AU611" t="s">
        <v>482</v>
      </c>
      <c r="AV611" t="s">
        <v>88</v>
      </c>
    </row>
    <row r="612" spans="1:48">
      <c r="A612" s="6" t="s">
        <v>608</v>
      </c>
      <c r="B612" t="s">
        <v>85</v>
      </c>
      <c r="C612" t="s">
        <v>511</v>
      </c>
      <c r="D612" t="s">
        <v>512</v>
      </c>
      <c r="E612" t="s">
        <v>476</v>
      </c>
      <c r="F612">
        <v>2013</v>
      </c>
      <c r="H612">
        <v>315</v>
      </c>
      <c r="I612">
        <v>0.1</v>
      </c>
      <c r="J612" t="s">
        <v>15</v>
      </c>
      <c r="K612">
        <v>72</v>
      </c>
      <c r="L612">
        <v>1</v>
      </c>
      <c r="M612">
        <v>1000</v>
      </c>
      <c r="N612">
        <v>25</v>
      </c>
      <c r="O612">
        <v>36.9</v>
      </c>
      <c r="P612">
        <v>8.5299999999999994</v>
      </c>
      <c r="Q612">
        <v>45.5</v>
      </c>
      <c r="R612">
        <v>9.0399999999999991</v>
      </c>
      <c r="S612">
        <v>5.45</v>
      </c>
      <c r="T612">
        <v>-177</v>
      </c>
      <c r="U612">
        <v>-0.43</v>
      </c>
      <c r="Y612">
        <v>0.39</v>
      </c>
      <c r="AA612">
        <v>1000</v>
      </c>
      <c r="AB612">
        <v>3</v>
      </c>
      <c r="AC612">
        <v>-0.7</v>
      </c>
      <c r="AE612">
        <v>1954</v>
      </c>
      <c r="AF612">
        <v>982</v>
      </c>
      <c r="AG612">
        <v>40</v>
      </c>
      <c r="AH612">
        <v>23</v>
      </c>
      <c r="AI612">
        <v>1.919</v>
      </c>
      <c r="AL612">
        <v>238.9</v>
      </c>
      <c r="AM612">
        <v>1.919</v>
      </c>
      <c r="AS612" t="s">
        <v>82</v>
      </c>
      <c r="AT612" t="s">
        <v>481</v>
      </c>
      <c r="AU612" t="s">
        <v>482</v>
      </c>
      <c r="AV612" t="s">
        <v>88</v>
      </c>
    </row>
    <row r="613" spans="1:48">
      <c r="A613" s="6" t="s">
        <v>608</v>
      </c>
      <c r="B613" t="s">
        <v>85</v>
      </c>
      <c r="C613" t="s">
        <v>513</v>
      </c>
      <c r="D613" t="s">
        <v>514</v>
      </c>
      <c r="E613" t="s">
        <v>476</v>
      </c>
      <c r="F613">
        <v>2013</v>
      </c>
      <c r="H613">
        <v>320</v>
      </c>
      <c r="I613">
        <v>0.1</v>
      </c>
      <c r="J613" t="s">
        <v>15</v>
      </c>
      <c r="K613">
        <v>72</v>
      </c>
      <c r="L613">
        <v>1</v>
      </c>
      <c r="M613">
        <v>1000</v>
      </c>
      <c r="N613">
        <v>25</v>
      </c>
      <c r="O613">
        <v>37.200000000000003</v>
      </c>
      <c r="P613">
        <v>8.61</v>
      </c>
      <c r="Q613">
        <v>45.6</v>
      </c>
      <c r="R613">
        <v>9.1300000000000008</v>
      </c>
      <c r="S613">
        <v>5.51</v>
      </c>
      <c r="T613">
        <v>-177</v>
      </c>
      <c r="U613">
        <v>-0.43</v>
      </c>
      <c r="Y613">
        <v>0.375</v>
      </c>
      <c r="AA613">
        <v>1000</v>
      </c>
      <c r="AB613">
        <v>3</v>
      </c>
      <c r="AC613">
        <v>-0.7</v>
      </c>
      <c r="AE613">
        <v>1954</v>
      </c>
      <c r="AF613">
        <v>982</v>
      </c>
      <c r="AG613">
        <v>40</v>
      </c>
      <c r="AH613">
        <v>23</v>
      </c>
      <c r="AI613">
        <v>1.919</v>
      </c>
      <c r="AL613">
        <v>238.9</v>
      </c>
      <c r="AM613">
        <v>1.919</v>
      </c>
      <c r="AS613" t="s">
        <v>82</v>
      </c>
      <c r="AT613" t="s">
        <v>481</v>
      </c>
      <c r="AU613" t="s">
        <v>482</v>
      </c>
      <c r="AV613" t="s">
        <v>88</v>
      </c>
    </row>
    <row r="614" spans="1:48">
      <c r="A614" s="6" t="s">
        <v>608</v>
      </c>
      <c r="B614" t="s">
        <v>85</v>
      </c>
      <c r="C614" t="s">
        <v>209</v>
      </c>
      <c r="D614" t="s">
        <v>210</v>
      </c>
      <c r="E614" t="s">
        <v>80</v>
      </c>
      <c r="F614">
        <v>2010</v>
      </c>
      <c r="G614">
        <v>2012</v>
      </c>
      <c r="H614">
        <v>160</v>
      </c>
      <c r="I614">
        <v>0.1</v>
      </c>
      <c r="J614" t="s">
        <v>79</v>
      </c>
      <c r="K614">
        <v>72</v>
      </c>
      <c r="L614">
        <v>1</v>
      </c>
      <c r="M614">
        <v>1000</v>
      </c>
      <c r="N614">
        <v>25</v>
      </c>
      <c r="O614">
        <v>34.799999999999997</v>
      </c>
      <c r="P614">
        <v>4.5999999999999996</v>
      </c>
      <c r="Q614">
        <v>43.4</v>
      </c>
      <c r="R614">
        <v>4.99</v>
      </c>
      <c r="S614">
        <v>3.2</v>
      </c>
      <c r="U614">
        <v>-0.43</v>
      </c>
      <c r="V614">
        <v>1800</v>
      </c>
      <c r="W614">
        <v>5.5</v>
      </c>
      <c r="X614">
        <v>450</v>
      </c>
      <c r="Y614">
        <v>0.6</v>
      </c>
      <c r="Z614">
        <v>0</v>
      </c>
      <c r="AA614">
        <v>1000</v>
      </c>
      <c r="AB614">
        <v>3</v>
      </c>
      <c r="AC614">
        <v>-0.7</v>
      </c>
      <c r="AD614">
        <v>3.92</v>
      </c>
      <c r="AE614">
        <v>1580</v>
      </c>
      <c r="AF614">
        <v>808</v>
      </c>
      <c r="AG614">
        <v>40</v>
      </c>
      <c r="AH614">
        <v>15.75</v>
      </c>
      <c r="AI614">
        <v>1.278</v>
      </c>
      <c r="AL614">
        <v>156.30000000000001</v>
      </c>
      <c r="AM614">
        <v>1.125</v>
      </c>
      <c r="AS614" t="s">
        <v>82</v>
      </c>
      <c r="AT614" t="s">
        <v>86</v>
      </c>
      <c r="AU614" t="s">
        <v>87</v>
      </c>
      <c r="AV614" t="s">
        <v>88</v>
      </c>
    </row>
    <row r="615" spans="1:48">
      <c r="A615" s="6" t="s">
        <v>608</v>
      </c>
      <c r="B615" t="s">
        <v>85</v>
      </c>
      <c r="C615" t="s">
        <v>213</v>
      </c>
      <c r="D615" t="s">
        <v>214</v>
      </c>
      <c r="E615" t="s">
        <v>80</v>
      </c>
      <c r="F615">
        <v>2011</v>
      </c>
      <c r="G615">
        <v>2012</v>
      </c>
      <c r="H615">
        <v>160</v>
      </c>
      <c r="I615">
        <v>0.1</v>
      </c>
      <c r="J615" t="s">
        <v>79</v>
      </c>
      <c r="K615">
        <v>48</v>
      </c>
      <c r="L615">
        <v>1</v>
      </c>
      <c r="M615">
        <v>1000</v>
      </c>
      <c r="N615">
        <v>25</v>
      </c>
      <c r="O615">
        <v>23.1</v>
      </c>
      <c r="P615">
        <v>6.93</v>
      </c>
      <c r="Q615">
        <v>28.9</v>
      </c>
      <c r="R615">
        <v>7.67</v>
      </c>
      <c r="S615">
        <v>6.1</v>
      </c>
      <c r="U615">
        <v>-0.42</v>
      </c>
      <c r="V615">
        <v>600</v>
      </c>
      <c r="W615">
        <v>5.5</v>
      </c>
      <c r="X615">
        <v>160</v>
      </c>
      <c r="Y615">
        <v>0.32</v>
      </c>
      <c r="Z615">
        <v>0</v>
      </c>
      <c r="AA615">
        <v>1000</v>
      </c>
      <c r="AB615">
        <v>5</v>
      </c>
      <c r="AC615">
        <v>-0.7</v>
      </c>
      <c r="AD615">
        <v>3.92</v>
      </c>
      <c r="AE615">
        <v>1324</v>
      </c>
      <c r="AF615">
        <v>982</v>
      </c>
      <c r="AG615">
        <v>40</v>
      </c>
      <c r="AH615">
        <v>16</v>
      </c>
      <c r="AI615">
        <v>1.3</v>
      </c>
      <c r="AL615">
        <v>243.4</v>
      </c>
      <c r="AM615">
        <v>1.1679999999999999</v>
      </c>
      <c r="AS615" t="s">
        <v>82</v>
      </c>
      <c r="AT615" t="s">
        <v>86</v>
      </c>
      <c r="AU615" t="s">
        <v>87</v>
      </c>
      <c r="AV615" t="s">
        <v>88</v>
      </c>
    </row>
    <row r="616" spans="1:48">
      <c r="A616" s="6" t="s">
        <v>608</v>
      </c>
      <c r="B616" t="s">
        <v>85</v>
      </c>
      <c r="C616" t="s">
        <v>215</v>
      </c>
      <c r="D616" t="s">
        <v>216</v>
      </c>
      <c r="E616" t="s">
        <v>80</v>
      </c>
      <c r="F616">
        <v>2010</v>
      </c>
      <c r="G616">
        <v>2012</v>
      </c>
      <c r="H616">
        <v>165</v>
      </c>
      <c r="I616">
        <v>0.1</v>
      </c>
      <c r="J616" t="s">
        <v>79</v>
      </c>
      <c r="K616">
        <v>48</v>
      </c>
      <c r="L616">
        <v>1</v>
      </c>
      <c r="M616">
        <v>1000</v>
      </c>
      <c r="N616">
        <v>25</v>
      </c>
      <c r="O616">
        <v>23.1</v>
      </c>
      <c r="P616">
        <v>7.13</v>
      </c>
      <c r="Q616">
        <v>29</v>
      </c>
      <c r="R616">
        <v>7.82</v>
      </c>
      <c r="S616">
        <v>5.0999999999999996</v>
      </c>
      <c r="U616">
        <v>-0.43</v>
      </c>
      <c r="V616">
        <v>700</v>
      </c>
      <c r="W616">
        <v>5.5</v>
      </c>
      <c r="X616">
        <v>170</v>
      </c>
      <c r="Y616">
        <v>0.31</v>
      </c>
      <c r="Z616">
        <v>0</v>
      </c>
      <c r="AA616">
        <v>1000</v>
      </c>
      <c r="AB616">
        <v>3</v>
      </c>
      <c r="AC616">
        <v>-0.7</v>
      </c>
      <c r="AD616">
        <v>3.92</v>
      </c>
      <c r="AE616">
        <v>1324</v>
      </c>
      <c r="AF616">
        <v>982</v>
      </c>
      <c r="AG616">
        <v>40</v>
      </c>
      <c r="AH616">
        <v>16</v>
      </c>
      <c r="AI616">
        <v>1.3</v>
      </c>
      <c r="AL616">
        <v>243.4</v>
      </c>
      <c r="AM616">
        <v>1.1679999999999999</v>
      </c>
      <c r="AS616" t="s">
        <v>82</v>
      </c>
      <c r="AT616" t="s">
        <v>86</v>
      </c>
      <c r="AU616" t="s">
        <v>87</v>
      </c>
      <c r="AV616" t="s">
        <v>88</v>
      </c>
    </row>
    <row r="617" spans="1:48">
      <c r="A617" s="6" t="s">
        <v>608</v>
      </c>
      <c r="B617" t="s">
        <v>85</v>
      </c>
      <c r="C617" t="s">
        <v>217</v>
      </c>
      <c r="D617" t="s">
        <v>218</v>
      </c>
      <c r="E617" t="s">
        <v>80</v>
      </c>
      <c r="F617">
        <v>2011</v>
      </c>
      <c r="G617">
        <v>2012</v>
      </c>
      <c r="H617">
        <v>165</v>
      </c>
      <c r="I617">
        <v>0.1</v>
      </c>
      <c r="J617" t="s">
        <v>79</v>
      </c>
      <c r="K617">
        <v>48</v>
      </c>
      <c r="L617">
        <v>1</v>
      </c>
      <c r="M617">
        <v>1000</v>
      </c>
      <c r="N617">
        <v>25</v>
      </c>
      <c r="O617">
        <v>23.1</v>
      </c>
      <c r="P617">
        <v>7.13</v>
      </c>
      <c r="Q617">
        <v>29</v>
      </c>
      <c r="R617">
        <v>7.82</v>
      </c>
      <c r="S617">
        <v>6.3</v>
      </c>
      <c r="U617">
        <v>-0.42</v>
      </c>
      <c r="V617">
        <v>700</v>
      </c>
      <c r="W617">
        <v>5.5</v>
      </c>
      <c r="X617">
        <v>170</v>
      </c>
      <c r="Y617">
        <v>0.31</v>
      </c>
      <c r="Z617">
        <v>0</v>
      </c>
      <c r="AA617">
        <v>1000</v>
      </c>
      <c r="AB617">
        <v>5</v>
      </c>
      <c r="AC617">
        <v>-0.7</v>
      </c>
      <c r="AD617">
        <v>3.92</v>
      </c>
      <c r="AE617">
        <v>1324</v>
      </c>
      <c r="AF617">
        <v>982</v>
      </c>
      <c r="AG617">
        <v>40</v>
      </c>
      <c r="AH617">
        <v>16</v>
      </c>
      <c r="AI617">
        <v>1.3</v>
      </c>
      <c r="AL617">
        <v>243.4</v>
      </c>
      <c r="AM617">
        <v>1.1679999999999999</v>
      </c>
      <c r="AS617" t="s">
        <v>82</v>
      </c>
      <c r="AT617" t="s">
        <v>86</v>
      </c>
      <c r="AU617" t="s">
        <v>87</v>
      </c>
      <c r="AV617" t="s">
        <v>88</v>
      </c>
    </row>
    <row r="618" spans="1:48">
      <c r="A618" s="6" t="s">
        <v>608</v>
      </c>
      <c r="B618" t="s">
        <v>85</v>
      </c>
      <c r="C618" t="s">
        <v>219</v>
      </c>
      <c r="D618" t="s">
        <v>220</v>
      </c>
      <c r="E618" t="s">
        <v>80</v>
      </c>
      <c r="F618">
        <v>2010</v>
      </c>
      <c r="G618">
        <v>2012</v>
      </c>
      <c r="H618">
        <v>170</v>
      </c>
      <c r="I618">
        <v>0.1</v>
      </c>
      <c r="J618" t="s">
        <v>79</v>
      </c>
      <c r="K618">
        <v>48</v>
      </c>
      <c r="L618">
        <v>1</v>
      </c>
      <c r="M618">
        <v>1000</v>
      </c>
      <c r="N618">
        <v>25</v>
      </c>
      <c r="O618">
        <v>23.2</v>
      </c>
      <c r="P618">
        <v>7.32</v>
      </c>
      <c r="Q618">
        <v>29.2</v>
      </c>
      <c r="R618">
        <v>7.92</v>
      </c>
      <c r="S618">
        <v>5.0999999999999996</v>
      </c>
      <c r="U618">
        <v>-0.43</v>
      </c>
      <c r="V618">
        <v>800</v>
      </c>
      <c r="W618">
        <v>5.5</v>
      </c>
      <c r="X618">
        <v>190</v>
      </c>
      <c r="Y618">
        <v>0.28000000000000003</v>
      </c>
      <c r="Z618">
        <v>0</v>
      </c>
      <c r="AA618">
        <v>1000</v>
      </c>
      <c r="AB618">
        <v>3</v>
      </c>
      <c r="AC618">
        <v>-0.7</v>
      </c>
      <c r="AD618">
        <v>3.92</v>
      </c>
      <c r="AE618">
        <v>1324</v>
      </c>
      <c r="AF618">
        <v>982</v>
      </c>
      <c r="AG618">
        <v>40</v>
      </c>
      <c r="AH618">
        <v>16</v>
      </c>
      <c r="AI618">
        <v>1.3</v>
      </c>
      <c r="AL618">
        <v>243.4</v>
      </c>
      <c r="AM618">
        <v>1.1679999999999999</v>
      </c>
      <c r="AS618" t="s">
        <v>82</v>
      </c>
      <c r="AT618" t="s">
        <v>86</v>
      </c>
      <c r="AU618" t="s">
        <v>87</v>
      </c>
      <c r="AV618" t="s">
        <v>88</v>
      </c>
    </row>
    <row r="619" spans="1:48">
      <c r="A619" s="6" t="s">
        <v>608</v>
      </c>
      <c r="B619" t="s">
        <v>85</v>
      </c>
      <c r="C619" t="s">
        <v>221</v>
      </c>
      <c r="D619" t="s">
        <v>222</v>
      </c>
      <c r="E619" t="s">
        <v>80</v>
      </c>
      <c r="F619">
        <v>2011</v>
      </c>
      <c r="G619">
        <v>2012</v>
      </c>
      <c r="H619">
        <v>170</v>
      </c>
      <c r="I619">
        <v>0.1</v>
      </c>
      <c r="J619" t="s">
        <v>79</v>
      </c>
      <c r="K619">
        <v>48</v>
      </c>
      <c r="L619">
        <v>1</v>
      </c>
      <c r="M619">
        <v>1000</v>
      </c>
      <c r="N619">
        <v>25</v>
      </c>
      <c r="O619">
        <v>23.2</v>
      </c>
      <c r="P619">
        <v>7.32</v>
      </c>
      <c r="Q619">
        <v>29.2</v>
      </c>
      <c r="R619">
        <v>7.92</v>
      </c>
      <c r="S619">
        <v>6.3</v>
      </c>
      <c r="U619">
        <v>-0.42</v>
      </c>
      <c r="V619">
        <v>800</v>
      </c>
      <c r="W619">
        <v>5.5</v>
      </c>
      <c r="X619">
        <v>190</v>
      </c>
      <c r="Y619">
        <v>0.28000000000000003</v>
      </c>
      <c r="Z619">
        <v>0</v>
      </c>
      <c r="AA619">
        <v>1000</v>
      </c>
      <c r="AB619">
        <v>5</v>
      </c>
      <c r="AC619">
        <v>-0.7</v>
      </c>
      <c r="AD619">
        <v>3.92</v>
      </c>
      <c r="AE619">
        <v>1324</v>
      </c>
      <c r="AF619">
        <v>982</v>
      </c>
      <c r="AG619">
        <v>40</v>
      </c>
      <c r="AH619">
        <v>16</v>
      </c>
      <c r="AI619">
        <v>1.3</v>
      </c>
      <c r="AL619">
        <v>243.4</v>
      </c>
      <c r="AM619">
        <v>1.1679999999999999</v>
      </c>
      <c r="AS619" t="s">
        <v>82</v>
      </c>
      <c r="AT619" t="s">
        <v>86</v>
      </c>
      <c r="AU619" t="s">
        <v>87</v>
      </c>
      <c r="AV619" t="s">
        <v>88</v>
      </c>
    </row>
    <row r="620" spans="1:48">
      <c r="A620" s="6" t="s">
        <v>608</v>
      </c>
      <c r="B620" t="s">
        <v>85</v>
      </c>
      <c r="C620" t="s">
        <v>223</v>
      </c>
      <c r="D620" t="s">
        <v>224</v>
      </c>
      <c r="E620" t="s">
        <v>80</v>
      </c>
      <c r="F620">
        <v>2010</v>
      </c>
      <c r="G620">
        <v>2012</v>
      </c>
      <c r="H620">
        <v>175</v>
      </c>
      <c r="I620">
        <v>0.1</v>
      </c>
      <c r="J620" t="s">
        <v>79</v>
      </c>
      <c r="K620">
        <v>48</v>
      </c>
      <c r="L620">
        <v>1</v>
      </c>
      <c r="M620">
        <v>1000</v>
      </c>
      <c r="N620">
        <v>25</v>
      </c>
      <c r="O620">
        <v>23.4</v>
      </c>
      <c r="P620">
        <v>7.49</v>
      </c>
      <c r="Q620">
        <v>29.3</v>
      </c>
      <c r="R620">
        <v>8.0399999999999991</v>
      </c>
      <c r="S620">
        <v>5.2</v>
      </c>
      <c r="U620">
        <v>-0.43</v>
      </c>
      <c r="V620">
        <v>900</v>
      </c>
      <c r="W620">
        <v>5.5</v>
      </c>
      <c r="X620">
        <v>220</v>
      </c>
      <c r="Y620">
        <v>0.24</v>
      </c>
      <c r="Z620">
        <v>0</v>
      </c>
      <c r="AA620">
        <v>1000</v>
      </c>
      <c r="AB620">
        <v>3</v>
      </c>
      <c r="AC620">
        <v>-0.7</v>
      </c>
      <c r="AD620">
        <v>3.92</v>
      </c>
      <c r="AE620">
        <v>1324</v>
      </c>
      <c r="AF620">
        <v>982</v>
      </c>
      <c r="AG620">
        <v>40</v>
      </c>
      <c r="AH620">
        <v>16</v>
      </c>
      <c r="AI620">
        <v>1.3</v>
      </c>
      <c r="AL620">
        <v>243.4</v>
      </c>
      <c r="AM620">
        <v>1.1679999999999999</v>
      </c>
      <c r="AS620" t="s">
        <v>82</v>
      </c>
      <c r="AT620" t="s">
        <v>86</v>
      </c>
      <c r="AU620" t="s">
        <v>87</v>
      </c>
      <c r="AV620" t="s">
        <v>88</v>
      </c>
    </row>
    <row r="621" spans="1:48">
      <c r="A621" s="6" t="s">
        <v>608</v>
      </c>
      <c r="B621" t="s">
        <v>85</v>
      </c>
      <c r="C621" t="s">
        <v>225</v>
      </c>
      <c r="D621" t="s">
        <v>226</v>
      </c>
      <c r="E621" t="s">
        <v>80</v>
      </c>
      <c r="F621">
        <v>2011</v>
      </c>
      <c r="G621">
        <v>2012</v>
      </c>
      <c r="H621">
        <v>175</v>
      </c>
      <c r="I621">
        <v>0.1</v>
      </c>
      <c r="J621" t="s">
        <v>79</v>
      </c>
      <c r="K621">
        <v>48</v>
      </c>
      <c r="L621">
        <v>1</v>
      </c>
      <c r="M621">
        <v>1000</v>
      </c>
      <c r="N621">
        <v>25</v>
      </c>
      <c r="O621">
        <v>23.4</v>
      </c>
      <c r="P621">
        <v>7.49</v>
      </c>
      <c r="Q621">
        <v>29.3</v>
      </c>
      <c r="R621">
        <v>8.0399999999999991</v>
      </c>
      <c r="S621">
        <v>6.4</v>
      </c>
      <c r="U621">
        <v>-0.42</v>
      </c>
      <c r="V621">
        <v>900</v>
      </c>
      <c r="W621">
        <v>5.5</v>
      </c>
      <c r="X621">
        <v>220</v>
      </c>
      <c r="Y621">
        <v>0.24</v>
      </c>
      <c r="Z621">
        <v>0</v>
      </c>
      <c r="AA621">
        <v>1000</v>
      </c>
      <c r="AB621">
        <v>5</v>
      </c>
      <c r="AC621">
        <v>-0.7</v>
      </c>
      <c r="AD621">
        <v>3.92</v>
      </c>
      <c r="AE621">
        <v>1324</v>
      </c>
      <c r="AF621">
        <v>982</v>
      </c>
      <c r="AG621">
        <v>40</v>
      </c>
      <c r="AH621">
        <v>16</v>
      </c>
      <c r="AI621">
        <v>1.3</v>
      </c>
      <c r="AL621">
        <v>243.4</v>
      </c>
      <c r="AM621">
        <v>1.1679999999999999</v>
      </c>
      <c r="AS621" t="s">
        <v>82</v>
      </c>
      <c r="AT621" t="s">
        <v>86</v>
      </c>
      <c r="AU621" t="s">
        <v>87</v>
      </c>
      <c r="AV621" t="s">
        <v>88</v>
      </c>
    </row>
    <row r="622" spans="1:48">
      <c r="A622" s="6" t="s">
        <v>608</v>
      </c>
      <c r="B622" t="s">
        <v>85</v>
      </c>
      <c r="C622" t="s">
        <v>227</v>
      </c>
      <c r="D622" t="s">
        <v>228</v>
      </c>
      <c r="E622" t="s">
        <v>80</v>
      </c>
      <c r="F622">
        <v>2010</v>
      </c>
      <c r="G622">
        <v>2012</v>
      </c>
      <c r="H622">
        <v>180</v>
      </c>
      <c r="I622">
        <v>0.1</v>
      </c>
      <c r="J622" t="s">
        <v>79</v>
      </c>
      <c r="K622">
        <v>48</v>
      </c>
      <c r="L622">
        <v>1</v>
      </c>
      <c r="M622">
        <v>1000</v>
      </c>
      <c r="N622">
        <v>25</v>
      </c>
      <c r="O622">
        <v>23.5</v>
      </c>
      <c r="P622">
        <v>7.65</v>
      </c>
      <c r="Q622">
        <v>29.4</v>
      </c>
      <c r="R622">
        <v>8.19</v>
      </c>
      <c r="S622">
        <v>5.3</v>
      </c>
      <c r="U622">
        <v>-0.43</v>
      </c>
      <c r="V622">
        <v>900</v>
      </c>
      <c r="W622">
        <v>5.5</v>
      </c>
      <c r="X622">
        <v>220</v>
      </c>
      <c r="Y622">
        <v>0.23</v>
      </c>
      <c r="Z622">
        <v>0</v>
      </c>
      <c r="AA622">
        <v>1000</v>
      </c>
      <c r="AB622">
        <v>3</v>
      </c>
      <c r="AC622">
        <v>-0.7</v>
      </c>
      <c r="AD622">
        <v>3.92</v>
      </c>
      <c r="AE622">
        <v>1324</v>
      </c>
      <c r="AF622">
        <v>982</v>
      </c>
      <c r="AG622">
        <v>40</v>
      </c>
      <c r="AH622">
        <v>16</v>
      </c>
      <c r="AI622">
        <v>1.3</v>
      </c>
      <c r="AL622">
        <v>243.4</v>
      </c>
      <c r="AM622">
        <v>1.1679999999999999</v>
      </c>
      <c r="AS622" t="s">
        <v>82</v>
      </c>
      <c r="AT622" t="s">
        <v>86</v>
      </c>
      <c r="AU622" t="s">
        <v>87</v>
      </c>
      <c r="AV622" t="s">
        <v>88</v>
      </c>
    </row>
    <row r="623" spans="1:48">
      <c r="A623" s="6" t="s">
        <v>608</v>
      </c>
      <c r="B623" t="s">
        <v>85</v>
      </c>
      <c r="C623" t="s">
        <v>229</v>
      </c>
      <c r="D623" t="s">
        <v>230</v>
      </c>
      <c r="E623" t="s">
        <v>80</v>
      </c>
      <c r="F623">
        <v>2011</v>
      </c>
      <c r="G623">
        <v>2012</v>
      </c>
      <c r="H623">
        <v>180</v>
      </c>
      <c r="I623">
        <v>0.1</v>
      </c>
      <c r="J623" t="s">
        <v>79</v>
      </c>
      <c r="K623">
        <v>48</v>
      </c>
      <c r="L623">
        <v>1</v>
      </c>
      <c r="M623">
        <v>1000</v>
      </c>
      <c r="N623">
        <v>25</v>
      </c>
      <c r="O623">
        <v>23.5</v>
      </c>
      <c r="P623">
        <v>7.65</v>
      </c>
      <c r="Q623">
        <v>29.4</v>
      </c>
      <c r="R623">
        <v>8.19</v>
      </c>
      <c r="S623">
        <v>6.6</v>
      </c>
      <c r="U623">
        <v>-0.42</v>
      </c>
      <c r="V623">
        <v>900</v>
      </c>
      <c r="W623">
        <v>5.5</v>
      </c>
      <c r="X623">
        <v>220</v>
      </c>
      <c r="Y623">
        <v>0.23</v>
      </c>
      <c r="Z623">
        <v>0</v>
      </c>
      <c r="AA623">
        <v>1000</v>
      </c>
      <c r="AB623">
        <v>5</v>
      </c>
      <c r="AC623">
        <v>-0.7</v>
      </c>
      <c r="AD623">
        <v>3.92</v>
      </c>
      <c r="AE623">
        <v>1324</v>
      </c>
      <c r="AF623">
        <v>982</v>
      </c>
      <c r="AG623">
        <v>40</v>
      </c>
      <c r="AH623">
        <v>16</v>
      </c>
      <c r="AI623">
        <v>1.3</v>
      </c>
      <c r="AL623">
        <v>243.4</v>
      </c>
      <c r="AM623">
        <v>1.1679999999999999</v>
      </c>
      <c r="AS623" t="s">
        <v>82</v>
      </c>
      <c r="AT623" t="s">
        <v>86</v>
      </c>
      <c r="AU623" t="s">
        <v>87</v>
      </c>
      <c r="AV623" t="s">
        <v>88</v>
      </c>
    </row>
    <row r="624" spans="1:48">
      <c r="A624" s="6" t="s">
        <v>608</v>
      </c>
      <c r="B624" t="s">
        <v>85</v>
      </c>
      <c r="C624" t="s">
        <v>233</v>
      </c>
      <c r="D624" t="s">
        <v>234</v>
      </c>
      <c r="E624" t="s">
        <v>80</v>
      </c>
      <c r="F624">
        <v>2010</v>
      </c>
      <c r="G624">
        <v>2012</v>
      </c>
      <c r="H624">
        <v>185</v>
      </c>
      <c r="I624">
        <v>0.1</v>
      </c>
      <c r="J624" t="s">
        <v>79</v>
      </c>
      <c r="K624">
        <v>60</v>
      </c>
      <c r="L624">
        <v>1</v>
      </c>
      <c r="M624">
        <v>1000</v>
      </c>
      <c r="N624">
        <v>25</v>
      </c>
      <c r="O624">
        <v>28.5</v>
      </c>
      <c r="P624">
        <v>6.49</v>
      </c>
      <c r="Q624">
        <v>35.9</v>
      </c>
      <c r="R624">
        <v>7.27</v>
      </c>
      <c r="S624">
        <v>5.8</v>
      </c>
      <c r="U624">
        <v>-0.42</v>
      </c>
      <c r="V624">
        <v>700</v>
      </c>
      <c r="W624">
        <v>5.5</v>
      </c>
      <c r="X624">
        <v>180</v>
      </c>
      <c r="Y624">
        <v>0.46</v>
      </c>
      <c r="Z624">
        <v>0</v>
      </c>
      <c r="AA624">
        <v>1000</v>
      </c>
      <c r="AB624">
        <v>5</v>
      </c>
      <c r="AC624">
        <v>-0.7</v>
      </c>
      <c r="AD624">
        <v>3.92</v>
      </c>
      <c r="AE624">
        <v>1638</v>
      </c>
      <c r="AF624">
        <v>982</v>
      </c>
      <c r="AG624">
        <v>40</v>
      </c>
      <c r="AH624">
        <v>19.2</v>
      </c>
      <c r="AI624">
        <v>1.609</v>
      </c>
      <c r="AL624">
        <v>243.4</v>
      </c>
      <c r="AM624">
        <v>1.46</v>
      </c>
      <c r="AS624" t="s">
        <v>82</v>
      </c>
      <c r="AT624" t="s">
        <v>86</v>
      </c>
      <c r="AU624" t="s">
        <v>87</v>
      </c>
      <c r="AV624" t="s">
        <v>88</v>
      </c>
    </row>
    <row r="625" spans="1:48">
      <c r="A625" s="6" t="s">
        <v>608</v>
      </c>
      <c r="B625" t="s">
        <v>85</v>
      </c>
      <c r="C625" t="s">
        <v>235</v>
      </c>
      <c r="D625" t="s">
        <v>236</v>
      </c>
      <c r="E625" t="s">
        <v>80</v>
      </c>
      <c r="F625">
        <v>2011</v>
      </c>
      <c r="G625">
        <v>2012</v>
      </c>
      <c r="H625">
        <v>185</v>
      </c>
      <c r="I625">
        <v>0.1</v>
      </c>
      <c r="J625" t="s">
        <v>79</v>
      </c>
      <c r="K625">
        <v>48</v>
      </c>
      <c r="L625">
        <v>1</v>
      </c>
      <c r="M625">
        <v>1000</v>
      </c>
      <c r="N625">
        <v>25</v>
      </c>
      <c r="O625">
        <v>23.7</v>
      </c>
      <c r="P625">
        <v>7.82</v>
      </c>
      <c r="Q625">
        <v>29.4</v>
      </c>
      <c r="R625">
        <v>8.39</v>
      </c>
      <c r="S625">
        <v>6.7</v>
      </c>
      <c r="U625">
        <v>-0.42</v>
      </c>
      <c r="V625">
        <v>800</v>
      </c>
      <c r="W625">
        <v>5.5</v>
      </c>
      <c r="X625">
        <v>200</v>
      </c>
      <c r="Y625">
        <v>0.2</v>
      </c>
      <c r="Z625">
        <v>0</v>
      </c>
      <c r="AA625">
        <v>1000</v>
      </c>
      <c r="AB625">
        <v>5</v>
      </c>
      <c r="AC625">
        <v>-0.7</v>
      </c>
      <c r="AD625">
        <v>3.92</v>
      </c>
      <c r="AE625">
        <v>1324</v>
      </c>
      <c r="AF625">
        <v>982</v>
      </c>
      <c r="AG625">
        <v>40</v>
      </c>
      <c r="AH625">
        <v>16</v>
      </c>
      <c r="AI625">
        <v>1.3</v>
      </c>
      <c r="AL625">
        <v>243.4</v>
      </c>
      <c r="AM625">
        <v>1.1679999999999999</v>
      </c>
      <c r="AS625" t="s">
        <v>82</v>
      </c>
      <c r="AT625" t="s">
        <v>86</v>
      </c>
      <c r="AU625" t="s">
        <v>87</v>
      </c>
      <c r="AV625" t="s">
        <v>88</v>
      </c>
    </row>
    <row r="626" spans="1:48">
      <c r="A626" s="6" t="s">
        <v>608</v>
      </c>
      <c r="B626" t="s">
        <v>85</v>
      </c>
      <c r="C626" t="s">
        <v>237</v>
      </c>
      <c r="D626" t="s">
        <v>238</v>
      </c>
      <c r="E626" t="s">
        <v>80</v>
      </c>
      <c r="F626">
        <v>2010</v>
      </c>
      <c r="G626">
        <v>2012</v>
      </c>
      <c r="H626">
        <v>190</v>
      </c>
      <c r="I626">
        <v>0.1</v>
      </c>
      <c r="J626" t="s">
        <v>79</v>
      </c>
      <c r="K626">
        <v>48</v>
      </c>
      <c r="L626">
        <v>1</v>
      </c>
      <c r="M626">
        <v>1000</v>
      </c>
      <c r="N626">
        <v>25</v>
      </c>
      <c r="O626">
        <v>23.9</v>
      </c>
      <c r="P626">
        <v>7.95</v>
      </c>
      <c r="Q626">
        <v>29.6</v>
      </c>
      <c r="R626">
        <v>8.5</v>
      </c>
      <c r="S626">
        <v>5.5</v>
      </c>
      <c r="U626">
        <v>-0.43</v>
      </c>
      <c r="V626">
        <v>900</v>
      </c>
      <c r="W626">
        <v>5.5</v>
      </c>
      <c r="X626">
        <v>220</v>
      </c>
      <c r="Y626">
        <v>0.19</v>
      </c>
      <c r="Z626">
        <v>0</v>
      </c>
      <c r="AA626">
        <v>1000</v>
      </c>
      <c r="AB626">
        <v>3</v>
      </c>
      <c r="AC626">
        <v>-0.7</v>
      </c>
      <c r="AD626">
        <v>3.92</v>
      </c>
      <c r="AE626">
        <v>1324</v>
      </c>
      <c r="AF626">
        <v>982</v>
      </c>
      <c r="AG626">
        <v>40</v>
      </c>
      <c r="AH626">
        <v>16</v>
      </c>
      <c r="AI626">
        <v>1.3</v>
      </c>
      <c r="AL626">
        <v>243.4</v>
      </c>
      <c r="AM626">
        <v>1.1679999999999999</v>
      </c>
      <c r="AS626" t="s">
        <v>82</v>
      </c>
      <c r="AT626" t="s">
        <v>86</v>
      </c>
      <c r="AU626" t="s">
        <v>87</v>
      </c>
      <c r="AV626" t="s">
        <v>88</v>
      </c>
    </row>
    <row r="627" spans="1:48">
      <c r="A627" s="6" t="s">
        <v>608</v>
      </c>
      <c r="B627" t="s">
        <v>85</v>
      </c>
      <c r="C627" t="s">
        <v>239</v>
      </c>
      <c r="D627" t="s">
        <v>240</v>
      </c>
      <c r="E627" t="s">
        <v>80</v>
      </c>
      <c r="F627">
        <v>2011</v>
      </c>
      <c r="G627">
        <v>2012</v>
      </c>
      <c r="H627">
        <v>190</v>
      </c>
      <c r="I627">
        <v>0.1</v>
      </c>
      <c r="J627" t="s">
        <v>79</v>
      </c>
      <c r="K627">
        <v>48</v>
      </c>
      <c r="L627">
        <v>1</v>
      </c>
      <c r="M627">
        <v>1000</v>
      </c>
      <c r="N627">
        <v>25</v>
      </c>
      <c r="O627">
        <v>23.9</v>
      </c>
      <c r="P627">
        <v>7.95</v>
      </c>
      <c r="Q627">
        <v>29.6</v>
      </c>
      <c r="R627">
        <v>8.5</v>
      </c>
      <c r="S627">
        <v>6.8</v>
      </c>
      <c r="U627">
        <v>-0.42</v>
      </c>
      <c r="V627">
        <v>900</v>
      </c>
      <c r="W627">
        <v>5.5</v>
      </c>
      <c r="X627">
        <v>220</v>
      </c>
      <c r="Y627">
        <v>0.19</v>
      </c>
      <c r="Z627">
        <v>0</v>
      </c>
      <c r="AA627">
        <v>1000</v>
      </c>
      <c r="AB627">
        <v>5</v>
      </c>
      <c r="AC627">
        <v>-0.7</v>
      </c>
      <c r="AD627">
        <v>3.92</v>
      </c>
      <c r="AE627">
        <v>1324</v>
      </c>
      <c r="AF627">
        <v>982</v>
      </c>
      <c r="AG627">
        <v>40</v>
      </c>
      <c r="AH627">
        <v>16</v>
      </c>
      <c r="AI627">
        <v>1.3</v>
      </c>
      <c r="AL627">
        <v>243.4</v>
      </c>
      <c r="AM627">
        <v>1.1679999999999999</v>
      </c>
      <c r="AS627" t="s">
        <v>82</v>
      </c>
      <c r="AT627" t="s">
        <v>86</v>
      </c>
      <c r="AU627" t="s">
        <v>87</v>
      </c>
      <c r="AV627" t="s">
        <v>88</v>
      </c>
    </row>
    <row r="628" spans="1:48">
      <c r="A628" s="6" t="s">
        <v>608</v>
      </c>
      <c r="B628" t="s">
        <v>85</v>
      </c>
      <c r="C628" t="s">
        <v>241</v>
      </c>
      <c r="D628" t="s">
        <v>242</v>
      </c>
      <c r="E628" t="s">
        <v>476</v>
      </c>
      <c r="F628">
        <v>2011</v>
      </c>
      <c r="H628">
        <v>195</v>
      </c>
      <c r="I628">
        <v>0.1</v>
      </c>
      <c r="J628" t="s">
        <v>79</v>
      </c>
      <c r="K628">
        <v>48</v>
      </c>
      <c r="L628">
        <v>1</v>
      </c>
      <c r="M628">
        <v>1000</v>
      </c>
      <c r="N628">
        <v>25</v>
      </c>
      <c r="O628">
        <v>24</v>
      </c>
      <c r="P628">
        <v>8.1300000000000008</v>
      </c>
      <c r="Q628">
        <v>29.6</v>
      </c>
      <c r="R628">
        <v>8.69</v>
      </c>
      <c r="S628">
        <v>5.0999999999999996</v>
      </c>
      <c r="U628">
        <v>-0.43</v>
      </c>
      <c r="V628">
        <v>1000</v>
      </c>
      <c r="W628">
        <v>5.5</v>
      </c>
      <c r="X628">
        <v>220</v>
      </c>
      <c r="Y628">
        <v>0.27</v>
      </c>
      <c r="Z628">
        <v>0</v>
      </c>
      <c r="AA628">
        <v>1000</v>
      </c>
      <c r="AB628">
        <v>3</v>
      </c>
      <c r="AC628">
        <v>-0.7</v>
      </c>
      <c r="AE628">
        <v>1324</v>
      </c>
      <c r="AF628">
        <v>984</v>
      </c>
      <c r="AG628">
        <v>40</v>
      </c>
      <c r="AH628">
        <v>15.3</v>
      </c>
      <c r="AI628">
        <v>1.3</v>
      </c>
      <c r="AL628">
        <v>243.4</v>
      </c>
      <c r="AM628">
        <v>1.1679999999999999</v>
      </c>
      <c r="AS628" t="s">
        <v>82</v>
      </c>
      <c r="AT628" t="s">
        <v>481</v>
      </c>
      <c r="AU628" t="s">
        <v>482</v>
      </c>
      <c r="AV628" t="s">
        <v>88</v>
      </c>
    </row>
    <row r="629" spans="1:48">
      <c r="A629" s="6" t="s">
        <v>608</v>
      </c>
      <c r="B629" t="s">
        <v>85</v>
      </c>
      <c r="C629" t="s">
        <v>243</v>
      </c>
      <c r="D629" t="s">
        <v>244</v>
      </c>
      <c r="E629" t="s">
        <v>83</v>
      </c>
      <c r="F629">
        <v>2012</v>
      </c>
      <c r="G629">
        <v>2012</v>
      </c>
      <c r="H629">
        <v>195</v>
      </c>
      <c r="I629">
        <v>0.1</v>
      </c>
      <c r="J629" t="s">
        <v>79</v>
      </c>
      <c r="K629">
        <v>48</v>
      </c>
      <c r="L629">
        <v>1</v>
      </c>
      <c r="M629">
        <v>1000</v>
      </c>
      <c r="N629">
        <v>25</v>
      </c>
      <c r="O629">
        <v>24</v>
      </c>
      <c r="P629">
        <v>8.1300000000000008</v>
      </c>
      <c r="Q629">
        <v>29.6</v>
      </c>
      <c r="R629">
        <v>8.69</v>
      </c>
      <c r="S629">
        <v>5.0999999999999996</v>
      </c>
      <c r="U629">
        <v>-0.43</v>
      </c>
      <c r="V629">
        <v>1000</v>
      </c>
      <c r="W629">
        <v>5.5</v>
      </c>
      <c r="X629">
        <v>220</v>
      </c>
      <c r="Y629">
        <v>0.18</v>
      </c>
      <c r="Z629">
        <v>0</v>
      </c>
      <c r="AA629">
        <v>1000</v>
      </c>
      <c r="AB629">
        <v>3</v>
      </c>
      <c r="AC629">
        <v>-0.7</v>
      </c>
      <c r="AD629">
        <v>10.27</v>
      </c>
      <c r="AE629">
        <v>1324</v>
      </c>
      <c r="AF629">
        <v>982</v>
      </c>
      <c r="AG629">
        <v>40</v>
      </c>
      <c r="AH629">
        <v>16</v>
      </c>
      <c r="AI629">
        <v>1.3</v>
      </c>
      <c r="AL629">
        <v>243.4</v>
      </c>
      <c r="AM629">
        <v>1.1679999999999999</v>
      </c>
      <c r="AS629" t="s">
        <v>82</v>
      </c>
      <c r="AT629" t="s">
        <v>86</v>
      </c>
      <c r="AU629" t="s">
        <v>87</v>
      </c>
      <c r="AV629" t="s">
        <v>88</v>
      </c>
    </row>
    <row r="630" spans="1:48">
      <c r="A630" s="6" t="s">
        <v>608</v>
      </c>
      <c r="B630" t="s">
        <v>85</v>
      </c>
      <c r="C630" t="s">
        <v>245</v>
      </c>
      <c r="D630" t="s">
        <v>246</v>
      </c>
      <c r="E630" t="s">
        <v>476</v>
      </c>
      <c r="F630">
        <v>2011</v>
      </c>
      <c r="H630">
        <v>200</v>
      </c>
      <c r="I630">
        <v>0.1</v>
      </c>
      <c r="J630" t="s">
        <v>79</v>
      </c>
      <c r="K630">
        <v>48</v>
      </c>
      <c r="L630">
        <v>1</v>
      </c>
      <c r="M630">
        <v>1000</v>
      </c>
      <c r="N630">
        <v>25</v>
      </c>
      <c r="O630">
        <v>24.1</v>
      </c>
      <c r="P630">
        <v>8.3000000000000007</v>
      </c>
      <c r="Q630">
        <v>29.8</v>
      </c>
      <c r="R630">
        <v>8.8699999999999992</v>
      </c>
      <c r="S630">
        <v>5.3</v>
      </c>
      <c r="U630">
        <v>-0.43</v>
      </c>
      <c r="V630">
        <v>1000</v>
      </c>
      <c r="W630">
        <v>5.5</v>
      </c>
      <c r="X630">
        <v>220</v>
      </c>
      <c r="Y630">
        <v>0.26700000000000002</v>
      </c>
      <c r="Z630">
        <v>0</v>
      </c>
      <c r="AA630">
        <v>1000</v>
      </c>
      <c r="AB630">
        <v>3</v>
      </c>
      <c r="AC630">
        <v>-0.7</v>
      </c>
      <c r="AE630">
        <v>1324</v>
      </c>
      <c r="AF630">
        <v>984</v>
      </c>
      <c r="AG630">
        <v>40</v>
      </c>
      <c r="AH630">
        <v>15.3</v>
      </c>
      <c r="AI630">
        <v>1.3</v>
      </c>
      <c r="AL630">
        <v>243.4</v>
      </c>
      <c r="AM630">
        <v>1.1679999999999999</v>
      </c>
      <c r="AS630" t="s">
        <v>82</v>
      </c>
      <c r="AT630" t="s">
        <v>481</v>
      </c>
      <c r="AU630" t="s">
        <v>482</v>
      </c>
      <c r="AV630" t="s">
        <v>88</v>
      </c>
    </row>
    <row r="631" spans="1:48">
      <c r="A631" s="6" t="s">
        <v>608</v>
      </c>
      <c r="B631" t="s">
        <v>85</v>
      </c>
      <c r="C631" t="s">
        <v>247</v>
      </c>
      <c r="D631" t="s">
        <v>248</v>
      </c>
      <c r="E631" t="s">
        <v>80</v>
      </c>
      <c r="F631">
        <v>2011</v>
      </c>
      <c r="G631">
        <v>2012</v>
      </c>
      <c r="H631">
        <v>200</v>
      </c>
      <c r="I631">
        <v>0.1</v>
      </c>
      <c r="J631" t="s">
        <v>79</v>
      </c>
      <c r="K631">
        <v>60</v>
      </c>
      <c r="L631">
        <v>1</v>
      </c>
      <c r="M631">
        <v>1000</v>
      </c>
      <c r="N631">
        <v>25</v>
      </c>
      <c r="O631">
        <v>28.9</v>
      </c>
      <c r="P631">
        <v>6.93</v>
      </c>
      <c r="Q631">
        <v>36.200000000000003</v>
      </c>
      <c r="R631">
        <v>7.67</v>
      </c>
      <c r="S631">
        <v>6.1</v>
      </c>
      <c r="U631">
        <v>-0.42</v>
      </c>
      <c r="V631">
        <v>800</v>
      </c>
      <c r="W631">
        <v>5.5</v>
      </c>
      <c r="X631">
        <v>200</v>
      </c>
      <c r="Y631">
        <v>0.4</v>
      </c>
      <c r="Z631">
        <v>0</v>
      </c>
      <c r="AA631">
        <v>1000</v>
      </c>
      <c r="AB631">
        <v>5</v>
      </c>
      <c r="AC631">
        <v>-0.7</v>
      </c>
      <c r="AD631">
        <v>9.1999999999999993</v>
      </c>
      <c r="AE631">
        <v>1638</v>
      </c>
      <c r="AF631">
        <v>982</v>
      </c>
      <c r="AG631">
        <v>40</v>
      </c>
      <c r="AH631">
        <v>19.2</v>
      </c>
      <c r="AI631">
        <v>1.609</v>
      </c>
      <c r="AL631">
        <v>243.4</v>
      </c>
      <c r="AM631">
        <v>1.46</v>
      </c>
      <c r="AS631" t="s">
        <v>82</v>
      </c>
      <c r="AT631" t="s">
        <v>86</v>
      </c>
      <c r="AU631" t="s">
        <v>87</v>
      </c>
      <c r="AV631" t="s">
        <v>88</v>
      </c>
    </row>
    <row r="632" spans="1:48">
      <c r="A632" s="6" t="s">
        <v>608</v>
      </c>
      <c r="B632" t="s">
        <v>85</v>
      </c>
      <c r="C632" t="s">
        <v>249</v>
      </c>
      <c r="D632" t="s">
        <v>250</v>
      </c>
      <c r="E632" t="s">
        <v>83</v>
      </c>
      <c r="F632">
        <v>2012</v>
      </c>
      <c r="G632">
        <v>2012</v>
      </c>
      <c r="H632">
        <v>200</v>
      </c>
      <c r="I632">
        <v>0.1</v>
      </c>
      <c r="J632" t="s">
        <v>79</v>
      </c>
      <c r="K632">
        <v>48</v>
      </c>
      <c r="L632">
        <v>1</v>
      </c>
      <c r="M632">
        <v>1000</v>
      </c>
      <c r="N632">
        <v>25</v>
      </c>
      <c r="O632">
        <v>24.1</v>
      </c>
      <c r="P632">
        <v>8.3000000000000007</v>
      </c>
      <c r="Q632">
        <v>29.8</v>
      </c>
      <c r="R632">
        <v>8.8699999999999992</v>
      </c>
      <c r="S632">
        <v>5.3</v>
      </c>
      <c r="U632">
        <v>-0.43</v>
      </c>
      <c r="V632">
        <v>1000</v>
      </c>
      <c r="W632">
        <v>5.5</v>
      </c>
      <c r="X632">
        <v>220</v>
      </c>
      <c r="Y632">
        <v>0.18</v>
      </c>
      <c r="Z632">
        <v>0</v>
      </c>
      <c r="AA632">
        <v>1000</v>
      </c>
      <c r="AB632">
        <v>3</v>
      </c>
      <c r="AC632">
        <v>-0.7</v>
      </c>
      <c r="AD632">
        <v>10.49</v>
      </c>
      <c r="AE632">
        <v>1324</v>
      </c>
      <c r="AF632">
        <v>982</v>
      </c>
      <c r="AG632">
        <v>40</v>
      </c>
      <c r="AH632">
        <v>16</v>
      </c>
      <c r="AI632">
        <v>1.3</v>
      </c>
      <c r="AL632">
        <v>243.4</v>
      </c>
      <c r="AM632">
        <v>1.1679999999999999</v>
      </c>
      <c r="AS632" t="s">
        <v>82</v>
      </c>
      <c r="AT632" t="s">
        <v>86</v>
      </c>
      <c r="AU632" t="s">
        <v>87</v>
      </c>
      <c r="AV632" t="s">
        <v>88</v>
      </c>
    </row>
    <row r="633" spans="1:48">
      <c r="A633" s="6" t="s">
        <v>608</v>
      </c>
      <c r="B633" t="s">
        <v>85</v>
      </c>
      <c r="C633" t="s">
        <v>251</v>
      </c>
      <c r="D633" t="s">
        <v>252</v>
      </c>
      <c r="E633" t="s">
        <v>476</v>
      </c>
      <c r="F633">
        <v>2011</v>
      </c>
      <c r="H633">
        <v>205</v>
      </c>
      <c r="I633">
        <v>0.1</v>
      </c>
      <c r="J633" t="s">
        <v>79</v>
      </c>
      <c r="K633">
        <v>48</v>
      </c>
      <c r="L633">
        <v>1</v>
      </c>
      <c r="M633">
        <v>1000</v>
      </c>
      <c r="N633">
        <v>25</v>
      </c>
      <c r="O633">
        <v>24.2</v>
      </c>
      <c r="P633">
        <v>8.4700000000000006</v>
      </c>
      <c r="Q633">
        <v>29.9</v>
      </c>
      <c r="R633">
        <v>9.0299999999999994</v>
      </c>
      <c r="S633">
        <v>5.4</v>
      </c>
      <c r="U633">
        <v>-0.43</v>
      </c>
      <c r="V633">
        <v>1000</v>
      </c>
      <c r="W633">
        <v>5.5</v>
      </c>
      <c r="X633">
        <v>220</v>
      </c>
      <c r="Y633">
        <v>0.26</v>
      </c>
      <c r="Z633">
        <v>0</v>
      </c>
      <c r="AA633">
        <v>1000</v>
      </c>
      <c r="AB633">
        <v>3</v>
      </c>
      <c r="AC633">
        <v>-0.7</v>
      </c>
      <c r="AE633">
        <v>1324</v>
      </c>
      <c r="AF633">
        <v>984</v>
      </c>
      <c r="AG633">
        <v>40</v>
      </c>
      <c r="AH633">
        <v>15.3</v>
      </c>
      <c r="AI633">
        <v>1.3</v>
      </c>
      <c r="AL633">
        <v>243.4</v>
      </c>
      <c r="AM633">
        <v>1.1679999999999999</v>
      </c>
      <c r="AS633" t="s">
        <v>82</v>
      </c>
      <c r="AT633" t="s">
        <v>481</v>
      </c>
      <c r="AU633" t="s">
        <v>482</v>
      </c>
      <c r="AV633" t="s">
        <v>88</v>
      </c>
    </row>
    <row r="634" spans="1:48">
      <c r="A634" s="6" t="s">
        <v>608</v>
      </c>
      <c r="B634" t="s">
        <v>85</v>
      </c>
      <c r="C634" t="s">
        <v>253</v>
      </c>
      <c r="D634" t="s">
        <v>254</v>
      </c>
      <c r="E634" t="s">
        <v>80</v>
      </c>
      <c r="F634">
        <v>2011</v>
      </c>
      <c r="G634">
        <v>2012</v>
      </c>
      <c r="H634">
        <v>205</v>
      </c>
      <c r="I634">
        <v>0.1</v>
      </c>
      <c r="J634" t="s">
        <v>79</v>
      </c>
      <c r="K634">
        <v>60</v>
      </c>
      <c r="L634">
        <v>1</v>
      </c>
      <c r="M634">
        <v>1000</v>
      </c>
      <c r="N634">
        <v>25</v>
      </c>
      <c r="O634">
        <v>28.9</v>
      </c>
      <c r="P634">
        <v>7.09</v>
      </c>
      <c r="Q634">
        <v>36.200000000000003</v>
      </c>
      <c r="R634">
        <v>7.78</v>
      </c>
      <c r="S634">
        <v>6.2</v>
      </c>
      <c r="U634">
        <v>-0.42</v>
      </c>
      <c r="V634">
        <v>1000</v>
      </c>
      <c r="W634">
        <v>5.5</v>
      </c>
      <c r="X634">
        <v>200</v>
      </c>
      <c r="Y634">
        <v>0.37</v>
      </c>
      <c r="Z634">
        <v>0</v>
      </c>
      <c r="AA634">
        <v>1000</v>
      </c>
      <c r="AB634">
        <v>5</v>
      </c>
      <c r="AC634">
        <v>-0.7</v>
      </c>
      <c r="AD634">
        <v>3.92</v>
      </c>
      <c r="AE634">
        <v>1638</v>
      </c>
      <c r="AF634">
        <v>982</v>
      </c>
      <c r="AG634">
        <v>40</v>
      </c>
      <c r="AH634">
        <v>19.2</v>
      </c>
      <c r="AI634">
        <v>1.609</v>
      </c>
      <c r="AL634">
        <v>243.4</v>
      </c>
      <c r="AM634">
        <v>1.46</v>
      </c>
      <c r="AS634" t="s">
        <v>82</v>
      </c>
      <c r="AT634" t="s">
        <v>86</v>
      </c>
      <c r="AU634" t="s">
        <v>87</v>
      </c>
      <c r="AV634" t="s">
        <v>88</v>
      </c>
    </row>
    <row r="635" spans="1:48">
      <c r="A635" s="6" t="s">
        <v>608</v>
      </c>
      <c r="B635" t="s">
        <v>85</v>
      </c>
      <c r="C635" t="s">
        <v>255</v>
      </c>
      <c r="D635" t="s">
        <v>256</v>
      </c>
      <c r="E635" t="s">
        <v>83</v>
      </c>
      <c r="F635">
        <v>2012</v>
      </c>
      <c r="G635">
        <v>2012</v>
      </c>
      <c r="H635">
        <v>205</v>
      </c>
      <c r="I635">
        <v>0.1</v>
      </c>
      <c r="J635" t="s">
        <v>79</v>
      </c>
      <c r="K635">
        <v>48</v>
      </c>
      <c r="L635">
        <v>1</v>
      </c>
      <c r="M635">
        <v>1000</v>
      </c>
      <c r="N635">
        <v>25</v>
      </c>
      <c r="O635">
        <v>24.2</v>
      </c>
      <c r="P635">
        <v>8.4700000000000006</v>
      </c>
      <c r="Q635">
        <v>29.9</v>
      </c>
      <c r="R635">
        <v>9.0299999999999994</v>
      </c>
      <c r="S635">
        <v>5.4</v>
      </c>
      <c r="U635">
        <v>-0.43</v>
      </c>
      <c r="V635">
        <v>1000</v>
      </c>
      <c r="W635">
        <v>5.5</v>
      </c>
      <c r="X635">
        <v>220</v>
      </c>
      <c r="Y635">
        <v>0.17</v>
      </c>
      <c r="Z635">
        <v>0</v>
      </c>
      <c r="AA635">
        <v>1000</v>
      </c>
      <c r="AB635">
        <v>3</v>
      </c>
      <c r="AC635">
        <v>-0.7</v>
      </c>
      <c r="AD635">
        <v>10.84</v>
      </c>
      <c r="AE635">
        <v>1324</v>
      </c>
      <c r="AF635">
        <v>982</v>
      </c>
      <c r="AG635">
        <v>40</v>
      </c>
      <c r="AH635">
        <v>16</v>
      </c>
      <c r="AI635">
        <v>1.3</v>
      </c>
      <c r="AL635">
        <v>243.4</v>
      </c>
      <c r="AM635">
        <v>1.1679999999999999</v>
      </c>
      <c r="AS635" t="s">
        <v>82</v>
      </c>
      <c r="AT635" t="s">
        <v>86</v>
      </c>
      <c r="AU635" t="s">
        <v>87</v>
      </c>
      <c r="AV635" t="s">
        <v>88</v>
      </c>
    </row>
    <row r="636" spans="1:48">
      <c r="A636" s="6" t="s">
        <v>608</v>
      </c>
      <c r="B636" t="s">
        <v>85</v>
      </c>
      <c r="C636" t="s">
        <v>257</v>
      </c>
      <c r="D636" t="s">
        <v>258</v>
      </c>
      <c r="E636" t="s">
        <v>80</v>
      </c>
      <c r="F636">
        <v>2010</v>
      </c>
      <c r="G636">
        <v>2012</v>
      </c>
      <c r="H636">
        <v>210</v>
      </c>
      <c r="I636">
        <v>0.1</v>
      </c>
      <c r="J636" t="s">
        <v>79</v>
      </c>
      <c r="K636">
        <v>60</v>
      </c>
      <c r="L636">
        <v>1</v>
      </c>
      <c r="M636">
        <v>1000</v>
      </c>
      <c r="N636">
        <v>25</v>
      </c>
      <c r="O636">
        <v>29</v>
      </c>
      <c r="P636">
        <v>7.25</v>
      </c>
      <c r="Q636">
        <v>36.4</v>
      </c>
      <c r="R636">
        <v>7.89</v>
      </c>
      <c r="S636">
        <v>5.0999999999999996</v>
      </c>
      <c r="U636">
        <v>-0.43</v>
      </c>
      <c r="V636">
        <v>900</v>
      </c>
      <c r="W636">
        <v>5.5</v>
      </c>
      <c r="X636">
        <v>220</v>
      </c>
      <c r="Y636">
        <v>0.36</v>
      </c>
      <c r="Z636">
        <v>0</v>
      </c>
      <c r="AA636">
        <v>1000</v>
      </c>
      <c r="AB636">
        <v>3</v>
      </c>
      <c r="AC636">
        <v>-0.7</v>
      </c>
      <c r="AD636">
        <v>3.92</v>
      </c>
      <c r="AE636">
        <v>1638</v>
      </c>
      <c r="AF636">
        <v>982</v>
      </c>
      <c r="AG636">
        <v>40</v>
      </c>
      <c r="AH636">
        <v>19.2</v>
      </c>
      <c r="AI636">
        <v>1.609</v>
      </c>
      <c r="AL636">
        <v>243.4</v>
      </c>
      <c r="AM636">
        <v>1.46</v>
      </c>
      <c r="AS636" t="s">
        <v>82</v>
      </c>
      <c r="AT636" t="s">
        <v>86</v>
      </c>
      <c r="AU636" t="s">
        <v>87</v>
      </c>
      <c r="AV636" t="s">
        <v>88</v>
      </c>
    </row>
    <row r="637" spans="1:48">
      <c r="A637" s="6" t="s">
        <v>608</v>
      </c>
      <c r="B637" t="s">
        <v>85</v>
      </c>
      <c r="C637" t="s">
        <v>259</v>
      </c>
      <c r="D637" t="s">
        <v>260</v>
      </c>
      <c r="E637" t="s">
        <v>476</v>
      </c>
      <c r="F637">
        <v>2011</v>
      </c>
      <c r="H637">
        <v>210</v>
      </c>
      <c r="I637">
        <v>0.1</v>
      </c>
      <c r="J637" t="s">
        <v>79</v>
      </c>
      <c r="K637">
        <v>48</v>
      </c>
      <c r="L637">
        <v>1</v>
      </c>
      <c r="M637">
        <v>1000</v>
      </c>
      <c r="N637">
        <v>25</v>
      </c>
      <c r="O637">
        <v>24.3</v>
      </c>
      <c r="P637">
        <v>8.6300000000000008</v>
      </c>
      <c r="Q637">
        <v>30</v>
      </c>
      <c r="R637">
        <v>9.19</v>
      </c>
      <c r="S637">
        <v>5.0999999999999996</v>
      </c>
      <c r="U637">
        <v>-0.43</v>
      </c>
      <c r="V637">
        <v>1000</v>
      </c>
      <c r="W637">
        <v>5.5</v>
      </c>
      <c r="X637">
        <v>220</v>
      </c>
      <c r="Y637">
        <v>0.255</v>
      </c>
      <c r="Z637">
        <v>0</v>
      </c>
      <c r="AA637">
        <v>1000</v>
      </c>
      <c r="AB637">
        <v>3</v>
      </c>
      <c r="AC637">
        <v>-0.7</v>
      </c>
      <c r="AE637">
        <v>1324</v>
      </c>
      <c r="AF637">
        <v>984</v>
      </c>
      <c r="AG637">
        <v>40</v>
      </c>
      <c r="AH637">
        <v>15.3</v>
      </c>
      <c r="AI637">
        <v>1.3</v>
      </c>
      <c r="AL637">
        <v>243.4</v>
      </c>
      <c r="AM637">
        <v>1.1679999999999999</v>
      </c>
      <c r="AS637" t="s">
        <v>82</v>
      </c>
      <c r="AT637" t="s">
        <v>481</v>
      </c>
      <c r="AU637" t="s">
        <v>482</v>
      </c>
      <c r="AV637" t="s">
        <v>88</v>
      </c>
    </row>
    <row r="638" spans="1:48">
      <c r="A638" s="6" t="s">
        <v>608</v>
      </c>
      <c r="B638" t="s">
        <v>85</v>
      </c>
      <c r="C638" t="s">
        <v>261</v>
      </c>
      <c r="D638" t="s">
        <v>262</v>
      </c>
      <c r="E638" t="s">
        <v>80</v>
      </c>
      <c r="F638">
        <v>2011</v>
      </c>
      <c r="G638">
        <v>2012</v>
      </c>
      <c r="H638">
        <v>210</v>
      </c>
      <c r="I638">
        <v>0.1</v>
      </c>
      <c r="J638" t="s">
        <v>79</v>
      </c>
      <c r="K638">
        <v>60</v>
      </c>
      <c r="L638">
        <v>1</v>
      </c>
      <c r="M638">
        <v>1000</v>
      </c>
      <c r="N638">
        <v>25</v>
      </c>
      <c r="O638">
        <v>29</v>
      </c>
      <c r="P638">
        <v>7.25</v>
      </c>
      <c r="Q638">
        <v>36.4</v>
      </c>
      <c r="R638">
        <v>7.89</v>
      </c>
      <c r="S638">
        <v>6.3</v>
      </c>
      <c r="U638">
        <v>-0.42</v>
      </c>
      <c r="V638">
        <v>900</v>
      </c>
      <c r="W638">
        <v>5.5</v>
      </c>
      <c r="X638">
        <v>220</v>
      </c>
      <c r="Y638">
        <v>0.36</v>
      </c>
      <c r="Z638">
        <v>0</v>
      </c>
      <c r="AA638">
        <v>1000</v>
      </c>
      <c r="AB638">
        <v>5</v>
      </c>
      <c r="AC638">
        <v>-0.7</v>
      </c>
      <c r="AD638">
        <v>3.92</v>
      </c>
      <c r="AE638">
        <v>1638</v>
      </c>
      <c r="AF638">
        <v>982</v>
      </c>
      <c r="AG638">
        <v>40</v>
      </c>
      <c r="AH638">
        <v>19.2</v>
      </c>
      <c r="AI638">
        <v>1.609</v>
      </c>
      <c r="AL638">
        <v>243.4</v>
      </c>
      <c r="AM638">
        <v>1.46</v>
      </c>
      <c r="AS638" t="s">
        <v>82</v>
      </c>
      <c r="AT638" t="s">
        <v>86</v>
      </c>
      <c r="AU638" t="s">
        <v>87</v>
      </c>
      <c r="AV638" t="s">
        <v>88</v>
      </c>
    </row>
    <row r="639" spans="1:48">
      <c r="A639" s="6" t="s">
        <v>608</v>
      </c>
      <c r="B639" t="s">
        <v>85</v>
      </c>
      <c r="C639" t="s">
        <v>263</v>
      </c>
      <c r="D639" t="s">
        <v>264</v>
      </c>
      <c r="E639" t="s">
        <v>83</v>
      </c>
      <c r="F639">
        <v>2012</v>
      </c>
      <c r="G639">
        <v>2012</v>
      </c>
      <c r="H639">
        <v>210</v>
      </c>
      <c r="I639">
        <v>0.1</v>
      </c>
      <c r="J639" t="s">
        <v>79</v>
      </c>
      <c r="K639">
        <v>48</v>
      </c>
      <c r="L639">
        <v>1</v>
      </c>
      <c r="M639">
        <v>1000</v>
      </c>
      <c r="N639">
        <v>25</v>
      </c>
      <c r="O639">
        <v>24.3</v>
      </c>
      <c r="P639">
        <v>8.6300000000000008</v>
      </c>
      <c r="Q639">
        <v>30</v>
      </c>
      <c r="R639">
        <v>9.19</v>
      </c>
      <c r="S639">
        <v>5.0999999999999996</v>
      </c>
      <c r="U639">
        <v>-0.43</v>
      </c>
      <c r="V639">
        <v>1000</v>
      </c>
      <c r="W639">
        <v>5.5</v>
      </c>
      <c r="X639">
        <v>220</v>
      </c>
      <c r="Y639">
        <v>0.17</v>
      </c>
      <c r="Z639">
        <v>0</v>
      </c>
      <c r="AA639">
        <v>1000</v>
      </c>
      <c r="AB639">
        <v>3</v>
      </c>
      <c r="AC639">
        <v>-0.7</v>
      </c>
      <c r="AD639">
        <v>10.84</v>
      </c>
      <c r="AE639">
        <v>1324</v>
      </c>
      <c r="AF639">
        <v>982</v>
      </c>
      <c r="AG639">
        <v>40</v>
      </c>
      <c r="AH639">
        <v>16</v>
      </c>
      <c r="AI639">
        <v>1.3</v>
      </c>
      <c r="AL639">
        <v>243.4</v>
      </c>
      <c r="AM639">
        <v>1.1679999999999999</v>
      </c>
      <c r="AS639" t="s">
        <v>82</v>
      </c>
      <c r="AT639" t="s">
        <v>86</v>
      </c>
      <c r="AU639" t="s">
        <v>87</v>
      </c>
      <c r="AV639" t="s">
        <v>88</v>
      </c>
    </row>
    <row r="640" spans="1:48">
      <c r="A640" s="6" t="s">
        <v>608</v>
      </c>
      <c r="B640" t="s">
        <v>85</v>
      </c>
      <c r="C640" t="s">
        <v>515</v>
      </c>
      <c r="D640" t="s">
        <v>516</v>
      </c>
      <c r="E640" t="s">
        <v>476</v>
      </c>
      <c r="F640">
        <v>2013</v>
      </c>
      <c r="H640">
        <v>210</v>
      </c>
      <c r="I640">
        <v>0.1</v>
      </c>
      <c r="J640" t="s">
        <v>79</v>
      </c>
      <c r="K640">
        <v>50</v>
      </c>
      <c r="L640">
        <v>1</v>
      </c>
      <c r="M640">
        <v>1000</v>
      </c>
      <c r="N640">
        <v>25</v>
      </c>
      <c r="O640">
        <v>25.1</v>
      </c>
      <c r="P640">
        <v>8.35</v>
      </c>
      <c r="Q640">
        <v>31.1</v>
      </c>
      <c r="R640">
        <v>8.92</v>
      </c>
      <c r="S640">
        <v>5.82</v>
      </c>
      <c r="T640">
        <v>-115</v>
      </c>
      <c r="U640">
        <v>-0.4</v>
      </c>
      <c r="Y640">
        <v>0.28499999999999998</v>
      </c>
      <c r="AA640">
        <v>1000</v>
      </c>
      <c r="AB640">
        <v>3</v>
      </c>
      <c r="AC640">
        <v>-0.7</v>
      </c>
      <c r="AE640">
        <v>1638</v>
      </c>
      <c r="AF640">
        <v>826</v>
      </c>
      <c r="AG640">
        <v>40</v>
      </c>
      <c r="AH640">
        <v>16.2</v>
      </c>
      <c r="AI640">
        <v>1.3529880000000001</v>
      </c>
      <c r="AL640">
        <v>238.9</v>
      </c>
      <c r="AM640">
        <v>1.1950000000000001</v>
      </c>
      <c r="AS640" t="s">
        <v>82</v>
      </c>
      <c r="AT640" t="s">
        <v>481</v>
      </c>
      <c r="AU640" t="s">
        <v>482</v>
      </c>
      <c r="AV640" t="s">
        <v>88</v>
      </c>
    </row>
    <row r="641" spans="1:48">
      <c r="A641" s="6" t="s">
        <v>608</v>
      </c>
      <c r="B641" t="s">
        <v>85</v>
      </c>
      <c r="C641" t="s">
        <v>265</v>
      </c>
      <c r="D641" t="s">
        <v>266</v>
      </c>
      <c r="E641" t="s">
        <v>80</v>
      </c>
      <c r="F641">
        <v>2010</v>
      </c>
      <c r="G641">
        <v>2012</v>
      </c>
      <c r="H641">
        <v>215</v>
      </c>
      <c r="I641">
        <v>0.1</v>
      </c>
      <c r="J641" t="s">
        <v>79</v>
      </c>
      <c r="K641">
        <v>60</v>
      </c>
      <c r="L641">
        <v>1</v>
      </c>
      <c r="M641">
        <v>1000</v>
      </c>
      <c r="N641">
        <v>25</v>
      </c>
      <c r="O641">
        <v>29</v>
      </c>
      <c r="P641">
        <v>7.4</v>
      </c>
      <c r="Q641">
        <v>36.5</v>
      </c>
      <c r="R641">
        <v>8.01</v>
      </c>
      <c r="S641">
        <v>5.2</v>
      </c>
      <c r="U641">
        <v>-0.43</v>
      </c>
      <c r="V641">
        <v>2100</v>
      </c>
      <c r="W641">
        <v>4.2</v>
      </c>
      <c r="X641">
        <v>240</v>
      </c>
      <c r="Y641">
        <v>0.35</v>
      </c>
      <c r="Z641">
        <v>0</v>
      </c>
      <c r="AA641">
        <v>1000</v>
      </c>
      <c r="AB641">
        <v>3</v>
      </c>
      <c r="AC641">
        <v>-0.7</v>
      </c>
      <c r="AD641">
        <v>3.92</v>
      </c>
      <c r="AE641">
        <v>1638</v>
      </c>
      <c r="AF641">
        <v>982</v>
      </c>
      <c r="AG641">
        <v>40</v>
      </c>
      <c r="AH641">
        <v>19.2</v>
      </c>
      <c r="AI641">
        <v>1.609</v>
      </c>
      <c r="AL641">
        <v>243.4</v>
      </c>
      <c r="AM641">
        <v>1.46</v>
      </c>
      <c r="AS641" t="s">
        <v>82</v>
      </c>
      <c r="AT641" t="s">
        <v>86</v>
      </c>
      <c r="AU641" t="s">
        <v>87</v>
      </c>
      <c r="AV641" t="s">
        <v>88</v>
      </c>
    </row>
    <row r="642" spans="1:48">
      <c r="A642" s="6" t="s">
        <v>608</v>
      </c>
      <c r="B642" t="s">
        <v>85</v>
      </c>
      <c r="C642" t="s">
        <v>267</v>
      </c>
      <c r="D642" t="s">
        <v>268</v>
      </c>
      <c r="E642" t="s">
        <v>80</v>
      </c>
      <c r="F642">
        <v>2011</v>
      </c>
      <c r="G642">
        <v>2012</v>
      </c>
      <c r="H642">
        <v>215</v>
      </c>
      <c r="I642">
        <v>0.1</v>
      </c>
      <c r="J642" t="s">
        <v>79</v>
      </c>
      <c r="K642">
        <v>60</v>
      </c>
      <c r="L642">
        <v>1</v>
      </c>
      <c r="M642">
        <v>1000</v>
      </c>
      <c r="N642">
        <v>25</v>
      </c>
      <c r="O642">
        <v>29</v>
      </c>
      <c r="P642">
        <v>7.4</v>
      </c>
      <c r="Q642">
        <v>36.5</v>
      </c>
      <c r="R642">
        <v>8.01</v>
      </c>
      <c r="S642">
        <v>6.4</v>
      </c>
      <c r="U642">
        <v>-0.42</v>
      </c>
      <c r="V642">
        <v>1000</v>
      </c>
      <c r="W642">
        <v>5.5</v>
      </c>
      <c r="X642">
        <v>240</v>
      </c>
      <c r="Y642">
        <v>0.35</v>
      </c>
      <c r="Z642">
        <v>0</v>
      </c>
      <c r="AA642">
        <v>1000</v>
      </c>
      <c r="AB642">
        <v>5</v>
      </c>
      <c r="AC642">
        <v>-0.7</v>
      </c>
      <c r="AD642">
        <v>3.92</v>
      </c>
      <c r="AE642">
        <v>1638</v>
      </c>
      <c r="AF642">
        <v>982</v>
      </c>
      <c r="AG642">
        <v>40</v>
      </c>
      <c r="AH642">
        <v>19.2</v>
      </c>
      <c r="AI642">
        <v>1.609</v>
      </c>
      <c r="AL642">
        <v>243.4</v>
      </c>
      <c r="AM642">
        <v>1.46</v>
      </c>
      <c r="AS642" t="s">
        <v>82</v>
      </c>
      <c r="AT642" t="s">
        <v>86</v>
      </c>
      <c r="AU642" t="s">
        <v>87</v>
      </c>
      <c r="AV642" t="s">
        <v>88</v>
      </c>
    </row>
    <row r="643" spans="1:48">
      <c r="A643" s="6" t="s">
        <v>608</v>
      </c>
      <c r="B643" t="s">
        <v>85</v>
      </c>
      <c r="C643" t="s">
        <v>269</v>
      </c>
      <c r="D643" t="s">
        <v>270</v>
      </c>
      <c r="E643" t="s">
        <v>83</v>
      </c>
      <c r="F643">
        <v>2012</v>
      </c>
      <c r="G643">
        <v>2012</v>
      </c>
      <c r="H643">
        <v>215</v>
      </c>
      <c r="I643">
        <v>0.1</v>
      </c>
      <c r="J643" t="s">
        <v>79</v>
      </c>
      <c r="K643">
        <v>48</v>
      </c>
      <c r="L643">
        <v>1</v>
      </c>
      <c r="M643">
        <v>1000</v>
      </c>
      <c r="N643">
        <v>25</v>
      </c>
      <c r="O643">
        <v>24.5</v>
      </c>
      <c r="P643">
        <v>8.7799999999999994</v>
      </c>
      <c r="Q643">
        <v>30.2</v>
      </c>
      <c r="R643">
        <v>9.35</v>
      </c>
      <c r="S643">
        <v>5.6</v>
      </c>
      <c r="U643">
        <v>-0.43</v>
      </c>
      <c r="V643">
        <v>1000</v>
      </c>
      <c r="W643">
        <v>5.5</v>
      </c>
      <c r="X643">
        <v>220</v>
      </c>
      <c r="Y643">
        <v>0.16500000000000001</v>
      </c>
      <c r="Z643">
        <v>0</v>
      </c>
      <c r="AA643">
        <v>1000</v>
      </c>
      <c r="AB643">
        <v>3</v>
      </c>
      <c r="AC643">
        <v>-0.7</v>
      </c>
      <c r="AD643">
        <v>10.84</v>
      </c>
      <c r="AE643">
        <v>1324</v>
      </c>
      <c r="AF643">
        <v>982</v>
      </c>
      <c r="AG643">
        <v>40</v>
      </c>
      <c r="AH643">
        <v>16</v>
      </c>
      <c r="AI643">
        <v>1.3</v>
      </c>
      <c r="AL643">
        <v>243.4</v>
      </c>
      <c r="AM643">
        <v>1.1679999999999999</v>
      </c>
      <c r="AS643" t="s">
        <v>82</v>
      </c>
      <c r="AT643" t="s">
        <v>86</v>
      </c>
      <c r="AU643" t="s">
        <v>87</v>
      </c>
      <c r="AV643" t="s">
        <v>88</v>
      </c>
    </row>
    <row r="644" spans="1:48">
      <c r="A644" s="6" t="s">
        <v>608</v>
      </c>
      <c r="B644" t="s">
        <v>85</v>
      </c>
      <c r="C644" t="s">
        <v>517</v>
      </c>
      <c r="D644" t="s">
        <v>518</v>
      </c>
      <c r="E644" t="s">
        <v>476</v>
      </c>
      <c r="F644">
        <v>2013</v>
      </c>
      <c r="H644">
        <v>215</v>
      </c>
      <c r="I644">
        <v>0.1</v>
      </c>
      <c r="J644" t="s">
        <v>79</v>
      </c>
      <c r="K644">
        <v>50</v>
      </c>
      <c r="L644">
        <v>1</v>
      </c>
      <c r="M644">
        <v>1000</v>
      </c>
      <c r="N644">
        <v>25</v>
      </c>
      <c r="O644">
        <v>25.3</v>
      </c>
      <c r="P644">
        <v>8.51</v>
      </c>
      <c r="Q644">
        <v>31.2</v>
      </c>
      <c r="R644">
        <v>9.07</v>
      </c>
      <c r="S644">
        <v>5.92</v>
      </c>
      <c r="T644">
        <v>-115</v>
      </c>
      <c r="U644">
        <v>-0.4</v>
      </c>
      <c r="Y644">
        <v>0.27500000000000002</v>
      </c>
      <c r="AA644">
        <v>1000</v>
      </c>
      <c r="AB644">
        <v>3</v>
      </c>
      <c r="AC644">
        <v>-0.7</v>
      </c>
      <c r="AE644">
        <v>1638</v>
      </c>
      <c r="AF644">
        <v>826</v>
      </c>
      <c r="AG644">
        <v>40</v>
      </c>
      <c r="AH644">
        <v>16.2</v>
      </c>
      <c r="AI644">
        <v>1.3529880000000001</v>
      </c>
      <c r="AL644">
        <v>238.9</v>
      </c>
      <c r="AM644">
        <v>1.1950000000000001</v>
      </c>
      <c r="AS644" t="s">
        <v>82</v>
      </c>
      <c r="AT644" t="s">
        <v>481</v>
      </c>
      <c r="AU644" t="s">
        <v>482</v>
      </c>
      <c r="AV644" t="s">
        <v>88</v>
      </c>
    </row>
    <row r="645" spans="1:48">
      <c r="A645" s="6" t="s">
        <v>608</v>
      </c>
      <c r="B645" t="s">
        <v>85</v>
      </c>
      <c r="C645" t="s">
        <v>271</v>
      </c>
      <c r="D645" t="s">
        <v>272</v>
      </c>
      <c r="E645" t="s">
        <v>80</v>
      </c>
      <c r="F645">
        <v>2010</v>
      </c>
      <c r="G645">
        <v>2012</v>
      </c>
      <c r="H645">
        <v>220</v>
      </c>
      <c r="I645">
        <v>0.1</v>
      </c>
      <c r="J645" t="s">
        <v>79</v>
      </c>
      <c r="K645">
        <v>60</v>
      </c>
      <c r="L645">
        <v>1</v>
      </c>
      <c r="M645">
        <v>1000</v>
      </c>
      <c r="N645">
        <v>25</v>
      </c>
      <c r="O645">
        <v>29.2</v>
      </c>
      <c r="P645">
        <v>7.53</v>
      </c>
      <c r="Q645">
        <v>36.6</v>
      </c>
      <c r="R645">
        <v>8.09</v>
      </c>
      <c r="S645">
        <v>5.3</v>
      </c>
      <c r="U645">
        <v>-0.43</v>
      </c>
      <c r="V645">
        <v>2100</v>
      </c>
      <c r="W645">
        <v>4.2</v>
      </c>
      <c r="X645">
        <v>250</v>
      </c>
      <c r="Y645">
        <v>0.3</v>
      </c>
      <c r="Z645">
        <v>0</v>
      </c>
      <c r="AA645">
        <v>1000</v>
      </c>
      <c r="AB645">
        <v>3</v>
      </c>
      <c r="AC645">
        <v>-0.7</v>
      </c>
      <c r="AD645">
        <v>3.92</v>
      </c>
      <c r="AE645">
        <v>1638</v>
      </c>
      <c r="AF645">
        <v>982</v>
      </c>
      <c r="AG645">
        <v>40</v>
      </c>
      <c r="AH645">
        <v>19.2</v>
      </c>
      <c r="AI645">
        <v>1.609</v>
      </c>
      <c r="AL645">
        <v>243.4</v>
      </c>
      <c r="AM645">
        <v>1.46</v>
      </c>
      <c r="AS645" t="s">
        <v>82</v>
      </c>
      <c r="AT645" t="s">
        <v>86</v>
      </c>
      <c r="AU645" t="s">
        <v>87</v>
      </c>
      <c r="AV645" t="s">
        <v>88</v>
      </c>
    </row>
    <row r="646" spans="1:48">
      <c r="A646" s="6" t="s">
        <v>608</v>
      </c>
      <c r="B646" t="s">
        <v>85</v>
      </c>
      <c r="C646" t="s">
        <v>273</v>
      </c>
      <c r="D646" t="s">
        <v>274</v>
      </c>
      <c r="E646" t="s">
        <v>80</v>
      </c>
      <c r="F646">
        <v>2011</v>
      </c>
      <c r="G646">
        <v>2012</v>
      </c>
      <c r="H646">
        <v>220</v>
      </c>
      <c r="I646">
        <v>0.1</v>
      </c>
      <c r="J646" t="s">
        <v>79</v>
      </c>
      <c r="K646">
        <v>60</v>
      </c>
      <c r="L646">
        <v>1</v>
      </c>
      <c r="M646">
        <v>1000</v>
      </c>
      <c r="N646">
        <v>25</v>
      </c>
      <c r="O646">
        <v>29.2</v>
      </c>
      <c r="P646">
        <v>7.53</v>
      </c>
      <c r="Q646">
        <v>36.6</v>
      </c>
      <c r="R646">
        <v>8.09</v>
      </c>
      <c r="S646">
        <v>6.5</v>
      </c>
      <c r="U646">
        <v>-0.42</v>
      </c>
      <c r="V646">
        <v>1000</v>
      </c>
      <c r="W646">
        <v>5.5</v>
      </c>
      <c r="X646">
        <v>250</v>
      </c>
      <c r="Y646">
        <v>0.3</v>
      </c>
      <c r="Z646">
        <v>0</v>
      </c>
      <c r="AA646">
        <v>1000</v>
      </c>
      <c r="AB646">
        <v>5</v>
      </c>
      <c r="AC646">
        <v>-0.7</v>
      </c>
      <c r="AD646">
        <v>3.92</v>
      </c>
      <c r="AE646">
        <v>1638</v>
      </c>
      <c r="AF646">
        <v>982</v>
      </c>
      <c r="AG646">
        <v>40</v>
      </c>
      <c r="AH646">
        <v>19.2</v>
      </c>
      <c r="AI646">
        <v>1.609</v>
      </c>
      <c r="AL646">
        <v>243.4</v>
      </c>
      <c r="AM646">
        <v>1.46</v>
      </c>
      <c r="AS646" t="s">
        <v>82</v>
      </c>
      <c r="AT646" t="s">
        <v>86</v>
      </c>
      <c r="AU646" t="s">
        <v>87</v>
      </c>
      <c r="AV646" t="s">
        <v>88</v>
      </c>
    </row>
    <row r="647" spans="1:48">
      <c r="A647" s="6" t="s">
        <v>608</v>
      </c>
      <c r="B647" t="s">
        <v>85</v>
      </c>
      <c r="C647" t="s">
        <v>275</v>
      </c>
      <c r="D647" t="s">
        <v>276</v>
      </c>
      <c r="E647" t="s">
        <v>83</v>
      </c>
      <c r="F647">
        <v>2012</v>
      </c>
      <c r="G647">
        <v>2012</v>
      </c>
      <c r="H647">
        <v>220</v>
      </c>
      <c r="I647">
        <v>0.1</v>
      </c>
      <c r="J647" t="s">
        <v>79</v>
      </c>
      <c r="K647">
        <v>60</v>
      </c>
      <c r="L647">
        <v>2</v>
      </c>
      <c r="M647">
        <v>1000</v>
      </c>
      <c r="N647">
        <v>25</v>
      </c>
      <c r="O647">
        <v>29.2</v>
      </c>
      <c r="P647">
        <v>7.53</v>
      </c>
      <c r="Q647">
        <v>36.6</v>
      </c>
      <c r="R647">
        <v>8.09</v>
      </c>
      <c r="S647">
        <v>5.3</v>
      </c>
      <c r="U647">
        <v>-0.43</v>
      </c>
      <c r="V647">
        <v>2100</v>
      </c>
      <c r="W647">
        <v>4.2</v>
      </c>
      <c r="X647">
        <v>250</v>
      </c>
      <c r="Y647">
        <v>0.3</v>
      </c>
      <c r="Z647">
        <v>0</v>
      </c>
      <c r="AA647">
        <v>1000</v>
      </c>
      <c r="AB647">
        <v>3</v>
      </c>
      <c r="AC647">
        <v>-0.7</v>
      </c>
      <c r="AD647">
        <v>3.92</v>
      </c>
      <c r="AE647">
        <v>1638</v>
      </c>
      <c r="AF647">
        <v>982</v>
      </c>
      <c r="AG647">
        <v>40</v>
      </c>
      <c r="AH647">
        <v>19.2</v>
      </c>
      <c r="AI647">
        <v>1.609</v>
      </c>
      <c r="AL647">
        <v>121.7</v>
      </c>
      <c r="AM647">
        <v>1.46</v>
      </c>
      <c r="AS647" t="s">
        <v>82</v>
      </c>
      <c r="AT647" t="s">
        <v>86</v>
      </c>
      <c r="AU647" t="s">
        <v>87</v>
      </c>
      <c r="AV647" t="s">
        <v>88</v>
      </c>
    </row>
    <row r="648" spans="1:48">
      <c r="A648" s="6" t="s">
        <v>608</v>
      </c>
      <c r="B648" t="s">
        <v>85</v>
      </c>
      <c r="C648" t="s">
        <v>519</v>
      </c>
      <c r="D648" t="s">
        <v>520</v>
      </c>
      <c r="E648" t="s">
        <v>476</v>
      </c>
      <c r="F648">
        <v>2013</v>
      </c>
      <c r="H648">
        <v>220</v>
      </c>
      <c r="I648">
        <v>0.1</v>
      </c>
      <c r="J648" t="s">
        <v>79</v>
      </c>
      <c r="K648">
        <v>50</v>
      </c>
      <c r="L648">
        <v>1</v>
      </c>
      <c r="M648">
        <v>1000</v>
      </c>
      <c r="N648">
        <v>25</v>
      </c>
      <c r="O648">
        <v>25.5</v>
      </c>
      <c r="P648">
        <v>8.64</v>
      </c>
      <c r="Q648">
        <v>31.4</v>
      </c>
      <c r="R648">
        <v>9.2100000000000009</v>
      </c>
      <c r="S648">
        <v>6.01</v>
      </c>
      <c r="T648">
        <v>-116</v>
      </c>
      <c r="U648">
        <v>-0.4</v>
      </c>
      <c r="Y648">
        <v>0.27</v>
      </c>
      <c r="AA648">
        <v>1000</v>
      </c>
      <c r="AB648">
        <v>3</v>
      </c>
      <c r="AC648">
        <v>-0.7</v>
      </c>
      <c r="AE648">
        <v>1638</v>
      </c>
      <c r="AF648">
        <v>826</v>
      </c>
      <c r="AG648">
        <v>40</v>
      </c>
      <c r="AH648">
        <v>16.2</v>
      </c>
      <c r="AI648">
        <v>1.3529880000000001</v>
      </c>
      <c r="AL648">
        <v>238.9</v>
      </c>
      <c r="AM648">
        <v>1.1950000000000001</v>
      </c>
      <c r="AS648" t="s">
        <v>82</v>
      </c>
      <c r="AT648" t="s">
        <v>481</v>
      </c>
      <c r="AU648" t="s">
        <v>482</v>
      </c>
      <c r="AV648" t="s">
        <v>88</v>
      </c>
    </row>
    <row r="649" spans="1:48">
      <c r="A649" s="6" t="s">
        <v>608</v>
      </c>
      <c r="B649" t="s">
        <v>85</v>
      </c>
      <c r="C649" t="s">
        <v>277</v>
      </c>
      <c r="D649" t="s">
        <v>278</v>
      </c>
      <c r="E649" t="s">
        <v>80</v>
      </c>
      <c r="F649">
        <v>2010</v>
      </c>
      <c r="G649">
        <v>2012</v>
      </c>
      <c r="H649">
        <v>225</v>
      </c>
      <c r="I649">
        <v>0.1</v>
      </c>
      <c r="J649" t="s">
        <v>79</v>
      </c>
      <c r="K649">
        <v>60</v>
      </c>
      <c r="L649">
        <v>1</v>
      </c>
      <c r="M649">
        <v>1000</v>
      </c>
      <c r="N649">
        <v>25</v>
      </c>
      <c r="O649">
        <v>29.4</v>
      </c>
      <c r="P649">
        <v>7.65</v>
      </c>
      <c r="Q649">
        <v>36.700000000000003</v>
      </c>
      <c r="R649">
        <v>8.19</v>
      </c>
      <c r="S649">
        <v>5.3</v>
      </c>
      <c r="U649">
        <v>-0.43</v>
      </c>
      <c r="V649">
        <v>2100</v>
      </c>
      <c r="W649">
        <v>4.2</v>
      </c>
      <c r="X649">
        <v>250</v>
      </c>
      <c r="Y649">
        <v>0.27</v>
      </c>
      <c r="Z649">
        <v>0</v>
      </c>
      <c r="AA649">
        <v>1000</v>
      </c>
      <c r="AB649">
        <v>3</v>
      </c>
      <c r="AC649">
        <v>-0.7</v>
      </c>
      <c r="AD649">
        <v>3.92</v>
      </c>
      <c r="AE649">
        <v>1638</v>
      </c>
      <c r="AF649">
        <v>982</v>
      </c>
      <c r="AG649">
        <v>40</v>
      </c>
      <c r="AH649">
        <v>19.2</v>
      </c>
      <c r="AI649">
        <v>1.609</v>
      </c>
      <c r="AL649">
        <v>243.4</v>
      </c>
      <c r="AM649">
        <v>1.46</v>
      </c>
      <c r="AS649" t="s">
        <v>82</v>
      </c>
      <c r="AT649" t="s">
        <v>86</v>
      </c>
      <c r="AU649" t="s">
        <v>87</v>
      </c>
      <c r="AV649" t="s">
        <v>88</v>
      </c>
    </row>
    <row r="650" spans="1:48">
      <c r="A650" s="6" t="s">
        <v>608</v>
      </c>
      <c r="B650" t="s">
        <v>85</v>
      </c>
      <c r="C650" t="s">
        <v>279</v>
      </c>
      <c r="D650" t="s">
        <v>280</v>
      </c>
      <c r="E650" t="s">
        <v>80</v>
      </c>
      <c r="F650">
        <v>2011</v>
      </c>
      <c r="G650">
        <v>2012</v>
      </c>
      <c r="H650">
        <v>225</v>
      </c>
      <c r="I650">
        <v>0.1</v>
      </c>
      <c r="J650" t="s">
        <v>79</v>
      </c>
      <c r="K650">
        <v>60</v>
      </c>
      <c r="L650">
        <v>1</v>
      </c>
      <c r="M650">
        <v>1000</v>
      </c>
      <c r="N650">
        <v>25</v>
      </c>
      <c r="O650">
        <v>29.4</v>
      </c>
      <c r="P650">
        <v>7.65</v>
      </c>
      <c r="Q650">
        <v>36.700000000000003</v>
      </c>
      <c r="R650">
        <v>8.19</v>
      </c>
      <c r="S650">
        <v>6.6</v>
      </c>
      <c r="U650">
        <v>-0.42</v>
      </c>
      <c r="V650">
        <v>1000</v>
      </c>
      <c r="W650">
        <v>5.5</v>
      </c>
      <c r="X650">
        <v>250</v>
      </c>
      <c r="Y650">
        <v>0.27</v>
      </c>
      <c r="Z650">
        <v>0</v>
      </c>
      <c r="AA650">
        <v>1000</v>
      </c>
      <c r="AB650">
        <v>5</v>
      </c>
      <c r="AC650">
        <v>-0.7</v>
      </c>
      <c r="AD650">
        <v>3.92</v>
      </c>
      <c r="AE650">
        <v>1638</v>
      </c>
      <c r="AF650">
        <v>982</v>
      </c>
      <c r="AG650">
        <v>40</v>
      </c>
      <c r="AH650">
        <v>19.2</v>
      </c>
      <c r="AI650">
        <v>1.609</v>
      </c>
      <c r="AL650">
        <v>243.4</v>
      </c>
      <c r="AM650">
        <v>1.46</v>
      </c>
      <c r="AS650" t="s">
        <v>82</v>
      </c>
      <c r="AT650" t="s">
        <v>86</v>
      </c>
      <c r="AU650" t="s">
        <v>87</v>
      </c>
      <c r="AV650" t="s">
        <v>88</v>
      </c>
    </row>
    <row r="651" spans="1:48">
      <c r="A651" s="6" t="s">
        <v>608</v>
      </c>
      <c r="B651" t="s">
        <v>85</v>
      </c>
      <c r="C651" t="s">
        <v>281</v>
      </c>
      <c r="D651" t="s">
        <v>282</v>
      </c>
      <c r="E651" t="s">
        <v>83</v>
      </c>
      <c r="F651">
        <v>2012</v>
      </c>
      <c r="G651">
        <v>2012</v>
      </c>
      <c r="H651">
        <v>225</v>
      </c>
      <c r="I651">
        <v>0.1</v>
      </c>
      <c r="J651" t="s">
        <v>79</v>
      </c>
      <c r="K651">
        <v>60</v>
      </c>
      <c r="L651">
        <v>2</v>
      </c>
      <c r="M651">
        <v>1000</v>
      </c>
      <c r="N651">
        <v>25</v>
      </c>
      <c r="O651">
        <v>29.4</v>
      </c>
      <c r="P651">
        <v>7.65</v>
      </c>
      <c r="Q651">
        <v>36.700000000000003</v>
      </c>
      <c r="R651">
        <v>8.19</v>
      </c>
      <c r="S651">
        <v>5.3</v>
      </c>
      <c r="U651">
        <v>-0.43</v>
      </c>
      <c r="V651">
        <v>2100</v>
      </c>
      <c r="W651">
        <v>4.2</v>
      </c>
      <c r="X651">
        <v>250</v>
      </c>
      <c r="Y651">
        <v>0.27</v>
      </c>
      <c r="Z651">
        <v>0</v>
      </c>
      <c r="AA651">
        <v>1000</v>
      </c>
      <c r="AB651">
        <v>3</v>
      </c>
      <c r="AC651">
        <v>-0.7</v>
      </c>
      <c r="AD651">
        <v>3.92</v>
      </c>
      <c r="AE651">
        <v>1638</v>
      </c>
      <c r="AF651">
        <v>982</v>
      </c>
      <c r="AG651">
        <v>40</v>
      </c>
      <c r="AH651">
        <v>19.2</v>
      </c>
      <c r="AI651">
        <v>1.609</v>
      </c>
      <c r="AL651">
        <v>121.7</v>
      </c>
      <c r="AM651">
        <v>1.46</v>
      </c>
      <c r="AS651" t="s">
        <v>82</v>
      </c>
      <c r="AT651" t="s">
        <v>86</v>
      </c>
      <c r="AU651" t="s">
        <v>87</v>
      </c>
      <c r="AV651" t="s">
        <v>88</v>
      </c>
    </row>
    <row r="652" spans="1:48">
      <c r="A652" s="6" t="s">
        <v>608</v>
      </c>
      <c r="B652" t="s">
        <v>85</v>
      </c>
      <c r="C652" t="s">
        <v>521</v>
      </c>
      <c r="D652" t="s">
        <v>522</v>
      </c>
      <c r="E652" t="s">
        <v>476</v>
      </c>
      <c r="F652">
        <v>2013</v>
      </c>
      <c r="H652">
        <v>225</v>
      </c>
      <c r="I652">
        <v>0.1</v>
      </c>
      <c r="J652" t="s">
        <v>79</v>
      </c>
      <c r="K652">
        <v>50</v>
      </c>
      <c r="L652">
        <v>1</v>
      </c>
      <c r="M652">
        <v>1000</v>
      </c>
      <c r="N652">
        <v>25</v>
      </c>
      <c r="O652">
        <v>25.7</v>
      </c>
      <c r="P652">
        <v>8.75</v>
      </c>
      <c r="Q652">
        <v>31.6</v>
      </c>
      <c r="R652">
        <v>9.32</v>
      </c>
      <c r="S652">
        <v>6.08</v>
      </c>
      <c r="T652">
        <v>-117</v>
      </c>
      <c r="U652">
        <v>-0.4</v>
      </c>
      <c r="Y652">
        <v>0.26500000000000001</v>
      </c>
      <c r="AA652">
        <v>1000</v>
      </c>
      <c r="AB652">
        <v>3</v>
      </c>
      <c r="AC652">
        <v>-0.7</v>
      </c>
      <c r="AE652">
        <v>1638</v>
      </c>
      <c r="AF652">
        <v>826</v>
      </c>
      <c r="AG652">
        <v>40</v>
      </c>
      <c r="AH652">
        <v>16.2</v>
      </c>
      <c r="AI652">
        <v>1.3529880000000001</v>
      </c>
      <c r="AL652">
        <v>238.9</v>
      </c>
      <c r="AM652">
        <v>1.1950000000000001</v>
      </c>
      <c r="AS652" t="s">
        <v>82</v>
      </c>
      <c r="AT652" t="s">
        <v>481</v>
      </c>
      <c r="AU652" t="s">
        <v>482</v>
      </c>
      <c r="AV652" t="s">
        <v>88</v>
      </c>
    </row>
    <row r="653" spans="1:48">
      <c r="A653" s="6" t="s">
        <v>608</v>
      </c>
      <c r="B653" t="s">
        <v>85</v>
      </c>
      <c r="C653" t="s">
        <v>283</v>
      </c>
      <c r="D653" t="s">
        <v>284</v>
      </c>
      <c r="E653" t="s">
        <v>80</v>
      </c>
      <c r="F653">
        <v>2010</v>
      </c>
      <c r="G653">
        <v>2012</v>
      </c>
      <c r="H653">
        <v>230</v>
      </c>
      <c r="I653">
        <v>0.1</v>
      </c>
      <c r="J653" t="s">
        <v>79</v>
      </c>
      <c r="K653">
        <v>60</v>
      </c>
      <c r="L653">
        <v>1</v>
      </c>
      <c r="M653">
        <v>1000</v>
      </c>
      <c r="N653">
        <v>25</v>
      </c>
      <c r="O653">
        <v>29.6</v>
      </c>
      <c r="P653">
        <v>7.78</v>
      </c>
      <c r="Q653">
        <v>36.799999999999997</v>
      </c>
      <c r="R653">
        <v>8.34</v>
      </c>
      <c r="S653">
        <v>5.4</v>
      </c>
      <c r="U653">
        <v>-0.43</v>
      </c>
      <c r="V653">
        <v>2100</v>
      </c>
      <c r="W653">
        <v>4.2</v>
      </c>
      <c r="X653">
        <v>250</v>
      </c>
      <c r="Y653">
        <v>0.26</v>
      </c>
      <c r="Z653">
        <v>0</v>
      </c>
      <c r="AA653">
        <v>1000</v>
      </c>
      <c r="AB653">
        <v>3</v>
      </c>
      <c r="AC653">
        <v>-0.7</v>
      </c>
      <c r="AD653">
        <v>3.92</v>
      </c>
      <c r="AE653">
        <v>1638</v>
      </c>
      <c r="AF653">
        <v>982</v>
      </c>
      <c r="AG653">
        <v>40</v>
      </c>
      <c r="AH653">
        <v>19.2</v>
      </c>
      <c r="AI653">
        <v>1.609</v>
      </c>
      <c r="AL653">
        <v>243.4</v>
      </c>
      <c r="AM653">
        <v>1.46</v>
      </c>
      <c r="AS653" t="s">
        <v>82</v>
      </c>
      <c r="AT653" t="s">
        <v>86</v>
      </c>
      <c r="AU653" t="s">
        <v>87</v>
      </c>
      <c r="AV653" t="s">
        <v>88</v>
      </c>
    </row>
    <row r="654" spans="1:48">
      <c r="A654" s="6" t="s">
        <v>608</v>
      </c>
      <c r="B654" t="s">
        <v>85</v>
      </c>
      <c r="C654" t="s">
        <v>285</v>
      </c>
      <c r="D654" t="s">
        <v>286</v>
      </c>
      <c r="E654" t="s">
        <v>80</v>
      </c>
      <c r="F654">
        <v>2011</v>
      </c>
      <c r="G654">
        <v>2012</v>
      </c>
      <c r="H654">
        <v>230</v>
      </c>
      <c r="I654">
        <v>0.1</v>
      </c>
      <c r="J654" t="s">
        <v>79</v>
      </c>
      <c r="K654">
        <v>60</v>
      </c>
      <c r="L654">
        <v>1</v>
      </c>
      <c r="M654">
        <v>1000</v>
      </c>
      <c r="N654">
        <v>25</v>
      </c>
      <c r="O654">
        <v>29.6</v>
      </c>
      <c r="P654">
        <v>7.78</v>
      </c>
      <c r="Q654">
        <v>36.799999999999997</v>
      </c>
      <c r="R654">
        <v>8.34</v>
      </c>
      <c r="S654">
        <v>6.7</v>
      </c>
      <c r="U654">
        <v>-0.42</v>
      </c>
      <c r="V654">
        <v>1000</v>
      </c>
      <c r="W654">
        <v>5.5</v>
      </c>
      <c r="X654">
        <v>250</v>
      </c>
      <c r="Y654">
        <v>0.26</v>
      </c>
      <c r="Z654">
        <v>0</v>
      </c>
      <c r="AA654">
        <v>1000</v>
      </c>
      <c r="AB654">
        <v>5</v>
      </c>
      <c r="AC654">
        <v>-0.7</v>
      </c>
      <c r="AD654">
        <v>3.92</v>
      </c>
      <c r="AE654">
        <v>1638</v>
      </c>
      <c r="AF654">
        <v>982</v>
      </c>
      <c r="AG654">
        <v>40</v>
      </c>
      <c r="AH654">
        <v>19.2</v>
      </c>
      <c r="AI654">
        <v>1.609</v>
      </c>
      <c r="AL654">
        <v>243.4</v>
      </c>
      <c r="AM654">
        <v>1.46</v>
      </c>
      <c r="AS654" t="s">
        <v>82</v>
      </c>
      <c r="AT654" t="s">
        <v>86</v>
      </c>
      <c r="AU654" t="s">
        <v>87</v>
      </c>
      <c r="AV654" t="s">
        <v>88</v>
      </c>
    </row>
    <row r="655" spans="1:48">
      <c r="A655" s="6" t="s">
        <v>608</v>
      </c>
      <c r="B655" t="s">
        <v>85</v>
      </c>
      <c r="C655" t="s">
        <v>287</v>
      </c>
      <c r="D655" t="s">
        <v>288</v>
      </c>
      <c r="E655" t="s">
        <v>83</v>
      </c>
      <c r="F655">
        <v>2012</v>
      </c>
      <c r="G655">
        <v>2012</v>
      </c>
      <c r="H655">
        <v>230</v>
      </c>
      <c r="I655">
        <v>0.1</v>
      </c>
      <c r="J655" t="s">
        <v>79</v>
      </c>
      <c r="K655">
        <v>60</v>
      </c>
      <c r="L655">
        <v>2</v>
      </c>
      <c r="M655">
        <v>1000</v>
      </c>
      <c r="N655">
        <v>25</v>
      </c>
      <c r="O655">
        <v>29.6</v>
      </c>
      <c r="P655">
        <v>7.78</v>
      </c>
      <c r="Q655">
        <v>36.799999999999997</v>
      </c>
      <c r="R655">
        <v>8.34</v>
      </c>
      <c r="S655">
        <v>5.4</v>
      </c>
      <c r="U655">
        <v>-0.43</v>
      </c>
      <c r="V655">
        <v>2100</v>
      </c>
      <c r="W655">
        <v>4.2</v>
      </c>
      <c r="X655">
        <v>250</v>
      </c>
      <c r="Y655">
        <v>0.26</v>
      </c>
      <c r="Z655">
        <v>0</v>
      </c>
      <c r="AA655">
        <v>1000</v>
      </c>
      <c r="AB655">
        <v>3</v>
      </c>
      <c r="AC655">
        <v>-0.7</v>
      </c>
      <c r="AD655">
        <v>3.92</v>
      </c>
      <c r="AE655">
        <v>1638</v>
      </c>
      <c r="AF655">
        <v>982</v>
      </c>
      <c r="AG655">
        <v>40</v>
      </c>
      <c r="AH655">
        <v>19.2</v>
      </c>
      <c r="AI655">
        <v>1.609</v>
      </c>
      <c r="AL655">
        <v>121.7</v>
      </c>
      <c r="AM655">
        <v>1.46</v>
      </c>
      <c r="AS655" t="s">
        <v>82</v>
      </c>
      <c r="AT655" t="s">
        <v>86</v>
      </c>
      <c r="AU655" t="s">
        <v>87</v>
      </c>
      <c r="AV655" t="s">
        <v>88</v>
      </c>
    </row>
    <row r="656" spans="1:48">
      <c r="A656" s="6" t="s">
        <v>608</v>
      </c>
      <c r="B656" t="s">
        <v>85</v>
      </c>
      <c r="C656" t="s">
        <v>523</v>
      </c>
      <c r="D656" t="s">
        <v>524</v>
      </c>
      <c r="E656" t="s">
        <v>476</v>
      </c>
      <c r="F656">
        <v>2013</v>
      </c>
      <c r="H656">
        <v>230</v>
      </c>
      <c r="I656">
        <v>0.1</v>
      </c>
      <c r="J656" t="s">
        <v>79</v>
      </c>
      <c r="K656">
        <v>50</v>
      </c>
      <c r="L656">
        <v>1</v>
      </c>
      <c r="M656">
        <v>1000</v>
      </c>
      <c r="N656">
        <v>25</v>
      </c>
      <c r="O656">
        <v>25.9</v>
      </c>
      <c r="P656">
        <v>8.8800000000000008</v>
      </c>
      <c r="Q656">
        <v>31.8</v>
      </c>
      <c r="R656">
        <v>9.42</v>
      </c>
      <c r="S656">
        <v>6.14</v>
      </c>
      <c r="T656">
        <v>-118</v>
      </c>
      <c r="U656">
        <v>-0.4</v>
      </c>
      <c r="Y656">
        <v>0.255</v>
      </c>
      <c r="AA656">
        <v>1000</v>
      </c>
      <c r="AB656">
        <v>3</v>
      </c>
      <c r="AC656">
        <v>-0.7</v>
      </c>
      <c r="AE656">
        <v>1638</v>
      </c>
      <c r="AF656">
        <v>826</v>
      </c>
      <c r="AG656">
        <v>40</v>
      </c>
      <c r="AH656">
        <v>16.2</v>
      </c>
      <c r="AI656">
        <v>1.3529880000000001</v>
      </c>
      <c r="AL656">
        <v>238.9</v>
      </c>
      <c r="AM656">
        <v>1.1950000000000001</v>
      </c>
      <c r="AS656" t="s">
        <v>82</v>
      </c>
      <c r="AT656" t="s">
        <v>481</v>
      </c>
      <c r="AU656" t="s">
        <v>482</v>
      </c>
      <c r="AV656" t="s">
        <v>88</v>
      </c>
    </row>
    <row r="657" spans="1:48">
      <c r="A657" s="6" t="s">
        <v>608</v>
      </c>
      <c r="B657" t="s">
        <v>85</v>
      </c>
      <c r="C657" t="s">
        <v>289</v>
      </c>
      <c r="D657" t="s">
        <v>290</v>
      </c>
      <c r="E657" t="s">
        <v>80</v>
      </c>
      <c r="F657">
        <v>2010</v>
      </c>
      <c r="G657">
        <v>2012</v>
      </c>
      <c r="H657">
        <v>235</v>
      </c>
      <c r="I657">
        <v>0.1</v>
      </c>
      <c r="J657" t="s">
        <v>79</v>
      </c>
      <c r="K657">
        <v>60</v>
      </c>
      <c r="L657">
        <v>1</v>
      </c>
      <c r="M657">
        <v>1000</v>
      </c>
      <c r="N657">
        <v>25</v>
      </c>
      <c r="O657">
        <v>29.8</v>
      </c>
      <c r="P657">
        <v>7.9</v>
      </c>
      <c r="Q657">
        <v>36.9</v>
      </c>
      <c r="R657">
        <v>8.4600000000000009</v>
      </c>
      <c r="S657">
        <v>5.5</v>
      </c>
      <c r="U657">
        <v>-0.43</v>
      </c>
      <c r="V657">
        <v>2100</v>
      </c>
      <c r="W657">
        <v>4.2</v>
      </c>
      <c r="X657">
        <v>250</v>
      </c>
      <c r="Y657">
        <v>0.24</v>
      </c>
      <c r="Z657">
        <v>0</v>
      </c>
      <c r="AA657">
        <v>1000</v>
      </c>
      <c r="AB657">
        <v>3</v>
      </c>
      <c r="AC657">
        <v>-0.7</v>
      </c>
      <c r="AD657">
        <v>3.92</v>
      </c>
      <c r="AE657">
        <v>1638</v>
      </c>
      <c r="AF657">
        <v>982</v>
      </c>
      <c r="AG657">
        <v>40</v>
      </c>
      <c r="AH657">
        <v>19.2</v>
      </c>
      <c r="AI657">
        <v>1.609</v>
      </c>
      <c r="AL657">
        <v>243.4</v>
      </c>
      <c r="AM657">
        <v>1.46</v>
      </c>
      <c r="AS657" t="s">
        <v>82</v>
      </c>
      <c r="AT657" t="s">
        <v>86</v>
      </c>
      <c r="AU657" t="s">
        <v>87</v>
      </c>
      <c r="AV657" t="s">
        <v>88</v>
      </c>
    </row>
    <row r="658" spans="1:48">
      <c r="A658" s="6" t="s">
        <v>608</v>
      </c>
      <c r="B658" t="s">
        <v>85</v>
      </c>
      <c r="C658" t="s">
        <v>291</v>
      </c>
      <c r="D658" t="s">
        <v>292</v>
      </c>
      <c r="E658" t="s">
        <v>83</v>
      </c>
      <c r="F658">
        <v>2012</v>
      </c>
      <c r="G658">
        <v>2012</v>
      </c>
      <c r="H658">
        <v>235</v>
      </c>
      <c r="I658">
        <v>0.1</v>
      </c>
      <c r="J658" t="s">
        <v>79</v>
      </c>
      <c r="K658">
        <v>60</v>
      </c>
      <c r="L658">
        <v>2</v>
      </c>
      <c r="M658">
        <v>1000</v>
      </c>
      <c r="N658">
        <v>25</v>
      </c>
      <c r="O658">
        <v>29.8</v>
      </c>
      <c r="P658">
        <v>7.9</v>
      </c>
      <c r="Q658">
        <v>36.9</v>
      </c>
      <c r="R658">
        <v>8.4600000000000009</v>
      </c>
      <c r="S658">
        <v>5.5</v>
      </c>
      <c r="U658">
        <v>-0.43</v>
      </c>
      <c r="V658">
        <v>2100</v>
      </c>
      <c r="W658">
        <v>4.2</v>
      </c>
      <c r="X658">
        <v>250</v>
      </c>
      <c r="Y658">
        <v>0.24</v>
      </c>
      <c r="Z658">
        <v>0</v>
      </c>
      <c r="AA658">
        <v>1000</v>
      </c>
      <c r="AB658">
        <v>3</v>
      </c>
      <c r="AC658">
        <v>-0.7</v>
      </c>
      <c r="AD658">
        <v>3.92</v>
      </c>
      <c r="AE658">
        <v>1638</v>
      </c>
      <c r="AF658">
        <v>982</v>
      </c>
      <c r="AG658">
        <v>40</v>
      </c>
      <c r="AH658">
        <v>19.2</v>
      </c>
      <c r="AI658">
        <v>1.609</v>
      </c>
      <c r="AL658">
        <v>121.7</v>
      </c>
      <c r="AM658">
        <v>1.46</v>
      </c>
      <c r="AS658" t="s">
        <v>82</v>
      </c>
      <c r="AT658" t="s">
        <v>86</v>
      </c>
      <c r="AU658" t="s">
        <v>87</v>
      </c>
      <c r="AV658" t="s">
        <v>88</v>
      </c>
    </row>
    <row r="659" spans="1:48">
      <c r="A659" s="6" t="s">
        <v>608</v>
      </c>
      <c r="B659" t="s">
        <v>85</v>
      </c>
      <c r="C659" t="s">
        <v>293</v>
      </c>
      <c r="D659" t="s">
        <v>294</v>
      </c>
      <c r="E659" t="s">
        <v>476</v>
      </c>
      <c r="F659">
        <v>2010</v>
      </c>
      <c r="H659">
        <v>240</v>
      </c>
      <c r="I659">
        <v>0.1</v>
      </c>
      <c r="J659" t="s">
        <v>79</v>
      </c>
      <c r="K659">
        <v>60</v>
      </c>
      <c r="L659">
        <v>1</v>
      </c>
      <c r="M659">
        <v>1000</v>
      </c>
      <c r="N659">
        <v>25</v>
      </c>
      <c r="O659">
        <v>29.9</v>
      </c>
      <c r="P659">
        <v>8.0299999999999994</v>
      </c>
      <c r="Q659">
        <v>37</v>
      </c>
      <c r="R659">
        <v>8.59</v>
      </c>
      <c r="S659">
        <v>5.6</v>
      </c>
      <c r="U659">
        <v>-0.43</v>
      </c>
      <c r="V659">
        <v>2100</v>
      </c>
      <c r="W659">
        <v>4.2</v>
      </c>
      <c r="X659">
        <v>250</v>
      </c>
      <c r="Y659">
        <v>0.30499999999999999</v>
      </c>
      <c r="Z659">
        <v>0</v>
      </c>
      <c r="AA659">
        <v>1000</v>
      </c>
      <c r="AB659">
        <v>3</v>
      </c>
      <c r="AC659">
        <v>-0.7</v>
      </c>
      <c r="AE659">
        <v>1638</v>
      </c>
      <c r="AF659">
        <v>982</v>
      </c>
      <c r="AG659">
        <v>40</v>
      </c>
      <c r="AH659">
        <v>19</v>
      </c>
      <c r="AI659">
        <v>1.609</v>
      </c>
      <c r="AL659">
        <v>243.4</v>
      </c>
      <c r="AM659">
        <v>1.46</v>
      </c>
      <c r="AS659" t="s">
        <v>82</v>
      </c>
      <c r="AT659" t="s">
        <v>481</v>
      </c>
      <c r="AU659" t="s">
        <v>482</v>
      </c>
      <c r="AV659" t="s">
        <v>88</v>
      </c>
    </row>
    <row r="660" spans="1:48">
      <c r="A660" s="6" t="s">
        <v>608</v>
      </c>
      <c r="B660" t="s">
        <v>85</v>
      </c>
      <c r="C660" t="s">
        <v>297</v>
      </c>
      <c r="D660" t="s">
        <v>298</v>
      </c>
      <c r="E660" t="s">
        <v>80</v>
      </c>
      <c r="F660">
        <v>2012</v>
      </c>
      <c r="G660">
        <v>2012</v>
      </c>
      <c r="H660">
        <v>240</v>
      </c>
      <c r="I660">
        <v>0.1</v>
      </c>
      <c r="J660" t="s">
        <v>79</v>
      </c>
      <c r="K660">
        <v>60</v>
      </c>
      <c r="L660">
        <v>1</v>
      </c>
      <c r="M660">
        <v>1000</v>
      </c>
      <c r="N660">
        <v>25</v>
      </c>
      <c r="O660">
        <v>29.9</v>
      </c>
      <c r="P660">
        <v>8.0299999999999994</v>
      </c>
      <c r="Q660">
        <v>37</v>
      </c>
      <c r="R660">
        <v>8.59</v>
      </c>
      <c r="S660">
        <v>5.6</v>
      </c>
      <c r="U660">
        <v>-0.43</v>
      </c>
      <c r="V660">
        <v>2100</v>
      </c>
      <c r="W660">
        <v>4.2</v>
      </c>
      <c r="X660">
        <v>250</v>
      </c>
      <c r="Y660">
        <v>0.23</v>
      </c>
      <c r="Z660">
        <v>0</v>
      </c>
      <c r="AA660">
        <v>1000</v>
      </c>
      <c r="AB660">
        <v>3</v>
      </c>
      <c r="AC660">
        <v>-0.7</v>
      </c>
      <c r="AD660">
        <v>3.92</v>
      </c>
      <c r="AE660">
        <v>1638</v>
      </c>
      <c r="AF660">
        <v>982</v>
      </c>
      <c r="AG660">
        <v>40</v>
      </c>
      <c r="AH660">
        <v>20</v>
      </c>
      <c r="AI660">
        <v>1.609</v>
      </c>
      <c r="AL660">
        <v>243.4</v>
      </c>
      <c r="AM660">
        <v>1.46</v>
      </c>
      <c r="AS660" t="s">
        <v>82</v>
      </c>
      <c r="AT660" t="s">
        <v>86</v>
      </c>
      <c r="AU660" t="s">
        <v>87</v>
      </c>
      <c r="AV660" t="s">
        <v>88</v>
      </c>
    </row>
    <row r="661" spans="1:48">
      <c r="A661" s="6" t="s">
        <v>608</v>
      </c>
      <c r="B661" t="s">
        <v>85</v>
      </c>
      <c r="C661" t="s">
        <v>299</v>
      </c>
      <c r="D661" t="s">
        <v>300</v>
      </c>
      <c r="E661" t="s">
        <v>476</v>
      </c>
      <c r="F661">
        <v>2012</v>
      </c>
      <c r="H661">
        <v>240</v>
      </c>
      <c r="I661">
        <v>0.1</v>
      </c>
      <c r="J661" t="s">
        <v>79</v>
      </c>
      <c r="K661">
        <v>60</v>
      </c>
      <c r="L661">
        <v>2</v>
      </c>
      <c r="M661">
        <v>1000</v>
      </c>
      <c r="N661">
        <v>25</v>
      </c>
      <c r="O661">
        <v>29.9</v>
      </c>
      <c r="P661">
        <v>8.0299999999999994</v>
      </c>
      <c r="Q661">
        <v>37</v>
      </c>
      <c r="R661">
        <v>8.59</v>
      </c>
      <c r="S661">
        <v>5.6</v>
      </c>
      <c r="U661">
        <v>-0.43</v>
      </c>
      <c r="V661">
        <v>2100</v>
      </c>
      <c r="W661">
        <v>4.2</v>
      </c>
      <c r="X661">
        <v>250</v>
      </c>
      <c r="Y661">
        <v>0.30499999999999999</v>
      </c>
      <c r="Z661">
        <v>0</v>
      </c>
      <c r="AA661">
        <v>1000</v>
      </c>
      <c r="AB661">
        <v>3</v>
      </c>
      <c r="AC661">
        <v>-0.7</v>
      </c>
      <c r="AE661">
        <v>1638</v>
      </c>
      <c r="AF661">
        <v>982</v>
      </c>
      <c r="AG661">
        <v>40</v>
      </c>
      <c r="AH661">
        <v>19</v>
      </c>
      <c r="AI661">
        <v>1.609</v>
      </c>
      <c r="AL661">
        <v>121.7</v>
      </c>
      <c r="AM661">
        <v>1.46</v>
      </c>
      <c r="AS661" t="s">
        <v>82</v>
      </c>
      <c r="AT661" t="s">
        <v>481</v>
      </c>
      <c r="AU661" t="s">
        <v>482</v>
      </c>
      <c r="AV661" t="s">
        <v>88</v>
      </c>
    </row>
    <row r="662" spans="1:48">
      <c r="A662" s="6" t="s">
        <v>608</v>
      </c>
      <c r="B662" t="s">
        <v>85</v>
      </c>
      <c r="C662" t="s">
        <v>301</v>
      </c>
      <c r="D662" t="s">
        <v>303</v>
      </c>
      <c r="E662" t="s">
        <v>295</v>
      </c>
      <c r="F662">
        <v>2010</v>
      </c>
      <c r="H662">
        <v>245</v>
      </c>
      <c r="I662">
        <v>0.1</v>
      </c>
      <c r="J662" t="s">
        <v>79</v>
      </c>
      <c r="K662">
        <v>60</v>
      </c>
      <c r="L662">
        <v>1</v>
      </c>
      <c r="M662">
        <v>1000</v>
      </c>
      <c r="N662">
        <v>25</v>
      </c>
      <c r="O662">
        <v>30</v>
      </c>
      <c r="P662">
        <v>8.17</v>
      </c>
      <c r="Q662">
        <v>37.1</v>
      </c>
      <c r="R662">
        <v>8.74</v>
      </c>
      <c r="S662">
        <v>5.7</v>
      </c>
      <c r="U662">
        <v>-0.39</v>
      </c>
      <c r="V662">
        <v>500</v>
      </c>
      <c r="W662">
        <v>5.5</v>
      </c>
      <c r="X662">
        <v>500</v>
      </c>
      <c r="Y662">
        <v>0.35</v>
      </c>
      <c r="Z662">
        <v>0</v>
      </c>
      <c r="AA662">
        <v>0</v>
      </c>
      <c r="AB662">
        <v>3</v>
      </c>
      <c r="AC662">
        <v>-0.7</v>
      </c>
      <c r="AE662">
        <v>1638</v>
      </c>
      <c r="AF662">
        <v>982</v>
      </c>
      <c r="AG662">
        <v>40</v>
      </c>
      <c r="AH662">
        <v>19</v>
      </c>
      <c r="AI662">
        <v>1.609</v>
      </c>
      <c r="AJ662">
        <v>0</v>
      </c>
      <c r="AK662">
        <v>0</v>
      </c>
      <c r="AL662">
        <v>243.4</v>
      </c>
      <c r="AM662">
        <v>1.46</v>
      </c>
      <c r="AN662" t="s">
        <v>296</v>
      </c>
      <c r="AO662">
        <v>0</v>
      </c>
      <c r="AP662">
        <v>0</v>
      </c>
      <c r="AQ662">
        <v>0</v>
      </c>
      <c r="AS662" t="s">
        <v>82</v>
      </c>
      <c r="AT662" t="s">
        <v>481</v>
      </c>
      <c r="AU662" t="s">
        <v>482</v>
      </c>
      <c r="AV662" t="s">
        <v>88</v>
      </c>
    </row>
    <row r="663" spans="1:48">
      <c r="A663" s="6" t="s">
        <v>608</v>
      </c>
      <c r="B663" t="s">
        <v>85</v>
      </c>
      <c r="C663" t="s">
        <v>304</v>
      </c>
      <c r="D663" t="s">
        <v>305</v>
      </c>
      <c r="E663" t="s">
        <v>80</v>
      </c>
      <c r="F663">
        <v>2012</v>
      </c>
      <c r="G663">
        <v>2012</v>
      </c>
      <c r="H663">
        <v>245</v>
      </c>
      <c r="I663">
        <v>0.1</v>
      </c>
      <c r="J663" t="s">
        <v>79</v>
      </c>
      <c r="K663">
        <v>60</v>
      </c>
      <c r="L663">
        <v>1</v>
      </c>
      <c r="M663">
        <v>1000</v>
      </c>
      <c r="N663">
        <v>25</v>
      </c>
      <c r="O663">
        <v>30</v>
      </c>
      <c r="P663">
        <v>8.17</v>
      </c>
      <c r="Q663">
        <v>37.1</v>
      </c>
      <c r="R663">
        <v>8.74</v>
      </c>
      <c r="S663">
        <v>5.7</v>
      </c>
      <c r="U663">
        <v>-0.43</v>
      </c>
      <c r="V663">
        <v>2100</v>
      </c>
      <c r="W663">
        <v>4.2</v>
      </c>
      <c r="X663">
        <v>250</v>
      </c>
      <c r="Y663">
        <v>0.23</v>
      </c>
      <c r="Z663">
        <v>0</v>
      </c>
      <c r="AA663">
        <v>1000</v>
      </c>
      <c r="AB663">
        <v>3</v>
      </c>
      <c r="AC663">
        <v>-0.7</v>
      </c>
      <c r="AD663">
        <v>3.92</v>
      </c>
      <c r="AE663">
        <v>1638</v>
      </c>
      <c r="AF663">
        <v>982</v>
      </c>
      <c r="AG663">
        <v>40</v>
      </c>
      <c r="AH663">
        <v>20</v>
      </c>
      <c r="AI663">
        <v>1.609</v>
      </c>
      <c r="AL663">
        <v>243.4</v>
      </c>
      <c r="AM663">
        <v>1.46</v>
      </c>
      <c r="AS663" t="s">
        <v>82</v>
      </c>
      <c r="AT663" t="s">
        <v>86</v>
      </c>
      <c r="AU663" t="s">
        <v>87</v>
      </c>
      <c r="AV663" t="s">
        <v>88</v>
      </c>
    </row>
    <row r="664" spans="1:48">
      <c r="A664" s="6" t="s">
        <v>608</v>
      </c>
      <c r="B664" t="s">
        <v>85</v>
      </c>
      <c r="C664" t="s">
        <v>306</v>
      </c>
      <c r="D664" t="s">
        <v>307</v>
      </c>
      <c r="E664" t="s">
        <v>476</v>
      </c>
      <c r="F664">
        <v>2012</v>
      </c>
      <c r="H664">
        <v>245</v>
      </c>
      <c r="I664">
        <v>0.1</v>
      </c>
      <c r="J664" t="s">
        <v>79</v>
      </c>
      <c r="K664">
        <v>60</v>
      </c>
      <c r="L664">
        <v>2</v>
      </c>
      <c r="M664">
        <v>1000</v>
      </c>
      <c r="N664">
        <v>25</v>
      </c>
      <c r="O664">
        <v>30</v>
      </c>
      <c r="P664">
        <v>8.17</v>
      </c>
      <c r="Q664">
        <v>37.1</v>
      </c>
      <c r="R664">
        <v>8.74</v>
      </c>
      <c r="S664">
        <v>5.7</v>
      </c>
      <c r="U664">
        <v>-0.43</v>
      </c>
      <c r="V664">
        <v>2100</v>
      </c>
      <c r="W664">
        <v>4.2</v>
      </c>
      <c r="X664">
        <v>250</v>
      </c>
      <c r="Y664">
        <v>0.3</v>
      </c>
      <c r="Z664">
        <v>0</v>
      </c>
      <c r="AA664">
        <v>1000</v>
      </c>
      <c r="AB664">
        <v>3</v>
      </c>
      <c r="AC664">
        <v>-0.7</v>
      </c>
      <c r="AD664">
        <v>3.92</v>
      </c>
      <c r="AE664">
        <v>1638</v>
      </c>
      <c r="AF664">
        <v>982</v>
      </c>
      <c r="AG664">
        <v>40</v>
      </c>
      <c r="AH664">
        <v>19</v>
      </c>
      <c r="AI664">
        <v>1.609</v>
      </c>
      <c r="AL664">
        <v>121.7</v>
      </c>
      <c r="AM664">
        <v>1.46</v>
      </c>
      <c r="AS664" t="s">
        <v>82</v>
      </c>
      <c r="AT664" t="s">
        <v>481</v>
      </c>
      <c r="AU664" t="s">
        <v>482</v>
      </c>
      <c r="AV664" t="s">
        <v>88</v>
      </c>
    </row>
    <row r="665" spans="1:48">
      <c r="A665" s="6" t="s">
        <v>608</v>
      </c>
      <c r="B665" t="s">
        <v>85</v>
      </c>
      <c r="C665" t="s">
        <v>308</v>
      </c>
      <c r="D665" t="s">
        <v>310</v>
      </c>
      <c r="E665" t="s">
        <v>295</v>
      </c>
      <c r="F665">
        <v>2010</v>
      </c>
      <c r="H665">
        <v>250</v>
      </c>
      <c r="I665">
        <v>0.1</v>
      </c>
      <c r="J665" t="s">
        <v>79</v>
      </c>
      <c r="K665">
        <v>60</v>
      </c>
      <c r="L665">
        <v>1</v>
      </c>
      <c r="M665">
        <v>1000</v>
      </c>
      <c r="N665">
        <v>25</v>
      </c>
      <c r="O665">
        <v>30.1</v>
      </c>
      <c r="P665">
        <v>8.3000000000000007</v>
      </c>
      <c r="Q665">
        <v>37.200000000000003</v>
      </c>
      <c r="R665">
        <v>8.8699999999999992</v>
      </c>
      <c r="S665">
        <v>5.8</v>
      </c>
      <c r="U665">
        <v>-0.39</v>
      </c>
      <c r="V665">
        <v>500</v>
      </c>
      <c r="W665">
        <v>5.5</v>
      </c>
      <c r="X665">
        <v>500</v>
      </c>
      <c r="Y665">
        <v>0.35</v>
      </c>
      <c r="Z665">
        <v>0</v>
      </c>
      <c r="AA665">
        <v>0</v>
      </c>
      <c r="AB665">
        <v>3</v>
      </c>
      <c r="AC665">
        <v>-0.7</v>
      </c>
      <c r="AD665">
        <v>3.92</v>
      </c>
      <c r="AE665">
        <v>1638</v>
      </c>
      <c r="AF665">
        <v>982</v>
      </c>
      <c r="AG665">
        <v>40</v>
      </c>
      <c r="AH665">
        <v>19</v>
      </c>
      <c r="AI665">
        <v>1.609</v>
      </c>
      <c r="AJ665">
        <v>0</v>
      </c>
      <c r="AK665">
        <v>0</v>
      </c>
      <c r="AL665">
        <v>243.4</v>
      </c>
      <c r="AM665">
        <v>1.46</v>
      </c>
      <c r="AN665" t="s">
        <v>296</v>
      </c>
      <c r="AO665">
        <v>0</v>
      </c>
      <c r="AP665">
        <v>0</v>
      </c>
      <c r="AQ665">
        <v>0</v>
      </c>
      <c r="AS665" t="s">
        <v>82</v>
      </c>
      <c r="AT665" t="s">
        <v>86</v>
      </c>
      <c r="AU665" t="s">
        <v>87</v>
      </c>
      <c r="AV665" t="s">
        <v>88</v>
      </c>
    </row>
    <row r="666" spans="1:48">
      <c r="A666" s="6" t="s">
        <v>608</v>
      </c>
      <c r="B666" t="s">
        <v>85</v>
      </c>
      <c r="C666" t="s">
        <v>311</v>
      </c>
      <c r="D666" t="s">
        <v>312</v>
      </c>
      <c r="E666" t="s">
        <v>80</v>
      </c>
      <c r="F666">
        <v>2012</v>
      </c>
      <c r="G666">
        <v>2012</v>
      </c>
      <c r="H666">
        <v>250</v>
      </c>
      <c r="I666">
        <v>0.1</v>
      </c>
      <c r="J666" t="s">
        <v>79</v>
      </c>
      <c r="K666">
        <v>60</v>
      </c>
      <c r="L666">
        <v>1</v>
      </c>
      <c r="M666">
        <v>1000</v>
      </c>
      <c r="N666">
        <v>25</v>
      </c>
      <c r="O666">
        <v>30.1</v>
      </c>
      <c r="P666">
        <v>8.3000000000000007</v>
      </c>
      <c r="Q666">
        <v>37.200000000000003</v>
      </c>
      <c r="R666">
        <v>8.8699999999999992</v>
      </c>
      <c r="S666">
        <v>5.8</v>
      </c>
      <c r="U666">
        <v>-0.43</v>
      </c>
      <c r="V666">
        <v>2100</v>
      </c>
      <c r="W666">
        <v>4.2</v>
      </c>
      <c r="X666">
        <v>250</v>
      </c>
      <c r="Y666">
        <v>0.22</v>
      </c>
      <c r="Z666">
        <v>0</v>
      </c>
      <c r="AA666">
        <v>1000</v>
      </c>
      <c r="AB666">
        <v>3</v>
      </c>
      <c r="AC666">
        <v>-0.7</v>
      </c>
      <c r="AD666">
        <v>3.92</v>
      </c>
      <c r="AE666">
        <v>1638</v>
      </c>
      <c r="AF666">
        <v>982</v>
      </c>
      <c r="AG666">
        <v>40</v>
      </c>
      <c r="AH666">
        <v>20</v>
      </c>
      <c r="AI666">
        <v>1.609</v>
      </c>
      <c r="AL666">
        <v>243.4</v>
      </c>
      <c r="AM666">
        <v>1.46</v>
      </c>
      <c r="AS666" t="s">
        <v>82</v>
      </c>
      <c r="AT666" t="s">
        <v>86</v>
      </c>
      <c r="AU666" t="s">
        <v>87</v>
      </c>
      <c r="AV666" t="s">
        <v>88</v>
      </c>
    </row>
    <row r="667" spans="1:48">
      <c r="A667" s="6" t="s">
        <v>608</v>
      </c>
      <c r="B667" t="s">
        <v>85</v>
      </c>
      <c r="C667" t="s">
        <v>313</v>
      </c>
      <c r="D667" t="s">
        <v>314</v>
      </c>
      <c r="E667" t="s">
        <v>476</v>
      </c>
      <c r="F667">
        <v>2012</v>
      </c>
      <c r="H667">
        <v>250</v>
      </c>
      <c r="I667">
        <v>0.1</v>
      </c>
      <c r="J667" t="s">
        <v>79</v>
      </c>
      <c r="K667">
        <v>60</v>
      </c>
      <c r="L667">
        <v>2</v>
      </c>
      <c r="M667">
        <v>1000</v>
      </c>
      <c r="N667">
        <v>25</v>
      </c>
      <c r="O667">
        <v>30.1</v>
      </c>
      <c r="P667">
        <v>8.3000000000000007</v>
      </c>
      <c r="Q667">
        <v>37.200000000000003</v>
      </c>
      <c r="R667">
        <v>8.8699999999999992</v>
      </c>
      <c r="S667">
        <v>5.3</v>
      </c>
      <c r="U667">
        <v>-0.43</v>
      </c>
      <c r="V667">
        <v>2100</v>
      </c>
      <c r="W667">
        <v>4.2</v>
      </c>
      <c r="X667">
        <v>250</v>
      </c>
      <c r="Y667">
        <v>0.29499999999999998</v>
      </c>
      <c r="Z667">
        <v>0</v>
      </c>
      <c r="AA667">
        <v>1000</v>
      </c>
      <c r="AB667">
        <v>3</v>
      </c>
      <c r="AC667">
        <v>-0.7</v>
      </c>
      <c r="AE667">
        <v>1638</v>
      </c>
      <c r="AF667">
        <v>982</v>
      </c>
      <c r="AG667">
        <v>40</v>
      </c>
      <c r="AH667">
        <v>19</v>
      </c>
      <c r="AI667">
        <v>1.609</v>
      </c>
      <c r="AL667">
        <v>121.7</v>
      </c>
      <c r="AM667">
        <v>1.46</v>
      </c>
      <c r="AS667" t="s">
        <v>82</v>
      </c>
      <c r="AT667" t="s">
        <v>481</v>
      </c>
      <c r="AU667" t="s">
        <v>482</v>
      </c>
      <c r="AV667" t="s">
        <v>88</v>
      </c>
    </row>
    <row r="668" spans="1:48">
      <c r="A668" s="6" t="s">
        <v>608</v>
      </c>
      <c r="B668" t="s">
        <v>85</v>
      </c>
      <c r="C668" t="s">
        <v>491</v>
      </c>
      <c r="D668" t="s">
        <v>492</v>
      </c>
      <c r="E668" t="s">
        <v>476</v>
      </c>
      <c r="F668">
        <v>2013</v>
      </c>
      <c r="H668">
        <v>250</v>
      </c>
      <c r="I668">
        <v>0.1</v>
      </c>
      <c r="J668" t="s">
        <v>79</v>
      </c>
      <c r="K668">
        <v>60</v>
      </c>
      <c r="L668">
        <v>1</v>
      </c>
      <c r="M668">
        <v>1000</v>
      </c>
      <c r="N668">
        <v>25</v>
      </c>
      <c r="O668">
        <v>30.1</v>
      </c>
      <c r="P668">
        <v>8.3000000000000007</v>
      </c>
      <c r="Q668">
        <v>37.200000000000003</v>
      </c>
      <c r="R668">
        <v>8.8699999999999992</v>
      </c>
      <c r="S668">
        <v>5.8</v>
      </c>
      <c r="U668">
        <v>-0.43</v>
      </c>
      <c r="V668">
        <v>2100</v>
      </c>
      <c r="W668">
        <v>4.2</v>
      </c>
      <c r="X668">
        <v>250</v>
      </c>
      <c r="Y668">
        <v>0.29499999999999998</v>
      </c>
      <c r="Z668">
        <v>0</v>
      </c>
      <c r="AA668">
        <v>1000</v>
      </c>
      <c r="AB668">
        <v>3</v>
      </c>
      <c r="AC668">
        <v>-0.7</v>
      </c>
      <c r="AE668">
        <v>1650</v>
      </c>
      <c r="AF668">
        <v>992</v>
      </c>
      <c r="AG668">
        <v>35</v>
      </c>
      <c r="AH668">
        <v>18.5</v>
      </c>
      <c r="AI668">
        <v>1.637</v>
      </c>
      <c r="AL668">
        <v>243.4</v>
      </c>
      <c r="AM668">
        <v>1.46</v>
      </c>
      <c r="AS668" t="s">
        <v>82</v>
      </c>
      <c r="AT668" t="s">
        <v>481</v>
      </c>
      <c r="AU668" t="s">
        <v>482</v>
      </c>
      <c r="AV668" t="s">
        <v>88</v>
      </c>
    </row>
    <row r="669" spans="1:48">
      <c r="A669" s="6" t="s">
        <v>608</v>
      </c>
      <c r="B669" t="s">
        <v>85</v>
      </c>
      <c r="C669" t="s">
        <v>315</v>
      </c>
      <c r="D669" t="s">
        <v>316</v>
      </c>
      <c r="E669" t="s">
        <v>80</v>
      </c>
      <c r="F669">
        <v>2012</v>
      </c>
      <c r="G669">
        <v>2012</v>
      </c>
      <c r="H669">
        <v>255</v>
      </c>
      <c r="I669">
        <v>0.1</v>
      </c>
      <c r="J669" t="s">
        <v>79</v>
      </c>
      <c r="K669">
        <v>60</v>
      </c>
      <c r="L669">
        <v>1</v>
      </c>
      <c r="M669">
        <v>1000</v>
      </c>
      <c r="N669">
        <v>25</v>
      </c>
      <c r="O669">
        <v>30.2</v>
      </c>
      <c r="P669">
        <v>8.43</v>
      </c>
      <c r="Q669">
        <v>37.4</v>
      </c>
      <c r="R669">
        <v>9</v>
      </c>
      <c r="S669">
        <v>6.3</v>
      </c>
      <c r="U669">
        <v>-0.43</v>
      </c>
      <c r="V669">
        <v>2100</v>
      </c>
      <c r="W669">
        <v>4.2</v>
      </c>
      <c r="X669">
        <v>250</v>
      </c>
      <c r="Y669">
        <v>0.23</v>
      </c>
      <c r="Z669">
        <v>0</v>
      </c>
      <c r="AA669">
        <v>1000</v>
      </c>
      <c r="AB669">
        <v>3</v>
      </c>
      <c r="AC669">
        <v>-0.7</v>
      </c>
      <c r="AD669">
        <v>10.64</v>
      </c>
      <c r="AE669">
        <v>1638</v>
      </c>
      <c r="AF669">
        <v>982</v>
      </c>
      <c r="AG669">
        <v>40</v>
      </c>
      <c r="AH669">
        <v>20</v>
      </c>
      <c r="AI669">
        <v>1.609</v>
      </c>
      <c r="AL669">
        <v>243.4</v>
      </c>
      <c r="AM669">
        <v>1.46</v>
      </c>
      <c r="AS669" t="s">
        <v>82</v>
      </c>
      <c r="AT669" t="s">
        <v>86</v>
      </c>
      <c r="AU669" t="s">
        <v>87</v>
      </c>
      <c r="AV669" t="s">
        <v>88</v>
      </c>
    </row>
    <row r="670" spans="1:48">
      <c r="A670" s="6" t="s">
        <v>608</v>
      </c>
      <c r="B670" t="s">
        <v>85</v>
      </c>
      <c r="C670" t="s">
        <v>317</v>
      </c>
      <c r="D670" t="s">
        <v>318</v>
      </c>
      <c r="E670" t="s">
        <v>476</v>
      </c>
      <c r="F670">
        <v>2011</v>
      </c>
      <c r="H670">
        <v>255</v>
      </c>
      <c r="I670">
        <v>0.1</v>
      </c>
      <c r="J670" t="s">
        <v>79</v>
      </c>
      <c r="K670">
        <v>60</v>
      </c>
      <c r="L670">
        <v>1</v>
      </c>
      <c r="M670">
        <v>1000</v>
      </c>
      <c r="N670">
        <v>25</v>
      </c>
      <c r="O670">
        <v>30.2</v>
      </c>
      <c r="P670">
        <v>8.43</v>
      </c>
      <c r="Q670">
        <v>37.4</v>
      </c>
      <c r="R670">
        <v>9</v>
      </c>
      <c r="S670">
        <v>6.3</v>
      </c>
      <c r="U670">
        <v>-0.43</v>
      </c>
      <c r="V670">
        <v>2100</v>
      </c>
      <c r="W670">
        <v>4.2</v>
      </c>
      <c r="X670">
        <v>250</v>
      </c>
      <c r="Y670">
        <v>0.29499999999999998</v>
      </c>
      <c r="Z670">
        <v>0</v>
      </c>
      <c r="AA670">
        <v>1000</v>
      </c>
      <c r="AB670">
        <v>3</v>
      </c>
      <c r="AC670">
        <v>-0.7</v>
      </c>
      <c r="AE670">
        <v>1638</v>
      </c>
      <c r="AF670">
        <v>982</v>
      </c>
      <c r="AG670">
        <v>40</v>
      </c>
      <c r="AH670">
        <v>19</v>
      </c>
      <c r="AI670">
        <v>1.609</v>
      </c>
      <c r="AL670">
        <v>243.4</v>
      </c>
      <c r="AM670">
        <v>1.46</v>
      </c>
      <c r="AS670" t="s">
        <v>82</v>
      </c>
      <c r="AT670" t="s">
        <v>481</v>
      </c>
      <c r="AU670" t="s">
        <v>482</v>
      </c>
      <c r="AV670" t="s">
        <v>88</v>
      </c>
    </row>
    <row r="671" spans="1:48">
      <c r="A671" s="6" t="s">
        <v>608</v>
      </c>
      <c r="B671" t="s">
        <v>85</v>
      </c>
      <c r="C671" t="s">
        <v>319</v>
      </c>
      <c r="D671" t="s">
        <v>320</v>
      </c>
      <c r="E671" t="s">
        <v>476</v>
      </c>
      <c r="F671">
        <v>2012</v>
      </c>
      <c r="H671">
        <v>255</v>
      </c>
      <c r="I671">
        <v>0.1</v>
      </c>
      <c r="J671" t="s">
        <v>79</v>
      </c>
      <c r="K671">
        <v>60</v>
      </c>
      <c r="L671">
        <v>2</v>
      </c>
      <c r="M671">
        <v>1000</v>
      </c>
      <c r="N671">
        <v>25</v>
      </c>
      <c r="O671">
        <v>30.2</v>
      </c>
      <c r="P671">
        <v>8.43</v>
      </c>
      <c r="Q671">
        <v>37.4</v>
      </c>
      <c r="R671">
        <v>9</v>
      </c>
      <c r="S671">
        <v>6.3</v>
      </c>
      <c r="U671">
        <v>-0.43</v>
      </c>
      <c r="V671">
        <v>2100</v>
      </c>
      <c r="W671">
        <v>4.2</v>
      </c>
      <c r="X671">
        <v>250</v>
      </c>
      <c r="Y671">
        <v>0.29499999999999998</v>
      </c>
      <c r="Z671">
        <v>0</v>
      </c>
      <c r="AA671">
        <v>1000</v>
      </c>
      <c r="AB671">
        <v>3</v>
      </c>
      <c r="AC671">
        <v>-0.7</v>
      </c>
      <c r="AE671">
        <v>1638</v>
      </c>
      <c r="AF671">
        <v>982</v>
      </c>
      <c r="AG671">
        <v>40</v>
      </c>
      <c r="AH671">
        <v>19</v>
      </c>
      <c r="AI671">
        <v>1.609</v>
      </c>
      <c r="AL671">
        <v>121.7</v>
      </c>
      <c r="AM671">
        <v>1.46</v>
      </c>
      <c r="AS671" t="s">
        <v>82</v>
      </c>
      <c r="AT671" t="s">
        <v>481</v>
      </c>
      <c r="AU671" t="s">
        <v>482</v>
      </c>
      <c r="AV671" t="s">
        <v>88</v>
      </c>
    </row>
    <row r="672" spans="1:48">
      <c r="A672" s="6" t="s">
        <v>608</v>
      </c>
      <c r="B672" t="s">
        <v>85</v>
      </c>
      <c r="C672" t="s">
        <v>493</v>
      </c>
      <c r="D672" t="s">
        <v>494</v>
      </c>
      <c r="E672" t="s">
        <v>476</v>
      </c>
      <c r="F672">
        <v>2013</v>
      </c>
      <c r="H672">
        <v>255</v>
      </c>
      <c r="I672">
        <v>0.1</v>
      </c>
      <c r="J672" t="s">
        <v>79</v>
      </c>
      <c r="K672">
        <v>60</v>
      </c>
      <c r="L672">
        <v>1</v>
      </c>
      <c r="M672">
        <v>1000</v>
      </c>
      <c r="N672">
        <v>25</v>
      </c>
      <c r="O672">
        <v>30.2</v>
      </c>
      <c r="P672">
        <v>8.43</v>
      </c>
      <c r="Q672">
        <v>37.4</v>
      </c>
      <c r="R672">
        <v>9</v>
      </c>
      <c r="S672">
        <v>5.8849999999999998</v>
      </c>
      <c r="U672">
        <v>-0.43</v>
      </c>
      <c r="V672">
        <v>2100</v>
      </c>
      <c r="W672">
        <v>4.2</v>
      </c>
      <c r="X672">
        <v>250</v>
      </c>
      <c r="Y672">
        <v>0.29499999999999998</v>
      </c>
      <c r="Z672">
        <v>0</v>
      </c>
      <c r="AA672">
        <v>1000</v>
      </c>
      <c r="AB672">
        <v>3</v>
      </c>
      <c r="AC672">
        <v>-0.7</v>
      </c>
      <c r="AE672">
        <v>1650</v>
      </c>
      <c r="AF672">
        <v>992</v>
      </c>
      <c r="AG672">
        <v>35</v>
      </c>
      <c r="AH672">
        <v>18.5</v>
      </c>
      <c r="AI672">
        <v>1.637</v>
      </c>
      <c r="AL672">
        <v>243.4</v>
      </c>
      <c r="AM672">
        <v>1.46</v>
      </c>
      <c r="AS672" t="s">
        <v>82</v>
      </c>
      <c r="AT672" t="s">
        <v>481</v>
      </c>
      <c r="AU672" t="s">
        <v>482</v>
      </c>
      <c r="AV672" t="s">
        <v>88</v>
      </c>
    </row>
    <row r="673" spans="1:61">
      <c r="A673" s="6" t="s">
        <v>608</v>
      </c>
      <c r="B673" t="s">
        <v>85</v>
      </c>
      <c r="C673" t="s">
        <v>323</v>
      </c>
      <c r="D673" t="s">
        <v>324</v>
      </c>
      <c r="E673" t="s">
        <v>80</v>
      </c>
      <c r="F673">
        <v>2012</v>
      </c>
      <c r="G673">
        <v>2012</v>
      </c>
      <c r="H673">
        <v>260</v>
      </c>
      <c r="I673">
        <v>0.1</v>
      </c>
      <c r="J673" t="s">
        <v>79</v>
      </c>
      <c r="K673">
        <v>60</v>
      </c>
      <c r="L673">
        <v>1</v>
      </c>
      <c r="M673">
        <v>1000</v>
      </c>
      <c r="N673">
        <v>25</v>
      </c>
      <c r="O673">
        <v>30.4</v>
      </c>
      <c r="P673">
        <v>8.56</v>
      </c>
      <c r="Q673">
        <v>37.5</v>
      </c>
      <c r="R673">
        <v>9.1199999999999992</v>
      </c>
      <c r="S673">
        <v>6.3</v>
      </c>
      <c r="U673">
        <v>-0.43</v>
      </c>
      <c r="V673">
        <v>2100</v>
      </c>
      <c r="W673">
        <v>4.2</v>
      </c>
      <c r="X673">
        <v>250</v>
      </c>
      <c r="Y673">
        <v>0.2</v>
      </c>
      <c r="Z673">
        <v>0</v>
      </c>
      <c r="AA673">
        <v>1000</v>
      </c>
      <c r="AB673">
        <v>3</v>
      </c>
      <c r="AC673">
        <v>-0.7</v>
      </c>
      <c r="AD673">
        <v>10.64</v>
      </c>
      <c r="AE673">
        <v>1638</v>
      </c>
      <c r="AF673">
        <v>982</v>
      </c>
      <c r="AG673">
        <v>40</v>
      </c>
      <c r="AH673">
        <v>20</v>
      </c>
      <c r="AI673">
        <v>1.609</v>
      </c>
      <c r="AL673">
        <v>243.4</v>
      </c>
      <c r="AM673">
        <v>1.46</v>
      </c>
      <c r="AS673" t="s">
        <v>82</v>
      </c>
      <c r="AT673" t="s">
        <v>86</v>
      </c>
      <c r="AU673" t="s">
        <v>87</v>
      </c>
      <c r="AV673" t="s">
        <v>88</v>
      </c>
    </row>
    <row r="674" spans="1:61">
      <c r="A674" s="6" t="s">
        <v>608</v>
      </c>
      <c r="B674" t="s">
        <v>85</v>
      </c>
      <c r="C674" t="s">
        <v>325</v>
      </c>
      <c r="D674" t="s">
        <v>326</v>
      </c>
      <c r="E674" t="s">
        <v>476</v>
      </c>
      <c r="F674">
        <v>2011</v>
      </c>
      <c r="H674">
        <v>260</v>
      </c>
      <c r="I674">
        <v>0.1</v>
      </c>
      <c r="J674" t="s">
        <v>79</v>
      </c>
      <c r="K674">
        <v>60</v>
      </c>
      <c r="L674">
        <v>1</v>
      </c>
      <c r="M674">
        <v>1000</v>
      </c>
      <c r="N674">
        <v>25</v>
      </c>
      <c r="O674">
        <v>30.4</v>
      </c>
      <c r="P674">
        <v>8.56</v>
      </c>
      <c r="Q674">
        <v>37.5</v>
      </c>
      <c r="R674">
        <v>9.1199999999999992</v>
      </c>
      <c r="S674">
        <v>6.3</v>
      </c>
      <c r="U674">
        <v>-0.43</v>
      </c>
      <c r="V674">
        <v>2100</v>
      </c>
      <c r="W674">
        <v>4.2</v>
      </c>
      <c r="X674">
        <v>250</v>
      </c>
      <c r="Y674">
        <v>0.28000000000000003</v>
      </c>
      <c r="Z674">
        <v>0</v>
      </c>
      <c r="AA674">
        <v>1000</v>
      </c>
      <c r="AB674">
        <v>3</v>
      </c>
      <c r="AC674">
        <v>-0.7</v>
      </c>
      <c r="AE674">
        <v>1638</v>
      </c>
      <c r="AF674">
        <v>982</v>
      </c>
      <c r="AG674">
        <v>40</v>
      </c>
      <c r="AH674">
        <v>19</v>
      </c>
      <c r="AI674">
        <v>1.609</v>
      </c>
      <c r="AL674">
        <v>243.4</v>
      </c>
      <c r="AM674">
        <v>1.46</v>
      </c>
      <c r="AS674" t="s">
        <v>82</v>
      </c>
      <c r="AT674" t="s">
        <v>481</v>
      </c>
      <c r="AU674" t="s">
        <v>482</v>
      </c>
      <c r="AV674" t="s">
        <v>88</v>
      </c>
    </row>
    <row r="675" spans="1:61">
      <c r="A675" s="6" t="s">
        <v>608</v>
      </c>
      <c r="B675" t="s">
        <v>85</v>
      </c>
      <c r="C675" t="s">
        <v>327</v>
      </c>
      <c r="D675" t="s">
        <v>328</v>
      </c>
      <c r="E675" t="s">
        <v>476</v>
      </c>
      <c r="F675">
        <v>2012</v>
      </c>
      <c r="H675">
        <v>260</v>
      </c>
      <c r="I675">
        <v>0.1</v>
      </c>
      <c r="J675" t="s">
        <v>79</v>
      </c>
      <c r="K675">
        <v>60</v>
      </c>
      <c r="L675">
        <v>2</v>
      </c>
      <c r="M675">
        <v>1000</v>
      </c>
      <c r="N675">
        <v>25</v>
      </c>
      <c r="O675">
        <v>30.4</v>
      </c>
      <c r="P675">
        <v>8.56</v>
      </c>
      <c r="Q675">
        <v>37.5</v>
      </c>
      <c r="R675">
        <v>9.1199999999999992</v>
      </c>
      <c r="S675">
        <v>6.3</v>
      </c>
      <c r="U675">
        <v>-0.43</v>
      </c>
      <c r="V675">
        <v>2100</v>
      </c>
      <c r="W675">
        <v>4.2</v>
      </c>
      <c r="X675">
        <v>250</v>
      </c>
      <c r="Y675">
        <v>0.28000000000000003</v>
      </c>
      <c r="Z675">
        <v>0</v>
      </c>
      <c r="AA675">
        <v>1000</v>
      </c>
      <c r="AB675">
        <v>3</v>
      </c>
      <c r="AC675">
        <v>-0.7</v>
      </c>
      <c r="AE675">
        <v>1638</v>
      </c>
      <c r="AF675">
        <v>982</v>
      </c>
      <c r="AG675">
        <v>40</v>
      </c>
      <c r="AH675">
        <v>19</v>
      </c>
      <c r="AI675">
        <v>1.609</v>
      </c>
      <c r="AL675">
        <v>121.7</v>
      </c>
      <c r="AM675">
        <v>1.46</v>
      </c>
      <c r="AS675" t="s">
        <v>82</v>
      </c>
      <c r="AT675" t="s">
        <v>481</v>
      </c>
      <c r="AU675" t="s">
        <v>482</v>
      </c>
      <c r="AV675" t="s">
        <v>88</v>
      </c>
    </row>
    <row r="676" spans="1:61">
      <c r="A676" s="6" t="s">
        <v>608</v>
      </c>
      <c r="B676" t="s">
        <v>85</v>
      </c>
      <c r="C676" t="s">
        <v>495</v>
      </c>
      <c r="D676" t="s">
        <v>496</v>
      </c>
      <c r="E676" t="s">
        <v>476</v>
      </c>
      <c r="F676">
        <v>2013</v>
      </c>
      <c r="H676">
        <v>260</v>
      </c>
      <c r="I676">
        <v>0.1</v>
      </c>
      <c r="J676" t="s">
        <v>79</v>
      </c>
      <c r="K676">
        <v>60</v>
      </c>
      <c r="L676">
        <v>1</v>
      </c>
      <c r="M676">
        <v>1000</v>
      </c>
      <c r="N676">
        <v>25</v>
      </c>
      <c r="O676">
        <v>30.4</v>
      </c>
      <c r="P676">
        <v>8.56</v>
      </c>
      <c r="Q676">
        <v>37.5</v>
      </c>
      <c r="R676">
        <v>9.1199999999999992</v>
      </c>
      <c r="S676">
        <v>5.9630000000000001</v>
      </c>
      <c r="U676">
        <v>-0.43</v>
      </c>
      <c r="V676">
        <v>2100</v>
      </c>
      <c r="W676">
        <v>4.2</v>
      </c>
      <c r="X676">
        <v>250</v>
      </c>
      <c r="Y676">
        <v>0.28000000000000003</v>
      </c>
      <c r="Z676">
        <v>0</v>
      </c>
      <c r="AA676">
        <v>1000</v>
      </c>
      <c r="AB676">
        <v>3</v>
      </c>
      <c r="AC676">
        <v>-0.7</v>
      </c>
      <c r="AE676">
        <v>1650</v>
      </c>
      <c r="AF676">
        <v>992</v>
      </c>
      <c r="AG676">
        <v>35</v>
      </c>
      <c r="AH676">
        <v>18.5</v>
      </c>
      <c r="AI676">
        <v>1.637</v>
      </c>
      <c r="AL676">
        <v>243.4</v>
      </c>
      <c r="AM676">
        <v>1.46</v>
      </c>
      <c r="AS676" t="s">
        <v>82</v>
      </c>
      <c r="AT676" t="s">
        <v>481</v>
      </c>
      <c r="AU676" t="s">
        <v>482</v>
      </c>
      <c r="AV676" t="s">
        <v>88</v>
      </c>
    </row>
    <row r="677" spans="1:61">
      <c r="A677" s="6" t="s">
        <v>608</v>
      </c>
      <c r="B677" t="s">
        <v>85</v>
      </c>
      <c r="C677" t="s">
        <v>525</v>
      </c>
      <c r="D677" t="s">
        <v>526</v>
      </c>
      <c r="E677" t="s">
        <v>476</v>
      </c>
      <c r="F677">
        <v>2013</v>
      </c>
      <c r="H677">
        <v>265</v>
      </c>
      <c r="I677">
        <v>0.1</v>
      </c>
      <c r="J677" t="s">
        <v>79</v>
      </c>
      <c r="K677">
        <v>60</v>
      </c>
      <c r="L677">
        <v>1</v>
      </c>
      <c r="M677">
        <v>1000</v>
      </c>
      <c r="N677">
        <v>25</v>
      </c>
      <c r="O677">
        <v>30.6</v>
      </c>
      <c r="P677">
        <v>8.66</v>
      </c>
      <c r="Q677">
        <v>37.700000000000003</v>
      </c>
      <c r="R677">
        <v>9.23</v>
      </c>
      <c r="S677">
        <v>6.02</v>
      </c>
      <c r="T677">
        <v>-139</v>
      </c>
      <c r="U677">
        <v>-0.4</v>
      </c>
      <c r="Y677">
        <v>0.32500000000000001</v>
      </c>
      <c r="AA677">
        <v>1000</v>
      </c>
      <c r="AB677">
        <v>3</v>
      </c>
      <c r="AC677">
        <v>-0.7</v>
      </c>
      <c r="AE677">
        <v>1638</v>
      </c>
      <c r="AF677">
        <v>982</v>
      </c>
      <c r="AG677">
        <v>40</v>
      </c>
      <c r="AH677">
        <v>19</v>
      </c>
      <c r="AI677">
        <v>1.609</v>
      </c>
      <c r="AL677">
        <v>243.4</v>
      </c>
      <c r="AM677">
        <v>1.46</v>
      </c>
      <c r="AS677" t="s">
        <v>82</v>
      </c>
      <c r="AT677" t="s">
        <v>481</v>
      </c>
      <c r="AU677" t="s">
        <v>482</v>
      </c>
      <c r="AV677" t="s">
        <v>88</v>
      </c>
    </row>
    <row r="678" spans="1:61">
      <c r="A678" s="6" t="s">
        <v>608</v>
      </c>
      <c r="B678" t="s">
        <v>85</v>
      </c>
      <c r="C678" t="s">
        <v>527</v>
      </c>
      <c r="D678" t="s">
        <v>528</v>
      </c>
      <c r="E678" t="s">
        <v>476</v>
      </c>
      <c r="F678">
        <v>2013</v>
      </c>
      <c r="H678">
        <v>270</v>
      </c>
      <c r="I678">
        <v>0.1</v>
      </c>
      <c r="J678" t="s">
        <v>79</v>
      </c>
      <c r="K678">
        <v>60</v>
      </c>
      <c r="L678">
        <v>1</v>
      </c>
      <c r="M678">
        <v>1000</v>
      </c>
      <c r="N678">
        <v>25</v>
      </c>
      <c r="O678">
        <v>30.8</v>
      </c>
      <c r="P678">
        <v>8.75</v>
      </c>
      <c r="Q678">
        <v>37.9</v>
      </c>
      <c r="R678">
        <v>9.32</v>
      </c>
      <c r="S678">
        <v>6.08</v>
      </c>
      <c r="T678">
        <v>-140</v>
      </c>
      <c r="U678">
        <v>-0.4</v>
      </c>
      <c r="Y678">
        <v>0.32</v>
      </c>
      <c r="AA678">
        <v>1000</v>
      </c>
      <c r="AB678">
        <v>3</v>
      </c>
      <c r="AC678">
        <v>-0.7</v>
      </c>
      <c r="AE678">
        <v>1638</v>
      </c>
      <c r="AF678">
        <v>982</v>
      </c>
      <c r="AG678">
        <v>40</v>
      </c>
      <c r="AH678">
        <v>19</v>
      </c>
      <c r="AI678">
        <v>1.609</v>
      </c>
      <c r="AL678">
        <v>243.4</v>
      </c>
      <c r="AM678">
        <v>1.46</v>
      </c>
      <c r="AS678" t="s">
        <v>82</v>
      </c>
      <c r="AT678" t="s">
        <v>481</v>
      </c>
      <c r="AU678" t="s">
        <v>482</v>
      </c>
      <c r="AV678" t="s">
        <v>88</v>
      </c>
    </row>
    <row r="679" spans="1:61">
      <c r="A679" s="6" t="s">
        <v>608</v>
      </c>
      <c r="B679" t="s">
        <v>85</v>
      </c>
      <c r="C679" t="s">
        <v>339</v>
      </c>
      <c r="D679" t="s">
        <v>340</v>
      </c>
      <c r="E679" t="s">
        <v>476</v>
      </c>
      <c r="F679">
        <v>2010</v>
      </c>
      <c r="G679">
        <v>2013</v>
      </c>
      <c r="H679">
        <v>290</v>
      </c>
      <c r="I679">
        <v>0.1</v>
      </c>
      <c r="J679" t="s">
        <v>79</v>
      </c>
      <c r="K679">
        <v>72</v>
      </c>
      <c r="L679">
        <v>1</v>
      </c>
      <c r="M679">
        <v>1000</v>
      </c>
      <c r="N679">
        <v>25</v>
      </c>
      <c r="O679">
        <v>35.9</v>
      </c>
      <c r="P679">
        <v>8.08</v>
      </c>
      <c r="Q679">
        <v>44.4</v>
      </c>
      <c r="R679">
        <v>8.64</v>
      </c>
      <c r="S679">
        <v>5.6</v>
      </c>
      <c r="U679">
        <v>-0.43</v>
      </c>
      <c r="V679">
        <v>1200</v>
      </c>
      <c r="W679">
        <v>5.5</v>
      </c>
      <c r="X679">
        <v>300</v>
      </c>
      <c r="Y679">
        <v>0.42499999999999999</v>
      </c>
      <c r="Z679">
        <v>0</v>
      </c>
      <c r="AA679">
        <v>1000</v>
      </c>
      <c r="AB679">
        <v>3</v>
      </c>
      <c r="AC679">
        <v>-0.7</v>
      </c>
      <c r="AE679">
        <v>1954</v>
      </c>
      <c r="AF679">
        <v>982</v>
      </c>
      <c r="AG679">
        <v>40</v>
      </c>
      <c r="AH679">
        <v>23</v>
      </c>
      <c r="AI679">
        <v>1.919</v>
      </c>
      <c r="AL679">
        <v>243.4</v>
      </c>
      <c r="AM679">
        <v>1.919</v>
      </c>
      <c r="AS679" t="s">
        <v>82</v>
      </c>
      <c r="AT679" t="s">
        <v>481</v>
      </c>
      <c r="AU679" t="s">
        <v>482</v>
      </c>
      <c r="AV679" t="s">
        <v>88</v>
      </c>
    </row>
    <row r="680" spans="1:61">
      <c r="A680" s="6" t="s">
        <v>608</v>
      </c>
      <c r="B680" t="s">
        <v>85</v>
      </c>
      <c r="C680" t="s">
        <v>339</v>
      </c>
      <c r="D680" t="s">
        <v>529</v>
      </c>
      <c r="E680" t="s">
        <v>295</v>
      </c>
      <c r="F680">
        <v>2013</v>
      </c>
      <c r="H680">
        <v>290</v>
      </c>
      <c r="I680">
        <v>0.1</v>
      </c>
      <c r="J680" t="s">
        <v>79</v>
      </c>
      <c r="K680">
        <v>72</v>
      </c>
      <c r="L680">
        <v>1</v>
      </c>
      <c r="M680">
        <v>1000</v>
      </c>
      <c r="N680">
        <v>25</v>
      </c>
      <c r="O680">
        <v>35.9</v>
      </c>
      <c r="P680">
        <v>8.08</v>
      </c>
      <c r="Q680">
        <v>44.4</v>
      </c>
      <c r="R680">
        <v>8.64</v>
      </c>
      <c r="S680">
        <v>5.6</v>
      </c>
      <c r="T680">
        <v>-164</v>
      </c>
      <c r="U680">
        <v>-0.43</v>
      </c>
      <c r="V680">
        <v>740</v>
      </c>
      <c r="W680">
        <v>5.5</v>
      </c>
      <c r="X680">
        <v>350</v>
      </c>
      <c r="Y680">
        <v>0.43</v>
      </c>
      <c r="AA680">
        <v>1000</v>
      </c>
      <c r="AB680">
        <v>3</v>
      </c>
      <c r="AC680">
        <v>-0.7</v>
      </c>
      <c r="AE680">
        <v>1954</v>
      </c>
      <c r="AF680">
        <v>982</v>
      </c>
      <c r="AG680">
        <v>40</v>
      </c>
      <c r="AH680">
        <v>23</v>
      </c>
      <c r="AI680">
        <v>1.919</v>
      </c>
      <c r="AL680">
        <v>243.4</v>
      </c>
      <c r="AM680">
        <v>1.919</v>
      </c>
      <c r="AS680" t="s">
        <v>82</v>
      </c>
      <c r="AT680" t="s">
        <v>481</v>
      </c>
      <c r="AU680" t="s">
        <v>482</v>
      </c>
      <c r="AV680" t="s">
        <v>88</v>
      </c>
    </row>
    <row r="681" spans="1:61">
      <c r="A681" s="6" t="s">
        <v>608</v>
      </c>
      <c r="B681" t="s">
        <v>85</v>
      </c>
      <c r="C681" t="s">
        <v>867</v>
      </c>
      <c r="D681" t="s">
        <v>530</v>
      </c>
      <c r="E681" t="s">
        <v>295</v>
      </c>
      <c r="F681">
        <v>2013</v>
      </c>
      <c r="H681">
        <v>295</v>
      </c>
      <c r="I681">
        <v>0.1</v>
      </c>
      <c r="J681" t="s">
        <v>79</v>
      </c>
      <c r="K681">
        <v>72</v>
      </c>
      <c r="L681">
        <v>1</v>
      </c>
      <c r="M681">
        <v>1000</v>
      </c>
      <c r="N681">
        <v>25</v>
      </c>
      <c r="O681">
        <v>36</v>
      </c>
      <c r="P681">
        <v>8.19</v>
      </c>
      <c r="Q681">
        <v>44.5</v>
      </c>
      <c r="R681">
        <v>8.76</v>
      </c>
      <c r="S681">
        <v>5.7</v>
      </c>
      <c r="T681">
        <v>-164</v>
      </c>
      <c r="U681">
        <v>-0.43</v>
      </c>
      <c r="V681">
        <v>715</v>
      </c>
      <c r="W681">
        <v>5.5</v>
      </c>
      <c r="X681">
        <v>350</v>
      </c>
      <c r="Y681">
        <v>0.44</v>
      </c>
      <c r="AA681">
        <v>1000</v>
      </c>
      <c r="AB681">
        <v>3</v>
      </c>
      <c r="AC681">
        <v>-0.7</v>
      </c>
      <c r="AE681">
        <v>1954</v>
      </c>
      <c r="AF681">
        <v>982</v>
      </c>
      <c r="AG681">
        <v>40</v>
      </c>
      <c r="AH681">
        <v>23</v>
      </c>
      <c r="AI681">
        <v>1.919</v>
      </c>
      <c r="AL681">
        <v>243.4</v>
      </c>
      <c r="AM681">
        <v>1.919</v>
      </c>
      <c r="AS681" t="s">
        <v>82</v>
      </c>
      <c r="AT681" t="s">
        <v>481</v>
      </c>
      <c r="AU681" t="s">
        <v>482</v>
      </c>
      <c r="AV681" t="s">
        <v>88</v>
      </c>
    </row>
    <row r="682" spans="1:61">
      <c r="A682" s="6" t="s">
        <v>608</v>
      </c>
      <c r="B682" t="s">
        <v>85</v>
      </c>
      <c r="C682" t="s">
        <v>866</v>
      </c>
      <c r="D682" t="s">
        <v>531</v>
      </c>
      <c r="E682" t="s">
        <v>295</v>
      </c>
      <c r="F682">
        <v>2013</v>
      </c>
      <c r="H682">
        <v>300</v>
      </c>
      <c r="I682">
        <v>0.1</v>
      </c>
      <c r="J682" t="s">
        <v>79</v>
      </c>
      <c r="K682">
        <v>72</v>
      </c>
      <c r="L682">
        <v>1</v>
      </c>
      <c r="M682">
        <v>1000</v>
      </c>
      <c r="N682">
        <v>25</v>
      </c>
      <c r="O682">
        <v>36.1</v>
      </c>
      <c r="P682">
        <v>8.3000000000000007</v>
      </c>
      <c r="Q682">
        <v>44.6</v>
      </c>
      <c r="R682">
        <v>8.8699999999999992</v>
      </c>
      <c r="S682">
        <v>5.8</v>
      </c>
      <c r="T682">
        <v>-165</v>
      </c>
      <c r="U682">
        <v>-0.43</v>
      </c>
      <c r="V682">
        <v>740</v>
      </c>
      <c r="W682">
        <v>5.5</v>
      </c>
      <c r="X682">
        <v>350</v>
      </c>
      <c r="Y682">
        <v>0.43</v>
      </c>
      <c r="AA682">
        <v>1000</v>
      </c>
      <c r="AB682">
        <v>3</v>
      </c>
      <c r="AC682">
        <v>-0.7</v>
      </c>
      <c r="AE682">
        <v>1954</v>
      </c>
      <c r="AF682">
        <v>982</v>
      </c>
      <c r="AG682">
        <v>40</v>
      </c>
      <c r="AH682">
        <v>23</v>
      </c>
      <c r="AI682">
        <v>1.919</v>
      </c>
      <c r="AL682">
        <v>243.4</v>
      </c>
      <c r="AM682">
        <v>1.919</v>
      </c>
      <c r="AS682" t="s">
        <v>82</v>
      </c>
      <c r="AT682" t="s">
        <v>481</v>
      </c>
      <c r="AU682" t="s">
        <v>482</v>
      </c>
      <c r="AV682" t="s">
        <v>88</v>
      </c>
    </row>
    <row r="683" spans="1:61">
      <c r="A683" s="6" t="s">
        <v>608</v>
      </c>
      <c r="B683" t="s">
        <v>85</v>
      </c>
      <c r="C683" t="s">
        <v>868</v>
      </c>
      <c r="D683" t="s">
        <v>532</v>
      </c>
      <c r="E683" t="s">
        <v>295</v>
      </c>
      <c r="F683">
        <v>2013</v>
      </c>
      <c r="H683">
        <v>305</v>
      </c>
      <c r="I683">
        <v>0.1</v>
      </c>
      <c r="J683" t="s">
        <v>79</v>
      </c>
      <c r="K683">
        <v>72</v>
      </c>
      <c r="L683">
        <v>1</v>
      </c>
      <c r="M683">
        <v>1000</v>
      </c>
      <c r="N683">
        <v>25</v>
      </c>
      <c r="O683">
        <v>36.299999999999997</v>
      </c>
      <c r="P683">
        <v>8.41</v>
      </c>
      <c r="Q683">
        <v>44.8</v>
      </c>
      <c r="R683">
        <v>8.9700000000000006</v>
      </c>
      <c r="S683">
        <v>5.8</v>
      </c>
      <c r="T683">
        <v>-166</v>
      </c>
      <c r="U683">
        <v>-0.43</v>
      </c>
      <c r="V683">
        <v>740</v>
      </c>
      <c r="W683">
        <v>5.5</v>
      </c>
      <c r="X683">
        <v>350</v>
      </c>
      <c r="Y683">
        <v>0.41</v>
      </c>
      <c r="AA683">
        <v>1000</v>
      </c>
      <c r="AB683">
        <v>3</v>
      </c>
      <c r="AC683">
        <v>-0.7</v>
      </c>
      <c r="AE683">
        <v>1954</v>
      </c>
      <c r="AF683">
        <v>982</v>
      </c>
      <c r="AG683">
        <v>40</v>
      </c>
      <c r="AH683">
        <v>23</v>
      </c>
      <c r="AI683">
        <v>1.919</v>
      </c>
      <c r="AL683">
        <v>243.4</v>
      </c>
      <c r="AM683">
        <v>1.919</v>
      </c>
      <c r="AS683" t="s">
        <v>82</v>
      </c>
      <c r="AT683" t="s">
        <v>481</v>
      </c>
      <c r="AU683" t="s">
        <v>482</v>
      </c>
      <c r="AV683" t="s">
        <v>88</v>
      </c>
    </row>
    <row r="684" spans="1:61">
      <c r="A684" s="6" t="s">
        <v>608</v>
      </c>
      <c r="B684" t="s">
        <v>85</v>
      </c>
      <c r="C684" t="s">
        <v>869</v>
      </c>
      <c r="D684" t="s">
        <v>534</v>
      </c>
      <c r="E684" t="s">
        <v>295</v>
      </c>
      <c r="F684">
        <v>2013</v>
      </c>
      <c r="H684">
        <v>310</v>
      </c>
      <c r="I684">
        <v>0.1</v>
      </c>
      <c r="J684" t="s">
        <v>79</v>
      </c>
      <c r="K684">
        <v>72</v>
      </c>
      <c r="L684">
        <v>1</v>
      </c>
      <c r="M684">
        <v>1000</v>
      </c>
      <c r="N684">
        <v>25</v>
      </c>
      <c r="O684">
        <v>36.4</v>
      </c>
      <c r="P684">
        <v>8.52</v>
      </c>
      <c r="Q684">
        <v>44.9</v>
      </c>
      <c r="R684">
        <v>9.08</v>
      </c>
      <c r="S684">
        <v>5.87</v>
      </c>
      <c r="T684">
        <v>-167</v>
      </c>
      <c r="U684">
        <v>-0.4</v>
      </c>
      <c r="V684">
        <v>720</v>
      </c>
      <c r="W684">
        <v>5.5</v>
      </c>
      <c r="X684">
        <v>350</v>
      </c>
      <c r="Y684">
        <v>0.41</v>
      </c>
      <c r="AA684">
        <v>1000</v>
      </c>
      <c r="AB684">
        <v>3</v>
      </c>
      <c r="AC684">
        <v>-0.7</v>
      </c>
      <c r="AE684">
        <v>1954</v>
      </c>
      <c r="AF684">
        <v>982</v>
      </c>
      <c r="AG684">
        <v>40</v>
      </c>
      <c r="AH684">
        <v>23</v>
      </c>
      <c r="AI684">
        <v>1.919</v>
      </c>
      <c r="AL684">
        <v>243.4</v>
      </c>
      <c r="AM684">
        <v>1.919</v>
      </c>
      <c r="AS684" t="s">
        <v>82</v>
      </c>
      <c r="AT684" t="s">
        <v>481</v>
      </c>
      <c r="AU684" t="s">
        <v>482</v>
      </c>
      <c r="AV684" t="s">
        <v>88</v>
      </c>
    </row>
    <row r="685" spans="1:61">
      <c r="A685" s="6" t="s">
        <v>608</v>
      </c>
      <c r="B685" t="s">
        <v>85</v>
      </c>
      <c r="C685" t="s">
        <v>535</v>
      </c>
      <c r="D685" t="s">
        <v>536</v>
      </c>
      <c r="E685" t="s">
        <v>476</v>
      </c>
      <c r="F685">
        <v>2013</v>
      </c>
      <c r="H685">
        <v>315</v>
      </c>
      <c r="I685">
        <v>0.1</v>
      </c>
      <c r="J685" t="s">
        <v>79</v>
      </c>
      <c r="K685">
        <v>72</v>
      </c>
      <c r="L685">
        <v>1</v>
      </c>
      <c r="M685">
        <v>1000</v>
      </c>
      <c r="N685">
        <v>25</v>
      </c>
      <c r="O685">
        <v>36.6</v>
      </c>
      <c r="P685">
        <v>8.61</v>
      </c>
      <c r="Q685">
        <v>45.1</v>
      </c>
      <c r="R685">
        <v>9.18</v>
      </c>
      <c r="S685">
        <v>5.94</v>
      </c>
      <c r="T685">
        <v>-167</v>
      </c>
      <c r="U685">
        <v>-0.4</v>
      </c>
      <c r="Y685">
        <v>0.39</v>
      </c>
      <c r="AA685">
        <v>1000</v>
      </c>
      <c r="AB685">
        <v>3</v>
      </c>
      <c r="AC685">
        <v>-0.7</v>
      </c>
      <c r="AE685">
        <v>1954</v>
      </c>
      <c r="AF685">
        <v>982</v>
      </c>
      <c r="AG685">
        <v>40</v>
      </c>
      <c r="AH685">
        <v>23</v>
      </c>
      <c r="AI685">
        <v>1.919</v>
      </c>
      <c r="AL685">
        <v>243.4</v>
      </c>
      <c r="AM685">
        <v>1.919</v>
      </c>
      <c r="AS685" t="s">
        <v>82</v>
      </c>
      <c r="AT685" t="s">
        <v>481</v>
      </c>
      <c r="AU685" t="s">
        <v>482</v>
      </c>
      <c r="AV685" t="s">
        <v>88</v>
      </c>
    </row>
    <row r="686" spans="1:61">
      <c r="A686" s="6" t="s">
        <v>608</v>
      </c>
      <c r="B686" t="s">
        <v>85</v>
      </c>
      <c r="C686" t="s">
        <v>537</v>
      </c>
      <c r="D686" t="s">
        <v>538</v>
      </c>
      <c r="E686" t="s">
        <v>476</v>
      </c>
      <c r="F686">
        <v>2013</v>
      </c>
      <c r="H686">
        <v>320</v>
      </c>
      <c r="I686">
        <v>0.1</v>
      </c>
      <c r="J686" t="s">
        <v>79</v>
      </c>
      <c r="K686">
        <v>72</v>
      </c>
      <c r="L686">
        <v>1</v>
      </c>
      <c r="M686">
        <v>1000</v>
      </c>
      <c r="N686">
        <v>25</v>
      </c>
      <c r="O686">
        <v>36.799999999999997</v>
      </c>
      <c r="P686">
        <v>8.69</v>
      </c>
      <c r="Q686">
        <v>45.3</v>
      </c>
      <c r="R686">
        <v>9.26</v>
      </c>
      <c r="S686">
        <v>5.99</v>
      </c>
      <c r="T686">
        <v>-168</v>
      </c>
      <c r="U686">
        <v>-0.4</v>
      </c>
      <c r="Y686">
        <v>0.39</v>
      </c>
      <c r="AA686">
        <v>1000</v>
      </c>
      <c r="AB686">
        <v>3</v>
      </c>
      <c r="AC686">
        <v>-0.7</v>
      </c>
      <c r="AE686">
        <v>1954</v>
      </c>
      <c r="AF686">
        <v>982</v>
      </c>
      <c r="AG686">
        <v>40</v>
      </c>
      <c r="AH686">
        <v>23</v>
      </c>
      <c r="AI686">
        <v>1.919</v>
      </c>
      <c r="AL686">
        <v>243.4</v>
      </c>
      <c r="AM686">
        <v>1.919</v>
      </c>
      <c r="AS686" t="s">
        <v>82</v>
      </c>
      <c r="AT686" t="s">
        <v>481</v>
      </c>
      <c r="AU686" t="s">
        <v>482</v>
      </c>
      <c r="AV686" t="s">
        <v>88</v>
      </c>
    </row>
    <row r="687" spans="1:61">
      <c r="A687" t="s">
        <v>722</v>
      </c>
      <c r="B687" s="6" t="s">
        <v>85</v>
      </c>
      <c r="C687" t="s">
        <v>283</v>
      </c>
      <c r="D687" t="s">
        <v>284</v>
      </c>
      <c r="E687" t="s">
        <v>80</v>
      </c>
      <c r="F687">
        <v>2010</v>
      </c>
      <c r="H687">
        <v>230</v>
      </c>
      <c r="I687" s="255">
        <v>0.1</v>
      </c>
      <c r="J687" t="s">
        <v>79</v>
      </c>
      <c r="K687">
        <v>60</v>
      </c>
      <c r="L687">
        <v>1</v>
      </c>
      <c r="M687">
        <v>1000</v>
      </c>
      <c r="N687">
        <v>25</v>
      </c>
      <c r="O687">
        <v>29.6</v>
      </c>
      <c r="P687">
        <v>7.78</v>
      </c>
      <c r="Q687">
        <v>36.799999999999997</v>
      </c>
      <c r="R687">
        <v>8.34</v>
      </c>
      <c r="S687">
        <v>5.4</v>
      </c>
      <c r="T687">
        <v>-133.93</v>
      </c>
      <c r="U687">
        <v>-0.43</v>
      </c>
      <c r="V687">
        <v>2100</v>
      </c>
      <c r="W687">
        <v>4.2</v>
      </c>
      <c r="X687">
        <v>250</v>
      </c>
      <c r="Y687">
        <v>0.26</v>
      </c>
      <c r="Z687">
        <v>0</v>
      </c>
      <c r="AA687">
        <v>1000</v>
      </c>
      <c r="AB687">
        <v>3</v>
      </c>
      <c r="AC687">
        <v>-0.7</v>
      </c>
      <c r="AD687">
        <v>3.92</v>
      </c>
      <c r="AE687">
        <v>1638</v>
      </c>
      <c r="AF687">
        <v>982</v>
      </c>
      <c r="AG687">
        <v>40</v>
      </c>
      <c r="AH687">
        <v>19.2</v>
      </c>
      <c r="AI687">
        <v>1.609</v>
      </c>
      <c r="AJ687">
        <v>0</v>
      </c>
      <c r="AK687">
        <v>0</v>
      </c>
      <c r="AL687">
        <v>243.4</v>
      </c>
      <c r="AM687">
        <v>1.46</v>
      </c>
      <c r="AN687" t="s">
        <v>296</v>
      </c>
      <c r="AO687">
        <v>0</v>
      </c>
      <c r="AP687">
        <v>0</v>
      </c>
      <c r="AQ687">
        <v>0</v>
      </c>
      <c r="AS687" t="s">
        <v>82</v>
      </c>
      <c r="AT687" t="s">
        <v>86</v>
      </c>
      <c r="AU687" t="s">
        <v>87</v>
      </c>
      <c r="AV687" t="s">
        <v>88</v>
      </c>
    </row>
    <row r="688" spans="1:61">
      <c r="A688" t="s">
        <v>722</v>
      </c>
      <c r="B688" s="6" t="s">
        <v>85</v>
      </c>
      <c r="C688" t="s">
        <v>729</v>
      </c>
      <c r="D688" t="s">
        <v>730</v>
      </c>
      <c r="E688" t="s">
        <v>83</v>
      </c>
      <c r="F688">
        <v>2010</v>
      </c>
      <c r="H688">
        <v>300</v>
      </c>
      <c r="I688" s="255">
        <v>0.8</v>
      </c>
      <c r="J688" t="s">
        <v>79</v>
      </c>
      <c r="K688">
        <v>72</v>
      </c>
      <c r="L688">
        <v>1</v>
      </c>
      <c r="M688">
        <v>1000</v>
      </c>
      <c r="N688">
        <v>25</v>
      </c>
      <c r="O688">
        <v>36.1</v>
      </c>
      <c r="P688">
        <v>8.3000000000000007</v>
      </c>
      <c r="Q688">
        <v>44.6</v>
      </c>
      <c r="R688">
        <v>8.8699999999999992</v>
      </c>
      <c r="S688">
        <v>5.8</v>
      </c>
      <c r="T688">
        <v>-162.47</v>
      </c>
      <c r="U688">
        <v>-0.43</v>
      </c>
      <c r="V688">
        <v>2000</v>
      </c>
      <c r="W688">
        <v>5.5</v>
      </c>
      <c r="X688">
        <v>500</v>
      </c>
      <c r="Y688">
        <v>0.32</v>
      </c>
      <c r="Z688">
        <v>0</v>
      </c>
      <c r="AA688">
        <v>1000</v>
      </c>
      <c r="AB688">
        <v>3</v>
      </c>
      <c r="AC688">
        <v>-0.7</v>
      </c>
      <c r="AD688">
        <v>3.92</v>
      </c>
      <c r="AE688">
        <v>1954</v>
      </c>
      <c r="AF688">
        <v>982</v>
      </c>
      <c r="AG688">
        <v>40</v>
      </c>
      <c r="AH688">
        <v>23</v>
      </c>
      <c r="AI688">
        <v>1.919</v>
      </c>
      <c r="AJ688">
        <v>0</v>
      </c>
      <c r="AK688">
        <v>0</v>
      </c>
      <c r="AL688">
        <v>243.4</v>
      </c>
      <c r="AM688">
        <v>1.752</v>
      </c>
      <c r="AN688" t="s">
        <v>296</v>
      </c>
      <c r="AO688">
        <v>0</v>
      </c>
      <c r="AP688">
        <v>0</v>
      </c>
      <c r="AQ688">
        <v>0</v>
      </c>
      <c r="AS688" t="s">
        <v>731</v>
      </c>
      <c r="AT688" t="s">
        <v>732</v>
      </c>
      <c r="AV688" t="s">
        <v>88</v>
      </c>
      <c r="AW688" t="s">
        <v>723</v>
      </c>
      <c r="AX688" t="s">
        <v>724</v>
      </c>
      <c r="AY688" t="s">
        <v>725</v>
      </c>
      <c r="AZ688" t="s">
        <v>726</v>
      </c>
      <c r="BA688" t="s">
        <v>727</v>
      </c>
      <c r="BB688" t="s">
        <v>733</v>
      </c>
      <c r="BC688" t="s">
        <v>734</v>
      </c>
      <c r="BE688" t="s">
        <v>728</v>
      </c>
      <c r="BG688" t="s">
        <v>82</v>
      </c>
      <c r="BH688" t="s">
        <v>86</v>
      </c>
      <c r="BI688" t="s">
        <v>87</v>
      </c>
    </row>
    <row r="689" spans="1:48">
      <c r="A689" t="s">
        <v>722</v>
      </c>
      <c r="B689" s="6" t="s">
        <v>85</v>
      </c>
      <c r="C689" t="s">
        <v>533</v>
      </c>
      <c r="D689" t="s">
        <v>707</v>
      </c>
      <c r="E689" t="s">
        <v>85</v>
      </c>
      <c r="F689">
        <v>2013</v>
      </c>
      <c r="H689">
        <v>310</v>
      </c>
      <c r="I689" s="255">
        <v>0.1</v>
      </c>
      <c r="J689" t="s">
        <v>79</v>
      </c>
      <c r="K689">
        <v>72</v>
      </c>
      <c r="L689">
        <v>1</v>
      </c>
      <c r="M689">
        <v>1000</v>
      </c>
      <c r="N689">
        <v>25</v>
      </c>
      <c r="O689">
        <v>36.4</v>
      </c>
      <c r="P689">
        <v>8.52</v>
      </c>
      <c r="Q689">
        <v>44.9</v>
      </c>
      <c r="R689">
        <v>9.08</v>
      </c>
      <c r="S689">
        <v>5.9</v>
      </c>
      <c r="T689">
        <v>-166.45</v>
      </c>
      <c r="U689">
        <v>-0.43</v>
      </c>
      <c r="V689">
        <v>720</v>
      </c>
      <c r="W689">
        <v>5.5</v>
      </c>
      <c r="X689">
        <v>350</v>
      </c>
      <c r="Y689">
        <v>0.41</v>
      </c>
      <c r="Z689">
        <v>0</v>
      </c>
      <c r="AA689">
        <v>1000</v>
      </c>
      <c r="AB689">
        <v>3</v>
      </c>
      <c r="AC689">
        <v>-0.7</v>
      </c>
      <c r="AD689">
        <v>10.9</v>
      </c>
      <c r="AE689">
        <v>1954</v>
      </c>
      <c r="AF689">
        <v>982</v>
      </c>
      <c r="AG689">
        <v>40</v>
      </c>
      <c r="AH689">
        <v>23</v>
      </c>
      <c r="AI689">
        <v>1.919</v>
      </c>
      <c r="AJ689">
        <v>0</v>
      </c>
      <c r="AK689">
        <v>0</v>
      </c>
      <c r="AL689">
        <v>243.4</v>
      </c>
      <c r="AM689">
        <v>1.752</v>
      </c>
      <c r="AN689" t="s">
        <v>296</v>
      </c>
      <c r="AO689">
        <v>0</v>
      </c>
      <c r="AP689">
        <v>0</v>
      </c>
      <c r="AQ689">
        <v>0</v>
      </c>
      <c r="AS689" t="s">
        <v>82</v>
      </c>
      <c r="AT689" t="s">
        <v>481</v>
      </c>
      <c r="AU689" t="s">
        <v>482</v>
      </c>
      <c r="AV689" t="s">
        <v>88</v>
      </c>
    </row>
    <row r="690" spans="1:48">
      <c r="A690" s="6" t="s">
        <v>879</v>
      </c>
      <c r="B690" t="s">
        <v>85</v>
      </c>
      <c r="C690" t="s">
        <v>339</v>
      </c>
      <c r="D690" t="s">
        <v>886</v>
      </c>
      <c r="E690" t="s">
        <v>882</v>
      </c>
      <c r="F690">
        <v>2013</v>
      </c>
      <c r="H690">
        <v>290</v>
      </c>
      <c r="I690" s="255">
        <v>0</v>
      </c>
      <c r="J690" t="s">
        <v>79</v>
      </c>
      <c r="K690">
        <v>72</v>
      </c>
      <c r="L690">
        <v>1</v>
      </c>
      <c r="M690">
        <v>1000</v>
      </c>
      <c r="N690">
        <v>25</v>
      </c>
      <c r="O690">
        <v>35.9</v>
      </c>
      <c r="P690">
        <v>8.08</v>
      </c>
      <c r="Q690">
        <v>44.4</v>
      </c>
      <c r="R690">
        <v>8.64</v>
      </c>
      <c r="S690">
        <v>5.6</v>
      </c>
      <c r="T690">
        <v>-163.38999999999999</v>
      </c>
      <c r="U690">
        <v>-0.43</v>
      </c>
      <c r="V690">
        <v>740</v>
      </c>
      <c r="W690">
        <v>5.5</v>
      </c>
      <c r="X690">
        <v>350</v>
      </c>
      <c r="Y690">
        <v>0.43</v>
      </c>
      <c r="AA690">
        <v>1000</v>
      </c>
      <c r="AB690">
        <v>3</v>
      </c>
      <c r="AC690">
        <v>-0.7</v>
      </c>
      <c r="AI690">
        <v>1.92</v>
      </c>
      <c r="AL690">
        <v>243.4</v>
      </c>
    </row>
    <row r="691" spans="1:48">
      <c r="A691" s="6" t="s">
        <v>879</v>
      </c>
      <c r="B691" t="s">
        <v>85</v>
      </c>
      <c r="C691" t="s">
        <v>341</v>
      </c>
      <c r="D691" t="s">
        <v>887</v>
      </c>
      <c r="E691" t="s">
        <v>882</v>
      </c>
      <c r="F691">
        <v>2013</v>
      </c>
      <c r="H691">
        <v>295</v>
      </c>
      <c r="I691" s="255">
        <v>0</v>
      </c>
      <c r="J691" t="s">
        <v>79</v>
      </c>
      <c r="K691">
        <v>72</v>
      </c>
      <c r="L691">
        <v>1</v>
      </c>
      <c r="M691">
        <v>1000</v>
      </c>
      <c r="N691">
        <v>25</v>
      </c>
      <c r="O691">
        <v>36</v>
      </c>
      <c r="P691">
        <v>8.19</v>
      </c>
      <c r="Q691">
        <v>44.5</v>
      </c>
      <c r="R691">
        <v>8.76</v>
      </c>
      <c r="S691">
        <v>5.7</v>
      </c>
      <c r="T691">
        <v>-164.21</v>
      </c>
      <c r="U691">
        <v>-0.43</v>
      </c>
      <c r="V691">
        <v>715</v>
      </c>
      <c r="W691">
        <v>5.5</v>
      </c>
      <c r="X691">
        <v>350</v>
      </c>
      <c r="Y691">
        <v>0.44</v>
      </c>
      <c r="AA691">
        <v>1000</v>
      </c>
      <c r="AB691">
        <v>3</v>
      </c>
      <c r="AC691">
        <v>-0.7</v>
      </c>
      <c r="AI691">
        <v>1.92</v>
      </c>
      <c r="AL691">
        <v>243.4</v>
      </c>
    </row>
    <row r="692" spans="1:48">
      <c r="A692" s="6" t="s">
        <v>879</v>
      </c>
      <c r="B692" t="s">
        <v>85</v>
      </c>
      <c r="C692" t="s">
        <v>343</v>
      </c>
      <c r="D692" t="s">
        <v>888</v>
      </c>
      <c r="E692" t="s">
        <v>882</v>
      </c>
      <c r="F692">
        <v>2013</v>
      </c>
      <c r="H692">
        <v>300</v>
      </c>
      <c r="I692" s="255">
        <v>0</v>
      </c>
      <c r="J692" t="s">
        <v>79</v>
      </c>
      <c r="K692">
        <v>72</v>
      </c>
      <c r="L692">
        <v>1</v>
      </c>
      <c r="M692">
        <v>1000</v>
      </c>
      <c r="N692">
        <v>25</v>
      </c>
      <c r="O692">
        <v>36.1</v>
      </c>
      <c r="P692">
        <v>8.3000000000000007</v>
      </c>
      <c r="Q692">
        <v>44.6</v>
      </c>
      <c r="R692">
        <v>8.8699999999999992</v>
      </c>
      <c r="S692">
        <v>5.8</v>
      </c>
      <c r="T692">
        <v>-165.02</v>
      </c>
      <c r="U692">
        <v>-0.43</v>
      </c>
      <c r="V692">
        <v>740</v>
      </c>
      <c r="W692">
        <v>5.5</v>
      </c>
      <c r="X692">
        <v>350</v>
      </c>
      <c r="Y692">
        <v>0.43</v>
      </c>
      <c r="AA692">
        <v>1000</v>
      </c>
      <c r="AB692">
        <v>3</v>
      </c>
      <c r="AC692">
        <v>-0.7</v>
      </c>
      <c r="AI692">
        <v>1.92</v>
      </c>
      <c r="AL692">
        <v>243.4</v>
      </c>
    </row>
    <row r="693" spans="1:48">
      <c r="A693" s="6" t="s">
        <v>879</v>
      </c>
      <c r="B693" t="s">
        <v>85</v>
      </c>
      <c r="C693" t="s">
        <v>345</v>
      </c>
      <c r="D693" t="s">
        <v>889</v>
      </c>
      <c r="E693" t="s">
        <v>882</v>
      </c>
      <c r="F693">
        <v>2013</v>
      </c>
      <c r="H693">
        <v>305</v>
      </c>
      <c r="I693" s="255">
        <v>0</v>
      </c>
      <c r="J693" t="s">
        <v>79</v>
      </c>
      <c r="K693">
        <v>72</v>
      </c>
      <c r="L693">
        <v>1</v>
      </c>
      <c r="M693">
        <v>1000</v>
      </c>
      <c r="N693">
        <v>25</v>
      </c>
      <c r="O693">
        <v>36.299999999999997</v>
      </c>
      <c r="P693">
        <v>8.41</v>
      </c>
      <c r="Q693">
        <v>44.8</v>
      </c>
      <c r="R693">
        <v>8.9700000000000006</v>
      </c>
      <c r="S693">
        <v>5.8</v>
      </c>
      <c r="T693">
        <v>-166.21</v>
      </c>
      <c r="U693">
        <v>-0.43</v>
      </c>
      <c r="V693">
        <v>740</v>
      </c>
      <c r="W693">
        <v>5.5</v>
      </c>
      <c r="X693">
        <v>350</v>
      </c>
      <c r="Y693">
        <v>0.41</v>
      </c>
      <c r="AA693">
        <v>1000</v>
      </c>
      <c r="AB693">
        <v>3</v>
      </c>
      <c r="AC693">
        <v>-0.7</v>
      </c>
      <c r="AI693">
        <v>1.92</v>
      </c>
      <c r="AL693">
        <v>243.4</v>
      </c>
    </row>
    <row r="694" spans="1:48">
      <c r="A694" s="6" t="s">
        <v>879</v>
      </c>
      <c r="B694" t="s">
        <v>85</v>
      </c>
      <c r="C694" t="s">
        <v>533</v>
      </c>
      <c r="D694" t="s">
        <v>881</v>
      </c>
      <c r="E694" t="s">
        <v>882</v>
      </c>
      <c r="F694">
        <v>2013</v>
      </c>
      <c r="H694">
        <v>310</v>
      </c>
      <c r="I694" s="255">
        <v>0</v>
      </c>
      <c r="J694" t="s">
        <v>79</v>
      </c>
      <c r="K694">
        <v>72</v>
      </c>
      <c r="L694">
        <v>1</v>
      </c>
      <c r="M694">
        <v>1000</v>
      </c>
      <c r="N694">
        <v>25</v>
      </c>
      <c r="O694">
        <v>36.4</v>
      </c>
      <c r="P694">
        <v>8.52</v>
      </c>
      <c r="Q694">
        <v>44.9</v>
      </c>
      <c r="R694">
        <v>9.08</v>
      </c>
      <c r="S694">
        <v>5.9</v>
      </c>
      <c r="T694">
        <v>-166.58</v>
      </c>
      <c r="U694">
        <v>-0.43</v>
      </c>
      <c r="V694">
        <v>720</v>
      </c>
      <c r="W694">
        <v>5.5</v>
      </c>
      <c r="X694">
        <v>350</v>
      </c>
      <c r="Y694">
        <v>0.41</v>
      </c>
      <c r="AA694">
        <v>1000</v>
      </c>
      <c r="AB694">
        <v>3</v>
      </c>
      <c r="AC694">
        <v>-0.7</v>
      </c>
      <c r="AI694">
        <v>1.92</v>
      </c>
      <c r="AL694">
        <v>243.4</v>
      </c>
    </row>
    <row r="695" spans="1:48">
      <c r="A695" s="6" t="s">
        <v>879</v>
      </c>
      <c r="B695" t="s">
        <v>85</v>
      </c>
      <c r="C695" t="s">
        <v>535</v>
      </c>
      <c r="D695" t="s">
        <v>885</v>
      </c>
      <c r="E695" t="s">
        <v>878</v>
      </c>
      <c r="F695">
        <v>2013</v>
      </c>
      <c r="H695">
        <v>315</v>
      </c>
      <c r="I695" s="255">
        <v>0</v>
      </c>
      <c r="J695" t="s">
        <v>79</v>
      </c>
      <c r="K695">
        <v>72</v>
      </c>
      <c r="L695">
        <v>1</v>
      </c>
      <c r="M695">
        <v>1000</v>
      </c>
      <c r="N695">
        <v>25</v>
      </c>
      <c r="O695">
        <v>36.6</v>
      </c>
      <c r="P695">
        <v>8.61</v>
      </c>
      <c r="Q695">
        <v>45.1</v>
      </c>
      <c r="R695">
        <v>9.18</v>
      </c>
      <c r="S695">
        <v>6</v>
      </c>
      <c r="T695">
        <v>-167.32</v>
      </c>
      <c r="U695">
        <v>-0.43</v>
      </c>
      <c r="V695">
        <v>1200</v>
      </c>
      <c r="W695">
        <v>5.5</v>
      </c>
      <c r="X695">
        <v>300</v>
      </c>
      <c r="Y695">
        <v>0.38</v>
      </c>
      <c r="AA695">
        <v>1000</v>
      </c>
      <c r="AB695">
        <v>3</v>
      </c>
      <c r="AC695">
        <v>-0.7</v>
      </c>
      <c r="AI695">
        <v>1.92</v>
      </c>
      <c r="AL695">
        <v>243.4</v>
      </c>
    </row>
    <row r="696" spans="1:48">
      <c r="A696" s="6" t="s">
        <v>879</v>
      </c>
      <c r="B696" t="s">
        <v>85</v>
      </c>
      <c r="C696" t="s">
        <v>537</v>
      </c>
      <c r="D696" t="s">
        <v>884</v>
      </c>
      <c r="E696" t="s">
        <v>878</v>
      </c>
      <c r="F696">
        <v>2013</v>
      </c>
      <c r="H696">
        <v>320</v>
      </c>
      <c r="I696" s="255">
        <v>0</v>
      </c>
      <c r="J696" t="s">
        <v>79</v>
      </c>
      <c r="K696">
        <v>72</v>
      </c>
      <c r="L696">
        <v>1</v>
      </c>
      <c r="M696">
        <v>1000</v>
      </c>
      <c r="N696">
        <v>25</v>
      </c>
      <c r="O696">
        <v>36.799999999999997</v>
      </c>
      <c r="P696">
        <v>8.69</v>
      </c>
      <c r="Q696">
        <v>45.3</v>
      </c>
      <c r="R696">
        <v>9.26</v>
      </c>
      <c r="S696">
        <v>6</v>
      </c>
      <c r="T696">
        <v>-168.06</v>
      </c>
      <c r="U696">
        <v>-0.43</v>
      </c>
      <c r="V696">
        <v>1200</v>
      </c>
      <c r="W696">
        <v>5.5</v>
      </c>
      <c r="X696">
        <v>300</v>
      </c>
      <c r="Y696">
        <v>0.37</v>
      </c>
      <c r="AA696">
        <v>1000</v>
      </c>
      <c r="AB696">
        <v>3</v>
      </c>
      <c r="AC696">
        <v>-0.7</v>
      </c>
      <c r="AI696">
        <v>1.92</v>
      </c>
      <c r="AL696">
        <v>243.4</v>
      </c>
    </row>
    <row r="697" spans="1:48">
      <c r="A697" s="6" t="s">
        <v>879</v>
      </c>
      <c r="B697" t="s">
        <v>85</v>
      </c>
      <c r="C697" t="s">
        <v>308</v>
      </c>
      <c r="D697" t="s">
        <v>880</v>
      </c>
      <c r="E697" t="s">
        <v>878</v>
      </c>
      <c r="F697">
        <v>2010</v>
      </c>
      <c r="H697">
        <v>250</v>
      </c>
      <c r="I697" s="255">
        <v>0</v>
      </c>
      <c r="J697" t="s">
        <v>79</v>
      </c>
      <c r="K697">
        <v>60</v>
      </c>
      <c r="L697">
        <v>1</v>
      </c>
      <c r="M697">
        <v>1000</v>
      </c>
      <c r="N697">
        <v>25</v>
      </c>
      <c r="O697">
        <v>30.1</v>
      </c>
      <c r="P697">
        <v>8.3000000000000007</v>
      </c>
      <c r="Q697">
        <v>37.200000000000003</v>
      </c>
      <c r="R697">
        <v>8.8699999999999992</v>
      </c>
      <c r="S697">
        <v>5.8</v>
      </c>
      <c r="T697">
        <v>-136.52000000000001</v>
      </c>
      <c r="U697">
        <v>-0.43</v>
      </c>
      <c r="V697">
        <v>2100</v>
      </c>
      <c r="W697">
        <v>4.2</v>
      </c>
      <c r="X697">
        <v>250</v>
      </c>
      <c r="Y697">
        <v>0.3</v>
      </c>
      <c r="AA697">
        <v>1000</v>
      </c>
      <c r="AB697">
        <v>3</v>
      </c>
      <c r="AC697">
        <v>-0.7</v>
      </c>
      <c r="AI697">
        <v>1.61</v>
      </c>
      <c r="AL697">
        <v>243.4</v>
      </c>
    </row>
    <row r="698" spans="1:48">
      <c r="A698" s="6" t="s">
        <v>879</v>
      </c>
      <c r="B698" t="s">
        <v>85</v>
      </c>
      <c r="C698" t="s">
        <v>317</v>
      </c>
      <c r="D698" t="s">
        <v>890</v>
      </c>
      <c r="E698" t="s">
        <v>878</v>
      </c>
      <c r="F698">
        <v>2011</v>
      </c>
      <c r="H698">
        <v>255</v>
      </c>
      <c r="I698" s="255">
        <v>0</v>
      </c>
      <c r="J698" t="s">
        <v>79</v>
      </c>
      <c r="K698">
        <v>60</v>
      </c>
      <c r="L698">
        <v>1</v>
      </c>
      <c r="M698">
        <v>1000</v>
      </c>
      <c r="N698">
        <v>25</v>
      </c>
      <c r="O698">
        <v>30.2</v>
      </c>
      <c r="P698">
        <v>8.43</v>
      </c>
      <c r="Q698">
        <v>37.4</v>
      </c>
      <c r="R698">
        <v>9</v>
      </c>
      <c r="S698">
        <v>6.3</v>
      </c>
      <c r="T698">
        <v>-140.25</v>
      </c>
      <c r="U698">
        <v>-0.43</v>
      </c>
      <c r="V698">
        <v>1000</v>
      </c>
      <c r="W698">
        <v>5.5</v>
      </c>
      <c r="X698">
        <v>250</v>
      </c>
      <c r="Y698">
        <v>0.33</v>
      </c>
      <c r="AA698">
        <v>1000</v>
      </c>
      <c r="AB698">
        <v>3</v>
      </c>
      <c r="AC698">
        <v>-0.7</v>
      </c>
      <c r="AI698">
        <v>1.61</v>
      </c>
      <c r="AL698">
        <v>243.4</v>
      </c>
    </row>
    <row r="699" spans="1:48">
      <c r="A699" s="6" t="s">
        <v>879</v>
      </c>
      <c r="B699" t="s">
        <v>85</v>
      </c>
      <c r="C699" t="s">
        <v>325</v>
      </c>
      <c r="D699" t="s">
        <v>877</v>
      </c>
      <c r="E699" t="s">
        <v>878</v>
      </c>
      <c r="F699">
        <v>2011</v>
      </c>
      <c r="H699">
        <v>260</v>
      </c>
      <c r="I699" s="255">
        <v>0</v>
      </c>
      <c r="J699" t="s">
        <v>79</v>
      </c>
      <c r="K699">
        <v>60</v>
      </c>
      <c r="L699">
        <v>1</v>
      </c>
      <c r="M699">
        <v>1000</v>
      </c>
      <c r="N699">
        <v>25</v>
      </c>
      <c r="O699">
        <v>30.4</v>
      </c>
      <c r="P699">
        <v>8.56</v>
      </c>
      <c r="Q699">
        <v>37.5</v>
      </c>
      <c r="R699">
        <v>9.1199999999999992</v>
      </c>
      <c r="S699">
        <v>6.3</v>
      </c>
      <c r="T699">
        <v>-141.75</v>
      </c>
      <c r="U699">
        <v>-0.43</v>
      </c>
      <c r="V699">
        <v>1000</v>
      </c>
      <c r="W699">
        <v>5.5</v>
      </c>
      <c r="X699">
        <v>250</v>
      </c>
      <c r="Y699">
        <v>0.32</v>
      </c>
      <c r="AA699">
        <v>1000</v>
      </c>
      <c r="AB699">
        <v>3</v>
      </c>
      <c r="AC699">
        <v>-0.7</v>
      </c>
      <c r="AI699">
        <v>1.61</v>
      </c>
      <c r="AL699">
        <v>243.4</v>
      </c>
    </row>
    <row r="700" spans="1:48">
      <c r="A700" s="6" t="s">
        <v>879</v>
      </c>
      <c r="B700" t="s">
        <v>85</v>
      </c>
      <c r="C700" t="s">
        <v>525</v>
      </c>
      <c r="D700" t="s">
        <v>891</v>
      </c>
      <c r="E700" t="s">
        <v>878</v>
      </c>
      <c r="F700">
        <v>2013</v>
      </c>
      <c r="H700">
        <v>265</v>
      </c>
      <c r="I700" s="255">
        <v>0</v>
      </c>
      <c r="J700" t="s">
        <v>79</v>
      </c>
      <c r="K700">
        <v>60</v>
      </c>
      <c r="L700">
        <v>1</v>
      </c>
      <c r="M700">
        <v>1000</v>
      </c>
      <c r="N700">
        <v>25</v>
      </c>
      <c r="O700">
        <v>30.6</v>
      </c>
      <c r="P700">
        <v>8.66</v>
      </c>
      <c r="Q700">
        <v>37.700000000000003</v>
      </c>
      <c r="R700">
        <v>9.1</v>
      </c>
      <c r="S700">
        <v>5.9</v>
      </c>
      <c r="T700">
        <v>-139.49</v>
      </c>
      <c r="U700">
        <v>-0.43</v>
      </c>
      <c r="V700">
        <v>1400</v>
      </c>
      <c r="W700">
        <v>5.5</v>
      </c>
      <c r="X700">
        <v>350</v>
      </c>
      <c r="Y700">
        <v>0.3</v>
      </c>
      <c r="AA700">
        <v>1000</v>
      </c>
      <c r="AB700">
        <v>3</v>
      </c>
      <c r="AC700">
        <v>-0.7</v>
      </c>
      <c r="AI700">
        <v>1.61</v>
      </c>
      <c r="AL700">
        <v>243.4</v>
      </c>
    </row>
    <row r="701" spans="1:48">
      <c r="A701" s="6" t="s">
        <v>879</v>
      </c>
      <c r="B701" t="s">
        <v>85</v>
      </c>
      <c r="C701" t="s">
        <v>527</v>
      </c>
      <c r="D701" t="s">
        <v>883</v>
      </c>
      <c r="E701" t="s">
        <v>878</v>
      </c>
      <c r="F701">
        <v>2013</v>
      </c>
      <c r="H701">
        <v>270</v>
      </c>
      <c r="I701" s="255">
        <v>0</v>
      </c>
      <c r="J701" t="s">
        <v>79</v>
      </c>
      <c r="K701">
        <v>60</v>
      </c>
      <c r="L701">
        <v>1</v>
      </c>
      <c r="M701">
        <v>1000</v>
      </c>
      <c r="N701">
        <v>25</v>
      </c>
      <c r="O701">
        <v>30.8</v>
      </c>
      <c r="P701">
        <v>8.75</v>
      </c>
      <c r="Q701">
        <v>37.9</v>
      </c>
      <c r="R701">
        <v>9.32</v>
      </c>
      <c r="S701">
        <v>6.1</v>
      </c>
      <c r="T701">
        <v>-140.22999999999999</v>
      </c>
      <c r="U701">
        <v>-0.43</v>
      </c>
      <c r="V701">
        <v>1000</v>
      </c>
      <c r="W701">
        <v>5.5</v>
      </c>
      <c r="X701">
        <v>250</v>
      </c>
      <c r="Y701">
        <v>0.32</v>
      </c>
      <c r="AA701">
        <v>1000</v>
      </c>
      <c r="AB701">
        <v>3</v>
      </c>
      <c r="AC701">
        <v>-0.7</v>
      </c>
      <c r="AI701">
        <v>1.61</v>
      </c>
      <c r="AL701">
        <v>243.4</v>
      </c>
    </row>
    <row r="702" spans="1:48">
      <c r="A702" s="6" t="s">
        <v>879</v>
      </c>
      <c r="B702" t="s">
        <v>85</v>
      </c>
      <c r="C702" t="s">
        <v>495</v>
      </c>
      <c r="D702" t="s">
        <v>892</v>
      </c>
      <c r="E702" t="s">
        <v>878</v>
      </c>
      <c r="F702">
        <v>2013</v>
      </c>
      <c r="H702">
        <v>260</v>
      </c>
      <c r="I702" s="255">
        <v>0</v>
      </c>
      <c r="J702" t="s">
        <v>79</v>
      </c>
      <c r="K702">
        <v>60</v>
      </c>
      <c r="L702">
        <v>1</v>
      </c>
      <c r="M702">
        <v>1000</v>
      </c>
      <c r="N702">
        <v>25</v>
      </c>
      <c r="O702">
        <v>30.4</v>
      </c>
      <c r="P702">
        <v>8.56</v>
      </c>
      <c r="Q702">
        <v>37.5</v>
      </c>
      <c r="R702">
        <v>9.1199999999999992</v>
      </c>
      <c r="S702">
        <v>5.9</v>
      </c>
      <c r="T702">
        <v>-138.75</v>
      </c>
      <c r="U702">
        <v>-0.43</v>
      </c>
      <c r="V702">
        <v>1000</v>
      </c>
      <c r="W702">
        <v>5.5</v>
      </c>
      <c r="X702">
        <v>250</v>
      </c>
      <c r="Y702">
        <v>0.32</v>
      </c>
      <c r="AA702">
        <v>1000</v>
      </c>
      <c r="AB702">
        <v>3</v>
      </c>
      <c r="AC702">
        <v>-0.7</v>
      </c>
      <c r="AI702">
        <v>1.64</v>
      </c>
      <c r="AL702">
        <v>243.4</v>
      </c>
    </row>
    <row r="703" spans="1:48">
      <c r="A703" s="6" t="s">
        <v>879</v>
      </c>
      <c r="B703" t="s">
        <v>85</v>
      </c>
      <c r="C703" t="s">
        <v>493</v>
      </c>
      <c r="D703" t="s">
        <v>893</v>
      </c>
      <c r="E703" t="s">
        <v>878</v>
      </c>
      <c r="F703">
        <v>2013</v>
      </c>
      <c r="H703">
        <v>255</v>
      </c>
      <c r="I703" s="255">
        <v>0</v>
      </c>
      <c r="J703" t="s">
        <v>79</v>
      </c>
      <c r="K703">
        <v>60</v>
      </c>
      <c r="L703">
        <v>1</v>
      </c>
      <c r="M703">
        <v>1000</v>
      </c>
      <c r="N703">
        <v>25</v>
      </c>
      <c r="O703">
        <v>30.2</v>
      </c>
      <c r="P703">
        <v>8.43</v>
      </c>
      <c r="Q703">
        <v>37.4</v>
      </c>
      <c r="R703">
        <v>9</v>
      </c>
      <c r="S703">
        <v>5.9</v>
      </c>
      <c r="T703">
        <v>-138.38</v>
      </c>
      <c r="U703">
        <v>-0.43</v>
      </c>
      <c r="V703">
        <v>1000</v>
      </c>
      <c r="W703">
        <v>5.5</v>
      </c>
      <c r="X703">
        <v>250</v>
      </c>
      <c r="Y703">
        <v>0.33</v>
      </c>
      <c r="AA703">
        <v>1000</v>
      </c>
      <c r="AB703">
        <v>3</v>
      </c>
      <c r="AC703">
        <v>-0.7</v>
      </c>
      <c r="AI703">
        <v>1.64</v>
      </c>
      <c r="AL703">
        <v>243.4</v>
      </c>
    </row>
    <row r="704" spans="1:48">
      <c r="A704" s="6" t="s">
        <v>879</v>
      </c>
      <c r="B704" t="s">
        <v>85</v>
      </c>
      <c r="C704" t="s">
        <v>491</v>
      </c>
      <c r="D704" t="s">
        <v>894</v>
      </c>
      <c r="E704" t="s">
        <v>878</v>
      </c>
      <c r="F704">
        <v>2013</v>
      </c>
      <c r="H704">
        <v>250</v>
      </c>
      <c r="I704" s="255">
        <v>0</v>
      </c>
      <c r="J704" t="s">
        <v>79</v>
      </c>
      <c r="K704">
        <v>60</v>
      </c>
      <c r="L704">
        <v>1</v>
      </c>
      <c r="M704">
        <v>1000</v>
      </c>
      <c r="N704">
        <v>25</v>
      </c>
      <c r="O704">
        <v>30.1</v>
      </c>
      <c r="P704">
        <v>8.3000000000000007</v>
      </c>
      <c r="Q704">
        <v>37.200000000000003</v>
      </c>
      <c r="R704">
        <v>8.8699999999999992</v>
      </c>
      <c r="S704">
        <v>5.8</v>
      </c>
      <c r="T704">
        <v>-137.63999999999999</v>
      </c>
      <c r="U704">
        <v>-0.43</v>
      </c>
      <c r="V704">
        <v>1000</v>
      </c>
      <c r="W704">
        <v>5.5</v>
      </c>
      <c r="X704">
        <v>250</v>
      </c>
      <c r="Y704">
        <v>0.33</v>
      </c>
      <c r="AA704">
        <v>1000</v>
      </c>
      <c r="AB704">
        <v>3</v>
      </c>
      <c r="AC704">
        <v>-0.7</v>
      </c>
      <c r="AI704">
        <v>1.64</v>
      </c>
      <c r="AL704">
        <v>243.4</v>
      </c>
    </row>
    <row r="705" spans="1:38">
      <c r="A705" s="6" t="s">
        <v>879</v>
      </c>
      <c r="B705" t="s">
        <v>85</v>
      </c>
      <c r="C705" t="s">
        <v>167</v>
      </c>
      <c r="D705" t="s">
        <v>895</v>
      </c>
      <c r="E705" t="s">
        <v>878</v>
      </c>
      <c r="F705">
        <v>2010</v>
      </c>
      <c r="H705">
        <v>245</v>
      </c>
      <c r="I705" s="255">
        <v>0</v>
      </c>
      <c r="J705" t="s">
        <v>15</v>
      </c>
      <c r="K705">
        <v>60</v>
      </c>
      <c r="L705">
        <v>1</v>
      </c>
      <c r="M705">
        <v>1000</v>
      </c>
      <c r="N705">
        <v>25</v>
      </c>
      <c r="O705">
        <v>30.3</v>
      </c>
      <c r="P705">
        <v>8.09</v>
      </c>
      <c r="Q705">
        <v>37.4</v>
      </c>
      <c r="R705">
        <v>8.61</v>
      </c>
      <c r="S705">
        <v>5.2</v>
      </c>
      <c r="T705">
        <v>-145.49</v>
      </c>
      <c r="U705">
        <v>-0.45</v>
      </c>
      <c r="V705">
        <v>1200</v>
      </c>
      <c r="W705">
        <v>5.5</v>
      </c>
      <c r="X705">
        <v>300</v>
      </c>
      <c r="Y705">
        <v>0.34</v>
      </c>
      <c r="AA705">
        <v>1000</v>
      </c>
      <c r="AB705">
        <v>3</v>
      </c>
      <c r="AC705">
        <v>-0.7</v>
      </c>
      <c r="AI705">
        <v>1.61</v>
      </c>
      <c r="AL705">
        <v>238.9</v>
      </c>
    </row>
    <row r="706" spans="1:38">
      <c r="A706" s="6" t="s">
        <v>879</v>
      </c>
      <c r="B706" t="s">
        <v>85</v>
      </c>
      <c r="C706" t="s">
        <v>171</v>
      </c>
      <c r="D706" t="s">
        <v>896</v>
      </c>
      <c r="E706" t="s">
        <v>878</v>
      </c>
      <c r="F706">
        <v>2010</v>
      </c>
      <c r="H706">
        <v>250</v>
      </c>
      <c r="I706" s="255">
        <v>0</v>
      </c>
      <c r="J706" t="s">
        <v>15</v>
      </c>
      <c r="K706">
        <v>60</v>
      </c>
      <c r="L706">
        <v>1</v>
      </c>
      <c r="M706">
        <v>1000</v>
      </c>
      <c r="N706">
        <v>25</v>
      </c>
      <c r="O706">
        <v>30.4</v>
      </c>
      <c r="P706">
        <v>8.2200000000000006</v>
      </c>
      <c r="Q706">
        <v>37.5</v>
      </c>
      <c r="R706">
        <v>8.74</v>
      </c>
      <c r="S706">
        <v>5.2</v>
      </c>
      <c r="T706">
        <v>-145.88</v>
      </c>
      <c r="U706">
        <v>-0.45</v>
      </c>
      <c r="V706">
        <v>1200</v>
      </c>
      <c r="W706">
        <v>5.5</v>
      </c>
      <c r="X706">
        <v>300</v>
      </c>
      <c r="Y706">
        <v>0.34</v>
      </c>
      <c r="AA706">
        <v>1000</v>
      </c>
      <c r="AB706">
        <v>3</v>
      </c>
      <c r="AC706">
        <v>-0.7</v>
      </c>
      <c r="AI706">
        <v>1.61</v>
      </c>
      <c r="AL706">
        <v>238.9</v>
      </c>
    </row>
    <row r="707" spans="1:38">
      <c r="A707" s="6" t="s">
        <v>879</v>
      </c>
      <c r="B707" t="s">
        <v>85</v>
      </c>
      <c r="C707" t="s">
        <v>179</v>
      </c>
      <c r="D707" t="s">
        <v>897</v>
      </c>
      <c r="E707" t="s">
        <v>878</v>
      </c>
      <c r="F707">
        <v>2011</v>
      </c>
      <c r="H707">
        <v>255</v>
      </c>
      <c r="I707" s="255">
        <v>0</v>
      </c>
      <c r="J707" t="s">
        <v>15</v>
      </c>
      <c r="K707">
        <v>60</v>
      </c>
      <c r="L707">
        <v>1</v>
      </c>
      <c r="M707">
        <v>1000</v>
      </c>
      <c r="N707">
        <v>25</v>
      </c>
      <c r="O707">
        <v>30.5</v>
      </c>
      <c r="P707">
        <v>8.35</v>
      </c>
      <c r="Q707">
        <v>37.700000000000003</v>
      </c>
      <c r="R707">
        <v>8.8699999999999992</v>
      </c>
      <c r="S707">
        <v>5.3</v>
      </c>
      <c r="T707">
        <v>-145.52000000000001</v>
      </c>
      <c r="U707">
        <v>-0.45</v>
      </c>
      <c r="V707">
        <v>1200</v>
      </c>
      <c r="W707">
        <v>5.5</v>
      </c>
      <c r="X707">
        <v>300</v>
      </c>
      <c r="Y707">
        <v>0.34</v>
      </c>
      <c r="AA707">
        <v>1000</v>
      </c>
      <c r="AB707">
        <v>3</v>
      </c>
      <c r="AC707">
        <v>-0.7</v>
      </c>
      <c r="AI707">
        <v>1.61</v>
      </c>
      <c r="AL707">
        <v>238.9</v>
      </c>
    </row>
    <row r="708" spans="1:38">
      <c r="A708" s="6" t="s">
        <v>879</v>
      </c>
      <c r="B708" t="s">
        <v>85</v>
      </c>
      <c r="C708" t="s">
        <v>185</v>
      </c>
      <c r="D708" t="s">
        <v>898</v>
      </c>
      <c r="E708" t="s">
        <v>878</v>
      </c>
      <c r="F708">
        <v>2011</v>
      </c>
      <c r="H708">
        <v>260</v>
      </c>
      <c r="I708" s="255">
        <v>0</v>
      </c>
      <c r="J708" t="s">
        <v>15</v>
      </c>
      <c r="K708">
        <v>60</v>
      </c>
      <c r="L708">
        <v>1</v>
      </c>
      <c r="M708">
        <v>1000</v>
      </c>
      <c r="N708">
        <v>25</v>
      </c>
      <c r="O708">
        <v>30.7</v>
      </c>
      <c r="P708">
        <v>8.48</v>
      </c>
      <c r="Q708">
        <v>37.799999999999997</v>
      </c>
      <c r="R708">
        <v>8.99</v>
      </c>
      <c r="S708">
        <v>6.3</v>
      </c>
      <c r="T708">
        <v>-150.82</v>
      </c>
      <c r="U708">
        <v>-0.45</v>
      </c>
      <c r="V708">
        <v>1200</v>
      </c>
      <c r="W708">
        <v>5.5</v>
      </c>
      <c r="X708">
        <v>300</v>
      </c>
      <c r="Y708">
        <v>0.32</v>
      </c>
      <c r="AA708">
        <v>1000</v>
      </c>
      <c r="AB708">
        <v>3</v>
      </c>
      <c r="AC708">
        <v>-0.7</v>
      </c>
      <c r="AI708">
        <v>1.61</v>
      </c>
      <c r="AL708">
        <v>238.9</v>
      </c>
    </row>
    <row r="709" spans="1:38">
      <c r="A709" s="6" t="s">
        <v>879</v>
      </c>
      <c r="B709" t="s">
        <v>85</v>
      </c>
      <c r="C709" t="s">
        <v>507</v>
      </c>
      <c r="D709" t="s">
        <v>899</v>
      </c>
      <c r="E709" t="s">
        <v>900</v>
      </c>
      <c r="F709">
        <v>2013</v>
      </c>
      <c r="H709">
        <v>265</v>
      </c>
      <c r="I709" s="255">
        <v>0</v>
      </c>
      <c r="J709" t="s">
        <v>15</v>
      </c>
      <c r="K709">
        <v>60</v>
      </c>
      <c r="L709">
        <v>1</v>
      </c>
      <c r="M709">
        <v>1000</v>
      </c>
      <c r="N709">
        <v>25</v>
      </c>
      <c r="O709">
        <v>30.9</v>
      </c>
      <c r="P709">
        <v>8.61</v>
      </c>
      <c r="Q709">
        <v>37.9</v>
      </c>
      <c r="R709">
        <v>9.11</v>
      </c>
      <c r="S709">
        <v>6.4</v>
      </c>
      <c r="T709">
        <v>-151.22</v>
      </c>
      <c r="U709">
        <v>-0.45</v>
      </c>
      <c r="V709">
        <v>1200</v>
      </c>
      <c r="W709">
        <v>5.5</v>
      </c>
      <c r="X709">
        <v>300</v>
      </c>
      <c r="Y709">
        <v>0.31</v>
      </c>
      <c r="AA709">
        <v>1000</v>
      </c>
      <c r="AB709">
        <v>3</v>
      </c>
      <c r="AC709">
        <v>-0.7</v>
      </c>
      <c r="AI709">
        <v>1.61</v>
      </c>
      <c r="AL709">
        <v>238.9</v>
      </c>
    </row>
    <row r="710" spans="1:38">
      <c r="A710" s="6" t="s">
        <v>879</v>
      </c>
      <c r="B710" t="s">
        <v>85</v>
      </c>
      <c r="C710" t="s">
        <v>507</v>
      </c>
      <c r="D710" t="s">
        <v>899</v>
      </c>
      <c r="E710" t="s">
        <v>900</v>
      </c>
      <c r="F710">
        <v>2013</v>
      </c>
      <c r="H710">
        <v>265</v>
      </c>
      <c r="I710" s="255">
        <v>0</v>
      </c>
      <c r="J710" t="s">
        <v>15</v>
      </c>
      <c r="K710">
        <v>60</v>
      </c>
      <c r="L710">
        <v>1</v>
      </c>
      <c r="M710">
        <v>1000</v>
      </c>
      <c r="N710">
        <v>25</v>
      </c>
      <c r="O710">
        <v>30.9</v>
      </c>
      <c r="P710">
        <v>8.61</v>
      </c>
      <c r="Q710">
        <v>37.9</v>
      </c>
      <c r="R710">
        <v>9.11</v>
      </c>
      <c r="S710">
        <v>6.4</v>
      </c>
      <c r="T710">
        <v>-151.22</v>
      </c>
      <c r="U710">
        <v>-0.45</v>
      </c>
      <c r="V710">
        <v>1200</v>
      </c>
      <c r="W710">
        <v>5.5</v>
      </c>
      <c r="X710">
        <v>300</v>
      </c>
      <c r="Y710">
        <v>0.31</v>
      </c>
      <c r="AA710">
        <v>1000</v>
      </c>
      <c r="AB710">
        <v>3</v>
      </c>
      <c r="AC710">
        <v>-0.7</v>
      </c>
      <c r="AI710">
        <v>1.61</v>
      </c>
      <c r="AL710">
        <v>238.9</v>
      </c>
    </row>
    <row r="711" spans="1:38">
      <c r="A711" s="6" t="s">
        <v>879</v>
      </c>
      <c r="B711" t="s">
        <v>85</v>
      </c>
      <c r="C711" t="s">
        <v>509</v>
      </c>
      <c r="D711" t="s">
        <v>901</v>
      </c>
      <c r="E711" t="s">
        <v>900</v>
      </c>
      <c r="F711">
        <v>2013</v>
      </c>
      <c r="H711">
        <v>270</v>
      </c>
      <c r="I711" s="255">
        <v>0</v>
      </c>
      <c r="J711" t="s">
        <v>15</v>
      </c>
      <c r="K711">
        <v>60</v>
      </c>
      <c r="L711">
        <v>1</v>
      </c>
      <c r="M711">
        <v>1000</v>
      </c>
      <c r="N711">
        <v>25</v>
      </c>
      <c r="O711">
        <v>31.1</v>
      </c>
      <c r="P711">
        <v>8.67</v>
      </c>
      <c r="Q711">
        <v>38.200000000000003</v>
      </c>
      <c r="R711">
        <v>9.19</v>
      </c>
      <c r="S711">
        <v>6.4</v>
      </c>
      <c r="T711">
        <v>-152.41999999999999</v>
      </c>
      <c r="U711">
        <v>-0.45</v>
      </c>
      <c r="V711">
        <v>1200</v>
      </c>
      <c r="W711">
        <v>5.5</v>
      </c>
      <c r="X711">
        <v>300</v>
      </c>
      <c r="Y711">
        <v>0.31</v>
      </c>
      <c r="AA711">
        <v>1000</v>
      </c>
      <c r="AB711">
        <v>3</v>
      </c>
      <c r="AC711">
        <v>-0.7</v>
      </c>
      <c r="AI711">
        <v>1.61</v>
      </c>
      <c r="AL711">
        <v>238.9</v>
      </c>
    </row>
    <row r="712" spans="1:38">
      <c r="A712" s="6" t="s">
        <v>879</v>
      </c>
      <c r="B712" t="s">
        <v>85</v>
      </c>
      <c r="C712" t="s">
        <v>197</v>
      </c>
      <c r="D712" t="s">
        <v>902</v>
      </c>
      <c r="E712" t="s">
        <v>878</v>
      </c>
      <c r="F712">
        <v>2010</v>
      </c>
      <c r="H712">
        <v>295</v>
      </c>
      <c r="I712" s="255">
        <v>0</v>
      </c>
      <c r="J712" t="s">
        <v>15</v>
      </c>
      <c r="K712">
        <v>72</v>
      </c>
      <c r="L712">
        <v>1</v>
      </c>
      <c r="M712">
        <v>1000</v>
      </c>
      <c r="N712">
        <v>25</v>
      </c>
      <c r="O712">
        <v>36.4</v>
      </c>
      <c r="P712">
        <v>8.11</v>
      </c>
      <c r="Q712">
        <v>44.9</v>
      </c>
      <c r="R712">
        <v>8.6300000000000008</v>
      </c>
      <c r="S712">
        <v>5.2</v>
      </c>
      <c r="T712">
        <v>-173.76</v>
      </c>
      <c r="U712">
        <v>-0.45</v>
      </c>
      <c r="V712">
        <v>1400</v>
      </c>
      <c r="W712">
        <v>5.5</v>
      </c>
      <c r="X712">
        <v>350</v>
      </c>
      <c r="Y712">
        <v>0.41</v>
      </c>
      <c r="AA712">
        <v>1000</v>
      </c>
      <c r="AB712">
        <v>3</v>
      </c>
      <c r="AC712">
        <v>-0.7</v>
      </c>
      <c r="AI712">
        <v>1.92</v>
      </c>
      <c r="AL712">
        <v>238.9</v>
      </c>
    </row>
    <row r="713" spans="1:38">
      <c r="A713" s="6" t="s">
        <v>879</v>
      </c>
      <c r="B713" t="s">
        <v>85</v>
      </c>
      <c r="C713" t="s">
        <v>199</v>
      </c>
      <c r="D713" t="s">
        <v>903</v>
      </c>
      <c r="E713" t="s">
        <v>878</v>
      </c>
      <c r="F713">
        <v>2010</v>
      </c>
      <c r="H713">
        <v>300</v>
      </c>
      <c r="I713" s="255">
        <v>0</v>
      </c>
      <c r="J713" t="s">
        <v>15</v>
      </c>
      <c r="K713">
        <v>72</v>
      </c>
      <c r="L713">
        <v>1</v>
      </c>
      <c r="M713">
        <v>1000</v>
      </c>
      <c r="N713">
        <v>25</v>
      </c>
      <c r="O713">
        <v>36.5</v>
      </c>
      <c r="P713">
        <v>8.2200000000000006</v>
      </c>
      <c r="Q713">
        <v>45</v>
      </c>
      <c r="R713">
        <v>8.74</v>
      </c>
      <c r="S713">
        <v>5.2</v>
      </c>
      <c r="T713">
        <v>-174.15</v>
      </c>
      <c r="U713">
        <v>-0.45</v>
      </c>
      <c r="V713">
        <v>1400</v>
      </c>
      <c r="W713">
        <v>5.5</v>
      </c>
      <c r="X713">
        <v>350</v>
      </c>
      <c r="Y713">
        <v>0.4</v>
      </c>
      <c r="AA713">
        <v>1000</v>
      </c>
      <c r="AB713">
        <v>3</v>
      </c>
      <c r="AC713">
        <v>-0.7</v>
      </c>
      <c r="AI713">
        <v>1.92</v>
      </c>
      <c r="AL713">
        <v>238.9</v>
      </c>
    </row>
    <row r="714" spans="1:38">
      <c r="A714" s="6" t="s">
        <v>879</v>
      </c>
      <c r="B714" t="s">
        <v>85</v>
      </c>
      <c r="C714" t="s">
        <v>201</v>
      </c>
      <c r="D714" t="s">
        <v>904</v>
      </c>
      <c r="E714" t="s">
        <v>878</v>
      </c>
      <c r="F714">
        <v>2010</v>
      </c>
      <c r="H714">
        <v>305</v>
      </c>
      <c r="I714" s="255">
        <v>0</v>
      </c>
      <c r="J714" t="s">
        <v>15</v>
      </c>
      <c r="K714">
        <v>72</v>
      </c>
      <c r="L714">
        <v>1</v>
      </c>
      <c r="M714">
        <v>1000</v>
      </c>
      <c r="N714">
        <v>25</v>
      </c>
      <c r="O714">
        <v>36.6</v>
      </c>
      <c r="P714">
        <v>8.33</v>
      </c>
      <c r="Q714">
        <v>45.2</v>
      </c>
      <c r="R714">
        <v>8.84</v>
      </c>
      <c r="S714">
        <v>5.3</v>
      </c>
      <c r="T714">
        <v>-175.38</v>
      </c>
      <c r="U714">
        <v>-0.45</v>
      </c>
      <c r="V714">
        <v>1400</v>
      </c>
      <c r="W714">
        <v>5.5</v>
      </c>
      <c r="X714">
        <v>350</v>
      </c>
      <c r="Y714">
        <v>0.39</v>
      </c>
      <c r="AA714">
        <v>1000</v>
      </c>
      <c r="AB714">
        <v>3</v>
      </c>
      <c r="AC714">
        <v>-0.7</v>
      </c>
      <c r="AI714">
        <v>1.92</v>
      </c>
      <c r="AL714">
        <v>238.9</v>
      </c>
    </row>
    <row r="715" spans="1:38">
      <c r="A715" s="6" t="s">
        <v>879</v>
      </c>
      <c r="B715" t="s">
        <v>85</v>
      </c>
      <c r="C715" t="s">
        <v>203</v>
      </c>
      <c r="D715" t="s">
        <v>905</v>
      </c>
      <c r="E715" t="s">
        <v>878</v>
      </c>
      <c r="F715">
        <v>2010</v>
      </c>
      <c r="H715">
        <v>310</v>
      </c>
      <c r="I715">
        <v>0</v>
      </c>
      <c r="J715" t="s">
        <v>15</v>
      </c>
      <c r="K715">
        <v>72</v>
      </c>
      <c r="L715">
        <v>1</v>
      </c>
      <c r="M715">
        <v>1000</v>
      </c>
      <c r="N715">
        <v>25</v>
      </c>
      <c r="O715">
        <v>36.700000000000003</v>
      </c>
      <c r="P715">
        <v>8.44</v>
      </c>
      <c r="Q715">
        <v>45.3</v>
      </c>
      <c r="R715">
        <v>8.9499999999999993</v>
      </c>
      <c r="S715">
        <v>5.4</v>
      </c>
      <c r="T715">
        <v>-176.22</v>
      </c>
      <c r="U715">
        <v>-0.45</v>
      </c>
      <c r="V715">
        <v>1400</v>
      </c>
      <c r="W715">
        <v>5.5</v>
      </c>
      <c r="X715">
        <v>350</v>
      </c>
      <c r="Y715">
        <v>0.39</v>
      </c>
      <c r="AA715">
        <v>1000</v>
      </c>
      <c r="AB715">
        <v>3</v>
      </c>
      <c r="AC715">
        <v>-0.7</v>
      </c>
      <c r="AI715">
        <v>1.92</v>
      </c>
      <c r="AL715">
        <v>238.9</v>
      </c>
    </row>
    <row r="716" spans="1:38">
      <c r="A716" s="6" t="s">
        <v>879</v>
      </c>
      <c r="B716" t="s">
        <v>85</v>
      </c>
      <c r="C716" t="s">
        <v>511</v>
      </c>
      <c r="D716" t="s">
        <v>906</v>
      </c>
      <c r="E716" t="s">
        <v>900</v>
      </c>
      <c r="F716">
        <v>2013</v>
      </c>
      <c r="H716">
        <v>315</v>
      </c>
      <c r="I716">
        <v>0</v>
      </c>
      <c r="J716" t="s">
        <v>15</v>
      </c>
      <c r="K716">
        <v>72</v>
      </c>
      <c r="L716">
        <v>1</v>
      </c>
      <c r="M716">
        <v>1000</v>
      </c>
      <c r="N716">
        <v>25</v>
      </c>
      <c r="O716">
        <v>36.9</v>
      </c>
      <c r="P716">
        <v>8.5299999999999994</v>
      </c>
      <c r="Q716">
        <v>45.5</v>
      </c>
      <c r="R716">
        <v>9.0399999999999991</v>
      </c>
      <c r="S716">
        <v>5.4</v>
      </c>
      <c r="T716">
        <v>-177</v>
      </c>
      <c r="U716">
        <v>-0.45</v>
      </c>
      <c r="V716">
        <v>1400</v>
      </c>
      <c r="W716">
        <v>5.5</v>
      </c>
      <c r="X716">
        <v>350</v>
      </c>
      <c r="Y716">
        <v>0.38</v>
      </c>
      <c r="AA716">
        <v>1000</v>
      </c>
      <c r="AB716">
        <v>3</v>
      </c>
      <c r="AC716">
        <v>-0.7</v>
      </c>
      <c r="AI716">
        <v>1.92</v>
      </c>
      <c r="AL716">
        <v>238.9</v>
      </c>
    </row>
    <row r="717" spans="1:38">
      <c r="A717" s="6" t="s">
        <v>879</v>
      </c>
      <c r="B717" t="s">
        <v>85</v>
      </c>
      <c r="C717" t="s">
        <v>511</v>
      </c>
      <c r="D717" t="s">
        <v>906</v>
      </c>
      <c r="E717" t="s">
        <v>900</v>
      </c>
      <c r="F717">
        <v>2013</v>
      </c>
      <c r="H717">
        <v>315</v>
      </c>
      <c r="I717">
        <v>0</v>
      </c>
      <c r="J717" t="s">
        <v>15</v>
      </c>
      <c r="K717">
        <v>72</v>
      </c>
      <c r="L717">
        <v>1</v>
      </c>
      <c r="M717">
        <v>1000</v>
      </c>
      <c r="N717">
        <v>25</v>
      </c>
      <c r="O717">
        <v>36.9</v>
      </c>
      <c r="P717">
        <v>8.5299999999999994</v>
      </c>
      <c r="Q717">
        <v>45.5</v>
      </c>
      <c r="R717">
        <v>9.0399999999999991</v>
      </c>
      <c r="S717">
        <v>5.4</v>
      </c>
      <c r="T717">
        <v>-177</v>
      </c>
      <c r="U717">
        <v>-0.45</v>
      </c>
      <c r="V717">
        <v>1400</v>
      </c>
      <c r="W717">
        <v>5.5</v>
      </c>
      <c r="X717">
        <v>350</v>
      </c>
      <c r="Y717">
        <v>0.38</v>
      </c>
      <c r="AA717">
        <v>1000</v>
      </c>
      <c r="AB717">
        <v>3</v>
      </c>
      <c r="AC717">
        <v>-0.7</v>
      </c>
      <c r="AI717">
        <v>1.92</v>
      </c>
      <c r="AL717">
        <v>238.9</v>
      </c>
    </row>
    <row r="718" spans="1:38">
      <c r="A718" s="6" t="s">
        <v>879</v>
      </c>
      <c r="B718" t="s">
        <v>85</v>
      </c>
      <c r="C718" t="s">
        <v>513</v>
      </c>
      <c r="D718" t="s">
        <v>907</v>
      </c>
      <c r="E718" t="s">
        <v>900</v>
      </c>
      <c r="F718">
        <v>2013</v>
      </c>
      <c r="H718">
        <v>320</v>
      </c>
      <c r="I718">
        <v>0</v>
      </c>
      <c r="J718" t="s">
        <v>15</v>
      </c>
      <c r="K718">
        <v>72</v>
      </c>
      <c r="L718">
        <v>1</v>
      </c>
      <c r="M718">
        <v>1000</v>
      </c>
      <c r="N718">
        <v>25</v>
      </c>
      <c r="O718">
        <v>37.200000000000003</v>
      </c>
      <c r="P718">
        <v>8.61</v>
      </c>
      <c r="Q718">
        <v>45.6</v>
      </c>
      <c r="R718">
        <v>9.1300000000000008</v>
      </c>
      <c r="S718">
        <v>5.5</v>
      </c>
      <c r="T718">
        <v>-177.38</v>
      </c>
      <c r="U718">
        <v>-0.45</v>
      </c>
      <c r="V718">
        <v>1400</v>
      </c>
      <c r="W718">
        <v>5.5</v>
      </c>
      <c r="X718">
        <v>350</v>
      </c>
      <c r="Y718">
        <v>0.37</v>
      </c>
      <c r="AA718">
        <v>1000</v>
      </c>
      <c r="AB718">
        <v>3</v>
      </c>
      <c r="AC718">
        <v>-0.7</v>
      </c>
      <c r="AI718">
        <v>1.92</v>
      </c>
      <c r="AL718">
        <v>238.9</v>
      </c>
    </row>
    <row r="719" spans="1:38" ht="15" customHeight="1"/>
    <row r="723" ht="15" customHeigh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print="0" autoFill="0" autoPict="0" macro="[0]!OpenAddModuleOptions">
                <anchor moveWithCells="1" sizeWithCells="1">
                  <from>
                    <xdr:col>2</xdr:col>
                    <xdr:colOff>828675</xdr:colOff>
                    <xdr:row>0</xdr:row>
                    <xdr:rowOff>0</xdr:rowOff>
                  </from>
                  <to>
                    <xdr:col>3</xdr:col>
                    <xdr:colOff>1762125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verter_DatabaseSht"/>
  <dimension ref="A1:EA30"/>
  <sheetViews>
    <sheetView showGridLines="0" showRowColHeaders="0" zoomScale="95" zoomScaleNormal="9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27" sqref="C27"/>
    </sheetView>
  </sheetViews>
  <sheetFormatPr defaultRowHeight="15"/>
  <cols>
    <col min="1" max="1" width="24.28515625" style="255" bestFit="1" customWidth="1"/>
    <col min="2" max="2" width="30.28515625" style="255" bestFit="1" customWidth="1"/>
    <col min="3" max="3" width="47.140625" style="255" bestFit="1" customWidth="1"/>
    <col min="4" max="4" width="78.85546875" style="255" bestFit="1" customWidth="1"/>
    <col min="5" max="5" width="17.7109375" style="255" bestFit="1" customWidth="1"/>
    <col min="6" max="6" width="5.28515625" style="255" bestFit="1" customWidth="1"/>
    <col min="7" max="7" width="4.85546875" style="255" bestFit="1" customWidth="1"/>
    <col min="8" max="9" width="9" style="255" bestFit="1" customWidth="1"/>
    <col min="10" max="10" width="9.42578125" style="255" bestFit="1" customWidth="1"/>
    <col min="11" max="11" width="5.42578125" style="255" bestFit="1" customWidth="1"/>
    <col min="12" max="12" width="7.28515625" style="255" bestFit="1" customWidth="1"/>
    <col min="13" max="13" width="5.28515625" style="255" bestFit="1" customWidth="1"/>
    <col min="14" max="14" width="10.28515625" style="255" bestFit="1" customWidth="1"/>
    <col min="15" max="15" width="8.85546875" style="255" bestFit="1" customWidth="1"/>
    <col min="16" max="16" width="8.28515625" style="255" bestFit="1" customWidth="1"/>
    <col min="17" max="17" width="4.42578125" style="255" bestFit="1" customWidth="1"/>
    <col min="18" max="18" width="9.85546875" style="255" bestFit="1" customWidth="1"/>
    <col min="19" max="19" width="12.140625" style="255" bestFit="1" customWidth="1"/>
    <col min="20" max="20" width="8.42578125" style="255" bestFit="1" customWidth="1"/>
    <col min="21" max="21" width="8.7109375" style="255" bestFit="1" customWidth="1"/>
    <col min="22" max="22" width="11.5703125" style="255" bestFit="1" customWidth="1"/>
    <col min="23" max="23" width="6.28515625" style="255" bestFit="1" customWidth="1"/>
    <col min="24" max="24" width="12" style="255" customWidth="1"/>
    <col min="25" max="25" width="11.42578125" style="255" bestFit="1" customWidth="1"/>
    <col min="26" max="26" width="4.42578125" style="255" bestFit="1" customWidth="1"/>
    <col min="27" max="27" width="6" style="255" customWidth="1"/>
    <col min="28" max="28" width="12.42578125" style="255" bestFit="1" customWidth="1"/>
    <col min="29" max="29" width="12.85546875" style="255" bestFit="1" customWidth="1"/>
    <col min="30" max="30" width="6" style="255" bestFit="1" customWidth="1"/>
    <col min="31" max="31" width="3.5703125" style="255" bestFit="1" customWidth="1"/>
    <col min="32" max="32" width="6.140625" style="255" bestFit="1" customWidth="1"/>
    <col min="33" max="33" width="10.7109375" style="255" bestFit="1" customWidth="1"/>
    <col min="34" max="34" width="7" style="255" bestFit="1" customWidth="1"/>
    <col min="35" max="35" width="6.5703125" style="255" bestFit="1" customWidth="1"/>
    <col min="36" max="37" width="8.85546875" style="255" bestFit="1" customWidth="1"/>
    <col min="38" max="38" width="8" style="255" bestFit="1" customWidth="1"/>
    <col min="39" max="39" width="4.42578125" style="255" bestFit="1" customWidth="1"/>
    <col min="40" max="40" width="11.5703125" style="255" bestFit="1" customWidth="1"/>
    <col min="41" max="41" width="5.42578125" style="255" bestFit="1" customWidth="1"/>
    <col min="42" max="42" width="7" style="255" customWidth="1"/>
    <col min="43" max="43" width="8" style="255" customWidth="1"/>
    <col min="44" max="44" width="4.5703125" style="255" bestFit="1" customWidth="1"/>
    <col min="45" max="45" width="9" style="255" bestFit="1" customWidth="1"/>
    <col min="46" max="46" width="12" style="255" customWidth="1"/>
    <col min="47" max="47" width="8" style="255" bestFit="1" customWidth="1"/>
    <col min="48" max="48" width="12" style="255" customWidth="1"/>
    <col min="49" max="49" width="8" style="255" bestFit="1" customWidth="1"/>
    <col min="50" max="50" width="12" style="255" customWidth="1"/>
    <col min="51" max="51" width="9" style="255" bestFit="1" customWidth="1"/>
    <col min="52" max="52" width="12" style="255" customWidth="1"/>
    <col min="53" max="53" width="9" style="255" bestFit="1" customWidth="1"/>
    <col min="54" max="54" width="12" style="255" customWidth="1"/>
    <col min="55" max="55" width="8" style="255" bestFit="1" customWidth="1"/>
    <col min="56" max="56" width="12" style="255" customWidth="1"/>
    <col min="57" max="57" width="7" style="255" bestFit="1" customWidth="1"/>
    <col min="58" max="58" width="8" style="255" customWidth="1"/>
    <col min="59" max="62" width="6" style="255" customWidth="1"/>
    <col min="63" max="63" width="3" style="255" customWidth="1"/>
    <col min="64" max="64" width="5.42578125" style="255" bestFit="1" customWidth="1"/>
    <col min="65" max="65" width="8.42578125" style="255" bestFit="1" customWidth="1"/>
    <col min="66" max="66" width="8.7109375" style="255" bestFit="1" customWidth="1"/>
    <col min="67" max="67" width="5.42578125" style="255" bestFit="1" customWidth="1"/>
    <col min="68" max="68" width="70.42578125" style="255" bestFit="1" customWidth="1"/>
    <col min="69" max="69" width="53.5703125" style="255" customWidth="1"/>
    <col min="70" max="70" width="56.7109375" style="255" bestFit="1" customWidth="1"/>
    <col min="71" max="72" width="81.140625" style="255" bestFit="1" customWidth="1"/>
    <col min="73" max="73" width="75.7109375" style="255" bestFit="1" customWidth="1"/>
    <col min="74" max="75" width="81.140625" style="255" customWidth="1"/>
    <col min="76" max="76" width="4" style="255" customWidth="1"/>
    <col min="77" max="77" width="10" style="255" customWidth="1"/>
    <col min="78" max="78" width="6" style="255" customWidth="1"/>
    <col min="79" max="79" width="9" style="255" customWidth="1"/>
    <col min="80" max="80" width="12" style="255" customWidth="1"/>
    <col min="81" max="81" width="9" style="255" customWidth="1"/>
    <col min="82" max="82" width="12" style="255" customWidth="1"/>
    <col min="83" max="83" width="9" style="255" customWidth="1"/>
    <col min="84" max="84" width="12" style="255" customWidth="1"/>
    <col min="85" max="85" width="9" style="255" customWidth="1"/>
    <col min="86" max="86" width="12" style="255" customWidth="1"/>
    <col min="87" max="87" width="8" style="255" bestFit="1" customWidth="1"/>
    <col min="88" max="88" width="12" style="255" customWidth="1"/>
    <col min="89" max="89" width="8" style="255" customWidth="1"/>
    <col min="90" max="90" width="12" style="255" customWidth="1"/>
    <col min="91" max="91" width="7" style="255" customWidth="1"/>
    <col min="92" max="92" width="11" style="255" customWidth="1"/>
    <col min="93" max="93" width="5" style="255" customWidth="1"/>
    <col min="94" max="94" width="10" style="255" bestFit="1" customWidth="1"/>
    <col min="95" max="95" width="6" style="255" customWidth="1"/>
    <col min="96" max="96" width="12" style="255" customWidth="1"/>
    <col min="97" max="97" width="12" style="255" bestFit="1" customWidth="1"/>
    <col min="98" max="98" width="12" style="255" customWidth="1"/>
    <col min="99" max="99" width="12" style="255" bestFit="1" customWidth="1"/>
    <col min="100" max="100" width="11" style="255" customWidth="1"/>
    <col min="101" max="101" width="12" style="255" bestFit="1" customWidth="1"/>
    <col min="102" max="102" width="9" style="255" customWidth="1"/>
    <col min="103" max="103" width="12" style="255" bestFit="1" customWidth="1"/>
    <col min="104" max="104" width="8" style="255" bestFit="1" customWidth="1"/>
    <col min="105" max="105" width="12" style="255" bestFit="1" customWidth="1"/>
    <col min="106" max="106" width="8" style="255" customWidth="1"/>
    <col min="107" max="107" width="12" style="255" customWidth="1"/>
    <col min="108" max="108" width="7" style="255" customWidth="1"/>
    <col min="109" max="109" width="10" style="255" customWidth="1"/>
    <col min="110" max="110" width="5" style="255" customWidth="1"/>
    <col min="111" max="111" width="10" style="255" customWidth="1"/>
    <col min="112" max="112" width="6" style="255" customWidth="1"/>
    <col min="113" max="113" width="10" style="255" customWidth="1"/>
    <col min="114" max="114" width="12" style="255" customWidth="1"/>
    <col min="115" max="115" width="9" style="255" customWidth="1"/>
    <col min="116" max="116" width="12" style="255" customWidth="1"/>
    <col min="117" max="117" width="9" style="255" customWidth="1"/>
    <col min="118" max="118" width="12" style="255" customWidth="1"/>
    <col min="119" max="119" width="9" style="255" customWidth="1"/>
    <col min="120" max="120" width="12" style="255" customWidth="1"/>
    <col min="121" max="121" width="9" style="255" bestFit="1" customWidth="1"/>
    <col min="122" max="122" width="12" style="255" customWidth="1"/>
    <col min="123" max="123" width="8" style="255" customWidth="1"/>
    <col min="124" max="124" width="12" style="255" customWidth="1"/>
    <col min="125" max="125" width="7" style="255" customWidth="1"/>
    <col min="126" max="126" width="11" style="255" customWidth="1"/>
    <col min="127" max="127" width="15" style="255" customWidth="1"/>
    <col min="128" max="128" width="9.140625" style="255"/>
    <col min="129" max="129" width="6" style="255" customWidth="1"/>
    <col min="130" max="131" width="3" style="255" customWidth="1"/>
    <col min="132" max="16384" width="9.140625" style="255"/>
  </cols>
  <sheetData>
    <row r="1" spans="1:131" s="13" customFormat="1" ht="21">
      <c r="A1" s="12" t="s">
        <v>12</v>
      </c>
    </row>
    <row r="2" spans="1:131" s="5" customFormat="1">
      <c r="A2" s="5" t="s">
        <v>478</v>
      </c>
      <c r="B2" s="5" t="s">
        <v>27</v>
      </c>
      <c r="C2" s="5" t="s">
        <v>13</v>
      </c>
      <c r="D2" s="5" t="s">
        <v>28</v>
      </c>
      <c r="E2" s="5" t="s">
        <v>385</v>
      </c>
      <c r="F2" s="5" t="s">
        <v>30</v>
      </c>
      <c r="G2" s="5" t="s">
        <v>31</v>
      </c>
      <c r="H2" s="5" t="s">
        <v>466</v>
      </c>
      <c r="I2" s="5" t="s">
        <v>467</v>
      </c>
      <c r="J2" s="5" t="s">
        <v>414</v>
      </c>
      <c r="K2" s="5" t="s">
        <v>411</v>
      </c>
      <c r="L2" s="5" t="s">
        <v>347</v>
      </c>
      <c r="M2" s="5" t="s">
        <v>348</v>
      </c>
      <c r="N2" s="5" t="s">
        <v>349</v>
      </c>
      <c r="O2" s="5" t="s">
        <v>412</v>
      </c>
      <c r="P2" s="5" t="s">
        <v>413</v>
      </c>
      <c r="Q2" s="5" t="s">
        <v>350</v>
      </c>
      <c r="R2" s="5" t="s">
        <v>351</v>
      </c>
      <c r="S2" s="5" t="s">
        <v>441</v>
      </c>
      <c r="T2" s="5" t="s">
        <v>415</v>
      </c>
      <c r="U2" s="5" t="s">
        <v>416</v>
      </c>
      <c r="V2" s="5" t="s">
        <v>438</v>
      </c>
      <c r="W2" s="5" t="s">
        <v>417</v>
      </c>
      <c r="X2" s="5" t="s">
        <v>439</v>
      </c>
      <c r="Y2" s="5" t="s">
        <v>440</v>
      </c>
      <c r="Z2" s="5" t="s">
        <v>350</v>
      </c>
      <c r="AA2" s="5" t="s">
        <v>354</v>
      </c>
      <c r="AB2" s="5" t="s">
        <v>418</v>
      </c>
      <c r="AC2" s="5" t="s">
        <v>419</v>
      </c>
      <c r="AD2" s="5" t="s">
        <v>420</v>
      </c>
      <c r="AE2" s="5" t="s">
        <v>355</v>
      </c>
      <c r="AF2" s="5" t="s">
        <v>356</v>
      </c>
      <c r="AG2" s="5" t="s">
        <v>357</v>
      </c>
      <c r="AH2" s="5" t="s">
        <v>358</v>
      </c>
      <c r="AI2" s="5" t="s">
        <v>421</v>
      </c>
      <c r="AJ2" s="5" t="s">
        <v>422</v>
      </c>
      <c r="AK2" s="5" t="s">
        <v>423</v>
      </c>
      <c r="AL2" s="5" t="s">
        <v>359</v>
      </c>
      <c r="AM2" s="5" t="s">
        <v>360</v>
      </c>
      <c r="AN2" s="5" t="s">
        <v>597</v>
      </c>
      <c r="AO2" s="5" t="s">
        <v>361</v>
      </c>
      <c r="AP2" s="5" t="s">
        <v>362</v>
      </c>
      <c r="AQ2" s="5" t="s">
        <v>363</v>
      </c>
      <c r="AR2" s="5" t="s">
        <v>364</v>
      </c>
      <c r="AS2" s="5" t="s">
        <v>424</v>
      </c>
      <c r="AT2" s="5" t="s">
        <v>429</v>
      </c>
      <c r="AU2" s="5" t="s">
        <v>425</v>
      </c>
      <c r="AV2" s="5" t="s">
        <v>428</v>
      </c>
      <c r="AW2" s="5" t="s">
        <v>426</v>
      </c>
      <c r="AX2" s="5" t="s">
        <v>430</v>
      </c>
      <c r="AY2" s="5" t="s">
        <v>427</v>
      </c>
      <c r="AZ2" s="5" t="s">
        <v>431</v>
      </c>
      <c r="BA2" s="5" t="s">
        <v>433</v>
      </c>
      <c r="BB2" s="5" t="s">
        <v>432</v>
      </c>
      <c r="BC2" s="5" t="s">
        <v>434</v>
      </c>
      <c r="BD2" s="5" t="s">
        <v>435</v>
      </c>
      <c r="BE2" s="5" t="s">
        <v>437</v>
      </c>
      <c r="BF2" s="5" t="s">
        <v>436</v>
      </c>
      <c r="BG2" s="5" t="s">
        <v>365</v>
      </c>
      <c r="BH2" s="5" t="s">
        <v>36</v>
      </c>
      <c r="BI2" s="5" t="s">
        <v>37</v>
      </c>
      <c r="BJ2" s="5" t="s">
        <v>38</v>
      </c>
      <c r="BK2" s="5" t="s">
        <v>40</v>
      </c>
      <c r="BL2" s="5" t="s">
        <v>41</v>
      </c>
      <c r="BM2" s="5" t="s">
        <v>41</v>
      </c>
      <c r="BN2" s="5" t="s">
        <v>42</v>
      </c>
      <c r="BO2" s="5" t="s">
        <v>41</v>
      </c>
      <c r="BP2" s="5" t="s">
        <v>366</v>
      </c>
      <c r="BT2" s="4" t="s">
        <v>540</v>
      </c>
      <c r="BX2" s="5" t="s">
        <v>367</v>
      </c>
      <c r="BY2" s="5" t="s">
        <v>362</v>
      </c>
      <c r="BZ2" s="5" t="s">
        <v>363</v>
      </c>
      <c r="CA2" s="5" t="s">
        <v>424</v>
      </c>
      <c r="CB2" s="5" t="s">
        <v>458</v>
      </c>
      <c r="CC2" s="5" t="s">
        <v>425</v>
      </c>
      <c r="CD2" s="5" t="s">
        <v>459</v>
      </c>
      <c r="CE2" s="5" t="s">
        <v>426</v>
      </c>
      <c r="CF2" s="5" t="s">
        <v>460</v>
      </c>
      <c r="CG2" s="5" t="s">
        <v>427</v>
      </c>
      <c r="CH2" s="5" t="s">
        <v>461</v>
      </c>
      <c r="CI2" s="5" t="s">
        <v>433</v>
      </c>
      <c r="CJ2" s="5" t="s">
        <v>462</v>
      </c>
      <c r="CK2" s="5" t="s">
        <v>434</v>
      </c>
      <c r="CL2" s="5" t="s">
        <v>463</v>
      </c>
      <c r="CM2" s="5" t="s">
        <v>437</v>
      </c>
      <c r="CN2" s="5" t="s">
        <v>464</v>
      </c>
      <c r="CO2" s="5" t="s">
        <v>368</v>
      </c>
      <c r="CP2" s="5" t="s">
        <v>362</v>
      </c>
      <c r="CQ2" s="5" t="s">
        <v>363</v>
      </c>
      <c r="CR2" s="5" t="s">
        <v>424</v>
      </c>
      <c r="CS2" s="5" t="s">
        <v>458</v>
      </c>
      <c r="CT2" s="5" t="s">
        <v>425</v>
      </c>
      <c r="CU2" s="5" t="s">
        <v>459</v>
      </c>
      <c r="CV2" s="5" t="s">
        <v>426</v>
      </c>
      <c r="CW2" s="5" t="s">
        <v>460</v>
      </c>
      <c r="CX2" s="5" t="s">
        <v>427</v>
      </c>
      <c r="CY2" s="5" t="s">
        <v>461</v>
      </c>
      <c r="CZ2" s="5" t="s">
        <v>433</v>
      </c>
      <c r="DA2" s="5" t="s">
        <v>462</v>
      </c>
      <c r="DB2" s="5" t="s">
        <v>434</v>
      </c>
      <c r="DC2" s="5" t="s">
        <v>463</v>
      </c>
      <c r="DD2" s="5" t="s">
        <v>437</v>
      </c>
      <c r="DE2" s="5" t="s">
        <v>464</v>
      </c>
      <c r="DF2" s="5" t="s">
        <v>369</v>
      </c>
      <c r="DG2" s="5" t="s">
        <v>362</v>
      </c>
      <c r="DH2" s="5" t="s">
        <v>363</v>
      </c>
      <c r="DI2" s="5" t="s">
        <v>424</v>
      </c>
      <c r="DJ2" s="5" t="s">
        <v>458</v>
      </c>
      <c r="DK2" s="5" t="s">
        <v>425</v>
      </c>
      <c r="DL2" s="5" t="s">
        <v>459</v>
      </c>
      <c r="DM2" s="5" t="s">
        <v>426</v>
      </c>
      <c r="DN2" s="5" t="s">
        <v>460</v>
      </c>
      <c r="DO2" s="5" t="s">
        <v>427</v>
      </c>
      <c r="DP2" s="5" t="s">
        <v>461</v>
      </c>
      <c r="DQ2" s="5" t="s">
        <v>433</v>
      </c>
      <c r="DR2" s="5" t="s">
        <v>462</v>
      </c>
      <c r="DS2" s="5" t="s">
        <v>434</v>
      </c>
      <c r="DT2" s="5" t="s">
        <v>463</v>
      </c>
      <c r="DU2" s="5" t="s">
        <v>437</v>
      </c>
      <c r="DV2" s="5" t="s">
        <v>464</v>
      </c>
      <c r="DY2" s="5" t="s">
        <v>352</v>
      </c>
      <c r="DZ2" s="5" t="s">
        <v>353</v>
      </c>
      <c r="EA2" s="5" t="s">
        <v>370</v>
      </c>
    </row>
    <row r="3" spans="1:131" customFormat="1">
      <c r="A3" s="6" t="s">
        <v>683</v>
      </c>
      <c r="B3" s="6" t="s">
        <v>443</v>
      </c>
      <c r="C3" s="6" t="s">
        <v>444</v>
      </c>
      <c r="D3" s="6" t="s">
        <v>445</v>
      </c>
      <c r="E3" s="6" t="s">
        <v>84</v>
      </c>
      <c r="F3" s="6">
        <v>2007</v>
      </c>
      <c r="G3" s="6"/>
      <c r="H3" s="6">
        <v>333</v>
      </c>
      <c r="I3" s="6">
        <v>333</v>
      </c>
      <c r="J3" s="6">
        <v>420</v>
      </c>
      <c r="K3" s="6">
        <v>445</v>
      </c>
      <c r="L3" s="6">
        <v>480</v>
      </c>
      <c r="M3" s="6" t="s">
        <v>376</v>
      </c>
      <c r="N3" s="6" t="s">
        <v>378</v>
      </c>
      <c r="O3" s="6"/>
      <c r="P3" s="6"/>
      <c r="Q3" s="6"/>
      <c r="R3" s="6">
        <v>500</v>
      </c>
      <c r="S3" s="6">
        <v>370</v>
      </c>
      <c r="T3" s="6">
        <v>330</v>
      </c>
      <c r="U3" s="6">
        <v>550</v>
      </c>
      <c r="V3" s="6">
        <v>600</v>
      </c>
      <c r="W3" s="6"/>
      <c r="X3" s="6">
        <v>400</v>
      </c>
      <c r="Y3" s="6">
        <v>500</v>
      </c>
      <c r="Z3" s="6"/>
      <c r="AA3" s="6" t="s">
        <v>371</v>
      </c>
      <c r="AB3" s="6" t="s">
        <v>372</v>
      </c>
      <c r="AC3" s="6" t="s">
        <v>372</v>
      </c>
      <c r="AD3" s="6">
        <v>2</v>
      </c>
      <c r="AE3" s="6">
        <v>1</v>
      </c>
      <c r="AF3" s="6" t="s">
        <v>373</v>
      </c>
      <c r="AG3" s="6"/>
      <c r="AH3" s="6"/>
      <c r="AI3" s="6"/>
      <c r="AJ3" s="6" t="s">
        <v>374</v>
      </c>
      <c r="AK3" s="6"/>
      <c r="AL3" s="6" t="s">
        <v>374</v>
      </c>
      <c r="AM3" s="6" t="s">
        <v>373</v>
      </c>
      <c r="AN3" s="6"/>
      <c r="AO3" s="6"/>
      <c r="AP3" s="6">
        <v>98.2</v>
      </c>
      <c r="AQ3" s="6">
        <v>97.5</v>
      </c>
      <c r="AR3" s="6">
        <v>3</v>
      </c>
      <c r="AS3" s="6">
        <v>33</v>
      </c>
      <c r="AT3" s="6">
        <v>95.8</v>
      </c>
      <c r="AU3" s="6">
        <v>66</v>
      </c>
      <c r="AV3" s="6">
        <v>97.5</v>
      </c>
      <c r="AW3" s="6">
        <v>99.9</v>
      </c>
      <c r="AX3" s="6">
        <v>97.8</v>
      </c>
      <c r="AY3" s="6">
        <v>166.5</v>
      </c>
      <c r="AZ3" s="6">
        <v>97.9</v>
      </c>
      <c r="BA3" s="6">
        <v>249.75</v>
      </c>
      <c r="BB3" s="6">
        <v>97.7</v>
      </c>
      <c r="BC3" s="6">
        <v>333</v>
      </c>
      <c r="BD3" s="6">
        <v>97.3</v>
      </c>
      <c r="BE3" s="6"/>
      <c r="BF3" s="6"/>
      <c r="BG3" s="6">
        <v>2134</v>
      </c>
      <c r="BH3" s="6">
        <v>1524</v>
      </c>
      <c r="BI3" s="6">
        <v>762</v>
      </c>
      <c r="BJ3" s="6">
        <v>988</v>
      </c>
      <c r="BK3" s="6"/>
      <c r="BL3" s="6"/>
      <c r="BM3" s="6"/>
      <c r="BN3" s="6"/>
      <c r="BO3" s="6"/>
      <c r="BP3" s="6" t="s">
        <v>446</v>
      </c>
      <c r="BQ3" s="6" t="s">
        <v>447</v>
      </c>
      <c r="BR3" s="6" t="s">
        <v>448</v>
      </c>
      <c r="BS3" s="6" t="s">
        <v>449</v>
      </c>
      <c r="BT3" s="6" t="s">
        <v>474</v>
      </c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</row>
    <row r="4" spans="1:131" customFormat="1">
      <c r="A4" s="6" t="s">
        <v>683</v>
      </c>
      <c r="B4" s="6" t="s">
        <v>443</v>
      </c>
      <c r="C4" s="6" t="s">
        <v>450</v>
      </c>
      <c r="D4" s="6" t="s">
        <v>451</v>
      </c>
      <c r="E4" s="6" t="s">
        <v>84</v>
      </c>
      <c r="F4" s="6">
        <v>2008</v>
      </c>
      <c r="G4" s="6"/>
      <c r="H4" s="6">
        <v>500</v>
      </c>
      <c r="I4" s="6">
        <v>500</v>
      </c>
      <c r="J4" s="6">
        <v>603</v>
      </c>
      <c r="K4" s="6">
        <v>667</v>
      </c>
      <c r="L4" s="6">
        <v>480</v>
      </c>
      <c r="M4" s="6" t="s">
        <v>376</v>
      </c>
      <c r="N4" s="6" t="s">
        <v>378</v>
      </c>
      <c r="O4" s="6">
        <v>550</v>
      </c>
      <c r="P4" s="6">
        <v>630</v>
      </c>
      <c r="Q4" s="6"/>
      <c r="R4" s="6">
        <v>1200</v>
      </c>
      <c r="S4" s="6">
        <v>370</v>
      </c>
      <c r="T4" s="6">
        <v>330</v>
      </c>
      <c r="U4" s="6">
        <v>550</v>
      </c>
      <c r="V4" s="6">
        <v>600</v>
      </c>
      <c r="W4" s="6"/>
      <c r="X4" s="6"/>
      <c r="Y4" s="6"/>
      <c r="Z4" s="6"/>
      <c r="AA4" s="6" t="s">
        <v>371</v>
      </c>
      <c r="AB4" s="6" t="s">
        <v>372</v>
      </c>
      <c r="AC4" s="6" t="s">
        <v>372</v>
      </c>
      <c r="AD4" s="6">
        <v>2</v>
      </c>
      <c r="AE4" s="6">
        <v>1</v>
      </c>
      <c r="AF4" s="6" t="s">
        <v>373</v>
      </c>
      <c r="AG4" s="6"/>
      <c r="AH4" s="6"/>
      <c r="AI4" s="6"/>
      <c r="AJ4" s="6" t="s">
        <v>374</v>
      </c>
      <c r="AK4" s="6"/>
      <c r="AL4" s="6" t="s">
        <v>374</v>
      </c>
      <c r="AM4" s="6" t="s">
        <v>373</v>
      </c>
      <c r="AN4" s="6"/>
      <c r="AO4" s="6"/>
      <c r="AP4" s="6">
        <v>98.2</v>
      </c>
      <c r="AQ4" s="6">
        <v>97.5</v>
      </c>
      <c r="AR4" s="6">
        <v>3</v>
      </c>
      <c r="AS4" s="6">
        <v>33</v>
      </c>
      <c r="AT4" s="6">
        <v>95.8</v>
      </c>
      <c r="AU4" s="6">
        <v>66</v>
      </c>
      <c r="AV4" s="6">
        <v>97.5</v>
      </c>
      <c r="AW4" s="6">
        <v>99.9</v>
      </c>
      <c r="AX4" s="6">
        <v>97.8</v>
      </c>
      <c r="AY4" s="6">
        <v>166.5</v>
      </c>
      <c r="AZ4" s="6">
        <v>97.9</v>
      </c>
      <c r="BA4" s="6">
        <v>249.75</v>
      </c>
      <c r="BB4" s="6">
        <v>97.7</v>
      </c>
      <c r="BC4" s="6">
        <v>333</v>
      </c>
      <c r="BD4" s="6">
        <v>97.3</v>
      </c>
      <c r="BE4" s="6"/>
      <c r="BF4" s="6"/>
      <c r="BG4" s="6">
        <v>2111</v>
      </c>
      <c r="BH4" s="6">
        <v>2170</v>
      </c>
      <c r="BI4" s="6">
        <v>1022</v>
      </c>
      <c r="BJ4" s="6">
        <v>1815</v>
      </c>
      <c r="BK4" s="6"/>
      <c r="BL4" s="6"/>
      <c r="BM4" s="6"/>
      <c r="BN4" s="6"/>
      <c r="BO4" s="6"/>
      <c r="BP4" s="6" t="s">
        <v>446</v>
      </c>
      <c r="BQ4" s="6" t="s">
        <v>447</v>
      </c>
      <c r="BR4" s="6" t="s">
        <v>448</v>
      </c>
      <c r="BS4" s="6" t="s">
        <v>449</v>
      </c>
      <c r="BT4" s="6" t="s">
        <v>474</v>
      </c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</row>
    <row r="5" spans="1:131" customFormat="1">
      <c r="A5" s="6" t="s">
        <v>683</v>
      </c>
      <c r="B5" s="6" t="s">
        <v>443</v>
      </c>
      <c r="C5" s="6" t="s">
        <v>452</v>
      </c>
      <c r="D5" s="6" t="s">
        <v>453</v>
      </c>
      <c r="E5" s="6" t="s">
        <v>81</v>
      </c>
      <c r="F5" s="6">
        <v>2008</v>
      </c>
      <c r="G5" s="6"/>
      <c r="H5" s="6">
        <v>500</v>
      </c>
      <c r="I5" s="6">
        <v>505</v>
      </c>
      <c r="J5" s="6">
        <v>603</v>
      </c>
      <c r="K5" s="6">
        <v>667</v>
      </c>
      <c r="L5" s="6">
        <v>480</v>
      </c>
      <c r="M5" s="6" t="s">
        <v>376</v>
      </c>
      <c r="N5" s="6" t="s">
        <v>377</v>
      </c>
      <c r="O5" s="6">
        <v>550</v>
      </c>
      <c r="P5" s="6">
        <v>630</v>
      </c>
      <c r="Q5" s="6"/>
      <c r="R5" s="6">
        <v>1200</v>
      </c>
      <c r="S5" s="6"/>
      <c r="T5" s="6">
        <v>330</v>
      </c>
      <c r="U5" s="6">
        <v>550</v>
      </c>
      <c r="V5" s="6">
        <v>600</v>
      </c>
      <c r="W5" s="6">
        <v>340</v>
      </c>
      <c r="X5" s="6"/>
      <c r="Y5" s="6"/>
      <c r="Z5" s="6"/>
      <c r="AA5" s="6" t="s">
        <v>371</v>
      </c>
      <c r="AB5" s="6" t="s">
        <v>372</v>
      </c>
      <c r="AC5" s="6" t="s">
        <v>372</v>
      </c>
      <c r="AD5" s="6">
        <v>1</v>
      </c>
      <c r="AE5" s="6">
        <v>1</v>
      </c>
      <c r="AF5" s="6" t="s">
        <v>373</v>
      </c>
      <c r="AG5" s="6"/>
      <c r="AH5" s="6"/>
      <c r="AI5" s="6"/>
      <c r="AJ5" s="6" t="s">
        <v>374</v>
      </c>
      <c r="AK5" s="6"/>
      <c r="AL5" s="6" t="s">
        <v>374</v>
      </c>
      <c r="AM5" s="6" t="s">
        <v>373</v>
      </c>
      <c r="AN5" s="6" t="s">
        <v>375</v>
      </c>
      <c r="AO5" s="6"/>
      <c r="AP5" s="6"/>
      <c r="AQ5" s="6"/>
      <c r="AR5" s="6">
        <v>3</v>
      </c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>
        <v>2111</v>
      </c>
      <c r="BH5" s="6">
        <v>2170</v>
      </c>
      <c r="BI5" s="6">
        <v>1022</v>
      </c>
      <c r="BJ5" s="6">
        <v>1815</v>
      </c>
      <c r="BK5" s="6"/>
      <c r="BL5" s="6"/>
      <c r="BM5" s="6"/>
      <c r="BN5" s="6"/>
      <c r="BO5" s="6"/>
      <c r="BP5" s="6" t="s">
        <v>446</v>
      </c>
      <c r="BQ5" s="6" t="s">
        <v>447</v>
      </c>
      <c r="BR5" s="6" t="s">
        <v>448</v>
      </c>
      <c r="BS5" s="6" t="s">
        <v>449</v>
      </c>
      <c r="BT5" s="6" t="s">
        <v>474</v>
      </c>
      <c r="BU5" s="6"/>
      <c r="BV5" s="6"/>
      <c r="BW5" s="6"/>
      <c r="BX5" s="6">
        <v>330</v>
      </c>
      <c r="BY5" s="6">
        <v>0</v>
      </c>
      <c r="BZ5" s="6">
        <v>0</v>
      </c>
      <c r="CA5" s="6">
        <v>50</v>
      </c>
      <c r="CB5" s="6">
        <v>98</v>
      </c>
      <c r="CC5" s="6">
        <v>100</v>
      </c>
      <c r="CD5" s="6">
        <v>98.5</v>
      </c>
      <c r="CE5" s="6">
        <v>150</v>
      </c>
      <c r="CF5" s="6">
        <v>98.5</v>
      </c>
      <c r="CG5" s="6">
        <v>250</v>
      </c>
      <c r="CH5" s="6">
        <v>98.3</v>
      </c>
      <c r="CI5" s="6">
        <v>375</v>
      </c>
      <c r="CJ5" s="6">
        <v>97.8</v>
      </c>
      <c r="CK5" s="6">
        <v>500</v>
      </c>
      <c r="CL5" s="6">
        <v>97</v>
      </c>
      <c r="CM5" s="6">
        <v>0</v>
      </c>
      <c r="CN5" s="6">
        <v>0</v>
      </c>
      <c r="CO5" s="6">
        <v>370</v>
      </c>
      <c r="CP5" s="6">
        <v>0</v>
      </c>
      <c r="CQ5" s="6">
        <v>0</v>
      </c>
      <c r="CR5" s="6">
        <v>50</v>
      </c>
      <c r="CS5" s="6">
        <v>97.3</v>
      </c>
      <c r="CT5" s="6">
        <v>100</v>
      </c>
      <c r="CU5" s="6">
        <v>98</v>
      </c>
      <c r="CV5" s="6">
        <v>150</v>
      </c>
      <c r="CW5" s="6">
        <v>98.1</v>
      </c>
      <c r="CX5" s="6">
        <v>250</v>
      </c>
      <c r="CY5" s="6">
        <v>97.9</v>
      </c>
      <c r="CZ5" s="6">
        <v>375</v>
      </c>
      <c r="DA5" s="6">
        <v>97.6</v>
      </c>
      <c r="DB5" s="6">
        <v>500</v>
      </c>
      <c r="DC5" s="6">
        <v>97</v>
      </c>
      <c r="DD5" s="6">
        <v>0</v>
      </c>
      <c r="DE5" s="6">
        <v>0</v>
      </c>
      <c r="DF5" s="6">
        <v>480</v>
      </c>
      <c r="DG5" s="6">
        <v>0</v>
      </c>
      <c r="DH5" s="6">
        <v>0</v>
      </c>
      <c r="DI5" s="6">
        <v>50</v>
      </c>
      <c r="DJ5" s="6">
        <v>95.8</v>
      </c>
      <c r="DK5" s="6">
        <v>100</v>
      </c>
      <c r="DL5" s="6">
        <v>96.9</v>
      </c>
      <c r="DM5" s="6">
        <v>150</v>
      </c>
      <c r="DN5" s="6">
        <v>97</v>
      </c>
      <c r="DO5" s="6">
        <v>250</v>
      </c>
      <c r="DP5" s="6">
        <v>96.8</v>
      </c>
      <c r="DQ5" s="6">
        <v>375</v>
      </c>
      <c r="DR5" s="6">
        <v>96.2</v>
      </c>
      <c r="DS5" s="6">
        <v>500</v>
      </c>
      <c r="DT5" s="6">
        <v>95.5</v>
      </c>
      <c r="DU5">
        <v>0</v>
      </c>
      <c r="DV5">
        <v>0</v>
      </c>
    </row>
    <row r="6" spans="1:131" customFormat="1">
      <c r="A6" s="6" t="s">
        <v>683</v>
      </c>
      <c r="B6" s="6" t="s">
        <v>443</v>
      </c>
      <c r="C6" s="6" t="s">
        <v>444</v>
      </c>
      <c r="D6" s="6" t="s">
        <v>445</v>
      </c>
      <c r="E6" s="6" t="s">
        <v>80</v>
      </c>
      <c r="F6" s="6">
        <v>2007</v>
      </c>
      <c r="G6" s="6"/>
      <c r="H6" s="6">
        <v>333</v>
      </c>
      <c r="I6" s="6">
        <v>333</v>
      </c>
      <c r="J6" s="6">
        <v>420</v>
      </c>
      <c r="K6" s="6">
        <v>445</v>
      </c>
      <c r="L6" s="6">
        <v>480</v>
      </c>
      <c r="M6" s="6" t="s">
        <v>376</v>
      </c>
      <c r="N6" s="6" t="s">
        <v>378</v>
      </c>
      <c r="O6" s="6"/>
      <c r="P6" s="6"/>
      <c r="Q6" s="6"/>
      <c r="R6" s="6">
        <v>500</v>
      </c>
      <c r="S6" s="6">
        <v>370</v>
      </c>
      <c r="T6" s="6">
        <v>330</v>
      </c>
      <c r="U6" s="6">
        <v>550</v>
      </c>
      <c r="V6" s="6">
        <v>600</v>
      </c>
      <c r="W6" s="6"/>
      <c r="X6" s="6">
        <v>400</v>
      </c>
      <c r="Y6" s="6">
        <v>500</v>
      </c>
      <c r="Z6" s="6"/>
      <c r="AA6" s="6" t="s">
        <v>371</v>
      </c>
      <c r="AB6" s="6" t="s">
        <v>372</v>
      </c>
      <c r="AC6" s="6" t="s">
        <v>372</v>
      </c>
      <c r="AD6" s="6">
        <v>2</v>
      </c>
      <c r="AE6" s="6">
        <v>1</v>
      </c>
      <c r="AF6" s="6" t="s">
        <v>373</v>
      </c>
      <c r="AG6" s="6"/>
      <c r="AH6" s="6"/>
      <c r="AI6" s="6"/>
      <c r="AJ6" s="6" t="s">
        <v>374</v>
      </c>
      <c r="AK6" s="6"/>
      <c r="AL6" s="6" t="s">
        <v>374</v>
      </c>
      <c r="AM6" s="6" t="s">
        <v>373</v>
      </c>
      <c r="AN6" s="6"/>
      <c r="AO6" s="6" t="s">
        <v>375</v>
      </c>
      <c r="AP6" s="6">
        <v>98.6</v>
      </c>
      <c r="AQ6" s="6">
        <v>98.1</v>
      </c>
      <c r="AR6" s="6">
        <v>3</v>
      </c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>
        <v>2134</v>
      </c>
      <c r="BH6" s="6">
        <v>1524</v>
      </c>
      <c r="BI6" s="6">
        <v>762</v>
      </c>
      <c r="BJ6" s="6">
        <v>988</v>
      </c>
      <c r="BK6" s="6"/>
      <c r="BL6" s="6"/>
      <c r="BM6" s="6"/>
      <c r="BN6" s="6"/>
      <c r="BO6" s="6"/>
      <c r="BP6" s="6" t="s">
        <v>446</v>
      </c>
      <c r="BQ6" s="6" t="s">
        <v>447</v>
      </c>
      <c r="BR6" s="6" t="s">
        <v>448</v>
      </c>
      <c r="BS6" s="6" t="s">
        <v>449</v>
      </c>
      <c r="BT6" s="6" t="s">
        <v>474</v>
      </c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</row>
    <row r="7" spans="1:131" customFormat="1">
      <c r="A7" s="6" t="s">
        <v>683</v>
      </c>
      <c r="B7" s="6" t="s">
        <v>443</v>
      </c>
      <c r="C7" s="6" t="s">
        <v>450</v>
      </c>
      <c r="D7" s="6" t="s">
        <v>451</v>
      </c>
      <c r="E7" s="6" t="s">
        <v>80</v>
      </c>
      <c r="F7" s="6">
        <v>2008</v>
      </c>
      <c r="G7" s="6"/>
      <c r="H7" s="6">
        <v>500</v>
      </c>
      <c r="I7" s="6">
        <v>500</v>
      </c>
      <c r="J7" s="6"/>
      <c r="K7" s="6">
        <v>667</v>
      </c>
      <c r="L7" s="6">
        <v>480</v>
      </c>
      <c r="M7" s="6" t="s">
        <v>376</v>
      </c>
      <c r="N7" s="6" t="s">
        <v>378</v>
      </c>
      <c r="O7" s="6"/>
      <c r="P7" s="6"/>
      <c r="Q7" s="6"/>
      <c r="R7" s="6">
        <v>1200</v>
      </c>
      <c r="S7" s="6">
        <v>370</v>
      </c>
      <c r="T7" s="6">
        <v>330</v>
      </c>
      <c r="U7" s="6">
        <v>550</v>
      </c>
      <c r="V7" s="6">
        <v>600</v>
      </c>
      <c r="W7" s="6"/>
      <c r="X7" s="6"/>
      <c r="Y7" s="6"/>
      <c r="Z7" s="6"/>
      <c r="AA7" s="6" t="s">
        <v>371</v>
      </c>
      <c r="AB7" s="6" t="s">
        <v>372</v>
      </c>
      <c r="AC7" s="6" t="s">
        <v>372</v>
      </c>
      <c r="AD7" s="6">
        <v>2</v>
      </c>
      <c r="AE7" s="6">
        <v>1</v>
      </c>
      <c r="AF7" s="6" t="s">
        <v>373</v>
      </c>
      <c r="AG7" s="6"/>
      <c r="AH7" s="6"/>
      <c r="AI7" s="6"/>
      <c r="AJ7" s="6" t="s">
        <v>374</v>
      </c>
      <c r="AK7" s="6"/>
      <c r="AL7" s="6" t="s">
        <v>374</v>
      </c>
      <c r="AM7" s="6" t="s">
        <v>373</v>
      </c>
      <c r="AN7" s="6"/>
      <c r="AO7" s="6" t="s">
        <v>375</v>
      </c>
      <c r="AP7" s="6">
        <v>98.6</v>
      </c>
      <c r="AQ7" s="6">
        <v>98.1</v>
      </c>
      <c r="AR7" s="6">
        <v>3</v>
      </c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>
        <v>2111</v>
      </c>
      <c r="BH7" s="6">
        <v>2170</v>
      </c>
      <c r="BI7" s="6">
        <v>1022</v>
      </c>
      <c r="BJ7" s="6">
        <v>1815</v>
      </c>
      <c r="BK7" s="6"/>
      <c r="BL7" s="6"/>
      <c r="BM7" s="6"/>
      <c r="BN7" s="6"/>
      <c r="BO7" s="6"/>
      <c r="BP7" s="6" t="s">
        <v>446</v>
      </c>
      <c r="BQ7" s="6" t="s">
        <v>447</v>
      </c>
      <c r="BR7" s="6" t="s">
        <v>448</v>
      </c>
      <c r="BS7" s="6" t="s">
        <v>449</v>
      </c>
      <c r="BT7" s="6" t="s">
        <v>474</v>
      </c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</row>
    <row r="8" spans="1:131" customFormat="1">
      <c r="A8" s="6" t="s">
        <v>683</v>
      </c>
      <c r="B8" s="6" t="s">
        <v>443</v>
      </c>
      <c r="C8" s="6" t="s">
        <v>452</v>
      </c>
      <c r="D8" s="6" t="s">
        <v>453</v>
      </c>
      <c r="E8" s="6" t="s">
        <v>80</v>
      </c>
      <c r="F8" s="6">
        <v>2008</v>
      </c>
      <c r="G8" s="6"/>
      <c r="H8" s="6">
        <v>500</v>
      </c>
      <c r="I8" s="6">
        <v>505</v>
      </c>
      <c r="J8" s="6">
        <v>603</v>
      </c>
      <c r="K8" s="6">
        <v>667</v>
      </c>
      <c r="L8" s="6">
        <v>480</v>
      </c>
      <c r="M8" s="6" t="s">
        <v>376</v>
      </c>
      <c r="N8" s="6" t="s">
        <v>377</v>
      </c>
      <c r="O8" s="6">
        <v>550</v>
      </c>
      <c r="P8" s="6">
        <v>630</v>
      </c>
      <c r="Q8" s="6"/>
      <c r="R8" s="6">
        <v>1200</v>
      </c>
      <c r="S8" s="6"/>
      <c r="T8" s="6">
        <v>330</v>
      </c>
      <c r="U8" s="6">
        <v>550</v>
      </c>
      <c r="V8" s="6">
        <v>600</v>
      </c>
      <c r="W8" s="6">
        <v>340</v>
      </c>
      <c r="X8" s="6"/>
      <c r="Y8" s="6"/>
      <c r="Z8" s="6"/>
      <c r="AA8" s="6" t="s">
        <v>371</v>
      </c>
      <c r="AB8" s="6" t="s">
        <v>372</v>
      </c>
      <c r="AC8" s="6" t="s">
        <v>372</v>
      </c>
      <c r="AD8" s="6">
        <v>1</v>
      </c>
      <c r="AE8" s="6">
        <v>1</v>
      </c>
      <c r="AF8" s="6" t="s">
        <v>373</v>
      </c>
      <c r="AG8" s="6"/>
      <c r="AH8" s="6"/>
      <c r="AI8" s="6"/>
      <c r="AJ8" s="6" t="s">
        <v>374</v>
      </c>
      <c r="AK8" s="6"/>
      <c r="AL8" s="6" t="s">
        <v>374</v>
      </c>
      <c r="AM8" s="6" t="s">
        <v>373</v>
      </c>
      <c r="AN8" s="6"/>
      <c r="AO8" s="6" t="s">
        <v>375</v>
      </c>
      <c r="AP8" s="6">
        <v>98.6</v>
      </c>
      <c r="AQ8" s="6">
        <v>98.1</v>
      </c>
      <c r="AR8" s="6">
        <v>3</v>
      </c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>
        <v>2111</v>
      </c>
      <c r="BH8" s="6">
        <v>2170</v>
      </c>
      <c r="BI8" s="6">
        <v>1022</v>
      </c>
      <c r="BJ8" s="6">
        <v>1815</v>
      </c>
      <c r="BK8" s="6"/>
      <c r="BL8" s="6"/>
      <c r="BM8" s="6"/>
      <c r="BN8" s="6"/>
      <c r="BO8" s="6"/>
      <c r="BP8" s="6" t="s">
        <v>446</v>
      </c>
      <c r="BQ8" s="6" t="s">
        <v>447</v>
      </c>
      <c r="BR8" s="6" t="s">
        <v>448</v>
      </c>
      <c r="BS8" s="6" t="s">
        <v>449</v>
      </c>
      <c r="BT8" s="6" t="s">
        <v>474</v>
      </c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</row>
    <row r="9" spans="1:131" customFormat="1">
      <c r="A9" s="6" t="s">
        <v>683</v>
      </c>
      <c r="B9" t="s">
        <v>443</v>
      </c>
      <c r="C9" t="s">
        <v>716</v>
      </c>
      <c r="D9" t="s">
        <v>717</v>
      </c>
      <c r="E9" t="s">
        <v>80</v>
      </c>
      <c r="F9">
        <v>2008</v>
      </c>
      <c r="H9">
        <v>491</v>
      </c>
      <c r="I9">
        <v>500</v>
      </c>
      <c r="J9">
        <v>601</v>
      </c>
      <c r="K9">
        <v>667</v>
      </c>
      <c r="L9">
        <v>480</v>
      </c>
      <c r="M9" t="s">
        <v>376</v>
      </c>
      <c r="N9" t="s">
        <v>378</v>
      </c>
      <c r="R9">
        <v>2500</v>
      </c>
      <c r="S9">
        <v>370</v>
      </c>
      <c r="T9">
        <v>330</v>
      </c>
      <c r="U9">
        <v>550</v>
      </c>
      <c r="V9">
        <v>600</v>
      </c>
      <c r="X9">
        <v>-9999</v>
      </c>
      <c r="Y9">
        <v>-9999</v>
      </c>
      <c r="AA9" t="s">
        <v>371</v>
      </c>
      <c r="AB9" t="s">
        <v>372</v>
      </c>
      <c r="AC9" t="s">
        <v>372</v>
      </c>
      <c r="AD9">
        <v>2</v>
      </c>
      <c r="AE9">
        <v>1</v>
      </c>
      <c r="AF9" t="s">
        <v>373</v>
      </c>
      <c r="AG9" t="s">
        <v>555</v>
      </c>
      <c r="AJ9" t="s">
        <v>474</v>
      </c>
      <c r="AL9" t="s">
        <v>474</v>
      </c>
      <c r="AO9" t="s">
        <v>375</v>
      </c>
      <c r="AP9">
        <v>98.6</v>
      </c>
      <c r="AQ9">
        <v>98.1</v>
      </c>
      <c r="AR9">
        <v>3</v>
      </c>
      <c r="AS9">
        <v>14.73</v>
      </c>
      <c r="AT9">
        <v>87.29</v>
      </c>
      <c r="AU9">
        <v>24.55</v>
      </c>
      <c r="AV9">
        <v>92.38</v>
      </c>
      <c r="AW9">
        <v>49.1</v>
      </c>
      <c r="AX9">
        <v>96.15</v>
      </c>
      <c r="AY9">
        <v>98.2</v>
      </c>
      <c r="AZ9">
        <v>97.92</v>
      </c>
      <c r="BA9">
        <v>147.30000000000001</v>
      </c>
      <c r="BB9">
        <v>98.41</v>
      </c>
      <c r="BC9">
        <v>294.60000000000002</v>
      </c>
      <c r="BD9">
        <v>98.6</v>
      </c>
      <c r="BE9">
        <v>491</v>
      </c>
      <c r="BF9">
        <v>98.26</v>
      </c>
      <c r="BG9">
        <v>2111</v>
      </c>
      <c r="BH9">
        <v>2170</v>
      </c>
      <c r="BI9">
        <v>1022</v>
      </c>
      <c r="BJ9">
        <v>1815</v>
      </c>
      <c r="BK9" t="s">
        <v>296</v>
      </c>
      <c r="BP9" t="s">
        <v>446</v>
      </c>
      <c r="BQ9" t="s">
        <v>447</v>
      </c>
      <c r="BR9" t="s">
        <v>448</v>
      </c>
      <c r="BS9" t="s">
        <v>449</v>
      </c>
      <c r="BT9" s="33" t="b">
        <v>1</v>
      </c>
    </row>
    <row r="10" spans="1:131" customFormat="1">
      <c r="A10" s="32" t="s">
        <v>683</v>
      </c>
      <c r="B10" t="s">
        <v>443</v>
      </c>
      <c r="C10" t="s">
        <v>718</v>
      </c>
      <c r="D10" t="s">
        <v>719</v>
      </c>
      <c r="E10" t="s">
        <v>83</v>
      </c>
      <c r="F10">
        <v>2008</v>
      </c>
      <c r="H10">
        <v>500</v>
      </c>
      <c r="I10">
        <v>500</v>
      </c>
      <c r="J10">
        <v>1</v>
      </c>
      <c r="K10">
        <v>667</v>
      </c>
      <c r="L10">
        <v>480</v>
      </c>
      <c r="M10" t="s">
        <v>376</v>
      </c>
      <c r="N10" t="s">
        <v>378</v>
      </c>
      <c r="R10">
        <v>2000</v>
      </c>
      <c r="S10">
        <v>-9999</v>
      </c>
      <c r="T10">
        <v>330</v>
      </c>
      <c r="U10">
        <v>600</v>
      </c>
      <c r="V10">
        <v>600</v>
      </c>
      <c r="X10">
        <v>-9999</v>
      </c>
      <c r="Y10">
        <v>-9999</v>
      </c>
      <c r="AA10" t="s">
        <v>371</v>
      </c>
      <c r="AB10" t="s">
        <v>372</v>
      </c>
      <c r="AC10" t="s">
        <v>372</v>
      </c>
      <c r="AD10">
        <v>8</v>
      </c>
      <c r="AE10">
        <v>1</v>
      </c>
      <c r="AF10" t="s">
        <v>373</v>
      </c>
      <c r="AG10" t="s">
        <v>555</v>
      </c>
      <c r="AN10" t="s">
        <v>375</v>
      </c>
      <c r="AP10">
        <v>98.3</v>
      </c>
      <c r="AQ10">
        <v>97.93</v>
      </c>
      <c r="AR10">
        <v>3</v>
      </c>
      <c r="AS10">
        <v>50</v>
      </c>
      <c r="AT10">
        <v>96.7</v>
      </c>
      <c r="AU10">
        <v>100</v>
      </c>
      <c r="AV10">
        <v>98</v>
      </c>
      <c r="AW10">
        <v>150</v>
      </c>
      <c r="AX10">
        <v>98.3</v>
      </c>
      <c r="AY10">
        <v>250</v>
      </c>
      <c r="AZ10">
        <v>98.3</v>
      </c>
      <c r="BA10">
        <v>375</v>
      </c>
      <c r="BB10">
        <v>98.2</v>
      </c>
      <c r="BC10">
        <v>500</v>
      </c>
      <c r="BD10">
        <v>97.9</v>
      </c>
      <c r="BG10">
        <v>2110</v>
      </c>
      <c r="BH10">
        <v>2170</v>
      </c>
      <c r="BI10">
        <v>1010</v>
      </c>
      <c r="BJ10">
        <v>1706</v>
      </c>
      <c r="BK10" t="s">
        <v>296</v>
      </c>
      <c r="BP10" t="s">
        <v>446</v>
      </c>
      <c r="BQ10" t="s">
        <v>447</v>
      </c>
      <c r="BR10" t="s">
        <v>448</v>
      </c>
      <c r="BS10" t="s">
        <v>720</v>
      </c>
      <c r="BT10" s="33" t="b">
        <v>1</v>
      </c>
      <c r="BX10">
        <v>330</v>
      </c>
      <c r="BY10">
        <v>98.7</v>
      </c>
      <c r="BZ10">
        <v>97.87</v>
      </c>
      <c r="CA10">
        <v>50</v>
      </c>
      <c r="CB10">
        <v>97.4</v>
      </c>
      <c r="CC10">
        <v>100</v>
      </c>
      <c r="CD10">
        <v>98.6</v>
      </c>
      <c r="CE10">
        <v>150</v>
      </c>
      <c r="CF10">
        <v>98.7</v>
      </c>
      <c r="CG10">
        <v>250</v>
      </c>
      <c r="CH10">
        <v>98.7</v>
      </c>
      <c r="CI10">
        <v>375</v>
      </c>
      <c r="CJ10">
        <v>98.4</v>
      </c>
      <c r="CK10">
        <v>500</v>
      </c>
      <c r="CL10">
        <v>97.9</v>
      </c>
      <c r="CO10">
        <v>370</v>
      </c>
      <c r="CP10">
        <v>98.3</v>
      </c>
      <c r="CQ10">
        <v>97.93</v>
      </c>
      <c r="CR10">
        <v>50</v>
      </c>
      <c r="CS10">
        <v>96.7</v>
      </c>
      <c r="CT10">
        <v>100</v>
      </c>
      <c r="CU10">
        <v>98</v>
      </c>
      <c r="CV10">
        <v>150</v>
      </c>
      <c r="CW10">
        <v>98.3</v>
      </c>
      <c r="CX10">
        <v>250</v>
      </c>
      <c r="CY10">
        <v>98.3</v>
      </c>
      <c r="CZ10">
        <v>375</v>
      </c>
      <c r="DA10">
        <v>98.2</v>
      </c>
      <c r="DB10">
        <v>500</v>
      </c>
      <c r="DC10">
        <v>97.9</v>
      </c>
      <c r="DF10">
        <v>480</v>
      </c>
      <c r="DG10">
        <v>97.3</v>
      </c>
      <c r="DH10">
        <v>96.82</v>
      </c>
      <c r="DI10">
        <v>50</v>
      </c>
      <c r="DJ10">
        <v>94.9</v>
      </c>
      <c r="DK10">
        <v>100</v>
      </c>
      <c r="DL10">
        <v>96.9</v>
      </c>
      <c r="DM10">
        <v>150</v>
      </c>
      <c r="DN10">
        <v>97.3</v>
      </c>
      <c r="DO10">
        <v>250</v>
      </c>
      <c r="DP10">
        <v>97.3</v>
      </c>
      <c r="DQ10">
        <v>375</v>
      </c>
      <c r="DR10">
        <v>97.2</v>
      </c>
      <c r="DS10">
        <v>500</v>
      </c>
      <c r="DT10">
        <v>96.7</v>
      </c>
    </row>
    <row r="11" spans="1:131" customFormat="1">
      <c r="A11" s="32" t="s">
        <v>683</v>
      </c>
      <c r="B11" t="s">
        <v>443</v>
      </c>
      <c r="C11" t="s">
        <v>450</v>
      </c>
      <c r="D11" t="s">
        <v>451</v>
      </c>
      <c r="E11" t="s">
        <v>80</v>
      </c>
      <c r="F11">
        <v>2008</v>
      </c>
      <c r="H11">
        <v>500</v>
      </c>
      <c r="I11">
        <v>500</v>
      </c>
      <c r="J11">
        <v>601.40650000000005</v>
      </c>
      <c r="K11">
        <v>667</v>
      </c>
      <c r="L11">
        <v>480</v>
      </c>
      <c r="M11" t="s">
        <v>376</v>
      </c>
      <c r="N11" t="s">
        <v>378</v>
      </c>
      <c r="R11">
        <v>2500</v>
      </c>
      <c r="S11">
        <v>370</v>
      </c>
      <c r="T11">
        <v>330</v>
      </c>
      <c r="U11">
        <v>550</v>
      </c>
      <c r="V11">
        <v>600</v>
      </c>
      <c r="X11">
        <v>-9999</v>
      </c>
      <c r="Y11">
        <v>-9999</v>
      </c>
      <c r="AA11" t="s">
        <v>371</v>
      </c>
      <c r="AB11" t="s">
        <v>372</v>
      </c>
      <c r="AC11" t="s">
        <v>372</v>
      </c>
      <c r="AD11">
        <v>2</v>
      </c>
      <c r="AE11">
        <v>1</v>
      </c>
      <c r="AF11" t="s">
        <v>373</v>
      </c>
      <c r="AG11" t="s">
        <v>555</v>
      </c>
      <c r="AJ11" t="s">
        <v>474</v>
      </c>
      <c r="AL11" t="s">
        <v>474</v>
      </c>
      <c r="AO11" t="s">
        <v>375</v>
      </c>
      <c r="AP11">
        <v>98.6</v>
      </c>
      <c r="AQ11">
        <v>98.1</v>
      </c>
      <c r="AR11">
        <v>3</v>
      </c>
      <c r="AS11">
        <v>15</v>
      </c>
      <c r="AT11">
        <v>87.29</v>
      </c>
      <c r="AU11">
        <v>25</v>
      </c>
      <c r="AV11">
        <v>92.38</v>
      </c>
      <c r="AW11">
        <v>50</v>
      </c>
      <c r="AX11">
        <v>96.15</v>
      </c>
      <c r="AY11">
        <v>100</v>
      </c>
      <c r="AZ11">
        <v>97.92</v>
      </c>
      <c r="BA11">
        <v>150</v>
      </c>
      <c r="BB11">
        <v>98.41</v>
      </c>
      <c r="BC11">
        <v>300</v>
      </c>
      <c r="BD11">
        <v>98.6</v>
      </c>
      <c r="BE11">
        <v>500</v>
      </c>
      <c r="BF11">
        <v>98.26</v>
      </c>
      <c r="BG11">
        <v>2111</v>
      </c>
      <c r="BH11">
        <v>2170</v>
      </c>
      <c r="BI11">
        <v>1022</v>
      </c>
      <c r="BJ11">
        <v>1815</v>
      </c>
      <c r="BK11" t="s">
        <v>296</v>
      </c>
      <c r="BP11" t="s">
        <v>446</v>
      </c>
      <c r="BQ11" t="s">
        <v>447</v>
      </c>
      <c r="BR11" t="s">
        <v>448</v>
      </c>
      <c r="BS11" t="s">
        <v>449</v>
      </c>
      <c r="BT11" s="33" t="b">
        <v>1</v>
      </c>
    </row>
    <row r="12" spans="1:131" customFormat="1">
      <c r="A12" s="32" t="s">
        <v>683</v>
      </c>
      <c r="B12" t="s">
        <v>443</v>
      </c>
      <c r="C12" t="s">
        <v>716</v>
      </c>
      <c r="D12" t="s">
        <v>717</v>
      </c>
      <c r="E12" t="s">
        <v>80</v>
      </c>
      <c r="F12">
        <v>2008</v>
      </c>
      <c r="H12">
        <v>491</v>
      </c>
      <c r="I12">
        <v>500</v>
      </c>
      <c r="J12">
        <v>601</v>
      </c>
      <c r="K12">
        <v>667</v>
      </c>
      <c r="L12">
        <v>480</v>
      </c>
      <c r="M12" t="s">
        <v>376</v>
      </c>
      <c r="N12" t="s">
        <v>378</v>
      </c>
      <c r="R12">
        <v>2500</v>
      </c>
      <c r="S12">
        <v>370</v>
      </c>
      <c r="T12">
        <v>330</v>
      </c>
      <c r="U12">
        <v>550</v>
      </c>
      <c r="V12">
        <v>600</v>
      </c>
      <c r="X12">
        <v>-9999</v>
      </c>
      <c r="Y12">
        <v>-9999</v>
      </c>
      <c r="AA12" t="s">
        <v>371</v>
      </c>
      <c r="AB12" t="s">
        <v>372</v>
      </c>
      <c r="AC12" t="s">
        <v>372</v>
      </c>
      <c r="AD12">
        <v>2</v>
      </c>
      <c r="AE12">
        <v>1</v>
      </c>
      <c r="AF12" t="s">
        <v>373</v>
      </c>
      <c r="AG12" t="s">
        <v>555</v>
      </c>
      <c r="AJ12" t="s">
        <v>474</v>
      </c>
      <c r="AL12" t="s">
        <v>474</v>
      </c>
      <c r="AO12" t="s">
        <v>375</v>
      </c>
      <c r="AP12">
        <v>98.6</v>
      </c>
      <c r="AQ12">
        <v>98.1</v>
      </c>
      <c r="AR12">
        <v>3</v>
      </c>
      <c r="AS12">
        <v>14.73</v>
      </c>
      <c r="AT12">
        <v>87.29</v>
      </c>
      <c r="AU12">
        <v>24.55</v>
      </c>
      <c r="AV12">
        <v>92.38</v>
      </c>
      <c r="AW12">
        <v>49.1</v>
      </c>
      <c r="AX12">
        <v>96.15</v>
      </c>
      <c r="AY12">
        <v>98.2</v>
      </c>
      <c r="AZ12">
        <v>97.92</v>
      </c>
      <c r="BA12">
        <v>147.30000000000001</v>
      </c>
      <c r="BB12">
        <v>98.41</v>
      </c>
      <c r="BC12">
        <v>294.60000000000002</v>
      </c>
      <c r="BD12">
        <v>98.6</v>
      </c>
      <c r="BE12">
        <v>491</v>
      </c>
      <c r="BF12">
        <v>98.26</v>
      </c>
      <c r="BG12">
        <v>2111</v>
      </c>
      <c r="BH12">
        <v>2170</v>
      </c>
      <c r="BI12">
        <v>1022</v>
      </c>
      <c r="BJ12">
        <v>1815</v>
      </c>
      <c r="BK12" t="s">
        <v>296</v>
      </c>
      <c r="BP12" t="s">
        <v>446</v>
      </c>
      <c r="BQ12" t="s">
        <v>447</v>
      </c>
      <c r="BR12" t="s">
        <v>448</v>
      </c>
      <c r="BS12" t="s">
        <v>449</v>
      </c>
      <c r="BT12" s="33" t="b">
        <v>1</v>
      </c>
    </row>
    <row r="13" spans="1:131" customFormat="1">
      <c r="A13" s="32" t="s">
        <v>683</v>
      </c>
      <c r="B13" t="s">
        <v>443</v>
      </c>
      <c r="C13" t="s">
        <v>718</v>
      </c>
      <c r="D13" t="s">
        <v>719</v>
      </c>
      <c r="E13" t="s">
        <v>83</v>
      </c>
      <c r="F13">
        <v>2008</v>
      </c>
      <c r="H13">
        <v>500</v>
      </c>
      <c r="I13">
        <v>500</v>
      </c>
      <c r="J13">
        <v>1</v>
      </c>
      <c r="K13">
        <v>667</v>
      </c>
      <c r="L13">
        <v>480</v>
      </c>
      <c r="M13" t="s">
        <v>376</v>
      </c>
      <c r="N13" t="s">
        <v>378</v>
      </c>
      <c r="R13">
        <v>2000</v>
      </c>
      <c r="S13">
        <v>-9999</v>
      </c>
      <c r="T13">
        <v>330</v>
      </c>
      <c r="U13">
        <v>600</v>
      </c>
      <c r="V13">
        <v>600</v>
      </c>
      <c r="X13">
        <v>-9999</v>
      </c>
      <c r="Y13">
        <v>-9999</v>
      </c>
      <c r="AA13" t="s">
        <v>371</v>
      </c>
      <c r="AB13" t="s">
        <v>372</v>
      </c>
      <c r="AC13" t="s">
        <v>372</v>
      </c>
      <c r="AD13">
        <v>8</v>
      </c>
      <c r="AE13">
        <v>1</v>
      </c>
      <c r="AF13" t="s">
        <v>373</v>
      </c>
      <c r="AG13" t="s">
        <v>555</v>
      </c>
      <c r="AN13" t="s">
        <v>375</v>
      </c>
      <c r="AP13">
        <v>98.1</v>
      </c>
      <c r="AQ13">
        <v>97.55</v>
      </c>
      <c r="AR13">
        <v>3</v>
      </c>
      <c r="AS13">
        <v>50</v>
      </c>
      <c r="AT13">
        <v>97.3</v>
      </c>
      <c r="AU13">
        <v>100</v>
      </c>
      <c r="AV13">
        <v>98</v>
      </c>
      <c r="AW13">
        <v>150</v>
      </c>
      <c r="AX13">
        <v>98.1</v>
      </c>
      <c r="AY13">
        <v>250</v>
      </c>
      <c r="AZ13">
        <v>97.9</v>
      </c>
      <c r="BA13">
        <v>375</v>
      </c>
      <c r="BB13">
        <v>97.6</v>
      </c>
      <c r="BC13">
        <v>500</v>
      </c>
      <c r="BD13">
        <v>97</v>
      </c>
      <c r="BG13">
        <v>2110</v>
      </c>
      <c r="BH13">
        <v>2170</v>
      </c>
      <c r="BI13">
        <v>1010</v>
      </c>
      <c r="BJ13">
        <v>1706</v>
      </c>
      <c r="BK13" t="s">
        <v>296</v>
      </c>
      <c r="BP13" t="s">
        <v>446</v>
      </c>
      <c r="BQ13" t="s">
        <v>447</v>
      </c>
      <c r="BR13" t="s">
        <v>448</v>
      </c>
      <c r="BS13" t="s">
        <v>720</v>
      </c>
      <c r="BT13" s="33" t="b">
        <v>1</v>
      </c>
      <c r="BX13">
        <v>330</v>
      </c>
      <c r="BY13">
        <v>98.7</v>
      </c>
      <c r="BZ13">
        <v>97.87</v>
      </c>
      <c r="CA13">
        <v>50</v>
      </c>
      <c r="CB13">
        <v>97.4</v>
      </c>
      <c r="CC13">
        <v>100</v>
      </c>
      <c r="CD13">
        <v>98.6</v>
      </c>
      <c r="CE13">
        <v>150</v>
      </c>
      <c r="CF13">
        <v>98.7</v>
      </c>
      <c r="CG13">
        <v>250</v>
      </c>
      <c r="CH13">
        <v>98.7</v>
      </c>
      <c r="CI13">
        <v>375</v>
      </c>
      <c r="CJ13">
        <v>98.4</v>
      </c>
      <c r="CK13">
        <v>500</v>
      </c>
      <c r="CL13">
        <v>97.9</v>
      </c>
      <c r="CO13">
        <v>370</v>
      </c>
      <c r="CP13">
        <v>98.3</v>
      </c>
      <c r="CQ13">
        <v>97.93</v>
      </c>
      <c r="CR13">
        <v>50</v>
      </c>
      <c r="CS13">
        <v>96.7</v>
      </c>
      <c r="CT13">
        <v>100</v>
      </c>
      <c r="CU13">
        <v>98</v>
      </c>
      <c r="CV13">
        <v>150</v>
      </c>
      <c r="CW13">
        <v>98.3</v>
      </c>
      <c r="CX13">
        <v>250</v>
      </c>
      <c r="CY13">
        <v>98.3</v>
      </c>
      <c r="CZ13">
        <v>375</v>
      </c>
      <c r="DA13">
        <v>98.2</v>
      </c>
      <c r="DB13">
        <v>500</v>
      </c>
      <c r="DC13">
        <v>97.9</v>
      </c>
      <c r="DF13">
        <v>480</v>
      </c>
      <c r="DG13">
        <v>97.3</v>
      </c>
      <c r="DH13">
        <v>96.82</v>
      </c>
      <c r="DI13">
        <v>50</v>
      </c>
      <c r="DJ13">
        <v>94.9</v>
      </c>
      <c r="DK13">
        <v>100</v>
      </c>
      <c r="DL13">
        <v>96.9</v>
      </c>
      <c r="DM13">
        <v>150</v>
      </c>
      <c r="DN13">
        <v>97.3</v>
      </c>
      <c r="DO13">
        <v>250</v>
      </c>
      <c r="DP13">
        <v>97.3</v>
      </c>
      <c r="DQ13">
        <v>375</v>
      </c>
      <c r="DR13">
        <v>97.2</v>
      </c>
      <c r="DS13">
        <v>500</v>
      </c>
      <c r="DT13">
        <v>96.7</v>
      </c>
    </row>
    <row r="14" spans="1:131" customFormat="1">
      <c r="A14" s="32" t="s">
        <v>683</v>
      </c>
      <c r="B14" t="s">
        <v>443</v>
      </c>
      <c r="C14" t="s">
        <v>735</v>
      </c>
      <c r="D14" t="s">
        <v>736</v>
      </c>
      <c r="E14" t="s">
        <v>83</v>
      </c>
      <c r="F14">
        <v>2008</v>
      </c>
      <c r="H14">
        <v>500</v>
      </c>
      <c r="I14">
        <v>500</v>
      </c>
      <c r="J14">
        <v>1</v>
      </c>
      <c r="K14">
        <v>667</v>
      </c>
      <c r="L14">
        <v>480</v>
      </c>
      <c r="M14" t="s">
        <v>545</v>
      </c>
      <c r="N14" t="s">
        <v>378</v>
      </c>
      <c r="R14">
        <v>2500</v>
      </c>
      <c r="S14">
        <v>-9999</v>
      </c>
      <c r="T14">
        <v>330</v>
      </c>
      <c r="U14">
        <v>600</v>
      </c>
      <c r="V14">
        <v>600</v>
      </c>
      <c r="X14">
        <v>-9999</v>
      </c>
      <c r="Y14">
        <v>-9999</v>
      </c>
      <c r="AA14" t="s">
        <v>371</v>
      </c>
      <c r="AB14" t="s">
        <v>372</v>
      </c>
      <c r="AC14" t="s">
        <v>372</v>
      </c>
      <c r="AD14">
        <v>8</v>
      </c>
      <c r="AE14">
        <v>1</v>
      </c>
      <c r="AF14" t="s">
        <v>373</v>
      </c>
      <c r="AG14" t="s">
        <v>555</v>
      </c>
      <c r="AN14" t="s">
        <v>375</v>
      </c>
      <c r="AP14">
        <v>98.3</v>
      </c>
      <c r="AQ14">
        <v>97.91</v>
      </c>
      <c r="AR14">
        <v>3</v>
      </c>
      <c r="AS14">
        <v>50</v>
      </c>
      <c r="AT14">
        <v>96.7</v>
      </c>
      <c r="AU14">
        <v>100</v>
      </c>
      <c r="AV14">
        <v>98</v>
      </c>
      <c r="AW14">
        <v>150</v>
      </c>
      <c r="AX14">
        <v>98.3</v>
      </c>
      <c r="AY14">
        <v>250</v>
      </c>
      <c r="AZ14">
        <v>98.3</v>
      </c>
      <c r="BA14">
        <v>375</v>
      </c>
      <c r="BB14">
        <v>98.2</v>
      </c>
      <c r="BC14">
        <v>500</v>
      </c>
      <c r="BD14">
        <v>97.9</v>
      </c>
      <c r="BG14">
        <v>2110</v>
      </c>
      <c r="BH14">
        <v>2170</v>
      </c>
      <c r="BI14">
        <v>1010</v>
      </c>
      <c r="BJ14">
        <v>1706</v>
      </c>
      <c r="BK14" t="s">
        <v>296</v>
      </c>
      <c r="BP14" t="s">
        <v>446</v>
      </c>
      <c r="BQ14" t="s">
        <v>447</v>
      </c>
      <c r="BR14" t="s">
        <v>448</v>
      </c>
      <c r="BS14" t="s">
        <v>720</v>
      </c>
      <c r="BT14" s="33" t="b">
        <v>1</v>
      </c>
      <c r="BX14">
        <v>330</v>
      </c>
      <c r="BY14">
        <v>98.7</v>
      </c>
      <c r="BZ14">
        <v>97.87</v>
      </c>
      <c r="CA14">
        <v>50</v>
      </c>
      <c r="CB14">
        <v>97.4</v>
      </c>
      <c r="CC14">
        <v>100</v>
      </c>
      <c r="CD14">
        <v>98.6</v>
      </c>
      <c r="CE14">
        <v>150</v>
      </c>
      <c r="CF14">
        <v>98.7</v>
      </c>
      <c r="CG14">
        <v>250</v>
      </c>
      <c r="CH14">
        <v>98.7</v>
      </c>
      <c r="CI14">
        <v>375</v>
      </c>
      <c r="CJ14">
        <v>98.4</v>
      </c>
      <c r="CK14">
        <v>500</v>
      </c>
      <c r="CL14">
        <v>97.9</v>
      </c>
      <c r="CO14">
        <v>370</v>
      </c>
      <c r="CP14">
        <v>98.3</v>
      </c>
      <c r="CQ14">
        <v>97.93</v>
      </c>
      <c r="CR14">
        <v>50</v>
      </c>
      <c r="CS14">
        <v>96.7</v>
      </c>
      <c r="CT14">
        <v>100</v>
      </c>
      <c r="CU14">
        <v>98</v>
      </c>
      <c r="CV14">
        <v>150</v>
      </c>
      <c r="CW14">
        <v>98.3</v>
      </c>
      <c r="CX14">
        <v>250</v>
      </c>
      <c r="CY14">
        <v>98.3</v>
      </c>
      <c r="CZ14">
        <v>375</v>
      </c>
      <c r="DA14">
        <v>98.2</v>
      </c>
      <c r="DB14">
        <v>500</v>
      </c>
      <c r="DC14">
        <v>97.9</v>
      </c>
      <c r="DF14">
        <v>480</v>
      </c>
      <c r="DG14">
        <v>97.3</v>
      </c>
      <c r="DH14">
        <v>96.82</v>
      </c>
      <c r="DI14">
        <v>50</v>
      </c>
      <c r="DJ14">
        <v>94.9</v>
      </c>
      <c r="DK14">
        <v>100</v>
      </c>
      <c r="DL14">
        <v>96.9</v>
      </c>
      <c r="DM14">
        <v>150</v>
      </c>
      <c r="DN14">
        <v>97.3</v>
      </c>
      <c r="DO14">
        <v>250</v>
      </c>
      <c r="DP14">
        <v>97.3</v>
      </c>
      <c r="DQ14">
        <v>375</v>
      </c>
      <c r="DR14">
        <v>97.2</v>
      </c>
      <c r="DS14">
        <v>500</v>
      </c>
      <c r="DT14">
        <v>96.7</v>
      </c>
    </row>
    <row r="15" spans="1:131" customFormat="1">
      <c r="A15" s="32" t="s">
        <v>683</v>
      </c>
      <c r="B15" t="s">
        <v>546</v>
      </c>
      <c r="C15" t="s">
        <v>714</v>
      </c>
      <c r="D15" t="s">
        <v>715</v>
      </c>
      <c r="E15" t="s">
        <v>711</v>
      </c>
      <c r="F15">
        <v>2003</v>
      </c>
      <c r="H15">
        <v>1050</v>
      </c>
      <c r="I15">
        <v>1050</v>
      </c>
      <c r="J15">
        <v>1272</v>
      </c>
      <c r="K15">
        <v>1272</v>
      </c>
      <c r="L15">
        <v>400</v>
      </c>
      <c r="M15" t="s">
        <v>376</v>
      </c>
      <c r="N15" t="s">
        <v>378</v>
      </c>
      <c r="O15">
        <v>1092</v>
      </c>
      <c r="R15">
        <v>2600</v>
      </c>
      <c r="S15">
        <v>450</v>
      </c>
      <c r="T15">
        <v>330</v>
      </c>
      <c r="U15">
        <v>480</v>
      </c>
      <c r="V15">
        <v>600</v>
      </c>
      <c r="W15">
        <v>330</v>
      </c>
      <c r="X15">
        <v>3084</v>
      </c>
      <c r="Y15">
        <v>3309</v>
      </c>
      <c r="AA15" t="s">
        <v>371</v>
      </c>
      <c r="AB15" t="s">
        <v>372</v>
      </c>
      <c r="AC15" t="s">
        <v>372</v>
      </c>
      <c r="AD15">
        <v>12</v>
      </c>
      <c r="AE15">
        <v>1</v>
      </c>
      <c r="AF15" t="s">
        <v>373</v>
      </c>
      <c r="AG15" t="s">
        <v>553</v>
      </c>
      <c r="AH15">
        <v>1</v>
      </c>
      <c r="AJ15" t="s">
        <v>474</v>
      </c>
      <c r="AL15" t="s">
        <v>474</v>
      </c>
      <c r="AO15" t="s">
        <v>375</v>
      </c>
      <c r="AP15">
        <v>97.2</v>
      </c>
      <c r="AQ15">
        <v>96.5</v>
      </c>
      <c r="AR15">
        <v>3</v>
      </c>
      <c r="AS15">
        <v>31.5</v>
      </c>
      <c r="AT15">
        <v>80.87</v>
      </c>
      <c r="AU15">
        <v>52.5</v>
      </c>
      <c r="AV15">
        <v>88.21</v>
      </c>
      <c r="AW15">
        <v>105</v>
      </c>
      <c r="AX15">
        <v>93.64</v>
      </c>
      <c r="AY15">
        <v>210</v>
      </c>
      <c r="AZ15">
        <v>96.2</v>
      </c>
      <c r="BA15">
        <v>315</v>
      </c>
      <c r="BB15">
        <v>96.91</v>
      </c>
      <c r="BC15">
        <v>630</v>
      </c>
      <c r="BD15">
        <v>97.2</v>
      </c>
      <c r="BE15">
        <v>1050</v>
      </c>
      <c r="BF15">
        <v>96.73</v>
      </c>
      <c r="BG15">
        <v>2002</v>
      </c>
      <c r="BH15">
        <v>10872</v>
      </c>
      <c r="BI15">
        <v>834</v>
      </c>
      <c r="BJ15">
        <v>8100</v>
      </c>
      <c r="BK15" t="s">
        <v>296</v>
      </c>
      <c r="BP15" t="s">
        <v>543</v>
      </c>
      <c r="BQ15" t="s">
        <v>542</v>
      </c>
      <c r="BR15" t="s">
        <v>547</v>
      </c>
      <c r="BT15" s="33" t="b">
        <v>0</v>
      </c>
    </row>
    <row r="16" spans="1:131" customFormat="1">
      <c r="A16" s="32" t="s">
        <v>683</v>
      </c>
      <c r="B16" t="s">
        <v>546</v>
      </c>
      <c r="C16" t="s">
        <v>709</v>
      </c>
      <c r="D16" t="s">
        <v>710</v>
      </c>
      <c r="E16" t="s">
        <v>711</v>
      </c>
      <c r="F16">
        <v>2003</v>
      </c>
      <c r="H16">
        <v>1350</v>
      </c>
      <c r="I16">
        <v>1400</v>
      </c>
      <c r="J16">
        <v>1696</v>
      </c>
      <c r="K16">
        <v>1696</v>
      </c>
      <c r="L16">
        <v>400</v>
      </c>
      <c r="M16" t="s">
        <v>376</v>
      </c>
      <c r="N16" t="s">
        <v>378</v>
      </c>
      <c r="O16">
        <v>1456</v>
      </c>
      <c r="P16">
        <v>1456</v>
      </c>
      <c r="R16">
        <v>2600</v>
      </c>
      <c r="S16">
        <v>450</v>
      </c>
      <c r="T16">
        <v>330</v>
      </c>
      <c r="U16">
        <v>480</v>
      </c>
      <c r="V16">
        <v>600</v>
      </c>
      <c r="X16">
        <v>3084</v>
      </c>
      <c r="Y16">
        <v>4412</v>
      </c>
      <c r="AA16" t="s">
        <v>371</v>
      </c>
      <c r="AB16" t="s">
        <v>372</v>
      </c>
      <c r="AC16" t="s">
        <v>372</v>
      </c>
      <c r="AD16">
        <v>12</v>
      </c>
      <c r="AE16">
        <v>1</v>
      </c>
      <c r="AF16" t="s">
        <v>373</v>
      </c>
      <c r="AG16" t="s">
        <v>553</v>
      </c>
      <c r="AH16">
        <v>1</v>
      </c>
      <c r="AJ16" t="s">
        <v>474</v>
      </c>
      <c r="AL16" t="s">
        <v>474</v>
      </c>
      <c r="AO16" t="s">
        <v>375</v>
      </c>
      <c r="AP16">
        <v>97.2</v>
      </c>
      <c r="AQ16">
        <v>96.5</v>
      </c>
      <c r="AR16">
        <v>3</v>
      </c>
      <c r="AS16">
        <v>40.5</v>
      </c>
      <c r="AT16">
        <v>80.87</v>
      </c>
      <c r="AU16">
        <v>67.5</v>
      </c>
      <c r="AV16">
        <v>88.21</v>
      </c>
      <c r="AW16">
        <v>135</v>
      </c>
      <c r="AX16">
        <v>93.64</v>
      </c>
      <c r="AY16">
        <v>270</v>
      </c>
      <c r="AZ16">
        <v>96.2</v>
      </c>
      <c r="BA16">
        <v>405</v>
      </c>
      <c r="BB16">
        <v>96.91</v>
      </c>
      <c r="BC16">
        <v>810</v>
      </c>
      <c r="BD16">
        <v>97.2</v>
      </c>
      <c r="BE16">
        <v>1350</v>
      </c>
      <c r="BF16">
        <v>96.73</v>
      </c>
      <c r="BG16">
        <v>2002</v>
      </c>
      <c r="BH16">
        <v>10872</v>
      </c>
      <c r="BI16">
        <v>834</v>
      </c>
      <c r="BJ16">
        <v>8100</v>
      </c>
      <c r="BK16" t="s">
        <v>296</v>
      </c>
      <c r="BP16" t="s">
        <v>543</v>
      </c>
      <c r="BQ16" t="s">
        <v>542</v>
      </c>
      <c r="BR16" t="s">
        <v>547</v>
      </c>
      <c r="BT16" s="33" t="b">
        <v>0</v>
      </c>
    </row>
    <row r="17" spans="1:126" customFormat="1">
      <c r="A17" s="32" t="s">
        <v>683</v>
      </c>
      <c r="B17" t="s">
        <v>546</v>
      </c>
      <c r="C17" t="s">
        <v>712</v>
      </c>
      <c r="D17" t="s">
        <v>713</v>
      </c>
      <c r="E17" t="s">
        <v>711</v>
      </c>
      <c r="F17">
        <v>2003</v>
      </c>
      <c r="H17">
        <v>1400</v>
      </c>
      <c r="I17">
        <v>1400</v>
      </c>
      <c r="J17">
        <v>1696</v>
      </c>
      <c r="K17">
        <v>1696</v>
      </c>
      <c r="L17">
        <v>400</v>
      </c>
      <c r="M17" t="s">
        <v>376</v>
      </c>
      <c r="N17" t="s">
        <v>378</v>
      </c>
      <c r="O17">
        <v>1456</v>
      </c>
      <c r="P17">
        <v>1456</v>
      </c>
      <c r="R17">
        <v>2600</v>
      </c>
      <c r="S17">
        <v>450</v>
      </c>
      <c r="T17">
        <v>330</v>
      </c>
      <c r="U17">
        <v>480</v>
      </c>
      <c r="V17">
        <v>600</v>
      </c>
      <c r="X17">
        <v>3084</v>
      </c>
      <c r="Y17">
        <v>4412</v>
      </c>
      <c r="AA17" t="s">
        <v>371</v>
      </c>
      <c r="AB17" t="s">
        <v>372</v>
      </c>
      <c r="AC17" t="s">
        <v>372</v>
      </c>
      <c r="AD17">
        <v>12</v>
      </c>
      <c r="AE17">
        <v>1</v>
      </c>
      <c r="AF17" t="s">
        <v>373</v>
      </c>
      <c r="AG17" t="s">
        <v>553</v>
      </c>
      <c r="AH17">
        <v>1</v>
      </c>
      <c r="AJ17" t="s">
        <v>474</v>
      </c>
      <c r="AL17" t="s">
        <v>474</v>
      </c>
      <c r="AO17" t="s">
        <v>375</v>
      </c>
      <c r="AP17">
        <v>97.2</v>
      </c>
      <c r="AQ17">
        <v>96.5</v>
      </c>
      <c r="AR17">
        <v>3</v>
      </c>
      <c r="AS17">
        <v>42</v>
      </c>
      <c r="AT17">
        <v>80.87</v>
      </c>
      <c r="AU17">
        <v>70</v>
      </c>
      <c r="AV17">
        <v>88.21</v>
      </c>
      <c r="AW17">
        <v>140</v>
      </c>
      <c r="AX17">
        <v>93.64</v>
      </c>
      <c r="AY17">
        <v>280</v>
      </c>
      <c r="AZ17">
        <v>96.2</v>
      </c>
      <c r="BA17">
        <v>420</v>
      </c>
      <c r="BB17">
        <v>96.91</v>
      </c>
      <c r="BC17">
        <v>840</v>
      </c>
      <c r="BD17">
        <v>97.2</v>
      </c>
      <c r="BE17">
        <v>1400</v>
      </c>
      <c r="BF17">
        <v>96.73</v>
      </c>
      <c r="BG17">
        <v>2002</v>
      </c>
      <c r="BH17">
        <v>10872</v>
      </c>
      <c r="BI17">
        <v>834</v>
      </c>
      <c r="BJ17">
        <v>8100</v>
      </c>
      <c r="BK17" t="s">
        <v>296</v>
      </c>
      <c r="BP17" t="s">
        <v>543</v>
      </c>
      <c r="BQ17" t="s">
        <v>542</v>
      </c>
      <c r="BR17" t="s">
        <v>547</v>
      </c>
      <c r="BT17" s="33" t="b">
        <v>0</v>
      </c>
    </row>
    <row r="18" spans="1:126" customFormat="1">
      <c r="A18" s="32" t="s">
        <v>683</v>
      </c>
      <c r="B18" t="s">
        <v>548</v>
      </c>
      <c r="C18" t="s">
        <v>737</v>
      </c>
      <c r="D18" t="s">
        <v>738</v>
      </c>
      <c r="E18" t="s">
        <v>83</v>
      </c>
      <c r="F18">
        <v>2012</v>
      </c>
      <c r="H18">
        <v>769</v>
      </c>
      <c r="I18">
        <v>880</v>
      </c>
      <c r="J18">
        <v>1283</v>
      </c>
      <c r="K18">
        <v>1411</v>
      </c>
      <c r="L18">
        <v>360</v>
      </c>
      <c r="M18" t="s">
        <v>376</v>
      </c>
      <c r="N18" t="s">
        <v>541</v>
      </c>
      <c r="O18">
        <v>816</v>
      </c>
      <c r="P18">
        <v>898</v>
      </c>
      <c r="R18">
        <v>5000</v>
      </c>
      <c r="S18">
        <v>620</v>
      </c>
      <c r="T18">
        <v>570</v>
      </c>
      <c r="U18">
        <v>820</v>
      </c>
      <c r="V18">
        <v>1000</v>
      </c>
      <c r="W18">
        <v>570</v>
      </c>
      <c r="X18">
        <v>1316</v>
      </c>
      <c r="Y18">
        <v>1600</v>
      </c>
      <c r="AA18" t="s">
        <v>371</v>
      </c>
      <c r="AB18" t="s">
        <v>372</v>
      </c>
      <c r="AC18" t="s">
        <v>372</v>
      </c>
      <c r="AD18">
        <v>9</v>
      </c>
      <c r="AE18">
        <v>1</v>
      </c>
      <c r="AF18" t="s">
        <v>373</v>
      </c>
      <c r="AG18" t="s">
        <v>555</v>
      </c>
      <c r="AJ18" t="s">
        <v>474</v>
      </c>
      <c r="AL18" t="s">
        <v>474</v>
      </c>
      <c r="AP18">
        <v>98.68</v>
      </c>
      <c r="AQ18">
        <v>98.46</v>
      </c>
      <c r="AR18">
        <v>0</v>
      </c>
      <c r="AS18">
        <v>40</v>
      </c>
      <c r="AT18">
        <v>96.82</v>
      </c>
      <c r="AU18">
        <v>80</v>
      </c>
      <c r="AV18">
        <v>97.94</v>
      </c>
      <c r="AW18">
        <v>160</v>
      </c>
      <c r="AX18">
        <v>98.53</v>
      </c>
      <c r="AY18">
        <v>240</v>
      </c>
      <c r="AZ18">
        <v>98.68</v>
      </c>
      <c r="BA18">
        <v>400</v>
      </c>
      <c r="BB18">
        <v>98.67</v>
      </c>
      <c r="BC18">
        <v>600</v>
      </c>
      <c r="BD18">
        <v>98.51</v>
      </c>
      <c r="BE18">
        <v>800</v>
      </c>
      <c r="BF18">
        <v>98.23</v>
      </c>
      <c r="BG18">
        <v>2279</v>
      </c>
      <c r="BH18">
        <v>2562</v>
      </c>
      <c r="BI18">
        <v>956</v>
      </c>
      <c r="BJ18">
        <v>1800</v>
      </c>
      <c r="BK18" t="s">
        <v>296</v>
      </c>
      <c r="BP18" t="s">
        <v>551</v>
      </c>
      <c r="BQ18" t="s">
        <v>544</v>
      </c>
      <c r="BR18" t="s">
        <v>554</v>
      </c>
      <c r="BS18" t="s">
        <v>552</v>
      </c>
      <c r="BT18" s="33" t="b">
        <v>0</v>
      </c>
    </row>
    <row r="19" spans="1:126" customFormat="1">
      <c r="A19" s="32" t="s">
        <v>683</v>
      </c>
      <c r="B19" t="s">
        <v>548</v>
      </c>
      <c r="C19" t="s">
        <v>739</v>
      </c>
      <c r="D19" t="s">
        <v>740</v>
      </c>
      <c r="E19" t="s">
        <v>83</v>
      </c>
      <c r="F19">
        <v>2010</v>
      </c>
      <c r="H19">
        <v>769</v>
      </c>
      <c r="I19">
        <v>769</v>
      </c>
      <c r="J19">
        <v>1283</v>
      </c>
      <c r="K19">
        <v>1411</v>
      </c>
      <c r="L19">
        <v>360</v>
      </c>
      <c r="M19" t="s">
        <v>376</v>
      </c>
      <c r="N19" t="s">
        <v>378</v>
      </c>
      <c r="O19">
        <v>816</v>
      </c>
      <c r="P19">
        <v>898</v>
      </c>
      <c r="R19">
        <v>5000</v>
      </c>
      <c r="S19">
        <v>633</v>
      </c>
      <c r="T19">
        <v>570</v>
      </c>
      <c r="U19">
        <v>820</v>
      </c>
      <c r="V19">
        <v>1000</v>
      </c>
      <c r="W19">
        <v>570</v>
      </c>
      <c r="X19">
        <v>1316</v>
      </c>
      <c r="Y19">
        <v>1600</v>
      </c>
      <c r="AA19" t="s">
        <v>371</v>
      </c>
      <c r="AB19" t="s">
        <v>372</v>
      </c>
      <c r="AC19" t="s">
        <v>372</v>
      </c>
      <c r="AD19">
        <v>9</v>
      </c>
      <c r="AE19">
        <v>1</v>
      </c>
      <c r="AF19" t="s">
        <v>373</v>
      </c>
      <c r="AG19" t="s">
        <v>555</v>
      </c>
      <c r="AI19" t="s">
        <v>474</v>
      </c>
      <c r="AJ19" t="s">
        <v>474</v>
      </c>
      <c r="AK19" t="s">
        <v>474</v>
      </c>
      <c r="AL19" t="s">
        <v>474</v>
      </c>
      <c r="AN19" t="s">
        <v>375</v>
      </c>
      <c r="AP19">
        <v>98.68</v>
      </c>
      <c r="AQ19">
        <v>98.47</v>
      </c>
      <c r="AR19">
        <v>0</v>
      </c>
      <c r="AS19">
        <v>40</v>
      </c>
      <c r="AT19">
        <v>97.02</v>
      </c>
      <c r="AU19">
        <v>80</v>
      </c>
      <c r="AV19">
        <v>97.94</v>
      </c>
      <c r="AW19">
        <v>160</v>
      </c>
      <c r="AX19">
        <v>98.53</v>
      </c>
      <c r="AY19">
        <v>240</v>
      </c>
      <c r="AZ19">
        <v>98.68</v>
      </c>
      <c r="BA19">
        <v>400</v>
      </c>
      <c r="BB19">
        <v>98.67</v>
      </c>
      <c r="BC19">
        <v>600</v>
      </c>
      <c r="BD19">
        <v>98.51</v>
      </c>
      <c r="BE19">
        <v>800</v>
      </c>
      <c r="BF19">
        <v>98.23</v>
      </c>
      <c r="BG19">
        <v>2279</v>
      </c>
      <c r="BH19">
        <v>2562</v>
      </c>
      <c r="BI19">
        <v>956</v>
      </c>
      <c r="BJ19">
        <v>1800</v>
      </c>
      <c r="BK19" t="s">
        <v>296</v>
      </c>
      <c r="BP19" t="s">
        <v>550</v>
      </c>
      <c r="BQ19" t="s">
        <v>741</v>
      </c>
      <c r="BS19" t="s">
        <v>549</v>
      </c>
      <c r="BT19" s="33" t="b">
        <v>0</v>
      </c>
      <c r="BX19">
        <v>570</v>
      </c>
      <c r="BY19">
        <v>98.68</v>
      </c>
      <c r="BZ19">
        <v>98.52</v>
      </c>
      <c r="CA19">
        <v>6</v>
      </c>
      <c r="CB19">
        <v>97.94</v>
      </c>
      <c r="CC19">
        <v>82.3</v>
      </c>
      <c r="CD19">
        <v>98.53</v>
      </c>
      <c r="CE19">
        <v>246</v>
      </c>
      <c r="CF19">
        <v>98.68</v>
      </c>
      <c r="CG19">
        <v>411.5</v>
      </c>
      <c r="CH19">
        <v>98.67</v>
      </c>
      <c r="CI19">
        <v>617.25</v>
      </c>
      <c r="CJ19">
        <v>98.51</v>
      </c>
      <c r="CK19">
        <v>823</v>
      </c>
      <c r="CL19">
        <v>98.23</v>
      </c>
      <c r="CM19">
        <v>880</v>
      </c>
      <c r="CN19">
        <v>98.1</v>
      </c>
      <c r="CO19">
        <v>633</v>
      </c>
      <c r="CP19">
        <v>98.55</v>
      </c>
      <c r="CQ19">
        <v>98.17</v>
      </c>
      <c r="CR19">
        <v>82.3</v>
      </c>
      <c r="CS19">
        <v>97.56</v>
      </c>
      <c r="CT19">
        <v>164.6</v>
      </c>
      <c r="CU19">
        <v>98.31</v>
      </c>
      <c r="CV19">
        <v>246.9</v>
      </c>
      <c r="CW19">
        <v>98.51</v>
      </c>
      <c r="CX19">
        <v>411.5</v>
      </c>
      <c r="CY19">
        <v>98.55</v>
      </c>
      <c r="CZ19">
        <v>617.25</v>
      </c>
      <c r="DA19">
        <v>98.42</v>
      </c>
      <c r="DB19">
        <v>823</v>
      </c>
      <c r="DC19">
        <v>98.11</v>
      </c>
      <c r="DD19">
        <v>880</v>
      </c>
      <c r="DE19">
        <v>98</v>
      </c>
      <c r="DF19">
        <v>820</v>
      </c>
      <c r="DG19">
        <v>98.2</v>
      </c>
      <c r="DH19">
        <v>97.74</v>
      </c>
      <c r="DI19">
        <v>82.3</v>
      </c>
      <c r="DJ19">
        <v>96.48</v>
      </c>
      <c r="DK19">
        <v>164.6</v>
      </c>
      <c r="DL19">
        <v>97.67</v>
      </c>
      <c r="DM19">
        <v>246.9</v>
      </c>
      <c r="DN19">
        <v>98.05</v>
      </c>
      <c r="DO19">
        <v>411.5</v>
      </c>
      <c r="DP19">
        <v>98.2</v>
      </c>
      <c r="DQ19">
        <v>617.25</v>
      </c>
      <c r="DR19">
        <v>98.11</v>
      </c>
      <c r="DS19">
        <v>823</v>
      </c>
      <c r="DT19">
        <v>97.82</v>
      </c>
      <c r="DU19">
        <v>880</v>
      </c>
      <c r="DV19">
        <v>97.7</v>
      </c>
    </row>
    <row r="20" spans="1:126" customFormat="1">
      <c r="A20" s="32" t="s">
        <v>683</v>
      </c>
      <c r="B20" t="s">
        <v>548</v>
      </c>
      <c r="C20" t="s">
        <v>742</v>
      </c>
      <c r="D20" t="s">
        <v>743</v>
      </c>
      <c r="E20" t="s">
        <v>83</v>
      </c>
      <c r="F20">
        <v>2010</v>
      </c>
      <c r="H20">
        <v>770</v>
      </c>
      <c r="I20">
        <v>770</v>
      </c>
      <c r="J20">
        <v>1283</v>
      </c>
      <c r="K20">
        <v>1411</v>
      </c>
      <c r="L20">
        <v>360</v>
      </c>
      <c r="M20" t="s">
        <v>376</v>
      </c>
      <c r="N20" t="s">
        <v>378</v>
      </c>
      <c r="O20">
        <v>816</v>
      </c>
      <c r="P20">
        <v>898</v>
      </c>
      <c r="R20">
        <v>5000</v>
      </c>
      <c r="S20">
        <v>633</v>
      </c>
      <c r="T20">
        <v>570</v>
      </c>
      <c r="U20">
        <v>820</v>
      </c>
      <c r="V20">
        <v>1000</v>
      </c>
      <c r="W20">
        <v>570</v>
      </c>
      <c r="X20">
        <v>1316</v>
      </c>
      <c r="Y20">
        <v>1600</v>
      </c>
      <c r="AA20" t="s">
        <v>371</v>
      </c>
      <c r="AB20" t="s">
        <v>372</v>
      </c>
      <c r="AC20" t="s">
        <v>372</v>
      </c>
      <c r="AD20">
        <v>9</v>
      </c>
      <c r="AE20">
        <v>1</v>
      </c>
      <c r="AF20" t="s">
        <v>373</v>
      </c>
      <c r="AG20" t="s">
        <v>555</v>
      </c>
      <c r="AI20" t="s">
        <v>474</v>
      </c>
      <c r="AJ20" t="s">
        <v>474</v>
      </c>
      <c r="AK20" t="s">
        <v>474</v>
      </c>
      <c r="AL20" t="s">
        <v>474</v>
      </c>
      <c r="AN20" t="s">
        <v>375</v>
      </c>
      <c r="AP20">
        <v>98.68</v>
      </c>
      <c r="AQ20">
        <v>98.47</v>
      </c>
      <c r="AR20">
        <v>0</v>
      </c>
      <c r="AS20">
        <v>40</v>
      </c>
      <c r="AT20">
        <v>97.02</v>
      </c>
      <c r="AU20">
        <v>80</v>
      </c>
      <c r="AV20">
        <v>97.94</v>
      </c>
      <c r="AW20">
        <v>160</v>
      </c>
      <c r="AX20">
        <v>98.53</v>
      </c>
      <c r="AY20">
        <v>240</v>
      </c>
      <c r="AZ20">
        <v>98.68</v>
      </c>
      <c r="BA20">
        <v>400</v>
      </c>
      <c r="BB20">
        <v>98.67</v>
      </c>
      <c r="BC20">
        <v>600</v>
      </c>
      <c r="BD20">
        <v>98.51</v>
      </c>
      <c r="BE20">
        <v>800</v>
      </c>
      <c r="BF20">
        <v>98.23</v>
      </c>
      <c r="BG20">
        <v>2279</v>
      </c>
      <c r="BH20">
        <v>2562</v>
      </c>
      <c r="BI20">
        <v>956</v>
      </c>
      <c r="BJ20">
        <v>1800</v>
      </c>
      <c r="BK20" t="s">
        <v>296</v>
      </c>
      <c r="BP20" t="s">
        <v>550</v>
      </c>
      <c r="BQ20" t="s">
        <v>741</v>
      </c>
      <c r="BS20" t="s">
        <v>549</v>
      </c>
      <c r="BT20" s="33" t="b">
        <v>0</v>
      </c>
      <c r="BX20">
        <v>570</v>
      </c>
      <c r="BY20">
        <v>98.68</v>
      </c>
      <c r="BZ20">
        <v>98.52</v>
      </c>
      <c r="CA20">
        <v>6</v>
      </c>
      <c r="CB20">
        <v>97.94</v>
      </c>
      <c r="CC20">
        <v>82.3</v>
      </c>
      <c r="CD20">
        <v>98.53</v>
      </c>
      <c r="CE20">
        <v>246</v>
      </c>
      <c r="CF20">
        <v>98.68</v>
      </c>
      <c r="CG20">
        <v>411.5</v>
      </c>
      <c r="CH20">
        <v>98.67</v>
      </c>
      <c r="CI20">
        <v>617.25</v>
      </c>
      <c r="CJ20">
        <v>98.51</v>
      </c>
      <c r="CK20">
        <v>823</v>
      </c>
      <c r="CL20">
        <v>98.23</v>
      </c>
      <c r="CM20">
        <v>880</v>
      </c>
      <c r="CN20">
        <v>98.1</v>
      </c>
      <c r="CO20">
        <v>633</v>
      </c>
      <c r="CP20">
        <v>98.55</v>
      </c>
      <c r="CQ20">
        <v>98.17</v>
      </c>
      <c r="CR20">
        <v>82.3</v>
      </c>
      <c r="CS20">
        <v>97.56</v>
      </c>
      <c r="CT20">
        <v>164.6</v>
      </c>
      <c r="CU20">
        <v>98.31</v>
      </c>
      <c r="CV20">
        <v>246.9</v>
      </c>
      <c r="CW20">
        <v>98.51</v>
      </c>
      <c r="CX20">
        <v>411.5</v>
      </c>
      <c r="CY20">
        <v>98.55</v>
      </c>
      <c r="CZ20">
        <v>617.25</v>
      </c>
      <c r="DA20">
        <v>98.42</v>
      </c>
      <c r="DB20">
        <v>823</v>
      </c>
      <c r="DC20">
        <v>98.11</v>
      </c>
      <c r="DD20">
        <v>880</v>
      </c>
      <c r="DE20">
        <v>98</v>
      </c>
      <c r="DF20">
        <v>820</v>
      </c>
      <c r="DG20">
        <v>98.2</v>
      </c>
      <c r="DH20">
        <v>97.74</v>
      </c>
      <c r="DI20">
        <v>82.3</v>
      </c>
      <c r="DJ20">
        <v>96.48</v>
      </c>
      <c r="DK20">
        <v>164.6</v>
      </c>
      <c r="DL20">
        <v>97.67</v>
      </c>
      <c r="DM20">
        <v>246.9</v>
      </c>
      <c r="DN20">
        <v>98.05</v>
      </c>
      <c r="DO20">
        <v>411.5</v>
      </c>
      <c r="DP20">
        <v>98.2</v>
      </c>
      <c r="DQ20">
        <v>617.25</v>
      </c>
      <c r="DR20">
        <v>98.11</v>
      </c>
      <c r="DS20">
        <v>823</v>
      </c>
      <c r="DT20">
        <v>97.82</v>
      </c>
      <c r="DU20">
        <v>880</v>
      </c>
      <c r="DV20">
        <v>97.7</v>
      </c>
    </row>
    <row r="21" spans="1:126" customFormat="1">
      <c r="A21" s="32" t="s">
        <v>683</v>
      </c>
      <c r="B21" t="s">
        <v>548</v>
      </c>
      <c r="C21" t="s">
        <v>744</v>
      </c>
      <c r="D21" t="s">
        <v>745</v>
      </c>
      <c r="E21" t="s">
        <v>83</v>
      </c>
      <c r="F21">
        <v>2010</v>
      </c>
      <c r="H21">
        <v>772</v>
      </c>
      <c r="I21">
        <v>772</v>
      </c>
      <c r="J21">
        <v>1283</v>
      </c>
      <c r="K21">
        <v>1411</v>
      </c>
      <c r="L21">
        <v>360</v>
      </c>
      <c r="M21" t="s">
        <v>376</v>
      </c>
      <c r="N21" t="s">
        <v>378</v>
      </c>
      <c r="O21">
        <v>816</v>
      </c>
      <c r="P21">
        <v>898</v>
      </c>
      <c r="R21">
        <v>5000</v>
      </c>
      <c r="S21">
        <v>633</v>
      </c>
      <c r="T21">
        <v>570</v>
      </c>
      <c r="U21">
        <v>820</v>
      </c>
      <c r="V21">
        <v>1000</v>
      </c>
      <c r="W21">
        <v>570</v>
      </c>
      <c r="X21">
        <v>1316</v>
      </c>
      <c r="Y21">
        <v>1600</v>
      </c>
      <c r="AA21" t="s">
        <v>371</v>
      </c>
      <c r="AB21" t="s">
        <v>372</v>
      </c>
      <c r="AC21" t="s">
        <v>372</v>
      </c>
      <c r="AD21">
        <v>9</v>
      </c>
      <c r="AE21">
        <v>1</v>
      </c>
      <c r="AF21" t="s">
        <v>373</v>
      </c>
      <c r="AG21" t="s">
        <v>555</v>
      </c>
      <c r="AI21" t="s">
        <v>474</v>
      </c>
      <c r="AJ21" t="s">
        <v>474</v>
      </c>
      <c r="AK21" t="s">
        <v>474</v>
      </c>
      <c r="AL21" t="s">
        <v>474</v>
      </c>
      <c r="AN21" t="s">
        <v>375</v>
      </c>
      <c r="AP21">
        <v>98.68</v>
      </c>
      <c r="AQ21">
        <v>98.47</v>
      </c>
      <c r="AR21">
        <v>0</v>
      </c>
      <c r="AS21">
        <v>40</v>
      </c>
      <c r="AT21">
        <v>97.02</v>
      </c>
      <c r="AU21">
        <v>80</v>
      </c>
      <c r="AV21">
        <v>97.94</v>
      </c>
      <c r="AW21">
        <v>160</v>
      </c>
      <c r="AX21">
        <v>98.53</v>
      </c>
      <c r="AY21">
        <v>240</v>
      </c>
      <c r="AZ21">
        <v>98.68</v>
      </c>
      <c r="BA21">
        <v>400</v>
      </c>
      <c r="BB21">
        <v>98.67</v>
      </c>
      <c r="BC21">
        <v>600</v>
      </c>
      <c r="BD21">
        <v>98.51</v>
      </c>
      <c r="BE21">
        <v>800</v>
      </c>
      <c r="BF21">
        <v>98.23</v>
      </c>
      <c r="BG21">
        <v>2279</v>
      </c>
      <c r="BH21">
        <v>2562</v>
      </c>
      <c r="BI21">
        <v>956</v>
      </c>
      <c r="BJ21">
        <v>1800</v>
      </c>
      <c r="BK21" t="s">
        <v>296</v>
      </c>
      <c r="BP21" t="s">
        <v>550</v>
      </c>
      <c r="BQ21" t="s">
        <v>741</v>
      </c>
      <c r="BS21" t="s">
        <v>549</v>
      </c>
      <c r="BT21" s="33" t="b">
        <v>0</v>
      </c>
      <c r="BX21">
        <v>570</v>
      </c>
      <c r="BY21">
        <v>98.68</v>
      </c>
      <c r="BZ21">
        <v>98.52</v>
      </c>
      <c r="CA21">
        <v>6</v>
      </c>
      <c r="CB21">
        <v>97.94</v>
      </c>
      <c r="CC21">
        <v>82.3</v>
      </c>
      <c r="CD21">
        <v>98.53</v>
      </c>
      <c r="CE21">
        <v>246</v>
      </c>
      <c r="CF21">
        <v>98.68</v>
      </c>
      <c r="CG21">
        <v>411.5</v>
      </c>
      <c r="CH21">
        <v>98.67</v>
      </c>
      <c r="CI21">
        <v>617.25</v>
      </c>
      <c r="CJ21">
        <v>98.51</v>
      </c>
      <c r="CK21">
        <v>823</v>
      </c>
      <c r="CL21">
        <v>98.23</v>
      </c>
      <c r="CM21">
        <v>880</v>
      </c>
      <c r="CN21">
        <v>98.1</v>
      </c>
      <c r="CO21">
        <v>633</v>
      </c>
      <c r="CP21">
        <v>98.55</v>
      </c>
      <c r="CQ21">
        <v>98.17</v>
      </c>
      <c r="CR21">
        <v>82.3</v>
      </c>
      <c r="CS21">
        <v>97.56</v>
      </c>
      <c r="CT21">
        <v>164.6</v>
      </c>
      <c r="CU21">
        <v>98.31</v>
      </c>
      <c r="CV21">
        <v>246.9</v>
      </c>
      <c r="CW21">
        <v>98.51</v>
      </c>
      <c r="CX21">
        <v>411.5</v>
      </c>
      <c r="CY21">
        <v>98.55</v>
      </c>
      <c r="CZ21">
        <v>617.25</v>
      </c>
      <c r="DA21">
        <v>98.42</v>
      </c>
      <c r="DB21">
        <v>823</v>
      </c>
      <c r="DC21">
        <v>98.11</v>
      </c>
      <c r="DD21">
        <v>880</v>
      </c>
      <c r="DE21">
        <v>98</v>
      </c>
      <c r="DF21">
        <v>820</v>
      </c>
      <c r="DG21">
        <v>98.2</v>
      </c>
      <c r="DH21">
        <v>97.74</v>
      </c>
      <c r="DI21">
        <v>82.3</v>
      </c>
      <c r="DJ21">
        <v>96.48</v>
      </c>
      <c r="DK21">
        <v>164.6</v>
      </c>
      <c r="DL21">
        <v>97.67</v>
      </c>
      <c r="DM21">
        <v>246.9</v>
      </c>
      <c r="DN21">
        <v>98.05</v>
      </c>
      <c r="DO21">
        <v>411.5</v>
      </c>
      <c r="DP21">
        <v>98.2</v>
      </c>
      <c r="DQ21">
        <v>617.25</v>
      </c>
      <c r="DR21">
        <v>98.11</v>
      </c>
      <c r="DS21">
        <v>823</v>
      </c>
      <c r="DT21">
        <v>97.82</v>
      </c>
      <c r="DU21">
        <v>880</v>
      </c>
      <c r="DV21">
        <v>97.7</v>
      </c>
    </row>
    <row r="22" spans="1:126" ht="15" customHeight="1">
      <c r="F22" s="277"/>
    </row>
    <row r="23" spans="1:126" ht="15" customHeight="1">
      <c r="F23" s="277"/>
    </row>
    <row r="24" spans="1:126" ht="15" customHeight="1">
      <c r="F24" s="277"/>
    </row>
    <row r="25" spans="1:126">
      <c r="F25" s="277"/>
    </row>
    <row r="26" spans="1:126">
      <c r="F26" s="277"/>
    </row>
    <row r="27" spans="1:126">
      <c r="F27" s="277"/>
    </row>
    <row r="28" spans="1:126">
      <c r="F28" s="277"/>
    </row>
    <row r="29" spans="1:126">
      <c r="F29" s="277"/>
    </row>
    <row r="30" spans="1:126">
      <c r="F30" s="27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OpenAddInvForm">
                <anchor moveWithCells="1" sizeWithCells="1">
                  <from>
                    <xdr:col>1</xdr:col>
                    <xdr:colOff>1104900</xdr:colOff>
                    <xdr:row>0</xdr:row>
                    <xdr:rowOff>28575</xdr:rowOff>
                  </from>
                  <to>
                    <xdr:col>1</xdr:col>
                    <xdr:colOff>1952625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ssageSht"/>
  <dimension ref="A1:AC43"/>
  <sheetViews>
    <sheetView showGridLines="0" showRowColHeaders="0" topLeftCell="A4" workbookViewId="0">
      <selection sqref="A1:XFD1048576"/>
    </sheetView>
  </sheetViews>
  <sheetFormatPr defaultColWidth="0" defaultRowHeight="15" zeroHeight="1"/>
  <cols>
    <col min="1" max="12" width="9.140625" style="354" customWidth="1"/>
    <col min="13" max="29" width="0" style="354" hidden="1" customWidth="1"/>
    <col min="30" max="16384" width="9.140625" style="354" hidden="1"/>
  </cols>
  <sheetData>
    <row r="1" ht="15" customHeight="1"/>
    <row r="2" ht="15" customHeight="1"/>
    <row r="3" ht="15" customHeight="1"/>
    <row r="4" ht="15" customHeight="1"/>
    <row r="5" ht="15" customHeight="1"/>
    <row r="6" ht="15" customHeight="1"/>
    <row r="7" ht="15" customHeight="1"/>
    <row r="8" ht="15" customHeight="1"/>
    <row r="9" ht="15" customHeight="1"/>
    <row r="10" ht="36" customHeight="1"/>
    <row r="11" ht="15" customHeight="1"/>
    <row r="12" ht="15" customHeight="1"/>
    <row r="13" ht="15" customHeight="1"/>
    <row r="14" ht="15" customHeight="1"/>
    <row r="15" ht="21" customHeight="1"/>
    <row r="16" ht="15" customHeight="1"/>
    <row r="17" ht="31.5" customHeight="1"/>
    <row r="18" ht="15" customHeight="1"/>
    <row r="19" ht="15" customHeight="1"/>
    <row r="20" ht="15" customHeight="1"/>
    <row r="21" ht="15" customHeight="1"/>
    <row r="22" ht="15" customHeight="1"/>
    <row r="23" ht="15" hidden="1" customHeight="1"/>
    <row r="24" ht="15" hidden="1" customHeight="1"/>
    <row r="25" ht="15" hidden="1" customHeight="1"/>
    <row r="26" ht="15" hidden="1" customHeight="1"/>
    <row r="27" ht="15" hidden="1" customHeight="1"/>
    <row r="28" ht="15" hidden="1" customHeight="1"/>
    <row r="29" ht="15" hidden="1" customHeight="1"/>
    <row r="30" ht="15" hidden="1" customHeight="1"/>
    <row r="31" ht="15" hidden="1" customHeight="1"/>
    <row r="32" ht="15" hidden="1" customHeight="1"/>
    <row r="33" ht="15" hidden="1" customHeight="1"/>
    <row r="34" ht="15" hidden="1" customHeight="1"/>
    <row r="35" ht="15" hidden="1" customHeight="1"/>
    <row r="36" ht="15" hidden="1" customHeight="1"/>
    <row r="37" ht="15" hidden="1" customHeight="1"/>
    <row r="38" ht="15" hidden="1" customHeight="1"/>
    <row r="39" ht="15" hidden="1" customHeight="1"/>
    <row r="40" ht="15" hidden="1" customHeight="1"/>
    <row r="41" ht="15" hidden="1" customHeight="1"/>
    <row r="42" ht="15" hidden="1" customHeight="1"/>
    <row r="43" ht="15" hidden="1" customHeight="1"/>
  </sheetData>
  <mergeCells count="1">
    <mergeCell ref="A1:XFD104857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17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352</vt:i4>
      </vt:variant>
    </vt:vector>
  </HeadingPairs>
  <TitlesOfParts>
    <vt:vector size="372" baseType="lpstr">
      <vt:lpstr>Enable Macros</vt:lpstr>
      <vt:lpstr>Intro</vt:lpstr>
      <vt:lpstr>Site</vt:lpstr>
      <vt:lpstr>Orientation and Shading</vt:lpstr>
      <vt:lpstr>System</vt:lpstr>
      <vt:lpstr>Losses</vt:lpstr>
      <vt:lpstr>Soiling</vt:lpstr>
      <vt:lpstr>Transformer</vt:lpstr>
      <vt:lpstr>Climate File</vt:lpstr>
      <vt:lpstr>Output File</vt:lpstr>
      <vt:lpstr>Summary</vt:lpstr>
      <vt:lpstr>Details</vt:lpstr>
      <vt:lpstr>Chart Builder</vt:lpstr>
      <vt:lpstr>Error Log</vt:lpstr>
      <vt:lpstr>PV Module Database</vt:lpstr>
      <vt:lpstr>Inverter Database</vt:lpstr>
      <vt:lpstr>Message</vt:lpstr>
      <vt:lpstr>Chart 1</vt:lpstr>
      <vt:lpstr>Chart 2</vt:lpstr>
      <vt:lpstr>Chart 3</vt:lpstr>
      <vt:lpstr>_SectionEnd</vt:lpstr>
      <vt:lpstr>_SectionStart</vt:lpstr>
      <vt:lpstr>AC_Ohmic_Loss</vt:lpstr>
      <vt:lpstr>AC_side_Efficiency</vt:lpstr>
      <vt:lpstr>Albedo</vt:lpstr>
      <vt:lpstr>AlbedoFreq</vt:lpstr>
      <vt:lpstr>AlbFreqVal</vt:lpstr>
      <vt:lpstr>Altitude</vt:lpstr>
      <vt:lpstr>Ambient_Temperature</vt:lpstr>
      <vt:lpstr>Site!Apr</vt:lpstr>
      <vt:lpstr>Soiling!Apr</vt:lpstr>
      <vt:lpstr>Array_Soiling_Loss</vt:lpstr>
      <vt:lpstr>Site!Aug</vt:lpstr>
      <vt:lpstr>Soiling!Aug</vt:lpstr>
      <vt:lpstr>Available_Energy_at_Inverter_Output</vt:lpstr>
      <vt:lpstr>Available_SectionEnd</vt:lpstr>
      <vt:lpstr>Available_SectionStart</vt:lpstr>
      <vt:lpstr>AveragedAt</vt:lpstr>
      <vt:lpstr>Azimuth</vt:lpstr>
      <vt:lpstr>Beam_Irradiance_in_Array_Plane</vt:lpstr>
      <vt:lpstr>bNaught</vt:lpstr>
      <vt:lpstr>BottomInactive</vt:lpstr>
      <vt:lpstr>Calculated_Module_Temperature__deg_C_</vt:lpstr>
      <vt:lpstr>CellSize</vt:lpstr>
      <vt:lpstr>Chart1NumVal</vt:lpstr>
      <vt:lpstr>Chart1X</vt:lpstr>
      <vt:lpstr>Chart1Y1</vt:lpstr>
      <vt:lpstr>Chart1Y2</vt:lpstr>
      <vt:lpstr>Chart1Y3</vt:lpstr>
      <vt:lpstr>Chart1Y4</vt:lpstr>
      <vt:lpstr>Chart2NumVal</vt:lpstr>
      <vt:lpstr>Chart2X</vt:lpstr>
      <vt:lpstr>Chart2Y1</vt:lpstr>
      <vt:lpstr>Chart2Y2</vt:lpstr>
      <vt:lpstr>Chart2Y3</vt:lpstr>
      <vt:lpstr>Chart2Y4</vt:lpstr>
      <vt:lpstr>Chart3NumVal</vt:lpstr>
      <vt:lpstr>Chart3X</vt:lpstr>
      <vt:lpstr>Chart3Y1</vt:lpstr>
      <vt:lpstr>Chart3Y2</vt:lpstr>
      <vt:lpstr>Chart3Y3</vt:lpstr>
      <vt:lpstr>Chart3Y4</vt:lpstr>
      <vt:lpstr>chartParams</vt:lpstr>
      <vt:lpstr>ChooseSaveAs</vt:lpstr>
      <vt:lpstr>City</vt:lpstr>
      <vt:lpstr>CollBandWidth</vt:lpstr>
      <vt:lpstr>ConsHLF</vt:lpstr>
      <vt:lpstr>ConvHLF</vt:lpstr>
      <vt:lpstr>Country</vt:lpstr>
      <vt:lpstr>DateTimeFormat</vt:lpstr>
      <vt:lpstr>DayResult</vt:lpstr>
      <vt:lpstr>Site!Dec</vt:lpstr>
      <vt:lpstr>Soiling!Dec</vt:lpstr>
      <vt:lpstr>DefineSite</vt:lpstr>
      <vt:lpstr>'Climate File'!Delimeter</vt:lpstr>
      <vt:lpstr>Difference_between_Module_and_Ambient_Temp.__deg_C_</vt:lpstr>
      <vt:lpstr>Diffuse_Irradiance_in_Array_Plane</vt:lpstr>
      <vt:lpstr>DisconnectOptions</vt:lpstr>
      <vt:lpstr>EastWest</vt:lpstr>
      <vt:lpstr>Effective_Energy_at_the_Output_of_the_Array</vt:lpstr>
      <vt:lpstr>Efficiencies_SectionEnd</vt:lpstr>
      <vt:lpstr>Efficiencies_SectionStart</vt:lpstr>
      <vt:lpstr>EfficiencyLoss</vt:lpstr>
      <vt:lpstr>Energy_Injected_into_Grid</vt:lpstr>
      <vt:lpstr>ErrorLogLink</vt:lpstr>
      <vt:lpstr>ErrorsEncountered</vt:lpstr>
      <vt:lpstr>ET_Irrad</vt:lpstr>
      <vt:lpstr>EventsLoaded</vt:lpstr>
      <vt:lpstr>External_transformer_loss</vt:lpstr>
      <vt:lpstr>Details!ExternalData_1</vt:lpstr>
      <vt:lpstr>Site!Feb</vt:lpstr>
      <vt:lpstr>Soiling!Feb</vt:lpstr>
      <vt:lpstr>FIronLoss</vt:lpstr>
      <vt:lpstr>FirstDate</vt:lpstr>
      <vt:lpstr>FooterRow</vt:lpstr>
      <vt:lpstr>FResLss</vt:lpstr>
      <vt:lpstr>GAOR</vt:lpstr>
      <vt:lpstr>Global_Irradiance_in_Array_Plane</vt:lpstr>
      <vt:lpstr>Global_POA_Irradiance_Corrected_for_Incidence</vt:lpstr>
      <vt:lpstr>Global_POA_Irradiance_Corrected_for_Shading</vt:lpstr>
      <vt:lpstr>GlobalRad</vt:lpstr>
      <vt:lpstr>GraphParam</vt:lpstr>
      <vt:lpstr>Ground_Reflected_Irradiance_in_Array_Plane</vt:lpstr>
      <vt:lpstr>GWR</vt:lpstr>
      <vt:lpstr>HeaderRow</vt:lpstr>
      <vt:lpstr>HeatLossRows</vt:lpstr>
      <vt:lpstr>Hor_Diffuse</vt:lpstr>
      <vt:lpstr>'Climate File'!HorIrradiance</vt:lpstr>
      <vt:lpstr>Horizontal_beam_irradiance</vt:lpstr>
      <vt:lpstr>Horizontal_diffuse_irradiance</vt:lpstr>
      <vt:lpstr>Horizontal_Global_Irradiance</vt:lpstr>
      <vt:lpstr>IAM_Factor_on__Diffuse</vt:lpstr>
      <vt:lpstr>IAM_Factor_on_Beam</vt:lpstr>
      <vt:lpstr>IAM_Factor_on_Global</vt:lpstr>
      <vt:lpstr>IAM_Factor_on_Ground_Reflected</vt:lpstr>
      <vt:lpstr>Incidence_Angle</vt:lpstr>
      <vt:lpstr>Incidence_Loss_for_Beam</vt:lpstr>
      <vt:lpstr>Incidence_Loss_for_Diffuse</vt:lpstr>
      <vt:lpstr>Incidence_Loss_for_Global</vt:lpstr>
      <vt:lpstr>Incidence_Loss_for_Ground_Reflected</vt:lpstr>
      <vt:lpstr>Incident_SectionEnd</vt:lpstr>
      <vt:lpstr>Incident_SectionStart</vt:lpstr>
      <vt:lpstr>Input_Timestamp</vt:lpstr>
      <vt:lpstr>InputBrowse</vt:lpstr>
      <vt:lpstr>InputColumnNums</vt:lpstr>
      <vt:lpstr>InputDates</vt:lpstr>
      <vt:lpstr>InputFilePath</vt:lpstr>
      <vt:lpstr>Interval</vt:lpstr>
      <vt:lpstr>IntroAddLine</vt:lpstr>
      <vt:lpstr>IntroArray</vt:lpstr>
      <vt:lpstr>IntroCopyArray</vt:lpstr>
      <vt:lpstr>IntroFileName</vt:lpstr>
      <vt:lpstr>IntroInv</vt:lpstr>
      <vt:lpstr>IntroNumInv</vt:lpstr>
      <vt:lpstr>IntroNumMod</vt:lpstr>
      <vt:lpstr>IntroProjName</vt:lpstr>
      <vt:lpstr>IntroPV</vt:lpstr>
      <vt:lpstr>InvDataIndex</vt:lpstr>
      <vt:lpstr>Inverter</vt:lpstr>
      <vt:lpstr>Inverter_Efficiency</vt:lpstr>
      <vt:lpstr>Inverter_Loss_Due_to_Nominal_Inv._Power</vt:lpstr>
      <vt:lpstr>Inverter_Loss_Due_to_Nominal_Inv._Voltage</vt:lpstr>
      <vt:lpstr>Inverter_Loss_Due_to_Power_Threshold</vt:lpstr>
      <vt:lpstr>Inverter_Loss_Due_to_Voltage_Threshold</vt:lpstr>
      <vt:lpstr>Inverter_SectionEnd</vt:lpstr>
      <vt:lpstr>Inverter_SectionStart</vt:lpstr>
      <vt:lpstr>InverterDatabase</vt:lpstr>
      <vt:lpstr>InverterIndex</vt:lpstr>
      <vt:lpstr>InverterList</vt:lpstr>
      <vt:lpstr>InverterManu</vt:lpstr>
      <vt:lpstr>InverterSource</vt:lpstr>
      <vt:lpstr>InvLossFrac</vt:lpstr>
      <vt:lpstr>InvParam</vt:lpstr>
      <vt:lpstr>InvPnom</vt:lpstr>
      <vt:lpstr>InvSearch</vt:lpstr>
      <vt:lpstr>Irradiance_SectionEnd</vt:lpstr>
      <vt:lpstr>Irradiance_SectionStart</vt:lpstr>
      <vt:lpstr>Site!Jan</vt:lpstr>
      <vt:lpstr>Soiling!Jan</vt:lpstr>
      <vt:lpstr>Site!Jul</vt:lpstr>
      <vt:lpstr>Soiling!Jul</vt:lpstr>
      <vt:lpstr>Site!Jun</vt:lpstr>
      <vt:lpstr>Soiling!Jun</vt:lpstr>
      <vt:lpstr>LastDate</vt:lpstr>
      <vt:lpstr>lastInputColumn</vt:lpstr>
      <vt:lpstr>LastRow</vt:lpstr>
      <vt:lpstr>LastRowA</vt:lpstr>
      <vt:lpstr>LastRowB</vt:lpstr>
      <vt:lpstr>LastRowC</vt:lpstr>
      <vt:lpstr>LatDeg</vt:lpstr>
      <vt:lpstr>LatDMS</vt:lpstr>
      <vt:lpstr>Latitude</vt:lpstr>
      <vt:lpstr>LatMin</vt:lpstr>
      <vt:lpstr>LatNS</vt:lpstr>
      <vt:lpstr>LatSec</vt:lpstr>
      <vt:lpstr>Load</vt:lpstr>
      <vt:lpstr>LoadFilePath</vt:lpstr>
      <vt:lpstr>LongDeg</vt:lpstr>
      <vt:lpstr>LongDMS</vt:lpstr>
      <vt:lpstr>LongEW</vt:lpstr>
      <vt:lpstr>Longitude</vt:lpstr>
      <vt:lpstr>LongMin</vt:lpstr>
      <vt:lpstr>LongSec</vt:lpstr>
      <vt:lpstr>LossFixedVoltage</vt:lpstr>
      <vt:lpstr>Site!Mar</vt:lpstr>
      <vt:lpstr>Soiling!Mar</vt:lpstr>
      <vt:lpstr>Site!May</vt:lpstr>
      <vt:lpstr>Soiling!May</vt:lpstr>
      <vt:lpstr>Measured_Module_Temperature__deg_C_</vt:lpstr>
      <vt:lpstr>Meteorological_SectionEnd</vt:lpstr>
      <vt:lpstr>Meteorological_SectionStart</vt:lpstr>
      <vt:lpstr>Model</vt:lpstr>
      <vt:lpstr>ModStr</vt:lpstr>
      <vt:lpstr>Module_Quality_Loss</vt:lpstr>
      <vt:lpstr>ModuleDatabase</vt:lpstr>
      <vt:lpstr>ModuleManu</vt:lpstr>
      <vt:lpstr>ModuleModel</vt:lpstr>
      <vt:lpstr>Modules_Array_Mismatch_Loss</vt:lpstr>
      <vt:lpstr>ModuleSource</vt:lpstr>
      <vt:lpstr>Month</vt:lpstr>
      <vt:lpstr>MT</vt:lpstr>
      <vt:lpstr>Name</vt:lpstr>
      <vt:lpstr>Near_Shading_Factor_on__Diffuse</vt:lpstr>
      <vt:lpstr>Near_Shading_Factor_on_Beam</vt:lpstr>
      <vt:lpstr>Near_Shading_Factor_on_Global</vt:lpstr>
      <vt:lpstr>Near_Shading_Factor_on_Ground_Reflected</vt:lpstr>
      <vt:lpstr>Near_Shading_Loss_for_Beam</vt:lpstr>
      <vt:lpstr>Near_Shading_Loss_for_Diffuse</vt:lpstr>
      <vt:lpstr>Near_Shading_Loss_for_Global</vt:lpstr>
      <vt:lpstr>Near_Shading_Loss_for_Ground_Reflected</vt:lpstr>
      <vt:lpstr>New</vt:lpstr>
      <vt:lpstr>NightlyDisconnect</vt:lpstr>
      <vt:lpstr>Normal_beam_irradiance</vt:lpstr>
      <vt:lpstr>NorthSouth</vt:lpstr>
      <vt:lpstr>NoSummaryOption</vt:lpstr>
      <vt:lpstr>Site!Nov</vt:lpstr>
      <vt:lpstr>Soiling!Nov</vt:lpstr>
      <vt:lpstr>NumInv</vt:lpstr>
      <vt:lpstr>NumMod</vt:lpstr>
      <vt:lpstr>NumStr</vt:lpstr>
      <vt:lpstr>NumSubArray</vt:lpstr>
      <vt:lpstr>NumYList</vt:lpstr>
      <vt:lpstr>numYValues</vt:lpstr>
      <vt:lpstr>Site!Oct</vt:lpstr>
      <vt:lpstr>Soiling!Oct</vt:lpstr>
      <vt:lpstr>Ohmic_Wiring_Loss</vt:lpstr>
      <vt:lpstr>OrientList</vt:lpstr>
      <vt:lpstr>OrientType</vt:lpstr>
      <vt:lpstr>OutputBrowse</vt:lpstr>
      <vt:lpstr>OutputConstColumn</vt:lpstr>
      <vt:lpstr>OutputFilePath</vt:lpstr>
      <vt:lpstr>OutputParam</vt:lpstr>
      <vt:lpstr>Overall_System_Efficiency</vt:lpstr>
      <vt:lpstr>PGlobLossTrf</vt:lpstr>
      <vt:lpstr>PIronLoss</vt:lpstr>
      <vt:lpstr>PIronLossTrf</vt:lpstr>
      <vt:lpstr>Pitch</vt:lpstr>
      <vt:lpstr>PlaneTilt</vt:lpstr>
      <vt:lpstr>PnomAc</vt:lpstr>
      <vt:lpstr>PNomTrf</vt:lpstr>
      <vt:lpstr>Power_Injected_into_Grid</vt:lpstr>
      <vt:lpstr>PowerLoss</vt:lpstr>
      <vt:lpstr>PResLss</vt:lpstr>
      <vt:lpstr>PResLssTrf</vt:lpstr>
      <vt:lpstr>PrevGlobalRad</vt:lpstr>
      <vt:lpstr>PrevGridACExport</vt:lpstr>
      <vt:lpstr>PrevHor_Diffuse</vt:lpstr>
      <vt:lpstr>PrevHorIrradiance</vt:lpstr>
      <vt:lpstr>previewInputs</vt:lpstr>
      <vt:lpstr>PrevTempAmbient</vt:lpstr>
      <vt:lpstr>PrevTempPanel</vt:lpstr>
      <vt:lpstr>PrevTimestamp</vt:lpstr>
      <vt:lpstr>PrevWindSpeed</vt:lpstr>
      <vt:lpstr>PrintInput1</vt:lpstr>
      <vt:lpstr>PrintInput2</vt:lpstr>
      <vt:lpstr>PrintInput3</vt:lpstr>
      <vt:lpstr>PrintInput4</vt:lpstr>
      <vt:lpstr>PrintLosses1</vt:lpstr>
      <vt:lpstr>PrintLosses2</vt:lpstr>
      <vt:lpstr>PrintOS1</vt:lpstr>
      <vt:lpstr>PrintOS2</vt:lpstr>
      <vt:lpstr>PrintOS3</vt:lpstr>
      <vt:lpstr>PrintOS4</vt:lpstr>
      <vt:lpstr>PrintSite1</vt:lpstr>
      <vt:lpstr>PrintSiteAlbedoMonthly</vt:lpstr>
      <vt:lpstr>PrintSiteAlbedoYearly</vt:lpstr>
      <vt:lpstr>PrintSoiling1</vt:lpstr>
      <vt:lpstr>PrintSoilingMonthly</vt:lpstr>
      <vt:lpstr>PrintSoilingYearly</vt:lpstr>
      <vt:lpstr>PrintSystem1</vt:lpstr>
      <vt:lpstr>PrintSystem2</vt:lpstr>
      <vt:lpstr>PrintSystem3</vt:lpstr>
      <vt:lpstr>PrintSystem4</vt:lpstr>
      <vt:lpstr>PrintSystem5</vt:lpstr>
      <vt:lpstr>PrintSystem6</vt:lpstr>
      <vt:lpstr>PrintTransformer1</vt:lpstr>
      <vt:lpstr>PrintTransformer2</vt:lpstr>
      <vt:lpstr>Profile_Angle</vt:lpstr>
      <vt:lpstr>PV_Array_Current</vt:lpstr>
      <vt:lpstr>PV_Array_Efficiency</vt:lpstr>
      <vt:lpstr>PV_Array_Voltage</vt:lpstr>
      <vt:lpstr>Pv_SectionEnd</vt:lpstr>
      <vt:lpstr>Pv_SectionStart</vt:lpstr>
      <vt:lpstr>PVDataIndex</vt:lpstr>
      <vt:lpstr>PVLossFrac</vt:lpstr>
      <vt:lpstr>PVModuleIndex</vt:lpstr>
      <vt:lpstr>PVParam</vt:lpstr>
      <vt:lpstr>PVPnom</vt:lpstr>
      <vt:lpstr>PVSearch</vt:lpstr>
      <vt:lpstr>RefMer</vt:lpstr>
      <vt:lpstr>RefMerCells</vt:lpstr>
      <vt:lpstr>Region</vt:lpstr>
      <vt:lpstr>ReplaceHeatLossRows</vt:lpstr>
      <vt:lpstr>RowsBlock</vt:lpstr>
      <vt:lpstr>'Climate File'!RowsToSkip</vt:lpstr>
      <vt:lpstr>SApr</vt:lpstr>
      <vt:lpstr>SAug</vt:lpstr>
      <vt:lpstr>Save</vt:lpstr>
      <vt:lpstr>SaveAs</vt:lpstr>
      <vt:lpstr>SaveFilePath</vt:lpstr>
      <vt:lpstr>SaveInput</vt:lpstr>
      <vt:lpstr>SaveLosses</vt:lpstr>
      <vt:lpstr>SaveOS</vt:lpstr>
      <vt:lpstr>SaveOutput</vt:lpstr>
      <vt:lpstr>SaveSite</vt:lpstr>
      <vt:lpstr>SaveSoiling</vt:lpstr>
      <vt:lpstr>SaveSystem</vt:lpstr>
      <vt:lpstr>SaveTransformer</vt:lpstr>
      <vt:lpstr>SDec</vt:lpstr>
      <vt:lpstr>Site!Sep</vt:lpstr>
      <vt:lpstr>Soiling!Sep</vt:lpstr>
      <vt:lpstr>SFeb</vt:lpstr>
      <vt:lpstr>Sfreq</vt:lpstr>
      <vt:lpstr>SfreqVal</vt:lpstr>
      <vt:lpstr>Shading_SectionEnd</vt:lpstr>
      <vt:lpstr>Shading_SectionStart</vt:lpstr>
      <vt:lpstr>ShadingLimit</vt:lpstr>
      <vt:lpstr>ShowSubInv</vt:lpstr>
      <vt:lpstr>Simulation</vt:lpstr>
      <vt:lpstr>SIndex</vt:lpstr>
      <vt:lpstr>SJan</vt:lpstr>
      <vt:lpstr>SJul</vt:lpstr>
      <vt:lpstr>SJun</vt:lpstr>
      <vt:lpstr>SMar</vt:lpstr>
      <vt:lpstr>SMay</vt:lpstr>
      <vt:lpstr>SMonthList</vt:lpstr>
      <vt:lpstr>SMonthLoss</vt:lpstr>
      <vt:lpstr>SNov</vt:lpstr>
      <vt:lpstr>SOct</vt:lpstr>
      <vt:lpstr>SoilingIndex</vt:lpstr>
      <vt:lpstr>SSep</vt:lpstr>
      <vt:lpstr>StrInWid</vt:lpstr>
      <vt:lpstr>Sub_Array_Performance</vt:lpstr>
      <vt:lpstr>SubArrayRange</vt:lpstr>
      <vt:lpstr>SubStart</vt:lpstr>
      <vt:lpstr>SubTitle</vt:lpstr>
      <vt:lpstr>SummaryOption</vt:lpstr>
      <vt:lpstr>Sun_Azimuth_Angle</vt:lpstr>
      <vt:lpstr>Sun_Zenith_Angle</vt:lpstr>
      <vt:lpstr>SYearLoss</vt:lpstr>
      <vt:lpstr>System_SectionEnd</vt:lpstr>
      <vt:lpstr>System_SectionStart</vt:lpstr>
      <vt:lpstr>SystemArray</vt:lpstr>
      <vt:lpstr>TempAmbient</vt:lpstr>
      <vt:lpstr>TempPanel</vt:lpstr>
      <vt:lpstr>TempSubArray</vt:lpstr>
      <vt:lpstr>TimeFormat</vt:lpstr>
      <vt:lpstr>'Climate File'!TimeStamp</vt:lpstr>
      <vt:lpstr>Timestamp_Used_for_Simulation</vt:lpstr>
      <vt:lpstr>TimeStep</vt:lpstr>
      <vt:lpstr>TimeZone</vt:lpstr>
      <vt:lpstr>TMYType</vt:lpstr>
      <vt:lpstr>TopInactive</vt:lpstr>
      <vt:lpstr>TransEnum</vt:lpstr>
      <vt:lpstr>TransMod</vt:lpstr>
      <vt:lpstr>TransVal</vt:lpstr>
      <vt:lpstr>UnitsColumn</vt:lpstr>
      <vt:lpstr>UnlimitedParam</vt:lpstr>
      <vt:lpstr>UnlimitedParamVal</vt:lpstr>
      <vt:lpstr>UseCell</vt:lpstr>
      <vt:lpstr>UseCellVal</vt:lpstr>
      <vt:lpstr>UseLocTime</vt:lpstr>
      <vt:lpstr>UseMeasuredValList</vt:lpstr>
      <vt:lpstr>UseMeasuredValues</vt:lpstr>
      <vt:lpstr>UseTime</vt:lpstr>
      <vt:lpstr>Version</vt:lpstr>
      <vt:lpstr>ViewDays</vt:lpstr>
      <vt:lpstr>WidOfStr</vt:lpstr>
      <vt:lpstr>Wind_Velocity</vt:lpstr>
      <vt:lpstr>'Climate File'!WindSpeed</vt:lpstr>
      <vt:lpstr>Site!Yearly</vt:lpstr>
      <vt:lpstr>Yearly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Abhijeet Pai;brandon.lacey@canadiansolar.com;Martin.Lai@canadiansolar.com</dc:creator>
  <cp:lastModifiedBy>Martin Lai</cp:lastModifiedBy>
  <cp:lastPrinted>2015-04-08T13:55:31Z</cp:lastPrinted>
  <dcterms:created xsi:type="dcterms:W3CDTF">2014-09-08T18:52:59Z</dcterms:created>
  <dcterms:modified xsi:type="dcterms:W3CDTF">2015-04-08T15:30:14Z</dcterms:modified>
</cp:coreProperties>
</file>